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KPI Summary" sheetId="3" state="visible" r:id="rId5"/>
    <sheet name="Channel Analysis" sheetId="4" state="visible" r:id="rId6"/>
    <sheet name="Product Analysis" sheetId="5" state="visible" r:id="rId7"/>
    <sheet name="Warehouse Analysis" sheetId="6" state="visible" r:id="rId8"/>
    <sheet name="Regional Analysis" sheetId="7" state="visible" r:id="rId9"/>
    <sheet name="Fulfillment Analysis" sheetId="8" state="visible" r:id="rId10"/>
    <sheet name="Monthly Trend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<sst xmlns="http://schemas.openxmlformats.org/spreadsheetml/2006/main" count="32147" uniqueCount="8115">
  <si>
    <t xml:space="preserve">US Regional Sales — Dashboard</t>
  </si>
  <si>
    <t xml:space="preserve">Source: Cleaned US Regional Sales dataset (Kaggle) | 2018–2020 | Currency: USD</t>
  </si>
  <si>
    <t xml:space="preserve">Total Revenue</t>
  </si>
  <si>
    <t xml:space="preserve">Total Profit</t>
  </si>
  <si>
    <t xml:space="preserve">Profit Margin</t>
  </si>
  <si>
    <t xml:space="preserve">Total Orders</t>
  </si>
  <si>
    <t xml:space="preserve">Avg Order→Delivery (days)</t>
  </si>
  <si>
    <t xml:space="preserve">OrderNumber</t>
  </si>
  <si>
    <t xml:space="preserve">SalesChannel</t>
  </si>
  <si>
    <t xml:space="preserve">WarehouseCode</t>
  </si>
  <si>
    <t xml:space="preserve">ProcuredDate</t>
  </si>
  <si>
    <t xml:space="preserve">OrderDate</t>
  </si>
  <si>
    <t xml:space="preserve">ShipDate</t>
  </si>
  <si>
    <t xml:space="preserve">DeliveryDate</t>
  </si>
  <si>
    <t xml:space="preserve">CurrencyCode</t>
  </si>
  <si>
    <t xml:space="preserve">_SalesTeamID</t>
  </si>
  <si>
    <t xml:space="preserve">_CustomerID</t>
  </si>
  <si>
    <t xml:space="preserve">_StoreID</t>
  </si>
  <si>
    <t xml:space="preserve">_ProductID</t>
  </si>
  <si>
    <t xml:space="preserve">Order Quantity</t>
  </si>
  <si>
    <t xml:space="preserve">Discount Applied</t>
  </si>
  <si>
    <t xml:space="preserve">Unit Cost</t>
  </si>
  <si>
    <t xml:space="preserve">Unit Price</t>
  </si>
  <si>
    <t xml:space="preserve">Revenue</t>
  </si>
  <si>
    <t xml:space="preserve">Cost</t>
  </si>
  <si>
    <t xml:space="preserve">Profit</t>
  </si>
  <si>
    <t xml:space="preserve">Margin %</t>
  </si>
  <si>
    <t xml:space="preserve">Order-to-Ship (Days)</t>
  </si>
  <si>
    <t xml:space="preserve">Ship-to-Delivery (Days)</t>
  </si>
  <si>
    <t xml:space="preserve">Order-to-Delivery (Days)</t>
  </si>
  <si>
    <t xml:space="preserve">Order Year</t>
  </si>
  <si>
    <t xml:space="preserve">Order Month</t>
  </si>
  <si>
    <t xml:space="preserve">Order Quarter</t>
  </si>
  <si>
    <t xml:space="preserve">SO - 000101</t>
  </si>
  <si>
    <t xml:space="preserve">In-Store</t>
  </si>
  <si>
    <t xml:space="preserve">WARE-UHY1004</t>
  </si>
  <si>
    <t xml:space="preserve">USD</t>
  </si>
  <si>
    <t xml:space="preserve">SO - 000102</t>
  </si>
  <si>
    <t xml:space="preserve">Online</t>
  </si>
  <si>
    <t xml:space="preserve">WARE-NMK1003</t>
  </si>
  <si>
    <t xml:space="preserve">SO - 000103</t>
  </si>
  <si>
    <t xml:space="preserve">Distributor</t>
  </si>
  <si>
    <t xml:space="preserve">SO - 000104</t>
  </si>
  <si>
    <t xml:space="preserve">Wholesale</t>
  </si>
  <si>
    <t xml:space="preserve">SO - 000105</t>
  </si>
  <si>
    <t xml:space="preserve">SO - 000106</t>
  </si>
  <si>
    <t xml:space="preserve">WARE-PUJ1005</t>
  </si>
  <si>
    <t xml:space="preserve">SO - 000107</t>
  </si>
  <si>
    <t xml:space="preserve">WARE-XYS1001</t>
  </si>
  <si>
    <t xml:space="preserve">SO - 000108</t>
  </si>
  <si>
    <t xml:space="preserve">SO - 000109</t>
  </si>
  <si>
    <t xml:space="preserve">SO - 000110</t>
  </si>
  <si>
    <t xml:space="preserve">SO - 000111</t>
  </si>
  <si>
    <t xml:space="preserve">SO - 000112</t>
  </si>
  <si>
    <t xml:space="preserve">SO - 000113</t>
  </si>
  <si>
    <t xml:space="preserve">SO - 000114</t>
  </si>
  <si>
    <t xml:space="preserve">SO - 000115</t>
  </si>
  <si>
    <t xml:space="preserve">SO - 000116</t>
  </si>
  <si>
    <t xml:space="preserve">WARE-MKL1006</t>
  </si>
  <si>
    <t xml:space="preserve">SO - 000117</t>
  </si>
  <si>
    <t xml:space="preserve">SO - 000118</t>
  </si>
  <si>
    <t xml:space="preserve">SO - 000119</t>
  </si>
  <si>
    <t xml:space="preserve">SO - 000120</t>
  </si>
  <si>
    <t xml:space="preserve">SO - 000121</t>
  </si>
  <si>
    <t xml:space="preserve">SO - 000122</t>
  </si>
  <si>
    <t xml:space="preserve">SO - 000123</t>
  </si>
  <si>
    <t xml:space="preserve">SO - 000124</t>
  </si>
  <si>
    <t xml:space="preserve">SO - 000125</t>
  </si>
  <si>
    <t xml:space="preserve">SO - 000126</t>
  </si>
  <si>
    <t xml:space="preserve">SO - 000127</t>
  </si>
  <si>
    <t xml:space="preserve">SO - 000128</t>
  </si>
  <si>
    <t xml:space="preserve">SO - 000129</t>
  </si>
  <si>
    <t xml:space="preserve">SO - 000130</t>
  </si>
  <si>
    <t xml:space="preserve">SO - 000131</t>
  </si>
  <si>
    <t xml:space="preserve">SO - 000132</t>
  </si>
  <si>
    <t xml:space="preserve">SO - 000133</t>
  </si>
  <si>
    <t xml:space="preserve">SO - 000134</t>
  </si>
  <si>
    <t xml:space="preserve">SO - 000135</t>
  </si>
  <si>
    <t xml:space="preserve">SO - 000136</t>
  </si>
  <si>
    <t xml:space="preserve">WARE-NBV1002</t>
  </si>
  <si>
    <t xml:space="preserve">SO - 000137</t>
  </si>
  <si>
    <t xml:space="preserve">SO - 000138</t>
  </si>
  <si>
    <t xml:space="preserve">SO - 000139</t>
  </si>
  <si>
    <t xml:space="preserve">SO - 000140</t>
  </si>
  <si>
    <t xml:space="preserve">SO - 000141</t>
  </si>
  <si>
    <t xml:space="preserve">SO - 000142</t>
  </si>
  <si>
    <t xml:space="preserve">SO - 000143</t>
  </si>
  <si>
    <t xml:space="preserve">SO - 000144</t>
  </si>
  <si>
    <t xml:space="preserve">SO - 000145</t>
  </si>
  <si>
    <t xml:space="preserve">SO - 000146</t>
  </si>
  <si>
    <t xml:space="preserve">SO - 000147</t>
  </si>
  <si>
    <t xml:space="preserve">SO - 000148</t>
  </si>
  <si>
    <t xml:space="preserve">SO - 000149</t>
  </si>
  <si>
    <t xml:space="preserve">SO - 000150</t>
  </si>
  <si>
    <t xml:space="preserve">SO - 000151</t>
  </si>
  <si>
    <t xml:space="preserve">SO - 000152</t>
  </si>
  <si>
    <t xml:space="preserve">SO - 000153</t>
  </si>
  <si>
    <t xml:space="preserve">SO - 000154</t>
  </si>
  <si>
    <t xml:space="preserve">SO - 000155</t>
  </si>
  <si>
    <t xml:space="preserve">SO - 000156</t>
  </si>
  <si>
    <t xml:space="preserve">SO - 000157</t>
  </si>
  <si>
    <t xml:space="preserve">SO - 000158</t>
  </si>
  <si>
    <t xml:space="preserve">SO - 000159</t>
  </si>
  <si>
    <t xml:space="preserve">SO - 000160</t>
  </si>
  <si>
    <t xml:space="preserve">SO - 000161</t>
  </si>
  <si>
    <t xml:space="preserve">SO - 000162</t>
  </si>
  <si>
    <t xml:space="preserve">SO - 000163</t>
  </si>
  <si>
    <t xml:space="preserve">SO - 000164</t>
  </si>
  <si>
    <t xml:space="preserve">SO - 000165</t>
  </si>
  <si>
    <t xml:space="preserve">SO - 000166</t>
  </si>
  <si>
    <t xml:space="preserve">SO - 000167</t>
  </si>
  <si>
    <t xml:space="preserve">SO - 000168</t>
  </si>
  <si>
    <t xml:space="preserve">SO - 000169</t>
  </si>
  <si>
    <t xml:space="preserve">SO - 000170</t>
  </si>
  <si>
    <t xml:space="preserve">SO - 000171</t>
  </si>
  <si>
    <t xml:space="preserve">SO - 000172</t>
  </si>
  <si>
    <t xml:space="preserve">SO - 000173</t>
  </si>
  <si>
    <t xml:space="preserve">SO - 000174</t>
  </si>
  <si>
    <t xml:space="preserve">SO - 000175</t>
  </si>
  <si>
    <t xml:space="preserve">SO - 000176</t>
  </si>
  <si>
    <t xml:space="preserve">SO - 000177</t>
  </si>
  <si>
    <t xml:space="preserve">SO - 000178</t>
  </si>
  <si>
    <t xml:space="preserve">SO - 000179</t>
  </si>
  <si>
    <t xml:space="preserve">SO - 000180</t>
  </si>
  <si>
    <t xml:space="preserve">SO - 000181</t>
  </si>
  <si>
    <t xml:space="preserve">SO - 000182</t>
  </si>
  <si>
    <t xml:space="preserve">SO - 000183</t>
  </si>
  <si>
    <t xml:space="preserve">SO - 000184</t>
  </si>
  <si>
    <t xml:space="preserve">SO - 000185</t>
  </si>
  <si>
    <t xml:space="preserve">SO - 000186</t>
  </si>
  <si>
    <t xml:space="preserve">SO - 000187</t>
  </si>
  <si>
    <t xml:space="preserve">SO - 000188</t>
  </si>
  <si>
    <t xml:space="preserve">SO - 000189</t>
  </si>
  <si>
    <t xml:space="preserve">SO - 000190</t>
  </si>
  <si>
    <t xml:space="preserve">SO - 000191</t>
  </si>
  <si>
    <t xml:space="preserve">SO - 000192</t>
  </si>
  <si>
    <t xml:space="preserve">SO - 000193</t>
  </si>
  <si>
    <t xml:space="preserve">SO - 000194</t>
  </si>
  <si>
    <t xml:space="preserve">SO - 000195</t>
  </si>
  <si>
    <t xml:space="preserve">SO - 000196</t>
  </si>
  <si>
    <t xml:space="preserve">SO - 000197</t>
  </si>
  <si>
    <t xml:space="preserve">SO - 000198</t>
  </si>
  <si>
    <t xml:space="preserve">SO - 000199</t>
  </si>
  <si>
    <t xml:space="preserve">SO - 000200</t>
  </si>
  <si>
    <t xml:space="preserve">SO - 000201</t>
  </si>
  <si>
    <t xml:space="preserve">SO - 000202</t>
  </si>
  <si>
    <t xml:space="preserve">SO - 000203</t>
  </si>
  <si>
    <t xml:space="preserve">SO - 000204</t>
  </si>
  <si>
    <t xml:space="preserve">SO - 000205</t>
  </si>
  <si>
    <t xml:space="preserve">SO - 000206</t>
  </si>
  <si>
    <t xml:space="preserve">SO - 000207</t>
  </si>
  <si>
    <t xml:space="preserve">SO - 000208</t>
  </si>
  <si>
    <t xml:space="preserve">SO - 000209</t>
  </si>
  <si>
    <t xml:space="preserve">SO - 000210</t>
  </si>
  <si>
    <t xml:space="preserve">SO - 000211</t>
  </si>
  <si>
    <t xml:space="preserve">SO - 000212</t>
  </si>
  <si>
    <t xml:space="preserve">SO - 000213</t>
  </si>
  <si>
    <t xml:space="preserve">SO - 000214</t>
  </si>
  <si>
    <t xml:space="preserve">SO - 000215</t>
  </si>
  <si>
    <t xml:space="preserve">SO - 000216</t>
  </si>
  <si>
    <t xml:space="preserve">SO - 000217</t>
  </si>
  <si>
    <t xml:space="preserve">SO - 000218</t>
  </si>
  <si>
    <t xml:space="preserve">SO - 000219</t>
  </si>
  <si>
    <t xml:space="preserve">SO - 000220</t>
  </si>
  <si>
    <t xml:space="preserve">SO - 000221</t>
  </si>
  <si>
    <t xml:space="preserve">SO - 000222</t>
  </si>
  <si>
    <t xml:space="preserve">SO - 000223</t>
  </si>
  <si>
    <t xml:space="preserve">SO - 000224</t>
  </si>
  <si>
    <t xml:space="preserve">SO - 000225</t>
  </si>
  <si>
    <t xml:space="preserve">SO - 000226</t>
  </si>
  <si>
    <t xml:space="preserve">SO - 000227</t>
  </si>
  <si>
    <t xml:space="preserve">SO - 000228</t>
  </si>
  <si>
    <t xml:space="preserve">SO - 000229</t>
  </si>
  <si>
    <t xml:space="preserve">SO - 000230</t>
  </si>
  <si>
    <t xml:space="preserve">SO - 000231</t>
  </si>
  <si>
    <t xml:space="preserve">SO - 000232</t>
  </si>
  <si>
    <t xml:space="preserve">SO - 000233</t>
  </si>
  <si>
    <t xml:space="preserve">SO - 000234</t>
  </si>
  <si>
    <t xml:space="preserve">SO - 000235</t>
  </si>
  <si>
    <t xml:space="preserve">SO - 000236</t>
  </si>
  <si>
    <t xml:space="preserve">SO - 000237</t>
  </si>
  <si>
    <t xml:space="preserve">SO - 000238</t>
  </si>
  <si>
    <t xml:space="preserve">SO - 000239</t>
  </si>
  <si>
    <t xml:space="preserve">SO - 000240</t>
  </si>
  <si>
    <t xml:space="preserve">SO - 000241</t>
  </si>
  <si>
    <t xml:space="preserve">SO - 000242</t>
  </si>
  <si>
    <t xml:space="preserve">SO - 000243</t>
  </si>
  <si>
    <t xml:space="preserve">SO - 000244</t>
  </si>
  <si>
    <t xml:space="preserve">SO - 000245</t>
  </si>
  <si>
    <t xml:space="preserve">SO - 000246</t>
  </si>
  <si>
    <t xml:space="preserve">SO - 000247</t>
  </si>
  <si>
    <t xml:space="preserve">SO - 000248</t>
  </si>
  <si>
    <t xml:space="preserve">SO - 000249</t>
  </si>
  <si>
    <t xml:space="preserve">SO - 000250</t>
  </si>
  <si>
    <t xml:space="preserve">SO - 000251</t>
  </si>
  <si>
    <t xml:space="preserve">SO - 000252</t>
  </si>
  <si>
    <t xml:space="preserve">SO - 000253</t>
  </si>
  <si>
    <t xml:space="preserve">SO - 000254</t>
  </si>
  <si>
    <t xml:space="preserve">SO - 000255</t>
  </si>
  <si>
    <t xml:space="preserve">SO - 000256</t>
  </si>
  <si>
    <t xml:space="preserve">SO - 000257</t>
  </si>
  <si>
    <t xml:space="preserve">SO - 000258</t>
  </si>
  <si>
    <t xml:space="preserve">SO - 000259</t>
  </si>
  <si>
    <t xml:space="preserve">SO - 000260</t>
  </si>
  <si>
    <t xml:space="preserve">SO - 000261</t>
  </si>
  <si>
    <t xml:space="preserve">SO - 000262</t>
  </si>
  <si>
    <t xml:space="preserve">SO - 000263</t>
  </si>
  <si>
    <t xml:space="preserve">SO - 000264</t>
  </si>
  <si>
    <t xml:space="preserve">SO - 000265</t>
  </si>
  <si>
    <t xml:space="preserve">SO - 000266</t>
  </si>
  <si>
    <t xml:space="preserve">SO - 000267</t>
  </si>
  <si>
    <t xml:space="preserve">SO - 000268</t>
  </si>
  <si>
    <t xml:space="preserve">SO - 000269</t>
  </si>
  <si>
    <t xml:space="preserve">SO - 000270</t>
  </si>
  <si>
    <t xml:space="preserve">SO - 000271</t>
  </si>
  <si>
    <t xml:space="preserve">SO - 000272</t>
  </si>
  <si>
    <t xml:space="preserve">SO - 000273</t>
  </si>
  <si>
    <t xml:space="preserve">SO - 000274</t>
  </si>
  <si>
    <t xml:space="preserve">SO - 000275</t>
  </si>
  <si>
    <t xml:space="preserve">SO - 000276</t>
  </si>
  <si>
    <t xml:space="preserve">SO - 000277</t>
  </si>
  <si>
    <t xml:space="preserve">SO - 000278</t>
  </si>
  <si>
    <t xml:space="preserve">SO - 000279</t>
  </si>
  <si>
    <t xml:space="preserve">SO - 000280</t>
  </si>
  <si>
    <t xml:space="preserve">SO - 000281</t>
  </si>
  <si>
    <t xml:space="preserve">SO - 000282</t>
  </si>
  <si>
    <t xml:space="preserve">SO - 000283</t>
  </si>
  <si>
    <t xml:space="preserve">SO - 000284</t>
  </si>
  <si>
    <t xml:space="preserve">SO - 000285</t>
  </si>
  <si>
    <t xml:space="preserve">SO - 000286</t>
  </si>
  <si>
    <t xml:space="preserve">SO - 000287</t>
  </si>
  <si>
    <t xml:space="preserve">SO - 000288</t>
  </si>
  <si>
    <t xml:space="preserve">SO - 000289</t>
  </si>
  <si>
    <t xml:space="preserve">SO - 000290</t>
  </si>
  <si>
    <t xml:space="preserve">SO - 000291</t>
  </si>
  <si>
    <t xml:space="preserve">SO - 000292</t>
  </si>
  <si>
    <t xml:space="preserve">SO - 000293</t>
  </si>
  <si>
    <t xml:space="preserve">SO - 000294</t>
  </si>
  <si>
    <t xml:space="preserve">SO - 000295</t>
  </si>
  <si>
    <t xml:space="preserve">SO - 000296</t>
  </si>
  <si>
    <t xml:space="preserve">SO - 000297</t>
  </si>
  <si>
    <t xml:space="preserve">SO - 000298</t>
  </si>
  <si>
    <t xml:space="preserve">SO - 000299</t>
  </si>
  <si>
    <t xml:space="preserve">SO - 000300</t>
  </si>
  <si>
    <t xml:space="preserve">SO - 000301</t>
  </si>
  <si>
    <t xml:space="preserve">SO - 000302</t>
  </si>
  <si>
    <t xml:space="preserve">SO - 000303</t>
  </si>
  <si>
    <t xml:space="preserve">SO - 000304</t>
  </si>
  <si>
    <t xml:space="preserve">SO - 000305</t>
  </si>
  <si>
    <t xml:space="preserve">SO - 000306</t>
  </si>
  <si>
    <t xml:space="preserve">SO - 000307</t>
  </si>
  <si>
    <t xml:space="preserve">SO - 000308</t>
  </si>
  <si>
    <t xml:space="preserve">SO - 000309</t>
  </si>
  <si>
    <t xml:space="preserve">SO - 000310</t>
  </si>
  <si>
    <t xml:space="preserve">SO - 000311</t>
  </si>
  <si>
    <t xml:space="preserve">SO - 000312</t>
  </si>
  <si>
    <t xml:space="preserve">SO - 000313</t>
  </si>
  <si>
    <t xml:space="preserve">SO - 000314</t>
  </si>
  <si>
    <t xml:space="preserve">SO - 000315</t>
  </si>
  <si>
    <t xml:space="preserve">SO - 000316</t>
  </si>
  <si>
    <t xml:space="preserve">SO - 000317</t>
  </si>
  <si>
    <t xml:space="preserve">SO - 000318</t>
  </si>
  <si>
    <t xml:space="preserve">SO - 000319</t>
  </si>
  <si>
    <t xml:space="preserve">SO - 000320</t>
  </si>
  <si>
    <t xml:space="preserve">SO - 000321</t>
  </si>
  <si>
    <t xml:space="preserve">SO - 000322</t>
  </si>
  <si>
    <t xml:space="preserve">SO - 000323</t>
  </si>
  <si>
    <t xml:space="preserve">SO - 000324</t>
  </si>
  <si>
    <t xml:space="preserve">SO - 000325</t>
  </si>
  <si>
    <t xml:space="preserve">SO - 000326</t>
  </si>
  <si>
    <t xml:space="preserve">SO - 000327</t>
  </si>
  <si>
    <t xml:space="preserve">SO - 000328</t>
  </si>
  <si>
    <t xml:space="preserve">SO - 000329</t>
  </si>
  <si>
    <t xml:space="preserve">SO - 000330</t>
  </si>
  <si>
    <t xml:space="preserve">SO - 000331</t>
  </si>
  <si>
    <t xml:space="preserve">SO - 000332</t>
  </si>
  <si>
    <t xml:space="preserve">SO - 000333</t>
  </si>
  <si>
    <t xml:space="preserve">SO - 000334</t>
  </si>
  <si>
    <t xml:space="preserve">SO - 000335</t>
  </si>
  <si>
    <t xml:space="preserve">SO - 000336</t>
  </si>
  <si>
    <t xml:space="preserve">SO - 000337</t>
  </si>
  <si>
    <t xml:space="preserve">SO - 000338</t>
  </si>
  <si>
    <t xml:space="preserve">SO - 000339</t>
  </si>
  <si>
    <t xml:space="preserve">SO - 000340</t>
  </si>
  <si>
    <t xml:space="preserve">SO - 000341</t>
  </si>
  <si>
    <t xml:space="preserve">SO - 000342</t>
  </si>
  <si>
    <t xml:space="preserve">SO - 000343</t>
  </si>
  <si>
    <t xml:space="preserve">SO - 000344</t>
  </si>
  <si>
    <t xml:space="preserve">SO - 000345</t>
  </si>
  <si>
    <t xml:space="preserve">SO - 000346</t>
  </si>
  <si>
    <t xml:space="preserve">SO - 000347</t>
  </si>
  <si>
    <t xml:space="preserve">SO - 000348</t>
  </si>
  <si>
    <t xml:space="preserve">SO - 000349</t>
  </si>
  <si>
    <t xml:space="preserve">SO - 000350</t>
  </si>
  <si>
    <t xml:space="preserve">SO - 000351</t>
  </si>
  <si>
    <t xml:space="preserve">SO - 000352</t>
  </si>
  <si>
    <t xml:space="preserve">SO - 000353</t>
  </si>
  <si>
    <t xml:space="preserve">SO - 000354</t>
  </si>
  <si>
    <t xml:space="preserve">SO - 000355</t>
  </si>
  <si>
    <t xml:space="preserve">SO - 000356</t>
  </si>
  <si>
    <t xml:space="preserve">SO - 000357</t>
  </si>
  <si>
    <t xml:space="preserve">SO - 000358</t>
  </si>
  <si>
    <t xml:space="preserve">SO - 000359</t>
  </si>
  <si>
    <t xml:space="preserve">SO - 000360</t>
  </si>
  <si>
    <t xml:space="preserve">SO - 000361</t>
  </si>
  <si>
    <t xml:space="preserve">SO - 000362</t>
  </si>
  <si>
    <t xml:space="preserve">SO - 000363</t>
  </si>
  <si>
    <t xml:space="preserve">SO - 000364</t>
  </si>
  <si>
    <t xml:space="preserve">SO - 000365</t>
  </si>
  <si>
    <t xml:space="preserve">SO - 000366</t>
  </si>
  <si>
    <t xml:space="preserve">SO - 000367</t>
  </si>
  <si>
    <t xml:space="preserve">SO - 000368</t>
  </si>
  <si>
    <t xml:space="preserve">SO - 000369</t>
  </si>
  <si>
    <t xml:space="preserve">SO - 000370</t>
  </si>
  <si>
    <t xml:space="preserve">SO - 000371</t>
  </si>
  <si>
    <t xml:space="preserve">SO - 000372</t>
  </si>
  <si>
    <t xml:space="preserve">SO - 000373</t>
  </si>
  <si>
    <t xml:space="preserve">SO - 000374</t>
  </si>
  <si>
    <t xml:space="preserve">SO - 000375</t>
  </si>
  <si>
    <t xml:space="preserve">SO - 000376</t>
  </si>
  <si>
    <t xml:space="preserve">SO - 000377</t>
  </si>
  <si>
    <t xml:space="preserve">SO - 000378</t>
  </si>
  <si>
    <t xml:space="preserve">SO - 000379</t>
  </si>
  <si>
    <t xml:space="preserve">SO - 000380</t>
  </si>
  <si>
    <t xml:space="preserve">SO - 000381</t>
  </si>
  <si>
    <t xml:space="preserve">SO - 000382</t>
  </si>
  <si>
    <t xml:space="preserve">SO - 000383</t>
  </si>
  <si>
    <t xml:space="preserve">SO - 000384</t>
  </si>
  <si>
    <t xml:space="preserve">SO - 000385</t>
  </si>
  <si>
    <t xml:space="preserve">SO - 000386</t>
  </si>
  <si>
    <t xml:space="preserve">SO - 000387</t>
  </si>
  <si>
    <t xml:space="preserve">SO - 000388</t>
  </si>
  <si>
    <t xml:space="preserve">SO - 000389</t>
  </si>
  <si>
    <t xml:space="preserve">SO - 000390</t>
  </si>
  <si>
    <t xml:space="preserve">SO - 000391</t>
  </si>
  <si>
    <t xml:space="preserve">SO - 000392</t>
  </si>
  <si>
    <t xml:space="preserve">SO - 000393</t>
  </si>
  <si>
    <t xml:space="preserve">SO - 000394</t>
  </si>
  <si>
    <t xml:space="preserve">SO - 000395</t>
  </si>
  <si>
    <t xml:space="preserve">SO - 000396</t>
  </si>
  <si>
    <t xml:space="preserve">SO - 000397</t>
  </si>
  <si>
    <t xml:space="preserve">SO - 000398</t>
  </si>
  <si>
    <t xml:space="preserve">SO - 000399</t>
  </si>
  <si>
    <t xml:space="preserve">SO - 000400</t>
  </si>
  <si>
    <t xml:space="preserve">SO - 000401</t>
  </si>
  <si>
    <t xml:space="preserve">SO - 000402</t>
  </si>
  <si>
    <t xml:space="preserve">SO - 000403</t>
  </si>
  <si>
    <t xml:space="preserve">SO - 000404</t>
  </si>
  <si>
    <t xml:space="preserve">SO - 000405</t>
  </si>
  <si>
    <t xml:space="preserve">SO - 000406</t>
  </si>
  <si>
    <t xml:space="preserve">SO - 000407</t>
  </si>
  <si>
    <t xml:space="preserve">SO - 000408</t>
  </si>
  <si>
    <t xml:space="preserve">SO - 000409</t>
  </si>
  <si>
    <t xml:space="preserve">SO - 000410</t>
  </si>
  <si>
    <t xml:space="preserve">SO - 000411</t>
  </si>
  <si>
    <t xml:space="preserve">SO - 000412</t>
  </si>
  <si>
    <t xml:space="preserve">SO - 000413</t>
  </si>
  <si>
    <t xml:space="preserve">SO - 000414</t>
  </si>
  <si>
    <t xml:space="preserve">SO - 000415</t>
  </si>
  <si>
    <t xml:space="preserve">SO - 000416</t>
  </si>
  <si>
    <t xml:space="preserve">SO - 000417</t>
  </si>
  <si>
    <t xml:space="preserve">SO - 000418</t>
  </si>
  <si>
    <t xml:space="preserve">SO - 000419</t>
  </si>
  <si>
    <t xml:space="preserve">SO - 000420</t>
  </si>
  <si>
    <t xml:space="preserve">SO - 000421</t>
  </si>
  <si>
    <t xml:space="preserve">SO - 000422</t>
  </si>
  <si>
    <t xml:space="preserve">SO - 000423</t>
  </si>
  <si>
    <t xml:space="preserve">SO - 000424</t>
  </si>
  <si>
    <t xml:space="preserve">SO - 000425</t>
  </si>
  <si>
    <t xml:space="preserve">SO - 000426</t>
  </si>
  <si>
    <t xml:space="preserve">SO - 000427</t>
  </si>
  <si>
    <t xml:space="preserve">SO - 000428</t>
  </si>
  <si>
    <t xml:space="preserve">SO - 000429</t>
  </si>
  <si>
    <t xml:space="preserve">SO - 000430</t>
  </si>
  <si>
    <t xml:space="preserve">SO - 000431</t>
  </si>
  <si>
    <t xml:space="preserve">SO - 000432</t>
  </si>
  <si>
    <t xml:space="preserve">SO - 000433</t>
  </si>
  <si>
    <t xml:space="preserve">SO - 000434</t>
  </si>
  <si>
    <t xml:space="preserve">SO - 000435</t>
  </si>
  <si>
    <t xml:space="preserve">SO - 000436</t>
  </si>
  <si>
    <t xml:space="preserve">SO - 000437</t>
  </si>
  <si>
    <t xml:space="preserve">SO - 000438</t>
  </si>
  <si>
    <t xml:space="preserve">SO - 000439</t>
  </si>
  <si>
    <t xml:space="preserve">SO - 000440</t>
  </si>
  <si>
    <t xml:space="preserve">SO - 000441</t>
  </si>
  <si>
    <t xml:space="preserve">SO - 000442</t>
  </si>
  <si>
    <t xml:space="preserve">SO - 000443</t>
  </si>
  <si>
    <t xml:space="preserve">SO - 000444</t>
  </si>
  <si>
    <t xml:space="preserve">SO - 000445</t>
  </si>
  <si>
    <t xml:space="preserve">SO - 000446</t>
  </si>
  <si>
    <t xml:space="preserve">SO - 000447</t>
  </si>
  <si>
    <t xml:space="preserve">SO - 000448</t>
  </si>
  <si>
    <t xml:space="preserve">SO - 000449</t>
  </si>
  <si>
    <t xml:space="preserve">SO - 000450</t>
  </si>
  <si>
    <t xml:space="preserve">SO - 000451</t>
  </si>
  <si>
    <t xml:space="preserve">SO - 000452</t>
  </si>
  <si>
    <t xml:space="preserve">SO - 000453</t>
  </si>
  <si>
    <t xml:space="preserve">SO - 000454</t>
  </si>
  <si>
    <t xml:space="preserve">SO - 000455</t>
  </si>
  <si>
    <t xml:space="preserve">SO - 000456</t>
  </si>
  <si>
    <t xml:space="preserve">SO - 000457</t>
  </si>
  <si>
    <t xml:space="preserve">SO - 000458</t>
  </si>
  <si>
    <t xml:space="preserve">SO - 000459</t>
  </si>
  <si>
    <t xml:space="preserve">SO - 000460</t>
  </si>
  <si>
    <t xml:space="preserve">SO - 000461</t>
  </si>
  <si>
    <t xml:space="preserve">SO - 000462</t>
  </si>
  <si>
    <t xml:space="preserve">SO - 000463</t>
  </si>
  <si>
    <t xml:space="preserve">SO - 000464</t>
  </si>
  <si>
    <t xml:space="preserve">SO - 000465</t>
  </si>
  <si>
    <t xml:space="preserve">SO - 000466</t>
  </si>
  <si>
    <t xml:space="preserve">SO - 000467</t>
  </si>
  <si>
    <t xml:space="preserve">SO - 000468</t>
  </si>
  <si>
    <t xml:space="preserve">SO - 000469</t>
  </si>
  <si>
    <t xml:space="preserve">SO - 000470</t>
  </si>
  <si>
    <t xml:space="preserve">SO - 000471</t>
  </si>
  <si>
    <t xml:space="preserve">SO - 000472</t>
  </si>
  <si>
    <t xml:space="preserve">SO - 000473</t>
  </si>
  <si>
    <t xml:space="preserve">SO - 000474</t>
  </si>
  <si>
    <t xml:space="preserve">SO - 000475</t>
  </si>
  <si>
    <t xml:space="preserve">SO - 000476</t>
  </si>
  <si>
    <t xml:space="preserve">SO - 000477</t>
  </si>
  <si>
    <t xml:space="preserve">SO - 000478</t>
  </si>
  <si>
    <t xml:space="preserve">SO - 000479</t>
  </si>
  <si>
    <t xml:space="preserve">SO - 000480</t>
  </si>
  <si>
    <t xml:space="preserve">SO - 000481</t>
  </si>
  <si>
    <t xml:space="preserve">SO - 000482</t>
  </si>
  <si>
    <t xml:space="preserve">SO - 000483</t>
  </si>
  <si>
    <t xml:space="preserve">SO - 000484</t>
  </si>
  <si>
    <t xml:space="preserve">SO - 000485</t>
  </si>
  <si>
    <t xml:space="preserve">SO - 000486</t>
  </si>
  <si>
    <t xml:space="preserve">SO - 000487</t>
  </si>
  <si>
    <t xml:space="preserve">SO - 000488</t>
  </si>
  <si>
    <t xml:space="preserve">SO - 000489</t>
  </si>
  <si>
    <t xml:space="preserve">SO - 000490</t>
  </si>
  <si>
    <t xml:space="preserve">SO - 000491</t>
  </si>
  <si>
    <t xml:space="preserve">SO - 000492</t>
  </si>
  <si>
    <t xml:space="preserve">SO - 000493</t>
  </si>
  <si>
    <t xml:space="preserve">SO - 000494</t>
  </si>
  <si>
    <t xml:space="preserve">SO - 000495</t>
  </si>
  <si>
    <t xml:space="preserve">SO - 000496</t>
  </si>
  <si>
    <t xml:space="preserve">SO - 000497</t>
  </si>
  <si>
    <t xml:space="preserve">SO - 000498</t>
  </si>
  <si>
    <t xml:space="preserve">SO - 000499</t>
  </si>
  <si>
    <t xml:space="preserve">SO - 000500</t>
  </si>
  <si>
    <t xml:space="preserve">SO - 000501</t>
  </si>
  <si>
    <t xml:space="preserve">SO - 000502</t>
  </si>
  <si>
    <t xml:space="preserve">SO - 000503</t>
  </si>
  <si>
    <t xml:space="preserve">SO - 000504</t>
  </si>
  <si>
    <t xml:space="preserve">SO - 000505</t>
  </si>
  <si>
    <t xml:space="preserve">SO - 000506</t>
  </si>
  <si>
    <t xml:space="preserve">SO - 000507</t>
  </si>
  <si>
    <t xml:space="preserve">SO - 000508</t>
  </si>
  <si>
    <t xml:space="preserve">SO - 000509</t>
  </si>
  <si>
    <t xml:space="preserve">SO - 000510</t>
  </si>
  <si>
    <t xml:space="preserve">SO - 000511</t>
  </si>
  <si>
    <t xml:space="preserve">SO - 000512</t>
  </si>
  <si>
    <t xml:space="preserve">SO - 000513</t>
  </si>
  <si>
    <t xml:space="preserve">SO - 000514</t>
  </si>
  <si>
    <t xml:space="preserve">SO - 000515</t>
  </si>
  <si>
    <t xml:space="preserve">SO - 000516</t>
  </si>
  <si>
    <t xml:space="preserve">SO - 000517</t>
  </si>
  <si>
    <t xml:space="preserve">SO - 000518</t>
  </si>
  <si>
    <t xml:space="preserve">SO - 000519</t>
  </si>
  <si>
    <t xml:space="preserve">SO - 000520</t>
  </si>
  <si>
    <t xml:space="preserve">SO - 000521</t>
  </si>
  <si>
    <t xml:space="preserve">SO - 000522</t>
  </si>
  <si>
    <t xml:space="preserve">SO - 000523</t>
  </si>
  <si>
    <t xml:space="preserve">SO - 000524</t>
  </si>
  <si>
    <t xml:space="preserve">SO - 000525</t>
  </si>
  <si>
    <t xml:space="preserve">SO - 000526</t>
  </si>
  <si>
    <t xml:space="preserve">SO - 000527</t>
  </si>
  <si>
    <t xml:space="preserve">SO - 000528</t>
  </si>
  <si>
    <t xml:space="preserve">SO - 000529</t>
  </si>
  <si>
    <t xml:space="preserve">SO - 000530</t>
  </si>
  <si>
    <t xml:space="preserve">SO - 000531</t>
  </si>
  <si>
    <t xml:space="preserve">SO - 000532</t>
  </si>
  <si>
    <t xml:space="preserve">SO - 000533</t>
  </si>
  <si>
    <t xml:space="preserve">SO - 000534</t>
  </si>
  <si>
    <t xml:space="preserve">SO - 000535</t>
  </si>
  <si>
    <t xml:space="preserve">SO - 000536</t>
  </si>
  <si>
    <t xml:space="preserve">SO - 000537</t>
  </si>
  <si>
    <t xml:space="preserve">SO - 000538</t>
  </si>
  <si>
    <t xml:space="preserve">SO - 000539</t>
  </si>
  <si>
    <t xml:space="preserve">SO - 000540</t>
  </si>
  <si>
    <t xml:space="preserve">SO - 000541</t>
  </si>
  <si>
    <t xml:space="preserve">SO - 000542</t>
  </si>
  <si>
    <t xml:space="preserve">SO - 000543</t>
  </si>
  <si>
    <t xml:space="preserve">SO - 000544</t>
  </si>
  <si>
    <t xml:space="preserve">SO - 000545</t>
  </si>
  <si>
    <t xml:space="preserve">SO - 000546</t>
  </si>
  <si>
    <t xml:space="preserve">SO - 000547</t>
  </si>
  <si>
    <t xml:space="preserve">SO - 000548</t>
  </si>
  <si>
    <t xml:space="preserve">SO - 000549</t>
  </si>
  <si>
    <t xml:space="preserve">SO - 000550</t>
  </si>
  <si>
    <t xml:space="preserve">SO - 000551</t>
  </si>
  <si>
    <t xml:space="preserve">SO - 000552</t>
  </si>
  <si>
    <t xml:space="preserve">SO - 000553</t>
  </si>
  <si>
    <t xml:space="preserve">SO - 000554</t>
  </si>
  <si>
    <t xml:space="preserve">SO - 000555</t>
  </si>
  <si>
    <t xml:space="preserve">SO - 000556</t>
  </si>
  <si>
    <t xml:space="preserve">SO - 000557</t>
  </si>
  <si>
    <t xml:space="preserve">SO - 000558</t>
  </si>
  <si>
    <t xml:space="preserve">SO - 000559</t>
  </si>
  <si>
    <t xml:space="preserve">SO - 000560</t>
  </si>
  <si>
    <t xml:space="preserve">SO - 000561</t>
  </si>
  <si>
    <t xml:space="preserve">SO - 000562</t>
  </si>
  <si>
    <t xml:space="preserve">SO - 000563</t>
  </si>
  <si>
    <t xml:space="preserve">SO - 000564</t>
  </si>
  <si>
    <t xml:space="preserve">SO - 000565</t>
  </si>
  <si>
    <t xml:space="preserve">SO - 000566</t>
  </si>
  <si>
    <t xml:space="preserve">SO - 000567</t>
  </si>
  <si>
    <t xml:space="preserve">SO - 000568</t>
  </si>
  <si>
    <t xml:space="preserve">SO - 000569</t>
  </si>
  <si>
    <t xml:space="preserve">SO - 000570</t>
  </si>
  <si>
    <t xml:space="preserve">SO - 000571</t>
  </si>
  <si>
    <t xml:space="preserve">SO - 000572</t>
  </si>
  <si>
    <t xml:space="preserve">SO - 000573</t>
  </si>
  <si>
    <t xml:space="preserve">SO - 000574</t>
  </si>
  <si>
    <t xml:space="preserve">SO - 000575</t>
  </si>
  <si>
    <t xml:space="preserve">SO - 000576</t>
  </si>
  <si>
    <t xml:space="preserve">SO - 000577</t>
  </si>
  <si>
    <t xml:space="preserve">SO - 000578</t>
  </si>
  <si>
    <t xml:space="preserve">SO - 000579</t>
  </si>
  <si>
    <t xml:space="preserve">SO - 000580</t>
  </si>
  <si>
    <t xml:space="preserve">SO - 000581</t>
  </si>
  <si>
    <t xml:space="preserve">SO - 000582</t>
  </si>
  <si>
    <t xml:space="preserve">SO - 000583</t>
  </si>
  <si>
    <t xml:space="preserve">SO - 000584</t>
  </si>
  <si>
    <t xml:space="preserve">SO - 000585</t>
  </si>
  <si>
    <t xml:space="preserve">SO - 000586</t>
  </si>
  <si>
    <t xml:space="preserve">SO - 000587</t>
  </si>
  <si>
    <t xml:space="preserve">SO - 000588</t>
  </si>
  <si>
    <t xml:space="preserve">SO - 000589</t>
  </si>
  <si>
    <t xml:space="preserve">SO - 000590</t>
  </si>
  <si>
    <t xml:space="preserve">SO - 000591</t>
  </si>
  <si>
    <t xml:space="preserve">SO - 000592</t>
  </si>
  <si>
    <t xml:space="preserve">SO - 000593</t>
  </si>
  <si>
    <t xml:space="preserve">SO - 000594</t>
  </si>
  <si>
    <t xml:space="preserve">SO - 000595</t>
  </si>
  <si>
    <t xml:space="preserve">SO - 000596</t>
  </si>
  <si>
    <t xml:space="preserve">SO - 000597</t>
  </si>
  <si>
    <t xml:space="preserve">SO - 000598</t>
  </si>
  <si>
    <t xml:space="preserve">SO - 000599</t>
  </si>
  <si>
    <t xml:space="preserve">SO - 000600</t>
  </si>
  <si>
    <t xml:space="preserve">SO - 000601</t>
  </si>
  <si>
    <t xml:space="preserve">SO - 000602</t>
  </si>
  <si>
    <t xml:space="preserve">SO - 000603</t>
  </si>
  <si>
    <t xml:space="preserve">SO - 000604</t>
  </si>
  <si>
    <t xml:space="preserve">SO - 000605</t>
  </si>
  <si>
    <t xml:space="preserve">SO - 000606</t>
  </si>
  <si>
    <t xml:space="preserve">SO - 000607</t>
  </si>
  <si>
    <t xml:space="preserve">SO - 000608</t>
  </si>
  <si>
    <t xml:space="preserve">SO - 000609</t>
  </si>
  <si>
    <t xml:space="preserve">SO - 000610</t>
  </si>
  <si>
    <t xml:space="preserve">SO - 000611</t>
  </si>
  <si>
    <t xml:space="preserve">SO - 000612</t>
  </si>
  <si>
    <t xml:space="preserve">SO - 000613</t>
  </si>
  <si>
    <t xml:space="preserve">SO - 000614</t>
  </si>
  <si>
    <t xml:space="preserve">SO - 000615</t>
  </si>
  <si>
    <t xml:space="preserve">SO - 000616</t>
  </si>
  <si>
    <t xml:space="preserve">SO - 000617</t>
  </si>
  <si>
    <t xml:space="preserve">SO - 000618</t>
  </si>
  <si>
    <t xml:space="preserve">SO - 000619</t>
  </si>
  <si>
    <t xml:space="preserve">SO - 000620</t>
  </si>
  <si>
    <t xml:space="preserve">SO - 000621</t>
  </si>
  <si>
    <t xml:space="preserve">SO - 000622</t>
  </si>
  <si>
    <t xml:space="preserve">SO - 000623</t>
  </si>
  <si>
    <t xml:space="preserve">SO - 000624</t>
  </si>
  <si>
    <t xml:space="preserve">SO - 000625</t>
  </si>
  <si>
    <t xml:space="preserve">SO - 000626</t>
  </si>
  <si>
    <t xml:space="preserve">SO - 000627</t>
  </si>
  <si>
    <t xml:space="preserve">SO - 000628</t>
  </si>
  <si>
    <t xml:space="preserve">SO - 000629</t>
  </si>
  <si>
    <t xml:space="preserve">SO - 000630</t>
  </si>
  <si>
    <t xml:space="preserve">SO - 000631</t>
  </si>
  <si>
    <t xml:space="preserve">SO - 000632</t>
  </si>
  <si>
    <t xml:space="preserve">SO - 000633</t>
  </si>
  <si>
    <t xml:space="preserve">SO - 000634</t>
  </si>
  <si>
    <t xml:space="preserve">SO - 000635</t>
  </si>
  <si>
    <t xml:space="preserve">SO - 000636</t>
  </si>
  <si>
    <t xml:space="preserve">SO - 000637</t>
  </si>
  <si>
    <t xml:space="preserve">SO - 000638</t>
  </si>
  <si>
    <t xml:space="preserve">SO - 000639</t>
  </si>
  <si>
    <t xml:space="preserve">SO - 000640</t>
  </si>
  <si>
    <t xml:space="preserve">SO - 000641</t>
  </si>
  <si>
    <t xml:space="preserve">SO - 000642</t>
  </si>
  <si>
    <t xml:space="preserve">SO - 000643</t>
  </si>
  <si>
    <t xml:space="preserve">SO - 000644</t>
  </si>
  <si>
    <t xml:space="preserve">SO - 000645</t>
  </si>
  <si>
    <t xml:space="preserve">SO - 000646</t>
  </si>
  <si>
    <t xml:space="preserve">SO - 000647</t>
  </si>
  <si>
    <t xml:space="preserve">SO - 000648</t>
  </si>
  <si>
    <t xml:space="preserve">SO - 000649</t>
  </si>
  <si>
    <t xml:space="preserve">SO - 000650</t>
  </si>
  <si>
    <t xml:space="preserve">SO - 000651</t>
  </si>
  <si>
    <t xml:space="preserve">SO - 000652</t>
  </si>
  <si>
    <t xml:space="preserve">SO - 000653</t>
  </si>
  <si>
    <t xml:space="preserve">SO - 000654</t>
  </si>
  <si>
    <t xml:space="preserve">SO - 000655</t>
  </si>
  <si>
    <t xml:space="preserve">SO - 000656</t>
  </si>
  <si>
    <t xml:space="preserve">SO - 000657</t>
  </si>
  <si>
    <t xml:space="preserve">SO - 000658</t>
  </si>
  <si>
    <t xml:space="preserve">SO - 000659</t>
  </si>
  <si>
    <t xml:space="preserve">SO - 000660</t>
  </si>
  <si>
    <t xml:space="preserve">SO - 000661</t>
  </si>
  <si>
    <t xml:space="preserve">SO - 000662</t>
  </si>
  <si>
    <t xml:space="preserve">SO - 000663</t>
  </si>
  <si>
    <t xml:space="preserve">SO - 000664</t>
  </si>
  <si>
    <t xml:space="preserve">SO - 000665</t>
  </si>
  <si>
    <t xml:space="preserve">SO - 000666</t>
  </si>
  <si>
    <t xml:space="preserve">SO - 000667</t>
  </si>
  <si>
    <t xml:space="preserve">SO - 000668</t>
  </si>
  <si>
    <t xml:space="preserve">SO - 000669</t>
  </si>
  <si>
    <t xml:space="preserve">SO - 000670</t>
  </si>
  <si>
    <t xml:space="preserve">SO - 000671</t>
  </si>
  <si>
    <t xml:space="preserve">SO - 000672</t>
  </si>
  <si>
    <t xml:space="preserve">SO - 000673</t>
  </si>
  <si>
    <t xml:space="preserve">SO - 000674</t>
  </si>
  <si>
    <t xml:space="preserve">SO - 000675</t>
  </si>
  <si>
    <t xml:space="preserve">SO - 000676</t>
  </si>
  <si>
    <t xml:space="preserve">SO - 000677</t>
  </si>
  <si>
    <t xml:space="preserve">SO - 000678</t>
  </si>
  <si>
    <t xml:space="preserve">SO - 000679</t>
  </si>
  <si>
    <t xml:space="preserve">SO - 000680</t>
  </si>
  <si>
    <t xml:space="preserve">SO - 000681</t>
  </si>
  <si>
    <t xml:space="preserve">SO - 000682</t>
  </si>
  <si>
    <t xml:space="preserve">SO - 000683</t>
  </si>
  <si>
    <t xml:space="preserve">SO - 000684</t>
  </si>
  <si>
    <t xml:space="preserve">SO - 000685</t>
  </si>
  <si>
    <t xml:space="preserve">SO - 000686</t>
  </si>
  <si>
    <t xml:space="preserve">SO - 000687</t>
  </si>
  <si>
    <t xml:space="preserve">SO - 000688</t>
  </si>
  <si>
    <t xml:space="preserve">SO - 000689</t>
  </si>
  <si>
    <t xml:space="preserve">SO - 000690</t>
  </si>
  <si>
    <t xml:space="preserve">SO - 000691</t>
  </si>
  <si>
    <t xml:space="preserve">SO - 000692</t>
  </si>
  <si>
    <t xml:space="preserve">SO - 000693</t>
  </si>
  <si>
    <t xml:space="preserve">SO - 000694</t>
  </si>
  <si>
    <t xml:space="preserve">SO - 000695</t>
  </si>
  <si>
    <t xml:space="preserve">SO - 000696</t>
  </si>
  <si>
    <t xml:space="preserve">SO - 000697</t>
  </si>
  <si>
    <t xml:space="preserve">SO - 000698</t>
  </si>
  <si>
    <t xml:space="preserve">SO - 000699</t>
  </si>
  <si>
    <t xml:space="preserve">SO - 000700</t>
  </si>
  <si>
    <t xml:space="preserve">SO - 000701</t>
  </si>
  <si>
    <t xml:space="preserve">SO - 000702</t>
  </si>
  <si>
    <t xml:space="preserve">SO - 000703</t>
  </si>
  <si>
    <t xml:space="preserve">SO - 000704</t>
  </si>
  <si>
    <t xml:space="preserve">SO - 000705</t>
  </si>
  <si>
    <t xml:space="preserve">SO - 000706</t>
  </si>
  <si>
    <t xml:space="preserve">SO - 000707</t>
  </si>
  <si>
    <t xml:space="preserve">SO - 000708</t>
  </si>
  <si>
    <t xml:space="preserve">SO - 000709</t>
  </si>
  <si>
    <t xml:space="preserve">SO - 000710</t>
  </si>
  <si>
    <t xml:space="preserve">SO - 000711</t>
  </si>
  <si>
    <t xml:space="preserve">SO - 000712</t>
  </si>
  <si>
    <t xml:space="preserve">SO - 000713</t>
  </si>
  <si>
    <t xml:space="preserve">SO - 000714</t>
  </si>
  <si>
    <t xml:space="preserve">SO - 000715</t>
  </si>
  <si>
    <t xml:space="preserve">SO - 000716</t>
  </si>
  <si>
    <t xml:space="preserve">SO - 000717</t>
  </si>
  <si>
    <t xml:space="preserve">SO - 000718</t>
  </si>
  <si>
    <t xml:space="preserve">SO - 000719</t>
  </si>
  <si>
    <t xml:space="preserve">SO - 000720</t>
  </si>
  <si>
    <t xml:space="preserve">SO - 000721</t>
  </si>
  <si>
    <t xml:space="preserve">SO - 000722</t>
  </si>
  <si>
    <t xml:space="preserve">SO - 000723</t>
  </si>
  <si>
    <t xml:space="preserve">SO - 000724</t>
  </si>
  <si>
    <t xml:space="preserve">SO - 000725</t>
  </si>
  <si>
    <t xml:space="preserve">SO - 000726</t>
  </si>
  <si>
    <t xml:space="preserve">SO - 000727</t>
  </si>
  <si>
    <t xml:space="preserve">SO - 000728</t>
  </si>
  <si>
    <t xml:space="preserve">SO - 000729</t>
  </si>
  <si>
    <t xml:space="preserve">SO - 000730</t>
  </si>
  <si>
    <t xml:space="preserve">SO - 000731</t>
  </si>
  <si>
    <t xml:space="preserve">SO - 000732</t>
  </si>
  <si>
    <t xml:space="preserve">SO - 000733</t>
  </si>
  <si>
    <t xml:space="preserve">SO - 000734</t>
  </si>
  <si>
    <t xml:space="preserve">SO - 000735</t>
  </si>
  <si>
    <t xml:space="preserve">SO - 000736</t>
  </si>
  <si>
    <t xml:space="preserve">SO - 000737</t>
  </si>
  <si>
    <t xml:space="preserve">SO - 000738</t>
  </si>
  <si>
    <t xml:space="preserve">SO - 000739</t>
  </si>
  <si>
    <t xml:space="preserve">SO - 000740</t>
  </si>
  <si>
    <t xml:space="preserve">SO - 000741</t>
  </si>
  <si>
    <t xml:space="preserve">SO - 000742</t>
  </si>
  <si>
    <t xml:space="preserve">SO - 000743</t>
  </si>
  <si>
    <t xml:space="preserve">SO - 000744</t>
  </si>
  <si>
    <t xml:space="preserve">SO - 000745</t>
  </si>
  <si>
    <t xml:space="preserve">SO - 000746</t>
  </si>
  <si>
    <t xml:space="preserve">SO - 000747</t>
  </si>
  <si>
    <t xml:space="preserve">SO - 000748</t>
  </si>
  <si>
    <t xml:space="preserve">SO - 000749</t>
  </si>
  <si>
    <t xml:space="preserve">SO - 000750</t>
  </si>
  <si>
    <t xml:space="preserve">SO - 000751</t>
  </si>
  <si>
    <t xml:space="preserve">SO - 000752</t>
  </si>
  <si>
    <t xml:space="preserve">SO - 000753</t>
  </si>
  <si>
    <t xml:space="preserve">SO - 000754</t>
  </si>
  <si>
    <t xml:space="preserve">SO - 000755</t>
  </si>
  <si>
    <t xml:space="preserve">SO - 000756</t>
  </si>
  <si>
    <t xml:space="preserve">SO - 000757</t>
  </si>
  <si>
    <t xml:space="preserve">SO - 000758</t>
  </si>
  <si>
    <t xml:space="preserve">SO - 000759</t>
  </si>
  <si>
    <t xml:space="preserve">SO - 000760</t>
  </si>
  <si>
    <t xml:space="preserve">SO - 000761</t>
  </si>
  <si>
    <t xml:space="preserve">SO - 000762</t>
  </si>
  <si>
    <t xml:space="preserve">SO - 000763</t>
  </si>
  <si>
    <t xml:space="preserve">SO - 000764</t>
  </si>
  <si>
    <t xml:space="preserve">SO - 000765</t>
  </si>
  <si>
    <t xml:space="preserve">SO - 000766</t>
  </si>
  <si>
    <t xml:space="preserve">SO - 000767</t>
  </si>
  <si>
    <t xml:space="preserve">SO - 000768</t>
  </si>
  <si>
    <t xml:space="preserve">SO - 000769</t>
  </si>
  <si>
    <t xml:space="preserve">SO - 000770</t>
  </si>
  <si>
    <t xml:space="preserve">SO - 000771</t>
  </si>
  <si>
    <t xml:space="preserve">SO - 000772</t>
  </si>
  <si>
    <t xml:space="preserve">SO - 000773</t>
  </si>
  <si>
    <t xml:space="preserve">SO - 000774</t>
  </si>
  <si>
    <t xml:space="preserve">SO - 000775</t>
  </si>
  <si>
    <t xml:space="preserve">SO - 000776</t>
  </si>
  <si>
    <t xml:space="preserve">SO - 000777</t>
  </si>
  <si>
    <t xml:space="preserve">SO - 000778</t>
  </si>
  <si>
    <t xml:space="preserve">SO - 000779</t>
  </si>
  <si>
    <t xml:space="preserve">SO - 000780</t>
  </si>
  <si>
    <t xml:space="preserve">SO - 000781</t>
  </si>
  <si>
    <t xml:space="preserve">SO - 000782</t>
  </si>
  <si>
    <t xml:space="preserve">SO - 000783</t>
  </si>
  <si>
    <t xml:space="preserve">SO - 000784</t>
  </si>
  <si>
    <t xml:space="preserve">SO - 000785</t>
  </si>
  <si>
    <t xml:space="preserve">SO - 000786</t>
  </si>
  <si>
    <t xml:space="preserve">SO - 000787</t>
  </si>
  <si>
    <t xml:space="preserve">SO - 000788</t>
  </si>
  <si>
    <t xml:space="preserve">SO - 000789</t>
  </si>
  <si>
    <t xml:space="preserve">SO - 000790</t>
  </si>
  <si>
    <t xml:space="preserve">SO - 000791</t>
  </si>
  <si>
    <t xml:space="preserve">SO - 000792</t>
  </si>
  <si>
    <t xml:space="preserve">SO - 000793</t>
  </si>
  <si>
    <t xml:space="preserve">SO - 000794</t>
  </si>
  <si>
    <t xml:space="preserve">SO - 000795</t>
  </si>
  <si>
    <t xml:space="preserve">SO - 000796</t>
  </si>
  <si>
    <t xml:space="preserve">SO - 000797</t>
  </si>
  <si>
    <t xml:space="preserve">SO - 000798</t>
  </si>
  <si>
    <t xml:space="preserve">SO - 000799</t>
  </si>
  <si>
    <t xml:space="preserve">SO - 000800</t>
  </si>
  <si>
    <t xml:space="preserve">SO - 000801</t>
  </si>
  <si>
    <t xml:space="preserve">SO - 000802</t>
  </si>
  <si>
    <t xml:space="preserve">SO - 000803</t>
  </si>
  <si>
    <t xml:space="preserve">SO - 000804</t>
  </si>
  <si>
    <t xml:space="preserve">SO - 000805</t>
  </si>
  <si>
    <t xml:space="preserve">SO - 000806</t>
  </si>
  <si>
    <t xml:space="preserve">SO - 000807</t>
  </si>
  <si>
    <t xml:space="preserve">SO - 000808</t>
  </si>
  <si>
    <t xml:space="preserve">SO - 000809</t>
  </si>
  <si>
    <t xml:space="preserve">SO - 000810</t>
  </si>
  <si>
    <t xml:space="preserve">SO - 000811</t>
  </si>
  <si>
    <t xml:space="preserve">SO - 000812</t>
  </si>
  <si>
    <t xml:space="preserve">SO - 000813</t>
  </si>
  <si>
    <t xml:space="preserve">SO - 000814</t>
  </si>
  <si>
    <t xml:space="preserve">SO - 000815</t>
  </si>
  <si>
    <t xml:space="preserve">SO - 000816</t>
  </si>
  <si>
    <t xml:space="preserve">SO - 000817</t>
  </si>
  <si>
    <t xml:space="preserve">SO - 000818</t>
  </si>
  <si>
    <t xml:space="preserve">SO - 000819</t>
  </si>
  <si>
    <t xml:space="preserve">SO - 000820</t>
  </si>
  <si>
    <t xml:space="preserve">SO - 000821</t>
  </si>
  <si>
    <t xml:space="preserve">SO - 000822</t>
  </si>
  <si>
    <t xml:space="preserve">SO - 000823</t>
  </si>
  <si>
    <t xml:space="preserve">SO - 000824</t>
  </si>
  <si>
    <t xml:space="preserve">SO - 000825</t>
  </si>
  <si>
    <t xml:space="preserve">SO - 000826</t>
  </si>
  <si>
    <t xml:space="preserve">SO - 000827</t>
  </si>
  <si>
    <t xml:space="preserve">SO - 000828</t>
  </si>
  <si>
    <t xml:space="preserve">SO - 000829</t>
  </si>
  <si>
    <t xml:space="preserve">SO - 000830</t>
  </si>
  <si>
    <t xml:space="preserve">SO - 000831</t>
  </si>
  <si>
    <t xml:space="preserve">SO - 000832</t>
  </si>
  <si>
    <t xml:space="preserve">SO - 000833</t>
  </si>
  <si>
    <t xml:space="preserve">SO - 000834</t>
  </si>
  <si>
    <t xml:space="preserve">SO - 000835</t>
  </si>
  <si>
    <t xml:space="preserve">SO - 000836</t>
  </si>
  <si>
    <t xml:space="preserve">SO - 000837</t>
  </si>
  <si>
    <t xml:space="preserve">SO - 000838</t>
  </si>
  <si>
    <t xml:space="preserve">SO - 000839</t>
  </si>
  <si>
    <t xml:space="preserve">SO - 000840</t>
  </si>
  <si>
    <t xml:space="preserve">SO - 000841</t>
  </si>
  <si>
    <t xml:space="preserve">SO - 000842</t>
  </si>
  <si>
    <t xml:space="preserve">SO - 000843</t>
  </si>
  <si>
    <t xml:space="preserve">SO - 000844</t>
  </si>
  <si>
    <t xml:space="preserve">SO - 000845</t>
  </si>
  <si>
    <t xml:space="preserve">SO - 000846</t>
  </si>
  <si>
    <t xml:space="preserve">SO - 000847</t>
  </si>
  <si>
    <t xml:space="preserve">SO - 000848</t>
  </si>
  <si>
    <t xml:space="preserve">SO - 000849</t>
  </si>
  <si>
    <t xml:space="preserve">SO - 000850</t>
  </si>
  <si>
    <t xml:space="preserve">SO - 000851</t>
  </si>
  <si>
    <t xml:space="preserve">SO - 000852</t>
  </si>
  <si>
    <t xml:space="preserve">SO - 000853</t>
  </si>
  <si>
    <t xml:space="preserve">SO - 000854</t>
  </si>
  <si>
    <t xml:space="preserve">SO - 000855</t>
  </si>
  <si>
    <t xml:space="preserve">SO - 000856</t>
  </si>
  <si>
    <t xml:space="preserve">SO - 000857</t>
  </si>
  <si>
    <t xml:space="preserve">SO - 000858</t>
  </si>
  <si>
    <t xml:space="preserve">SO - 000859</t>
  </si>
  <si>
    <t xml:space="preserve">SO - 000860</t>
  </si>
  <si>
    <t xml:space="preserve">SO - 000861</t>
  </si>
  <si>
    <t xml:space="preserve">SO - 000862</t>
  </si>
  <si>
    <t xml:space="preserve">SO - 000863</t>
  </si>
  <si>
    <t xml:space="preserve">SO - 000864</t>
  </si>
  <si>
    <t xml:space="preserve">SO - 000865</t>
  </si>
  <si>
    <t xml:space="preserve">SO - 000866</t>
  </si>
  <si>
    <t xml:space="preserve">SO - 000867</t>
  </si>
  <si>
    <t xml:space="preserve">SO - 000868</t>
  </si>
  <si>
    <t xml:space="preserve">SO - 000869</t>
  </si>
  <si>
    <t xml:space="preserve">SO - 000870</t>
  </si>
  <si>
    <t xml:space="preserve">SO - 000871</t>
  </si>
  <si>
    <t xml:space="preserve">SO - 000872</t>
  </si>
  <si>
    <t xml:space="preserve">SO - 000873</t>
  </si>
  <si>
    <t xml:space="preserve">SO - 000874</t>
  </si>
  <si>
    <t xml:space="preserve">SO - 000875</t>
  </si>
  <si>
    <t xml:space="preserve">SO - 000876</t>
  </si>
  <si>
    <t xml:space="preserve">SO - 000877</t>
  </si>
  <si>
    <t xml:space="preserve">SO - 000878</t>
  </si>
  <si>
    <t xml:space="preserve">SO - 000879</t>
  </si>
  <si>
    <t xml:space="preserve">SO - 000880</t>
  </si>
  <si>
    <t xml:space="preserve">SO - 000881</t>
  </si>
  <si>
    <t xml:space="preserve">SO - 000882</t>
  </si>
  <si>
    <t xml:space="preserve">SO - 000883</t>
  </si>
  <si>
    <t xml:space="preserve">SO - 000884</t>
  </si>
  <si>
    <t xml:space="preserve">SO - 000885</t>
  </si>
  <si>
    <t xml:space="preserve">SO - 000886</t>
  </si>
  <si>
    <t xml:space="preserve">SO - 000887</t>
  </si>
  <si>
    <t xml:space="preserve">SO - 000888</t>
  </si>
  <si>
    <t xml:space="preserve">SO - 000889</t>
  </si>
  <si>
    <t xml:space="preserve">SO - 000890</t>
  </si>
  <si>
    <t xml:space="preserve">SO - 000891</t>
  </si>
  <si>
    <t xml:space="preserve">SO - 000892</t>
  </si>
  <si>
    <t xml:space="preserve">SO - 000893</t>
  </si>
  <si>
    <t xml:space="preserve">SO - 000894</t>
  </si>
  <si>
    <t xml:space="preserve">SO - 000895</t>
  </si>
  <si>
    <t xml:space="preserve">SO - 000896</t>
  </si>
  <si>
    <t xml:space="preserve">SO - 000897</t>
  </si>
  <si>
    <t xml:space="preserve">SO - 000898</t>
  </si>
  <si>
    <t xml:space="preserve">SO - 000899</t>
  </si>
  <si>
    <t xml:space="preserve">SO - 000900</t>
  </si>
  <si>
    <t xml:space="preserve">SO - 000901</t>
  </si>
  <si>
    <t xml:space="preserve">SO - 000902</t>
  </si>
  <si>
    <t xml:space="preserve">SO - 000903</t>
  </si>
  <si>
    <t xml:space="preserve">SO - 000904</t>
  </si>
  <si>
    <t xml:space="preserve">SO - 000905</t>
  </si>
  <si>
    <t xml:space="preserve">SO - 000906</t>
  </si>
  <si>
    <t xml:space="preserve">SO - 000907</t>
  </si>
  <si>
    <t xml:space="preserve">SO - 000908</t>
  </si>
  <si>
    <t xml:space="preserve">SO - 000909</t>
  </si>
  <si>
    <t xml:space="preserve">SO - 000910</t>
  </si>
  <si>
    <t xml:space="preserve">SO - 000911</t>
  </si>
  <si>
    <t xml:space="preserve">SO - 000912</t>
  </si>
  <si>
    <t xml:space="preserve">SO - 000913</t>
  </si>
  <si>
    <t xml:space="preserve">SO - 000914</t>
  </si>
  <si>
    <t xml:space="preserve">SO - 000915</t>
  </si>
  <si>
    <t xml:space="preserve">SO - 000916</t>
  </si>
  <si>
    <t xml:space="preserve">SO - 000917</t>
  </si>
  <si>
    <t xml:space="preserve">SO - 000918</t>
  </si>
  <si>
    <t xml:space="preserve">SO - 000919</t>
  </si>
  <si>
    <t xml:space="preserve">SO - 000920</t>
  </si>
  <si>
    <t xml:space="preserve">SO - 000921</t>
  </si>
  <si>
    <t xml:space="preserve">SO - 000922</t>
  </si>
  <si>
    <t xml:space="preserve">SO - 000923</t>
  </si>
  <si>
    <t xml:space="preserve">SO - 000924</t>
  </si>
  <si>
    <t xml:space="preserve">SO - 000925</t>
  </si>
  <si>
    <t xml:space="preserve">SO - 000926</t>
  </si>
  <si>
    <t xml:space="preserve">SO - 000927</t>
  </si>
  <si>
    <t xml:space="preserve">SO - 000928</t>
  </si>
  <si>
    <t xml:space="preserve">SO - 000929</t>
  </si>
  <si>
    <t xml:space="preserve">SO - 000930</t>
  </si>
  <si>
    <t xml:space="preserve">SO - 000931</t>
  </si>
  <si>
    <t xml:space="preserve">SO - 000932</t>
  </si>
  <si>
    <t xml:space="preserve">SO - 000933</t>
  </si>
  <si>
    <t xml:space="preserve">SO - 000934</t>
  </si>
  <si>
    <t xml:space="preserve">SO - 000935</t>
  </si>
  <si>
    <t xml:space="preserve">SO - 000936</t>
  </si>
  <si>
    <t xml:space="preserve">SO - 000937</t>
  </si>
  <si>
    <t xml:space="preserve">SO - 000938</t>
  </si>
  <si>
    <t xml:space="preserve">SO - 000939</t>
  </si>
  <si>
    <t xml:space="preserve">SO - 000940</t>
  </si>
  <si>
    <t xml:space="preserve">SO - 000941</t>
  </si>
  <si>
    <t xml:space="preserve">SO - 000942</t>
  </si>
  <si>
    <t xml:space="preserve">SO - 000943</t>
  </si>
  <si>
    <t xml:space="preserve">SO - 000944</t>
  </si>
  <si>
    <t xml:space="preserve">SO - 000945</t>
  </si>
  <si>
    <t xml:space="preserve">SO - 000946</t>
  </si>
  <si>
    <t xml:space="preserve">SO - 000947</t>
  </si>
  <si>
    <t xml:space="preserve">SO - 000948</t>
  </si>
  <si>
    <t xml:space="preserve">SO - 000949</t>
  </si>
  <si>
    <t xml:space="preserve">SO - 000950</t>
  </si>
  <si>
    <t xml:space="preserve">SO - 000951</t>
  </si>
  <si>
    <t xml:space="preserve">SO - 000952</t>
  </si>
  <si>
    <t xml:space="preserve">SO - 000953</t>
  </si>
  <si>
    <t xml:space="preserve">SO - 000954</t>
  </si>
  <si>
    <t xml:space="preserve">SO - 000955</t>
  </si>
  <si>
    <t xml:space="preserve">SO - 000956</t>
  </si>
  <si>
    <t xml:space="preserve">SO - 000957</t>
  </si>
  <si>
    <t xml:space="preserve">SO - 000958</t>
  </si>
  <si>
    <t xml:space="preserve">SO - 000959</t>
  </si>
  <si>
    <t xml:space="preserve">SO - 000960</t>
  </si>
  <si>
    <t xml:space="preserve">SO - 000961</t>
  </si>
  <si>
    <t xml:space="preserve">SO - 000962</t>
  </si>
  <si>
    <t xml:space="preserve">SO - 000963</t>
  </si>
  <si>
    <t xml:space="preserve">SO - 000964</t>
  </si>
  <si>
    <t xml:space="preserve">SO - 000965</t>
  </si>
  <si>
    <t xml:space="preserve">SO - 000966</t>
  </si>
  <si>
    <t xml:space="preserve">SO - 000967</t>
  </si>
  <si>
    <t xml:space="preserve">SO - 000968</t>
  </si>
  <si>
    <t xml:space="preserve">SO - 000969</t>
  </si>
  <si>
    <t xml:space="preserve">SO - 000970</t>
  </si>
  <si>
    <t xml:space="preserve">SO - 000971</t>
  </si>
  <si>
    <t xml:space="preserve">SO - 000972</t>
  </si>
  <si>
    <t xml:space="preserve">SO - 000973</t>
  </si>
  <si>
    <t xml:space="preserve">SO - 000974</t>
  </si>
  <si>
    <t xml:space="preserve">SO - 000975</t>
  </si>
  <si>
    <t xml:space="preserve">SO - 000976</t>
  </si>
  <si>
    <t xml:space="preserve">SO - 000977</t>
  </si>
  <si>
    <t xml:space="preserve">SO - 000978</t>
  </si>
  <si>
    <t xml:space="preserve">SO - 000979</t>
  </si>
  <si>
    <t xml:space="preserve">SO - 000980</t>
  </si>
  <si>
    <t xml:space="preserve">SO - 000981</t>
  </si>
  <si>
    <t xml:space="preserve">SO - 000982</t>
  </si>
  <si>
    <t xml:space="preserve">SO - 000983</t>
  </si>
  <si>
    <t xml:space="preserve">SO - 000984</t>
  </si>
  <si>
    <t xml:space="preserve">SO - 000985</t>
  </si>
  <si>
    <t xml:space="preserve">SO - 000986</t>
  </si>
  <si>
    <t xml:space="preserve">SO - 000987</t>
  </si>
  <si>
    <t xml:space="preserve">SO - 000988</t>
  </si>
  <si>
    <t xml:space="preserve">SO - 000989</t>
  </si>
  <si>
    <t xml:space="preserve">SO - 000990</t>
  </si>
  <si>
    <t xml:space="preserve">SO - 000991</t>
  </si>
  <si>
    <t xml:space="preserve">SO - 000992</t>
  </si>
  <si>
    <t xml:space="preserve">SO - 000993</t>
  </si>
  <si>
    <t xml:space="preserve">SO - 000994</t>
  </si>
  <si>
    <t xml:space="preserve">SO - 000995</t>
  </si>
  <si>
    <t xml:space="preserve">SO - 000996</t>
  </si>
  <si>
    <t xml:space="preserve">SO - 000997</t>
  </si>
  <si>
    <t xml:space="preserve">SO - 000998</t>
  </si>
  <si>
    <t xml:space="preserve">SO - 000999</t>
  </si>
  <si>
    <t xml:space="preserve">SO - 0001000</t>
  </si>
  <si>
    <t xml:space="preserve">SO - 0001001</t>
  </si>
  <si>
    <t xml:space="preserve">SO - 0001002</t>
  </si>
  <si>
    <t xml:space="preserve">SO - 0001003</t>
  </si>
  <si>
    <t xml:space="preserve">SO - 0001004</t>
  </si>
  <si>
    <t xml:space="preserve">SO - 0001005</t>
  </si>
  <si>
    <t xml:space="preserve">SO - 0001006</t>
  </si>
  <si>
    <t xml:space="preserve">SO - 0001007</t>
  </si>
  <si>
    <t xml:space="preserve">SO - 0001008</t>
  </si>
  <si>
    <t xml:space="preserve">SO - 0001009</t>
  </si>
  <si>
    <t xml:space="preserve">SO - 0001010</t>
  </si>
  <si>
    <t xml:space="preserve">SO - 0001011</t>
  </si>
  <si>
    <t xml:space="preserve">SO - 0001012</t>
  </si>
  <si>
    <t xml:space="preserve">SO - 0001013</t>
  </si>
  <si>
    <t xml:space="preserve">SO - 0001014</t>
  </si>
  <si>
    <t xml:space="preserve">SO - 0001015</t>
  </si>
  <si>
    <t xml:space="preserve">SO - 0001016</t>
  </si>
  <si>
    <t xml:space="preserve">SO - 0001017</t>
  </si>
  <si>
    <t xml:space="preserve">SO - 0001018</t>
  </si>
  <si>
    <t xml:space="preserve">SO - 0001019</t>
  </si>
  <si>
    <t xml:space="preserve">SO - 0001020</t>
  </si>
  <si>
    <t xml:space="preserve">SO - 0001021</t>
  </si>
  <si>
    <t xml:space="preserve">SO - 0001022</t>
  </si>
  <si>
    <t xml:space="preserve">SO - 0001023</t>
  </si>
  <si>
    <t xml:space="preserve">SO - 0001024</t>
  </si>
  <si>
    <t xml:space="preserve">SO - 0001025</t>
  </si>
  <si>
    <t xml:space="preserve">SO - 0001026</t>
  </si>
  <si>
    <t xml:space="preserve">SO - 0001027</t>
  </si>
  <si>
    <t xml:space="preserve">SO - 0001028</t>
  </si>
  <si>
    <t xml:space="preserve">SO - 0001029</t>
  </si>
  <si>
    <t xml:space="preserve">SO - 0001030</t>
  </si>
  <si>
    <t xml:space="preserve">SO - 0001031</t>
  </si>
  <si>
    <t xml:space="preserve">SO - 0001032</t>
  </si>
  <si>
    <t xml:space="preserve">SO - 0001033</t>
  </si>
  <si>
    <t xml:space="preserve">SO - 0001034</t>
  </si>
  <si>
    <t xml:space="preserve">SO - 0001035</t>
  </si>
  <si>
    <t xml:space="preserve">SO - 0001036</t>
  </si>
  <si>
    <t xml:space="preserve">SO - 0001037</t>
  </si>
  <si>
    <t xml:space="preserve">SO - 0001038</t>
  </si>
  <si>
    <t xml:space="preserve">SO - 0001039</t>
  </si>
  <si>
    <t xml:space="preserve">SO - 0001040</t>
  </si>
  <si>
    <t xml:space="preserve">SO - 0001041</t>
  </si>
  <si>
    <t xml:space="preserve">SO - 0001042</t>
  </si>
  <si>
    <t xml:space="preserve">SO - 0001043</t>
  </si>
  <si>
    <t xml:space="preserve">SO - 0001044</t>
  </si>
  <si>
    <t xml:space="preserve">SO - 0001045</t>
  </si>
  <si>
    <t xml:space="preserve">SO - 0001046</t>
  </si>
  <si>
    <t xml:space="preserve">SO - 0001047</t>
  </si>
  <si>
    <t xml:space="preserve">SO - 0001048</t>
  </si>
  <si>
    <t xml:space="preserve">SO - 0001049</t>
  </si>
  <si>
    <t xml:space="preserve">SO - 0001050</t>
  </si>
  <si>
    <t xml:space="preserve">SO - 0001051</t>
  </si>
  <si>
    <t xml:space="preserve">SO - 0001052</t>
  </si>
  <si>
    <t xml:space="preserve">SO - 0001053</t>
  </si>
  <si>
    <t xml:space="preserve">SO - 0001054</t>
  </si>
  <si>
    <t xml:space="preserve">SO - 0001055</t>
  </si>
  <si>
    <t xml:space="preserve">SO - 0001056</t>
  </si>
  <si>
    <t xml:space="preserve">SO - 0001057</t>
  </si>
  <si>
    <t xml:space="preserve">SO - 0001058</t>
  </si>
  <si>
    <t xml:space="preserve">SO - 0001059</t>
  </si>
  <si>
    <t xml:space="preserve">SO - 0001060</t>
  </si>
  <si>
    <t xml:space="preserve">SO - 0001061</t>
  </si>
  <si>
    <t xml:space="preserve">SO - 0001062</t>
  </si>
  <si>
    <t xml:space="preserve">SO - 0001063</t>
  </si>
  <si>
    <t xml:space="preserve">SO - 0001064</t>
  </si>
  <si>
    <t xml:space="preserve">SO - 0001065</t>
  </si>
  <si>
    <t xml:space="preserve">SO - 0001066</t>
  </si>
  <si>
    <t xml:space="preserve">SO - 0001067</t>
  </si>
  <si>
    <t xml:space="preserve">SO - 0001068</t>
  </si>
  <si>
    <t xml:space="preserve">SO - 0001069</t>
  </si>
  <si>
    <t xml:space="preserve">SO - 0001070</t>
  </si>
  <si>
    <t xml:space="preserve">SO - 0001071</t>
  </si>
  <si>
    <t xml:space="preserve">SO - 0001072</t>
  </si>
  <si>
    <t xml:space="preserve">SO - 0001073</t>
  </si>
  <si>
    <t xml:space="preserve">SO - 0001074</t>
  </si>
  <si>
    <t xml:space="preserve">SO - 0001075</t>
  </si>
  <si>
    <t xml:space="preserve">SO - 0001076</t>
  </si>
  <si>
    <t xml:space="preserve">SO - 0001077</t>
  </si>
  <si>
    <t xml:space="preserve">SO - 0001078</t>
  </si>
  <si>
    <t xml:space="preserve">SO - 0001079</t>
  </si>
  <si>
    <t xml:space="preserve">SO - 0001080</t>
  </si>
  <si>
    <t xml:space="preserve">SO - 0001081</t>
  </si>
  <si>
    <t xml:space="preserve">SO - 0001082</t>
  </si>
  <si>
    <t xml:space="preserve">SO - 0001083</t>
  </si>
  <si>
    <t xml:space="preserve">SO - 0001084</t>
  </si>
  <si>
    <t xml:space="preserve">SO - 0001085</t>
  </si>
  <si>
    <t xml:space="preserve">SO - 0001086</t>
  </si>
  <si>
    <t xml:space="preserve">SO - 0001087</t>
  </si>
  <si>
    <t xml:space="preserve">SO - 0001088</t>
  </si>
  <si>
    <t xml:space="preserve">SO - 0001089</t>
  </si>
  <si>
    <t xml:space="preserve">SO - 0001090</t>
  </si>
  <si>
    <t xml:space="preserve">SO - 0001091</t>
  </si>
  <si>
    <t xml:space="preserve">SO - 0001092</t>
  </si>
  <si>
    <t xml:space="preserve">SO - 0001093</t>
  </si>
  <si>
    <t xml:space="preserve">SO - 0001094</t>
  </si>
  <si>
    <t xml:space="preserve">SO - 0001095</t>
  </si>
  <si>
    <t xml:space="preserve">SO - 0001096</t>
  </si>
  <si>
    <t xml:space="preserve">SO - 0001097</t>
  </si>
  <si>
    <t xml:space="preserve">SO - 0001098</t>
  </si>
  <si>
    <t xml:space="preserve">SO - 0001099</t>
  </si>
  <si>
    <t xml:space="preserve">SO - 0001100</t>
  </si>
  <si>
    <t xml:space="preserve">SO - 0001101</t>
  </si>
  <si>
    <t xml:space="preserve">SO - 0001102</t>
  </si>
  <si>
    <t xml:space="preserve">SO - 0001103</t>
  </si>
  <si>
    <t xml:space="preserve">SO - 0001104</t>
  </si>
  <si>
    <t xml:space="preserve">SO - 0001105</t>
  </si>
  <si>
    <t xml:space="preserve">SO - 0001106</t>
  </si>
  <si>
    <t xml:space="preserve">SO - 0001107</t>
  </si>
  <si>
    <t xml:space="preserve">SO - 0001108</t>
  </si>
  <si>
    <t xml:space="preserve">SO - 0001109</t>
  </si>
  <si>
    <t xml:space="preserve">SO - 0001110</t>
  </si>
  <si>
    <t xml:space="preserve">SO - 0001111</t>
  </si>
  <si>
    <t xml:space="preserve">SO - 0001112</t>
  </si>
  <si>
    <t xml:space="preserve">SO - 0001113</t>
  </si>
  <si>
    <t xml:space="preserve">SO - 0001114</t>
  </si>
  <si>
    <t xml:space="preserve">SO - 0001115</t>
  </si>
  <si>
    <t xml:space="preserve">SO - 0001116</t>
  </si>
  <si>
    <t xml:space="preserve">SO - 0001117</t>
  </si>
  <si>
    <t xml:space="preserve">SO - 0001118</t>
  </si>
  <si>
    <t xml:space="preserve">SO - 0001119</t>
  </si>
  <si>
    <t xml:space="preserve">SO - 0001120</t>
  </si>
  <si>
    <t xml:space="preserve">SO - 0001121</t>
  </si>
  <si>
    <t xml:space="preserve">SO - 0001122</t>
  </si>
  <si>
    <t xml:space="preserve">SO - 0001123</t>
  </si>
  <si>
    <t xml:space="preserve">SO - 0001124</t>
  </si>
  <si>
    <t xml:space="preserve">SO - 0001125</t>
  </si>
  <si>
    <t xml:space="preserve">SO - 0001126</t>
  </si>
  <si>
    <t xml:space="preserve">SO - 0001127</t>
  </si>
  <si>
    <t xml:space="preserve">SO - 0001128</t>
  </si>
  <si>
    <t xml:space="preserve">SO - 0001129</t>
  </si>
  <si>
    <t xml:space="preserve">SO - 0001130</t>
  </si>
  <si>
    <t xml:space="preserve">SO - 0001131</t>
  </si>
  <si>
    <t xml:space="preserve">SO - 0001132</t>
  </si>
  <si>
    <t xml:space="preserve">SO - 0001133</t>
  </si>
  <si>
    <t xml:space="preserve">SO - 0001134</t>
  </si>
  <si>
    <t xml:space="preserve">SO - 0001135</t>
  </si>
  <si>
    <t xml:space="preserve">SO - 0001136</t>
  </si>
  <si>
    <t xml:space="preserve">SO - 0001137</t>
  </si>
  <si>
    <t xml:space="preserve">SO - 0001138</t>
  </si>
  <si>
    <t xml:space="preserve">SO - 0001139</t>
  </si>
  <si>
    <t xml:space="preserve">SO - 0001140</t>
  </si>
  <si>
    <t xml:space="preserve">SO - 0001141</t>
  </si>
  <si>
    <t xml:space="preserve">SO - 0001142</t>
  </si>
  <si>
    <t xml:space="preserve">SO - 0001143</t>
  </si>
  <si>
    <t xml:space="preserve">SO - 0001144</t>
  </si>
  <si>
    <t xml:space="preserve">SO - 0001145</t>
  </si>
  <si>
    <t xml:space="preserve">SO - 0001146</t>
  </si>
  <si>
    <t xml:space="preserve">SO - 0001147</t>
  </si>
  <si>
    <t xml:space="preserve">SO - 0001148</t>
  </si>
  <si>
    <t xml:space="preserve">SO - 0001149</t>
  </si>
  <si>
    <t xml:space="preserve">SO - 0001150</t>
  </si>
  <si>
    <t xml:space="preserve">SO - 0001151</t>
  </si>
  <si>
    <t xml:space="preserve">SO - 0001152</t>
  </si>
  <si>
    <t xml:space="preserve">SO - 0001153</t>
  </si>
  <si>
    <t xml:space="preserve">SO - 0001154</t>
  </si>
  <si>
    <t xml:space="preserve">SO - 0001155</t>
  </si>
  <si>
    <t xml:space="preserve">SO - 0001156</t>
  </si>
  <si>
    <t xml:space="preserve">SO - 0001157</t>
  </si>
  <si>
    <t xml:space="preserve">SO - 0001158</t>
  </si>
  <si>
    <t xml:space="preserve">SO - 0001159</t>
  </si>
  <si>
    <t xml:space="preserve">SO - 0001160</t>
  </si>
  <si>
    <t xml:space="preserve">SO - 0001161</t>
  </si>
  <si>
    <t xml:space="preserve">SO - 0001162</t>
  </si>
  <si>
    <t xml:space="preserve">SO - 0001163</t>
  </si>
  <si>
    <t xml:space="preserve">SO - 0001164</t>
  </si>
  <si>
    <t xml:space="preserve">SO - 0001165</t>
  </si>
  <si>
    <t xml:space="preserve">SO - 0001166</t>
  </si>
  <si>
    <t xml:space="preserve">SO - 0001167</t>
  </si>
  <si>
    <t xml:space="preserve">SO - 0001168</t>
  </si>
  <si>
    <t xml:space="preserve">SO - 0001169</t>
  </si>
  <si>
    <t xml:space="preserve">SO - 0001170</t>
  </si>
  <si>
    <t xml:space="preserve">SO - 0001171</t>
  </si>
  <si>
    <t xml:space="preserve">SO - 0001172</t>
  </si>
  <si>
    <t xml:space="preserve">SO - 0001173</t>
  </si>
  <si>
    <t xml:space="preserve">SO - 0001174</t>
  </si>
  <si>
    <t xml:space="preserve">SO - 0001175</t>
  </si>
  <si>
    <t xml:space="preserve">SO - 0001176</t>
  </si>
  <si>
    <t xml:space="preserve">SO - 0001177</t>
  </si>
  <si>
    <t xml:space="preserve">SO - 0001178</t>
  </si>
  <si>
    <t xml:space="preserve">SO - 0001179</t>
  </si>
  <si>
    <t xml:space="preserve">SO - 0001180</t>
  </si>
  <si>
    <t xml:space="preserve">SO - 0001181</t>
  </si>
  <si>
    <t xml:space="preserve">SO - 0001182</t>
  </si>
  <si>
    <t xml:space="preserve">SO - 0001183</t>
  </si>
  <si>
    <t xml:space="preserve">SO - 0001184</t>
  </si>
  <si>
    <t xml:space="preserve">SO - 0001185</t>
  </si>
  <si>
    <t xml:space="preserve">SO - 0001186</t>
  </si>
  <si>
    <t xml:space="preserve">SO - 0001187</t>
  </si>
  <si>
    <t xml:space="preserve">SO - 0001188</t>
  </si>
  <si>
    <t xml:space="preserve">SO - 0001189</t>
  </si>
  <si>
    <t xml:space="preserve">SO - 0001190</t>
  </si>
  <si>
    <t xml:space="preserve">SO - 0001191</t>
  </si>
  <si>
    <t xml:space="preserve">SO - 0001192</t>
  </si>
  <si>
    <t xml:space="preserve">SO - 0001193</t>
  </si>
  <si>
    <t xml:space="preserve">SO - 0001194</t>
  </si>
  <si>
    <t xml:space="preserve">SO - 0001195</t>
  </si>
  <si>
    <t xml:space="preserve">SO - 0001196</t>
  </si>
  <si>
    <t xml:space="preserve">SO - 0001197</t>
  </si>
  <si>
    <t xml:space="preserve">SO - 0001198</t>
  </si>
  <si>
    <t xml:space="preserve">SO - 0001199</t>
  </si>
  <si>
    <t xml:space="preserve">SO - 0001200</t>
  </si>
  <si>
    <t xml:space="preserve">SO - 0001201</t>
  </si>
  <si>
    <t xml:space="preserve">SO - 0001202</t>
  </si>
  <si>
    <t xml:space="preserve">SO - 0001203</t>
  </si>
  <si>
    <t xml:space="preserve">SO - 0001204</t>
  </si>
  <si>
    <t xml:space="preserve">SO - 0001205</t>
  </si>
  <si>
    <t xml:space="preserve">SO - 0001206</t>
  </si>
  <si>
    <t xml:space="preserve">SO - 0001207</t>
  </si>
  <si>
    <t xml:space="preserve">SO - 0001208</t>
  </si>
  <si>
    <t xml:space="preserve">SO - 0001209</t>
  </si>
  <si>
    <t xml:space="preserve">SO - 0001210</t>
  </si>
  <si>
    <t xml:space="preserve">SO - 0001211</t>
  </si>
  <si>
    <t xml:space="preserve">SO - 0001212</t>
  </si>
  <si>
    <t xml:space="preserve">SO - 0001213</t>
  </si>
  <si>
    <t xml:space="preserve">SO - 0001214</t>
  </si>
  <si>
    <t xml:space="preserve">SO - 0001215</t>
  </si>
  <si>
    <t xml:space="preserve">SO - 0001216</t>
  </si>
  <si>
    <t xml:space="preserve">SO - 0001217</t>
  </si>
  <si>
    <t xml:space="preserve">SO - 0001218</t>
  </si>
  <si>
    <t xml:space="preserve">SO - 0001219</t>
  </si>
  <si>
    <t xml:space="preserve">SO - 0001220</t>
  </si>
  <si>
    <t xml:space="preserve">SO - 0001221</t>
  </si>
  <si>
    <t xml:space="preserve">SO - 0001222</t>
  </si>
  <si>
    <t xml:space="preserve">SO - 0001223</t>
  </si>
  <si>
    <t xml:space="preserve">SO - 0001224</t>
  </si>
  <si>
    <t xml:space="preserve">SO - 0001225</t>
  </si>
  <si>
    <t xml:space="preserve">SO - 0001226</t>
  </si>
  <si>
    <t xml:space="preserve">SO - 0001227</t>
  </si>
  <si>
    <t xml:space="preserve">SO - 0001228</t>
  </si>
  <si>
    <t xml:space="preserve">SO - 0001229</t>
  </si>
  <si>
    <t xml:space="preserve">SO - 0001230</t>
  </si>
  <si>
    <t xml:space="preserve">SO - 0001231</t>
  </si>
  <si>
    <t xml:space="preserve">SO - 0001232</t>
  </si>
  <si>
    <t xml:space="preserve">SO - 0001233</t>
  </si>
  <si>
    <t xml:space="preserve">SO - 0001234</t>
  </si>
  <si>
    <t xml:space="preserve">SO - 0001235</t>
  </si>
  <si>
    <t xml:space="preserve">SO - 0001236</t>
  </si>
  <si>
    <t xml:space="preserve">SO - 0001237</t>
  </si>
  <si>
    <t xml:space="preserve">SO - 0001238</t>
  </si>
  <si>
    <t xml:space="preserve">SO - 0001239</t>
  </si>
  <si>
    <t xml:space="preserve">SO - 0001240</t>
  </si>
  <si>
    <t xml:space="preserve">SO - 0001241</t>
  </si>
  <si>
    <t xml:space="preserve">SO - 0001242</t>
  </si>
  <si>
    <t xml:space="preserve">SO - 0001243</t>
  </si>
  <si>
    <t xml:space="preserve">SO - 0001244</t>
  </si>
  <si>
    <t xml:space="preserve">SO - 0001245</t>
  </si>
  <si>
    <t xml:space="preserve">SO - 0001246</t>
  </si>
  <si>
    <t xml:space="preserve">SO - 0001247</t>
  </si>
  <si>
    <t xml:space="preserve">SO - 0001248</t>
  </si>
  <si>
    <t xml:space="preserve">SO - 0001249</t>
  </si>
  <si>
    <t xml:space="preserve">SO - 0001250</t>
  </si>
  <si>
    <t xml:space="preserve">SO - 0001251</t>
  </si>
  <si>
    <t xml:space="preserve">SO - 0001252</t>
  </si>
  <si>
    <t xml:space="preserve">SO - 0001253</t>
  </si>
  <si>
    <t xml:space="preserve">SO - 0001254</t>
  </si>
  <si>
    <t xml:space="preserve">SO - 0001255</t>
  </si>
  <si>
    <t xml:space="preserve">SO - 0001256</t>
  </si>
  <si>
    <t xml:space="preserve">SO - 0001257</t>
  </si>
  <si>
    <t xml:space="preserve">SO - 0001258</t>
  </si>
  <si>
    <t xml:space="preserve">SO - 0001259</t>
  </si>
  <si>
    <t xml:space="preserve">SO - 0001260</t>
  </si>
  <si>
    <t xml:space="preserve">SO - 0001261</t>
  </si>
  <si>
    <t xml:space="preserve">SO - 0001262</t>
  </si>
  <si>
    <t xml:space="preserve">SO - 0001263</t>
  </si>
  <si>
    <t xml:space="preserve">SO - 0001264</t>
  </si>
  <si>
    <t xml:space="preserve">SO - 0001265</t>
  </si>
  <si>
    <t xml:space="preserve">SO - 0001266</t>
  </si>
  <si>
    <t xml:space="preserve">SO - 0001267</t>
  </si>
  <si>
    <t xml:space="preserve">SO - 0001268</t>
  </si>
  <si>
    <t xml:space="preserve">SO - 0001269</t>
  </si>
  <si>
    <t xml:space="preserve">SO - 0001270</t>
  </si>
  <si>
    <t xml:space="preserve">SO - 0001271</t>
  </si>
  <si>
    <t xml:space="preserve">SO - 0001272</t>
  </si>
  <si>
    <t xml:space="preserve">SO - 0001273</t>
  </si>
  <si>
    <t xml:space="preserve">SO - 0001274</t>
  </si>
  <si>
    <t xml:space="preserve">SO - 0001275</t>
  </si>
  <si>
    <t xml:space="preserve">SO - 0001276</t>
  </si>
  <si>
    <t xml:space="preserve">SO - 0001277</t>
  </si>
  <si>
    <t xml:space="preserve">SO - 0001278</t>
  </si>
  <si>
    <t xml:space="preserve">SO - 0001279</t>
  </si>
  <si>
    <t xml:space="preserve">SO - 0001280</t>
  </si>
  <si>
    <t xml:space="preserve">SO - 0001281</t>
  </si>
  <si>
    <t xml:space="preserve">SO - 0001282</t>
  </si>
  <si>
    <t xml:space="preserve">SO - 0001283</t>
  </si>
  <si>
    <t xml:space="preserve">SO - 0001284</t>
  </si>
  <si>
    <t xml:space="preserve">SO - 0001285</t>
  </si>
  <si>
    <t xml:space="preserve">SO - 0001286</t>
  </si>
  <si>
    <t xml:space="preserve">SO - 0001287</t>
  </si>
  <si>
    <t xml:space="preserve">SO - 0001288</t>
  </si>
  <si>
    <t xml:space="preserve">SO - 0001289</t>
  </si>
  <si>
    <t xml:space="preserve">SO - 0001290</t>
  </si>
  <si>
    <t xml:space="preserve">SO - 0001291</t>
  </si>
  <si>
    <t xml:space="preserve">SO - 0001292</t>
  </si>
  <si>
    <t xml:space="preserve">SO - 0001293</t>
  </si>
  <si>
    <t xml:space="preserve">SO - 0001294</t>
  </si>
  <si>
    <t xml:space="preserve">SO - 0001295</t>
  </si>
  <si>
    <t xml:space="preserve">SO - 0001296</t>
  </si>
  <si>
    <t xml:space="preserve">SO - 0001297</t>
  </si>
  <si>
    <t xml:space="preserve">SO - 0001298</t>
  </si>
  <si>
    <t xml:space="preserve">SO - 0001299</t>
  </si>
  <si>
    <t xml:space="preserve">SO - 0001300</t>
  </si>
  <si>
    <t xml:space="preserve">SO - 0001301</t>
  </si>
  <si>
    <t xml:space="preserve">SO - 0001302</t>
  </si>
  <si>
    <t xml:space="preserve">SO - 0001303</t>
  </si>
  <si>
    <t xml:space="preserve">SO - 0001304</t>
  </si>
  <si>
    <t xml:space="preserve">SO - 0001305</t>
  </si>
  <si>
    <t xml:space="preserve">SO - 0001306</t>
  </si>
  <si>
    <t xml:space="preserve">SO - 0001307</t>
  </si>
  <si>
    <t xml:space="preserve">SO - 0001308</t>
  </si>
  <si>
    <t xml:space="preserve">SO - 0001309</t>
  </si>
  <si>
    <t xml:space="preserve">SO - 0001310</t>
  </si>
  <si>
    <t xml:space="preserve">SO - 0001311</t>
  </si>
  <si>
    <t xml:space="preserve">SO - 0001312</t>
  </si>
  <si>
    <t xml:space="preserve">SO - 0001313</t>
  </si>
  <si>
    <t xml:space="preserve">SO - 0001314</t>
  </si>
  <si>
    <t xml:space="preserve">SO - 0001315</t>
  </si>
  <si>
    <t xml:space="preserve">SO - 0001316</t>
  </si>
  <si>
    <t xml:space="preserve">SO - 0001317</t>
  </si>
  <si>
    <t xml:space="preserve">SO - 0001318</t>
  </si>
  <si>
    <t xml:space="preserve">SO - 0001319</t>
  </si>
  <si>
    <t xml:space="preserve">SO - 0001320</t>
  </si>
  <si>
    <t xml:space="preserve">SO - 0001321</t>
  </si>
  <si>
    <t xml:space="preserve">SO - 0001322</t>
  </si>
  <si>
    <t xml:space="preserve">SO - 0001323</t>
  </si>
  <si>
    <t xml:space="preserve">SO - 0001324</t>
  </si>
  <si>
    <t xml:space="preserve">SO - 0001325</t>
  </si>
  <si>
    <t xml:space="preserve">SO - 0001326</t>
  </si>
  <si>
    <t xml:space="preserve">SO - 0001327</t>
  </si>
  <si>
    <t xml:space="preserve">SO - 0001328</t>
  </si>
  <si>
    <t xml:space="preserve">SO - 0001329</t>
  </si>
  <si>
    <t xml:space="preserve">SO - 0001330</t>
  </si>
  <si>
    <t xml:space="preserve">SO - 0001331</t>
  </si>
  <si>
    <t xml:space="preserve">SO - 0001332</t>
  </si>
  <si>
    <t xml:space="preserve">SO - 0001333</t>
  </si>
  <si>
    <t xml:space="preserve">SO - 0001334</t>
  </si>
  <si>
    <t xml:space="preserve">SO - 0001335</t>
  </si>
  <si>
    <t xml:space="preserve">SO - 0001336</t>
  </si>
  <si>
    <t xml:space="preserve">SO - 0001337</t>
  </si>
  <si>
    <t xml:space="preserve">SO - 0001338</t>
  </si>
  <si>
    <t xml:space="preserve">SO - 0001339</t>
  </si>
  <si>
    <t xml:space="preserve">SO - 0001340</t>
  </si>
  <si>
    <t xml:space="preserve">SO - 0001341</t>
  </si>
  <si>
    <t xml:space="preserve">SO - 0001342</t>
  </si>
  <si>
    <t xml:space="preserve">SO - 0001343</t>
  </si>
  <si>
    <t xml:space="preserve">SO - 0001344</t>
  </si>
  <si>
    <t xml:space="preserve">SO - 0001345</t>
  </si>
  <si>
    <t xml:space="preserve">SO - 0001346</t>
  </si>
  <si>
    <t xml:space="preserve">SO - 0001347</t>
  </si>
  <si>
    <t xml:space="preserve">SO - 0001348</t>
  </si>
  <si>
    <t xml:space="preserve">SO - 0001349</t>
  </si>
  <si>
    <t xml:space="preserve">SO - 0001350</t>
  </si>
  <si>
    <t xml:space="preserve">SO - 0001351</t>
  </si>
  <si>
    <t xml:space="preserve">SO - 0001352</t>
  </si>
  <si>
    <t xml:space="preserve">SO - 0001353</t>
  </si>
  <si>
    <t xml:space="preserve">SO - 0001354</t>
  </si>
  <si>
    <t xml:space="preserve">SO - 0001355</t>
  </si>
  <si>
    <t xml:space="preserve">SO - 0001356</t>
  </si>
  <si>
    <t xml:space="preserve">SO - 0001357</t>
  </si>
  <si>
    <t xml:space="preserve">SO - 0001358</t>
  </si>
  <si>
    <t xml:space="preserve">SO - 0001359</t>
  </si>
  <si>
    <t xml:space="preserve">SO - 0001360</t>
  </si>
  <si>
    <t xml:space="preserve">SO - 0001361</t>
  </si>
  <si>
    <t xml:space="preserve">SO - 0001362</t>
  </si>
  <si>
    <t xml:space="preserve">SO - 0001363</t>
  </si>
  <si>
    <t xml:space="preserve">SO - 0001364</t>
  </si>
  <si>
    <t xml:space="preserve">SO - 0001365</t>
  </si>
  <si>
    <t xml:space="preserve">SO - 0001366</t>
  </si>
  <si>
    <t xml:space="preserve">SO - 0001367</t>
  </si>
  <si>
    <t xml:space="preserve">SO - 0001368</t>
  </si>
  <si>
    <t xml:space="preserve">SO - 0001369</t>
  </si>
  <si>
    <t xml:space="preserve">SO - 0001370</t>
  </si>
  <si>
    <t xml:space="preserve">SO - 0001371</t>
  </si>
  <si>
    <t xml:space="preserve">SO - 0001372</t>
  </si>
  <si>
    <t xml:space="preserve">SO - 0001373</t>
  </si>
  <si>
    <t xml:space="preserve">SO - 0001374</t>
  </si>
  <si>
    <t xml:space="preserve">SO - 0001375</t>
  </si>
  <si>
    <t xml:space="preserve">SO - 0001376</t>
  </si>
  <si>
    <t xml:space="preserve">SO - 0001377</t>
  </si>
  <si>
    <t xml:space="preserve">SO - 0001378</t>
  </si>
  <si>
    <t xml:space="preserve">SO - 0001379</t>
  </si>
  <si>
    <t xml:space="preserve">SO - 0001380</t>
  </si>
  <si>
    <t xml:space="preserve">SO - 0001381</t>
  </si>
  <si>
    <t xml:space="preserve">SO - 0001382</t>
  </si>
  <si>
    <t xml:space="preserve">SO - 0001383</t>
  </si>
  <si>
    <t xml:space="preserve">SO - 0001384</t>
  </si>
  <si>
    <t xml:space="preserve">SO - 0001385</t>
  </si>
  <si>
    <t xml:space="preserve">SO - 0001386</t>
  </si>
  <si>
    <t xml:space="preserve">SO - 0001387</t>
  </si>
  <si>
    <t xml:space="preserve">SO - 0001388</t>
  </si>
  <si>
    <t xml:space="preserve">SO - 0001389</t>
  </si>
  <si>
    <t xml:space="preserve">SO - 0001390</t>
  </si>
  <si>
    <t xml:space="preserve">SO - 0001391</t>
  </si>
  <si>
    <t xml:space="preserve">SO - 0001392</t>
  </si>
  <si>
    <t xml:space="preserve">SO - 0001393</t>
  </si>
  <si>
    <t xml:space="preserve">SO - 0001394</t>
  </si>
  <si>
    <t xml:space="preserve">SO - 0001395</t>
  </si>
  <si>
    <t xml:space="preserve">SO - 0001396</t>
  </si>
  <si>
    <t xml:space="preserve">SO - 0001397</t>
  </si>
  <si>
    <t xml:space="preserve">SO - 0001398</t>
  </si>
  <si>
    <t xml:space="preserve">SO - 0001399</t>
  </si>
  <si>
    <t xml:space="preserve">SO - 0001400</t>
  </si>
  <si>
    <t xml:space="preserve">SO - 0001401</t>
  </si>
  <si>
    <t xml:space="preserve">SO - 0001402</t>
  </si>
  <si>
    <t xml:space="preserve">SO - 0001403</t>
  </si>
  <si>
    <t xml:space="preserve">SO - 0001404</t>
  </si>
  <si>
    <t xml:space="preserve">SO - 0001405</t>
  </si>
  <si>
    <t xml:space="preserve">SO - 0001406</t>
  </si>
  <si>
    <t xml:space="preserve">SO - 0001407</t>
  </si>
  <si>
    <t xml:space="preserve">SO - 0001408</t>
  </si>
  <si>
    <t xml:space="preserve">SO - 0001409</t>
  </si>
  <si>
    <t xml:space="preserve">SO - 0001410</t>
  </si>
  <si>
    <t xml:space="preserve">SO - 0001411</t>
  </si>
  <si>
    <t xml:space="preserve">SO - 0001412</t>
  </si>
  <si>
    <t xml:space="preserve">SO - 0001413</t>
  </si>
  <si>
    <t xml:space="preserve">SO - 0001414</t>
  </si>
  <si>
    <t xml:space="preserve">SO - 0001415</t>
  </si>
  <si>
    <t xml:space="preserve">SO - 0001416</t>
  </si>
  <si>
    <t xml:space="preserve">SO - 0001417</t>
  </si>
  <si>
    <t xml:space="preserve">SO - 0001418</t>
  </si>
  <si>
    <t xml:space="preserve">SO - 0001419</t>
  </si>
  <si>
    <t xml:space="preserve">SO - 0001420</t>
  </si>
  <si>
    <t xml:space="preserve">SO - 0001421</t>
  </si>
  <si>
    <t xml:space="preserve">SO - 0001422</t>
  </si>
  <si>
    <t xml:space="preserve">SO - 0001423</t>
  </si>
  <si>
    <t xml:space="preserve">SO - 0001424</t>
  </si>
  <si>
    <t xml:space="preserve">SO - 0001425</t>
  </si>
  <si>
    <t xml:space="preserve">SO - 0001426</t>
  </si>
  <si>
    <t xml:space="preserve">SO - 0001427</t>
  </si>
  <si>
    <t xml:space="preserve">SO - 0001428</t>
  </si>
  <si>
    <t xml:space="preserve">SO - 0001429</t>
  </si>
  <si>
    <t xml:space="preserve">SO - 0001430</t>
  </si>
  <si>
    <t xml:space="preserve">SO - 0001431</t>
  </si>
  <si>
    <t xml:space="preserve">SO - 0001432</t>
  </si>
  <si>
    <t xml:space="preserve">SO - 0001433</t>
  </si>
  <si>
    <t xml:space="preserve">SO - 0001434</t>
  </si>
  <si>
    <t xml:space="preserve">SO - 0001435</t>
  </si>
  <si>
    <t xml:space="preserve">SO - 0001436</t>
  </si>
  <si>
    <t xml:space="preserve">SO - 0001437</t>
  </si>
  <si>
    <t xml:space="preserve">SO - 0001438</t>
  </si>
  <si>
    <t xml:space="preserve">SO - 0001439</t>
  </si>
  <si>
    <t xml:space="preserve">SO - 0001440</t>
  </si>
  <si>
    <t xml:space="preserve">SO - 0001441</t>
  </si>
  <si>
    <t xml:space="preserve">SO - 0001442</t>
  </si>
  <si>
    <t xml:space="preserve">SO - 0001443</t>
  </si>
  <si>
    <t xml:space="preserve">SO - 0001444</t>
  </si>
  <si>
    <t xml:space="preserve">SO - 0001445</t>
  </si>
  <si>
    <t xml:space="preserve">SO - 0001446</t>
  </si>
  <si>
    <t xml:space="preserve">SO - 0001447</t>
  </si>
  <si>
    <t xml:space="preserve">SO - 0001448</t>
  </si>
  <si>
    <t xml:space="preserve">SO - 0001449</t>
  </si>
  <si>
    <t xml:space="preserve">SO - 0001450</t>
  </si>
  <si>
    <t xml:space="preserve">SO - 0001451</t>
  </si>
  <si>
    <t xml:space="preserve">SO - 0001452</t>
  </si>
  <si>
    <t xml:space="preserve">SO - 0001453</t>
  </si>
  <si>
    <t xml:space="preserve">SO - 0001454</t>
  </si>
  <si>
    <t xml:space="preserve">SO - 0001455</t>
  </si>
  <si>
    <t xml:space="preserve">SO - 0001456</t>
  </si>
  <si>
    <t xml:space="preserve">SO - 0001457</t>
  </si>
  <si>
    <t xml:space="preserve">SO - 0001458</t>
  </si>
  <si>
    <t xml:space="preserve">SO - 0001459</t>
  </si>
  <si>
    <t xml:space="preserve">SO - 0001460</t>
  </si>
  <si>
    <t xml:space="preserve">SO - 0001461</t>
  </si>
  <si>
    <t xml:space="preserve">SO - 0001462</t>
  </si>
  <si>
    <t xml:space="preserve">SO - 0001463</t>
  </si>
  <si>
    <t xml:space="preserve">SO - 0001464</t>
  </si>
  <si>
    <t xml:space="preserve">SO - 0001465</t>
  </si>
  <si>
    <t xml:space="preserve">SO - 0001466</t>
  </si>
  <si>
    <t xml:space="preserve">SO - 0001467</t>
  </si>
  <si>
    <t xml:space="preserve">SO - 0001468</t>
  </si>
  <si>
    <t xml:space="preserve">SO - 0001469</t>
  </si>
  <si>
    <t xml:space="preserve">SO - 0001470</t>
  </si>
  <si>
    <t xml:space="preserve">SO - 0001471</t>
  </si>
  <si>
    <t xml:space="preserve">SO - 0001472</t>
  </si>
  <si>
    <t xml:space="preserve">SO - 0001473</t>
  </si>
  <si>
    <t xml:space="preserve">SO - 0001474</t>
  </si>
  <si>
    <t xml:space="preserve">SO - 0001475</t>
  </si>
  <si>
    <t xml:space="preserve">SO - 0001476</t>
  </si>
  <si>
    <t xml:space="preserve">SO - 0001477</t>
  </si>
  <si>
    <t xml:space="preserve">SO - 0001478</t>
  </si>
  <si>
    <t xml:space="preserve">SO - 0001479</t>
  </si>
  <si>
    <t xml:space="preserve">SO - 0001480</t>
  </si>
  <si>
    <t xml:space="preserve">SO - 0001481</t>
  </si>
  <si>
    <t xml:space="preserve">SO - 0001482</t>
  </si>
  <si>
    <t xml:space="preserve">SO - 0001483</t>
  </si>
  <si>
    <t xml:space="preserve">SO - 0001484</t>
  </si>
  <si>
    <t xml:space="preserve">SO - 0001485</t>
  </si>
  <si>
    <t xml:space="preserve">SO - 0001486</t>
  </si>
  <si>
    <t xml:space="preserve">SO - 0001487</t>
  </si>
  <si>
    <t xml:space="preserve">SO - 0001488</t>
  </si>
  <si>
    <t xml:space="preserve">SO - 0001489</t>
  </si>
  <si>
    <t xml:space="preserve">SO - 0001490</t>
  </si>
  <si>
    <t xml:space="preserve">SO - 0001491</t>
  </si>
  <si>
    <t xml:space="preserve">SO - 0001492</t>
  </si>
  <si>
    <t xml:space="preserve">SO - 0001493</t>
  </si>
  <si>
    <t xml:space="preserve">SO - 0001494</t>
  </si>
  <si>
    <t xml:space="preserve">SO - 0001495</t>
  </si>
  <si>
    <t xml:space="preserve">SO - 0001496</t>
  </si>
  <si>
    <t xml:space="preserve">SO - 0001497</t>
  </si>
  <si>
    <t xml:space="preserve">SO - 0001498</t>
  </si>
  <si>
    <t xml:space="preserve">SO - 0001499</t>
  </si>
  <si>
    <t xml:space="preserve">SO - 0001500</t>
  </si>
  <si>
    <t xml:space="preserve">SO - 0001501</t>
  </si>
  <si>
    <t xml:space="preserve">SO - 0001502</t>
  </si>
  <si>
    <t xml:space="preserve">SO - 0001503</t>
  </si>
  <si>
    <t xml:space="preserve">SO - 0001504</t>
  </si>
  <si>
    <t xml:space="preserve">SO - 0001505</t>
  </si>
  <si>
    <t xml:space="preserve">SO - 0001506</t>
  </si>
  <si>
    <t xml:space="preserve">SO - 0001507</t>
  </si>
  <si>
    <t xml:space="preserve">SO - 0001508</t>
  </si>
  <si>
    <t xml:space="preserve">SO - 0001509</t>
  </si>
  <si>
    <t xml:space="preserve">SO - 0001510</t>
  </si>
  <si>
    <t xml:space="preserve">SO - 0001511</t>
  </si>
  <si>
    <t xml:space="preserve">SO - 0001512</t>
  </si>
  <si>
    <t xml:space="preserve">SO - 0001513</t>
  </si>
  <si>
    <t xml:space="preserve">SO - 0001514</t>
  </si>
  <si>
    <t xml:space="preserve">SO - 0001515</t>
  </si>
  <si>
    <t xml:space="preserve">SO - 0001516</t>
  </si>
  <si>
    <t xml:space="preserve">SO - 0001517</t>
  </si>
  <si>
    <t xml:space="preserve">SO - 0001518</t>
  </si>
  <si>
    <t xml:space="preserve">SO - 0001519</t>
  </si>
  <si>
    <t xml:space="preserve">SO - 0001520</t>
  </si>
  <si>
    <t xml:space="preserve">SO - 0001521</t>
  </si>
  <si>
    <t xml:space="preserve">SO - 0001522</t>
  </si>
  <si>
    <t xml:space="preserve">SO - 0001523</t>
  </si>
  <si>
    <t xml:space="preserve">SO - 0001524</t>
  </si>
  <si>
    <t xml:space="preserve">SO - 0001525</t>
  </si>
  <si>
    <t xml:space="preserve">SO - 0001526</t>
  </si>
  <si>
    <t xml:space="preserve">SO - 0001527</t>
  </si>
  <si>
    <t xml:space="preserve">SO - 0001528</t>
  </si>
  <si>
    <t xml:space="preserve">SO - 0001529</t>
  </si>
  <si>
    <t xml:space="preserve">SO - 0001530</t>
  </si>
  <si>
    <t xml:space="preserve">SO - 0001531</t>
  </si>
  <si>
    <t xml:space="preserve">SO - 0001532</t>
  </si>
  <si>
    <t xml:space="preserve">SO - 0001533</t>
  </si>
  <si>
    <t xml:space="preserve">SO - 0001534</t>
  </si>
  <si>
    <t xml:space="preserve">SO - 0001535</t>
  </si>
  <si>
    <t xml:space="preserve">SO - 0001536</t>
  </si>
  <si>
    <t xml:space="preserve">SO - 0001537</t>
  </si>
  <si>
    <t xml:space="preserve">SO - 0001538</t>
  </si>
  <si>
    <t xml:space="preserve">SO - 0001539</t>
  </si>
  <si>
    <t xml:space="preserve">SO - 0001540</t>
  </si>
  <si>
    <t xml:space="preserve">SO - 0001541</t>
  </si>
  <si>
    <t xml:space="preserve">SO - 0001542</t>
  </si>
  <si>
    <t xml:space="preserve">SO - 0001543</t>
  </si>
  <si>
    <t xml:space="preserve">SO - 0001544</t>
  </si>
  <si>
    <t xml:space="preserve">SO - 0001545</t>
  </si>
  <si>
    <t xml:space="preserve">SO - 0001546</t>
  </si>
  <si>
    <t xml:space="preserve">SO - 0001547</t>
  </si>
  <si>
    <t xml:space="preserve">SO - 0001548</t>
  </si>
  <si>
    <t xml:space="preserve">SO - 0001549</t>
  </si>
  <si>
    <t xml:space="preserve">SO - 0001550</t>
  </si>
  <si>
    <t xml:space="preserve">SO - 0001551</t>
  </si>
  <si>
    <t xml:space="preserve">SO - 0001552</t>
  </si>
  <si>
    <t xml:space="preserve">SO - 0001553</t>
  </si>
  <si>
    <t xml:space="preserve">SO - 0001554</t>
  </si>
  <si>
    <t xml:space="preserve">SO - 0001555</t>
  </si>
  <si>
    <t xml:space="preserve">SO - 0001556</t>
  </si>
  <si>
    <t xml:space="preserve">SO - 0001557</t>
  </si>
  <si>
    <t xml:space="preserve">SO - 0001558</t>
  </si>
  <si>
    <t xml:space="preserve">SO - 0001559</t>
  </si>
  <si>
    <t xml:space="preserve">SO - 0001560</t>
  </si>
  <si>
    <t xml:space="preserve">SO - 0001561</t>
  </si>
  <si>
    <t xml:space="preserve">SO - 0001562</t>
  </si>
  <si>
    <t xml:space="preserve">SO - 0001563</t>
  </si>
  <si>
    <t xml:space="preserve">SO - 0001564</t>
  </si>
  <si>
    <t xml:space="preserve">SO - 0001565</t>
  </si>
  <si>
    <t xml:space="preserve">SO - 0001566</t>
  </si>
  <si>
    <t xml:space="preserve">SO - 0001567</t>
  </si>
  <si>
    <t xml:space="preserve">SO - 0001568</t>
  </si>
  <si>
    <t xml:space="preserve">SO - 0001569</t>
  </si>
  <si>
    <t xml:space="preserve">SO - 0001570</t>
  </si>
  <si>
    <t xml:space="preserve">SO - 0001571</t>
  </si>
  <si>
    <t xml:space="preserve">SO - 0001572</t>
  </si>
  <si>
    <t xml:space="preserve">SO - 0001573</t>
  </si>
  <si>
    <t xml:space="preserve">SO - 0001574</t>
  </si>
  <si>
    <t xml:space="preserve">SO - 0001575</t>
  </si>
  <si>
    <t xml:space="preserve">SO - 0001576</t>
  </si>
  <si>
    <t xml:space="preserve">SO - 0001577</t>
  </si>
  <si>
    <t xml:space="preserve">SO - 0001578</t>
  </si>
  <si>
    <t xml:space="preserve">SO - 0001579</t>
  </si>
  <si>
    <t xml:space="preserve">SO - 0001580</t>
  </si>
  <si>
    <t xml:space="preserve">SO - 0001581</t>
  </si>
  <si>
    <t xml:space="preserve">SO - 0001582</t>
  </si>
  <si>
    <t xml:space="preserve">SO - 0001583</t>
  </si>
  <si>
    <t xml:space="preserve">SO - 0001584</t>
  </si>
  <si>
    <t xml:space="preserve">SO - 0001585</t>
  </si>
  <si>
    <t xml:space="preserve">SO - 0001586</t>
  </si>
  <si>
    <t xml:space="preserve">SO - 0001587</t>
  </si>
  <si>
    <t xml:space="preserve">SO - 0001588</t>
  </si>
  <si>
    <t xml:space="preserve">SO - 0001589</t>
  </si>
  <si>
    <t xml:space="preserve">SO - 0001590</t>
  </si>
  <si>
    <t xml:space="preserve">SO - 0001591</t>
  </si>
  <si>
    <t xml:space="preserve">SO - 0001592</t>
  </si>
  <si>
    <t xml:space="preserve">SO - 0001593</t>
  </si>
  <si>
    <t xml:space="preserve">SO - 0001594</t>
  </si>
  <si>
    <t xml:space="preserve">SO - 0001595</t>
  </si>
  <si>
    <t xml:space="preserve">SO - 0001596</t>
  </si>
  <si>
    <t xml:space="preserve">SO - 0001597</t>
  </si>
  <si>
    <t xml:space="preserve">SO - 0001598</t>
  </si>
  <si>
    <t xml:space="preserve">SO - 0001599</t>
  </si>
  <si>
    <t xml:space="preserve">SO - 0001600</t>
  </si>
  <si>
    <t xml:space="preserve">SO - 0001601</t>
  </si>
  <si>
    <t xml:space="preserve">SO - 0001602</t>
  </si>
  <si>
    <t xml:space="preserve">SO - 0001603</t>
  </si>
  <si>
    <t xml:space="preserve">SO - 0001604</t>
  </si>
  <si>
    <t xml:space="preserve">SO - 0001605</t>
  </si>
  <si>
    <t xml:space="preserve">SO - 0001606</t>
  </si>
  <si>
    <t xml:space="preserve">SO - 0001607</t>
  </si>
  <si>
    <t xml:space="preserve">SO - 0001608</t>
  </si>
  <si>
    <t xml:space="preserve">SO - 0001609</t>
  </si>
  <si>
    <t xml:space="preserve">SO - 0001610</t>
  </si>
  <si>
    <t xml:space="preserve">SO - 0001611</t>
  </si>
  <si>
    <t xml:space="preserve">SO - 0001612</t>
  </si>
  <si>
    <t xml:space="preserve">SO - 0001613</t>
  </si>
  <si>
    <t xml:space="preserve">SO - 0001614</t>
  </si>
  <si>
    <t xml:space="preserve">SO - 0001615</t>
  </si>
  <si>
    <t xml:space="preserve">SO - 0001616</t>
  </si>
  <si>
    <t xml:space="preserve">SO - 0001617</t>
  </si>
  <si>
    <t xml:space="preserve">SO - 0001618</t>
  </si>
  <si>
    <t xml:space="preserve">SO - 0001619</t>
  </si>
  <si>
    <t xml:space="preserve">SO - 0001620</t>
  </si>
  <si>
    <t xml:space="preserve">SO - 0001621</t>
  </si>
  <si>
    <t xml:space="preserve">SO - 0001622</t>
  </si>
  <si>
    <t xml:space="preserve">SO - 0001623</t>
  </si>
  <si>
    <t xml:space="preserve">SO - 0001624</t>
  </si>
  <si>
    <t xml:space="preserve">SO - 0001625</t>
  </si>
  <si>
    <t xml:space="preserve">SO - 0001626</t>
  </si>
  <si>
    <t xml:space="preserve">SO - 0001627</t>
  </si>
  <si>
    <t xml:space="preserve">SO - 0001628</t>
  </si>
  <si>
    <t xml:space="preserve">SO - 0001629</t>
  </si>
  <si>
    <t xml:space="preserve">SO - 0001630</t>
  </si>
  <si>
    <t xml:space="preserve">SO - 0001631</t>
  </si>
  <si>
    <t xml:space="preserve">SO - 0001632</t>
  </si>
  <si>
    <t xml:space="preserve">SO - 0001633</t>
  </si>
  <si>
    <t xml:space="preserve">SO - 0001634</t>
  </si>
  <si>
    <t xml:space="preserve">SO - 0001635</t>
  </si>
  <si>
    <t xml:space="preserve">SO - 0001636</t>
  </si>
  <si>
    <t xml:space="preserve">SO - 0001637</t>
  </si>
  <si>
    <t xml:space="preserve">SO - 0001638</t>
  </si>
  <si>
    <t xml:space="preserve">SO - 0001639</t>
  </si>
  <si>
    <t xml:space="preserve">SO - 0001640</t>
  </si>
  <si>
    <t xml:space="preserve">SO - 0001641</t>
  </si>
  <si>
    <t xml:space="preserve">SO - 0001642</t>
  </si>
  <si>
    <t xml:space="preserve">SO - 0001643</t>
  </si>
  <si>
    <t xml:space="preserve">SO - 0001644</t>
  </si>
  <si>
    <t xml:space="preserve">SO - 0001645</t>
  </si>
  <si>
    <t xml:space="preserve">SO - 0001646</t>
  </si>
  <si>
    <t xml:space="preserve">SO - 0001647</t>
  </si>
  <si>
    <t xml:space="preserve">SO - 0001648</t>
  </si>
  <si>
    <t xml:space="preserve">SO - 0001649</t>
  </si>
  <si>
    <t xml:space="preserve">SO - 0001650</t>
  </si>
  <si>
    <t xml:space="preserve">SO - 0001651</t>
  </si>
  <si>
    <t xml:space="preserve">SO - 0001652</t>
  </si>
  <si>
    <t xml:space="preserve">SO - 0001653</t>
  </si>
  <si>
    <t xml:space="preserve">SO - 0001654</t>
  </si>
  <si>
    <t xml:space="preserve">SO - 0001655</t>
  </si>
  <si>
    <t xml:space="preserve">SO - 0001656</t>
  </si>
  <si>
    <t xml:space="preserve">SO - 0001657</t>
  </si>
  <si>
    <t xml:space="preserve">SO - 0001658</t>
  </si>
  <si>
    <t xml:space="preserve">SO - 0001659</t>
  </si>
  <si>
    <t xml:space="preserve">SO - 0001660</t>
  </si>
  <si>
    <t xml:space="preserve">SO - 0001661</t>
  </si>
  <si>
    <t xml:space="preserve">SO - 0001662</t>
  </si>
  <si>
    <t xml:space="preserve">SO - 0001663</t>
  </si>
  <si>
    <t xml:space="preserve">SO - 0001664</t>
  </si>
  <si>
    <t xml:space="preserve">SO - 0001665</t>
  </si>
  <si>
    <t xml:space="preserve">SO - 0001666</t>
  </si>
  <si>
    <t xml:space="preserve">SO - 0001667</t>
  </si>
  <si>
    <t xml:space="preserve">SO - 0001668</t>
  </si>
  <si>
    <t xml:space="preserve">SO - 0001669</t>
  </si>
  <si>
    <t xml:space="preserve">SO - 0001670</t>
  </si>
  <si>
    <t xml:space="preserve">SO - 0001671</t>
  </si>
  <si>
    <t xml:space="preserve">SO - 0001672</t>
  </si>
  <si>
    <t xml:space="preserve">SO - 0001673</t>
  </si>
  <si>
    <t xml:space="preserve">SO - 0001674</t>
  </si>
  <si>
    <t xml:space="preserve">SO - 0001675</t>
  </si>
  <si>
    <t xml:space="preserve">SO - 0001676</t>
  </si>
  <si>
    <t xml:space="preserve">SO - 0001677</t>
  </si>
  <si>
    <t xml:space="preserve">SO - 0001678</t>
  </si>
  <si>
    <t xml:space="preserve">SO - 0001679</t>
  </si>
  <si>
    <t xml:space="preserve">SO - 0001680</t>
  </si>
  <si>
    <t xml:space="preserve">SO - 0001681</t>
  </si>
  <si>
    <t xml:space="preserve">SO - 0001682</t>
  </si>
  <si>
    <t xml:space="preserve">SO - 0001683</t>
  </si>
  <si>
    <t xml:space="preserve">SO - 0001684</t>
  </si>
  <si>
    <t xml:space="preserve">SO - 0001685</t>
  </si>
  <si>
    <t xml:space="preserve">SO - 0001686</t>
  </si>
  <si>
    <t xml:space="preserve">SO - 0001687</t>
  </si>
  <si>
    <t xml:space="preserve">SO - 0001688</t>
  </si>
  <si>
    <t xml:space="preserve">SO - 0001689</t>
  </si>
  <si>
    <t xml:space="preserve">SO - 0001690</t>
  </si>
  <si>
    <t xml:space="preserve">SO - 0001691</t>
  </si>
  <si>
    <t xml:space="preserve">SO - 0001692</t>
  </si>
  <si>
    <t xml:space="preserve">SO - 0001693</t>
  </si>
  <si>
    <t xml:space="preserve">SO - 0001694</t>
  </si>
  <si>
    <t xml:space="preserve">SO - 0001695</t>
  </si>
  <si>
    <t xml:space="preserve">SO - 0001696</t>
  </si>
  <si>
    <t xml:space="preserve">SO - 0001697</t>
  </si>
  <si>
    <t xml:space="preserve">SO - 0001698</t>
  </si>
  <si>
    <t xml:space="preserve">SO - 0001699</t>
  </si>
  <si>
    <t xml:space="preserve">SO - 0001700</t>
  </si>
  <si>
    <t xml:space="preserve">SO - 0001701</t>
  </si>
  <si>
    <t xml:space="preserve">SO - 0001702</t>
  </si>
  <si>
    <t xml:space="preserve">SO - 0001703</t>
  </si>
  <si>
    <t xml:space="preserve">SO - 0001704</t>
  </si>
  <si>
    <t xml:space="preserve">SO - 0001705</t>
  </si>
  <si>
    <t xml:space="preserve">SO - 0001706</t>
  </si>
  <si>
    <t xml:space="preserve">SO - 0001707</t>
  </si>
  <si>
    <t xml:space="preserve">SO - 0001708</t>
  </si>
  <si>
    <t xml:space="preserve">SO - 0001709</t>
  </si>
  <si>
    <t xml:space="preserve">SO - 0001710</t>
  </si>
  <si>
    <t xml:space="preserve">SO - 0001711</t>
  </si>
  <si>
    <t xml:space="preserve">SO - 0001712</t>
  </si>
  <si>
    <t xml:space="preserve">SO - 0001713</t>
  </si>
  <si>
    <t xml:space="preserve">SO - 0001714</t>
  </si>
  <si>
    <t xml:space="preserve">SO - 0001715</t>
  </si>
  <si>
    <t xml:space="preserve">SO - 0001716</t>
  </si>
  <si>
    <t xml:space="preserve">SO - 0001717</t>
  </si>
  <si>
    <t xml:space="preserve">SO - 0001718</t>
  </si>
  <si>
    <t xml:space="preserve">SO - 0001719</t>
  </si>
  <si>
    <t xml:space="preserve">SO - 0001720</t>
  </si>
  <si>
    <t xml:space="preserve">SO - 0001721</t>
  </si>
  <si>
    <t xml:space="preserve">SO - 0001722</t>
  </si>
  <si>
    <t xml:space="preserve">SO - 0001723</t>
  </si>
  <si>
    <t xml:space="preserve">SO - 0001724</t>
  </si>
  <si>
    <t xml:space="preserve">SO - 0001725</t>
  </si>
  <si>
    <t xml:space="preserve">SO - 0001726</t>
  </si>
  <si>
    <t xml:space="preserve">SO - 0001727</t>
  </si>
  <si>
    <t xml:space="preserve">SO - 0001728</t>
  </si>
  <si>
    <t xml:space="preserve">SO - 0001729</t>
  </si>
  <si>
    <t xml:space="preserve">SO - 0001730</t>
  </si>
  <si>
    <t xml:space="preserve">SO - 0001731</t>
  </si>
  <si>
    <t xml:space="preserve">SO - 0001732</t>
  </si>
  <si>
    <t xml:space="preserve">SO - 0001733</t>
  </si>
  <si>
    <t xml:space="preserve">SO - 0001734</t>
  </si>
  <si>
    <t xml:space="preserve">SO - 0001735</t>
  </si>
  <si>
    <t xml:space="preserve">SO - 0001736</t>
  </si>
  <si>
    <t xml:space="preserve">SO - 0001737</t>
  </si>
  <si>
    <t xml:space="preserve">SO - 0001738</t>
  </si>
  <si>
    <t xml:space="preserve">SO - 0001739</t>
  </si>
  <si>
    <t xml:space="preserve">SO - 0001740</t>
  </si>
  <si>
    <t xml:space="preserve">SO - 0001741</t>
  </si>
  <si>
    <t xml:space="preserve">SO - 0001742</t>
  </si>
  <si>
    <t xml:space="preserve">SO - 0001743</t>
  </si>
  <si>
    <t xml:space="preserve">SO - 0001744</t>
  </si>
  <si>
    <t xml:space="preserve">SO - 0001745</t>
  </si>
  <si>
    <t xml:space="preserve">SO - 0001746</t>
  </si>
  <si>
    <t xml:space="preserve">SO - 0001747</t>
  </si>
  <si>
    <t xml:space="preserve">SO - 0001748</t>
  </si>
  <si>
    <t xml:space="preserve">SO - 0001749</t>
  </si>
  <si>
    <t xml:space="preserve">SO - 0001750</t>
  </si>
  <si>
    <t xml:space="preserve">SO - 0001751</t>
  </si>
  <si>
    <t xml:space="preserve">SO - 0001752</t>
  </si>
  <si>
    <t xml:space="preserve">SO - 0001753</t>
  </si>
  <si>
    <t xml:space="preserve">SO - 0001754</t>
  </si>
  <si>
    <t xml:space="preserve">SO - 0001755</t>
  </si>
  <si>
    <t xml:space="preserve">SO - 0001756</t>
  </si>
  <si>
    <t xml:space="preserve">SO - 0001757</t>
  </si>
  <si>
    <t xml:space="preserve">SO - 0001758</t>
  </si>
  <si>
    <t xml:space="preserve">SO - 0001759</t>
  </si>
  <si>
    <t xml:space="preserve">SO - 0001760</t>
  </si>
  <si>
    <t xml:space="preserve">SO - 0001761</t>
  </si>
  <si>
    <t xml:space="preserve">SO - 0001762</t>
  </si>
  <si>
    <t xml:space="preserve">SO - 0001763</t>
  </si>
  <si>
    <t xml:space="preserve">SO - 0001764</t>
  </si>
  <si>
    <t xml:space="preserve">SO - 0001765</t>
  </si>
  <si>
    <t xml:space="preserve">SO - 0001766</t>
  </si>
  <si>
    <t xml:space="preserve">SO - 0001767</t>
  </si>
  <si>
    <t xml:space="preserve">SO - 0001768</t>
  </si>
  <si>
    <t xml:space="preserve">SO - 0001769</t>
  </si>
  <si>
    <t xml:space="preserve">SO - 0001770</t>
  </si>
  <si>
    <t xml:space="preserve">SO - 0001771</t>
  </si>
  <si>
    <t xml:space="preserve">SO - 0001772</t>
  </si>
  <si>
    <t xml:space="preserve">SO - 0001773</t>
  </si>
  <si>
    <t xml:space="preserve">SO - 0001774</t>
  </si>
  <si>
    <t xml:space="preserve">SO - 0001775</t>
  </si>
  <si>
    <t xml:space="preserve">SO - 0001776</t>
  </si>
  <si>
    <t xml:space="preserve">SO - 0001777</t>
  </si>
  <si>
    <t xml:space="preserve">SO - 0001778</t>
  </si>
  <si>
    <t xml:space="preserve">SO - 0001779</t>
  </si>
  <si>
    <t xml:space="preserve">SO - 0001780</t>
  </si>
  <si>
    <t xml:space="preserve">SO - 0001781</t>
  </si>
  <si>
    <t xml:space="preserve">SO - 0001782</t>
  </si>
  <si>
    <t xml:space="preserve">SO - 0001783</t>
  </si>
  <si>
    <t xml:space="preserve">SO - 0001784</t>
  </si>
  <si>
    <t xml:space="preserve">SO - 0001785</t>
  </si>
  <si>
    <t xml:space="preserve">SO - 0001786</t>
  </si>
  <si>
    <t xml:space="preserve">SO - 0001787</t>
  </si>
  <si>
    <t xml:space="preserve">SO - 0001788</t>
  </si>
  <si>
    <t xml:space="preserve">SO - 0001789</t>
  </si>
  <si>
    <t xml:space="preserve">SO - 0001790</t>
  </si>
  <si>
    <t xml:space="preserve">SO - 0001791</t>
  </si>
  <si>
    <t xml:space="preserve">SO - 0001792</t>
  </si>
  <si>
    <t xml:space="preserve">SO - 0001793</t>
  </si>
  <si>
    <t xml:space="preserve">SO - 0001794</t>
  </si>
  <si>
    <t xml:space="preserve">SO - 0001795</t>
  </si>
  <si>
    <t xml:space="preserve">SO - 0001796</t>
  </si>
  <si>
    <t xml:space="preserve">SO - 0001797</t>
  </si>
  <si>
    <t xml:space="preserve">SO - 0001798</t>
  </si>
  <si>
    <t xml:space="preserve">SO - 0001799</t>
  </si>
  <si>
    <t xml:space="preserve">SO - 0001800</t>
  </si>
  <si>
    <t xml:space="preserve">SO - 0001801</t>
  </si>
  <si>
    <t xml:space="preserve">SO - 0001802</t>
  </si>
  <si>
    <t xml:space="preserve">SO - 0001803</t>
  </si>
  <si>
    <t xml:space="preserve">SO - 0001804</t>
  </si>
  <si>
    <t xml:space="preserve">SO - 0001805</t>
  </si>
  <si>
    <t xml:space="preserve">SO - 0001806</t>
  </si>
  <si>
    <t xml:space="preserve">SO - 0001807</t>
  </si>
  <si>
    <t xml:space="preserve">SO - 0001808</t>
  </si>
  <si>
    <t xml:space="preserve">SO - 0001809</t>
  </si>
  <si>
    <t xml:space="preserve">SO - 0001810</t>
  </si>
  <si>
    <t xml:space="preserve">SO - 0001811</t>
  </si>
  <si>
    <t xml:space="preserve">SO - 0001812</t>
  </si>
  <si>
    <t xml:space="preserve">SO - 0001813</t>
  </si>
  <si>
    <t xml:space="preserve">SO - 0001814</t>
  </si>
  <si>
    <t xml:space="preserve">SO - 0001815</t>
  </si>
  <si>
    <t xml:space="preserve">SO - 0001816</t>
  </si>
  <si>
    <t xml:space="preserve">SO - 0001817</t>
  </si>
  <si>
    <t xml:space="preserve">SO - 0001818</t>
  </si>
  <si>
    <t xml:space="preserve">SO - 0001819</t>
  </si>
  <si>
    <t xml:space="preserve">SO - 0001820</t>
  </si>
  <si>
    <t xml:space="preserve">SO - 0001821</t>
  </si>
  <si>
    <t xml:space="preserve">SO - 0001822</t>
  </si>
  <si>
    <t xml:space="preserve">SO - 0001823</t>
  </si>
  <si>
    <t xml:space="preserve">SO - 0001824</t>
  </si>
  <si>
    <t xml:space="preserve">SO - 0001825</t>
  </si>
  <si>
    <t xml:space="preserve">SO - 0001826</t>
  </si>
  <si>
    <t xml:space="preserve">SO - 0001827</t>
  </si>
  <si>
    <t xml:space="preserve">SO - 0001828</t>
  </si>
  <si>
    <t xml:space="preserve">SO - 0001829</t>
  </si>
  <si>
    <t xml:space="preserve">SO - 0001830</t>
  </si>
  <si>
    <t xml:space="preserve">SO - 0001831</t>
  </si>
  <si>
    <t xml:space="preserve">SO - 0001832</t>
  </si>
  <si>
    <t xml:space="preserve">SO - 0001833</t>
  </si>
  <si>
    <t xml:space="preserve">SO - 0001834</t>
  </si>
  <si>
    <t xml:space="preserve">SO - 0001835</t>
  </si>
  <si>
    <t xml:space="preserve">SO - 0001836</t>
  </si>
  <si>
    <t xml:space="preserve">SO - 0001837</t>
  </si>
  <si>
    <t xml:space="preserve">SO - 0001838</t>
  </si>
  <si>
    <t xml:space="preserve">SO - 0001839</t>
  </si>
  <si>
    <t xml:space="preserve">SO - 0001840</t>
  </si>
  <si>
    <t xml:space="preserve">SO - 0001841</t>
  </si>
  <si>
    <t xml:space="preserve">SO - 0001842</t>
  </si>
  <si>
    <t xml:space="preserve">SO - 0001843</t>
  </si>
  <si>
    <t xml:space="preserve">SO - 0001844</t>
  </si>
  <si>
    <t xml:space="preserve">SO - 0001845</t>
  </si>
  <si>
    <t xml:space="preserve">SO - 0001846</t>
  </si>
  <si>
    <t xml:space="preserve">SO - 0001847</t>
  </si>
  <si>
    <t xml:space="preserve">SO - 0001848</t>
  </si>
  <si>
    <t xml:space="preserve">SO - 0001849</t>
  </si>
  <si>
    <t xml:space="preserve">SO - 0001850</t>
  </si>
  <si>
    <t xml:space="preserve">SO - 0001851</t>
  </si>
  <si>
    <t xml:space="preserve">SO - 0001852</t>
  </si>
  <si>
    <t xml:space="preserve">SO - 0001853</t>
  </si>
  <si>
    <t xml:space="preserve">SO - 0001854</t>
  </si>
  <si>
    <t xml:space="preserve">SO - 0001855</t>
  </si>
  <si>
    <t xml:space="preserve">SO - 0001856</t>
  </si>
  <si>
    <t xml:space="preserve">SO - 0001857</t>
  </si>
  <si>
    <t xml:space="preserve">SO - 0001858</t>
  </si>
  <si>
    <t xml:space="preserve">SO - 0001859</t>
  </si>
  <si>
    <t xml:space="preserve">SO - 0001860</t>
  </si>
  <si>
    <t xml:space="preserve">SO - 0001861</t>
  </si>
  <si>
    <t xml:space="preserve">SO - 0001862</t>
  </si>
  <si>
    <t xml:space="preserve">SO - 0001863</t>
  </si>
  <si>
    <t xml:space="preserve">SO - 0001864</t>
  </si>
  <si>
    <t xml:space="preserve">SO - 0001865</t>
  </si>
  <si>
    <t xml:space="preserve">SO - 0001866</t>
  </si>
  <si>
    <t xml:space="preserve">SO - 0001867</t>
  </si>
  <si>
    <t xml:space="preserve">SO - 0001868</t>
  </si>
  <si>
    <t xml:space="preserve">SO - 0001869</t>
  </si>
  <si>
    <t xml:space="preserve">SO - 0001870</t>
  </si>
  <si>
    <t xml:space="preserve">SO - 0001871</t>
  </si>
  <si>
    <t xml:space="preserve">SO - 0001872</t>
  </si>
  <si>
    <t xml:space="preserve">SO - 0001873</t>
  </si>
  <si>
    <t xml:space="preserve">SO - 0001874</t>
  </si>
  <si>
    <t xml:space="preserve">SO - 0001875</t>
  </si>
  <si>
    <t xml:space="preserve">SO - 0001876</t>
  </si>
  <si>
    <t xml:space="preserve">SO - 0001877</t>
  </si>
  <si>
    <t xml:space="preserve">SO - 0001878</t>
  </si>
  <si>
    <t xml:space="preserve">SO - 0001879</t>
  </si>
  <si>
    <t xml:space="preserve">SO - 0001880</t>
  </si>
  <si>
    <t xml:space="preserve">SO - 0001881</t>
  </si>
  <si>
    <t xml:space="preserve">SO - 0001882</t>
  </si>
  <si>
    <t xml:space="preserve">SO - 0001883</t>
  </si>
  <si>
    <t xml:space="preserve">SO - 0001884</t>
  </si>
  <si>
    <t xml:space="preserve">SO - 0001885</t>
  </si>
  <si>
    <t xml:space="preserve">SO - 0001886</t>
  </si>
  <si>
    <t xml:space="preserve">SO - 0001887</t>
  </si>
  <si>
    <t xml:space="preserve">SO - 0001888</t>
  </si>
  <si>
    <t xml:space="preserve">SO - 0001889</t>
  </si>
  <si>
    <t xml:space="preserve">SO - 0001890</t>
  </si>
  <si>
    <t xml:space="preserve">SO - 0001891</t>
  </si>
  <si>
    <t xml:space="preserve">SO - 0001892</t>
  </si>
  <si>
    <t xml:space="preserve">SO - 0001893</t>
  </si>
  <si>
    <t xml:space="preserve">SO - 0001894</t>
  </si>
  <si>
    <t xml:space="preserve">SO - 0001895</t>
  </si>
  <si>
    <t xml:space="preserve">SO - 0001896</t>
  </si>
  <si>
    <t xml:space="preserve">SO - 0001897</t>
  </si>
  <si>
    <t xml:space="preserve">SO - 0001898</t>
  </si>
  <si>
    <t xml:space="preserve">SO - 0001899</t>
  </si>
  <si>
    <t xml:space="preserve">SO - 0001900</t>
  </si>
  <si>
    <t xml:space="preserve">SO - 0001901</t>
  </si>
  <si>
    <t xml:space="preserve">SO - 0001902</t>
  </si>
  <si>
    <t xml:space="preserve">SO - 0001903</t>
  </si>
  <si>
    <t xml:space="preserve">SO - 0001904</t>
  </si>
  <si>
    <t xml:space="preserve">SO - 0001905</t>
  </si>
  <si>
    <t xml:space="preserve">SO - 0001906</t>
  </si>
  <si>
    <t xml:space="preserve">SO - 0001907</t>
  </si>
  <si>
    <t xml:space="preserve">SO - 0001908</t>
  </si>
  <si>
    <t xml:space="preserve">SO - 0001909</t>
  </si>
  <si>
    <t xml:space="preserve">SO - 0001910</t>
  </si>
  <si>
    <t xml:space="preserve">SO - 0001911</t>
  </si>
  <si>
    <t xml:space="preserve">SO - 0001912</t>
  </si>
  <si>
    <t xml:space="preserve">SO - 0001913</t>
  </si>
  <si>
    <t xml:space="preserve">SO - 0001914</t>
  </si>
  <si>
    <t xml:space="preserve">SO - 0001915</t>
  </si>
  <si>
    <t xml:space="preserve">SO - 0001916</t>
  </si>
  <si>
    <t xml:space="preserve">SO - 0001917</t>
  </si>
  <si>
    <t xml:space="preserve">SO - 0001918</t>
  </si>
  <si>
    <t xml:space="preserve">SO - 0001919</t>
  </si>
  <si>
    <t xml:space="preserve">SO - 0001920</t>
  </si>
  <si>
    <t xml:space="preserve">SO - 0001921</t>
  </si>
  <si>
    <t xml:space="preserve">SO - 0001922</t>
  </si>
  <si>
    <t xml:space="preserve">SO - 0001923</t>
  </si>
  <si>
    <t xml:space="preserve">SO - 0001924</t>
  </si>
  <si>
    <t xml:space="preserve">SO - 0001925</t>
  </si>
  <si>
    <t xml:space="preserve">SO - 0001926</t>
  </si>
  <si>
    <t xml:space="preserve">SO - 0001927</t>
  </si>
  <si>
    <t xml:space="preserve">SO - 0001928</t>
  </si>
  <si>
    <t xml:space="preserve">SO - 0001929</t>
  </si>
  <si>
    <t xml:space="preserve">SO - 0001930</t>
  </si>
  <si>
    <t xml:space="preserve">SO - 0001931</t>
  </si>
  <si>
    <t xml:space="preserve">SO - 0001932</t>
  </si>
  <si>
    <t xml:space="preserve">SO - 0001933</t>
  </si>
  <si>
    <t xml:space="preserve">SO - 0001934</t>
  </si>
  <si>
    <t xml:space="preserve">SO - 0001935</t>
  </si>
  <si>
    <t xml:space="preserve">SO - 0001936</t>
  </si>
  <si>
    <t xml:space="preserve">SO - 0001937</t>
  </si>
  <si>
    <t xml:space="preserve">SO - 0001938</t>
  </si>
  <si>
    <t xml:space="preserve">SO - 0001939</t>
  </si>
  <si>
    <t xml:space="preserve">SO - 0001940</t>
  </si>
  <si>
    <t xml:space="preserve">SO - 0001941</t>
  </si>
  <si>
    <t xml:space="preserve">SO - 0001942</t>
  </si>
  <si>
    <t xml:space="preserve">SO - 0001943</t>
  </si>
  <si>
    <t xml:space="preserve">SO - 0001944</t>
  </si>
  <si>
    <t xml:space="preserve">SO - 0001945</t>
  </si>
  <si>
    <t xml:space="preserve">SO - 0001946</t>
  </si>
  <si>
    <t xml:space="preserve">SO - 0001947</t>
  </si>
  <si>
    <t xml:space="preserve">SO - 0001948</t>
  </si>
  <si>
    <t xml:space="preserve">SO - 0001949</t>
  </si>
  <si>
    <t xml:space="preserve">SO - 0001950</t>
  </si>
  <si>
    <t xml:space="preserve">SO - 0001951</t>
  </si>
  <si>
    <t xml:space="preserve">SO - 0001952</t>
  </si>
  <si>
    <t xml:space="preserve">SO - 0001953</t>
  </si>
  <si>
    <t xml:space="preserve">SO - 0001954</t>
  </si>
  <si>
    <t xml:space="preserve">SO - 0001955</t>
  </si>
  <si>
    <t xml:space="preserve">SO - 0001956</t>
  </si>
  <si>
    <t xml:space="preserve">SO - 0001957</t>
  </si>
  <si>
    <t xml:space="preserve">SO - 0001958</t>
  </si>
  <si>
    <t xml:space="preserve">SO - 0001959</t>
  </si>
  <si>
    <t xml:space="preserve">SO - 0001960</t>
  </si>
  <si>
    <t xml:space="preserve">SO - 0001961</t>
  </si>
  <si>
    <t xml:space="preserve">SO - 0001962</t>
  </si>
  <si>
    <t xml:space="preserve">SO - 0001963</t>
  </si>
  <si>
    <t xml:space="preserve">SO - 0001964</t>
  </si>
  <si>
    <t xml:space="preserve">SO - 0001965</t>
  </si>
  <si>
    <t xml:space="preserve">SO - 0001966</t>
  </si>
  <si>
    <t xml:space="preserve">SO - 0001967</t>
  </si>
  <si>
    <t xml:space="preserve">SO - 0001968</t>
  </si>
  <si>
    <t xml:space="preserve">SO - 0001969</t>
  </si>
  <si>
    <t xml:space="preserve">SO - 0001970</t>
  </si>
  <si>
    <t xml:space="preserve">SO - 0001971</t>
  </si>
  <si>
    <t xml:space="preserve">SO - 0001972</t>
  </si>
  <si>
    <t xml:space="preserve">SO - 0001973</t>
  </si>
  <si>
    <t xml:space="preserve">SO - 0001974</t>
  </si>
  <si>
    <t xml:space="preserve">SO - 0001975</t>
  </si>
  <si>
    <t xml:space="preserve">SO - 0001976</t>
  </si>
  <si>
    <t xml:space="preserve">SO - 0001977</t>
  </si>
  <si>
    <t xml:space="preserve">SO - 0001978</t>
  </si>
  <si>
    <t xml:space="preserve">SO - 0001979</t>
  </si>
  <si>
    <t xml:space="preserve">SO - 0001980</t>
  </si>
  <si>
    <t xml:space="preserve">SO - 0001981</t>
  </si>
  <si>
    <t xml:space="preserve">SO - 0001982</t>
  </si>
  <si>
    <t xml:space="preserve">SO - 0001983</t>
  </si>
  <si>
    <t xml:space="preserve">SO - 0001984</t>
  </si>
  <si>
    <t xml:space="preserve">SO - 0001985</t>
  </si>
  <si>
    <t xml:space="preserve">SO - 0001986</t>
  </si>
  <si>
    <t xml:space="preserve">SO - 0001987</t>
  </si>
  <si>
    <t xml:space="preserve">SO - 0001988</t>
  </si>
  <si>
    <t xml:space="preserve">SO - 0001989</t>
  </si>
  <si>
    <t xml:space="preserve">SO - 0001990</t>
  </si>
  <si>
    <t xml:space="preserve">SO - 0001991</t>
  </si>
  <si>
    <t xml:space="preserve">SO - 0001992</t>
  </si>
  <si>
    <t xml:space="preserve">SO - 0001993</t>
  </si>
  <si>
    <t xml:space="preserve">SO - 0001994</t>
  </si>
  <si>
    <t xml:space="preserve">SO - 0001995</t>
  </si>
  <si>
    <t xml:space="preserve">SO - 0001996</t>
  </si>
  <si>
    <t xml:space="preserve">SO - 0001997</t>
  </si>
  <si>
    <t xml:space="preserve">SO - 0001998</t>
  </si>
  <si>
    <t xml:space="preserve">SO - 0001999</t>
  </si>
  <si>
    <t xml:space="preserve">SO - 0002000</t>
  </si>
  <si>
    <t xml:space="preserve">SO - 0002001</t>
  </si>
  <si>
    <t xml:space="preserve">SO - 0002002</t>
  </si>
  <si>
    <t xml:space="preserve">SO - 0002003</t>
  </si>
  <si>
    <t xml:space="preserve">SO - 0002004</t>
  </si>
  <si>
    <t xml:space="preserve">SO - 0002005</t>
  </si>
  <si>
    <t xml:space="preserve">SO - 0002006</t>
  </si>
  <si>
    <t xml:space="preserve">SO - 0002007</t>
  </si>
  <si>
    <t xml:space="preserve">SO - 0002008</t>
  </si>
  <si>
    <t xml:space="preserve">SO - 0002009</t>
  </si>
  <si>
    <t xml:space="preserve">SO - 0002010</t>
  </si>
  <si>
    <t xml:space="preserve">SO - 0002011</t>
  </si>
  <si>
    <t xml:space="preserve">SO - 0002012</t>
  </si>
  <si>
    <t xml:space="preserve">SO - 0002013</t>
  </si>
  <si>
    <t xml:space="preserve">SO - 0002014</t>
  </si>
  <si>
    <t xml:space="preserve">SO - 0002015</t>
  </si>
  <si>
    <t xml:space="preserve">SO - 0002016</t>
  </si>
  <si>
    <t xml:space="preserve">SO - 0002017</t>
  </si>
  <si>
    <t xml:space="preserve">SO - 0002018</t>
  </si>
  <si>
    <t xml:space="preserve">SO - 0002019</t>
  </si>
  <si>
    <t xml:space="preserve">SO - 0002020</t>
  </si>
  <si>
    <t xml:space="preserve">SO - 0002021</t>
  </si>
  <si>
    <t xml:space="preserve">SO - 0002022</t>
  </si>
  <si>
    <t xml:space="preserve">SO - 0002023</t>
  </si>
  <si>
    <t xml:space="preserve">SO - 0002024</t>
  </si>
  <si>
    <t xml:space="preserve">SO - 0002025</t>
  </si>
  <si>
    <t xml:space="preserve">SO - 0002026</t>
  </si>
  <si>
    <t xml:space="preserve">SO - 0002027</t>
  </si>
  <si>
    <t xml:space="preserve">SO - 0002028</t>
  </si>
  <si>
    <t xml:space="preserve">SO - 0002029</t>
  </si>
  <si>
    <t xml:space="preserve">SO - 0002030</t>
  </si>
  <si>
    <t xml:space="preserve">SO - 0002031</t>
  </si>
  <si>
    <t xml:space="preserve">SO - 0002032</t>
  </si>
  <si>
    <t xml:space="preserve">SO - 0002033</t>
  </si>
  <si>
    <t xml:space="preserve">SO - 0002034</t>
  </si>
  <si>
    <t xml:space="preserve">SO - 0002035</t>
  </si>
  <si>
    <t xml:space="preserve">SO - 0002036</t>
  </si>
  <si>
    <t xml:space="preserve">SO - 0002037</t>
  </si>
  <si>
    <t xml:space="preserve">SO - 0002038</t>
  </si>
  <si>
    <t xml:space="preserve">SO - 0002039</t>
  </si>
  <si>
    <t xml:space="preserve">SO - 0002040</t>
  </si>
  <si>
    <t xml:space="preserve">SO - 0002041</t>
  </si>
  <si>
    <t xml:space="preserve">SO - 0002042</t>
  </si>
  <si>
    <t xml:space="preserve">SO - 0002043</t>
  </si>
  <si>
    <t xml:space="preserve">SO - 0002044</t>
  </si>
  <si>
    <t xml:space="preserve">SO - 0002045</t>
  </si>
  <si>
    <t xml:space="preserve">SO - 0002046</t>
  </si>
  <si>
    <t xml:space="preserve">SO - 0002047</t>
  </si>
  <si>
    <t xml:space="preserve">SO - 0002048</t>
  </si>
  <si>
    <t xml:space="preserve">SO - 0002049</t>
  </si>
  <si>
    <t xml:space="preserve">SO - 0002050</t>
  </si>
  <si>
    <t xml:space="preserve">SO - 0002051</t>
  </si>
  <si>
    <t xml:space="preserve">SO - 0002052</t>
  </si>
  <si>
    <t xml:space="preserve">SO - 0002053</t>
  </si>
  <si>
    <t xml:space="preserve">SO - 0002054</t>
  </si>
  <si>
    <t xml:space="preserve">SO - 0002055</t>
  </si>
  <si>
    <t xml:space="preserve">SO - 0002056</t>
  </si>
  <si>
    <t xml:space="preserve">SO - 0002057</t>
  </si>
  <si>
    <t xml:space="preserve">SO - 0002058</t>
  </si>
  <si>
    <t xml:space="preserve">SO - 0002059</t>
  </si>
  <si>
    <t xml:space="preserve">SO - 0002060</t>
  </si>
  <si>
    <t xml:space="preserve">SO - 0002061</t>
  </si>
  <si>
    <t xml:space="preserve">SO - 0002062</t>
  </si>
  <si>
    <t xml:space="preserve">SO - 0002063</t>
  </si>
  <si>
    <t xml:space="preserve">SO - 0002064</t>
  </si>
  <si>
    <t xml:space="preserve">SO - 0002065</t>
  </si>
  <si>
    <t xml:space="preserve">SO - 0002066</t>
  </si>
  <si>
    <t xml:space="preserve">SO - 0002067</t>
  </si>
  <si>
    <t xml:space="preserve">SO - 0002068</t>
  </si>
  <si>
    <t xml:space="preserve">SO - 0002069</t>
  </si>
  <si>
    <t xml:space="preserve">SO - 0002070</t>
  </si>
  <si>
    <t xml:space="preserve">SO - 0002071</t>
  </si>
  <si>
    <t xml:space="preserve">SO - 0002072</t>
  </si>
  <si>
    <t xml:space="preserve">SO - 0002073</t>
  </si>
  <si>
    <t xml:space="preserve">SO - 0002074</t>
  </si>
  <si>
    <t xml:space="preserve">SO - 0002075</t>
  </si>
  <si>
    <t xml:space="preserve">SO - 0002076</t>
  </si>
  <si>
    <t xml:space="preserve">SO - 0002077</t>
  </si>
  <si>
    <t xml:space="preserve">SO - 0002078</t>
  </si>
  <si>
    <t xml:space="preserve">SO - 0002079</t>
  </si>
  <si>
    <t xml:space="preserve">SO - 0002080</t>
  </si>
  <si>
    <t xml:space="preserve">SO - 0002081</t>
  </si>
  <si>
    <t xml:space="preserve">SO - 0002082</t>
  </si>
  <si>
    <t xml:space="preserve">SO - 0002083</t>
  </si>
  <si>
    <t xml:space="preserve">SO - 0002084</t>
  </si>
  <si>
    <t xml:space="preserve">SO - 0002085</t>
  </si>
  <si>
    <t xml:space="preserve">SO - 0002086</t>
  </si>
  <si>
    <t xml:space="preserve">SO - 0002087</t>
  </si>
  <si>
    <t xml:space="preserve">SO - 0002088</t>
  </si>
  <si>
    <t xml:space="preserve">SO - 0002089</t>
  </si>
  <si>
    <t xml:space="preserve">SO - 0002090</t>
  </si>
  <si>
    <t xml:space="preserve">SO - 0002091</t>
  </si>
  <si>
    <t xml:space="preserve">SO - 0002092</t>
  </si>
  <si>
    <t xml:space="preserve">SO - 0002093</t>
  </si>
  <si>
    <t xml:space="preserve">SO - 0002094</t>
  </si>
  <si>
    <t xml:space="preserve">SO - 0002095</t>
  </si>
  <si>
    <t xml:space="preserve">SO - 0002096</t>
  </si>
  <si>
    <t xml:space="preserve">SO - 0002097</t>
  </si>
  <si>
    <t xml:space="preserve">SO - 0002098</t>
  </si>
  <si>
    <t xml:space="preserve">SO - 0002099</t>
  </si>
  <si>
    <t xml:space="preserve">SO - 0002100</t>
  </si>
  <si>
    <t xml:space="preserve">SO - 0002101</t>
  </si>
  <si>
    <t xml:space="preserve">SO - 0002102</t>
  </si>
  <si>
    <t xml:space="preserve">SO - 0002103</t>
  </si>
  <si>
    <t xml:space="preserve">SO - 0002104</t>
  </si>
  <si>
    <t xml:space="preserve">SO - 0002105</t>
  </si>
  <si>
    <t xml:space="preserve">SO - 0002106</t>
  </si>
  <si>
    <t xml:space="preserve">SO - 0002107</t>
  </si>
  <si>
    <t xml:space="preserve">SO - 0002108</t>
  </si>
  <si>
    <t xml:space="preserve">SO - 0002109</t>
  </si>
  <si>
    <t xml:space="preserve">SO - 0002110</t>
  </si>
  <si>
    <t xml:space="preserve">SO - 0002111</t>
  </si>
  <si>
    <t xml:space="preserve">SO - 0002112</t>
  </si>
  <si>
    <t xml:space="preserve">SO - 0002113</t>
  </si>
  <si>
    <t xml:space="preserve">SO - 0002114</t>
  </si>
  <si>
    <t xml:space="preserve">SO - 0002115</t>
  </si>
  <si>
    <t xml:space="preserve">SO - 0002116</t>
  </si>
  <si>
    <t xml:space="preserve">SO - 0002117</t>
  </si>
  <si>
    <t xml:space="preserve">SO - 0002118</t>
  </si>
  <si>
    <t xml:space="preserve">SO - 0002119</t>
  </si>
  <si>
    <t xml:space="preserve">SO - 0002120</t>
  </si>
  <si>
    <t xml:space="preserve">SO - 0002121</t>
  </si>
  <si>
    <t xml:space="preserve">SO - 0002122</t>
  </si>
  <si>
    <t xml:space="preserve">SO - 0002123</t>
  </si>
  <si>
    <t xml:space="preserve">SO - 0002124</t>
  </si>
  <si>
    <t xml:space="preserve">SO - 0002125</t>
  </si>
  <si>
    <t xml:space="preserve">SO - 0002126</t>
  </si>
  <si>
    <t xml:space="preserve">SO - 0002127</t>
  </si>
  <si>
    <t xml:space="preserve">SO - 0002128</t>
  </si>
  <si>
    <t xml:space="preserve">SO - 0002129</t>
  </si>
  <si>
    <t xml:space="preserve">SO - 0002130</t>
  </si>
  <si>
    <t xml:space="preserve">SO - 0002131</t>
  </si>
  <si>
    <t xml:space="preserve">SO - 0002132</t>
  </si>
  <si>
    <t xml:space="preserve">SO - 0002133</t>
  </si>
  <si>
    <t xml:space="preserve">SO - 0002134</t>
  </si>
  <si>
    <t xml:space="preserve">SO - 0002135</t>
  </si>
  <si>
    <t xml:space="preserve">SO - 0002136</t>
  </si>
  <si>
    <t xml:space="preserve">SO - 0002137</t>
  </si>
  <si>
    <t xml:space="preserve">SO - 0002138</t>
  </si>
  <si>
    <t xml:space="preserve">SO - 0002139</t>
  </si>
  <si>
    <t xml:space="preserve">SO - 0002140</t>
  </si>
  <si>
    <t xml:space="preserve">SO - 0002141</t>
  </si>
  <si>
    <t xml:space="preserve">SO - 0002142</t>
  </si>
  <si>
    <t xml:space="preserve">SO - 0002143</t>
  </si>
  <si>
    <t xml:space="preserve">SO - 0002144</t>
  </si>
  <si>
    <t xml:space="preserve">SO - 0002145</t>
  </si>
  <si>
    <t xml:space="preserve">SO - 0002146</t>
  </si>
  <si>
    <t xml:space="preserve">SO - 0002147</t>
  </si>
  <si>
    <t xml:space="preserve">SO - 0002148</t>
  </si>
  <si>
    <t xml:space="preserve">SO - 0002149</t>
  </si>
  <si>
    <t xml:space="preserve">SO - 0002150</t>
  </si>
  <si>
    <t xml:space="preserve">SO - 0002151</t>
  </si>
  <si>
    <t xml:space="preserve">SO - 0002152</t>
  </si>
  <si>
    <t xml:space="preserve">SO - 0002153</t>
  </si>
  <si>
    <t xml:space="preserve">SO - 0002154</t>
  </si>
  <si>
    <t xml:space="preserve">SO - 0002155</t>
  </si>
  <si>
    <t xml:space="preserve">SO - 0002156</t>
  </si>
  <si>
    <t xml:space="preserve">SO - 0002157</t>
  </si>
  <si>
    <t xml:space="preserve">SO - 0002158</t>
  </si>
  <si>
    <t xml:space="preserve">SO - 0002159</t>
  </si>
  <si>
    <t xml:space="preserve">SO - 0002160</t>
  </si>
  <si>
    <t xml:space="preserve">SO - 0002161</t>
  </si>
  <si>
    <t xml:space="preserve">SO - 0002162</t>
  </si>
  <si>
    <t xml:space="preserve">SO - 0002163</t>
  </si>
  <si>
    <t xml:space="preserve">SO - 0002164</t>
  </si>
  <si>
    <t xml:space="preserve">SO - 0002165</t>
  </si>
  <si>
    <t xml:space="preserve">SO - 0002166</t>
  </si>
  <si>
    <t xml:space="preserve">SO - 0002167</t>
  </si>
  <si>
    <t xml:space="preserve">SO - 0002168</t>
  </si>
  <si>
    <t xml:space="preserve">SO - 0002169</t>
  </si>
  <si>
    <t xml:space="preserve">SO - 0002170</t>
  </si>
  <si>
    <t xml:space="preserve">SO - 0002171</t>
  </si>
  <si>
    <t xml:space="preserve">SO - 0002172</t>
  </si>
  <si>
    <t xml:space="preserve">SO - 0002173</t>
  </si>
  <si>
    <t xml:space="preserve">SO - 0002174</t>
  </si>
  <si>
    <t xml:space="preserve">SO - 0002175</t>
  </si>
  <si>
    <t xml:space="preserve">SO - 0002176</t>
  </si>
  <si>
    <t xml:space="preserve">SO - 0002177</t>
  </si>
  <si>
    <t xml:space="preserve">SO - 0002178</t>
  </si>
  <si>
    <t xml:space="preserve">SO - 0002179</t>
  </si>
  <si>
    <t xml:space="preserve">SO - 0002180</t>
  </si>
  <si>
    <t xml:space="preserve">SO - 0002181</t>
  </si>
  <si>
    <t xml:space="preserve">SO - 0002182</t>
  </si>
  <si>
    <t xml:space="preserve">SO - 0002183</t>
  </si>
  <si>
    <t xml:space="preserve">SO - 0002184</t>
  </si>
  <si>
    <t xml:space="preserve">SO - 0002185</t>
  </si>
  <si>
    <t xml:space="preserve">SO - 0002186</t>
  </si>
  <si>
    <t xml:space="preserve">SO - 0002187</t>
  </si>
  <si>
    <t xml:space="preserve">SO - 0002188</t>
  </si>
  <si>
    <t xml:space="preserve">SO - 0002189</t>
  </si>
  <si>
    <t xml:space="preserve">SO - 0002190</t>
  </si>
  <si>
    <t xml:space="preserve">SO - 0002191</t>
  </si>
  <si>
    <t xml:space="preserve">SO - 0002192</t>
  </si>
  <si>
    <t xml:space="preserve">SO - 0002193</t>
  </si>
  <si>
    <t xml:space="preserve">SO - 0002194</t>
  </si>
  <si>
    <t xml:space="preserve">SO - 0002195</t>
  </si>
  <si>
    <t xml:space="preserve">SO - 0002196</t>
  </si>
  <si>
    <t xml:space="preserve">SO - 0002197</t>
  </si>
  <si>
    <t xml:space="preserve">SO - 0002198</t>
  </si>
  <si>
    <t xml:space="preserve">SO - 0002199</t>
  </si>
  <si>
    <t xml:space="preserve">SO - 0002200</t>
  </si>
  <si>
    <t xml:space="preserve">SO - 0002201</t>
  </si>
  <si>
    <t xml:space="preserve">SO - 0002202</t>
  </si>
  <si>
    <t xml:space="preserve">SO - 0002203</t>
  </si>
  <si>
    <t xml:space="preserve">SO - 0002204</t>
  </si>
  <si>
    <t xml:space="preserve">SO - 0002205</t>
  </si>
  <si>
    <t xml:space="preserve">SO - 0002206</t>
  </si>
  <si>
    <t xml:space="preserve">SO - 0002207</t>
  </si>
  <si>
    <t xml:space="preserve">SO - 0002208</t>
  </si>
  <si>
    <t xml:space="preserve">SO - 0002209</t>
  </si>
  <si>
    <t xml:space="preserve">SO - 0002210</t>
  </si>
  <si>
    <t xml:space="preserve">SO - 0002211</t>
  </si>
  <si>
    <t xml:space="preserve">SO - 0002212</t>
  </si>
  <si>
    <t xml:space="preserve">SO - 0002213</t>
  </si>
  <si>
    <t xml:space="preserve">SO - 0002214</t>
  </si>
  <si>
    <t xml:space="preserve">SO - 0002215</t>
  </si>
  <si>
    <t xml:space="preserve">SO - 0002216</t>
  </si>
  <si>
    <t xml:space="preserve">SO - 0002217</t>
  </si>
  <si>
    <t xml:space="preserve">SO - 0002218</t>
  </si>
  <si>
    <t xml:space="preserve">SO - 0002219</t>
  </si>
  <si>
    <t xml:space="preserve">SO - 0002220</t>
  </si>
  <si>
    <t xml:space="preserve">SO - 0002221</t>
  </si>
  <si>
    <t xml:space="preserve">SO - 0002222</t>
  </si>
  <si>
    <t xml:space="preserve">SO - 0002223</t>
  </si>
  <si>
    <t xml:space="preserve">SO - 0002224</t>
  </si>
  <si>
    <t xml:space="preserve">SO - 0002225</t>
  </si>
  <si>
    <t xml:space="preserve">SO - 0002226</t>
  </si>
  <si>
    <t xml:space="preserve">SO - 0002227</t>
  </si>
  <si>
    <t xml:space="preserve">SO - 0002228</t>
  </si>
  <si>
    <t xml:space="preserve">SO - 0002229</t>
  </si>
  <si>
    <t xml:space="preserve">SO - 0002230</t>
  </si>
  <si>
    <t xml:space="preserve">SO - 0002231</t>
  </si>
  <si>
    <t xml:space="preserve">SO - 0002232</t>
  </si>
  <si>
    <t xml:space="preserve">SO - 0002233</t>
  </si>
  <si>
    <t xml:space="preserve">SO - 0002234</t>
  </si>
  <si>
    <t xml:space="preserve">SO - 0002235</t>
  </si>
  <si>
    <t xml:space="preserve">SO - 0002236</t>
  </si>
  <si>
    <t xml:space="preserve">SO - 0002237</t>
  </si>
  <si>
    <t xml:space="preserve">SO - 0002238</t>
  </si>
  <si>
    <t xml:space="preserve">SO - 0002239</t>
  </si>
  <si>
    <t xml:space="preserve">SO - 0002240</t>
  </si>
  <si>
    <t xml:space="preserve">SO - 0002241</t>
  </si>
  <si>
    <t xml:space="preserve">SO - 0002242</t>
  </si>
  <si>
    <t xml:space="preserve">SO - 0002243</t>
  </si>
  <si>
    <t xml:space="preserve">SO - 0002244</t>
  </si>
  <si>
    <t xml:space="preserve">SO - 0002245</t>
  </si>
  <si>
    <t xml:space="preserve">SO - 0002246</t>
  </si>
  <si>
    <t xml:space="preserve">SO - 0002247</t>
  </si>
  <si>
    <t xml:space="preserve">SO - 0002248</t>
  </si>
  <si>
    <t xml:space="preserve">SO - 0002249</t>
  </si>
  <si>
    <t xml:space="preserve">SO - 0002250</t>
  </si>
  <si>
    <t xml:space="preserve">SO - 0002251</t>
  </si>
  <si>
    <t xml:space="preserve">SO - 0002252</t>
  </si>
  <si>
    <t xml:space="preserve">SO - 0002253</t>
  </si>
  <si>
    <t xml:space="preserve">SO - 0002254</t>
  </si>
  <si>
    <t xml:space="preserve">SO - 0002255</t>
  </si>
  <si>
    <t xml:space="preserve">SO - 0002256</t>
  </si>
  <si>
    <t xml:space="preserve">SO - 0002257</t>
  </si>
  <si>
    <t xml:space="preserve">SO - 0002258</t>
  </si>
  <si>
    <t xml:space="preserve">SO - 0002259</t>
  </si>
  <si>
    <t xml:space="preserve">SO - 0002260</t>
  </si>
  <si>
    <t xml:space="preserve">SO - 0002261</t>
  </si>
  <si>
    <t xml:space="preserve">SO - 0002262</t>
  </si>
  <si>
    <t xml:space="preserve">SO - 0002263</t>
  </si>
  <si>
    <t xml:space="preserve">SO - 0002264</t>
  </si>
  <si>
    <t xml:space="preserve">SO - 0002265</t>
  </si>
  <si>
    <t xml:space="preserve">SO - 0002266</t>
  </si>
  <si>
    <t xml:space="preserve">SO - 0002267</t>
  </si>
  <si>
    <t xml:space="preserve">SO - 0002268</t>
  </si>
  <si>
    <t xml:space="preserve">SO - 0002269</t>
  </si>
  <si>
    <t xml:space="preserve">SO - 0002270</t>
  </si>
  <si>
    <t xml:space="preserve">SO - 0002271</t>
  </si>
  <si>
    <t xml:space="preserve">SO - 0002272</t>
  </si>
  <si>
    <t xml:space="preserve">SO - 0002273</t>
  </si>
  <si>
    <t xml:space="preserve">SO - 0002274</t>
  </si>
  <si>
    <t xml:space="preserve">SO - 0002275</t>
  </si>
  <si>
    <t xml:space="preserve">SO - 0002276</t>
  </si>
  <si>
    <t xml:space="preserve">SO - 0002277</t>
  </si>
  <si>
    <t xml:space="preserve">SO - 0002278</t>
  </si>
  <si>
    <t xml:space="preserve">SO - 0002279</t>
  </si>
  <si>
    <t xml:space="preserve">SO - 0002280</t>
  </si>
  <si>
    <t xml:space="preserve">SO - 0002281</t>
  </si>
  <si>
    <t xml:space="preserve">SO - 0002282</t>
  </si>
  <si>
    <t xml:space="preserve">SO - 0002283</t>
  </si>
  <si>
    <t xml:space="preserve">SO - 0002284</t>
  </si>
  <si>
    <t xml:space="preserve">SO - 0002285</t>
  </si>
  <si>
    <t xml:space="preserve">SO - 0002286</t>
  </si>
  <si>
    <t xml:space="preserve">SO - 0002287</t>
  </si>
  <si>
    <t xml:space="preserve">SO - 0002288</t>
  </si>
  <si>
    <t xml:space="preserve">SO - 0002289</t>
  </si>
  <si>
    <t xml:space="preserve">SO - 0002290</t>
  </si>
  <si>
    <t xml:space="preserve">SO - 0002291</t>
  </si>
  <si>
    <t xml:space="preserve">SO - 0002292</t>
  </si>
  <si>
    <t xml:space="preserve">SO - 0002293</t>
  </si>
  <si>
    <t xml:space="preserve">SO - 0002294</t>
  </si>
  <si>
    <t xml:space="preserve">SO - 0002295</t>
  </si>
  <si>
    <t xml:space="preserve">SO - 0002296</t>
  </si>
  <si>
    <t xml:space="preserve">SO - 0002297</t>
  </si>
  <si>
    <t xml:space="preserve">SO - 0002298</t>
  </si>
  <si>
    <t xml:space="preserve">SO - 0002299</t>
  </si>
  <si>
    <t xml:space="preserve">SO - 0002300</t>
  </si>
  <si>
    <t xml:space="preserve">SO - 0002301</t>
  </si>
  <si>
    <t xml:space="preserve">SO - 0002302</t>
  </si>
  <si>
    <t xml:space="preserve">SO - 0002303</t>
  </si>
  <si>
    <t xml:space="preserve">SO - 0002304</t>
  </si>
  <si>
    <t xml:space="preserve">SO - 0002305</t>
  </si>
  <si>
    <t xml:space="preserve">SO - 0002306</t>
  </si>
  <si>
    <t xml:space="preserve">SO - 0002307</t>
  </si>
  <si>
    <t xml:space="preserve">SO - 0002308</t>
  </si>
  <si>
    <t xml:space="preserve">SO - 0002309</t>
  </si>
  <si>
    <t xml:space="preserve">SO - 0002310</t>
  </si>
  <si>
    <t xml:space="preserve">SO - 0002311</t>
  </si>
  <si>
    <t xml:space="preserve">SO - 0002312</t>
  </si>
  <si>
    <t xml:space="preserve">SO - 0002313</t>
  </si>
  <si>
    <t xml:space="preserve">SO - 0002314</t>
  </si>
  <si>
    <t xml:space="preserve">SO - 0002315</t>
  </si>
  <si>
    <t xml:space="preserve">SO - 0002316</t>
  </si>
  <si>
    <t xml:space="preserve">SO - 0002317</t>
  </si>
  <si>
    <t xml:space="preserve">SO - 0002318</t>
  </si>
  <si>
    <t xml:space="preserve">SO - 0002319</t>
  </si>
  <si>
    <t xml:space="preserve">SO - 0002320</t>
  </si>
  <si>
    <t xml:space="preserve">SO - 0002321</t>
  </si>
  <si>
    <t xml:space="preserve">SO - 0002322</t>
  </si>
  <si>
    <t xml:space="preserve">SO - 0002323</t>
  </si>
  <si>
    <t xml:space="preserve">SO - 0002324</t>
  </si>
  <si>
    <t xml:space="preserve">SO - 0002325</t>
  </si>
  <si>
    <t xml:space="preserve">SO - 0002326</t>
  </si>
  <si>
    <t xml:space="preserve">SO - 0002327</t>
  </si>
  <si>
    <t xml:space="preserve">SO - 0002328</t>
  </si>
  <si>
    <t xml:space="preserve">SO - 0002329</t>
  </si>
  <si>
    <t xml:space="preserve">SO - 0002330</t>
  </si>
  <si>
    <t xml:space="preserve">SO - 0002331</t>
  </si>
  <si>
    <t xml:space="preserve">SO - 0002332</t>
  </si>
  <si>
    <t xml:space="preserve">SO - 0002333</t>
  </si>
  <si>
    <t xml:space="preserve">SO - 0002334</t>
  </si>
  <si>
    <t xml:space="preserve">SO - 0002335</t>
  </si>
  <si>
    <t xml:space="preserve">SO - 0002336</t>
  </si>
  <si>
    <t xml:space="preserve">SO - 0002337</t>
  </si>
  <si>
    <t xml:space="preserve">SO - 0002338</t>
  </si>
  <si>
    <t xml:space="preserve">SO - 0002339</t>
  </si>
  <si>
    <t xml:space="preserve">SO - 0002340</t>
  </si>
  <si>
    <t xml:space="preserve">SO - 0002341</t>
  </si>
  <si>
    <t xml:space="preserve">SO - 0002342</t>
  </si>
  <si>
    <t xml:space="preserve">SO - 0002343</t>
  </si>
  <si>
    <t xml:space="preserve">SO - 0002344</t>
  </si>
  <si>
    <t xml:space="preserve">SO - 0002345</t>
  </si>
  <si>
    <t xml:space="preserve">SO - 0002346</t>
  </si>
  <si>
    <t xml:space="preserve">SO - 0002347</t>
  </si>
  <si>
    <t xml:space="preserve">SO - 0002348</t>
  </si>
  <si>
    <t xml:space="preserve">SO - 0002349</t>
  </si>
  <si>
    <t xml:space="preserve">SO - 0002350</t>
  </si>
  <si>
    <t xml:space="preserve">SO - 0002351</t>
  </si>
  <si>
    <t xml:space="preserve">SO - 0002352</t>
  </si>
  <si>
    <t xml:space="preserve">SO - 0002353</t>
  </si>
  <si>
    <t xml:space="preserve">SO - 0002354</t>
  </si>
  <si>
    <t xml:space="preserve">SO - 0002355</t>
  </si>
  <si>
    <t xml:space="preserve">SO - 0002356</t>
  </si>
  <si>
    <t xml:space="preserve">SO - 0002357</t>
  </si>
  <si>
    <t xml:space="preserve">SO - 0002358</t>
  </si>
  <si>
    <t xml:space="preserve">SO - 0002359</t>
  </si>
  <si>
    <t xml:space="preserve">SO - 0002360</t>
  </si>
  <si>
    <t xml:space="preserve">SO - 0002361</t>
  </si>
  <si>
    <t xml:space="preserve">SO - 0002362</t>
  </si>
  <si>
    <t xml:space="preserve">SO - 0002363</t>
  </si>
  <si>
    <t xml:space="preserve">SO - 0002364</t>
  </si>
  <si>
    <t xml:space="preserve">SO - 0002365</t>
  </si>
  <si>
    <t xml:space="preserve">SO - 0002366</t>
  </si>
  <si>
    <t xml:space="preserve">SO - 0002367</t>
  </si>
  <si>
    <t xml:space="preserve">SO - 0002368</t>
  </si>
  <si>
    <t xml:space="preserve">SO - 0002369</t>
  </si>
  <si>
    <t xml:space="preserve">SO - 0002370</t>
  </si>
  <si>
    <t xml:space="preserve">SO - 0002371</t>
  </si>
  <si>
    <t xml:space="preserve">SO - 0002372</t>
  </si>
  <si>
    <t xml:space="preserve">SO - 0002373</t>
  </si>
  <si>
    <t xml:space="preserve">SO - 0002374</t>
  </si>
  <si>
    <t xml:space="preserve">SO - 0002375</t>
  </si>
  <si>
    <t xml:space="preserve">SO - 0002376</t>
  </si>
  <si>
    <t xml:space="preserve">SO - 0002377</t>
  </si>
  <si>
    <t xml:space="preserve">SO - 0002378</t>
  </si>
  <si>
    <t xml:space="preserve">SO - 0002379</t>
  </si>
  <si>
    <t xml:space="preserve">SO - 0002380</t>
  </si>
  <si>
    <t xml:space="preserve">SO - 0002381</t>
  </si>
  <si>
    <t xml:space="preserve">SO - 0002382</t>
  </si>
  <si>
    <t xml:space="preserve">SO - 0002383</t>
  </si>
  <si>
    <t xml:space="preserve">SO - 0002384</t>
  </si>
  <si>
    <t xml:space="preserve">SO - 0002385</t>
  </si>
  <si>
    <t xml:space="preserve">SO - 0002386</t>
  </si>
  <si>
    <t xml:space="preserve">SO - 0002387</t>
  </si>
  <si>
    <t xml:space="preserve">SO - 0002388</t>
  </si>
  <si>
    <t xml:space="preserve">SO - 0002389</t>
  </si>
  <si>
    <t xml:space="preserve">SO - 0002390</t>
  </si>
  <si>
    <t xml:space="preserve">SO - 0002391</t>
  </si>
  <si>
    <t xml:space="preserve">SO - 0002392</t>
  </si>
  <si>
    <t xml:space="preserve">SO - 0002393</t>
  </si>
  <si>
    <t xml:space="preserve">SO - 0002394</t>
  </si>
  <si>
    <t xml:space="preserve">SO - 0002395</t>
  </si>
  <si>
    <t xml:space="preserve">SO - 0002396</t>
  </si>
  <si>
    <t xml:space="preserve">SO - 0002397</t>
  </si>
  <si>
    <t xml:space="preserve">SO - 0002398</t>
  </si>
  <si>
    <t xml:space="preserve">SO - 0002399</t>
  </si>
  <si>
    <t xml:space="preserve">SO - 0002400</t>
  </si>
  <si>
    <t xml:space="preserve">SO - 0002401</t>
  </si>
  <si>
    <t xml:space="preserve">SO - 0002402</t>
  </si>
  <si>
    <t xml:space="preserve">SO - 0002403</t>
  </si>
  <si>
    <t xml:space="preserve">SO - 0002404</t>
  </si>
  <si>
    <t xml:space="preserve">SO - 0002405</t>
  </si>
  <si>
    <t xml:space="preserve">SO - 0002406</t>
  </si>
  <si>
    <t xml:space="preserve">SO - 0002407</t>
  </si>
  <si>
    <t xml:space="preserve">SO - 0002408</t>
  </si>
  <si>
    <t xml:space="preserve">SO - 0002409</t>
  </si>
  <si>
    <t xml:space="preserve">SO - 0002410</t>
  </si>
  <si>
    <t xml:space="preserve">SO - 0002411</t>
  </si>
  <si>
    <t xml:space="preserve">SO - 0002412</t>
  </si>
  <si>
    <t xml:space="preserve">SO - 0002413</t>
  </si>
  <si>
    <t xml:space="preserve">SO - 0002414</t>
  </si>
  <si>
    <t xml:space="preserve">SO - 0002415</t>
  </si>
  <si>
    <t xml:space="preserve">SO - 0002416</t>
  </si>
  <si>
    <t xml:space="preserve">SO - 0002417</t>
  </si>
  <si>
    <t xml:space="preserve">SO - 0002418</t>
  </si>
  <si>
    <t xml:space="preserve">SO - 0002419</t>
  </si>
  <si>
    <t xml:space="preserve">SO - 0002420</t>
  </si>
  <si>
    <t xml:space="preserve">SO - 0002421</t>
  </si>
  <si>
    <t xml:space="preserve">SO - 0002422</t>
  </si>
  <si>
    <t xml:space="preserve">SO - 0002423</t>
  </si>
  <si>
    <t xml:space="preserve">SO - 0002424</t>
  </si>
  <si>
    <t xml:space="preserve">SO - 0002425</t>
  </si>
  <si>
    <t xml:space="preserve">SO - 0002426</t>
  </si>
  <si>
    <t xml:space="preserve">SO - 0002427</t>
  </si>
  <si>
    <t xml:space="preserve">SO - 0002428</t>
  </si>
  <si>
    <t xml:space="preserve">SO - 0002429</t>
  </si>
  <si>
    <t xml:space="preserve">SO - 0002430</t>
  </si>
  <si>
    <t xml:space="preserve">SO - 0002431</t>
  </si>
  <si>
    <t xml:space="preserve">SO - 0002432</t>
  </si>
  <si>
    <t xml:space="preserve">SO - 0002433</t>
  </si>
  <si>
    <t xml:space="preserve">SO - 0002434</t>
  </si>
  <si>
    <t xml:space="preserve">SO - 0002435</t>
  </si>
  <si>
    <t xml:space="preserve">SO - 0002436</t>
  </si>
  <si>
    <t xml:space="preserve">SO - 0002437</t>
  </si>
  <si>
    <t xml:space="preserve">SO - 0002438</t>
  </si>
  <si>
    <t xml:space="preserve">SO - 0002439</t>
  </si>
  <si>
    <t xml:space="preserve">SO - 0002440</t>
  </si>
  <si>
    <t xml:space="preserve">SO - 0002441</t>
  </si>
  <si>
    <t xml:space="preserve">SO - 0002442</t>
  </si>
  <si>
    <t xml:space="preserve">SO - 0002443</t>
  </si>
  <si>
    <t xml:space="preserve">SO - 0002444</t>
  </si>
  <si>
    <t xml:space="preserve">SO - 0002445</t>
  </si>
  <si>
    <t xml:space="preserve">SO - 0002446</t>
  </si>
  <si>
    <t xml:space="preserve">SO - 0002447</t>
  </si>
  <si>
    <t xml:space="preserve">SO - 0002448</t>
  </si>
  <si>
    <t xml:space="preserve">SO - 0002449</t>
  </si>
  <si>
    <t xml:space="preserve">SO - 0002450</t>
  </si>
  <si>
    <t xml:space="preserve">SO - 0002451</t>
  </si>
  <si>
    <t xml:space="preserve">SO - 0002452</t>
  </si>
  <si>
    <t xml:space="preserve">SO - 0002453</t>
  </si>
  <si>
    <t xml:space="preserve">SO - 0002454</t>
  </si>
  <si>
    <t xml:space="preserve">SO - 0002455</t>
  </si>
  <si>
    <t xml:space="preserve">SO - 0002456</t>
  </si>
  <si>
    <t xml:space="preserve">SO - 0002457</t>
  </si>
  <si>
    <t xml:space="preserve">SO - 0002458</t>
  </si>
  <si>
    <t xml:space="preserve">SO - 0002459</t>
  </si>
  <si>
    <t xml:space="preserve">SO - 0002460</t>
  </si>
  <si>
    <t xml:space="preserve">SO - 0002461</t>
  </si>
  <si>
    <t xml:space="preserve">SO - 0002462</t>
  </si>
  <si>
    <t xml:space="preserve">SO - 0002463</t>
  </si>
  <si>
    <t xml:space="preserve">SO - 0002464</t>
  </si>
  <si>
    <t xml:space="preserve">SO - 0002465</t>
  </si>
  <si>
    <t xml:space="preserve">SO - 0002466</t>
  </si>
  <si>
    <t xml:space="preserve">SO - 0002467</t>
  </si>
  <si>
    <t xml:space="preserve">SO - 0002468</t>
  </si>
  <si>
    <t xml:space="preserve">SO - 0002469</t>
  </si>
  <si>
    <t xml:space="preserve">SO - 0002470</t>
  </si>
  <si>
    <t xml:space="preserve">SO - 0002471</t>
  </si>
  <si>
    <t xml:space="preserve">SO - 0002472</t>
  </si>
  <si>
    <t xml:space="preserve">SO - 0002473</t>
  </si>
  <si>
    <t xml:space="preserve">SO - 0002474</t>
  </si>
  <si>
    <t xml:space="preserve">SO - 0002475</t>
  </si>
  <si>
    <t xml:space="preserve">SO - 0002476</t>
  </si>
  <si>
    <t xml:space="preserve">SO - 0002477</t>
  </si>
  <si>
    <t xml:space="preserve">SO - 0002478</t>
  </si>
  <si>
    <t xml:space="preserve">SO - 0002479</t>
  </si>
  <si>
    <t xml:space="preserve">SO - 0002480</t>
  </si>
  <si>
    <t xml:space="preserve">SO - 0002481</t>
  </si>
  <si>
    <t xml:space="preserve">SO - 0002482</t>
  </si>
  <si>
    <t xml:space="preserve">SO - 0002483</t>
  </si>
  <si>
    <t xml:space="preserve">SO - 0002484</t>
  </si>
  <si>
    <t xml:space="preserve">SO - 0002485</t>
  </si>
  <si>
    <t xml:space="preserve">SO - 0002486</t>
  </si>
  <si>
    <t xml:space="preserve">SO - 0002487</t>
  </si>
  <si>
    <t xml:space="preserve">SO - 0002488</t>
  </si>
  <si>
    <t xml:space="preserve">SO - 0002489</t>
  </si>
  <si>
    <t xml:space="preserve">SO - 0002490</t>
  </si>
  <si>
    <t xml:space="preserve">SO - 0002491</t>
  </si>
  <si>
    <t xml:space="preserve">SO - 0002492</t>
  </si>
  <si>
    <t xml:space="preserve">SO - 0002493</t>
  </si>
  <si>
    <t xml:space="preserve">SO - 0002494</t>
  </si>
  <si>
    <t xml:space="preserve">SO - 0002495</t>
  </si>
  <si>
    <t xml:space="preserve">SO - 0002496</t>
  </si>
  <si>
    <t xml:space="preserve">SO - 0002497</t>
  </si>
  <si>
    <t xml:space="preserve">SO - 0002498</t>
  </si>
  <si>
    <t xml:space="preserve">SO - 0002499</t>
  </si>
  <si>
    <t xml:space="preserve">SO - 0002500</t>
  </si>
  <si>
    <t xml:space="preserve">SO - 0002501</t>
  </si>
  <si>
    <t xml:space="preserve">SO - 0002502</t>
  </si>
  <si>
    <t xml:space="preserve">SO - 0002503</t>
  </si>
  <si>
    <t xml:space="preserve">SO - 0002504</t>
  </si>
  <si>
    <t xml:space="preserve">SO - 0002505</t>
  </si>
  <si>
    <t xml:space="preserve">SO - 0002506</t>
  </si>
  <si>
    <t xml:space="preserve">SO - 0002507</t>
  </si>
  <si>
    <t xml:space="preserve">SO - 0002508</t>
  </si>
  <si>
    <t xml:space="preserve">SO - 0002509</t>
  </si>
  <si>
    <t xml:space="preserve">SO - 0002510</t>
  </si>
  <si>
    <t xml:space="preserve">SO - 0002511</t>
  </si>
  <si>
    <t xml:space="preserve">SO - 0002512</t>
  </si>
  <si>
    <t xml:space="preserve">SO - 0002513</t>
  </si>
  <si>
    <t xml:space="preserve">SO - 0002514</t>
  </si>
  <si>
    <t xml:space="preserve">SO - 0002515</t>
  </si>
  <si>
    <t xml:space="preserve">SO - 0002516</t>
  </si>
  <si>
    <t xml:space="preserve">SO - 0002517</t>
  </si>
  <si>
    <t xml:space="preserve">SO - 0002518</t>
  </si>
  <si>
    <t xml:space="preserve">SO - 0002519</t>
  </si>
  <si>
    <t xml:space="preserve">SO - 0002520</t>
  </si>
  <si>
    <t xml:space="preserve">SO - 0002521</t>
  </si>
  <si>
    <t xml:space="preserve">SO - 0002522</t>
  </si>
  <si>
    <t xml:space="preserve">SO - 0002523</t>
  </si>
  <si>
    <t xml:space="preserve">SO - 0002524</t>
  </si>
  <si>
    <t xml:space="preserve">SO - 0002525</t>
  </si>
  <si>
    <t xml:space="preserve">SO - 0002526</t>
  </si>
  <si>
    <t xml:space="preserve">SO - 0002527</t>
  </si>
  <si>
    <t xml:space="preserve">SO - 0002528</t>
  </si>
  <si>
    <t xml:space="preserve">SO - 0002529</t>
  </si>
  <si>
    <t xml:space="preserve">SO - 0002530</t>
  </si>
  <si>
    <t xml:space="preserve">SO - 0002531</t>
  </si>
  <si>
    <t xml:space="preserve">SO - 0002532</t>
  </si>
  <si>
    <t xml:space="preserve">SO - 0002533</t>
  </si>
  <si>
    <t xml:space="preserve">SO - 0002534</t>
  </si>
  <si>
    <t xml:space="preserve">SO - 0002535</t>
  </si>
  <si>
    <t xml:space="preserve">SO - 0002536</t>
  </si>
  <si>
    <t xml:space="preserve">SO - 0002537</t>
  </si>
  <si>
    <t xml:space="preserve">SO - 0002538</t>
  </si>
  <si>
    <t xml:space="preserve">SO - 0002539</t>
  </si>
  <si>
    <t xml:space="preserve">SO - 0002540</t>
  </si>
  <si>
    <t xml:space="preserve">SO - 0002541</t>
  </si>
  <si>
    <t xml:space="preserve">SO - 0002542</t>
  </si>
  <si>
    <t xml:space="preserve">SO - 0002543</t>
  </si>
  <si>
    <t xml:space="preserve">SO - 0002544</t>
  </si>
  <si>
    <t xml:space="preserve">SO - 0002545</t>
  </si>
  <si>
    <t xml:space="preserve">SO - 0002546</t>
  </si>
  <si>
    <t xml:space="preserve">SO - 0002547</t>
  </si>
  <si>
    <t xml:space="preserve">SO - 0002548</t>
  </si>
  <si>
    <t xml:space="preserve">SO - 0002549</t>
  </si>
  <si>
    <t xml:space="preserve">SO - 0002550</t>
  </si>
  <si>
    <t xml:space="preserve">SO - 0002551</t>
  </si>
  <si>
    <t xml:space="preserve">SO - 0002552</t>
  </si>
  <si>
    <t xml:space="preserve">SO - 0002553</t>
  </si>
  <si>
    <t xml:space="preserve">SO - 0002554</t>
  </si>
  <si>
    <t xml:space="preserve">SO - 0002555</t>
  </si>
  <si>
    <t xml:space="preserve">SO - 0002556</t>
  </si>
  <si>
    <t xml:space="preserve">SO - 0002557</t>
  </si>
  <si>
    <t xml:space="preserve">SO - 0002558</t>
  </si>
  <si>
    <t xml:space="preserve">SO - 0002559</t>
  </si>
  <si>
    <t xml:space="preserve">SO - 0002560</t>
  </si>
  <si>
    <t xml:space="preserve">SO - 0002561</t>
  </si>
  <si>
    <t xml:space="preserve">SO - 0002562</t>
  </si>
  <si>
    <t xml:space="preserve">SO - 0002563</t>
  </si>
  <si>
    <t xml:space="preserve">SO - 0002564</t>
  </si>
  <si>
    <t xml:space="preserve">SO - 0002565</t>
  </si>
  <si>
    <t xml:space="preserve">SO - 0002566</t>
  </si>
  <si>
    <t xml:space="preserve">SO - 0002567</t>
  </si>
  <si>
    <t xml:space="preserve">SO - 0002568</t>
  </si>
  <si>
    <t xml:space="preserve">SO - 0002569</t>
  </si>
  <si>
    <t xml:space="preserve">SO - 0002570</t>
  </si>
  <si>
    <t xml:space="preserve">SO - 0002571</t>
  </si>
  <si>
    <t xml:space="preserve">SO - 0002572</t>
  </si>
  <si>
    <t xml:space="preserve">SO - 0002573</t>
  </si>
  <si>
    <t xml:space="preserve">SO - 0002574</t>
  </si>
  <si>
    <t xml:space="preserve">SO - 0002575</t>
  </si>
  <si>
    <t xml:space="preserve">SO - 0002576</t>
  </si>
  <si>
    <t xml:space="preserve">SO - 0002577</t>
  </si>
  <si>
    <t xml:space="preserve">SO - 0002578</t>
  </si>
  <si>
    <t xml:space="preserve">SO - 0002579</t>
  </si>
  <si>
    <t xml:space="preserve">SO - 0002580</t>
  </si>
  <si>
    <t xml:space="preserve">SO - 0002581</t>
  </si>
  <si>
    <t xml:space="preserve">SO - 0002582</t>
  </si>
  <si>
    <t xml:space="preserve">SO - 0002583</t>
  </si>
  <si>
    <t xml:space="preserve">SO - 0002584</t>
  </si>
  <si>
    <t xml:space="preserve">SO - 0002585</t>
  </si>
  <si>
    <t xml:space="preserve">SO - 0002586</t>
  </si>
  <si>
    <t xml:space="preserve">SO - 0002587</t>
  </si>
  <si>
    <t xml:space="preserve">SO - 0002588</t>
  </si>
  <si>
    <t xml:space="preserve">SO - 0002589</t>
  </si>
  <si>
    <t xml:space="preserve">SO - 0002590</t>
  </si>
  <si>
    <t xml:space="preserve">SO - 0002591</t>
  </si>
  <si>
    <t xml:space="preserve">SO - 0002592</t>
  </si>
  <si>
    <t xml:space="preserve">SO - 0002593</t>
  </si>
  <si>
    <t xml:space="preserve">SO - 0002594</t>
  </si>
  <si>
    <t xml:space="preserve">SO - 0002595</t>
  </si>
  <si>
    <t xml:space="preserve">SO - 0002596</t>
  </si>
  <si>
    <t xml:space="preserve">SO - 0002597</t>
  </si>
  <si>
    <t xml:space="preserve">SO - 0002598</t>
  </si>
  <si>
    <t xml:space="preserve">SO - 0002599</t>
  </si>
  <si>
    <t xml:space="preserve">SO - 0002600</t>
  </si>
  <si>
    <t xml:space="preserve">SO - 0002601</t>
  </si>
  <si>
    <t xml:space="preserve">SO - 0002602</t>
  </si>
  <si>
    <t xml:space="preserve">SO - 0002603</t>
  </si>
  <si>
    <t xml:space="preserve">SO - 0002604</t>
  </si>
  <si>
    <t xml:space="preserve">SO - 0002605</t>
  </si>
  <si>
    <t xml:space="preserve">SO - 0002606</t>
  </si>
  <si>
    <t xml:space="preserve">SO - 0002607</t>
  </si>
  <si>
    <t xml:space="preserve">SO - 0002608</t>
  </si>
  <si>
    <t xml:space="preserve">SO - 0002609</t>
  </si>
  <si>
    <t xml:space="preserve">SO - 0002610</t>
  </si>
  <si>
    <t xml:space="preserve">SO - 0002611</t>
  </si>
  <si>
    <t xml:space="preserve">SO - 0002612</t>
  </si>
  <si>
    <t xml:space="preserve">SO - 0002613</t>
  </si>
  <si>
    <t xml:space="preserve">SO - 0002614</t>
  </si>
  <si>
    <t xml:space="preserve">SO - 0002615</t>
  </si>
  <si>
    <t xml:space="preserve">SO - 0002616</t>
  </si>
  <si>
    <t xml:space="preserve">SO - 0002617</t>
  </si>
  <si>
    <t xml:space="preserve">SO - 0002618</t>
  </si>
  <si>
    <t xml:space="preserve">SO - 0002619</t>
  </si>
  <si>
    <t xml:space="preserve">SO - 0002620</t>
  </si>
  <si>
    <t xml:space="preserve">SO - 0002621</t>
  </si>
  <si>
    <t xml:space="preserve">SO - 0002622</t>
  </si>
  <si>
    <t xml:space="preserve">SO - 0002623</t>
  </si>
  <si>
    <t xml:space="preserve">SO - 0002624</t>
  </si>
  <si>
    <t xml:space="preserve">SO - 0002625</t>
  </si>
  <si>
    <t xml:space="preserve">SO - 0002626</t>
  </si>
  <si>
    <t xml:space="preserve">SO - 0002627</t>
  </si>
  <si>
    <t xml:space="preserve">SO - 0002628</t>
  </si>
  <si>
    <t xml:space="preserve">SO - 0002629</t>
  </si>
  <si>
    <t xml:space="preserve">SO - 0002630</t>
  </si>
  <si>
    <t xml:space="preserve">SO - 0002631</t>
  </si>
  <si>
    <t xml:space="preserve">SO - 0002632</t>
  </si>
  <si>
    <t xml:space="preserve">SO - 0002633</t>
  </si>
  <si>
    <t xml:space="preserve">SO - 0002634</t>
  </si>
  <si>
    <t xml:space="preserve">SO - 0002635</t>
  </si>
  <si>
    <t xml:space="preserve">SO - 0002636</t>
  </si>
  <si>
    <t xml:space="preserve">SO - 0002637</t>
  </si>
  <si>
    <t xml:space="preserve">SO - 0002638</t>
  </si>
  <si>
    <t xml:space="preserve">SO - 0002639</t>
  </si>
  <si>
    <t xml:space="preserve">SO - 0002640</t>
  </si>
  <si>
    <t xml:space="preserve">SO - 0002641</t>
  </si>
  <si>
    <t xml:space="preserve">SO - 0002642</t>
  </si>
  <si>
    <t xml:space="preserve">SO - 0002643</t>
  </si>
  <si>
    <t xml:space="preserve">SO - 0002644</t>
  </si>
  <si>
    <t xml:space="preserve">SO - 0002645</t>
  </si>
  <si>
    <t xml:space="preserve">SO - 0002646</t>
  </si>
  <si>
    <t xml:space="preserve">SO - 0002647</t>
  </si>
  <si>
    <t xml:space="preserve">SO - 0002648</t>
  </si>
  <si>
    <t xml:space="preserve">SO - 0002649</t>
  </si>
  <si>
    <t xml:space="preserve">SO - 0002650</t>
  </si>
  <si>
    <t xml:space="preserve">SO - 0002651</t>
  </si>
  <si>
    <t xml:space="preserve">SO - 0002652</t>
  </si>
  <si>
    <t xml:space="preserve">SO - 0002653</t>
  </si>
  <si>
    <t xml:space="preserve">SO - 0002654</t>
  </si>
  <si>
    <t xml:space="preserve">SO - 0002655</t>
  </si>
  <si>
    <t xml:space="preserve">SO - 0002656</t>
  </si>
  <si>
    <t xml:space="preserve">SO - 0002657</t>
  </si>
  <si>
    <t xml:space="preserve">SO - 0002658</t>
  </si>
  <si>
    <t xml:space="preserve">SO - 0002659</t>
  </si>
  <si>
    <t xml:space="preserve">SO - 0002660</t>
  </si>
  <si>
    <t xml:space="preserve">SO - 0002661</t>
  </si>
  <si>
    <t xml:space="preserve">SO - 0002662</t>
  </si>
  <si>
    <t xml:space="preserve">SO - 0002663</t>
  </si>
  <si>
    <t xml:space="preserve">SO - 0002664</t>
  </si>
  <si>
    <t xml:space="preserve">SO - 0002665</t>
  </si>
  <si>
    <t xml:space="preserve">SO - 0002666</t>
  </si>
  <si>
    <t xml:space="preserve">SO - 0002667</t>
  </si>
  <si>
    <t xml:space="preserve">SO - 0002668</t>
  </si>
  <si>
    <t xml:space="preserve">SO - 0002669</t>
  </si>
  <si>
    <t xml:space="preserve">SO - 0002670</t>
  </si>
  <si>
    <t xml:space="preserve">SO - 0002671</t>
  </si>
  <si>
    <t xml:space="preserve">SO - 0002672</t>
  </si>
  <si>
    <t xml:space="preserve">SO - 0002673</t>
  </si>
  <si>
    <t xml:space="preserve">SO - 0002674</t>
  </si>
  <si>
    <t xml:space="preserve">SO - 0002675</t>
  </si>
  <si>
    <t xml:space="preserve">SO - 0002676</t>
  </si>
  <si>
    <t xml:space="preserve">SO - 0002677</t>
  </si>
  <si>
    <t xml:space="preserve">SO - 0002678</t>
  </si>
  <si>
    <t xml:space="preserve">SO - 0002679</t>
  </si>
  <si>
    <t xml:space="preserve">SO - 0002680</t>
  </si>
  <si>
    <t xml:space="preserve">SO - 0002681</t>
  </si>
  <si>
    <t xml:space="preserve">SO - 0002682</t>
  </si>
  <si>
    <t xml:space="preserve">SO - 0002683</t>
  </si>
  <si>
    <t xml:space="preserve">SO - 0002684</t>
  </si>
  <si>
    <t xml:space="preserve">SO - 0002685</t>
  </si>
  <si>
    <t xml:space="preserve">SO - 0002686</t>
  </si>
  <si>
    <t xml:space="preserve">SO - 0002687</t>
  </si>
  <si>
    <t xml:space="preserve">SO - 0002688</t>
  </si>
  <si>
    <t xml:space="preserve">SO - 0002689</t>
  </si>
  <si>
    <t xml:space="preserve">SO - 0002690</t>
  </si>
  <si>
    <t xml:space="preserve">SO - 0002691</t>
  </si>
  <si>
    <t xml:space="preserve">SO - 0002692</t>
  </si>
  <si>
    <t xml:space="preserve">SO - 0002693</t>
  </si>
  <si>
    <t xml:space="preserve">SO - 0002694</t>
  </si>
  <si>
    <t xml:space="preserve">SO - 0002695</t>
  </si>
  <si>
    <t xml:space="preserve">SO - 0002696</t>
  </si>
  <si>
    <t xml:space="preserve">SO - 0002697</t>
  </si>
  <si>
    <t xml:space="preserve">SO - 0002698</t>
  </si>
  <si>
    <t xml:space="preserve">SO - 0002699</t>
  </si>
  <si>
    <t xml:space="preserve">SO - 0002700</t>
  </si>
  <si>
    <t xml:space="preserve">SO - 0002701</t>
  </si>
  <si>
    <t xml:space="preserve">SO - 0002702</t>
  </si>
  <si>
    <t xml:space="preserve">SO - 0002703</t>
  </si>
  <si>
    <t xml:space="preserve">SO - 0002704</t>
  </si>
  <si>
    <t xml:space="preserve">SO - 0002705</t>
  </si>
  <si>
    <t xml:space="preserve">SO - 0002706</t>
  </si>
  <si>
    <t xml:space="preserve">SO - 0002707</t>
  </si>
  <si>
    <t xml:space="preserve">SO - 0002708</t>
  </si>
  <si>
    <t xml:space="preserve">SO - 0002709</t>
  </si>
  <si>
    <t xml:space="preserve">SO - 0002710</t>
  </si>
  <si>
    <t xml:space="preserve">SO - 0002711</t>
  </si>
  <si>
    <t xml:space="preserve">SO - 0002712</t>
  </si>
  <si>
    <t xml:space="preserve">SO - 0002713</t>
  </si>
  <si>
    <t xml:space="preserve">SO - 0002714</t>
  </si>
  <si>
    <t xml:space="preserve">SO - 0002715</t>
  </si>
  <si>
    <t xml:space="preserve">SO - 0002716</t>
  </si>
  <si>
    <t xml:space="preserve">SO - 0002717</t>
  </si>
  <si>
    <t xml:space="preserve">SO - 0002718</t>
  </si>
  <si>
    <t xml:space="preserve">SO - 0002719</t>
  </si>
  <si>
    <t xml:space="preserve">SO - 0002720</t>
  </si>
  <si>
    <t xml:space="preserve">SO - 0002721</t>
  </si>
  <si>
    <t xml:space="preserve">SO - 0002722</t>
  </si>
  <si>
    <t xml:space="preserve">SO - 0002723</t>
  </si>
  <si>
    <t xml:space="preserve">SO - 0002724</t>
  </si>
  <si>
    <t xml:space="preserve">SO - 0002725</t>
  </si>
  <si>
    <t xml:space="preserve">SO - 0002726</t>
  </si>
  <si>
    <t xml:space="preserve">SO - 0002727</t>
  </si>
  <si>
    <t xml:space="preserve">SO - 0002728</t>
  </si>
  <si>
    <t xml:space="preserve">SO - 0002729</t>
  </si>
  <si>
    <t xml:space="preserve">SO - 0002730</t>
  </si>
  <si>
    <t xml:space="preserve">SO - 0002731</t>
  </si>
  <si>
    <t xml:space="preserve">SO - 0002732</t>
  </si>
  <si>
    <t xml:space="preserve">SO - 0002733</t>
  </si>
  <si>
    <t xml:space="preserve">SO - 0002734</t>
  </si>
  <si>
    <t xml:space="preserve">SO - 0002735</t>
  </si>
  <si>
    <t xml:space="preserve">SO - 0002736</t>
  </si>
  <si>
    <t xml:space="preserve">SO - 0002737</t>
  </si>
  <si>
    <t xml:space="preserve">SO - 0002738</t>
  </si>
  <si>
    <t xml:space="preserve">SO - 0002739</t>
  </si>
  <si>
    <t xml:space="preserve">SO - 0002740</t>
  </si>
  <si>
    <t xml:space="preserve">SO - 0002741</t>
  </si>
  <si>
    <t xml:space="preserve">SO - 0002742</t>
  </si>
  <si>
    <t xml:space="preserve">SO - 0002743</t>
  </si>
  <si>
    <t xml:space="preserve">SO - 0002744</t>
  </si>
  <si>
    <t xml:space="preserve">SO - 0002745</t>
  </si>
  <si>
    <t xml:space="preserve">SO - 0002746</t>
  </si>
  <si>
    <t xml:space="preserve">SO - 0002747</t>
  </si>
  <si>
    <t xml:space="preserve">SO - 0002748</t>
  </si>
  <si>
    <t xml:space="preserve">SO - 0002749</t>
  </si>
  <si>
    <t xml:space="preserve">SO - 0002750</t>
  </si>
  <si>
    <t xml:space="preserve">SO - 0002751</t>
  </si>
  <si>
    <t xml:space="preserve">SO - 0002752</t>
  </si>
  <si>
    <t xml:space="preserve">SO - 0002753</t>
  </si>
  <si>
    <t xml:space="preserve">SO - 0002754</t>
  </si>
  <si>
    <t xml:space="preserve">SO - 0002755</t>
  </si>
  <si>
    <t xml:space="preserve">SO - 0002756</t>
  </si>
  <si>
    <t xml:space="preserve">SO - 0002757</t>
  </si>
  <si>
    <t xml:space="preserve">SO - 0002758</t>
  </si>
  <si>
    <t xml:space="preserve">SO - 0002759</t>
  </si>
  <si>
    <t xml:space="preserve">SO - 0002760</t>
  </si>
  <si>
    <t xml:space="preserve">SO - 0002761</t>
  </si>
  <si>
    <t xml:space="preserve">SO - 0002762</t>
  </si>
  <si>
    <t xml:space="preserve">SO - 0002763</t>
  </si>
  <si>
    <t xml:space="preserve">SO - 0002764</t>
  </si>
  <si>
    <t xml:space="preserve">SO - 0002765</t>
  </si>
  <si>
    <t xml:space="preserve">SO - 0002766</t>
  </si>
  <si>
    <t xml:space="preserve">SO - 0002767</t>
  </si>
  <si>
    <t xml:space="preserve">SO - 0002768</t>
  </si>
  <si>
    <t xml:space="preserve">SO - 0002769</t>
  </si>
  <si>
    <t xml:space="preserve">SO - 0002770</t>
  </si>
  <si>
    <t xml:space="preserve">SO - 0002771</t>
  </si>
  <si>
    <t xml:space="preserve">SO - 0002772</t>
  </si>
  <si>
    <t xml:space="preserve">SO - 0002773</t>
  </si>
  <si>
    <t xml:space="preserve">SO - 0002774</t>
  </si>
  <si>
    <t xml:space="preserve">SO - 0002775</t>
  </si>
  <si>
    <t xml:space="preserve">SO - 0002776</t>
  </si>
  <si>
    <t xml:space="preserve">SO - 0002777</t>
  </si>
  <si>
    <t xml:space="preserve">SO - 0002778</t>
  </si>
  <si>
    <t xml:space="preserve">SO - 0002779</t>
  </si>
  <si>
    <t xml:space="preserve">SO - 0002780</t>
  </si>
  <si>
    <t xml:space="preserve">SO - 0002781</t>
  </si>
  <si>
    <t xml:space="preserve">SO - 0002782</t>
  </si>
  <si>
    <t xml:space="preserve">SO - 0002783</t>
  </si>
  <si>
    <t xml:space="preserve">SO - 0002784</t>
  </si>
  <si>
    <t xml:space="preserve">SO - 0002785</t>
  </si>
  <si>
    <t xml:space="preserve">SO - 0002786</t>
  </si>
  <si>
    <t xml:space="preserve">SO - 0002787</t>
  </si>
  <si>
    <t xml:space="preserve">SO - 0002788</t>
  </si>
  <si>
    <t xml:space="preserve">SO - 0002789</t>
  </si>
  <si>
    <t xml:space="preserve">SO - 0002790</t>
  </si>
  <si>
    <t xml:space="preserve">SO - 0002791</t>
  </si>
  <si>
    <t xml:space="preserve">SO - 0002792</t>
  </si>
  <si>
    <t xml:space="preserve">SO - 0002793</t>
  </si>
  <si>
    <t xml:space="preserve">SO - 0002794</t>
  </si>
  <si>
    <t xml:space="preserve">SO - 0002795</t>
  </si>
  <si>
    <t xml:space="preserve">SO - 0002796</t>
  </si>
  <si>
    <t xml:space="preserve">SO - 0002797</t>
  </si>
  <si>
    <t xml:space="preserve">SO - 0002798</t>
  </si>
  <si>
    <t xml:space="preserve">SO - 0002799</t>
  </si>
  <si>
    <t xml:space="preserve">SO - 0002800</t>
  </si>
  <si>
    <t xml:space="preserve">SO - 0002801</t>
  </si>
  <si>
    <t xml:space="preserve">SO - 0002802</t>
  </si>
  <si>
    <t xml:space="preserve">SO - 0002803</t>
  </si>
  <si>
    <t xml:space="preserve">SO - 0002804</t>
  </si>
  <si>
    <t xml:space="preserve">SO - 0002805</t>
  </si>
  <si>
    <t xml:space="preserve">SO - 0002806</t>
  </si>
  <si>
    <t xml:space="preserve">SO - 0002807</t>
  </si>
  <si>
    <t xml:space="preserve">SO - 0002808</t>
  </si>
  <si>
    <t xml:space="preserve">SO - 0002809</t>
  </si>
  <si>
    <t xml:space="preserve">SO - 0002810</t>
  </si>
  <si>
    <t xml:space="preserve">SO - 0002811</t>
  </si>
  <si>
    <t xml:space="preserve">SO - 0002812</t>
  </si>
  <si>
    <t xml:space="preserve">SO - 0002813</t>
  </si>
  <si>
    <t xml:space="preserve">SO - 0002814</t>
  </si>
  <si>
    <t xml:space="preserve">SO - 0002815</t>
  </si>
  <si>
    <t xml:space="preserve">SO - 0002816</t>
  </si>
  <si>
    <t xml:space="preserve">SO - 0002817</t>
  </si>
  <si>
    <t xml:space="preserve">SO - 0002818</t>
  </si>
  <si>
    <t xml:space="preserve">SO - 0002819</t>
  </si>
  <si>
    <t xml:space="preserve">SO - 0002820</t>
  </si>
  <si>
    <t xml:space="preserve">SO - 0002821</t>
  </si>
  <si>
    <t xml:space="preserve">SO - 0002822</t>
  </si>
  <si>
    <t xml:space="preserve">SO - 0002823</t>
  </si>
  <si>
    <t xml:space="preserve">SO - 0002824</t>
  </si>
  <si>
    <t xml:space="preserve">SO - 0002825</t>
  </si>
  <si>
    <t xml:space="preserve">SO - 0002826</t>
  </si>
  <si>
    <t xml:space="preserve">SO - 0002827</t>
  </si>
  <si>
    <t xml:space="preserve">SO - 0002828</t>
  </si>
  <si>
    <t xml:space="preserve">SO - 0002829</t>
  </si>
  <si>
    <t xml:space="preserve">SO - 0002830</t>
  </si>
  <si>
    <t xml:space="preserve">SO - 0002831</t>
  </si>
  <si>
    <t xml:space="preserve">SO - 0002832</t>
  </si>
  <si>
    <t xml:space="preserve">SO - 0002833</t>
  </si>
  <si>
    <t xml:space="preserve">SO - 0002834</t>
  </si>
  <si>
    <t xml:space="preserve">SO - 0002835</t>
  </si>
  <si>
    <t xml:space="preserve">SO - 0002836</t>
  </si>
  <si>
    <t xml:space="preserve">SO - 0002837</t>
  </si>
  <si>
    <t xml:space="preserve">SO - 0002838</t>
  </si>
  <si>
    <t xml:space="preserve">SO - 0002839</t>
  </si>
  <si>
    <t xml:space="preserve">SO - 0002840</t>
  </si>
  <si>
    <t xml:space="preserve">SO - 0002841</t>
  </si>
  <si>
    <t xml:space="preserve">SO - 0002842</t>
  </si>
  <si>
    <t xml:space="preserve">SO - 0002843</t>
  </si>
  <si>
    <t xml:space="preserve">SO - 0002844</t>
  </si>
  <si>
    <t xml:space="preserve">SO - 0002845</t>
  </si>
  <si>
    <t xml:space="preserve">SO - 0002846</t>
  </si>
  <si>
    <t xml:space="preserve">SO - 0002847</t>
  </si>
  <si>
    <t xml:space="preserve">SO - 0002848</t>
  </si>
  <si>
    <t xml:space="preserve">SO - 0002849</t>
  </si>
  <si>
    <t xml:space="preserve">SO - 0002850</t>
  </si>
  <si>
    <t xml:space="preserve">SO - 0002851</t>
  </si>
  <si>
    <t xml:space="preserve">SO - 0002852</t>
  </si>
  <si>
    <t xml:space="preserve">SO - 0002853</t>
  </si>
  <si>
    <t xml:space="preserve">SO - 0002854</t>
  </si>
  <si>
    <t xml:space="preserve">SO - 0002855</t>
  </si>
  <si>
    <t xml:space="preserve">SO - 0002856</t>
  </si>
  <si>
    <t xml:space="preserve">SO - 0002857</t>
  </si>
  <si>
    <t xml:space="preserve">SO - 0002858</t>
  </si>
  <si>
    <t xml:space="preserve">SO - 0002859</t>
  </si>
  <si>
    <t xml:space="preserve">SO - 0002860</t>
  </si>
  <si>
    <t xml:space="preserve">SO - 0002861</t>
  </si>
  <si>
    <t xml:space="preserve">SO - 0002862</t>
  </si>
  <si>
    <t xml:space="preserve">SO - 0002863</t>
  </si>
  <si>
    <t xml:space="preserve">SO - 0002864</t>
  </si>
  <si>
    <t xml:space="preserve">SO - 0002865</t>
  </si>
  <si>
    <t xml:space="preserve">SO - 0002866</t>
  </si>
  <si>
    <t xml:space="preserve">SO - 0002867</t>
  </si>
  <si>
    <t xml:space="preserve">SO - 0002868</t>
  </si>
  <si>
    <t xml:space="preserve">SO - 0002869</t>
  </si>
  <si>
    <t xml:space="preserve">SO - 0002870</t>
  </si>
  <si>
    <t xml:space="preserve">SO - 0002871</t>
  </si>
  <si>
    <t xml:space="preserve">SO - 0002872</t>
  </si>
  <si>
    <t xml:space="preserve">SO - 0002873</t>
  </si>
  <si>
    <t xml:space="preserve">SO - 0002874</t>
  </si>
  <si>
    <t xml:space="preserve">SO - 0002875</t>
  </si>
  <si>
    <t xml:space="preserve">SO - 0002876</t>
  </si>
  <si>
    <t xml:space="preserve">SO - 0002877</t>
  </si>
  <si>
    <t xml:space="preserve">SO - 0002878</t>
  </si>
  <si>
    <t xml:space="preserve">SO - 0002879</t>
  </si>
  <si>
    <t xml:space="preserve">SO - 0002880</t>
  </si>
  <si>
    <t xml:space="preserve">SO - 0002881</t>
  </si>
  <si>
    <t xml:space="preserve">SO - 0002882</t>
  </si>
  <si>
    <t xml:space="preserve">SO - 0002883</t>
  </si>
  <si>
    <t xml:space="preserve">SO - 0002884</t>
  </si>
  <si>
    <t xml:space="preserve">SO - 0002885</t>
  </si>
  <si>
    <t xml:space="preserve">SO - 0002886</t>
  </si>
  <si>
    <t xml:space="preserve">SO - 0002887</t>
  </si>
  <si>
    <t xml:space="preserve">SO - 0002888</t>
  </si>
  <si>
    <t xml:space="preserve">SO - 0002889</t>
  </si>
  <si>
    <t xml:space="preserve">SO - 0002890</t>
  </si>
  <si>
    <t xml:space="preserve">SO - 0002891</t>
  </si>
  <si>
    <t xml:space="preserve">SO - 0002892</t>
  </si>
  <si>
    <t xml:space="preserve">SO - 0002893</t>
  </si>
  <si>
    <t xml:space="preserve">SO - 0002894</t>
  </si>
  <si>
    <t xml:space="preserve">SO - 0002895</t>
  </si>
  <si>
    <t xml:space="preserve">SO - 0002896</t>
  </si>
  <si>
    <t xml:space="preserve">SO - 0002897</t>
  </si>
  <si>
    <t xml:space="preserve">SO - 0002898</t>
  </si>
  <si>
    <t xml:space="preserve">SO - 0002899</t>
  </si>
  <si>
    <t xml:space="preserve">SO - 0002900</t>
  </si>
  <si>
    <t xml:space="preserve">SO - 0002901</t>
  </si>
  <si>
    <t xml:space="preserve">SO - 0002902</t>
  </si>
  <si>
    <t xml:space="preserve">SO - 0002903</t>
  </si>
  <si>
    <t xml:space="preserve">SO - 0002904</t>
  </si>
  <si>
    <t xml:space="preserve">SO - 0002905</t>
  </si>
  <si>
    <t xml:space="preserve">SO - 0002906</t>
  </si>
  <si>
    <t xml:space="preserve">SO - 0002907</t>
  </si>
  <si>
    <t xml:space="preserve">SO - 0002908</t>
  </si>
  <si>
    <t xml:space="preserve">SO - 0002909</t>
  </si>
  <si>
    <t xml:space="preserve">SO - 0002910</t>
  </si>
  <si>
    <t xml:space="preserve">SO - 0002911</t>
  </si>
  <si>
    <t xml:space="preserve">SO - 0002912</t>
  </si>
  <si>
    <t xml:space="preserve">SO - 0002913</t>
  </si>
  <si>
    <t xml:space="preserve">SO - 0002914</t>
  </si>
  <si>
    <t xml:space="preserve">SO - 0002915</t>
  </si>
  <si>
    <t xml:space="preserve">SO - 0002916</t>
  </si>
  <si>
    <t xml:space="preserve">SO - 0002917</t>
  </si>
  <si>
    <t xml:space="preserve">SO - 0002918</t>
  </si>
  <si>
    <t xml:space="preserve">SO - 0002919</t>
  </si>
  <si>
    <t xml:space="preserve">SO - 0002920</t>
  </si>
  <si>
    <t xml:space="preserve">SO - 0002921</t>
  </si>
  <si>
    <t xml:space="preserve">SO - 0002922</t>
  </si>
  <si>
    <t xml:space="preserve">SO - 0002923</t>
  </si>
  <si>
    <t xml:space="preserve">SO - 0002924</t>
  </si>
  <si>
    <t xml:space="preserve">SO - 0002925</t>
  </si>
  <si>
    <t xml:space="preserve">SO - 0002926</t>
  </si>
  <si>
    <t xml:space="preserve">SO - 0002927</t>
  </si>
  <si>
    <t xml:space="preserve">SO - 0002928</t>
  </si>
  <si>
    <t xml:space="preserve">SO - 0002929</t>
  </si>
  <si>
    <t xml:space="preserve">SO - 0002930</t>
  </si>
  <si>
    <t xml:space="preserve">SO - 0002931</t>
  </si>
  <si>
    <t xml:space="preserve">SO - 0002932</t>
  </si>
  <si>
    <t xml:space="preserve">SO - 0002933</t>
  </si>
  <si>
    <t xml:space="preserve">SO - 0002934</t>
  </si>
  <si>
    <t xml:space="preserve">SO - 0002935</t>
  </si>
  <si>
    <t xml:space="preserve">SO - 0002936</t>
  </si>
  <si>
    <t xml:space="preserve">SO - 0002937</t>
  </si>
  <si>
    <t xml:space="preserve">SO - 0002938</t>
  </si>
  <si>
    <t xml:space="preserve">SO - 0002939</t>
  </si>
  <si>
    <t xml:space="preserve">SO - 0002940</t>
  </si>
  <si>
    <t xml:space="preserve">SO - 0002941</t>
  </si>
  <si>
    <t xml:space="preserve">SO - 0002942</t>
  </si>
  <si>
    <t xml:space="preserve">SO - 0002943</t>
  </si>
  <si>
    <t xml:space="preserve">SO - 0002944</t>
  </si>
  <si>
    <t xml:space="preserve">SO - 0002945</t>
  </si>
  <si>
    <t xml:space="preserve">SO - 0002946</t>
  </si>
  <si>
    <t xml:space="preserve">SO - 0002947</t>
  </si>
  <si>
    <t xml:space="preserve">SO - 0002948</t>
  </si>
  <si>
    <t xml:space="preserve">SO - 0002949</t>
  </si>
  <si>
    <t xml:space="preserve">SO - 0002950</t>
  </si>
  <si>
    <t xml:space="preserve">SO - 0002951</t>
  </si>
  <si>
    <t xml:space="preserve">SO - 0002952</t>
  </si>
  <si>
    <t xml:space="preserve">SO - 0002953</t>
  </si>
  <si>
    <t xml:space="preserve">SO - 0002954</t>
  </si>
  <si>
    <t xml:space="preserve">SO - 0002955</t>
  </si>
  <si>
    <t xml:space="preserve">SO - 0002956</t>
  </si>
  <si>
    <t xml:space="preserve">SO - 0002957</t>
  </si>
  <si>
    <t xml:space="preserve">SO - 0002958</t>
  </si>
  <si>
    <t xml:space="preserve">SO - 0002959</t>
  </si>
  <si>
    <t xml:space="preserve">SO - 0002960</t>
  </si>
  <si>
    <t xml:space="preserve">SO - 0002961</t>
  </si>
  <si>
    <t xml:space="preserve">SO - 0002962</t>
  </si>
  <si>
    <t xml:space="preserve">SO - 0002963</t>
  </si>
  <si>
    <t xml:space="preserve">SO - 0002964</t>
  </si>
  <si>
    <t xml:space="preserve">SO - 0002965</t>
  </si>
  <si>
    <t xml:space="preserve">SO - 0002966</t>
  </si>
  <si>
    <t xml:space="preserve">SO - 0002967</t>
  </si>
  <si>
    <t xml:space="preserve">SO - 0002968</t>
  </si>
  <si>
    <t xml:space="preserve">SO - 0002969</t>
  </si>
  <si>
    <t xml:space="preserve">SO - 0002970</t>
  </si>
  <si>
    <t xml:space="preserve">SO - 0002971</t>
  </si>
  <si>
    <t xml:space="preserve">SO - 0002972</t>
  </si>
  <si>
    <t xml:space="preserve">SO - 0002973</t>
  </si>
  <si>
    <t xml:space="preserve">SO - 0002974</t>
  </si>
  <si>
    <t xml:space="preserve">SO - 0002975</t>
  </si>
  <si>
    <t xml:space="preserve">SO - 0002976</t>
  </si>
  <si>
    <t xml:space="preserve">SO - 0002977</t>
  </si>
  <si>
    <t xml:space="preserve">SO - 0002978</t>
  </si>
  <si>
    <t xml:space="preserve">SO - 0002979</t>
  </si>
  <si>
    <t xml:space="preserve">SO - 0002980</t>
  </si>
  <si>
    <t xml:space="preserve">SO - 0002981</t>
  </si>
  <si>
    <t xml:space="preserve">SO - 0002982</t>
  </si>
  <si>
    <t xml:space="preserve">SO - 0002983</t>
  </si>
  <si>
    <t xml:space="preserve">SO - 0002984</t>
  </si>
  <si>
    <t xml:space="preserve">SO - 0002985</t>
  </si>
  <si>
    <t xml:space="preserve">SO - 0002986</t>
  </si>
  <si>
    <t xml:space="preserve">SO - 0002987</t>
  </si>
  <si>
    <t xml:space="preserve">SO - 0002988</t>
  </si>
  <si>
    <t xml:space="preserve">SO - 0002989</t>
  </si>
  <si>
    <t xml:space="preserve">SO - 0002990</t>
  </si>
  <si>
    <t xml:space="preserve">SO - 0002991</t>
  </si>
  <si>
    <t xml:space="preserve">SO - 0002992</t>
  </si>
  <si>
    <t xml:space="preserve">SO - 0002993</t>
  </si>
  <si>
    <t xml:space="preserve">SO - 0002994</t>
  </si>
  <si>
    <t xml:space="preserve">SO - 0002995</t>
  </si>
  <si>
    <t xml:space="preserve">SO - 0002996</t>
  </si>
  <si>
    <t xml:space="preserve">SO - 0002997</t>
  </si>
  <si>
    <t xml:space="preserve">SO - 0002998</t>
  </si>
  <si>
    <t xml:space="preserve">SO - 0002999</t>
  </si>
  <si>
    <t xml:space="preserve">SO - 0003000</t>
  </si>
  <si>
    <t xml:space="preserve">SO - 0003001</t>
  </si>
  <si>
    <t xml:space="preserve">SO - 0003002</t>
  </si>
  <si>
    <t xml:space="preserve">SO - 0003003</t>
  </si>
  <si>
    <t xml:space="preserve">SO - 0003004</t>
  </si>
  <si>
    <t xml:space="preserve">SO - 0003005</t>
  </si>
  <si>
    <t xml:space="preserve">SO - 0003006</t>
  </si>
  <si>
    <t xml:space="preserve">SO - 0003007</t>
  </si>
  <si>
    <t xml:space="preserve">SO - 0003008</t>
  </si>
  <si>
    <t xml:space="preserve">SO - 0003009</t>
  </si>
  <si>
    <t xml:space="preserve">SO - 0003010</t>
  </si>
  <si>
    <t xml:space="preserve">SO - 0003011</t>
  </si>
  <si>
    <t xml:space="preserve">SO - 0003012</t>
  </si>
  <si>
    <t xml:space="preserve">SO - 0003013</t>
  </si>
  <si>
    <t xml:space="preserve">SO - 0003014</t>
  </si>
  <si>
    <t xml:space="preserve">SO - 0003015</t>
  </si>
  <si>
    <t xml:space="preserve">SO - 0003016</t>
  </si>
  <si>
    <t xml:space="preserve">SO - 0003017</t>
  </si>
  <si>
    <t xml:space="preserve">SO - 0003018</t>
  </si>
  <si>
    <t xml:space="preserve">SO - 0003019</t>
  </si>
  <si>
    <t xml:space="preserve">SO - 0003020</t>
  </si>
  <si>
    <t xml:space="preserve">SO - 0003021</t>
  </si>
  <si>
    <t xml:space="preserve">SO - 0003022</t>
  </si>
  <si>
    <t xml:space="preserve">SO - 0003023</t>
  </si>
  <si>
    <t xml:space="preserve">SO - 0003024</t>
  </si>
  <si>
    <t xml:space="preserve">SO - 0003025</t>
  </si>
  <si>
    <t xml:space="preserve">SO - 0003026</t>
  </si>
  <si>
    <t xml:space="preserve">SO - 0003027</t>
  </si>
  <si>
    <t xml:space="preserve">SO - 0003028</t>
  </si>
  <si>
    <t xml:space="preserve">SO - 0003029</t>
  </si>
  <si>
    <t xml:space="preserve">SO - 0003030</t>
  </si>
  <si>
    <t xml:space="preserve">SO - 0003031</t>
  </si>
  <si>
    <t xml:space="preserve">SO - 0003032</t>
  </si>
  <si>
    <t xml:space="preserve">SO - 0003033</t>
  </si>
  <si>
    <t xml:space="preserve">SO - 0003034</t>
  </si>
  <si>
    <t xml:space="preserve">SO - 0003035</t>
  </si>
  <si>
    <t xml:space="preserve">SO - 0003036</t>
  </si>
  <si>
    <t xml:space="preserve">SO - 0003037</t>
  </si>
  <si>
    <t xml:space="preserve">SO - 0003038</t>
  </si>
  <si>
    <t xml:space="preserve">SO - 0003039</t>
  </si>
  <si>
    <t xml:space="preserve">SO - 0003040</t>
  </si>
  <si>
    <t xml:space="preserve">SO - 0003041</t>
  </si>
  <si>
    <t xml:space="preserve">SO - 0003042</t>
  </si>
  <si>
    <t xml:space="preserve">SO - 0003043</t>
  </si>
  <si>
    <t xml:space="preserve">SO - 0003044</t>
  </si>
  <si>
    <t xml:space="preserve">SO - 0003045</t>
  </si>
  <si>
    <t xml:space="preserve">SO - 0003046</t>
  </si>
  <si>
    <t xml:space="preserve">SO - 0003047</t>
  </si>
  <si>
    <t xml:space="preserve">SO - 0003048</t>
  </si>
  <si>
    <t xml:space="preserve">SO - 0003049</t>
  </si>
  <si>
    <t xml:space="preserve">SO - 0003050</t>
  </si>
  <si>
    <t xml:space="preserve">SO - 0003051</t>
  </si>
  <si>
    <t xml:space="preserve">SO - 0003052</t>
  </si>
  <si>
    <t xml:space="preserve">SO - 0003053</t>
  </si>
  <si>
    <t xml:space="preserve">SO - 0003054</t>
  </si>
  <si>
    <t xml:space="preserve">SO - 0003055</t>
  </si>
  <si>
    <t xml:space="preserve">SO - 0003056</t>
  </si>
  <si>
    <t xml:space="preserve">SO - 0003057</t>
  </si>
  <si>
    <t xml:space="preserve">SO - 0003058</t>
  </si>
  <si>
    <t xml:space="preserve">SO - 0003059</t>
  </si>
  <si>
    <t xml:space="preserve">SO - 0003060</t>
  </si>
  <si>
    <t xml:space="preserve">SO - 0003061</t>
  </si>
  <si>
    <t xml:space="preserve">SO - 0003062</t>
  </si>
  <si>
    <t xml:space="preserve">SO - 0003063</t>
  </si>
  <si>
    <t xml:space="preserve">SO - 0003064</t>
  </si>
  <si>
    <t xml:space="preserve">SO - 0003065</t>
  </si>
  <si>
    <t xml:space="preserve">SO - 0003066</t>
  </si>
  <si>
    <t xml:space="preserve">SO - 0003067</t>
  </si>
  <si>
    <t xml:space="preserve">SO - 0003068</t>
  </si>
  <si>
    <t xml:space="preserve">SO - 0003069</t>
  </si>
  <si>
    <t xml:space="preserve">SO - 0003070</t>
  </si>
  <si>
    <t xml:space="preserve">SO - 0003071</t>
  </si>
  <si>
    <t xml:space="preserve">SO - 0003072</t>
  </si>
  <si>
    <t xml:space="preserve">SO - 0003073</t>
  </si>
  <si>
    <t xml:space="preserve">SO - 0003074</t>
  </si>
  <si>
    <t xml:space="preserve">SO - 0003075</t>
  </si>
  <si>
    <t xml:space="preserve">SO - 0003076</t>
  </si>
  <si>
    <t xml:space="preserve">SO - 0003077</t>
  </si>
  <si>
    <t xml:space="preserve">SO - 0003078</t>
  </si>
  <si>
    <t xml:space="preserve">SO - 0003079</t>
  </si>
  <si>
    <t xml:space="preserve">SO - 0003080</t>
  </si>
  <si>
    <t xml:space="preserve">SO - 0003081</t>
  </si>
  <si>
    <t xml:space="preserve">SO - 0003082</t>
  </si>
  <si>
    <t xml:space="preserve">SO - 0003083</t>
  </si>
  <si>
    <t xml:space="preserve">SO - 0003084</t>
  </si>
  <si>
    <t xml:space="preserve">SO - 0003085</t>
  </si>
  <si>
    <t xml:space="preserve">SO - 0003086</t>
  </si>
  <si>
    <t xml:space="preserve">SO - 0003087</t>
  </si>
  <si>
    <t xml:space="preserve">SO - 0003088</t>
  </si>
  <si>
    <t xml:space="preserve">SO - 0003089</t>
  </si>
  <si>
    <t xml:space="preserve">SO - 0003090</t>
  </si>
  <si>
    <t xml:space="preserve">SO - 0003091</t>
  </si>
  <si>
    <t xml:space="preserve">SO - 0003092</t>
  </si>
  <si>
    <t xml:space="preserve">SO - 0003093</t>
  </si>
  <si>
    <t xml:space="preserve">SO - 0003094</t>
  </si>
  <si>
    <t xml:space="preserve">SO - 0003095</t>
  </si>
  <si>
    <t xml:space="preserve">SO - 0003096</t>
  </si>
  <si>
    <t xml:space="preserve">SO - 0003097</t>
  </si>
  <si>
    <t xml:space="preserve">SO - 0003098</t>
  </si>
  <si>
    <t xml:space="preserve">SO - 0003099</t>
  </si>
  <si>
    <t xml:space="preserve">SO - 0003100</t>
  </si>
  <si>
    <t xml:space="preserve">SO - 0003101</t>
  </si>
  <si>
    <t xml:space="preserve">SO - 0003102</t>
  </si>
  <si>
    <t xml:space="preserve">SO - 0003103</t>
  </si>
  <si>
    <t xml:space="preserve">SO - 0003104</t>
  </si>
  <si>
    <t xml:space="preserve">SO - 0003105</t>
  </si>
  <si>
    <t xml:space="preserve">SO - 0003106</t>
  </si>
  <si>
    <t xml:space="preserve">SO - 0003107</t>
  </si>
  <si>
    <t xml:space="preserve">SO - 0003108</t>
  </si>
  <si>
    <t xml:space="preserve">SO - 0003109</t>
  </si>
  <si>
    <t xml:space="preserve">SO - 0003110</t>
  </si>
  <si>
    <t xml:space="preserve">SO - 0003111</t>
  </si>
  <si>
    <t xml:space="preserve">SO - 0003112</t>
  </si>
  <si>
    <t xml:space="preserve">SO - 0003113</t>
  </si>
  <si>
    <t xml:space="preserve">SO - 0003114</t>
  </si>
  <si>
    <t xml:space="preserve">SO - 0003115</t>
  </si>
  <si>
    <t xml:space="preserve">SO - 0003116</t>
  </si>
  <si>
    <t xml:space="preserve">SO - 0003117</t>
  </si>
  <si>
    <t xml:space="preserve">SO - 0003118</t>
  </si>
  <si>
    <t xml:space="preserve">SO - 0003119</t>
  </si>
  <si>
    <t xml:space="preserve">SO - 0003120</t>
  </si>
  <si>
    <t xml:space="preserve">SO - 0003121</t>
  </si>
  <si>
    <t xml:space="preserve">SO - 0003122</t>
  </si>
  <si>
    <t xml:space="preserve">SO - 0003123</t>
  </si>
  <si>
    <t xml:space="preserve">SO - 0003124</t>
  </si>
  <si>
    <t xml:space="preserve">SO - 0003125</t>
  </si>
  <si>
    <t xml:space="preserve">SO - 0003126</t>
  </si>
  <si>
    <t xml:space="preserve">SO - 0003127</t>
  </si>
  <si>
    <t xml:space="preserve">SO - 0003128</t>
  </si>
  <si>
    <t xml:space="preserve">SO - 0003129</t>
  </si>
  <si>
    <t xml:space="preserve">SO - 0003130</t>
  </si>
  <si>
    <t xml:space="preserve">SO - 0003131</t>
  </si>
  <si>
    <t xml:space="preserve">SO - 0003132</t>
  </si>
  <si>
    <t xml:space="preserve">SO - 0003133</t>
  </si>
  <si>
    <t xml:space="preserve">SO - 0003134</t>
  </si>
  <si>
    <t xml:space="preserve">SO - 0003135</t>
  </si>
  <si>
    <t xml:space="preserve">SO - 0003136</t>
  </si>
  <si>
    <t xml:space="preserve">SO - 0003137</t>
  </si>
  <si>
    <t xml:space="preserve">SO - 0003138</t>
  </si>
  <si>
    <t xml:space="preserve">SO - 0003139</t>
  </si>
  <si>
    <t xml:space="preserve">SO - 0003140</t>
  </si>
  <si>
    <t xml:space="preserve">SO - 0003141</t>
  </si>
  <si>
    <t xml:space="preserve">SO - 0003142</t>
  </si>
  <si>
    <t xml:space="preserve">SO - 0003143</t>
  </si>
  <si>
    <t xml:space="preserve">SO - 0003144</t>
  </si>
  <si>
    <t xml:space="preserve">SO - 0003145</t>
  </si>
  <si>
    <t xml:space="preserve">SO - 0003146</t>
  </si>
  <si>
    <t xml:space="preserve">SO - 0003147</t>
  </si>
  <si>
    <t xml:space="preserve">SO - 0003148</t>
  </si>
  <si>
    <t xml:space="preserve">SO - 0003149</t>
  </si>
  <si>
    <t xml:space="preserve">SO - 0003150</t>
  </si>
  <si>
    <t xml:space="preserve">SO - 0003151</t>
  </si>
  <si>
    <t xml:space="preserve">SO - 0003152</t>
  </si>
  <si>
    <t xml:space="preserve">SO - 0003153</t>
  </si>
  <si>
    <t xml:space="preserve">SO - 0003154</t>
  </si>
  <si>
    <t xml:space="preserve">SO - 0003155</t>
  </si>
  <si>
    <t xml:space="preserve">SO - 0003156</t>
  </si>
  <si>
    <t xml:space="preserve">SO - 0003157</t>
  </si>
  <si>
    <t xml:space="preserve">SO - 0003158</t>
  </si>
  <si>
    <t xml:space="preserve">SO - 0003159</t>
  </si>
  <si>
    <t xml:space="preserve">SO - 0003160</t>
  </si>
  <si>
    <t xml:space="preserve">SO - 0003161</t>
  </si>
  <si>
    <t xml:space="preserve">SO - 0003162</t>
  </si>
  <si>
    <t xml:space="preserve">SO - 0003163</t>
  </si>
  <si>
    <t xml:space="preserve">SO - 0003164</t>
  </si>
  <si>
    <t xml:space="preserve">SO - 0003165</t>
  </si>
  <si>
    <t xml:space="preserve">SO - 0003166</t>
  </si>
  <si>
    <t xml:space="preserve">SO - 0003167</t>
  </si>
  <si>
    <t xml:space="preserve">SO - 0003168</t>
  </si>
  <si>
    <t xml:space="preserve">SO - 0003169</t>
  </si>
  <si>
    <t xml:space="preserve">SO - 0003170</t>
  </si>
  <si>
    <t xml:space="preserve">SO - 0003171</t>
  </si>
  <si>
    <t xml:space="preserve">SO - 0003172</t>
  </si>
  <si>
    <t xml:space="preserve">SO - 0003173</t>
  </si>
  <si>
    <t xml:space="preserve">SO - 0003174</t>
  </si>
  <si>
    <t xml:space="preserve">SO - 0003175</t>
  </si>
  <si>
    <t xml:space="preserve">SO - 0003176</t>
  </si>
  <si>
    <t xml:space="preserve">SO - 0003177</t>
  </si>
  <si>
    <t xml:space="preserve">SO - 0003178</t>
  </si>
  <si>
    <t xml:space="preserve">SO - 0003179</t>
  </si>
  <si>
    <t xml:space="preserve">SO - 0003180</t>
  </si>
  <si>
    <t xml:space="preserve">SO - 0003181</t>
  </si>
  <si>
    <t xml:space="preserve">SO - 0003182</t>
  </si>
  <si>
    <t xml:space="preserve">SO - 0003183</t>
  </si>
  <si>
    <t xml:space="preserve">SO - 0003184</t>
  </si>
  <si>
    <t xml:space="preserve">SO - 0003185</t>
  </si>
  <si>
    <t xml:space="preserve">SO - 0003186</t>
  </si>
  <si>
    <t xml:space="preserve">SO - 0003187</t>
  </si>
  <si>
    <t xml:space="preserve">SO - 0003188</t>
  </si>
  <si>
    <t xml:space="preserve">SO - 0003189</t>
  </si>
  <si>
    <t xml:space="preserve">SO - 0003190</t>
  </si>
  <si>
    <t xml:space="preserve">SO - 0003191</t>
  </si>
  <si>
    <t xml:space="preserve">SO - 0003192</t>
  </si>
  <si>
    <t xml:space="preserve">SO - 0003193</t>
  </si>
  <si>
    <t xml:space="preserve">SO - 0003194</t>
  </si>
  <si>
    <t xml:space="preserve">SO - 0003195</t>
  </si>
  <si>
    <t xml:space="preserve">SO - 0003196</t>
  </si>
  <si>
    <t xml:space="preserve">SO - 0003197</t>
  </si>
  <si>
    <t xml:space="preserve">SO - 0003198</t>
  </si>
  <si>
    <t xml:space="preserve">SO - 0003199</t>
  </si>
  <si>
    <t xml:space="preserve">SO - 0003200</t>
  </si>
  <si>
    <t xml:space="preserve">SO - 0003201</t>
  </si>
  <si>
    <t xml:space="preserve">SO - 0003202</t>
  </si>
  <si>
    <t xml:space="preserve">SO - 0003203</t>
  </si>
  <si>
    <t xml:space="preserve">SO - 0003204</t>
  </si>
  <si>
    <t xml:space="preserve">SO - 0003205</t>
  </si>
  <si>
    <t xml:space="preserve">SO - 0003206</t>
  </si>
  <si>
    <t xml:space="preserve">SO - 0003207</t>
  </si>
  <si>
    <t xml:space="preserve">SO - 0003208</t>
  </si>
  <si>
    <t xml:space="preserve">SO - 0003209</t>
  </si>
  <si>
    <t xml:space="preserve">SO - 0003210</t>
  </si>
  <si>
    <t xml:space="preserve">SO - 0003211</t>
  </si>
  <si>
    <t xml:space="preserve">SO - 0003212</t>
  </si>
  <si>
    <t xml:space="preserve">SO - 0003213</t>
  </si>
  <si>
    <t xml:space="preserve">SO - 0003214</t>
  </si>
  <si>
    <t xml:space="preserve">SO - 0003215</t>
  </si>
  <si>
    <t xml:space="preserve">SO - 0003216</t>
  </si>
  <si>
    <t xml:space="preserve">SO - 0003217</t>
  </si>
  <si>
    <t xml:space="preserve">SO - 0003218</t>
  </si>
  <si>
    <t xml:space="preserve">SO - 0003219</t>
  </si>
  <si>
    <t xml:space="preserve">SO - 0003220</t>
  </si>
  <si>
    <t xml:space="preserve">SO - 0003221</t>
  </si>
  <si>
    <t xml:space="preserve">SO - 0003222</t>
  </si>
  <si>
    <t xml:space="preserve">SO - 0003223</t>
  </si>
  <si>
    <t xml:space="preserve">SO - 0003224</t>
  </si>
  <si>
    <t xml:space="preserve">SO - 0003225</t>
  </si>
  <si>
    <t xml:space="preserve">SO - 0003226</t>
  </si>
  <si>
    <t xml:space="preserve">SO - 0003227</t>
  </si>
  <si>
    <t xml:space="preserve">SO - 0003228</t>
  </si>
  <si>
    <t xml:space="preserve">SO - 0003229</t>
  </si>
  <si>
    <t xml:space="preserve">SO - 0003230</t>
  </si>
  <si>
    <t xml:space="preserve">SO - 0003231</t>
  </si>
  <si>
    <t xml:space="preserve">SO - 0003232</t>
  </si>
  <si>
    <t xml:space="preserve">SO - 0003233</t>
  </si>
  <si>
    <t xml:space="preserve">SO - 0003234</t>
  </si>
  <si>
    <t xml:space="preserve">SO - 0003235</t>
  </si>
  <si>
    <t xml:space="preserve">SO - 0003236</t>
  </si>
  <si>
    <t xml:space="preserve">SO - 0003237</t>
  </si>
  <si>
    <t xml:space="preserve">SO - 0003238</t>
  </si>
  <si>
    <t xml:space="preserve">SO - 0003239</t>
  </si>
  <si>
    <t xml:space="preserve">SO - 0003240</t>
  </si>
  <si>
    <t xml:space="preserve">SO - 0003241</t>
  </si>
  <si>
    <t xml:space="preserve">SO - 0003242</t>
  </si>
  <si>
    <t xml:space="preserve">SO - 0003243</t>
  </si>
  <si>
    <t xml:space="preserve">SO - 0003244</t>
  </si>
  <si>
    <t xml:space="preserve">SO - 0003245</t>
  </si>
  <si>
    <t xml:space="preserve">SO - 0003246</t>
  </si>
  <si>
    <t xml:space="preserve">SO - 0003247</t>
  </si>
  <si>
    <t xml:space="preserve">SO - 0003248</t>
  </si>
  <si>
    <t xml:space="preserve">SO - 0003249</t>
  </si>
  <si>
    <t xml:space="preserve">SO - 0003250</t>
  </si>
  <si>
    <t xml:space="preserve">SO - 0003251</t>
  </si>
  <si>
    <t xml:space="preserve">SO - 0003252</t>
  </si>
  <si>
    <t xml:space="preserve">SO - 0003253</t>
  </si>
  <si>
    <t xml:space="preserve">SO - 0003254</t>
  </si>
  <si>
    <t xml:space="preserve">SO - 0003255</t>
  </si>
  <si>
    <t xml:space="preserve">SO - 0003256</t>
  </si>
  <si>
    <t xml:space="preserve">SO - 0003257</t>
  </si>
  <si>
    <t xml:space="preserve">SO - 0003258</t>
  </si>
  <si>
    <t xml:space="preserve">SO - 0003259</t>
  </si>
  <si>
    <t xml:space="preserve">SO - 0003260</t>
  </si>
  <si>
    <t xml:space="preserve">SO - 0003261</t>
  </si>
  <si>
    <t xml:space="preserve">SO - 0003262</t>
  </si>
  <si>
    <t xml:space="preserve">SO - 0003263</t>
  </si>
  <si>
    <t xml:space="preserve">SO - 0003264</t>
  </si>
  <si>
    <t xml:space="preserve">SO - 0003265</t>
  </si>
  <si>
    <t xml:space="preserve">SO - 0003266</t>
  </si>
  <si>
    <t xml:space="preserve">SO - 0003267</t>
  </si>
  <si>
    <t xml:space="preserve">SO - 0003268</t>
  </si>
  <si>
    <t xml:space="preserve">SO - 0003269</t>
  </si>
  <si>
    <t xml:space="preserve">SO - 0003270</t>
  </si>
  <si>
    <t xml:space="preserve">SO - 0003271</t>
  </si>
  <si>
    <t xml:space="preserve">SO - 0003272</t>
  </si>
  <si>
    <t xml:space="preserve">SO - 0003273</t>
  </si>
  <si>
    <t xml:space="preserve">SO - 0003274</t>
  </si>
  <si>
    <t xml:space="preserve">SO - 0003275</t>
  </si>
  <si>
    <t xml:space="preserve">SO - 0003276</t>
  </si>
  <si>
    <t xml:space="preserve">SO - 0003277</t>
  </si>
  <si>
    <t xml:space="preserve">SO - 0003278</t>
  </si>
  <si>
    <t xml:space="preserve">SO - 0003279</t>
  </si>
  <si>
    <t xml:space="preserve">SO - 0003280</t>
  </si>
  <si>
    <t xml:space="preserve">SO - 0003281</t>
  </si>
  <si>
    <t xml:space="preserve">SO - 0003282</t>
  </si>
  <si>
    <t xml:space="preserve">SO - 0003283</t>
  </si>
  <si>
    <t xml:space="preserve">SO - 0003284</t>
  </si>
  <si>
    <t xml:space="preserve">SO - 0003285</t>
  </si>
  <si>
    <t xml:space="preserve">SO - 0003286</t>
  </si>
  <si>
    <t xml:space="preserve">SO - 0003287</t>
  </si>
  <si>
    <t xml:space="preserve">SO - 0003288</t>
  </si>
  <si>
    <t xml:space="preserve">SO - 0003289</t>
  </si>
  <si>
    <t xml:space="preserve">SO - 0003290</t>
  </si>
  <si>
    <t xml:space="preserve">SO - 0003291</t>
  </si>
  <si>
    <t xml:space="preserve">SO - 0003292</t>
  </si>
  <si>
    <t xml:space="preserve">SO - 0003293</t>
  </si>
  <si>
    <t xml:space="preserve">SO - 0003294</t>
  </si>
  <si>
    <t xml:space="preserve">SO - 0003295</t>
  </si>
  <si>
    <t xml:space="preserve">SO - 0003296</t>
  </si>
  <si>
    <t xml:space="preserve">SO - 0003297</t>
  </si>
  <si>
    <t xml:space="preserve">SO - 0003298</t>
  </si>
  <si>
    <t xml:space="preserve">SO - 0003299</t>
  </si>
  <si>
    <t xml:space="preserve">SO - 0003300</t>
  </si>
  <si>
    <t xml:space="preserve">SO - 0003301</t>
  </si>
  <si>
    <t xml:space="preserve">SO - 0003302</t>
  </si>
  <si>
    <t xml:space="preserve">SO - 0003303</t>
  </si>
  <si>
    <t xml:space="preserve">SO - 0003304</t>
  </si>
  <si>
    <t xml:space="preserve">SO - 0003305</t>
  </si>
  <si>
    <t xml:space="preserve">SO - 0003306</t>
  </si>
  <si>
    <t xml:space="preserve">SO - 0003307</t>
  </si>
  <si>
    <t xml:space="preserve">SO - 0003308</t>
  </si>
  <si>
    <t xml:space="preserve">SO - 0003309</t>
  </si>
  <si>
    <t xml:space="preserve">SO - 0003310</t>
  </si>
  <si>
    <t xml:space="preserve">SO - 0003311</t>
  </si>
  <si>
    <t xml:space="preserve">SO - 0003312</t>
  </si>
  <si>
    <t xml:space="preserve">SO - 0003313</t>
  </si>
  <si>
    <t xml:space="preserve">SO - 0003314</t>
  </si>
  <si>
    <t xml:space="preserve">SO - 0003315</t>
  </si>
  <si>
    <t xml:space="preserve">SO - 0003316</t>
  </si>
  <si>
    <t xml:space="preserve">SO - 0003317</t>
  </si>
  <si>
    <t xml:space="preserve">SO - 0003318</t>
  </si>
  <si>
    <t xml:space="preserve">SO - 0003319</t>
  </si>
  <si>
    <t xml:space="preserve">SO - 0003320</t>
  </si>
  <si>
    <t xml:space="preserve">SO - 0003321</t>
  </si>
  <si>
    <t xml:space="preserve">SO - 0003322</t>
  </si>
  <si>
    <t xml:space="preserve">SO - 0003323</t>
  </si>
  <si>
    <t xml:space="preserve">SO - 0003324</t>
  </si>
  <si>
    <t xml:space="preserve">SO - 0003325</t>
  </si>
  <si>
    <t xml:space="preserve">SO - 0003326</t>
  </si>
  <si>
    <t xml:space="preserve">SO - 0003327</t>
  </si>
  <si>
    <t xml:space="preserve">SO - 0003328</t>
  </si>
  <si>
    <t xml:space="preserve">SO - 0003329</t>
  </si>
  <si>
    <t xml:space="preserve">SO - 0003330</t>
  </si>
  <si>
    <t xml:space="preserve">SO - 0003331</t>
  </si>
  <si>
    <t xml:space="preserve">SO - 0003332</t>
  </si>
  <si>
    <t xml:space="preserve">SO - 0003333</t>
  </si>
  <si>
    <t xml:space="preserve">SO - 0003334</t>
  </si>
  <si>
    <t xml:space="preserve">SO - 0003335</t>
  </si>
  <si>
    <t xml:space="preserve">SO - 0003336</t>
  </si>
  <si>
    <t xml:space="preserve">SO - 0003337</t>
  </si>
  <si>
    <t xml:space="preserve">SO - 0003338</t>
  </si>
  <si>
    <t xml:space="preserve">SO - 0003339</t>
  </si>
  <si>
    <t xml:space="preserve">SO - 0003340</t>
  </si>
  <si>
    <t xml:space="preserve">SO - 0003341</t>
  </si>
  <si>
    <t xml:space="preserve">SO - 0003342</t>
  </si>
  <si>
    <t xml:space="preserve">SO - 0003343</t>
  </si>
  <si>
    <t xml:space="preserve">SO - 0003344</t>
  </si>
  <si>
    <t xml:space="preserve">SO - 0003345</t>
  </si>
  <si>
    <t xml:space="preserve">SO - 0003346</t>
  </si>
  <si>
    <t xml:space="preserve">SO - 0003347</t>
  </si>
  <si>
    <t xml:space="preserve">SO - 0003348</t>
  </si>
  <si>
    <t xml:space="preserve">SO - 0003349</t>
  </si>
  <si>
    <t xml:space="preserve">SO - 0003350</t>
  </si>
  <si>
    <t xml:space="preserve">SO - 0003351</t>
  </si>
  <si>
    <t xml:space="preserve">SO - 0003352</t>
  </si>
  <si>
    <t xml:space="preserve">SO - 0003353</t>
  </si>
  <si>
    <t xml:space="preserve">SO - 0003354</t>
  </si>
  <si>
    <t xml:space="preserve">SO - 0003355</t>
  </si>
  <si>
    <t xml:space="preserve">SO - 0003356</t>
  </si>
  <si>
    <t xml:space="preserve">SO - 0003357</t>
  </si>
  <si>
    <t xml:space="preserve">SO - 0003358</t>
  </si>
  <si>
    <t xml:space="preserve">SO - 0003359</t>
  </si>
  <si>
    <t xml:space="preserve">SO - 0003360</t>
  </si>
  <si>
    <t xml:space="preserve">SO - 0003361</t>
  </si>
  <si>
    <t xml:space="preserve">SO - 0003362</t>
  </si>
  <si>
    <t xml:space="preserve">SO - 0003363</t>
  </si>
  <si>
    <t xml:space="preserve">SO - 0003364</t>
  </si>
  <si>
    <t xml:space="preserve">SO - 0003365</t>
  </si>
  <si>
    <t xml:space="preserve">SO - 0003366</t>
  </si>
  <si>
    <t xml:space="preserve">SO - 0003367</t>
  </si>
  <si>
    <t xml:space="preserve">SO - 0003368</t>
  </si>
  <si>
    <t xml:space="preserve">SO - 0003369</t>
  </si>
  <si>
    <t xml:space="preserve">SO - 0003370</t>
  </si>
  <si>
    <t xml:space="preserve">SO - 0003371</t>
  </si>
  <si>
    <t xml:space="preserve">SO - 0003372</t>
  </si>
  <si>
    <t xml:space="preserve">SO - 0003373</t>
  </si>
  <si>
    <t xml:space="preserve">SO - 0003374</t>
  </si>
  <si>
    <t xml:space="preserve">SO - 0003375</t>
  </si>
  <si>
    <t xml:space="preserve">SO - 0003376</t>
  </si>
  <si>
    <t xml:space="preserve">SO - 0003377</t>
  </si>
  <si>
    <t xml:space="preserve">SO - 0003378</t>
  </si>
  <si>
    <t xml:space="preserve">SO - 0003379</t>
  </si>
  <si>
    <t xml:space="preserve">SO - 0003380</t>
  </si>
  <si>
    <t xml:space="preserve">SO - 0003381</t>
  </si>
  <si>
    <t xml:space="preserve">SO - 0003382</t>
  </si>
  <si>
    <t xml:space="preserve">SO - 0003383</t>
  </si>
  <si>
    <t xml:space="preserve">SO - 0003384</t>
  </si>
  <si>
    <t xml:space="preserve">SO - 0003385</t>
  </si>
  <si>
    <t xml:space="preserve">SO - 0003386</t>
  </si>
  <si>
    <t xml:space="preserve">SO - 0003387</t>
  </si>
  <si>
    <t xml:space="preserve">SO - 0003388</t>
  </si>
  <si>
    <t xml:space="preserve">SO - 0003389</t>
  </si>
  <si>
    <t xml:space="preserve">SO - 0003390</t>
  </si>
  <si>
    <t xml:space="preserve">SO - 0003391</t>
  </si>
  <si>
    <t xml:space="preserve">SO - 0003392</t>
  </si>
  <si>
    <t xml:space="preserve">SO - 0003393</t>
  </si>
  <si>
    <t xml:space="preserve">SO - 0003394</t>
  </si>
  <si>
    <t xml:space="preserve">SO - 0003395</t>
  </si>
  <si>
    <t xml:space="preserve">SO - 0003396</t>
  </si>
  <si>
    <t xml:space="preserve">SO - 0003397</t>
  </si>
  <si>
    <t xml:space="preserve">SO - 0003398</t>
  </si>
  <si>
    <t xml:space="preserve">SO - 0003399</t>
  </si>
  <si>
    <t xml:space="preserve">SO - 0003400</t>
  </si>
  <si>
    <t xml:space="preserve">SO - 0003401</t>
  </si>
  <si>
    <t xml:space="preserve">SO - 0003402</t>
  </si>
  <si>
    <t xml:space="preserve">SO - 0003403</t>
  </si>
  <si>
    <t xml:space="preserve">SO - 0003404</t>
  </si>
  <si>
    <t xml:space="preserve">SO - 0003405</t>
  </si>
  <si>
    <t xml:space="preserve">SO - 0003406</t>
  </si>
  <si>
    <t xml:space="preserve">SO - 0003407</t>
  </si>
  <si>
    <t xml:space="preserve">SO - 0003408</t>
  </si>
  <si>
    <t xml:space="preserve">SO - 0003409</t>
  </si>
  <si>
    <t xml:space="preserve">SO - 0003410</t>
  </si>
  <si>
    <t xml:space="preserve">SO - 0003411</t>
  </si>
  <si>
    <t xml:space="preserve">SO - 0003412</t>
  </si>
  <si>
    <t xml:space="preserve">SO - 0003413</t>
  </si>
  <si>
    <t xml:space="preserve">SO - 0003414</t>
  </si>
  <si>
    <t xml:space="preserve">SO - 0003415</t>
  </si>
  <si>
    <t xml:space="preserve">SO - 0003416</t>
  </si>
  <si>
    <t xml:space="preserve">SO - 0003417</t>
  </si>
  <si>
    <t xml:space="preserve">SO - 0003418</t>
  </si>
  <si>
    <t xml:space="preserve">SO - 0003419</t>
  </si>
  <si>
    <t xml:space="preserve">SO - 0003420</t>
  </si>
  <si>
    <t xml:space="preserve">SO - 0003421</t>
  </si>
  <si>
    <t xml:space="preserve">SO - 0003422</t>
  </si>
  <si>
    <t xml:space="preserve">SO - 0003423</t>
  </si>
  <si>
    <t xml:space="preserve">SO - 0003424</t>
  </si>
  <si>
    <t xml:space="preserve">SO - 0003425</t>
  </si>
  <si>
    <t xml:space="preserve">SO - 0003426</t>
  </si>
  <si>
    <t xml:space="preserve">SO - 0003427</t>
  </si>
  <si>
    <t xml:space="preserve">SO - 0003428</t>
  </si>
  <si>
    <t xml:space="preserve">SO - 0003429</t>
  </si>
  <si>
    <t xml:space="preserve">SO - 0003430</t>
  </si>
  <si>
    <t xml:space="preserve">SO - 0003431</t>
  </si>
  <si>
    <t xml:space="preserve">SO - 0003432</t>
  </si>
  <si>
    <t xml:space="preserve">SO - 0003433</t>
  </si>
  <si>
    <t xml:space="preserve">SO - 0003434</t>
  </si>
  <si>
    <t xml:space="preserve">SO - 0003435</t>
  </si>
  <si>
    <t xml:space="preserve">SO - 0003436</t>
  </si>
  <si>
    <t xml:space="preserve">SO - 0003437</t>
  </si>
  <si>
    <t xml:space="preserve">SO - 0003438</t>
  </si>
  <si>
    <t xml:space="preserve">SO - 0003439</t>
  </si>
  <si>
    <t xml:space="preserve">SO - 0003440</t>
  </si>
  <si>
    <t xml:space="preserve">SO - 0003441</t>
  </si>
  <si>
    <t xml:space="preserve">SO - 0003442</t>
  </si>
  <si>
    <t xml:space="preserve">SO - 0003443</t>
  </si>
  <si>
    <t xml:space="preserve">SO - 0003444</t>
  </si>
  <si>
    <t xml:space="preserve">SO - 0003445</t>
  </si>
  <si>
    <t xml:space="preserve">SO - 0003446</t>
  </si>
  <si>
    <t xml:space="preserve">SO - 0003447</t>
  </si>
  <si>
    <t xml:space="preserve">SO - 0003448</t>
  </si>
  <si>
    <t xml:space="preserve">SO - 0003449</t>
  </si>
  <si>
    <t xml:space="preserve">SO - 0003450</t>
  </si>
  <si>
    <t xml:space="preserve">SO - 0003451</t>
  </si>
  <si>
    <t xml:space="preserve">SO - 0003452</t>
  </si>
  <si>
    <t xml:space="preserve">SO - 0003453</t>
  </si>
  <si>
    <t xml:space="preserve">SO - 0003454</t>
  </si>
  <si>
    <t xml:space="preserve">SO - 0003455</t>
  </si>
  <si>
    <t xml:space="preserve">SO - 0003456</t>
  </si>
  <si>
    <t xml:space="preserve">SO - 0003457</t>
  </si>
  <si>
    <t xml:space="preserve">SO - 0003458</t>
  </si>
  <si>
    <t xml:space="preserve">SO - 0003459</t>
  </si>
  <si>
    <t xml:space="preserve">SO - 0003460</t>
  </si>
  <si>
    <t xml:space="preserve">SO - 0003461</t>
  </si>
  <si>
    <t xml:space="preserve">SO - 0003462</t>
  </si>
  <si>
    <t xml:space="preserve">SO - 0003463</t>
  </si>
  <si>
    <t xml:space="preserve">SO - 0003464</t>
  </si>
  <si>
    <t xml:space="preserve">SO - 0003465</t>
  </si>
  <si>
    <t xml:space="preserve">SO - 0003466</t>
  </si>
  <si>
    <t xml:space="preserve">SO - 0003467</t>
  </si>
  <si>
    <t xml:space="preserve">SO - 0003468</t>
  </si>
  <si>
    <t xml:space="preserve">SO - 0003469</t>
  </si>
  <si>
    <t xml:space="preserve">SO - 0003470</t>
  </si>
  <si>
    <t xml:space="preserve">SO - 0003471</t>
  </si>
  <si>
    <t xml:space="preserve">SO - 0003472</t>
  </si>
  <si>
    <t xml:space="preserve">SO - 0003473</t>
  </si>
  <si>
    <t xml:space="preserve">SO - 0003474</t>
  </si>
  <si>
    <t xml:space="preserve">SO - 0003475</t>
  </si>
  <si>
    <t xml:space="preserve">SO - 0003476</t>
  </si>
  <si>
    <t xml:space="preserve">SO - 0003477</t>
  </si>
  <si>
    <t xml:space="preserve">SO - 0003478</t>
  </si>
  <si>
    <t xml:space="preserve">SO - 0003479</t>
  </si>
  <si>
    <t xml:space="preserve">SO - 0003480</t>
  </si>
  <si>
    <t xml:space="preserve">SO - 0003481</t>
  </si>
  <si>
    <t xml:space="preserve">SO - 0003482</t>
  </si>
  <si>
    <t xml:space="preserve">SO - 0003483</t>
  </si>
  <si>
    <t xml:space="preserve">SO - 0003484</t>
  </si>
  <si>
    <t xml:space="preserve">SO - 0003485</t>
  </si>
  <si>
    <t xml:space="preserve">SO - 0003486</t>
  </si>
  <si>
    <t xml:space="preserve">SO - 0003487</t>
  </si>
  <si>
    <t xml:space="preserve">SO - 0003488</t>
  </si>
  <si>
    <t xml:space="preserve">SO - 0003489</t>
  </si>
  <si>
    <t xml:space="preserve">SO - 0003490</t>
  </si>
  <si>
    <t xml:space="preserve">SO - 0003491</t>
  </si>
  <si>
    <t xml:space="preserve">SO - 0003492</t>
  </si>
  <si>
    <t xml:space="preserve">SO - 0003493</t>
  </si>
  <si>
    <t xml:space="preserve">SO - 0003494</t>
  </si>
  <si>
    <t xml:space="preserve">SO - 0003495</t>
  </si>
  <si>
    <t xml:space="preserve">SO - 0003496</t>
  </si>
  <si>
    <t xml:space="preserve">SO - 0003497</t>
  </si>
  <si>
    <t xml:space="preserve">SO - 0003498</t>
  </si>
  <si>
    <t xml:space="preserve">SO - 0003499</t>
  </si>
  <si>
    <t xml:space="preserve">SO - 0003500</t>
  </si>
  <si>
    <t xml:space="preserve">SO - 0003501</t>
  </si>
  <si>
    <t xml:space="preserve">SO - 0003502</t>
  </si>
  <si>
    <t xml:space="preserve">SO - 0003503</t>
  </si>
  <si>
    <t xml:space="preserve">SO - 0003504</t>
  </si>
  <si>
    <t xml:space="preserve">SO - 0003505</t>
  </si>
  <si>
    <t xml:space="preserve">SO - 0003506</t>
  </si>
  <si>
    <t xml:space="preserve">SO - 0003507</t>
  </si>
  <si>
    <t xml:space="preserve">SO - 0003508</t>
  </si>
  <si>
    <t xml:space="preserve">SO - 0003509</t>
  </si>
  <si>
    <t xml:space="preserve">SO - 0003510</t>
  </si>
  <si>
    <t xml:space="preserve">SO - 0003511</t>
  </si>
  <si>
    <t xml:space="preserve">SO - 0003512</t>
  </si>
  <si>
    <t xml:space="preserve">SO - 0003513</t>
  </si>
  <si>
    <t xml:space="preserve">SO - 0003514</t>
  </si>
  <si>
    <t xml:space="preserve">SO - 0003515</t>
  </si>
  <si>
    <t xml:space="preserve">SO - 0003516</t>
  </si>
  <si>
    <t xml:space="preserve">SO - 0003517</t>
  </si>
  <si>
    <t xml:space="preserve">SO - 0003518</t>
  </si>
  <si>
    <t xml:space="preserve">SO - 0003519</t>
  </si>
  <si>
    <t xml:space="preserve">SO - 0003520</t>
  </si>
  <si>
    <t xml:space="preserve">SO - 0003521</t>
  </si>
  <si>
    <t xml:space="preserve">SO - 0003522</t>
  </si>
  <si>
    <t xml:space="preserve">SO - 0003523</t>
  </si>
  <si>
    <t xml:space="preserve">SO - 0003524</t>
  </si>
  <si>
    <t xml:space="preserve">SO - 0003525</t>
  </si>
  <si>
    <t xml:space="preserve">SO - 0003526</t>
  </si>
  <si>
    <t xml:space="preserve">SO - 0003527</t>
  </si>
  <si>
    <t xml:space="preserve">SO - 0003528</t>
  </si>
  <si>
    <t xml:space="preserve">SO - 0003529</t>
  </si>
  <si>
    <t xml:space="preserve">SO - 0003530</t>
  </si>
  <si>
    <t xml:space="preserve">SO - 0003531</t>
  </si>
  <si>
    <t xml:space="preserve">SO - 0003532</t>
  </si>
  <si>
    <t xml:space="preserve">SO - 0003533</t>
  </si>
  <si>
    <t xml:space="preserve">SO - 0003534</t>
  </si>
  <si>
    <t xml:space="preserve">SO - 0003535</t>
  </si>
  <si>
    <t xml:space="preserve">SO - 0003536</t>
  </si>
  <si>
    <t xml:space="preserve">SO - 0003537</t>
  </si>
  <si>
    <t xml:space="preserve">SO - 0003538</t>
  </si>
  <si>
    <t xml:space="preserve">SO - 0003539</t>
  </si>
  <si>
    <t xml:space="preserve">SO - 0003540</t>
  </si>
  <si>
    <t xml:space="preserve">SO - 0003541</t>
  </si>
  <si>
    <t xml:space="preserve">SO - 0003542</t>
  </si>
  <si>
    <t xml:space="preserve">SO - 0003543</t>
  </si>
  <si>
    <t xml:space="preserve">SO - 0003544</t>
  </si>
  <si>
    <t xml:space="preserve">SO - 0003545</t>
  </si>
  <si>
    <t xml:space="preserve">SO - 0003546</t>
  </si>
  <si>
    <t xml:space="preserve">SO - 0003547</t>
  </si>
  <si>
    <t xml:space="preserve">SO - 0003548</t>
  </si>
  <si>
    <t xml:space="preserve">SO - 0003549</t>
  </si>
  <si>
    <t xml:space="preserve">SO - 0003550</t>
  </si>
  <si>
    <t xml:space="preserve">SO - 0003551</t>
  </si>
  <si>
    <t xml:space="preserve">SO - 0003552</t>
  </si>
  <si>
    <t xml:space="preserve">SO - 0003553</t>
  </si>
  <si>
    <t xml:space="preserve">SO - 0003554</t>
  </si>
  <si>
    <t xml:space="preserve">SO - 0003555</t>
  </si>
  <si>
    <t xml:space="preserve">SO - 0003556</t>
  </si>
  <si>
    <t xml:space="preserve">SO - 0003557</t>
  </si>
  <si>
    <t xml:space="preserve">SO - 0003558</t>
  </si>
  <si>
    <t xml:space="preserve">SO - 0003559</t>
  </si>
  <si>
    <t xml:space="preserve">SO - 0003560</t>
  </si>
  <si>
    <t xml:space="preserve">SO - 0003561</t>
  </si>
  <si>
    <t xml:space="preserve">SO - 0003562</t>
  </si>
  <si>
    <t xml:space="preserve">SO - 0003563</t>
  </si>
  <si>
    <t xml:space="preserve">SO - 0003564</t>
  </si>
  <si>
    <t xml:space="preserve">SO - 0003565</t>
  </si>
  <si>
    <t xml:space="preserve">SO - 0003566</t>
  </si>
  <si>
    <t xml:space="preserve">SO - 0003567</t>
  </si>
  <si>
    <t xml:space="preserve">SO - 0003568</t>
  </si>
  <si>
    <t xml:space="preserve">SO - 0003569</t>
  </si>
  <si>
    <t xml:space="preserve">SO - 0003570</t>
  </si>
  <si>
    <t xml:space="preserve">SO - 0003571</t>
  </si>
  <si>
    <t xml:space="preserve">SO - 0003572</t>
  </si>
  <si>
    <t xml:space="preserve">SO - 0003573</t>
  </si>
  <si>
    <t xml:space="preserve">SO - 0003574</t>
  </si>
  <si>
    <t xml:space="preserve">SO - 0003575</t>
  </si>
  <si>
    <t xml:space="preserve">SO - 0003576</t>
  </si>
  <si>
    <t xml:space="preserve">SO - 0003577</t>
  </si>
  <si>
    <t xml:space="preserve">SO - 0003578</t>
  </si>
  <si>
    <t xml:space="preserve">SO - 0003579</t>
  </si>
  <si>
    <t xml:space="preserve">SO - 0003580</t>
  </si>
  <si>
    <t xml:space="preserve">SO - 0003581</t>
  </si>
  <si>
    <t xml:space="preserve">SO - 0003582</t>
  </si>
  <si>
    <t xml:space="preserve">SO - 0003583</t>
  </si>
  <si>
    <t xml:space="preserve">SO - 0003584</t>
  </si>
  <si>
    <t xml:space="preserve">SO - 0003585</t>
  </si>
  <si>
    <t xml:space="preserve">SO - 0003586</t>
  </si>
  <si>
    <t xml:space="preserve">SO - 0003587</t>
  </si>
  <si>
    <t xml:space="preserve">SO - 0003588</t>
  </si>
  <si>
    <t xml:space="preserve">SO - 0003589</t>
  </si>
  <si>
    <t xml:space="preserve">SO - 0003590</t>
  </si>
  <si>
    <t xml:space="preserve">SO - 0003591</t>
  </si>
  <si>
    <t xml:space="preserve">SO - 0003592</t>
  </si>
  <si>
    <t xml:space="preserve">SO - 0003593</t>
  </si>
  <si>
    <t xml:space="preserve">SO - 0003594</t>
  </si>
  <si>
    <t xml:space="preserve">SO - 0003595</t>
  </si>
  <si>
    <t xml:space="preserve">SO - 0003596</t>
  </si>
  <si>
    <t xml:space="preserve">SO - 0003597</t>
  </si>
  <si>
    <t xml:space="preserve">SO - 0003598</t>
  </si>
  <si>
    <t xml:space="preserve">SO - 0003599</t>
  </si>
  <si>
    <t xml:space="preserve">SO - 0003600</t>
  </si>
  <si>
    <t xml:space="preserve">SO - 0003601</t>
  </si>
  <si>
    <t xml:space="preserve">SO - 0003602</t>
  </si>
  <si>
    <t xml:space="preserve">SO - 0003603</t>
  </si>
  <si>
    <t xml:space="preserve">SO - 0003604</t>
  </si>
  <si>
    <t xml:space="preserve">SO - 0003605</t>
  </si>
  <si>
    <t xml:space="preserve">SO - 0003606</t>
  </si>
  <si>
    <t xml:space="preserve">SO - 0003607</t>
  </si>
  <si>
    <t xml:space="preserve">SO - 0003608</t>
  </si>
  <si>
    <t xml:space="preserve">SO - 0003609</t>
  </si>
  <si>
    <t xml:space="preserve">SO - 0003610</t>
  </si>
  <si>
    <t xml:space="preserve">SO - 0003611</t>
  </si>
  <si>
    <t xml:space="preserve">SO - 0003612</t>
  </si>
  <si>
    <t xml:space="preserve">SO - 0003613</t>
  </si>
  <si>
    <t xml:space="preserve">SO - 0003614</t>
  </si>
  <si>
    <t xml:space="preserve">SO - 0003615</t>
  </si>
  <si>
    <t xml:space="preserve">SO - 0003616</t>
  </si>
  <si>
    <t xml:space="preserve">SO - 0003617</t>
  </si>
  <si>
    <t xml:space="preserve">SO - 0003618</t>
  </si>
  <si>
    <t xml:space="preserve">SO - 0003619</t>
  </si>
  <si>
    <t xml:space="preserve">SO - 0003620</t>
  </si>
  <si>
    <t xml:space="preserve">SO - 0003621</t>
  </si>
  <si>
    <t xml:space="preserve">SO - 0003622</t>
  </si>
  <si>
    <t xml:space="preserve">SO - 0003623</t>
  </si>
  <si>
    <t xml:space="preserve">SO - 0003624</t>
  </si>
  <si>
    <t xml:space="preserve">SO - 0003625</t>
  </si>
  <si>
    <t xml:space="preserve">SO - 0003626</t>
  </si>
  <si>
    <t xml:space="preserve">SO - 0003627</t>
  </si>
  <si>
    <t xml:space="preserve">SO - 0003628</t>
  </si>
  <si>
    <t xml:space="preserve">SO - 0003629</t>
  </si>
  <si>
    <t xml:space="preserve">SO - 0003630</t>
  </si>
  <si>
    <t xml:space="preserve">SO - 0003631</t>
  </si>
  <si>
    <t xml:space="preserve">SO - 0003632</t>
  </si>
  <si>
    <t xml:space="preserve">SO - 0003633</t>
  </si>
  <si>
    <t xml:space="preserve">SO - 0003634</t>
  </si>
  <si>
    <t xml:space="preserve">SO - 0003635</t>
  </si>
  <si>
    <t xml:space="preserve">SO - 0003636</t>
  </si>
  <si>
    <t xml:space="preserve">SO - 0003637</t>
  </si>
  <si>
    <t xml:space="preserve">SO - 0003638</t>
  </si>
  <si>
    <t xml:space="preserve">SO - 0003639</t>
  </si>
  <si>
    <t xml:space="preserve">SO - 0003640</t>
  </si>
  <si>
    <t xml:space="preserve">SO - 0003641</t>
  </si>
  <si>
    <t xml:space="preserve">SO - 0003642</t>
  </si>
  <si>
    <t xml:space="preserve">SO - 0003643</t>
  </si>
  <si>
    <t xml:space="preserve">SO - 0003644</t>
  </si>
  <si>
    <t xml:space="preserve">SO - 0003645</t>
  </si>
  <si>
    <t xml:space="preserve">SO - 0003646</t>
  </si>
  <si>
    <t xml:space="preserve">SO - 0003647</t>
  </si>
  <si>
    <t xml:space="preserve">SO - 0003648</t>
  </si>
  <si>
    <t xml:space="preserve">SO - 0003649</t>
  </si>
  <si>
    <t xml:space="preserve">SO - 0003650</t>
  </si>
  <si>
    <t xml:space="preserve">SO - 0003651</t>
  </si>
  <si>
    <t xml:space="preserve">SO - 0003652</t>
  </si>
  <si>
    <t xml:space="preserve">SO - 0003653</t>
  </si>
  <si>
    <t xml:space="preserve">SO - 0003654</t>
  </si>
  <si>
    <t xml:space="preserve">SO - 0003655</t>
  </si>
  <si>
    <t xml:space="preserve">SO - 0003656</t>
  </si>
  <si>
    <t xml:space="preserve">SO - 0003657</t>
  </si>
  <si>
    <t xml:space="preserve">SO - 0003658</t>
  </si>
  <si>
    <t xml:space="preserve">SO - 0003659</t>
  </si>
  <si>
    <t xml:space="preserve">SO - 0003660</t>
  </si>
  <si>
    <t xml:space="preserve">SO - 0003661</t>
  </si>
  <si>
    <t xml:space="preserve">SO - 0003662</t>
  </si>
  <si>
    <t xml:space="preserve">SO - 0003663</t>
  </si>
  <si>
    <t xml:space="preserve">SO - 0003664</t>
  </si>
  <si>
    <t xml:space="preserve">SO - 0003665</t>
  </si>
  <si>
    <t xml:space="preserve">SO - 0003666</t>
  </si>
  <si>
    <t xml:space="preserve">SO - 0003667</t>
  </si>
  <si>
    <t xml:space="preserve">SO - 0003668</t>
  </si>
  <si>
    <t xml:space="preserve">SO - 0003669</t>
  </si>
  <si>
    <t xml:space="preserve">SO - 0003670</t>
  </si>
  <si>
    <t xml:space="preserve">SO - 0003671</t>
  </si>
  <si>
    <t xml:space="preserve">SO - 0003672</t>
  </si>
  <si>
    <t xml:space="preserve">SO - 0003673</t>
  </si>
  <si>
    <t xml:space="preserve">SO - 0003674</t>
  </si>
  <si>
    <t xml:space="preserve">SO - 0003675</t>
  </si>
  <si>
    <t xml:space="preserve">SO - 0003676</t>
  </si>
  <si>
    <t xml:space="preserve">SO - 0003677</t>
  </si>
  <si>
    <t xml:space="preserve">SO - 0003678</t>
  </si>
  <si>
    <t xml:space="preserve">SO - 0003679</t>
  </si>
  <si>
    <t xml:space="preserve">SO - 0003680</t>
  </si>
  <si>
    <t xml:space="preserve">SO - 0003681</t>
  </si>
  <si>
    <t xml:space="preserve">SO - 0003682</t>
  </si>
  <si>
    <t xml:space="preserve">SO - 0003683</t>
  </si>
  <si>
    <t xml:space="preserve">SO - 0003684</t>
  </si>
  <si>
    <t xml:space="preserve">SO - 0003685</t>
  </si>
  <si>
    <t xml:space="preserve">SO - 0003686</t>
  </si>
  <si>
    <t xml:space="preserve">SO - 0003687</t>
  </si>
  <si>
    <t xml:space="preserve">SO - 0003688</t>
  </si>
  <si>
    <t xml:space="preserve">SO - 0003689</t>
  </si>
  <si>
    <t xml:space="preserve">SO - 0003690</t>
  </si>
  <si>
    <t xml:space="preserve">SO - 0003691</t>
  </si>
  <si>
    <t xml:space="preserve">SO - 0003692</t>
  </si>
  <si>
    <t xml:space="preserve">SO - 0003693</t>
  </si>
  <si>
    <t xml:space="preserve">SO - 0003694</t>
  </si>
  <si>
    <t xml:space="preserve">SO - 0003695</t>
  </si>
  <si>
    <t xml:space="preserve">SO - 0003696</t>
  </si>
  <si>
    <t xml:space="preserve">SO - 0003697</t>
  </si>
  <si>
    <t xml:space="preserve">SO - 0003698</t>
  </si>
  <si>
    <t xml:space="preserve">SO - 0003699</t>
  </si>
  <si>
    <t xml:space="preserve">SO - 0003700</t>
  </si>
  <si>
    <t xml:space="preserve">SO - 0003701</t>
  </si>
  <si>
    <t xml:space="preserve">SO - 0003702</t>
  </si>
  <si>
    <t xml:space="preserve">SO - 0003703</t>
  </si>
  <si>
    <t xml:space="preserve">SO - 0003704</t>
  </si>
  <si>
    <t xml:space="preserve">SO - 0003705</t>
  </si>
  <si>
    <t xml:space="preserve">SO - 0003706</t>
  </si>
  <si>
    <t xml:space="preserve">SO - 0003707</t>
  </si>
  <si>
    <t xml:space="preserve">SO - 0003708</t>
  </si>
  <si>
    <t xml:space="preserve">SO - 0003709</t>
  </si>
  <si>
    <t xml:space="preserve">SO - 0003710</t>
  </si>
  <si>
    <t xml:space="preserve">SO - 0003711</t>
  </si>
  <si>
    <t xml:space="preserve">SO - 0003712</t>
  </si>
  <si>
    <t xml:space="preserve">SO - 0003713</t>
  </si>
  <si>
    <t xml:space="preserve">SO - 0003714</t>
  </si>
  <si>
    <t xml:space="preserve">SO - 0003715</t>
  </si>
  <si>
    <t xml:space="preserve">SO - 0003716</t>
  </si>
  <si>
    <t xml:space="preserve">SO - 0003717</t>
  </si>
  <si>
    <t xml:space="preserve">SO - 0003718</t>
  </si>
  <si>
    <t xml:space="preserve">SO - 0003719</t>
  </si>
  <si>
    <t xml:space="preserve">SO - 0003720</t>
  </si>
  <si>
    <t xml:space="preserve">SO - 0003721</t>
  </si>
  <si>
    <t xml:space="preserve">SO - 0003722</t>
  </si>
  <si>
    <t xml:space="preserve">SO - 0003723</t>
  </si>
  <si>
    <t xml:space="preserve">SO - 0003724</t>
  </si>
  <si>
    <t xml:space="preserve">SO - 0003725</t>
  </si>
  <si>
    <t xml:space="preserve">SO - 0003726</t>
  </si>
  <si>
    <t xml:space="preserve">SO - 0003727</t>
  </si>
  <si>
    <t xml:space="preserve">SO - 0003728</t>
  </si>
  <si>
    <t xml:space="preserve">SO - 0003729</t>
  </si>
  <si>
    <t xml:space="preserve">SO - 0003730</t>
  </si>
  <si>
    <t xml:space="preserve">SO - 0003731</t>
  </si>
  <si>
    <t xml:space="preserve">SO - 0003732</t>
  </si>
  <si>
    <t xml:space="preserve">SO - 0003733</t>
  </si>
  <si>
    <t xml:space="preserve">SO - 0003734</t>
  </si>
  <si>
    <t xml:space="preserve">SO - 0003735</t>
  </si>
  <si>
    <t xml:space="preserve">SO - 0003736</t>
  </si>
  <si>
    <t xml:space="preserve">SO - 0003737</t>
  </si>
  <si>
    <t xml:space="preserve">SO - 0003738</t>
  </si>
  <si>
    <t xml:space="preserve">SO - 0003739</t>
  </si>
  <si>
    <t xml:space="preserve">SO - 0003740</t>
  </si>
  <si>
    <t xml:space="preserve">SO - 0003741</t>
  </si>
  <si>
    <t xml:space="preserve">SO - 0003742</t>
  </si>
  <si>
    <t xml:space="preserve">SO - 0003743</t>
  </si>
  <si>
    <t xml:space="preserve">SO - 0003744</t>
  </si>
  <si>
    <t xml:space="preserve">SO - 0003745</t>
  </si>
  <si>
    <t xml:space="preserve">SO - 0003746</t>
  </si>
  <si>
    <t xml:space="preserve">SO - 0003747</t>
  </si>
  <si>
    <t xml:space="preserve">SO - 0003748</t>
  </si>
  <si>
    <t xml:space="preserve">SO - 0003749</t>
  </si>
  <si>
    <t xml:space="preserve">SO - 0003750</t>
  </si>
  <si>
    <t xml:space="preserve">SO - 0003751</t>
  </si>
  <si>
    <t xml:space="preserve">SO - 0003752</t>
  </si>
  <si>
    <t xml:space="preserve">SO - 0003753</t>
  </si>
  <si>
    <t xml:space="preserve">SO - 0003754</t>
  </si>
  <si>
    <t xml:space="preserve">SO - 0003755</t>
  </si>
  <si>
    <t xml:space="preserve">SO - 0003756</t>
  </si>
  <si>
    <t xml:space="preserve">SO - 0003757</t>
  </si>
  <si>
    <t xml:space="preserve">SO - 0003758</t>
  </si>
  <si>
    <t xml:space="preserve">SO - 0003759</t>
  </si>
  <si>
    <t xml:space="preserve">SO - 0003760</t>
  </si>
  <si>
    <t xml:space="preserve">SO - 0003761</t>
  </si>
  <si>
    <t xml:space="preserve">SO - 0003762</t>
  </si>
  <si>
    <t xml:space="preserve">SO - 0003763</t>
  </si>
  <si>
    <t xml:space="preserve">SO - 0003764</t>
  </si>
  <si>
    <t xml:space="preserve">SO - 0003765</t>
  </si>
  <si>
    <t xml:space="preserve">SO - 0003766</t>
  </si>
  <si>
    <t xml:space="preserve">SO - 0003767</t>
  </si>
  <si>
    <t xml:space="preserve">SO - 0003768</t>
  </si>
  <si>
    <t xml:space="preserve">SO - 0003769</t>
  </si>
  <si>
    <t xml:space="preserve">SO - 0003770</t>
  </si>
  <si>
    <t xml:space="preserve">SO - 0003771</t>
  </si>
  <si>
    <t xml:space="preserve">SO - 0003772</t>
  </si>
  <si>
    <t xml:space="preserve">SO - 0003773</t>
  </si>
  <si>
    <t xml:space="preserve">SO - 0003774</t>
  </si>
  <si>
    <t xml:space="preserve">SO - 0003775</t>
  </si>
  <si>
    <t xml:space="preserve">SO - 0003776</t>
  </si>
  <si>
    <t xml:space="preserve">SO - 0003777</t>
  </si>
  <si>
    <t xml:space="preserve">SO - 0003778</t>
  </si>
  <si>
    <t xml:space="preserve">SO - 0003779</t>
  </si>
  <si>
    <t xml:space="preserve">SO - 0003780</t>
  </si>
  <si>
    <t xml:space="preserve">SO - 0003781</t>
  </si>
  <si>
    <t xml:space="preserve">SO - 0003782</t>
  </si>
  <si>
    <t xml:space="preserve">SO - 0003783</t>
  </si>
  <si>
    <t xml:space="preserve">SO - 0003784</t>
  </si>
  <si>
    <t xml:space="preserve">SO - 0003785</t>
  </si>
  <si>
    <t xml:space="preserve">SO - 0003786</t>
  </si>
  <si>
    <t xml:space="preserve">SO - 0003787</t>
  </si>
  <si>
    <t xml:space="preserve">SO - 0003788</t>
  </si>
  <si>
    <t xml:space="preserve">SO - 0003789</t>
  </si>
  <si>
    <t xml:space="preserve">SO - 0003790</t>
  </si>
  <si>
    <t xml:space="preserve">SO - 0003791</t>
  </si>
  <si>
    <t xml:space="preserve">SO - 0003792</t>
  </si>
  <si>
    <t xml:space="preserve">SO - 0003793</t>
  </si>
  <si>
    <t xml:space="preserve">SO - 0003794</t>
  </si>
  <si>
    <t xml:space="preserve">SO - 0003795</t>
  </si>
  <si>
    <t xml:space="preserve">SO - 0003796</t>
  </si>
  <si>
    <t xml:space="preserve">SO - 0003797</t>
  </si>
  <si>
    <t xml:space="preserve">SO - 0003798</t>
  </si>
  <si>
    <t xml:space="preserve">SO - 0003799</t>
  </si>
  <si>
    <t xml:space="preserve">SO - 0003800</t>
  </si>
  <si>
    <t xml:space="preserve">SO - 0003801</t>
  </si>
  <si>
    <t xml:space="preserve">SO - 0003802</t>
  </si>
  <si>
    <t xml:space="preserve">SO - 0003803</t>
  </si>
  <si>
    <t xml:space="preserve">SO - 0003804</t>
  </si>
  <si>
    <t xml:space="preserve">SO - 0003805</t>
  </si>
  <si>
    <t xml:space="preserve">SO - 0003806</t>
  </si>
  <si>
    <t xml:space="preserve">SO - 0003807</t>
  </si>
  <si>
    <t xml:space="preserve">SO - 0003808</t>
  </si>
  <si>
    <t xml:space="preserve">SO - 0003809</t>
  </si>
  <si>
    <t xml:space="preserve">SO - 0003810</t>
  </si>
  <si>
    <t xml:space="preserve">SO - 0003811</t>
  </si>
  <si>
    <t xml:space="preserve">SO - 0003812</t>
  </si>
  <si>
    <t xml:space="preserve">SO - 0003813</t>
  </si>
  <si>
    <t xml:space="preserve">SO - 0003814</t>
  </si>
  <si>
    <t xml:space="preserve">SO - 0003815</t>
  </si>
  <si>
    <t xml:space="preserve">SO - 0003816</t>
  </si>
  <si>
    <t xml:space="preserve">SO - 0003817</t>
  </si>
  <si>
    <t xml:space="preserve">SO - 0003818</t>
  </si>
  <si>
    <t xml:space="preserve">SO - 0003819</t>
  </si>
  <si>
    <t xml:space="preserve">SO - 0003820</t>
  </si>
  <si>
    <t xml:space="preserve">SO - 0003821</t>
  </si>
  <si>
    <t xml:space="preserve">SO - 0003822</t>
  </si>
  <si>
    <t xml:space="preserve">SO - 0003823</t>
  </si>
  <si>
    <t xml:space="preserve">SO - 0003824</t>
  </si>
  <si>
    <t xml:space="preserve">SO - 0003825</t>
  </si>
  <si>
    <t xml:space="preserve">SO - 0003826</t>
  </si>
  <si>
    <t xml:space="preserve">SO - 0003827</t>
  </si>
  <si>
    <t xml:space="preserve">SO - 0003828</t>
  </si>
  <si>
    <t xml:space="preserve">SO - 0003829</t>
  </si>
  <si>
    <t xml:space="preserve">SO - 0003830</t>
  </si>
  <si>
    <t xml:space="preserve">SO - 0003831</t>
  </si>
  <si>
    <t xml:space="preserve">SO - 0003832</t>
  </si>
  <si>
    <t xml:space="preserve">SO - 0003833</t>
  </si>
  <si>
    <t xml:space="preserve">SO - 0003834</t>
  </si>
  <si>
    <t xml:space="preserve">SO - 0003835</t>
  </si>
  <si>
    <t xml:space="preserve">SO - 0003836</t>
  </si>
  <si>
    <t xml:space="preserve">SO - 0003837</t>
  </si>
  <si>
    <t xml:space="preserve">SO - 0003838</t>
  </si>
  <si>
    <t xml:space="preserve">SO - 0003839</t>
  </si>
  <si>
    <t xml:space="preserve">SO - 0003840</t>
  </si>
  <si>
    <t xml:space="preserve">SO - 0003841</t>
  </si>
  <si>
    <t xml:space="preserve">SO - 0003842</t>
  </si>
  <si>
    <t xml:space="preserve">SO - 0003843</t>
  </si>
  <si>
    <t xml:space="preserve">SO - 0003844</t>
  </si>
  <si>
    <t xml:space="preserve">SO - 0003845</t>
  </si>
  <si>
    <t xml:space="preserve">SO - 0003846</t>
  </si>
  <si>
    <t xml:space="preserve">SO - 0003847</t>
  </si>
  <si>
    <t xml:space="preserve">SO - 0003848</t>
  </si>
  <si>
    <t xml:space="preserve">SO - 0003849</t>
  </si>
  <si>
    <t xml:space="preserve">SO - 0003850</t>
  </si>
  <si>
    <t xml:space="preserve">SO - 0003851</t>
  </si>
  <si>
    <t xml:space="preserve">SO - 0003852</t>
  </si>
  <si>
    <t xml:space="preserve">SO - 0003853</t>
  </si>
  <si>
    <t xml:space="preserve">SO - 0003854</t>
  </si>
  <si>
    <t xml:space="preserve">SO - 0003855</t>
  </si>
  <si>
    <t xml:space="preserve">SO - 0003856</t>
  </si>
  <si>
    <t xml:space="preserve">SO - 0003857</t>
  </si>
  <si>
    <t xml:space="preserve">SO - 0003858</t>
  </si>
  <si>
    <t xml:space="preserve">SO - 0003859</t>
  </si>
  <si>
    <t xml:space="preserve">SO - 0003860</t>
  </si>
  <si>
    <t xml:space="preserve">SO - 0003861</t>
  </si>
  <si>
    <t xml:space="preserve">SO - 0003862</t>
  </si>
  <si>
    <t xml:space="preserve">SO - 0003863</t>
  </si>
  <si>
    <t xml:space="preserve">SO - 0003864</t>
  </si>
  <si>
    <t xml:space="preserve">SO - 0003865</t>
  </si>
  <si>
    <t xml:space="preserve">SO - 0003866</t>
  </si>
  <si>
    <t xml:space="preserve">SO - 0003867</t>
  </si>
  <si>
    <t xml:space="preserve">SO - 0003868</t>
  </si>
  <si>
    <t xml:space="preserve">SO - 0003869</t>
  </si>
  <si>
    <t xml:space="preserve">SO - 0003870</t>
  </si>
  <si>
    <t xml:space="preserve">SO - 0003871</t>
  </si>
  <si>
    <t xml:space="preserve">SO - 0003872</t>
  </si>
  <si>
    <t xml:space="preserve">SO - 0003873</t>
  </si>
  <si>
    <t xml:space="preserve">SO - 0003874</t>
  </si>
  <si>
    <t xml:space="preserve">SO - 0003875</t>
  </si>
  <si>
    <t xml:space="preserve">SO - 0003876</t>
  </si>
  <si>
    <t xml:space="preserve">SO - 0003877</t>
  </si>
  <si>
    <t xml:space="preserve">SO - 0003878</t>
  </si>
  <si>
    <t xml:space="preserve">SO - 0003879</t>
  </si>
  <si>
    <t xml:space="preserve">SO - 0003880</t>
  </si>
  <si>
    <t xml:space="preserve">SO - 0003881</t>
  </si>
  <si>
    <t xml:space="preserve">SO - 0003882</t>
  </si>
  <si>
    <t xml:space="preserve">SO - 0003883</t>
  </si>
  <si>
    <t xml:space="preserve">SO - 0003884</t>
  </si>
  <si>
    <t xml:space="preserve">SO - 0003885</t>
  </si>
  <si>
    <t xml:space="preserve">SO - 0003886</t>
  </si>
  <si>
    <t xml:space="preserve">SO - 0003887</t>
  </si>
  <si>
    <t xml:space="preserve">SO - 0003888</t>
  </si>
  <si>
    <t xml:space="preserve">SO - 0003889</t>
  </si>
  <si>
    <t xml:space="preserve">SO - 0003890</t>
  </si>
  <si>
    <t xml:space="preserve">SO - 0003891</t>
  </si>
  <si>
    <t xml:space="preserve">SO - 0003892</t>
  </si>
  <si>
    <t xml:space="preserve">SO - 0003893</t>
  </si>
  <si>
    <t xml:space="preserve">SO - 0003894</t>
  </si>
  <si>
    <t xml:space="preserve">SO - 0003895</t>
  </si>
  <si>
    <t xml:space="preserve">SO - 0003896</t>
  </si>
  <si>
    <t xml:space="preserve">SO - 0003897</t>
  </si>
  <si>
    <t xml:space="preserve">SO - 0003898</t>
  </si>
  <si>
    <t xml:space="preserve">SO - 0003899</t>
  </si>
  <si>
    <t xml:space="preserve">SO - 0003900</t>
  </si>
  <si>
    <t xml:space="preserve">SO - 0003901</t>
  </si>
  <si>
    <t xml:space="preserve">SO - 0003902</t>
  </si>
  <si>
    <t xml:space="preserve">SO - 0003903</t>
  </si>
  <si>
    <t xml:space="preserve">SO - 0003904</t>
  </si>
  <si>
    <t xml:space="preserve">SO - 0003905</t>
  </si>
  <si>
    <t xml:space="preserve">SO - 0003906</t>
  </si>
  <si>
    <t xml:space="preserve">SO - 0003907</t>
  </si>
  <si>
    <t xml:space="preserve">SO - 0003908</t>
  </si>
  <si>
    <t xml:space="preserve">SO - 0003909</t>
  </si>
  <si>
    <t xml:space="preserve">SO - 0003910</t>
  </si>
  <si>
    <t xml:space="preserve">SO - 0003911</t>
  </si>
  <si>
    <t xml:space="preserve">SO - 0003912</t>
  </si>
  <si>
    <t xml:space="preserve">SO - 0003913</t>
  </si>
  <si>
    <t xml:space="preserve">SO - 0003914</t>
  </si>
  <si>
    <t xml:space="preserve">SO - 0003915</t>
  </si>
  <si>
    <t xml:space="preserve">SO - 0003916</t>
  </si>
  <si>
    <t xml:space="preserve">SO - 0003917</t>
  </si>
  <si>
    <t xml:space="preserve">SO - 0003918</t>
  </si>
  <si>
    <t xml:space="preserve">SO - 0003919</t>
  </si>
  <si>
    <t xml:space="preserve">SO - 0003920</t>
  </si>
  <si>
    <t xml:space="preserve">SO - 0003921</t>
  </si>
  <si>
    <t xml:space="preserve">SO - 0003922</t>
  </si>
  <si>
    <t xml:space="preserve">SO - 0003923</t>
  </si>
  <si>
    <t xml:space="preserve">SO - 0003924</t>
  </si>
  <si>
    <t xml:space="preserve">SO - 0003925</t>
  </si>
  <si>
    <t xml:space="preserve">SO - 0003926</t>
  </si>
  <si>
    <t xml:space="preserve">SO - 0003927</t>
  </si>
  <si>
    <t xml:space="preserve">SO - 0003928</t>
  </si>
  <si>
    <t xml:space="preserve">SO - 0003929</t>
  </si>
  <si>
    <t xml:space="preserve">SO - 0003930</t>
  </si>
  <si>
    <t xml:space="preserve">SO - 0003931</t>
  </si>
  <si>
    <t xml:space="preserve">SO - 0003932</t>
  </si>
  <si>
    <t xml:space="preserve">SO - 0003933</t>
  </si>
  <si>
    <t xml:space="preserve">SO - 0003934</t>
  </si>
  <si>
    <t xml:space="preserve">SO - 0003935</t>
  </si>
  <si>
    <t xml:space="preserve">SO - 0003936</t>
  </si>
  <si>
    <t xml:space="preserve">SO - 0003937</t>
  </si>
  <si>
    <t xml:space="preserve">SO - 0003938</t>
  </si>
  <si>
    <t xml:space="preserve">SO - 0003939</t>
  </si>
  <si>
    <t xml:space="preserve">SO - 0003940</t>
  </si>
  <si>
    <t xml:space="preserve">SO - 0003941</t>
  </si>
  <si>
    <t xml:space="preserve">SO - 0003942</t>
  </si>
  <si>
    <t xml:space="preserve">SO - 0003943</t>
  </si>
  <si>
    <t xml:space="preserve">SO - 0003944</t>
  </si>
  <si>
    <t xml:space="preserve">SO - 0003945</t>
  </si>
  <si>
    <t xml:space="preserve">SO - 0003946</t>
  </si>
  <si>
    <t xml:space="preserve">SO - 0003947</t>
  </si>
  <si>
    <t xml:space="preserve">SO - 0003948</t>
  </si>
  <si>
    <t xml:space="preserve">SO - 0003949</t>
  </si>
  <si>
    <t xml:space="preserve">SO - 0003950</t>
  </si>
  <si>
    <t xml:space="preserve">SO - 0003951</t>
  </si>
  <si>
    <t xml:space="preserve">SO - 0003952</t>
  </si>
  <si>
    <t xml:space="preserve">SO - 0003953</t>
  </si>
  <si>
    <t xml:space="preserve">SO - 0003954</t>
  </si>
  <si>
    <t xml:space="preserve">SO - 0003955</t>
  </si>
  <si>
    <t xml:space="preserve">SO - 0003956</t>
  </si>
  <si>
    <t xml:space="preserve">SO - 0003957</t>
  </si>
  <si>
    <t xml:space="preserve">SO - 0003958</t>
  </si>
  <si>
    <t xml:space="preserve">SO - 0003959</t>
  </si>
  <si>
    <t xml:space="preserve">SO - 0003960</t>
  </si>
  <si>
    <t xml:space="preserve">SO - 0003961</t>
  </si>
  <si>
    <t xml:space="preserve">SO - 0003962</t>
  </si>
  <si>
    <t xml:space="preserve">SO - 0003963</t>
  </si>
  <si>
    <t xml:space="preserve">SO - 0003964</t>
  </si>
  <si>
    <t xml:space="preserve">SO - 0003965</t>
  </si>
  <si>
    <t xml:space="preserve">SO - 0003966</t>
  </si>
  <si>
    <t xml:space="preserve">SO - 0003967</t>
  </si>
  <si>
    <t xml:space="preserve">SO - 0003968</t>
  </si>
  <si>
    <t xml:space="preserve">SO - 0003969</t>
  </si>
  <si>
    <t xml:space="preserve">SO - 0003970</t>
  </si>
  <si>
    <t xml:space="preserve">SO - 0003971</t>
  </si>
  <si>
    <t xml:space="preserve">SO - 0003972</t>
  </si>
  <si>
    <t xml:space="preserve">SO - 0003973</t>
  </si>
  <si>
    <t xml:space="preserve">SO - 0003974</t>
  </si>
  <si>
    <t xml:space="preserve">SO - 0003975</t>
  </si>
  <si>
    <t xml:space="preserve">SO - 0003976</t>
  </si>
  <si>
    <t xml:space="preserve">SO - 0003977</t>
  </si>
  <si>
    <t xml:space="preserve">SO - 0003978</t>
  </si>
  <si>
    <t xml:space="preserve">SO - 0003979</t>
  </si>
  <si>
    <t xml:space="preserve">SO - 0003980</t>
  </si>
  <si>
    <t xml:space="preserve">SO - 0003981</t>
  </si>
  <si>
    <t xml:space="preserve">SO - 0003982</t>
  </si>
  <si>
    <t xml:space="preserve">SO - 0003983</t>
  </si>
  <si>
    <t xml:space="preserve">SO - 0003984</t>
  </si>
  <si>
    <t xml:space="preserve">SO - 0003985</t>
  </si>
  <si>
    <t xml:space="preserve">SO - 0003986</t>
  </si>
  <si>
    <t xml:space="preserve">SO - 0003987</t>
  </si>
  <si>
    <t xml:space="preserve">SO - 0003988</t>
  </si>
  <si>
    <t xml:space="preserve">SO - 0003989</t>
  </si>
  <si>
    <t xml:space="preserve">SO - 0003990</t>
  </si>
  <si>
    <t xml:space="preserve">SO - 0003991</t>
  </si>
  <si>
    <t xml:space="preserve">SO - 0003992</t>
  </si>
  <si>
    <t xml:space="preserve">SO - 0003993</t>
  </si>
  <si>
    <t xml:space="preserve">SO - 0003994</t>
  </si>
  <si>
    <t xml:space="preserve">SO - 0003995</t>
  </si>
  <si>
    <t xml:space="preserve">SO - 0003996</t>
  </si>
  <si>
    <t xml:space="preserve">SO - 0003997</t>
  </si>
  <si>
    <t xml:space="preserve">SO - 0003998</t>
  </si>
  <si>
    <t xml:space="preserve">SO - 0003999</t>
  </si>
  <si>
    <t xml:space="preserve">SO - 0004000</t>
  </si>
  <si>
    <t xml:space="preserve">SO - 0004001</t>
  </si>
  <si>
    <t xml:space="preserve">SO - 0004002</t>
  </si>
  <si>
    <t xml:space="preserve">SO - 0004003</t>
  </si>
  <si>
    <t xml:space="preserve">SO - 0004004</t>
  </si>
  <si>
    <t xml:space="preserve">SO - 0004005</t>
  </si>
  <si>
    <t xml:space="preserve">SO - 0004006</t>
  </si>
  <si>
    <t xml:space="preserve">SO - 0004007</t>
  </si>
  <si>
    <t xml:space="preserve">SO - 0004008</t>
  </si>
  <si>
    <t xml:space="preserve">SO - 0004009</t>
  </si>
  <si>
    <t xml:space="preserve">SO - 0004010</t>
  </si>
  <si>
    <t xml:space="preserve">SO - 0004011</t>
  </si>
  <si>
    <t xml:space="preserve">SO - 0004012</t>
  </si>
  <si>
    <t xml:space="preserve">SO - 0004013</t>
  </si>
  <si>
    <t xml:space="preserve">SO - 0004014</t>
  </si>
  <si>
    <t xml:space="preserve">SO - 0004015</t>
  </si>
  <si>
    <t xml:space="preserve">SO - 0004016</t>
  </si>
  <si>
    <t xml:space="preserve">SO - 0004017</t>
  </si>
  <si>
    <t xml:space="preserve">SO - 0004018</t>
  </si>
  <si>
    <t xml:space="preserve">SO - 0004019</t>
  </si>
  <si>
    <t xml:space="preserve">SO - 0004020</t>
  </si>
  <si>
    <t xml:space="preserve">SO - 0004021</t>
  </si>
  <si>
    <t xml:space="preserve">SO - 0004022</t>
  </si>
  <si>
    <t xml:space="preserve">SO - 0004023</t>
  </si>
  <si>
    <t xml:space="preserve">SO - 0004024</t>
  </si>
  <si>
    <t xml:space="preserve">SO - 0004025</t>
  </si>
  <si>
    <t xml:space="preserve">SO - 0004026</t>
  </si>
  <si>
    <t xml:space="preserve">SO - 0004027</t>
  </si>
  <si>
    <t xml:space="preserve">SO - 0004028</t>
  </si>
  <si>
    <t xml:space="preserve">SO - 0004029</t>
  </si>
  <si>
    <t xml:space="preserve">SO - 0004030</t>
  </si>
  <si>
    <t xml:space="preserve">SO - 0004031</t>
  </si>
  <si>
    <t xml:space="preserve">SO - 0004032</t>
  </si>
  <si>
    <t xml:space="preserve">SO - 0004033</t>
  </si>
  <si>
    <t xml:space="preserve">SO - 0004034</t>
  </si>
  <si>
    <t xml:space="preserve">SO - 0004035</t>
  </si>
  <si>
    <t xml:space="preserve">SO - 0004036</t>
  </si>
  <si>
    <t xml:space="preserve">SO - 0004037</t>
  </si>
  <si>
    <t xml:space="preserve">SO - 0004038</t>
  </si>
  <si>
    <t xml:space="preserve">SO - 0004039</t>
  </si>
  <si>
    <t xml:space="preserve">SO - 0004040</t>
  </si>
  <si>
    <t xml:space="preserve">SO - 0004041</t>
  </si>
  <si>
    <t xml:space="preserve">SO - 0004042</t>
  </si>
  <si>
    <t xml:space="preserve">SO - 0004043</t>
  </si>
  <si>
    <t xml:space="preserve">SO - 0004044</t>
  </si>
  <si>
    <t xml:space="preserve">SO - 0004045</t>
  </si>
  <si>
    <t xml:space="preserve">SO - 0004046</t>
  </si>
  <si>
    <t xml:space="preserve">SO - 0004047</t>
  </si>
  <si>
    <t xml:space="preserve">SO - 0004048</t>
  </si>
  <si>
    <t xml:space="preserve">SO - 0004049</t>
  </si>
  <si>
    <t xml:space="preserve">SO - 0004050</t>
  </si>
  <si>
    <t xml:space="preserve">SO - 0004051</t>
  </si>
  <si>
    <t xml:space="preserve">SO - 0004052</t>
  </si>
  <si>
    <t xml:space="preserve">SO - 0004053</t>
  </si>
  <si>
    <t xml:space="preserve">SO - 0004054</t>
  </si>
  <si>
    <t xml:space="preserve">SO - 0004055</t>
  </si>
  <si>
    <t xml:space="preserve">SO - 0004056</t>
  </si>
  <si>
    <t xml:space="preserve">SO - 0004057</t>
  </si>
  <si>
    <t xml:space="preserve">SO - 0004058</t>
  </si>
  <si>
    <t xml:space="preserve">SO - 0004059</t>
  </si>
  <si>
    <t xml:space="preserve">SO - 0004060</t>
  </si>
  <si>
    <t xml:space="preserve">SO - 0004061</t>
  </si>
  <si>
    <t xml:space="preserve">SO - 0004062</t>
  </si>
  <si>
    <t xml:space="preserve">SO - 0004063</t>
  </si>
  <si>
    <t xml:space="preserve">SO - 0004064</t>
  </si>
  <si>
    <t xml:space="preserve">SO - 0004065</t>
  </si>
  <si>
    <t xml:space="preserve">SO - 0004066</t>
  </si>
  <si>
    <t xml:space="preserve">SO - 0004067</t>
  </si>
  <si>
    <t xml:space="preserve">SO - 0004068</t>
  </si>
  <si>
    <t xml:space="preserve">SO - 0004069</t>
  </si>
  <si>
    <t xml:space="preserve">SO - 0004070</t>
  </si>
  <si>
    <t xml:space="preserve">SO - 0004071</t>
  </si>
  <si>
    <t xml:space="preserve">SO - 0004072</t>
  </si>
  <si>
    <t xml:space="preserve">SO - 0004073</t>
  </si>
  <si>
    <t xml:space="preserve">SO - 0004074</t>
  </si>
  <si>
    <t xml:space="preserve">SO - 0004075</t>
  </si>
  <si>
    <t xml:space="preserve">SO - 0004076</t>
  </si>
  <si>
    <t xml:space="preserve">SO - 0004077</t>
  </si>
  <si>
    <t xml:space="preserve">SO - 0004078</t>
  </si>
  <si>
    <t xml:space="preserve">SO - 0004079</t>
  </si>
  <si>
    <t xml:space="preserve">SO - 0004080</t>
  </si>
  <si>
    <t xml:space="preserve">SO - 0004081</t>
  </si>
  <si>
    <t xml:space="preserve">SO - 0004082</t>
  </si>
  <si>
    <t xml:space="preserve">SO - 0004083</t>
  </si>
  <si>
    <t xml:space="preserve">SO - 0004084</t>
  </si>
  <si>
    <t xml:space="preserve">SO - 0004085</t>
  </si>
  <si>
    <t xml:space="preserve">SO - 0004086</t>
  </si>
  <si>
    <t xml:space="preserve">SO - 0004087</t>
  </si>
  <si>
    <t xml:space="preserve">SO - 0004088</t>
  </si>
  <si>
    <t xml:space="preserve">SO - 0004089</t>
  </si>
  <si>
    <t xml:space="preserve">SO - 0004090</t>
  </si>
  <si>
    <t xml:space="preserve">SO - 0004091</t>
  </si>
  <si>
    <t xml:space="preserve">SO - 0004092</t>
  </si>
  <si>
    <t xml:space="preserve">SO - 0004093</t>
  </si>
  <si>
    <t xml:space="preserve">SO - 0004094</t>
  </si>
  <si>
    <t xml:space="preserve">SO - 0004095</t>
  </si>
  <si>
    <t xml:space="preserve">SO - 0004096</t>
  </si>
  <si>
    <t xml:space="preserve">SO - 0004097</t>
  </si>
  <si>
    <t xml:space="preserve">SO - 0004098</t>
  </si>
  <si>
    <t xml:space="preserve">SO - 0004099</t>
  </si>
  <si>
    <t xml:space="preserve">SO - 0004100</t>
  </si>
  <si>
    <t xml:space="preserve">SO - 0004101</t>
  </si>
  <si>
    <t xml:space="preserve">SO - 0004102</t>
  </si>
  <si>
    <t xml:space="preserve">SO - 0004103</t>
  </si>
  <si>
    <t xml:space="preserve">SO - 0004104</t>
  </si>
  <si>
    <t xml:space="preserve">SO - 0004105</t>
  </si>
  <si>
    <t xml:space="preserve">SO - 0004106</t>
  </si>
  <si>
    <t xml:space="preserve">SO - 0004107</t>
  </si>
  <si>
    <t xml:space="preserve">SO - 0004108</t>
  </si>
  <si>
    <t xml:space="preserve">SO - 0004109</t>
  </si>
  <si>
    <t xml:space="preserve">SO - 0004110</t>
  </si>
  <si>
    <t xml:space="preserve">SO - 0004111</t>
  </si>
  <si>
    <t xml:space="preserve">SO - 0004112</t>
  </si>
  <si>
    <t xml:space="preserve">SO - 0004113</t>
  </si>
  <si>
    <t xml:space="preserve">SO - 0004114</t>
  </si>
  <si>
    <t xml:space="preserve">SO - 0004115</t>
  </si>
  <si>
    <t xml:space="preserve">SO - 0004116</t>
  </si>
  <si>
    <t xml:space="preserve">SO - 0004117</t>
  </si>
  <si>
    <t xml:space="preserve">SO - 0004118</t>
  </si>
  <si>
    <t xml:space="preserve">SO - 0004119</t>
  </si>
  <si>
    <t xml:space="preserve">SO - 0004120</t>
  </si>
  <si>
    <t xml:space="preserve">SO - 0004121</t>
  </si>
  <si>
    <t xml:space="preserve">SO - 0004122</t>
  </si>
  <si>
    <t xml:space="preserve">SO - 0004123</t>
  </si>
  <si>
    <t xml:space="preserve">SO - 0004124</t>
  </si>
  <si>
    <t xml:space="preserve">SO - 0004125</t>
  </si>
  <si>
    <t xml:space="preserve">SO - 0004126</t>
  </si>
  <si>
    <t xml:space="preserve">SO - 0004127</t>
  </si>
  <si>
    <t xml:space="preserve">SO - 0004128</t>
  </si>
  <si>
    <t xml:space="preserve">SO - 0004129</t>
  </si>
  <si>
    <t xml:space="preserve">SO - 0004130</t>
  </si>
  <si>
    <t xml:space="preserve">SO - 0004131</t>
  </si>
  <si>
    <t xml:space="preserve">SO - 0004132</t>
  </si>
  <si>
    <t xml:space="preserve">SO - 0004133</t>
  </si>
  <si>
    <t xml:space="preserve">SO - 0004134</t>
  </si>
  <si>
    <t xml:space="preserve">SO - 0004135</t>
  </si>
  <si>
    <t xml:space="preserve">SO - 0004136</t>
  </si>
  <si>
    <t xml:space="preserve">SO - 0004137</t>
  </si>
  <si>
    <t xml:space="preserve">SO - 0004138</t>
  </si>
  <si>
    <t xml:space="preserve">SO - 0004139</t>
  </si>
  <si>
    <t xml:space="preserve">SO - 0004140</t>
  </si>
  <si>
    <t xml:space="preserve">SO - 0004141</t>
  </si>
  <si>
    <t xml:space="preserve">SO - 0004142</t>
  </si>
  <si>
    <t xml:space="preserve">SO - 0004143</t>
  </si>
  <si>
    <t xml:space="preserve">SO - 0004144</t>
  </si>
  <si>
    <t xml:space="preserve">SO - 0004145</t>
  </si>
  <si>
    <t xml:space="preserve">SO - 0004146</t>
  </si>
  <si>
    <t xml:space="preserve">SO - 0004147</t>
  </si>
  <si>
    <t xml:space="preserve">SO - 0004148</t>
  </si>
  <si>
    <t xml:space="preserve">SO - 0004149</t>
  </si>
  <si>
    <t xml:space="preserve">SO - 0004150</t>
  </si>
  <si>
    <t xml:space="preserve">SO - 0004151</t>
  </si>
  <si>
    <t xml:space="preserve">SO - 0004152</t>
  </si>
  <si>
    <t xml:space="preserve">SO - 0004153</t>
  </si>
  <si>
    <t xml:space="preserve">SO - 0004154</t>
  </si>
  <si>
    <t xml:space="preserve">SO - 0004155</t>
  </si>
  <si>
    <t xml:space="preserve">SO - 0004156</t>
  </si>
  <si>
    <t xml:space="preserve">SO - 0004157</t>
  </si>
  <si>
    <t xml:space="preserve">SO - 0004158</t>
  </si>
  <si>
    <t xml:space="preserve">SO - 0004159</t>
  </si>
  <si>
    <t xml:space="preserve">SO - 0004160</t>
  </si>
  <si>
    <t xml:space="preserve">SO - 0004161</t>
  </si>
  <si>
    <t xml:space="preserve">SO - 0004162</t>
  </si>
  <si>
    <t xml:space="preserve">SO - 0004163</t>
  </si>
  <si>
    <t xml:space="preserve">SO - 0004164</t>
  </si>
  <si>
    <t xml:space="preserve">SO - 0004165</t>
  </si>
  <si>
    <t xml:space="preserve">SO - 0004166</t>
  </si>
  <si>
    <t xml:space="preserve">SO - 0004167</t>
  </si>
  <si>
    <t xml:space="preserve">SO - 0004168</t>
  </si>
  <si>
    <t xml:space="preserve">SO - 0004169</t>
  </si>
  <si>
    <t xml:space="preserve">SO - 0004170</t>
  </si>
  <si>
    <t xml:space="preserve">SO - 0004171</t>
  </si>
  <si>
    <t xml:space="preserve">SO - 0004172</t>
  </si>
  <si>
    <t xml:space="preserve">SO - 0004173</t>
  </si>
  <si>
    <t xml:space="preserve">SO - 0004174</t>
  </si>
  <si>
    <t xml:space="preserve">SO - 0004175</t>
  </si>
  <si>
    <t xml:space="preserve">SO - 0004176</t>
  </si>
  <si>
    <t xml:space="preserve">SO - 0004177</t>
  </si>
  <si>
    <t xml:space="preserve">SO - 0004178</t>
  </si>
  <si>
    <t xml:space="preserve">SO - 0004179</t>
  </si>
  <si>
    <t xml:space="preserve">SO - 0004180</t>
  </si>
  <si>
    <t xml:space="preserve">SO - 0004181</t>
  </si>
  <si>
    <t xml:space="preserve">SO - 0004182</t>
  </si>
  <si>
    <t xml:space="preserve">SO - 0004183</t>
  </si>
  <si>
    <t xml:space="preserve">SO - 0004184</t>
  </si>
  <si>
    <t xml:space="preserve">SO - 0004185</t>
  </si>
  <si>
    <t xml:space="preserve">SO - 0004186</t>
  </si>
  <si>
    <t xml:space="preserve">SO - 0004187</t>
  </si>
  <si>
    <t xml:space="preserve">SO - 0004188</t>
  </si>
  <si>
    <t xml:space="preserve">SO - 0004189</t>
  </si>
  <si>
    <t xml:space="preserve">SO - 0004190</t>
  </si>
  <si>
    <t xml:space="preserve">SO - 0004191</t>
  </si>
  <si>
    <t xml:space="preserve">SO - 0004192</t>
  </si>
  <si>
    <t xml:space="preserve">SO - 0004193</t>
  </si>
  <si>
    <t xml:space="preserve">SO - 0004194</t>
  </si>
  <si>
    <t xml:space="preserve">SO - 0004195</t>
  </si>
  <si>
    <t xml:space="preserve">SO - 0004196</t>
  </si>
  <si>
    <t xml:space="preserve">SO - 0004197</t>
  </si>
  <si>
    <t xml:space="preserve">SO - 0004198</t>
  </si>
  <si>
    <t xml:space="preserve">SO - 0004199</t>
  </si>
  <si>
    <t xml:space="preserve">SO - 0004200</t>
  </si>
  <si>
    <t xml:space="preserve">SO - 0004201</t>
  </si>
  <si>
    <t xml:space="preserve">SO - 0004202</t>
  </si>
  <si>
    <t xml:space="preserve">SO - 0004203</t>
  </si>
  <si>
    <t xml:space="preserve">SO - 0004204</t>
  </si>
  <si>
    <t xml:space="preserve">SO - 0004205</t>
  </si>
  <si>
    <t xml:space="preserve">SO - 0004206</t>
  </si>
  <si>
    <t xml:space="preserve">SO - 0004207</t>
  </si>
  <si>
    <t xml:space="preserve">SO - 0004208</t>
  </si>
  <si>
    <t xml:space="preserve">SO - 0004209</t>
  </si>
  <si>
    <t xml:space="preserve">SO - 0004210</t>
  </si>
  <si>
    <t xml:space="preserve">SO - 0004211</t>
  </si>
  <si>
    <t xml:space="preserve">SO - 0004212</t>
  </si>
  <si>
    <t xml:space="preserve">SO - 0004213</t>
  </si>
  <si>
    <t xml:space="preserve">SO - 0004214</t>
  </si>
  <si>
    <t xml:space="preserve">SO - 0004215</t>
  </si>
  <si>
    <t xml:space="preserve">SO - 0004216</t>
  </si>
  <si>
    <t xml:space="preserve">SO - 0004217</t>
  </si>
  <si>
    <t xml:space="preserve">SO - 0004218</t>
  </si>
  <si>
    <t xml:space="preserve">SO - 0004219</t>
  </si>
  <si>
    <t xml:space="preserve">SO - 0004220</t>
  </si>
  <si>
    <t xml:space="preserve">SO - 0004221</t>
  </si>
  <si>
    <t xml:space="preserve">SO - 0004222</t>
  </si>
  <si>
    <t xml:space="preserve">SO - 0004223</t>
  </si>
  <si>
    <t xml:space="preserve">SO - 0004224</t>
  </si>
  <si>
    <t xml:space="preserve">SO - 0004225</t>
  </si>
  <si>
    <t xml:space="preserve">SO - 0004226</t>
  </si>
  <si>
    <t xml:space="preserve">SO - 0004227</t>
  </si>
  <si>
    <t xml:space="preserve">SO - 0004228</t>
  </si>
  <si>
    <t xml:space="preserve">SO - 0004229</t>
  </si>
  <si>
    <t xml:space="preserve">SO - 0004230</t>
  </si>
  <si>
    <t xml:space="preserve">SO - 0004231</t>
  </si>
  <si>
    <t xml:space="preserve">SO - 0004232</t>
  </si>
  <si>
    <t xml:space="preserve">SO - 0004233</t>
  </si>
  <si>
    <t xml:space="preserve">SO - 0004234</t>
  </si>
  <si>
    <t xml:space="preserve">SO - 0004235</t>
  </si>
  <si>
    <t xml:space="preserve">SO - 0004236</t>
  </si>
  <si>
    <t xml:space="preserve">SO - 0004237</t>
  </si>
  <si>
    <t xml:space="preserve">SO - 0004238</t>
  </si>
  <si>
    <t xml:space="preserve">SO - 0004239</t>
  </si>
  <si>
    <t xml:space="preserve">SO - 0004240</t>
  </si>
  <si>
    <t xml:space="preserve">SO - 0004241</t>
  </si>
  <si>
    <t xml:space="preserve">SO - 0004242</t>
  </si>
  <si>
    <t xml:space="preserve">SO - 0004243</t>
  </si>
  <si>
    <t xml:space="preserve">SO - 0004244</t>
  </si>
  <si>
    <t xml:space="preserve">SO - 0004245</t>
  </si>
  <si>
    <t xml:space="preserve">SO - 0004246</t>
  </si>
  <si>
    <t xml:space="preserve">SO - 0004247</t>
  </si>
  <si>
    <t xml:space="preserve">SO - 0004248</t>
  </si>
  <si>
    <t xml:space="preserve">SO - 0004249</t>
  </si>
  <si>
    <t xml:space="preserve">SO - 0004250</t>
  </si>
  <si>
    <t xml:space="preserve">SO - 0004251</t>
  </si>
  <si>
    <t xml:space="preserve">SO - 0004252</t>
  </si>
  <si>
    <t xml:space="preserve">SO - 0004253</t>
  </si>
  <si>
    <t xml:space="preserve">SO - 0004254</t>
  </si>
  <si>
    <t xml:space="preserve">SO - 0004255</t>
  </si>
  <si>
    <t xml:space="preserve">SO - 0004256</t>
  </si>
  <si>
    <t xml:space="preserve">SO - 0004257</t>
  </si>
  <si>
    <t xml:space="preserve">SO - 0004258</t>
  </si>
  <si>
    <t xml:space="preserve">SO - 0004259</t>
  </si>
  <si>
    <t xml:space="preserve">SO - 0004260</t>
  </si>
  <si>
    <t xml:space="preserve">SO - 0004261</t>
  </si>
  <si>
    <t xml:space="preserve">SO - 0004262</t>
  </si>
  <si>
    <t xml:space="preserve">SO - 0004263</t>
  </si>
  <si>
    <t xml:space="preserve">SO - 0004264</t>
  </si>
  <si>
    <t xml:space="preserve">SO - 0004265</t>
  </si>
  <si>
    <t xml:space="preserve">SO - 0004266</t>
  </si>
  <si>
    <t xml:space="preserve">SO - 0004267</t>
  </si>
  <si>
    <t xml:space="preserve">SO - 0004268</t>
  </si>
  <si>
    <t xml:space="preserve">SO - 0004269</t>
  </si>
  <si>
    <t xml:space="preserve">SO - 0004270</t>
  </si>
  <si>
    <t xml:space="preserve">SO - 0004271</t>
  </si>
  <si>
    <t xml:space="preserve">SO - 0004272</t>
  </si>
  <si>
    <t xml:space="preserve">SO - 0004273</t>
  </si>
  <si>
    <t xml:space="preserve">SO - 0004274</t>
  </si>
  <si>
    <t xml:space="preserve">SO - 0004275</t>
  </si>
  <si>
    <t xml:space="preserve">SO - 0004276</t>
  </si>
  <si>
    <t xml:space="preserve">SO - 0004277</t>
  </si>
  <si>
    <t xml:space="preserve">SO - 0004278</t>
  </si>
  <si>
    <t xml:space="preserve">SO - 0004279</t>
  </si>
  <si>
    <t xml:space="preserve">SO - 0004280</t>
  </si>
  <si>
    <t xml:space="preserve">SO - 0004281</t>
  </si>
  <si>
    <t xml:space="preserve">SO - 0004282</t>
  </si>
  <si>
    <t xml:space="preserve">SO - 0004283</t>
  </si>
  <si>
    <t xml:space="preserve">SO - 0004284</t>
  </si>
  <si>
    <t xml:space="preserve">SO - 0004285</t>
  </si>
  <si>
    <t xml:space="preserve">SO - 0004286</t>
  </si>
  <si>
    <t xml:space="preserve">SO - 0004287</t>
  </si>
  <si>
    <t xml:space="preserve">SO - 0004288</t>
  </si>
  <si>
    <t xml:space="preserve">SO - 0004289</t>
  </si>
  <si>
    <t xml:space="preserve">SO - 0004290</t>
  </si>
  <si>
    <t xml:space="preserve">SO - 0004291</t>
  </si>
  <si>
    <t xml:space="preserve">SO - 0004292</t>
  </si>
  <si>
    <t xml:space="preserve">SO - 0004293</t>
  </si>
  <si>
    <t xml:space="preserve">SO - 0004294</t>
  </si>
  <si>
    <t xml:space="preserve">SO - 0004295</t>
  </si>
  <si>
    <t xml:space="preserve">SO - 0004296</t>
  </si>
  <si>
    <t xml:space="preserve">SO - 0004297</t>
  </si>
  <si>
    <t xml:space="preserve">SO - 0004298</t>
  </si>
  <si>
    <t xml:space="preserve">SO - 0004299</t>
  </si>
  <si>
    <t xml:space="preserve">SO - 0004300</t>
  </si>
  <si>
    <t xml:space="preserve">SO - 0004301</t>
  </si>
  <si>
    <t xml:space="preserve">SO - 0004302</t>
  </si>
  <si>
    <t xml:space="preserve">SO - 0004303</t>
  </si>
  <si>
    <t xml:space="preserve">SO - 0004304</t>
  </si>
  <si>
    <t xml:space="preserve">SO - 0004305</t>
  </si>
  <si>
    <t xml:space="preserve">SO - 0004306</t>
  </si>
  <si>
    <t xml:space="preserve">SO - 0004307</t>
  </si>
  <si>
    <t xml:space="preserve">SO - 0004308</t>
  </si>
  <si>
    <t xml:space="preserve">SO - 0004309</t>
  </si>
  <si>
    <t xml:space="preserve">SO - 0004310</t>
  </si>
  <si>
    <t xml:space="preserve">SO - 0004311</t>
  </si>
  <si>
    <t xml:space="preserve">SO - 0004312</t>
  </si>
  <si>
    <t xml:space="preserve">SO - 0004313</t>
  </si>
  <si>
    <t xml:space="preserve">SO - 0004314</t>
  </si>
  <si>
    <t xml:space="preserve">SO - 0004315</t>
  </si>
  <si>
    <t xml:space="preserve">SO - 0004316</t>
  </si>
  <si>
    <t xml:space="preserve">SO - 0004317</t>
  </si>
  <si>
    <t xml:space="preserve">SO - 0004318</t>
  </si>
  <si>
    <t xml:space="preserve">SO - 0004319</t>
  </si>
  <si>
    <t xml:space="preserve">SO - 0004320</t>
  </si>
  <si>
    <t xml:space="preserve">SO - 0004321</t>
  </si>
  <si>
    <t xml:space="preserve">SO - 0004322</t>
  </si>
  <si>
    <t xml:space="preserve">SO - 0004323</t>
  </si>
  <si>
    <t xml:space="preserve">SO - 0004324</t>
  </si>
  <si>
    <t xml:space="preserve">SO - 0004325</t>
  </si>
  <si>
    <t xml:space="preserve">SO - 0004326</t>
  </si>
  <si>
    <t xml:space="preserve">SO - 0004327</t>
  </si>
  <si>
    <t xml:space="preserve">SO - 0004328</t>
  </si>
  <si>
    <t xml:space="preserve">SO - 0004329</t>
  </si>
  <si>
    <t xml:space="preserve">SO - 0004330</t>
  </si>
  <si>
    <t xml:space="preserve">SO - 0004331</t>
  </si>
  <si>
    <t xml:space="preserve">SO - 0004332</t>
  </si>
  <si>
    <t xml:space="preserve">SO - 0004333</t>
  </si>
  <si>
    <t xml:space="preserve">SO - 0004334</t>
  </si>
  <si>
    <t xml:space="preserve">SO - 0004335</t>
  </si>
  <si>
    <t xml:space="preserve">SO - 0004336</t>
  </si>
  <si>
    <t xml:space="preserve">SO - 0004337</t>
  </si>
  <si>
    <t xml:space="preserve">SO - 0004338</t>
  </si>
  <si>
    <t xml:space="preserve">SO - 0004339</t>
  </si>
  <si>
    <t xml:space="preserve">SO - 0004340</t>
  </si>
  <si>
    <t xml:space="preserve">SO - 0004341</t>
  </si>
  <si>
    <t xml:space="preserve">SO - 0004342</t>
  </si>
  <si>
    <t xml:space="preserve">SO - 0004343</t>
  </si>
  <si>
    <t xml:space="preserve">SO - 0004344</t>
  </si>
  <si>
    <t xml:space="preserve">SO - 0004345</t>
  </si>
  <si>
    <t xml:space="preserve">SO - 0004346</t>
  </si>
  <si>
    <t xml:space="preserve">SO - 0004347</t>
  </si>
  <si>
    <t xml:space="preserve">SO - 0004348</t>
  </si>
  <si>
    <t xml:space="preserve">SO - 0004349</t>
  </si>
  <si>
    <t xml:space="preserve">SO - 0004350</t>
  </si>
  <si>
    <t xml:space="preserve">SO - 0004351</t>
  </si>
  <si>
    <t xml:space="preserve">SO - 0004352</t>
  </si>
  <si>
    <t xml:space="preserve">SO - 0004353</t>
  </si>
  <si>
    <t xml:space="preserve">SO - 0004354</t>
  </si>
  <si>
    <t xml:space="preserve">SO - 0004355</t>
  </si>
  <si>
    <t xml:space="preserve">SO - 0004356</t>
  </si>
  <si>
    <t xml:space="preserve">SO - 0004357</t>
  </si>
  <si>
    <t xml:space="preserve">SO - 0004358</t>
  </si>
  <si>
    <t xml:space="preserve">SO - 0004359</t>
  </si>
  <si>
    <t xml:space="preserve">SO - 0004360</t>
  </si>
  <si>
    <t xml:space="preserve">SO - 0004361</t>
  </si>
  <si>
    <t xml:space="preserve">SO - 0004362</t>
  </si>
  <si>
    <t xml:space="preserve">SO - 0004363</t>
  </si>
  <si>
    <t xml:space="preserve">SO - 0004364</t>
  </si>
  <si>
    <t xml:space="preserve">SO - 0004365</t>
  </si>
  <si>
    <t xml:space="preserve">SO - 0004366</t>
  </si>
  <si>
    <t xml:space="preserve">SO - 0004367</t>
  </si>
  <si>
    <t xml:space="preserve">SO - 0004368</t>
  </si>
  <si>
    <t xml:space="preserve">SO - 0004369</t>
  </si>
  <si>
    <t xml:space="preserve">SO - 0004370</t>
  </si>
  <si>
    <t xml:space="preserve">SO - 0004371</t>
  </si>
  <si>
    <t xml:space="preserve">SO - 0004372</t>
  </si>
  <si>
    <t xml:space="preserve">SO - 0004373</t>
  </si>
  <si>
    <t xml:space="preserve">SO - 0004374</t>
  </si>
  <si>
    <t xml:space="preserve">SO - 0004375</t>
  </si>
  <si>
    <t xml:space="preserve">SO - 0004376</t>
  </si>
  <si>
    <t xml:space="preserve">SO - 0004377</t>
  </si>
  <si>
    <t xml:space="preserve">SO - 0004378</t>
  </si>
  <si>
    <t xml:space="preserve">SO - 0004379</t>
  </si>
  <si>
    <t xml:space="preserve">SO - 0004380</t>
  </si>
  <si>
    <t xml:space="preserve">SO - 0004381</t>
  </si>
  <si>
    <t xml:space="preserve">SO - 0004382</t>
  </si>
  <si>
    <t xml:space="preserve">SO - 0004383</t>
  </si>
  <si>
    <t xml:space="preserve">SO - 0004384</t>
  </si>
  <si>
    <t xml:space="preserve">SO - 0004385</t>
  </si>
  <si>
    <t xml:space="preserve">SO - 0004386</t>
  </si>
  <si>
    <t xml:space="preserve">SO - 0004387</t>
  </si>
  <si>
    <t xml:space="preserve">SO - 0004388</t>
  </si>
  <si>
    <t xml:space="preserve">SO - 0004389</t>
  </si>
  <si>
    <t xml:space="preserve">SO - 0004390</t>
  </si>
  <si>
    <t xml:space="preserve">SO - 0004391</t>
  </si>
  <si>
    <t xml:space="preserve">SO - 0004392</t>
  </si>
  <si>
    <t xml:space="preserve">SO - 0004393</t>
  </si>
  <si>
    <t xml:space="preserve">SO - 0004394</t>
  </si>
  <si>
    <t xml:space="preserve">SO - 0004395</t>
  </si>
  <si>
    <t xml:space="preserve">SO - 0004396</t>
  </si>
  <si>
    <t xml:space="preserve">SO - 0004397</t>
  </si>
  <si>
    <t xml:space="preserve">SO - 0004398</t>
  </si>
  <si>
    <t xml:space="preserve">SO - 0004399</t>
  </si>
  <si>
    <t xml:space="preserve">SO - 0004400</t>
  </si>
  <si>
    <t xml:space="preserve">SO - 0004401</t>
  </si>
  <si>
    <t xml:space="preserve">SO - 0004402</t>
  </si>
  <si>
    <t xml:space="preserve">SO - 0004403</t>
  </si>
  <si>
    <t xml:space="preserve">SO - 0004404</t>
  </si>
  <si>
    <t xml:space="preserve">SO - 0004405</t>
  </si>
  <si>
    <t xml:space="preserve">SO - 0004406</t>
  </si>
  <si>
    <t xml:space="preserve">SO - 0004407</t>
  </si>
  <si>
    <t xml:space="preserve">SO - 0004408</t>
  </si>
  <si>
    <t xml:space="preserve">SO - 0004409</t>
  </si>
  <si>
    <t xml:space="preserve">SO - 0004410</t>
  </si>
  <si>
    <t xml:space="preserve">SO - 0004411</t>
  </si>
  <si>
    <t xml:space="preserve">SO - 0004412</t>
  </si>
  <si>
    <t xml:space="preserve">SO - 0004413</t>
  </si>
  <si>
    <t xml:space="preserve">SO - 0004414</t>
  </si>
  <si>
    <t xml:space="preserve">SO - 0004415</t>
  </si>
  <si>
    <t xml:space="preserve">SO - 0004416</t>
  </si>
  <si>
    <t xml:space="preserve">SO - 0004417</t>
  </si>
  <si>
    <t xml:space="preserve">SO - 0004418</t>
  </si>
  <si>
    <t xml:space="preserve">SO - 0004419</t>
  </si>
  <si>
    <t xml:space="preserve">SO - 0004420</t>
  </si>
  <si>
    <t xml:space="preserve">SO - 0004421</t>
  </si>
  <si>
    <t xml:space="preserve">SO - 0004422</t>
  </si>
  <si>
    <t xml:space="preserve">SO - 0004423</t>
  </si>
  <si>
    <t xml:space="preserve">SO - 0004424</t>
  </si>
  <si>
    <t xml:space="preserve">SO - 0004425</t>
  </si>
  <si>
    <t xml:space="preserve">SO - 0004426</t>
  </si>
  <si>
    <t xml:space="preserve">SO - 0004427</t>
  </si>
  <si>
    <t xml:space="preserve">SO - 0004428</t>
  </si>
  <si>
    <t xml:space="preserve">SO - 0004429</t>
  </si>
  <si>
    <t xml:space="preserve">SO - 0004430</t>
  </si>
  <si>
    <t xml:space="preserve">SO - 0004431</t>
  </si>
  <si>
    <t xml:space="preserve">SO - 0004432</t>
  </si>
  <si>
    <t xml:space="preserve">SO - 0004433</t>
  </si>
  <si>
    <t xml:space="preserve">SO - 0004434</t>
  </si>
  <si>
    <t xml:space="preserve">SO - 0004435</t>
  </si>
  <si>
    <t xml:space="preserve">SO - 0004436</t>
  </si>
  <si>
    <t xml:space="preserve">SO - 0004437</t>
  </si>
  <si>
    <t xml:space="preserve">SO - 0004438</t>
  </si>
  <si>
    <t xml:space="preserve">SO - 0004439</t>
  </si>
  <si>
    <t xml:space="preserve">SO - 0004440</t>
  </si>
  <si>
    <t xml:space="preserve">SO - 0004441</t>
  </si>
  <si>
    <t xml:space="preserve">SO - 0004442</t>
  </si>
  <si>
    <t xml:space="preserve">SO - 0004443</t>
  </si>
  <si>
    <t xml:space="preserve">SO - 0004444</t>
  </si>
  <si>
    <t xml:space="preserve">SO - 0004445</t>
  </si>
  <si>
    <t xml:space="preserve">SO - 0004446</t>
  </si>
  <si>
    <t xml:space="preserve">SO - 0004447</t>
  </si>
  <si>
    <t xml:space="preserve">SO - 0004448</t>
  </si>
  <si>
    <t xml:space="preserve">SO - 0004449</t>
  </si>
  <si>
    <t xml:space="preserve">SO - 0004450</t>
  </si>
  <si>
    <t xml:space="preserve">SO - 0004451</t>
  </si>
  <si>
    <t xml:space="preserve">SO - 0004452</t>
  </si>
  <si>
    <t xml:space="preserve">SO - 0004453</t>
  </si>
  <si>
    <t xml:space="preserve">SO - 0004454</t>
  </si>
  <si>
    <t xml:space="preserve">SO - 0004455</t>
  </si>
  <si>
    <t xml:space="preserve">SO - 0004456</t>
  </si>
  <si>
    <t xml:space="preserve">SO - 0004457</t>
  </si>
  <si>
    <t xml:space="preserve">SO - 0004458</t>
  </si>
  <si>
    <t xml:space="preserve">SO - 0004459</t>
  </si>
  <si>
    <t xml:space="preserve">SO - 0004460</t>
  </si>
  <si>
    <t xml:space="preserve">SO - 0004461</t>
  </si>
  <si>
    <t xml:space="preserve">SO - 0004462</t>
  </si>
  <si>
    <t xml:space="preserve">SO - 0004463</t>
  </si>
  <si>
    <t xml:space="preserve">SO - 0004464</t>
  </si>
  <si>
    <t xml:space="preserve">SO - 0004465</t>
  </si>
  <si>
    <t xml:space="preserve">SO - 0004466</t>
  </si>
  <si>
    <t xml:space="preserve">SO - 0004467</t>
  </si>
  <si>
    <t xml:space="preserve">SO - 0004468</t>
  </si>
  <si>
    <t xml:space="preserve">SO - 0004469</t>
  </si>
  <si>
    <t xml:space="preserve">SO - 0004470</t>
  </si>
  <si>
    <t xml:space="preserve">SO - 0004471</t>
  </si>
  <si>
    <t xml:space="preserve">SO - 0004472</t>
  </si>
  <si>
    <t xml:space="preserve">SO - 0004473</t>
  </si>
  <si>
    <t xml:space="preserve">SO - 0004474</t>
  </si>
  <si>
    <t xml:space="preserve">SO - 0004475</t>
  </si>
  <si>
    <t xml:space="preserve">SO - 0004476</t>
  </si>
  <si>
    <t xml:space="preserve">SO - 0004477</t>
  </si>
  <si>
    <t xml:space="preserve">SO - 0004478</t>
  </si>
  <si>
    <t xml:space="preserve">SO - 0004479</t>
  </si>
  <si>
    <t xml:space="preserve">SO - 0004480</t>
  </si>
  <si>
    <t xml:space="preserve">SO - 0004481</t>
  </si>
  <si>
    <t xml:space="preserve">SO - 0004482</t>
  </si>
  <si>
    <t xml:space="preserve">SO - 0004483</t>
  </si>
  <si>
    <t xml:space="preserve">SO - 0004484</t>
  </si>
  <si>
    <t xml:space="preserve">SO - 0004485</t>
  </si>
  <si>
    <t xml:space="preserve">SO - 0004486</t>
  </si>
  <si>
    <t xml:space="preserve">SO - 0004487</t>
  </si>
  <si>
    <t xml:space="preserve">SO - 0004488</t>
  </si>
  <si>
    <t xml:space="preserve">SO - 0004489</t>
  </si>
  <si>
    <t xml:space="preserve">SO - 0004490</t>
  </si>
  <si>
    <t xml:space="preserve">SO - 0004491</t>
  </si>
  <si>
    <t xml:space="preserve">SO - 0004492</t>
  </si>
  <si>
    <t xml:space="preserve">SO - 0004493</t>
  </si>
  <si>
    <t xml:space="preserve">SO - 0004494</t>
  </si>
  <si>
    <t xml:space="preserve">SO - 0004495</t>
  </si>
  <si>
    <t xml:space="preserve">SO - 0004496</t>
  </si>
  <si>
    <t xml:space="preserve">SO - 0004497</t>
  </si>
  <si>
    <t xml:space="preserve">SO - 0004498</t>
  </si>
  <si>
    <t xml:space="preserve">SO - 0004499</t>
  </si>
  <si>
    <t xml:space="preserve">SO - 0004500</t>
  </si>
  <si>
    <t xml:space="preserve">SO - 0004501</t>
  </si>
  <si>
    <t xml:space="preserve">SO - 0004502</t>
  </si>
  <si>
    <t xml:space="preserve">SO - 0004503</t>
  </si>
  <si>
    <t xml:space="preserve">SO - 0004504</t>
  </si>
  <si>
    <t xml:space="preserve">SO - 0004505</t>
  </si>
  <si>
    <t xml:space="preserve">SO - 0004506</t>
  </si>
  <si>
    <t xml:space="preserve">SO - 0004507</t>
  </si>
  <si>
    <t xml:space="preserve">SO - 0004508</t>
  </si>
  <si>
    <t xml:space="preserve">SO - 0004509</t>
  </si>
  <si>
    <t xml:space="preserve">SO - 0004510</t>
  </si>
  <si>
    <t xml:space="preserve">SO - 0004511</t>
  </si>
  <si>
    <t xml:space="preserve">SO - 0004512</t>
  </si>
  <si>
    <t xml:space="preserve">SO - 0004513</t>
  </si>
  <si>
    <t xml:space="preserve">SO - 0004514</t>
  </si>
  <si>
    <t xml:space="preserve">SO - 0004515</t>
  </si>
  <si>
    <t xml:space="preserve">SO - 0004516</t>
  </si>
  <si>
    <t xml:space="preserve">SO - 0004517</t>
  </si>
  <si>
    <t xml:space="preserve">SO - 0004518</t>
  </si>
  <si>
    <t xml:space="preserve">SO - 0004519</t>
  </si>
  <si>
    <t xml:space="preserve">SO - 0004520</t>
  </si>
  <si>
    <t xml:space="preserve">SO - 0004521</t>
  </si>
  <si>
    <t xml:space="preserve">SO - 0004522</t>
  </si>
  <si>
    <t xml:space="preserve">SO - 0004523</t>
  </si>
  <si>
    <t xml:space="preserve">SO - 0004524</t>
  </si>
  <si>
    <t xml:space="preserve">SO - 0004525</t>
  </si>
  <si>
    <t xml:space="preserve">SO - 0004526</t>
  </si>
  <si>
    <t xml:space="preserve">SO - 0004527</t>
  </si>
  <si>
    <t xml:space="preserve">SO - 0004528</t>
  </si>
  <si>
    <t xml:space="preserve">SO - 0004529</t>
  </si>
  <si>
    <t xml:space="preserve">SO - 0004530</t>
  </si>
  <si>
    <t xml:space="preserve">SO - 0004531</t>
  </si>
  <si>
    <t xml:space="preserve">SO - 0004532</t>
  </si>
  <si>
    <t xml:space="preserve">SO - 0004533</t>
  </si>
  <si>
    <t xml:space="preserve">SO - 0004534</t>
  </si>
  <si>
    <t xml:space="preserve">SO - 0004535</t>
  </si>
  <si>
    <t xml:space="preserve">SO - 0004536</t>
  </si>
  <si>
    <t xml:space="preserve">SO - 0004537</t>
  </si>
  <si>
    <t xml:space="preserve">SO - 0004538</t>
  </si>
  <si>
    <t xml:space="preserve">SO - 0004539</t>
  </si>
  <si>
    <t xml:space="preserve">SO - 0004540</t>
  </si>
  <si>
    <t xml:space="preserve">SO - 0004541</t>
  </si>
  <si>
    <t xml:space="preserve">SO - 0004542</t>
  </si>
  <si>
    <t xml:space="preserve">SO - 0004543</t>
  </si>
  <si>
    <t xml:space="preserve">SO - 0004544</t>
  </si>
  <si>
    <t xml:space="preserve">SO - 0004545</t>
  </si>
  <si>
    <t xml:space="preserve">SO - 0004546</t>
  </si>
  <si>
    <t xml:space="preserve">SO - 0004547</t>
  </si>
  <si>
    <t xml:space="preserve">SO - 0004548</t>
  </si>
  <si>
    <t xml:space="preserve">SO - 0004549</t>
  </si>
  <si>
    <t xml:space="preserve">SO - 0004550</t>
  </si>
  <si>
    <t xml:space="preserve">SO - 0004551</t>
  </si>
  <si>
    <t xml:space="preserve">SO - 0004552</t>
  </si>
  <si>
    <t xml:space="preserve">SO - 0004553</t>
  </si>
  <si>
    <t xml:space="preserve">SO - 0004554</t>
  </si>
  <si>
    <t xml:space="preserve">SO - 0004555</t>
  </si>
  <si>
    <t xml:space="preserve">SO - 0004556</t>
  </si>
  <si>
    <t xml:space="preserve">SO - 0004557</t>
  </si>
  <si>
    <t xml:space="preserve">SO - 0004558</t>
  </si>
  <si>
    <t xml:space="preserve">SO - 0004559</t>
  </si>
  <si>
    <t xml:space="preserve">SO - 0004560</t>
  </si>
  <si>
    <t xml:space="preserve">SO - 0004561</t>
  </si>
  <si>
    <t xml:space="preserve">SO - 0004562</t>
  </si>
  <si>
    <t xml:space="preserve">SO - 0004563</t>
  </si>
  <si>
    <t xml:space="preserve">SO - 0004564</t>
  </si>
  <si>
    <t xml:space="preserve">SO - 0004565</t>
  </si>
  <si>
    <t xml:space="preserve">SO - 0004566</t>
  </si>
  <si>
    <t xml:space="preserve">SO - 0004567</t>
  </si>
  <si>
    <t xml:space="preserve">SO - 0004568</t>
  </si>
  <si>
    <t xml:space="preserve">SO - 0004569</t>
  </si>
  <si>
    <t xml:space="preserve">SO - 0004570</t>
  </si>
  <si>
    <t xml:space="preserve">SO - 0004571</t>
  </si>
  <si>
    <t xml:space="preserve">SO - 0004572</t>
  </si>
  <si>
    <t xml:space="preserve">SO - 0004573</t>
  </si>
  <si>
    <t xml:space="preserve">SO - 0004574</t>
  </si>
  <si>
    <t xml:space="preserve">SO - 0004575</t>
  </si>
  <si>
    <t xml:space="preserve">SO - 0004576</t>
  </si>
  <si>
    <t xml:space="preserve">SO - 0004577</t>
  </si>
  <si>
    <t xml:space="preserve">SO - 0004578</t>
  </si>
  <si>
    <t xml:space="preserve">SO - 0004579</t>
  </si>
  <si>
    <t xml:space="preserve">SO - 0004580</t>
  </si>
  <si>
    <t xml:space="preserve">SO - 0004581</t>
  </si>
  <si>
    <t xml:space="preserve">SO - 0004582</t>
  </si>
  <si>
    <t xml:space="preserve">SO - 0004583</t>
  </si>
  <si>
    <t xml:space="preserve">SO - 0004584</t>
  </si>
  <si>
    <t xml:space="preserve">SO - 0004585</t>
  </si>
  <si>
    <t xml:space="preserve">SO - 0004586</t>
  </si>
  <si>
    <t xml:space="preserve">SO - 0004587</t>
  </si>
  <si>
    <t xml:space="preserve">SO - 0004588</t>
  </si>
  <si>
    <t xml:space="preserve">SO - 0004589</t>
  </si>
  <si>
    <t xml:space="preserve">SO - 0004590</t>
  </si>
  <si>
    <t xml:space="preserve">SO - 0004591</t>
  </si>
  <si>
    <t xml:space="preserve">SO - 0004592</t>
  </si>
  <si>
    <t xml:space="preserve">SO - 0004593</t>
  </si>
  <si>
    <t xml:space="preserve">SO - 0004594</t>
  </si>
  <si>
    <t xml:space="preserve">SO - 0004595</t>
  </si>
  <si>
    <t xml:space="preserve">SO - 0004596</t>
  </si>
  <si>
    <t xml:space="preserve">SO - 0004597</t>
  </si>
  <si>
    <t xml:space="preserve">SO - 0004598</t>
  </si>
  <si>
    <t xml:space="preserve">SO - 0004599</t>
  </si>
  <si>
    <t xml:space="preserve">SO - 0004600</t>
  </si>
  <si>
    <t xml:space="preserve">SO - 0004601</t>
  </si>
  <si>
    <t xml:space="preserve">SO - 0004602</t>
  </si>
  <si>
    <t xml:space="preserve">SO - 0004603</t>
  </si>
  <si>
    <t xml:space="preserve">SO - 0004604</t>
  </si>
  <si>
    <t xml:space="preserve">SO - 0004605</t>
  </si>
  <si>
    <t xml:space="preserve">SO - 0004606</t>
  </si>
  <si>
    <t xml:space="preserve">SO - 0004607</t>
  </si>
  <si>
    <t xml:space="preserve">SO - 0004608</t>
  </si>
  <si>
    <t xml:space="preserve">SO - 0004609</t>
  </si>
  <si>
    <t xml:space="preserve">SO - 0004610</t>
  </si>
  <si>
    <t xml:space="preserve">SO - 0004611</t>
  </si>
  <si>
    <t xml:space="preserve">SO - 0004612</t>
  </si>
  <si>
    <t xml:space="preserve">SO - 0004613</t>
  </si>
  <si>
    <t xml:space="preserve">SO - 0004614</t>
  </si>
  <si>
    <t xml:space="preserve">SO - 0004615</t>
  </si>
  <si>
    <t xml:space="preserve">SO - 0004616</t>
  </si>
  <si>
    <t xml:space="preserve">SO - 0004617</t>
  </si>
  <si>
    <t xml:space="preserve">SO - 0004618</t>
  </si>
  <si>
    <t xml:space="preserve">SO - 0004619</t>
  </si>
  <si>
    <t xml:space="preserve">SO - 0004620</t>
  </si>
  <si>
    <t xml:space="preserve">SO - 0004621</t>
  </si>
  <si>
    <t xml:space="preserve">SO - 0004622</t>
  </si>
  <si>
    <t xml:space="preserve">SO - 0004623</t>
  </si>
  <si>
    <t xml:space="preserve">SO - 0004624</t>
  </si>
  <si>
    <t xml:space="preserve">SO - 0004625</t>
  </si>
  <si>
    <t xml:space="preserve">SO - 0004626</t>
  </si>
  <si>
    <t xml:space="preserve">SO - 0004627</t>
  </si>
  <si>
    <t xml:space="preserve">SO - 0004628</t>
  </si>
  <si>
    <t xml:space="preserve">SO - 0004629</t>
  </si>
  <si>
    <t xml:space="preserve">SO - 0004630</t>
  </si>
  <si>
    <t xml:space="preserve">SO - 0004631</t>
  </si>
  <si>
    <t xml:space="preserve">SO - 0004632</t>
  </si>
  <si>
    <t xml:space="preserve">SO - 0004633</t>
  </si>
  <si>
    <t xml:space="preserve">SO - 0004634</t>
  </si>
  <si>
    <t xml:space="preserve">SO - 0004635</t>
  </si>
  <si>
    <t xml:space="preserve">SO - 0004636</t>
  </si>
  <si>
    <t xml:space="preserve">SO - 0004637</t>
  </si>
  <si>
    <t xml:space="preserve">SO - 0004638</t>
  </si>
  <si>
    <t xml:space="preserve">SO - 0004639</t>
  </si>
  <si>
    <t xml:space="preserve">SO - 0004640</t>
  </si>
  <si>
    <t xml:space="preserve">SO - 0004641</t>
  </si>
  <si>
    <t xml:space="preserve">SO - 0004642</t>
  </si>
  <si>
    <t xml:space="preserve">SO - 0004643</t>
  </si>
  <si>
    <t xml:space="preserve">SO - 0004644</t>
  </si>
  <si>
    <t xml:space="preserve">SO - 0004645</t>
  </si>
  <si>
    <t xml:space="preserve">SO - 0004646</t>
  </si>
  <si>
    <t xml:space="preserve">SO - 0004647</t>
  </si>
  <si>
    <t xml:space="preserve">SO - 0004648</t>
  </si>
  <si>
    <t xml:space="preserve">SO - 0004649</t>
  </si>
  <si>
    <t xml:space="preserve">SO - 0004650</t>
  </si>
  <si>
    <t xml:space="preserve">SO - 0004651</t>
  </si>
  <si>
    <t xml:space="preserve">SO - 0004652</t>
  </si>
  <si>
    <t xml:space="preserve">SO - 0004653</t>
  </si>
  <si>
    <t xml:space="preserve">SO - 0004654</t>
  </si>
  <si>
    <t xml:space="preserve">SO - 0004655</t>
  </si>
  <si>
    <t xml:space="preserve">SO - 0004656</t>
  </si>
  <si>
    <t xml:space="preserve">SO - 0004657</t>
  </si>
  <si>
    <t xml:space="preserve">SO - 0004658</t>
  </si>
  <si>
    <t xml:space="preserve">SO - 0004659</t>
  </si>
  <si>
    <t xml:space="preserve">SO - 0004660</t>
  </si>
  <si>
    <t xml:space="preserve">SO - 0004661</t>
  </si>
  <si>
    <t xml:space="preserve">SO - 0004662</t>
  </si>
  <si>
    <t xml:space="preserve">SO - 0004663</t>
  </si>
  <si>
    <t xml:space="preserve">SO - 0004664</t>
  </si>
  <si>
    <t xml:space="preserve">SO - 0004665</t>
  </si>
  <si>
    <t xml:space="preserve">SO - 0004666</t>
  </si>
  <si>
    <t xml:space="preserve">SO - 0004667</t>
  </si>
  <si>
    <t xml:space="preserve">SO - 0004668</t>
  </si>
  <si>
    <t xml:space="preserve">SO - 0004669</t>
  </si>
  <si>
    <t xml:space="preserve">SO - 0004670</t>
  </si>
  <si>
    <t xml:space="preserve">SO - 0004671</t>
  </si>
  <si>
    <t xml:space="preserve">SO - 0004672</t>
  </si>
  <si>
    <t xml:space="preserve">SO - 0004673</t>
  </si>
  <si>
    <t xml:space="preserve">SO - 0004674</t>
  </si>
  <si>
    <t xml:space="preserve">SO - 0004675</t>
  </si>
  <si>
    <t xml:space="preserve">SO - 0004676</t>
  </si>
  <si>
    <t xml:space="preserve">SO - 0004677</t>
  </si>
  <si>
    <t xml:space="preserve">SO - 0004678</t>
  </si>
  <si>
    <t xml:space="preserve">SO - 0004679</t>
  </si>
  <si>
    <t xml:space="preserve">SO - 0004680</t>
  </si>
  <si>
    <t xml:space="preserve">SO - 0004681</t>
  </si>
  <si>
    <t xml:space="preserve">SO - 0004682</t>
  </si>
  <si>
    <t xml:space="preserve">SO - 0004683</t>
  </si>
  <si>
    <t xml:space="preserve">SO - 0004684</t>
  </si>
  <si>
    <t xml:space="preserve">SO - 0004685</t>
  </si>
  <si>
    <t xml:space="preserve">SO - 0004686</t>
  </si>
  <si>
    <t xml:space="preserve">SO - 0004687</t>
  </si>
  <si>
    <t xml:space="preserve">SO - 0004688</t>
  </si>
  <si>
    <t xml:space="preserve">SO - 0004689</t>
  </si>
  <si>
    <t xml:space="preserve">SO - 0004690</t>
  </si>
  <si>
    <t xml:space="preserve">SO - 0004691</t>
  </si>
  <si>
    <t xml:space="preserve">SO - 0004692</t>
  </si>
  <si>
    <t xml:space="preserve">SO - 0004693</t>
  </si>
  <si>
    <t xml:space="preserve">SO - 0004694</t>
  </si>
  <si>
    <t xml:space="preserve">SO - 0004695</t>
  </si>
  <si>
    <t xml:space="preserve">SO - 0004696</t>
  </si>
  <si>
    <t xml:space="preserve">SO - 0004697</t>
  </si>
  <si>
    <t xml:space="preserve">SO - 0004698</t>
  </si>
  <si>
    <t xml:space="preserve">SO - 0004699</t>
  </si>
  <si>
    <t xml:space="preserve">SO - 0004700</t>
  </si>
  <si>
    <t xml:space="preserve">SO - 0004701</t>
  </si>
  <si>
    <t xml:space="preserve">SO - 0004702</t>
  </si>
  <si>
    <t xml:space="preserve">SO - 0004703</t>
  </si>
  <si>
    <t xml:space="preserve">SO - 0004704</t>
  </si>
  <si>
    <t xml:space="preserve">SO - 0004705</t>
  </si>
  <si>
    <t xml:space="preserve">SO - 0004706</t>
  </si>
  <si>
    <t xml:space="preserve">SO - 0004707</t>
  </si>
  <si>
    <t xml:space="preserve">SO - 0004708</t>
  </si>
  <si>
    <t xml:space="preserve">SO - 0004709</t>
  </si>
  <si>
    <t xml:space="preserve">SO - 0004710</t>
  </si>
  <si>
    <t xml:space="preserve">SO - 0004711</t>
  </si>
  <si>
    <t xml:space="preserve">SO - 0004712</t>
  </si>
  <si>
    <t xml:space="preserve">SO - 0004713</t>
  </si>
  <si>
    <t xml:space="preserve">SO - 0004714</t>
  </si>
  <si>
    <t xml:space="preserve">SO - 0004715</t>
  </si>
  <si>
    <t xml:space="preserve">SO - 0004716</t>
  </si>
  <si>
    <t xml:space="preserve">SO - 0004717</t>
  </si>
  <si>
    <t xml:space="preserve">SO - 0004718</t>
  </si>
  <si>
    <t xml:space="preserve">SO - 0004719</t>
  </si>
  <si>
    <t xml:space="preserve">SO - 0004720</t>
  </si>
  <si>
    <t xml:space="preserve">SO - 0004721</t>
  </si>
  <si>
    <t xml:space="preserve">SO - 0004722</t>
  </si>
  <si>
    <t xml:space="preserve">SO - 0004723</t>
  </si>
  <si>
    <t xml:space="preserve">SO - 0004724</t>
  </si>
  <si>
    <t xml:space="preserve">SO - 0004725</t>
  </si>
  <si>
    <t xml:space="preserve">SO - 0004726</t>
  </si>
  <si>
    <t xml:space="preserve">SO - 0004727</t>
  </si>
  <si>
    <t xml:space="preserve">SO - 0004728</t>
  </si>
  <si>
    <t xml:space="preserve">SO - 0004729</t>
  </si>
  <si>
    <t xml:space="preserve">SO - 0004730</t>
  </si>
  <si>
    <t xml:space="preserve">SO - 0004731</t>
  </si>
  <si>
    <t xml:space="preserve">SO - 0004732</t>
  </si>
  <si>
    <t xml:space="preserve">SO - 0004733</t>
  </si>
  <si>
    <t xml:space="preserve">SO - 0004734</t>
  </si>
  <si>
    <t xml:space="preserve">SO - 0004735</t>
  </si>
  <si>
    <t xml:space="preserve">SO - 0004736</t>
  </si>
  <si>
    <t xml:space="preserve">SO - 0004737</t>
  </si>
  <si>
    <t xml:space="preserve">SO - 0004738</t>
  </si>
  <si>
    <t xml:space="preserve">SO - 0004739</t>
  </si>
  <si>
    <t xml:space="preserve">SO - 0004740</t>
  </si>
  <si>
    <t xml:space="preserve">SO - 0004741</t>
  </si>
  <si>
    <t xml:space="preserve">SO - 0004742</t>
  </si>
  <si>
    <t xml:space="preserve">SO - 0004743</t>
  </si>
  <si>
    <t xml:space="preserve">SO - 0004744</t>
  </si>
  <si>
    <t xml:space="preserve">SO - 0004745</t>
  </si>
  <si>
    <t xml:space="preserve">SO - 0004746</t>
  </si>
  <si>
    <t xml:space="preserve">SO - 0004747</t>
  </si>
  <si>
    <t xml:space="preserve">SO - 0004748</t>
  </si>
  <si>
    <t xml:space="preserve">SO - 0004749</t>
  </si>
  <si>
    <t xml:space="preserve">SO - 0004750</t>
  </si>
  <si>
    <t xml:space="preserve">SO - 0004751</t>
  </si>
  <si>
    <t xml:space="preserve">SO - 0004752</t>
  </si>
  <si>
    <t xml:space="preserve">SO - 0004753</t>
  </si>
  <si>
    <t xml:space="preserve">SO - 0004754</t>
  </si>
  <si>
    <t xml:space="preserve">SO - 0004755</t>
  </si>
  <si>
    <t xml:space="preserve">SO - 0004756</t>
  </si>
  <si>
    <t xml:space="preserve">SO - 0004757</t>
  </si>
  <si>
    <t xml:space="preserve">SO - 0004758</t>
  </si>
  <si>
    <t xml:space="preserve">SO - 0004759</t>
  </si>
  <si>
    <t xml:space="preserve">SO - 0004760</t>
  </si>
  <si>
    <t xml:space="preserve">SO - 0004761</t>
  </si>
  <si>
    <t xml:space="preserve">SO - 0004762</t>
  </si>
  <si>
    <t xml:space="preserve">SO - 0004763</t>
  </si>
  <si>
    <t xml:space="preserve">SO - 0004764</t>
  </si>
  <si>
    <t xml:space="preserve">SO - 0004765</t>
  </si>
  <si>
    <t xml:space="preserve">SO - 0004766</t>
  </si>
  <si>
    <t xml:space="preserve">SO - 0004767</t>
  </si>
  <si>
    <t xml:space="preserve">SO - 0004768</t>
  </si>
  <si>
    <t xml:space="preserve">SO - 0004769</t>
  </si>
  <si>
    <t xml:space="preserve">SO - 0004770</t>
  </si>
  <si>
    <t xml:space="preserve">SO - 0004771</t>
  </si>
  <si>
    <t xml:space="preserve">SO - 0004772</t>
  </si>
  <si>
    <t xml:space="preserve">SO - 0004773</t>
  </si>
  <si>
    <t xml:space="preserve">SO - 0004774</t>
  </si>
  <si>
    <t xml:space="preserve">SO - 0004775</t>
  </si>
  <si>
    <t xml:space="preserve">SO - 0004776</t>
  </si>
  <si>
    <t xml:space="preserve">SO - 0004777</t>
  </si>
  <si>
    <t xml:space="preserve">SO - 0004778</t>
  </si>
  <si>
    <t xml:space="preserve">SO - 0004779</t>
  </si>
  <si>
    <t xml:space="preserve">SO - 0004780</t>
  </si>
  <si>
    <t xml:space="preserve">SO - 0004781</t>
  </si>
  <si>
    <t xml:space="preserve">SO - 0004782</t>
  </si>
  <si>
    <t xml:space="preserve">SO - 0004783</t>
  </si>
  <si>
    <t xml:space="preserve">SO - 0004784</t>
  </si>
  <si>
    <t xml:space="preserve">SO - 0004785</t>
  </si>
  <si>
    <t xml:space="preserve">SO - 0004786</t>
  </si>
  <si>
    <t xml:space="preserve">SO - 0004787</t>
  </si>
  <si>
    <t xml:space="preserve">SO - 0004788</t>
  </si>
  <si>
    <t xml:space="preserve">SO - 0004789</t>
  </si>
  <si>
    <t xml:space="preserve">SO - 0004790</t>
  </si>
  <si>
    <t xml:space="preserve">SO - 0004791</t>
  </si>
  <si>
    <t xml:space="preserve">SO - 0004792</t>
  </si>
  <si>
    <t xml:space="preserve">SO - 0004793</t>
  </si>
  <si>
    <t xml:space="preserve">SO - 0004794</t>
  </si>
  <si>
    <t xml:space="preserve">SO - 0004795</t>
  </si>
  <si>
    <t xml:space="preserve">SO - 0004796</t>
  </si>
  <si>
    <t xml:space="preserve">SO - 0004797</t>
  </si>
  <si>
    <t xml:space="preserve">SO - 0004798</t>
  </si>
  <si>
    <t xml:space="preserve">SO - 0004799</t>
  </si>
  <si>
    <t xml:space="preserve">SO - 0004800</t>
  </si>
  <si>
    <t xml:space="preserve">SO - 0004801</t>
  </si>
  <si>
    <t xml:space="preserve">SO - 0004802</t>
  </si>
  <si>
    <t xml:space="preserve">SO - 0004803</t>
  </si>
  <si>
    <t xml:space="preserve">SO - 0004804</t>
  </si>
  <si>
    <t xml:space="preserve">SO - 0004805</t>
  </si>
  <si>
    <t xml:space="preserve">SO - 0004806</t>
  </si>
  <si>
    <t xml:space="preserve">SO - 0004807</t>
  </si>
  <si>
    <t xml:space="preserve">SO - 0004808</t>
  </si>
  <si>
    <t xml:space="preserve">SO - 0004809</t>
  </si>
  <si>
    <t xml:space="preserve">SO - 0004810</t>
  </si>
  <si>
    <t xml:space="preserve">SO - 0004811</t>
  </si>
  <si>
    <t xml:space="preserve">SO - 0004812</t>
  </si>
  <si>
    <t xml:space="preserve">SO - 0004813</t>
  </si>
  <si>
    <t xml:space="preserve">SO - 0004814</t>
  </si>
  <si>
    <t xml:space="preserve">SO - 0004815</t>
  </si>
  <si>
    <t xml:space="preserve">SO - 0004816</t>
  </si>
  <si>
    <t xml:space="preserve">SO - 0004817</t>
  </si>
  <si>
    <t xml:space="preserve">SO - 0004818</t>
  </si>
  <si>
    <t xml:space="preserve">SO - 0004819</t>
  </si>
  <si>
    <t xml:space="preserve">SO - 0004820</t>
  </si>
  <si>
    <t xml:space="preserve">SO - 0004821</t>
  </si>
  <si>
    <t xml:space="preserve">SO - 0004822</t>
  </si>
  <si>
    <t xml:space="preserve">SO - 0004823</t>
  </si>
  <si>
    <t xml:space="preserve">SO - 0004824</t>
  </si>
  <si>
    <t xml:space="preserve">SO - 0004825</t>
  </si>
  <si>
    <t xml:space="preserve">SO - 0004826</t>
  </si>
  <si>
    <t xml:space="preserve">SO - 0004827</t>
  </si>
  <si>
    <t xml:space="preserve">SO - 0004828</t>
  </si>
  <si>
    <t xml:space="preserve">SO - 0004829</t>
  </si>
  <si>
    <t xml:space="preserve">SO - 0004830</t>
  </si>
  <si>
    <t xml:space="preserve">SO - 0004831</t>
  </si>
  <si>
    <t xml:space="preserve">SO - 0004832</t>
  </si>
  <si>
    <t xml:space="preserve">SO - 0004833</t>
  </si>
  <si>
    <t xml:space="preserve">SO - 0004834</t>
  </si>
  <si>
    <t xml:space="preserve">SO - 0004835</t>
  </si>
  <si>
    <t xml:space="preserve">SO - 0004836</t>
  </si>
  <si>
    <t xml:space="preserve">SO - 0004837</t>
  </si>
  <si>
    <t xml:space="preserve">SO - 0004838</t>
  </si>
  <si>
    <t xml:space="preserve">SO - 0004839</t>
  </si>
  <si>
    <t xml:space="preserve">SO - 0004840</t>
  </si>
  <si>
    <t xml:space="preserve">SO - 0004841</t>
  </si>
  <si>
    <t xml:space="preserve">SO - 0004842</t>
  </si>
  <si>
    <t xml:space="preserve">SO - 0004843</t>
  </si>
  <si>
    <t xml:space="preserve">SO - 0004844</t>
  </si>
  <si>
    <t xml:space="preserve">SO - 0004845</t>
  </si>
  <si>
    <t xml:space="preserve">SO - 0004846</t>
  </si>
  <si>
    <t xml:space="preserve">SO - 0004847</t>
  </si>
  <si>
    <t xml:space="preserve">SO - 0004848</t>
  </si>
  <si>
    <t xml:space="preserve">SO - 0004849</t>
  </si>
  <si>
    <t xml:space="preserve">SO - 0004850</t>
  </si>
  <si>
    <t xml:space="preserve">SO - 0004851</t>
  </si>
  <si>
    <t xml:space="preserve">SO - 0004852</t>
  </si>
  <si>
    <t xml:space="preserve">SO - 0004853</t>
  </si>
  <si>
    <t xml:space="preserve">SO - 0004854</t>
  </si>
  <si>
    <t xml:space="preserve">SO - 0004855</t>
  </si>
  <si>
    <t xml:space="preserve">SO - 0004856</t>
  </si>
  <si>
    <t xml:space="preserve">SO - 0004857</t>
  </si>
  <si>
    <t xml:space="preserve">SO - 0004858</t>
  </si>
  <si>
    <t xml:space="preserve">SO - 0004859</t>
  </si>
  <si>
    <t xml:space="preserve">SO - 0004860</t>
  </si>
  <si>
    <t xml:space="preserve">SO - 0004861</t>
  </si>
  <si>
    <t xml:space="preserve">SO - 0004862</t>
  </si>
  <si>
    <t xml:space="preserve">SO - 0004863</t>
  </si>
  <si>
    <t xml:space="preserve">SO - 0004864</t>
  </si>
  <si>
    <t xml:space="preserve">SO - 0004865</t>
  </si>
  <si>
    <t xml:space="preserve">SO - 0004866</t>
  </si>
  <si>
    <t xml:space="preserve">SO - 0004867</t>
  </si>
  <si>
    <t xml:space="preserve">SO - 0004868</t>
  </si>
  <si>
    <t xml:space="preserve">SO - 0004869</t>
  </si>
  <si>
    <t xml:space="preserve">SO - 0004870</t>
  </si>
  <si>
    <t xml:space="preserve">SO - 0004871</t>
  </si>
  <si>
    <t xml:space="preserve">SO - 0004872</t>
  </si>
  <si>
    <t xml:space="preserve">SO - 0004873</t>
  </si>
  <si>
    <t xml:space="preserve">SO - 0004874</t>
  </si>
  <si>
    <t xml:space="preserve">SO - 0004875</t>
  </si>
  <si>
    <t xml:space="preserve">SO - 0004876</t>
  </si>
  <si>
    <t xml:space="preserve">SO - 0004877</t>
  </si>
  <si>
    <t xml:space="preserve">SO - 0004878</t>
  </si>
  <si>
    <t xml:space="preserve">SO - 0004879</t>
  </si>
  <si>
    <t xml:space="preserve">SO - 0004880</t>
  </si>
  <si>
    <t xml:space="preserve">SO - 0004881</t>
  </si>
  <si>
    <t xml:space="preserve">SO - 0004882</t>
  </si>
  <si>
    <t xml:space="preserve">SO - 0004883</t>
  </si>
  <si>
    <t xml:space="preserve">SO - 0004884</t>
  </si>
  <si>
    <t xml:space="preserve">SO - 0004885</t>
  </si>
  <si>
    <t xml:space="preserve">SO - 0004886</t>
  </si>
  <si>
    <t xml:space="preserve">SO - 0004887</t>
  </si>
  <si>
    <t xml:space="preserve">SO - 0004888</t>
  </si>
  <si>
    <t xml:space="preserve">SO - 0004889</t>
  </si>
  <si>
    <t xml:space="preserve">SO - 0004890</t>
  </si>
  <si>
    <t xml:space="preserve">SO - 0004891</t>
  </si>
  <si>
    <t xml:space="preserve">SO - 0004892</t>
  </si>
  <si>
    <t xml:space="preserve">SO - 0004893</t>
  </si>
  <si>
    <t xml:space="preserve">SO - 0004894</t>
  </si>
  <si>
    <t xml:space="preserve">SO - 0004895</t>
  </si>
  <si>
    <t xml:space="preserve">SO - 0004896</t>
  </si>
  <si>
    <t xml:space="preserve">SO - 0004897</t>
  </si>
  <si>
    <t xml:space="preserve">SO - 0004898</t>
  </si>
  <si>
    <t xml:space="preserve">SO - 0004899</t>
  </si>
  <si>
    <t xml:space="preserve">SO - 0004900</t>
  </si>
  <si>
    <t xml:space="preserve">SO - 0004901</t>
  </si>
  <si>
    <t xml:space="preserve">SO - 0004902</t>
  </si>
  <si>
    <t xml:space="preserve">SO - 0004903</t>
  </si>
  <si>
    <t xml:space="preserve">SO - 0004904</t>
  </si>
  <si>
    <t xml:space="preserve">SO - 0004905</t>
  </si>
  <si>
    <t xml:space="preserve">SO - 0004906</t>
  </si>
  <si>
    <t xml:space="preserve">SO - 0004907</t>
  </si>
  <si>
    <t xml:space="preserve">SO - 0004908</t>
  </si>
  <si>
    <t xml:space="preserve">SO - 0004909</t>
  </si>
  <si>
    <t xml:space="preserve">SO - 0004910</t>
  </si>
  <si>
    <t xml:space="preserve">SO - 0004911</t>
  </si>
  <si>
    <t xml:space="preserve">SO - 0004912</t>
  </si>
  <si>
    <t xml:space="preserve">SO - 0004913</t>
  </si>
  <si>
    <t xml:space="preserve">SO - 0004914</t>
  </si>
  <si>
    <t xml:space="preserve">SO - 0004915</t>
  </si>
  <si>
    <t xml:space="preserve">SO - 0004916</t>
  </si>
  <si>
    <t xml:space="preserve">SO - 0004917</t>
  </si>
  <si>
    <t xml:space="preserve">SO - 0004918</t>
  </si>
  <si>
    <t xml:space="preserve">SO - 0004919</t>
  </si>
  <si>
    <t xml:space="preserve">SO - 0004920</t>
  </si>
  <si>
    <t xml:space="preserve">SO - 0004921</t>
  </si>
  <si>
    <t xml:space="preserve">SO - 0004922</t>
  </si>
  <si>
    <t xml:space="preserve">SO - 0004923</t>
  </si>
  <si>
    <t xml:space="preserve">SO - 0004924</t>
  </si>
  <si>
    <t xml:space="preserve">SO - 0004925</t>
  </si>
  <si>
    <t xml:space="preserve">SO - 0004926</t>
  </si>
  <si>
    <t xml:space="preserve">SO - 0004927</t>
  </si>
  <si>
    <t xml:space="preserve">SO - 0004928</t>
  </si>
  <si>
    <t xml:space="preserve">SO - 0004929</t>
  </si>
  <si>
    <t xml:space="preserve">SO - 0004930</t>
  </si>
  <si>
    <t xml:space="preserve">SO - 0004931</t>
  </si>
  <si>
    <t xml:space="preserve">SO - 0004932</t>
  </si>
  <si>
    <t xml:space="preserve">SO - 0004933</t>
  </si>
  <si>
    <t xml:space="preserve">SO - 0004934</t>
  </si>
  <si>
    <t xml:space="preserve">SO - 0004935</t>
  </si>
  <si>
    <t xml:space="preserve">SO - 0004936</t>
  </si>
  <si>
    <t xml:space="preserve">SO - 0004937</t>
  </si>
  <si>
    <t xml:space="preserve">SO - 0004938</t>
  </si>
  <si>
    <t xml:space="preserve">SO - 0004939</t>
  </si>
  <si>
    <t xml:space="preserve">SO - 0004940</t>
  </si>
  <si>
    <t xml:space="preserve">SO - 0004941</t>
  </si>
  <si>
    <t xml:space="preserve">SO - 0004942</t>
  </si>
  <si>
    <t xml:space="preserve">SO - 0004943</t>
  </si>
  <si>
    <t xml:space="preserve">SO - 0004944</t>
  </si>
  <si>
    <t xml:space="preserve">SO - 0004945</t>
  </si>
  <si>
    <t xml:space="preserve">SO - 0004946</t>
  </si>
  <si>
    <t xml:space="preserve">SO - 0004947</t>
  </si>
  <si>
    <t xml:space="preserve">SO - 0004948</t>
  </si>
  <si>
    <t xml:space="preserve">SO - 0004949</t>
  </si>
  <si>
    <t xml:space="preserve">SO - 0004950</t>
  </si>
  <si>
    <t xml:space="preserve">SO - 0004951</t>
  </si>
  <si>
    <t xml:space="preserve">SO - 0004952</t>
  </si>
  <si>
    <t xml:space="preserve">SO - 0004953</t>
  </si>
  <si>
    <t xml:space="preserve">SO - 0004954</t>
  </si>
  <si>
    <t xml:space="preserve">SO - 0004955</t>
  </si>
  <si>
    <t xml:space="preserve">SO - 0004956</t>
  </si>
  <si>
    <t xml:space="preserve">SO - 0004957</t>
  </si>
  <si>
    <t xml:space="preserve">SO - 0004958</t>
  </si>
  <si>
    <t xml:space="preserve">SO - 0004959</t>
  </si>
  <si>
    <t xml:space="preserve">SO - 0004960</t>
  </si>
  <si>
    <t xml:space="preserve">SO - 0004961</t>
  </si>
  <si>
    <t xml:space="preserve">SO - 0004962</t>
  </si>
  <si>
    <t xml:space="preserve">SO - 0004963</t>
  </si>
  <si>
    <t xml:space="preserve">SO - 0004964</t>
  </si>
  <si>
    <t xml:space="preserve">SO - 0004965</t>
  </si>
  <si>
    <t xml:space="preserve">SO - 0004966</t>
  </si>
  <si>
    <t xml:space="preserve">SO - 0004967</t>
  </si>
  <si>
    <t xml:space="preserve">SO - 0004968</t>
  </si>
  <si>
    <t xml:space="preserve">SO - 0004969</t>
  </si>
  <si>
    <t xml:space="preserve">SO - 0004970</t>
  </si>
  <si>
    <t xml:space="preserve">SO - 0004971</t>
  </si>
  <si>
    <t xml:space="preserve">SO - 0004972</t>
  </si>
  <si>
    <t xml:space="preserve">SO - 0004973</t>
  </si>
  <si>
    <t xml:space="preserve">SO - 0004974</t>
  </si>
  <si>
    <t xml:space="preserve">SO - 0004975</t>
  </si>
  <si>
    <t xml:space="preserve">SO - 0004976</t>
  </si>
  <si>
    <t xml:space="preserve">SO - 0004977</t>
  </si>
  <si>
    <t xml:space="preserve">SO - 0004978</t>
  </si>
  <si>
    <t xml:space="preserve">SO - 0004979</t>
  </si>
  <si>
    <t xml:space="preserve">SO - 0004980</t>
  </si>
  <si>
    <t xml:space="preserve">SO - 0004981</t>
  </si>
  <si>
    <t xml:space="preserve">SO - 0004982</t>
  </si>
  <si>
    <t xml:space="preserve">SO - 0004983</t>
  </si>
  <si>
    <t xml:space="preserve">SO - 0004984</t>
  </si>
  <si>
    <t xml:space="preserve">SO - 0004985</t>
  </si>
  <si>
    <t xml:space="preserve">SO - 0004986</t>
  </si>
  <si>
    <t xml:space="preserve">SO - 0004987</t>
  </si>
  <si>
    <t xml:space="preserve">SO - 0004988</t>
  </si>
  <si>
    <t xml:space="preserve">SO - 0004989</t>
  </si>
  <si>
    <t xml:space="preserve">SO - 0004990</t>
  </si>
  <si>
    <t xml:space="preserve">SO - 0004991</t>
  </si>
  <si>
    <t xml:space="preserve">SO - 0004992</t>
  </si>
  <si>
    <t xml:space="preserve">SO - 0004993</t>
  </si>
  <si>
    <t xml:space="preserve">SO - 0004994</t>
  </si>
  <si>
    <t xml:space="preserve">SO - 0004995</t>
  </si>
  <si>
    <t xml:space="preserve">SO - 0004996</t>
  </si>
  <si>
    <t xml:space="preserve">SO - 0004997</t>
  </si>
  <si>
    <t xml:space="preserve">SO - 0004998</t>
  </si>
  <si>
    <t xml:space="preserve">SO - 0004999</t>
  </si>
  <si>
    <t xml:space="preserve">SO - 0005000</t>
  </si>
  <si>
    <t xml:space="preserve">SO - 0005001</t>
  </si>
  <si>
    <t xml:space="preserve">SO - 0005002</t>
  </si>
  <si>
    <t xml:space="preserve">SO - 0005003</t>
  </si>
  <si>
    <t xml:space="preserve">SO - 0005004</t>
  </si>
  <si>
    <t xml:space="preserve">SO - 0005005</t>
  </si>
  <si>
    <t xml:space="preserve">SO - 0005006</t>
  </si>
  <si>
    <t xml:space="preserve">SO - 0005007</t>
  </si>
  <si>
    <t xml:space="preserve">SO - 0005008</t>
  </si>
  <si>
    <t xml:space="preserve">SO - 0005009</t>
  </si>
  <si>
    <t xml:space="preserve">SO - 0005010</t>
  </si>
  <si>
    <t xml:space="preserve">SO - 0005011</t>
  </si>
  <si>
    <t xml:space="preserve">SO - 0005012</t>
  </si>
  <si>
    <t xml:space="preserve">SO - 0005013</t>
  </si>
  <si>
    <t xml:space="preserve">SO - 0005014</t>
  </si>
  <si>
    <t xml:space="preserve">SO - 0005015</t>
  </si>
  <si>
    <t xml:space="preserve">SO - 0005016</t>
  </si>
  <si>
    <t xml:space="preserve">SO - 0005017</t>
  </si>
  <si>
    <t xml:space="preserve">SO - 0005018</t>
  </si>
  <si>
    <t xml:space="preserve">SO - 0005019</t>
  </si>
  <si>
    <t xml:space="preserve">SO - 0005020</t>
  </si>
  <si>
    <t xml:space="preserve">SO - 0005021</t>
  </si>
  <si>
    <t xml:space="preserve">SO - 0005022</t>
  </si>
  <si>
    <t xml:space="preserve">SO - 0005023</t>
  </si>
  <si>
    <t xml:space="preserve">SO - 0005024</t>
  </si>
  <si>
    <t xml:space="preserve">SO - 0005025</t>
  </si>
  <si>
    <t xml:space="preserve">SO - 0005026</t>
  </si>
  <si>
    <t xml:space="preserve">SO - 0005027</t>
  </si>
  <si>
    <t xml:space="preserve">SO - 0005028</t>
  </si>
  <si>
    <t xml:space="preserve">SO - 0005029</t>
  </si>
  <si>
    <t xml:space="preserve">SO - 0005030</t>
  </si>
  <si>
    <t xml:space="preserve">SO - 0005031</t>
  </si>
  <si>
    <t xml:space="preserve">SO - 0005032</t>
  </si>
  <si>
    <t xml:space="preserve">SO - 0005033</t>
  </si>
  <si>
    <t xml:space="preserve">SO - 0005034</t>
  </si>
  <si>
    <t xml:space="preserve">SO - 0005035</t>
  </si>
  <si>
    <t xml:space="preserve">SO - 0005036</t>
  </si>
  <si>
    <t xml:space="preserve">SO - 0005037</t>
  </si>
  <si>
    <t xml:space="preserve">SO - 0005038</t>
  </si>
  <si>
    <t xml:space="preserve">SO - 0005039</t>
  </si>
  <si>
    <t xml:space="preserve">SO - 0005040</t>
  </si>
  <si>
    <t xml:space="preserve">SO - 0005041</t>
  </si>
  <si>
    <t xml:space="preserve">SO - 0005042</t>
  </si>
  <si>
    <t xml:space="preserve">SO - 0005043</t>
  </si>
  <si>
    <t xml:space="preserve">SO - 0005044</t>
  </si>
  <si>
    <t xml:space="preserve">SO - 0005045</t>
  </si>
  <si>
    <t xml:space="preserve">SO - 0005046</t>
  </si>
  <si>
    <t xml:space="preserve">SO - 0005047</t>
  </si>
  <si>
    <t xml:space="preserve">SO - 0005048</t>
  </si>
  <si>
    <t xml:space="preserve">SO - 0005049</t>
  </si>
  <si>
    <t xml:space="preserve">SO - 0005050</t>
  </si>
  <si>
    <t xml:space="preserve">SO - 0005051</t>
  </si>
  <si>
    <t xml:space="preserve">SO - 0005052</t>
  </si>
  <si>
    <t xml:space="preserve">SO - 0005053</t>
  </si>
  <si>
    <t xml:space="preserve">SO - 0005054</t>
  </si>
  <si>
    <t xml:space="preserve">SO - 0005055</t>
  </si>
  <si>
    <t xml:space="preserve">SO - 0005056</t>
  </si>
  <si>
    <t xml:space="preserve">SO - 0005057</t>
  </si>
  <si>
    <t xml:space="preserve">SO - 0005058</t>
  </si>
  <si>
    <t xml:space="preserve">SO - 0005059</t>
  </si>
  <si>
    <t xml:space="preserve">SO - 0005060</t>
  </si>
  <si>
    <t xml:space="preserve">SO - 0005061</t>
  </si>
  <si>
    <t xml:space="preserve">SO - 0005062</t>
  </si>
  <si>
    <t xml:space="preserve">SO - 0005063</t>
  </si>
  <si>
    <t xml:space="preserve">SO - 0005064</t>
  </si>
  <si>
    <t xml:space="preserve">SO - 0005065</t>
  </si>
  <si>
    <t xml:space="preserve">SO - 0005066</t>
  </si>
  <si>
    <t xml:space="preserve">SO - 0005067</t>
  </si>
  <si>
    <t xml:space="preserve">SO - 0005068</t>
  </si>
  <si>
    <t xml:space="preserve">SO - 0005069</t>
  </si>
  <si>
    <t xml:space="preserve">SO - 0005070</t>
  </si>
  <si>
    <t xml:space="preserve">SO - 0005071</t>
  </si>
  <si>
    <t xml:space="preserve">SO - 0005072</t>
  </si>
  <si>
    <t xml:space="preserve">SO - 0005073</t>
  </si>
  <si>
    <t xml:space="preserve">SO - 0005074</t>
  </si>
  <si>
    <t xml:space="preserve">SO - 0005075</t>
  </si>
  <si>
    <t xml:space="preserve">SO - 0005076</t>
  </si>
  <si>
    <t xml:space="preserve">SO - 0005077</t>
  </si>
  <si>
    <t xml:space="preserve">SO - 0005078</t>
  </si>
  <si>
    <t xml:space="preserve">SO - 0005079</t>
  </si>
  <si>
    <t xml:space="preserve">SO - 0005080</t>
  </si>
  <si>
    <t xml:space="preserve">SO - 0005081</t>
  </si>
  <si>
    <t xml:space="preserve">SO - 0005082</t>
  </si>
  <si>
    <t xml:space="preserve">SO - 0005083</t>
  </si>
  <si>
    <t xml:space="preserve">SO - 0005084</t>
  </si>
  <si>
    <t xml:space="preserve">SO - 0005085</t>
  </si>
  <si>
    <t xml:space="preserve">SO - 0005086</t>
  </si>
  <si>
    <t xml:space="preserve">SO - 0005087</t>
  </si>
  <si>
    <t xml:space="preserve">SO - 0005088</t>
  </si>
  <si>
    <t xml:space="preserve">SO - 0005089</t>
  </si>
  <si>
    <t xml:space="preserve">SO - 0005090</t>
  </si>
  <si>
    <t xml:space="preserve">SO - 0005091</t>
  </si>
  <si>
    <t xml:space="preserve">SO - 0005092</t>
  </si>
  <si>
    <t xml:space="preserve">SO - 0005093</t>
  </si>
  <si>
    <t xml:space="preserve">SO - 0005094</t>
  </si>
  <si>
    <t xml:space="preserve">SO - 0005095</t>
  </si>
  <si>
    <t xml:space="preserve">SO - 0005096</t>
  </si>
  <si>
    <t xml:space="preserve">SO - 0005097</t>
  </si>
  <si>
    <t xml:space="preserve">SO - 0005098</t>
  </si>
  <si>
    <t xml:space="preserve">SO - 0005099</t>
  </si>
  <si>
    <t xml:space="preserve">SO - 0005100</t>
  </si>
  <si>
    <t xml:space="preserve">SO - 0005101</t>
  </si>
  <si>
    <t xml:space="preserve">SO - 0005102</t>
  </si>
  <si>
    <t xml:space="preserve">SO - 0005103</t>
  </si>
  <si>
    <t xml:space="preserve">SO - 0005104</t>
  </si>
  <si>
    <t xml:space="preserve">SO - 0005105</t>
  </si>
  <si>
    <t xml:space="preserve">SO - 0005106</t>
  </si>
  <si>
    <t xml:space="preserve">SO - 0005107</t>
  </si>
  <si>
    <t xml:space="preserve">SO - 0005108</t>
  </si>
  <si>
    <t xml:space="preserve">SO - 0005109</t>
  </si>
  <si>
    <t xml:space="preserve">SO - 0005110</t>
  </si>
  <si>
    <t xml:space="preserve">SO - 0005111</t>
  </si>
  <si>
    <t xml:space="preserve">SO - 0005112</t>
  </si>
  <si>
    <t xml:space="preserve">SO - 0005113</t>
  </si>
  <si>
    <t xml:space="preserve">SO - 0005114</t>
  </si>
  <si>
    <t xml:space="preserve">SO - 0005115</t>
  </si>
  <si>
    <t xml:space="preserve">SO - 0005116</t>
  </si>
  <si>
    <t xml:space="preserve">SO - 0005117</t>
  </si>
  <si>
    <t xml:space="preserve">SO - 0005118</t>
  </si>
  <si>
    <t xml:space="preserve">SO - 0005119</t>
  </si>
  <si>
    <t xml:space="preserve">SO - 0005120</t>
  </si>
  <si>
    <t xml:space="preserve">SO - 0005121</t>
  </si>
  <si>
    <t xml:space="preserve">SO - 0005122</t>
  </si>
  <si>
    <t xml:space="preserve">SO - 0005123</t>
  </si>
  <si>
    <t xml:space="preserve">SO - 0005124</t>
  </si>
  <si>
    <t xml:space="preserve">SO - 0005125</t>
  </si>
  <si>
    <t xml:space="preserve">SO - 0005126</t>
  </si>
  <si>
    <t xml:space="preserve">SO - 0005127</t>
  </si>
  <si>
    <t xml:space="preserve">SO - 0005128</t>
  </si>
  <si>
    <t xml:space="preserve">SO - 0005129</t>
  </si>
  <si>
    <t xml:space="preserve">SO - 0005130</t>
  </si>
  <si>
    <t xml:space="preserve">SO - 0005131</t>
  </si>
  <si>
    <t xml:space="preserve">SO - 0005132</t>
  </si>
  <si>
    <t xml:space="preserve">SO - 0005133</t>
  </si>
  <si>
    <t xml:space="preserve">SO - 0005134</t>
  </si>
  <si>
    <t xml:space="preserve">SO - 0005135</t>
  </si>
  <si>
    <t xml:space="preserve">SO - 0005136</t>
  </si>
  <si>
    <t xml:space="preserve">SO - 0005137</t>
  </si>
  <si>
    <t xml:space="preserve">SO - 0005138</t>
  </si>
  <si>
    <t xml:space="preserve">SO - 0005139</t>
  </si>
  <si>
    <t xml:space="preserve">SO - 0005140</t>
  </si>
  <si>
    <t xml:space="preserve">SO - 0005141</t>
  </si>
  <si>
    <t xml:space="preserve">SO - 0005142</t>
  </si>
  <si>
    <t xml:space="preserve">SO - 0005143</t>
  </si>
  <si>
    <t xml:space="preserve">SO - 0005144</t>
  </si>
  <si>
    <t xml:space="preserve">SO - 0005145</t>
  </si>
  <si>
    <t xml:space="preserve">SO - 0005146</t>
  </si>
  <si>
    <t xml:space="preserve">SO - 0005147</t>
  </si>
  <si>
    <t xml:space="preserve">SO - 0005148</t>
  </si>
  <si>
    <t xml:space="preserve">SO - 0005149</t>
  </si>
  <si>
    <t xml:space="preserve">SO - 0005150</t>
  </si>
  <si>
    <t xml:space="preserve">SO - 0005151</t>
  </si>
  <si>
    <t xml:space="preserve">SO - 0005152</t>
  </si>
  <si>
    <t xml:space="preserve">SO - 0005153</t>
  </si>
  <si>
    <t xml:space="preserve">SO - 0005154</t>
  </si>
  <si>
    <t xml:space="preserve">SO - 0005155</t>
  </si>
  <si>
    <t xml:space="preserve">SO - 0005156</t>
  </si>
  <si>
    <t xml:space="preserve">SO - 0005157</t>
  </si>
  <si>
    <t xml:space="preserve">SO - 0005158</t>
  </si>
  <si>
    <t xml:space="preserve">SO - 0005159</t>
  </si>
  <si>
    <t xml:space="preserve">SO - 0005160</t>
  </si>
  <si>
    <t xml:space="preserve">SO - 0005161</t>
  </si>
  <si>
    <t xml:space="preserve">SO - 0005162</t>
  </si>
  <si>
    <t xml:space="preserve">SO - 0005163</t>
  </si>
  <si>
    <t xml:space="preserve">SO - 0005164</t>
  </si>
  <si>
    <t xml:space="preserve">SO - 0005165</t>
  </si>
  <si>
    <t xml:space="preserve">SO - 0005166</t>
  </si>
  <si>
    <t xml:space="preserve">SO - 0005167</t>
  </si>
  <si>
    <t xml:space="preserve">SO - 0005168</t>
  </si>
  <si>
    <t xml:space="preserve">SO - 0005169</t>
  </si>
  <si>
    <t xml:space="preserve">SO - 0005170</t>
  </si>
  <si>
    <t xml:space="preserve">SO - 0005171</t>
  </si>
  <si>
    <t xml:space="preserve">SO - 0005172</t>
  </si>
  <si>
    <t xml:space="preserve">SO - 0005173</t>
  </si>
  <si>
    <t xml:space="preserve">SO - 0005174</t>
  </si>
  <si>
    <t xml:space="preserve">SO - 0005175</t>
  </si>
  <si>
    <t xml:space="preserve">SO - 0005176</t>
  </si>
  <si>
    <t xml:space="preserve">SO - 0005177</t>
  </si>
  <si>
    <t xml:space="preserve">SO - 0005178</t>
  </si>
  <si>
    <t xml:space="preserve">SO - 0005179</t>
  </si>
  <si>
    <t xml:space="preserve">SO - 0005180</t>
  </si>
  <si>
    <t xml:space="preserve">SO - 0005181</t>
  </si>
  <si>
    <t xml:space="preserve">SO - 0005182</t>
  </si>
  <si>
    <t xml:space="preserve">SO - 0005183</t>
  </si>
  <si>
    <t xml:space="preserve">SO - 0005184</t>
  </si>
  <si>
    <t xml:space="preserve">SO - 0005185</t>
  </si>
  <si>
    <t xml:space="preserve">SO - 0005186</t>
  </si>
  <si>
    <t xml:space="preserve">SO - 0005187</t>
  </si>
  <si>
    <t xml:space="preserve">SO - 0005188</t>
  </si>
  <si>
    <t xml:space="preserve">SO - 0005189</t>
  </si>
  <si>
    <t xml:space="preserve">SO - 0005190</t>
  </si>
  <si>
    <t xml:space="preserve">SO - 0005191</t>
  </si>
  <si>
    <t xml:space="preserve">SO - 0005192</t>
  </si>
  <si>
    <t xml:space="preserve">SO - 0005193</t>
  </si>
  <si>
    <t xml:space="preserve">SO - 0005194</t>
  </si>
  <si>
    <t xml:space="preserve">SO - 0005195</t>
  </si>
  <si>
    <t xml:space="preserve">SO - 0005196</t>
  </si>
  <si>
    <t xml:space="preserve">SO - 0005197</t>
  </si>
  <si>
    <t xml:space="preserve">SO - 0005198</t>
  </si>
  <si>
    <t xml:space="preserve">SO - 0005199</t>
  </si>
  <si>
    <t xml:space="preserve">SO - 0005200</t>
  </si>
  <si>
    <t xml:space="preserve">SO - 0005201</t>
  </si>
  <si>
    <t xml:space="preserve">SO - 0005202</t>
  </si>
  <si>
    <t xml:space="preserve">SO - 0005203</t>
  </si>
  <si>
    <t xml:space="preserve">SO - 0005204</t>
  </si>
  <si>
    <t xml:space="preserve">SO - 0005205</t>
  </si>
  <si>
    <t xml:space="preserve">SO - 0005206</t>
  </si>
  <si>
    <t xml:space="preserve">SO - 0005207</t>
  </si>
  <si>
    <t xml:space="preserve">SO - 0005208</t>
  </si>
  <si>
    <t xml:space="preserve">SO - 0005209</t>
  </si>
  <si>
    <t xml:space="preserve">SO - 0005210</t>
  </si>
  <si>
    <t xml:space="preserve">SO - 0005211</t>
  </si>
  <si>
    <t xml:space="preserve">SO - 0005212</t>
  </si>
  <si>
    <t xml:space="preserve">SO - 0005213</t>
  </si>
  <si>
    <t xml:space="preserve">SO - 0005214</t>
  </si>
  <si>
    <t xml:space="preserve">SO - 0005215</t>
  </si>
  <si>
    <t xml:space="preserve">SO - 0005216</t>
  </si>
  <si>
    <t xml:space="preserve">SO - 0005217</t>
  </si>
  <si>
    <t xml:space="preserve">SO - 0005218</t>
  </si>
  <si>
    <t xml:space="preserve">SO - 0005219</t>
  </si>
  <si>
    <t xml:space="preserve">SO - 0005220</t>
  </si>
  <si>
    <t xml:space="preserve">SO - 0005221</t>
  </si>
  <si>
    <t xml:space="preserve">SO - 0005222</t>
  </si>
  <si>
    <t xml:space="preserve">SO - 0005223</t>
  </si>
  <si>
    <t xml:space="preserve">SO - 0005224</t>
  </si>
  <si>
    <t xml:space="preserve">SO - 0005225</t>
  </si>
  <si>
    <t xml:space="preserve">SO - 0005226</t>
  </si>
  <si>
    <t xml:space="preserve">SO - 0005227</t>
  </si>
  <si>
    <t xml:space="preserve">SO - 0005228</t>
  </si>
  <si>
    <t xml:space="preserve">SO - 0005229</t>
  </si>
  <si>
    <t xml:space="preserve">SO - 0005230</t>
  </si>
  <si>
    <t xml:space="preserve">SO - 0005231</t>
  </si>
  <si>
    <t xml:space="preserve">SO - 0005232</t>
  </si>
  <si>
    <t xml:space="preserve">SO - 0005233</t>
  </si>
  <si>
    <t xml:space="preserve">SO - 0005234</t>
  </si>
  <si>
    <t xml:space="preserve">SO - 0005235</t>
  </si>
  <si>
    <t xml:space="preserve">SO - 0005236</t>
  </si>
  <si>
    <t xml:space="preserve">SO - 0005237</t>
  </si>
  <si>
    <t xml:space="preserve">SO - 0005238</t>
  </si>
  <si>
    <t xml:space="preserve">SO - 0005239</t>
  </si>
  <si>
    <t xml:space="preserve">SO - 0005240</t>
  </si>
  <si>
    <t xml:space="preserve">SO - 0005241</t>
  </si>
  <si>
    <t xml:space="preserve">SO - 0005242</t>
  </si>
  <si>
    <t xml:space="preserve">SO - 0005243</t>
  </si>
  <si>
    <t xml:space="preserve">SO - 0005244</t>
  </si>
  <si>
    <t xml:space="preserve">SO - 0005245</t>
  </si>
  <si>
    <t xml:space="preserve">SO - 0005246</t>
  </si>
  <si>
    <t xml:space="preserve">SO - 0005247</t>
  </si>
  <si>
    <t xml:space="preserve">SO - 0005248</t>
  </si>
  <si>
    <t xml:space="preserve">SO - 0005249</t>
  </si>
  <si>
    <t xml:space="preserve">SO - 0005250</t>
  </si>
  <si>
    <t xml:space="preserve">SO - 0005251</t>
  </si>
  <si>
    <t xml:space="preserve">SO - 0005252</t>
  </si>
  <si>
    <t xml:space="preserve">SO - 0005253</t>
  </si>
  <si>
    <t xml:space="preserve">SO - 0005254</t>
  </si>
  <si>
    <t xml:space="preserve">SO - 0005255</t>
  </si>
  <si>
    <t xml:space="preserve">SO - 0005256</t>
  </si>
  <si>
    <t xml:space="preserve">SO - 0005257</t>
  </si>
  <si>
    <t xml:space="preserve">SO - 0005258</t>
  </si>
  <si>
    <t xml:space="preserve">SO - 0005259</t>
  </si>
  <si>
    <t xml:space="preserve">SO - 0005260</t>
  </si>
  <si>
    <t xml:space="preserve">SO - 0005261</t>
  </si>
  <si>
    <t xml:space="preserve">SO - 0005262</t>
  </si>
  <si>
    <t xml:space="preserve">SO - 0005263</t>
  </si>
  <si>
    <t xml:space="preserve">SO - 0005264</t>
  </si>
  <si>
    <t xml:space="preserve">SO - 0005265</t>
  </si>
  <si>
    <t xml:space="preserve">SO - 0005266</t>
  </si>
  <si>
    <t xml:space="preserve">SO - 0005267</t>
  </si>
  <si>
    <t xml:space="preserve">SO - 0005268</t>
  </si>
  <si>
    <t xml:space="preserve">SO - 0005269</t>
  </si>
  <si>
    <t xml:space="preserve">SO - 0005270</t>
  </si>
  <si>
    <t xml:space="preserve">SO - 0005271</t>
  </si>
  <si>
    <t xml:space="preserve">SO - 0005272</t>
  </si>
  <si>
    <t xml:space="preserve">SO - 0005273</t>
  </si>
  <si>
    <t xml:space="preserve">SO - 0005274</t>
  </si>
  <si>
    <t xml:space="preserve">SO - 0005275</t>
  </si>
  <si>
    <t xml:space="preserve">SO - 0005276</t>
  </si>
  <si>
    <t xml:space="preserve">SO - 0005277</t>
  </si>
  <si>
    <t xml:space="preserve">SO - 0005278</t>
  </si>
  <si>
    <t xml:space="preserve">SO - 0005279</t>
  </si>
  <si>
    <t xml:space="preserve">SO - 0005280</t>
  </si>
  <si>
    <t xml:space="preserve">SO - 0005281</t>
  </si>
  <si>
    <t xml:space="preserve">SO - 0005282</t>
  </si>
  <si>
    <t xml:space="preserve">SO - 0005283</t>
  </si>
  <si>
    <t xml:space="preserve">SO - 0005284</t>
  </si>
  <si>
    <t xml:space="preserve">SO - 0005285</t>
  </si>
  <si>
    <t xml:space="preserve">SO - 0005286</t>
  </si>
  <si>
    <t xml:space="preserve">SO - 0005287</t>
  </si>
  <si>
    <t xml:space="preserve">SO - 0005288</t>
  </si>
  <si>
    <t xml:space="preserve">SO - 0005289</t>
  </si>
  <si>
    <t xml:space="preserve">SO - 0005290</t>
  </si>
  <si>
    <t xml:space="preserve">SO - 0005291</t>
  </si>
  <si>
    <t xml:space="preserve">SO - 0005292</t>
  </si>
  <si>
    <t xml:space="preserve">SO - 0005293</t>
  </si>
  <si>
    <t xml:space="preserve">SO - 0005294</t>
  </si>
  <si>
    <t xml:space="preserve">SO - 0005295</t>
  </si>
  <si>
    <t xml:space="preserve">SO - 0005296</t>
  </si>
  <si>
    <t xml:space="preserve">SO - 0005297</t>
  </si>
  <si>
    <t xml:space="preserve">SO - 0005298</t>
  </si>
  <si>
    <t xml:space="preserve">SO - 0005299</t>
  </si>
  <si>
    <t xml:space="preserve">SO - 0005300</t>
  </si>
  <si>
    <t xml:space="preserve">SO - 0005301</t>
  </si>
  <si>
    <t xml:space="preserve">SO - 0005302</t>
  </si>
  <si>
    <t xml:space="preserve">SO - 0005303</t>
  </si>
  <si>
    <t xml:space="preserve">SO - 0005304</t>
  </si>
  <si>
    <t xml:space="preserve">SO - 0005305</t>
  </si>
  <si>
    <t xml:space="preserve">SO - 0005306</t>
  </si>
  <si>
    <t xml:space="preserve">SO - 0005307</t>
  </si>
  <si>
    <t xml:space="preserve">SO - 0005308</t>
  </si>
  <si>
    <t xml:space="preserve">SO - 0005309</t>
  </si>
  <si>
    <t xml:space="preserve">SO - 0005310</t>
  </si>
  <si>
    <t xml:space="preserve">SO - 0005311</t>
  </si>
  <si>
    <t xml:space="preserve">SO - 0005312</t>
  </si>
  <si>
    <t xml:space="preserve">SO - 0005313</t>
  </si>
  <si>
    <t xml:space="preserve">SO - 0005314</t>
  </si>
  <si>
    <t xml:space="preserve">SO - 0005315</t>
  </si>
  <si>
    <t xml:space="preserve">SO - 0005316</t>
  </si>
  <si>
    <t xml:space="preserve">SO - 0005317</t>
  </si>
  <si>
    <t xml:space="preserve">SO - 0005318</t>
  </si>
  <si>
    <t xml:space="preserve">SO - 0005319</t>
  </si>
  <si>
    <t xml:space="preserve">SO - 0005320</t>
  </si>
  <si>
    <t xml:space="preserve">SO - 0005321</t>
  </si>
  <si>
    <t xml:space="preserve">SO - 0005322</t>
  </si>
  <si>
    <t xml:space="preserve">SO - 0005323</t>
  </si>
  <si>
    <t xml:space="preserve">SO - 0005324</t>
  </si>
  <si>
    <t xml:space="preserve">SO - 0005325</t>
  </si>
  <si>
    <t xml:space="preserve">SO - 0005326</t>
  </si>
  <si>
    <t xml:space="preserve">SO - 0005327</t>
  </si>
  <si>
    <t xml:space="preserve">SO - 0005328</t>
  </si>
  <si>
    <t xml:space="preserve">SO - 0005329</t>
  </si>
  <si>
    <t xml:space="preserve">SO - 0005330</t>
  </si>
  <si>
    <t xml:space="preserve">SO - 0005331</t>
  </si>
  <si>
    <t xml:space="preserve">SO - 0005332</t>
  </si>
  <si>
    <t xml:space="preserve">SO - 0005333</t>
  </si>
  <si>
    <t xml:space="preserve">SO - 0005334</t>
  </si>
  <si>
    <t xml:space="preserve">SO - 0005335</t>
  </si>
  <si>
    <t xml:space="preserve">SO - 0005336</t>
  </si>
  <si>
    <t xml:space="preserve">SO - 0005337</t>
  </si>
  <si>
    <t xml:space="preserve">SO - 0005338</t>
  </si>
  <si>
    <t xml:space="preserve">SO - 0005339</t>
  </si>
  <si>
    <t xml:space="preserve">SO - 0005340</t>
  </si>
  <si>
    <t xml:space="preserve">SO - 0005341</t>
  </si>
  <si>
    <t xml:space="preserve">SO - 0005342</t>
  </si>
  <si>
    <t xml:space="preserve">SO - 0005343</t>
  </si>
  <si>
    <t xml:space="preserve">SO - 0005344</t>
  </si>
  <si>
    <t xml:space="preserve">SO - 0005345</t>
  </si>
  <si>
    <t xml:space="preserve">SO - 0005346</t>
  </si>
  <si>
    <t xml:space="preserve">SO - 0005347</t>
  </si>
  <si>
    <t xml:space="preserve">SO - 0005348</t>
  </si>
  <si>
    <t xml:space="preserve">SO - 0005349</t>
  </si>
  <si>
    <t xml:space="preserve">SO - 0005350</t>
  </si>
  <si>
    <t xml:space="preserve">SO - 0005351</t>
  </si>
  <si>
    <t xml:space="preserve">SO - 0005352</t>
  </si>
  <si>
    <t xml:space="preserve">SO - 0005353</t>
  </si>
  <si>
    <t xml:space="preserve">SO - 0005354</t>
  </si>
  <si>
    <t xml:space="preserve">SO - 0005355</t>
  </si>
  <si>
    <t xml:space="preserve">SO - 0005356</t>
  </si>
  <si>
    <t xml:space="preserve">SO - 0005357</t>
  </si>
  <si>
    <t xml:space="preserve">SO - 0005358</t>
  </si>
  <si>
    <t xml:space="preserve">SO - 0005359</t>
  </si>
  <si>
    <t xml:space="preserve">SO - 0005360</t>
  </si>
  <si>
    <t xml:space="preserve">SO - 0005361</t>
  </si>
  <si>
    <t xml:space="preserve">SO - 0005362</t>
  </si>
  <si>
    <t xml:space="preserve">SO - 0005363</t>
  </si>
  <si>
    <t xml:space="preserve">SO - 0005364</t>
  </si>
  <si>
    <t xml:space="preserve">SO - 0005365</t>
  </si>
  <si>
    <t xml:space="preserve">SO - 0005366</t>
  </si>
  <si>
    <t xml:space="preserve">SO - 0005367</t>
  </si>
  <si>
    <t xml:space="preserve">SO - 0005368</t>
  </si>
  <si>
    <t xml:space="preserve">SO - 0005369</t>
  </si>
  <si>
    <t xml:space="preserve">SO - 0005370</t>
  </si>
  <si>
    <t xml:space="preserve">SO - 0005371</t>
  </si>
  <si>
    <t xml:space="preserve">SO - 0005372</t>
  </si>
  <si>
    <t xml:space="preserve">SO - 0005373</t>
  </si>
  <si>
    <t xml:space="preserve">SO - 0005374</t>
  </si>
  <si>
    <t xml:space="preserve">SO - 0005375</t>
  </si>
  <si>
    <t xml:space="preserve">SO - 0005376</t>
  </si>
  <si>
    <t xml:space="preserve">SO - 0005377</t>
  </si>
  <si>
    <t xml:space="preserve">SO - 0005378</t>
  </si>
  <si>
    <t xml:space="preserve">SO - 0005379</t>
  </si>
  <si>
    <t xml:space="preserve">SO - 0005380</t>
  </si>
  <si>
    <t xml:space="preserve">SO - 0005381</t>
  </si>
  <si>
    <t xml:space="preserve">SO - 0005382</t>
  </si>
  <si>
    <t xml:space="preserve">SO - 0005383</t>
  </si>
  <si>
    <t xml:space="preserve">SO - 0005384</t>
  </si>
  <si>
    <t xml:space="preserve">SO - 0005385</t>
  </si>
  <si>
    <t xml:space="preserve">SO - 0005386</t>
  </si>
  <si>
    <t xml:space="preserve">SO - 0005387</t>
  </si>
  <si>
    <t xml:space="preserve">SO - 0005388</t>
  </si>
  <si>
    <t xml:space="preserve">SO - 0005389</t>
  </si>
  <si>
    <t xml:space="preserve">SO - 0005390</t>
  </si>
  <si>
    <t xml:space="preserve">SO - 0005391</t>
  </si>
  <si>
    <t xml:space="preserve">SO - 0005392</t>
  </si>
  <si>
    <t xml:space="preserve">SO - 0005393</t>
  </si>
  <si>
    <t xml:space="preserve">SO - 0005394</t>
  </si>
  <si>
    <t xml:space="preserve">SO - 0005395</t>
  </si>
  <si>
    <t xml:space="preserve">SO - 0005396</t>
  </si>
  <si>
    <t xml:space="preserve">SO - 0005397</t>
  </si>
  <si>
    <t xml:space="preserve">SO - 0005398</t>
  </si>
  <si>
    <t xml:space="preserve">SO - 0005399</t>
  </si>
  <si>
    <t xml:space="preserve">SO - 0005400</t>
  </si>
  <si>
    <t xml:space="preserve">SO - 0005401</t>
  </si>
  <si>
    <t xml:space="preserve">SO - 0005402</t>
  </si>
  <si>
    <t xml:space="preserve">SO - 0005403</t>
  </si>
  <si>
    <t xml:space="preserve">SO - 0005404</t>
  </si>
  <si>
    <t xml:space="preserve">SO - 0005405</t>
  </si>
  <si>
    <t xml:space="preserve">SO - 0005406</t>
  </si>
  <si>
    <t xml:space="preserve">SO - 0005407</t>
  </si>
  <si>
    <t xml:space="preserve">SO - 0005408</t>
  </si>
  <si>
    <t xml:space="preserve">SO - 0005409</t>
  </si>
  <si>
    <t xml:space="preserve">SO - 0005410</t>
  </si>
  <si>
    <t xml:space="preserve">SO - 0005411</t>
  </si>
  <si>
    <t xml:space="preserve">SO - 0005412</t>
  </si>
  <si>
    <t xml:space="preserve">SO - 0005413</t>
  </si>
  <si>
    <t xml:space="preserve">SO - 0005414</t>
  </si>
  <si>
    <t xml:space="preserve">SO - 0005415</t>
  </si>
  <si>
    <t xml:space="preserve">SO - 0005416</t>
  </si>
  <si>
    <t xml:space="preserve">SO - 0005417</t>
  </si>
  <si>
    <t xml:space="preserve">SO - 0005418</t>
  </si>
  <si>
    <t xml:space="preserve">SO - 0005419</t>
  </si>
  <si>
    <t xml:space="preserve">SO - 0005420</t>
  </si>
  <si>
    <t xml:space="preserve">SO - 0005421</t>
  </si>
  <si>
    <t xml:space="preserve">SO - 0005422</t>
  </si>
  <si>
    <t xml:space="preserve">SO - 0005423</t>
  </si>
  <si>
    <t xml:space="preserve">SO - 0005424</t>
  </si>
  <si>
    <t xml:space="preserve">SO - 0005425</t>
  </si>
  <si>
    <t xml:space="preserve">SO - 0005426</t>
  </si>
  <si>
    <t xml:space="preserve">SO - 0005427</t>
  </si>
  <si>
    <t xml:space="preserve">SO - 0005428</t>
  </si>
  <si>
    <t xml:space="preserve">SO - 0005429</t>
  </si>
  <si>
    <t xml:space="preserve">SO - 0005430</t>
  </si>
  <si>
    <t xml:space="preserve">SO - 0005431</t>
  </si>
  <si>
    <t xml:space="preserve">SO - 0005432</t>
  </si>
  <si>
    <t xml:space="preserve">SO - 0005433</t>
  </si>
  <si>
    <t xml:space="preserve">SO - 0005434</t>
  </si>
  <si>
    <t xml:space="preserve">SO - 0005435</t>
  </si>
  <si>
    <t xml:space="preserve">SO - 0005436</t>
  </si>
  <si>
    <t xml:space="preserve">SO - 0005437</t>
  </si>
  <si>
    <t xml:space="preserve">SO - 0005438</t>
  </si>
  <si>
    <t xml:space="preserve">SO - 0005439</t>
  </si>
  <si>
    <t xml:space="preserve">SO - 0005440</t>
  </si>
  <si>
    <t xml:space="preserve">SO - 0005441</t>
  </si>
  <si>
    <t xml:space="preserve">SO - 0005442</t>
  </si>
  <si>
    <t xml:space="preserve">SO - 0005443</t>
  </si>
  <si>
    <t xml:space="preserve">SO - 0005444</t>
  </si>
  <si>
    <t xml:space="preserve">SO - 0005445</t>
  </si>
  <si>
    <t xml:space="preserve">SO - 0005446</t>
  </si>
  <si>
    <t xml:space="preserve">SO - 0005447</t>
  </si>
  <si>
    <t xml:space="preserve">SO - 0005448</t>
  </si>
  <si>
    <t xml:space="preserve">SO - 0005449</t>
  </si>
  <si>
    <t xml:space="preserve">SO - 0005450</t>
  </si>
  <si>
    <t xml:space="preserve">SO - 0005451</t>
  </si>
  <si>
    <t xml:space="preserve">SO - 0005452</t>
  </si>
  <si>
    <t xml:space="preserve">SO - 0005453</t>
  </si>
  <si>
    <t xml:space="preserve">SO - 0005454</t>
  </si>
  <si>
    <t xml:space="preserve">SO - 0005455</t>
  </si>
  <si>
    <t xml:space="preserve">SO - 0005456</t>
  </si>
  <si>
    <t xml:space="preserve">SO - 0005457</t>
  </si>
  <si>
    <t xml:space="preserve">SO - 0005458</t>
  </si>
  <si>
    <t xml:space="preserve">SO - 0005459</t>
  </si>
  <si>
    <t xml:space="preserve">SO - 0005460</t>
  </si>
  <si>
    <t xml:space="preserve">SO - 0005461</t>
  </si>
  <si>
    <t xml:space="preserve">SO - 0005462</t>
  </si>
  <si>
    <t xml:space="preserve">SO - 0005463</t>
  </si>
  <si>
    <t xml:space="preserve">SO - 0005464</t>
  </si>
  <si>
    <t xml:space="preserve">SO - 0005465</t>
  </si>
  <si>
    <t xml:space="preserve">SO - 0005466</t>
  </si>
  <si>
    <t xml:space="preserve">SO - 0005467</t>
  </si>
  <si>
    <t xml:space="preserve">SO - 0005468</t>
  </si>
  <si>
    <t xml:space="preserve">SO - 0005469</t>
  </si>
  <si>
    <t xml:space="preserve">SO - 0005470</t>
  </si>
  <si>
    <t xml:space="preserve">SO - 0005471</t>
  </si>
  <si>
    <t xml:space="preserve">SO - 0005472</t>
  </si>
  <si>
    <t xml:space="preserve">SO - 0005473</t>
  </si>
  <si>
    <t xml:space="preserve">SO - 0005474</t>
  </si>
  <si>
    <t xml:space="preserve">SO - 0005475</t>
  </si>
  <si>
    <t xml:space="preserve">SO - 0005476</t>
  </si>
  <si>
    <t xml:space="preserve">SO - 0005477</t>
  </si>
  <si>
    <t xml:space="preserve">SO - 0005478</t>
  </si>
  <si>
    <t xml:space="preserve">SO - 0005479</t>
  </si>
  <si>
    <t xml:space="preserve">SO - 0005480</t>
  </si>
  <si>
    <t xml:space="preserve">SO - 0005481</t>
  </si>
  <si>
    <t xml:space="preserve">SO - 0005482</t>
  </si>
  <si>
    <t xml:space="preserve">SO - 0005483</t>
  </si>
  <si>
    <t xml:space="preserve">SO - 0005484</t>
  </si>
  <si>
    <t xml:space="preserve">SO - 0005485</t>
  </si>
  <si>
    <t xml:space="preserve">SO - 0005486</t>
  </si>
  <si>
    <t xml:space="preserve">SO - 0005487</t>
  </si>
  <si>
    <t xml:space="preserve">SO - 0005488</t>
  </si>
  <si>
    <t xml:space="preserve">SO - 0005489</t>
  </si>
  <si>
    <t xml:space="preserve">SO - 0005490</t>
  </si>
  <si>
    <t xml:space="preserve">SO - 0005491</t>
  </si>
  <si>
    <t xml:space="preserve">SO - 0005492</t>
  </si>
  <si>
    <t xml:space="preserve">SO - 0005493</t>
  </si>
  <si>
    <t xml:space="preserve">SO - 0005494</t>
  </si>
  <si>
    <t xml:space="preserve">SO - 0005495</t>
  </si>
  <si>
    <t xml:space="preserve">SO - 0005496</t>
  </si>
  <si>
    <t xml:space="preserve">SO - 0005497</t>
  </si>
  <si>
    <t xml:space="preserve">SO - 0005498</t>
  </si>
  <si>
    <t xml:space="preserve">SO - 0005499</t>
  </si>
  <si>
    <t xml:space="preserve">SO - 0005500</t>
  </si>
  <si>
    <t xml:space="preserve">SO - 0005501</t>
  </si>
  <si>
    <t xml:space="preserve">SO - 0005502</t>
  </si>
  <si>
    <t xml:space="preserve">SO - 0005503</t>
  </si>
  <si>
    <t xml:space="preserve">SO - 0005504</t>
  </si>
  <si>
    <t xml:space="preserve">SO - 0005505</t>
  </si>
  <si>
    <t xml:space="preserve">SO - 0005506</t>
  </si>
  <si>
    <t xml:space="preserve">SO - 0005507</t>
  </si>
  <si>
    <t xml:space="preserve">SO - 0005508</t>
  </si>
  <si>
    <t xml:space="preserve">SO - 0005509</t>
  </si>
  <si>
    <t xml:space="preserve">SO - 0005510</t>
  </si>
  <si>
    <t xml:space="preserve">SO - 0005511</t>
  </si>
  <si>
    <t xml:space="preserve">SO - 0005512</t>
  </si>
  <si>
    <t xml:space="preserve">SO - 0005513</t>
  </si>
  <si>
    <t xml:space="preserve">SO - 0005514</t>
  </si>
  <si>
    <t xml:space="preserve">SO - 0005515</t>
  </si>
  <si>
    <t xml:space="preserve">SO - 0005516</t>
  </si>
  <si>
    <t xml:space="preserve">SO - 0005517</t>
  </si>
  <si>
    <t xml:space="preserve">SO - 0005518</t>
  </si>
  <si>
    <t xml:space="preserve">SO - 0005519</t>
  </si>
  <si>
    <t xml:space="preserve">SO - 0005520</t>
  </si>
  <si>
    <t xml:space="preserve">SO - 0005521</t>
  </si>
  <si>
    <t xml:space="preserve">SO - 0005522</t>
  </si>
  <si>
    <t xml:space="preserve">SO - 0005523</t>
  </si>
  <si>
    <t xml:space="preserve">SO - 0005524</t>
  </si>
  <si>
    <t xml:space="preserve">SO - 0005525</t>
  </si>
  <si>
    <t xml:space="preserve">SO - 0005526</t>
  </si>
  <si>
    <t xml:space="preserve">SO - 0005527</t>
  </si>
  <si>
    <t xml:space="preserve">SO - 0005528</t>
  </si>
  <si>
    <t xml:space="preserve">SO - 0005529</t>
  </si>
  <si>
    <t xml:space="preserve">SO - 0005530</t>
  </si>
  <si>
    <t xml:space="preserve">SO - 0005531</t>
  </si>
  <si>
    <t xml:space="preserve">SO - 0005532</t>
  </si>
  <si>
    <t xml:space="preserve">SO - 0005533</t>
  </si>
  <si>
    <t xml:space="preserve">SO - 0005534</t>
  </si>
  <si>
    <t xml:space="preserve">SO - 0005535</t>
  </si>
  <si>
    <t xml:space="preserve">SO - 0005536</t>
  </si>
  <si>
    <t xml:space="preserve">SO - 0005537</t>
  </si>
  <si>
    <t xml:space="preserve">SO - 0005538</t>
  </si>
  <si>
    <t xml:space="preserve">SO - 0005539</t>
  </si>
  <si>
    <t xml:space="preserve">SO - 0005540</t>
  </si>
  <si>
    <t xml:space="preserve">SO - 0005541</t>
  </si>
  <si>
    <t xml:space="preserve">SO - 0005542</t>
  </si>
  <si>
    <t xml:space="preserve">SO - 0005543</t>
  </si>
  <si>
    <t xml:space="preserve">SO - 0005544</t>
  </si>
  <si>
    <t xml:space="preserve">SO - 0005545</t>
  </si>
  <si>
    <t xml:space="preserve">SO - 0005546</t>
  </si>
  <si>
    <t xml:space="preserve">SO - 0005547</t>
  </si>
  <si>
    <t xml:space="preserve">SO - 0005548</t>
  </si>
  <si>
    <t xml:space="preserve">SO - 0005549</t>
  </si>
  <si>
    <t xml:space="preserve">SO - 0005550</t>
  </si>
  <si>
    <t xml:space="preserve">SO - 0005551</t>
  </si>
  <si>
    <t xml:space="preserve">SO - 0005552</t>
  </si>
  <si>
    <t xml:space="preserve">SO - 0005553</t>
  </si>
  <si>
    <t xml:space="preserve">SO - 0005554</t>
  </si>
  <si>
    <t xml:space="preserve">SO - 0005555</t>
  </si>
  <si>
    <t xml:space="preserve">SO - 0005556</t>
  </si>
  <si>
    <t xml:space="preserve">SO - 0005557</t>
  </si>
  <si>
    <t xml:space="preserve">SO - 0005558</t>
  </si>
  <si>
    <t xml:space="preserve">SO - 0005559</t>
  </si>
  <si>
    <t xml:space="preserve">SO - 0005560</t>
  </si>
  <si>
    <t xml:space="preserve">SO - 0005561</t>
  </si>
  <si>
    <t xml:space="preserve">SO - 0005562</t>
  </si>
  <si>
    <t xml:space="preserve">SO - 0005563</t>
  </si>
  <si>
    <t xml:space="preserve">SO - 0005564</t>
  </si>
  <si>
    <t xml:space="preserve">SO - 0005565</t>
  </si>
  <si>
    <t xml:space="preserve">SO - 0005566</t>
  </si>
  <si>
    <t xml:space="preserve">SO - 0005567</t>
  </si>
  <si>
    <t xml:space="preserve">SO - 0005568</t>
  </si>
  <si>
    <t xml:space="preserve">SO - 0005569</t>
  </si>
  <si>
    <t xml:space="preserve">SO - 0005570</t>
  </si>
  <si>
    <t xml:space="preserve">SO - 0005571</t>
  </si>
  <si>
    <t xml:space="preserve">SO - 0005572</t>
  </si>
  <si>
    <t xml:space="preserve">SO - 0005573</t>
  </si>
  <si>
    <t xml:space="preserve">SO - 0005574</t>
  </si>
  <si>
    <t xml:space="preserve">SO - 0005575</t>
  </si>
  <si>
    <t xml:space="preserve">SO - 0005576</t>
  </si>
  <si>
    <t xml:space="preserve">SO - 0005577</t>
  </si>
  <si>
    <t xml:space="preserve">SO - 0005578</t>
  </si>
  <si>
    <t xml:space="preserve">SO - 0005579</t>
  </si>
  <si>
    <t xml:space="preserve">SO - 0005580</t>
  </si>
  <si>
    <t xml:space="preserve">SO - 0005581</t>
  </si>
  <si>
    <t xml:space="preserve">SO - 0005582</t>
  </si>
  <si>
    <t xml:space="preserve">SO - 0005583</t>
  </si>
  <si>
    <t xml:space="preserve">SO - 0005584</t>
  </si>
  <si>
    <t xml:space="preserve">SO - 0005585</t>
  </si>
  <si>
    <t xml:space="preserve">SO - 0005586</t>
  </si>
  <si>
    <t xml:space="preserve">SO - 0005587</t>
  </si>
  <si>
    <t xml:space="preserve">SO - 0005588</t>
  </si>
  <si>
    <t xml:space="preserve">SO - 0005589</t>
  </si>
  <si>
    <t xml:space="preserve">SO - 0005590</t>
  </si>
  <si>
    <t xml:space="preserve">SO - 0005591</t>
  </si>
  <si>
    <t xml:space="preserve">SO - 0005592</t>
  </si>
  <si>
    <t xml:space="preserve">SO - 0005593</t>
  </si>
  <si>
    <t xml:space="preserve">SO - 0005594</t>
  </si>
  <si>
    <t xml:space="preserve">SO - 0005595</t>
  </si>
  <si>
    <t xml:space="preserve">SO - 0005596</t>
  </si>
  <si>
    <t xml:space="preserve">SO - 0005597</t>
  </si>
  <si>
    <t xml:space="preserve">SO - 0005598</t>
  </si>
  <si>
    <t xml:space="preserve">SO - 0005599</t>
  </si>
  <si>
    <t xml:space="preserve">SO - 0005600</t>
  </si>
  <si>
    <t xml:space="preserve">SO - 0005601</t>
  </si>
  <si>
    <t xml:space="preserve">SO - 0005602</t>
  </si>
  <si>
    <t xml:space="preserve">SO - 0005603</t>
  </si>
  <si>
    <t xml:space="preserve">SO - 0005604</t>
  </si>
  <si>
    <t xml:space="preserve">SO - 0005605</t>
  </si>
  <si>
    <t xml:space="preserve">SO - 0005606</t>
  </si>
  <si>
    <t xml:space="preserve">SO - 0005607</t>
  </si>
  <si>
    <t xml:space="preserve">SO - 0005608</t>
  </si>
  <si>
    <t xml:space="preserve">SO - 0005609</t>
  </si>
  <si>
    <t xml:space="preserve">SO - 0005610</t>
  </si>
  <si>
    <t xml:space="preserve">SO - 0005611</t>
  </si>
  <si>
    <t xml:space="preserve">SO - 0005612</t>
  </si>
  <si>
    <t xml:space="preserve">SO - 0005613</t>
  </si>
  <si>
    <t xml:space="preserve">SO - 0005614</t>
  </si>
  <si>
    <t xml:space="preserve">SO - 0005615</t>
  </si>
  <si>
    <t xml:space="preserve">SO - 0005616</t>
  </si>
  <si>
    <t xml:space="preserve">SO - 0005617</t>
  </si>
  <si>
    <t xml:space="preserve">SO - 0005618</t>
  </si>
  <si>
    <t xml:space="preserve">SO - 0005619</t>
  </si>
  <si>
    <t xml:space="preserve">SO - 0005620</t>
  </si>
  <si>
    <t xml:space="preserve">SO - 0005621</t>
  </si>
  <si>
    <t xml:space="preserve">SO - 0005622</t>
  </si>
  <si>
    <t xml:space="preserve">SO - 0005623</t>
  </si>
  <si>
    <t xml:space="preserve">SO - 0005624</t>
  </si>
  <si>
    <t xml:space="preserve">SO - 0005625</t>
  </si>
  <si>
    <t xml:space="preserve">SO - 0005626</t>
  </si>
  <si>
    <t xml:space="preserve">SO - 0005627</t>
  </si>
  <si>
    <t xml:space="preserve">SO - 0005628</t>
  </si>
  <si>
    <t xml:space="preserve">SO - 0005629</t>
  </si>
  <si>
    <t xml:space="preserve">SO - 0005630</t>
  </si>
  <si>
    <t xml:space="preserve">SO - 0005631</t>
  </si>
  <si>
    <t xml:space="preserve">SO - 0005632</t>
  </si>
  <si>
    <t xml:space="preserve">SO - 0005633</t>
  </si>
  <si>
    <t xml:space="preserve">SO - 0005634</t>
  </si>
  <si>
    <t xml:space="preserve">SO - 0005635</t>
  </si>
  <si>
    <t xml:space="preserve">SO - 0005636</t>
  </si>
  <si>
    <t xml:space="preserve">SO - 0005637</t>
  </si>
  <si>
    <t xml:space="preserve">SO - 0005638</t>
  </si>
  <si>
    <t xml:space="preserve">SO - 0005639</t>
  </si>
  <si>
    <t xml:space="preserve">SO - 0005640</t>
  </si>
  <si>
    <t xml:space="preserve">SO - 0005641</t>
  </si>
  <si>
    <t xml:space="preserve">SO - 0005642</t>
  </si>
  <si>
    <t xml:space="preserve">SO - 0005643</t>
  </si>
  <si>
    <t xml:space="preserve">SO - 0005644</t>
  </si>
  <si>
    <t xml:space="preserve">SO - 0005645</t>
  </si>
  <si>
    <t xml:space="preserve">SO - 0005646</t>
  </si>
  <si>
    <t xml:space="preserve">SO - 0005647</t>
  </si>
  <si>
    <t xml:space="preserve">SO - 0005648</t>
  </si>
  <si>
    <t xml:space="preserve">SO - 0005649</t>
  </si>
  <si>
    <t xml:space="preserve">SO - 0005650</t>
  </si>
  <si>
    <t xml:space="preserve">SO - 0005651</t>
  </si>
  <si>
    <t xml:space="preserve">SO - 0005652</t>
  </si>
  <si>
    <t xml:space="preserve">SO - 0005653</t>
  </si>
  <si>
    <t xml:space="preserve">SO - 0005654</t>
  </si>
  <si>
    <t xml:space="preserve">SO - 0005655</t>
  </si>
  <si>
    <t xml:space="preserve">SO - 0005656</t>
  </si>
  <si>
    <t xml:space="preserve">SO - 0005657</t>
  </si>
  <si>
    <t xml:space="preserve">SO - 0005658</t>
  </si>
  <si>
    <t xml:space="preserve">SO - 0005659</t>
  </si>
  <si>
    <t xml:space="preserve">SO - 0005660</t>
  </si>
  <si>
    <t xml:space="preserve">SO - 0005661</t>
  </si>
  <si>
    <t xml:space="preserve">SO - 0005662</t>
  </si>
  <si>
    <t xml:space="preserve">SO - 0005663</t>
  </si>
  <si>
    <t xml:space="preserve">SO - 0005664</t>
  </si>
  <si>
    <t xml:space="preserve">SO - 0005665</t>
  </si>
  <si>
    <t xml:space="preserve">SO - 0005666</t>
  </si>
  <si>
    <t xml:space="preserve">SO - 0005667</t>
  </si>
  <si>
    <t xml:space="preserve">SO - 0005668</t>
  </si>
  <si>
    <t xml:space="preserve">SO - 0005669</t>
  </si>
  <si>
    <t xml:space="preserve">SO - 0005670</t>
  </si>
  <si>
    <t xml:space="preserve">SO - 0005671</t>
  </si>
  <si>
    <t xml:space="preserve">SO - 0005672</t>
  </si>
  <si>
    <t xml:space="preserve">SO - 0005673</t>
  </si>
  <si>
    <t xml:space="preserve">SO - 0005674</t>
  </si>
  <si>
    <t xml:space="preserve">SO - 0005675</t>
  </si>
  <si>
    <t xml:space="preserve">SO - 0005676</t>
  </si>
  <si>
    <t xml:space="preserve">SO - 0005677</t>
  </si>
  <si>
    <t xml:space="preserve">SO - 0005678</t>
  </si>
  <si>
    <t xml:space="preserve">SO - 0005679</t>
  </si>
  <si>
    <t xml:space="preserve">SO - 0005680</t>
  </si>
  <si>
    <t xml:space="preserve">SO - 0005681</t>
  </si>
  <si>
    <t xml:space="preserve">SO - 0005682</t>
  </si>
  <si>
    <t xml:space="preserve">SO - 0005683</t>
  </si>
  <si>
    <t xml:space="preserve">SO - 0005684</t>
  </si>
  <si>
    <t xml:space="preserve">SO - 0005685</t>
  </si>
  <si>
    <t xml:space="preserve">SO - 0005686</t>
  </si>
  <si>
    <t xml:space="preserve">SO - 0005687</t>
  </si>
  <si>
    <t xml:space="preserve">SO - 0005688</t>
  </si>
  <si>
    <t xml:space="preserve">SO - 0005689</t>
  </si>
  <si>
    <t xml:space="preserve">SO - 0005690</t>
  </si>
  <si>
    <t xml:space="preserve">SO - 0005691</t>
  </si>
  <si>
    <t xml:space="preserve">SO - 0005692</t>
  </si>
  <si>
    <t xml:space="preserve">SO - 0005693</t>
  </si>
  <si>
    <t xml:space="preserve">SO - 0005694</t>
  </si>
  <si>
    <t xml:space="preserve">SO - 0005695</t>
  </si>
  <si>
    <t xml:space="preserve">SO - 0005696</t>
  </si>
  <si>
    <t xml:space="preserve">SO - 0005697</t>
  </si>
  <si>
    <t xml:space="preserve">SO - 0005698</t>
  </si>
  <si>
    <t xml:space="preserve">SO - 0005699</t>
  </si>
  <si>
    <t xml:space="preserve">SO - 0005700</t>
  </si>
  <si>
    <t xml:space="preserve">SO - 0005701</t>
  </si>
  <si>
    <t xml:space="preserve">SO - 0005702</t>
  </si>
  <si>
    <t xml:space="preserve">SO - 0005703</t>
  </si>
  <si>
    <t xml:space="preserve">SO - 0005704</t>
  </si>
  <si>
    <t xml:space="preserve">SO - 0005705</t>
  </si>
  <si>
    <t xml:space="preserve">SO - 0005706</t>
  </si>
  <si>
    <t xml:space="preserve">SO - 0005707</t>
  </si>
  <si>
    <t xml:space="preserve">SO - 0005708</t>
  </si>
  <si>
    <t xml:space="preserve">SO - 0005709</t>
  </si>
  <si>
    <t xml:space="preserve">SO - 0005710</t>
  </si>
  <si>
    <t xml:space="preserve">SO - 0005711</t>
  </si>
  <si>
    <t xml:space="preserve">SO - 0005712</t>
  </si>
  <si>
    <t xml:space="preserve">SO - 0005713</t>
  </si>
  <si>
    <t xml:space="preserve">SO - 0005714</t>
  </si>
  <si>
    <t xml:space="preserve">SO - 0005715</t>
  </si>
  <si>
    <t xml:space="preserve">SO - 0005716</t>
  </si>
  <si>
    <t xml:space="preserve">SO - 0005717</t>
  </si>
  <si>
    <t xml:space="preserve">SO - 0005718</t>
  </si>
  <si>
    <t xml:space="preserve">SO - 0005719</t>
  </si>
  <si>
    <t xml:space="preserve">SO - 0005720</t>
  </si>
  <si>
    <t xml:space="preserve">SO - 0005721</t>
  </si>
  <si>
    <t xml:space="preserve">SO - 0005722</t>
  </si>
  <si>
    <t xml:space="preserve">SO - 0005723</t>
  </si>
  <si>
    <t xml:space="preserve">SO - 0005724</t>
  </si>
  <si>
    <t xml:space="preserve">SO - 0005725</t>
  </si>
  <si>
    <t xml:space="preserve">SO - 0005726</t>
  </si>
  <si>
    <t xml:space="preserve">SO - 0005727</t>
  </si>
  <si>
    <t xml:space="preserve">SO - 0005728</t>
  </si>
  <si>
    <t xml:space="preserve">SO - 0005729</t>
  </si>
  <si>
    <t xml:space="preserve">SO - 0005730</t>
  </si>
  <si>
    <t xml:space="preserve">SO - 0005731</t>
  </si>
  <si>
    <t xml:space="preserve">SO - 0005732</t>
  </si>
  <si>
    <t xml:space="preserve">SO - 0005733</t>
  </si>
  <si>
    <t xml:space="preserve">SO - 0005734</t>
  </si>
  <si>
    <t xml:space="preserve">SO - 0005735</t>
  </si>
  <si>
    <t xml:space="preserve">SO - 0005736</t>
  </si>
  <si>
    <t xml:space="preserve">SO - 0005737</t>
  </si>
  <si>
    <t xml:space="preserve">SO - 0005738</t>
  </si>
  <si>
    <t xml:space="preserve">SO - 0005739</t>
  </si>
  <si>
    <t xml:space="preserve">SO - 0005740</t>
  </si>
  <si>
    <t xml:space="preserve">SO - 0005741</t>
  </si>
  <si>
    <t xml:space="preserve">SO - 0005742</t>
  </si>
  <si>
    <t xml:space="preserve">SO - 0005743</t>
  </si>
  <si>
    <t xml:space="preserve">SO - 0005744</t>
  </si>
  <si>
    <t xml:space="preserve">SO - 0005745</t>
  </si>
  <si>
    <t xml:space="preserve">SO - 0005746</t>
  </si>
  <si>
    <t xml:space="preserve">SO - 0005747</t>
  </si>
  <si>
    <t xml:space="preserve">SO - 0005748</t>
  </si>
  <si>
    <t xml:space="preserve">SO - 0005749</t>
  </si>
  <si>
    <t xml:space="preserve">SO - 0005750</t>
  </si>
  <si>
    <t xml:space="preserve">SO - 0005751</t>
  </si>
  <si>
    <t xml:space="preserve">SO - 0005752</t>
  </si>
  <si>
    <t xml:space="preserve">SO - 0005753</t>
  </si>
  <si>
    <t xml:space="preserve">SO - 0005754</t>
  </si>
  <si>
    <t xml:space="preserve">SO - 0005755</t>
  </si>
  <si>
    <t xml:space="preserve">SO - 0005756</t>
  </si>
  <si>
    <t xml:space="preserve">SO - 0005757</t>
  </si>
  <si>
    <t xml:space="preserve">SO - 0005758</t>
  </si>
  <si>
    <t xml:space="preserve">SO - 0005759</t>
  </si>
  <si>
    <t xml:space="preserve">SO - 0005760</t>
  </si>
  <si>
    <t xml:space="preserve">SO - 0005761</t>
  </si>
  <si>
    <t xml:space="preserve">SO - 0005762</t>
  </si>
  <si>
    <t xml:space="preserve">SO - 0005763</t>
  </si>
  <si>
    <t xml:space="preserve">SO - 0005764</t>
  </si>
  <si>
    <t xml:space="preserve">SO - 0005765</t>
  </si>
  <si>
    <t xml:space="preserve">SO - 0005766</t>
  </si>
  <si>
    <t xml:space="preserve">SO - 0005767</t>
  </si>
  <si>
    <t xml:space="preserve">SO - 0005768</t>
  </si>
  <si>
    <t xml:space="preserve">SO - 0005769</t>
  </si>
  <si>
    <t xml:space="preserve">SO - 0005770</t>
  </si>
  <si>
    <t xml:space="preserve">SO - 0005771</t>
  </si>
  <si>
    <t xml:space="preserve">SO - 0005772</t>
  </si>
  <si>
    <t xml:space="preserve">SO - 0005773</t>
  </si>
  <si>
    <t xml:space="preserve">SO - 0005774</t>
  </si>
  <si>
    <t xml:space="preserve">SO - 0005775</t>
  </si>
  <si>
    <t xml:space="preserve">SO - 0005776</t>
  </si>
  <si>
    <t xml:space="preserve">SO - 0005777</t>
  </si>
  <si>
    <t xml:space="preserve">SO - 0005778</t>
  </si>
  <si>
    <t xml:space="preserve">SO - 0005779</t>
  </si>
  <si>
    <t xml:space="preserve">SO - 0005780</t>
  </si>
  <si>
    <t xml:space="preserve">SO - 0005781</t>
  </si>
  <si>
    <t xml:space="preserve">SO - 0005782</t>
  </si>
  <si>
    <t xml:space="preserve">SO - 0005783</t>
  </si>
  <si>
    <t xml:space="preserve">SO - 0005784</t>
  </si>
  <si>
    <t xml:space="preserve">SO - 0005785</t>
  </si>
  <si>
    <t xml:space="preserve">SO - 0005786</t>
  </si>
  <si>
    <t xml:space="preserve">SO - 0005787</t>
  </si>
  <si>
    <t xml:space="preserve">SO - 0005788</t>
  </si>
  <si>
    <t xml:space="preserve">SO - 0005789</t>
  </si>
  <si>
    <t xml:space="preserve">SO - 0005790</t>
  </si>
  <si>
    <t xml:space="preserve">SO - 0005791</t>
  </si>
  <si>
    <t xml:space="preserve">SO - 0005792</t>
  </si>
  <si>
    <t xml:space="preserve">SO - 0005793</t>
  </si>
  <si>
    <t xml:space="preserve">SO - 0005794</t>
  </si>
  <si>
    <t xml:space="preserve">SO - 0005795</t>
  </si>
  <si>
    <t xml:space="preserve">SO - 0005796</t>
  </si>
  <si>
    <t xml:space="preserve">SO - 0005797</t>
  </si>
  <si>
    <t xml:space="preserve">SO - 0005798</t>
  </si>
  <si>
    <t xml:space="preserve">SO - 0005799</t>
  </si>
  <si>
    <t xml:space="preserve">SO - 0005800</t>
  </si>
  <si>
    <t xml:space="preserve">SO - 0005801</t>
  </si>
  <si>
    <t xml:space="preserve">SO - 0005802</t>
  </si>
  <si>
    <t xml:space="preserve">SO - 0005803</t>
  </si>
  <si>
    <t xml:space="preserve">SO - 0005804</t>
  </si>
  <si>
    <t xml:space="preserve">SO - 0005805</t>
  </si>
  <si>
    <t xml:space="preserve">SO - 0005806</t>
  </si>
  <si>
    <t xml:space="preserve">SO - 0005807</t>
  </si>
  <si>
    <t xml:space="preserve">SO - 0005808</t>
  </si>
  <si>
    <t xml:space="preserve">SO - 0005809</t>
  </si>
  <si>
    <t xml:space="preserve">SO - 0005810</t>
  </si>
  <si>
    <t xml:space="preserve">SO - 0005811</t>
  </si>
  <si>
    <t xml:space="preserve">SO - 0005812</t>
  </si>
  <si>
    <t xml:space="preserve">SO - 0005813</t>
  </si>
  <si>
    <t xml:space="preserve">SO - 0005814</t>
  </si>
  <si>
    <t xml:space="preserve">SO - 0005815</t>
  </si>
  <si>
    <t xml:space="preserve">SO - 0005816</t>
  </si>
  <si>
    <t xml:space="preserve">SO - 0005817</t>
  </si>
  <si>
    <t xml:space="preserve">SO - 0005818</t>
  </si>
  <si>
    <t xml:space="preserve">SO - 0005819</t>
  </si>
  <si>
    <t xml:space="preserve">SO - 0005820</t>
  </si>
  <si>
    <t xml:space="preserve">SO - 0005821</t>
  </si>
  <si>
    <t xml:space="preserve">SO - 0005822</t>
  </si>
  <si>
    <t xml:space="preserve">SO - 0005823</t>
  </si>
  <si>
    <t xml:space="preserve">SO - 0005824</t>
  </si>
  <si>
    <t xml:space="preserve">SO - 0005825</t>
  </si>
  <si>
    <t xml:space="preserve">SO - 0005826</t>
  </si>
  <si>
    <t xml:space="preserve">SO - 0005827</t>
  </si>
  <si>
    <t xml:space="preserve">SO - 0005828</t>
  </si>
  <si>
    <t xml:space="preserve">SO - 0005829</t>
  </si>
  <si>
    <t xml:space="preserve">SO - 0005830</t>
  </si>
  <si>
    <t xml:space="preserve">SO - 0005831</t>
  </si>
  <si>
    <t xml:space="preserve">SO - 0005832</t>
  </si>
  <si>
    <t xml:space="preserve">SO - 0005833</t>
  </si>
  <si>
    <t xml:space="preserve">SO - 0005834</t>
  </si>
  <si>
    <t xml:space="preserve">SO - 0005835</t>
  </si>
  <si>
    <t xml:space="preserve">SO - 0005836</t>
  </si>
  <si>
    <t xml:space="preserve">SO - 0005837</t>
  </si>
  <si>
    <t xml:space="preserve">SO - 0005838</t>
  </si>
  <si>
    <t xml:space="preserve">SO - 0005839</t>
  </si>
  <si>
    <t xml:space="preserve">SO - 0005840</t>
  </si>
  <si>
    <t xml:space="preserve">SO - 0005841</t>
  </si>
  <si>
    <t xml:space="preserve">SO - 0005842</t>
  </si>
  <si>
    <t xml:space="preserve">SO - 0005843</t>
  </si>
  <si>
    <t xml:space="preserve">SO - 0005844</t>
  </si>
  <si>
    <t xml:space="preserve">SO - 0005845</t>
  </si>
  <si>
    <t xml:space="preserve">SO - 0005846</t>
  </si>
  <si>
    <t xml:space="preserve">SO - 0005847</t>
  </si>
  <si>
    <t xml:space="preserve">SO - 0005848</t>
  </si>
  <si>
    <t xml:space="preserve">SO - 0005849</t>
  </si>
  <si>
    <t xml:space="preserve">SO - 0005850</t>
  </si>
  <si>
    <t xml:space="preserve">SO - 0005851</t>
  </si>
  <si>
    <t xml:space="preserve">SO - 0005852</t>
  </si>
  <si>
    <t xml:space="preserve">SO - 0005853</t>
  </si>
  <si>
    <t xml:space="preserve">SO - 0005854</t>
  </si>
  <si>
    <t xml:space="preserve">SO - 0005855</t>
  </si>
  <si>
    <t xml:space="preserve">SO - 0005856</t>
  </si>
  <si>
    <t xml:space="preserve">SO - 0005857</t>
  </si>
  <si>
    <t xml:space="preserve">SO - 0005858</t>
  </si>
  <si>
    <t xml:space="preserve">SO - 0005859</t>
  </si>
  <si>
    <t xml:space="preserve">SO - 0005860</t>
  </si>
  <si>
    <t xml:space="preserve">SO - 0005861</t>
  </si>
  <si>
    <t xml:space="preserve">SO - 0005862</t>
  </si>
  <si>
    <t xml:space="preserve">SO - 0005863</t>
  </si>
  <si>
    <t xml:space="preserve">SO - 0005864</t>
  </si>
  <si>
    <t xml:space="preserve">SO - 0005865</t>
  </si>
  <si>
    <t xml:space="preserve">SO - 0005866</t>
  </si>
  <si>
    <t xml:space="preserve">SO - 0005867</t>
  </si>
  <si>
    <t xml:space="preserve">SO - 0005868</t>
  </si>
  <si>
    <t xml:space="preserve">SO - 0005869</t>
  </si>
  <si>
    <t xml:space="preserve">SO - 0005870</t>
  </si>
  <si>
    <t xml:space="preserve">SO - 0005871</t>
  </si>
  <si>
    <t xml:space="preserve">SO - 0005872</t>
  </si>
  <si>
    <t xml:space="preserve">SO - 0005873</t>
  </si>
  <si>
    <t xml:space="preserve">SO - 0005874</t>
  </si>
  <si>
    <t xml:space="preserve">SO - 0005875</t>
  </si>
  <si>
    <t xml:space="preserve">SO - 0005876</t>
  </si>
  <si>
    <t xml:space="preserve">SO - 0005877</t>
  </si>
  <si>
    <t xml:space="preserve">SO - 0005878</t>
  </si>
  <si>
    <t xml:space="preserve">SO - 0005879</t>
  </si>
  <si>
    <t xml:space="preserve">SO - 0005880</t>
  </si>
  <si>
    <t xml:space="preserve">SO - 0005881</t>
  </si>
  <si>
    <t xml:space="preserve">SO - 0005882</t>
  </si>
  <si>
    <t xml:space="preserve">SO - 0005883</t>
  </si>
  <si>
    <t xml:space="preserve">SO - 0005884</t>
  </si>
  <si>
    <t xml:space="preserve">SO - 0005885</t>
  </si>
  <si>
    <t xml:space="preserve">SO - 0005886</t>
  </si>
  <si>
    <t xml:space="preserve">SO - 0005887</t>
  </si>
  <si>
    <t xml:space="preserve">SO - 0005888</t>
  </si>
  <si>
    <t xml:space="preserve">SO - 0005889</t>
  </si>
  <si>
    <t xml:space="preserve">SO - 0005890</t>
  </si>
  <si>
    <t xml:space="preserve">SO - 0005891</t>
  </si>
  <si>
    <t xml:space="preserve">SO - 0005892</t>
  </si>
  <si>
    <t xml:space="preserve">SO - 0005893</t>
  </si>
  <si>
    <t xml:space="preserve">SO - 0005894</t>
  </si>
  <si>
    <t xml:space="preserve">SO - 0005895</t>
  </si>
  <si>
    <t xml:space="preserve">SO - 0005896</t>
  </si>
  <si>
    <t xml:space="preserve">SO - 0005897</t>
  </si>
  <si>
    <t xml:space="preserve">SO - 0005898</t>
  </si>
  <si>
    <t xml:space="preserve">SO - 0005899</t>
  </si>
  <si>
    <t xml:space="preserve">SO - 0005900</t>
  </si>
  <si>
    <t xml:space="preserve">SO - 0005901</t>
  </si>
  <si>
    <t xml:space="preserve">SO - 0005902</t>
  </si>
  <si>
    <t xml:space="preserve">SO - 0005903</t>
  </si>
  <si>
    <t xml:space="preserve">SO - 0005904</t>
  </si>
  <si>
    <t xml:space="preserve">SO - 0005905</t>
  </si>
  <si>
    <t xml:space="preserve">SO - 0005906</t>
  </si>
  <si>
    <t xml:space="preserve">SO - 0005907</t>
  </si>
  <si>
    <t xml:space="preserve">SO - 0005908</t>
  </si>
  <si>
    <t xml:space="preserve">SO - 0005909</t>
  </si>
  <si>
    <t xml:space="preserve">SO - 0005910</t>
  </si>
  <si>
    <t xml:space="preserve">SO - 0005911</t>
  </si>
  <si>
    <t xml:space="preserve">SO - 0005912</t>
  </si>
  <si>
    <t xml:space="preserve">SO - 0005913</t>
  </si>
  <si>
    <t xml:space="preserve">SO - 0005914</t>
  </si>
  <si>
    <t xml:space="preserve">SO - 0005915</t>
  </si>
  <si>
    <t xml:space="preserve">SO - 0005916</t>
  </si>
  <si>
    <t xml:space="preserve">SO - 0005917</t>
  </si>
  <si>
    <t xml:space="preserve">SO - 0005918</t>
  </si>
  <si>
    <t xml:space="preserve">SO - 0005919</t>
  </si>
  <si>
    <t xml:space="preserve">SO - 0005920</t>
  </si>
  <si>
    <t xml:space="preserve">SO - 0005921</t>
  </si>
  <si>
    <t xml:space="preserve">SO - 0005922</t>
  </si>
  <si>
    <t xml:space="preserve">SO - 0005923</t>
  </si>
  <si>
    <t xml:space="preserve">SO - 0005924</t>
  </si>
  <si>
    <t xml:space="preserve">SO - 0005925</t>
  </si>
  <si>
    <t xml:space="preserve">SO - 0005926</t>
  </si>
  <si>
    <t xml:space="preserve">SO - 0005927</t>
  </si>
  <si>
    <t xml:space="preserve">SO - 0005928</t>
  </si>
  <si>
    <t xml:space="preserve">SO - 0005929</t>
  </si>
  <si>
    <t xml:space="preserve">SO - 0005930</t>
  </si>
  <si>
    <t xml:space="preserve">SO - 0005931</t>
  </si>
  <si>
    <t xml:space="preserve">SO - 0005932</t>
  </si>
  <si>
    <t xml:space="preserve">SO - 0005933</t>
  </si>
  <si>
    <t xml:space="preserve">SO - 0005934</t>
  </si>
  <si>
    <t xml:space="preserve">SO - 0005935</t>
  </si>
  <si>
    <t xml:space="preserve">SO - 0005936</t>
  </si>
  <si>
    <t xml:space="preserve">SO - 0005937</t>
  </si>
  <si>
    <t xml:space="preserve">SO - 0005938</t>
  </si>
  <si>
    <t xml:space="preserve">SO - 0005939</t>
  </si>
  <si>
    <t xml:space="preserve">SO - 0005940</t>
  </si>
  <si>
    <t xml:space="preserve">SO - 0005941</t>
  </si>
  <si>
    <t xml:space="preserve">SO - 0005942</t>
  </si>
  <si>
    <t xml:space="preserve">SO - 0005943</t>
  </si>
  <si>
    <t xml:space="preserve">SO - 0005944</t>
  </si>
  <si>
    <t xml:space="preserve">SO - 0005945</t>
  </si>
  <si>
    <t xml:space="preserve">SO - 0005946</t>
  </si>
  <si>
    <t xml:space="preserve">SO - 0005947</t>
  </si>
  <si>
    <t xml:space="preserve">SO - 0005948</t>
  </si>
  <si>
    <t xml:space="preserve">SO - 0005949</t>
  </si>
  <si>
    <t xml:space="preserve">SO - 0005950</t>
  </si>
  <si>
    <t xml:space="preserve">SO - 0005951</t>
  </si>
  <si>
    <t xml:space="preserve">SO - 0005952</t>
  </si>
  <si>
    <t xml:space="preserve">SO - 0005953</t>
  </si>
  <si>
    <t xml:space="preserve">SO - 0005954</t>
  </si>
  <si>
    <t xml:space="preserve">SO - 0005955</t>
  </si>
  <si>
    <t xml:space="preserve">SO - 0005956</t>
  </si>
  <si>
    <t xml:space="preserve">SO - 0005957</t>
  </si>
  <si>
    <t xml:space="preserve">SO - 0005958</t>
  </si>
  <si>
    <t xml:space="preserve">SO - 0005959</t>
  </si>
  <si>
    <t xml:space="preserve">SO - 0005960</t>
  </si>
  <si>
    <t xml:space="preserve">SO - 0005961</t>
  </si>
  <si>
    <t xml:space="preserve">SO - 0005962</t>
  </si>
  <si>
    <t xml:space="preserve">SO - 0005963</t>
  </si>
  <si>
    <t xml:space="preserve">SO - 0005964</t>
  </si>
  <si>
    <t xml:space="preserve">SO - 0005965</t>
  </si>
  <si>
    <t xml:space="preserve">SO - 0005966</t>
  </si>
  <si>
    <t xml:space="preserve">SO - 0005967</t>
  </si>
  <si>
    <t xml:space="preserve">SO - 0005968</t>
  </si>
  <si>
    <t xml:space="preserve">SO - 0005969</t>
  </si>
  <si>
    <t xml:space="preserve">SO - 0005970</t>
  </si>
  <si>
    <t xml:space="preserve">SO - 0005971</t>
  </si>
  <si>
    <t xml:space="preserve">SO - 0005972</t>
  </si>
  <si>
    <t xml:space="preserve">SO - 0005973</t>
  </si>
  <si>
    <t xml:space="preserve">SO - 0005974</t>
  </si>
  <si>
    <t xml:space="preserve">SO - 0005975</t>
  </si>
  <si>
    <t xml:space="preserve">SO - 0005976</t>
  </si>
  <si>
    <t xml:space="preserve">SO - 0005977</t>
  </si>
  <si>
    <t xml:space="preserve">SO - 0005978</t>
  </si>
  <si>
    <t xml:space="preserve">SO - 0005979</t>
  </si>
  <si>
    <t xml:space="preserve">SO - 0005980</t>
  </si>
  <si>
    <t xml:space="preserve">SO - 0005981</t>
  </si>
  <si>
    <t xml:space="preserve">SO - 0005982</t>
  </si>
  <si>
    <t xml:space="preserve">SO - 0005983</t>
  </si>
  <si>
    <t xml:space="preserve">SO - 0005984</t>
  </si>
  <si>
    <t xml:space="preserve">SO - 0005985</t>
  </si>
  <si>
    <t xml:space="preserve">SO - 0005986</t>
  </si>
  <si>
    <t xml:space="preserve">SO - 0005987</t>
  </si>
  <si>
    <t xml:space="preserve">SO - 0005988</t>
  </si>
  <si>
    <t xml:space="preserve">SO - 0005989</t>
  </si>
  <si>
    <t xml:space="preserve">SO - 0005990</t>
  </si>
  <si>
    <t xml:space="preserve">SO - 0005991</t>
  </si>
  <si>
    <t xml:space="preserve">SO - 0005992</t>
  </si>
  <si>
    <t xml:space="preserve">SO - 0005993</t>
  </si>
  <si>
    <t xml:space="preserve">SO - 0005994</t>
  </si>
  <si>
    <t xml:space="preserve">SO - 0005995</t>
  </si>
  <si>
    <t xml:space="preserve">SO - 0005996</t>
  </si>
  <si>
    <t xml:space="preserve">SO - 0005997</t>
  </si>
  <si>
    <t xml:space="preserve">SO - 0005998</t>
  </si>
  <si>
    <t xml:space="preserve">SO - 0005999</t>
  </si>
  <si>
    <t xml:space="preserve">SO - 0006000</t>
  </si>
  <si>
    <t xml:space="preserve">SO - 0006001</t>
  </si>
  <si>
    <t xml:space="preserve">SO - 0006002</t>
  </si>
  <si>
    <t xml:space="preserve">SO - 0006003</t>
  </si>
  <si>
    <t xml:space="preserve">SO - 0006004</t>
  </si>
  <si>
    <t xml:space="preserve">SO - 0006005</t>
  </si>
  <si>
    <t xml:space="preserve">SO - 0006006</t>
  </si>
  <si>
    <t xml:space="preserve">SO - 0006007</t>
  </si>
  <si>
    <t xml:space="preserve">SO - 0006008</t>
  </si>
  <si>
    <t xml:space="preserve">SO - 0006009</t>
  </si>
  <si>
    <t xml:space="preserve">SO - 0006010</t>
  </si>
  <si>
    <t xml:space="preserve">SO - 0006011</t>
  </si>
  <si>
    <t xml:space="preserve">SO - 0006012</t>
  </si>
  <si>
    <t xml:space="preserve">SO - 0006013</t>
  </si>
  <si>
    <t xml:space="preserve">SO - 0006014</t>
  </si>
  <si>
    <t xml:space="preserve">SO - 0006015</t>
  </si>
  <si>
    <t xml:space="preserve">SO - 0006016</t>
  </si>
  <si>
    <t xml:space="preserve">SO - 0006017</t>
  </si>
  <si>
    <t xml:space="preserve">SO - 0006018</t>
  </si>
  <si>
    <t xml:space="preserve">SO - 0006019</t>
  </si>
  <si>
    <t xml:space="preserve">SO - 0006020</t>
  </si>
  <si>
    <t xml:space="preserve">SO - 0006021</t>
  </si>
  <si>
    <t xml:space="preserve">SO - 0006022</t>
  </si>
  <si>
    <t xml:space="preserve">SO - 0006023</t>
  </si>
  <si>
    <t xml:space="preserve">SO - 0006024</t>
  </si>
  <si>
    <t xml:space="preserve">SO - 0006025</t>
  </si>
  <si>
    <t xml:space="preserve">SO - 0006026</t>
  </si>
  <si>
    <t xml:space="preserve">SO - 0006027</t>
  </si>
  <si>
    <t xml:space="preserve">SO - 0006028</t>
  </si>
  <si>
    <t xml:space="preserve">SO - 0006029</t>
  </si>
  <si>
    <t xml:space="preserve">SO - 0006030</t>
  </si>
  <si>
    <t xml:space="preserve">SO - 0006031</t>
  </si>
  <si>
    <t xml:space="preserve">SO - 0006032</t>
  </si>
  <si>
    <t xml:space="preserve">SO - 0006033</t>
  </si>
  <si>
    <t xml:space="preserve">SO - 0006034</t>
  </si>
  <si>
    <t xml:space="preserve">SO - 0006035</t>
  </si>
  <si>
    <t xml:space="preserve">SO - 0006036</t>
  </si>
  <si>
    <t xml:space="preserve">SO - 0006037</t>
  </si>
  <si>
    <t xml:space="preserve">SO - 0006038</t>
  </si>
  <si>
    <t xml:space="preserve">SO - 0006039</t>
  </si>
  <si>
    <t xml:space="preserve">SO - 0006040</t>
  </si>
  <si>
    <t xml:space="preserve">SO - 0006041</t>
  </si>
  <si>
    <t xml:space="preserve">SO - 0006042</t>
  </si>
  <si>
    <t xml:space="preserve">SO - 0006043</t>
  </si>
  <si>
    <t xml:space="preserve">SO - 0006044</t>
  </si>
  <si>
    <t xml:space="preserve">SO - 0006045</t>
  </si>
  <si>
    <t xml:space="preserve">SO - 0006046</t>
  </si>
  <si>
    <t xml:space="preserve">SO - 0006047</t>
  </si>
  <si>
    <t xml:space="preserve">SO - 0006048</t>
  </si>
  <si>
    <t xml:space="preserve">SO - 0006049</t>
  </si>
  <si>
    <t xml:space="preserve">SO - 0006050</t>
  </si>
  <si>
    <t xml:space="preserve">SO - 0006051</t>
  </si>
  <si>
    <t xml:space="preserve">SO - 0006052</t>
  </si>
  <si>
    <t xml:space="preserve">SO - 0006053</t>
  </si>
  <si>
    <t xml:space="preserve">SO - 0006054</t>
  </si>
  <si>
    <t xml:space="preserve">SO - 0006055</t>
  </si>
  <si>
    <t xml:space="preserve">SO - 0006056</t>
  </si>
  <si>
    <t xml:space="preserve">SO - 0006057</t>
  </si>
  <si>
    <t xml:space="preserve">SO - 0006058</t>
  </si>
  <si>
    <t xml:space="preserve">SO - 0006059</t>
  </si>
  <si>
    <t xml:space="preserve">SO - 0006060</t>
  </si>
  <si>
    <t xml:space="preserve">SO - 0006061</t>
  </si>
  <si>
    <t xml:space="preserve">SO - 0006062</t>
  </si>
  <si>
    <t xml:space="preserve">SO - 0006063</t>
  </si>
  <si>
    <t xml:space="preserve">SO - 0006064</t>
  </si>
  <si>
    <t xml:space="preserve">SO - 0006065</t>
  </si>
  <si>
    <t xml:space="preserve">SO - 0006066</t>
  </si>
  <si>
    <t xml:space="preserve">SO - 0006067</t>
  </si>
  <si>
    <t xml:space="preserve">SO - 0006068</t>
  </si>
  <si>
    <t xml:space="preserve">SO - 0006069</t>
  </si>
  <si>
    <t xml:space="preserve">SO - 0006070</t>
  </si>
  <si>
    <t xml:space="preserve">SO - 0006071</t>
  </si>
  <si>
    <t xml:space="preserve">SO - 0006072</t>
  </si>
  <si>
    <t xml:space="preserve">SO - 0006073</t>
  </si>
  <si>
    <t xml:space="preserve">SO - 0006074</t>
  </si>
  <si>
    <t xml:space="preserve">SO - 0006075</t>
  </si>
  <si>
    <t xml:space="preserve">SO - 0006076</t>
  </si>
  <si>
    <t xml:space="preserve">SO - 0006077</t>
  </si>
  <si>
    <t xml:space="preserve">SO - 0006078</t>
  </si>
  <si>
    <t xml:space="preserve">SO - 0006079</t>
  </si>
  <si>
    <t xml:space="preserve">SO - 0006080</t>
  </si>
  <si>
    <t xml:space="preserve">SO - 0006081</t>
  </si>
  <si>
    <t xml:space="preserve">SO - 0006082</t>
  </si>
  <si>
    <t xml:space="preserve">SO - 0006083</t>
  </si>
  <si>
    <t xml:space="preserve">SO - 0006084</t>
  </si>
  <si>
    <t xml:space="preserve">SO - 0006085</t>
  </si>
  <si>
    <t xml:space="preserve">SO - 0006086</t>
  </si>
  <si>
    <t xml:space="preserve">SO - 0006087</t>
  </si>
  <si>
    <t xml:space="preserve">SO - 0006088</t>
  </si>
  <si>
    <t xml:space="preserve">SO - 0006089</t>
  </si>
  <si>
    <t xml:space="preserve">SO - 0006090</t>
  </si>
  <si>
    <t xml:space="preserve">SO - 0006091</t>
  </si>
  <si>
    <t xml:space="preserve">SO - 0006092</t>
  </si>
  <si>
    <t xml:space="preserve">SO - 0006093</t>
  </si>
  <si>
    <t xml:space="preserve">SO - 0006094</t>
  </si>
  <si>
    <t xml:space="preserve">SO - 0006095</t>
  </si>
  <si>
    <t xml:space="preserve">SO - 0006096</t>
  </si>
  <si>
    <t xml:space="preserve">SO - 0006097</t>
  </si>
  <si>
    <t xml:space="preserve">SO - 0006098</t>
  </si>
  <si>
    <t xml:space="preserve">SO - 0006099</t>
  </si>
  <si>
    <t xml:space="preserve">SO - 0006100</t>
  </si>
  <si>
    <t xml:space="preserve">SO - 0006101</t>
  </si>
  <si>
    <t xml:space="preserve">SO - 0006102</t>
  </si>
  <si>
    <t xml:space="preserve">SO - 0006103</t>
  </si>
  <si>
    <t xml:space="preserve">SO - 0006104</t>
  </si>
  <si>
    <t xml:space="preserve">SO - 0006105</t>
  </si>
  <si>
    <t xml:space="preserve">SO - 0006106</t>
  </si>
  <si>
    <t xml:space="preserve">SO - 0006107</t>
  </si>
  <si>
    <t xml:space="preserve">SO - 0006108</t>
  </si>
  <si>
    <t xml:space="preserve">SO - 0006109</t>
  </si>
  <si>
    <t xml:space="preserve">SO - 0006110</t>
  </si>
  <si>
    <t xml:space="preserve">SO - 0006111</t>
  </si>
  <si>
    <t xml:space="preserve">SO - 0006112</t>
  </si>
  <si>
    <t xml:space="preserve">SO - 0006113</t>
  </si>
  <si>
    <t xml:space="preserve">SO - 0006114</t>
  </si>
  <si>
    <t xml:space="preserve">SO - 0006115</t>
  </si>
  <si>
    <t xml:space="preserve">SO - 0006116</t>
  </si>
  <si>
    <t xml:space="preserve">SO - 0006117</t>
  </si>
  <si>
    <t xml:space="preserve">SO - 0006118</t>
  </si>
  <si>
    <t xml:space="preserve">SO - 0006119</t>
  </si>
  <si>
    <t xml:space="preserve">SO - 0006120</t>
  </si>
  <si>
    <t xml:space="preserve">SO - 0006121</t>
  </si>
  <si>
    <t xml:space="preserve">SO - 0006122</t>
  </si>
  <si>
    <t xml:space="preserve">SO - 0006123</t>
  </si>
  <si>
    <t xml:space="preserve">SO - 0006124</t>
  </si>
  <si>
    <t xml:space="preserve">SO - 0006125</t>
  </si>
  <si>
    <t xml:space="preserve">SO - 0006126</t>
  </si>
  <si>
    <t xml:space="preserve">SO - 0006127</t>
  </si>
  <si>
    <t xml:space="preserve">SO - 0006128</t>
  </si>
  <si>
    <t xml:space="preserve">SO - 0006129</t>
  </si>
  <si>
    <t xml:space="preserve">SO - 0006130</t>
  </si>
  <si>
    <t xml:space="preserve">SO - 0006131</t>
  </si>
  <si>
    <t xml:space="preserve">SO - 0006132</t>
  </si>
  <si>
    <t xml:space="preserve">SO - 0006133</t>
  </si>
  <si>
    <t xml:space="preserve">SO - 0006134</t>
  </si>
  <si>
    <t xml:space="preserve">SO - 0006135</t>
  </si>
  <si>
    <t xml:space="preserve">SO - 0006136</t>
  </si>
  <si>
    <t xml:space="preserve">SO - 0006137</t>
  </si>
  <si>
    <t xml:space="preserve">SO - 0006138</t>
  </si>
  <si>
    <t xml:space="preserve">SO - 0006139</t>
  </si>
  <si>
    <t xml:space="preserve">SO - 0006140</t>
  </si>
  <si>
    <t xml:space="preserve">SO - 0006141</t>
  </si>
  <si>
    <t xml:space="preserve">SO - 0006142</t>
  </si>
  <si>
    <t xml:space="preserve">SO - 0006143</t>
  </si>
  <si>
    <t xml:space="preserve">SO - 0006144</t>
  </si>
  <si>
    <t xml:space="preserve">SO - 0006145</t>
  </si>
  <si>
    <t xml:space="preserve">SO - 0006146</t>
  </si>
  <si>
    <t xml:space="preserve">SO - 0006147</t>
  </si>
  <si>
    <t xml:space="preserve">SO - 0006148</t>
  </si>
  <si>
    <t xml:space="preserve">SO - 0006149</t>
  </si>
  <si>
    <t xml:space="preserve">SO - 0006150</t>
  </si>
  <si>
    <t xml:space="preserve">SO - 0006151</t>
  </si>
  <si>
    <t xml:space="preserve">SO - 0006152</t>
  </si>
  <si>
    <t xml:space="preserve">SO - 0006153</t>
  </si>
  <si>
    <t xml:space="preserve">SO - 0006154</t>
  </si>
  <si>
    <t xml:space="preserve">SO - 0006155</t>
  </si>
  <si>
    <t xml:space="preserve">SO - 0006156</t>
  </si>
  <si>
    <t xml:space="preserve">SO - 0006157</t>
  </si>
  <si>
    <t xml:space="preserve">SO - 0006158</t>
  </si>
  <si>
    <t xml:space="preserve">SO - 0006159</t>
  </si>
  <si>
    <t xml:space="preserve">SO - 0006160</t>
  </si>
  <si>
    <t xml:space="preserve">SO - 0006161</t>
  </si>
  <si>
    <t xml:space="preserve">SO - 0006162</t>
  </si>
  <si>
    <t xml:space="preserve">SO - 0006163</t>
  </si>
  <si>
    <t xml:space="preserve">SO - 0006164</t>
  </si>
  <si>
    <t xml:space="preserve">SO - 0006165</t>
  </si>
  <si>
    <t xml:space="preserve">SO - 0006166</t>
  </si>
  <si>
    <t xml:space="preserve">SO - 0006167</t>
  </si>
  <si>
    <t xml:space="preserve">SO - 0006168</t>
  </si>
  <si>
    <t xml:space="preserve">SO - 0006169</t>
  </si>
  <si>
    <t xml:space="preserve">SO - 0006170</t>
  </si>
  <si>
    <t xml:space="preserve">SO - 0006171</t>
  </si>
  <si>
    <t xml:space="preserve">SO - 0006172</t>
  </si>
  <si>
    <t xml:space="preserve">SO - 0006173</t>
  </si>
  <si>
    <t xml:space="preserve">SO - 0006174</t>
  </si>
  <si>
    <t xml:space="preserve">SO - 0006175</t>
  </si>
  <si>
    <t xml:space="preserve">SO - 0006176</t>
  </si>
  <si>
    <t xml:space="preserve">SO - 0006177</t>
  </si>
  <si>
    <t xml:space="preserve">SO - 0006178</t>
  </si>
  <si>
    <t xml:space="preserve">SO - 0006179</t>
  </si>
  <si>
    <t xml:space="preserve">SO - 0006180</t>
  </si>
  <si>
    <t xml:space="preserve">SO - 0006181</t>
  </si>
  <si>
    <t xml:space="preserve">SO - 0006182</t>
  </si>
  <si>
    <t xml:space="preserve">SO - 0006183</t>
  </si>
  <si>
    <t xml:space="preserve">SO - 0006184</t>
  </si>
  <si>
    <t xml:space="preserve">SO - 0006185</t>
  </si>
  <si>
    <t xml:space="preserve">SO - 0006186</t>
  </si>
  <si>
    <t xml:space="preserve">SO - 0006187</t>
  </si>
  <si>
    <t xml:space="preserve">SO - 0006188</t>
  </si>
  <si>
    <t xml:space="preserve">SO - 0006189</t>
  </si>
  <si>
    <t xml:space="preserve">SO - 0006190</t>
  </si>
  <si>
    <t xml:space="preserve">SO - 0006191</t>
  </si>
  <si>
    <t xml:space="preserve">SO - 0006192</t>
  </si>
  <si>
    <t xml:space="preserve">SO - 0006193</t>
  </si>
  <si>
    <t xml:space="preserve">SO - 0006194</t>
  </si>
  <si>
    <t xml:space="preserve">SO - 0006195</t>
  </si>
  <si>
    <t xml:space="preserve">SO - 0006196</t>
  </si>
  <si>
    <t xml:space="preserve">SO - 0006197</t>
  </si>
  <si>
    <t xml:space="preserve">SO - 0006198</t>
  </si>
  <si>
    <t xml:space="preserve">SO - 0006199</t>
  </si>
  <si>
    <t xml:space="preserve">SO - 0006200</t>
  </si>
  <si>
    <t xml:space="preserve">SO - 0006201</t>
  </si>
  <si>
    <t xml:space="preserve">SO - 0006202</t>
  </si>
  <si>
    <t xml:space="preserve">SO - 0006203</t>
  </si>
  <si>
    <t xml:space="preserve">SO - 0006204</t>
  </si>
  <si>
    <t xml:space="preserve">SO - 0006205</t>
  </si>
  <si>
    <t xml:space="preserve">SO - 0006206</t>
  </si>
  <si>
    <t xml:space="preserve">SO - 0006207</t>
  </si>
  <si>
    <t xml:space="preserve">SO - 0006208</t>
  </si>
  <si>
    <t xml:space="preserve">SO - 0006209</t>
  </si>
  <si>
    <t xml:space="preserve">SO - 0006210</t>
  </si>
  <si>
    <t xml:space="preserve">SO - 0006211</t>
  </si>
  <si>
    <t xml:space="preserve">SO - 0006212</t>
  </si>
  <si>
    <t xml:space="preserve">SO - 0006213</t>
  </si>
  <si>
    <t xml:space="preserve">SO - 0006214</t>
  </si>
  <si>
    <t xml:space="preserve">SO - 0006215</t>
  </si>
  <si>
    <t xml:space="preserve">SO - 0006216</t>
  </si>
  <si>
    <t xml:space="preserve">SO - 0006217</t>
  </si>
  <si>
    <t xml:space="preserve">SO - 0006218</t>
  </si>
  <si>
    <t xml:space="preserve">SO - 0006219</t>
  </si>
  <si>
    <t xml:space="preserve">SO - 0006220</t>
  </si>
  <si>
    <t xml:space="preserve">SO - 0006221</t>
  </si>
  <si>
    <t xml:space="preserve">SO - 0006222</t>
  </si>
  <si>
    <t xml:space="preserve">SO - 0006223</t>
  </si>
  <si>
    <t xml:space="preserve">SO - 0006224</t>
  </si>
  <si>
    <t xml:space="preserve">SO - 0006225</t>
  </si>
  <si>
    <t xml:space="preserve">SO - 0006226</t>
  </si>
  <si>
    <t xml:space="preserve">SO - 0006227</t>
  </si>
  <si>
    <t xml:space="preserve">SO - 0006228</t>
  </si>
  <si>
    <t xml:space="preserve">SO - 0006229</t>
  </si>
  <si>
    <t xml:space="preserve">SO - 0006230</t>
  </si>
  <si>
    <t xml:space="preserve">SO - 0006231</t>
  </si>
  <si>
    <t xml:space="preserve">SO - 0006232</t>
  </si>
  <si>
    <t xml:space="preserve">SO - 0006233</t>
  </si>
  <si>
    <t xml:space="preserve">SO - 0006234</t>
  </si>
  <si>
    <t xml:space="preserve">SO - 0006235</t>
  </si>
  <si>
    <t xml:space="preserve">SO - 0006236</t>
  </si>
  <si>
    <t xml:space="preserve">SO - 0006237</t>
  </si>
  <si>
    <t xml:space="preserve">SO - 0006238</t>
  </si>
  <si>
    <t xml:space="preserve">SO - 0006239</t>
  </si>
  <si>
    <t xml:space="preserve">SO - 0006240</t>
  </si>
  <si>
    <t xml:space="preserve">SO - 0006241</t>
  </si>
  <si>
    <t xml:space="preserve">SO - 0006242</t>
  </si>
  <si>
    <t xml:space="preserve">SO - 0006243</t>
  </si>
  <si>
    <t xml:space="preserve">SO - 0006244</t>
  </si>
  <si>
    <t xml:space="preserve">SO - 0006245</t>
  </si>
  <si>
    <t xml:space="preserve">SO - 0006246</t>
  </si>
  <si>
    <t xml:space="preserve">SO - 0006247</t>
  </si>
  <si>
    <t xml:space="preserve">SO - 0006248</t>
  </si>
  <si>
    <t xml:space="preserve">SO - 0006249</t>
  </si>
  <si>
    <t xml:space="preserve">SO - 0006250</t>
  </si>
  <si>
    <t xml:space="preserve">SO - 0006251</t>
  </si>
  <si>
    <t xml:space="preserve">SO - 0006252</t>
  </si>
  <si>
    <t xml:space="preserve">SO - 0006253</t>
  </si>
  <si>
    <t xml:space="preserve">SO - 0006254</t>
  </si>
  <si>
    <t xml:space="preserve">SO - 0006255</t>
  </si>
  <si>
    <t xml:space="preserve">SO - 0006256</t>
  </si>
  <si>
    <t xml:space="preserve">SO - 0006257</t>
  </si>
  <si>
    <t xml:space="preserve">SO - 0006258</t>
  </si>
  <si>
    <t xml:space="preserve">SO - 0006259</t>
  </si>
  <si>
    <t xml:space="preserve">SO - 0006260</t>
  </si>
  <si>
    <t xml:space="preserve">SO - 0006261</t>
  </si>
  <si>
    <t xml:space="preserve">SO - 0006262</t>
  </si>
  <si>
    <t xml:space="preserve">SO - 0006263</t>
  </si>
  <si>
    <t xml:space="preserve">SO - 0006264</t>
  </si>
  <si>
    <t xml:space="preserve">SO - 0006265</t>
  </si>
  <si>
    <t xml:space="preserve">SO - 0006266</t>
  </si>
  <si>
    <t xml:space="preserve">SO - 0006267</t>
  </si>
  <si>
    <t xml:space="preserve">SO - 0006268</t>
  </si>
  <si>
    <t xml:space="preserve">SO - 0006269</t>
  </si>
  <si>
    <t xml:space="preserve">SO - 0006270</t>
  </si>
  <si>
    <t xml:space="preserve">SO - 0006271</t>
  </si>
  <si>
    <t xml:space="preserve">SO - 0006272</t>
  </si>
  <si>
    <t xml:space="preserve">SO - 0006273</t>
  </si>
  <si>
    <t xml:space="preserve">SO - 0006274</t>
  </si>
  <si>
    <t xml:space="preserve">SO - 0006275</t>
  </si>
  <si>
    <t xml:space="preserve">SO - 0006276</t>
  </si>
  <si>
    <t xml:space="preserve">SO - 0006277</t>
  </si>
  <si>
    <t xml:space="preserve">SO - 0006278</t>
  </si>
  <si>
    <t xml:space="preserve">SO - 0006279</t>
  </si>
  <si>
    <t xml:space="preserve">SO - 0006280</t>
  </si>
  <si>
    <t xml:space="preserve">SO - 0006281</t>
  </si>
  <si>
    <t xml:space="preserve">SO - 0006282</t>
  </si>
  <si>
    <t xml:space="preserve">SO - 0006283</t>
  </si>
  <si>
    <t xml:space="preserve">SO - 0006284</t>
  </si>
  <si>
    <t xml:space="preserve">SO - 0006285</t>
  </si>
  <si>
    <t xml:space="preserve">SO - 0006286</t>
  </si>
  <si>
    <t xml:space="preserve">SO - 0006287</t>
  </si>
  <si>
    <t xml:space="preserve">SO - 0006288</t>
  </si>
  <si>
    <t xml:space="preserve">SO - 0006289</t>
  </si>
  <si>
    <t xml:space="preserve">SO - 0006290</t>
  </si>
  <si>
    <t xml:space="preserve">SO - 0006291</t>
  </si>
  <si>
    <t xml:space="preserve">SO - 0006292</t>
  </si>
  <si>
    <t xml:space="preserve">SO - 0006293</t>
  </si>
  <si>
    <t xml:space="preserve">SO - 0006294</t>
  </si>
  <si>
    <t xml:space="preserve">SO - 0006295</t>
  </si>
  <si>
    <t xml:space="preserve">SO - 0006296</t>
  </si>
  <si>
    <t xml:space="preserve">SO - 0006297</t>
  </si>
  <si>
    <t xml:space="preserve">SO - 0006298</t>
  </si>
  <si>
    <t xml:space="preserve">SO - 0006299</t>
  </si>
  <si>
    <t xml:space="preserve">SO - 0006300</t>
  </si>
  <si>
    <t xml:space="preserve">SO - 0006301</t>
  </si>
  <si>
    <t xml:space="preserve">SO - 0006302</t>
  </si>
  <si>
    <t xml:space="preserve">SO - 0006303</t>
  </si>
  <si>
    <t xml:space="preserve">SO - 0006304</t>
  </si>
  <si>
    <t xml:space="preserve">SO - 0006305</t>
  </si>
  <si>
    <t xml:space="preserve">SO - 0006306</t>
  </si>
  <si>
    <t xml:space="preserve">SO - 0006307</t>
  </si>
  <si>
    <t xml:space="preserve">SO - 0006308</t>
  </si>
  <si>
    <t xml:space="preserve">SO - 0006309</t>
  </si>
  <si>
    <t xml:space="preserve">SO - 0006310</t>
  </si>
  <si>
    <t xml:space="preserve">SO - 0006311</t>
  </si>
  <si>
    <t xml:space="preserve">SO - 0006312</t>
  </si>
  <si>
    <t xml:space="preserve">SO - 0006313</t>
  </si>
  <si>
    <t xml:space="preserve">SO - 0006314</t>
  </si>
  <si>
    <t xml:space="preserve">SO - 0006315</t>
  </si>
  <si>
    <t xml:space="preserve">SO - 0006316</t>
  </si>
  <si>
    <t xml:space="preserve">SO - 0006317</t>
  </si>
  <si>
    <t xml:space="preserve">SO - 0006318</t>
  </si>
  <si>
    <t xml:space="preserve">SO - 0006319</t>
  </si>
  <si>
    <t xml:space="preserve">SO - 0006320</t>
  </si>
  <si>
    <t xml:space="preserve">SO - 0006321</t>
  </si>
  <si>
    <t xml:space="preserve">SO - 0006322</t>
  </si>
  <si>
    <t xml:space="preserve">SO - 0006323</t>
  </si>
  <si>
    <t xml:space="preserve">SO - 0006324</t>
  </si>
  <si>
    <t xml:space="preserve">SO - 0006325</t>
  </si>
  <si>
    <t xml:space="preserve">SO - 0006326</t>
  </si>
  <si>
    <t xml:space="preserve">SO - 0006327</t>
  </si>
  <si>
    <t xml:space="preserve">SO - 0006328</t>
  </si>
  <si>
    <t xml:space="preserve">SO - 0006329</t>
  </si>
  <si>
    <t xml:space="preserve">SO - 0006330</t>
  </si>
  <si>
    <t xml:space="preserve">SO - 0006331</t>
  </si>
  <si>
    <t xml:space="preserve">SO - 0006332</t>
  </si>
  <si>
    <t xml:space="preserve">SO - 0006333</t>
  </si>
  <si>
    <t xml:space="preserve">SO - 0006334</t>
  </si>
  <si>
    <t xml:space="preserve">SO - 0006335</t>
  </si>
  <si>
    <t xml:space="preserve">SO - 0006336</t>
  </si>
  <si>
    <t xml:space="preserve">SO - 0006337</t>
  </si>
  <si>
    <t xml:space="preserve">SO - 0006338</t>
  </si>
  <si>
    <t xml:space="preserve">SO - 0006339</t>
  </si>
  <si>
    <t xml:space="preserve">SO - 0006340</t>
  </si>
  <si>
    <t xml:space="preserve">SO - 0006341</t>
  </si>
  <si>
    <t xml:space="preserve">SO - 0006342</t>
  </si>
  <si>
    <t xml:space="preserve">SO - 0006343</t>
  </si>
  <si>
    <t xml:space="preserve">SO - 0006344</t>
  </si>
  <si>
    <t xml:space="preserve">SO - 0006345</t>
  </si>
  <si>
    <t xml:space="preserve">SO - 0006346</t>
  </si>
  <si>
    <t xml:space="preserve">SO - 0006347</t>
  </si>
  <si>
    <t xml:space="preserve">SO - 0006348</t>
  </si>
  <si>
    <t xml:space="preserve">SO - 0006349</t>
  </si>
  <si>
    <t xml:space="preserve">SO - 0006350</t>
  </si>
  <si>
    <t xml:space="preserve">SO - 0006351</t>
  </si>
  <si>
    <t xml:space="preserve">SO - 0006352</t>
  </si>
  <si>
    <t xml:space="preserve">SO - 0006353</t>
  </si>
  <si>
    <t xml:space="preserve">SO - 0006354</t>
  </si>
  <si>
    <t xml:space="preserve">SO - 0006355</t>
  </si>
  <si>
    <t xml:space="preserve">SO - 0006356</t>
  </si>
  <si>
    <t xml:space="preserve">SO - 0006357</t>
  </si>
  <si>
    <t xml:space="preserve">SO - 0006358</t>
  </si>
  <si>
    <t xml:space="preserve">SO - 0006359</t>
  </si>
  <si>
    <t xml:space="preserve">SO - 0006360</t>
  </si>
  <si>
    <t xml:space="preserve">SO - 0006361</t>
  </si>
  <si>
    <t xml:space="preserve">SO - 0006362</t>
  </si>
  <si>
    <t xml:space="preserve">SO - 0006363</t>
  </si>
  <si>
    <t xml:space="preserve">SO - 0006364</t>
  </si>
  <si>
    <t xml:space="preserve">SO - 0006365</t>
  </si>
  <si>
    <t xml:space="preserve">SO - 0006366</t>
  </si>
  <si>
    <t xml:space="preserve">SO - 0006367</t>
  </si>
  <si>
    <t xml:space="preserve">SO - 0006368</t>
  </si>
  <si>
    <t xml:space="preserve">SO - 0006369</t>
  </si>
  <si>
    <t xml:space="preserve">SO - 0006370</t>
  </si>
  <si>
    <t xml:space="preserve">SO - 0006371</t>
  </si>
  <si>
    <t xml:space="preserve">SO - 0006372</t>
  </si>
  <si>
    <t xml:space="preserve">SO - 0006373</t>
  </si>
  <si>
    <t xml:space="preserve">SO - 0006374</t>
  </si>
  <si>
    <t xml:space="preserve">SO - 0006375</t>
  </si>
  <si>
    <t xml:space="preserve">SO - 0006376</t>
  </si>
  <si>
    <t xml:space="preserve">SO - 0006377</t>
  </si>
  <si>
    <t xml:space="preserve">SO - 0006378</t>
  </si>
  <si>
    <t xml:space="preserve">SO - 0006379</t>
  </si>
  <si>
    <t xml:space="preserve">SO - 0006380</t>
  </si>
  <si>
    <t xml:space="preserve">SO - 0006381</t>
  </si>
  <si>
    <t xml:space="preserve">SO - 0006382</t>
  </si>
  <si>
    <t xml:space="preserve">SO - 0006383</t>
  </si>
  <si>
    <t xml:space="preserve">SO - 0006384</t>
  </si>
  <si>
    <t xml:space="preserve">SO - 0006385</t>
  </si>
  <si>
    <t xml:space="preserve">SO - 0006386</t>
  </si>
  <si>
    <t xml:space="preserve">SO - 0006387</t>
  </si>
  <si>
    <t xml:space="preserve">SO - 0006388</t>
  </si>
  <si>
    <t xml:space="preserve">SO - 0006389</t>
  </si>
  <si>
    <t xml:space="preserve">SO - 0006390</t>
  </si>
  <si>
    <t xml:space="preserve">SO - 0006391</t>
  </si>
  <si>
    <t xml:space="preserve">SO - 0006392</t>
  </si>
  <si>
    <t xml:space="preserve">SO - 0006393</t>
  </si>
  <si>
    <t xml:space="preserve">SO - 0006394</t>
  </si>
  <si>
    <t xml:space="preserve">SO - 0006395</t>
  </si>
  <si>
    <t xml:space="preserve">SO - 0006396</t>
  </si>
  <si>
    <t xml:space="preserve">SO - 0006397</t>
  </si>
  <si>
    <t xml:space="preserve">SO - 0006398</t>
  </si>
  <si>
    <t xml:space="preserve">SO - 0006399</t>
  </si>
  <si>
    <t xml:space="preserve">SO - 0006400</t>
  </si>
  <si>
    <t xml:space="preserve">SO - 0006401</t>
  </si>
  <si>
    <t xml:space="preserve">SO - 0006402</t>
  </si>
  <si>
    <t xml:space="preserve">SO - 0006403</t>
  </si>
  <si>
    <t xml:space="preserve">SO - 0006404</t>
  </si>
  <si>
    <t xml:space="preserve">SO - 0006405</t>
  </si>
  <si>
    <t xml:space="preserve">SO - 0006406</t>
  </si>
  <si>
    <t xml:space="preserve">SO - 0006407</t>
  </si>
  <si>
    <t xml:space="preserve">SO - 0006408</t>
  </si>
  <si>
    <t xml:space="preserve">SO - 0006409</t>
  </si>
  <si>
    <t xml:space="preserve">SO - 0006410</t>
  </si>
  <si>
    <t xml:space="preserve">SO - 0006411</t>
  </si>
  <si>
    <t xml:space="preserve">SO - 0006412</t>
  </si>
  <si>
    <t xml:space="preserve">SO - 0006413</t>
  </si>
  <si>
    <t xml:space="preserve">SO - 0006414</t>
  </si>
  <si>
    <t xml:space="preserve">SO - 0006415</t>
  </si>
  <si>
    <t xml:space="preserve">SO - 0006416</t>
  </si>
  <si>
    <t xml:space="preserve">SO - 0006417</t>
  </si>
  <si>
    <t xml:space="preserve">SO - 0006418</t>
  </si>
  <si>
    <t xml:space="preserve">SO - 0006419</t>
  </si>
  <si>
    <t xml:space="preserve">SO - 0006420</t>
  </si>
  <si>
    <t xml:space="preserve">SO - 0006421</t>
  </si>
  <si>
    <t xml:space="preserve">SO - 0006422</t>
  </si>
  <si>
    <t xml:space="preserve">SO - 0006423</t>
  </si>
  <si>
    <t xml:space="preserve">SO - 0006424</t>
  </si>
  <si>
    <t xml:space="preserve">SO - 0006425</t>
  </si>
  <si>
    <t xml:space="preserve">SO - 0006426</t>
  </si>
  <si>
    <t xml:space="preserve">SO - 0006427</t>
  </si>
  <si>
    <t xml:space="preserve">SO - 0006428</t>
  </si>
  <si>
    <t xml:space="preserve">SO - 0006429</t>
  </si>
  <si>
    <t xml:space="preserve">SO - 0006430</t>
  </si>
  <si>
    <t xml:space="preserve">SO - 0006431</t>
  </si>
  <si>
    <t xml:space="preserve">SO - 0006432</t>
  </si>
  <si>
    <t xml:space="preserve">SO - 0006433</t>
  </si>
  <si>
    <t xml:space="preserve">SO - 0006434</t>
  </si>
  <si>
    <t xml:space="preserve">SO - 0006435</t>
  </si>
  <si>
    <t xml:space="preserve">SO - 0006436</t>
  </si>
  <si>
    <t xml:space="preserve">SO - 0006437</t>
  </si>
  <si>
    <t xml:space="preserve">SO - 0006438</t>
  </si>
  <si>
    <t xml:space="preserve">SO - 0006439</t>
  </si>
  <si>
    <t xml:space="preserve">SO - 0006440</t>
  </si>
  <si>
    <t xml:space="preserve">SO - 0006441</t>
  </si>
  <si>
    <t xml:space="preserve">SO - 0006442</t>
  </si>
  <si>
    <t xml:space="preserve">SO - 0006443</t>
  </si>
  <si>
    <t xml:space="preserve">SO - 0006444</t>
  </si>
  <si>
    <t xml:space="preserve">SO - 0006445</t>
  </si>
  <si>
    <t xml:space="preserve">SO - 0006446</t>
  </si>
  <si>
    <t xml:space="preserve">SO - 0006447</t>
  </si>
  <si>
    <t xml:space="preserve">SO - 0006448</t>
  </si>
  <si>
    <t xml:space="preserve">SO - 0006449</t>
  </si>
  <si>
    <t xml:space="preserve">SO - 0006450</t>
  </si>
  <si>
    <t xml:space="preserve">SO - 0006451</t>
  </si>
  <si>
    <t xml:space="preserve">SO - 0006452</t>
  </si>
  <si>
    <t xml:space="preserve">SO - 0006453</t>
  </si>
  <si>
    <t xml:space="preserve">SO - 0006454</t>
  </si>
  <si>
    <t xml:space="preserve">SO - 0006455</t>
  </si>
  <si>
    <t xml:space="preserve">SO - 0006456</t>
  </si>
  <si>
    <t xml:space="preserve">SO - 0006457</t>
  </si>
  <si>
    <t xml:space="preserve">SO - 0006458</t>
  </si>
  <si>
    <t xml:space="preserve">SO - 0006459</t>
  </si>
  <si>
    <t xml:space="preserve">SO - 0006460</t>
  </si>
  <si>
    <t xml:space="preserve">SO - 0006461</t>
  </si>
  <si>
    <t xml:space="preserve">SO - 0006462</t>
  </si>
  <si>
    <t xml:space="preserve">SO - 0006463</t>
  </si>
  <si>
    <t xml:space="preserve">SO - 0006464</t>
  </si>
  <si>
    <t xml:space="preserve">SO - 0006465</t>
  </si>
  <si>
    <t xml:space="preserve">SO - 0006466</t>
  </si>
  <si>
    <t xml:space="preserve">SO - 0006467</t>
  </si>
  <si>
    <t xml:space="preserve">SO - 0006468</t>
  </si>
  <si>
    <t xml:space="preserve">SO - 0006469</t>
  </si>
  <si>
    <t xml:space="preserve">SO - 0006470</t>
  </si>
  <si>
    <t xml:space="preserve">SO - 0006471</t>
  </si>
  <si>
    <t xml:space="preserve">SO - 0006472</t>
  </si>
  <si>
    <t xml:space="preserve">SO - 0006473</t>
  </si>
  <si>
    <t xml:space="preserve">SO - 0006474</t>
  </si>
  <si>
    <t xml:space="preserve">SO - 0006475</t>
  </si>
  <si>
    <t xml:space="preserve">SO - 0006476</t>
  </si>
  <si>
    <t xml:space="preserve">SO - 0006477</t>
  </si>
  <si>
    <t xml:space="preserve">SO - 0006478</t>
  </si>
  <si>
    <t xml:space="preserve">SO - 0006479</t>
  </si>
  <si>
    <t xml:space="preserve">SO - 0006480</t>
  </si>
  <si>
    <t xml:space="preserve">SO - 0006481</t>
  </si>
  <si>
    <t xml:space="preserve">SO - 0006482</t>
  </si>
  <si>
    <t xml:space="preserve">SO - 0006483</t>
  </si>
  <si>
    <t xml:space="preserve">SO - 0006484</t>
  </si>
  <si>
    <t xml:space="preserve">SO - 0006485</t>
  </si>
  <si>
    <t xml:space="preserve">SO - 0006486</t>
  </si>
  <si>
    <t xml:space="preserve">SO - 0006487</t>
  </si>
  <si>
    <t xml:space="preserve">SO - 0006488</t>
  </si>
  <si>
    <t xml:space="preserve">SO - 0006489</t>
  </si>
  <si>
    <t xml:space="preserve">SO - 0006490</t>
  </si>
  <si>
    <t xml:space="preserve">SO - 0006491</t>
  </si>
  <si>
    <t xml:space="preserve">SO - 0006492</t>
  </si>
  <si>
    <t xml:space="preserve">SO - 0006493</t>
  </si>
  <si>
    <t xml:space="preserve">SO - 0006494</t>
  </si>
  <si>
    <t xml:space="preserve">SO - 0006495</t>
  </si>
  <si>
    <t xml:space="preserve">SO - 0006496</t>
  </si>
  <si>
    <t xml:space="preserve">SO - 0006497</t>
  </si>
  <si>
    <t xml:space="preserve">SO - 0006498</t>
  </si>
  <si>
    <t xml:space="preserve">SO - 0006499</t>
  </si>
  <si>
    <t xml:space="preserve">SO - 0006500</t>
  </si>
  <si>
    <t xml:space="preserve">SO - 0006501</t>
  </si>
  <si>
    <t xml:space="preserve">SO - 0006502</t>
  </si>
  <si>
    <t xml:space="preserve">SO - 0006503</t>
  </si>
  <si>
    <t xml:space="preserve">SO - 0006504</t>
  </si>
  <si>
    <t xml:space="preserve">SO - 0006505</t>
  </si>
  <si>
    <t xml:space="preserve">SO - 0006506</t>
  </si>
  <si>
    <t xml:space="preserve">SO - 0006507</t>
  </si>
  <si>
    <t xml:space="preserve">SO - 0006508</t>
  </si>
  <si>
    <t xml:space="preserve">SO - 0006509</t>
  </si>
  <si>
    <t xml:space="preserve">SO - 0006510</t>
  </si>
  <si>
    <t xml:space="preserve">SO - 0006511</t>
  </si>
  <si>
    <t xml:space="preserve">SO - 0006512</t>
  </si>
  <si>
    <t xml:space="preserve">SO - 0006513</t>
  </si>
  <si>
    <t xml:space="preserve">SO - 0006514</t>
  </si>
  <si>
    <t xml:space="preserve">SO - 0006515</t>
  </si>
  <si>
    <t xml:space="preserve">SO - 0006516</t>
  </si>
  <si>
    <t xml:space="preserve">SO - 0006517</t>
  </si>
  <si>
    <t xml:space="preserve">SO - 0006518</t>
  </si>
  <si>
    <t xml:space="preserve">SO - 0006519</t>
  </si>
  <si>
    <t xml:space="preserve">SO - 0006520</t>
  </si>
  <si>
    <t xml:space="preserve">SO - 0006521</t>
  </si>
  <si>
    <t xml:space="preserve">SO - 0006522</t>
  </si>
  <si>
    <t xml:space="preserve">SO - 0006523</t>
  </si>
  <si>
    <t xml:space="preserve">SO - 0006524</t>
  </si>
  <si>
    <t xml:space="preserve">SO - 0006525</t>
  </si>
  <si>
    <t xml:space="preserve">SO - 0006526</t>
  </si>
  <si>
    <t xml:space="preserve">SO - 0006527</t>
  </si>
  <si>
    <t xml:space="preserve">SO - 0006528</t>
  </si>
  <si>
    <t xml:space="preserve">SO - 0006529</t>
  </si>
  <si>
    <t xml:space="preserve">SO - 0006530</t>
  </si>
  <si>
    <t xml:space="preserve">SO - 0006531</t>
  </si>
  <si>
    <t xml:space="preserve">SO - 0006532</t>
  </si>
  <si>
    <t xml:space="preserve">SO - 0006533</t>
  </si>
  <si>
    <t xml:space="preserve">SO - 0006534</t>
  </si>
  <si>
    <t xml:space="preserve">SO - 0006535</t>
  </si>
  <si>
    <t xml:space="preserve">SO - 0006536</t>
  </si>
  <si>
    <t xml:space="preserve">SO - 0006537</t>
  </si>
  <si>
    <t xml:space="preserve">SO - 0006538</t>
  </si>
  <si>
    <t xml:space="preserve">SO - 0006539</t>
  </si>
  <si>
    <t xml:space="preserve">SO - 0006540</t>
  </si>
  <si>
    <t xml:space="preserve">SO - 0006541</t>
  </si>
  <si>
    <t xml:space="preserve">SO - 0006542</t>
  </si>
  <si>
    <t xml:space="preserve">SO - 0006543</t>
  </si>
  <si>
    <t xml:space="preserve">SO - 0006544</t>
  </si>
  <si>
    <t xml:space="preserve">SO - 0006545</t>
  </si>
  <si>
    <t xml:space="preserve">SO - 0006546</t>
  </si>
  <si>
    <t xml:space="preserve">SO - 0006547</t>
  </si>
  <si>
    <t xml:space="preserve">SO - 0006548</t>
  </si>
  <si>
    <t xml:space="preserve">SO - 0006549</t>
  </si>
  <si>
    <t xml:space="preserve">SO - 0006550</t>
  </si>
  <si>
    <t xml:space="preserve">SO - 0006551</t>
  </si>
  <si>
    <t xml:space="preserve">SO - 0006552</t>
  </si>
  <si>
    <t xml:space="preserve">SO - 0006553</t>
  </si>
  <si>
    <t xml:space="preserve">SO - 0006554</t>
  </si>
  <si>
    <t xml:space="preserve">SO - 0006555</t>
  </si>
  <si>
    <t xml:space="preserve">SO - 0006556</t>
  </si>
  <si>
    <t xml:space="preserve">SO - 0006557</t>
  </si>
  <si>
    <t xml:space="preserve">SO - 0006558</t>
  </si>
  <si>
    <t xml:space="preserve">SO - 0006559</t>
  </si>
  <si>
    <t xml:space="preserve">SO - 0006560</t>
  </si>
  <si>
    <t xml:space="preserve">SO - 0006561</t>
  </si>
  <si>
    <t xml:space="preserve">SO - 0006562</t>
  </si>
  <si>
    <t xml:space="preserve">SO - 0006563</t>
  </si>
  <si>
    <t xml:space="preserve">SO - 0006564</t>
  </si>
  <si>
    <t xml:space="preserve">SO - 0006565</t>
  </si>
  <si>
    <t xml:space="preserve">SO - 0006566</t>
  </si>
  <si>
    <t xml:space="preserve">SO - 0006567</t>
  </si>
  <si>
    <t xml:space="preserve">SO - 0006568</t>
  </si>
  <si>
    <t xml:space="preserve">SO - 0006569</t>
  </si>
  <si>
    <t xml:space="preserve">SO - 0006570</t>
  </si>
  <si>
    <t xml:space="preserve">SO - 0006571</t>
  </si>
  <si>
    <t xml:space="preserve">SO - 0006572</t>
  </si>
  <si>
    <t xml:space="preserve">SO - 0006573</t>
  </si>
  <si>
    <t xml:space="preserve">SO - 0006574</t>
  </si>
  <si>
    <t xml:space="preserve">SO - 0006575</t>
  </si>
  <si>
    <t xml:space="preserve">SO - 0006576</t>
  </si>
  <si>
    <t xml:space="preserve">SO - 0006577</t>
  </si>
  <si>
    <t xml:space="preserve">SO - 0006578</t>
  </si>
  <si>
    <t xml:space="preserve">SO - 0006579</t>
  </si>
  <si>
    <t xml:space="preserve">SO - 0006580</t>
  </si>
  <si>
    <t xml:space="preserve">SO - 0006581</t>
  </si>
  <si>
    <t xml:space="preserve">SO - 0006582</t>
  </si>
  <si>
    <t xml:space="preserve">SO - 0006583</t>
  </si>
  <si>
    <t xml:space="preserve">SO - 0006584</t>
  </si>
  <si>
    <t xml:space="preserve">SO - 0006585</t>
  </si>
  <si>
    <t xml:space="preserve">SO - 0006586</t>
  </si>
  <si>
    <t xml:space="preserve">SO - 0006587</t>
  </si>
  <si>
    <t xml:space="preserve">SO - 0006588</t>
  </si>
  <si>
    <t xml:space="preserve">SO - 0006589</t>
  </si>
  <si>
    <t xml:space="preserve">SO - 0006590</t>
  </si>
  <si>
    <t xml:space="preserve">SO - 0006591</t>
  </si>
  <si>
    <t xml:space="preserve">SO - 0006592</t>
  </si>
  <si>
    <t xml:space="preserve">SO - 0006593</t>
  </si>
  <si>
    <t xml:space="preserve">SO - 0006594</t>
  </si>
  <si>
    <t xml:space="preserve">SO - 0006595</t>
  </si>
  <si>
    <t xml:space="preserve">SO - 0006596</t>
  </si>
  <si>
    <t xml:space="preserve">SO - 0006597</t>
  </si>
  <si>
    <t xml:space="preserve">SO - 0006598</t>
  </si>
  <si>
    <t xml:space="preserve">SO - 0006599</t>
  </si>
  <si>
    <t xml:space="preserve">SO - 0006600</t>
  </si>
  <si>
    <t xml:space="preserve">SO - 0006601</t>
  </si>
  <si>
    <t xml:space="preserve">SO - 0006602</t>
  </si>
  <si>
    <t xml:space="preserve">SO - 0006603</t>
  </si>
  <si>
    <t xml:space="preserve">SO - 0006604</t>
  </si>
  <si>
    <t xml:space="preserve">SO - 0006605</t>
  </si>
  <si>
    <t xml:space="preserve">SO - 0006606</t>
  </si>
  <si>
    <t xml:space="preserve">SO - 0006607</t>
  </si>
  <si>
    <t xml:space="preserve">SO - 0006608</t>
  </si>
  <si>
    <t xml:space="preserve">SO - 0006609</t>
  </si>
  <si>
    <t xml:space="preserve">SO - 0006610</t>
  </si>
  <si>
    <t xml:space="preserve">SO - 0006611</t>
  </si>
  <si>
    <t xml:space="preserve">SO - 0006612</t>
  </si>
  <si>
    <t xml:space="preserve">SO - 0006613</t>
  </si>
  <si>
    <t xml:space="preserve">SO - 0006614</t>
  </si>
  <si>
    <t xml:space="preserve">SO - 0006615</t>
  </si>
  <si>
    <t xml:space="preserve">SO - 0006616</t>
  </si>
  <si>
    <t xml:space="preserve">SO - 0006617</t>
  </si>
  <si>
    <t xml:space="preserve">SO - 0006618</t>
  </si>
  <si>
    <t xml:space="preserve">SO - 0006619</t>
  </si>
  <si>
    <t xml:space="preserve">SO - 0006620</t>
  </si>
  <si>
    <t xml:space="preserve">SO - 0006621</t>
  </si>
  <si>
    <t xml:space="preserve">SO - 0006622</t>
  </si>
  <si>
    <t xml:space="preserve">SO - 0006623</t>
  </si>
  <si>
    <t xml:space="preserve">SO - 0006624</t>
  </si>
  <si>
    <t xml:space="preserve">SO - 0006625</t>
  </si>
  <si>
    <t xml:space="preserve">SO - 0006626</t>
  </si>
  <si>
    <t xml:space="preserve">SO - 0006627</t>
  </si>
  <si>
    <t xml:space="preserve">SO - 0006628</t>
  </si>
  <si>
    <t xml:space="preserve">SO - 0006629</t>
  </si>
  <si>
    <t xml:space="preserve">SO - 0006630</t>
  </si>
  <si>
    <t xml:space="preserve">SO - 0006631</t>
  </si>
  <si>
    <t xml:space="preserve">SO - 0006632</t>
  </si>
  <si>
    <t xml:space="preserve">SO - 0006633</t>
  </si>
  <si>
    <t xml:space="preserve">SO - 0006634</t>
  </si>
  <si>
    <t xml:space="preserve">SO - 0006635</t>
  </si>
  <si>
    <t xml:space="preserve">SO - 0006636</t>
  </si>
  <si>
    <t xml:space="preserve">SO - 0006637</t>
  </si>
  <si>
    <t xml:space="preserve">SO - 0006638</t>
  </si>
  <si>
    <t xml:space="preserve">SO - 0006639</t>
  </si>
  <si>
    <t xml:space="preserve">SO - 0006640</t>
  </si>
  <si>
    <t xml:space="preserve">SO - 0006641</t>
  </si>
  <si>
    <t xml:space="preserve">SO - 0006642</t>
  </si>
  <si>
    <t xml:space="preserve">SO - 0006643</t>
  </si>
  <si>
    <t xml:space="preserve">SO - 0006644</t>
  </si>
  <si>
    <t xml:space="preserve">SO - 0006645</t>
  </si>
  <si>
    <t xml:space="preserve">SO - 0006646</t>
  </si>
  <si>
    <t xml:space="preserve">SO - 0006647</t>
  </si>
  <si>
    <t xml:space="preserve">SO - 0006648</t>
  </si>
  <si>
    <t xml:space="preserve">SO - 0006649</t>
  </si>
  <si>
    <t xml:space="preserve">SO - 0006650</t>
  </si>
  <si>
    <t xml:space="preserve">SO - 0006651</t>
  </si>
  <si>
    <t xml:space="preserve">SO - 0006652</t>
  </si>
  <si>
    <t xml:space="preserve">SO - 0006653</t>
  </si>
  <si>
    <t xml:space="preserve">SO - 0006654</t>
  </si>
  <si>
    <t xml:space="preserve">SO - 0006655</t>
  </si>
  <si>
    <t xml:space="preserve">SO - 0006656</t>
  </si>
  <si>
    <t xml:space="preserve">SO - 0006657</t>
  </si>
  <si>
    <t xml:space="preserve">SO - 0006658</t>
  </si>
  <si>
    <t xml:space="preserve">SO - 0006659</t>
  </si>
  <si>
    <t xml:space="preserve">SO - 0006660</t>
  </si>
  <si>
    <t xml:space="preserve">SO - 0006661</t>
  </si>
  <si>
    <t xml:space="preserve">SO - 0006662</t>
  </si>
  <si>
    <t xml:space="preserve">SO - 0006663</t>
  </si>
  <si>
    <t xml:space="preserve">SO - 0006664</t>
  </si>
  <si>
    <t xml:space="preserve">SO - 0006665</t>
  </si>
  <si>
    <t xml:space="preserve">SO - 0006666</t>
  </si>
  <si>
    <t xml:space="preserve">SO - 0006667</t>
  </si>
  <si>
    <t xml:space="preserve">SO - 0006668</t>
  </si>
  <si>
    <t xml:space="preserve">SO - 0006669</t>
  </si>
  <si>
    <t xml:space="preserve">SO - 0006670</t>
  </si>
  <si>
    <t xml:space="preserve">SO - 0006671</t>
  </si>
  <si>
    <t xml:space="preserve">SO - 0006672</t>
  </si>
  <si>
    <t xml:space="preserve">SO - 0006673</t>
  </si>
  <si>
    <t xml:space="preserve">SO - 0006674</t>
  </si>
  <si>
    <t xml:space="preserve">SO - 0006675</t>
  </si>
  <si>
    <t xml:space="preserve">SO - 0006676</t>
  </si>
  <si>
    <t xml:space="preserve">SO - 0006677</t>
  </si>
  <si>
    <t xml:space="preserve">SO - 0006678</t>
  </si>
  <si>
    <t xml:space="preserve">SO - 0006679</t>
  </si>
  <si>
    <t xml:space="preserve">SO - 0006680</t>
  </si>
  <si>
    <t xml:space="preserve">SO - 0006681</t>
  </si>
  <si>
    <t xml:space="preserve">SO - 0006682</t>
  </si>
  <si>
    <t xml:space="preserve">SO - 0006683</t>
  </si>
  <si>
    <t xml:space="preserve">SO - 0006684</t>
  </si>
  <si>
    <t xml:space="preserve">SO - 0006685</t>
  </si>
  <si>
    <t xml:space="preserve">SO - 0006686</t>
  </si>
  <si>
    <t xml:space="preserve">SO - 0006687</t>
  </si>
  <si>
    <t xml:space="preserve">SO - 0006688</t>
  </si>
  <si>
    <t xml:space="preserve">SO - 0006689</t>
  </si>
  <si>
    <t xml:space="preserve">SO - 0006690</t>
  </si>
  <si>
    <t xml:space="preserve">SO - 0006691</t>
  </si>
  <si>
    <t xml:space="preserve">SO - 0006692</t>
  </si>
  <si>
    <t xml:space="preserve">SO - 0006693</t>
  </si>
  <si>
    <t xml:space="preserve">SO - 0006694</t>
  </si>
  <si>
    <t xml:space="preserve">SO - 0006695</t>
  </si>
  <si>
    <t xml:space="preserve">SO - 0006696</t>
  </si>
  <si>
    <t xml:space="preserve">SO - 0006697</t>
  </si>
  <si>
    <t xml:space="preserve">SO - 0006698</t>
  </si>
  <si>
    <t xml:space="preserve">SO - 0006699</t>
  </si>
  <si>
    <t xml:space="preserve">SO - 0006700</t>
  </si>
  <si>
    <t xml:space="preserve">SO - 0006701</t>
  </si>
  <si>
    <t xml:space="preserve">SO - 0006702</t>
  </si>
  <si>
    <t xml:space="preserve">SO - 0006703</t>
  </si>
  <si>
    <t xml:space="preserve">SO - 0006704</t>
  </si>
  <si>
    <t xml:space="preserve">SO - 0006705</t>
  </si>
  <si>
    <t xml:space="preserve">SO - 0006706</t>
  </si>
  <si>
    <t xml:space="preserve">SO - 0006707</t>
  </si>
  <si>
    <t xml:space="preserve">SO - 0006708</t>
  </si>
  <si>
    <t xml:space="preserve">SO - 0006709</t>
  </si>
  <si>
    <t xml:space="preserve">SO - 0006710</t>
  </si>
  <si>
    <t xml:space="preserve">SO - 0006711</t>
  </si>
  <si>
    <t xml:space="preserve">SO - 0006712</t>
  </si>
  <si>
    <t xml:space="preserve">SO - 0006713</t>
  </si>
  <si>
    <t xml:space="preserve">SO - 0006714</t>
  </si>
  <si>
    <t xml:space="preserve">SO - 0006715</t>
  </si>
  <si>
    <t xml:space="preserve">SO - 0006716</t>
  </si>
  <si>
    <t xml:space="preserve">SO - 0006717</t>
  </si>
  <si>
    <t xml:space="preserve">SO - 0006718</t>
  </si>
  <si>
    <t xml:space="preserve">SO - 0006719</t>
  </si>
  <si>
    <t xml:space="preserve">SO - 0006720</t>
  </si>
  <si>
    <t xml:space="preserve">SO - 0006721</t>
  </si>
  <si>
    <t xml:space="preserve">SO - 0006722</t>
  </si>
  <si>
    <t xml:space="preserve">SO - 0006723</t>
  </si>
  <si>
    <t xml:space="preserve">SO - 0006724</t>
  </si>
  <si>
    <t xml:space="preserve">SO - 0006725</t>
  </si>
  <si>
    <t xml:space="preserve">SO - 0006726</t>
  </si>
  <si>
    <t xml:space="preserve">SO - 0006727</t>
  </si>
  <si>
    <t xml:space="preserve">SO - 0006728</t>
  </si>
  <si>
    <t xml:space="preserve">SO - 0006729</t>
  </si>
  <si>
    <t xml:space="preserve">SO - 0006730</t>
  </si>
  <si>
    <t xml:space="preserve">SO - 0006731</t>
  </si>
  <si>
    <t xml:space="preserve">SO - 0006732</t>
  </si>
  <si>
    <t xml:space="preserve">SO - 0006733</t>
  </si>
  <si>
    <t xml:space="preserve">SO - 0006734</t>
  </si>
  <si>
    <t xml:space="preserve">SO - 0006735</t>
  </si>
  <si>
    <t xml:space="preserve">SO - 0006736</t>
  </si>
  <si>
    <t xml:space="preserve">SO - 0006737</t>
  </si>
  <si>
    <t xml:space="preserve">SO - 0006738</t>
  </si>
  <si>
    <t xml:space="preserve">SO - 0006739</t>
  </si>
  <si>
    <t xml:space="preserve">SO - 0006740</t>
  </si>
  <si>
    <t xml:space="preserve">SO - 0006741</t>
  </si>
  <si>
    <t xml:space="preserve">SO - 0006742</t>
  </si>
  <si>
    <t xml:space="preserve">SO - 0006743</t>
  </si>
  <si>
    <t xml:space="preserve">SO - 0006744</t>
  </si>
  <si>
    <t xml:space="preserve">SO - 0006745</t>
  </si>
  <si>
    <t xml:space="preserve">SO - 0006746</t>
  </si>
  <si>
    <t xml:space="preserve">SO - 0006747</t>
  </si>
  <si>
    <t xml:space="preserve">SO - 0006748</t>
  </si>
  <si>
    <t xml:space="preserve">SO - 0006749</t>
  </si>
  <si>
    <t xml:space="preserve">SO - 0006750</t>
  </si>
  <si>
    <t xml:space="preserve">SO - 0006751</t>
  </si>
  <si>
    <t xml:space="preserve">SO - 0006752</t>
  </si>
  <si>
    <t xml:space="preserve">SO - 0006753</t>
  </si>
  <si>
    <t xml:space="preserve">SO - 0006754</t>
  </si>
  <si>
    <t xml:space="preserve">SO - 0006755</t>
  </si>
  <si>
    <t xml:space="preserve">SO - 0006756</t>
  </si>
  <si>
    <t xml:space="preserve">SO - 0006757</t>
  </si>
  <si>
    <t xml:space="preserve">SO - 0006758</t>
  </si>
  <si>
    <t xml:space="preserve">SO - 0006759</t>
  </si>
  <si>
    <t xml:space="preserve">SO - 0006760</t>
  </si>
  <si>
    <t xml:space="preserve">SO - 0006761</t>
  </si>
  <si>
    <t xml:space="preserve">SO - 0006762</t>
  </si>
  <si>
    <t xml:space="preserve">SO - 0006763</t>
  </si>
  <si>
    <t xml:space="preserve">SO - 0006764</t>
  </si>
  <si>
    <t xml:space="preserve">SO - 0006765</t>
  </si>
  <si>
    <t xml:space="preserve">SO - 0006766</t>
  </si>
  <si>
    <t xml:space="preserve">SO - 0006767</t>
  </si>
  <si>
    <t xml:space="preserve">SO - 0006768</t>
  </si>
  <si>
    <t xml:space="preserve">SO - 0006769</t>
  </si>
  <si>
    <t xml:space="preserve">SO - 0006770</t>
  </si>
  <si>
    <t xml:space="preserve">SO - 0006771</t>
  </si>
  <si>
    <t xml:space="preserve">SO - 0006772</t>
  </si>
  <si>
    <t xml:space="preserve">SO - 0006773</t>
  </si>
  <si>
    <t xml:space="preserve">SO - 0006774</t>
  </si>
  <si>
    <t xml:space="preserve">SO - 0006775</t>
  </si>
  <si>
    <t xml:space="preserve">SO - 0006776</t>
  </si>
  <si>
    <t xml:space="preserve">SO - 0006777</t>
  </si>
  <si>
    <t xml:space="preserve">SO - 0006778</t>
  </si>
  <si>
    <t xml:space="preserve">SO - 0006779</t>
  </si>
  <si>
    <t xml:space="preserve">SO - 0006780</t>
  </si>
  <si>
    <t xml:space="preserve">SO - 0006781</t>
  </si>
  <si>
    <t xml:space="preserve">SO - 0006782</t>
  </si>
  <si>
    <t xml:space="preserve">SO - 0006783</t>
  </si>
  <si>
    <t xml:space="preserve">SO - 0006784</t>
  </si>
  <si>
    <t xml:space="preserve">SO - 0006785</t>
  </si>
  <si>
    <t xml:space="preserve">SO - 0006786</t>
  </si>
  <si>
    <t xml:space="preserve">SO - 0006787</t>
  </si>
  <si>
    <t xml:space="preserve">SO - 0006788</t>
  </si>
  <si>
    <t xml:space="preserve">SO - 0006789</t>
  </si>
  <si>
    <t xml:space="preserve">SO - 0006790</t>
  </si>
  <si>
    <t xml:space="preserve">SO - 0006791</t>
  </si>
  <si>
    <t xml:space="preserve">SO - 0006792</t>
  </si>
  <si>
    <t xml:space="preserve">SO - 0006793</t>
  </si>
  <si>
    <t xml:space="preserve">SO - 0006794</t>
  </si>
  <si>
    <t xml:space="preserve">SO - 0006795</t>
  </si>
  <si>
    <t xml:space="preserve">SO - 0006796</t>
  </si>
  <si>
    <t xml:space="preserve">SO - 0006797</t>
  </si>
  <si>
    <t xml:space="preserve">SO - 0006798</t>
  </si>
  <si>
    <t xml:space="preserve">SO - 0006799</t>
  </si>
  <si>
    <t xml:space="preserve">SO - 0006800</t>
  </si>
  <si>
    <t xml:space="preserve">SO - 0006801</t>
  </si>
  <si>
    <t xml:space="preserve">SO - 0006802</t>
  </si>
  <si>
    <t xml:space="preserve">SO - 0006803</t>
  </si>
  <si>
    <t xml:space="preserve">SO - 0006804</t>
  </si>
  <si>
    <t xml:space="preserve">SO - 0006805</t>
  </si>
  <si>
    <t xml:space="preserve">SO - 0006806</t>
  </si>
  <si>
    <t xml:space="preserve">SO - 0006807</t>
  </si>
  <si>
    <t xml:space="preserve">SO - 0006808</t>
  </si>
  <si>
    <t xml:space="preserve">SO - 0006809</t>
  </si>
  <si>
    <t xml:space="preserve">SO - 0006810</t>
  </si>
  <si>
    <t xml:space="preserve">SO - 0006811</t>
  </si>
  <si>
    <t xml:space="preserve">SO - 0006812</t>
  </si>
  <si>
    <t xml:space="preserve">SO - 0006813</t>
  </si>
  <si>
    <t xml:space="preserve">SO - 0006814</t>
  </si>
  <si>
    <t xml:space="preserve">SO - 0006815</t>
  </si>
  <si>
    <t xml:space="preserve">SO - 0006816</t>
  </si>
  <si>
    <t xml:space="preserve">SO - 0006817</t>
  </si>
  <si>
    <t xml:space="preserve">SO - 0006818</t>
  </si>
  <si>
    <t xml:space="preserve">SO - 0006819</t>
  </si>
  <si>
    <t xml:space="preserve">SO - 0006820</t>
  </si>
  <si>
    <t xml:space="preserve">SO - 0006821</t>
  </si>
  <si>
    <t xml:space="preserve">SO - 0006822</t>
  </si>
  <si>
    <t xml:space="preserve">SO - 0006823</t>
  </si>
  <si>
    <t xml:space="preserve">SO - 0006824</t>
  </si>
  <si>
    <t xml:space="preserve">SO - 0006825</t>
  </si>
  <si>
    <t xml:space="preserve">SO - 0006826</t>
  </si>
  <si>
    <t xml:space="preserve">SO - 0006827</t>
  </si>
  <si>
    <t xml:space="preserve">SO - 0006828</t>
  </si>
  <si>
    <t xml:space="preserve">SO - 0006829</t>
  </si>
  <si>
    <t xml:space="preserve">SO - 0006830</t>
  </si>
  <si>
    <t xml:space="preserve">SO - 0006831</t>
  </si>
  <si>
    <t xml:space="preserve">SO - 0006832</t>
  </si>
  <si>
    <t xml:space="preserve">SO - 0006833</t>
  </si>
  <si>
    <t xml:space="preserve">SO - 0006834</t>
  </si>
  <si>
    <t xml:space="preserve">SO - 0006835</t>
  </si>
  <si>
    <t xml:space="preserve">SO - 0006836</t>
  </si>
  <si>
    <t xml:space="preserve">SO - 0006837</t>
  </si>
  <si>
    <t xml:space="preserve">SO - 0006838</t>
  </si>
  <si>
    <t xml:space="preserve">SO - 0006839</t>
  </si>
  <si>
    <t xml:space="preserve">SO - 0006840</t>
  </si>
  <si>
    <t xml:space="preserve">SO - 0006841</t>
  </si>
  <si>
    <t xml:space="preserve">SO - 0006842</t>
  </si>
  <si>
    <t xml:space="preserve">SO - 0006843</t>
  </si>
  <si>
    <t xml:space="preserve">SO - 0006844</t>
  </si>
  <si>
    <t xml:space="preserve">SO - 0006845</t>
  </si>
  <si>
    <t xml:space="preserve">SO - 0006846</t>
  </si>
  <si>
    <t xml:space="preserve">SO - 0006847</t>
  </si>
  <si>
    <t xml:space="preserve">SO - 0006848</t>
  </si>
  <si>
    <t xml:space="preserve">SO - 0006849</t>
  </si>
  <si>
    <t xml:space="preserve">SO - 0006850</t>
  </si>
  <si>
    <t xml:space="preserve">SO - 0006851</t>
  </si>
  <si>
    <t xml:space="preserve">SO - 0006852</t>
  </si>
  <si>
    <t xml:space="preserve">SO - 0006853</t>
  </si>
  <si>
    <t xml:space="preserve">SO - 0006854</t>
  </si>
  <si>
    <t xml:space="preserve">SO - 0006855</t>
  </si>
  <si>
    <t xml:space="preserve">SO - 0006856</t>
  </si>
  <si>
    <t xml:space="preserve">SO - 0006857</t>
  </si>
  <si>
    <t xml:space="preserve">SO - 0006858</t>
  </si>
  <si>
    <t xml:space="preserve">SO - 0006859</t>
  </si>
  <si>
    <t xml:space="preserve">SO - 0006860</t>
  </si>
  <si>
    <t xml:space="preserve">SO - 0006861</t>
  </si>
  <si>
    <t xml:space="preserve">SO - 0006862</t>
  </si>
  <si>
    <t xml:space="preserve">SO - 0006863</t>
  </si>
  <si>
    <t xml:space="preserve">SO - 0006864</t>
  </si>
  <si>
    <t xml:space="preserve">SO - 0006865</t>
  </si>
  <si>
    <t xml:space="preserve">SO - 0006866</t>
  </si>
  <si>
    <t xml:space="preserve">SO - 0006867</t>
  </si>
  <si>
    <t xml:space="preserve">SO - 0006868</t>
  </si>
  <si>
    <t xml:space="preserve">SO - 0006869</t>
  </si>
  <si>
    <t xml:space="preserve">SO - 0006870</t>
  </si>
  <si>
    <t xml:space="preserve">SO - 0006871</t>
  </si>
  <si>
    <t xml:space="preserve">SO - 0006872</t>
  </si>
  <si>
    <t xml:space="preserve">SO - 0006873</t>
  </si>
  <si>
    <t xml:space="preserve">SO - 0006874</t>
  </si>
  <si>
    <t xml:space="preserve">SO - 0006875</t>
  </si>
  <si>
    <t xml:space="preserve">SO - 0006876</t>
  </si>
  <si>
    <t xml:space="preserve">SO - 0006877</t>
  </si>
  <si>
    <t xml:space="preserve">SO - 0006878</t>
  </si>
  <si>
    <t xml:space="preserve">SO - 0006879</t>
  </si>
  <si>
    <t xml:space="preserve">SO - 0006880</t>
  </si>
  <si>
    <t xml:space="preserve">SO - 0006881</t>
  </si>
  <si>
    <t xml:space="preserve">SO - 0006882</t>
  </si>
  <si>
    <t xml:space="preserve">SO - 0006883</t>
  </si>
  <si>
    <t xml:space="preserve">SO - 0006884</t>
  </si>
  <si>
    <t xml:space="preserve">SO - 0006885</t>
  </si>
  <si>
    <t xml:space="preserve">SO - 0006886</t>
  </si>
  <si>
    <t xml:space="preserve">SO - 0006887</t>
  </si>
  <si>
    <t xml:space="preserve">SO - 0006888</t>
  </si>
  <si>
    <t xml:space="preserve">SO - 0006889</t>
  </si>
  <si>
    <t xml:space="preserve">SO - 0006890</t>
  </si>
  <si>
    <t xml:space="preserve">SO - 0006891</t>
  </si>
  <si>
    <t xml:space="preserve">SO - 0006892</t>
  </si>
  <si>
    <t xml:space="preserve">SO - 0006893</t>
  </si>
  <si>
    <t xml:space="preserve">SO - 0006894</t>
  </si>
  <si>
    <t xml:space="preserve">SO - 0006895</t>
  </si>
  <si>
    <t xml:space="preserve">SO - 0006896</t>
  </si>
  <si>
    <t xml:space="preserve">SO - 0006897</t>
  </si>
  <si>
    <t xml:space="preserve">SO - 0006898</t>
  </si>
  <si>
    <t xml:space="preserve">SO - 0006899</t>
  </si>
  <si>
    <t xml:space="preserve">SO - 0006900</t>
  </si>
  <si>
    <t xml:space="preserve">SO - 0006901</t>
  </si>
  <si>
    <t xml:space="preserve">SO - 0006902</t>
  </si>
  <si>
    <t xml:space="preserve">SO - 0006903</t>
  </si>
  <si>
    <t xml:space="preserve">SO - 0006904</t>
  </si>
  <si>
    <t xml:space="preserve">SO - 0006905</t>
  </si>
  <si>
    <t xml:space="preserve">SO - 0006906</t>
  </si>
  <si>
    <t xml:space="preserve">SO - 0006907</t>
  </si>
  <si>
    <t xml:space="preserve">SO - 0006908</t>
  </si>
  <si>
    <t xml:space="preserve">SO - 0006909</t>
  </si>
  <si>
    <t xml:space="preserve">SO - 0006910</t>
  </si>
  <si>
    <t xml:space="preserve">SO - 0006911</t>
  </si>
  <si>
    <t xml:space="preserve">SO - 0006912</t>
  </si>
  <si>
    <t xml:space="preserve">SO - 0006913</t>
  </si>
  <si>
    <t xml:space="preserve">SO - 0006914</t>
  </si>
  <si>
    <t xml:space="preserve">SO - 0006915</t>
  </si>
  <si>
    <t xml:space="preserve">SO - 0006916</t>
  </si>
  <si>
    <t xml:space="preserve">SO - 0006917</t>
  </si>
  <si>
    <t xml:space="preserve">SO - 0006918</t>
  </si>
  <si>
    <t xml:space="preserve">SO - 0006919</t>
  </si>
  <si>
    <t xml:space="preserve">SO - 0006920</t>
  </si>
  <si>
    <t xml:space="preserve">SO - 0006921</t>
  </si>
  <si>
    <t xml:space="preserve">SO - 0006922</t>
  </si>
  <si>
    <t xml:space="preserve">SO - 0006923</t>
  </si>
  <si>
    <t xml:space="preserve">SO - 0006924</t>
  </si>
  <si>
    <t xml:space="preserve">SO - 0006925</t>
  </si>
  <si>
    <t xml:space="preserve">SO - 0006926</t>
  </si>
  <si>
    <t xml:space="preserve">SO - 0006927</t>
  </si>
  <si>
    <t xml:space="preserve">SO - 0006928</t>
  </si>
  <si>
    <t xml:space="preserve">SO - 0006929</t>
  </si>
  <si>
    <t xml:space="preserve">SO - 0006930</t>
  </si>
  <si>
    <t xml:space="preserve">SO - 0006931</t>
  </si>
  <si>
    <t xml:space="preserve">SO - 0006932</t>
  </si>
  <si>
    <t xml:space="preserve">SO - 0006933</t>
  </si>
  <si>
    <t xml:space="preserve">SO - 0006934</t>
  </si>
  <si>
    <t xml:space="preserve">SO - 0006935</t>
  </si>
  <si>
    <t xml:space="preserve">SO - 0006936</t>
  </si>
  <si>
    <t xml:space="preserve">SO - 0006937</t>
  </si>
  <si>
    <t xml:space="preserve">SO - 0006938</t>
  </si>
  <si>
    <t xml:space="preserve">SO - 0006939</t>
  </si>
  <si>
    <t xml:space="preserve">SO - 0006940</t>
  </si>
  <si>
    <t xml:space="preserve">SO - 0006941</t>
  </si>
  <si>
    <t xml:space="preserve">SO - 0006942</t>
  </si>
  <si>
    <t xml:space="preserve">SO - 0006943</t>
  </si>
  <si>
    <t xml:space="preserve">SO - 0006944</t>
  </si>
  <si>
    <t xml:space="preserve">SO - 0006945</t>
  </si>
  <si>
    <t xml:space="preserve">SO - 0006946</t>
  </si>
  <si>
    <t xml:space="preserve">SO - 0006947</t>
  </si>
  <si>
    <t xml:space="preserve">SO - 0006948</t>
  </si>
  <si>
    <t xml:space="preserve">SO - 0006949</t>
  </si>
  <si>
    <t xml:space="preserve">SO - 0006950</t>
  </si>
  <si>
    <t xml:space="preserve">SO - 0006951</t>
  </si>
  <si>
    <t xml:space="preserve">SO - 0006952</t>
  </si>
  <si>
    <t xml:space="preserve">SO - 0006953</t>
  </si>
  <si>
    <t xml:space="preserve">SO - 0006954</t>
  </si>
  <si>
    <t xml:space="preserve">SO - 0006955</t>
  </si>
  <si>
    <t xml:space="preserve">SO - 0006956</t>
  </si>
  <si>
    <t xml:space="preserve">SO - 0006957</t>
  </si>
  <si>
    <t xml:space="preserve">SO - 0006958</t>
  </si>
  <si>
    <t xml:space="preserve">SO - 0006959</t>
  </si>
  <si>
    <t xml:space="preserve">SO - 0006960</t>
  </si>
  <si>
    <t xml:space="preserve">SO - 0006961</t>
  </si>
  <si>
    <t xml:space="preserve">SO - 0006962</t>
  </si>
  <si>
    <t xml:space="preserve">SO - 0006963</t>
  </si>
  <si>
    <t xml:space="preserve">SO - 0006964</t>
  </si>
  <si>
    <t xml:space="preserve">SO - 0006965</t>
  </si>
  <si>
    <t xml:space="preserve">SO - 0006966</t>
  </si>
  <si>
    <t xml:space="preserve">SO - 0006967</t>
  </si>
  <si>
    <t xml:space="preserve">SO - 0006968</t>
  </si>
  <si>
    <t xml:space="preserve">SO - 0006969</t>
  </si>
  <si>
    <t xml:space="preserve">SO - 0006970</t>
  </si>
  <si>
    <t xml:space="preserve">SO - 0006971</t>
  </si>
  <si>
    <t xml:space="preserve">SO - 0006972</t>
  </si>
  <si>
    <t xml:space="preserve">SO - 0006973</t>
  </si>
  <si>
    <t xml:space="preserve">SO - 0006974</t>
  </si>
  <si>
    <t xml:space="preserve">SO - 0006975</t>
  </si>
  <si>
    <t xml:space="preserve">SO - 0006976</t>
  </si>
  <si>
    <t xml:space="preserve">SO - 0006977</t>
  </si>
  <si>
    <t xml:space="preserve">SO - 0006978</t>
  </si>
  <si>
    <t xml:space="preserve">SO - 0006979</t>
  </si>
  <si>
    <t xml:space="preserve">SO - 0006980</t>
  </si>
  <si>
    <t xml:space="preserve">SO - 0006981</t>
  </si>
  <si>
    <t xml:space="preserve">SO - 0006982</t>
  </si>
  <si>
    <t xml:space="preserve">SO - 0006983</t>
  </si>
  <si>
    <t xml:space="preserve">SO - 0006984</t>
  </si>
  <si>
    <t xml:space="preserve">SO - 0006985</t>
  </si>
  <si>
    <t xml:space="preserve">SO - 0006986</t>
  </si>
  <si>
    <t xml:space="preserve">SO - 0006987</t>
  </si>
  <si>
    <t xml:space="preserve">SO - 0006988</t>
  </si>
  <si>
    <t xml:space="preserve">SO - 0006989</t>
  </si>
  <si>
    <t xml:space="preserve">SO - 0006990</t>
  </si>
  <si>
    <t xml:space="preserve">SO - 0006991</t>
  </si>
  <si>
    <t xml:space="preserve">SO - 0006992</t>
  </si>
  <si>
    <t xml:space="preserve">SO - 0006993</t>
  </si>
  <si>
    <t xml:space="preserve">SO - 0006994</t>
  </si>
  <si>
    <t xml:space="preserve">SO - 0006995</t>
  </si>
  <si>
    <t xml:space="preserve">SO - 0006996</t>
  </si>
  <si>
    <t xml:space="preserve">SO - 0006997</t>
  </si>
  <si>
    <t xml:space="preserve">SO - 0006998</t>
  </si>
  <si>
    <t xml:space="preserve">SO - 0006999</t>
  </si>
  <si>
    <t xml:space="preserve">SO - 0007000</t>
  </si>
  <si>
    <t xml:space="preserve">SO - 0007001</t>
  </si>
  <si>
    <t xml:space="preserve">SO - 0007002</t>
  </si>
  <si>
    <t xml:space="preserve">SO - 0007003</t>
  </si>
  <si>
    <t xml:space="preserve">SO - 0007004</t>
  </si>
  <si>
    <t xml:space="preserve">SO - 0007005</t>
  </si>
  <si>
    <t xml:space="preserve">SO - 0007006</t>
  </si>
  <si>
    <t xml:space="preserve">SO - 0007007</t>
  </si>
  <si>
    <t xml:space="preserve">SO - 0007008</t>
  </si>
  <si>
    <t xml:space="preserve">SO - 0007009</t>
  </si>
  <si>
    <t xml:space="preserve">SO - 0007010</t>
  </si>
  <si>
    <t xml:space="preserve">SO - 0007011</t>
  </si>
  <si>
    <t xml:space="preserve">SO - 0007012</t>
  </si>
  <si>
    <t xml:space="preserve">SO - 0007013</t>
  </si>
  <si>
    <t xml:space="preserve">SO - 0007014</t>
  </si>
  <si>
    <t xml:space="preserve">SO - 0007015</t>
  </si>
  <si>
    <t xml:space="preserve">SO - 0007016</t>
  </si>
  <si>
    <t xml:space="preserve">SO - 0007017</t>
  </si>
  <si>
    <t xml:space="preserve">SO - 0007018</t>
  </si>
  <si>
    <t xml:space="preserve">SO - 0007019</t>
  </si>
  <si>
    <t xml:space="preserve">SO - 0007020</t>
  </si>
  <si>
    <t xml:space="preserve">SO - 0007021</t>
  </si>
  <si>
    <t xml:space="preserve">SO - 0007022</t>
  </si>
  <si>
    <t xml:space="preserve">SO - 0007023</t>
  </si>
  <si>
    <t xml:space="preserve">SO - 0007024</t>
  </si>
  <si>
    <t xml:space="preserve">SO - 0007025</t>
  </si>
  <si>
    <t xml:space="preserve">SO - 0007026</t>
  </si>
  <si>
    <t xml:space="preserve">SO - 0007027</t>
  </si>
  <si>
    <t xml:space="preserve">SO - 0007028</t>
  </si>
  <si>
    <t xml:space="preserve">SO - 0007029</t>
  </si>
  <si>
    <t xml:space="preserve">SO - 0007030</t>
  </si>
  <si>
    <t xml:space="preserve">SO - 0007031</t>
  </si>
  <si>
    <t xml:space="preserve">SO - 0007032</t>
  </si>
  <si>
    <t xml:space="preserve">SO - 0007033</t>
  </si>
  <si>
    <t xml:space="preserve">SO - 0007034</t>
  </si>
  <si>
    <t xml:space="preserve">SO - 0007035</t>
  </si>
  <si>
    <t xml:space="preserve">SO - 0007036</t>
  </si>
  <si>
    <t xml:space="preserve">SO - 0007037</t>
  </si>
  <si>
    <t xml:space="preserve">SO - 0007038</t>
  </si>
  <si>
    <t xml:space="preserve">SO - 0007039</t>
  </si>
  <si>
    <t xml:space="preserve">SO - 0007040</t>
  </si>
  <si>
    <t xml:space="preserve">SO - 0007041</t>
  </si>
  <si>
    <t xml:space="preserve">SO - 0007042</t>
  </si>
  <si>
    <t xml:space="preserve">SO - 0007043</t>
  </si>
  <si>
    <t xml:space="preserve">SO - 0007044</t>
  </si>
  <si>
    <t xml:space="preserve">SO - 0007045</t>
  </si>
  <si>
    <t xml:space="preserve">SO - 0007046</t>
  </si>
  <si>
    <t xml:space="preserve">SO - 0007047</t>
  </si>
  <si>
    <t xml:space="preserve">SO - 0007048</t>
  </si>
  <si>
    <t xml:space="preserve">SO - 0007049</t>
  </si>
  <si>
    <t xml:space="preserve">SO - 0007050</t>
  </si>
  <si>
    <t xml:space="preserve">SO - 0007051</t>
  </si>
  <si>
    <t xml:space="preserve">SO - 0007052</t>
  </si>
  <si>
    <t xml:space="preserve">SO - 0007053</t>
  </si>
  <si>
    <t xml:space="preserve">SO - 0007054</t>
  </si>
  <si>
    <t xml:space="preserve">SO - 0007055</t>
  </si>
  <si>
    <t xml:space="preserve">SO - 0007056</t>
  </si>
  <si>
    <t xml:space="preserve">SO - 0007057</t>
  </si>
  <si>
    <t xml:space="preserve">SO - 0007058</t>
  </si>
  <si>
    <t xml:space="preserve">SO - 0007059</t>
  </si>
  <si>
    <t xml:space="preserve">SO - 0007060</t>
  </si>
  <si>
    <t xml:space="preserve">SO - 0007061</t>
  </si>
  <si>
    <t xml:space="preserve">SO - 0007062</t>
  </si>
  <si>
    <t xml:space="preserve">SO - 0007063</t>
  </si>
  <si>
    <t xml:space="preserve">SO - 0007064</t>
  </si>
  <si>
    <t xml:space="preserve">SO - 0007065</t>
  </si>
  <si>
    <t xml:space="preserve">SO - 0007066</t>
  </si>
  <si>
    <t xml:space="preserve">SO - 0007067</t>
  </si>
  <si>
    <t xml:space="preserve">SO - 0007068</t>
  </si>
  <si>
    <t xml:space="preserve">SO - 0007069</t>
  </si>
  <si>
    <t xml:space="preserve">SO - 0007070</t>
  </si>
  <si>
    <t xml:space="preserve">SO - 0007071</t>
  </si>
  <si>
    <t xml:space="preserve">SO - 0007072</t>
  </si>
  <si>
    <t xml:space="preserve">SO - 0007073</t>
  </si>
  <si>
    <t xml:space="preserve">SO - 0007074</t>
  </si>
  <si>
    <t xml:space="preserve">SO - 0007075</t>
  </si>
  <si>
    <t xml:space="preserve">SO - 0007076</t>
  </si>
  <si>
    <t xml:space="preserve">SO - 0007077</t>
  </si>
  <si>
    <t xml:space="preserve">SO - 0007078</t>
  </si>
  <si>
    <t xml:space="preserve">SO - 0007079</t>
  </si>
  <si>
    <t xml:space="preserve">SO - 0007080</t>
  </si>
  <si>
    <t xml:space="preserve">SO - 0007081</t>
  </si>
  <si>
    <t xml:space="preserve">SO - 0007082</t>
  </si>
  <si>
    <t xml:space="preserve">SO - 0007083</t>
  </si>
  <si>
    <t xml:space="preserve">SO - 0007084</t>
  </si>
  <si>
    <t xml:space="preserve">SO - 0007085</t>
  </si>
  <si>
    <t xml:space="preserve">SO - 0007086</t>
  </si>
  <si>
    <t xml:space="preserve">SO - 0007087</t>
  </si>
  <si>
    <t xml:space="preserve">SO - 0007088</t>
  </si>
  <si>
    <t xml:space="preserve">SO - 0007089</t>
  </si>
  <si>
    <t xml:space="preserve">SO - 0007090</t>
  </si>
  <si>
    <t xml:space="preserve">SO - 0007091</t>
  </si>
  <si>
    <t xml:space="preserve">SO - 0007092</t>
  </si>
  <si>
    <t xml:space="preserve">SO - 0007093</t>
  </si>
  <si>
    <t xml:space="preserve">SO - 0007094</t>
  </si>
  <si>
    <t xml:space="preserve">SO - 0007095</t>
  </si>
  <si>
    <t xml:space="preserve">SO - 0007096</t>
  </si>
  <si>
    <t xml:space="preserve">SO - 0007097</t>
  </si>
  <si>
    <t xml:space="preserve">SO - 0007098</t>
  </si>
  <si>
    <t xml:space="preserve">SO - 0007099</t>
  </si>
  <si>
    <t xml:space="preserve">SO - 0007100</t>
  </si>
  <si>
    <t xml:space="preserve">SO - 0007101</t>
  </si>
  <si>
    <t xml:space="preserve">SO - 0007102</t>
  </si>
  <si>
    <t xml:space="preserve">SO - 0007103</t>
  </si>
  <si>
    <t xml:space="preserve">SO - 0007104</t>
  </si>
  <si>
    <t xml:space="preserve">SO - 0007105</t>
  </si>
  <si>
    <t xml:space="preserve">SO - 0007106</t>
  </si>
  <si>
    <t xml:space="preserve">SO - 0007107</t>
  </si>
  <si>
    <t xml:space="preserve">SO - 0007108</t>
  </si>
  <si>
    <t xml:space="preserve">SO - 0007109</t>
  </si>
  <si>
    <t xml:space="preserve">SO - 0007110</t>
  </si>
  <si>
    <t xml:space="preserve">SO - 0007111</t>
  </si>
  <si>
    <t xml:space="preserve">SO - 0007112</t>
  </si>
  <si>
    <t xml:space="preserve">SO - 0007113</t>
  </si>
  <si>
    <t xml:space="preserve">SO - 0007114</t>
  </si>
  <si>
    <t xml:space="preserve">SO - 0007115</t>
  </si>
  <si>
    <t xml:space="preserve">SO - 0007116</t>
  </si>
  <si>
    <t xml:space="preserve">SO - 0007117</t>
  </si>
  <si>
    <t xml:space="preserve">SO - 0007118</t>
  </si>
  <si>
    <t xml:space="preserve">SO - 0007119</t>
  </si>
  <si>
    <t xml:space="preserve">SO - 0007120</t>
  </si>
  <si>
    <t xml:space="preserve">SO - 0007121</t>
  </si>
  <si>
    <t xml:space="preserve">SO - 0007122</t>
  </si>
  <si>
    <t xml:space="preserve">SO - 0007123</t>
  </si>
  <si>
    <t xml:space="preserve">SO - 0007124</t>
  </si>
  <si>
    <t xml:space="preserve">SO - 0007125</t>
  </si>
  <si>
    <t xml:space="preserve">SO - 0007126</t>
  </si>
  <si>
    <t xml:space="preserve">SO - 0007127</t>
  </si>
  <si>
    <t xml:space="preserve">SO - 0007128</t>
  </si>
  <si>
    <t xml:space="preserve">SO - 0007129</t>
  </si>
  <si>
    <t xml:space="preserve">SO - 0007130</t>
  </si>
  <si>
    <t xml:space="preserve">SO - 0007131</t>
  </si>
  <si>
    <t xml:space="preserve">SO - 0007132</t>
  </si>
  <si>
    <t xml:space="preserve">SO - 0007133</t>
  </si>
  <si>
    <t xml:space="preserve">SO - 0007134</t>
  </si>
  <si>
    <t xml:space="preserve">SO - 0007135</t>
  </si>
  <si>
    <t xml:space="preserve">SO - 0007136</t>
  </si>
  <si>
    <t xml:space="preserve">SO - 0007137</t>
  </si>
  <si>
    <t xml:space="preserve">SO - 0007138</t>
  </si>
  <si>
    <t xml:space="preserve">SO - 0007139</t>
  </si>
  <si>
    <t xml:space="preserve">SO - 0007140</t>
  </si>
  <si>
    <t xml:space="preserve">SO - 0007141</t>
  </si>
  <si>
    <t xml:space="preserve">SO - 0007142</t>
  </si>
  <si>
    <t xml:space="preserve">SO - 0007143</t>
  </si>
  <si>
    <t xml:space="preserve">SO - 0007144</t>
  </si>
  <si>
    <t xml:space="preserve">SO - 0007145</t>
  </si>
  <si>
    <t xml:space="preserve">SO - 0007146</t>
  </si>
  <si>
    <t xml:space="preserve">SO - 0007147</t>
  </si>
  <si>
    <t xml:space="preserve">SO - 0007148</t>
  </si>
  <si>
    <t xml:space="preserve">SO - 0007149</t>
  </si>
  <si>
    <t xml:space="preserve">SO - 0007150</t>
  </si>
  <si>
    <t xml:space="preserve">SO - 0007151</t>
  </si>
  <si>
    <t xml:space="preserve">SO - 0007152</t>
  </si>
  <si>
    <t xml:space="preserve">SO - 0007153</t>
  </si>
  <si>
    <t xml:space="preserve">SO - 0007154</t>
  </si>
  <si>
    <t xml:space="preserve">SO - 0007155</t>
  </si>
  <si>
    <t xml:space="preserve">SO - 0007156</t>
  </si>
  <si>
    <t xml:space="preserve">SO - 0007157</t>
  </si>
  <si>
    <t xml:space="preserve">SO - 0007158</t>
  </si>
  <si>
    <t xml:space="preserve">SO - 0007159</t>
  </si>
  <si>
    <t xml:space="preserve">SO - 0007160</t>
  </si>
  <si>
    <t xml:space="preserve">SO - 0007161</t>
  </si>
  <si>
    <t xml:space="preserve">SO - 0007162</t>
  </si>
  <si>
    <t xml:space="preserve">SO - 0007163</t>
  </si>
  <si>
    <t xml:space="preserve">SO - 0007164</t>
  </si>
  <si>
    <t xml:space="preserve">SO - 0007165</t>
  </si>
  <si>
    <t xml:space="preserve">SO - 0007166</t>
  </si>
  <si>
    <t xml:space="preserve">SO - 0007167</t>
  </si>
  <si>
    <t xml:space="preserve">SO - 0007168</t>
  </si>
  <si>
    <t xml:space="preserve">SO - 0007169</t>
  </si>
  <si>
    <t xml:space="preserve">SO - 0007170</t>
  </si>
  <si>
    <t xml:space="preserve">SO - 0007171</t>
  </si>
  <si>
    <t xml:space="preserve">SO - 0007172</t>
  </si>
  <si>
    <t xml:space="preserve">SO - 0007173</t>
  </si>
  <si>
    <t xml:space="preserve">SO - 0007174</t>
  </si>
  <si>
    <t xml:space="preserve">SO - 0007175</t>
  </si>
  <si>
    <t xml:space="preserve">SO - 0007176</t>
  </si>
  <si>
    <t xml:space="preserve">SO - 0007177</t>
  </si>
  <si>
    <t xml:space="preserve">SO - 0007178</t>
  </si>
  <si>
    <t xml:space="preserve">SO - 0007179</t>
  </si>
  <si>
    <t xml:space="preserve">SO - 0007180</t>
  </si>
  <si>
    <t xml:space="preserve">SO - 0007181</t>
  </si>
  <si>
    <t xml:space="preserve">SO - 0007182</t>
  </si>
  <si>
    <t xml:space="preserve">SO - 0007183</t>
  </si>
  <si>
    <t xml:space="preserve">SO - 0007184</t>
  </si>
  <si>
    <t xml:space="preserve">SO - 0007185</t>
  </si>
  <si>
    <t xml:space="preserve">SO - 0007186</t>
  </si>
  <si>
    <t xml:space="preserve">SO - 0007187</t>
  </si>
  <si>
    <t xml:space="preserve">SO - 0007188</t>
  </si>
  <si>
    <t xml:space="preserve">SO - 0007189</t>
  </si>
  <si>
    <t xml:space="preserve">SO - 0007190</t>
  </si>
  <si>
    <t xml:space="preserve">SO - 0007191</t>
  </si>
  <si>
    <t xml:space="preserve">SO - 0007192</t>
  </si>
  <si>
    <t xml:space="preserve">SO - 0007193</t>
  </si>
  <si>
    <t xml:space="preserve">SO - 0007194</t>
  </si>
  <si>
    <t xml:space="preserve">SO - 0007195</t>
  </si>
  <si>
    <t xml:space="preserve">SO - 0007196</t>
  </si>
  <si>
    <t xml:space="preserve">SO - 0007197</t>
  </si>
  <si>
    <t xml:space="preserve">SO - 0007198</t>
  </si>
  <si>
    <t xml:space="preserve">SO - 0007199</t>
  </si>
  <si>
    <t xml:space="preserve">SO - 0007200</t>
  </si>
  <si>
    <t xml:space="preserve">SO - 0007201</t>
  </si>
  <si>
    <t xml:space="preserve">SO - 0007202</t>
  </si>
  <si>
    <t xml:space="preserve">SO - 0007203</t>
  </si>
  <si>
    <t xml:space="preserve">SO - 0007204</t>
  </si>
  <si>
    <t xml:space="preserve">SO - 0007205</t>
  </si>
  <si>
    <t xml:space="preserve">SO - 0007206</t>
  </si>
  <si>
    <t xml:space="preserve">SO - 0007207</t>
  </si>
  <si>
    <t xml:space="preserve">SO - 0007208</t>
  </si>
  <si>
    <t xml:space="preserve">SO - 0007209</t>
  </si>
  <si>
    <t xml:space="preserve">SO - 0007210</t>
  </si>
  <si>
    <t xml:space="preserve">SO - 0007211</t>
  </si>
  <si>
    <t xml:space="preserve">SO - 0007212</t>
  </si>
  <si>
    <t xml:space="preserve">SO - 0007213</t>
  </si>
  <si>
    <t xml:space="preserve">SO - 0007214</t>
  </si>
  <si>
    <t xml:space="preserve">SO - 0007215</t>
  </si>
  <si>
    <t xml:space="preserve">SO - 0007216</t>
  </si>
  <si>
    <t xml:space="preserve">SO - 0007217</t>
  </si>
  <si>
    <t xml:space="preserve">SO - 0007218</t>
  </si>
  <si>
    <t xml:space="preserve">SO - 0007219</t>
  </si>
  <si>
    <t xml:space="preserve">SO - 0007220</t>
  </si>
  <si>
    <t xml:space="preserve">SO - 0007221</t>
  </si>
  <si>
    <t xml:space="preserve">SO - 0007222</t>
  </si>
  <si>
    <t xml:space="preserve">SO - 0007223</t>
  </si>
  <si>
    <t xml:space="preserve">SO - 0007224</t>
  </si>
  <si>
    <t xml:space="preserve">SO - 0007225</t>
  </si>
  <si>
    <t xml:space="preserve">SO - 0007226</t>
  </si>
  <si>
    <t xml:space="preserve">SO - 0007227</t>
  </si>
  <si>
    <t xml:space="preserve">SO - 0007228</t>
  </si>
  <si>
    <t xml:space="preserve">SO - 0007229</t>
  </si>
  <si>
    <t xml:space="preserve">SO - 0007230</t>
  </si>
  <si>
    <t xml:space="preserve">SO - 0007231</t>
  </si>
  <si>
    <t xml:space="preserve">SO - 0007232</t>
  </si>
  <si>
    <t xml:space="preserve">SO - 0007233</t>
  </si>
  <si>
    <t xml:space="preserve">SO - 0007234</t>
  </si>
  <si>
    <t xml:space="preserve">SO - 0007235</t>
  </si>
  <si>
    <t xml:space="preserve">SO - 0007236</t>
  </si>
  <si>
    <t xml:space="preserve">SO - 0007237</t>
  </si>
  <si>
    <t xml:space="preserve">SO - 0007238</t>
  </si>
  <si>
    <t xml:space="preserve">SO - 0007239</t>
  </si>
  <si>
    <t xml:space="preserve">SO - 0007240</t>
  </si>
  <si>
    <t xml:space="preserve">SO - 0007241</t>
  </si>
  <si>
    <t xml:space="preserve">SO - 0007242</t>
  </si>
  <si>
    <t xml:space="preserve">SO - 0007243</t>
  </si>
  <si>
    <t xml:space="preserve">SO - 0007244</t>
  </si>
  <si>
    <t xml:space="preserve">SO - 0007245</t>
  </si>
  <si>
    <t xml:space="preserve">SO - 0007246</t>
  </si>
  <si>
    <t xml:space="preserve">SO - 0007247</t>
  </si>
  <si>
    <t xml:space="preserve">SO - 0007248</t>
  </si>
  <si>
    <t xml:space="preserve">SO - 0007249</t>
  </si>
  <si>
    <t xml:space="preserve">SO - 0007250</t>
  </si>
  <si>
    <t xml:space="preserve">SO - 0007251</t>
  </si>
  <si>
    <t xml:space="preserve">SO - 0007252</t>
  </si>
  <si>
    <t xml:space="preserve">SO - 0007253</t>
  </si>
  <si>
    <t xml:space="preserve">SO - 0007254</t>
  </si>
  <si>
    <t xml:space="preserve">SO - 0007255</t>
  </si>
  <si>
    <t xml:space="preserve">SO - 0007256</t>
  </si>
  <si>
    <t xml:space="preserve">SO - 0007257</t>
  </si>
  <si>
    <t xml:space="preserve">SO - 0007258</t>
  </si>
  <si>
    <t xml:space="preserve">SO - 0007259</t>
  </si>
  <si>
    <t xml:space="preserve">SO - 0007260</t>
  </si>
  <si>
    <t xml:space="preserve">SO - 0007261</t>
  </si>
  <si>
    <t xml:space="preserve">SO - 0007262</t>
  </si>
  <si>
    <t xml:space="preserve">SO - 0007263</t>
  </si>
  <si>
    <t xml:space="preserve">SO - 0007264</t>
  </si>
  <si>
    <t xml:space="preserve">SO - 0007265</t>
  </si>
  <si>
    <t xml:space="preserve">SO - 0007266</t>
  </si>
  <si>
    <t xml:space="preserve">SO - 0007267</t>
  </si>
  <si>
    <t xml:space="preserve">SO - 0007268</t>
  </si>
  <si>
    <t xml:space="preserve">SO - 0007269</t>
  </si>
  <si>
    <t xml:space="preserve">SO - 0007270</t>
  </si>
  <si>
    <t xml:space="preserve">SO - 0007271</t>
  </si>
  <si>
    <t xml:space="preserve">SO - 0007272</t>
  </si>
  <si>
    <t xml:space="preserve">SO - 0007273</t>
  </si>
  <si>
    <t xml:space="preserve">SO - 0007274</t>
  </si>
  <si>
    <t xml:space="preserve">SO - 0007275</t>
  </si>
  <si>
    <t xml:space="preserve">SO - 0007276</t>
  </si>
  <si>
    <t xml:space="preserve">SO - 0007277</t>
  </si>
  <si>
    <t xml:space="preserve">SO - 0007278</t>
  </si>
  <si>
    <t xml:space="preserve">SO - 0007279</t>
  </si>
  <si>
    <t xml:space="preserve">SO - 0007280</t>
  </si>
  <si>
    <t xml:space="preserve">SO - 0007281</t>
  </si>
  <si>
    <t xml:space="preserve">SO - 0007282</t>
  </si>
  <si>
    <t xml:space="preserve">SO - 0007283</t>
  </si>
  <si>
    <t xml:space="preserve">SO - 0007284</t>
  </si>
  <si>
    <t xml:space="preserve">SO - 0007285</t>
  </si>
  <si>
    <t xml:space="preserve">SO - 0007286</t>
  </si>
  <si>
    <t xml:space="preserve">SO - 0007287</t>
  </si>
  <si>
    <t xml:space="preserve">SO - 0007288</t>
  </si>
  <si>
    <t xml:space="preserve">SO - 0007289</t>
  </si>
  <si>
    <t xml:space="preserve">SO - 0007290</t>
  </si>
  <si>
    <t xml:space="preserve">SO - 0007291</t>
  </si>
  <si>
    <t xml:space="preserve">SO - 0007292</t>
  </si>
  <si>
    <t xml:space="preserve">SO - 0007293</t>
  </si>
  <si>
    <t xml:space="preserve">SO - 0007294</t>
  </si>
  <si>
    <t xml:space="preserve">SO - 0007295</t>
  </si>
  <si>
    <t xml:space="preserve">SO - 0007296</t>
  </si>
  <si>
    <t xml:space="preserve">SO - 0007297</t>
  </si>
  <si>
    <t xml:space="preserve">SO - 0007298</t>
  </si>
  <si>
    <t xml:space="preserve">SO - 0007299</t>
  </si>
  <si>
    <t xml:space="preserve">SO - 0007300</t>
  </si>
  <si>
    <t xml:space="preserve">SO - 0007301</t>
  </si>
  <si>
    <t xml:space="preserve">SO - 0007302</t>
  </si>
  <si>
    <t xml:space="preserve">SO - 0007303</t>
  </si>
  <si>
    <t xml:space="preserve">SO - 0007304</t>
  </si>
  <si>
    <t xml:space="preserve">SO - 0007305</t>
  </si>
  <si>
    <t xml:space="preserve">SO - 0007306</t>
  </si>
  <si>
    <t xml:space="preserve">SO - 0007307</t>
  </si>
  <si>
    <t xml:space="preserve">SO - 0007308</t>
  </si>
  <si>
    <t xml:space="preserve">SO - 0007309</t>
  </si>
  <si>
    <t xml:space="preserve">SO - 0007310</t>
  </si>
  <si>
    <t xml:space="preserve">SO - 0007311</t>
  </si>
  <si>
    <t xml:space="preserve">SO - 0007312</t>
  </si>
  <si>
    <t xml:space="preserve">SO - 0007313</t>
  </si>
  <si>
    <t xml:space="preserve">SO - 0007314</t>
  </si>
  <si>
    <t xml:space="preserve">SO - 0007315</t>
  </si>
  <si>
    <t xml:space="preserve">SO - 0007316</t>
  </si>
  <si>
    <t xml:space="preserve">SO - 0007317</t>
  </si>
  <si>
    <t xml:space="preserve">SO - 0007318</t>
  </si>
  <si>
    <t xml:space="preserve">SO - 0007319</t>
  </si>
  <si>
    <t xml:space="preserve">SO - 0007320</t>
  </si>
  <si>
    <t xml:space="preserve">SO - 0007321</t>
  </si>
  <si>
    <t xml:space="preserve">SO - 0007322</t>
  </si>
  <si>
    <t xml:space="preserve">SO - 0007323</t>
  </si>
  <si>
    <t xml:space="preserve">SO - 0007324</t>
  </si>
  <si>
    <t xml:space="preserve">SO - 0007325</t>
  </si>
  <si>
    <t xml:space="preserve">SO - 0007326</t>
  </si>
  <si>
    <t xml:space="preserve">SO - 0007327</t>
  </si>
  <si>
    <t xml:space="preserve">SO - 0007328</t>
  </si>
  <si>
    <t xml:space="preserve">SO - 0007329</t>
  </si>
  <si>
    <t xml:space="preserve">SO - 0007330</t>
  </si>
  <si>
    <t xml:space="preserve">SO - 0007331</t>
  </si>
  <si>
    <t xml:space="preserve">SO - 0007332</t>
  </si>
  <si>
    <t xml:space="preserve">SO - 0007333</t>
  </si>
  <si>
    <t xml:space="preserve">SO - 0007334</t>
  </si>
  <si>
    <t xml:space="preserve">SO - 0007335</t>
  </si>
  <si>
    <t xml:space="preserve">SO - 0007336</t>
  </si>
  <si>
    <t xml:space="preserve">SO - 0007337</t>
  </si>
  <si>
    <t xml:space="preserve">SO - 0007338</t>
  </si>
  <si>
    <t xml:space="preserve">SO - 0007339</t>
  </si>
  <si>
    <t xml:space="preserve">SO - 0007340</t>
  </si>
  <si>
    <t xml:space="preserve">SO - 0007341</t>
  </si>
  <si>
    <t xml:space="preserve">SO - 0007342</t>
  </si>
  <si>
    <t xml:space="preserve">SO - 0007343</t>
  </si>
  <si>
    <t xml:space="preserve">SO - 0007344</t>
  </si>
  <si>
    <t xml:space="preserve">SO - 0007345</t>
  </si>
  <si>
    <t xml:space="preserve">SO - 0007346</t>
  </si>
  <si>
    <t xml:space="preserve">SO - 0007347</t>
  </si>
  <si>
    <t xml:space="preserve">SO - 0007348</t>
  </si>
  <si>
    <t xml:space="preserve">SO - 0007349</t>
  </si>
  <si>
    <t xml:space="preserve">SO - 0007350</t>
  </si>
  <si>
    <t xml:space="preserve">SO - 0007351</t>
  </si>
  <si>
    <t xml:space="preserve">SO - 0007352</t>
  </si>
  <si>
    <t xml:space="preserve">SO - 0007353</t>
  </si>
  <si>
    <t xml:space="preserve">SO - 0007354</t>
  </si>
  <si>
    <t xml:space="preserve">SO - 0007355</t>
  </si>
  <si>
    <t xml:space="preserve">SO - 0007356</t>
  </si>
  <si>
    <t xml:space="preserve">SO - 0007357</t>
  </si>
  <si>
    <t xml:space="preserve">SO - 0007358</t>
  </si>
  <si>
    <t xml:space="preserve">SO - 0007359</t>
  </si>
  <si>
    <t xml:space="preserve">SO - 0007360</t>
  </si>
  <si>
    <t xml:space="preserve">SO - 0007361</t>
  </si>
  <si>
    <t xml:space="preserve">SO - 0007362</t>
  </si>
  <si>
    <t xml:space="preserve">SO - 0007363</t>
  </si>
  <si>
    <t xml:space="preserve">SO - 0007364</t>
  </si>
  <si>
    <t xml:space="preserve">SO - 0007365</t>
  </si>
  <si>
    <t xml:space="preserve">SO - 0007366</t>
  </si>
  <si>
    <t xml:space="preserve">SO - 0007367</t>
  </si>
  <si>
    <t xml:space="preserve">SO - 0007368</t>
  </si>
  <si>
    <t xml:space="preserve">SO - 0007369</t>
  </si>
  <si>
    <t xml:space="preserve">SO - 0007370</t>
  </si>
  <si>
    <t xml:space="preserve">SO - 0007371</t>
  </si>
  <si>
    <t xml:space="preserve">SO - 0007372</t>
  </si>
  <si>
    <t xml:space="preserve">SO - 0007373</t>
  </si>
  <si>
    <t xml:space="preserve">SO - 0007374</t>
  </si>
  <si>
    <t xml:space="preserve">SO - 0007375</t>
  </si>
  <si>
    <t xml:space="preserve">SO - 0007376</t>
  </si>
  <si>
    <t xml:space="preserve">SO - 0007377</t>
  </si>
  <si>
    <t xml:space="preserve">SO - 0007378</t>
  </si>
  <si>
    <t xml:space="preserve">SO - 0007379</t>
  </si>
  <si>
    <t xml:space="preserve">SO - 0007380</t>
  </si>
  <si>
    <t xml:space="preserve">SO - 0007381</t>
  </si>
  <si>
    <t xml:space="preserve">SO - 0007382</t>
  </si>
  <si>
    <t xml:space="preserve">SO - 0007383</t>
  </si>
  <si>
    <t xml:space="preserve">SO - 0007384</t>
  </si>
  <si>
    <t xml:space="preserve">SO - 0007385</t>
  </si>
  <si>
    <t xml:space="preserve">SO - 0007386</t>
  </si>
  <si>
    <t xml:space="preserve">SO - 0007387</t>
  </si>
  <si>
    <t xml:space="preserve">SO - 0007388</t>
  </si>
  <si>
    <t xml:space="preserve">SO - 0007389</t>
  </si>
  <si>
    <t xml:space="preserve">SO - 0007390</t>
  </si>
  <si>
    <t xml:space="preserve">SO - 0007391</t>
  </si>
  <si>
    <t xml:space="preserve">SO - 0007392</t>
  </si>
  <si>
    <t xml:space="preserve">SO - 0007393</t>
  </si>
  <si>
    <t xml:space="preserve">SO - 0007394</t>
  </si>
  <si>
    <t xml:space="preserve">SO - 0007395</t>
  </si>
  <si>
    <t xml:space="preserve">SO - 0007396</t>
  </si>
  <si>
    <t xml:space="preserve">SO - 0007397</t>
  </si>
  <si>
    <t xml:space="preserve">SO - 0007398</t>
  </si>
  <si>
    <t xml:space="preserve">SO - 0007399</t>
  </si>
  <si>
    <t xml:space="preserve">SO - 0007400</t>
  </si>
  <si>
    <t xml:space="preserve">SO - 0007401</t>
  </si>
  <si>
    <t xml:space="preserve">SO - 0007402</t>
  </si>
  <si>
    <t xml:space="preserve">SO - 0007403</t>
  </si>
  <si>
    <t xml:space="preserve">SO - 0007404</t>
  </si>
  <si>
    <t xml:space="preserve">SO - 0007405</t>
  </si>
  <si>
    <t xml:space="preserve">SO - 0007406</t>
  </si>
  <si>
    <t xml:space="preserve">SO - 0007407</t>
  </si>
  <si>
    <t xml:space="preserve">SO - 0007408</t>
  </si>
  <si>
    <t xml:space="preserve">SO - 0007409</t>
  </si>
  <si>
    <t xml:space="preserve">SO - 0007410</t>
  </si>
  <si>
    <t xml:space="preserve">SO - 0007411</t>
  </si>
  <si>
    <t xml:space="preserve">SO - 0007412</t>
  </si>
  <si>
    <t xml:space="preserve">SO - 0007413</t>
  </si>
  <si>
    <t xml:space="preserve">SO - 0007414</t>
  </si>
  <si>
    <t xml:space="preserve">SO - 0007415</t>
  </si>
  <si>
    <t xml:space="preserve">SO - 0007416</t>
  </si>
  <si>
    <t xml:space="preserve">SO - 0007417</t>
  </si>
  <si>
    <t xml:space="preserve">SO - 0007418</t>
  </si>
  <si>
    <t xml:space="preserve">SO - 0007419</t>
  </si>
  <si>
    <t xml:space="preserve">SO - 0007420</t>
  </si>
  <si>
    <t xml:space="preserve">SO - 0007421</t>
  </si>
  <si>
    <t xml:space="preserve">SO - 0007422</t>
  </si>
  <si>
    <t xml:space="preserve">SO - 0007423</t>
  </si>
  <si>
    <t xml:space="preserve">SO - 0007424</t>
  </si>
  <si>
    <t xml:space="preserve">SO - 0007425</t>
  </si>
  <si>
    <t xml:space="preserve">SO - 0007426</t>
  </si>
  <si>
    <t xml:space="preserve">SO - 0007427</t>
  </si>
  <si>
    <t xml:space="preserve">SO - 0007428</t>
  </si>
  <si>
    <t xml:space="preserve">SO - 0007429</t>
  </si>
  <si>
    <t xml:space="preserve">SO - 0007430</t>
  </si>
  <si>
    <t xml:space="preserve">SO - 0007431</t>
  </si>
  <si>
    <t xml:space="preserve">SO - 0007432</t>
  </si>
  <si>
    <t xml:space="preserve">SO - 0007433</t>
  </si>
  <si>
    <t xml:space="preserve">SO - 0007434</t>
  </si>
  <si>
    <t xml:space="preserve">SO - 0007435</t>
  </si>
  <si>
    <t xml:space="preserve">SO - 0007436</t>
  </si>
  <si>
    <t xml:space="preserve">SO - 0007437</t>
  </si>
  <si>
    <t xml:space="preserve">SO - 0007438</t>
  </si>
  <si>
    <t xml:space="preserve">SO - 0007439</t>
  </si>
  <si>
    <t xml:space="preserve">SO - 0007440</t>
  </si>
  <si>
    <t xml:space="preserve">SO - 0007441</t>
  </si>
  <si>
    <t xml:space="preserve">SO - 0007442</t>
  </si>
  <si>
    <t xml:space="preserve">SO - 0007443</t>
  </si>
  <si>
    <t xml:space="preserve">SO - 0007444</t>
  </si>
  <si>
    <t xml:space="preserve">SO - 0007445</t>
  </si>
  <si>
    <t xml:space="preserve">SO - 0007446</t>
  </si>
  <si>
    <t xml:space="preserve">SO - 0007447</t>
  </si>
  <si>
    <t xml:space="preserve">SO - 0007448</t>
  </si>
  <si>
    <t xml:space="preserve">SO - 0007449</t>
  </si>
  <si>
    <t xml:space="preserve">SO - 0007450</t>
  </si>
  <si>
    <t xml:space="preserve">SO - 0007451</t>
  </si>
  <si>
    <t xml:space="preserve">SO - 0007452</t>
  </si>
  <si>
    <t xml:space="preserve">SO - 0007453</t>
  </si>
  <si>
    <t xml:space="preserve">SO - 0007454</t>
  </si>
  <si>
    <t xml:space="preserve">SO - 0007455</t>
  </si>
  <si>
    <t xml:space="preserve">SO - 0007456</t>
  </si>
  <si>
    <t xml:space="preserve">SO - 0007457</t>
  </si>
  <si>
    <t xml:space="preserve">SO - 0007458</t>
  </si>
  <si>
    <t xml:space="preserve">SO - 0007459</t>
  </si>
  <si>
    <t xml:space="preserve">SO - 0007460</t>
  </si>
  <si>
    <t xml:space="preserve">SO - 0007461</t>
  </si>
  <si>
    <t xml:space="preserve">SO - 0007462</t>
  </si>
  <si>
    <t xml:space="preserve">SO - 0007463</t>
  </si>
  <si>
    <t xml:space="preserve">SO - 0007464</t>
  </si>
  <si>
    <t xml:space="preserve">SO - 0007465</t>
  </si>
  <si>
    <t xml:space="preserve">SO - 0007466</t>
  </si>
  <si>
    <t xml:space="preserve">SO - 0007467</t>
  </si>
  <si>
    <t xml:space="preserve">SO - 0007468</t>
  </si>
  <si>
    <t xml:space="preserve">SO - 0007469</t>
  </si>
  <si>
    <t xml:space="preserve">SO - 0007470</t>
  </si>
  <si>
    <t xml:space="preserve">SO - 0007471</t>
  </si>
  <si>
    <t xml:space="preserve">SO - 0007472</t>
  </si>
  <si>
    <t xml:space="preserve">SO - 0007473</t>
  </si>
  <si>
    <t xml:space="preserve">SO - 0007474</t>
  </si>
  <si>
    <t xml:space="preserve">SO - 0007475</t>
  </si>
  <si>
    <t xml:space="preserve">SO - 0007476</t>
  </si>
  <si>
    <t xml:space="preserve">SO - 0007477</t>
  </si>
  <si>
    <t xml:space="preserve">SO - 0007478</t>
  </si>
  <si>
    <t xml:space="preserve">SO - 0007479</t>
  </si>
  <si>
    <t xml:space="preserve">SO - 0007480</t>
  </si>
  <si>
    <t xml:space="preserve">SO - 0007481</t>
  </si>
  <si>
    <t xml:space="preserve">SO - 0007482</t>
  </si>
  <si>
    <t xml:space="preserve">SO - 0007483</t>
  </si>
  <si>
    <t xml:space="preserve">SO - 0007484</t>
  </si>
  <si>
    <t xml:space="preserve">SO - 0007485</t>
  </si>
  <si>
    <t xml:space="preserve">SO - 0007486</t>
  </si>
  <si>
    <t xml:space="preserve">SO - 0007487</t>
  </si>
  <si>
    <t xml:space="preserve">SO - 0007488</t>
  </si>
  <si>
    <t xml:space="preserve">SO - 0007489</t>
  </si>
  <si>
    <t xml:space="preserve">SO - 0007490</t>
  </si>
  <si>
    <t xml:space="preserve">SO - 0007491</t>
  </si>
  <si>
    <t xml:space="preserve">SO - 0007492</t>
  </si>
  <si>
    <t xml:space="preserve">SO - 0007493</t>
  </si>
  <si>
    <t xml:space="preserve">SO - 0007494</t>
  </si>
  <si>
    <t xml:space="preserve">SO - 0007495</t>
  </si>
  <si>
    <t xml:space="preserve">SO - 0007496</t>
  </si>
  <si>
    <t xml:space="preserve">SO - 0007497</t>
  </si>
  <si>
    <t xml:space="preserve">SO - 0007498</t>
  </si>
  <si>
    <t xml:space="preserve">SO - 0007499</t>
  </si>
  <si>
    <t xml:space="preserve">SO - 0007500</t>
  </si>
  <si>
    <t xml:space="preserve">SO - 0007501</t>
  </si>
  <si>
    <t xml:space="preserve">SO - 0007502</t>
  </si>
  <si>
    <t xml:space="preserve">SO - 0007503</t>
  </si>
  <si>
    <t xml:space="preserve">SO - 0007504</t>
  </si>
  <si>
    <t xml:space="preserve">SO - 0007505</t>
  </si>
  <si>
    <t xml:space="preserve">SO - 0007506</t>
  </si>
  <si>
    <t xml:space="preserve">SO - 0007507</t>
  </si>
  <si>
    <t xml:space="preserve">SO - 0007508</t>
  </si>
  <si>
    <t xml:space="preserve">SO - 0007509</t>
  </si>
  <si>
    <t xml:space="preserve">SO - 0007510</t>
  </si>
  <si>
    <t xml:space="preserve">SO - 0007511</t>
  </si>
  <si>
    <t xml:space="preserve">SO - 0007512</t>
  </si>
  <si>
    <t xml:space="preserve">SO - 0007513</t>
  </si>
  <si>
    <t xml:space="preserve">SO - 0007514</t>
  </si>
  <si>
    <t xml:space="preserve">SO - 0007515</t>
  </si>
  <si>
    <t xml:space="preserve">SO - 0007516</t>
  </si>
  <si>
    <t xml:space="preserve">SO - 0007517</t>
  </si>
  <si>
    <t xml:space="preserve">SO - 0007518</t>
  </si>
  <si>
    <t xml:space="preserve">SO - 0007519</t>
  </si>
  <si>
    <t xml:space="preserve">SO - 0007520</t>
  </si>
  <si>
    <t xml:space="preserve">SO - 0007521</t>
  </si>
  <si>
    <t xml:space="preserve">SO - 0007522</t>
  </si>
  <si>
    <t xml:space="preserve">SO - 0007523</t>
  </si>
  <si>
    <t xml:space="preserve">SO - 0007524</t>
  </si>
  <si>
    <t xml:space="preserve">SO - 0007525</t>
  </si>
  <si>
    <t xml:space="preserve">SO - 0007526</t>
  </si>
  <si>
    <t xml:space="preserve">SO - 0007527</t>
  </si>
  <si>
    <t xml:space="preserve">SO - 0007528</t>
  </si>
  <si>
    <t xml:space="preserve">SO - 0007529</t>
  </si>
  <si>
    <t xml:space="preserve">SO - 0007530</t>
  </si>
  <si>
    <t xml:space="preserve">SO - 0007531</t>
  </si>
  <si>
    <t xml:space="preserve">SO - 0007532</t>
  </si>
  <si>
    <t xml:space="preserve">SO - 0007533</t>
  </si>
  <si>
    <t xml:space="preserve">SO - 0007534</t>
  </si>
  <si>
    <t xml:space="preserve">SO - 0007535</t>
  </si>
  <si>
    <t xml:space="preserve">SO - 0007536</t>
  </si>
  <si>
    <t xml:space="preserve">SO - 0007537</t>
  </si>
  <si>
    <t xml:space="preserve">SO - 0007538</t>
  </si>
  <si>
    <t xml:space="preserve">SO - 0007539</t>
  </si>
  <si>
    <t xml:space="preserve">SO - 0007540</t>
  </si>
  <si>
    <t xml:space="preserve">SO - 0007541</t>
  </si>
  <si>
    <t xml:space="preserve">SO - 0007542</t>
  </si>
  <si>
    <t xml:space="preserve">SO - 0007543</t>
  </si>
  <si>
    <t xml:space="preserve">SO - 0007544</t>
  </si>
  <si>
    <t xml:space="preserve">SO - 0007545</t>
  </si>
  <si>
    <t xml:space="preserve">SO - 0007546</t>
  </si>
  <si>
    <t xml:space="preserve">SO - 0007547</t>
  </si>
  <si>
    <t xml:space="preserve">SO - 0007548</t>
  </si>
  <si>
    <t xml:space="preserve">SO - 0007549</t>
  </si>
  <si>
    <t xml:space="preserve">SO - 0007550</t>
  </si>
  <si>
    <t xml:space="preserve">SO - 0007551</t>
  </si>
  <si>
    <t xml:space="preserve">SO - 0007552</t>
  </si>
  <si>
    <t xml:space="preserve">SO - 0007553</t>
  </si>
  <si>
    <t xml:space="preserve">SO - 0007554</t>
  </si>
  <si>
    <t xml:space="preserve">SO - 0007555</t>
  </si>
  <si>
    <t xml:space="preserve">SO - 0007556</t>
  </si>
  <si>
    <t xml:space="preserve">SO - 0007557</t>
  </si>
  <si>
    <t xml:space="preserve">SO - 0007558</t>
  </si>
  <si>
    <t xml:space="preserve">SO - 0007559</t>
  </si>
  <si>
    <t xml:space="preserve">SO - 0007560</t>
  </si>
  <si>
    <t xml:space="preserve">SO - 0007561</t>
  </si>
  <si>
    <t xml:space="preserve">SO - 0007562</t>
  </si>
  <si>
    <t xml:space="preserve">SO - 0007563</t>
  </si>
  <si>
    <t xml:space="preserve">SO - 0007564</t>
  </si>
  <si>
    <t xml:space="preserve">SO - 0007565</t>
  </si>
  <si>
    <t xml:space="preserve">SO - 0007566</t>
  </si>
  <si>
    <t xml:space="preserve">SO - 0007567</t>
  </si>
  <si>
    <t xml:space="preserve">SO - 0007568</t>
  </si>
  <si>
    <t xml:space="preserve">SO - 0007569</t>
  </si>
  <si>
    <t xml:space="preserve">SO - 0007570</t>
  </si>
  <si>
    <t xml:space="preserve">SO - 0007571</t>
  </si>
  <si>
    <t xml:space="preserve">SO - 0007572</t>
  </si>
  <si>
    <t xml:space="preserve">SO - 0007573</t>
  </si>
  <si>
    <t xml:space="preserve">SO - 0007574</t>
  </si>
  <si>
    <t xml:space="preserve">SO - 0007575</t>
  </si>
  <si>
    <t xml:space="preserve">SO - 0007576</t>
  </si>
  <si>
    <t xml:space="preserve">SO - 0007577</t>
  </si>
  <si>
    <t xml:space="preserve">SO - 0007578</t>
  </si>
  <si>
    <t xml:space="preserve">SO - 0007579</t>
  </si>
  <si>
    <t xml:space="preserve">SO - 0007580</t>
  </si>
  <si>
    <t xml:space="preserve">SO - 0007581</t>
  </si>
  <si>
    <t xml:space="preserve">SO - 0007582</t>
  </si>
  <si>
    <t xml:space="preserve">SO - 0007583</t>
  </si>
  <si>
    <t xml:space="preserve">SO - 0007584</t>
  </si>
  <si>
    <t xml:space="preserve">SO - 0007585</t>
  </si>
  <si>
    <t xml:space="preserve">SO - 0007586</t>
  </si>
  <si>
    <t xml:space="preserve">SO - 0007587</t>
  </si>
  <si>
    <t xml:space="preserve">SO - 0007588</t>
  </si>
  <si>
    <t xml:space="preserve">SO - 0007589</t>
  </si>
  <si>
    <t xml:space="preserve">SO - 0007590</t>
  </si>
  <si>
    <t xml:space="preserve">SO - 0007591</t>
  </si>
  <si>
    <t xml:space="preserve">SO - 0007592</t>
  </si>
  <si>
    <t xml:space="preserve">SO - 0007593</t>
  </si>
  <si>
    <t xml:space="preserve">SO - 0007594</t>
  </si>
  <si>
    <t xml:space="preserve">SO - 0007595</t>
  </si>
  <si>
    <t xml:space="preserve">SO - 0007596</t>
  </si>
  <si>
    <t xml:space="preserve">SO - 0007597</t>
  </si>
  <si>
    <t xml:space="preserve">SO - 0007598</t>
  </si>
  <si>
    <t xml:space="preserve">SO - 0007599</t>
  </si>
  <si>
    <t xml:space="preserve">SO - 0007600</t>
  </si>
  <si>
    <t xml:space="preserve">SO - 0007601</t>
  </si>
  <si>
    <t xml:space="preserve">SO - 0007602</t>
  </si>
  <si>
    <t xml:space="preserve">SO - 0007603</t>
  </si>
  <si>
    <t xml:space="preserve">SO - 0007604</t>
  </si>
  <si>
    <t xml:space="preserve">SO - 0007605</t>
  </si>
  <si>
    <t xml:space="preserve">SO - 0007606</t>
  </si>
  <si>
    <t xml:space="preserve">SO - 0007607</t>
  </si>
  <si>
    <t xml:space="preserve">SO - 0007608</t>
  </si>
  <si>
    <t xml:space="preserve">SO - 0007609</t>
  </si>
  <si>
    <t xml:space="preserve">SO - 0007610</t>
  </si>
  <si>
    <t xml:space="preserve">SO - 0007611</t>
  </si>
  <si>
    <t xml:space="preserve">SO - 0007612</t>
  </si>
  <si>
    <t xml:space="preserve">SO - 0007613</t>
  </si>
  <si>
    <t xml:space="preserve">SO - 0007614</t>
  </si>
  <si>
    <t xml:space="preserve">SO - 0007615</t>
  </si>
  <si>
    <t xml:space="preserve">SO - 0007616</t>
  </si>
  <si>
    <t xml:space="preserve">SO - 0007617</t>
  </si>
  <si>
    <t xml:space="preserve">SO - 0007618</t>
  </si>
  <si>
    <t xml:space="preserve">SO - 0007619</t>
  </si>
  <si>
    <t xml:space="preserve">SO - 0007620</t>
  </si>
  <si>
    <t xml:space="preserve">SO - 0007621</t>
  </si>
  <si>
    <t xml:space="preserve">SO - 0007622</t>
  </si>
  <si>
    <t xml:space="preserve">SO - 0007623</t>
  </si>
  <si>
    <t xml:space="preserve">SO - 0007624</t>
  </si>
  <si>
    <t xml:space="preserve">SO - 0007625</t>
  </si>
  <si>
    <t xml:space="preserve">SO - 0007626</t>
  </si>
  <si>
    <t xml:space="preserve">SO - 0007627</t>
  </si>
  <si>
    <t xml:space="preserve">SO - 0007628</t>
  </si>
  <si>
    <t xml:space="preserve">SO - 0007629</t>
  </si>
  <si>
    <t xml:space="preserve">SO - 0007630</t>
  </si>
  <si>
    <t xml:space="preserve">SO - 0007631</t>
  </si>
  <si>
    <t xml:space="preserve">SO - 0007632</t>
  </si>
  <si>
    <t xml:space="preserve">SO - 0007633</t>
  </si>
  <si>
    <t xml:space="preserve">SO - 0007634</t>
  </si>
  <si>
    <t xml:space="preserve">SO - 0007635</t>
  </si>
  <si>
    <t xml:space="preserve">SO - 0007636</t>
  </si>
  <si>
    <t xml:space="preserve">SO - 0007637</t>
  </si>
  <si>
    <t xml:space="preserve">SO - 0007638</t>
  </si>
  <si>
    <t xml:space="preserve">SO - 0007639</t>
  </si>
  <si>
    <t xml:space="preserve">SO - 0007640</t>
  </si>
  <si>
    <t xml:space="preserve">SO - 0007641</t>
  </si>
  <si>
    <t xml:space="preserve">SO - 0007642</t>
  </si>
  <si>
    <t xml:space="preserve">SO - 0007643</t>
  </si>
  <si>
    <t xml:space="preserve">SO - 0007644</t>
  </si>
  <si>
    <t xml:space="preserve">SO - 0007645</t>
  </si>
  <si>
    <t xml:space="preserve">SO - 0007646</t>
  </si>
  <si>
    <t xml:space="preserve">SO - 0007647</t>
  </si>
  <si>
    <t xml:space="preserve">SO - 0007648</t>
  </si>
  <si>
    <t xml:space="preserve">SO - 0007649</t>
  </si>
  <si>
    <t xml:space="preserve">SO - 0007650</t>
  </si>
  <si>
    <t xml:space="preserve">SO - 0007651</t>
  </si>
  <si>
    <t xml:space="preserve">SO - 0007652</t>
  </si>
  <si>
    <t xml:space="preserve">SO - 0007653</t>
  </si>
  <si>
    <t xml:space="preserve">SO - 0007654</t>
  </si>
  <si>
    <t xml:space="preserve">SO - 0007655</t>
  </si>
  <si>
    <t xml:space="preserve">SO - 0007656</t>
  </si>
  <si>
    <t xml:space="preserve">SO - 0007657</t>
  </si>
  <si>
    <t xml:space="preserve">SO - 0007658</t>
  </si>
  <si>
    <t xml:space="preserve">SO - 0007659</t>
  </si>
  <si>
    <t xml:space="preserve">SO - 0007660</t>
  </si>
  <si>
    <t xml:space="preserve">SO - 0007661</t>
  </si>
  <si>
    <t xml:space="preserve">SO - 0007662</t>
  </si>
  <si>
    <t xml:space="preserve">SO - 0007663</t>
  </si>
  <si>
    <t xml:space="preserve">SO - 0007664</t>
  </si>
  <si>
    <t xml:space="preserve">SO - 0007665</t>
  </si>
  <si>
    <t xml:space="preserve">SO - 0007666</t>
  </si>
  <si>
    <t xml:space="preserve">SO - 0007667</t>
  </si>
  <si>
    <t xml:space="preserve">SO - 0007668</t>
  </si>
  <si>
    <t xml:space="preserve">SO - 0007669</t>
  </si>
  <si>
    <t xml:space="preserve">SO - 0007670</t>
  </si>
  <si>
    <t xml:space="preserve">SO - 0007671</t>
  </si>
  <si>
    <t xml:space="preserve">SO - 0007672</t>
  </si>
  <si>
    <t xml:space="preserve">SO - 0007673</t>
  </si>
  <si>
    <t xml:space="preserve">SO - 0007674</t>
  </si>
  <si>
    <t xml:space="preserve">SO - 0007675</t>
  </si>
  <si>
    <t xml:space="preserve">SO - 0007676</t>
  </si>
  <si>
    <t xml:space="preserve">SO - 0007677</t>
  </si>
  <si>
    <t xml:space="preserve">SO - 0007678</t>
  </si>
  <si>
    <t xml:space="preserve">SO - 0007679</t>
  </si>
  <si>
    <t xml:space="preserve">SO - 0007680</t>
  </si>
  <si>
    <t xml:space="preserve">SO - 0007681</t>
  </si>
  <si>
    <t xml:space="preserve">SO - 0007682</t>
  </si>
  <si>
    <t xml:space="preserve">SO - 0007683</t>
  </si>
  <si>
    <t xml:space="preserve">SO - 0007684</t>
  </si>
  <si>
    <t xml:space="preserve">SO - 0007685</t>
  </si>
  <si>
    <t xml:space="preserve">SO - 0007686</t>
  </si>
  <si>
    <t xml:space="preserve">SO - 0007687</t>
  </si>
  <si>
    <t xml:space="preserve">SO - 0007688</t>
  </si>
  <si>
    <t xml:space="preserve">SO - 0007689</t>
  </si>
  <si>
    <t xml:space="preserve">SO - 0007690</t>
  </si>
  <si>
    <t xml:space="preserve">SO - 0007691</t>
  </si>
  <si>
    <t xml:space="preserve">SO - 0007692</t>
  </si>
  <si>
    <t xml:space="preserve">SO - 0007693</t>
  </si>
  <si>
    <t xml:space="preserve">SO - 0007694</t>
  </si>
  <si>
    <t xml:space="preserve">SO - 0007695</t>
  </si>
  <si>
    <t xml:space="preserve">SO - 0007696</t>
  </si>
  <si>
    <t xml:space="preserve">SO - 0007697</t>
  </si>
  <si>
    <t xml:space="preserve">SO - 0007698</t>
  </si>
  <si>
    <t xml:space="preserve">SO - 0007699</t>
  </si>
  <si>
    <t xml:space="preserve">SO - 0007700</t>
  </si>
  <si>
    <t xml:space="preserve">SO - 0007701</t>
  </si>
  <si>
    <t xml:space="preserve">SO - 0007702</t>
  </si>
  <si>
    <t xml:space="preserve">SO - 0007703</t>
  </si>
  <si>
    <t xml:space="preserve">SO - 0007704</t>
  </si>
  <si>
    <t xml:space="preserve">SO - 0007705</t>
  </si>
  <si>
    <t xml:space="preserve">SO - 0007706</t>
  </si>
  <si>
    <t xml:space="preserve">SO - 0007707</t>
  </si>
  <si>
    <t xml:space="preserve">SO - 0007708</t>
  </si>
  <si>
    <t xml:space="preserve">SO - 0007709</t>
  </si>
  <si>
    <t xml:space="preserve">SO - 0007710</t>
  </si>
  <si>
    <t xml:space="preserve">SO - 0007711</t>
  </si>
  <si>
    <t xml:space="preserve">SO - 0007712</t>
  </si>
  <si>
    <t xml:space="preserve">SO - 0007713</t>
  </si>
  <si>
    <t xml:space="preserve">SO - 0007714</t>
  </si>
  <si>
    <t xml:space="preserve">SO - 0007715</t>
  </si>
  <si>
    <t xml:space="preserve">SO - 0007716</t>
  </si>
  <si>
    <t xml:space="preserve">SO - 0007717</t>
  </si>
  <si>
    <t xml:space="preserve">SO - 0007718</t>
  </si>
  <si>
    <t xml:space="preserve">SO - 0007719</t>
  </si>
  <si>
    <t xml:space="preserve">SO - 0007720</t>
  </si>
  <si>
    <t xml:space="preserve">SO - 0007721</t>
  </si>
  <si>
    <t xml:space="preserve">SO - 0007722</t>
  </si>
  <si>
    <t xml:space="preserve">SO - 0007723</t>
  </si>
  <si>
    <t xml:space="preserve">SO - 0007724</t>
  </si>
  <si>
    <t xml:space="preserve">SO - 0007725</t>
  </si>
  <si>
    <t xml:space="preserve">SO - 0007726</t>
  </si>
  <si>
    <t xml:space="preserve">SO - 0007727</t>
  </si>
  <si>
    <t xml:space="preserve">SO - 0007728</t>
  </si>
  <si>
    <t xml:space="preserve">SO - 0007729</t>
  </si>
  <si>
    <t xml:space="preserve">SO - 0007730</t>
  </si>
  <si>
    <t xml:space="preserve">SO - 0007731</t>
  </si>
  <si>
    <t xml:space="preserve">SO - 0007732</t>
  </si>
  <si>
    <t xml:space="preserve">SO - 0007733</t>
  </si>
  <si>
    <t xml:space="preserve">SO - 0007734</t>
  </si>
  <si>
    <t xml:space="preserve">SO - 0007735</t>
  </si>
  <si>
    <t xml:space="preserve">SO - 0007736</t>
  </si>
  <si>
    <t xml:space="preserve">SO - 0007737</t>
  </si>
  <si>
    <t xml:space="preserve">SO - 0007738</t>
  </si>
  <si>
    <t xml:space="preserve">SO - 0007739</t>
  </si>
  <si>
    <t xml:space="preserve">SO - 0007740</t>
  </si>
  <si>
    <t xml:space="preserve">SO - 0007741</t>
  </si>
  <si>
    <t xml:space="preserve">SO - 0007742</t>
  </si>
  <si>
    <t xml:space="preserve">SO - 0007743</t>
  </si>
  <si>
    <t xml:space="preserve">SO - 0007744</t>
  </si>
  <si>
    <t xml:space="preserve">SO - 0007745</t>
  </si>
  <si>
    <t xml:space="preserve">SO - 0007746</t>
  </si>
  <si>
    <t xml:space="preserve">SO - 0007747</t>
  </si>
  <si>
    <t xml:space="preserve">SO - 0007748</t>
  </si>
  <si>
    <t xml:space="preserve">SO - 0007749</t>
  </si>
  <si>
    <t xml:space="preserve">SO - 0007750</t>
  </si>
  <si>
    <t xml:space="preserve">SO - 0007751</t>
  </si>
  <si>
    <t xml:space="preserve">SO - 0007752</t>
  </si>
  <si>
    <t xml:space="preserve">SO - 0007753</t>
  </si>
  <si>
    <t xml:space="preserve">SO - 0007754</t>
  </si>
  <si>
    <t xml:space="preserve">SO - 0007755</t>
  </si>
  <si>
    <t xml:space="preserve">SO - 0007756</t>
  </si>
  <si>
    <t xml:space="preserve">SO - 0007757</t>
  </si>
  <si>
    <t xml:space="preserve">SO - 0007758</t>
  </si>
  <si>
    <t xml:space="preserve">SO - 0007759</t>
  </si>
  <si>
    <t xml:space="preserve">SO - 0007760</t>
  </si>
  <si>
    <t xml:space="preserve">SO - 0007761</t>
  </si>
  <si>
    <t xml:space="preserve">SO - 0007762</t>
  </si>
  <si>
    <t xml:space="preserve">SO - 0007763</t>
  </si>
  <si>
    <t xml:space="preserve">SO - 0007764</t>
  </si>
  <si>
    <t xml:space="preserve">SO - 0007765</t>
  </si>
  <si>
    <t xml:space="preserve">SO - 0007766</t>
  </si>
  <si>
    <t xml:space="preserve">SO - 0007767</t>
  </si>
  <si>
    <t xml:space="preserve">SO - 0007768</t>
  </si>
  <si>
    <t xml:space="preserve">SO - 0007769</t>
  </si>
  <si>
    <t xml:space="preserve">SO - 0007770</t>
  </si>
  <si>
    <t xml:space="preserve">SO - 0007771</t>
  </si>
  <si>
    <t xml:space="preserve">SO - 0007772</t>
  </si>
  <si>
    <t xml:space="preserve">SO - 0007773</t>
  </si>
  <si>
    <t xml:space="preserve">SO - 0007774</t>
  </si>
  <si>
    <t xml:space="preserve">SO - 0007775</t>
  </si>
  <si>
    <t xml:space="preserve">SO - 0007776</t>
  </si>
  <si>
    <t xml:space="preserve">SO - 0007777</t>
  </si>
  <si>
    <t xml:space="preserve">SO - 0007778</t>
  </si>
  <si>
    <t xml:space="preserve">SO - 0007779</t>
  </si>
  <si>
    <t xml:space="preserve">SO - 0007780</t>
  </si>
  <si>
    <t xml:space="preserve">SO - 0007781</t>
  </si>
  <si>
    <t xml:space="preserve">SO - 0007782</t>
  </si>
  <si>
    <t xml:space="preserve">SO - 0007783</t>
  </si>
  <si>
    <t xml:space="preserve">SO - 0007784</t>
  </si>
  <si>
    <t xml:space="preserve">SO - 0007785</t>
  </si>
  <si>
    <t xml:space="preserve">SO - 0007786</t>
  </si>
  <si>
    <t xml:space="preserve">SO - 0007787</t>
  </si>
  <si>
    <t xml:space="preserve">SO - 0007788</t>
  </si>
  <si>
    <t xml:space="preserve">SO - 0007789</t>
  </si>
  <si>
    <t xml:space="preserve">SO - 0007790</t>
  </si>
  <si>
    <t xml:space="preserve">SO - 0007791</t>
  </si>
  <si>
    <t xml:space="preserve">SO - 0007792</t>
  </si>
  <si>
    <t xml:space="preserve">SO - 0007793</t>
  </si>
  <si>
    <t xml:space="preserve">SO - 0007794</t>
  </si>
  <si>
    <t xml:space="preserve">SO - 0007795</t>
  </si>
  <si>
    <t xml:space="preserve">SO - 0007796</t>
  </si>
  <si>
    <t xml:space="preserve">SO - 0007797</t>
  </si>
  <si>
    <t xml:space="preserve">SO - 0007798</t>
  </si>
  <si>
    <t xml:space="preserve">SO - 0007799</t>
  </si>
  <si>
    <t xml:space="preserve">SO - 0007800</t>
  </si>
  <si>
    <t xml:space="preserve">SO - 0007801</t>
  </si>
  <si>
    <t xml:space="preserve">SO - 0007802</t>
  </si>
  <si>
    <t xml:space="preserve">SO - 0007803</t>
  </si>
  <si>
    <t xml:space="preserve">SO - 0007804</t>
  </si>
  <si>
    <t xml:space="preserve">SO - 0007805</t>
  </si>
  <si>
    <t xml:space="preserve">SO - 0007806</t>
  </si>
  <si>
    <t xml:space="preserve">SO - 0007807</t>
  </si>
  <si>
    <t xml:space="preserve">SO - 0007808</t>
  </si>
  <si>
    <t xml:space="preserve">SO - 0007809</t>
  </si>
  <si>
    <t xml:space="preserve">SO - 0007810</t>
  </si>
  <si>
    <t xml:space="preserve">SO - 0007811</t>
  </si>
  <si>
    <t xml:space="preserve">SO - 0007812</t>
  </si>
  <si>
    <t xml:space="preserve">SO - 0007813</t>
  </si>
  <si>
    <t xml:space="preserve">SO - 0007814</t>
  </si>
  <si>
    <t xml:space="preserve">SO - 0007815</t>
  </si>
  <si>
    <t xml:space="preserve">SO - 0007816</t>
  </si>
  <si>
    <t xml:space="preserve">SO - 0007817</t>
  </si>
  <si>
    <t xml:space="preserve">SO - 0007818</t>
  </si>
  <si>
    <t xml:space="preserve">SO - 0007819</t>
  </si>
  <si>
    <t xml:space="preserve">SO - 0007820</t>
  </si>
  <si>
    <t xml:space="preserve">SO - 0007821</t>
  </si>
  <si>
    <t xml:space="preserve">SO - 0007822</t>
  </si>
  <si>
    <t xml:space="preserve">SO - 0007823</t>
  </si>
  <si>
    <t xml:space="preserve">SO - 0007824</t>
  </si>
  <si>
    <t xml:space="preserve">SO - 0007825</t>
  </si>
  <si>
    <t xml:space="preserve">SO - 0007826</t>
  </si>
  <si>
    <t xml:space="preserve">SO - 0007827</t>
  </si>
  <si>
    <t xml:space="preserve">SO - 0007828</t>
  </si>
  <si>
    <t xml:space="preserve">SO - 0007829</t>
  </si>
  <si>
    <t xml:space="preserve">SO - 0007830</t>
  </si>
  <si>
    <t xml:space="preserve">SO - 0007831</t>
  </si>
  <si>
    <t xml:space="preserve">SO - 0007832</t>
  </si>
  <si>
    <t xml:space="preserve">SO - 0007833</t>
  </si>
  <si>
    <t xml:space="preserve">SO - 0007834</t>
  </si>
  <si>
    <t xml:space="preserve">SO - 0007835</t>
  </si>
  <si>
    <t xml:space="preserve">SO - 0007836</t>
  </si>
  <si>
    <t xml:space="preserve">SO - 0007837</t>
  </si>
  <si>
    <t xml:space="preserve">SO - 0007838</t>
  </si>
  <si>
    <t xml:space="preserve">SO - 0007839</t>
  </si>
  <si>
    <t xml:space="preserve">SO - 0007840</t>
  </si>
  <si>
    <t xml:space="preserve">SO - 0007841</t>
  </si>
  <si>
    <t xml:space="preserve">SO - 0007842</t>
  </si>
  <si>
    <t xml:space="preserve">SO - 0007843</t>
  </si>
  <si>
    <t xml:space="preserve">SO - 0007844</t>
  </si>
  <si>
    <t xml:space="preserve">SO - 0007845</t>
  </si>
  <si>
    <t xml:space="preserve">SO - 0007846</t>
  </si>
  <si>
    <t xml:space="preserve">SO - 0007847</t>
  </si>
  <si>
    <t xml:space="preserve">SO - 0007848</t>
  </si>
  <si>
    <t xml:space="preserve">SO - 0007849</t>
  </si>
  <si>
    <t xml:space="preserve">SO - 0007850</t>
  </si>
  <si>
    <t xml:space="preserve">SO - 0007851</t>
  </si>
  <si>
    <t xml:space="preserve">SO - 0007852</t>
  </si>
  <si>
    <t xml:space="preserve">SO - 0007853</t>
  </si>
  <si>
    <t xml:space="preserve">SO - 0007854</t>
  </si>
  <si>
    <t xml:space="preserve">SO - 0007855</t>
  </si>
  <si>
    <t xml:space="preserve">SO - 0007856</t>
  </si>
  <si>
    <t xml:space="preserve">SO - 0007857</t>
  </si>
  <si>
    <t xml:space="preserve">SO - 0007858</t>
  </si>
  <si>
    <t xml:space="preserve">SO - 0007859</t>
  </si>
  <si>
    <t xml:space="preserve">SO - 0007860</t>
  </si>
  <si>
    <t xml:space="preserve">SO - 0007861</t>
  </si>
  <si>
    <t xml:space="preserve">SO - 0007862</t>
  </si>
  <si>
    <t xml:space="preserve">SO - 0007863</t>
  </si>
  <si>
    <t xml:space="preserve">SO - 0007864</t>
  </si>
  <si>
    <t xml:space="preserve">SO - 0007865</t>
  </si>
  <si>
    <t xml:space="preserve">SO - 0007866</t>
  </si>
  <si>
    <t xml:space="preserve">SO - 0007867</t>
  </si>
  <si>
    <t xml:space="preserve">SO - 0007868</t>
  </si>
  <si>
    <t xml:space="preserve">SO - 0007869</t>
  </si>
  <si>
    <t xml:space="preserve">SO - 0007870</t>
  </si>
  <si>
    <t xml:space="preserve">SO - 0007871</t>
  </si>
  <si>
    <t xml:space="preserve">SO - 0007872</t>
  </si>
  <si>
    <t xml:space="preserve">SO - 0007873</t>
  </si>
  <si>
    <t xml:space="preserve">SO - 0007874</t>
  </si>
  <si>
    <t xml:space="preserve">SO - 0007875</t>
  </si>
  <si>
    <t xml:space="preserve">SO - 0007876</t>
  </si>
  <si>
    <t xml:space="preserve">SO - 0007877</t>
  </si>
  <si>
    <t xml:space="preserve">SO - 0007878</t>
  </si>
  <si>
    <t xml:space="preserve">SO - 0007879</t>
  </si>
  <si>
    <t xml:space="preserve">SO - 0007880</t>
  </si>
  <si>
    <t xml:space="preserve">SO - 0007881</t>
  </si>
  <si>
    <t xml:space="preserve">SO - 0007882</t>
  </si>
  <si>
    <t xml:space="preserve">SO - 0007883</t>
  </si>
  <si>
    <t xml:space="preserve">SO - 0007884</t>
  </si>
  <si>
    <t xml:space="preserve">SO - 0007885</t>
  </si>
  <si>
    <t xml:space="preserve">SO - 0007886</t>
  </si>
  <si>
    <t xml:space="preserve">SO - 0007887</t>
  </si>
  <si>
    <t xml:space="preserve">SO - 0007888</t>
  </si>
  <si>
    <t xml:space="preserve">SO - 0007889</t>
  </si>
  <si>
    <t xml:space="preserve">SO - 0007890</t>
  </si>
  <si>
    <t xml:space="preserve">SO - 0007891</t>
  </si>
  <si>
    <t xml:space="preserve">SO - 0007892</t>
  </si>
  <si>
    <t xml:space="preserve">SO - 0007893</t>
  </si>
  <si>
    <t xml:space="preserve">SO - 0007894</t>
  </si>
  <si>
    <t xml:space="preserve">SO - 0007895</t>
  </si>
  <si>
    <t xml:space="preserve">SO - 0007896</t>
  </si>
  <si>
    <t xml:space="preserve">SO - 0007897</t>
  </si>
  <si>
    <t xml:space="preserve">SO - 0007898</t>
  </si>
  <si>
    <t xml:space="preserve">SO - 0007899</t>
  </si>
  <si>
    <t xml:space="preserve">SO - 0007900</t>
  </si>
  <si>
    <t xml:space="preserve">SO - 0007901</t>
  </si>
  <si>
    <t xml:space="preserve">SO - 0007902</t>
  </si>
  <si>
    <t xml:space="preserve">SO - 0007903</t>
  </si>
  <si>
    <t xml:space="preserve">SO - 0007904</t>
  </si>
  <si>
    <t xml:space="preserve">SO - 0007905</t>
  </si>
  <si>
    <t xml:space="preserve">SO - 0007906</t>
  </si>
  <si>
    <t xml:space="preserve">SO - 0007907</t>
  </si>
  <si>
    <t xml:space="preserve">SO - 0007908</t>
  </si>
  <si>
    <t xml:space="preserve">SO - 0007909</t>
  </si>
  <si>
    <t xml:space="preserve">SO - 0007910</t>
  </si>
  <si>
    <t xml:space="preserve">SO - 0007911</t>
  </si>
  <si>
    <t xml:space="preserve">SO - 0007912</t>
  </si>
  <si>
    <t xml:space="preserve">SO - 0007913</t>
  </si>
  <si>
    <t xml:space="preserve">SO - 0007914</t>
  </si>
  <si>
    <t xml:space="preserve">SO - 0007915</t>
  </si>
  <si>
    <t xml:space="preserve">SO - 0007916</t>
  </si>
  <si>
    <t xml:space="preserve">SO - 0007917</t>
  </si>
  <si>
    <t xml:space="preserve">SO - 0007918</t>
  </si>
  <si>
    <t xml:space="preserve">SO - 0007919</t>
  </si>
  <si>
    <t xml:space="preserve">SO - 0007920</t>
  </si>
  <si>
    <t xml:space="preserve">SO - 0007921</t>
  </si>
  <si>
    <t xml:space="preserve">SO - 0007922</t>
  </si>
  <si>
    <t xml:space="preserve">SO - 0007923</t>
  </si>
  <si>
    <t xml:space="preserve">SO - 0007924</t>
  </si>
  <si>
    <t xml:space="preserve">SO - 0007925</t>
  </si>
  <si>
    <t xml:space="preserve">SO - 0007926</t>
  </si>
  <si>
    <t xml:space="preserve">SO - 0007927</t>
  </si>
  <si>
    <t xml:space="preserve">SO - 0007928</t>
  </si>
  <si>
    <t xml:space="preserve">SO - 0007929</t>
  </si>
  <si>
    <t xml:space="preserve">SO - 0007930</t>
  </si>
  <si>
    <t xml:space="preserve">SO - 0007931</t>
  </si>
  <si>
    <t xml:space="preserve">SO - 0007932</t>
  </si>
  <si>
    <t xml:space="preserve">SO - 0007933</t>
  </si>
  <si>
    <t xml:space="preserve">SO - 0007934</t>
  </si>
  <si>
    <t xml:space="preserve">SO - 0007935</t>
  </si>
  <si>
    <t xml:space="preserve">SO - 0007936</t>
  </si>
  <si>
    <t xml:space="preserve">SO - 0007937</t>
  </si>
  <si>
    <t xml:space="preserve">SO - 0007938</t>
  </si>
  <si>
    <t xml:space="preserve">SO - 0007939</t>
  </si>
  <si>
    <t xml:space="preserve">SO - 0007940</t>
  </si>
  <si>
    <t xml:space="preserve">SO - 0007941</t>
  </si>
  <si>
    <t xml:space="preserve">SO - 0007942</t>
  </si>
  <si>
    <t xml:space="preserve">SO - 0007943</t>
  </si>
  <si>
    <t xml:space="preserve">SO - 0007944</t>
  </si>
  <si>
    <t xml:space="preserve">SO - 0007945</t>
  </si>
  <si>
    <t xml:space="preserve">SO - 0007946</t>
  </si>
  <si>
    <t xml:space="preserve">SO - 0007947</t>
  </si>
  <si>
    <t xml:space="preserve">SO - 0007948</t>
  </si>
  <si>
    <t xml:space="preserve">SO - 0007949</t>
  </si>
  <si>
    <t xml:space="preserve">SO - 0007950</t>
  </si>
  <si>
    <t xml:space="preserve">SO - 0007951</t>
  </si>
  <si>
    <t xml:space="preserve">SO - 0007952</t>
  </si>
  <si>
    <t xml:space="preserve">SO - 0007953</t>
  </si>
  <si>
    <t xml:space="preserve">SO - 0007954</t>
  </si>
  <si>
    <t xml:space="preserve">SO - 0007955</t>
  </si>
  <si>
    <t xml:space="preserve">SO - 0007956</t>
  </si>
  <si>
    <t xml:space="preserve">SO - 0007957</t>
  </si>
  <si>
    <t xml:space="preserve">SO - 0007958</t>
  </si>
  <si>
    <t xml:space="preserve">SO - 0007959</t>
  </si>
  <si>
    <t xml:space="preserve">SO - 0007960</t>
  </si>
  <si>
    <t xml:space="preserve">SO - 0007961</t>
  </si>
  <si>
    <t xml:space="preserve">SO - 0007962</t>
  </si>
  <si>
    <t xml:space="preserve">SO - 0007963</t>
  </si>
  <si>
    <t xml:space="preserve">SO - 0007964</t>
  </si>
  <si>
    <t xml:space="preserve">SO - 0007965</t>
  </si>
  <si>
    <t xml:space="preserve">SO - 0007966</t>
  </si>
  <si>
    <t xml:space="preserve">SO - 0007967</t>
  </si>
  <si>
    <t xml:space="preserve">SO - 0007968</t>
  </si>
  <si>
    <t xml:space="preserve">SO - 0007969</t>
  </si>
  <si>
    <t xml:space="preserve">SO - 0007970</t>
  </si>
  <si>
    <t xml:space="preserve">SO - 0007971</t>
  </si>
  <si>
    <t xml:space="preserve">SO - 0007972</t>
  </si>
  <si>
    <t xml:space="preserve">SO - 0007973</t>
  </si>
  <si>
    <t xml:space="preserve">SO - 0007974</t>
  </si>
  <si>
    <t xml:space="preserve">SO - 0007975</t>
  </si>
  <si>
    <t xml:space="preserve">SO - 0007976</t>
  </si>
  <si>
    <t xml:space="preserve">SO - 0007977</t>
  </si>
  <si>
    <t xml:space="preserve">SO - 0007978</t>
  </si>
  <si>
    <t xml:space="preserve">SO - 0007979</t>
  </si>
  <si>
    <t xml:space="preserve">SO - 0007980</t>
  </si>
  <si>
    <t xml:space="preserve">SO - 0007981</t>
  </si>
  <si>
    <t xml:space="preserve">SO - 0007982</t>
  </si>
  <si>
    <t xml:space="preserve">SO - 0007983</t>
  </si>
  <si>
    <t xml:space="preserve">SO - 0007984</t>
  </si>
  <si>
    <t xml:space="preserve">SO - 0007985</t>
  </si>
  <si>
    <t xml:space="preserve">SO - 0007986</t>
  </si>
  <si>
    <t xml:space="preserve">SO - 0007987</t>
  </si>
  <si>
    <t xml:space="preserve">SO - 0007988</t>
  </si>
  <si>
    <t xml:space="preserve">SO - 0007989</t>
  </si>
  <si>
    <t xml:space="preserve">SO - 0007990</t>
  </si>
  <si>
    <t xml:space="preserve">SO - 0007991</t>
  </si>
  <si>
    <t xml:space="preserve">SO - 0007992</t>
  </si>
  <si>
    <t xml:space="preserve">SO - 0007993</t>
  </si>
  <si>
    <t xml:space="preserve">SO - 0007994</t>
  </si>
  <si>
    <t xml:space="preserve">SO - 0007995</t>
  </si>
  <si>
    <t xml:space="preserve">SO - 0007996</t>
  </si>
  <si>
    <t xml:space="preserve">SO - 0007997</t>
  </si>
  <si>
    <t xml:space="preserve">SO - 0007998</t>
  </si>
  <si>
    <t xml:space="preserve">SO - 0007999</t>
  </si>
  <si>
    <t xml:space="preserve">SO - 0008000</t>
  </si>
  <si>
    <t xml:space="preserve">SO - 0008001</t>
  </si>
  <si>
    <t xml:space="preserve">SO - 0008002</t>
  </si>
  <si>
    <t xml:space="preserve">SO - 0008003</t>
  </si>
  <si>
    <t xml:space="preserve">SO - 0008004</t>
  </si>
  <si>
    <t xml:space="preserve">SO - 0008005</t>
  </si>
  <si>
    <t xml:space="preserve">SO - 0008006</t>
  </si>
  <si>
    <t xml:space="preserve">SO - 0008007</t>
  </si>
  <si>
    <t xml:space="preserve">SO - 0008008</t>
  </si>
  <si>
    <t xml:space="preserve">SO - 0008009</t>
  </si>
  <si>
    <t xml:space="preserve">SO - 0008010</t>
  </si>
  <si>
    <t xml:space="preserve">SO - 0008011</t>
  </si>
  <si>
    <t xml:space="preserve">SO - 0008012</t>
  </si>
  <si>
    <t xml:space="preserve">SO - 0008013</t>
  </si>
  <si>
    <t xml:space="preserve">SO - 0008014</t>
  </si>
  <si>
    <t xml:space="preserve">SO - 0008015</t>
  </si>
  <si>
    <t xml:space="preserve">SO - 0008016</t>
  </si>
  <si>
    <t xml:space="preserve">SO - 0008017</t>
  </si>
  <si>
    <t xml:space="preserve">SO - 0008018</t>
  </si>
  <si>
    <t xml:space="preserve">SO - 0008019</t>
  </si>
  <si>
    <t xml:space="preserve">SO - 0008020</t>
  </si>
  <si>
    <t xml:space="preserve">SO - 0008021</t>
  </si>
  <si>
    <t xml:space="preserve">SO - 0008022</t>
  </si>
  <si>
    <t xml:space="preserve">SO - 0008023</t>
  </si>
  <si>
    <t xml:space="preserve">SO - 0008024</t>
  </si>
  <si>
    <t xml:space="preserve">SO - 0008025</t>
  </si>
  <si>
    <t xml:space="preserve">SO - 0008026</t>
  </si>
  <si>
    <t xml:space="preserve">SO - 0008027</t>
  </si>
  <si>
    <t xml:space="preserve">SO - 0008028</t>
  </si>
  <si>
    <t xml:space="preserve">SO - 0008029</t>
  </si>
  <si>
    <t xml:space="preserve">SO - 0008030</t>
  </si>
  <si>
    <t xml:space="preserve">SO - 0008031</t>
  </si>
  <si>
    <t xml:space="preserve">SO - 0008032</t>
  </si>
  <si>
    <t xml:space="preserve">SO - 0008033</t>
  </si>
  <si>
    <t xml:space="preserve">SO - 0008034</t>
  </si>
  <si>
    <t xml:space="preserve">SO - 0008035</t>
  </si>
  <si>
    <t xml:space="preserve">SO - 0008036</t>
  </si>
  <si>
    <t xml:space="preserve">SO - 0008037</t>
  </si>
  <si>
    <t xml:space="preserve">SO - 0008038</t>
  </si>
  <si>
    <t xml:space="preserve">SO - 0008039</t>
  </si>
  <si>
    <t xml:space="preserve">SO - 0008040</t>
  </si>
  <si>
    <t xml:space="preserve">SO - 0008041</t>
  </si>
  <si>
    <t xml:space="preserve">SO - 0008042</t>
  </si>
  <si>
    <t xml:space="preserve">SO - 0008043</t>
  </si>
  <si>
    <t xml:space="preserve">SO - 0008044</t>
  </si>
  <si>
    <t xml:space="preserve">SO - 0008045</t>
  </si>
  <si>
    <t xml:space="preserve">SO - 0008046</t>
  </si>
  <si>
    <t xml:space="preserve">SO - 0008047</t>
  </si>
  <si>
    <t xml:space="preserve">SO - 0008048</t>
  </si>
  <si>
    <t xml:space="preserve">SO - 0008049</t>
  </si>
  <si>
    <t xml:space="preserve">SO - 0008050</t>
  </si>
  <si>
    <t xml:space="preserve">SO - 0008051</t>
  </si>
  <si>
    <t xml:space="preserve">SO - 0008052</t>
  </si>
  <si>
    <t xml:space="preserve">SO - 0008053</t>
  </si>
  <si>
    <t xml:space="preserve">SO - 0008054</t>
  </si>
  <si>
    <t xml:space="preserve">SO - 0008055</t>
  </si>
  <si>
    <t xml:space="preserve">SO - 0008056</t>
  </si>
  <si>
    <t xml:space="preserve">SO - 0008057</t>
  </si>
  <si>
    <t xml:space="preserve">SO - 0008058</t>
  </si>
  <si>
    <t xml:space="preserve">SO - 0008059</t>
  </si>
  <si>
    <t xml:space="preserve">SO - 0008060</t>
  </si>
  <si>
    <t xml:space="preserve">SO - 0008061</t>
  </si>
  <si>
    <t xml:space="preserve">SO - 0008062</t>
  </si>
  <si>
    <t xml:space="preserve">SO - 0008063</t>
  </si>
  <si>
    <t xml:space="preserve">SO - 0008064</t>
  </si>
  <si>
    <t xml:space="preserve">SO - 0008065</t>
  </si>
  <si>
    <t xml:space="preserve">SO - 0008066</t>
  </si>
  <si>
    <t xml:space="preserve">SO - 0008067</t>
  </si>
  <si>
    <t xml:space="preserve">SO - 0008068</t>
  </si>
  <si>
    <t xml:space="preserve">SO - 0008069</t>
  </si>
  <si>
    <t xml:space="preserve">SO - 0008070</t>
  </si>
  <si>
    <t xml:space="preserve">SO - 0008071</t>
  </si>
  <si>
    <t xml:space="preserve">SO - 0008072</t>
  </si>
  <si>
    <t xml:space="preserve">SO - 0008073</t>
  </si>
  <si>
    <t xml:space="preserve">SO - 0008074</t>
  </si>
  <si>
    <t xml:space="preserve">SO - 0008075</t>
  </si>
  <si>
    <t xml:space="preserve">SO - 0008076</t>
  </si>
  <si>
    <t xml:space="preserve">SO - 0008077</t>
  </si>
  <si>
    <t xml:space="preserve">SO - 0008078</t>
  </si>
  <si>
    <t xml:space="preserve">SO - 0008079</t>
  </si>
  <si>
    <t xml:space="preserve">SO - 0008080</t>
  </si>
  <si>
    <t xml:space="preserve">SO - 0008081</t>
  </si>
  <si>
    <t xml:space="preserve">SO - 0008082</t>
  </si>
  <si>
    <t xml:space="preserve">SO - 0008083</t>
  </si>
  <si>
    <t xml:space="preserve">SO - 0008084</t>
  </si>
  <si>
    <t xml:space="preserve">SO - 0008085</t>
  </si>
  <si>
    <t xml:space="preserve">SO - 0008086</t>
  </si>
  <si>
    <t xml:space="preserve">SO - 0008087</t>
  </si>
  <si>
    <t xml:space="preserve">SO - 0008088</t>
  </si>
  <si>
    <t xml:space="preserve">SO - 0008089</t>
  </si>
  <si>
    <t xml:space="preserve">SO - 0008090</t>
  </si>
  <si>
    <t xml:space="preserve">SO - 0008091</t>
  </si>
  <si>
    <t xml:space="preserve">US Regional Sales — Executive KPI Summary</t>
  </si>
  <si>
    <t xml:space="preserve">All figures calculated dynamically from Raw Data (2018–2020)</t>
  </si>
  <si>
    <t xml:space="preserve">Total Cost</t>
  </si>
  <si>
    <t xml:space="preserve">Overall Profit Margin</t>
  </si>
  <si>
    <t xml:space="preserve">Total Units Sold</t>
  </si>
  <si>
    <t xml:space="preserve">Avg Revenue / Order</t>
  </si>
  <si>
    <t xml:space="preserve">Avg Discount Applied</t>
  </si>
  <si>
    <t xml:space="preserve">Avg Order→Ship (days)</t>
  </si>
  <si>
    <t xml:space="preserve">Avg Ship→Delivery (days)</t>
  </si>
  <si>
    <t xml:space="preserve">Revenue Lost to Discounts</t>
  </si>
  <si>
    <t xml:space="preserve">Note: "Regional" performance in this workbook is proxied by Warehouse location, since the source data</t>
  </si>
  <si>
    <t xml:space="preserve">does not include an explicit region/state field beyond the 6 warehouse codes. See "Regional Analysis" tab.</t>
  </si>
  <si>
    <t xml:space="preserve">Sales Channel Performance</t>
  </si>
  <si>
    <t xml:space="preserve">Which sales channel drives the most revenue?</t>
  </si>
  <si>
    <t xml:space="preserve">Sales Channel</t>
  </si>
  <si>
    <t xml:space="preserve">Orders</t>
  </si>
  <si>
    <t xml:space="preserve">Units Sold</t>
  </si>
  <si>
    <t xml:space="preserve">% of Total Revenue</t>
  </si>
  <si>
    <t xml:space="preserve">Total</t>
  </si>
  <si>
    <t xml:space="preserve">Product Performance (All 47 Products)</t>
  </si>
  <si>
    <t xml:space="preserve">Which products sell the most units vs. generate the most revenue vs. highest margin?</t>
  </si>
  <si>
    <t xml:space="preserve">Product ID</t>
  </si>
  <si>
    <t xml:space="preserve">Top 10 Products by Revenue</t>
  </si>
  <si>
    <t xml:space="preserve">Rank</t>
  </si>
  <si>
    <t xml:space="preserve">Top 10 Products by Units Sold</t>
  </si>
  <si>
    <t xml:space="preserve">Top 10 Products by Margin %</t>
  </si>
  <si>
    <t xml:space="preserve">Warehouse Volume &amp; Performance</t>
  </si>
  <si>
    <t xml:space="preserve">Which warehouses handle the most volume?</t>
  </si>
  <si>
    <t xml:space="preserve">Warehouse</t>
  </si>
  <si>
    <t xml:space="preserve">Regional Performance (Proxied by Warehouse Location)</t>
  </si>
  <si>
    <t xml:space="preserve">Which regions outperform? — Note: the source data has no explicit Region/State field.</t>
  </si>
  <si>
    <t xml:space="preserve">The 6 warehouse locations are used here as the best available proxy for geographic performance.</t>
  </si>
  <si>
    <t xml:space="preserve">Warehouse (Region Proxy)</t>
  </si>
  <si>
    <t xml:space="preserve">Revenue per Order</t>
  </si>
  <si>
    <t xml:space="preserve">Order Fulfillment Speed</t>
  </si>
  <si>
    <t xml:space="preserve">How long does it take from order → ship → delivery, on average?</t>
  </si>
  <si>
    <t xml:space="preserve">Overall Averages (all orders)</t>
  </si>
  <si>
    <t xml:space="preserve">Order→Ship (days)</t>
  </si>
  <si>
    <t xml:space="preserve">Ship→Delivery (days)</t>
  </si>
  <si>
    <t xml:space="preserve">Order→Delivery (days)</t>
  </si>
  <si>
    <t xml:space="preserve">Average Fulfillment Time by Sales Channel</t>
  </si>
  <si>
    <t xml:space="preserve">Order→Ship</t>
  </si>
  <si>
    <t xml:space="preserve">Ship→Delivery</t>
  </si>
  <si>
    <t xml:space="preserve">Order→Delivery</t>
  </si>
  <si>
    <t xml:space="preserve">Average Fulfillment Time by Warehouse</t>
  </si>
  <si>
    <t xml:space="preserve">Revenue &amp; Profit Trend Over Time</t>
  </si>
  <si>
    <t xml:space="preserve">Monthly trend analysis, Jun 2018 – Dec 2020</t>
  </si>
  <si>
    <t xml:space="preserve">Month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</si>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</sst>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%"/>
    <numFmt numFmtId="167" formatCode="#,##0"/>
    <numFmt numFmtId="168" formatCode="0.0"/>
    <numFmt numFmtId="169" formatCode="yyyy\-mm\-dd"/>
    <numFmt numFmtId="170" formatCode="\$#,##0.00"/>
    <numFmt numFmtId="171" formatCode="0"/>
  </numFmts>
  <fonts count="1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D9E2F3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  <font>
      <b val="true"/>
      <sz val="10"/>
      <color rgb="FFFFFFFF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EAF1F8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8B8B8B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Revenue by Sales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'Channel Analysis'!D5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Analysis'!$B$6:$B$9</c:f>
              <c:strCache>
                <c:ptCount val="4"/>
                <c:pt idx="0">
                  <c:v>Distributor</c:v>
                </c:pt>
                <c:pt idx="1">
                  <c:v>In-Store</c:v>
                </c:pt>
                <c:pt idx="2">
                  <c:v>Online</c:v>
                </c:pt>
                <c:pt idx="3">
                  <c:v>Wholesale</c:v>
                </c:pt>
              </c:strCache>
            </c:strRef>
          </c:cat>
          <c:val>
            <c:numRef>
              <c:f>'Channel Analysis'!$D$6:$D$9</c:f>
              <c:numCache>
                <c:formatCode>#,##0</c:formatCode>
                <c:ptCount val="4"/>
                <c:pt idx="0">
                  <c:v>6287</c:v>
                </c:pt>
                <c:pt idx="1">
                  <c:v>14878</c:v>
                </c:pt>
                <c:pt idx="2">
                  <c:v>10897</c:v>
                </c:pt>
                <c:pt idx="3">
                  <c:v>4100</c:v>
                </c:pt>
              </c:numCache>
            </c:numRef>
          </c:val>
        </c:ser>
        <c:gapWidth val="150"/>
        <c:overlap val="0"/>
        <c:axId val="24294818"/>
        <c:axId val="72800039"/>
      </c:barChart>
      <c:catAx>
        <c:axId val="242948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2800039"/>
        <c:crosses val="autoZero"/>
        <c:auto val="1"/>
        <c:lblAlgn val="ctr"/>
        <c:lblOffset val="100"/>
        <c:noMultiLvlLbl val="0"/>
      </c:catAx>
      <c:valAx>
        <c:axId val="7280003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42948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Analysis'!L6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Analysis'!$K$7:$K$16</c:f>
              <c:strCache>
                <c:ptCount val="10"/>
                <c:pt idx="0">
                  <c:v>23</c:v>
                </c:pt>
                <c:pt idx="1">
                  <c:v>40</c:v>
                </c:pt>
                <c:pt idx="2">
                  <c:v>37</c:v>
                </c:pt>
                <c:pt idx="3">
                  <c:v>41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35</c:v>
                </c:pt>
                <c:pt idx="8">
                  <c:v>8</c:v>
                </c:pt>
                <c:pt idx="9">
                  <c:v>17</c:v>
                </c:pt>
              </c:strCache>
            </c:strRef>
          </c:cat>
          <c:val>
            <c:numRef>
              <c:f>'Product Analysis'!$L$7:$L$16</c:f>
              <c:numCache>
                <c:formatCode>\$#,##0</c:formatCode>
                <c:ptCount val="10"/>
                <c:pt idx="0">
                  <c:v>2101201.5725</c:v>
                </c:pt>
                <c:pt idx="1">
                  <c:v>1868085.1225</c:v>
                </c:pt>
                <c:pt idx="2">
                  <c:v>1830094.1125</c:v>
                </c:pt>
                <c:pt idx="3">
                  <c:v>1809669.33</c:v>
                </c:pt>
                <c:pt idx="4">
                  <c:v>1804941.81</c:v>
                </c:pt>
                <c:pt idx="5">
                  <c:v>1787987.795</c:v>
                </c:pt>
                <c:pt idx="6">
                  <c:v>1775222.285</c:v>
                </c:pt>
                <c:pt idx="7">
                  <c:v>1765169.94</c:v>
                </c:pt>
                <c:pt idx="8">
                  <c:v>1720609.245</c:v>
                </c:pt>
                <c:pt idx="9">
                  <c:v>1714489.465</c:v>
                </c:pt>
              </c:numCache>
            </c:numRef>
          </c:val>
        </c:ser>
        <c:gapWidth val="150"/>
        <c:overlap val="0"/>
        <c:axId val="33525101"/>
        <c:axId val="22612146"/>
      </c:barChart>
      <c:catAx>
        <c:axId val="33525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2612146"/>
        <c:crosses val="autoZero"/>
        <c:auto val="1"/>
        <c:lblAlgn val="ctr"/>
        <c:lblOffset val="100"/>
        <c:noMultiLvlLbl val="0"/>
      </c:catAx>
      <c:valAx>
        <c:axId val="2261214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335251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Units Sold by Warehouse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'Warehouse Analysis'!D5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'Warehouse Analysis'!$B$6:$B$11</c:f>
              <c:strCache>
                <c:ptCount val="6"/>
                <c:pt idx="0">
                  <c:v>WARE-MKL1006</c:v>
                </c:pt>
                <c:pt idx="1">
                  <c:v>WARE-NBV1002</c:v>
                </c:pt>
                <c:pt idx="2">
                  <c:v>WARE-NMK1003</c:v>
                </c:pt>
                <c:pt idx="3">
                  <c:v>WARE-PUJ1005</c:v>
                </c:pt>
                <c:pt idx="4">
                  <c:v>WARE-UHY1004</c:v>
                </c:pt>
                <c:pt idx="5">
                  <c:v>WARE-XYS1001</c:v>
                </c:pt>
              </c:strCache>
            </c:strRef>
          </c:cat>
          <c:val>
            <c:numRef>
              <c:f>'Warehouse Analysis'!$D$6:$D$11</c:f>
              <c:numCache>
                <c:formatCode>#,##0</c:formatCode>
                <c:ptCount val="6"/>
                <c:pt idx="0">
                  <c:v>3816</c:v>
                </c:pt>
                <c:pt idx="1">
                  <c:v>3101</c:v>
                </c:pt>
                <c:pt idx="2">
                  <c:v>11351</c:v>
                </c:pt>
                <c:pt idx="3">
                  <c:v>6572</c:v>
                </c:pt>
                <c:pt idx="4">
                  <c:v>5765</c:v>
                </c:pt>
                <c:pt idx="5">
                  <c:v>5557</c:v>
                </c:pt>
              </c:numCache>
            </c:numRef>
          </c:val>
        </c:ser>
        <c:gapWidth val="150"/>
        <c:overlap val="0"/>
        <c:axId val="72074369"/>
        <c:axId val="9133244"/>
      </c:barChart>
      <c:catAx>
        <c:axId val="720743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133244"/>
        <c:crosses val="autoZero"/>
        <c:auto val="1"/>
        <c:lblAlgn val="ctr"/>
        <c:lblOffset val="100"/>
        <c:noMultiLvlLbl val="0"/>
      </c:catAx>
      <c:valAx>
        <c:axId val="9133244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20743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Revenue by Region (Warehouse Proxy)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'Regional Analysis'!C6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Analysis'!$B$7:$B$12</c:f>
              <c:strCache>
                <c:ptCount val="6"/>
                <c:pt idx="0">
                  <c:v>WARE-MKL1006</c:v>
                </c:pt>
                <c:pt idx="1">
                  <c:v>WARE-NBV1002</c:v>
                </c:pt>
                <c:pt idx="2">
                  <c:v>WARE-NMK1003</c:v>
                </c:pt>
                <c:pt idx="3">
                  <c:v>WARE-PUJ1005</c:v>
                </c:pt>
                <c:pt idx="4">
                  <c:v>WARE-UHY1004</c:v>
                </c:pt>
                <c:pt idx="5">
                  <c:v>WARE-XYS1001</c:v>
                </c:pt>
              </c:strCache>
            </c:strRef>
          </c:cat>
          <c:val>
            <c:numRef>
              <c:f>'Regional Analysis'!$C$7:$C$12</c:f>
              <c:numCache>
                <c:formatCode>\$#,##0</c:formatCode>
                <c:ptCount val="6"/>
                <c:pt idx="0">
                  <c:v>7813119.7425</c:v>
                </c:pt>
                <c:pt idx="1">
                  <c:v>6096532.1725</c:v>
                </c:pt>
                <c:pt idx="2">
                  <c:v>23136974.1575</c:v>
                </c:pt>
                <c:pt idx="3">
                  <c:v>13056173.42</c:v>
                </c:pt>
                <c:pt idx="4">
                  <c:v>11985686.1125</c:v>
                </c:pt>
                <c:pt idx="5">
                  <c:v>11054894.14</c:v>
                </c:pt>
              </c:numCache>
            </c:numRef>
          </c:val>
        </c:ser>
        <c:gapWidth val="150"/>
        <c:overlap val="0"/>
        <c:axId val="98138277"/>
        <c:axId val="9998463"/>
      </c:barChart>
      <c:catAx>
        <c:axId val="981382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998463"/>
        <c:crosses val="autoZero"/>
        <c:auto val="1"/>
        <c:lblAlgn val="ctr"/>
        <c:lblOffset val="100"/>
        <c:noMultiLvlLbl val="0"/>
      </c:catAx>
      <c:valAx>
        <c:axId val="9998463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81382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Monthly Revenue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Trends'!E5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56082"/>
            </a:solidFill>
            <a:ln w="633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Trends'!$B$6:$B$37</c:f>
              <c:strCache>
                <c:ptCount val="32"/>
                <c:pt idx="0">
                  <c:v>2018-05</c:v>
                </c:pt>
                <c:pt idx="1">
                  <c:v>2018-06</c:v>
                </c:pt>
                <c:pt idx="2">
                  <c:v>2018-07</c:v>
                </c:pt>
                <c:pt idx="3">
                  <c:v>2018-08</c:v>
                </c:pt>
                <c:pt idx="4">
                  <c:v>2018-09</c:v>
                </c:pt>
                <c:pt idx="5">
                  <c:v>2018-10</c:v>
                </c:pt>
                <c:pt idx="6">
                  <c:v>2018-11</c:v>
                </c:pt>
                <c:pt idx="7">
                  <c:v>2018-12</c:v>
                </c:pt>
                <c:pt idx="8">
                  <c:v>2019-01</c:v>
                </c:pt>
                <c:pt idx="9">
                  <c:v>2019-02</c:v>
                </c:pt>
                <c:pt idx="10">
                  <c:v>2019-03</c:v>
                </c:pt>
                <c:pt idx="11">
                  <c:v>2019-04</c:v>
                </c:pt>
                <c:pt idx="12">
                  <c:v>2019-05</c:v>
                </c:pt>
                <c:pt idx="13">
                  <c:v>2019-06</c:v>
                </c:pt>
                <c:pt idx="14">
                  <c:v>2019-07</c:v>
                </c:pt>
                <c:pt idx="15">
                  <c:v>2019-08</c:v>
                </c:pt>
                <c:pt idx="16">
                  <c:v>2019-09</c:v>
                </c:pt>
                <c:pt idx="17">
                  <c:v>2019-10</c:v>
                </c:pt>
                <c:pt idx="18">
                  <c:v>2019-11</c:v>
                </c:pt>
                <c:pt idx="19">
                  <c:v>2019-12</c:v>
                </c:pt>
                <c:pt idx="20">
                  <c:v>2020-01</c:v>
                </c:pt>
                <c:pt idx="21">
                  <c:v>2020-02</c:v>
                </c:pt>
                <c:pt idx="22">
                  <c:v>2020-03</c:v>
                </c:pt>
                <c:pt idx="23">
                  <c:v>2020-04</c:v>
                </c:pt>
                <c:pt idx="24">
                  <c:v>2020-05</c:v>
                </c:pt>
                <c:pt idx="25">
                  <c:v>2020-06</c:v>
                </c:pt>
                <c:pt idx="26">
                  <c:v>2020-07</c:v>
                </c:pt>
                <c:pt idx="27">
                  <c:v>2020-08</c:v>
                </c:pt>
                <c:pt idx="28">
                  <c:v>2020-09</c:v>
                </c:pt>
                <c:pt idx="29">
                  <c:v>2020-10</c:v>
                </c:pt>
                <c:pt idx="30">
                  <c:v>2020-11</c:v>
                </c:pt>
                <c:pt idx="31">
                  <c:v>2020-12</c:v>
                </c:pt>
              </c:strCache>
            </c:strRef>
          </c:cat>
          <c:val>
            <c:numRef>
              <c:f>'Monthly Trends'!$E$6:$E$37</c:f>
              <c:numCache>
                <c:formatCode>\$#,##0</c:formatCode>
                <c:ptCount val="32"/>
                <c:pt idx="0">
                  <c:v>69636.2825</c:v>
                </c:pt>
                <c:pt idx="1">
                  <c:v>2180209.6475</c:v>
                </c:pt>
                <c:pt idx="2">
                  <c:v>2396750.8</c:v>
                </c:pt>
                <c:pt idx="3">
                  <c:v>2563353.8375</c:v>
                </c:pt>
                <c:pt idx="4">
                  <c:v>2455740.7825</c:v>
                </c:pt>
                <c:pt idx="5">
                  <c:v>2062013.9425</c:v>
                </c:pt>
                <c:pt idx="6">
                  <c:v>2661493.7625</c:v>
                </c:pt>
                <c:pt idx="7">
                  <c:v>2713434.005</c:v>
                </c:pt>
                <c:pt idx="8">
                  <c:v>2712820.62</c:v>
                </c:pt>
                <c:pt idx="9">
                  <c:v>1940231.3925</c:v>
                </c:pt>
                <c:pt idx="10">
                  <c:v>1936393.13</c:v>
                </c:pt>
                <c:pt idx="11">
                  <c:v>2491884.6025</c:v>
                </c:pt>
                <c:pt idx="12">
                  <c:v>2459157.615</c:v>
                </c:pt>
                <c:pt idx="13">
                  <c:v>2293527.585</c:v>
                </c:pt>
                <c:pt idx="14">
                  <c:v>2011770.81</c:v>
                </c:pt>
                <c:pt idx="15">
                  <c:v>2401218.025</c:v>
                </c:pt>
                <c:pt idx="16">
                  <c:v>2305869.99</c:v>
                </c:pt>
                <c:pt idx="17">
                  <c:v>2183725.1375</c:v>
                </c:pt>
                <c:pt idx="18">
                  <c:v>2702456.39</c:v>
                </c:pt>
                <c:pt idx="19">
                  <c:v>2415240.2875</c:v>
                </c:pt>
                <c:pt idx="20">
                  <c:v>2811010.6275</c:v>
                </c:pt>
                <c:pt idx="21">
                  <c:v>2466513.88</c:v>
                </c:pt>
                <c:pt idx="22">
                  <c:v>2050076.05</c:v>
                </c:pt>
                <c:pt idx="23">
                  <c:v>2211513.555</c:v>
                </c:pt>
                <c:pt idx="24">
                  <c:v>2464346.095</c:v>
                </c:pt>
                <c:pt idx="25">
                  <c:v>2093988.3525</c:v>
                </c:pt>
                <c:pt idx="26">
                  <c:v>2775014.71</c:v>
                </c:pt>
                <c:pt idx="27">
                  <c:v>2189760.33</c:v>
                </c:pt>
                <c:pt idx="28">
                  <c:v>2094787.9975</c:v>
                </c:pt>
                <c:pt idx="29">
                  <c:v>2418753.935</c:v>
                </c:pt>
                <c:pt idx="30">
                  <c:v>2299601.6375</c:v>
                </c:pt>
                <c:pt idx="31">
                  <c:v>2311083.93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Trends'!F5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97132"/>
            </a:solidFill>
            <a:ln w="633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Trends'!$B$6:$B$37</c:f>
              <c:strCache>
                <c:ptCount val="32"/>
                <c:pt idx="0">
                  <c:v>2018-05</c:v>
                </c:pt>
                <c:pt idx="1">
                  <c:v>2018-06</c:v>
                </c:pt>
                <c:pt idx="2">
                  <c:v>2018-07</c:v>
                </c:pt>
                <c:pt idx="3">
                  <c:v>2018-08</c:v>
                </c:pt>
                <c:pt idx="4">
                  <c:v>2018-09</c:v>
                </c:pt>
                <c:pt idx="5">
                  <c:v>2018-10</c:v>
                </c:pt>
                <c:pt idx="6">
                  <c:v>2018-11</c:v>
                </c:pt>
                <c:pt idx="7">
                  <c:v>2018-12</c:v>
                </c:pt>
                <c:pt idx="8">
                  <c:v>2019-01</c:v>
                </c:pt>
                <c:pt idx="9">
                  <c:v>2019-02</c:v>
                </c:pt>
                <c:pt idx="10">
                  <c:v>2019-03</c:v>
                </c:pt>
                <c:pt idx="11">
                  <c:v>2019-04</c:v>
                </c:pt>
                <c:pt idx="12">
                  <c:v>2019-05</c:v>
                </c:pt>
                <c:pt idx="13">
                  <c:v>2019-06</c:v>
                </c:pt>
                <c:pt idx="14">
                  <c:v>2019-07</c:v>
                </c:pt>
                <c:pt idx="15">
                  <c:v>2019-08</c:v>
                </c:pt>
                <c:pt idx="16">
                  <c:v>2019-09</c:v>
                </c:pt>
                <c:pt idx="17">
                  <c:v>2019-10</c:v>
                </c:pt>
                <c:pt idx="18">
                  <c:v>2019-11</c:v>
                </c:pt>
                <c:pt idx="19">
                  <c:v>2019-12</c:v>
                </c:pt>
                <c:pt idx="20">
                  <c:v>2020-01</c:v>
                </c:pt>
                <c:pt idx="21">
                  <c:v>2020-02</c:v>
                </c:pt>
                <c:pt idx="22">
                  <c:v>2020-03</c:v>
                </c:pt>
                <c:pt idx="23">
                  <c:v>2020-04</c:v>
                </c:pt>
                <c:pt idx="24">
                  <c:v>2020-05</c:v>
                </c:pt>
                <c:pt idx="25">
                  <c:v>2020-06</c:v>
                </c:pt>
                <c:pt idx="26">
                  <c:v>2020-07</c:v>
                </c:pt>
                <c:pt idx="27">
                  <c:v>2020-08</c:v>
                </c:pt>
                <c:pt idx="28">
                  <c:v>2020-09</c:v>
                </c:pt>
                <c:pt idx="29">
                  <c:v>2020-10</c:v>
                </c:pt>
                <c:pt idx="30">
                  <c:v>2020-11</c:v>
                </c:pt>
                <c:pt idx="31">
                  <c:v>2020-12</c:v>
                </c:pt>
              </c:strCache>
            </c:strRef>
          </c:cat>
          <c:val>
            <c:numRef>
              <c:f>'Monthly Trends'!$F$6:$F$37</c:f>
              <c:numCache>
                <c:formatCode>\$#,##0</c:formatCode>
                <c:ptCount val="32"/>
                <c:pt idx="0">
                  <c:v>18271.1125</c:v>
                </c:pt>
                <c:pt idx="1">
                  <c:v>629411.8975</c:v>
                </c:pt>
                <c:pt idx="2">
                  <c:v>702408.16</c:v>
                </c:pt>
                <c:pt idx="3">
                  <c:v>730921.5075</c:v>
                </c:pt>
                <c:pt idx="4">
                  <c:v>696348.4525</c:v>
                </c:pt>
                <c:pt idx="5">
                  <c:v>603902.9525</c:v>
                </c:pt>
                <c:pt idx="6">
                  <c:v>774184.3625</c:v>
                </c:pt>
                <c:pt idx="7">
                  <c:v>791801.845</c:v>
                </c:pt>
                <c:pt idx="8">
                  <c:v>776917.81</c:v>
                </c:pt>
                <c:pt idx="9">
                  <c:v>600186.4025</c:v>
                </c:pt>
                <c:pt idx="10">
                  <c:v>575204.71</c:v>
                </c:pt>
                <c:pt idx="11">
                  <c:v>708709.9625</c:v>
                </c:pt>
                <c:pt idx="12">
                  <c:v>729885.905</c:v>
                </c:pt>
                <c:pt idx="13">
                  <c:v>647165.695</c:v>
                </c:pt>
                <c:pt idx="14">
                  <c:v>584453.96</c:v>
                </c:pt>
                <c:pt idx="15">
                  <c:v>754677.315</c:v>
                </c:pt>
                <c:pt idx="16">
                  <c:v>674685.9</c:v>
                </c:pt>
                <c:pt idx="17">
                  <c:v>654524.6175</c:v>
                </c:pt>
                <c:pt idx="18">
                  <c:v>786846.21</c:v>
                </c:pt>
                <c:pt idx="19">
                  <c:v>687311.2275</c:v>
                </c:pt>
                <c:pt idx="20">
                  <c:v>841396.0575</c:v>
                </c:pt>
                <c:pt idx="21">
                  <c:v>736042.68</c:v>
                </c:pt>
                <c:pt idx="22">
                  <c:v>593052.17</c:v>
                </c:pt>
                <c:pt idx="23">
                  <c:v>654225.215</c:v>
                </c:pt>
                <c:pt idx="24">
                  <c:v>757373.825</c:v>
                </c:pt>
                <c:pt idx="25">
                  <c:v>642332.4825</c:v>
                </c:pt>
                <c:pt idx="26">
                  <c:v>813204.02</c:v>
                </c:pt>
                <c:pt idx="27">
                  <c:v>644629.47</c:v>
                </c:pt>
                <c:pt idx="28">
                  <c:v>606495.5875</c:v>
                </c:pt>
                <c:pt idx="29">
                  <c:v>624693.805</c:v>
                </c:pt>
                <c:pt idx="30">
                  <c:v>646816.7075</c:v>
                </c:pt>
                <c:pt idx="31">
                  <c:v>637228.84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489933"/>
        <c:axId val="55476625"/>
      </c:lineChart>
      <c:catAx>
        <c:axId val="704899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5476625"/>
        <c:crosses val="autoZero"/>
        <c:auto val="1"/>
        <c:lblAlgn val="ctr"/>
        <c:lblOffset val="100"/>
        <c:noMultiLvlLbl val="0"/>
      </c:catAx>
      <c:valAx>
        <c:axId val="55476625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04899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Revenue by Sales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'Channel Analysis'!D5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Analysis'!$B$6:$B$9</c:f>
              <c:strCache>
                <c:ptCount val="4"/>
                <c:pt idx="0">
                  <c:v>Distributor</c:v>
                </c:pt>
                <c:pt idx="1">
                  <c:v>In-Store</c:v>
                </c:pt>
                <c:pt idx="2">
                  <c:v>Online</c:v>
                </c:pt>
                <c:pt idx="3">
                  <c:v>Wholesale</c:v>
                </c:pt>
              </c:strCache>
            </c:strRef>
          </c:cat>
          <c:val>
            <c:numRef>
              <c:f>'Channel Analysis'!$D$6:$D$9</c:f>
              <c:numCache>
                <c:formatCode>#,##0</c:formatCode>
                <c:ptCount val="4"/>
                <c:pt idx="0">
                  <c:v>6287</c:v>
                </c:pt>
                <c:pt idx="1">
                  <c:v>14878</c:v>
                </c:pt>
                <c:pt idx="2">
                  <c:v>10897</c:v>
                </c:pt>
                <c:pt idx="3">
                  <c:v>4100</c:v>
                </c:pt>
              </c:numCache>
            </c:numRef>
          </c:val>
        </c:ser>
        <c:gapWidth val="150"/>
        <c:overlap val="0"/>
        <c:axId val="91292818"/>
        <c:axId val="45720297"/>
      </c:barChart>
      <c:catAx>
        <c:axId val="912928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45720297"/>
        <c:crosses val="autoZero"/>
        <c:auto val="1"/>
        <c:lblAlgn val="ctr"/>
        <c:lblOffset val="100"/>
        <c:noMultiLvlLbl val="0"/>
      </c:catAx>
      <c:valAx>
        <c:axId val="45720297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12928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Revenue Share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'Channel Analysis'!D5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9713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96b24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f9ed5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'Channel Analysis'!$B$6:$B$9</c:f>
              <c:strCache>
                <c:ptCount val="4"/>
                <c:pt idx="0">
                  <c:v>Distributor</c:v>
                </c:pt>
                <c:pt idx="1">
                  <c:v>In-Store</c:v>
                </c:pt>
                <c:pt idx="2">
                  <c:v>Online</c:v>
                </c:pt>
                <c:pt idx="3">
                  <c:v>Wholesale</c:v>
                </c:pt>
              </c:strCache>
            </c:strRef>
          </c:cat>
          <c:val>
            <c:numRef>
              <c:f>'Channel Analysis'!$D$6:$D$9</c:f>
              <c:numCache>
                <c:formatCode>#,##0</c:formatCode>
                <c:ptCount val="4"/>
                <c:pt idx="0">
                  <c:v>6287</c:v>
                </c:pt>
                <c:pt idx="1">
                  <c:v>14878</c:v>
                </c:pt>
                <c:pt idx="2">
                  <c:v>10897</c:v>
                </c:pt>
                <c:pt idx="3">
                  <c:v>4100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Top 10 Products —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Analysis'!L6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Analysis'!$K$7:$K$16</c:f>
              <c:strCache>
                <c:ptCount val="10"/>
                <c:pt idx="0">
                  <c:v>23</c:v>
                </c:pt>
                <c:pt idx="1">
                  <c:v>40</c:v>
                </c:pt>
                <c:pt idx="2">
                  <c:v>37</c:v>
                </c:pt>
                <c:pt idx="3">
                  <c:v>41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35</c:v>
                </c:pt>
                <c:pt idx="8">
                  <c:v>8</c:v>
                </c:pt>
                <c:pt idx="9">
                  <c:v>17</c:v>
                </c:pt>
              </c:strCache>
            </c:strRef>
          </c:cat>
          <c:val>
            <c:numRef>
              <c:f>'Product Analysis'!$L$7:$L$16</c:f>
              <c:numCache>
                <c:formatCode>\$#,##0</c:formatCode>
                <c:ptCount val="10"/>
                <c:pt idx="0">
                  <c:v>2101201.5725</c:v>
                </c:pt>
                <c:pt idx="1">
                  <c:v>1868085.1225</c:v>
                </c:pt>
                <c:pt idx="2">
                  <c:v>1830094.1125</c:v>
                </c:pt>
                <c:pt idx="3">
                  <c:v>1809669.33</c:v>
                </c:pt>
                <c:pt idx="4">
                  <c:v>1804941.81</c:v>
                </c:pt>
                <c:pt idx="5">
                  <c:v>1787987.795</c:v>
                </c:pt>
                <c:pt idx="6">
                  <c:v>1775222.285</c:v>
                </c:pt>
                <c:pt idx="7">
                  <c:v>1765169.94</c:v>
                </c:pt>
                <c:pt idx="8">
                  <c:v>1720609.245</c:v>
                </c:pt>
                <c:pt idx="9">
                  <c:v>1714489.465</c:v>
                </c:pt>
              </c:numCache>
            </c:numRef>
          </c:val>
        </c:ser>
        <c:gapWidth val="150"/>
        <c:overlap val="0"/>
        <c:axId val="14381148"/>
        <c:axId val="76456961"/>
      </c:barChart>
      <c:catAx>
        <c:axId val="143811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6456961"/>
        <c:crosses val="autoZero"/>
        <c:auto val="1"/>
        <c:lblAlgn val="ctr"/>
        <c:lblOffset val="100"/>
        <c:noMultiLvlLbl val="0"/>
      </c:catAx>
      <c:valAx>
        <c:axId val="7645696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143811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Top 10 Products — Units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Analysis'!L20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Analysis'!$K$21:$K$30</c:f>
              <c:strCache>
                <c:ptCount val="10"/>
                <c:pt idx="0">
                  <c:v>23</c:v>
                </c:pt>
                <c:pt idx="1">
                  <c:v>37</c:v>
                </c:pt>
                <c:pt idx="2">
                  <c:v>8</c:v>
                </c:pt>
                <c:pt idx="3">
                  <c:v>4</c:v>
                </c:pt>
                <c:pt idx="4">
                  <c:v>40</c:v>
                </c:pt>
                <c:pt idx="5">
                  <c:v>41</c:v>
                </c:pt>
                <c:pt idx="6">
                  <c:v>22</c:v>
                </c:pt>
                <c:pt idx="7">
                  <c:v>38</c:v>
                </c:pt>
                <c:pt idx="8">
                  <c:v>27</c:v>
                </c:pt>
                <c:pt idx="9">
                  <c:v>12</c:v>
                </c:pt>
              </c:strCache>
            </c:strRef>
          </c:cat>
          <c:val>
            <c:numRef>
              <c:f>'Product Analysis'!$L$21:$L$30</c:f>
              <c:numCache>
                <c:formatCode>#,##0</c:formatCode>
                <c:ptCount val="10"/>
                <c:pt idx="0">
                  <c:v>956</c:v>
                </c:pt>
                <c:pt idx="1">
                  <c:v>896</c:v>
                </c:pt>
                <c:pt idx="2">
                  <c:v>879</c:v>
                </c:pt>
                <c:pt idx="3">
                  <c:v>878</c:v>
                </c:pt>
                <c:pt idx="4">
                  <c:v>855</c:v>
                </c:pt>
                <c:pt idx="5">
                  <c:v>854</c:v>
                </c:pt>
                <c:pt idx="6">
                  <c:v>837</c:v>
                </c:pt>
                <c:pt idx="7">
                  <c:v>832</c:v>
                </c:pt>
                <c:pt idx="8">
                  <c:v>830</c:v>
                </c:pt>
                <c:pt idx="9">
                  <c:v>827</c:v>
                </c:pt>
              </c:numCache>
            </c:numRef>
          </c:val>
        </c:ser>
        <c:gapWidth val="150"/>
        <c:overlap val="0"/>
        <c:axId val="82922200"/>
        <c:axId val="81499340"/>
      </c:barChart>
      <c:catAx>
        <c:axId val="82922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81499340"/>
        <c:crosses val="autoZero"/>
        <c:auto val="1"/>
        <c:lblAlgn val="ctr"/>
        <c:lblOffset val="100"/>
        <c:noMultiLvlLbl val="0"/>
      </c:catAx>
      <c:valAx>
        <c:axId val="81499340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829222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Top 10 Products —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Analysis'!L34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Analysis'!$K$35:$K$44</c:f>
              <c:strCache>
                <c:ptCount val="10"/>
                <c:pt idx="0">
                  <c:v>8</c:v>
                </c:pt>
                <c:pt idx="1">
                  <c:v>16</c:v>
                </c:pt>
                <c:pt idx="2">
                  <c:v>2</c:v>
                </c:pt>
                <c:pt idx="3">
                  <c:v>7</c:v>
                </c:pt>
                <c:pt idx="4">
                  <c:v>23</c:v>
                </c:pt>
                <c:pt idx="5">
                  <c:v>39</c:v>
                </c:pt>
                <c:pt idx="6">
                  <c:v>32</c:v>
                </c:pt>
                <c:pt idx="7">
                  <c:v>25</c:v>
                </c:pt>
                <c:pt idx="8">
                  <c:v>43</c:v>
                </c:pt>
                <c:pt idx="9">
                  <c:v>11</c:v>
                </c:pt>
              </c:strCache>
            </c:strRef>
          </c:cat>
          <c:val>
            <c:numRef>
              <c:f>'Product Analysis'!$L$35:$L$44</c:f>
              <c:numCache>
                <c:formatCode>0.0%</c:formatCode>
                <c:ptCount val="10"/>
                <c:pt idx="0">
                  <c:v>0.313697881473373</c:v>
                </c:pt>
                <c:pt idx="1">
                  <c:v>0.312845259887925</c:v>
                </c:pt>
                <c:pt idx="2">
                  <c:v>0.311613779116118</c:v>
                </c:pt>
                <c:pt idx="3">
                  <c:v>0.31086393731556</c:v>
                </c:pt>
                <c:pt idx="4">
                  <c:v>0.309933016909543</c:v>
                </c:pt>
                <c:pt idx="5">
                  <c:v>0.307107065929615</c:v>
                </c:pt>
                <c:pt idx="6">
                  <c:v>0.306956629826934</c:v>
                </c:pt>
                <c:pt idx="7">
                  <c:v>0.306459084566034</c:v>
                </c:pt>
                <c:pt idx="8">
                  <c:v>0.306228687927812</c:v>
                </c:pt>
                <c:pt idx="9">
                  <c:v>0.305820743943651</c:v>
                </c:pt>
              </c:numCache>
            </c:numRef>
          </c:val>
        </c:ser>
        <c:gapWidth val="150"/>
        <c:overlap val="0"/>
        <c:axId val="53321975"/>
        <c:axId val="57062365"/>
      </c:barChart>
      <c:catAx>
        <c:axId val="53321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7062365"/>
        <c:crosses val="autoZero"/>
        <c:auto val="1"/>
        <c:lblAlgn val="ctr"/>
        <c:lblOffset val="100"/>
        <c:noMultiLvlLbl val="0"/>
      </c:catAx>
      <c:valAx>
        <c:axId val="57062365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33219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Units Sold by Warehouse (Volume)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'Warehouse Analysis'!D5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'Warehouse Analysis'!$B$6:$B$11</c:f>
              <c:strCache>
                <c:ptCount val="6"/>
                <c:pt idx="0">
                  <c:v>WARE-MKL1006</c:v>
                </c:pt>
                <c:pt idx="1">
                  <c:v>WARE-NBV1002</c:v>
                </c:pt>
                <c:pt idx="2">
                  <c:v>WARE-NMK1003</c:v>
                </c:pt>
                <c:pt idx="3">
                  <c:v>WARE-PUJ1005</c:v>
                </c:pt>
                <c:pt idx="4">
                  <c:v>WARE-UHY1004</c:v>
                </c:pt>
                <c:pt idx="5">
                  <c:v>WARE-XYS1001</c:v>
                </c:pt>
              </c:strCache>
            </c:strRef>
          </c:cat>
          <c:val>
            <c:numRef>
              <c:f>'Warehouse Analysis'!$D$6:$D$11</c:f>
              <c:numCache>
                <c:formatCode>#,##0</c:formatCode>
                <c:ptCount val="6"/>
                <c:pt idx="0">
                  <c:v>3816</c:v>
                </c:pt>
                <c:pt idx="1">
                  <c:v>3101</c:v>
                </c:pt>
                <c:pt idx="2">
                  <c:v>11351</c:v>
                </c:pt>
                <c:pt idx="3">
                  <c:v>6572</c:v>
                </c:pt>
                <c:pt idx="4">
                  <c:v>5765</c:v>
                </c:pt>
                <c:pt idx="5">
                  <c:v>5557</c:v>
                </c:pt>
              </c:numCache>
            </c:numRef>
          </c:val>
        </c:ser>
        <c:gapWidth val="150"/>
        <c:overlap val="0"/>
        <c:axId val="84979591"/>
        <c:axId val="7444694"/>
      </c:barChart>
      <c:catAx>
        <c:axId val="84979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444694"/>
        <c:crosses val="autoZero"/>
        <c:auto val="1"/>
        <c:lblAlgn val="ctr"/>
        <c:lblOffset val="100"/>
        <c:noMultiLvlLbl val="0"/>
      </c:catAx>
      <c:valAx>
        <c:axId val="7444694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849795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Revenue by Warehouse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'Warehouse Analysis'!E5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'Warehouse Analysis'!$B$6:$B$11</c:f>
              <c:strCache>
                <c:ptCount val="6"/>
                <c:pt idx="0">
                  <c:v>WARE-MKL1006</c:v>
                </c:pt>
                <c:pt idx="1">
                  <c:v>WARE-NBV1002</c:v>
                </c:pt>
                <c:pt idx="2">
                  <c:v>WARE-NMK1003</c:v>
                </c:pt>
                <c:pt idx="3">
                  <c:v>WARE-PUJ1005</c:v>
                </c:pt>
                <c:pt idx="4">
                  <c:v>WARE-UHY1004</c:v>
                </c:pt>
                <c:pt idx="5">
                  <c:v>WARE-XYS1001</c:v>
                </c:pt>
              </c:strCache>
            </c:strRef>
          </c:cat>
          <c:val>
            <c:numRef>
              <c:f>'Warehouse Analysis'!$E$6:$E$11</c:f>
              <c:numCache>
                <c:formatCode>\$#,##0</c:formatCode>
                <c:ptCount val="6"/>
                <c:pt idx="0">
                  <c:v>7813119.7425</c:v>
                </c:pt>
                <c:pt idx="1">
                  <c:v>6096532.1725</c:v>
                </c:pt>
                <c:pt idx="2">
                  <c:v>23136974.1575</c:v>
                </c:pt>
                <c:pt idx="3">
                  <c:v>13056173.42</c:v>
                </c:pt>
                <c:pt idx="4">
                  <c:v>11985686.1125</c:v>
                </c:pt>
                <c:pt idx="5">
                  <c:v>11054894.14</c:v>
                </c:pt>
              </c:numCache>
            </c:numRef>
          </c:val>
        </c:ser>
        <c:gapWidth val="150"/>
        <c:overlap val="0"/>
        <c:axId val="51982382"/>
        <c:axId val="97305075"/>
      </c:barChart>
      <c:catAx>
        <c:axId val="519823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7305075"/>
        <c:crosses val="autoZero"/>
        <c:auto val="1"/>
        <c:lblAlgn val="ctr"/>
        <c:lblOffset val="100"/>
        <c:noMultiLvlLbl val="0"/>
      </c:catAx>
      <c:valAx>
        <c:axId val="97305075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19823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Revenue by Region (Warehouse Proxy)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'Regional Analysis'!C6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Analysis'!$B$7:$B$12</c:f>
              <c:strCache>
                <c:ptCount val="6"/>
                <c:pt idx="0">
                  <c:v>WARE-MKL1006</c:v>
                </c:pt>
                <c:pt idx="1">
                  <c:v>WARE-NBV1002</c:v>
                </c:pt>
                <c:pt idx="2">
                  <c:v>WARE-NMK1003</c:v>
                </c:pt>
                <c:pt idx="3">
                  <c:v>WARE-PUJ1005</c:v>
                </c:pt>
                <c:pt idx="4">
                  <c:v>WARE-UHY1004</c:v>
                </c:pt>
                <c:pt idx="5">
                  <c:v>WARE-XYS1001</c:v>
                </c:pt>
              </c:strCache>
            </c:strRef>
          </c:cat>
          <c:val>
            <c:numRef>
              <c:f>'Regional Analysis'!$C$7:$C$12</c:f>
              <c:numCache>
                <c:formatCode>\$#,##0</c:formatCode>
                <c:ptCount val="6"/>
                <c:pt idx="0">
                  <c:v>7813119.7425</c:v>
                </c:pt>
                <c:pt idx="1">
                  <c:v>6096532.1725</c:v>
                </c:pt>
                <c:pt idx="2">
                  <c:v>23136974.1575</c:v>
                </c:pt>
                <c:pt idx="3">
                  <c:v>13056173.42</c:v>
                </c:pt>
                <c:pt idx="4">
                  <c:v>11985686.1125</c:v>
                </c:pt>
                <c:pt idx="5">
                  <c:v>11054894.14</c:v>
                </c:pt>
              </c:numCache>
            </c:numRef>
          </c:val>
        </c:ser>
        <c:gapWidth val="150"/>
        <c:overlap val="0"/>
        <c:axId val="38240772"/>
        <c:axId val="41684501"/>
      </c:barChart>
      <c:catAx>
        <c:axId val="382407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41684501"/>
        <c:crosses val="autoZero"/>
        <c:auto val="1"/>
        <c:lblAlgn val="ctr"/>
        <c:lblOffset val="100"/>
        <c:noMultiLvlLbl val="0"/>
      </c:catAx>
      <c:valAx>
        <c:axId val="4168450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382407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Profit Margin %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'Regional Analysis'!E6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Analysis'!$B$7:$B$12</c:f>
              <c:strCache>
                <c:ptCount val="6"/>
                <c:pt idx="0">
                  <c:v>WARE-MKL1006</c:v>
                </c:pt>
                <c:pt idx="1">
                  <c:v>WARE-NBV1002</c:v>
                </c:pt>
                <c:pt idx="2">
                  <c:v>WARE-NMK1003</c:v>
                </c:pt>
                <c:pt idx="3">
                  <c:v>WARE-PUJ1005</c:v>
                </c:pt>
                <c:pt idx="4">
                  <c:v>WARE-UHY1004</c:v>
                </c:pt>
                <c:pt idx="5">
                  <c:v>WARE-XYS1001</c:v>
                </c:pt>
              </c:strCache>
            </c:strRef>
          </c:cat>
          <c:val>
            <c:numRef>
              <c:f>'Regional Analysis'!$E$7:$E$12</c:f>
              <c:numCache>
                <c:formatCode>0.0%</c:formatCode>
                <c:ptCount val="6"/>
                <c:pt idx="0">
                  <c:v>0.300399074870572</c:v>
                </c:pt>
                <c:pt idx="1">
                  <c:v>0.293340332159135</c:v>
                </c:pt>
                <c:pt idx="2">
                  <c:v>0.293153227441426</c:v>
                </c:pt>
                <c:pt idx="3">
                  <c:v>0.293840761499321</c:v>
                </c:pt>
                <c:pt idx="4">
                  <c:v>0.286754540394277</c:v>
                </c:pt>
                <c:pt idx="5">
                  <c:v>0.283479299784593</c:v>
                </c:pt>
              </c:numCache>
            </c:numRef>
          </c:val>
        </c:ser>
        <c:gapWidth val="150"/>
        <c:overlap val="0"/>
        <c:axId val="95943201"/>
        <c:axId val="11360308"/>
      </c:barChart>
      <c:catAx>
        <c:axId val="959432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11360308"/>
        <c:crosses val="autoZero"/>
        <c:auto val="1"/>
        <c:lblAlgn val="ctr"/>
        <c:lblOffset val="100"/>
        <c:noMultiLvlLbl val="0"/>
      </c:catAx>
      <c:valAx>
        <c:axId val="11360308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959432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Avg Fulfillment Days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'Fulfillment Analysis'!C11</c:f>
              <c:strCache>
                <c:ptCount val="1"/>
                <c:pt idx="0">
                  <c:v>Order→Ship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'Fulfillment Analysis'!$B$12:$B$15</c:f>
              <c:strCache>
                <c:ptCount val="4"/>
                <c:pt idx="0">
                  <c:v>Distributor</c:v>
                </c:pt>
                <c:pt idx="1">
                  <c:v>In-Store</c:v>
                </c:pt>
                <c:pt idx="2">
                  <c:v>Online</c:v>
                </c:pt>
                <c:pt idx="3">
                  <c:v>Wholesale</c:v>
                </c:pt>
              </c:strCache>
            </c:strRef>
          </c:cat>
          <c:val>
            <c:numRef>
              <c:f>'Fulfillment Analysis'!$C$12:$C$15</c:f>
              <c:numCache>
                <c:formatCode>0.0</c:formatCode>
                <c:ptCount val="4"/>
                <c:pt idx="0">
                  <c:v>15.2523636363636</c:v>
                </c:pt>
                <c:pt idx="1">
                  <c:v>15.0779260157671</c:v>
                </c:pt>
                <c:pt idx="2">
                  <c:v>15.3270103092784</c:v>
                </c:pt>
                <c:pt idx="3">
                  <c:v>14.9473684210526</c:v>
                </c:pt>
              </c:numCache>
            </c:numRef>
          </c:val>
        </c:ser>
        <c:ser>
          <c:idx val="1"/>
          <c:order val="1"/>
          <c:tx>
            <c:strRef>
              <c:f>'Fulfillment Analysis'!D11</c:f>
              <c:strCache>
                <c:ptCount val="1"/>
                <c:pt idx="0">
                  <c:v>Ship→Delivery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'Fulfillment Analysis'!$B$12:$B$15</c:f>
              <c:strCache>
                <c:ptCount val="4"/>
                <c:pt idx="0">
                  <c:v>Distributor</c:v>
                </c:pt>
                <c:pt idx="1">
                  <c:v>In-Store</c:v>
                </c:pt>
                <c:pt idx="2">
                  <c:v>Online</c:v>
                </c:pt>
                <c:pt idx="3">
                  <c:v>Wholesale</c:v>
                </c:pt>
              </c:strCache>
            </c:strRef>
          </c:cat>
          <c:val>
            <c:numRef>
              <c:f>'Fulfillment Analysis'!$D$12:$D$15</c:f>
              <c:numCache>
                <c:formatCode>0.0</c:formatCode>
                <c:ptCount val="4"/>
                <c:pt idx="0">
                  <c:v>5.61963636363636</c:v>
                </c:pt>
                <c:pt idx="1">
                  <c:v>5.43602183141298</c:v>
                </c:pt>
                <c:pt idx="2">
                  <c:v>5.54680412371134</c:v>
                </c:pt>
                <c:pt idx="3">
                  <c:v>5.46024636058231</c:v>
                </c:pt>
              </c:numCache>
            </c:numRef>
          </c:val>
        </c:ser>
        <c:ser>
          <c:idx val="2"/>
          <c:order val="2"/>
          <c:tx>
            <c:strRef>
              <c:f>'Fulfillment Analysis'!E11</c:f>
              <c:strCache>
                <c:ptCount val="1"/>
                <c:pt idx="0">
                  <c:v>Order→Delivery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'Fulfillment Analysis'!$B$12:$B$15</c:f>
              <c:strCache>
                <c:ptCount val="4"/>
                <c:pt idx="0">
                  <c:v>Distributor</c:v>
                </c:pt>
                <c:pt idx="1">
                  <c:v>In-Store</c:v>
                </c:pt>
                <c:pt idx="2">
                  <c:v>Online</c:v>
                </c:pt>
                <c:pt idx="3">
                  <c:v>Wholesale</c:v>
                </c:pt>
              </c:strCache>
            </c:strRef>
          </c:cat>
          <c:val>
            <c:numRef>
              <c:f>'Fulfillment Analysis'!$E$12:$E$15</c:f>
              <c:numCache>
                <c:formatCode>0.0</c:formatCode>
                <c:ptCount val="4"/>
                <c:pt idx="0">
                  <c:v>20.872</c:v>
                </c:pt>
                <c:pt idx="1">
                  <c:v>20.5139478471801</c:v>
                </c:pt>
                <c:pt idx="2">
                  <c:v>20.8738144329897</c:v>
                </c:pt>
                <c:pt idx="3">
                  <c:v>20.4076147816349</c:v>
                </c:pt>
              </c:numCache>
            </c:numRef>
          </c:val>
        </c:ser>
        <c:gapWidth val="150"/>
        <c:overlap val="0"/>
        <c:axId val="29397206"/>
        <c:axId val="43360125"/>
      </c:barChart>
      <c:catAx>
        <c:axId val="293972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43360125"/>
        <c:crosses val="autoZero"/>
        <c:auto val="1"/>
        <c:lblAlgn val="ctr"/>
        <c:lblOffset val="100"/>
        <c:noMultiLvlLbl val="0"/>
      </c:catAx>
      <c:valAx>
        <c:axId val="43360125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93972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Avg Fulfillment Days by Warehouse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'Fulfillment Analysis'!C19</c:f>
              <c:strCache>
                <c:ptCount val="1"/>
                <c:pt idx="0">
                  <c:v>Order→Ship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'Fulfillment Analysis'!$B$20:$B$25</c:f>
              <c:strCache>
                <c:ptCount val="6"/>
                <c:pt idx="0">
                  <c:v>WARE-MKL1006</c:v>
                </c:pt>
                <c:pt idx="1">
                  <c:v>WARE-NBV1002</c:v>
                </c:pt>
                <c:pt idx="2">
                  <c:v>WARE-NMK1003</c:v>
                </c:pt>
                <c:pt idx="3">
                  <c:v>WARE-PUJ1005</c:v>
                </c:pt>
                <c:pt idx="4">
                  <c:v>WARE-UHY1004</c:v>
                </c:pt>
                <c:pt idx="5">
                  <c:v>WARE-XYS1001</c:v>
                </c:pt>
              </c:strCache>
            </c:strRef>
          </c:cat>
          <c:val>
            <c:numRef>
              <c:f>'Fulfillment Analysis'!$C$20:$C$25</c:f>
              <c:numCache>
                <c:formatCode>0.0</c:formatCode>
                <c:ptCount val="6"/>
                <c:pt idx="0">
                  <c:v>14.9556592765461</c:v>
                </c:pt>
                <c:pt idx="1">
                  <c:v>15.2691751085384</c:v>
                </c:pt>
                <c:pt idx="2">
                  <c:v>15.4538922155689</c:v>
                </c:pt>
                <c:pt idx="3">
                  <c:v>14.9710544452102</c:v>
                </c:pt>
                <c:pt idx="4">
                  <c:v>15.2671936758893</c:v>
                </c:pt>
                <c:pt idx="5">
                  <c:v>14.8109656301146</c:v>
                </c:pt>
              </c:numCache>
            </c:numRef>
          </c:val>
        </c:ser>
        <c:ser>
          <c:idx val="1"/>
          <c:order val="1"/>
          <c:tx>
            <c:strRef>
              <c:f>'Fulfillment Analysis'!D19</c:f>
              <c:strCache>
                <c:ptCount val="1"/>
                <c:pt idx="0">
                  <c:v>Ship→Delivery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'Fulfillment Analysis'!$B$20:$B$25</c:f>
              <c:strCache>
                <c:ptCount val="6"/>
                <c:pt idx="0">
                  <c:v>WARE-MKL1006</c:v>
                </c:pt>
                <c:pt idx="1">
                  <c:v>WARE-NBV1002</c:v>
                </c:pt>
                <c:pt idx="2">
                  <c:v>WARE-NMK1003</c:v>
                </c:pt>
                <c:pt idx="3">
                  <c:v>WARE-PUJ1005</c:v>
                </c:pt>
                <c:pt idx="4">
                  <c:v>WARE-UHY1004</c:v>
                </c:pt>
                <c:pt idx="5">
                  <c:v>WARE-XYS1001</c:v>
                </c:pt>
              </c:strCache>
            </c:strRef>
          </c:cat>
          <c:val>
            <c:numRef>
              <c:f>'Fulfillment Analysis'!$D$20:$D$25</c:f>
              <c:numCache>
                <c:formatCode>0.0</c:formatCode>
                <c:ptCount val="6"/>
                <c:pt idx="0">
                  <c:v>5.34889148191365</c:v>
                </c:pt>
                <c:pt idx="1">
                  <c:v>5.37771345875543</c:v>
                </c:pt>
                <c:pt idx="2">
                  <c:v>5.50938123752495</c:v>
                </c:pt>
                <c:pt idx="3">
                  <c:v>5.58442453480358</c:v>
                </c:pt>
                <c:pt idx="4">
                  <c:v>5.49644268774704</c:v>
                </c:pt>
                <c:pt idx="5">
                  <c:v>5.58510638297872</c:v>
                </c:pt>
              </c:numCache>
            </c:numRef>
          </c:val>
        </c:ser>
        <c:ser>
          <c:idx val="2"/>
          <c:order val="2"/>
          <c:tx>
            <c:strRef>
              <c:f>'Fulfillment Analysis'!E19</c:f>
              <c:strCache>
                <c:ptCount val="1"/>
                <c:pt idx="0">
                  <c:v>Order→Delivery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'Fulfillment Analysis'!$B$20:$B$25</c:f>
              <c:strCache>
                <c:ptCount val="6"/>
                <c:pt idx="0">
                  <c:v>WARE-MKL1006</c:v>
                </c:pt>
                <c:pt idx="1">
                  <c:v>WARE-NBV1002</c:v>
                </c:pt>
                <c:pt idx="2">
                  <c:v>WARE-NMK1003</c:v>
                </c:pt>
                <c:pt idx="3">
                  <c:v>WARE-PUJ1005</c:v>
                </c:pt>
                <c:pt idx="4">
                  <c:v>WARE-UHY1004</c:v>
                </c:pt>
                <c:pt idx="5">
                  <c:v>WARE-XYS1001</c:v>
                </c:pt>
              </c:strCache>
            </c:strRef>
          </c:cat>
          <c:val>
            <c:numRef>
              <c:f>'Fulfillment Analysis'!$E$20:$E$25</c:f>
              <c:numCache>
                <c:formatCode>0.0</c:formatCode>
                <c:ptCount val="6"/>
                <c:pt idx="0">
                  <c:v>20.3045507584597</c:v>
                </c:pt>
                <c:pt idx="1">
                  <c:v>20.6468885672938</c:v>
                </c:pt>
                <c:pt idx="2">
                  <c:v>20.9632734530938</c:v>
                </c:pt>
                <c:pt idx="3">
                  <c:v>20.5554789800138</c:v>
                </c:pt>
                <c:pt idx="4">
                  <c:v>20.7636363636364</c:v>
                </c:pt>
                <c:pt idx="5">
                  <c:v>20.3960720130933</c:v>
                </c:pt>
              </c:numCache>
            </c:numRef>
          </c:val>
        </c:ser>
        <c:gapWidth val="150"/>
        <c:overlap val="0"/>
        <c:axId val="53096238"/>
        <c:axId val="54171035"/>
      </c:barChart>
      <c:catAx>
        <c:axId val="530962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4171035"/>
        <c:crosses val="autoZero"/>
        <c:auto val="1"/>
        <c:lblAlgn val="ctr"/>
        <c:lblOffset val="100"/>
        <c:noMultiLvlLbl val="0"/>
      </c:catAx>
      <c:valAx>
        <c:axId val="54171035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530962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Monthly Revenue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Trends'!E5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Trends'!$B$6:$B$37</c:f>
              <c:strCache>
                <c:ptCount val="32"/>
                <c:pt idx="0">
                  <c:v>2018-05</c:v>
                </c:pt>
                <c:pt idx="1">
                  <c:v>2018-06</c:v>
                </c:pt>
                <c:pt idx="2">
                  <c:v>2018-07</c:v>
                </c:pt>
                <c:pt idx="3">
                  <c:v>2018-08</c:v>
                </c:pt>
                <c:pt idx="4">
                  <c:v>2018-09</c:v>
                </c:pt>
                <c:pt idx="5">
                  <c:v>2018-10</c:v>
                </c:pt>
                <c:pt idx="6">
                  <c:v>2018-11</c:v>
                </c:pt>
                <c:pt idx="7">
                  <c:v>2018-12</c:v>
                </c:pt>
                <c:pt idx="8">
                  <c:v>2019-01</c:v>
                </c:pt>
                <c:pt idx="9">
                  <c:v>2019-02</c:v>
                </c:pt>
                <c:pt idx="10">
                  <c:v>2019-03</c:v>
                </c:pt>
                <c:pt idx="11">
                  <c:v>2019-04</c:v>
                </c:pt>
                <c:pt idx="12">
                  <c:v>2019-05</c:v>
                </c:pt>
                <c:pt idx="13">
                  <c:v>2019-06</c:v>
                </c:pt>
                <c:pt idx="14">
                  <c:v>2019-07</c:v>
                </c:pt>
                <c:pt idx="15">
                  <c:v>2019-08</c:v>
                </c:pt>
                <c:pt idx="16">
                  <c:v>2019-09</c:v>
                </c:pt>
                <c:pt idx="17">
                  <c:v>2019-10</c:v>
                </c:pt>
                <c:pt idx="18">
                  <c:v>2019-11</c:v>
                </c:pt>
                <c:pt idx="19">
                  <c:v>2019-12</c:v>
                </c:pt>
                <c:pt idx="20">
                  <c:v>2020-01</c:v>
                </c:pt>
                <c:pt idx="21">
                  <c:v>2020-02</c:v>
                </c:pt>
                <c:pt idx="22">
                  <c:v>2020-03</c:v>
                </c:pt>
                <c:pt idx="23">
                  <c:v>2020-04</c:v>
                </c:pt>
                <c:pt idx="24">
                  <c:v>2020-05</c:v>
                </c:pt>
                <c:pt idx="25">
                  <c:v>2020-06</c:v>
                </c:pt>
                <c:pt idx="26">
                  <c:v>2020-07</c:v>
                </c:pt>
                <c:pt idx="27">
                  <c:v>2020-08</c:v>
                </c:pt>
                <c:pt idx="28">
                  <c:v>2020-09</c:v>
                </c:pt>
                <c:pt idx="29">
                  <c:v>2020-10</c:v>
                </c:pt>
                <c:pt idx="30">
                  <c:v>2020-11</c:v>
                </c:pt>
                <c:pt idx="31">
                  <c:v>2020-12</c:v>
                </c:pt>
              </c:strCache>
            </c:strRef>
          </c:cat>
          <c:val>
            <c:numRef>
              <c:f>'Monthly Trends'!$E$6:$E$37</c:f>
              <c:numCache>
                <c:formatCode>\$#,##0</c:formatCode>
                <c:ptCount val="32"/>
                <c:pt idx="0">
                  <c:v>69636.2825</c:v>
                </c:pt>
                <c:pt idx="1">
                  <c:v>2180209.6475</c:v>
                </c:pt>
                <c:pt idx="2">
                  <c:v>2396750.8</c:v>
                </c:pt>
                <c:pt idx="3">
                  <c:v>2563353.8375</c:v>
                </c:pt>
                <c:pt idx="4">
                  <c:v>2455740.7825</c:v>
                </c:pt>
                <c:pt idx="5">
                  <c:v>2062013.9425</c:v>
                </c:pt>
                <c:pt idx="6">
                  <c:v>2661493.7625</c:v>
                </c:pt>
                <c:pt idx="7">
                  <c:v>2713434.005</c:v>
                </c:pt>
                <c:pt idx="8">
                  <c:v>2712820.62</c:v>
                </c:pt>
                <c:pt idx="9">
                  <c:v>1940231.3925</c:v>
                </c:pt>
                <c:pt idx="10">
                  <c:v>1936393.13</c:v>
                </c:pt>
                <c:pt idx="11">
                  <c:v>2491884.6025</c:v>
                </c:pt>
                <c:pt idx="12">
                  <c:v>2459157.615</c:v>
                </c:pt>
                <c:pt idx="13">
                  <c:v>2293527.585</c:v>
                </c:pt>
                <c:pt idx="14">
                  <c:v>2011770.81</c:v>
                </c:pt>
                <c:pt idx="15">
                  <c:v>2401218.025</c:v>
                </c:pt>
                <c:pt idx="16">
                  <c:v>2305869.99</c:v>
                </c:pt>
                <c:pt idx="17">
                  <c:v>2183725.1375</c:v>
                </c:pt>
                <c:pt idx="18">
                  <c:v>2702456.39</c:v>
                </c:pt>
                <c:pt idx="19">
                  <c:v>2415240.2875</c:v>
                </c:pt>
                <c:pt idx="20">
                  <c:v>2811010.6275</c:v>
                </c:pt>
                <c:pt idx="21">
                  <c:v>2466513.88</c:v>
                </c:pt>
                <c:pt idx="22">
                  <c:v>2050076.05</c:v>
                </c:pt>
                <c:pt idx="23">
                  <c:v>2211513.555</c:v>
                </c:pt>
                <c:pt idx="24">
                  <c:v>2464346.095</c:v>
                </c:pt>
                <c:pt idx="25">
                  <c:v>2093988.3525</c:v>
                </c:pt>
                <c:pt idx="26">
                  <c:v>2775014.71</c:v>
                </c:pt>
                <c:pt idx="27">
                  <c:v>2189760.33</c:v>
                </c:pt>
                <c:pt idx="28">
                  <c:v>2094787.9975</c:v>
                </c:pt>
                <c:pt idx="29">
                  <c:v>2418753.935</c:v>
                </c:pt>
                <c:pt idx="30">
                  <c:v>2299601.6375</c:v>
                </c:pt>
                <c:pt idx="31">
                  <c:v>2311083.93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Trends'!F5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Trends'!$B$6:$B$37</c:f>
              <c:strCache>
                <c:ptCount val="32"/>
                <c:pt idx="0">
                  <c:v>2018-05</c:v>
                </c:pt>
                <c:pt idx="1">
                  <c:v>2018-06</c:v>
                </c:pt>
                <c:pt idx="2">
                  <c:v>2018-07</c:v>
                </c:pt>
                <c:pt idx="3">
                  <c:v>2018-08</c:v>
                </c:pt>
                <c:pt idx="4">
                  <c:v>2018-09</c:v>
                </c:pt>
                <c:pt idx="5">
                  <c:v>2018-10</c:v>
                </c:pt>
                <c:pt idx="6">
                  <c:v>2018-11</c:v>
                </c:pt>
                <c:pt idx="7">
                  <c:v>2018-12</c:v>
                </c:pt>
                <c:pt idx="8">
                  <c:v>2019-01</c:v>
                </c:pt>
                <c:pt idx="9">
                  <c:v>2019-02</c:v>
                </c:pt>
                <c:pt idx="10">
                  <c:v>2019-03</c:v>
                </c:pt>
                <c:pt idx="11">
                  <c:v>2019-04</c:v>
                </c:pt>
                <c:pt idx="12">
                  <c:v>2019-05</c:v>
                </c:pt>
                <c:pt idx="13">
                  <c:v>2019-06</c:v>
                </c:pt>
                <c:pt idx="14">
                  <c:v>2019-07</c:v>
                </c:pt>
                <c:pt idx="15">
                  <c:v>2019-08</c:v>
                </c:pt>
                <c:pt idx="16">
                  <c:v>2019-09</c:v>
                </c:pt>
                <c:pt idx="17">
                  <c:v>2019-10</c:v>
                </c:pt>
                <c:pt idx="18">
                  <c:v>2019-11</c:v>
                </c:pt>
                <c:pt idx="19">
                  <c:v>2019-12</c:v>
                </c:pt>
                <c:pt idx="20">
                  <c:v>2020-01</c:v>
                </c:pt>
                <c:pt idx="21">
                  <c:v>2020-02</c:v>
                </c:pt>
                <c:pt idx="22">
                  <c:v>2020-03</c:v>
                </c:pt>
                <c:pt idx="23">
                  <c:v>2020-04</c:v>
                </c:pt>
                <c:pt idx="24">
                  <c:v>2020-05</c:v>
                </c:pt>
                <c:pt idx="25">
                  <c:v>2020-06</c:v>
                </c:pt>
                <c:pt idx="26">
                  <c:v>2020-07</c:v>
                </c:pt>
                <c:pt idx="27">
                  <c:v>2020-08</c:v>
                </c:pt>
                <c:pt idx="28">
                  <c:v>2020-09</c:v>
                </c:pt>
                <c:pt idx="29">
                  <c:v>2020-10</c:v>
                </c:pt>
                <c:pt idx="30">
                  <c:v>2020-11</c:v>
                </c:pt>
                <c:pt idx="31">
                  <c:v>2020-12</c:v>
                </c:pt>
              </c:strCache>
            </c:strRef>
          </c:cat>
          <c:val>
            <c:numRef>
              <c:f>'Monthly Trends'!$F$6:$F$37</c:f>
              <c:numCache>
                <c:formatCode>\$#,##0</c:formatCode>
                <c:ptCount val="32"/>
                <c:pt idx="0">
                  <c:v>18271.1125</c:v>
                </c:pt>
                <c:pt idx="1">
                  <c:v>629411.8975</c:v>
                </c:pt>
                <c:pt idx="2">
                  <c:v>702408.16</c:v>
                </c:pt>
                <c:pt idx="3">
                  <c:v>730921.5075</c:v>
                </c:pt>
                <c:pt idx="4">
                  <c:v>696348.4525</c:v>
                </c:pt>
                <c:pt idx="5">
                  <c:v>603902.9525</c:v>
                </c:pt>
                <c:pt idx="6">
                  <c:v>774184.3625</c:v>
                </c:pt>
                <c:pt idx="7">
                  <c:v>791801.845</c:v>
                </c:pt>
                <c:pt idx="8">
                  <c:v>776917.81</c:v>
                </c:pt>
                <c:pt idx="9">
                  <c:v>600186.4025</c:v>
                </c:pt>
                <c:pt idx="10">
                  <c:v>575204.71</c:v>
                </c:pt>
                <c:pt idx="11">
                  <c:v>708709.9625</c:v>
                </c:pt>
                <c:pt idx="12">
                  <c:v>729885.905</c:v>
                </c:pt>
                <c:pt idx="13">
                  <c:v>647165.695</c:v>
                </c:pt>
                <c:pt idx="14">
                  <c:v>584453.96</c:v>
                </c:pt>
                <c:pt idx="15">
                  <c:v>754677.315</c:v>
                </c:pt>
                <c:pt idx="16">
                  <c:v>674685.9</c:v>
                </c:pt>
                <c:pt idx="17">
                  <c:v>654524.6175</c:v>
                </c:pt>
                <c:pt idx="18">
                  <c:v>786846.21</c:v>
                </c:pt>
                <c:pt idx="19">
                  <c:v>687311.2275</c:v>
                </c:pt>
                <c:pt idx="20">
                  <c:v>841396.0575</c:v>
                </c:pt>
                <c:pt idx="21">
                  <c:v>736042.68</c:v>
                </c:pt>
                <c:pt idx="22">
                  <c:v>593052.17</c:v>
                </c:pt>
                <c:pt idx="23">
                  <c:v>654225.215</c:v>
                </c:pt>
                <c:pt idx="24">
                  <c:v>757373.825</c:v>
                </c:pt>
                <c:pt idx="25">
                  <c:v>642332.4825</c:v>
                </c:pt>
                <c:pt idx="26">
                  <c:v>813204.02</c:v>
                </c:pt>
                <c:pt idx="27">
                  <c:v>644629.47</c:v>
                </c:pt>
                <c:pt idx="28">
                  <c:v>606495.5875</c:v>
                </c:pt>
                <c:pt idx="29">
                  <c:v>624693.805</c:v>
                </c:pt>
                <c:pt idx="30">
                  <c:v>646816.7075</c:v>
                </c:pt>
                <c:pt idx="31">
                  <c:v>637228.84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127440"/>
        <c:axId val="12888573"/>
      </c:lineChart>
      <c:catAx>
        <c:axId val="6812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12888573"/>
        <c:crosses val="autoZero"/>
        <c:auto val="1"/>
        <c:lblAlgn val="ctr"/>
        <c:lblOffset val="100"/>
        <c:noMultiLvlLbl val="0"/>
      </c:catAx>
      <c:valAx>
        <c:axId val="12888573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681274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171360</xdr:rowOff>
    </xdr:from>
    <xdr:to>
      <xdr:col>4</xdr:col>
      <xdr:colOff>1132560</xdr:colOff>
      <xdr:row>22</xdr:row>
      <xdr:rowOff>2880</xdr:rowOff>
    </xdr:to>
    <xdr:graphicFrame>
      <xdr:nvGraphicFramePr>
        <xdr:cNvPr id="0" name="Chart 1"/>
        <xdr:cNvGraphicFramePr/>
      </xdr:nvGraphicFramePr>
      <xdr:xfrm>
        <a:off x="758880" y="1523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</xdr:row>
      <xdr:rowOff>171360</xdr:rowOff>
    </xdr:from>
    <xdr:to>
      <xdr:col>14</xdr:col>
      <xdr:colOff>87840</xdr:colOff>
      <xdr:row>22</xdr:row>
      <xdr:rowOff>2880</xdr:rowOff>
    </xdr:to>
    <xdr:graphicFrame>
      <xdr:nvGraphicFramePr>
        <xdr:cNvPr id="1" name="Chart 2"/>
        <xdr:cNvGraphicFramePr/>
      </xdr:nvGraphicFramePr>
      <xdr:xfrm>
        <a:off x="8629560" y="1523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171360</xdr:rowOff>
    </xdr:from>
    <xdr:to>
      <xdr:col>4</xdr:col>
      <xdr:colOff>1132560</xdr:colOff>
      <xdr:row>39</xdr:row>
      <xdr:rowOff>2880</xdr:rowOff>
    </xdr:to>
    <xdr:graphicFrame>
      <xdr:nvGraphicFramePr>
        <xdr:cNvPr id="2" name="Chart 3"/>
        <xdr:cNvGraphicFramePr/>
      </xdr:nvGraphicFramePr>
      <xdr:xfrm>
        <a:off x="758880" y="4762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23</xdr:row>
      <xdr:rowOff>171360</xdr:rowOff>
    </xdr:from>
    <xdr:to>
      <xdr:col>14</xdr:col>
      <xdr:colOff>87840</xdr:colOff>
      <xdr:row>39</xdr:row>
      <xdr:rowOff>2880</xdr:rowOff>
    </xdr:to>
    <xdr:graphicFrame>
      <xdr:nvGraphicFramePr>
        <xdr:cNvPr id="3" name="Chart 4"/>
        <xdr:cNvGraphicFramePr/>
      </xdr:nvGraphicFramePr>
      <xdr:xfrm>
        <a:off x="8629560" y="4762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40</xdr:row>
      <xdr:rowOff>171360</xdr:rowOff>
    </xdr:from>
    <xdr:to>
      <xdr:col>10</xdr:col>
      <xdr:colOff>652320</xdr:colOff>
      <xdr:row>57</xdr:row>
      <xdr:rowOff>172440</xdr:rowOff>
    </xdr:to>
    <xdr:graphicFrame>
      <xdr:nvGraphicFramePr>
        <xdr:cNvPr id="4" name="Chart 5"/>
        <xdr:cNvGraphicFramePr/>
      </xdr:nvGraphicFramePr>
      <xdr:xfrm>
        <a:off x="758880" y="800100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160560</xdr:rowOff>
    </xdr:from>
    <xdr:to>
      <xdr:col>4</xdr:col>
      <xdr:colOff>1310400</xdr:colOff>
      <xdr:row>27</xdr:row>
      <xdr:rowOff>182880</xdr:rowOff>
    </xdr:to>
    <xdr:graphicFrame>
      <xdr:nvGraphicFramePr>
        <xdr:cNvPr id="5" name="Chart 1"/>
        <xdr:cNvGraphicFramePr/>
      </xdr:nvGraphicFramePr>
      <xdr:xfrm>
        <a:off x="266760" y="2476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160560</xdr:rowOff>
    </xdr:from>
    <xdr:to>
      <xdr:col>12</xdr:col>
      <xdr:colOff>456120</xdr:colOff>
      <xdr:row>27</xdr:row>
      <xdr:rowOff>182880</xdr:rowOff>
    </xdr:to>
    <xdr:graphicFrame>
      <xdr:nvGraphicFramePr>
        <xdr:cNvPr id="6" name="Chart 2"/>
        <xdr:cNvGraphicFramePr/>
      </xdr:nvGraphicFramePr>
      <xdr:xfrm>
        <a:off x="8356680" y="2476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3</xdr:row>
      <xdr:rowOff>160920</xdr:rowOff>
    </xdr:from>
    <xdr:to>
      <xdr:col>20</xdr:col>
      <xdr:colOff>447840</xdr:colOff>
      <xdr:row>18</xdr:row>
      <xdr:rowOff>182880</xdr:rowOff>
    </xdr:to>
    <xdr:graphicFrame>
      <xdr:nvGraphicFramePr>
        <xdr:cNvPr id="7" name="Chart 1"/>
        <xdr:cNvGraphicFramePr/>
      </xdr:nvGraphicFramePr>
      <xdr:xfrm>
        <a:off x="1405260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17</xdr:row>
      <xdr:rowOff>160560</xdr:rowOff>
    </xdr:from>
    <xdr:to>
      <xdr:col>20</xdr:col>
      <xdr:colOff>447840</xdr:colOff>
      <xdr:row>32</xdr:row>
      <xdr:rowOff>182880</xdr:rowOff>
    </xdr:to>
    <xdr:graphicFrame>
      <xdr:nvGraphicFramePr>
        <xdr:cNvPr id="8" name="Chart 2"/>
        <xdr:cNvGraphicFramePr/>
      </xdr:nvGraphicFramePr>
      <xdr:xfrm>
        <a:off x="14052600" y="3429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31</xdr:row>
      <xdr:rowOff>160560</xdr:rowOff>
    </xdr:from>
    <xdr:to>
      <xdr:col>20</xdr:col>
      <xdr:colOff>447840</xdr:colOff>
      <xdr:row>46</xdr:row>
      <xdr:rowOff>182520</xdr:rowOff>
    </xdr:to>
    <xdr:graphicFrame>
      <xdr:nvGraphicFramePr>
        <xdr:cNvPr id="9" name="Chart 3"/>
        <xdr:cNvGraphicFramePr/>
      </xdr:nvGraphicFramePr>
      <xdr:xfrm>
        <a:off x="14052600" y="6095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48240</xdr:rowOff>
    </xdr:from>
    <xdr:to>
      <xdr:col>5</xdr:col>
      <xdr:colOff>70200</xdr:colOff>
      <xdr:row>27</xdr:row>
      <xdr:rowOff>70200</xdr:rowOff>
    </xdr:to>
    <xdr:graphicFrame>
      <xdr:nvGraphicFramePr>
        <xdr:cNvPr id="10" name="Chart 1"/>
        <xdr:cNvGraphicFramePr/>
      </xdr:nvGraphicFramePr>
      <xdr:xfrm>
        <a:off x="266760" y="2476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48240</xdr:rowOff>
    </xdr:from>
    <xdr:to>
      <xdr:col>5</xdr:col>
      <xdr:colOff>70200</xdr:colOff>
      <xdr:row>43</xdr:row>
      <xdr:rowOff>70560</xdr:rowOff>
    </xdr:to>
    <xdr:graphicFrame>
      <xdr:nvGraphicFramePr>
        <xdr:cNvPr id="11" name="Chart 2"/>
        <xdr:cNvGraphicFramePr/>
      </xdr:nvGraphicFramePr>
      <xdr:xfrm>
        <a:off x="266760" y="5524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160560</xdr:rowOff>
    </xdr:from>
    <xdr:to>
      <xdr:col>4</xdr:col>
      <xdr:colOff>1314720</xdr:colOff>
      <xdr:row>28</xdr:row>
      <xdr:rowOff>182520</xdr:rowOff>
    </xdr:to>
    <xdr:graphicFrame>
      <xdr:nvGraphicFramePr>
        <xdr:cNvPr id="12" name="Chart 1"/>
        <xdr:cNvGraphicFramePr/>
      </xdr:nvGraphicFramePr>
      <xdr:xfrm>
        <a:off x="266760" y="2666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29</xdr:row>
      <xdr:rowOff>160560</xdr:rowOff>
    </xdr:from>
    <xdr:to>
      <xdr:col>4</xdr:col>
      <xdr:colOff>1314720</xdr:colOff>
      <xdr:row>44</xdr:row>
      <xdr:rowOff>182880</xdr:rowOff>
    </xdr:to>
    <xdr:graphicFrame>
      <xdr:nvGraphicFramePr>
        <xdr:cNvPr id="13" name="Chart 2"/>
        <xdr:cNvGraphicFramePr/>
      </xdr:nvGraphicFramePr>
      <xdr:xfrm>
        <a:off x="266760" y="5715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160920</xdr:rowOff>
    </xdr:from>
    <xdr:to>
      <xdr:col>13</xdr:col>
      <xdr:colOff>447840</xdr:colOff>
      <xdr:row>18</xdr:row>
      <xdr:rowOff>153000</xdr:rowOff>
    </xdr:to>
    <xdr:graphicFrame>
      <xdr:nvGraphicFramePr>
        <xdr:cNvPr id="14" name="Chart 1"/>
        <xdr:cNvGraphicFramePr/>
      </xdr:nvGraphicFramePr>
      <xdr:xfrm>
        <a:off x="707076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130680</xdr:rowOff>
    </xdr:from>
    <xdr:to>
      <xdr:col>13</xdr:col>
      <xdr:colOff>447840</xdr:colOff>
      <xdr:row>34</xdr:row>
      <xdr:rowOff>153000</xdr:rowOff>
    </xdr:to>
    <xdr:graphicFrame>
      <xdr:nvGraphicFramePr>
        <xdr:cNvPr id="15" name="Chart 2"/>
        <xdr:cNvGraphicFramePr/>
      </xdr:nvGraphicFramePr>
      <xdr:xfrm>
        <a:off x="7070760" y="3809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38</xdr:row>
      <xdr:rowOff>160920</xdr:rowOff>
    </xdr:from>
    <xdr:to>
      <xdr:col>9</xdr:col>
      <xdr:colOff>552240</xdr:colOff>
      <xdr:row>57</xdr:row>
      <xdr:rowOff>141120</xdr:rowOff>
    </xdr:to>
    <xdr:graphicFrame>
      <xdr:nvGraphicFramePr>
        <xdr:cNvPr id="16" name="Chart 1"/>
        <xdr:cNvGraphicFramePr/>
      </xdr:nvGraphicFramePr>
      <xdr:xfrm>
        <a:off x="266760" y="742968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2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customFormat="false" ht="24.45" hidden="false" customHeight="false" outlineLevel="0" collapsed="false">
      <c r="B6" s="4" t="n">
        <f aca="false">'KPI Summary'!B7</f>
        <v>73143379.745</v>
      </c>
      <c r="C6" s="4" t="n">
        <f aca="false">'KPI Summary'!F7</f>
        <v>21325310.865</v>
      </c>
      <c r="D6" s="5" t="n">
        <f aca="false">'KPI Summary'!H7</f>
        <v>0.291554901336888</v>
      </c>
      <c r="E6" s="6" t="n">
        <f aca="false">'KPI Summary'!B11</f>
        <v>7991</v>
      </c>
      <c r="F6" s="7" t="n">
        <f aca="false">'KPI Summary'!F15</f>
        <v>20.6728819922413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992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pane xSplit="0" ySplit="1" topLeftCell="A2" activePane="bottomLeft" state="frozen"/>
      <selection pane="topLeft" activeCell="A1" activeCellId="0" sqref="A1"/>
      <selection pane="bottomLeft" activeCell="Q4" activeCellId="0" sqref="Q4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.69"/>
    <col collapsed="false" customWidth="true" hidden="false" outlineLevel="0" max="3" min="3" style="0" width="14.26"/>
    <col collapsed="false" customWidth="true" hidden="false" outlineLevel="0" max="7" min="4" style="0" width="12"/>
    <col collapsed="false" customWidth="true" hidden="false" outlineLevel="0" max="8" min="8" style="0" width="13.47"/>
    <col collapsed="false" customWidth="true" hidden="false" outlineLevel="0" max="9" min="9" style="0" width="12.16"/>
    <col collapsed="false" customWidth="true" hidden="false" outlineLevel="0" max="10" min="10" style="0" width="11.1"/>
    <col collapsed="false" customWidth="true" hidden="false" outlineLevel="0" max="11" min="11" style="0" width="8.31"/>
    <col collapsed="false" customWidth="true" hidden="false" outlineLevel="0" max="12" min="12" style="0" width="10.94"/>
    <col collapsed="false" customWidth="true" hidden="false" outlineLevel="0" max="13" min="13" style="0" width="13.21"/>
    <col collapsed="false" customWidth="true" hidden="false" outlineLevel="0" max="14" min="14" style="0" width="14.89"/>
    <col collapsed="false" customWidth="true" hidden="false" outlineLevel="0" max="26" min="17" style="0" width="16"/>
  </cols>
  <sheetData>
    <row r="1" customFormat="false" ht="23.85" hidden="false" customHeight="false" outlineLevel="0" collapsed="false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8" t="s">
        <v>15</v>
      </c>
      <c r="J1" s="8" t="s">
        <v>16</v>
      </c>
      <c r="K1" s="8" t="s">
        <v>17</v>
      </c>
      <c r="L1" s="8" t="s">
        <v>18</v>
      </c>
      <c r="M1" s="8" t="s">
        <v>19</v>
      </c>
      <c r="N1" s="8" t="s">
        <v>20</v>
      </c>
      <c r="O1" s="8" t="s">
        <v>21</v>
      </c>
      <c r="P1" s="8" t="s">
        <v>22</v>
      </c>
      <c r="Q1" s="8" t="s">
        <v>23</v>
      </c>
      <c r="R1" s="8" t="s">
        <v>24</v>
      </c>
      <c r="S1" s="8" t="s">
        <v>25</v>
      </c>
      <c r="T1" s="8" t="s">
        <v>26</v>
      </c>
      <c r="U1" s="8" t="s">
        <v>27</v>
      </c>
      <c r="V1" s="8" t="s">
        <v>28</v>
      </c>
      <c r="W1" s="8" t="s">
        <v>29</v>
      </c>
      <c r="X1" s="8" t="s">
        <v>30</v>
      </c>
      <c r="Y1" s="8" t="s">
        <v>31</v>
      </c>
      <c r="Z1" s="8" t="s">
        <v>32</v>
      </c>
    </row>
    <row r="2" customFormat="false" ht="14.25" hidden="false" customHeight="false" outlineLevel="0" collapsed="false">
      <c r="A2" s="0" t="s">
        <v>33</v>
      </c>
      <c r="B2" s="0" t="s">
        <v>34</v>
      </c>
      <c r="C2" s="0" t="s">
        <v>35</v>
      </c>
      <c r="D2" s="9" t="n">
        <v>43100</v>
      </c>
      <c r="E2" s="9" t="n">
        <v>43251</v>
      </c>
      <c r="F2" s="9" t="n">
        <v>43265</v>
      </c>
      <c r="G2" s="9" t="n">
        <v>43270</v>
      </c>
      <c r="H2" s="10" t="s">
        <v>36</v>
      </c>
      <c r="I2" s="0" t="n">
        <v>6</v>
      </c>
      <c r="J2" s="0" t="n">
        <v>15</v>
      </c>
      <c r="K2" s="0" t="n">
        <v>259</v>
      </c>
      <c r="L2" s="0" t="n">
        <v>12</v>
      </c>
      <c r="M2" s="0" t="n">
        <v>5</v>
      </c>
      <c r="N2" s="11" t="n">
        <v>0.075</v>
      </c>
      <c r="O2" s="12" t="n">
        <v>1001.18</v>
      </c>
      <c r="P2" s="12" t="n">
        <v>1963.1</v>
      </c>
      <c r="Q2" s="12" t="n">
        <f aca="false">M2*P2*(1-N2)</f>
        <v>9079.3375</v>
      </c>
      <c r="R2" s="12" t="n">
        <f aca="false">M2*O2</f>
        <v>5005.9</v>
      </c>
      <c r="S2" s="12" t="n">
        <f aca="false">Q2-R2</f>
        <v>4073.4375</v>
      </c>
      <c r="T2" s="11" t="n">
        <f aca="false">IFERROR(S2/Q2,0)</f>
        <v>0.448649199349622</v>
      </c>
      <c r="U2" s="13" t="n">
        <f aca="false">F2-E2</f>
        <v>14</v>
      </c>
      <c r="V2" s="13" t="n">
        <f aca="false">G2-F2</f>
        <v>5</v>
      </c>
      <c r="W2" s="13" t="n">
        <f aca="false">G2-E2</f>
        <v>19</v>
      </c>
      <c r="X2" s="10" t="n">
        <f aca="false">YEAR(E2)</f>
        <v>2018</v>
      </c>
      <c r="Y2" s="0" t="str">
        <f aca="false">TEXT(E2,"yyyy-mm")</f>
        <v>2018-05</v>
      </c>
      <c r="Z2" s="0" t="str">
        <f aca="false">"Q"&amp;ROUNDUP(MONTH(E2)/3,0)&amp;"-"&amp;YEAR(E2)</f>
        <v>Q2-2018</v>
      </c>
    </row>
    <row r="3" customFormat="false" ht="14.25" hidden="false" customHeight="false" outlineLevel="0" collapsed="false">
      <c r="A3" s="0" t="s">
        <v>37</v>
      </c>
      <c r="B3" s="0" t="s">
        <v>38</v>
      </c>
      <c r="C3" s="0" t="s">
        <v>39</v>
      </c>
      <c r="D3" s="9" t="n">
        <v>43100</v>
      </c>
      <c r="E3" s="9" t="n">
        <v>43251</v>
      </c>
      <c r="F3" s="9" t="n">
        <v>43273</v>
      </c>
      <c r="G3" s="9" t="n">
        <v>43283</v>
      </c>
      <c r="H3" s="10" t="s">
        <v>36</v>
      </c>
      <c r="I3" s="0" t="n">
        <v>14</v>
      </c>
      <c r="J3" s="0" t="n">
        <v>20</v>
      </c>
      <c r="K3" s="0" t="n">
        <v>196</v>
      </c>
      <c r="L3" s="0" t="n">
        <v>27</v>
      </c>
      <c r="M3" s="0" t="n">
        <v>3</v>
      </c>
      <c r="N3" s="11" t="n">
        <v>0.075</v>
      </c>
      <c r="O3" s="12" t="n">
        <v>3348.66</v>
      </c>
      <c r="P3" s="12" t="n">
        <v>3939.6</v>
      </c>
      <c r="Q3" s="12" t="n">
        <f aca="false">M3*P3*(1-N3)</f>
        <v>10932.39</v>
      </c>
      <c r="R3" s="12" t="n">
        <f aca="false">M3*O3</f>
        <v>10045.98</v>
      </c>
      <c r="S3" s="12" t="n">
        <f aca="false">Q3-R3</f>
        <v>886.41</v>
      </c>
      <c r="T3" s="11" t="n">
        <f aca="false">IFERROR(S3/Q3,0)</f>
        <v>0.0810810810810811</v>
      </c>
      <c r="U3" s="13" t="n">
        <f aca="false">F3-E3</f>
        <v>22</v>
      </c>
      <c r="V3" s="13" t="n">
        <f aca="false">G3-F3</f>
        <v>10</v>
      </c>
      <c r="W3" s="13" t="n">
        <f aca="false">G3-E3</f>
        <v>32</v>
      </c>
      <c r="X3" s="10" t="n">
        <f aca="false">YEAR(E3)</f>
        <v>2018</v>
      </c>
      <c r="Y3" s="0" t="str">
        <f aca="false">TEXT(E3,"yyyy-mm")</f>
        <v>2018-05</v>
      </c>
      <c r="Z3" s="0" t="str">
        <f aca="false">"Q"&amp;ROUNDUP(MONTH(E3)/3,0)&amp;"-"&amp;YEAR(E3)</f>
        <v>Q2-2018</v>
      </c>
    </row>
    <row r="4" customFormat="false" ht="14.25" hidden="false" customHeight="false" outlineLevel="0" collapsed="false">
      <c r="A4" s="0" t="s">
        <v>40</v>
      </c>
      <c r="B4" s="0" t="s">
        <v>41</v>
      </c>
      <c r="C4" s="0" t="s">
        <v>35</v>
      </c>
      <c r="D4" s="9" t="n">
        <v>43100</v>
      </c>
      <c r="E4" s="9" t="n">
        <v>43251</v>
      </c>
      <c r="F4" s="9" t="n">
        <v>43272</v>
      </c>
      <c r="G4" s="9" t="n">
        <v>43282</v>
      </c>
      <c r="H4" s="10" t="s">
        <v>36</v>
      </c>
      <c r="I4" s="0" t="n">
        <v>21</v>
      </c>
      <c r="J4" s="0" t="n">
        <v>16</v>
      </c>
      <c r="K4" s="0" t="n">
        <v>213</v>
      </c>
      <c r="L4" s="0" t="n">
        <v>16</v>
      </c>
      <c r="M4" s="0" t="n">
        <v>1</v>
      </c>
      <c r="N4" s="11" t="n">
        <v>0.05</v>
      </c>
      <c r="O4" s="12" t="n">
        <v>781.22</v>
      </c>
      <c r="P4" s="12" t="n">
        <v>1775.5</v>
      </c>
      <c r="Q4" s="12" t="n">
        <f aca="false">M4*P4*(1-N4)</f>
        <v>1686.725</v>
      </c>
      <c r="R4" s="12" t="n">
        <f aca="false">M4*O4</f>
        <v>781.22</v>
      </c>
      <c r="S4" s="12" t="n">
        <f aca="false">Q4-R4</f>
        <v>905.505</v>
      </c>
      <c r="T4" s="11" t="n">
        <f aca="false">IFERROR(S4/Q4,0)</f>
        <v>0.536842105263158</v>
      </c>
      <c r="U4" s="13" t="n">
        <f aca="false">F4-E4</f>
        <v>21</v>
      </c>
      <c r="V4" s="13" t="n">
        <f aca="false">G4-F4</f>
        <v>10</v>
      </c>
      <c r="W4" s="13" t="n">
        <f aca="false">G4-E4</f>
        <v>31</v>
      </c>
      <c r="X4" s="10" t="n">
        <f aca="false">YEAR(E4)</f>
        <v>2018</v>
      </c>
      <c r="Y4" s="0" t="str">
        <f aca="false">TEXT(E4,"yyyy-mm")</f>
        <v>2018-05</v>
      </c>
      <c r="Z4" s="0" t="str">
        <f aca="false">"Q"&amp;ROUNDUP(MONTH(E4)/3,0)&amp;"-"&amp;YEAR(E4)</f>
        <v>Q2-2018</v>
      </c>
    </row>
    <row r="5" customFormat="false" ht="14.25" hidden="false" customHeight="false" outlineLevel="0" collapsed="false">
      <c r="A5" s="0" t="s">
        <v>42</v>
      </c>
      <c r="B5" s="0" t="s">
        <v>43</v>
      </c>
      <c r="C5" s="0" t="s">
        <v>39</v>
      </c>
      <c r="D5" s="9" t="n">
        <v>43100</v>
      </c>
      <c r="E5" s="9" t="n">
        <v>43251</v>
      </c>
      <c r="F5" s="9" t="n">
        <v>43253</v>
      </c>
      <c r="G5" s="9" t="n">
        <v>43258</v>
      </c>
      <c r="H5" s="10" t="s">
        <v>36</v>
      </c>
      <c r="I5" s="0" t="n">
        <v>28</v>
      </c>
      <c r="J5" s="0" t="n">
        <v>48</v>
      </c>
      <c r="K5" s="0" t="n">
        <v>107</v>
      </c>
      <c r="L5" s="0" t="n">
        <v>23</v>
      </c>
      <c r="M5" s="0" t="n">
        <v>8</v>
      </c>
      <c r="N5" s="11" t="n">
        <v>0.075</v>
      </c>
      <c r="O5" s="12" t="n">
        <v>1464.69</v>
      </c>
      <c r="P5" s="12" t="n">
        <v>2324.9</v>
      </c>
      <c r="Q5" s="12" t="n">
        <f aca="false">M5*P5*(1-N5)</f>
        <v>17204.26</v>
      </c>
      <c r="R5" s="12" t="n">
        <f aca="false">M5*O5</f>
        <v>11717.52</v>
      </c>
      <c r="S5" s="12" t="n">
        <f aca="false">Q5-R5</f>
        <v>5486.74</v>
      </c>
      <c r="T5" s="11" t="n">
        <f aca="false">IFERROR(S5/Q5,0)</f>
        <v>0.318917523915588</v>
      </c>
      <c r="U5" s="13" t="n">
        <f aca="false">F5-E5</f>
        <v>2</v>
      </c>
      <c r="V5" s="13" t="n">
        <f aca="false">G5-F5</f>
        <v>5</v>
      </c>
      <c r="W5" s="13" t="n">
        <f aca="false">G5-E5</f>
        <v>7</v>
      </c>
      <c r="X5" s="10" t="n">
        <f aca="false">YEAR(E5)</f>
        <v>2018</v>
      </c>
      <c r="Y5" s="0" t="str">
        <f aca="false">TEXT(E5,"yyyy-mm")</f>
        <v>2018-05</v>
      </c>
      <c r="Z5" s="0" t="str">
        <f aca="false">"Q"&amp;ROUNDUP(MONTH(E5)/3,0)&amp;"-"&amp;YEAR(E5)</f>
        <v>Q2-2018</v>
      </c>
    </row>
    <row r="6" customFormat="false" ht="14.25" hidden="false" customHeight="false" outlineLevel="0" collapsed="false">
      <c r="A6" s="0" t="s">
        <v>44</v>
      </c>
      <c r="B6" s="0" t="s">
        <v>41</v>
      </c>
      <c r="C6" s="0" t="s">
        <v>39</v>
      </c>
      <c r="D6" s="9" t="n">
        <v>43200</v>
      </c>
      <c r="E6" s="9" t="n">
        <v>43251</v>
      </c>
      <c r="F6" s="9" t="n">
        <v>43267</v>
      </c>
      <c r="G6" s="9" t="n">
        <v>43277</v>
      </c>
      <c r="H6" s="10" t="s">
        <v>36</v>
      </c>
      <c r="I6" s="0" t="n">
        <v>22</v>
      </c>
      <c r="J6" s="0" t="n">
        <v>49</v>
      </c>
      <c r="K6" s="0" t="n">
        <v>111</v>
      </c>
      <c r="L6" s="0" t="n">
        <v>26</v>
      </c>
      <c r="M6" s="0" t="n">
        <v>8</v>
      </c>
      <c r="N6" s="11" t="n">
        <v>0.1</v>
      </c>
      <c r="O6" s="12" t="n">
        <v>1476.14</v>
      </c>
      <c r="P6" s="12" t="n">
        <v>1822.4</v>
      </c>
      <c r="Q6" s="12" t="n">
        <f aca="false">M6*P6*(1-N6)</f>
        <v>13121.28</v>
      </c>
      <c r="R6" s="12" t="n">
        <f aca="false">M6*O6</f>
        <v>11809.12</v>
      </c>
      <c r="S6" s="12" t="n">
        <f aca="false">Q6-R6</f>
        <v>1312.16</v>
      </c>
      <c r="T6" s="11" t="n">
        <f aca="false">IFERROR(S6/Q6,0)</f>
        <v>0.10000243878646</v>
      </c>
      <c r="U6" s="13" t="n">
        <f aca="false">F6-E6</f>
        <v>16</v>
      </c>
      <c r="V6" s="13" t="n">
        <f aca="false">G6-F6</f>
        <v>10</v>
      </c>
      <c r="W6" s="13" t="n">
        <f aca="false">G6-E6</f>
        <v>26</v>
      </c>
      <c r="X6" s="10" t="n">
        <f aca="false">YEAR(E6)</f>
        <v>2018</v>
      </c>
      <c r="Y6" s="0" t="str">
        <f aca="false">TEXT(E6,"yyyy-mm")</f>
        <v>2018-05</v>
      </c>
      <c r="Z6" s="0" t="str">
        <f aca="false">"Q"&amp;ROUNDUP(MONTH(E6)/3,0)&amp;"-"&amp;YEAR(E6)</f>
        <v>Q2-2018</v>
      </c>
    </row>
    <row r="7" customFormat="false" ht="14.25" hidden="false" customHeight="false" outlineLevel="0" collapsed="false">
      <c r="A7" s="0" t="s">
        <v>45</v>
      </c>
      <c r="B7" s="0" t="s">
        <v>38</v>
      </c>
      <c r="C7" s="0" t="s">
        <v>46</v>
      </c>
      <c r="D7" s="9" t="n">
        <v>43100</v>
      </c>
      <c r="E7" s="9" t="n">
        <v>43251</v>
      </c>
      <c r="F7" s="9" t="n">
        <v>43259</v>
      </c>
      <c r="G7" s="9" t="n">
        <v>43264</v>
      </c>
      <c r="H7" s="10" t="s">
        <v>36</v>
      </c>
      <c r="I7" s="0" t="n">
        <v>12</v>
      </c>
      <c r="J7" s="0" t="n">
        <v>21</v>
      </c>
      <c r="K7" s="0" t="n">
        <v>285</v>
      </c>
      <c r="L7" s="0" t="n">
        <v>1</v>
      </c>
      <c r="M7" s="0" t="n">
        <v>5</v>
      </c>
      <c r="N7" s="11" t="n">
        <v>0.05</v>
      </c>
      <c r="O7" s="12" t="n">
        <v>446.56</v>
      </c>
      <c r="P7" s="12" t="n">
        <v>1038.5</v>
      </c>
      <c r="Q7" s="12" t="n">
        <f aca="false">M7*P7*(1-N7)</f>
        <v>4932.875</v>
      </c>
      <c r="R7" s="12" t="n">
        <f aca="false">M7*O7</f>
        <v>2232.8</v>
      </c>
      <c r="S7" s="12" t="n">
        <f aca="false">Q7-R7</f>
        <v>2700.075</v>
      </c>
      <c r="T7" s="11" t="n">
        <f aca="false">IFERROR(S7/Q7,0)</f>
        <v>0.547363353014216</v>
      </c>
      <c r="U7" s="13" t="n">
        <f aca="false">F7-E7</f>
        <v>8</v>
      </c>
      <c r="V7" s="13" t="n">
        <f aca="false">G7-F7</f>
        <v>5</v>
      </c>
      <c r="W7" s="13" t="n">
        <f aca="false">G7-E7</f>
        <v>13</v>
      </c>
      <c r="X7" s="10" t="n">
        <f aca="false">YEAR(E7)</f>
        <v>2018</v>
      </c>
      <c r="Y7" s="0" t="str">
        <f aca="false">TEXT(E7,"yyyy-mm")</f>
        <v>2018-05</v>
      </c>
      <c r="Z7" s="0" t="str">
        <f aca="false">"Q"&amp;ROUNDUP(MONTH(E7)/3,0)&amp;"-"&amp;YEAR(E7)</f>
        <v>Q2-2018</v>
      </c>
    </row>
    <row r="8" customFormat="false" ht="14.25" hidden="false" customHeight="false" outlineLevel="0" collapsed="false">
      <c r="A8" s="0" t="s">
        <v>47</v>
      </c>
      <c r="B8" s="0" t="s">
        <v>34</v>
      </c>
      <c r="C8" s="0" t="s">
        <v>48</v>
      </c>
      <c r="D8" s="9" t="n">
        <v>43100</v>
      </c>
      <c r="E8" s="9" t="n">
        <v>43251</v>
      </c>
      <c r="F8" s="9" t="n">
        <v>43259</v>
      </c>
      <c r="G8" s="9" t="n">
        <v>43265</v>
      </c>
      <c r="H8" s="10" t="s">
        <v>36</v>
      </c>
      <c r="I8" s="0" t="n">
        <v>10</v>
      </c>
      <c r="J8" s="0" t="n">
        <v>14</v>
      </c>
      <c r="K8" s="0" t="n">
        <v>6</v>
      </c>
      <c r="L8" s="0" t="n">
        <v>5</v>
      </c>
      <c r="M8" s="0" t="n">
        <v>4</v>
      </c>
      <c r="N8" s="11" t="n">
        <v>0.15</v>
      </c>
      <c r="O8" s="12" t="n">
        <v>536.67</v>
      </c>
      <c r="P8" s="12" t="n">
        <v>1192.6</v>
      </c>
      <c r="Q8" s="12" t="n">
        <f aca="false">M8*P8*(1-N8)</f>
        <v>4054.84</v>
      </c>
      <c r="R8" s="12" t="n">
        <f aca="false">M8*O8</f>
        <v>2146.68</v>
      </c>
      <c r="S8" s="12" t="n">
        <f aca="false">Q8-R8</f>
        <v>1908.16</v>
      </c>
      <c r="T8" s="11" t="n">
        <f aca="false">IFERROR(S8/Q8,0)</f>
        <v>0.470588235294118</v>
      </c>
      <c r="U8" s="13" t="n">
        <f aca="false">F8-E8</f>
        <v>8</v>
      </c>
      <c r="V8" s="13" t="n">
        <f aca="false">G8-F8</f>
        <v>6</v>
      </c>
      <c r="W8" s="13" t="n">
        <f aca="false">G8-E8</f>
        <v>14</v>
      </c>
      <c r="X8" s="10" t="n">
        <f aca="false">YEAR(E8)</f>
        <v>2018</v>
      </c>
      <c r="Y8" s="0" t="str">
        <f aca="false">TEXT(E8,"yyyy-mm")</f>
        <v>2018-05</v>
      </c>
      <c r="Z8" s="0" t="str">
        <f aca="false">"Q"&amp;ROUNDUP(MONTH(E8)/3,0)&amp;"-"&amp;YEAR(E8)</f>
        <v>Q2-2018</v>
      </c>
    </row>
    <row r="9" customFormat="false" ht="14.25" hidden="false" customHeight="false" outlineLevel="0" collapsed="false">
      <c r="A9" s="0" t="s">
        <v>49</v>
      </c>
      <c r="B9" s="0" t="s">
        <v>34</v>
      </c>
      <c r="C9" s="0" t="s">
        <v>46</v>
      </c>
      <c r="D9" s="9" t="n">
        <v>43200</v>
      </c>
      <c r="E9" s="9" t="n">
        <v>43251</v>
      </c>
      <c r="F9" s="9" t="n">
        <v>43277</v>
      </c>
      <c r="G9" s="9" t="n">
        <v>43282</v>
      </c>
      <c r="H9" s="10" t="s">
        <v>36</v>
      </c>
      <c r="I9" s="0" t="n">
        <v>6</v>
      </c>
      <c r="J9" s="0" t="n">
        <v>9</v>
      </c>
      <c r="K9" s="0" t="n">
        <v>280</v>
      </c>
      <c r="L9" s="0" t="n">
        <v>46</v>
      </c>
      <c r="M9" s="0" t="n">
        <v>5</v>
      </c>
      <c r="N9" s="11" t="n">
        <v>0.05</v>
      </c>
      <c r="O9" s="12" t="n">
        <v>1525.19</v>
      </c>
      <c r="P9" s="12" t="n">
        <v>1815.7</v>
      </c>
      <c r="Q9" s="12" t="n">
        <f aca="false">M9*P9*(1-N9)</f>
        <v>8624.575</v>
      </c>
      <c r="R9" s="12" t="n">
        <f aca="false">M9*O9</f>
        <v>7625.95</v>
      </c>
      <c r="S9" s="12" t="n">
        <f aca="false">Q9-R9</f>
        <v>998.624999999998</v>
      </c>
      <c r="T9" s="11" t="n">
        <f aca="false">IFERROR(S9/Q9,0)</f>
        <v>0.115788314206787</v>
      </c>
      <c r="U9" s="13" t="n">
        <f aca="false">F9-E9</f>
        <v>26</v>
      </c>
      <c r="V9" s="13" t="n">
        <f aca="false">G9-F9</f>
        <v>5</v>
      </c>
      <c r="W9" s="13" t="n">
        <f aca="false">G9-E9</f>
        <v>31</v>
      </c>
      <c r="X9" s="10" t="n">
        <f aca="false">YEAR(E9)</f>
        <v>2018</v>
      </c>
      <c r="Y9" s="0" t="str">
        <f aca="false">TEXT(E9,"yyyy-mm")</f>
        <v>2018-05</v>
      </c>
      <c r="Z9" s="0" t="str">
        <f aca="false">"Q"&amp;ROUNDUP(MONTH(E9)/3,0)&amp;"-"&amp;YEAR(E9)</f>
        <v>Q2-2018</v>
      </c>
    </row>
    <row r="10" customFormat="false" ht="14.25" hidden="false" customHeight="false" outlineLevel="0" collapsed="false">
      <c r="A10" s="0" t="s">
        <v>50</v>
      </c>
      <c r="B10" s="0" t="s">
        <v>34</v>
      </c>
      <c r="C10" s="0" t="s">
        <v>46</v>
      </c>
      <c r="D10" s="9" t="n">
        <v>43100</v>
      </c>
      <c r="E10" s="9" t="n">
        <v>43252</v>
      </c>
      <c r="F10" s="9" t="n">
        <v>43267</v>
      </c>
      <c r="G10" s="9" t="n">
        <v>43272</v>
      </c>
      <c r="H10" s="10" t="s">
        <v>36</v>
      </c>
      <c r="I10" s="0" t="n">
        <v>4</v>
      </c>
      <c r="J10" s="0" t="n">
        <v>9</v>
      </c>
      <c r="K10" s="0" t="n">
        <v>299</v>
      </c>
      <c r="L10" s="0" t="n">
        <v>47</v>
      </c>
      <c r="M10" s="0" t="n">
        <v>4</v>
      </c>
      <c r="N10" s="11" t="n">
        <v>0.3</v>
      </c>
      <c r="O10" s="12" t="n">
        <v>2211.2</v>
      </c>
      <c r="P10" s="12" t="n">
        <v>3879.3</v>
      </c>
      <c r="Q10" s="12" t="n">
        <f aca="false">M10*P10*(1-N10)</f>
        <v>10862.04</v>
      </c>
      <c r="R10" s="12" t="n">
        <f aca="false">M10*O10</f>
        <v>8844.8</v>
      </c>
      <c r="S10" s="12" t="n">
        <f aca="false">Q10-R10</f>
        <v>2017.24</v>
      </c>
      <c r="T10" s="11" t="n">
        <f aca="false">IFERROR(S10/Q10,0)</f>
        <v>0.185714653969236</v>
      </c>
      <c r="U10" s="13" t="n">
        <f aca="false">F10-E10</f>
        <v>15</v>
      </c>
      <c r="V10" s="13" t="n">
        <f aca="false">G10-F10</f>
        <v>5</v>
      </c>
      <c r="W10" s="13" t="n">
        <f aca="false">G10-E10</f>
        <v>20</v>
      </c>
      <c r="X10" s="10" t="n">
        <f aca="false">YEAR(E10)</f>
        <v>2018</v>
      </c>
      <c r="Y10" s="0" t="str">
        <f aca="false">TEXT(E10,"yyyy-mm")</f>
        <v>2018-06</v>
      </c>
      <c r="Z10" s="0" t="str">
        <f aca="false">"Q"&amp;ROUNDUP(MONTH(E10)/3,0)&amp;"-"&amp;YEAR(E10)</f>
        <v>Q2-2018</v>
      </c>
    </row>
    <row r="11" customFormat="false" ht="14.25" hidden="false" customHeight="false" outlineLevel="0" collapsed="false">
      <c r="A11" s="0" t="s">
        <v>51</v>
      </c>
      <c r="B11" s="0" t="s">
        <v>34</v>
      </c>
      <c r="C11" s="0" t="s">
        <v>35</v>
      </c>
      <c r="D11" s="9" t="n">
        <v>43100</v>
      </c>
      <c r="E11" s="9" t="n">
        <v>43252</v>
      </c>
      <c r="F11" s="9" t="n">
        <v>43280</v>
      </c>
      <c r="G11" s="9" t="n">
        <v>43282</v>
      </c>
      <c r="H11" s="10" t="s">
        <v>36</v>
      </c>
      <c r="I11" s="0" t="n">
        <v>10</v>
      </c>
      <c r="J11" s="0" t="n">
        <v>33</v>
      </c>
      <c r="K11" s="0" t="n">
        <v>261</v>
      </c>
      <c r="L11" s="0" t="n">
        <v>13</v>
      </c>
      <c r="M11" s="0" t="n">
        <v>8</v>
      </c>
      <c r="N11" s="11" t="n">
        <v>0.05</v>
      </c>
      <c r="O11" s="12" t="n">
        <v>1212.97</v>
      </c>
      <c r="P11" s="12" t="n">
        <v>1956.4</v>
      </c>
      <c r="Q11" s="12" t="n">
        <f aca="false">M11*P11*(1-N11)</f>
        <v>14868.64</v>
      </c>
      <c r="R11" s="12" t="n">
        <f aca="false">M11*O11</f>
        <v>9703.76</v>
      </c>
      <c r="S11" s="12" t="n">
        <f aca="false">Q11-R11</f>
        <v>5164.88</v>
      </c>
      <c r="T11" s="11" t="n">
        <f aca="false">IFERROR(S11/Q11,0)</f>
        <v>0.347367344962283</v>
      </c>
      <c r="U11" s="13" t="n">
        <f aca="false">F11-E11</f>
        <v>28</v>
      </c>
      <c r="V11" s="13" t="n">
        <f aca="false">G11-F11</f>
        <v>2</v>
      </c>
      <c r="W11" s="13" t="n">
        <f aca="false">G11-E11</f>
        <v>30</v>
      </c>
      <c r="X11" s="10" t="n">
        <f aca="false">YEAR(E11)</f>
        <v>2018</v>
      </c>
      <c r="Y11" s="0" t="str">
        <f aca="false">TEXT(E11,"yyyy-mm")</f>
        <v>2018-06</v>
      </c>
      <c r="Z11" s="0" t="str">
        <f aca="false">"Q"&amp;ROUNDUP(MONTH(E11)/3,0)&amp;"-"&amp;YEAR(E11)</f>
        <v>Q2-2018</v>
      </c>
    </row>
    <row r="12" customFormat="false" ht="14.25" hidden="false" customHeight="false" outlineLevel="0" collapsed="false">
      <c r="A12" s="0" t="s">
        <v>52</v>
      </c>
      <c r="B12" s="0" t="s">
        <v>41</v>
      </c>
      <c r="C12" s="0" t="s">
        <v>48</v>
      </c>
      <c r="D12" s="9" t="n">
        <v>43100</v>
      </c>
      <c r="E12" s="9" t="n">
        <v>43252</v>
      </c>
      <c r="F12" s="9" t="n">
        <v>43266</v>
      </c>
      <c r="G12" s="9" t="n">
        <v>43271</v>
      </c>
      <c r="H12" s="10" t="s">
        <v>36</v>
      </c>
      <c r="I12" s="0" t="n">
        <v>23</v>
      </c>
      <c r="J12" s="0" t="n">
        <v>21</v>
      </c>
      <c r="K12" s="0" t="n">
        <v>17</v>
      </c>
      <c r="L12" s="0" t="n">
        <v>38</v>
      </c>
      <c r="M12" s="0" t="n">
        <v>6</v>
      </c>
      <c r="N12" s="11" t="n">
        <v>0.1</v>
      </c>
      <c r="O12" s="12" t="n">
        <v>124.62</v>
      </c>
      <c r="P12" s="12" t="n">
        <v>201</v>
      </c>
      <c r="Q12" s="12" t="n">
        <f aca="false">M12*P12*(1-N12)</f>
        <v>1085.4</v>
      </c>
      <c r="R12" s="12" t="n">
        <f aca="false">M12*O12</f>
        <v>747.72</v>
      </c>
      <c r="S12" s="12" t="n">
        <f aca="false">Q12-R12</f>
        <v>337.68</v>
      </c>
      <c r="T12" s="11" t="n">
        <f aca="false">IFERROR(S12/Q12,0)</f>
        <v>0.311111111111111</v>
      </c>
      <c r="U12" s="13" t="n">
        <f aca="false">F12-E12</f>
        <v>14</v>
      </c>
      <c r="V12" s="13" t="n">
        <f aca="false">G12-F12</f>
        <v>5</v>
      </c>
      <c r="W12" s="13" t="n">
        <f aca="false">G12-E12</f>
        <v>19</v>
      </c>
      <c r="X12" s="10" t="n">
        <f aca="false">YEAR(E12)</f>
        <v>2018</v>
      </c>
      <c r="Y12" s="0" t="str">
        <f aca="false">TEXT(E12,"yyyy-mm")</f>
        <v>2018-06</v>
      </c>
      <c r="Z12" s="0" t="str">
        <f aca="false">"Q"&amp;ROUNDUP(MONTH(E12)/3,0)&amp;"-"&amp;YEAR(E12)</f>
        <v>Q2-2018</v>
      </c>
    </row>
    <row r="13" customFormat="false" ht="14.25" hidden="false" customHeight="false" outlineLevel="0" collapsed="false">
      <c r="A13" s="0" t="s">
        <v>53</v>
      </c>
      <c r="B13" s="0" t="s">
        <v>34</v>
      </c>
      <c r="C13" s="0" t="s">
        <v>39</v>
      </c>
      <c r="D13" s="9" t="n">
        <v>43200</v>
      </c>
      <c r="E13" s="9" t="n">
        <v>43252</v>
      </c>
      <c r="F13" s="9" t="n">
        <v>43258</v>
      </c>
      <c r="G13" s="9" t="n">
        <v>43268</v>
      </c>
      <c r="H13" s="10" t="s">
        <v>36</v>
      </c>
      <c r="I13" s="0" t="n">
        <v>10</v>
      </c>
      <c r="J13" s="0" t="n">
        <v>21</v>
      </c>
      <c r="K13" s="0" t="n">
        <v>152</v>
      </c>
      <c r="L13" s="0" t="n">
        <v>40</v>
      </c>
      <c r="M13" s="0" t="n">
        <v>5</v>
      </c>
      <c r="N13" s="11" t="n">
        <v>0.15</v>
      </c>
      <c r="O13" s="12" t="n">
        <v>2762.28</v>
      </c>
      <c r="P13" s="12" t="n">
        <v>6277.9</v>
      </c>
      <c r="Q13" s="12" t="n">
        <f aca="false">M13*P13*(1-N13)</f>
        <v>26681.075</v>
      </c>
      <c r="R13" s="12" t="n">
        <f aca="false">M13*O13</f>
        <v>13811.4</v>
      </c>
      <c r="S13" s="12" t="n">
        <f aca="false">Q13-R13</f>
        <v>12869.675</v>
      </c>
      <c r="T13" s="11" t="n">
        <f aca="false">IFERROR(S13/Q13,0)</f>
        <v>0.482352191581486</v>
      </c>
      <c r="U13" s="13" t="n">
        <f aca="false">F13-E13</f>
        <v>6</v>
      </c>
      <c r="V13" s="13" t="n">
        <f aca="false">G13-F13</f>
        <v>10</v>
      </c>
      <c r="W13" s="13" t="n">
        <f aca="false">G13-E13</f>
        <v>16</v>
      </c>
      <c r="X13" s="10" t="n">
        <f aca="false">YEAR(E13)</f>
        <v>2018</v>
      </c>
      <c r="Y13" s="0" t="str">
        <f aca="false">TEXT(E13,"yyyy-mm")</f>
        <v>2018-06</v>
      </c>
      <c r="Z13" s="0" t="str">
        <f aca="false">"Q"&amp;ROUNDUP(MONTH(E13)/3,0)&amp;"-"&amp;YEAR(E13)</f>
        <v>Q2-2018</v>
      </c>
    </row>
    <row r="14" customFormat="false" ht="14.25" hidden="false" customHeight="false" outlineLevel="0" collapsed="false">
      <c r="A14" s="0" t="s">
        <v>54</v>
      </c>
      <c r="B14" s="0" t="s">
        <v>34</v>
      </c>
      <c r="C14" s="0" t="s">
        <v>46</v>
      </c>
      <c r="D14" s="9" t="n">
        <v>43200</v>
      </c>
      <c r="E14" s="9" t="n">
        <v>43252</v>
      </c>
      <c r="F14" s="9" t="n">
        <v>43273</v>
      </c>
      <c r="G14" s="9" t="n">
        <v>43283</v>
      </c>
      <c r="H14" s="10" t="s">
        <v>36</v>
      </c>
      <c r="I14" s="0" t="n">
        <v>4</v>
      </c>
      <c r="J14" s="0" t="n">
        <v>36</v>
      </c>
      <c r="K14" s="0" t="n">
        <v>317</v>
      </c>
      <c r="L14" s="0" t="n">
        <v>39</v>
      </c>
      <c r="M14" s="0" t="n">
        <v>5</v>
      </c>
      <c r="N14" s="11" t="n">
        <v>0.05</v>
      </c>
      <c r="O14" s="12" t="n">
        <v>641.66</v>
      </c>
      <c r="P14" s="12" t="n">
        <v>1051.9</v>
      </c>
      <c r="Q14" s="12" t="n">
        <f aca="false">M14*P14*(1-N14)</f>
        <v>4996.525</v>
      </c>
      <c r="R14" s="12" t="n">
        <f aca="false">M14*O14</f>
        <v>3208.3</v>
      </c>
      <c r="S14" s="12" t="n">
        <f aca="false">Q14-R14</f>
        <v>1788.225</v>
      </c>
      <c r="T14" s="11" t="n">
        <f aca="false">IFERROR(S14/Q14,0)</f>
        <v>0.357893736146622</v>
      </c>
      <c r="U14" s="13" t="n">
        <f aca="false">F14-E14</f>
        <v>21</v>
      </c>
      <c r="V14" s="13" t="n">
        <f aca="false">G14-F14</f>
        <v>10</v>
      </c>
      <c r="W14" s="13" t="n">
        <f aca="false">G14-E14</f>
        <v>31</v>
      </c>
      <c r="X14" s="10" t="n">
        <f aca="false">YEAR(E14)</f>
        <v>2018</v>
      </c>
      <c r="Y14" s="0" t="str">
        <f aca="false">TEXT(E14,"yyyy-mm")</f>
        <v>2018-06</v>
      </c>
      <c r="Z14" s="0" t="str">
        <f aca="false">"Q"&amp;ROUNDUP(MONTH(E14)/3,0)&amp;"-"&amp;YEAR(E14)</f>
        <v>Q2-2018</v>
      </c>
    </row>
    <row r="15" customFormat="false" ht="14.25" hidden="false" customHeight="false" outlineLevel="0" collapsed="false">
      <c r="A15" s="0" t="s">
        <v>55</v>
      </c>
      <c r="B15" s="0" t="s">
        <v>34</v>
      </c>
      <c r="C15" s="0" t="s">
        <v>46</v>
      </c>
      <c r="D15" s="9" t="n">
        <v>43200</v>
      </c>
      <c r="E15" s="9" t="n">
        <v>43252</v>
      </c>
      <c r="F15" s="9" t="n">
        <v>43258</v>
      </c>
      <c r="G15" s="9" t="n">
        <v>43266</v>
      </c>
      <c r="H15" s="10" t="s">
        <v>36</v>
      </c>
      <c r="I15" s="0" t="n">
        <v>8</v>
      </c>
      <c r="J15" s="0" t="n">
        <v>17</v>
      </c>
      <c r="K15" s="0" t="n">
        <v>291</v>
      </c>
      <c r="L15" s="0" t="n">
        <v>32</v>
      </c>
      <c r="M15" s="0" t="n">
        <v>6</v>
      </c>
      <c r="N15" s="11" t="n">
        <v>0.15</v>
      </c>
      <c r="O15" s="12" t="n">
        <v>216.41</v>
      </c>
      <c r="P15" s="12" t="n">
        <v>254.6</v>
      </c>
      <c r="Q15" s="12" t="n">
        <f aca="false">M15*P15*(1-N15)</f>
        <v>1298.46</v>
      </c>
      <c r="R15" s="12" t="n">
        <f aca="false">M15*O15</f>
        <v>1298.46</v>
      </c>
      <c r="S15" s="12" t="n">
        <f aca="false">Q15-R15</f>
        <v>0</v>
      </c>
      <c r="T15" s="11" t="n">
        <f aca="false">IFERROR(S15/Q15,0)</f>
        <v>0</v>
      </c>
      <c r="U15" s="13" t="n">
        <f aca="false">F15-E15</f>
        <v>6</v>
      </c>
      <c r="V15" s="13" t="n">
        <f aca="false">G15-F15</f>
        <v>8</v>
      </c>
      <c r="W15" s="13" t="n">
        <f aca="false">G15-E15</f>
        <v>14</v>
      </c>
      <c r="X15" s="10" t="n">
        <f aca="false">YEAR(E15)</f>
        <v>2018</v>
      </c>
      <c r="Y15" s="0" t="str">
        <f aca="false">TEXT(E15,"yyyy-mm")</f>
        <v>2018-06</v>
      </c>
      <c r="Z15" s="0" t="str">
        <f aca="false">"Q"&amp;ROUNDUP(MONTH(E15)/3,0)&amp;"-"&amp;YEAR(E15)</f>
        <v>Q2-2018</v>
      </c>
    </row>
    <row r="16" customFormat="false" ht="14.25" hidden="false" customHeight="false" outlineLevel="0" collapsed="false">
      <c r="A16" s="0" t="s">
        <v>56</v>
      </c>
      <c r="B16" s="0" t="s">
        <v>34</v>
      </c>
      <c r="C16" s="0" t="s">
        <v>39</v>
      </c>
      <c r="D16" s="9" t="n">
        <v>43100</v>
      </c>
      <c r="E16" s="9" t="n">
        <v>43252</v>
      </c>
      <c r="F16" s="9" t="n">
        <v>43266</v>
      </c>
      <c r="G16" s="9" t="n">
        <v>43271</v>
      </c>
      <c r="H16" s="10" t="s">
        <v>36</v>
      </c>
      <c r="I16" s="0" t="n">
        <v>9</v>
      </c>
      <c r="J16" s="0" t="n">
        <v>32</v>
      </c>
      <c r="K16" s="0" t="n">
        <v>138</v>
      </c>
      <c r="L16" s="0" t="n">
        <v>6</v>
      </c>
      <c r="M16" s="0" t="n">
        <v>6</v>
      </c>
      <c r="N16" s="11" t="n">
        <v>0.15</v>
      </c>
      <c r="O16" s="12" t="n">
        <v>3146.32</v>
      </c>
      <c r="P16" s="12" t="n">
        <v>3932.9</v>
      </c>
      <c r="Q16" s="12" t="n">
        <f aca="false">M16*P16*(1-N16)</f>
        <v>20057.79</v>
      </c>
      <c r="R16" s="12" t="n">
        <f aca="false">M16*O16</f>
        <v>18877.92</v>
      </c>
      <c r="S16" s="12" t="n">
        <f aca="false">Q16-R16</f>
        <v>1179.87</v>
      </c>
      <c r="T16" s="11" t="n">
        <f aca="false">IFERROR(S16/Q16,0)</f>
        <v>0.0588235294117647</v>
      </c>
      <c r="U16" s="13" t="n">
        <f aca="false">F16-E16</f>
        <v>14</v>
      </c>
      <c r="V16" s="13" t="n">
        <f aca="false">G16-F16</f>
        <v>5</v>
      </c>
      <c r="W16" s="13" t="n">
        <f aca="false">G16-E16</f>
        <v>19</v>
      </c>
      <c r="X16" s="10" t="n">
        <f aca="false">YEAR(E16)</f>
        <v>2018</v>
      </c>
      <c r="Y16" s="0" t="str">
        <f aca="false">TEXT(E16,"yyyy-mm")</f>
        <v>2018-06</v>
      </c>
      <c r="Z16" s="0" t="str">
        <f aca="false">"Q"&amp;ROUNDUP(MONTH(E16)/3,0)&amp;"-"&amp;YEAR(E16)</f>
        <v>Q2-2018</v>
      </c>
    </row>
    <row r="17" customFormat="false" ht="14.25" hidden="false" customHeight="false" outlineLevel="0" collapsed="false">
      <c r="A17" s="0" t="s">
        <v>57</v>
      </c>
      <c r="B17" s="0" t="s">
        <v>34</v>
      </c>
      <c r="C17" s="0" t="s">
        <v>58</v>
      </c>
      <c r="D17" s="9" t="n">
        <v>43100</v>
      </c>
      <c r="E17" s="9" t="n">
        <v>43252</v>
      </c>
      <c r="F17" s="9" t="n">
        <v>43275</v>
      </c>
      <c r="G17" s="9" t="n">
        <v>43283</v>
      </c>
      <c r="H17" s="10" t="s">
        <v>36</v>
      </c>
      <c r="I17" s="0" t="n">
        <v>5</v>
      </c>
      <c r="J17" s="0" t="n">
        <v>11</v>
      </c>
      <c r="K17" s="0" t="n">
        <v>354</v>
      </c>
      <c r="L17" s="0" t="n">
        <v>25</v>
      </c>
      <c r="M17" s="0" t="n">
        <v>3</v>
      </c>
      <c r="N17" s="11" t="n">
        <v>0.05</v>
      </c>
      <c r="O17" s="12" t="n">
        <v>700.69</v>
      </c>
      <c r="P17" s="12" t="n">
        <v>1112.2</v>
      </c>
      <c r="Q17" s="12" t="n">
        <f aca="false">M17*P17*(1-N17)</f>
        <v>3169.77</v>
      </c>
      <c r="R17" s="12" t="n">
        <f aca="false">M17*O17</f>
        <v>2102.07</v>
      </c>
      <c r="S17" s="12" t="n">
        <f aca="false">Q17-R17</f>
        <v>1067.7</v>
      </c>
      <c r="T17" s="11" t="n">
        <f aca="false">IFERROR(S17/Q17,0)</f>
        <v>0.336838319499522</v>
      </c>
      <c r="U17" s="13" t="n">
        <f aca="false">F17-E17</f>
        <v>23</v>
      </c>
      <c r="V17" s="13" t="n">
        <f aca="false">G17-F17</f>
        <v>8</v>
      </c>
      <c r="W17" s="13" t="n">
        <f aca="false">G17-E17</f>
        <v>31</v>
      </c>
      <c r="X17" s="10" t="n">
        <f aca="false">YEAR(E17)</f>
        <v>2018</v>
      </c>
      <c r="Y17" s="0" t="str">
        <f aca="false">TEXT(E17,"yyyy-mm")</f>
        <v>2018-06</v>
      </c>
      <c r="Z17" s="0" t="str">
        <f aca="false">"Q"&amp;ROUNDUP(MONTH(E17)/3,0)&amp;"-"&amp;YEAR(E17)</f>
        <v>Q2-2018</v>
      </c>
    </row>
    <row r="18" customFormat="false" ht="14.25" hidden="false" customHeight="false" outlineLevel="0" collapsed="false">
      <c r="A18" s="0" t="s">
        <v>59</v>
      </c>
      <c r="B18" s="0" t="s">
        <v>34</v>
      </c>
      <c r="C18" s="0" t="s">
        <v>46</v>
      </c>
      <c r="D18" s="9" t="n">
        <v>43200</v>
      </c>
      <c r="E18" s="9" t="n">
        <v>43252</v>
      </c>
      <c r="F18" s="9" t="n">
        <v>43270</v>
      </c>
      <c r="G18" s="9" t="n">
        <v>43278</v>
      </c>
      <c r="H18" s="10" t="s">
        <v>36</v>
      </c>
      <c r="I18" s="0" t="n">
        <v>9</v>
      </c>
      <c r="J18" s="0" t="n">
        <v>10</v>
      </c>
      <c r="K18" s="0" t="n">
        <v>320</v>
      </c>
      <c r="L18" s="0" t="n">
        <v>6</v>
      </c>
      <c r="M18" s="0" t="n">
        <v>3</v>
      </c>
      <c r="N18" s="11" t="n">
        <v>0.075</v>
      </c>
      <c r="O18" s="12" t="n">
        <v>904.84</v>
      </c>
      <c r="P18" s="12" t="n">
        <v>1239.5</v>
      </c>
      <c r="Q18" s="12" t="n">
        <f aca="false">M18*P18*(1-N18)</f>
        <v>3439.6125</v>
      </c>
      <c r="R18" s="12" t="n">
        <f aca="false">M18*O18</f>
        <v>2714.52</v>
      </c>
      <c r="S18" s="12" t="n">
        <f aca="false">Q18-R18</f>
        <v>725.0925</v>
      </c>
      <c r="T18" s="11" t="n">
        <f aca="false">IFERROR(S18/Q18,0)</f>
        <v>0.210806449854453</v>
      </c>
      <c r="U18" s="13" t="n">
        <f aca="false">F18-E18</f>
        <v>18</v>
      </c>
      <c r="V18" s="13" t="n">
        <f aca="false">G18-F18</f>
        <v>8</v>
      </c>
      <c r="W18" s="13" t="n">
        <f aca="false">G18-E18</f>
        <v>26</v>
      </c>
      <c r="X18" s="10" t="n">
        <f aca="false">YEAR(E18)</f>
        <v>2018</v>
      </c>
      <c r="Y18" s="0" t="str">
        <f aca="false">TEXT(E18,"yyyy-mm")</f>
        <v>2018-06</v>
      </c>
      <c r="Z18" s="0" t="str">
        <f aca="false">"Q"&amp;ROUNDUP(MONTH(E18)/3,0)&amp;"-"&amp;YEAR(E18)</f>
        <v>Q2-2018</v>
      </c>
    </row>
    <row r="19" customFormat="false" ht="14.25" hidden="false" customHeight="false" outlineLevel="0" collapsed="false">
      <c r="A19" s="0" t="s">
        <v>60</v>
      </c>
      <c r="B19" s="0" t="s">
        <v>34</v>
      </c>
      <c r="C19" s="0" t="s">
        <v>48</v>
      </c>
      <c r="D19" s="9" t="n">
        <v>43200</v>
      </c>
      <c r="E19" s="9" t="n">
        <v>43252</v>
      </c>
      <c r="F19" s="9" t="n">
        <v>43257</v>
      </c>
      <c r="G19" s="9" t="n">
        <v>43265</v>
      </c>
      <c r="H19" s="10" t="s">
        <v>36</v>
      </c>
      <c r="I19" s="0" t="n">
        <v>8</v>
      </c>
      <c r="J19" s="0" t="n">
        <v>30</v>
      </c>
      <c r="K19" s="0" t="n">
        <v>21</v>
      </c>
      <c r="L19" s="0" t="n">
        <v>3</v>
      </c>
      <c r="M19" s="0" t="n">
        <v>4</v>
      </c>
      <c r="N19" s="11" t="n">
        <v>0.1</v>
      </c>
      <c r="O19" s="12" t="n">
        <v>393.96</v>
      </c>
      <c r="P19" s="12" t="n">
        <v>984.9</v>
      </c>
      <c r="Q19" s="12" t="n">
        <f aca="false">M19*P19*(1-N19)</f>
        <v>3545.64</v>
      </c>
      <c r="R19" s="12" t="n">
        <f aca="false">M19*O19</f>
        <v>1575.84</v>
      </c>
      <c r="S19" s="12" t="n">
        <f aca="false">Q19-R19</f>
        <v>1969.8</v>
      </c>
      <c r="T19" s="11" t="n">
        <f aca="false">IFERROR(S19/Q19,0)</f>
        <v>0.555555555555556</v>
      </c>
      <c r="U19" s="13" t="n">
        <f aca="false">F19-E19</f>
        <v>5</v>
      </c>
      <c r="V19" s="13" t="n">
        <f aca="false">G19-F19</f>
        <v>8</v>
      </c>
      <c r="W19" s="13" t="n">
        <f aca="false">G19-E19</f>
        <v>13</v>
      </c>
      <c r="X19" s="10" t="n">
        <f aca="false">YEAR(E19)</f>
        <v>2018</v>
      </c>
      <c r="Y19" s="0" t="str">
        <f aca="false">TEXT(E19,"yyyy-mm")</f>
        <v>2018-06</v>
      </c>
      <c r="Z19" s="0" t="str">
        <f aca="false">"Q"&amp;ROUNDUP(MONTH(E19)/3,0)&amp;"-"&amp;YEAR(E19)</f>
        <v>Q2-2018</v>
      </c>
    </row>
    <row r="20" customFormat="false" ht="14.25" hidden="false" customHeight="false" outlineLevel="0" collapsed="false">
      <c r="A20" s="0" t="s">
        <v>61</v>
      </c>
      <c r="B20" s="0" t="s">
        <v>34</v>
      </c>
      <c r="C20" s="0" t="s">
        <v>58</v>
      </c>
      <c r="D20" s="9" t="n">
        <v>43200</v>
      </c>
      <c r="E20" s="9" t="n">
        <v>43252</v>
      </c>
      <c r="F20" s="9" t="n">
        <v>43258</v>
      </c>
      <c r="G20" s="9" t="n">
        <v>43266</v>
      </c>
      <c r="H20" s="10" t="s">
        <v>36</v>
      </c>
      <c r="I20" s="0" t="n">
        <v>5</v>
      </c>
      <c r="J20" s="0" t="n">
        <v>5</v>
      </c>
      <c r="K20" s="0" t="n">
        <v>349</v>
      </c>
      <c r="L20" s="0" t="n">
        <v>20</v>
      </c>
      <c r="M20" s="0" t="n">
        <v>4</v>
      </c>
      <c r="N20" s="11" t="n">
        <v>0.1</v>
      </c>
      <c r="O20" s="12" t="n">
        <v>4130.01</v>
      </c>
      <c r="P20" s="12" t="n">
        <v>5581.1</v>
      </c>
      <c r="Q20" s="12" t="n">
        <f aca="false">M20*P20*(1-N20)</f>
        <v>20091.96</v>
      </c>
      <c r="R20" s="12" t="n">
        <f aca="false">M20*O20</f>
        <v>16520.04</v>
      </c>
      <c r="S20" s="12" t="n">
        <f aca="false">Q20-R20</f>
        <v>3571.92</v>
      </c>
      <c r="T20" s="11" t="n">
        <f aca="false">IFERROR(S20/Q20,0)</f>
        <v>0.177778574116214</v>
      </c>
      <c r="U20" s="13" t="n">
        <f aca="false">F20-E20</f>
        <v>6</v>
      </c>
      <c r="V20" s="13" t="n">
        <f aca="false">G20-F20</f>
        <v>8</v>
      </c>
      <c r="W20" s="13" t="n">
        <f aca="false">G20-E20</f>
        <v>14</v>
      </c>
      <c r="X20" s="10" t="n">
        <f aca="false">YEAR(E20)</f>
        <v>2018</v>
      </c>
      <c r="Y20" s="0" t="str">
        <f aca="false">TEXT(E20,"yyyy-mm")</f>
        <v>2018-06</v>
      </c>
      <c r="Z20" s="0" t="str">
        <f aca="false">"Q"&amp;ROUNDUP(MONTH(E20)/3,0)&amp;"-"&amp;YEAR(E20)</f>
        <v>Q2-2018</v>
      </c>
    </row>
    <row r="21" customFormat="false" ht="14.25" hidden="false" customHeight="false" outlineLevel="0" collapsed="false">
      <c r="A21" s="0" t="s">
        <v>62</v>
      </c>
      <c r="B21" s="0" t="s">
        <v>38</v>
      </c>
      <c r="C21" s="0" t="s">
        <v>39</v>
      </c>
      <c r="D21" s="9" t="n">
        <v>43100</v>
      </c>
      <c r="E21" s="9" t="n">
        <v>43252</v>
      </c>
      <c r="F21" s="9" t="n">
        <v>43262</v>
      </c>
      <c r="G21" s="9" t="n">
        <v>43268</v>
      </c>
      <c r="H21" s="10" t="s">
        <v>36</v>
      </c>
      <c r="I21" s="0" t="n">
        <v>14</v>
      </c>
      <c r="J21" s="0" t="n">
        <v>23</v>
      </c>
      <c r="K21" s="0" t="n">
        <v>134</v>
      </c>
      <c r="L21" s="0" t="n">
        <v>24</v>
      </c>
      <c r="M21" s="0" t="n">
        <v>4</v>
      </c>
      <c r="N21" s="11" t="n">
        <v>0.05</v>
      </c>
      <c r="O21" s="12" t="n">
        <v>1795.33</v>
      </c>
      <c r="P21" s="12" t="n">
        <v>3095.4</v>
      </c>
      <c r="Q21" s="12" t="n">
        <f aca="false">M21*P21*(1-N21)</f>
        <v>11762.52</v>
      </c>
      <c r="R21" s="12" t="n">
        <f aca="false">M21*O21</f>
        <v>7181.32</v>
      </c>
      <c r="S21" s="12" t="n">
        <f aca="false">Q21-R21</f>
        <v>4581.2</v>
      </c>
      <c r="T21" s="11" t="n">
        <f aca="false">IFERROR(S21/Q21,0)</f>
        <v>0.389474364336894</v>
      </c>
      <c r="U21" s="13" t="n">
        <f aca="false">F21-E21</f>
        <v>10</v>
      </c>
      <c r="V21" s="13" t="n">
        <f aca="false">G21-F21</f>
        <v>6</v>
      </c>
      <c r="W21" s="13" t="n">
        <f aca="false">G21-E21</f>
        <v>16</v>
      </c>
      <c r="X21" s="10" t="n">
        <f aca="false">YEAR(E21)</f>
        <v>2018</v>
      </c>
      <c r="Y21" s="0" t="str">
        <f aca="false">TEXT(E21,"yyyy-mm")</f>
        <v>2018-06</v>
      </c>
      <c r="Z21" s="0" t="str">
        <f aca="false">"Q"&amp;ROUNDUP(MONTH(E21)/3,0)&amp;"-"&amp;YEAR(E21)</f>
        <v>Q2-2018</v>
      </c>
    </row>
    <row r="22" customFormat="false" ht="14.25" hidden="false" customHeight="false" outlineLevel="0" collapsed="false">
      <c r="A22" s="0" t="s">
        <v>63</v>
      </c>
      <c r="B22" s="0" t="s">
        <v>43</v>
      </c>
      <c r="C22" s="0" t="s">
        <v>39</v>
      </c>
      <c r="D22" s="9" t="n">
        <v>43200</v>
      </c>
      <c r="E22" s="9" t="n">
        <v>43252</v>
      </c>
      <c r="F22" s="9" t="n">
        <v>43269</v>
      </c>
      <c r="G22" s="9" t="n">
        <v>43271</v>
      </c>
      <c r="H22" s="10" t="s">
        <v>36</v>
      </c>
      <c r="I22" s="0" t="n">
        <v>25</v>
      </c>
      <c r="J22" s="0" t="n">
        <v>46</v>
      </c>
      <c r="K22" s="0" t="n">
        <v>193</v>
      </c>
      <c r="L22" s="0" t="n">
        <v>33</v>
      </c>
      <c r="M22" s="0" t="n">
        <v>4</v>
      </c>
      <c r="N22" s="11" t="n">
        <v>0.4</v>
      </c>
      <c r="O22" s="12" t="n">
        <v>1754.06</v>
      </c>
      <c r="P22" s="12" t="n">
        <v>2278</v>
      </c>
      <c r="Q22" s="12" t="n">
        <f aca="false">M22*P22*(1-N22)</f>
        <v>5467.2</v>
      </c>
      <c r="R22" s="12" t="n">
        <f aca="false">M22*O22</f>
        <v>7016.24</v>
      </c>
      <c r="S22" s="12" t="n">
        <f aca="false">Q22-R22</f>
        <v>-1549.04</v>
      </c>
      <c r="T22" s="11" t="n">
        <f aca="false">IFERROR(S22/Q22,0)</f>
        <v>-0.283333333333333</v>
      </c>
      <c r="U22" s="13" t="n">
        <f aca="false">F22-E22</f>
        <v>17</v>
      </c>
      <c r="V22" s="13" t="n">
        <f aca="false">G22-F22</f>
        <v>2</v>
      </c>
      <c r="W22" s="13" t="n">
        <f aca="false">G22-E22</f>
        <v>19</v>
      </c>
      <c r="X22" s="10" t="n">
        <f aca="false">YEAR(E22)</f>
        <v>2018</v>
      </c>
      <c r="Y22" s="0" t="str">
        <f aca="false">TEXT(E22,"yyyy-mm")</f>
        <v>2018-06</v>
      </c>
      <c r="Z22" s="0" t="str">
        <f aca="false">"Q"&amp;ROUNDUP(MONTH(E22)/3,0)&amp;"-"&amp;YEAR(E22)</f>
        <v>Q2-2018</v>
      </c>
    </row>
    <row r="23" customFormat="false" ht="14.25" hidden="false" customHeight="false" outlineLevel="0" collapsed="false">
      <c r="A23" s="0" t="s">
        <v>64</v>
      </c>
      <c r="B23" s="0" t="s">
        <v>34</v>
      </c>
      <c r="C23" s="0" t="s">
        <v>46</v>
      </c>
      <c r="D23" s="9" t="n">
        <v>43200</v>
      </c>
      <c r="E23" s="9" t="n">
        <v>43253</v>
      </c>
      <c r="F23" s="9" t="n">
        <v>43261</v>
      </c>
      <c r="G23" s="9" t="n">
        <v>43267</v>
      </c>
      <c r="H23" s="10" t="s">
        <v>36</v>
      </c>
      <c r="I23" s="0" t="n">
        <v>2</v>
      </c>
      <c r="J23" s="0" t="n">
        <v>14</v>
      </c>
      <c r="K23" s="0" t="n">
        <v>282</v>
      </c>
      <c r="L23" s="0" t="n">
        <v>1</v>
      </c>
      <c r="M23" s="0" t="n">
        <v>7</v>
      </c>
      <c r="N23" s="11" t="n">
        <v>0.075</v>
      </c>
      <c r="O23" s="12" t="n">
        <v>654.46</v>
      </c>
      <c r="P23" s="12" t="n">
        <v>991.6</v>
      </c>
      <c r="Q23" s="12" t="n">
        <f aca="false">M23*P23*(1-N23)</f>
        <v>6420.61</v>
      </c>
      <c r="R23" s="12" t="n">
        <f aca="false">M23*O23</f>
        <v>4581.22</v>
      </c>
      <c r="S23" s="12" t="n">
        <f aca="false">Q23-R23</f>
        <v>1839.39</v>
      </c>
      <c r="T23" s="11" t="n">
        <f aca="false">IFERROR(S23/Q23,0)</f>
        <v>0.286482125530129</v>
      </c>
      <c r="U23" s="13" t="n">
        <f aca="false">F23-E23</f>
        <v>8</v>
      </c>
      <c r="V23" s="13" t="n">
        <f aca="false">G23-F23</f>
        <v>6</v>
      </c>
      <c r="W23" s="13" t="n">
        <f aca="false">G23-E23</f>
        <v>14</v>
      </c>
      <c r="X23" s="10" t="n">
        <f aca="false">YEAR(E23)</f>
        <v>2018</v>
      </c>
      <c r="Y23" s="0" t="str">
        <f aca="false">TEXT(E23,"yyyy-mm")</f>
        <v>2018-06</v>
      </c>
      <c r="Z23" s="0" t="str">
        <f aca="false">"Q"&amp;ROUNDUP(MONTH(E23)/3,0)&amp;"-"&amp;YEAR(E23)</f>
        <v>Q2-2018</v>
      </c>
    </row>
    <row r="24" customFormat="false" ht="14.25" hidden="false" customHeight="false" outlineLevel="0" collapsed="false">
      <c r="A24" s="0" t="s">
        <v>65</v>
      </c>
      <c r="B24" s="0" t="s">
        <v>34</v>
      </c>
      <c r="C24" s="0" t="s">
        <v>48</v>
      </c>
      <c r="D24" s="9" t="n">
        <v>43200</v>
      </c>
      <c r="E24" s="9" t="n">
        <v>43253</v>
      </c>
      <c r="F24" s="9" t="n">
        <v>43277</v>
      </c>
      <c r="G24" s="9" t="n">
        <v>43279</v>
      </c>
      <c r="H24" s="10" t="s">
        <v>36</v>
      </c>
      <c r="I24" s="0" t="n">
        <v>7</v>
      </c>
      <c r="J24" s="0" t="n">
        <v>40</v>
      </c>
      <c r="K24" s="0" t="n">
        <v>20</v>
      </c>
      <c r="L24" s="0" t="n">
        <v>35</v>
      </c>
      <c r="M24" s="0" t="n">
        <v>2</v>
      </c>
      <c r="N24" s="11" t="n">
        <v>0.2</v>
      </c>
      <c r="O24" s="12" t="n">
        <v>3064.45</v>
      </c>
      <c r="P24" s="12" t="n">
        <v>3979.8</v>
      </c>
      <c r="Q24" s="12" t="n">
        <f aca="false">M24*P24*(1-N24)</f>
        <v>6367.68</v>
      </c>
      <c r="R24" s="12" t="n">
        <f aca="false">M24*O24</f>
        <v>6128.9</v>
      </c>
      <c r="S24" s="12" t="n">
        <f aca="false">Q24-R24</f>
        <v>238.780000000001</v>
      </c>
      <c r="T24" s="11" t="n">
        <f aca="false">IFERROR(S24/Q24,0)</f>
        <v>0.0374987436554602</v>
      </c>
      <c r="U24" s="13" t="n">
        <f aca="false">F24-E24</f>
        <v>24</v>
      </c>
      <c r="V24" s="13" t="n">
        <f aca="false">G24-F24</f>
        <v>2</v>
      </c>
      <c r="W24" s="13" t="n">
        <f aca="false">G24-E24</f>
        <v>26</v>
      </c>
      <c r="X24" s="10" t="n">
        <f aca="false">YEAR(E24)</f>
        <v>2018</v>
      </c>
      <c r="Y24" s="0" t="str">
        <f aca="false">TEXT(E24,"yyyy-mm")</f>
        <v>2018-06</v>
      </c>
      <c r="Z24" s="0" t="str">
        <f aca="false">"Q"&amp;ROUNDUP(MONTH(E24)/3,0)&amp;"-"&amp;YEAR(E24)</f>
        <v>Q2-2018</v>
      </c>
    </row>
    <row r="25" customFormat="false" ht="14.25" hidden="false" customHeight="false" outlineLevel="0" collapsed="false">
      <c r="A25" s="0" t="s">
        <v>66</v>
      </c>
      <c r="B25" s="0" t="s">
        <v>41</v>
      </c>
      <c r="C25" s="0" t="s">
        <v>35</v>
      </c>
      <c r="D25" s="9" t="n">
        <v>43100</v>
      </c>
      <c r="E25" s="9" t="n">
        <v>43253</v>
      </c>
      <c r="F25" s="9" t="n">
        <v>43273</v>
      </c>
      <c r="G25" s="9" t="n">
        <v>43283</v>
      </c>
      <c r="H25" s="10" t="s">
        <v>36</v>
      </c>
      <c r="I25" s="0" t="n">
        <v>24</v>
      </c>
      <c r="J25" s="0" t="n">
        <v>19</v>
      </c>
      <c r="K25" s="0" t="n">
        <v>218</v>
      </c>
      <c r="L25" s="0" t="n">
        <v>15</v>
      </c>
      <c r="M25" s="0" t="n">
        <v>3</v>
      </c>
      <c r="N25" s="11" t="n">
        <v>0.4</v>
      </c>
      <c r="O25" s="12" t="n">
        <v>866.71</v>
      </c>
      <c r="P25" s="12" t="n">
        <v>1969.8</v>
      </c>
      <c r="Q25" s="12" t="n">
        <f aca="false">M25*P25*(1-N25)</f>
        <v>3545.64</v>
      </c>
      <c r="R25" s="12" t="n">
        <f aca="false">M25*O25</f>
        <v>2600.13</v>
      </c>
      <c r="S25" s="12" t="n">
        <f aca="false">Q25-R25</f>
        <v>945.51</v>
      </c>
      <c r="T25" s="11" t="n">
        <f aca="false">IFERROR(S25/Q25,0)</f>
        <v>0.266668358885843</v>
      </c>
      <c r="U25" s="13" t="n">
        <f aca="false">F25-E25</f>
        <v>20</v>
      </c>
      <c r="V25" s="13" t="n">
        <f aca="false">G25-F25</f>
        <v>10</v>
      </c>
      <c r="W25" s="13" t="n">
        <f aca="false">G25-E25</f>
        <v>30</v>
      </c>
      <c r="X25" s="10" t="n">
        <f aca="false">YEAR(E25)</f>
        <v>2018</v>
      </c>
      <c r="Y25" s="0" t="str">
        <f aca="false">TEXT(E25,"yyyy-mm")</f>
        <v>2018-06</v>
      </c>
      <c r="Z25" s="0" t="str">
        <f aca="false">"Q"&amp;ROUNDUP(MONTH(E25)/3,0)&amp;"-"&amp;YEAR(E25)</f>
        <v>Q2-2018</v>
      </c>
    </row>
    <row r="26" customFormat="false" ht="14.25" hidden="false" customHeight="false" outlineLevel="0" collapsed="false">
      <c r="A26" s="0" t="s">
        <v>67</v>
      </c>
      <c r="B26" s="0" t="s">
        <v>34</v>
      </c>
      <c r="C26" s="0" t="s">
        <v>39</v>
      </c>
      <c r="D26" s="9" t="n">
        <v>43200</v>
      </c>
      <c r="E26" s="9" t="n">
        <v>43253</v>
      </c>
      <c r="F26" s="9" t="n">
        <v>43267</v>
      </c>
      <c r="G26" s="9" t="n">
        <v>43275</v>
      </c>
      <c r="H26" s="10" t="s">
        <v>36</v>
      </c>
      <c r="I26" s="0" t="n">
        <v>4</v>
      </c>
      <c r="J26" s="0" t="n">
        <v>15</v>
      </c>
      <c r="K26" s="0" t="n">
        <v>173</v>
      </c>
      <c r="L26" s="0" t="n">
        <v>13</v>
      </c>
      <c r="M26" s="0" t="n">
        <v>1</v>
      </c>
      <c r="N26" s="11" t="n">
        <v>0.15</v>
      </c>
      <c r="O26" s="12" t="n">
        <v>131.32</v>
      </c>
      <c r="P26" s="12" t="n">
        <v>268</v>
      </c>
      <c r="Q26" s="12" t="n">
        <f aca="false">M26*P26*(1-N26)</f>
        <v>227.8</v>
      </c>
      <c r="R26" s="12" t="n">
        <f aca="false">M26*O26</f>
        <v>131.32</v>
      </c>
      <c r="S26" s="12" t="n">
        <f aca="false">Q26-R26</f>
        <v>96.48</v>
      </c>
      <c r="T26" s="11" t="n">
        <f aca="false">IFERROR(S26/Q26,0)</f>
        <v>0.423529411764706</v>
      </c>
      <c r="U26" s="13" t="n">
        <f aca="false">F26-E26</f>
        <v>14</v>
      </c>
      <c r="V26" s="13" t="n">
        <f aca="false">G26-F26</f>
        <v>8</v>
      </c>
      <c r="W26" s="13" t="n">
        <f aca="false">G26-E26</f>
        <v>22</v>
      </c>
      <c r="X26" s="10" t="n">
        <f aca="false">YEAR(E26)</f>
        <v>2018</v>
      </c>
      <c r="Y26" s="0" t="str">
        <f aca="false">TEXT(E26,"yyyy-mm")</f>
        <v>2018-06</v>
      </c>
      <c r="Z26" s="0" t="str">
        <f aca="false">"Q"&amp;ROUNDUP(MONTH(E26)/3,0)&amp;"-"&amp;YEAR(E26)</f>
        <v>Q2-2018</v>
      </c>
    </row>
    <row r="27" customFormat="false" ht="14.25" hidden="false" customHeight="false" outlineLevel="0" collapsed="false">
      <c r="A27" s="0" t="s">
        <v>68</v>
      </c>
      <c r="B27" s="0" t="s">
        <v>38</v>
      </c>
      <c r="C27" s="0" t="s">
        <v>39</v>
      </c>
      <c r="D27" s="9" t="n">
        <v>43100</v>
      </c>
      <c r="E27" s="9" t="n">
        <v>43253</v>
      </c>
      <c r="F27" s="9" t="n">
        <v>43272</v>
      </c>
      <c r="G27" s="9" t="n">
        <v>43282</v>
      </c>
      <c r="H27" s="10" t="s">
        <v>36</v>
      </c>
      <c r="I27" s="0" t="n">
        <v>18</v>
      </c>
      <c r="J27" s="0" t="n">
        <v>46</v>
      </c>
      <c r="K27" s="0" t="n">
        <v>110</v>
      </c>
      <c r="L27" s="0" t="n">
        <v>24</v>
      </c>
      <c r="M27" s="0" t="n">
        <v>7</v>
      </c>
      <c r="N27" s="11" t="n">
        <v>0.1</v>
      </c>
      <c r="O27" s="12" t="n">
        <v>95.81</v>
      </c>
      <c r="P27" s="12" t="n">
        <v>174.2</v>
      </c>
      <c r="Q27" s="12" t="n">
        <f aca="false">M27*P27*(1-N27)</f>
        <v>1097.46</v>
      </c>
      <c r="R27" s="12" t="n">
        <f aca="false">M27*O27</f>
        <v>670.67</v>
      </c>
      <c r="S27" s="12" t="n">
        <f aca="false">Q27-R27</f>
        <v>426.79</v>
      </c>
      <c r="T27" s="11" t="n">
        <f aca="false">IFERROR(S27/Q27,0)</f>
        <v>0.388888888888889</v>
      </c>
      <c r="U27" s="13" t="n">
        <f aca="false">F27-E27</f>
        <v>19</v>
      </c>
      <c r="V27" s="13" t="n">
        <f aca="false">G27-F27</f>
        <v>10</v>
      </c>
      <c r="W27" s="13" t="n">
        <f aca="false">G27-E27</f>
        <v>29</v>
      </c>
      <c r="X27" s="10" t="n">
        <f aca="false">YEAR(E27)</f>
        <v>2018</v>
      </c>
      <c r="Y27" s="0" t="str">
        <f aca="false">TEXT(E27,"yyyy-mm")</f>
        <v>2018-06</v>
      </c>
      <c r="Z27" s="0" t="str">
        <f aca="false">"Q"&amp;ROUNDUP(MONTH(E27)/3,0)&amp;"-"&amp;YEAR(E27)</f>
        <v>Q2-2018</v>
      </c>
    </row>
    <row r="28" customFormat="false" ht="14.25" hidden="false" customHeight="false" outlineLevel="0" collapsed="false">
      <c r="A28" s="0" t="s">
        <v>69</v>
      </c>
      <c r="B28" s="0" t="s">
        <v>34</v>
      </c>
      <c r="C28" s="0" t="s">
        <v>35</v>
      </c>
      <c r="D28" s="9" t="n">
        <v>43100</v>
      </c>
      <c r="E28" s="9" t="n">
        <v>43253</v>
      </c>
      <c r="F28" s="9" t="n">
        <v>43277</v>
      </c>
      <c r="G28" s="9" t="n">
        <v>43287</v>
      </c>
      <c r="H28" s="10" t="s">
        <v>36</v>
      </c>
      <c r="I28" s="0" t="n">
        <v>7</v>
      </c>
      <c r="J28" s="0" t="n">
        <v>32</v>
      </c>
      <c r="K28" s="0" t="n">
        <v>229</v>
      </c>
      <c r="L28" s="0" t="n">
        <v>46</v>
      </c>
      <c r="M28" s="0" t="n">
        <v>3</v>
      </c>
      <c r="N28" s="11" t="n">
        <v>0.075</v>
      </c>
      <c r="O28" s="12" t="n">
        <v>2510.09</v>
      </c>
      <c r="P28" s="12" t="n">
        <v>2988.2</v>
      </c>
      <c r="Q28" s="12" t="n">
        <f aca="false">M28*P28*(1-N28)</f>
        <v>8292.255</v>
      </c>
      <c r="R28" s="12" t="n">
        <f aca="false">M28*O28</f>
        <v>7530.27</v>
      </c>
      <c r="S28" s="12" t="n">
        <f aca="false">Q28-R28</f>
        <v>761.984999999999</v>
      </c>
      <c r="T28" s="11" t="n">
        <f aca="false">IFERROR(S28/Q28,0)</f>
        <v>0.0918911683251418</v>
      </c>
      <c r="U28" s="13" t="n">
        <f aca="false">F28-E28</f>
        <v>24</v>
      </c>
      <c r="V28" s="13" t="n">
        <f aca="false">G28-F28</f>
        <v>10</v>
      </c>
      <c r="W28" s="13" t="n">
        <f aca="false">G28-E28</f>
        <v>34</v>
      </c>
      <c r="X28" s="10" t="n">
        <f aca="false">YEAR(E28)</f>
        <v>2018</v>
      </c>
      <c r="Y28" s="0" t="str">
        <f aca="false">TEXT(E28,"yyyy-mm")</f>
        <v>2018-06</v>
      </c>
      <c r="Z28" s="0" t="str">
        <f aca="false">"Q"&amp;ROUNDUP(MONTH(E28)/3,0)&amp;"-"&amp;YEAR(E28)</f>
        <v>Q2-2018</v>
      </c>
    </row>
    <row r="29" customFormat="false" ht="14.25" hidden="false" customHeight="false" outlineLevel="0" collapsed="false">
      <c r="A29" s="0" t="s">
        <v>70</v>
      </c>
      <c r="B29" s="0" t="s">
        <v>34</v>
      </c>
      <c r="C29" s="0" t="s">
        <v>35</v>
      </c>
      <c r="D29" s="9" t="n">
        <v>43100</v>
      </c>
      <c r="E29" s="9" t="n">
        <v>43253</v>
      </c>
      <c r="F29" s="9" t="n">
        <v>43271</v>
      </c>
      <c r="G29" s="9" t="n">
        <v>43280</v>
      </c>
      <c r="H29" s="10" t="s">
        <v>36</v>
      </c>
      <c r="I29" s="0" t="n">
        <v>9</v>
      </c>
      <c r="J29" s="0" t="n">
        <v>32</v>
      </c>
      <c r="K29" s="0" t="n">
        <v>238</v>
      </c>
      <c r="L29" s="0" t="n">
        <v>36</v>
      </c>
      <c r="M29" s="0" t="n">
        <v>4</v>
      </c>
      <c r="N29" s="11" t="n">
        <v>0.05</v>
      </c>
      <c r="O29" s="12" t="n">
        <v>2679.93</v>
      </c>
      <c r="P29" s="12" t="n">
        <v>3999.9</v>
      </c>
      <c r="Q29" s="12" t="n">
        <f aca="false">M29*P29*(1-N29)</f>
        <v>15199.62</v>
      </c>
      <c r="R29" s="12" t="n">
        <f aca="false">M29*O29</f>
        <v>10719.72</v>
      </c>
      <c r="S29" s="12" t="n">
        <f aca="false">Q29-R29</f>
        <v>4479.9</v>
      </c>
      <c r="T29" s="11" t="n">
        <f aca="false">IFERROR(S29/Q29,0)</f>
        <v>0.294737631598685</v>
      </c>
      <c r="U29" s="13" t="n">
        <f aca="false">F29-E29</f>
        <v>18</v>
      </c>
      <c r="V29" s="13" t="n">
        <f aca="false">G29-F29</f>
        <v>9</v>
      </c>
      <c r="W29" s="13" t="n">
        <f aca="false">G29-E29</f>
        <v>27</v>
      </c>
      <c r="X29" s="10" t="n">
        <f aca="false">YEAR(E29)</f>
        <v>2018</v>
      </c>
      <c r="Y29" s="0" t="str">
        <f aca="false">TEXT(E29,"yyyy-mm")</f>
        <v>2018-06</v>
      </c>
      <c r="Z29" s="0" t="str">
        <f aca="false">"Q"&amp;ROUNDUP(MONTH(E29)/3,0)&amp;"-"&amp;YEAR(E29)</f>
        <v>Q2-2018</v>
      </c>
    </row>
    <row r="30" customFormat="false" ht="14.25" hidden="false" customHeight="false" outlineLevel="0" collapsed="false">
      <c r="A30" s="0" t="s">
        <v>71</v>
      </c>
      <c r="B30" s="0" t="s">
        <v>41</v>
      </c>
      <c r="C30" s="0" t="s">
        <v>39</v>
      </c>
      <c r="D30" s="9" t="n">
        <v>43200</v>
      </c>
      <c r="E30" s="9" t="n">
        <v>43253</v>
      </c>
      <c r="F30" s="9" t="n">
        <v>43272</v>
      </c>
      <c r="G30" s="9" t="n">
        <v>43273</v>
      </c>
      <c r="H30" s="10" t="s">
        <v>36</v>
      </c>
      <c r="I30" s="0" t="n">
        <v>20</v>
      </c>
      <c r="J30" s="0" t="n">
        <v>22</v>
      </c>
      <c r="K30" s="0" t="n">
        <v>97</v>
      </c>
      <c r="L30" s="0" t="n">
        <v>37</v>
      </c>
      <c r="M30" s="0" t="n">
        <v>3</v>
      </c>
      <c r="N30" s="11" t="n">
        <v>0.05</v>
      </c>
      <c r="O30" s="12" t="n">
        <v>2450.32</v>
      </c>
      <c r="P30" s="12" t="n">
        <v>5976.4</v>
      </c>
      <c r="Q30" s="12" t="n">
        <f aca="false">M30*P30*(1-N30)</f>
        <v>17032.74</v>
      </c>
      <c r="R30" s="12" t="n">
        <f aca="false">M30*O30</f>
        <v>7350.96</v>
      </c>
      <c r="S30" s="12" t="n">
        <f aca="false">Q30-R30</f>
        <v>9681.78</v>
      </c>
      <c r="T30" s="11" t="n">
        <f aca="false">IFERROR(S30/Q30,0)</f>
        <v>0.568421757157099</v>
      </c>
      <c r="U30" s="13" t="n">
        <f aca="false">F30-E30</f>
        <v>19</v>
      </c>
      <c r="V30" s="13" t="n">
        <f aca="false">G30-F30</f>
        <v>1</v>
      </c>
      <c r="W30" s="13" t="n">
        <f aca="false">G30-E30</f>
        <v>20</v>
      </c>
      <c r="X30" s="10" t="n">
        <f aca="false">YEAR(E30)</f>
        <v>2018</v>
      </c>
      <c r="Y30" s="0" t="str">
        <f aca="false">TEXT(E30,"yyyy-mm")</f>
        <v>2018-06</v>
      </c>
      <c r="Z30" s="0" t="str">
        <f aca="false">"Q"&amp;ROUNDUP(MONTH(E30)/3,0)&amp;"-"&amp;YEAR(E30)</f>
        <v>Q2-2018</v>
      </c>
    </row>
    <row r="31" customFormat="false" ht="14.25" hidden="false" customHeight="false" outlineLevel="0" collapsed="false">
      <c r="A31" s="0" t="s">
        <v>72</v>
      </c>
      <c r="B31" s="0" t="s">
        <v>34</v>
      </c>
      <c r="C31" s="0" t="s">
        <v>39</v>
      </c>
      <c r="D31" s="9" t="n">
        <v>43200</v>
      </c>
      <c r="E31" s="9" t="n">
        <v>43253</v>
      </c>
      <c r="F31" s="9" t="n">
        <v>43278</v>
      </c>
      <c r="G31" s="9" t="n">
        <v>43280</v>
      </c>
      <c r="H31" s="10" t="s">
        <v>36</v>
      </c>
      <c r="I31" s="0" t="n">
        <v>8</v>
      </c>
      <c r="J31" s="0" t="n">
        <v>5</v>
      </c>
      <c r="K31" s="0" t="n">
        <v>103</v>
      </c>
      <c r="L31" s="0" t="n">
        <v>32</v>
      </c>
      <c r="M31" s="0" t="n">
        <v>5</v>
      </c>
      <c r="N31" s="11" t="n">
        <v>0.1</v>
      </c>
      <c r="O31" s="12" t="n">
        <v>2378.9</v>
      </c>
      <c r="P31" s="12" t="n">
        <v>2901.1</v>
      </c>
      <c r="Q31" s="12" t="n">
        <f aca="false">M31*P31*(1-N31)</f>
        <v>13054.95</v>
      </c>
      <c r="R31" s="12" t="n">
        <f aca="false">M31*O31</f>
        <v>11894.5</v>
      </c>
      <c r="S31" s="12" t="n">
        <f aca="false">Q31-R31</f>
        <v>1160.45</v>
      </c>
      <c r="T31" s="11" t="n">
        <f aca="false">IFERROR(S31/Q31,0)</f>
        <v>0.0888896548818648</v>
      </c>
      <c r="U31" s="13" t="n">
        <f aca="false">F31-E31</f>
        <v>25</v>
      </c>
      <c r="V31" s="13" t="n">
        <f aca="false">G31-F31</f>
        <v>2</v>
      </c>
      <c r="W31" s="13" t="n">
        <f aca="false">G31-E31</f>
        <v>27</v>
      </c>
      <c r="X31" s="10" t="n">
        <f aca="false">YEAR(E31)</f>
        <v>2018</v>
      </c>
      <c r="Y31" s="0" t="str">
        <f aca="false">TEXT(E31,"yyyy-mm")</f>
        <v>2018-06</v>
      </c>
      <c r="Z31" s="0" t="str">
        <f aca="false">"Q"&amp;ROUNDUP(MONTH(E31)/3,0)&amp;"-"&amp;YEAR(E31)</f>
        <v>Q2-2018</v>
      </c>
    </row>
    <row r="32" customFormat="false" ht="14.25" hidden="false" customHeight="false" outlineLevel="0" collapsed="false">
      <c r="A32" s="0" t="s">
        <v>73</v>
      </c>
      <c r="B32" s="0" t="s">
        <v>34</v>
      </c>
      <c r="C32" s="0" t="s">
        <v>46</v>
      </c>
      <c r="D32" s="9" t="n">
        <v>43200</v>
      </c>
      <c r="E32" s="9" t="n">
        <v>43254</v>
      </c>
      <c r="F32" s="9" t="n">
        <v>43277</v>
      </c>
      <c r="G32" s="9" t="n">
        <v>43286</v>
      </c>
      <c r="H32" s="10" t="s">
        <v>36</v>
      </c>
      <c r="I32" s="0" t="n">
        <v>8</v>
      </c>
      <c r="J32" s="0" t="n">
        <v>29</v>
      </c>
      <c r="K32" s="0" t="n">
        <v>305</v>
      </c>
      <c r="L32" s="0" t="n">
        <v>23</v>
      </c>
      <c r="M32" s="0" t="n">
        <v>7</v>
      </c>
      <c r="N32" s="11" t="n">
        <v>0.075</v>
      </c>
      <c r="O32" s="12" t="n">
        <v>2734.61</v>
      </c>
      <c r="P32" s="12" t="n">
        <v>6076.9</v>
      </c>
      <c r="Q32" s="12" t="n">
        <f aca="false">M32*P32*(1-N32)</f>
        <v>39347.9275</v>
      </c>
      <c r="R32" s="12" t="n">
        <f aca="false">M32*O32</f>
        <v>19142.27</v>
      </c>
      <c r="S32" s="12" t="n">
        <f aca="false">Q32-R32</f>
        <v>20205.6575</v>
      </c>
      <c r="T32" s="11" t="n">
        <f aca="false">IFERROR(S32/Q32,0)</f>
        <v>0.513512624013044</v>
      </c>
      <c r="U32" s="13" t="n">
        <f aca="false">F32-E32</f>
        <v>23</v>
      </c>
      <c r="V32" s="13" t="n">
        <f aca="false">G32-F32</f>
        <v>9</v>
      </c>
      <c r="W32" s="13" t="n">
        <f aca="false">G32-E32</f>
        <v>32</v>
      </c>
      <c r="X32" s="10" t="n">
        <f aca="false">YEAR(E32)</f>
        <v>2018</v>
      </c>
      <c r="Y32" s="0" t="str">
        <f aca="false">TEXT(E32,"yyyy-mm")</f>
        <v>2018-06</v>
      </c>
      <c r="Z32" s="0" t="str">
        <f aca="false">"Q"&amp;ROUNDUP(MONTH(E32)/3,0)&amp;"-"&amp;YEAR(E32)</f>
        <v>Q2-2018</v>
      </c>
    </row>
    <row r="33" customFormat="false" ht="14.25" hidden="false" customHeight="false" outlineLevel="0" collapsed="false">
      <c r="A33" s="0" t="s">
        <v>74</v>
      </c>
      <c r="B33" s="0" t="s">
        <v>38</v>
      </c>
      <c r="C33" s="0" t="s">
        <v>46</v>
      </c>
      <c r="D33" s="9" t="n">
        <v>43100</v>
      </c>
      <c r="E33" s="9" t="n">
        <v>43254</v>
      </c>
      <c r="F33" s="9" t="n">
        <v>43256</v>
      </c>
      <c r="G33" s="9" t="n">
        <v>43261</v>
      </c>
      <c r="H33" s="10" t="s">
        <v>36</v>
      </c>
      <c r="I33" s="0" t="n">
        <v>13</v>
      </c>
      <c r="J33" s="0" t="n">
        <v>35</v>
      </c>
      <c r="K33" s="0" t="n">
        <v>303</v>
      </c>
      <c r="L33" s="0" t="n">
        <v>14</v>
      </c>
      <c r="M33" s="0" t="n">
        <v>7</v>
      </c>
      <c r="N33" s="11" t="n">
        <v>0.2</v>
      </c>
      <c r="O33" s="12" t="n">
        <v>4186.7</v>
      </c>
      <c r="P33" s="12" t="n">
        <v>5735.2</v>
      </c>
      <c r="Q33" s="12" t="n">
        <f aca="false">M33*P33*(1-N33)</f>
        <v>32117.12</v>
      </c>
      <c r="R33" s="12" t="n">
        <f aca="false">M33*O33</f>
        <v>29306.9</v>
      </c>
      <c r="S33" s="12" t="n">
        <f aca="false">Q33-R33</f>
        <v>2810.22000000001</v>
      </c>
      <c r="T33" s="11" t="n">
        <f aca="false">IFERROR(S33/Q33,0)</f>
        <v>0.0874991281908217</v>
      </c>
      <c r="U33" s="13" t="n">
        <f aca="false">F33-E33</f>
        <v>2</v>
      </c>
      <c r="V33" s="13" t="n">
        <f aca="false">G33-F33</f>
        <v>5</v>
      </c>
      <c r="W33" s="13" t="n">
        <f aca="false">G33-E33</f>
        <v>7</v>
      </c>
      <c r="X33" s="10" t="n">
        <f aca="false">YEAR(E33)</f>
        <v>2018</v>
      </c>
      <c r="Y33" s="0" t="str">
        <f aca="false">TEXT(E33,"yyyy-mm")</f>
        <v>2018-06</v>
      </c>
      <c r="Z33" s="0" t="str">
        <f aca="false">"Q"&amp;ROUNDUP(MONTH(E33)/3,0)&amp;"-"&amp;YEAR(E33)</f>
        <v>Q2-2018</v>
      </c>
    </row>
    <row r="34" customFormat="false" ht="14.25" hidden="false" customHeight="false" outlineLevel="0" collapsed="false">
      <c r="A34" s="0" t="s">
        <v>75</v>
      </c>
      <c r="B34" s="0" t="s">
        <v>38</v>
      </c>
      <c r="C34" s="0" t="s">
        <v>35</v>
      </c>
      <c r="D34" s="9" t="n">
        <v>43100</v>
      </c>
      <c r="E34" s="9" t="n">
        <v>43254</v>
      </c>
      <c r="F34" s="9" t="n">
        <v>43281</v>
      </c>
      <c r="G34" s="9" t="n">
        <v>43291</v>
      </c>
      <c r="H34" s="10" t="s">
        <v>36</v>
      </c>
      <c r="I34" s="0" t="n">
        <v>19</v>
      </c>
      <c r="J34" s="0" t="n">
        <v>46</v>
      </c>
      <c r="K34" s="0" t="n">
        <v>217</v>
      </c>
      <c r="L34" s="0" t="n">
        <v>7</v>
      </c>
      <c r="M34" s="0" t="n">
        <v>3</v>
      </c>
      <c r="N34" s="11" t="n">
        <v>0.1</v>
      </c>
      <c r="O34" s="12" t="n">
        <v>2077.34</v>
      </c>
      <c r="P34" s="12" t="n">
        <v>3919.5</v>
      </c>
      <c r="Q34" s="12" t="n">
        <f aca="false">M34*P34*(1-N34)</f>
        <v>10582.65</v>
      </c>
      <c r="R34" s="12" t="n">
        <f aca="false">M34*O34</f>
        <v>6232.02</v>
      </c>
      <c r="S34" s="12" t="n">
        <f aca="false">Q34-R34</f>
        <v>4350.63</v>
      </c>
      <c r="T34" s="11" t="n">
        <f aca="false">IFERROR(S34/Q34,0)</f>
        <v>0.411109693696758</v>
      </c>
      <c r="U34" s="13" t="n">
        <f aca="false">F34-E34</f>
        <v>27</v>
      </c>
      <c r="V34" s="13" t="n">
        <f aca="false">G34-F34</f>
        <v>10</v>
      </c>
      <c r="W34" s="13" t="n">
        <f aca="false">G34-E34</f>
        <v>37</v>
      </c>
      <c r="X34" s="10" t="n">
        <f aca="false">YEAR(E34)</f>
        <v>2018</v>
      </c>
      <c r="Y34" s="0" t="str">
        <f aca="false">TEXT(E34,"yyyy-mm")</f>
        <v>2018-06</v>
      </c>
      <c r="Z34" s="0" t="str">
        <f aca="false">"Q"&amp;ROUNDUP(MONTH(E34)/3,0)&amp;"-"&amp;YEAR(E34)</f>
        <v>Q2-2018</v>
      </c>
    </row>
    <row r="35" customFormat="false" ht="14.25" hidden="false" customHeight="false" outlineLevel="0" collapsed="false">
      <c r="A35" s="0" t="s">
        <v>76</v>
      </c>
      <c r="B35" s="0" t="s">
        <v>38</v>
      </c>
      <c r="C35" s="0" t="s">
        <v>58</v>
      </c>
      <c r="D35" s="9" t="n">
        <v>43100</v>
      </c>
      <c r="E35" s="9" t="n">
        <v>43254</v>
      </c>
      <c r="F35" s="9" t="n">
        <v>43281</v>
      </c>
      <c r="G35" s="9" t="n">
        <v>43286</v>
      </c>
      <c r="H35" s="10" t="s">
        <v>36</v>
      </c>
      <c r="I35" s="0" t="n">
        <v>17</v>
      </c>
      <c r="J35" s="0" t="n">
        <v>42</v>
      </c>
      <c r="K35" s="0" t="n">
        <v>362</v>
      </c>
      <c r="L35" s="0" t="n">
        <v>46</v>
      </c>
      <c r="M35" s="0" t="n">
        <v>1</v>
      </c>
      <c r="N35" s="11" t="n">
        <v>0.05</v>
      </c>
      <c r="O35" s="12" t="n">
        <v>3832.67</v>
      </c>
      <c r="P35" s="12" t="n">
        <v>6083.6</v>
      </c>
      <c r="Q35" s="12" t="n">
        <f aca="false">M35*P35*(1-N35)</f>
        <v>5779.42</v>
      </c>
      <c r="R35" s="12" t="n">
        <f aca="false">M35*O35</f>
        <v>3832.67</v>
      </c>
      <c r="S35" s="12" t="n">
        <f aca="false">Q35-R35</f>
        <v>1946.75</v>
      </c>
      <c r="T35" s="11" t="n">
        <f aca="false">IFERROR(S35/Q35,0)</f>
        <v>0.336841759207671</v>
      </c>
      <c r="U35" s="13" t="n">
        <f aca="false">F35-E35</f>
        <v>27</v>
      </c>
      <c r="V35" s="13" t="n">
        <f aca="false">G35-F35</f>
        <v>5</v>
      </c>
      <c r="W35" s="13" t="n">
        <f aca="false">G35-E35</f>
        <v>32</v>
      </c>
      <c r="X35" s="10" t="n">
        <f aca="false">YEAR(E35)</f>
        <v>2018</v>
      </c>
      <c r="Y35" s="0" t="str">
        <f aca="false">TEXT(E35,"yyyy-mm")</f>
        <v>2018-06</v>
      </c>
      <c r="Z35" s="0" t="str">
        <f aca="false">"Q"&amp;ROUNDUP(MONTH(E35)/3,0)&amp;"-"&amp;YEAR(E35)</f>
        <v>Q2-2018</v>
      </c>
    </row>
    <row r="36" customFormat="false" ht="14.25" hidden="false" customHeight="false" outlineLevel="0" collapsed="false">
      <c r="A36" s="0" t="s">
        <v>77</v>
      </c>
      <c r="B36" s="0" t="s">
        <v>43</v>
      </c>
      <c r="C36" s="0" t="s">
        <v>58</v>
      </c>
      <c r="D36" s="9" t="n">
        <v>43200</v>
      </c>
      <c r="E36" s="9" t="n">
        <v>43254</v>
      </c>
      <c r="F36" s="9" t="n">
        <v>43265</v>
      </c>
      <c r="G36" s="9" t="n">
        <v>43266</v>
      </c>
      <c r="H36" s="10" t="s">
        <v>36</v>
      </c>
      <c r="I36" s="0" t="n">
        <v>26</v>
      </c>
      <c r="J36" s="0" t="n">
        <v>2</v>
      </c>
      <c r="K36" s="0" t="n">
        <v>335</v>
      </c>
      <c r="L36" s="0" t="n">
        <v>40</v>
      </c>
      <c r="M36" s="0" t="n">
        <v>5</v>
      </c>
      <c r="N36" s="11" t="n">
        <v>0.075</v>
      </c>
      <c r="O36" s="12" t="n">
        <v>1642.3</v>
      </c>
      <c r="P36" s="12" t="n">
        <v>2566.1</v>
      </c>
      <c r="Q36" s="12" t="n">
        <f aca="false">M36*P36*(1-N36)</f>
        <v>11868.2125</v>
      </c>
      <c r="R36" s="12" t="n">
        <f aca="false">M36*O36</f>
        <v>8211.5</v>
      </c>
      <c r="S36" s="12" t="n">
        <f aca="false">Q36-R36</f>
        <v>3656.7125</v>
      </c>
      <c r="T36" s="11" t="n">
        <f aca="false">IFERROR(S36/Q36,0)</f>
        <v>0.308109793281844</v>
      </c>
      <c r="U36" s="13" t="n">
        <f aca="false">F36-E36</f>
        <v>11</v>
      </c>
      <c r="V36" s="13" t="n">
        <f aca="false">G36-F36</f>
        <v>1</v>
      </c>
      <c r="W36" s="13" t="n">
        <f aca="false">G36-E36</f>
        <v>12</v>
      </c>
      <c r="X36" s="10" t="n">
        <f aca="false">YEAR(E36)</f>
        <v>2018</v>
      </c>
      <c r="Y36" s="0" t="str">
        <f aca="false">TEXT(E36,"yyyy-mm")</f>
        <v>2018-06</v>
      </c>
      <c r="Z36" s="0" t="str">
        <f aca="false">"Q"&amp;ROUNDUP(MONTH(E36)/3,0)&amp;"-"&amp;YEAR(E36)</f>
        <v>Q2-2018</v>
      </c>
    </row>
    <row r="37" customFormat="false" ht="14.25" hidden="false" customHeight="false" outlineLevel="0" collapsed="false">
      <c r="A37" s="0" t="s">
        <v>78</v>
      </c>
      <c r="B37" s="0" t="s">
        <v>41</v>
      </c>
      <c r="C37" s="0" t="s">
        <v>79</v>
      </c>
      <c r="D37" s="9" t="n">
        <v>43100</v>
      </c>
      <c r="E37" s="9" t="n">
        <v>43254</v>
      </c>
      <c r="F37" s="9" t="n">
        <v>43258</v>
      </c>
      <c r="G37" s="9" t="n">
        <v>43264</v>
      </c>
      <c r="H37" s="10" t="s">
        <v>36</v>
      </c>
      <c r="I37" s="0" t="n">
        <v>22</v>
      </c>
      <c r="J37" s="0" t="n">
        <v>28</v>
      </c>
      <c r="K37" s="0" t="n">
        <v>84</v>
      </c>
      <c r="L37" s="0" t="n">
        <v>38</v>
      </c>
      <c r="M37" s="0" t="n">
        <v>2</v>
      </c>
      <c r="N37" s="11" t="n">
        <v>0.075</v>
      </c>
      <c r="O37" s="12" t="n">
        <v>1093.44</v>
      </c>
      <c r="P37" s="12" t="n">
        <v>2278</v>
      </c>
      <c r="Q37" s="12" t="n">
        <f aca="false">M37*P37*(1-N37)</f>
        <v>4214.3</v>
      </c>
      <c r="R37" s="12" t="n">
        <f aca="false">M37*O37</f>
        <v>2186.88</v>
      </c>
      <c r="S37" s="12" t="n">
        <f aca="false">Q37-R37</f>
        <v>2027.42</v>
      </c>
      <c r="T37" s="11" t="n">
        <f aca="false">IFERROR(S37/Q37,0)</f>
        <v>0.481081081081081</v>
      </c>
      <c r="U37" s="13" t="n">
        <f aca="false">F37-E37</f>
        <v>4</v>
      </c>
      <c r="V37" s="13" t="n">
        <f aca="false">G37-F37</f>
        <v>6</v>
      </c>
      <c r="W37" s="13" t="n">
        <f aca="false">G37-E37</f>
        <v>10</v>
      </c>
      <c r="X37" s="10" t="n">
        <f aca="false">YEAR(E37)</f>
        <v>2018</v>
      </c>
      <c r="Y37" s="0" t="str">
        <f aca="false">TEXT(E37,"yyyy-mm")</f>
        <v>2018-06</v>
      </c>
      <c r="Z37" s="0" t="str">
        <f aca="false">"Q"&amp;ROUNDUP(MONTH(E37)/3,0)&amp;"-"&amp;YEAR(E37)</f>
        <v>Q2-2018</v>
      </c>
    </row>
    <row r="38" customFormat="false" ht="14.25" hidden="false" customHeight="false" outlineLevel="0" collapsed="false">
      <c r="A38" s="0" t="s">
        <v>80</v>
      </c>
      <c r="B38" s="0" t="s">
        <v>34</v>
      </c>
      <c r="C38" s="0" t="s">
        <v>35</v>
      </c>
      <c r="D38" s="9" t="n">
        <v>43100</v>
      </c>
      <c r="E38" s="9" t="n">
        <v>43254</v>
      </c>
      <c r="F38" s="9" t="n">
        <v>43265</v>
      </c>
      <c r="G38" s="9" t="n">
        <v>43272</v>
      </c>
      <c r="H38" s="10" t="s">
        <v>36</v>
      </c>
      <c r="I38" s="0" t="n">
        <v>7</v>
      </c>
      <c r="J38" s="0" t="n">
        <v>46</v>
      </c>
      <c r="K38" s="0" t="n">
        <v>256</v>
      </c>
      <c r="L38" s="0" t="n">
        <v>1</v>
      </c>
      <c r="M38" s="0" t="n">
        <v>1</v>
      </c>
      <c r="N38" s="11" t="n">
        <v>0.075</v>
      </c>
      <c r="O38" s="12" t="n">
        <v>120.2</v>
      </c>
      <c r="P38" s="12" t="n">
        <v>261.3</v>
      </c>
      <c r="Q38" s="12" t="n">
        <f aca="false">M38*P38*(1-N38)</f>
        <v>241.7025</v>
      </c>
      <c r="R38" s="12" t="n">
        <f aca="false">M38*O38</f>
        <v>120.2</v>
      </c>
      <c r="S38" s="12" t="n">
        <f aca="false">Q38-R38</f>
        <v>121.5025</v>
      </c>
      <c r="T38" s="11" t="n">
        <f aca="false">IFERROR(S38/Q38,0)</f>
        <v>0.502694428067562</v>
      </c>
      <c r="U38" s="13" t="n">
        <f aca="false">F38-E38</f>
        <v>11</v>
      </c>
      <c r="V38" s="13" t="n">
        <f aca="false">G38-F38</f>
        <v>7</v>
      </c>
      <c r="W38" s="13" t="n">
        <f aca="false">G38-E38</f>
        <v>18</v>
      </c>
      <c r="X38" s="10" t="n">
        <f aca="false">YEAR(E38)</f>
        <v>2018</v>
      </c>
      <c r="Y38" s="0" t="str">
        <f aca="false">TEXT(E38,"yyyy-mm")</f>
        <v>2018-06</v>
      </c>
      <c r="Z38" s="0" t="str">
        <f aca="false">"Q"&amp;ROUNDUP(MONTH(E38)/3,0)&amp;"-"&amp;YEAR(E38)</f>
        <v>Q2-2018</v>
      </c>
    </row>
    <row r="39" customFormat="false" ht="14.25" hidden="false" customHeight="false" outlineLevel="0" collapsed="false">
      <c r="A39" s="0" t="s">
        <v>81</v>
      </c>
      <c r="B39" s="0" t="s">
        <v>38</v>
      </c>
      <c r="C39" s="0" t="s">
        <v>58</v>
      </c>
      <c r="D39" s="9" t="n">
        <v>43100</v>
      </c>
      <c r="E39" s="9" t="n">
        <v>43254</v>
      </c>
      <c r="F39" s="9" t="n">
        <v>43279</v>
      </c>
      <c r="G39" s="9" t="n">
        <v>43289</v>
      </c>
      <c r="H39" s="10" t="s">
        <v>36</v>
      </c>
      <c r="I39" s="0" t="n">
        <v>12</v>
      </c>
      <c r="J39" s="0" t="n">
        <v>22</v>
      </c>
      <c r="K39" s="0" t="n">
        <v>360</v>
      </c>
      <c r="L39" s="0" t="n">
        <v>17</v>
      </c>
      <c r="M39" s="0" t="n">
        <v>8</v>
      </c>
      <c r="N39" s="11" t="n">
        <v>0.05</v>
      </c>
      <c r="O39" s="12" t="n">
        <v>698.81</v>
      </c>
      <c r="P39" s="12" t="n">
        <v>998.3</v>
      </c>
      <c r="Q39" s="12" t="n">
        <f aca="false">M39*P39*(1-N39)</f>
        <v>7587.08</v>
      </c>
      <c r="R39" s="12" t="n">
        <f aca="false">M39*O39</f>
        <v>5590.48</v>
      </c>
      <c r="S39" s="12" t="n">
        <f aca="false">Q39-R39</f>
        <v>1996.6</v>
      </c>
      <c r="T39" s="11" t="n">
        <f aca="false">IFERROR(S39/Q39,0)</f>
        <v>0.263157894736842</v>
      </c>
      <c r="U39" s="13" t="n">
        <f aca="false">F39-E39</f>
        <v>25</v>
      </c>
      <c r="V39" s="13" t="n">
        <f aca="false">G39-F39</f>
        <v>10</v>
      </c>
      <c r="W39" s="13" t="n">
        <f aca="false">G39-E39</f>
        <v>35</v>
      </c>
      <c r="X39" s="10" t="n">
        <f aca="false">YEAR(E39)</f>
        <v>2018</v>
      </c>
      <c r="Y39" s="0" t="str">
        <f aca="false">TEXT(E39,"yyyy-mm")</f>
        <v>2018-06</v>
      </c>
      <c r="Z39" s="0" t="str">
        <f aca="false">"Q"&amp;ROUNDUP(MONTH(E39)/3,0)&amp;"-"&amp;YEAR(E39)</f>
        <v>Q2-2018</v>
      </c>
    </row>
    <row r="40" customFormat="false" ht="14.25" hidden="false" customHeight="false" outlineLevel="0" collapsed="false">
      <c r="A40" s="0" t="s">
        <v>82</v>
      </c>
      <c r="B40" s="0" t="s">
        <v>34</v>
      </c>
      <c r="C40" s="0" t="s">
        <v>39</v>
      </c>
      <c r="D40" s="9" t="n">
        <v>43100</v>
      </c>
      <c r="E40" s="9" t="n">
        <v>43254</v>
      </c>
      <c r="F40" s="9" t="n">
        <v>43264</v>
      </c>
      <c r="G40" s="9" t="n">
        <v>43272</v>
      </c>
      <c r="H40" s="10" t="s">
        <v>36</v>
      </c>
      <c r="I40" s="0" t="n">
        <v>4</v>
      </c>
      <c r="J40" s="0" t="n">
        <v>34</v>
      </c>
      <c r="K40" s="0" t="n">
        <v>90</v>
      </c>
      <c r="L40" s="0" t="n">
        <v>40</v>
      </c>
      <c r="M40" s="0" t="n">
        <v>6</v>
      </c>
      <c r="N40" s="11" t="n">
        <v>0.2</v>
      </c>
      <c r="O40" s="12" t="n">
        <v>1958.54</v>
      </c>
      <c r="P40" s="12" t="n">
        <v>3497.4</v>
      </c>
      <c r="Q40" s="12" t="n">
        <f aca="false">M40*P40*(1-N40)</f>
        <v>16787.52</v>
      </c>
      <c r="R40" s="12" t="n">
        <f aca="false">M40*O40</f>
        <v>11751.24</v>
      </c>
      <c r="S40" s="12" t="n">
        <f aca="false">Q40-R40</f>
        <v>5036.28</v>
      </c>
      <c r="T40" s="11" t="n">
        <f aca="false">IFERROR(S40/Q40,0)</f>
        <v>0.300001429633442</v>
      </c>
      <c r="U40" s="13" t="n">
        <f aca="false">F40-E40</f>
        <v>10</v>
      </c>
      <c r="V40" s="13" t="n">
        <f aca="false">G40-F40</f>
        <v>8</v>
      </c>
      <c r="W40" s="13" t="n">
        <f aca="false">G40-E40</f>
        <v>18</v>
      </c>
      <c r="X40" s="10" t="n">
        <f aca="false">YEAR(E40)</f>
        <v>2018</v>
      </c>
      <c r="Y40" s="0" t="str">
        <f aca="false">TEXT(E40,"yyyy-mm")</f>
        <v>2018-06</v>
      </c>
      <c r="Z40" s="0" t="str">
        <f aca="false">"Q"&amp;ROUNDUP(MONTH(E40)/3,0)&amp;"-"&amp;YEAR(E40)</f>
        <v>Q2-2018</v>
      </c>
    </row>
    <row r="41" customFormat="false" ht="14.25" hidden="false" customHeight="false" outlineLevel="0" collapsed="false">
      <c r="A41" s="0" t="s">
        <v>83</v>
      </c>
      <c r="B41" s="0" t="s">
        <v>34</v>
      </c>
      <c r="C41" s="0" t="s">
        <v>39</v>
      </c>
      <c r="D41" s="9" t="n">
        <v>43100</v>
      </c>
      <c r="E41" s="9" t="n">
        <v>43254</v>
      </c>
      <c r="F41" s="9" t="n">
        <v>43269</v>
      </c>
      <c r="G41" s="9" t="n">
        <v>43279</v>
      </c>
      <c r="H41" s="10" t="s">
        <v>36</v>
      </c>
      <c r="I41" s="0" t="n">
        <v>9</v>
      </c>
      <c r="J41" s="0" t="n">
        <v>26</v>
      </c>
      <c r="K41" s="0" t="n">
        <v>196</v>
      </c>
      <c r="L41" s="0" t="n">
        <v>25</v>
      </c>
      <c r="M41" s="0" t="n">
        <v>4</v>
      </c>
      <c r="N41" s="11" t="n">
        <v>0.05</v>
      </c>
      <c r="O41" s="12" t="n">
        <v>486.89</v>
      </c>
      <c r="P41" s="12" t="n">
        <v>1132.3</v>
      </c>
      <c r="Q41" s="12" t="n">
        <f aca="false">M41*P41*(1-N41)</f>
        <v>4302.74</v>
      </c>
      <c r="R41" s="12" t="n">
        <f aca="false">M41*O41</f>
        <v>1947.56</v>
      </c>
      <c r="S41" s="12" t="n">
        <f aca="false">Q41-R41</f>
        <v>2355.18</v>
      </c>
      <c r="T41" s="11" t="n">
        <f aca="false">IFERROR(S41/Q41,0)</f>
        <v>0.547367491412449</v>
      </c>
      <c r="U41" s="13" t="n">
        <f aca="false">F41-E41</f>
        <v>15</v>
      </c>
      <c r="V41" s="13" t="n">
        <f aca="false">G41-F41</f>
        <v>10</v>
      </c>
      <c r="W41" s="13" t="n">
        <f aca="false">G41-E41</f>
        <v>25</v>
      </c>
      <c r="X41" s="10" t="n">
        <f aca="false">YEAR(E41)</f>
        <v>2018</v>
      </c>
      <c r="Y41" s="0" t="str">
        <f aca="false">TEXT(E41,"yyyy-mm")</f>
        <v>2018-06</v>
      </c>
      <c r="Z41" s="0" t="str">
        <f aca="false">"Q"&amp;ROUNDUP(MONTH(E41)/3,0)&amp;"-"&amp;YEAR(E41)</f>
        <v>Q2-2018</v>
      </c>
    </row>
    <row r="42" customFormat="false" ht="14.25" hidden="false" customHeight="false" outlineLevel="0" collapsed="false">
      <c r="A42" s="0" t="s">
        <v>84</v>
      </c>
      <c r="B42" s="0" t="s">
        <v>34</v>
      </c>
      <c r="C42" s="0" t="s">
        <v>48</v>
      </c>
      <c r="D42" s="9" t="n">
        <v>43100</v>
      </c>
      <c r="E42" s="9" t="n">
        <v>43254</v>
      </c>
      <c r="F42" s="9" t="n">
        <v>43266</v>
      </c>
      <c r="G42" s="9" t="n">
        <v>43268</v>
      </c>
      <c r="H42" s="10" t="s">
        <v>36</v>
      </c>
      <c r="I42" s="0" t="n">
        <v>7</v>
      </c>
      <c r="J42" s="0" t="n">
        <v>26</v>
      </c>
      <c r="K42" s="0" t="n">
        <v>40</v>
      </c>
      <c r="L42" s="0" t="n">
        <v>2</v>
      </c>
      <c r="M42" s="0" t="n">
        <v>7</v>
      </c>
      <c r="N42" s="11" t="n">
        <v>0.05</v>
      </c>
      <c r="O42" s="12" t="n">
        <v>1587.5</v>
      </c>
      <c r="P42" s="12" t="n">
        <v>2405.3</v>
      </c>
      <c r="Q42" s="12" t="n">
        <f aca="false">M42*P42*(1-N42)</f>
        <v>15995.245</v>
      </c>
      <c r="R42" s="12" t="n">
        <f aca="false">M42*O42</f>
        <v>11112.5</v>
      </c>
      <c r="S42" s="12" t="n">
        <f aca="false">Q42-R42</f>
        <v>4882.745</v>
      </c>
      <c r="T42" s="11" t="n">
        <f aca="false">IFERROR(S42/Q42,0)</f>
        <v>0.305262282634621</v>
      </c>
      <c r="U42" s="13" t="n">
        <f aca="false">F42-E42</f>
        <v>12</v>
      </c>
      <c r="V42" s="13" t="n">
        <f aca="false">G42-F42</f>
        <v>2</v>
      </c>
      <c r="W42" s="13" t="n">
        <f aca="false">G42-E42</f>
        <v>14</v>
      </c>
      <c r="X42" s="10" t="n">
        <f aca="false">YEAR(E42)</f>
        <v>2018</v>
      </c>
      <c r="Y42" s="0" t="str">
        <f aca="false">TEXT(E42,"yyyy-mm")</f>
        <v>2018-06</v>
      </c>
      <c r="Z42" s="0" t="str">
        <f aca="false">"Q"&amp;ROUNDUP(MONTH(E42)/3,0)&amp;"-"&amp;YEAR(E42)</f>
        <v>Q2-2018</v>
      </c>
    </row>
    <row r="43" customFormat="false" ht="14.25" hidden="false" customHeight="false" outlineLevel="0" collapsed="false">
      <c r="A43" s="0" t="s">
        <v>85</v>
      </c>
      <c r="B43" s="0" t="s">
        <v>41</v>
      </c>
      <c r="C43" s="0" t="s">
        <v>58</v>
      </c>
      <c r="D43" s="9" t="n">
        <v>43100</v>
      </c>
      <c r="E43" s="9" t="n">
        <v>43254</v>
      </c>
      <c r="F43" s="9" t="n">
        <v>43275</v>
      </c>
      <c r="G43" s="9" t="n">
        <v>43284</v>
      </c>
      <c r="H43" s="10" t="s">
        <v>36</v>
      </c>
      <c r="I43" s="0" t="n">
        <v>24</v>
      </c>
      <c r="J43" s="0" t="n">
        <v>24</v>
      </c>
      <c r="K43" s="0" t="n">
        <v>367</v>
      </c>
      <c r="L43" s="0" t="n">
        <v>3</v>
      </c>
      <c r="M43" s="0" t="n">
        <v>8</v>
      </c>
      <c r="N43" s="11" t="n">
        <v>0.05</v>
      </c>
      <c r="O43" s="12" t="n">
        <v>3249.97</v>
      </c>
      <c r="P43" s="12" t="n">
        <v>5701.7</v>
      </c>
      <c r="Q43" s="12" t="n">
        <f aca="false">M43*P43*(1-N43)</f>
        <v>43332.92</v>
      </c>
      <c r="R43" s="12" t="n">
        <f aca="false">M43*O43</f>
        <v>25999.76</v>
      </c>
      <c r="S43" s="12" t="n">
        <f aca="false">Q43-R43</f>
        <v>17333.16</v>
      </c>
      <c r="T43" s="11" t="n">
        <f aca="false">IFERROR(S43/Q43,0)</f>
        <v>0.399999815382854</v>
      </c>
      <c r="U43" s="13" t="n">
        <f aca="false">F43-E43</f>
        <v>21</v>
      </c>
      <c r="V43" s="13" t="n">
        <f aca="false">G43-F43</f>
        <v>9</v>
      </c>
      <c r="W43" s="13" t="n">
        <f aca="false">G43-E43</f>
        <v>30</v>
      </c>
      <c r="X43" s="10" t="n">
        <f aca="false">YEAR(E43)</f>
        <v>2018</v>
      </c>
      <c r="Y43" s="0" t="str">
        <f aca="false">TEXT(E43,"yyyy-mm")</f>
        <v>2018-06</v>
      </c>
      <c r="Z43" s="0" t="str">
        <f aca="false">"Q"&amp;ROUNDUP(MONTH(E43)/3,0)&amp;"-"&amp;YEAR(E43)</f>
        <v>Q2-2018</v>
      </c>
    </row>
    <row r="44" customFormat="false" ht="14.25" hidden="false" customHeight="false" outlineLevel="0" collapsed="false">
      <c r="A44" s="0" t="s">
        <v>86</v>
      </c>
      <c r="B44" s="0" t="s">
        <v>41</v>
      </c>
      <c r="C44" s="0" t="s">
        <v>35</v>
      </c>
      <c r="D44" s="9" t="n">
        <v>43100</v>
      </c>
      <c r="E44" s="9" t="n">
        <v>43255</v>
      </c>
      <c r="F44" s="9" t="n">
        <v>43260</v>
      </c>
      <c r="G44" s="9" t="n">
        <v>43267</v>
      </c>
      <c r="H44" s="10" t="s">
        <v>36</v>
      </c>
      <c r="I44" s="0" t="n">
        <v>25</v>
      </c>
      <c r="J44" s="0" t="n">
        <v>18</v>
      </c>
      <c r="K44" s="0" t="n">
        <v>249</v>
      </c>
      <c r="L44" s="0" t="n">
        <v>34</v>
      </c>
      <c r="M44" s="0" t="n">
        <v>1</v>
      </c>
      <c r="N44" s="11" t="n">
        <v>0.2</v>
      </c>
      <c r="O44" s="12" t="n">
        <v>1446.8</v>
      </c>
      <c r="P44" s="12" t="n">
        <v>2452.2</v>
      </c>
      <c r="Q44" s="12" t="n">
        <f aca="false">M44*P44*(1-N44)</f>
        <v>1961.76</v>
      </c>
      <c r="R44" s="12" t="n">
        <f aca="false">M44*O44</f>
        <v>1446.8</v>
      </c>
      <c r="S44" s="12" t="n">
        <f aca="false">Q44-R44</f>
        <v>514.96</v>
      </c>
      <c r="T44" s="11" t="n">
        <f aca="false">IFERROR(S44/Q44,0)</f>
        <v>0.2624989805073</v>
      </c>
      <c r="U44" s="13" t="n">
        <f aca="false">F44-E44</f>
        <v>5</v>
      </c>
      <c r="V44" s="13" t="n">
        <f aca="false">G44-F44</f>
        <v>7</v>
      </c>
      <c r="W44" s="13" t="n">
        <f aca="false">G44-E44</f>
        <v>12</v>
      </c>
      <c r="X44" s="10" t="n">
        <f aca="false">YEAR(E44)</f>
        <v>2018</v>
      </c>
      <c r="Y44" s="0" t="str">
        <f aca="false">TEXT(E44,"yyyy-mm")</f>
        <v>2018-06</v>
      </c>
      <c r="Z44" s="0" t="str">
        <f aca="false">"Q"&amp;ROUNDUP(MONTH(E44)/3,0)&amp;"-"&amp;YEAR(E44)</f>
        <v>Q2-2018</v>
      </c>
    </row>
    <row r="45" customFormat="false" ht="14.25" hidden="false" customHeight="false" outlineLevel="0" collapsed="false">
      <c r="A45" s="0" t="s">
        <v>87</v>
      </c>
      <c r="B45" s="0" t="s">
        <v>34</v>
      </c>
      <c r="C45" s="0" t="s">
        <v>48</v>
      </c>
      <c r="D45" s="9" t="n">
        <v>43100</v>
      </c>
      <c r="E45" s="9" t="n">
        <v>43255</v>
      </c>
      <c r="F45" s="9" t="n">
        <v>43281</v>
      </c>
      <c r="G45" s="9" t="n">
        <v>43285</v>
      </c>
      <c r="H45" s="10" t="s">
        <v>36</v>
      </c>
      <c r="I45" s="0" t="n">
        <v>11</v>
      </c>
      <c r="J45" s="0" t="n">
        <v>21</v>
      </c>
      <c r="K45" s="0" t="n">
        <v>6</v>
      </c>
      <c r="L45" s="0" t="n">
        <v>11</v>
      </c>
      <c r="M45" s="0" t="n">
        <v>3</v>
      </c>
      <c r="N45" s="11" t="n">
        <v>0.05</v>
      </c>
      <c r="O45" s="12" t="n">
        <v>2012.01</v>
      </c>
      <c r="P45" s="12" t="n">
        <v>3095.4</v>
      </c>
      <c r="Q45" s="12" t="n">
        <f aca="false">M45*P45*(1-N45)</f>
        <v>8821.89</v>
      </c>
      <c r="R45" s="12" t="n">
        <f aca="false">M45*O45</f>
        <v>6036.03</v>
      </c>
      <c r="S45" s="12" t="n">
        <f aca="false">Q45-R45</f>
        <v>2785.86</v>
      </c>
      <c r="T45" s="11" t="n">
        <f aca="false">IFERROR(S45/Q45,0)</f>
        <v>0.315789473684211</v>
      </c>
      <c r="U45" s="13" t="n">
        <f aca="false">F45-E45</f>
        <v>26</v>
      </c>
      <c r="V45" s="13" t="n">
        <f aca="false">G45-F45</f>
        <v>4</v>
      </c>
      <c r="W45" s="13" t="n">
        <f aca="false">G45-E45</f>
        <v>30</v>
      </c>
      <c r="X45" s="10" t="n">
        <f aca="false">YEAR(E45)</f>
        <v>2018</v>
      </c>
      <c r="Y45" s="0" t="str">
        <f aca="false">TEXT(E45,"yyyy-mm")</f>
        <v>2018-06</v>
      </c>
      <c r="Z45" s="0" t="str">
        <f aca="false">"Q"&amp;ROUNDUP(MONTH(E45)/3,0)&amp;"-"&amp;YEAR(E45)</f>
        <v>Q2-2018</v>
      </c>
    </row>
    <row r="46" customFormat="false" ht="14.25" hidden="false" customHeight="false" outlineLevel="0" collapsed="false">
      <c r="A46" s="0" t="s">
        <v>88</v>
      </c>
      <c r="B46" s="0" t="s">
        <v>38</v>
      </c>
      <c r="C46" s="0" t="s">
        <v>35</v>
      </c>
      <c r="D46" s="9" t="n">
        <v>43100</v>
      </c>
      <c r="E46" s="9" t="n">
        <v>43255</v>
      </c>
      <c r="F46" s="9" t="n">
        <v>43263</v>
      </c>
      <c r="G46" s="9" t="n">
        <v>43265</v>
      </c>
      <c r="H46" s="10" t="s">
        <v>36</v>
      </c>
      <c r="I46" s="0" t="n">
        <v>15</v>
      </c>
      <c r="J46" s="0" t="n">
        <v>14</v>
      </c>
      <c r="K46" s="0" t="n">
        <v>212</v>
      </c>
      <c r="L46" s="0" t="n">
        <v>8</v>
      </c>
      <c r="M46" s="0" t="n">
        <v>4</v>
      </c>
      <c r="N46" s="11" t="n">
        <v>0.4</v>
      </c>
      <c r="O46" s="12" t="n">
        <v>2164.9</v>
      </c>
      <c r="P46" s="12" t="n">
        <v>3865.9</v>
      </c>
      <c r="Q46" s="12" t="n">
        <f aca="false">M46*P46*(1-N46)</f>
        <v>9278.16</v>
      </c>
      <c r="R46" s="12" t="n">
        <f aca="false">M46*O46</f>
        <v>8659.6</v>
      </c>
      <c r="S46" s="12" t="n">
        <f aca="false">Q46-R46</f>
        <v>618.56</v>
      </c>
      <c r="T46" s="11" t="n">
        <f aca="false">IFERROR(S46/Q46,0)</f>
        <v>0.0666683911465204</v>
      </c>
      <c r="U46" s="13" t="n">
        <f aca="false">F46-E46</f>
        <v>8</v>
      </c>
      <c r="V46" s="13" t="n">
        <f aca="false">G46-F46</f>
        <v>2</v>
      </c>
      <c r="W46" s="13" t="n">
        <f aca="false">G46-E46</f>
        <v>10</v>
      </c>
      <c r="X46" s="10" t="n">
        <f aca="false">YEAR(E46)</f>
        <v>2018</v>
      </c>
      <c r="Y46" s="0" t="str">
        <f aca="false">TEXT(E46,"yyyy-mm")</f>
        <v>2018-06</v>
      </c>
      <c r="Z46" s="0" t="str">
        <f aca="false">"Q"&amp;ROUNDUP(MONTH(E46)/3,0)&amp;"-"&amp;YEAR(E46)</f>
        <v>Q2-2018</v>
      </c>
    </row>
    <row r="47" customFormat="false" ht="14.25" hidden="false" customHeight="false" outlineLevel="0" collapsed="false">
      <c r="A47" s="0" t="s">
        <v>89</v>
      </c>
      <c r="B47" s="0" t="s">
        <v>41</v>
      </c>
      <c r="C47" s="0" t="s">
        <v>48</v>
      </c>
      <c r="D47" s="9" t="n">
        <v>43100</v>
      </c>
      <c r="E47" s="9" t="n">
        <v>43255</v>
      </c>
      <c r="F47" s="9" t="n">
        <v>43261</v>
      </c>
      <c r="G47" s="9" t="n">
        <v>43266</v>
      </c>
      <c r="H47" s="10" t="s">
        <v>36</v>
      </c>
      <c r="I47" s="0" t="n">
        <v>23</v>
      </c>
      <c r="J47" s="0" t="n">
        <v>3</v>
      </c>
      <c r="K47" s="0" t="n">
        <v>37</v>
      </c>
      <c r="L47" s="0" t="n">
        <v>11</v>
      </c>
      <c r="M47" s="0" t="n">
        <v>8</v>
      </c>
      <c r="N47" s="11" t="n">
        <v>0.1</v>
      </c>
      <c r="O47" s="12" t="n">
        <v>1382.88</v>
      </c>
      <c r="P47" s="12" t="n">
        <v>2304.8</v>
      </c>
      <c r="Q47" s="12" t="n">
        <f aca="false">M47*P47*(1-N47)</f>
        <v>16594.56</v>
      </c>
      <c r="R47" s="12" t="n">
        <f aca="false">M47*O47</f>
        <v>11063.04</v>
      </c>
      <c r="S47" s="12" t="n">
        <f aca="false">Q47-R47</f>
        <v>5531.52</v>
      </c>
      <c r="T47" s="11" t="n">
        <f aca="false">IFERROR(S47/Q47,0)</f>
        <v>0.333333333333333</v>
      </c>
      <c r="U47" s="13" t="n">
        <f aca="false">F47-E47</f>
        <v>6</v>
      </c>
      <c r="V47" s="13" t="n">
        <f aca="false">G47-F47</f>
        <v>5</v>
      </c>
      <c r="W47" s="13" t="n">
        <f aca="false">G47-E47</f>
        <v>11</v>
      </c>
      <c r="X47" s="10" t="n">
        <f aca="false">YEAR(E47)</f>
        <v>2018</v>
      </c>
      <c r="Y47" s="0" t="str">
        <f aca="false">TEXT(E47,"yyyy-mm")</f>
        <v>2018-06</v>
      </c>
      <c r="Z47" s="0" t="str">
        <f aca="false">"Q"&amp;ROUNDUP(MONTH(E47)/3,0)&amp;"-"&amp;YEAR(E47)</f>
        <v>Q2-2018</v>
      </c>
    </row>
    <row r="48" customFormat="false" ht="14.25" hidden="false" customHeight="false" outlineLevel="0" collapsed="false">
      <c r="A48" s="0" t="s">
        <v>90</v>
      </c>
      <c r="B48" s="0" t="s">
        <v>38</v>
      </c>
      <c r="C48" s="0" t="s">
        <v>48</v>
      </c>
      <c r="D48" s="9" t="n">
        <v>43100</v>
      </c>
      <c r="E48" s="9" t="n">
        <v>43255</v>
      </c>
      <c r="F48" s="9" t="n">
        <v>43272</v>
      </c>
      <c r="G48" s="9" t="n">
        <v>43275</v>
      </c>
      <c r="H48" s="10" t="s">
        <v>36</v>
      </c>
      <c r="I48" s="0" t="n">
        <v>17</v>
      </c>
      <c r="J48" s="0" t="n">
        <v>13</v>
      </c>
      <c r="K48" s="0" t="n">
        <v>38</v>
      </c>
      <c r="L48" s="0" t="n">
        <v>35</v>
      </c>
      <c r="M48" s="0" t="n">
        <v>3</v>
      </c>
      <c r="N48" s="11" t="n">
        <v>0.05</v>
      </c>
      <c r="O48" s="12" t="n">
        <v>1470.11</v>
      </c>
      <c r="P48" s="12" t="n">
        <v>3195.9</v>
      </c>
      <c r="Q48" s="12" t="n">
        <f aca="false">M48*P48*(1-N48)</f>
        <v>9108.315</v>
      </c>
      <c r="R48" s="12" t="n">
        <f aca="false">M48*O48</f>
        <v>4410.33</v>
      </c>
      <c r="S48" s="12" t="n">
        <f aca="false">Q48-R48</f>
        <v>4697.985</v>
      </c>
      <c r="T48" s="11" t="n">
        <f aca="false">IFERROR(S48/Q48,0)</f>
        <v>0.515790791161702</v>
      </c>
      <c r="U48" s="13" t="n">
        <f aca="false">F48-E48</f>
        <v>17</v>
      </c>
      <c r="V48" s="13" t="n">
        <f aca="false">G48-F48</f>
        <v>3</v>
      </c>
      <c r="W48" s="13" t="n">
        <f aca="false">G48-E48</f>
        <v>20</v>
      </c>
      <c r="X48" s="10" t="n">
        <f aca="false">YEAR(E48)</f>
        <v>2018</v>
      </c>
      <c r="Y48" s="0" t="str">
        <f aca="false">TEXT(E48,"yyyy-mm")</f>
        <v>2018-06</v>
      </c>
      <c r="Z48" s="0" t="str">
        <f aca="false">"Q"&amp;ROUNDUP(MONTH(E48)/3,0)&amp;"-"&amp;YEAR(E48)</f>
        <v>Q2-2018</v>
      </c>
    </row>
    <row r="49" customFormat="false" ht="14.25" hidden="false" customHeight="false" outlineLevel="0" collapsed="false">
      <c r="A49" s="0" t="s">
        <v>91</v>
      </c>
      <c r="B49" s="0" t="s">
        <v>38</v>
      </c>
      <c r="C49" s="0" t="s">
        <v>46</v>
      </c>
      <c r="D49" s="9" t="n">
        <v>43100</v>
      </c>
      <c r="E49" s="9" t="n">
        <v>43255</v>
      </c>
      <c r="F49" s="9" t="n">
        <v>43270</v>
      </c>
      <c r="G49" s="9" t="n">
        <v>43277</v>
      </c>
      <c r="H49" s="10" t="s">
        <v>36</v>
      </c>
      <c r="I49" s="0" t="n">
        <v>18</v>
      </c>
      <c r="J49" s="0" t="n">
        <v>49</v>
      </c>
      <c r="K49" s="0" t="n">
        <v>294</v>
      </c>
      <c r="L49" s="0" t="n">
        <v>33</v>
      </c>
      <c r="M49" s="0" t="n">
        <v>7</v>
      </c>
      <c r="N49" s="11" t="n">
        <v>0.05</v>
      </c>
      <c r="O49" s="12" t="n">
        <v>5161.68</v>
      </c>
      <c r="P49" s="12" t="n">
        <v>6452.1</v>
      </c>
      <c r="Q49" s="12" t="n">
        <f aca="false">M49*P49*(1-N49)</f>
        <v>42906.465</v>
      </c>
      <c r="R49" s="12" t="n">
        <f aca="false">M49*O49</f>
        <v>36131.76</v>
      </c>
      <c r="S49" s="12" t="n">
        <f aca="false">Q49-R49</f>
        <v>6774.705</v>
      </c>
      <c r="T49" s="11" t="n">
        <f aca="false">IFERROR(S49/Q49,0)</f>
        <v>0.157894736842105</v>
      </c>
      <c r="U49" s="13" t="n">
        <f aca="false">F49-E49</f>
        <v>15</v>
      </c>
      <c r="V49" s="13" t="n">
        <f aca="false">G49-F49</f>
        <v>7</v>
      </c>
      <c r="W49" s="13" t="n">
        <f aca="false">G49-E49</f>
        <v>22</v>
      </c>
      <c r="X49" s="10" t="n">
        <f aca="false">YEAR(E49)</f>
        <v>2018</v>
      </c>
      <c r="Y49" s="0" t="str">
        <f aca="false">TEXT(E49,"yyyy-mm")</f>
        <v>2018-06</v>
      </c>
      <c r="Z49" s="0" t="str">
        <f aca="false">"Q"&amp;ROUNDUP(MONTH(E49)/3,0)&amp;"-"&amp;YEAR(E49)</f>
        <v>Q2-2018</v>
      </c>
    </row>
    <row r="50" customFormat="false" ht="14.25" hidden="false" customHeight="false" outlineLevel="0" collapsed="false">
      <c r="A50" s="0" t="s">
        <v>92</v>
      </c>
      <c r="B50" s="0" t="s">
        <v>41</v>
      </c>
      <c r="C50" s="0" t="s">
        <v>39</v>
      </c>
      <c r="D50" s="9" t="n">
        <v>43100</v>
      </c>
      <c r="E50" s="9" t="n">
        <v>43256</v>
      </c>
      <c r="F50" s="9" t="n">
        <v>43265</v>
      </c>
      <c r="G50" s="9" t="n">
        <v>43268</v>
      </c>
      <c r="H50" s="10" t="s">
        <v>36</v>
      </c>
      <c r="I50" s="0" t="n">
        <v>24</v>
      </c>
      <c r="J50" s="0" t="n">
        <v>4</v>
      </c>
      <c r="K50" s="0" t="n">
        <v>105</v>
      </c>
      <c r="L50" s="0" t="n">
        <v>16</v>
      </c>
      <c r="M50" s="0" t="n">
        <v>3</v>
      </c>
      <c r="N50" s="11" t="n">
        <v>0.3</v>
      </c>
      <c r="O50" s="12" t="n">
        <v>921.52</v>
      </c>
      <c r="P50" s="12" t="n">
        <v>2003.3</v>
      </c>
      <c r="Q50" s="12" t="n">
        <f aca="false">M50*P50*(1-N50)</f>
        <v>4206.93</v>
      </c>
      <c r="R50" s="12" t="n">
        <f aca="false">M50*O50</f>
        <v>2764.56</v>
      </c>
      <c r="S50" s="12" t="n">
        <f aca="false">Q50-R50</f>
        <v>1442.37</v>
      </c>
      <c r="T50" s="11" t="n">
        <f aca="false">IFERROR(S50/Q50,0)</f>
        <v>0.342855716638974</v>
      </c>
      <c r="U50" s="13" t="n">
        <f aca="false">F50-E50</f>
        <v>9</v>
      </c>
      <c r="V50" s="13" t="n">
        <f aca="false">G50-F50</f>
        <v>3</v>
      </c>
      <c r="W50" s="13" t="n">
        <f aca="false">G50-E50</f>
        <v>12</v>
      </c>
      <c r="X50" s="10" t="n">
        <f aca="false">YEAR(E50)</f>
        <v>2018</v>
      </c>
      <c r="Y50" s="0" t="str">
        <f aca="false">TEXT(E50,"yyyy-mm")</f>
        <v>2018-06</v>
      </c>
      <c r="Z50" s="0" t="str">
        <f aca="false">"Q"&amp;ROUNDUP(MONTH(E50)/3,0)&amp;"-"&amp;YEAR(E50)</f>
        <v>Q2-2018</v>
      </c>
    </row>
    <row r="51" customFormat="false" ht="14.25" hidden="false" customHeight="false" outlineLevel="0" collapsed="false">
      <c r="A51" s="0" t="s">
        <v>93</v>
      </c>
      <c r="B51" s="0" t="s">
        <v>41</v>
      </c>
      <c r="C51" s="0" t="s">
        <v>48</v>
      </c>
      <c r="D51" s="9" t="n">
        <v>43200</v>
      </c>
      <c r="E51" s="9" t="n">
        <v>43256</v>
      </c>
      <c r="F51" s="9" t="n">
        <v>43279</v>
      </c>
      <c r="G51" s="9" t="n">
        <v>43288</v>
      </c>
      <c r="H51" s="10" t="s">
        <v>36</v>
      </c>
      <c r="I51" s="0" t="n">
        <v>23</v>
      </c>
      <c r="J51" s="0" t="n">
        <v>20</v>
      </c>
      <c r="K51" s="0" t="n">
        <v>17</v>
      </c>
      <c r="L51" s="0" t="n">
        <v>8</v>
      </c>
      <c r="M51" s="0" t="n">
        <v>8</v>
      </c>
      <c r="N51" s="11" t="n">
        <v>0.05</v>
      </c>
      <c r="O51" s="12" t="n">
        <v>1455.24</v>
      </c>
      <c r="P51" s="12" t="n">
        <v>3638.1</v>
      </c>
      <c r="Q51" s="12" t="n">
        <f aca="false">M51*P51*(1-N51)</f>
        <v>27649.56</v>
      </c>
      <c r="R51" s="12" t="n">
        <f aca="false">M51*O51</f>
        <v>11641.92</v>
      </c>
      <c r="S51" s="12" t="n">
        <f aca="false">Q51-R51</f>
        <v>16007.64</v>
      </c>
      <c r="T51" s="11" t="n">
        <f aca="false">IFERROR(S51/Q51,0)</f>
        <v>0.578947368421053</v>
      </c>
      <c r="U51" s="13" t="n">
        <f aca="false">F51-E51</f>
        <v>23</v>
      </c>
      <c r="V51" s="13" t="n">
        <f aca="false">G51-F51</f>
        <v>9</v>
      </c>
      <c r="W51" s="13" t="n">
        <f aca="false">G51-E51</f>
        <v>32</v>
      </c>
      <c r="X51" s="10" t="n">
        <f aca="false">YEAR(E51)</f>
        <v>2018</v>
      </c>
      <c r="Y51" s="0" t="str">
        <f aca="false">TEXT(E51,"yyyy-mm")</f>
        <v>2018-06</v>
      </c>
      <c r="Z51" s="0" t="str">
        <f aca="false">"Q"&amp;ROUNDUP(MONTH(E51)/3,0)&amp;"-"&amp;YEAR(E51)</f>
        <v>Q2-2018</v>
      </c>
    </row>
    <row r="52" customFormat="false" ht="14.25" hidden="false" customHeight="false" outlineLevel="0" collapsed="false">
      <c r="A52" s="0" t="s">
        <v>94</v>
      </c>
      <c r="B52" s="0" t="s">
        <v>34</v>
      </c>
      <c r="C52" s="0" t="s">
        <v>39</v>
      </c>
      <c r="D52" s="9" t="n">
        <v>43200</v>
      </c>
      <c r="E52" s="9" t="n">
        <v>43256</v>
      </c>
      <c r="F52" s="9" t="n">
        <v>43265</v>
      </c>
      <c r="G52" s="9" t="n">
        <v>43268</v>
      </c>
      <c r="H52" s="10" t="s">
        <v>36</v>
      </c>
      <c r="I52" s="0" t="n">
        <v>4</v>
      </c>
      <c r="J52" s="0" t="n">
        <v>19</v>
      </c>
      <c r="K52" s="0" t="n">
        <v>109</v>
      </c>
      <c r="L52" s="0" t="n">
        <v>44</v>
      </c>
      <c r="M52" s="0" t="n">
        <v>3</v>
      </c>
      <c r="N52" s="11" t="n">
        <v>0.075</v>
      </c>
      <c r="O52" s="12" t="n">
        <v>1822.4</v>
      </c>
      <c r="P52" s="12" t="n">
        <v>2278</v>
      </c>
      <c r="Q52" s="12" t="n">
        <f aca="false">M52*P52*(1-N52)</f>
        <v>6321.45</v>
      </c>
      <c r="R52" s="12" t="n">
        <f aca="false">M52*O52</f>
        <v>5467.2</v>
      </c>
      <c r="S52" s="12" t="n">
        <f aca="false">Q52-R52</f>
        <v>854.25</v>
      </c>
      <c r="T52" s="11" t="n">
        <f aca="false">IFERROR(S52/Q52,0)</f>
        <v>0.135135135135135</v>
      </c>
      <c r="U52" s="13" t="n">
        <f aca="false">F52-E52</f>
        <v>9</v>
      </c>
      <c r="V52" s="13" t="n">
        <f aca="false">G52-F52</f>
        <v>3</v>
      </c>
      <c r="W52" s="13" t="n">
        <f aca="false">G52-E52</f>
        <v>12</v>
      </c>
      <c r="X52" s="10" t="n">
        <f aca="false">YEAR(E52)</f>
        <v>2018</v>
      </c>
      <c r="Y52" s="0" t="str">
        <f aca="false">TEXT(E52,"yyyy-mm")</f>
        <v>2018-06</v>
      </c>
      <c r="Z52" s="0" t="str">
        <f aca="false">"Q"&amp;ROUNDUP(MONTH(E52)/3,0)&amp;"-"&amp;YEAR(E52)</f>
        <v>Q2-2018</v>
      </c>
    </row>
    <row r="53" customFormat="false" ht="14.25" hidden="false" customHeight="false" outlineLevel="0" collapsed="false">
      <c r="A53" s="0" t="s">
        <v>95</v>
      </c>
      <c r="B53" s="0" t="s">
        <v>38</v>
      </c>
      <c r="C53" s="0" t="s">
        <v>39</v>
      </c>
      <c r="D53" s="9" t="n">
        <v>43200</v>
      </c>
      <c r="E53" s="9" t="n">
        <v>43256</v>
      </c>
      <c r="F53" s="9" t="n">
        <v>43276</v>
      </c>
      <c r="G53" s="9" t="n">
        <v>43280</v>
      </c>
      <c r="H53" s="10" t="s">
        <v>36</v>
      </c>
      <c r="I53" s="0" t="n">
        <v>16</v>
      </c>
      <c r="J53" s="0" t="n">
        <v>25</v>
      </c>
      <c r="K53" s="0" t="n">
        <v>141</v>
      </c>
      <c r="L53" s="0" t="n">
        <v>22</v>
      </c>
      <c r="M53" s="0" t="n">
        <v>6</v>
      </c>
      <c r="N53" s="11" t="n">
        <v>0.3</v>
      </c>
      <c r="O53" s="12" t="n">
        <v>582.5</v>
      </c>
      <c r="P53" s="12" t="n">
        <v>924.6</v>
      </c>
      <c r="Q53" s="12" t="n">
        <f aca="false">M53*P53*(1-N53)</f>
        <v>3883.32</v>
      </c>
      <c r="R53" s="12" t="n">
        <f aca="false">M53*O53</f>
        <v>3495</v>
      </c>
      <c r="S53" s="12" t="n">
        <f aca="false">Q53-R53</f>
        <v>388.32</v>
      </c>
      <c r="T53" s="11" t="n">
        <f aca="false">IFERROR(S53/Q53,0)</f>
        <v>0.0999969098606348</v>
      </c>
      <c r="U53" s="13" t="n">
        <f aca="false">F53-E53</f>
        <v>20</v>
      </c>
      <c r="V53" s="13" t="n">
        <f aca="false">G53-F53</f>
        <v>4</v>
      </c>
      <c r="W53" s="13" t="n">
        <f aca="false">G53-E53</f>
        <v>24</v>
      </c>
      <c r="X53" s="10" t="n">
        <f aca="false">YEAR(E53)</f>
        <v>2018</v>
      </c>
      <c r="Y53" s="0" t="str">
        <f aca="false">TEXT(E53,"yyyy-mm")</f>
        <v>2018-06</v>
      </c>
      <c r="Z53" s="0" t="str">
        <f aca="false">"Q"&amp;ROUNDUP(MONTH(E53)/3,0)&amp;"-"&amp;YEAR(E53)</f>
        <v>Q2-2018</v>
      </c>
    </row>
    <row r="54" customFormat="false" ht="14.25" hidden="false" customHeight="false" outlineLevel="0" collapsed="false">
      <c r="A54" s="0" t="s">
        <v>96</v>
      </c>
      <c r="B54" s="0" t="s">
        <v>38</v>
      </c>
      <c r="C54" s="0" t="s">
        <v>39</v>
      </c>
      <c r="D54" s="9" t="n">
        <v>43200</v>
      </c>
      <c r="E54" s="9" t="n">
        <v>43256</v>
      </c>
      <c r="F54" s="9" t="n">
        <v>43272</v>
      </c>
      <c r="G54" s="9" t="n">
        <v>43282</v>
      </c>
      <c r="H54" s="10" t="s">
        <v>36</v>
      </c>
      <c r="I54" s="0" t="n">
        <v>19</v>
      </c>
      <c r="J54" s="0" t="n">
        <v>8</v>
      </c>
      <c r="K54" s="0" t="n">
        <v>111</v>
      </c>
      <c r="L54" s="0" t="n">
        <v>16</v>
      </c>
      <c r="M54" s="0" t="n">
        <v>5</v>
      </c>
      <c r="N54" s="11" t="n">
        <v>0.05</v>
      </c>
      <c r="O54" s="12" t="n">
        <v>3062.44</v>
      </c>
      <c r="P54" s="12" t="n">
        <v>3926.2</v>
      </c>
      <c r="Q54" s="12" t="n">
        <f aca="false">M54*P54*(1-N54)</f>
        <v>18649.45</v>
      </c>
      <c r="R54" s="12" t="n">
        <f aca="false">M54*O54</f>
        <v>15312.2</v>
      </c>
      <c r="S54" s="12" t="n">
        <f aca="false">Q54-R54</f>
        <v>3337.25</v>
      </c>
      <c r="T54" s="11" t="n">
        <f aca="false">IFERROR(S54/Q54,0)</f>
        <v>0.178946296003367</v>
      </c>
      <c r="U54" s="13" t="n">
        <f aca="false">F54-E54</f>
        <v>16</v>
      </c>
      <c r="V54" s="13" t="n">
        <f aca="false">G54-F54</f>
        <v>10</v>
      </c>
      <c r="W54" s="13" t="n">
        <f aca="false">G54-E54</f>
        <v>26</v>
      </c>
      <c r="X54" s="10" t="n">
        <f aca="false">YEAR(E54)</f>
        <v>2018</v>
      </c>
      <c r="Y54" s="0" t="str">
        <f aca="false">TEXT(E54,"yyyy-mm")</f>
        <v>2018-06</v>
      </c>
      <c r="Z54" s="0" t="str">
        <f aca="false">"Q"&amp;ROUNDUP(MONTH(E54)/3,0)&amp;"-"&amp;YEAR(E54)</f>
        <v>Q2-2018</v>
      </c>
    </row>
    <row r="55" customFormat="false" ht="14.25" hidden="false" customHeight="false" outlineLevel="0" collapsed="false">
      <c r="A55" s="0" t="s">
        <v>97</v>
      </c>
      <c r="B55" s="0" t="s">
        <v>41</v>
      </c>
      <c r="C55" s="0" t="s">
        <v>58</v>
      </c>
      <c r="D55" s="9" t="n">
        <v>43100</v>
      </c>
      <c r="E55" s="9" t="n">
        <v>43256</v>
      </c>
      <c r="F55" s="9" t="n">
        <v>43263</v>
      </c>
      <c r="G55" s="9" t="n">
        <v>43269</v>
      </c>
      <c r="H55" s="10" t="s">
        <v>36</v>
      </c>
      <c r="I55" s="0" t="n">
        <v>23</v>
      </c>
      <c r="J55" s="0" t="n">
        <v>24</v>
      </c>
      <c r="K55" s="0" t="n">
        <v>349</v>
      </c>
      <c r="L55" s="0" t="n">
        <v>25</v>
      </c>
      <c r="M55" s="0" t="n">
        <v>4</v>
      </c>
      <c r="N55" s="11" t="n">
        <v>0.075</v>
      </c>
      <c r="O55" s="12" t="n">
        <v>2257.16</v>
      </c>
      <c r="P55" s="12" t="n">
        <v>3825.7</v>
      </c>
      <c r="Q55" s="12" t="n">
        <f aca="false">M55*P55*(1-N55)</f>
        <v>14155.09</v>
      </c>
      <c r="R55" s="12" t="n">
        <f aca="false">M55*O55</f>
        <v>9028.64</v>
      </c>
      <c r="S55" s="12" t="n">
        <f aca="false">Q55-R55</f>
        <v>5126.45</v>
      </c>
      <c r="T55" s="11" t="n">
        <f aca="false">IFERROR(S55/Q55,0)</f>
        <v>0.362163009913748</v>
      </c>
      <c r="U55" s="13" t="n">
        <f aca="false">F55-E55</f>
        <v>7</v>
      </c>
      <c r="V55" s="13" t="n">
        <f aca="false">G55-F55</f>
        <v>6</v>
      </c>
      <c r="W55" s="13" t="n">
        <f aca="false">G55-E55</f>
        <v>13</v>
      </c>
      <c r="X55" s="10" t="n">
        <f aca="false">YEAR(E55)</f>
        <v>2018</v>
      </c>
      <c r="Y55" s="0" t="str">
        <f aca="false">TEXT(E55,"yyyy-mm")</f>
        <v>2018-06</v>
      </c>
      <c r="Z55" s="0" t="str">
        <f aca="false">"Q"&amp;ROUNDUP(MONTH(E55)/3,0)&amp;"-"&amp;YEAR(E55)</f>
        <v>Q2-2018</v>
      </c>
    </row>
    <row r="56" customFormat="false" ht="14.25" hidden="false" customHeight="false" outlineLevel="0" collapsed="false">
      <c r="A56" s="0" t="s">
        <v>98</v>
      </c>
      <c r="B56" s="0" t="s">
        <v>43</v>
      </c>
      <c r="C56" s="0" t="s">
        <v>58</v>
      </c>
      <c r="D56" s="9" t="n">
        <v>43100</v>
      </c>
      <c r="E56" s="9" t="n">
        <v>43256</v>
      </c>
      <c r="F56" s="9" t="n">
        <v>43284</v>
      </c>
      <c r="G56" s="9" t="n">
        <v>43289</v>
      </c>
      <c r="H56" s="10" t="s">
        <v>36</v>
      </c>
      <c r="I56" s="0" t="n">
        <v>27</v>
      </c>
      <c r="J56" s="0" t="n">
        <v>13</v>
      </c>
      <c r="K56" s="0" t="n">
        <v>360</v>
      </c>
      <c r="L56" s="0" t="n">
        <v>4</v>
      </c>
      <c r="M56" s="0" t="n">
        <v>3</v>
      </c>
      <c r="N56" s="11" t="n">
        <v>0.05</v>
      </c>
      <c r="O56" s="12" t="n">
        <v>1377.32</v>
      </c>
      <c r="P56" s="12" t="n">
        <v>2257.9</v>
      </c>
      <c r="Q56" s="12" t="n">
        <f aca="false">M56*P56*(1-N56)</f>
        <v>6435.015</v>
      </c>
      <c r="R56" s="12" t="n">
        <f aca="false">M56*O56</f>
        <v>4131.96</v>
      </c>
      <c r="S56" s="12" t="n">
        <f aca="false">Q56-R56</f>
        <v>2303.055</v>
      </c>
      <c r="T56" s="11" t="n">
        <f aca="false">IFERROR(S56/Q56,0)</f>
        <v>0.357894270642726</v>
      </c>
      <c r="U56" s="13" t="n">
        <f aca="false">F56-E56</f>
        <v>28</v>
      </c>
      <c r="V56" s="13" t="n">
        <f aca="false">G56-F56</f>
        <v>5</v>
      </c>
      <c r="W56" s="13" t="n">
        <f aca="false">G56-E56</f>
        <v>33</v>
      </c>
      <c r="X56" s="10" t="n">
        <f aca="false">YEAR(E56)</f>
        <v>2018</v>
      </c>
      <c r="Y56" s="0" t="str">
        <f aca="false">TEXT(E56,"yyyy-mm")</f>
        <v>2018-06</v>
      </c>
      <c r="Z56" s="0" t="str">
        <f aca="false">"Q"&amp;ROUNDUP(MONTH(E56)/3,0)&amp;"-"&amp;YEAR(E56)</f>
        <v>Q2-2018</v>
      </c>
    </row>
    <row r="57" customFormat="false" ht="14.25" hidden="false" customHeight="false" outlineLevel="0" collapsed="false">
      <c r="A57" s="0" t="s">
        <v>99</v>
      </c>
      <c r="B57" s="0" t="s">
        <v>41</v>
      </c>
      <c r="C57" s="0" t="s">
        <v>39</v>
      </c>
      <c r="D57" s="9" t="n">
        <v>43100</v>
      </c>
      <c r="E57" s="9" t="n">
        <v>43257</v>
      </c>
      <c r="F57" s="9" t="n">
        <v>43283</v>
      </c>
      <c r="G57" s="9" t="n">
        <v>43289</v>
      </c>
      <c r="H57" s="10" t="s">
        <v>36</v>
      </c>
      <c r="I57" s="0" t="n">
        <v>24</v>
      </c>
      <c r="J57" s="0" t="n">
        <v>32</v>
      </c>
      <c r="K57" s="0" t="n">
        <v>148</v>
      </c>
      <c r="L57" s="0" t="n">
        <v>33</v>
      </c>
      <c r="M57" s="0" t="n">
        <v>8</v>
      </c>
      <c r="N57" s="11" t="n">
        <v>0.075</v>
      </c>
      <c r="O57" s="12" t="n">
        <v>756.3</v>
      </c>
      <c r="P57" s="12" t="n">
        <v>1112.2</v>
      </c>
      <c r="Q57" s="12" t="n">
        <f aca="false">M57*P57*(1-N57)</f>
        <v>8230.28</v>
      </c>
      <c r="R57" s="12" t="n">
        <f aca="false">M57*O57</f>
        <v>6050.4</v>
      </c>
      <c r="S57" s="12" t="n">
        <f aca="false">Q57-R57</f>
        <v>2179.88</v>
      </c>
      <c r="T57" s="11" t="n">
        <f aca="false">IFERROR(S57/Q57,0)</f>
        <v>0.264860976783293</v>
      </c>
      <c r="U57" s="13" t="n">
        <f aca="false">F57-E57</f>
        <v>26</v>
      </c>
      <c r="V57" s="13" t="n">
        <f aca="false">G57-F57</f>
        <v>6</v>
      </c>
      <c r="W57" s="13" t="n">
        <f aca="false">G57-E57</f>
        <v>32</v>
      </c>
      <c r="X57" s="10" t="n">
        <f aca="false">YEAR(E57)</f>
        <v>2018</v>
      </c>
      <c r="Y57" s="0" t="str">
        <f aca="false">TEXT(E57,"yyyy-mm")</f>
        <v>2018-06</v>
      </c>
      <c r="Z57" s="0" t="str">
        <f aca="false">"Q"&amp;ROUNDUP(MONTH(E57)/3,0)&amp;"-"&amp;YEAR(E57)</f>
        <v>Q2-2018</v>
      </c>
    </row>
    <row r="58" customFormat="false" ht="14.25" hidden="false" customHeight="false" outlineLevel="0" collapsed="false">
      <c r="A58" s="0" t="s">
        <v>100</v>
      </c>
      <c r="B58" s="0" t="s">
        <v>38</v>
      </c>
      <c r="C58" s="0" t="s">
        <v>39</v>
      </c>
      <c r="D58" s="9" t="n">
        <v>43100</v>
      </c>
      <c r="E58" s="9" t="n">
        <v>43257</v>
      </c>
      <c r="F58" s="9" t="n">
        <v>43273</v>
      </c>
      <c r="G58" s="9" t="n">
        <v>43274</v>
      </c>
      <c r="H58" s="10" t="s">
        <v>36</v>
      </c>
      <c r="I58" s="0" t="n">
        <v>19</v>
      </c>
      <c r="J58" s="0" t="n">
        <v>28</v>
      </c>
      <c r="K58" s="0" t="n">
        <v>103</v>
      </c>
      <c r="L58" s="0" t="n">
        <v>45</v>
      </c>
      <c r="M58" s="0" t="n">
        <v>8</v>
      </c>
      <c r="N58" s="11" t="n">
        <v>0.05</v>
      </c>
      <c r="O58" s="12" t="n">
        <v>1814.43</v>
      </c>
      <c r="P58" s="12" t="n">
        <v>3557.7</v>
      </c>
      <c r="Q58" s="12" t="n">
        <f aca="false">M58*P58*(1-N58)</f>
        <v>27038.52</v>
      </c>
      <c r="R58" s="12" t="n">
        <f aca="false">M58*O58</f>
        <v>14515.44</v>
      </c>
      <c r="S58" s="12" t="n">
        <f aca="false">Q58-R58</f>
        <v>12523.08</v>
      </c>
      <c r="T58" s="11" t="n">
        <f aca="false">IFERROR(S58/Q58,0)</f>
        <v>0.463157007114295</v>
      </c>
      <c r="U58" s="13" t="n">
        <f aca="false">F58-E58</f>
        <v>16</v>
      </c>
      <c r="V58" s="13" t="n">
        <f aca="false">G58-F58</f>
        <v>1</v>
      </c>
      <c r="W58" s="13" t="n">
        <f aca="false">G58-E58</f>
        <v>17</v>
      </c>
      <c r="X58" s="10" t="n">
        <f aca="false">YEAR(E58)</f>
        <v>2018</v>
      </c>
      <c r="Y58" s="0" t="str">
        <f aca="false">TEXT(E58,"yyyy-mm")</f>
        <v>2018-06</v>
      </c>
      <c r="Z58" s="0" t="str">
        <f aca="false">"Q"&amp;ROUNDUP(MONTH(E58)/3,0)&amp;"-"&amp;YEAR(E58)</f>
        <v>Q2-2018</v>
      </c>
    </row>
    <row r="59" customFormat="false" ht="14.25" hidden="false" customHeight="false" outlineLevel="0" collapsed="false">
      <c r="A59" s="0" t="s">
        <v>101</v>
      </c>
      <c r="B59" s="0" t="s">
        <v>38</v>
      </c>
      <c r="C59" s="0" t="s">
        <v>79</v>
      </c>
      <c r="D59" s="9" t="n">
        <v>43100</v>
      </c>
      <c r="E59" s="9" t="n">
        <v>43257</v>
      </c>
      <c r="F59" s="9" t="n">
        <v>43260</v>
      </c>
      <c r="G59" s="9" t="n">
        <v>43263</v>
      </c>
      <c r="H59" s="10" t="s">
        <v>36</v>
      </c>
      <c r="I59" s="0" t="n">
        <v>13</v>
      </c>
      <c r="J59" s="0" t="n">
        <v>8</v>
      </c>
      <c r="K59" s="0" t="n">
        <v>59</v>
      </c>
      <c r="L59" s="0" t="n">
        <v>45</v>
      </c>
      <c r="M59" s="0" t="n">
        <v>3</v>
      </c>
      <c r="N59" s="11" t="n">
        <v>0.4</v>
      </c>
      <c r="O59" s="12" t="n">
        <v>1233.34</v>
      </c>
      <c r="P59" s="12" t="n">
        <v>2371.8</v>
      </c>
      <c r="Q59" s="12" t="n">
        <f aca="false">M59*P59*(1-N59)</f>
        <v>4269.24</v>
      </c>
      <c r="R59" s="12" t="n">
        <f aca="false">M59*O59</f>
        <v>3700.02</v>
      </c>
      <c r="S59" s="12" t="n">
        <f aca="false">Q59-R59</f>
        <v>569.22</v>
      </c>
      <c r="T59" s="11" t="n">
        <f aca="false">IFERROR(S59/Q59,0)</f>
        <v>0.1333305225286</v>
      </c>
      <c r="U59" s="13" t="n">
        <f aca="false">F59-E59</f>
        <v>3</v>
      </c>
      <c r="V59" s="13" t="n">
        <f aca="false">G59-F59</f>
        <v>3</v>
      </c>
      <c r="W59" s="13" t="n">
        <f aca="false">G59-E59</f>
        <v>6</v>
      </c>
      <c r="X59" s="10" t="n">
        <f aca="false">YEAR(E59)</f>
        <v>2018</v>
      </c>
      <c r="Y59" s="0" t="str">
        <f aca="false">TEXT(E59,"yyyy-mm")</f>
        <v>2018-06</v>
      </c>
      <c r="Z59" s="0" t="str">
        <f aca="false">"Q"&amp;ROUNDUP(MONTH(E59)/3,0)&amp;"-"&amp;YEAR(E59)</f>
        <v>Q2-2018</v>
      </c>
    </row>
    <row r="60" customFormat="false" ht="14.25" hidden="false" customHeight="false" outlineLevel="0" collapsed="false">
      <c r="A60" s="0" t="s">
        <v>102</v>
      </c>
      <c r="B60" s="0" t="s">
        <v>38</v>
      </c>
      <c r="C60" s="0" t="s">
        <v>79</v>
      </c>
      <c r="D60" s="9" t="n">
        <v>43100</v>
      </c>
      <c r="E60" s="9" t="n">
        <v>43257</v>
      </c>
      <c r="F60" s="9" t="n">
        <v>43282</v>
      </c>
      <c r="G60" s="9" t="n">
        <v>43285</v>
      </c>
      <c r="H60" s="10" t="s">
        <v>36</v>
      </c>
      <c r="I60" s="0" t="n">
        <v>14</v>
      </c>
      <c r="J60" s="0" t="n">
        <v>47</v>
      </c>
      <c r="K60" s="0" t="n">
        <v>60</v>
      </c>
      <c r="L60" s="0" t="n">
        <v>1</v>
      </c>
      <c r="M60" s="0" t="n">
        <v>1</v>
      </c>
      <c r="N60" s="11" t="n">
        <v>0.4</v>
      </c>
      <c r="O60" s="12" t="n">
        <v>686.08</v>
      </c>
      <c r="P60" s="12" t="n">
        <v>857.6</v>
      </c>
      <c r="Q60" s="12" t="n">
        <f aca="false">M60*P60*(1-N60)</f>
        <v>514.56</v>
      </c>
      <c r="R60" s="12" t="n">
        <f aca="false">M60*O60</f>
        <v>686.08</v>
      </c>
      <c r="S60" s="12" t="n">
        <f aca="false">Q60-R60</f>
        <v>-171.52</v>
      </c>
      <c r="T60" s="11" t="n">
        <f aca="false">IFERROR(S60/Q60,0)</f>
        <v>-0.333333333333334</v>
      </c>
      <c r="U60" s="13" t="n">
        <f aca="false">F60-E60</f>
        <v>25</v>
      </c>
      <c r="V60" s="13" t="n">
        <f aca="false">G60-F60</f>
        <v>3</v>
      </c>
      <c r="W60" s="13" t="n">
        <f aca="false">G60-E60</f>
        <v>28</v>
      </c>
      <c r="X60" s="10" t="n">
        <f aca="false">YEAR(E60)</f>
        <v>2018</v>
      </c>
      <c r="Y60" s="0" t="str">
        <f aca="false">TEXT(E60,"yyyy-mm")</f>
        <v>2018-06</v>
      </c>
      <c r="Z60" s="0" t="str">
        <f aca="false">"Q"&amp;ROUNDUP(MONTH(E60)/3,0)&amp;"-"&amp;YEAR(E60)</f>
        <v>Q2-2018</v>
      </c>
    </row>
    <row r="61" customFormat="false" ht="14.25" hidden="false" customHeight="false" outlineLevel="0" collapsed="false">
      <c r="A61" s="0" t="s">
        <v>103</v>
      </c>
      <c r="B61" s="0" t="s">
        <v>34</v>
      </c>
      <c r="C61" s="0" t="s">
        <v>35</v>
      </c>
      <c r="D61" s="9" t="n">
        <v>43100</v>
      </c>
      <c r="E61" s="9" t="n">
        <v>43258</v>
      </c>
      <c r="F61" s="9" t="n">
        <v>43265</v>
      </c>
      <c r="G61" s="9" t="n">
        <v>43267</v>
      </c>
      <c r="H61" s="10" t="s">
        <v>36</v>
      </c>
      <c r="I61" s="0" t="n">
        <v>11</v>
      </c>
      <c r="J61" s="0" t="n">
        <v>33</v>
      </c>
      <c r="K61" s="0" t="n">
        <v>238</v>
      </c>
      <c r="L61" s="0" t="n">
        <v>20</v>
      </c>
      <c r="M61" s="0" t="n">
        <v>5</v>
      </c>
      <c r="N61" s="11" t="n">
        <v>0.3</v>
      </c>
      <c r="O61" s="12" t="n">
        <v>2880.6</v>
      </c>
      <c r="P61" s="12" t="n">
        <v>3892.7</v>
      </c>
      <c r="Q61" s="12" t="n">
        <f aca="false">M61*P61*(1-N61)</f>
        <v>13624.45</v>
      </c>
      <c r="R61" s="12" t="n">
        <f aca="false">M61*O61</f>
        <v>14403</v>
      </c>
      <c r="S61" s="12" t="n">
        <f aca="false">Q61-R61</f>
        <v>-778.550000000001</v>
      </c>
      <c r="T61" s="11" t="n">
        <f aca="false">IFERROR(S61/Q61,0)</f>
        <v>-0.0571435911174397</v>
      </c>
      <c r="U61" s="13" t="n">
        <f aca="false">F61-E61</f>
        <v>7</v>
      </c>
      <c r="V61" s="13" t="n">
        <f aca="false">G61-F61</f>
        <v>2</v>
      </c>
      <c r="W61" s="13" t="n">
        <f aca="false">G61-E61</f>
        <v>9</v>
      </c>
      <c r="X61" s="10" t="n">
        <f aca="false">YEAR(E61)</f>
        <v>2018</v>
      </c>
      <c r="Y61" s="0" t="str">
        <f aca="false">TEXT(E61,"yyyy-mm")</f>
        <v>2018-06</v>
      </c>
      <c r="Z61" s="0" t="str">
        <f aca="false">"Q"&amp;ROUNDUP(MONTH(E61)/3,0)&amp;"-"&amp;YEAR(E61)</f>
        <v>Q2-2018</v>
      </c>
    </row>
    <row r="62" customFormat="false" ht="14.25" hidden="false" customHeight="false" outlineLevel="0" collapsed="false">
      <c r="A62" s="0" t="s">
        <v>104</v>
      </c>
      <c r="B62" s="0" t="s">
        <v>34</v>
      </c>
      <c r="C62" s="0" t="s">
        <v>39</v>
      </c>
      <c r="D62" s="9" t="n">
        <v>43100</v>
      </c>
      <c r="E62" s="9" t="n">
        <v>43258</v>
      </c>
      <c r="F62" s="9" t="n">
        <v>43264</v>
      </c>
      <c r="G62" s="9" t="n">
        <v>43266</v>
      </c>
      <c r="H62" s="10" t="s">
        <v>36</v>
      </c>
      <c r="I62" s="0" t="n">
        <v>3</v>
      </c>
      <c r="J62" s="0" t="n">
        <v>26</v>
      </c>
      <c r="K62" s="0" t="n">
        <v>151</v>
      </c>
      <c r="L62" s="0" t="n">
        <v>21</v>
      </c>
      <c r="M62" s="0" t="n">
        <v>6</v>
      </c>
      <c r="N62" s="11" t="n">
        <v>0.075</v>
      </c>
      <c r="O62" s="12" t="n">
        <v>1390.92</v>
      </c>
      <c r="P62" s="12" t="n">
        <v>3477.3</v>
      </c>
      <c r="Q62" s="12" t="n">
        <f aca="false">M62*P62*(1-N62)</f>
        <v>19299.015</v>
      </c>
      <c r="R62" s="12" t="n">
        <f aca="false">M62*O62</f>
        <v>8345.52</v>
      </c>
      <c r="S62" s="12" t="n">
        <f aca="false">Q62-R62</f>
        <v>10953.495</v>
      </c>
      <c r="T62" s="11" t="n">
        <f aca="false">IFERROR(S62/Q62,0)</f>
        <v>0.567567567567568</v>
      </c>
      <c r="U62" s="13" t="n">
        <f aca="false">F62-E62</f>
        <v>6</v>
      </c>
      <c r="V62" s="13" t="n">
        <f aca="false">G62-F62</f>
        <v>2</v>
      </c>
      <c r="W62" s="13" t="n">
        <f aca="false">G62-E62</f>
        <v>8</v>
      </c>
      <c r="X62" s="10" t="n">
        <f aca="false">YEAR(E62)</f>
        <v>2018</v>
      </c>
      <c r="Y62" s="0" t="str">
        <f aca="false">TEXT(E62,"yyyy-mm")</f>
        <v>2018-06</v>
      </c>
      <c r="Z62" s="0" t="str">
        <f aca="false">"Q"&amp;ROUNDUP(MONTH(E62)/3,0)&amp;"-"&amp;YEAR(E62)</f>
        <v>Q2-2018</v>
      </c>
    </row>
    <row r="63" customFormat="false" ht="14.25" hidden="false" customHeight="false" outlineLevel="0" collapsed="false">
      <c r="A63" s="0" t="s">
        <v>105</v>
      </c>
      <c r="B63" s="0" t="s">
        <v>38</v>
      </c>
      <c r="C63" s="0" t="s">
        <v>39</v>
      </c>
      <c r="D63" s="9" t="n">
        <v>43100</v>
      </c>
      <c r="E63" s="9" t="n">
        <v>43258</v>
      </c>
      <c r="F63" s="9" t="n">
        <v>43262</v>
      </c>
      <c r="G63" s="9" t="n">
        <v>43272</v>
      </c>
      <c r="H63" s="10" t="s">
        <v>36</v>
      </c>
      <c r="I63" s="0" t="n">
        <v>13</v>
      </c>
      <c r="J63" s="0" t="n">
        <v>20</v>
      </c>
      <c r="K63" s="0" t="n">
        <v>152</v>
      </c>
      <c r="L63" s="0" t="n">
        <v>44</v>
      </c>
      <c r="M63" s="0" t="n">
        <v>5</v>
      </c>
      <c r="N63" s="11" t="n">
        <v>0.1</v>
      </c>
      <c r="O63" s="12" t="n">
        <v>2803.95</v>
      </c>
      <c r="P63" s="12" t="n">
        <v>3738.6</v>
      </c>
      <c r="Q63" s="12" t="n">
        <f aca="false">M63*P63*(1-N63)</f>
        <v>16823.7</v>
      </c>
      <c r="R63" s="12" t="n">
        <f aca="false">M63*O63</f>
        <v>14019.75</v>
      </c>
      <c r="S63" s="12" t="n">
        <f aca="false">Q63-R63</f>
        <v>2803.95</v>
      </c>
      <c r="T63" s="11" t="n">
        <f aca="false">IFERROR(S63/Q63,0)</f>
        <v>0.166666666666667</v>
      </c>
      <c r="U63" s="13" t="n">
        <f aca="false">F63-E63</f>
        <v>4</v>
      </c>
      <c r="V63" s="13" t="n">
        <f aca="false">G63-F63</f>
        <v>10</v>
      </c>
      <c r="W63" s="13" t="n">
        <f aca="false">G63-E63</f>
        <v>14</v>
      </c>
      <c r="X63" s="10" t="n">
        <f aca="false">YEAR(E63)</f>
        <v>2018</v>
      </c>
      <c r="Y63" s="0" t="str">
        <f aca="false">TEXT(E63,"yyyy-mm")</f>
        <v>2018-06</v>
      </c>
      <c r="Z63" s="0" t="str">
        <f aca="false">"Q"&amp;ROUNDUP(MONTH(E63)/3,0)&amp;"-"&amp;YEAR(E63)</f>
        <v>Q2-2018</v>
      </c>
    </row>
    <row r="64" customFormat="false" ht="14.25" hidden="false" customHeight="false" outlineLevel="0" collapsed="false">
      <c r="A64" s="0" t="s">
        <v>106</v>
      </c>
      <c r="B64" s="0" t="s">
        <v>38</v>
      </c>
      <c r="C64" s="0" t="s">
        <v>46</v>
      </c>
      <c r="D64" s="9" t="n">
        <v>43200</v>
      </c>
      <c r="E64" s="9" t="n">
        <v>43258</v>
      </c>
      <c r="F64" s="9" t="n">
        <v>43261</v>
      </c>
      <c r="G64" s="9" t="n">
        <v>43264</v>
      </c>
      <c r="H64" s="10" t="s">
        <v>36</v>
      </c>
      <c r="I64" s="0" t="n">
        <v>20</v>
      </c>
      <c r="J64" s="0" t="n">
        <v>6</v>
      </c>
      <c r="K64" s="0" t="n">
        <v>262</v>
      </c>
      <c r="L64" s="0" t="n">
        <v>8</v>
      </c>
      <c r="M64" s="0" t="n">
        <v>5</v>
      </c>
      <c r="N64" s="11" t="n">
        <v>0.3</v>
      </c>
      <c r="O64" s="12" t="n">
        <v>589.6</v>
      </c>
      <c r="P64" s="12" t="n">
        <v>1072</v>
      </c>
      <c r="Q64" s="12" t="n">
        <f aca="false">M64*P64*(1-N64)</f>
        <v>3752</v>
      </c>
      <c r="R64" s="12" t="n">
        <f aca="false">M64*O64</f>
        <v>2948</v>
      </c>
      <c r="S64" s="12" t="n">
        <f aca="false">Q64-R64</f>
        <v>804</v>
      </c>
      <c r="T64" s="11" t="n">
        <f aca="false">IFERROR(S64/Q64,0)</f>
        <v>0.214285714285714</v>
      </c>
      <c r="U64" s="13" t="n">
        <f aca="false">F64-E64</f>
        <v>3</v>
      </c>
      <c r="V64" s="13" t="n">
        <f aca="false">G64-F64</f>
        <v>3</v>
      </c>
      <c r="W64" s="13" t="n">
        <f aca="false">G64-E64</f>
        <v>6</v>
      </c>
      <c r="X64" s="10" t="n">
        <f aca="false">YEAR(E64)</f>
        <v>2018</v>
      </c>
      <c r="Y64" s="0" t="str">
        <f aca="false">TEXT(E64,"yyyy-mm")</f>
        <v>2018-06</v>
      </c>
      <c r="Z64" s="0" t="str">
        <f aca="false">"Q"&amp;ROUNDUP(MONTH(E64)/3,0)&amp;"-"&amp;YEAR(E64)</f>
        <v>Q2-2018</v>
      </c>
    </row>
    <row r="65" customFormat="false" ht="14.25" hidden="false" customHeight="false" outlineLevel="0" collapsed="false">
      <c r="A65" s="0" t="s">
        <v>107</v>
      </c>
      <c r="B65" s="0" t="s">
        <v>34</v>
      </c>
      <c r="C65" s="0" t="s">
        <v>39</v>
      </c>
      <c r="D65" s="9" t="n">
        <v>43200</v>
      </c>
      <c r="E65" s="9" t="n">
        <v>43258</v>
      </c>
      <c r="F65" s="9" t="n">
        <v>43282</v>
      </c>
      <c r="G65" s="9" t="n">
        <v>43283</v>
      </c>
      <c r="H65" s="10" t="s">
        <v>36</v>
      </c>
      <c r="I65" s="0" t="n">
        <v>5</v>
      </c>
      <c r="J65" s="0" t="n">
        <v>40</v>
      </c>
      <c r="K65" s="0" t="n">
        <v>120</v>
      </c>
      <c r="L65" s="0" t="n">
        <v>46</v>
      </c>
      <c r="M65" s="0" t="n">
        <v>7</v>
      </c>
      <c r="N65" s="11" t="n">
        <v>0.05</v>
      </c>
      <c r="O65" s="12" t="n">
        <v>1761.16</v>
      </c>
      <c r="P65" s="12" t="n">
        <v>2257.9</v>
      </c>
      <c r="Q65" s="12" t="n">
        <f aca="false">M65*P65*(1-N65)</f>
        <v>15015.035</v>
      </c>
      <c r="R65" s="12" t="n">
        <f aca="false">M65*O65</f>
        <v>12328.12</v>
      </c>
      <c r="S65" s="12" t="n">
        <f aca="false">Q65-R65</f>
        <v>2686.915</v>
      </c>
      <c r="T65" s="11" t="n">
        <f aca="false">IFERROR(S65/Q65,0)</f>
        <v>0.178948300819812</v>
      </c>
      <c r="U65" s="13" t="n">
        <f aca="false">F65-E65</f>
        <v>24</v>
      </c>
      <c r="V65" s="13" t="n">
        <f aca="false">G65-F65</f>
        <v>1</v>
      </c>
      <c r="W65" s="13" t="n">
        <f aca="false">G65-E65</f>
        <v>25</v>
      </c>
      <c r="X65" s="10" t="n">
        <f aca="false">YEAR(E65)</f>
        <v>2018</v>
      </c>
      <c r="Y65" s="0" t="str">
        <f aca="false">TEXT(E65,"yyyy-mm")</f>
        <v>2018-06</v>
      </c>
      <c r="Z65" s="0" t="str">
        <f aca="false">"Q"&amp;ROUNDUP(MONTH(E65)/3,0)&amp;"-"&amp;YEAR(E65)</f>
        <v>Q2-2018</v>
      </c>
    </row>
    <row r="66" customFormat="false" ht="14.25" hidden="false" customHeight="false" outlineLevel="0" collapsed="false">
      <c r="A66" s="0" t="s">
        <v>108</v>
      </c>
      <c r="B66" s="0" t="s">
        <v>38</v>
      </c>
      <c r="C66" s="0" t="s">
        <v>35</v>
      </c>
      <c r="D66" s="9" t="n">
        <v>43200</v>
      </c>
      <c r="E66" s="9" t="n">
        <v>43258</v>
      </c>
      <c r="F66" s="9" t="n">
        <v>43262</v>
      </c>
      <c r="G66" s="9" t="n">
        <v>43264</v>
      </c>
      <c r="H66" s="10" t="s">
        <v>36</v>
      </c>
      <c r="I66" s="0" t="n">
        <v>18</v>
      </c>
      <c r="J66" s="0" t="n">
        <v>23</v>
      </c>
      <c r="K66" s="0" t="n">
        <v>233</v>
      </c>
      <c r="L66" s="0" t="n">
        <v>46</v>
      </c>
      <c r="M66" s="0" t="n">
        <v>3</v>
      </c>
      <c r="N66" s="11" t="n">
        <v>0.1</v>
      </c>
      <c r="O66" s="12" t="n">
        <v>751.61</v>
      </c>
      <c r="P66" s="12" t="n">
        <v>1058.6</v>
      </c>
      <c r="Q66" s="12" t="n">
        <f aca="false">M66*P66*(1-N66)</f>
        <v>2858.22</v>
      </c>
      <c r="R66" s="12" t="n">
        <f aca="false">M66*O66</f>
        <v>2254.83</v>
      </c>
      <c r="S66" s="12" t="n">
        <f aca="false">Q66-R66</f>
        <v>603.39</v>
      </c>
      <c r="T66" s="11" t="n">
        <f aca="false">IFERROR(S66/Q66,0)</f>
        <v>0.211106912693914</v>
      </c>
      <c r="U66" s="13" t="n">
        <f aca="false">F66-E66</f>
        <v>4</v>
      </c>
      <c r="V66" s="13" t="n">
        <f aca="false">G66-F66</f>
        <v>2</v>
      </c>
      <c r="W66" s="13" t="n">
        <f aca="false">G66-E66</f>
        <v>6</v>
      </c>
      <c r="X66" s="10" t="n">
        <f aca="false">YEAR(E66)</f>
        <v>2018</v>
      </c>
      <c r="Y66" s="0" t="str">
        <f aca="false">TEXT(E66,"yyyy-mm")</f>
        <v>2018-06</v>
      </c>
      <c r="Z66" s="0" t="str">
        <f aca="false">"Q"&amp;ROUNDUP(MONTH(E66)/3,0)&amp;"-"&amp;YEAR(E66)</f>
        <v>Q2-2018</v>
      </c>
    </row>
    <row r="67" customFormat="false" ht="14.25" hidden="false" customHeight="false" outlineLevel="0" collapsed="false">
      <c r="A67" s="0" t="s">
        <v>109</v>
      </c>
      <c r="B67" s="0" t="s">
        <v>38</v>
      </c>
      <c r="C67" s="0" t="s">
        <v>79</v>
      </c>
      <c r="D67" s="9" t="n">
        <v>43200</v>
      </c>
      <c r="E67" s="9" t="n">
        <v>43258</v>
      </c>
      <c r="F67" s="9" t="n">
        <v>43266</v>
      </c>
      <c r="G67" s="9" t="n">
        <v>43276</v>
      </c>
      <c r="H67" s="10" t="s">
        <v>36</v>
      </c>
      <c r="I67" s="0" t="n">
        <v>13</v>
      </c>
      <c r="J67" s="0" t="n">
        <v>38</v>
      </c>
      <c r="K67" s="0" t="n">
        <v>77</v>
      </c>
      <c r="L67" s="0" t="n">
        <v>39</v>
      </c>
      <c r="M67" s="0" t="n">
        <v>4</v>
      </c>
      <c r="N67" s="11" t="n">
        <v>0.1</v>
      </c>
      <c r="O67" s="12" t="n">
        <v>1296.05</v>
      </c>
      <c r="P67" s="12" t="n">
        <v>2492.4</v>
      </c>
      <c r="Q67" s="12" t="n">
        <f aca="false">M67*P67*(1-N67)</f>
        <v>8972.64</v>
      </c>
      <c r="R67" s="12" t="n">
        <f aca="false">M67*O67</f>
        <v>5184.2</v>
      </c>
      <c r="S67" s="12" t="n">
        <f aca="false">Q67-R67</f>
        <v>3788.44</v>
      </c>
      <c r="T67" s="11" t="n">
        <f aca="false">IFERROR(S67/Q67,0)</f>
        <v>0.422221330622871</v>
      </c>
      <c r="U67" s="13" t="n">
        <f aca="false">F67-E67</f>
        <v>8</v>
      </c>
      <c r="V67" s="13" t="n">
        <f aca="false">G67-F67</f>
        <v>10</v>
      </c>
      <c r="W67" s="13" t="n">
        <f aca="false">G67-E67</f>
        <v>18</v>
      </c>
      <c r="X67" s="10" t="n">
        <f aca="false">YEAR(E67)</f>
        <v>2018</v>
      </c>
      <c r="Y67" s="0" t="str">
        <f aca="false">TEXT(E67,"yyyy-mm")</f>
        <v>2018-06</v>
      </c>
      <c r="Z67" s="0" t="str">
        <f aca="false">"Q"&amp;ROUNDUP(MONTH(E67)/3,0)&amp;"-"&amp;YEAR(E67)</f>
        <v>Q2-2018</v>
      </c>
    </row>
    <row r="68" customFormat="false" ht="14.25" hidden="false" customHeight="false" outlineLevel="0" collapsed="false">
      <c r="A68" s="0" t="s">
        <v>110</v>
      </c>
      <c r="B68" s="0" t="s">
        <v>34</v>
      </c>
      <c r="C68" s="0" t="s">
        <v>79</v>
      </c>
      <c r="D68" s="9" t="n">
        <v>43200</v>
      </c>
      <c r="E68" s="9" t="n">
        <v>43258</v>
      </c>
      <c r="F68" s="9" t="n">
        <v>43264</v>
      </c>
      <c r="G68" s="9" t="n">
        <v>43272</v>
      </c>
      <c r="H68" s="10" t="s">
        <v>36</v>
      </c>
      <c r="I68" s="0" t="n">
        <v>4</v>
      </c>
      <c r="J68" s="0" t="n">
        <v>30</v>
      </c>
      <c r="K68" s="0" t="n">
        <v>69</v>
      </c>
      <c r="L68" s="0" t="n">
        <v>11</v>
      </c>
      <c r="M68" s="0" t="n">
        <v>5</v>
      </c>
      <c r="N68" s="11" t="n">
        <v>0.05</v>
      </c>
      <c r="O68" s="12" t="n">
        <v>2465.6</v>
      </c>
      <c r="P68" s="12" t="n">
        <v>3852.5</v>
      </c>
      <c r="Q68" s="12" t="n">
        <f aca="false">M68*P68*(1-N68)</f>
        <v>18299.375</v>
      </c>
      <c r="R68" s="12" t="n">
        <f aca="false">M68*O68</f>
        <v>12328</v>
      </c>
      <c r="S68" s="12" t="n">
        <f aca="false">Q68-R68</f>
        <v>5971.375</v>
      </c>
      <c r="T68" s="11" t="n">
        <f aca="false">IFERROR(S68/Q68,0)</f>
        <v>0.326315789473684</v>
      </c>
      <c r="U68" s="13" t="n">
        <f aca="false">F68-E68</f>
        <v>6</v>
      </c>
      <c r="V68" s="13" t="n">
        <f aca="false">G68-F68</f>
        <v>8</v>
      </c>
      <c r="W68" s="13" t="n">
        <f aca="false">G68-E68</f>
        <v>14</v>
      </c>
      <c r="X68" s="10" t="n">
        <f aca="false">YEAR(E68)</f>
        <v>2018</v>
      </c>
      <c r="Y68" s="0" t="str">
        <f aca="false">TEXT(E68,"yyyy-mm")</f>
        <v>2018-06</v>
      </c>
      <c r="Z68" s="0" t="str">
        <f aca="false">"Q"&amp;ROUNDUP(MONTH(E68)/3,0)&amp;"-"&amp;YEAR(E68)</f>
        <v>Q2-2018</v>
      </c>
    </row>
    <row r="69" customFormat="false" ht="14.25" hidden="false" customHeight="false" outlineLevel="0" collapsed="false">
      <c r="A69" s="0" t="s">
        <v>111</v>
      </c>
      <c r="B69" s="0" t="s">
        <v>41</v>
      </c>
      <c r="C69" s="0" t="s">
        <v>35</v>
      </c>
      <c r="D69" s="9" t="n">
        <v>43100</v>
      </c>
      <c r="E69" s="9" t="n">
        <v>43259</v>
      </c>
      <c r="F69" s="9" t="n">
        <v>43270</v>
      </c>
      <c r="G69" s="9" t="n">
        <v>43276</v>
      </c>
      <c r="H69" s="10" t="s">
        <v>36</v>
      </c>
      <c r="I69" s="0" t="n">
        <v>23</v>
      </c>
      <c r="J69" s="0" t="n">
        <v>42</v>
      </c>
      <c r="K69" s="0" t="n">
        <v>215</v>
      </c>
      <c r="L69" s="0" t="n">
        <v>37</v>
      </c>
      <c r="M69" s="0" t="n">
        <v>8</v>
      </c>
      <c r="N69" s="11" t="n">
        <v>0.05</v>
      </c>
      <c r="O69" s="12" t="n">
        <v>132.66</v>
      </c>
      <c r="P69" s="12" t="n">
        <v>241.2</v>
      </c>
      <c r="Q69" s="12" t="n">
        <f aca="false">M69*P69*(1-N69)</f>
        <v>1833.12</v>
      </c>
      <c r="R69" s="12" t="n">
        <f aca="false">M69*O69</f>
        <v>1061.28</v>
      </c>
      <c r="S69" s="12" t="n">
        <f aca="false">Q69-R69</f>
        <v>771.84</v>
      </c>
      <c r="T69" s="11" t="n">
        <f aca="false">IFERROR(S69/Q69,0)</f>
        <v>0.421052631578947</v>
      </c>
      <c r="U69" s="13" t="n">
        <f aca="false">F69-E69</f>
        <v>11</v>
      </c>
      <c r="V69" s="13" t="n">
        <f aca="false">G69-F69</f>
        <v>6</v>
      </c>
      <c r="W69" s="13" t="n">
        <f aca="false">G69-E69</f>
        <v>17</v>
      </c>
      <c r="X69" s="10" t="n">
        <f aca="false">YEAR(E69)</f>
        <v>2018</v>
      </c>
      <c r="Y69" s="0" t="str">
        <f aca="false">TEXT(E69,"yyyy-mm")</f>
        <v>2018-06</v>
      </c>
      <c r="Z69" s="0" t="str">
        <f aca="false">"Q"&amp;ROUNDUP(MONTH(E69)/3,0)&amp;"-"&amp;YEAR(E69)</f>
        <v>Q2-2018</v>
      </c>
    </row>
    <row r="70" customFormat="false" ht="14.25" hidden="false" customHeight="false" outlineLevel="0" collapsed="false">
      <c r="A70" s="0" t="s">
        <v>112</v>
      </c>
      <c r="B70" s="0" t="s">
        <v>34</v>
      </c>
      <c r="C70" s="0" t="s">
        <v>48</v>
      </c>
      <c r="D70" s="9" t="n">
        <v>43100</v>
      </c>
      <c r="E70" s="9" t="n">
        <v>43259</v>
      </c>
      <c r="F70" s="9" t="n">
        <v>43262</v>
      </c>
      <c r="G70" s="9" t="n">
        <v>43268</v>
      </c>
      <c r="H70" s="10" t="s">
        <v>36</v>
      </c>
      <c r="I70" s="0" t="n">
        <v>9</v>
      </c>
      <c r="J70" s="0" t="n">
        <v>1</v>
      </c>
      <c r="K70" s="0" t="n">
        <v>30</v>
      </c>
      <c r="L70" s="0" t="n">
        <v>35</v>
      </c>
      <c r="M70" s="0" t="n">
        <v>2</v>
      </c>
      <c r="N70" s="11" t="n">
        <v>0.15</v>
      </c>
      <c r="O70" s="12" t="n">
        <v>494.39</v>
      </c>
      <c r="P70" s="12" t="n">
        <v>1051.9</v>
      </c>
      <c r="Q70" s="12" t="n">
        <f aca="false">M70*P70*(1-N70)</f>
        <v>1788.23</v>
      </c>
      <c r="R70" s="12" t="n">
        <f aca="false">M70*O70</f>
        <v>988.78</v>
      </c>
      <c r="S70" s="12" t="n">
        <f aca="false">Q70-R70</f>
        <v>799.45</v>
      </c>
      <c r="T70" s="11" t="n">
        <f aca="false">IFERROR(S70/Q70,0)</f>
        <v>0.447062178802503</v>
      </c>
      <c r="U70" s="13" t="n">
        <f aca="false">F70-E70</f>
        <v>3</v>
      </c>
      <c r="V70" s="13" t="n">
        <f aca="false">G70-F70</f>
        <v>6</v>
      </c>
      <c r="W70" s="13" t="n">
        <f aca="false">G70-E70</f>
        <v>9</v>
      </c>
      <c r="X70" s="10" t="n">
        <f aca="false">YEAR(E70)</f>
        <v>2018</v>
      </c>
      <c r="Y70" s="0" t="str">
        <f aca="false">TEXT(E70,"yyyy-mm")</f>
        <v>2018-06</v>
      </c>
      <c r="Z70" s="0" t="str">
        <f aca="false">"Q"&amp;ROUNDUP(MONTH(E70)/3,0)&amp;"-"&amp;YEAR(E70)</f>
        <v>Q2-2018</v>
      </c>
    </row>
    <row r="71" customFormat="false" ht="14.25" hidden="false" customHeight="false" outlineLevel="0" collapsed="false">
      <c r="A71" s="0" t="s">
        <v>113</v>
      </c>
      <c r="B71" s="0" t="s">
        <v>41</v>
      </c>
      <c r="C71" s="0" t="s">
        <v>39</v>
      </c>
      <c r="D71" s="9" t="n">
        <v>43100</v>
      </c>
      <c r="E71" s="9" t="n">
        <v>43259</v>
      </c>
      <c r="F71" s="9" t="n">
        <v>43265</v>
      </c>
      <c r="G71" s="9" t="n">
        <v>43270</v>
      </c>
      <c r="H71" s="10" t="s">
        <v>36</v>
      </c>
      <c r="I71" s="0" t="n">
        <v>25</v>
      </c>
      <c r="J71" s="0" t="n">
        <v>11</v>
      </c>
      <c r="K71" s="0" t="n">
        <v>169</v>
      </c>
      <c r="L71" s="0" t="n">
        <v>10</v>
      </c>
      <c r="M71" s="0" t="n">
        <v>5</v>
      </c>
      <c r="N71" s="11" t="n">
        <v>0.3</v>
      </c>
      <c r="O71" s="12" t="n">
        <v>107.07</v>
      </c>
      <c r="P71" s="12" t="n">
        <v>227.8</v>
      </c>
      <c r="Q71" s="12" t="n">
        <f aca="false">M71*P71*(1-N71)</f>
        <v>797.3</v>
      </c>
      <c r="R71" s="12" t="n">
        <f aca="false">M71*O71</f>
        <v>535.35</v>
      </c>
      <c r="S71" s="12" t="n">
        <f aca="false">Q71-R71</f>
        <v>261.95</v>
      </c>
      <c r="T71" s="11" t="n">
        <f aca="false">IFERROR(S71/Q71,0)</f>
        <v>0.328546343910699</v>
      </c>
      <c r="U71" s="13" t="n">
        <f aca="false">F71-E71</f>
        <v>6</v>
      </c>
      <c r="V71" s="13" t="n">
        <f aca="false">G71-F71</f>
        <v>5</v>
      </c>
      <c r="W71" s="13" t="n">
        <f aca="false">G71-E71</f>
        <v>11</v>
      </c>
      <c r="X71" s="10" t="n">
        <f aca="false">YEAR(E71)</f>
        <v>2018</v>
      </c>
      <c r="Y71" s="0" t="str">
        <f aca="false">TEXT(E71,"yyyy-mm")</f>
        <v>2018-06</v>
      </c>
      <c r="Z71" s="0" t="str">
        <f aca="false">"Q"&amp;ROUNDUP(MONTH(E71)/3,0)&amp;"-"&amp;YEAR(E71)</f>
        <v>Q2-2018</v>
      </c>
    </row>
    <row r="72" customFormat="false" ht="14.25" hidden="false" customHeight="false" outlineLevel="0" collapsed="false">
      <c r="A72" s="0" t="s">
        <v>114</v>
      </c>
      <c r="B72" s="0" t="s">
        <v>41</v>
      </c>
      <c r="C72" s="0" t="s">
        <v>58</v>
      </c>
      <c r="D72" s="9" t="n">
        <v>43200</v>
      </c>
      <c r="E72" s="9" t="n">
        <v>43259</v>
      </c>
      <c r="F72" s="9" t="n">
        <v>43265</v>
      </c>
      <c r="G72" s="9" t="n">
        <v>43266</v>
      </c>
      <c r="H72" s="10" t="s">
        <v>36</v>
      </c>
      <c r="I72" s="0" t="n">
        <v>24</v>
      </c>
      <c r="J72" s="0" t="n">
        <v>4</v>
      </c>
      <c r="K72" s="0" t="n">
        <v>333</v>
      </c>
      <c r="L72" s="0" t="n">
        <v>14</v>
      </c>
      <c r="M72" s="0" t="n">
        <v>5</v>
      </c>
      <c r="N72" s="11" t="n">
        <v>0.05</v>
      </c>
      <c r="O72" s="12" t="n">
        <v>506.99</v>
      </c>
      <c r="P72" s="12" t="n">
        <v>1078.7</v>
      </c>
      <c r="Q72" s="12" t="n">
        <f aca="false">M72*P72*(1-N72)</f>
        <v>5123.825</v>
      </c>
      <c r="R72" s="12" t="n">
        <f aca="false">M72*O72</f>
        <v>2534.95</v>
      </c>
      <c r="S72" s="12" t="n">
        <f aca="false">Q72-R72</f>
        <v>2588.875</v>
      </c>
      <c r="T72" s="11" t="n">
        <f aca="false">IFERROR(S72/Q72,0)</f>
        <v>0.505262182061253</v>
      </c>
      <c r="U72" s="13" t="n">
        <f aca="false">F72-E72</f>
        <v>6</v>
      </c>
      <c r="V72" s="13" t="n">
        <f aca="false">G72-F72</f>
        <v>1</v>
      </c>
      <c r="W72" s="13" t="n">
        <f aca="false">G72-E72</f>
        <v>7</v>
      </c>
      <c r="X72" s="10" t="n">
        <f aca="false">YEAR(E72)</f>
        <v>2018</v>
      </c>
      <c r="Y72" s="0" t="str">
        <f aca="false">TEXT(E72,"yyyy-mm")</f>
        <v>2018-06</v>
      </c>
      <c r="Z72" s="0" t="str">
        <f aca="false">"Q"&amp;ROUNDUP(MONTH(E72)/3,0)&amp;"-"&amp;YEAR(E72)</f>
        <v>Q2-2018</v>
      </c>
    </row>
    <row r="73" customFormat="false" ht="14.25" hidden="false" customHeight="false" outlineLevel="0" collapsed="false">
      <c r="A73" s="0" t="s">
        <v>115</v>
      </c>
      <c r="B73" s="0" t="s">
        <v>43</v>
      </c>
      <c r="C73" s="0" t="s">
        <v>39</v>
      </c>
      <c r="D73" s="9" t="n">
        <v>43200</v>
      </c>
      <c r="E73" s="9" t="n">
        <v>43259</v>
      </c>
      <c r="F73" s="9" t="n">
        <v>43264</v>
      </c>
      <c r="G73" s="9" t="n">
        <v>43271</v>
      </c>
      <c r="H73" s="10" t="s">
        <v>36</v>
      </c>
      <c r="I73" s="0" t="n">
        <v>28</v>
      </c>
      <c r="J73" s="0" t="n">
        <v>6</v>
      </c>
      <c r="K73" s="0" t="n">
        <v>96</v>
      </c>
      <c r="L73" s="0" t="n">
        <v>10</v>
      </c>
      <c r="M73" s="0" t="n">
        <v>8</v>
      </c>
      <c r="N73" s="11" t="n">
        <v>0.15</v>
      </c>
      <c r="O73" s="12" t="n">
        <v>743.7</v>
      </c>
      <c r="P73" s="12" t="n">
        <v>1005</v>
      </c>
      <c r="Q73" s="12" t="n">
        <f aca="false">M73*P73*(1-N73)</f>
        <v>6834</v>
      </c>
      <c r="R73" s="12" t="n">
        <f aca="false">M73*O73</f>
        <v>5949.6</v>
      </c>
      <c r="S73" s="12" t="n">
        <f aca="false">Q73-R73</f>
        <v>884.4</v>
      </c>
      <c r="T73" s="11" t="n">
        <f aca="false">IFERROR(S73/Q73,0)</f>
        <v>0.129411764705882</v>
      </c>
      <c r="U73" s="13" t="n">
        <f aca="false">F73-E73</f>
        <v>5</v>
      </c>
      <c r="V73" s="13" t="n">
        <f aca="false">G73-F73</f>
        <v>7</v>
      </c>
      <c r="W73" s="13" t="n">
        <f aca="false">G73-E73</f>
        <v>12</v>
      </c>
      <c r="X73" s="10" t="n">
        <f aca="false">YEAR(E73)</f>
        <v>2018</v>
      </c>
      <c r="Y73" s="0" t="str">
        <f aca="false">TEXT(E73,"yyyy-mm")</f>
        <v>2018-06</v>
      </c>
      <c r="Z73" s="0" t="str">
        <f aca="false">"Q"&amp;ROUNDUP(MONTH(E73)/3,0)&amp;"-"&amp;YEAR(E73)</f>
        <v>Q2-2018</v>
      </c>
    </row>
    <row r="74" customFormat="false" ht="14.25" hidden="false" customHeight="false" outlineLevel="0" collapsed="false">
      <c r="A74" s="0" t="s">
        <v>116</v>
      </c>
      <c r="B74" s="0" t="s">
        <v>41</v>
      </c>
      <c r="C74" s="0" t="s">
        <v>46</v>
      </c>
      <c r="D74" s="9" t="n">
        <v>43200</v>
      </c>
      <c r="E74" s="9" t="n">
        <v>43259</v>
      </c>
      <c r="F74" s="9" t="n">
        <v>43284</v>
      </c>
      <c r="G74" s="9" t="n">
        <v>43290</v>
      </c>
      <c r="H74" s="10" t="s">
        <v>36</v>
      </c>
      <c r="I74" s="0" t="n">
        <v>24</v>
      </c>
      <c r="J74" s="0" t="n">
        <v>17</v>
      </c>
      <c r="K74" s="0" t="n">
        <v>289</v>
      </c>
      <c r="L74" s="0" t="n">
        <v>45</v>
      </c>
      <c r="M74" s="0" t="n">
        <v>5</v>
      </c>
      <c r="N74" s="11" t="n">
        <v>0.05</v>
      </c>
      <c r="O74" s="12" t="n">
        <v>1317.42</v>
      </c>
      <c r="P74" s="12" t="n">
        <v>2485.7</v>
      </c>
      <c r="Q74" s="12" t="n">
        <f aca="false">M74*P74*(1-N74)</f>
        <v>11807.075</v>
      </c>
      <c r="R74" s="12" t="n">
        <f aca="false">M74*O74</f>
        <v>6587.1</v>
      </c>
      <c r="S74" s="12" t="n">
        <f aca="false">Q74-R74</f>
        <v>5219.975</v>
      </c>
      <c r="T74" s="11" t="n">
        <f aca="false">IFERROR(S74/Q74,0)</f>
        <v>0.442105686632803</v>
      </c>
      <c r="U74" s="13" t="n">
        <f aca="false">F74-E74</f>
        <v>25</v>
      </c>
      <c r="V74" s="13" t="n">
        <f aca="false">G74-F74</f>
        <v>6</v>
      </c>
      <c r="W74" s="13" t="n">
        <f aca="false">G74-E74</f>
        <v>31</v>
      </c>
      <c r="X74" s="10" t="n">
        <f aca="false">YEAR(E74)</f>
        <v>2018</v>
      </c>
      <c r="Y74" s="0" t="str">
        <f aca="false">TEXT(E74,"yyyy-mm")</f>
        <v>2018-06</v>
      </c>
      <c r="Z74" s="0" t="str">
        <f aca="false">"Q"&amp;ROUNDUP(MONTH(E74)/3,0)&amp;"-"&amp;YEAR(E74)</f>
        <v>Q2-2018</v>
      </c>
    </row>
    <row r="75" customFormat="false" ht="14.25" hidden="false" customHeight="false" outlineLevel="0" collapsed="false">
      <c r="A75" s="0" t="s">
        <v>117</v>
      </c>
      <c r="B75" s="0" t="s">
        <v>34</v>
      </c>
      <c r="C75" s="0" t="s">
        <v>39</v>
      </c>
      <c r="D75" s="9" t="n">
        <v>43200</v>
      </c>
      <c r="E75" s="9" t="n">
        <v>43259</v>
      </c>
      <c r="F75" s="9" t="n">
        <v>43281</v>
      </c>
      <c r="G75" s="9" t="n">
        <v>43287</v>
      </c>
      <c r="H75" s="10" t="s">
        <v>36</v>
      </c>
      <c r="I75" s="0" t="n">
        <v>3</v>
      </c>
      <c r="J75" s="0" t="n">
        <v>7</v>
      </c>
      <c r="K75" s="0" t="n">
        <v>140</v>
      </c>
      <c r="L75" s="0" t="n">
        <v>22</v>
      </c>
      <c r="M75" s="0" t="n">
        <v>3</v>
      </c>
      <c r="N75" s="11" t="n">
        <v>0.05</v>
      </c>
      <c r="O75" s="12" t="n">
        <v>2154.52</v>
      </c>
      <c r="P75" s="12" t="n">
        <v>2659.9</v>
      </c>
      <c r="Q75" s="12" t="n">
        <f aca="false">M75*P75*(1-N75)</f>
        <v>7580.715</v>
      </c>
      <c r="R75" s="12" t="n">
        <f aca="false">M75*O75</f>
        <v>6463.56</v>
      </c>
      <c r="S75" s="12" t="n">
        <f aca="false">Q75-R75</f>
        <v>1117.155</v>
      </c>
      <c r="T75" s="11" t="n">
        <f aca="false">IFERROR(S75/Q75,0)</f>
        <v>0.147368025311597</v>
      </c>
      <c r="U75" s="13" t="n">
        <f aca="false">F75-E75</f>
        <v>22</v>
      </c>
      <c r="V75" s="13" t="n">
        <f aca="false">G75-F75</f>
        <v>6</v>
      </c>
      <c r="W75" s="13" t="n">
        <f aca="false">G75-E75</f>
        <v>28</v>
      </c>
      <c r="X75" s="10" t="n">
        <f aca="false">YEAR(E75)</f>
        <v>2018</v>
      </c>
      <c r="Y75" s="0" t="str">
        <f aca="false">TEXT(E75,"yyyy-mm")</f>
        <v>2018-06</v>
      </c>
      <c r="Z75" s="0" t="str">
        <f aca="false">"Q"&amp;ROUNDUP(MONTH(E75)/3,0)&amp;"-"&amp;YEAR(E75)</f>
        <v>Q2-2018</v>
      </c>
    </row>
    <row r="76" customFormat="false" ht="14.25" hidden="false" customHeight="false" outlineLevel="0" collapsed="false">
      <c r="A76" s="0" t="s">
        <v>118</v>
      </c>
      <c r="B76" s="0" t="s">
        <v>34</v>
      </c>
      <c r="C76" s="0" t="s">
        <v>39</v>
      </c>
      <c r="D76" s="9" t="n">
        <v>43200</v>
      </c>
      <c r="E76" s="9" t="n">
        <v>43260</v>
      </c>
      <c r="F76" s="9" t="n">
        <v>43279</v>
      </c>
      <c r="G76" s="9" t="n">
        <v>43284</v>
      </c>
      <c r="H76" s="10" t="s">
        <v>36</v>
      </c>
      <c r="I76" s="0" t="n">
        <v>1</v>
      </c>
      <c r="J76" s="0" t="n">
        <v>1</v>
      </c>
      <c r="K76" s="0" t="n">
        <v>107</v>
      </c>
      <c r="L76" s="0" t="n">
        <v>1</v>
      </c>
      <c r="M76" s="0" t="n">
        <v>1</v>
      </c>
      <c r="N76" s="11" t="n">
        <v>0.075</v>
      </c>
      <c r="O76" s="12" t="n">
        <v>1579.32</v>
      </c>
      <c r="P76" s="12" t="n">
        <v>2224.4</v>
      </c>
      <c r="Q76" s="12" t="n">
        <f aca="false">M76*P76*(1-N76)</f>
        <v>2057.57</v>
      </c>
      <c r="R76" s="12" t="n">
        <f aca="false">M76*O76</f>
        <v>1579.32</v>
      </c>
      <c r="S76" s="12" t="n">
        <f aca="false">Q76-R76</f>
        <v>478.25</v>
      </c>
      <c r="T76" s="11" t="n">
        <f aca="false">IFERROR(S76/Q76,0)</f>
        <v>0.232434376473219</v>
      </c>
      <c r="U76" s="13" t="n">
        <f aca="false">F76-E76</f>
        <v>19</v>
      </c>
      <c r="V76" s="13" t="n">
        <f aca="false">G76-F76</f>
        <v>5</v>
      </c>
      <c r="W76" s="13" t="n">
        <f aca="false">G76-E76</f>
        <v>24</v>
      </c>
      <c r="X76" s="10" t="n">
        <f aca="false">YEAR(E76)</f>
        <v>2018</v>
      </c>
      <c r="Y76" s="0" t="str">
        <f aca="false">TEXT(E76,"yyyy-mm")</f>
        <v>2018-06</v>
      </c>
      <c r="Z76" s="0" t="str">
        <f aca="false">"Q"&amp;ROUNDUP(MONTH(E76)/3,0)&amp;"-"&amp;YEAR(E76)</f>
        <v>Q2-2018</v>
      </c>
    </row>
    <row r="77" customFormat="false" ht="14.25" hidden="false" customHeight="false" outlineLevel="0" collapsed="false">
      <c r="A77" s="0" t="s">
        <v>119</v>
      </c>
      <c r="B77" s="0" t="s">
        <v>34</v>
      </c>
      <c r="C77" s="0" t="s">
        <v>58</v>
      </c>
      <c r="D77" s="9" t="n">
        <v>43200</v>
      </c>
      <c r="E77" s="9" t="n">
        <v>43260</v>
      </c>
      <c r="F77" s="9" t="n">
        <v>43263</v>
      </c>
      <c r="G77" s="9" t="n">
        <v>43267</v>
      </c>
      <c r="H77" s="10" t="s">
        <v>36</v>
      </c>
      <c r="I77" s="0" t="n">
        <v>11</v>
      </c>
      <c r="J77" s="0" t="n">
        <v>27</v>
      </c>
      <c r="K77" s="0" t="n">
        <v>338</v>
      </c>
      <c r="L77" s="0" t="n">
        <v>35</v>
      </c>
      <c r="M77" s="0" t="n">
        <v>7</v>
      </c>
      <c r="N77" s="11" t="n">
        <v>0.2</v>
      </c>
      <c r="O77" s="12" t="n">
        <v>1260.87</v>
      </c>
      <c r="P77" s="12" t="n">
        <v>2472.3</v>
      </c>
      <c r="Q77" s="12" t="n">
        <f aca="false">M77*P77*(1-N77)</f>
        <v>13844.88</v>
      </c>
      <c r="R77" s="12" t="n">
        <f aca="false">M77*O77</f>
        <v>8826.09</v>
      </c>
      <c r="S77" s="12" t="n">
        <f aca="false">Q77-R77</f>
        <v>5018.79</v>
      </c>
      <c r="T77" s="11" t="n">
        <f aca="false">IFERROR(S77/Q77,0)</f>
        <v>0.362501516806213</v>
      </c>
      <c r="U77" s="13" t="n">
        <f aca="false">F77-E77</f>
        <v>3</v>
      </c>
      <c r="V77" s="13" t="n">
        <f aca="false">G77-F77</f>
        <v>4</v>
      </c>
      <c r="W77" s="13" t="n">
        <f aca="false">G77-E77</f>
        <v>7</v>
      </c>
      <c r="X77" s="10" t="n">
        <f aca="false">YEAR(E77)</f>
        <v>2018</v>
      </c>
      <c r="Y77" s="0" t="str">
        <f aca="false">TEXT(E77,"yyyy-mm")</f>
        <v>2018-06</v>
      </c>
      <c r="Z77" s="0" t="str">
        <f aca="false">"Q"&amp;ROUNDUP(MONTH(E77)/3,0)&amp;"-"&amp;YEAR(E77)</f>
        <v>Q2-2018</v>
      </c>
    </row>
    <row r="78" customFormat="false" ht="14.25" hidden="false" customHeight="false" outlineLevel="0" collapsed="false">
      <c r="A78" s="0" t="s">
        <v>120</v>
      </c>
      <c r="B78" s="0" t="s">
        <v>34</v>
      </c>
      <c r="C78" s="0" t="s">
        <v>35</v>
      </c>
      <c r="D78" s="9" t="n">
        <v>43200</v>
      </c>
      <c r="E78" s="9" t="n">
        <v>43260</v>
      </c>
      <c r="F78" s="9" t="n">
        <v>43274</v>
      </c>
      <c r="G78" s="9" t="n">
        <v>43275</v>
      </c>
      <c r="H78" s="10" t="s">
        <v>36</v>
      </c>
      <c r="I78" s="0" t="n">
        <v>5</v>
      </c>
      <c r="J78" s="0" t="n">
        <v>33</v>
      </c>
      <c r="K78" s="0" t="n">
        <v>232</v>
      </c>
      <c r="L78" s="0" t="n">
        <v>15</v>
      </c>
      <c r="M78" s="0" t="n">
        <v>5</v>
      </c>
      <c r="N78" s="11" t="n">
        <v>0.05</v>
      </c>
      <c r="O78" s="12" t="n">
        <v>799.24</v>
      </c>
      <c r="P78" s="12" t="n">
        <v>1011.7</v>
      </c>
      <c r="Q78" s="12" t="n">
        <f aca="false">M78*P78*(1-N78)</f>
        <v>4805.575</v>
      </c>
      <c r="R78" s="12" t="n">
        <f aca="false">M78*O78</f>
        <v>3996.2</v>
      </c>
      <c r="S78" s="12" t="n">
        <f aca="false">Q78-R78</f>
        <v>809.375</v>
      </c>
      <c r="T78" s="11" t="n">
        <f aca="false">IFERROR(S78/Q78,0)</f>
        <v>0.168424174006232</v>
      </c>
      <c r="U78" s="13" t="n">
        <f aca="false">F78-E78</f>
        <v>14</v>
      </c>
      <c r="V78" s="13" t="n">
        <f aca="false">G78-F78</f>
        <v>1</v>
      </c>
      <c r="W78" s="13" t="n">
        <f aca="false">G78-E78</f>
        <v>15</v>
      </c>
      <c r="X78" s="10" t="n">
        <f aca="false">YEAR(E78)</f>
        <v>2018</v>
      </c>
      <c r="Y78" s="0" t="str">
        <f aca="false">TEXT(E78,"yyyy-mm")</f>
        <v>2018-06</v>
      </c>
      <c r="Z78" s="0" t="str">
        <f aca="false">"Q"&amp;ROUNDUP(MONTH(E78)/3,0)&amp;"-"&amp;YEAR(E78)</f>
        <v>Q2-2018</v>
      </c>
    </row>
    <row r="79" customFormat="false" ht="14.25" hidden="false" customHeight="false" outlineLevel="0" collapsed="false">
      <c r="A79" s="0" t="s">
        <v>121</v>
      </c>
      <c r="B79" s="0" t="s">
        <v>43</v>
      </c>
      <c r="C79" s="0" t="s">
        <v>35</v>
      </c>
      <c r="D79" s="9" t="n">
        <v>43200</v>
      </c>
      <c r="E79" s="9" t="n">
        <v>43260</v>
      </c>
      <c r="F79" s="9" t="n">
        <v>43286</v>
      </c>
      <c r="G79" s="9" t="n">
        <v>43294</v>
      </c>
      <c r="H79" s="10" t="s">
        <v>36</v>
      </c>
      <c r="I79" s="0" t="n">
        <v>26</v>
      </c>
      <c r="J79" s="0" t="n">
        <v>28</v>
      </c>
      <c r="K79" s="0" t="n">
        <v>231</v>
      </c>
      <c r="L79" s="0" t="n">
        <v>28</v>
      </c>
      <c r="M79" s="0" t="n">
        <v>6</v>
      </c>
      <c r="N79" s="11" t="n">
        <v>0.2</v>
      </c>
      <c r="O79" s="12" t="n">
        <v>128.98</v>
      </c>
      <c r="P79" s="12" t="n">
        <v>234.5</v>
      </c>
      <c r="Q79" s="12" t="n">
        <f aca="false">M79*P79*(1-N79)</f>
        <v>1125.6</v>
      </c>
      <c r="R79" s="12" t="n">
        <f aca="false">M79*O79</f>
        <v>773.88</v>
      </c>
      <c r="S79" s="12" t="n">
        <f aca="false">Q79-R79</f>
        <v>351.72</v>
      </c>
      <c r="T79" s="11" t="n">
        <f aca="false">IFERROR(S79/Q79,0)</f>
        <v>0.312473347547975</v>
      </c>
      <c r="U79" s="13" t="n">
        <f aca="false">F79-E79</f>
        <v>26</v>
      </c>
      <c r="V79" s="13" t="n">
        <f aca="false">G79-F79</f>
        <v>8</v>
      </c>
      <c r="W79" s="13" t="n">
        <f aca="false">G79-E79</f>
        <v>34</v>
      </c>
      <c r="X79" s="10" t="n">
        <f aca="false">YEAR(E79)</f>
        <v>2018</v>
      </c>
      <c r="Y79" s="0" t="str">
        <f aca="false">TEXT(E79,"yyyy-mm")</f>
        <v>2018-06</v>
      </c>
      <c r="Z79" s="0" t="str">
        <f aca="false">"Q"&amp;ROUNDUP(MONTH(E79)/3,0)&amp;"-"&amp;YEAR(E79)</f>
        <v>Q2-2018</v>
      </c>
    </row>
    <row r="80" customFormat="false" ht="14.25" hidden="false" customHeight="false" outlineLevel="0" collapsed="false">
      <c r="A80" s="0" t="s">
        <v>122</v>
      </c>
      <c r="B80" s="0" t="s">
        <v>38</v>
      </c>
      <c r="C80" s="0" t="s">
        <v>39</v>
      </c>
      <c r="D80" s="9" t="n">
        <v>43200</v>
      </c>
      <c r="E80" s="9" t="n">
        <v>43260</v>
      </c>
      <c r="F80" s="9" t="n">
        <v>43265</v>
      </c>
      <c r="G80" s="9" t="n">
        <v>43268</v>
      </c>
      <c r="H80" s="10" t="s">
        <v>36</v>
      </c>
      <c r="I80" s="0" t="n">
        <v>13</v>
      </c>
      <c r="J80" s="0" t="n">
        <v>42</v>
      </c>
      <c r="K80" s="0" t="n">
        <v>158</v>
      </c>
      <c r="L80" s="0" t="n">
        <v>11</v>
      </c>
      <c r="M80" s="0" t="n">
        <v>4</v>
      </c>
      <c r="N80" s="11" t="n">
        <v>0.075</v>
      </c>
      <c r="O80" s="12" t="n">
        <v>143.72</v>
      </c>
      <c r="P80" s="12" t="n">
        <v>261.3</v>
      </c>
      <c r="Q80" s="12" t="n">
        <f aca="false">M80*P80*(1-N80)</f>
        <v>966.81</v>
      </c>
      <c r="R80" s="12" t="n">
        <f aca="false">M80*O80</f>
        <v>574.88</v>
      </c>
      <c r="S80" s="12" t="n">
        <f aca="false">Q80-R80</f>
        <v>391.93</v>
      </c>
      <c r="T80" s="11" t="n">
        <f aca="false">IFERROR(S80/Q80,0)</f>
        <v>0.405384718817555</v>
      </c>
      <c r="U80" s="13" t="n">
        <f aca="false">F80-E80</f>
        <v>5</v>
      </c>
      <c r="V80" s="13" t="n">
        <f aca="false">G80-F80</f>
        <v>3</v>
      </c>
      <c r="W80" s="13" t="n">
        <f aca="false">G80-E80</f>
        <v>8</v>
      </c>
      <c r="X80" s="10" t="n">
        <f aca="false">YEAR(E80)</f>
        <v>2018</v>
      </c>
      <c r="Y80" s="0" t="str">
        <f aca="false">TEXT(E80,"yyyy-mm")</f>
        <v>2018-06</v>
      </c>
      <c r="Z80" s="0" t="str">
        <f aca="false">"Q"&amp;ROUNDUP(MONTH(E80)/3,0)&amp;"-"&amp;YEAR(E80)</f>
        <v>Q2-2018</v>
      </c>
    </row>
    <row r="81" customFormat="false" ht="14.25" hidden="false" customHeight="false" outlineLevel="0" collapsed="false">
      <c r="A81" s="0" t="s">
        <v>123</v>
      </c>
      <c r="B81" s="0" t="s">
        <v>38</v>
      </c>
      <c r="C81" s="0" t="s">
        <v>48</v>
      </c>
      <c r="D81" s="9" t="n">
        <v>43100</v>
      </c>
      <c r="E81" s="9" t="n">
        <v>43260</v>
      </c>
      <c r="F81" s="9" t="n">
        <v>43278</v>
      </c>
      <c r="G81" s="9" t="n">
        <v>43282</v>
      </c>
      <c r="H81" s="10" t="s">
        <v>36</v>
      </c>
      <c r="I81" s="0" t="n">
        <v>18</v>
      </c>
      <c r="J81" s="0" t="n">
        <v>5</v>
      </c>
      <c r="K81" s="0" t="n">
        <v>36</v>
      </c>
      <c r="L81" s="0" t="n">
        <v>29</v>
      </c>
      <c r="M81" s="0" t="n">
        <v>7</v>
      </c>
      <c r="N81" s="11" t="n">
        <v>0.1</v>
      </c>
      <c r="O81" s="12" t="n">
        <v>2844.69</v>
      </c>
      <c r="P81" s="12" t="n">
        <v>4006.6</v>
      </c>
      <c r="Q81" s="12" t="n">
        <f aca="false">M81*P81*(1-N81)</f>
        <v>25241.58</v>
      </c>
      <c r="R81" s="12" t="n">
        <f aca="false">M81*O81</f>
        <v>19912.83</v>
      </c>
      <c r="S81" s="12" t="n">
        <f aca="false">Q81-R81</f>
        <v>5328.75</v>
      </c>
      <c r="T81" s="11" t="n">
        <f aca="false">IFERROR(S81/Q81,0)</f>
        <v>0.211110001830313</v>
      </c>
      <c r="U81" s="13" t="n">
        <f aca="false">F81-E81</f>
        <v>18</v>
      </c>
      <c r="V81" s="13" t="n">
        <f aca="false">G81-F81</f>
        <v>4</v>
      </c>
      <c r="W81" s="13" t="n">
        <f aca="false">G81-E81</f>
        <v>22</v>
      </c>
      <c r="X81" s="10" t="n">
        <f aca="false">YEAR(E81)</f>
        <v>2018</v>
      </c>
      <c r="Y81" s="0" t="str">
        <f aca="false">TEXT(E81,"yyyy-mm")</f>
        <v>2018-06</v>
      </c>
      <c r="Z81" s="0" t="str">
        <f aca="false">"Q"&amp;ROUNDUP(MONTH(E81)/3,0)&amp;"-"&amp;YEAR(E81)</f>
        <v>Q2-2018</v>
      </c>
    </row>
    <row r="82" customFormat="false" ht="14.25" hidden="false" customHeight="false" outlineLevel="0" collapsed="false">
      <c r="A82" s="0" t="s">
        <v>124</v>
      </c>
      <c r="B82" s="0" t="s">
        <v>34</v>
      </c>
      <c r="C82" s="0" t="s">
        <v>35</v>
      </c>
      <c r="D82" s="9" t="n">
        <v>43200</v>
      </c>
      <c r="E82" s="9" t="n">
        <v>43260</v>
      </c>
      <c r="F82" s="9" t="n">
        <v>43286</v>
      </c>
      <c r="G82" s="9" t="n">
        <v>43294</v>
      </c>
      <c r="H82" s="10" t="s">
        <v>36</v>
      </c>
      <c r="I82" s="0" t="n">
        <v>3</v>
      </c>
      <c r="J82" s="0" t="n">
        <v>10</v>
      </c>
      <c r="K82" s="0" t="n">
        <v>206</v>
      </c>
      <c r="L82" s="0" t="n">
        <v>28</v>
      </c>
      <c r="M82" s="0" t="n">
        <v>7</v>
      </c>
      <c r="N82" s="11" t="n">
        <v>0.05</v>
      </c>
      <c r="O82" s="12" t="n">
        <v>866.65</v>
      </c>
      <c r="P82" s="12" t="n">
        <v>1333.3</v>
      </c>
      <c r="Q82" s="12" t="n">
        <f aca="false">M82*P82*(1-N82)</f>
        <v>8866.445</v>
      </c>
      <c r="R82" s="12" t="n">
        <f aca="false">M82*O82</f>
        <v>6066.55</v>
      </c>
      <c r="S82" s="12" t="n">
        <f aca="false">Q82-R82</f>
        <v>2799.895</v>
      </c>
      <c r="T82" s="11" t="n">
        <f aca="false">IFERROR(S82/Q82,0)</f>
        <v>0.315785526217103</v>
      </c>
      <c r="U82" s="13" t="n">
        <f aca="false">F82-E82</f>
        <v>26</v>
      </c>
      <c r="V82" s="13" t="n">
        <f aca="false">G82-F82</f>
        <v>8</v>
      </c>
      <c r="W82" s="13" t="n">
        <f aca="false">G82-E82</f>
        <v>34</v>
      </c>
      <c r="X82" s="10" t="n">
        <f aca="false">YEAR(E82)</f>
        <v>2018</v>
      </c>
      <c r="Y82" s="0" t="str">
        <f aca="false">TEXT(E82,"yyyy-mm")</f>
        <v>2018-06</v>
      </c>
      <c r="Z82" s="0" t="str">
        <f aca="false">"Q"&amp;ROUNDUP(MONTH(E82)/3,0)&amp;"-"&amp;YEAR(E82)</f>
        <v>Q2-2018</v>
      </c>
    </row>
    <row r="83" customFormat="false" ht="14.25" hidden="false" customHeight="false" outlineLevel="0" collapsed="false">
      <c r="A83" s="0" t="s">
        <v>125</v>
      </c>
      <c r="B83" s="0" t="s">
        <v>34</v>
      </c>
      <c r="C83" s="0" t="s">
        <v>35</v>
      </c>
      <c r="D83" s="9" t="n">
        <v>43200</v>
      </c>
      <c r="E83" s="9" t="n">
        <v>43261</v>
      </c>
      <c r="F83" s="9" t="n">
        <v>43288</v>
      </c>
      <c r="G83" s="9" t="n">
        <v>43290</v>
      </c>
      <c r="H83" s="10" t="s">
        <v>36</v>
      </c>
      <c r="I83" s="0" t="n">
        <v>10</v>
      </c>
      <c r="J83" s="0" t="n">
        <v>34</v>
      </c>
      <c r="K83" s="0" t="n">
        <v>255</v>
      </c>
      <c r="L83" s="0" t="n">
        <v>15</v>
      </c>
      <c r="M83" s="0" t="n">
        <v>5</v>
      </c>
      <c r="N83" s="11" t="n">
        <v>0.05</v>
      </c>
      <c r="O83" s="12" t="n">
        <v>90.45</v>
      </c>
      <c r="P83" s="12" t="n">
        <v>167.5</v>
      </c>
      <c r="Q83" s="12" t="n">
        <f aca="false">M83*P83*(1-N83)</f>
        <v>795.625</v>
      </c>
      <c r="R83" s="12" t="n">
        <f aca="false">M83*O83</f>
        <v>452.25</v>
      </c>
      <c r="S83" s="12" t="n">
        <f aca="false">Q83-R83</f>
        <v>343.375</v>
      </c>
      <c r="T83" s="11" t="n">
        <f aca="false">IFERROR(S83/Q83,0)</f>
        <v>0.431578947368421</v>
      </c>
      <c r="U83" s="13" t="n">
        <f aca="false">F83-E83</f>
        <v>27</v>
      </c>
      <c r="V83" s="13" t="n">
        <f aca="false">G83-F83</f>
        <v>2</v>
      </c>
      <c r="W83" s="13" t="n">
        <f aca="false">G83-E83</f>
        <v>29</v>
      </c>
      <c r="X83" s="10" t="n">
        <f aca="false">YEAR(E83)</f>
        <v>2018</v>
      </c>
      <c r="Y83" s="0" t="str">
        <f aca="false">TEXT(E83,"yyyy-mm")</f>
        <v>2018-06</v>
      </c>
      <c r="Z83" s="0" t="str">
        <f aca="false">"Q"&amp;ROUNDUP(MONTH(E83)/3,0)&amp;"-"&amp;YEAR(E83)</f>
        <v>Q2-2018</v>
      </c>
    </row>
    <row r="84" customFormat="false" ht="14.25" hidden="false" customHeight="false" outlineLevel="0" collapsed="false">
      <c r="A84" s="0" t="s">
        <v>126</v>
      </c>
      <c r="B84" s="0" t="s">
        <v>38</v>
      </c>
      <c r="C84" s="0" t="s">
        <v>58</v>
      </c>
      <c r="D84" s="9" t="n">
        <v>43200</v>
      </c>
      <c r="E84" s="9" t="n">
        <v>43261</v>
      </c>
      <c r="F84" s="9" t="n">
        <v>43279</v>
      </c>
      <c r="G84" s="9" t="n">
        <v>43283</v>
      </c>
      <c r="H84" s="10" t="s">
        <v>36</v>
      </c>
      <c r="I84" s="0" t="n">
        <v>14</v>
      </c>
      <c r="J84" s="0" t="n">
        <v>23</v>
      </c>
      <c r="K84" s="0" t="n">
        <v>336</v>
      </c>
      <c r="L84" s="0" t="n">
        <v>27</v>
      </c>
      <c r="M84" s="0" t="n">
        <v>7</v>
      </c>
      <c r="N84" s="11" t="n">
        <v>0.075</v>
      </c>
      <c r="O84" s="12" t="n">
        <v>1821.66</v>
      </c>
      <c r="P84" s="12" t="n">
        <v>3195.9</v>
      </c>
      <c r="Q84" s="12" t="n">
        <f aca="false">M84*P84*(1-N84)</f>
        <v>20693.4525</v>
      </c>
      <c r="R84" s="12" t="n">
        <f aca="false">M84*O84</f>
        <v>12751.62</v>
      </c>
      <c r="S84" s="12" t="n">
        <f aca="false">Q84-R84</f>
        <v>7941.8325</v>
      </c>
      <c r="T84" s="11" t="n">
        <f aca="false">IFERROR(S84/Q84,0)</f>
        <v>0.383784798597527</v>
      </c>
      <c r="U84" s="13" t="n">
        <f aca="false">F84-E84</f>
        <v>18</v>
      </c>
      <c r="V84" s="13" t="n">
        <f aca="false">G84-F84</f>
        <v>4</v>
      </c>
      <c r="W84" s="13" t="n">
        <f aca="false">G84-E84</f>
        <v>22</v>
      </c>
      <c r="X84" s="10" t="n">
        <f aca="false">YEAR(E84)</f>
        <v>2018</v>
      </c>
      <c r="Y84" s="0" t="str">
        <f aca="false">TEXT(E84,"yyyy-mm")</f>
        <v>2018-06</v>
      </c>
      <c r="Z84" s="0" t="str">
        <f aca="false">"Q"&amp;ROUNDUP(MONTH(E84)/3,0)&amp;"-"&amp;YEAR(E84)</f>
        <v>Q2-2018</v>
      </c>
    </row>
    <row r="85" customFormat="false" ht="14.25" hidden="false" customHeight="false" outlineLevel="0" collapsed="false">
      <c r="A85" s="0" t="s">
        <v>127</v>
      </c>
      <c r="B85" s="0" t="s">
        <v>38</v>
      </c>
      <c r="C85" s="0" t="s">
        <v>46</v>
      </c>
      <c r="D85" s="9" t="n">
        <v>43200</v>
      </c>
      <c r="E85" s="9" t="n">
        <v>43261</v>
      </c>
      <c r="F85" s="9" t="n">
        <v>43281</v>
      </c>
      <c r="G85" s="9" t="n">
        <v>43286</v>
      </c>
      <c r="H85" s="10" t="s">
        <v>36</v>
      </c>
      <c r="I85" s="0" t="n">
        <v>20</v>
      </c>
      <c r="J85" s="0" t="n">
        <v>18</v>
      </c>
      <c r="K85" s="0" t="n">
        <v>307</v>
      </c>
      <c r="L85" s="0" t="n">
        <v>15</v>
      </c>
      <c r="M85" s="0" t="n">
        <v>1</v>
      </c>
      <c r="N85" s="11" t="n">
        <v>0.05</v>
      </c>
      <c r="O85" s="12" t="n">
        <v>809.96</v>
      </c>
      <c r="P85" s="12" t="n">
        <v>1051.9</v>
      </c>
      <c r="Q85" s="12" t="n">
        <f aca="false">M85*P85*(1-N85)</f>
        <v>999.305</v>
      </c>
      <c r="R85" s="12" t="n">
        <f aca="false">M85*O85</f>
        <v>809.96</v>
      </c>
      <c r="S85" s="12" t="n">
        <f aca="false">Q85-R85</f>
        <v>189.345</v>
      </c>
      <c r="T85" s="11" t="n">
        <f aca="false">IFERROR(S85/Q85,0)</f>
        <v>0.189476686296976</v>
      </c>
      <c r="U85" s="13" t="n">
        <f aca="false">F85-E85</f>
        <v>20</v>
      </c>
      <c r="V85" s="13" t="n">
        <f aca="false">G85-F85</f>
        <v>5</v>
      </c>
      <c r="W85" s="13" t="n">
        <f aca="false">G85-E85</f>
        <v>25</v>
      </c>
      <c r="X85" s="10" t="n">
        <f aca="false">YEAR(E85)</f>
        <v>2018</v>
      </c>
      <c r="Y85" s="0" t="str">
        <f aca="false">TEXT(E85,"yyyy-mm")</f>
        <v>2018-06</v>
      </c>
      <c r="Z85" s="0" t="str">
        <f aca="false">"Q"&amp;ROUNDUP(MONTH(E85)/3,0)&amp;"-"&amp;YEAR(E85)</f>
        <v>Q2-2018</v>
      </c>
    </row>
    <row r="86" customFormat="false" ht="14.25" hidden="false" customHeight="false" outlineLevel="0" collapsed="false">
      <c r="A86" s="0" t="s">
        <v>128</v>
      </c>
      <c r="B86" s="0" t="s">
        <v>38</v>
      </c>
      <c r="C86" s="0" t="s">
        <v>48</v>
      </c>
      <c r="D86" s="9" t="n">
        <v>43100</v>
      </c>
      <c r="E86" s="9" t="n">
        <v>43261</v>
      </c>
      <c r="F86" s="9" t="n">
        <v>43281</v>
      </c>
      <c r="G86" s="9" t="n">
        <v>43284</v>
      </c>
      <c r="H86" s="10" t="s">
        <v>36</v>
      </c>
      <c r="I86" s="0" t="n">
        <v>15</v>
      </c>
      <c r="J86" s="0" t="n">
        <v>8</v>
      </c>
      <c r="K86" s="0" t="n">
        <v>9</v>
      </c>
      <c r="L86" s="0" t="n">
        <v>28</v>
      </c>
      <c r="M86" s="0" t="n">
        <v>4</v>
      </c>
      <c r="N86" s="11" t="n">
        <v>0.1</v>
      </c>
      <c r="O86" s="12" t="n">
        <v>3540.62</v>
      </c>
      <c r="P86" s="12" t="n">
        <v>5447.1</v>
      </c>
      <c r="Q86" s="12" t="n">
        <f aca="false">M86*P86*(1-N86)</f>
        <v>19609.56</v>
      </c>
      <c r="R86" s="12" t="n">
        <f aca="false">M86*O86</f>
        <v>14162.48</v>
      </c>
      <c r="S86" s="12" t="n">
        <f aca="false">Q86-R86</f>
        <v>5447.08</v>
      </c>
      <c r="T86" s="11" t="n">
        <f aca="false">IFERROR(S86/Q86,0)</f>
        <v>0.277776757867081</v>
      </c>
      <c r="U86" s="13" t="n">
        <f aca="false">F86-E86</f>
        <v>20</v>
      </c>
      <c r="V86" s="13" t="n">
        <f aca="false">G86-F86</f>
        <v>3</v>
      </c>
      <c r="W86" s="13" t="n">
        <f aca="false">G86-E86</f>
        <v>23</v>
      </c>
      <c r="X86" s="10" t="n">
        <f aca="false">YEAR(E86)</f>
        <v>2018</v>
      </c>
      <c r="Y86" s="0" t="str">
        <f aca="false">TEXT(E86,"yyyy-mm")</f>
        <v>2018-06</v>
      </c>
      <c r="Z86" s="0" t="str">
        <f aca="false">"Q"&amp;ROUNDUP(MONTH(E86)/3,0)&amp;"-"&amp;YEAR(E86)</f>
        <v>Q2-2018</v>
      </c>
    </row>
    <row r="87" customFormat="false" ht="14.25" hidden="false" customHeight="false" outlineLevel="0" collapsed="false">
      <c r="A87" s="0" t="s">
        <v>129</v>
      </c>
      <c r="B87" s="0" t="s">
        <v>38</v>
      </c>
      <c r="C87" s="0" t="s">
        <v>39</v>
      </c>
      <c r="D87" s="9" t="n">
        <v>43200</v>
      </c>
      <c r="E87" s="9" t="n">
        <v>43261</v>
      </c>
      <c r="F87" s="9" t="n">
        <v>43267</v>
      </c>
      <c r="G87" s="9" t="n">
        <v>43275</v>
      </c>
      <c r="H87" s="10" t="s">
        <v>36</v>
      </c>
      <c r="I87" s="0" t="n">
        <v>13</v>
      </c>
      <c r="J87" s="0" t="n">
        <v>36</v>
      </c>
      <c r="K87" s="0" t="n">
        <v>200</v>
      </c>
      <c r="L87" s="0" t="n">
        <v>18</v>
      </c>
      <c r="M87" s="0" t="n">
        <v>2</v>
      </c>
      <c r="N87" s="11" t="n">
        <v>0.075</v>
      </c>
      <c r="O87" s="12" t="n">
        <v>1973.15</v>
      </c>
      <c r="P87" s="12" t="n">
        <v>3182.5</v>
      </c>
      <c r="Q87" s="12" t="n">
        <f aca="false">M87*P87*(1-N87)</f>
        <v>5887.625</v>
      </c>
      <c r="R87" s="12" t="n">
        <f aca="false">M87*O87</f>
        <v>3946.3</v>
      </c>
      <c r="S87" s="12" t="n">
        <f aca="false">Q87-R87</f>
        <v>1941.325</v>
      </c>
      <c r="T87" s="11" t="n">
        <f aca="false">IFERROR(S87/Q87,0)</f>
        <v>0.32972972972973</v>
      </c>
      <c r="U87" s="13" t="n">
        <f aca="false">F87-E87</f>
        <v>6</v>
      </c>
      <c r="V87" s="13" t="n">
        <f aca="false">G87-F87</f>
        <v>8</v>
      </c>
      <c r="W87" s="13" t="n">
        <f aca="false">G87-E87</f>
        <v>14</v>
      </c>
      <c r="X87" s="10" t="n">
        <f aca="false">YEAR(E87)</f>
        <v>2018</v>
      </c>
      <c r="Y87" s="0" t="str">
        <f aca="false">TEXT(E87,"yyyy-mm")</f>
        <v>2018-06</v>
      </c>
      <c r="Z87" s="0" t="str">
        <f aca="false">"Q"&amp;ROUNDUP(MONTH(E87)/3,0)&amp;"-"&amp;YEAR(E87)</f>
        <v>Q2-2018</v>
      </c>
    </row>
    <row r="88" customFormat="false" ht="14.25" hidden="false" customHeight="false" outlineLevel="0" collapsed="false">
      <c r="A88" s="0" t="s">
        <v>130</v>
      </c>
      <c r="B88" s="0" t="s">
        <v>34</v>
      </c>
      <c r="C88" s="0" t="s">
        <v>58</v>
      </c>
      <c r="D88" s="9" t="n">
        <v>43100</v>
      </c>
      <c r="E88" s="9" t="n">
        <v>43262</v>
      </c>
      <c r="F88" s="9" t="n">
        <v>43280</v>
      </c>
      <c r="G88" s="9" t="n">
        <v>43282</v>
      </c>
      <c r="H88" s="10" t="s">
        <v>36</v>
      </c>
      <c r="I88" s="0" t="n">
        <v>6</v>
      </c>
      <c r="J88" s="0" t="n">
        <v>47</v>
      </c>
      <c r="K88" s="0" t="n">
        <v>337</v>
      </c>
      <c r="L88" s="0" t="n">
        <v>30</v>
      </c>
      <c r="M88" s="0" t="n">
        <v>3</v>
      </c>
      <c r="N88" s="11" t="n">
        <v>0.1</v>
      </c>
      <c r="O88" s="12" t="n">
        <v>632.68</v>
      </c>
      <c r="P88" s="12" t="n">
        <v>891.1</v>
      </c>
      <c r="Q88" s="12" t="n">
        <f aca="false">M88*P88*(1-N88)</f>
        <v>2405.97</v>
      </c>
      <c r="R88" s="12" t="n">
        <f aca="false">M88*O88</f>
        <v>1898.04</v>
      </c>
      <c r="S88" s="12" t="n">
        <f aca="false">Q88-R88</f>
        <v>507.93</v>
      </c>
      <c r="T88" s="11" t="n">
        <f aca="false">IFERROR(S88/Q88,0)</f>
        <v>0.211112358009452</v>
      </c>
      <c r="U88" s="13" t="n">
        <f aca="false">F88-E88</f>
        <v>18</v>
      </c>
      <c r="V88" s="13" t="n">
        <f aca="false">G88-F88</f>
        <v>2</v>
      </c>
      <c r="W88" s="13" t="n">
        <f aca="false">G88-E88</f>
        <v>20</v>
      </c>
      <c r="X88" s="10" t="n">
        <f aca="false">YEAR(E88)</f>
        <v>2018</v>
      </c>
      <c r="Y88" s="0" t="str">
        <f aca="false">TEXT(E88,"yyyy-mm")</f>
        <v>2018-06</v>
      </c>
      <c r="Z88" s="0" t="str">
        <f aca="false">"Q"&amp;ROUNDUP(MONTH(E88)/3,0)&amp;"-"&amp;YEAR(E88)</f>
        <v>Q2-2018</v>
      </c>
    </row>
    <row r="89" customFormat="false" ht="14.25" hidden="false" customHeight="false" outlineLevel="0" collapsed="false">
      <c r="A89" s="0" t="s">
        <v>131</v>
      </c>
      <c r="B89" s="0" t="s">
        <v>38</v>
      </c>
      <c r="C89" s="0" t="s">
        <v>39</v>
      </c>
      <c r="D89" s="9" t="n">
        <v>43100</v>
      </c>
      <c r="E89" s="9" t="n">
        <v>43262</v>
      </c>
      <c r="F89" s="9" t="n">
        <v>43267</v>
      </c>
      <c r="G89" s="9" t="n">
        <v>43270</v>
      </c>
      <c r="H89" s="10" t="s">
        <v>36</v>
      </c>
      <c r="I89" s="0" t="n">
        <v>15</v>
      </c>
      <c r="J89" s="0" t="n">
        <v>27</v>
      </c>
      <c r="K89" s="0" t="n">
        <v>158</v>
      </c>
      <c r="L89" s="0" t="n">
        <v>31</v>
      </c>
      <c r="M89" s="0" t="n">
        <v>2</v>
      </c>
      <c r="N89" s="11" t="n">
        <v>0.2</v>
      </c>
      <c r="O89" s="12" t="n">
        <v>2724.89</v>
      </c>
      <c r="P89" s="12" t="n">
        <v>3892.7</v>
      </c>
      <c r="Q89" s="12" t="n">
        <f aca="false">M89*P89*(1-N89)</f>
        <v>6228.32</v>
      </c>
      <c r="R89" s="12" t="n">
        <f aca="false">M89*O89</f>
        <v>5449.78</v>
      </c>
      <c r="S89" s="12" t="n">
        <f aca="false">Q89-R89</f>
        <v>778.54</v>
      </c>
      <c r="T89" s="11" t="n">
        <f aca="false">IFERROR(S89/Q89,0)</f>
        <v>0.125</v>
      </c>
      <c r="U89" s="13" t="n">
        <f aca="false">F89-E89</f>
        <v>5</v>
      </c>
      <c r="V89" s="13" t="n">
        <f aca="false">G89-F89</f>
        <v>3</v>
      </c>
      <c r="W89" s="13" t="n">
        <f aca="false">G89-E89</f>
        <v>8</v>
      </c>
      <c r="X89" s="10" t="n">
        <f aca="false">YEAR(E89)</f>
        <v>2018</v>
      </c>
      <c r="Y89" s="0" t="str">
        <f aca="false">TEXT(E89,"yyyy-mm")</f>
        <v>2018-06</v>
      </c>
      <c r="Z89" s="0" t="str">
        <f aca="false">"Q"&amp;ROUNDUP(MONTH(E89)/3,0)&amp;"-"&amp;YEAR(E89)</f>
        <v>Q2-2018</v>
      </c>
    </row>
    <row r="90" customFormat="false" ht="14.25" hidden="false" customHeight="false" outlineLevel="0" collapsed="false">
      <c r="A90" s="0" t="s">
        <v>132</v>
      </c>
      <c r="B90" s="0" t="s">
        <v>38</v>
      </c>
      <c r="C90" s="0" t="s">
        <v>35</v>
      </c>
      <c r="D90" s="9" t="n">
        <v>43100</v>
      </c>
      <c r="E90" s="9" t="n">
        <v>43262</v>
      </c>
      <c r="F90" s="9" t="n">
        <v>43264</v>
      </c>
      <c r="G90" s="9" t="n">
        <v>43267</v>
      </c>
      <c r="H90" s="10" t="s">
        <v>36</v>
      </c>
      <c r="I90" s="0" t="n">
        <v>13</v>
      </c>
      <c r="J90" s="0" t="n">
        <v>5</v>
      </c>
      <c r="K90" s="0" t="n">
        <v>249</v>
      </c>
      <c r="L90" s="0" t="n">
        <v>8</v>
      </c>
      <c r="M90" s="0" t="n">
        <v>2</v>
      </c>
      <c r="N90" s="11" t="n">
        <v>0.4</v>
      </c>
      <c r="O90" s="12" t="n">
        <v>3360.05</v>
      </c>
      <c r="P90" s="12" t="n">
        <v>3953</v>
      </c>
      <c r="Q90" s="12" t="n">
        <f aca="false">M90*P90*(1-N90)</f>
        <v>4743.6</v>
      </c>
      <c r="R90" s="12" t="n">
        <f aca="false">M90*O90</f>
        <v>6720.1</v>
      </c>
      <c r="S90" s="12" t="n">
        <f aca="false">Q90-R90</f>
        <v>-1976.5</v>
      </c>
      <c r="T90" s="11" t="n">
        <f aca="false">IFERROR(S90/Q90,0)</f>
        <v>-0.416666666666667</v>
      </c>
      <c r="U90" s="13" t="n">
        <f aca="false">F90-E90</f>
        <v>2</v>
      </c>
      <c r="V90" s="13" t="n">
        <f aca="false">G90-F90</f>
        <v>3</v>
      </c>
      <c r="W90" s="13" t="n">
        <f aca="false">G90-E90</f>
        <v>5</v>
      </c>
      <c r="X90" s="10" t="n">
        <f aca="false">YEAR(E90)</f>
        <v>2018</v>
      </c>
      <c r="Y90" s="0" t="str">
        <f aca="false">TEXT(E90,"yyyy-mm")</f>
        <v>2018-06</v>
      </c>
      <c r="Z90" s="0" t="str">
        <f aca="false">"Q"&amp;ROUNDUP(MONTH(E90)/3,0)&amp;"-"&amp;YEAR(E90)</f>
        <v>Q2-2018</v>
      </c>
    </row>
    <row r="91" customFormat="false" ht="14.25" hidden="false" customHeight="false" outlineLevel="0" collapsed="false">
      <c r="A91" s="0" t="s">
        <v>133</v>
      </c>
      <c r="B91" s="0" t="s">
        <v>38</v>
      </c>
      <c r="C91" s="0" t="s">
        <v>39</v>
      </c>
      <c r="D91" s="9" t="n">
        <v>43100</v>
      </c>
      <c r="E91" s="9" t="n">
        <v>43262</v>
      </c>
      <c r="F91" s="9" t="n">
        <v>43279</v>
      </c>
      <c r="G91" s="9" t="n">
        <v>43288</v>
      </c>
      <c r="H91" s="10" t="s">
        <v>36</v>
      </c>
      <c r="I91" s="0" t="n">
        <v>20</v>
      </c>
      <c r="J91" s="0" t="n">
        <v>38</v>
      </c>
      <c r="K91" s="0" t="n">
        <v>185</v>
      </c>
      <c r="L91" s="0" t="n">
        <v>5</v>
      </c>
      <c r="M91" s="0" t="n">
        <v>2</v>
      </c>
      <c r="N91" s="11" t="n">
        <v>0.3</v>
      </c>
      <c r="O91" s="12" t="n">
        <v>545.51</v>
      </c>
      <c r="P91" s="12" t="n">
        <v>924.6</v>
      </c>
      <c r="Q91" s="12" t="n">
        <f aca="false">M91*P91*(1-N91)</f>
        <v>1294.44</v>
      </c>
      <c r="R91" s="12" t="n">
        <f aca="false">M91*O91</f>
        <v>1091.02</v>
      </c>
      <c r="S91" s="12" t="n">
        <f aca="false">Q91-R91</f>
        <v>203.42</v>
      </c>
      <c r="T91" s="11" t="n">
        <f aca="false">IFERROR(S91/Q91,0)</f>
        <v>0.157149037421588</v>
      </c>
      <c r="U91" s="13" t="n">
        <f aca="false">F91-E91</f>
        <v>17</v>
      </c>
      <c r="V91" s="13" t="n">
        <f aca="false">G91-F91</f>
        <v>9</v>
      </c>
      <c r="W91" s="13" t="n">
        <f aca="false">G91-E91</f>
        <v>26</v>
      </c>
      <c r="X91" s="10" t="n">
        <f aca="false">YEAR(E91)</f>
        <v>2018</v>
      </c>
      <c r="Y91" s="0" t="str">
        <f aca="false">TEXT(E91,"yyyy-mm")</f>
        <v>2018-06</v>
      </c>
      <c r="Z91" s="0" t="str">
        <f aca="false">"Q"&amp;ROUNDUP(MONTH(E91)/3,0)&amp;"-"&amp;YEAR(E91)</f>
        <v>Q2-2018</v>
      </c>
    </row>
    <row r="92" customFormat="false" ht="14.25" hidden="false" customHeight="false" outlineLevel="0" collapsed="false">
      <c r="A92" s="0" t="s">
        <v>134</v>
      </c>
      <c r="B92" s="0" t="s">
        <v>38</v>
      </c>
      <c r="C92" s="0" t="s">
        <v>39</v>
      </c>
      <c r="D92" s="9" t="n">
        <v>43200</v>
      </c>
      <c r="E92" s="9" t="n">
        <v>43262</v>
      </c>
      <c r="F92" s="9" t="n">
        <v>43288</v>
      </c>
      <c r="G92" s="9" t="n">
        <v>43289</v>
      </c>
      <c r="H92" s="10" t="s">
        <v>36</v>
      </c>
      <c r="I92" s="0" t="n">
        <v>20</v>
      </c>
      <c r="J92" s="0" t="n">
        <v>21</v>
      </c>
      <c r="K92" s="0" t="n">
        <v>189</v>
      </c>
      <c r="L92" s="0" t="n">
        <v>10</v>
      </c>
      <c r="M92" s="0" t="n">
        <v>7</v>
      </c>
      <c r="N92" s="11" t="n">
        <v>0.3</v>
      </c>
      <c r="O92" s="12" t="n">
        <v>1989.63</v>
      </c>
      <c r="P92" s="12" t="n">
        <v>3430.4</v>
      </c>
      <c r="Q92" s="12" t="n">
        <f aca="false">M92*P92*(1-N92)</f>
        <v>16808.96</v>
      </c>
      <c r="R92" s="12" t="n">
        <f aca="false">M92*O92</f>
        <v>13927.41</v>
      </c>
      <c r="S92" s="12" t="n">
        <f aca="false">Q92-R92</f>
        <v>2881.55</v>
      </c>
      <c r="T92" s="11" t="n">
        <f aca="false">IFERROR(S92/Q92,0)</f>
        <v>0.171429404317697</v>
      </c>
      <c r="U92" s="13" t="n">
        <f aca="false">F92-E92</f>
        <v>26</v>
      </c>
      <c r="V92" s="13" t="n">
        <f aca="false">G92-F92</f>
        <v>1</v>
      </c>
      <c r="W92" s="13" t="n">
        <f aca="false">G92-E92</f>
        <v>27</v>
      </c>
      <c r="X92" s="10" t="n">
        <f aca="false">YEAR(E92)</f>
        <v>2018</v>
      </c>
      <c r="Y92" s="0" t="str">
        <f aca="false">TEXT(E92,"yyyy-mm")</f>
        <v>2018-06</v>
      </c>
      <c r="Z92" s="0" t="str">
        <f aca="false">"Q"&amp;ROUNDUP(MONTH(E92)/3,0)&amp;"-"&amp;YEAR(E92)</f>
        <v>Q2-2018</v>
      </c>
    </row>
    <row r="93" customFormat="false" ht="14.25" hidden="false" customHeight="false" outlineLevel="0" collapsed="false">
      <c r="A93" s="0" t="s">
        <v>135</v>
      </c>
      <c r="B93" s="0" t="s">
        <v>41</v>
      </c>
      <c r="C93" s="0" t="s">
        <v>39</v>
      </c>
      <c r="D93" s="9" t="n">
        <v>43200</v>
      </c>
      <c r="E93" s="9" t="n">
        <v>43262</v>
      </c>
      <c r="F93" s="9" t="n">
        <v>43279</v>
      </c>
      <c r="G93" s="9" t="n">
        <v>43287</v>
      </c>
      <c r="H93" s="10" t="s">
        <v>36</v>
      </c>
      <c r="I93" s="0" t="n">
        <v>22</v>
      </c>
      <c r="J93" s="0" t="n">
        <v>24</v>
      </c>
      <c r="K93" s="0" t="n">
        <v>170</v>
      </c>
      <c r="L93" s="0" t="n">
        <v>43</v>
      </c>
      <c r="M93" s="0" t="n">
        <v>7</v>
      </c>
      <c r="N93" s="11" t="n">
        <v>0.075</v>
      </c>
      <c r="O93" s="12" t="n">
        <v>622.3</v>
      </c>
      <c r="P93" s="12" t="n">
        <v>1152.4</v>
      </c>
      <c r="Q93" s="12" t="n">
        <f aca="false">M93*P93*(1-N93)</f>
        <v>7461.79</v>
      </c>
      <c r="R93" s="12" t="n">
        <f aca="false">M93*O93</f>
        <v>4356.1</v>
      </c>
      <c r="S93" s="12" t="n">
        <f aca="false">Q93-R93</f>
        <v>3105.69</v>
      </c>
      <c r="T93" s="11" t="n">
        <f aca="false">IFERROR(S93/Q93,0)</f>
        <v>0.416212463765397</v>
      </c>
      <c r="U93" s="13" t="n">
        <f aca="false">F93-E93</f>
        <v>17</v>
      </c>
      <c r="V93" s="13" t="n">
        <f aca="false">G93-F93</f>
        <v>8</v>
      </c>
      <c r="W93" s="13" t="n">
        <f aca="false">G93-E93</f>
        <v>25</v>
      </c>
      <c r="X93" s="10" t="n">
        <f aca="false">YEAR(E93)</f>
        <v>2018</v>
      </c>
      <c r="Y93" s="0" t="str">
        <f aca="false">TEXT(E93,"yyyy-mm")</f>
        <v>2018-06</v>
      </c>
      <c r="Z93" s="0" t="str">
        <f aca="false">"Q"&amp;ROUNDUP(MONTH(E93)/3,0)&amp;"-"&amp;YEAR(E93)</f>
        <v>Q2-2018</v>
      </c>
    </row>
    <row r="94" customFormat="false" ht="14.25" hidden="false" customHeight="false" outlineLevel="0" collapsed="false">
      <c r="A94" s="0" t="s">
        <v>136</v>
      </c>
      <c r="B94" s="0" t="s">
        <v>41</v>
      </c>
      <c r="C94" s="0" t="s">
        <v>39</v>
      </c>
      <c r="D94" s="9" t="n">
        <v>43200</v>
      </c>
      <c r="E94" s="9" t="n">
        <v>43262</v>
      </c>
      <c r="F94" s="9" t="n">
        <v>43272</v>
      </c>
      <c r="G94" s="9" t="n">
        <v>43275</v>
      </c>
      <c r="H94" s="10" t="s">
        <v>36</v>
      </c>
      <c r="I94" s="0" t="n">
        <v>21</v>
      </c>
      <c r="J94" s="0" t="n">
        <v>25</v>
      </c>
      <c r="K94" s="0" t="n">
        <v>130</v>
      </c>
      <c r="L94" s="0" t="n">
        <v>37</v>
      </c>
      <c r="M94" s="0" t="n">
        <v>4</v>
      </c>
      <c r="N94" s="11" t="n">
        <v>0.1</v>
      </c>
      <c r="O94" s="12" t="n">
        <v>922.59</v>
      </c>
      <c r="P94" s="12" t="n">
        <v>1085.4</v>
      </c>
      <c r="Q94" s="12" t="n">
        <f aca="false">M94*P94*(1-N94)</f>
        <v>3907.44</v>
      </c>
      <c r="R94" s="12" t="n">
        <f aca="false">M94*O94</f>
        <v>3690.36</v>
      </c>
      <c r="S94" s="12" t="n">
        <f aca="false">Q94-R94</f>
        <v>217.08</v>
      </c>
      <c r="T94" s="11" t="n">
        <f aca="false">IFERROR(S94/Q94,0)</f>
        <v>0.0555555555555556</v>
      </c>
      <c r="U94" s="13" t="n">
        <f aca="false">F94-E94</f>
        <v>10</v>
      </c>
      <c r="V94" s="13" t="n">
        <f aca="false">G94-F94</f>
        <v>3</v>
      </c>
      <c r="W94" s="13" t="n">
        <f aca="false">G94-E94</f>
        <v>13</v>
      </c>
      <c r="X94" s="10" t="n">
        <f aca="false">YEAR(E94)</f>
        <v>2018</v>
      </c>
      <c r="Y94" s="0" t="str">
        <f aca="false">TEXT(E94,"yyyy-mm")</f>
        <v>2018-06</v>
      </c>
      <c r="Z94" s="0" t="str">
        <f aca="false">"Q"&amp;ROUNDUP(MONTH(E94)/3,0)&amp;"-"&amp;YEAR(E94)</f>
        <v>Q2-2018</v>
      </c>
    </row>
    <row r="95" customFormat="false" ht="14.25" hidden="false" customHeight="false" outlineLevel="0" collapsed="false">
      <c r="A95" s="0" t="s">
        <v>137</v>
      </c>
      <c r="B95" s="0" t="s">
        <v>34</v>
      </c>
      <c r="C95" s="0" t="s">
        <v>39</v>
      </c>
      <c r="D95" s="9" t="n">
        <v>43100</v>
      </c>
      <c r="E95" s="9" t="n">
        <v>43263</v>
      </c>
      <c r="F95" s="9" t="n">
        <v>43267</v>
      </c>
      <c r="G95" s="9" t="n">
        <v>43273</v>
      </c>
      <c r="H95" s="10" t="s">
        <v>36</v>
      </c>
      <c r="I95" s="0" t="n">
        <v>5</v>
      </c>
      <c r="J95" s="0" t="n">
        <v>11</v>
      </c>
      <c r="K95" s="0" t="n">
        <v>149</v>
      </c>
      <c r="L95" s="0" t="n">
        <v>15</v>
      </c>
      <c r="M95" s="0" t="n">
        <v>5</v>
      </c>
      <c r="N95" s="11" t="n">
        <v>0.1</v>
      </c>
      <c r="O95" s="12" t="n">
        <v>4025.36</v>
      </c>
      <c r="P95" s="12" t="n">
        <v>5031.7</v>
      </c>
      <c r="Q95" s="12" t="n">
        <f aca="false">M95*P95*(1-N95)</f>
        <v>22642.65</v>
      </c>
      <c r="R95" s="12" t="n">
        <f aca="false">M95*O95</f>
        <v>20126.8</v>
      </c>
      <c r="S95" s="12" t="n">
        <f aca="false">Q95-R95</f>
        <v>2515.85</v>
      </c>
      <c r="T95" s="11" t="n">
        <f aca="false">IFERROR(S95/Q95,0)</f>
        <v>0.111111111111111</v>
      </c>
      <c r="U95" s="13" t="n">
        <f aca="false">F95-E95</f>
        <v>4</v>
      </c>
      <c r="V95" s="13" t="n">
        <f aca="false">G95-F95</f>
        <v>6</v>
      </c>
      <c r="W95" s="13" t="n">
        <f aca="false">G95-E95</f>
        <v>10</v>
      </c>
      <c r="X95" s="10" t="n">
        <f aca="false">YEAR(E95)</f>
        <v>2018</v>
      </c>
      <c r="Y95" s="0" t="str">
        <f aca="false">TEXT(E95,"yyyy-mm")</f>
        <v>2018-06</v>
      </c>
      <c r="Z95" s="0" t="str">
        <f aca="false">"Q"&amp;ROUNDUP(MONTH(E95)/3,0)&amp;"-"&amp;YEAR(E95)</f>
        <v>Q2-2018</v>
      </c>
    </row>
    <row r="96" customFormat="false" ht="14.25" hidden="false" customHeight="false" outlineLevel="0" collapsed="false">
      <c r="A96" s="0" t="s">
        <v>138</v>
      </c>
      <c r="B96" s="0" t="s">
        <v>41</v>
      </c>
      <c r="C96" s="0" t="s">
        <v>39</v>
      </c>
      <c r="D96" s="9" t="n">
        <v>43200</v>
      </c>
      <c r="E96" s="9" t="n">
        <v>43263</v>
      </c>
      <c r="F96" s="9" t="n">
        <v>43279</v>
      </c>
      <c r="G96" s="9" t="n">
        <v>43284</v>
      </c>
      <c r="H96" s="10" t="s">
        <v>36</v>
      </c>
      <c r="I96" s="0" t="n">
        <v>24</v>
      </c>
      <c r="J96" s="0" t="n">
        <v>17</v>
      </c>
      <c r="K96" s="0" t="n">
        <v>99</v>
      </c>
      <c r="L96" s="0" t="n">
        <v>33</v>
      </c>
      <c r="M96" s="0" t="n">
        <v>7</v>
      </c>
      <c r="N96" s="11" t="n">
        <v>0.15</v>
      </c>
      <c r="O96" s="12" t="n">
        <v>436.84</v>
      </c>
      <c r="P96" s="12" t="n">
        <v>1092.1</v>
      </c>
      <c r="Q96" s="12" t="n">
        <f aca="false">M96*P96*(1-N96)</f>
        <v>6497.995</v>
      </c>
      <c r="R96" s="12" t="n">
        <f aca="false">M96*O96</f>
        <v>3057.88</v>
      </c>
      <c r="S96" s="12" t="n">
        <f aca="false">Q96-R96</f>
        <v>3440.115</v>
      </c>
      <c r="T96" s="11" t="n">
        <f aca="false">IFERROR(S96/Q96,0)</f>
        <v>0.529411764705882</v>
      </c>
      <c r="U96" s="13" t="n">
        <f aca="false">F96-E96</f>
        <v>16</v>
      </c>
      <c r="V96" s="13" t="n">
        <f aca="false">G96-F96</f>
        <v>5</v>
      </c>
      <c r="W96" s="13" t="n">
        <f aca="false">G96-E96</f>
        <v>21</v>
      </c>
      <c r="X96" s="10" t="n">
        <f aca="false">YEAR(E96)</f>
        <v>2018</v>
      </c>
      <c r="Y96" s="0" t="str">
        <f aca="false">TEXT(E96,"yyyy-mm")</f>
        <v>2018-06</v>
      </c>
      <c r="Z96" s="0" t="str">
        <f aca="false">"Q"&amp;ROUNDUP(MONTH(E96)/3,0)&amp;"-"&amp;YEAR(E96)</f>
        <v>Q2-2018</v>
      </c>
    </row>
    <row r="97" customFormat="false" ht="14.25" hidden="false" customHeight="false" outlineLevel="0" collapsed="false">
      <c r="A97" s="0" t="s">
        <v>139</v>
      </c>
      <c r="B97" s="0" t="s">
        <v>43</v>
      </c>
      <c r="C97" s="0" t="s">
        <v>48</v>
      </c>
      <c r="D97" s="9" t="n">
        <v>43100</v>
      </c>
      <c r="E97" s="9" t="n">
        <v>43263</v>
      </c>
      <c r="F97" s="9" t="n">
        <v>43276</v>
      </c>
      <c r="G97" s="9" t="n">
        <v>43278</v>
      </c>
      <c r="H97" s="10" t="s">
        <v>36</v>
      </c>
      <c r="I97" s="0" t="n">
        <v>27</v>
      </c>
      <c r="J97" s="0" t="n">
        <v>5</v>
      </c>
      <c r="K97" s="0" t="n">
        <v>21</v>
      </c>
      <c r="L97" s="0" t="n">
        <v>17</v>
      </c>
      <c r="M97" s="0" t="n">
        <v>7</v>
      </c>
      <c r="N97" s="11" t="n">
        <v>0.05</v>
      </c>
      <c r="O97" s="12" t="n">
        <v>144.45</v>
      </c>
      <c r="P97" s="12" t="n">
        <v>187.6</v>
      </c>
      <c r="Q97" s="12" t="n">
        <f aca="false">M97*P97*(1-N97)</f>
        <v>1247.54</v>
      </c>
      <c r="R97" s="12" t="n">
        <f aca="false">M97*O97</f>
        <v>1011.15</v>
      </c>
      <c r="S97" s="12" t="n">
        <f aca="false">Q97-R97</f>
        <v>236.39</v>
      </c>
      <c r="T97" s="11" t="n">
        <f aca="false">IFERROR(S97/Q97,0)</f>
        <v>0.18948490629559</v>
      </c>
      <c r="U97" s="13" t="n">
        <f aca="false">F97-E97</f>
        <v>13</v>
      </c>
      <c r="V97" s="13" t="n">
        <f aca="false">G97-F97</f>
        <v>2</v>
      </c>
      <c r="W97" s="13" t="n">
        <f aca="false">G97-E97</f>
        <v>15</v>
      </c>
      <c r="X97" s="10" t="n">
        <f aca="false">YEAR(E97)</f>
        <v>2018</v>
      </c>
      <c r="Y97" s="0" t="str">
        <f aca="false">TEXT(E97,"yyyy-mm")</f>
        <v>2018-06</v>
      </c>
      <c r="Z97" s="0" t="str">
        <f aca="false">"Q"&amp;ROUNDUP(MONTH(E97)/3,0)&amp;"-"&amp;YEAR(E97)</f>
        <v>Q2-2018</v>
      </c>
    </row>
    <row r="98" customFormat="false" ht="14.25" hidden="false" customHeight="false" outlineLevel="0" collapsed="false">
      <c r="A98" s="0" t="s">
        <v>140</v>
      </c>
      <c r="B98" s="0" t="s">
        <v>38</v>
      </c>
      <c r="C98" s="0" t="s">
        <v>39</v>
      </c>
      <c r="D98" s="9" t="n">
        <v>43100</v>
      </c>
      <c r="E98" s="9" t="n">
        <v>43263</v>
      </c>
      <c r="F98" s="9" t="n">
        <v>43290</v>
      </c>
      <c r="G98" s="9" t="n">
        <v>43297</v>
      </c>
      <c r="H98" s="10" t="s">
        <v>36</v>
      </c>
      <c r="I98" s="0" t="n">
        <v>18</v>
      </c>
      <c r="J98" s="0" t="n">
        <v>30</v>
      </c>
      <c r="K98" s="0" t="n">
        <v>90</v>
      </c>
      <c r="L98" s="0" t="n">
        <v>1</v>
      </c>
      <c r="M98" s="0" t="n">
        <v>4</v>
      </c>
      <c r="N98" s="11" t="n">
        <v>0.05</v>
      </c>
      <c r="O98" s="12" t="n">
        <v>2835.17</v>
      </c>
      <c r="P98" s="12" t="n">
        <v>3993.2</v>
      </c>
      <c r="Q98" s="12" t="n">
        <f aca="false">M98*P98*(1-N98)</f>
        <v>15174.16</v>
      </c>
      <c r="R98" s="12" t="n">
        <f aca="false">M98*O98</f>
        <v>11340.68</v>
      </c>
      <c r="S98" s="12" t="n">
        <f aca="false">Q98-R98</f>
        <v>3833.48</v>
      </c>
      <c r="T98" s="11" t="n">
        <f aca="false">IFERROR(S98/Q98,0)</f>
        <v>0.252632106159418</v>
      </c>
      <c r="U98" s="13" t="n">
        <f aca="false">F98-E98</f>
        <v>27</v>
      </c>
      <c r="V98" s="13" t="n">
        <f aca="false">G98-F98</f>
        <v>7</v>
      </c>
      <c r="W98" s="13" t="n">
        <f aca="false">G98-E98</f>
        <v>34</v>
      </c>
      <c r="X98" s="10" t="n">
        <f aca="false">YEAR(E98)</f>
        <v>2018</v>
      </c>
      <c r="Y98" s="0" t="str">
        <f aca="false">TEXT(E98,"yyyy-mm")</f>
        <v>2018-06</v>
      </c>
      <c r="Z98" s="0" t="str">
        <f aca="false">"Q"&amp;ROUNDUP(MONTH(E98)/3,0)&amp;"-"&amp;YEAR(E98)</f>
        <v>Q2-2018</v>
      </c>
    </row>
    <row r="99" customFormat="false" ht="14.25" hidden="false" customHeight="false" outlineLevel="0" collapsed="false">
      <c r="A99" s="0" t="s">
        <v>141</v>
      </c>
      <c r="B99" s="0" t="s">
        <v>38</v>
      </c>
      <c r="C99" s="0" t="s">
        <v>58</v>
      </c>
      <c r="D99" s="9" t="n">
        <v>43100</v>
      </c>
      <c r="E99" s="9" t="n">
        <v>43263</v>
      </c>
      <c r="F99" s="9" t="n">
        <v>43266</v>
      </c>
      <c r="G99" s="9" t="n">
        <v>43269</v>
      </c>
      <c r="H99" s="10" t="s">
        <v>36</v>
      </c>
      <c r="I99" s="0" t="n">
        <v>14</v>
      </c>
      <c r="J99" s="0" t="n">
        <v>9</v>
      </c>
      <c r="K99" s="0" t="n">
        <v>360</v>
      </c>
      <c r="L99" s="0" t="n">
        <v>15</v>
      </c>
      <c r="M99" s="0" t="n">
        <v>5</v>
      </c>
      <c r="N99" s="11" t="n">
        <v>0.05</v>
      </c>
      <c r="O99" s="12" t="n">
        <v>1433.93</v>
      </c>
      <c r="P99" s="12" t="n">
        <v>2472.3</v>
      </c>
      <c r="Q99" s="12" t="n">
        <f aca="false">M99*P99*(1-N99)</f>
        <v>11743.425</v>
      </c>
      <c r="R99" s="12" t="n">
        <f aca="false">M99*O99</f>
        <v>7169.65</v>
      </c>
      <c r="S99" s="12" t="n">
        <f aca="false">Q99-R99</f>
        <v>4573.775</v>
      </c>
      <c r="T99" s="11" t="n">
        <f aca="false">IFERROR(S99/Q99,0)</f>
        <v>0.389475387291186</v>
      </c>
      <c r="U99" s="13" t="n">
        <f aca="false">F99-E99</f>
        <v>3</v>
      </c>
      <c r="V99" s="13" t="n">
        <f aca="false">G99-F99</f>
        <v>3</v>
      </c>
      <c r="W99" s="13" t="n">
        <f aca="false">G99-E99</f>
        <v>6</v>
      </c>
      <c r="X99" s="10" t="n">
        <f aca="false">YEAR(E99)</f>
        <v>2018</v>
      </c>
      <c r="Y99" s="0" t="str">
        <f aca="false">TEXT(E99,"yyyy-mm")</f>
        <v>2018-06</v>
      </c>
      <c r="Z99" s="0" t="str">
        <f aca="false">"Q"&amp;ROUNDUP(MONTH(E99)/3,0)&amp;"-"&amp;YEAR(E99)</f>
        <v>Q2-2018</v>
      </c>
    </row>
    <row r="100" customFormat="false" ht="14.25" hidden="false" customHeight="false" outlineLevel="0" collapsed="false">
      <c r="A100" s="0" t="s">
        <v>142</v>
      </c>
      <c r="B100" s="0" t="s">
        <v>34</v>
      </c>
      <c r="C100" s="0" t="s">
        <v>48</v>
      </c>
      <c r="D100" s="9" t="n">
        <v>43200</v>
      </c>
      <c r="E100" s="9" t="n">
        <v>43263</v>
      </c>
      <c r="F100" s="9" t="n">
        <v>43286</v>
      </c>
      <c r="G100" s="9" t="n">
        <v>43295</v>
      </c>
      <c r="H100" s="10" t="s">
        <v>36</v>
      </c>
      <c r="I100" s="0" t="n">
        <v>4</v>
      </c>
      <c r="J100" s="0" t="n">
        <v>47</v>
      </c>
      <c r="K100" s="0" t="n">
        <v>23</v>
      </c>
      <c r="L100" s="0" t="n">
        <v>47</v>
      </c>
      <c r="M100" s="0" t="n">
        <v>4</v>
      </c>
      <c r="N100" s="11" t="n">
        <v>0.05</v>
      </c>
      <c r="O100" s="12" t="n">
        <v>844.2</v>
      </c>
      <c r="P100" s="12" t="n">
        <v>1206</v>
      </c>
      <c r="Q100" s="12" t="n">
        <f aca="false">M100*P100*(1-N100)</f>
        <v>4582.8</v>
      </c>
      <c r="R100" s="12" t="n">
        <f aca="false">M100*O100</f>
        <v>3376.8</v>
      </c>
      <c r="S100" s="12" t="n">
        <f aca="false">Q100-R100</f>
        <v>1206</v>
      </c>
      <c r="T100" s="11" t="n">
        <f aca="false">IFERROR(S100/Q100,0)</f>
        <v>0.263157894736842</v>
      </c>
      <c r="U100" s="13" t="n">
        <f aca="false">F100-E100</f>
        <v>23</v>
      </c>
      <c r="V100" s="13" t="n">
        <f aca="false">G100-F100</f>
        <v>9</v>
      </c>
      <c r="W100" s="13" t="n">
        <f aca="false">G100-E100</f>
        <v>32</v>
      </c>
      <c r="X100" s="10" t="n">
        <f aca="false">YEAR(E100)</f>
        <v>2018</v>
      </c>
      <c r="Y100" s="0" t="str">
        <f aca="false">TEXT(E100,"yyyy-mm")</f>
        <v>2018-06</v>
      </c>
      <c r="Z100" s="0" t="str">
        <f aca="false">"Q"&amp;ROUNDUP(MONTH(E100)/3,0)&amp;"-"&amp;YEAR(E100)</f>
        <v>Q2-2018</v>
      </c>
    </row>
    <row r="101" customFormat="false" ht="14.25" hidden="false" customHeight="false" outlineLevel="0" collapsed="false">
      <c r="A101" s="0" t="s">
        <v>143</v>
      </c>
      <c r="B101" s="0" t="s">
        <v>38</v>
      </c>
      <c r="C101" s="0" t="s">
        <v>39</v>
      </c>
      <c r="D101" s="9" t="n">
        <v>43100</v>
      </c>
      <c r="E101" s="9" t="n">
        <v>43263</v>
      </c>
      <c r="F101" s="9" t="n">
        <v>43273</v>
      </c>
      <c r="G101" s="9" t="n">
        <v>43280</v>
      </c>
      <c r="H101" s="10" t="s">
        <v>36</v>
      </c>
      <c r="I101" s="0" t="n">
        <v>20</v>
      </c>
      <c r="J101" s="0" t="n">
        <v>5</v>
      </c>
      <c r="K101" s="0" t="n">
        <v>144</v>
      </c>
      <c r="L101" s="0" t="n">
        <v>40</v>
      </c>
      <c r="M101" s="0" t="n">
        <v>5</v>
      </c>
      <c r="N101" s="11" t="n">
        <v>0.05</v>
      </c>
      <c r="O101" s="12" t="n">
        <v>985.3</v>
      </c>
      <c r="P101" s="12" t="n">
        <v>1728.6</v>
      </c>
      <c r="Q101" s="12" t="n">
        <f aca="false">M101*P101*(1-N101)</f>
        <v>8210.85</v>
      </c>
      <c r="R101" s="12" t="n">
        <f aca="false">M101*O101</f>
        <v>4926.5</v>
      </c>
      <c r="S101" s="12" t="n">
        <f aca="false">Q101-R101</f>
        <v>3284.35</v>
      </c>
      <c r="T101" s="11" t="n">
        <f aca="false">IFERROR(S101/Q101,0)</f>
        <v>0.400001217900705</v>
      </c>
      <c r="U101" s="13" t="n">
        <f aca="false">F101-E101</f>
        <v>10</v>
      </c>
      <c r="V101" s="13" t="n">
        <f aca="false">G101-F101</f>
        <v>7</v>
      </c>
      <c r="W101" s="13" t="n">
        <f aca="false">G101-E101</f>
        <v>17</v>
      </c>
      <c r="X101" s="10" t="n">
        <f aca="false">YEAR(E101)</f>
        <v>2018</v>
      </c>
      <c r="Y101" s="0" t="str">
        <f aca="false">TEXT(E101,"yyyy-mm")</f>
        <v>2018-06</v>
      </c>
      <c r="Z101" s="0" t="str">
        <f aca="false">"Q"&amp;ROUNDUP(MONTH(E101)/3,0)&amp;"-"&amp;YEAR(E101)</f>
        <v>Q2-2018</v>
      </c>
    </row>
    <row r="102" customFormat="false" ht="14.25" hidden="false" customHeight="false" outlineLevel="0" collapsed="false">
      <c r="A102" s="0" t="s">
        <v>144</v>
      </c>
      <c r="B102" s="0" t="s">
        <v>43</v>
      </c>
      <c r="C102" s="0" t="s">
        <v>39</v>
      </c>
      <c r="D102" s="9" t="n">
        <v>43100</v>
      </c>
      <c r="E102" s="9" t="n">
        <v>43263</v>
      </c>
      <c r="F102" s="9" t="n">
        <v>43271</v>
      </c>
      <c r="G102" s="9" t="n">
        <v>43280</v>
      </c>
      <c r="H102" s="10" t="s">
        <v>36</v>
      </c>
      <c r="I102" s="0" t="n">
        <v>28</v>
      </c>
      <c r="J102" s="0" t="n">
        <v>23</v>
      </c>
      <c r="K102" s="0" t="n">
        <v>134</v>
      </c>
      <c r="L102" s="0" t="n">
        <v>23</v>
      </c>
      <c r="M102" s="0" t="n">
        <v>7</v>
      </c>
      <c r="N102" s="11" t="n">
        <v>0.075</v>
      </c>
      <c r="O102" s="12" t="n">
        <v>1447.74</v>
      </c>
      <c r="P102" s="12" t="n">
        <v>1983.2</v>
      </c>
      <c r="Q102" s="12" t="n">
        <f aca="false">M102*P102*(1-N102)</f>
        <v>12841.22</v>
      </c>
      <c r="R102" s="12" t="n">
        <f aca="false">M102*O102</f>
        <v>10134.18</v>
      </c>
      <c r="S102" s="12" t="n">
        <f aca="false">Q102-R102</f>
        <v>2707.04</v>
      </c>
      <c r="T102" s="11" t="n">
        <f aca="false">IFERROR(S102/Q102,0)</f>
        <v>0.210808630332632</v>
      </c>
      <c r="U102" s="13" t="n">
        <f aca="false">F102-E102</f>
        <v>8</v>
      </c>
      <c r="V102" s="13" t="n">
        <f aca="false">G102-F102</f>
        <v>9</v>
      </c>
      <c r="W102" s="13" t="n">
        <f aca="false">G102-E102</f>
        <v>17</v>
      </c>
      <c r="X102" s="10" t="n">
        <f aca="false">YEAR(E102)</f>
        <v>2018</v>
      </c>
      <c r="Y102" s="0" t="str">
        <f aca="false">TEXT(E102,"yyyy-mm")</f>
        <v>2018-06</v>
      </c>
      <c r="Z102" s="0" t="str">
        <f aca="false">"Q"&amp;ROUNDUP(MONTH(E102)/3,0)&amp;"-"&amp;YEAR(E102)</f>
        <v>Q2-2018</v>
      </c>
    </row>
    <row r="103" customFormat="false" ht="14.25" hidden="false" customHeight="false" outlineLevel="0" collapsed="false">
      <c r="A103" s="0" t="s">
        <v>145</v>
      </c>
      <c r="B103" s="0" t="s">
        <v>38</v>
      </c>
      <c r="C103" s="0" t="s">
        <v>39</v>
      </c>
      <c r="D103" s="9" t="n">
        <v>43200</v>
      </c>
      <c r="E103" s="9" t="n">
        <v>43263</v>
      </c>
      <c r="F103" s="9" t="n">
        <v>43291</v>
      </c>
      <c r="G103" s="9" t="n">
        <v>43295</v>
      </c>
      <c r="H103" s="10" t="s">
        <v>36</v>
      </c>
      <c r="I103" s="0" t="n">
        <v>20</v>
      </c>
      <c r="J103" s="0" t="n">
        <v>14</v>
      </c>
      <c r="K103" s="0" t="n">
        <v>180</v>
      </c>
      <c r="L103" s="0" t="n">
        <v>11</v>
      </c>
      <c r="M103" s="0" t="n">
        <v>2</v>
      </c>
      <c r="N103" s="11" t="n">
        <v>0.2</v>
      </c>
      <c r="O103" s="12" t="n">
        <v>2656.55</v>
      </c>
      <c r="P103" s="12" t="n">
        <v>5313.1</v>
      </c>
      <c r="Q103" s="12" t="n">
        <f aca="false">M103*P103*(1-N103)</f>
        <v>8500.96</v>
      </c>
      <c r="R103" s="12" t="n">
        <f aca="false">M103*O103</f>
        <v>5313.1</v>
      </c>
      <c r="S103" s="12" t="n">
        <f aca="false">Q103-R103</f>
        <v>3187.86</v>
      </c>
      <c r="T103" s="11" t="n">
        <f aca="false">IFERROR(S103/Q103,0)</f>
        <v>0.375</v>
      </c>
      <c r="U103" s="13" t="n">
        <f aca="false">F103-E103</f>
        <v>28</v>
      </c>
      <c r="V103" s="13" t="n">
        <f aca="false">G103-F103</f>
        <v>4</v>
      </c>
      <c r="W103" s="13" t="n">
        <f aca="false">G103-E103</f>
        <v>32</v>
      </c>
      <c r="X103" s="10" t="n">
        <f aca="false">YEAR(E103)</f>
        <v>2018</v>
      </c>
      <c r="Y103" s="0" t="str">
        <f aca="false">TEXT(E103,"yyyy-mm")</f>
        <v>2018-06</v>
      </c>
      <c r="Z103" s="0" t="str">
        <f aca="false">"Q"&amp;ROUNDUP(MONTH(E103)/3,0)&amp;"-"&amp;YEAR(E103)</f>
        <v>Q2-2018</v>
      </c>
    </row>
    <row r="104" customFormat="false" ht="14.25" hidden="false" customHeight="false" outlineLevel="0" collapsed="false">
      <c r="A104" s="0" t="s">
        <v>146</v>
      </c>
      <c r="B104" s="0" t="s">
        <v>41</v>
      </c>
      <c r="C104" s="0" t="s">
        <v>48</v>
      </c>
      <c r="D104" s="9" t="n">
        <v>43200</v>
      </c>
      <c r="E104" s="9" t="n">
        <v>43263</v>
      </c>
      <c r="F104" s="9" t="n">
        <v>43268</v>
      </c>
      <c r="G104" s="9" t="n">
        <v>43276</v>
      </c>
      <c r="H104" s="10" t="s">
        <v>36</v>
      </c>
      <c r="I104" s="0" t="n">
        <v>20</v>
      </c>
      <c r="J104" s="0" t="n">
        <v>44</v>
      </c>
      <c r="K104" s="0" t="n">
        <v>58</v>
      </c>
      <c r="L104" s="0" t="n">
        <v>23</v>
      </c>
      <c r="M104" s="0" t="n">
        <v>5</v>
      </c>
      <c r="N104" s="11" t="n">
        <v>0.075</v>
      </c>
      <c r="O104" s="12" t="n">
        <v>566.15</v>
      </c>
      <c r="P104" s="12" t="n">
        <v>871</v>
      </c>
      <c r="Q104" s="12" t="n">
        <f aca="false">M104*P104*(1-N104)</f>
        <v>4028.375</v>
      </c>
      <c r="R104" s="12" t="n">
        <f aca="false">M104*O104</f>
        <v>2830.75</v>
      </c>
      <c r="S104" s="12" t="n">
        <f aca="false">Q104-R104</f>
        <v>1197.625</v>
      </c>
      <c r="T104" s="11" t="n">
        <f aca="false">IFERROR(S104/Q104,0)</f>
        <v>0.297297297297297</v>
      </c>
      <c r="U104" s="13" t="n">
        <f aca="false">F104-E104</f>
        <v>5</v>
      </c>
      <c r="V104" s="13" t="n">
        <f aca="false">G104-F104</f>
        <v>8</v>
      </c>
      <c r="W104" s="13" t="n">
        <f aca="false">G104-E104</f>
        <v>13</v>
      </c>
      <c r="X104" s="10" t="n">
        <f aca="false">YEAR(E104)</f>
        <v>2018</v>
      </c>
      <c r="Y104" s="0" t="str">
        <f aca="false">TEXT(E104,"yyyy-mm")</f>
        <v>2018-06</v>
      </c>
      <c r="Z104" s="0" t="str">
        <f aca="false">"Q"&amp;ROUNDUP(MONTH(E104)/3,0)&amp;"-"&amp;YEAR(E104)</f>
        <v>Q2-2018</v>
      </c>
    </row>
    <row r="105" customFormat="false" ht="14.25" hidden="false" customHeight="false" outlineLevel="0" collapsed="false">
      <c r="A105" s="0" t="s">
        <v>147</v>
      </c>
      <c r="B105" s="0" t="s">
        <v>38</v>
      </c>
      <c r="C105" s="0" t="s">
        <v>39</v>
      </c>
      <c r="D105" s="9" t="n">
        <v>43100</v>
      </c>
      <c r="E105" s="9" t="n">
        <v>43264</v>
      </c>
      <c r="F105" s="9" t="n">
        <v>43278</v>
      </c>
      <c r="G105" s="9" t="n">
        <v>43282</v>
      </c>
      <c r="H105" s="10" t="s">
        <v>36</v>
      </c>
      <c r="I105" s="0" t="n">
        <v>12</v>
      </c>
      <c r="J105" s="0" t="n">
        <v>38</v>
      </c>
      <c r="K105" s="0" t="n">
        <v>175</v>
      </c>
      <c r="L105" s="0" t="n">
        <v>43</v>
      </c>
      <c r="M105" s="0" t="n">
        <v>2</v>
      </c>
      <c r="N105" s="11" t="n">
        <v>0.1</v>
      </c>
      <c r="O105" s="12" t="n">
        <v>2051.41</v>
      </c>
      <c r="P105" s="12" t="n">
        <v>2532.6</v>
      </c>
      <c r="Q105" s="12" t="n">
        <f aca="false">M105*P105*(1-N105)</f>
        <v>4558.68</v>
      </c>
      <c r="R105" s="12" t="n">
        <f aca="false">M105*O105</f>
        <v>4102.82</v>
      </c>
      <c r="S105" s="12" t="n">
        <f aca="false">Q105-R105</f>
        <v>455.860000000001</v>
      </c>
      <c r="T105" s="11" t="n">
        <f aca="false">IFERROR(S105/Q105,0)</f>
        <v>0.0999982451060396</v>
      </c>
      <c r="U105" s="13" t="n">
        <f aca="false">F105-E105</f>
        <v>14</v>
      </c>
      <c r="V105" s="13" t="n">
        <f aca="false">G105-F105</f>
        <v>4</v>
      </c>
      <c r="W105" s="13" t="n">
        <f aca="false">G105-E105</f>
        <v>18</v>
      </c>
      <c r="X105" s="10" t="n">
        <f aca="false">YEAR(E105)</f>
        <v>2018</v>
      </c>
      <c r="Y105" s="0" t="str">
        <f aca="false">TEXT(E105,"yyyy-mm")</f>
        <v>2018-06</v>
      </c>
      <c r="Z105" s="0" t="str">
        <f aca="false">"Q"&amp;ROUNDUP(MONTH(E105)/3,0)&amp;"-"&amp;YEAR(E105)</f>
        <v>Q2-2018</v>
      </c>
    </row>
    <row r="106" customFormat="false" ht="14.25" hidden="false" customHeight="false" outlineLevel="0" collapsed="false">
      <c r="A106" s="0" t="s">
        <v>148</v>
      </c>
      <c r="B106" s="0" t="s">
        <v>38</v>
      </c>
      <c r="C106" s="0" t="s">
        <v>39</v>
      </c>
      <c r="D106" s="9" t="n">
        <v>43200</v>
      </c>
      <c r="E106" s="9" t="n">
        <v>43264</v>
      </c>
      <c r="F106" s="9" t="n">
        <v>43276</v>
      </c>
      <c r="G106" s="9" t="n">
        <v>43277</v>
      </c>
      <c r="H106" s="10" t="s">
        <v>36</v>
      </c>
      <c r="I106" s="0" t="n">
        <v>14</v>
      </c>
      <c r="J106" s="0" t="n">
        <v>14</v>
      </c>
      <c r="K106" s="0" t="n">
        <v>95</v>
      </c>
      <c r="L106" s="0" t="n">
        <v>1</v>
      </c>
      <c r="M106" s="0" t="n">
        <v>4</v>
      </c>
      <c r="N106" s="11" t="n">
        <v>0.075</v>
      </c>
      <c r="O106" s="12" t="n">
        <v>4673.72</v>
      </c>
      <c r="P106" s="12" t="n">
        <v>5916.1</v>
      </c>
      <c r="Q106" s="12" t="n">
        <f aca="false">M106*P106*(1-N106)</f>
        <v>21889.57</v>
      </c>
      <c r="R106" s="12" t="n">
        <f aca="false">M106*O106</f>
        <v>18694.88</v>
      </c>
      <c r="S106" s="12" t="n">
        <f aca="false">Q106-R106</f>
        <v>3194.69</v>
      </c>
      <c r="T106" s="11" t="n">
        <f aca="false">IFERROR(S106/Q106,0)</f>
        <v>0.145945763210515</v>
      </c>
      <c r="U106" s="13" t="n">
        <f aca="false">F106-E106</f>
        <v>12</v>
      </c>
      <c r="V106" s="13" t="n">
        <f aca="false">G106-F106</f>
        <v>1</v>
      </c>
      <c r="W106" s="13" t="n">
        <f aca="false">G106-E106</f>
        <v>13</v>
      </c>
      <c r="X106" s="10" t="n">
        <f aca="false">YEAR(E106)</f>
        <v>2018</v>
      </c>
      <c r="Y106" s="0" t="str">
        <f aca="false">TEXT(E106,"yyyy-mm")</f>
        <v>2018-06</v>
      </c>
      <c r="Z106" s="0" t="str">
        <f aca="false">"Q"&amp;ROUNDUP(MONTH(E106)/3,0)&amp;"-"&amp;YEAR(E106)</f>
        <v>Q2-2018</v>
      </c>
    </row>
    <row r="107" customFormat="false" ht="14.25" hidden="false" customHeight="false" outlineLevel="0" collapsed="false">
      <c r="A107" s="0" t="s">
        <v>149</v>
      </c>
      <c r="B107" s="0" t="s">
        <v>38</v>
      </c>
      <c r="C107" s="0" t="s">
        <v>35</v>
      </c>
      <c r="D107" s="9" t="n">
        <v>43100</v>
      </c>
      <c r="E107" s="9" t="n">
        <v>43264</v>
      </c>
      <c r="F107" s="9" t="n">
        <v>43274</v>
      </c>
      <c r="G107" s="9" t="n">
        <v>43282</v>
      </c>
      <c r="H107" s="10" t="s">
        <v>36</v>
      </c>
      <c r="I107" s="0" t="n">
        <v>13</v>
      </c>
      <c r="J107" s="0" t="n">
        <v>34</v>
      </c>
      <c r="K107" s="0" t="n">
        <v>231</v>
      </c>
      <c r="L107" s="0" t="n">
        <v>31</v>
      </c>
      <c r="M107" s="0" t="n">
        <v>1</v>
      </c>
      <c r="N107" s="11" t="n">
        <v>0.075</v>
      </c>
      <c r="O107" s="12" t="n">
        <v>1443.85</v>
      </c>
      <c r="P107" s="12" t="n">
        <v>2887.7</v>
      </c>
      <c r="Q107" s="12" t="n">
        <f aca="false">M107*P107*(1-N107)</f>
        <v>2671.1225</v>
      </c>
      <c r="R107" s="12" t="n">
        <f aca="false">M107*O107</f>
        <v>1443.85</v>
      </c>
      <c r="S107" s="12" t="n">
        <f aca="false">Q107-R107</f>
        <v>1227.2725</v>
      </c>
      <c r="T107" s="11" t="n">
        <f aca="false">IFERROR(S107/Q107,0)</f>
        <v>0.45945945945946</v>
      </c>
      <c r="U107" s="13" t="n">
        <f aca="false">F107-E107</f>
        <v>10</v>
      </c>
      <c r="V107" s="13" t="n">
        <f aca="false">G107-F107</f>
        <v>8</v>
      </c>
      <c r="W107" s="13" t="n">
        <f aca="false">G107-E107</f>
        <v>18</v>
      </c>
      <c r="X107" s="10" t="n">
        <f aca="false">YEAR(E107)</f>
        <v>2018</v>
      </c>
      <c r="Y107" s="0" t="str">
        <f aca="false">TEXT(E107,"yyyy-mm")</f>
        <v>2018-06</v>
      </c>
      <c r="Z107" s="0" t="str">
        <f aca="false">"Q"&amp;ROUNDUP(MONTH(E107)/3,0)&amp;"-"&amp;YEAR(E107)</f>
        <v>Q2-2018</v>
      </c>
    </row>
    <row r="108" customFormat="false" ht="14.25" hidden="false" customHeight="false" outlineLevel="0" collapsed="false">
      <c r="A108" s="0" t="s">
        <v>150</v>
      </c>
      <c r="B108" s="0" t="s">
        <v>34</v>
      </c>
      <c r="C108" s="0" t="s">
        <v>39</v>
      </c>
      <c r="D108" s="9" t="n">
        <v>43100</v>
      </c>
      <c r="E108" s="9" t="n">
        <v>43264</v>
      </c>
      <c r="F108" s="9" t="n">
        <v>43271</v>
      </c>
      <c r="G108" s="9" t="n">
        <v>43273</v>
      </c>
      <c r="H108" s="10" t="s">
        <v>36</v>
      </c>
      <c r="I108" s="0" t="n">
        <v>1</v>
      </c>
      <c r="J108" s="0" t="n">
        <v>13</v>
      </c>
      <c r="K108" s="0" t="n">
        <v>199</v>
      </c>
      <c r="L108" s="0" t="n">
        <v>11</v>
      </c>
      <c r="M108" s="0" t="n">
        <v>7</v>
      </c>
      <c r="N108" s="11" t="n">
        <v>0.1</v>
      </c>
      <c r="O108" s="12" t="n">
        <v>1447.6</v>
      </c>
      <c r="P108" s="12" t="n">
        <v>1855.9</v>
      </c>
      <c r="Q108" s="12" t="n">
        <f aca="false">M108*P108*(1-N108)</f>
        <v>11692.17</v>
      </c>
      <c r="R108" s="12" t="n">
        <f aca="false">M108*O108</f>
        <v>10133.2</v>
      </c>
      <c r="S108" s="12" t="n">
        <f aca="false">Q108-R108</f>
        <v>1558.97</v>
      </c>
      <c r="T108" s="11" t="n">
        <f aca="false">IFERROR(S108/Q108,0)</f>
        <v>0.133334530715855</v>
      </c>
      <c r="U108" s="13" t="n">
        <f aca="false">F108-E108</f>
        <v>7</v>
      </c>
      <c r="V108" s="13" t="n">
        <f aca="false">G108-F108</f>
        <v>2</v>
      </c>
      <c r="W108" s="13" t="n">
        <f aca="false">G108-E108</f>
        <v>9</v>
      </c>
      <c r="X108" s="10" t="n">
        <f aca="false">YEAR(E108)</f>
        <v>2018</v>
      </c>
      <c r="Y108" s="0" t="str">
        <f aca="false">TEXT(E108,"yyyy-mm")</f>
        <v>2018-06</v>
      </c>
      <c r="Z108" s="0" t="str">
        <f aca="false">"Q"&amp;ROUNDUP(MONTH(E108)/3,0)&amp;"-"&amp;YEAR(E108)</f>
        <v>Q2-2018</v>
      </c>
    </row>
    <row r="109" customFormat="false" ht="14.25" hidden="false" customHeight="false" outlineLevel="0" collapsed="false">
      <c r="A109" s="0" t="s">
        <v>151</v>
      </c>
      <c r="B109" s="0" t="s">
        <v>34</v>
      </c>
      <c r="C109" s="0" t="s">
        <v>48</v>
      </c>
      <c r="D109" s="9" t="n">
        <v>43200</v>
      </c>
      <c r="E109" s="9" t="n">
        <v>43264</v>
      </c>
      <c r="F109" s="9" t="n">
        <v>43268</v>
      </c>
      <c r="G109" s="9" t="n">
        <v>43270</v>
      </c>
      <c r="H109" s="10" t="s">
        <v>36</v>
      </c>
      <c r="I109" s="0" t="n">
        <v>2</v>
      </c>
      <c r="J109" s="0" t="n">
        <v>5</v>
      </c>
      <c r="K109" s="0" t="n">
        <v>58</v>
      </c>
      <c r="L109" s="0" t="n">
        <v>39</v>
      </c>
      <c r="M109" s="0" t="n">
        <v>5</v>
      </c>
      <c r="N109" s="11" t="n">
        <v>0.1</v>
      </c>
      <c r="O109" s="12" t="n">
        <v>135.01</v>
      </c>
      <c r="P109" s="12" t="n">
        <v>207.7</v>
      </c>
      <c r="Q109" s="12" t="n">
        <f aca="false">M109*P109*(1-N109)</f>
        <v>934.65</v>
      </c>
      <c r="R109" s="12" t="n">
        <f aca="false">M109*O109</f>
        <v>675.05</v>
      </c>
      <c r="S109" s="12" t="n">
        <f aca="false">Q109-R109</f>
        <v>259.6</v>
      </c>
      <c r="T109" s="11" t="n">
        <f aca="false">IFERROR(S109/Q109,0)</f>
        <v>0.27775102979725</v>
      </c>
      <c r="U109" s="13" t="n">
        <f aca="false">F109-E109</f>
        <v>4</v>
      </c>
      <c r="V109" s="13" t="n">
        <f aca="false">G109-F109</f>
        <v>2</v>
      </c>
      <c r="W109" s="13" t="n">
        <f aca="false">G109-E109</f>
        <v>6</v>
      </c>
      <c r="X109" s="10" t="n">
        <f aca="false">YEAR(E109)</f>
        <v>2018</v>
      </c>
      <c r="Y109" s="0" t="str">
        <f aca="false">TEXT(E109,"yyyy-mm")</f>
        <v>2018-06</v>
      </c>
      <c r="Z109" s="0" t="str">
        <f aca="false">"Q"&amp;ROUNDUP(MONTH(E109)/3,0)&amp;"-"&amp;YEAR(E109)</f>
        <v>Q2-2018</v>
      </c>
    </row>
    <row r="110" customFormat="false" ht="14.25" hidden="false" customHeight="false" outlineLevel="0" collapsed="false">
      <c r="A110" s="0" t="s">
        <v>152</v>
      </c>
      <c r="B110" s="0" t="s">
        <v>34</v>
      </c>
      <c r="C110" s="0" t="s">
        <v>58</v>
      </c>
      <c r="D110" s="9" t="n">
        <v>43100</v>
      </c>
      <c r="E110" s="9" t="n">
        <v>43264</v>
      </c>
      <c r="F110" s="9" t="n">
        <v>43280</v>
      </c>
      <c r="G110" s="9" t="n">
        <v>43287</v>
      </c>
      <c r="H110" s="10" t="s">
        <v>36</v>
      </c>
      <c r="I110" s="0" t="n">
        <v>2</v>
      </c>
      <c r="J110" s="0" t="n">
        <v>2</v>
      </c>
      <c r="K110" s="0" t="n">
        <v>345</v>
      </c>
      <c r="L110" s="0" t="n">
        <v>3</v>
      </c>
      <c r="M110" s="0" t="n">
        <v>3</v>
      </c>
      <c r="N110" s="11" t="n">
        <v>0.05</v>
      </c>
      <c r="O110" s="12" t="n">
        <v>772.78</v>
      </c>
      <c r="P110" s="12" t="n">
        <v>1058.6</v>
      </c>
      <c r="Q110" s="12" t="n">
        <f aca="false">M110*P110*(1-N110)</f>
        <v>3017.01</v>
      </c>
      <c r="R110" s="12" t="n">
        <f aca="false">M110*O110</f>
        <v>2318.34</v>
      </c>
      <c r="S110" s="12" t="n">
        <f aca="false">Q110-R110</f>
        <v>698.67</v>
      </c>
      <c r="T110" s="11" t="n">
        <f aca="false">IFERROR(S110/Q110,0)</f>
        <v>0.231576958644486</v>
      </c>
      <c r="U110" s="13" t="n">
        <f aca="false">F110-E110</f>
        <v>16</v>
      </c>
      <c r="V110" s="13" t="n">
        <f aca="false">G110-F110</f>
        <v>7</v>
      </c>
      <c r="W110" s="13" t="n">
        <f aca="false">G110-E110</f>
        <v>23</v>
      </c>
      <c r="X110" s="10" t="n">
        <f aca="false">YEAR(E110)</f>
        <v>2018</v>
      </c>
      <c r="Y110" s="0" t="str">
        <f aca="false">TEXT(E110,"yyyy-mm")</f>
        <v>2018-06</v>
      </c>
      <c r="Z110" s="0" t="str">
        <f aca="false">"Q"&amp;ROUNDUP(MONTH(E110)/3,0)&amp;"-"&amp;YEAR(E110)</f>
        <v>Q2-2018</v>
      </c>
    </row>
    <row r="111" customFormat="false" ht="14.25" hidden="false" customHeight="false" outlineLevel="0" collapsed="false">
      <c r="A111" s="0" t="s">
        <v>153</v>
      </c>
      <c r="B111" s="0" t="s">
        <v>38</v>
      </c>
      <c r="C111" s="0" t="s">
        <v>35</v>
      </c>
      <c r="D111" s="9" t="n">
        <v>43200</v>
      </c>
      <c r="E111" s="9" t="n">
        <v>43264</v>
      </c>
      <c r="F111" s="9" t="n">
        <v>43284</v>
      </c>
      <c r="G111" s="9" t="n">
        <v>43294</v>
      </c>
      <c r="H111" s="10" t="s">
        <v>36</v>
      </c>
      <c r="I111" s="0" t="n">
        <v>13</v>
      </c>
      <c r="J111" s="0" t="n">
        <v>17</v>
      </c>
      <c r="K111" s="0" t="n">
        <v>241</v>
      </c>
      <c r="L111" s="0" t="n">
        <v>20</v>
      </c>
      <c r="M111" s="0" t="n">
        <v>7</v>
      </c>
      <c r="N111" s="11" t="n">
        <v>0.1</v>
      </c>
      <c r="O111" s="12" t="n">
        <v>517.37</v>
      </c>
      <c r="P111" s="12" t="n">
        <v>958.1</v>
      </c>
      <c r="Q111" s="12" t="n">
        <f aca="false">M111*P111*(1-N111)</f>
        <v>6036.03</v>
      </c>
      <c r="R111" s="12" t="n">
        <f aca="false">M111*O111</f>
        <v>3621.59</v>
      </c>
      <c r="S111" s="12" t="n">
        <f aca="false">Q111-R111</f>
        <v>2414.44</v>
      </c>
      <c r="T111" s="11" t="n">
        <f aca="false">IFERROR(S111/Q111,0)</f>
        <v>0.400004638810609</v>
      </c>
      <c r="U111" s="13" t="n">
        <f aca="false">F111-E111</f>
        <v>20</v>
      </c>
      <c r="V111" s="13" t="n">
        <f aca="false">G111-F111</f>
        <v>10</v>
      </c>
      <c r="W111" s="13" t="n">
        <f aca="false">G111-E111</f>
        <v>30</v>
      </c>
      <c r="X111" s="10" t="n">
        <f aca="false">YEAR(E111)</f>
        <v>2018</v>
      </c>
      <c r="Y111" s="0" t="str">
        <f aca="false">TEXT(E111,"yyyy-mm")</f>
        <v>2018-06</v>
      </c>
      <c r="Z111" s="0" t="str">
        <f aca="false">"Q"&amp;ROUNDUP(MONTH(E111)/3,0)&amp;"-"&amp;YEAR(E111)</f>
        <v>Q2-2018</v>
      </c>
    </row>
    <row r="112" customFormat="false" ht="14.25" hidden="false" customHeight="false" outlineLevel="0" collapsed="false">
      <c r="A112" s="0" t="s">
        <v>154</v>
      </c>
      <c r="B112" s="0" t="s">
        <v>34</v>
      </c>
      <c r="C112" s="0" t="s">
        <v>39</v>
      </c>
      <c r="D112" s="9" t="n">
        <v>43200</v>
      </c>
      <c r="E112" s="9" t="n">
        <v>43264</v>
      </c>
      <c r="F112" s="9" t="n">
        <v>43289</v>
      </c>
      <c r="G112" s="9" t="n">
        <v>43299</v>
      </c>
      <c r="H112" s="10" t="s">
        <v>36</v>
      </c>
      <c r="I112" s="0" t="n">
        <v>6</v>
      </c>
      <c r="J112" s="0" t="n">
        <v>40</v>
      </c>
      <c r="K112" s="0" t="n">
        <v>186</v>
      </c>
      <c r="L112" s="0" t="n">
        <v>27</v>
      </c>
      <c r="M112" s="0" t="n">
        <v>7</v>
      </c>
      <c r="N112" s="11" t="n">
        <v>0.2</v>
      </c>
      <c r="O112" s="12" t="n">
        <v>1675.74</v>
      </c>
      <c r="P112" s="12" t="n">
        <v>2659.9</v>
      </c>
      <c r="Q112" s="12" t="n">
        <f aca="false">M112*P112*(1-N112)</f>
        <v>14895.44</v>
      </c>
      <c r="R112" s="12" t="n">
        <f aca="false">M112*O112</f>
        <v>11730.18</v>
      </c>
      <c r="S112" s="12" t="n">
        <f aca="false">Q112-R112</f>
        <v>3165.26</v>
      </c>
      <c r="T112" s="11" t="n">
        <f aca="false">IFERROR(S112/Q112,0)</f>
        <v>0.212498590172563</v>
      </c>
      <c r="U112" s="13" t="n">
        <f aca="false">F112-E112</f>
        <v>25</v>
      </c>
      <c r="V112" s="13" t="n">
        <f aca="false">G112-F112</f>
        <v>10</v>
      </c>
      <c r="W112" s="13" t="n">
        <f aca="false">G112-E112</f>
        <v>35</v>
      </c>
      <c r="X112" s="10" t="n">
        <f aca="false">YEAR(E112)</f>
        <v>2018</v>
      </c>
      <c r="Y112" s="0" t="str">
        <f aca="false">TEXT(E112,"yyyy-mm")</f>
        <v>2018-06</v>
      </c>
      <c r="Z112" s="0" t="str">
        <f aca="false">"Q"&amp;ROUNDUP(MONTH(E112)/3,0)&amp;"-"&amp;YEAR(E112)</f>
        <v>Q2-2018</v>
      </c>
    </row>
    <row r="113" customFormat="false" ht="14.25" hidden="false" customHeight="false" outlineLevel="0" collapsed="false">
      <c r="A113" s="0" t="s">
        <v>155</v>
      </c>
      <c r="B113" s="0" t="s">
        <v>34</v>
      </c>
      <c r="C113" s="0" t="s">
        <v>39</v>
      </c>
      <c r="D113" s="9" t="n">
        <v>43100</v>
      </c>
      <c r="E113" s="9" t="n">
        <v>43264</v>
      </c>
      <c r="F113" s="9" t="n">
        <v>43286</v>
      </c>
      <c r="G113" s="9" t="n">
        <v>43294</v>
      </c>
      <c r="H113" s="10" t="s">
        <v>36</v>
      </c>
      <c r="I113" s="0" t="n">
        <v>7</v>
      </c>
      <c r="J113" s="0" t="n">
        <v>15</v>
      </c>
      <c r="K113" s="0" t="n">
        <v>144</v>
      </c>
      <c r="L113" s="0" t="n">
        <v>8</v>
      </c>
      <c r="M113" s="0" t="n">
        <v>3</v>
      </c>
      <c r="N113" s="11" t="n">
        <v>0.1</v>
      </c>
      <c r="O113" s="12" t="n">
        <v>1707.63</v>
      </c>
      <c r="P113" s="12" t="n">
        <v>2217.7</v>
      </c>
      <c r="Q113" s="12" t="n">
        <f aca="false">M113*P113*(1-N113)</f>
        <v>5987.79</v>
      </c>
      <c r="R113" s="12" t="n">
        <f aca="false">M113*O113</f>
        <v>5122.89</v>
      </c>
      <c r="S113" s="12" t="n">
        <f aca="false">Q113-R113</f>
        <v>864.9</v>
      </c>
      <c r="T113" s="11" t="n">
        <f aca="false">IFERROR(S113/Q113,0)</f>
        <v>0.14444394342487</v>
      </c>
      <c r="U113" s="13" t="n">
        <f aca="false">F113-E113</f>
        <v>22</v>
      </c>
      <c r="V113" s="13" t="n">
        <f aca="false">G113-F113</f>
        <v>8</v>
      </c>
      <c r="W113" s="13" t="n">
        <f aca="false">G113-E113</f>
        <v>30</v>
      </c>
      <c r="X113" s="10" t="n">
        <f aca="false">YEAR(E113)</f>
        <v>2018</v>
      </c>
      <c r="Y113" s="0" t="str">
        <f aca="false">TEXT(E113,"yyyy-mm")</f>
        <v>2018-06</v>
      </c>
      <c r="Z113" s="0" t="str">
        <f aca="false">"Q"&amp;ROUNDUP(MONTH(E113)/3,0)&amp;"-"&amp;YEAR(E113)</f>
        <v>Q2-2018</v>
      </c>
    </row>
    <row r="114" customFormat="false" ht="14.25" hidden="false" customHeight="false" outlineLevel="0" collapsed="false">
      <c r="A114" s="0" t="s">
        <v>156</v>
      </c>
      <c r="B114" s="0" t="s">
        <v>38</v>
      </c>
      <c r="C114" s="0" t="s">
        <v>48</v>
      </c>
      <c r="D114" s="9" t="n">
        <v>43100</v>
      </c>
      <c r="E114" s="9" t="n">
        <v>43265</v>
      </c>
      <c r="F114" s="9" t="n">
        <v>43268</v>
      </c>
      <c r="G114" s="9" t="n">
        <v>43271</v>
      </c>
      <c r="H114" s="10" t="s">
        <v>36</v>
      </c>
      <c r="I114" s="0" t="n">
        <v>20</v>
      </c>
      <c r="J114" s="0" t="n">
        <v>12</v>
      </c>
      <c r="K114" s="0" t="n">
        <v>40</v>
      </c>
      <c r="L114" s="0" t="n">
        <v>11</v>
      </c>
      <c r="M114" s="0" t="n">
        <v>1</v>
      </c>
      <c r="N114" s="11" t="n">
        <v>0.3</v>
      </c>
      <c r="O114" s="12" t="n">
        <v>857.6</v>
      </c>
      <c r="P114" s="12" t="n">
        <v>1715.2</v>
      </c>
      <c r="Q114" s="12" t="n">
        <f aca="false">M114*P114*(1-N114)</f>
        <v>1200.64</v>
      </c>
      <c r="R114" s="12" t="n">
        <f aca="false">M114*O114</f>
        <v>857.6</v>
      </c>
      <c r="S114" s="12" t="n">
        <f aca="false">Q114-R114</f>
        <v>343.04</v>
      </c>
      <c r="T114" s="11" t="n">
        <f aca="false">IFERROR(S114/Q114,0)</f>
        <v>0.285714285714286</v>
      </c>
      <c r="U114" s="13" t="n">
        <f aca="false">F114-E114</f>
        <v>3</v>
      </c>
      <c r="V114" s="13" t="n">
        <f aca="false">G114-F114</f>
        <v>3</v>
      </c>
      <c r="W114" s="13" t="n">
        <f aca="false">G114-E114</f>
        <v>6</v>
      </c>
      <c r="X114" s="10" t="n">
        <f aca="false">YEAR(E114)</f>
        <v>2018</v>
      </c>
      <c r="Y114" s="0" t="str">
        <f aca="false">TEXT(E114,"yyyy-mm")</f>
        <v>2018-06</v>
      </c>
      <c r="Z114" s="0" t="str">
        <f aca="false">"Q"&amp;ROUNDUP(MONTH(E114)/3,0)&amp;"-"&amp;YEAR(E114)</f>
        <v>Q2-2018</v>
      </c>
    </row>
    <row r="115" customFormat="false" ht="14.25" hidden="false" customHeight="false" outlineLevel="0" collapsed="false">
      <c r="A115" s="0" t="s">
        <v>157</v>
      </c>
      <c r="B115" s="0" t="s">
        <v>34</v>
      </c>
      <c r="C115" s="0" t="s">
        <v>46</v>
      </c>
      <c r="D115" s="9" t="n">
        <v>43200</v>
      </c>
      <c r="E115" s="9" t="n">
        <v>43265</v>
      </c>
      <c r="F115" s="9" t="n">
        <v>43287</v>
      </c>
      <c r="G115" s="9" t="n">
        <v>43290</v>
      </c>
      <c r="H115" s="10" t="s">
        <v>36</v>
      </c>
      <c r="I115" s="0" t="n">
        <v>6</v>
      </c>
      <c r="J115" s="0" t="n">
        <v>25</v>
      </c>
      <c r="K115" s="0" t="n">
        <v>288</v>
      </c>
      <c r="L115" s="0" t="n">
        <v>32</v>
      </c>
      <c r="M115" s="0" t="n">
        <v>7</v>
      </c>
      <c r="N115" s="11" t="n">
        <v>0.15</v>
      </c>
      <c r="O115" s="12" t="n">
        <v>1691.15</v>
      </c>
      <c r="P115" s="12" t="n">
        <v>3932.9</v>
      </c>
      <c r="Q115" s="12" t="n">
        <f aca="false">M115*P115*(1-N115)</f>
        <v>23400.755</v>
      </c>
      <c r="R115" s="12" t="n">
        <f aca="false">M115*O115</f>
        <v>11838.05</v>
      </c>
      <c r="S115" s="12" t="n">
        <f aca="false">Q115-R115</f>
        <v>11562.705</v>
      </c>
      <c r="T115" s="11" t="n">
        <f aca="false">IFERROR(S115/Q115,0)</f>
        <v>0.494116749651881</v>
      </c>
      <c r="U115" s="13" t="n">
        <f aca="false">F115-E115</f>
        <v>22</v>
      </c>
      <c r="V115" s="13" t="n">
        <f aca="false">G115-F115</f>
        <v>3</v>
      </c>
      <c r="W115" s="13" t="n">
        <f aca="false">G115-E115</f>
        <v>25</v>
      </c>
      <c r="X115" s="10" t="n">
        <f aca="false">YEAR(E115)</f>
        <v>2018</v>
      </c>
      <c r="Y115" s="0" t="str">
        <f aca="false">TEXT(E115,"yyyy-mm")</f>
        <v>2018-06</v>
      </c>
      <c r="Z115" s="0" t="str">
        <f aca="false">"Q"&amp;ROUNDUP(MONTH(E115)/3,0)&amp;"-"&amp;YEAR(E115)</f>
        <v>Q2-2018</v>
      </c>
    </row>
    <row r="116" customFormat="false" ht="14.25" hidden="false" customHeight="false" outlineLevel="0" collapsed="false">
      <c r="A116" s="0" t="s">
        <v>158</v>
      </c>
      <c r="B116" s="0" t="s">
        <v>34</v>
      </c>
      <c r="C116" s="0" t="s">
        <v>39</v>
      </c>
      <c r="D116" s="9" t="n">
        <v>43100</v>
      </c>
      <c r="E116" s="9" t="n">
        <v>43265</v>
      </c>
      <c r="F116" s="9" t="n">
        <v>43270</v>
      </c>
      <c r="G116" s="9" t="n">
        <v>43271</v>
      </c>
      <c r="H116" s="10" t="s">
        <v>36</v>
      </c>
      <c r="I116" s="0" t="n">
        <v>2</v>
      </c>
      <c r="J116" s="0" t="n">
        <v>13</v>
      </c>
      <c r="K116" s="0" t="n">
        <v>169</v>
      </c>
      <c r="L116" s="0" t="n">
        <v>40</v>
      </c>
      <c r="M116" s="0" t="n">
        <v>2</v>
      </c>
      <c r="N116" s="11" t="n">
        <v>0.05</v>
      </c>
      <c r="O116" s="12" t="n">
        <v>1909.5</v>
      </c>
      <c r="P116" s="12" t="n">
        <v>2546</v>
      </c>
      <c r="Q116" s="12" t="n">
        <f aca="false">M116*P116*(1-N116)</f>
        <v>4837.4</v>
      </c>
      <c r="R116" s="12" t="n">
        <f aca="false">M116*O116</f>
        <v>3819</v>
      </c>
      <c r="S116" s="12" t="n">
        <f aca="false">Q116-R116</f>
        <v>1018.4</v>
      </c>
      <c r="T116" s="11" t="n">
        <f aca="false">IFERROR(S116/Q116,0)</f>
        <v>0.210526315789474</v>
      </c>
      <c r="U116" s="13" t="n">
        <f aca="false">F116-E116</f>
        <v>5</v>
      </c>
      <c r="V116" s="13" t="n">
        <f aca="false">G116-F116</f>
        <v>1</v>
      </c>
      <c r="W116" s="13" t="n">
        <f aca="false">G116-E116</f>
        <v>6</v>
      </c>
      <c r="X116" s="10" t="n">
        <f aca="false">YEAR(E116)</f>
        <v>2018</v>
      </c>
      <c r="Y116" s="0" t="str">
        <f aca="false">TEXT(E116,"yyyy-mm")</f>
        <v>2018-06</v>
      </c>
      <c r="Z116" s="0" t="str">
        <f aca="false">"Q"&amp;ROUNDUP(MONTH(E116)/3,0)&amp;"-"&amp;YEAR(E116)</f>
        <v>Q2-2018</v>
      </c>
    </row>
    <row r="117" customFormat="false" ht="14.25" hidden="false" customHeight="false" outlineLevel="0" collapsed="false">
      <c r="A117" s="0" t="s">
        <v>159</v>
      </c>
      <c r="B117" s="0" t="s">
        <v>38</v>
      </c>
      <c r="C117" s="0" t="s">
        <v>46</v>
      </c>
      <c r="D117" s="9" t="n">
        <v>43100</v>
      </c>
      <c r="E117" s="9" t="n">
        <v>43265</v>
      </c>
      <c r="F117" s="9" t="n">
        <v>43277</v>
      </c>
      <c r="G117" s="9" t="n">
        <v>43282</v>
      </c>
      <c r="H117" s="10" t="s">
        <v>36</v>
      </c>
      <c r="I117" s="0" t="n">
        <v>15</v>
      </c>
      <c r="J117" s="0" t="n">
        <v>18</v>
      </c>
      <c r="K117" s="0" t="n">
        <v>277</v>
      </c>
      <c r="L117" s="0" t="n">
        <v>21</v>
      </c>
      <c r="M117" s="0" t="n">
        <v>1</v>
      </c>
      <c r="N117" s="11" t="n">
        <v>0.075</v>
      </c>
      <c r="O117" s="12" t="n">
        <v>603</v>
      </c>
      <c r="P117" s="12" t="n">
        <v>837.5</v>
      </c>
      <c r="Q117" s="12" t="n">
        <f aca="false">M117*P117*(1-N117)</f>
        <v>774.6875</v>
      </c>
      <c r="R117" s="12" t="n">
        <f aca="false">M117*O117</f>
        <v>603</v>
      </c>
      <c r="S117" s="12" t="n">
        <f aca="false">Q117-R117</f>
        <v>171.6875</v>
      </c>
      <c r="T117" s="11" t="n">
        <f aca="false">IFERROR(S117/Q117,0)</f>
        <v>0.221621621621622</v>
      </c>
      <c r="U117" s="13" t="n">
        <f aca="false">F117-E117</f>
        <v>12</v>
      </c>
      <c r="V117" s="13" t="n">
        <f aca="false">G117-F117</f>
        <v>5</v>
      </c>
      <c r="W117" s="13" t="n">
        <f aca="false">G117-E117</f>
        <v>17</v>
      </c>
      <c r="X117" s="10" t="n">
        <f aca="false">YEAR(E117)</f>
        <v>2018</v>
      </c>
      <c r="Y117" s="0" t="str">
        <f aca="false">TEXT(E117,"yyyy-mm")</f>
        <v>2018-06</v>
      </c>
      <c r="Z117" s="0" t="str">
        <f aca="false">"Q"&amp;ROUNDUP(MONTH(E117)/3,0)&amp;"-"&amp;YEAR(E117)</f>
        <v>Q2-2018</v>
      </c>
    </row>
    <row r="118" customFormat="false" ht="14.25" hidden="false" customHeight="false" outlineLevel="0" collapsed="false">
      <c r="A118" s="0" t="s">
        <v>160</v>
      </c>
      <c r="B118" s="0" t="s">
        <v>38</v>
      </c>
      <c r="C118" s="0" t="s">
        <v>35</v>
      </c>
      <c r="D118" s="9" t="n">
        <v>43200</v>
      </c>
      <c r="E118" s="9" t="n">
        <v>43265</v>
      </c>
      <c r="F118" s="9" t="n">
        <v>43277</v>
      </c>
      <c r="G118" s="9" t="n">
        <v>43286</v>
      </c>
      <c r="H118" s="10" t="s">
        <v>36</v>
      </c>
      <c r="I118" s="0" t="n">
        <v>16</v>
      </c>
      <c r="J118" s="0" t="n">
        <v>3</v>
      </c>
      <c r="K118" s="0" t="n">
        <v>219</v>
      </c>
      <c r="L118" s="0" t="n">
        <v>12</v>
      </c>
      <c r="M118" s="0" t="n">
        <v>3</v>
      </c>
      <c r="N118" s="11" t="n">
        <v>0.15</v>
      </c>
      <c r="O118" s="12" t="n">
        <v>1302.48</v>
      </c>
      <c r="P118" s="12" t="n">
        <v>1809</v>
      </c>
      <c r="Q118" s="12" t="n">
        <f aca="false">M118*P118*(1-N118)</f>
        <v>4612.95</v>
      </c>
      <c r="R118" s="12" t="n">
        <f aca="false">M118*O118</f>
        <v>3907.44</v>
      </c>
      <c r="S118" s="12" t="n">
        <f aca="false">Q118-R118</f>
        <v>705.51</v>
      </c>
      <c r="T118" s="11" t="n">
        <f aca="false">IFERROR(S118/Q118,0)</f>
        <v>0.152941176470588</v>
      </c>
      <c r="U118" s="13" t="n">
        <f aca="false">F118-E118</f>
        <v>12</v>
      </c>
      <c r="V118" s="13" t="n">
        <f aca="false">G118-F118</f>
        <v>9</v>
      </c>
      <c r="W118" s="13" t="n">
        <f aca="false">G118-E118</f>
        <v>21</v>
      </c>
      <c r="X118" s="10" t="n">
        <f aca="false">YEAR(E118)</f>
        <v>2018</v>
      </c>
      <c r="Y118" s="0" t="str">
        <f aca="false">TEXT(E118,"yyyy-mm")</f>
        <v>2018-06</v>
      </c>
      <c r="Z118" s="0" t="str">
        <f aca="false">"Q"&amp;ROUNDUP(MONTH(E118)/3,0)&amp;"-"&amp;YEAR(E118)</f>
        <v>Q2-2018</v>
      </c>
    </row>
    <row r="119" customFormat="false" ht="14.25" hidden="false" customHeight="false" outlineLevel="0" collapsed="false">
      <c r="A119" s="0" t="s">
        <v>161</v>
      </c>
      <c r="B119" s="0" t="s">
        <v>43</v>
      </c>
      <c r="C119" s="0" t="s">
        <v>46</v>
      </c>
      <c r="D119" s="9" t="n">
        <v>43200</v>
      </c>
      <c r="E119" s="9" t="n">
        <v>43265</v>
      </c>
      <c r="F119" s="9" t="n">
        <v>43280</v>
      </c>
      <c r="G119" s="9" t="n">
        <v>43284</v>
      </c>
      <c r="H119" s="10" t="s">
        <v>36</v>
      </c>
      <c r="I119" s="0" t="n">
        <v>26</v>
      </c>
      <c r="J119" s="0" t="n">
        <v>25</v>
      </c>
      <c r="K119" s="0" t="n">
        <v>306</v>
      </c>
      <c r="L119" s="0" t="n">
        <v>11</v>
      </c>
      <c r="M119" s="0" t="n">
        <v>8</v>
      </c>
      <c r="N119" s="11" t="n">
        <v>0.075</v>
      </c>
      <c r="O119" s="12" t="n">
        <v>514.56</v>
      </c>
      <c r="P119" s="12" t="n">
        <v>857.6</v>
      </c>
      <c r="Q119" s="12" t="n">
        <f aca="false">M119*P119*(1-N119)</f>
        <v>6346.24</v>
      </c>
      <c r="R119" s="12" t="n">
        <f aca="false">M119*O119</f>
        <v>4116.48</v>
      </c>
      <c r="S119" s="12" t="n">
        <f aca="false">Q119-R119</f>
        <v>2229.76</v>
      </c>
      <c r="T119" s="11" t="n">
        <f aca="false">IFERROR(S119/Q119,0)</f>
        <v>0.351351351351352</v>
      </c>
      <c r="U119" s="13" t="n">
        <f aca="false">F119-E119</f>
        <v>15</v>
      </c>
      <c r="V119" s="13" t="n">
        <f aca="false">G119-F119</f>
        <v>4</v>
      </c>
      <c r="W119" s="13" t="n">
        <f aca="false">G119-E119</f>
        <v>19</v>
      </c>
      <c r="X119" s="10" t="n">
        <f aca="false">YEAR(E119)</f>
        <v>2018</v>
      </c>
      <c r="Y119" s="0" t="str">
        <f aca="false">TEXT(E119,"yyyy-mm")</f>
        <v>2018-06</v>
      </c>
      <c r="Z119" s="0" t="str">
        <f aca="false">"Q"&amp;ROUNDUP(MONTH(E119)/3,0)&amp;"-"&amp;YEAR(E119)</f>
        <v>Q2-2018</v>
      </c>
    </row>
    <row r="120" customFormat="false" ht="14.25" hidden="false" customHeight="false" outlineLevel="0" collapsed="false">
      <c r="A120" s="0" t="s">
        <v>162</v>
      </c>
      <c r="B120" s="0" t="s">
        <v>34</v>
      </c>
      <c r="C120" s="0" t="s">
        <v>48</v>
      </c>
      <c r="D120" s="9" t="n">
        <v>43100</v>
      </c>
      <c r="E120" s="9" t="n">
        <v>43265</v>
      </c>
      <c r="F120" s="9" t="n">
        <v>43281</v>
      </c>
      <c r="G120" s="9" t="n">
        <v>43288</v>
      </c>
      <c r="H120" s="10" t="s">
        <v>36</v>
      </c>
      <c r="I120" s="0" t="n">
        <v>8</v>
      </c>
      <c r="J120" s="0" t="n">
        <v>11</v>
      </c>
      <c r="K120" s="0" t="n">
        <v>7</v>
      </c>
      <c r="L120" s="0" t="n">
        <v>22</v>
      </c>
      <c r="M120" s="0" t="n">
        <v>6</v>
      </c>
      <c r="N120" s="11" t="n">
        <v>0.05</v>
      </c>
      <c r="O120" s="12" t="n">
        <v>1101.68</v>
      </c>
      <c r="P120" s="12" t="n">
        <v>1748.7</v>
      </c>
      <c r="Q120" s="12" t="n">
        <f aca="false">M120*P120*(1-N120)</f>
        <v>9967.59</v>
      </c>
      <c r="R120" s="12" t="n">
        <f aca="false">M120*O120</f>
        <v>6610.08</v>
      </c>
      <c r="S120" s="12" t="n">
        <f aca="false">Q120-R120</f>
        <v>3357.51</v>
      </c>
      <c r="T120" s="11" t="n">
        <f aca="false">IFERROR(S120/Q120,0)</f>
        <v>0.336842707214081</v>
      </c>
      <c r="U120" s="13" t="n">
        <f aca="false">F120-E120</f>
        <v>16</v>
      </c>
      <c r="V120" s="13" t="n">
        <f aca="false">G120-F120</f>
        <v>7</v>
      </c>
      <c r="W120" s="13" t="n">
        <f aca="false">G120-E120</f>
        <v>23</v>
      </c>
      <c r="X120" s="10" t="n">
        <f aca="false">YEAR(E120)</f>
        <v>2018</v>
      </c>
      <c r="Y120" s="0" t="str">
        <f aca="false">TEXT(E120,"yyyy-mm")</f>
        <v>2018-06</v>
      </c>
      <c r="Z120" s="0" t="str">
        <f aca="false">"Q"&amp;ROUNDUP(MONTH(E120)/3,0)&amp;"-"&amp;YEAR(E120)</f>
        <v>Q2-2018</v>
      </c>
    </row>
    <row r="121" customFormat="false" ht="14.25" hidden="false" customHeight="false" outlineLevel="0" collapsed="false">
      <c r="A121" s="0" t="s">
        <v>163</v>
      </c>
      <c r="B121" s="0" t="s">
        <v>43</v>
      </c>
      <c r="C121" s="0" t="s">
        <v>79</v>
      </c>
      <c r="D121" s="9" t="n">
        <v>43100</v>
      </c>
      <c r="E121" s="9" t="n">
        <v>43265</v>
      </c>
      <c r="F121" s="9" t="n">
        <v>43267</v>
      </c>
      <c r="G121" s="9" t="n">
        <v>43268</v>
      </c>
      <c r="H121" s="10" t="s">
        <v>36</v>
      </c>
      <c r="I121" s="0" t="n">
        <v>28</v>
      </c>
      <c r="J121" s="0" t="n">
        <v>44</v>
      </c>
      <c r="K121" s="0" t="n">
        <v>78</v>
      </c>
      <c r="L121" s="0" t="n">
        <v>4</v>
      </c>
      <c r="M121" s="0" t="n">
        <v>1</v>
      </c>
      <c r="N121" s="11" t="n">
        <v>0.075</v>
      </c>
      <c r="O121" s="12" t="n">
        <v>582.5</v>
      </c>
      <c r="P121" s="12" t="n">
        <v>1266.3</v>
      </c>
      <c r="Q121" s="12" t="n">
        <f aca="false">M121*P121*(1-N121)</f>
        <v>1171.3275</v>
      </c>
      <c r="R121" s="12" t="n">
        <f aca="false">M121*O121</f>
        <v>582.5</v>
      </c>
      <c r="S121" s="12" t="n">
        <f aca="false">Q121-R121</f>
        <v>588.8275</v>
      </c>
      <c r="T121" s="11" t="n">
        <f aca="false">IFERROR(S121/Q121,0)</f>
        <v>0.502700995238309</v>
      </c>
      <c r="U121" s="13" t="n">
        <f aca="false">F121-E121</f>
        <v>2</v>
      </c>
      <c r="V121" s="13" t="n">
        <f aca="false">G121-F121</f>
        <v>1</v>
      </c>
      <c r="W121" s="13" t="n">
        <f aca="false">G121-E121</f>
        <v>3</v>
      </c>
      <c r="X121" s="10" t="n">
        <f aca="false">YEAR(E121)</f>
        <v>2018</v>
      </c>
      <c r="Y121" s="0" t="str">
        <f aca="false">TEXT(E121,"yyyy-mm")</f>
        <v>2018-06</v>
      </c>
      <c r="Z121" s="0" t="str">
        <f aca="false">"Q"&amp;ROUNDUP(MONTH(E121)/3,0)&amp;"-"&amp;YEAR(E121)</f>
        <v>Q2-2018</v>
      </c>
    </row>
    <row r="122" customFormat="false" ht="14.25" hidden="false" customHeight="false" outlineLevel="0" collapsed="false">
      <c r="A122" s="0" t="s">
        <v>164</v>
      </c>
      <c r="B122" s="0" t="s">
        <v>34</v>
      </c>
      <c r="C122" s="0" t="s">
        <v>48</v>
      </c>
      <c r="D122" s="9" t="n">
        <v>43100</v>
      </c>
      <c r="E122" s="9" t="n">
        <v>43265</v>
      </c>
      <c r="F122" s="9" t="n">
        <v>43267</v>
      </c>
      <c r="G122" s="9" t="n">
        <v>43273</v>
      </c>
      <c r="H122" s="10" t="s">
        <v>36</v>
      </c>
      <c r="I122" s="0" t="n">
        <v>3</v>
      </c>
      <c r="J122" s="0" t="n">
        <v>30</v>
      </c>
      <c r="K122" s="0" t="n">
        <v>28</v>
      </c>
      <c r="L122" s="0" t="n">
        <v>9</v>
      </c>
      <c r="M122" s="0" t="n">
        <v>5</v>
      </c>
      <c r="N122" s="11" t="n">
        <v>0.1</v>
      </c>
      <c r="O122" s="12" t="n">
        <v>3591.54</v>
      </c>
      <c r="P122" s="12" t="n">
        <v>5058.5</v>
      </c>
      <c r="Q122" s="12" t="n">
        <f aca="false">M122*P122*(1-N122)</f>
        <v>22763.25</v>
      </c>
      <c r="R122" s="12" t="n">
        <f aca="false">M122*O122</f>
        <v>17957.7</v>
      </c>
      <c r="S122" s="12" t="n">
        <f aca="false">Q122-R122</f>
        <v>4805.55</v>
      </c>
      <c r="T122" s="11" t="n">
        <f aca="false">IFERROR(S122/Q122,0)</f>
        <v>0.211110012849659</v>
      </c>
      <c r="U122" s="13" t="n">
        <f aca="false">F122-E122</f>
        <v>2</v>
      </c>
      <c r="V122" s="13" t="n">
        <f aca="false">G122-F122</f>
        <v>6</v>
      </c>
      <c r="W122" s="13" t="n">
        <f aca="false">G122-E122</f>
        <v>8</v>
      </c>
      <c r="X122" s="10" t="n">
        <f aca="false">YEAR(E122)</f>
        <v>2018</v>
      </c>
      <c r="Y122" s="0" t="str">
        <f aca="false">TEXT(E122,"yyyy-mm")</f>
        <v>2018-06</v>
      </c>
      <c r="Z122" s="0" t="str">
        <f aca="false">"Q"&amp;ROUNDUP(MONTH(E122)/3,0)&amp;"-"&amp;YEAR(E122)</f>
        <v>Q2-2018</v>
      </c>
    </row>
    <row r="123" customFormat="false" ht="14.25" hidden="false" customHeight="false" outlineLevel="0" collapsed="false">
      <c r="A123" s="0" t="s">
        <v>165</v>
      </c>
      <c r="B123" s="0" t="s">
        <v>41</v>
      </c>
      <c r="C123" s="0" t="s">
        <v>48</v>
      </c>
      <c r="D123" s="9" t="n">
        <v>43200</v>
      </c>
      <c r="E123" s="9" t="n">
        <v>43265</v>
      </c>
      <c r="F123" s="9" t="n">
        <v>43279</v>
      </c>
      <c r="G123" s="9" t="n">
        <v>43287</v>
      </c>
      <c r="H123" s="10" t="s">
        <v>36</v>
      </c>
      <c r="I123" s="0" t="n">
        <v>22</v>
      </c>
      <c r="J123" s="0" t="n">
        <v>38</v>
      </c>
      <c r="K123" s="0" t="n">
        <v>39</v>
      </c>
      <c r="L123" s="0" t="n">
        <v>6</v>
      </c>
      <c r="M123" s="0" t="n">
        <v>7</v>
      </c>
      <c r="N123" s="11" t="n">
        <v>0.05</v>
      </c>
      <c r="O123" s="12" t="n">
        <v>795.22</v>
      </c>
      <c r="P123" s="12" t="n">
        <v>958.1</v>
      </c>
      <c r="Q123" s="12" t="n">
        <f aca="false">M123*P123*(1-N123)</f>
        <v>6371.365</v>
      </c>
      <c r="R123" s="12" t="n">
        <f aca="false">M123*O123</f>
        <v>5566.54</v>
      </c>
      <c r="S123" s="12" t="n">
        <f aca="false">Q123-R123</f>
        <v>804.825</v>
      </c>
      <c r="T123" s="11" t="n">
        <f aca="false">IFERROR(S123/Q123,0)</f>
        <v>0.126319085470696</v>
      </c>
      <c r="U123" s="13" t="n">
        <f aca="false">F123-E123</f>
        <v>14</v>
      </c>
      <c r="V123" s="13" t="n">
        <f aca="false">G123-F123</f>
        <v>8</v>
      </c>
      <c r="W123" s="13" t="n">
        <f aca="false">G123-E123</f>
        <v>22</v>
      </c>
      <c r="X123" s="10" t="n">
        <f aca="false">YEAR(E123)</f>
        <v>2018</v>
      </c>
      <c r="Y123" s="0" t="str">
        <f aca="false">TEXT(E123,"yyyy-mm")</f>
        <v>2018-06</v>
      </c>
      <c r="Z123" s="0" t="str">
        <f aca="false">"Q"&amp;ROUNDUP(MONTH(E123)/3,0)&amp;"-"&amp;YEAR(E123)</f>
        <v>Q2-2018</v>
      </c>
    </row>
    <row r="124" customFormat="false" ht="14.25" hidden="false" customHeight="false" outlineLevel="0" collapsed="false">
      <c r="A124" s="0" t="s">
        <v>166</v>
      </c>
      <c r="B124" s="0" t="s">
        <v>38</v>
      </c>
      <c r="C124" s="0" t="s">
        <v>39</v>
      </c>
      <c r="D124" s="9" t="n">
        <v>43100</v>
      </c>
      <c r="E124" s="9" t="n">
        <v>43265</v>
      </c>
      <c r="F124" s="9" t="n">
        <v>43291</v>
      </c>
      <c r="G124" s="9" t="n">
        <v>43295</v>
      </c>
      <c r="H124" s="10" t="s">
        <v>36</v>
      </c>
      <c r="I124" s="0" t="n">
        <v>19</v>
      </c>
      <c r="J124" s="0" t="n">
        <v>47</v>
      </c>
      <c r="K124" s="0" t="n">
        <v>122</v>
      </c>
      <c r="L124" s="0" t="n">
        <v>2</v>
      </c>
      <c r="M124" s="0" t="n">
        <v>8</v>
      </c>
      <c r="N124" s="11" t="n">
        <v>0.15</v>
      </c>
      <c r="O124" s="12" t="n">
        <v>756.97</v>
      </c>
      <c r="P124" s="12" t="n">
        <v>1802.3</v>
      </c>
      <c r="Q124" s="12" t="n">
        <f aca="false">M124*P124*(1-N124)</f>
        <v>12255.64</v>
      </c>
      <c r="R124" s="12" t="n">
        <f aca="false">M124*O124</f>
        <v>6055.76</v>
      </c>
      <c r="S124" s="12" t="n">
        <f aca="false">Q124-R124</f>
        <v>6199.88</v>
      </c>
      <c r="T124" s="11" t="n">
        <f aca="false">IFERROR(S124/Q124,0)</f>
        <v>0.505879741898424</v>
      </c>
      <c r="U124" s="13" t="n">
        <f aca="false">F124-E124</f>
        <v>26</v>
      </c>
      <c r="V124" s="13" t="n">
        <f aca="false">G124-F124</f>
        <v>4</v>
      </c>
      <c r="W124" s="13" t="n">
        <f aca="false">G124-E124</f>
        <v>30</v>
      </c>
      <c r="X124" s="10" t="n">
        <f aca="false">YEAR(E124)</f>
        <v>2018</v>
      </c>
      <c r="Y124" s="0" t="str">
        <f aca="false">TEXT(E124,"yyyy-mm")</f>
        <v>2018-06</v>
      </c>
      <c r="Z124" s="0" t="str">
        <f aca="false">"Q"&amp;ROUNDUP(MONTH(E124)/3,0)&amp;"-"&amp;YEAR(E124)</f>
        <v>Q2-2018</v>
      </c>
    </row>
    <row r="125" customFormat="false" ht="14.25" hidden="false" customHeight="false" outlineLevel="0" collapsed="false">
      <c r="A125" s="0" t="s">
        <v>167</v>
      </c>
      <c r="B125" s="0" t="s">
        <v>34</v>
      </c>
      <c r="C125" s="0" t="s">
        <v>48</v>
      </c>
      <c r="D125" s="9" t="n">
        <v>43200</v>
      </c>
      <c r="E125" s="9" t="n">
        <v>43266</v>
      </c>
      <c r="F125" s="9" t="n">
        <v>43288</v>
      </c>
      <c r="G125" s="9" t="n">
        <v>43297</v>
      </c>
      <c r="H125" s="10" t="s">
        <v>36</v>
      </c>
      <c r="I125" s="0" t="n">
        <v>4</v>
      </c>
      <c r="J125" s="0" t="n">
        <v>17</v>
      </c>
      <c r="K125" s="0" t="n">
        <v>48</v>
      </c>
      <c r="L125" s="0" t="n">
        <v>32</v>
      </c>
      <c r="M125" s="0" t="n">
        <v>4</v>
      </c>
      <c r="N125" s="11" t="n">
        <v>0.075</v>
      </c>
      <c r="O125" s="12" t="n">
        <v>4534.56</v>
      </c>
      <c r="P125" s="12" t="n">
        <v>6298</v>
      </c>
      <c r="Q125" s="12" t="n">
        <f aca="false">M125*P125*(1-N125)</f>
        <v>23302.6</v>
      </c>
      <c r="R125" s="12" t="n">
        <f aca="false">M125*O125</f>
        <v>18138.24</v>
      </c>
      <c r="S125" s="12" t="n">
        <f aca="false">Q125-R125</f>
        <v>5164.36</v>
      </c>
      <c r="T125" s="11" t="n">
        <f aca="false">IFERROR(S125/Q125,0)</f>
        <v>0.221621621621622</v>
      </c>
      <c r="U125" s="13" t="n">
        <f aca="false">F125-E125</f>
        <v>22</v>
      </c>
      <c r="V125" s="13" t="n">
        <f aca="false">G125-F125</f>
        <v>9</v>
      </c>
      <c r="W125" s="13" t="n">
        <f aca="false">G125-E125</f>
        <v>31</v>
      </c>
      <c r="X125" s="10" t="n">
        <f aca="false">YEAR(E125)</f>
        <v>2018</v>
      </c>
      <c r="Y125" s="0" t="str">
        <f aca="false">TEXT(E125,"yyyy-mm")</f>
        <v>2018-06</v>
      </c>
      <c r="Z125" s="0" t="str">
        <f aca="false">"Q"&amp;ROUNDUP(MONTH(E125)/3,0)&amp;"-"&amp;YEAR(E125)</f>
        <v>Q2-2018</v>
      </c>
    </row>
    <row r="126" customFormat="false" ht="14.25" hidden="false" customHeight="false" outlineLevel="0" collapsed="false">
      <c r="A126" s="0" t="s">
        <v>168</v>
      </c>
      <c r="B126" s="0" t="s">
        <v>38</v>
      </c>
      <c r="C126" s="0" t="s">
        <v>48</v>
      </c>
      <c r="D126" s="9" t="n">
        <v>43100</v>
      </c>
      <c r="E126" s="9" t="n">
        <v>43266</v>
      </c>
      <c r="F126" s="9" t="n">
        <v>43283</v>
      </c>
      <c r="G126" s="9" t="n">
        <v>43287</v>
      </c>
      <c r="H126" s="10" t="s">
        <v>36</v>
      </c>
      <c r="I126" s="0" t="n">
        <v>18</v>
      </c>
      <c r="J126" s="0" t="n">
        <v>28</v>
      </c>
      <c r="K126" s="0" t="n">
        <v>1</v>
      </c>
      <c r="L126" s="0" t="n">
        <v>30</v>
      </c>
      <c r="M126" s="0" t="n">
        <v>1</v>
      </c>
      <c r="N126" s="11" t="n">
        <v>0.1</v>
      </c>
      <c r="O126" s="12" t="n">
        <v>1824.34</v>
      </c>
      <c r="P126" s="12" t="n">
        <v>2499.1</v>
      </c>
      <c r="Q126" s="12" t="n">
        <f aca="false">M126*P126*(1-N126)</f>
        <v>2249.19</v>
      </c>
      <c r="R126" s="12" t="n">
        <f aca="false">M126*O126</f>
        <v>1824.34</v>
      </c>
      <c r="S126" s="12" t="n">
        <f aca="false">Q126-R126</f>
        <v>424.85</v>
      </c>
      <c r="T126" s="11" t="n">
        <f aca="false">IFERROR(S126/Q126,0)</f>
        <v>0.188890222702395</v>
      </c>
      <c r="U126" s="13" t="n">
        <f aca="false">F126-E126</f>
        <v>17</v>
      </c>
      <c r="V126" s="13" t="n">
        <f aca="false">G126-F126</f>
        <v>4</v>
      </c>
      <c r="W126" s="13" t="n">
        <f aca="false">G126-E126</f>
        <v>21</v>
      </c>
      <c r="X126" s="10" t="n">
        <f aca="false">YEAR(E126)</f>
        <v>2018</v>
      </c>
      <c r="Y126" s="0" t="str">
        <f aca="false">TEXT(E126,"yyyy-mm")</f>
        <v>2018-06</v>
      </c>
      <c r="Z126" s="0" t="str">
        <f aca="false">"Q"&amp;ROUNDUP(MONTH(E126)/3,0)&amp;"-"&amp;YEAR(E126)</f>
        <v>Q2-2018</v>
      </c>
    </row>
    <row r="127" customFormat="false" ht="14.25" hidden="false" customHeight="false" outlineLevel="0" collapsed="false">
      <c r="A127" s="0" t="s">
        <v>169</v>
      </c>
      <c r="B127" s="0" t="s">
        <v>34</v>
      </c>
      <c r="C127" s="0" t="s">
        <v>39</v>
      </c>
      <c r="D127" s="9" t="n">
        <v>43200</v>
      </c>
      <c r="E127" s="9" t="n">
        <v>43266</v>
      </c>
      <c r="F127" s="9" t="n">
        <v>43270</v>
      </c>
      <c r="G127" s="9" t="n">
        <v>43274</v>
      </c>
      <c r="H127" s="10" t="s">
        <v>36</v>
      </c>
      <c r="I127" s="0" t="n">
        <v>8</v>
      </c>
      <c r="J127" s="0" t="n">
        <v>5</v>
      </c>
      <c r="K127" s="0" t="n">
        <v>198</v>
      </c>
      <c r="L127" s="0" t="n">
        <v>23</v>
      </c>
      <c r="M127" s="0" t="n">
        <v>3</v>
      </c>
      <c r="N127" s="11" t="n">
        <v>0.1</v>
      </c>
      <c r="O127" s="12" t="n">
        <v>705.51</v>
      </c>
      <c r="P127" s="12" t="n">
        <v>871</v>
      </c>
      <c r="Q127" s="12" t="n">
        <f aca="false">M127*P127*(1-N127)</f>
        <v>2351.7</v>
      </c>
      <c r="R127" s="12" t="n">
        <f aca="false">M127*O127</f>
        <v>2116.53</v>
      </c>
      <c r="S127" s="12" t="n">
        <f aca="false">Q127-R127</f>
        <v>235.170000000001</v>
      </c>
      <c r="T127" s="11" t="n">
        <f aca="false">IFERROR(S127/Q127,0)</f>
        <v>0.1</v>
      </c>
      <c r="U127" s="13" t="n">
        <f aca="false">F127-E127</f>
        <v>4</v>
      </c>
      <c r="V127" s="13" t="n">
        <f aca="false">G127-F127</f>
        <v>4</v>
      </c>
      <c r="W127" s="13" t="n">
        <f aca="false">G127-E127</f>
        <v>8</v>
      </c>
      <c r="X127" s="10" t="n">
        <f aca="false">YEAR(E127)</f>
        <v>2018</v>
      </c>
      <c r="Y127" s="0" t="str">
        <f aca="false">TEXT(E127,"yyyy-mm")</f>
        <v>2018-06</v>
      </c>
      <c r="Z127" s="0" t="str">
        <f aca="false">"Q"&amp;ROUNDUP(MONTH(E127)/3,0)&amp;"-"&amp;YEAR(E127)</f>
        <v>Q2-2018</v>
      </c>
    </row>
    <row r="128" customFormat="false" ht="14.25" hidden="false" customHeight="false" outlineLevel="0" collapsed="false">
      <c r="A128" s="0" t="s">
        <v>170</v>
      </c>
      <c r="B128" s="0" t="s">
        <v>34</v>
      </c>
      <c r="C128" s="0" t="s">
        <v>35</v>
      </c>
      <c r="D128" s="9" t="n">
        <v>43100</v>
      </c>
      <c r="E128" s="9" t="n">
        <v>43266</v>
      </c>
      <c r="F128" s="9" t="n">
        <v>43293</v>
      </c>
      <c r="G128" s="9" t="n">
        <v>43299</v>
      </c>
      <c r="H128" s="10" t="s">
        <v>36</v>
      </c>
      <c r="I128" s="0" t="n">
        <v>1</v>
      </c>
      <c r="J128" s="0" t="n">
        <v>32</v>
      </c>
      <c r="K128" s="0" t="n">
        <v>242</v>
      </c>
      <c r="L128" s="0" t="n">
        <v>5</v>
      </c>
      <c r="M128" s="0" t="n">
        <v>1</v>
      </c>
      <c r="N128" s="11" t="n">
        <v>0.05</v>
      </c>
      <c r="O128" s="12" t="n">
        <v>360.19</v>
      </c>
      <c r="P128" s="12" t="n">
        <v>750.4</v>
      </c>
      <c r="Q128" s="12" t="n">
        <f aca="false">M128*P128*(1-N128)</f>
        <v>712.88</v>
      </c>
      <c r="R128" s="12" t="n">
        <f aca="false">M128*O128</f>
        <v>360.19</v>
      </c>
      <c r="S128" s="12" t="n">
        <f aca="false">Q128-R128</f>
        <v>352.69</v>
      </c>
      <c r="T128" s="11" t="n">
        <f aca="false">IFERROR(S128/Q128,0)</f>
        <v>0.494739647626529</v>
      </c>
      <c r="U128" s="13" t="n">
        <f aca="false">F128-E128</f>
        <v>27</v>
      </c>
      <c r="V128" s="13" t="n">
        <f aca="false">G128-F128</f>
        <v>6</v>
      </c>
      <c r="W128" s="13" t="n">
        <f aca="false">G128-E128</f>
        <v>33</v>
      </c>
      <c r="X128" s="10" t="n">
        <f aca="false">YEAR(E128)</f>
        <v>2018</v>
      </c>
      <c r="Y128" s="0" t="str">
        <f aca="false">TEXT(E128,"yyyy-mm")</f>
        <v>2018-06</v>
      </c>
      <c r="Z128" s="0" t="str">
        <f aca="false">"Q"&amp;ROUNDUP(MONTH(E128)/3,0)&amp;"-"&amp;YEAR(E128)</f>
        <v>Q2-2018</v>
      </c>
    </row>
    <row r="129" customFormat="false" ht="14.25" hidden="false" customHeight="false" outlineLevel="0" collapsed="false">
      <c r="A129" s="0" t="s">
        <v>171</v>
      </c>
      <c r="B129" s="0" t="s">
        <v>43</v>
      </c>
      <c r="C129" s="0" t="s">
        <v>39</v>
      </c>
      <c r="D129" s="9" t="n">
        <v>43200</v>
      </c>
      <c r="E129" s="9" t="n">
        <v>43266</v>
      </c>
      <c r="F129" s="9" t="n">
        <v>43274</v>
      </c>
      <c r="G129" s="9" t="n">
        <v>43278</v>
      </c>
      <c r="H129" s="10" t="s">
        <v>36</v>
      </c>
      <c r="I129" s="0" t="n">
        <v>27</v>
      </c>
      <c r="J129" s="0" t="n">
        <v>21</v>
      </c>
      <c r="K129" s="0" t="n">
        <v>200</v>
      </c>
      <c r="L129" s="0" t="n">
        <v>14</v>
      </c>
      <c r="M129" s="0" t="n">
        <v>8</v>
      </c>
      <c r="N129" s="11" t="n">
        <v>0.075</v>
      </c>
      <c r="O129" s="12" t="n">
        <v>504.11</v>
      </c>
      <c r="P129" s="12" t="n">
        <v>763.8</v>
      </c>
      <c r="Q129" s="12" t="n">
        <f aca="false">M129*P129*(1-N129)</f>
        <v>5652.12</v>
      </c>
      <c r="R129" s="12" t="n">
        <f aca="false">M129*O129</f>
        <v>4032.88</v>
      </c>
      <c r="S129" s="12" t="n">
        <f aca="false">Q129-R129</f>
        <v>1619.24</v>
      </c>
      <c r="T129" s="11" t="n">
        <f aca="false">IFERROR(S129/Q129,0)</f>
        <v>0.286483655690254</v>
      </c>
      <c r="U129" s="13" t="n">
        <f aca="false">F129-E129</f>
        <v>8</v>
      </c>
      <c r="V129" s="13" t="n">
        <f aca="false">G129-F129</f>
        <v>4</v>
      </c>
      <c r="W129" s="13" t="n">
        <f aca="false">G129-E129</f>
        <v>12</v>
      </c>
      <c r="X129" s="10" t="n">
        <f aca="false">YEAR(E129)</f>
        <v>2018</v>
      </c>
      <c r="Y129" s="0" t="str">
        <f aca="false">TEXT(E129,"yyyy-mm")</f>
        <v>2018-06</v>
      </c>
      <c r="Z129" s="0" t="str">
        <f aca="false">"Q"&amp;ROUNDUP(MONTH(E129)/3,0)&amp;"-"&amp;YEAR(E129)</f>
        <v>Q2-2018</v>
      </c>
    </row>
    <row r="130" customFormat="false" ht="14.25" hidden="false" customHeight="false" outlineLevel="0" collapsed="false">
      <c r="A130" s="0" t="s">
        <v>172</v>
      </c>
      <c r="B130" s="0" t="s">
        <v>34</v>
      </c>
      <c r="C130" s="0" t="s">
        <v>46</v>
      </c>
      <c r="D130" s="9" t="n">
        <v>43100</v>
      </c>
      <c r="E130" s="9" t="n">
        <v>43266</v>
      </c>
      <c r="F130" s="9" t="n">
        <v>43277</v>
      </c>
      <c r="G130" s="9" t="n">
        <v>43283</v>
      </c>
      <c r="H130" s="10" t="s">
        <v>36</v>
      </c>
      <c r="I130" s="0" t="n">
        <v>5</v>
      </c>
      <c r="J130" s="0" t="n">
        <v>49</v>
      </c>
      <c r="K130" s="0" t="n">
        <v>304</v>
      </c>
      <c r="L130" s="0" t="n">
        <v>25</v>
      </c>
      <c r="M130" s="0" t="n">
        <v>6</v>
      </c>
      <c r="N130" s="11" t="n">
        <v>0.1</v>
      </c>
      <c r="O130" s="12" t="n">
        <v>565.61</v>
      </c>
      <c r="P130" s="12" t="n">
        <v>844.2</v>
      </c>
      <c r="Q130" s="12" t="n">
        <f aca="false">M130*P130*(1-N130)</f>
        <v>4558.68</v>
      </c>
      <c r="R130" s="12" t="n">
        <f aca="false">M130*O130</f>
        <v>3393.66</v>
      </c>
      <c r="S130" s="12" t="n">
        <f aca="false">Q130-R130</f>
        <v>1165.02</v>
      </c>
      <c r="T130" s="11" t="n">
        <f aca="false">IFERROR(S130/Q130,0)</f>
        <v>0.255560820237437</v>
      </c>
      <c r="U130" s="13" t="n">
        <f aca="false">F130-E130</f>
        <v>11</v>
      </c>
      <c r="V130" s="13" t="n">
        <f aca="false">G130-F130</f>
        <v>6</v>
      </c>
      <c r="W130" s="13" t="n">
        <f aca="false">G130-E130</f>
        <v>17</v>
      </c>
      <c r="X130" s="10" t="n">
        <f aca="false">YEAR(E130)</f>
        <v>2018</v>
      </c>
      <c r="Y130" s="0" t="str">
        <f aca="false">TEXT(E130,"yyyy-mm")</f>
        <v>2018-06</v>
      </c>
      <c r="Z130" s="0" t="str">
        <f aca="false">"Q"&amp;ROUNDUP(MONTH(E130)/3,0)&amp;"-"&amp;YEAR(E130)</f>
        <v>Q2-2018</v>
      </c>
    </row>
    <row r="131" customFormat="false" ht="14.25" hidden="false" customHeight="false" outlineLevel="0" collapsed="false">
      <c r="A131" s="0" t="s">
        <v>173</v>
      </c>
      <c r="B131" s="0" t="s">
        <v>34</v>
      </c>
      <c r="C131" s="0" t="s">
        <v>48</v>
      </c>
      <c r="D131" s="9" t="n">
        <v>43200</v>
      </c>
      <c r="E131" s="9" t="n">
        <v>43266</v>
      </c>
      <c r="F131" s="9" t="n">
        <v>43286</v>
      </c>
      <c r="G131" s="9" t="n">
        <v>43295</v>
      </c>
      <c r="H131" s="10" t="s">
        <v>36</v>
      </c>
      <c r="I131" s="0" t="n">
        <v>2</v>
      </c>
      <c r="J131" s="0" t="n">
        <v>6</v>
      </c>
      <c r="K131" s="0" t="n">
        <v>31</v>
      </c>
      <c r="L131" s="0" t="n">
        <v>27</v>
      </c>
      <c r="M131" s="0" t="n">
        <v>7</v>
      </c>
      <c r="N131" s="11" t="n">
        <v>0.05</v>
      </c>
      <c r="O131" s="12" t="n">
        <v>112.36</v>
      </c>
      <c r="P131" s="12" t="n">
        <v>261.3</v>
      </c>
      <c r="Q131" s="12" t="n">
        <f aca="false">M131*P131*(1-N131)</f>
        <v>1737.645</v>
      </c>
      <c r="R131" s="12" t="n">
        <f aca="false">M131*O131</f>
        <v>786.52</v>
      </c>
      <c r="S131" s="12" t="n">
        <f aca="false">Q131-R131</f>
        <v>951.125</v>
      </c>
      <c r="T131" s="11" t="n">
        <f aca="false">IFERROR(S131/Q131,0)</f>
        <v>0.54736439261184</v>
      </c>
      <c r="U131" s="13" t="n">
        <f aca="false">F131-E131</f>
        <v>20</v>
      </c>
      <c r="V131" s="13" t="n">
        <f aca="false">G131-F131</f>
        <v>9</v>
      </c>
      <c r="W131" s="13" t="n">
        <f aca="false">G131-E131</f>
        <v>29</v>
      </c>
      <c r="X131" s="10" t="n">
        <f aca="false">YEAR(E131)</f>
        <v>2018</v>
      </c>
      <c r="Y131" s="0" t="str">
        <f aca="false">TEXT(E131,"yyyy-mm")</f>
        <v>2018-06</v>
      </c>
      <c r="Z131" s="0" t="str">
        <f aca="false">"Q"&amp;ROUNDUP(MONTH(E131)/3,0)&amp;"-"&amp;YEAR(E131)</f>
        <v>Q2-2018</v>
      </c>
    </row>
    <row r="132" customFormat="false" ht="14.25" hidden="false" customHeight="false" outlineLevel="0" collapsed="false">
      <c r="A132" s="0" t="s">
        <v>174</v>
      </c>
      <c r="B132" s="0" t="s">
        <v>38</v>
      </c>
      <c r="C132" s="0" t="s">
        <v>79</v>
      </c>
      <c r="D132" s="9" t="n">
        <v>43100</v>
      </c>
      <c r="E132" s="9" t="n">
        <v>43266</v>
      </c>
      <c r="F132" s="9" t="n">
        <v>43287</v>
      </c>
      <c r="G132" s="9" t="n">
        <v>43297</v>
      </c>
      <c r="H132" s="10" t="s">
        <v>36</v>
      </c>
      <c r="I132" s="0" t="n">
        <v>19</v>
      </c>
      <c r="J132" s="0" t="n">
        <v>47</v>
      </c>
      <c r="K132" s="0" t="n">
        <v>71</v>
      </c>
      <c r="L132" s="0" t="n">
        <v>33</v>
      </c>
      <c r="M132" s="0" t="n">
        <v>2</v>
      </c>
      <c r="N132" s="11" t="n">
        <v>0.05</v>
      </c>
      <c r="O132" s="12" t="n">
        <v>2359.94</v>
      </c>
      <c r="P132" s="12" t="n">
        <v>3999.9</v>
      </c>
      <c r="Q132" s="12" t="n">
        <f aca="false">M132*P132*(1-N132)</f>
        <v>7599.81</v>
      </c>
      <c r="R132" s="12" t="n">
        <f aca="false">M132*O132</f>
        <v>4719.88</v>
      </c>
      <c r="S132" s="12" t="n">
        <f aca="false">Q132-R132</f>
        <v>2879.93</v>
      </c>
      <c r="T132" s="11" t="n">
        <f aca="false">IFERROR(S132/Q132,0)</f>
        <v>0.378947631585526</v>
      </c>
      <c r="U132" s="13" t="n">
        <f aca="false">F132-E132</f>
        <v>21</v>
      </c>
      <c r="V132" s="13" t="n">
        <f aca="false">G132-F132</f>
        <v>10</v>
      </c>
      <c r="W132" s="13" t="n">
        <f aca="false">G132-E132</f>
        <v>31</v>
      </c>
      <c r="X132" s="10" t="n">
        <f aca="false">YEAR(E132)</f>
        <v>2018</v>
      </c>
      <c r="Y132" s="0" t="str">
        <f aca="false">TEXT(E132,"yyyy-mm")</f>
        <v>2018-06</v>
      </c>
      <c r="Z132" s="0" t="str">
        <f aca="false">"Q"&amp;ROUNDUP(MONTH(E132)/3,0)&amp;"-"&amp;YEAR(E132)</f>
        <v>Q2-2018</v>
      </c>
    </row>
    <row r="133" customFormat="false" ht="14.25" hidden="false" customHeight="false" outlineLevel="0" collapsed="false">
      <c r="A133" s="0" t="s">
        <v>175</v>
      </c>
      <c r="B133" s="0" t="s">
        <v>34</v>
      </c>
      <c r="C133" s="0" t="s">
        <v>35</v>
      </c>
      <c r="D133" s="9" t="n">
        <v>43100</v>
      </c>
      <c r="E133" s="9" t="n">
        <v>43266</v>
      </c>
      <c r="F133" s="9" t="n">
        <v>43276</v>
      </c>
      <c r="G133" s="9" t="n">
        <v>43284</v>
      </c>
      <c r="H133" s="10" t="s">
        <v>36</v>
      </c>
      <c r="I133" s="0" t="n">
        <v>4</v>
      </c>
      <c r="J133" s="0" t="n">
        <v>32</v>
      </c>
      <c r="K133" s="0" t="n">
        <v>250</v>
      </c>
      <c r="L133" s="0" t="n">
        <v>18</v>
      </c>
      <c r="M133" s="0" t="n">
        <v>6</v>
      </c>
      <c r="N133" s="11" t="n">
        <v>0.05</v>
      </c>
      <c r="O133" s="12" t="n">
        <v>811.91</v>
      </c>
      <c r="P133" s="12" t="n">
        <v>1112.2</v>
      </c>
      <c r="Q133" s="12" t="n">
        <f aca="false">M133*P133*(1-N133)</f>
        <v>6339.54</v>
      </c>
      <c r="R133" s="12" t="n">
        <f aca="false">M133*O133</f>
        <v>4871.46</v>
      </c>
      <c r="S133" s="12" t="n">
        <f aca="false">Q133-R133</f>
        <v>1468.08</v>
      </c>
      <c r="T133" s="11" t="n">
        <f aca="false">IFERROR(S133/Q133,0)</f>
        <v>0.231575161604785</v>
      </c>
      <c r="U133" s="13" t="n">
        <f aca="false">F133-E133</f>
        <v>10</v>
      </c>
      <c r="V133" s="13" t="n">
        <f aca="false">G133-F133</f>
        <v>8</v>
      </c>
      <c r="W133" s="13" t="n">
        <f aca="false">G133-E133</f>
        <v>18</v>
      </c>
      <c r="X133" s="10" t="n">
        <f aca="false">YEAR(E133)</f>
        <v>2018</v>
      </c>
      <c r="Y133" s="0" t="str">
        <f aca="false">TEXT(E133,"yyyy-mm")</f>
        <v>2018-06</v>
      </c>
      <c r="Z133" s="0" t="str">
        <f aca="false">"Q"&amp;ROUNDUP(MONTH(E133)/3,0)&amp;"-"&amp;YEAR(E133)</f>
        <v>Q2-2018</v>
      </c>
    </row>
    <row r="134" customFormat="false" ht="14.25" hidden="false" customHeight="false" outlineLevel="0" collapsed="false">
      <c r="A134" s="0" t="s">
        <v>176</v>
      </c>
      <c r="B134" s="0" t="s">
        <v>34</v>
      </c>
      <c r="C134" s="0" t="s">
        <v>39</v>
      </c>
      <c r="D134" s="9" t="n">
        <v>43200</v>
      </c>
      <c r="E134" s="9" t="n">
        <v>43266</v>
      </c>
      <c r="F134" s="9" t="n">
        <v>43277</v>
      </c>
      <c r="G134" s="9" t="n">
        <v>43285</v>
      </c>
      <c r="H134" s="10" t="s">
        <v>36</v>
      </c>
      <c r="I134" s="0" t="n">
        <v>10</v>
      </c>
      <c r="J134" s="0" t="n">
        <v>18</v>
      </c>
      <c r="K134" s="0" t="n">
        <v>167</v>
      </c>
      <c r="L134" s="0" t="n">
        <v>2</v>
      </c>
      <c r="M134" s="0" t="n">
        <v>2</v>
      </c>
      <c r="N134" s="11" t="n">
        <v>0.075</v>
      </c>
      <c r="O134" s="12" t="n">
        <v>1843.17</v>
      </c>
      <c r="P134" s="12" t="n">
        <v>2633.1</v>
      </c>
      <c r="Q134" s="12" t="n">
        <f aca="false">M134*P134*(1-N134)</f>
        <v>4871.235</v>
      </c>
      <c r="R134" s="12" t="n">
        <f aca="false">M134*O134</f>
        <v>3686.34</v>
      </c>
      <c r="S134" s="12" t="n">
        <f aca="false">Q134-R134</f>
        <v>1184.895</v>
      </c>
      <c r="T134" s="11" t="n">
        <f aca="false">IFERROR(S134/Q134,0)</f>
        <v>0.243243243243243</v>
      </c>
      <c r="U134" s="13" t="n">
        <f aca="false">F134-E134</f>
        <v>11</v>
      </c>
      <c r="V134" s="13" t="n">
        <f aca="false">G134-F134</f>
        <v>8</v>
      </c>
      <c r="W134" s="13" t="n">
        <f aca="false">G134-E134</f>
        <v>19</v>
      </c>
      <c r="X134" s="10" t="n">
        <f aca="false">YEAR(E134)</f>
        <v>2018</v>
      </c>
      <c r="Y134" s="0" t="str">
        <f aca="false">TEXT(E134,"yyyy-mm")</f>
        <v>2018-06</v>
      </c>
      <c r="Z134" s="0" t="str">
        <f aca="false">"Q"&amp;ROUNDUP(MONTH(E134)/3,0)&amp;"-"&amp;YEAR(E134)</f>
        <v>Q2-2018</v>
      </c>
    </row>
    <row r="135" customFormat="false" ht="14.25" hidden="false" customHeight="false" outlineLevel="0" collapsed="false">
      <c r="A135" s="0" t="s">
        <v>177</v>
      </c>
      <c r="B135" s="0" t="s">
        <v>41</v>
      </c>
      <c r="C135" s="0" t="s">
        <v>39</v>
      </c>
      <c r="D135" s="9" t="n">
        <v>43100</v>
      </c>
      <c r="E135" s="9" t="n">
        <v>43266</v>
      </c>
      <c r="F135" s="9" t="n">
        <v>43290</v>
      </c>
      <c r="G135" s="9" t="n">
        <v>43294</v>
      </c>
      <c r="H135" s="10" t="s">
        <v>36</v>
      </c>
      <c r="I135" s="0" t="n">
        <v>22</v>
      </c>
      <c r="J135" s="0" t="n">
        <v>8</v>
      </c>
      <c r="K135" s="0" t="n">
        <v>132</v>
      </c>
      <c r="L135" s="0" t="n">
        <v>4</v>
      </c>
      <c r="M135" s="0" t="n">
        <v>6</v>
      </c>
      <c r="N135" s="11" t="n">
        <v>0.2</v>
      </c>
      <c r="O135" s="12" t="n">
        <v>631.41</v>
      </c>
      <c r="P135" s="12" t="n">
        <v>1018.4</v>
      </c>
      <c r="Q135" s="12" t="n">
        <f aca="false">M135*P135*(1-N135)</f>
        <v>4888.32</v>
      </c>
      <c r="R135" s="12" t="n">
        <f aca="false">M135*O135</f>
        <v>3788.46</v>
      </c>
      <c r="S135" s="12" t="n">
        <f aca="false">Q135-R135</f>
        <v>1099.86</v>
      </c>
      <c r="T135" s="11" t="n">
        <f aca="false">IFERROR(S135/Q135,0)</f>
        <v>0.224997545168892</v>
      </c>
      <c r="U135" s="13" t="n">
        <f aca="false">F135-E135</f>
        <v>24</v>
      </c>
      <c r="V135" s="13" t="n">
        <f aca="false">G135-F135</f>
        <v>4</v>
      </c>
      <c r="W135" s="13" t="n">
        <f aca="false">G135-E135</f>
        <v>28</v>
      </c>
      <c r="X135" s="10" t="n">
        <f aca="false">YEAR(E135)</f>
        <v>2018</v>
      </c>
      <c r="Y135" s="0" t="str">
        <f aca="false">TEXT(E135,"yyyy-mm")</f>
        <v>2018-06</v>
      </c>
      <c r="Z135" s="0" t="str">
        <f aca="false">"Q"&amp;ROUNDUP(MONTH(E135)/3,0)&amp;"-"&amp;YEAR(E135)</f>
        <v>Q2-2018</v>
      </c>
    </row>
    <row r="136" customFormat="false" ht="14.25" hidden="false" customHeight="false" outlineLevel="0" collapsed="false">
      <c r="A136" s="0" t="s">
        <v>178</v>
      </c>
      <c r="B136" s="0" t="s">
        <v>34</v>
      </c>
      <c r="C136" s="0" t="s">
        <v>48</v>
      </c>
      <c r="D136" s="9" t="n">
        <v>43200</v>
      </c>
      <c r="E136" s="9" t="n">
        <v>43266</v>
      </c>
      <c r="F136" s="9" t="n">
        <v>43278</v>
      </c>
      <c r="G136" s="9" t="n">
        <v>43281</v>
      </c>
      <c r="H136" s="10" t="s">
        <v>36</v>
      </c>
      <c r="I136" s="0" t="n">
        <v>1</v>
      </c>
      <c r="J136" s="0" t="n">
        <v>24</v>
      </c>
      <c r="K136" s="0" t="n">
        <v>56</v>
      </c>
      <c r="L136" s="0" t="n">
        <v>21</v>
      </c>
      <c r="M136" s="0" t="n">
        <v>4</v>
      </c>
      <c r="N136" s="11" t="n">
        <v>0.15</v>
      </c>
      <c r="O136" s="12" t="n">
        <v>3444.74</v>
      </c>
      <c r="P136" s="12" t="n">
        <v>5219.3</v>
      </c>
      <c r="Q136" s="12" t="n">
        <f aca="false">M136*P136*(1-N136)</f>
        <v>17745.62</v>
      </c>
      <c r="R136" s="12" t="n">
        <f aca="false">M136*O136</f>
        <v>13778.96</v>
      </c>
      <c r="S136" s="12" t="n">
        <f aca="false">Q136-R136</f>
        <v>3966.66</v>
      </c>
      <c r="T136" s="11" t="n">
        <f aca="false">IFERROR(S136/Q136,0)</f>
        <v>0.223528960949237</v>
      </c>
      <c r="U136" s="13" t="n">
        <f aca="false">F136-E136</f>
        <v>12</v>
      </c>
      <c r="V136" s="13" t="n">
        <f aca="false">G136-F136</f>
        <v>3</v>
      </c>
      <c r="W136" s="13" t="n">
        <f aca="false">G136-E136</f>
        <v>15</v>
      </c>
      <c r="X136" s="10" t="n">
        <f aca="false">YEAR(E136)</f>
        <v>2018</v>
      </c>
      <c r="Y136" s="0" t="str">
        <f aca="false">TEXT(E136,"yyyy-mm")</f>
        <v>2018-06</v>
      </c>
      <c r="Z136" s="0" t="str">
        <f aca="false">"Q"&amp;ROUNDUP(MONTH(E136)/3,0)&amp;"-"&amp;YEAR(E136)</f>
        <v>Q2-2018</v>
      </c>
    </row>
    <row r="137" customFormat="false" ht="14.25" hidden="false" customHeight="false" outlineLevel="0" collapsed="false">
      <c r="A137" s="0" t="s">
        <v>179</v>
      </c>
      <c r="B137" s="0" t="s">
        <v>41</v>
      </c>
      <c r="C137" s="0" t="s">
        <v>35</v>
      </c>
      <c r="D137" s="9" t="n">
        <v>43200</v>
      </c>
      <c r="E137" s="9" t="n">
        <v>43266</v>
      </c>
      <c r="F137" s="9" t="n">
        <v>43294</v>
      </c>
      <c r="G137" s="9" t="n">
        <v>43301</v>
      </c>
      <c r="H137" s="10" t="s">
        <v>36</v>
      </c>
      <c r="I137" s="0" t="n">
        <v>21</v>
      </c>
      <c r="J137" s="0" t="n">
        <v>11</v>
      </c>
      <c r="K137" s="0" t="n">
        <v>259</v>
      </c>
      <c r="L137" s="0" t="n">
        <v>26</v>
      </c>
      <c r="M137" s="0" t="n">
        <v>1</v>
      </c>
      <c r="N137" s="11" t="n">
        <v>0.15</v>
      </c>
      <c r="O137" s="12" t="n">
        <v>2359.94</v>
      </c>
      <c r="P137" s="12" t="n">
        <v>3999.9</v>
      </c>
      <c r="Q137" s="12" t="n">
        <f aca="false">M137*P137*(1-N137)</f>
        <v>3399.915</v>
      </c>
      <c r="R137" s="12" t="n">
        <f aca="false">M137*O137</f>
        <v>2359.94</v>
      </c>
      <c r="S137" s="12" t="n">
        <f aca="false">Q137-R137</f>
        <v>1039.975</v>
      </c>
      <c r="T137" s="11" t="n">
        <f aca="false">IFERROR(S137/Q137,0)</f>
        <v>0.305882647066177</v>
      </c>
      <c r="U137" s="13" t="n">
        <f aca="false">F137-E137</f>
        <v>28</v>
      </c>
      <c r="V137" s="13" t="n">
        <f aca="false">G137-F137</f>
        <v>7</v>
      </c>
      <c r="W137" s="13" t="n">
        <f aca="false">G137-E137</f>
        <v>35</v>
      </c>
      <c r="X137" s="10" t="n">
        <f aca="false">YEAR(E137)</f>
        <v>2018</v>
      </c>
      <c r="Y137" s="0" t="str">
        <f aca="false">TEXT(E137,"yyyy-mm")</f>
        <v>2018-06</v>
      </c>
      <c r="Z137" s="0" t="str">
        <f aca="false">"Q"&amp;ROUNDUP(MONTH(E137)/3,0)&amp;"-"&amp;YEAR(E137)</f>
        <v>Q2-2018</v>
      </c>
    </row>
    <row r="138" customFormat="false" ht="14.25" hidden="false" customHeight="false" outlineLevel="0" collapsed="false">
      <c r="A138" s="0" t="s">
        <v>180</v>
      </c>
      <c r="B138" s="0" t="s">
        <v>38</v>
      </c>
      <c r="C138" s="0" t="s">
        <v>58</v>
      </c>
      <c r="D138" s="9" t="n">
        <v>43200</v>
      </c>
      <c r="E138" s="9" t="n">
        <v>43267</v>
      </c>
      <c r="F138" s="9" t="n">
        <v>43278</v>
      </c>
      <c r="G138" s="9" t="n">
        <v>43282</v>
      </c>
      <c r="H138" s="10" t="s">
        <v>36</v>
      </c>
      <c r="I138" s="0" t="n">
        <v>20</v>
      </c>
      <c r="J138" s="0" t="n">
        <v>50</v>
      </c>
      <c r="K138" s="0" t="n">
        <v>341</v>
      </c>
      <c r="L138" s="0" t="n">
        <v>25</v>
      </c>
      <c r="M138" s="0" t="n">
        <v>5</v>
      </c>
      <c r="N138" s="11" t="n">
        <v>0.4</v>
      </c>
      <c r="O138" s="12" t="n">
        <v>1084.8</v>
      </c>
      <c r="P138" s="12" t="n">
        <v>1721.9</v>
      </c>
      <c r="Q138" s="12" t="n">
        <f aca="false">M138*P138*(1-N138)</f>
        <v>5165.7</v>
      </c>
      <c r="R138" s="12" t="n">
        <f aca="false">M138*O138</f>
        <v>5424</v>
      </c>
      <c r="S138" s="12" t="n">
        <f aca="false">Q138-R138</f>
        <v>-258.3</v>
      </c>
      <c r="T138" s="11" t="n">
        <f aca="false">IFERROR(S138/Q138,0)</f>
        <v>-0.0500029037690923</v>
      </c>
      <c r="U138" s="13" t="n">
        <f aca="false">F138-E138</f>
        <v>11</v>
      </c>
      <c r="V138" s="13" t="n">
        <f aca="false">G138-F138</f>
        <v>4</v>
      </c>
      <c r="W138" s="13" t="n">
        <f aca="false">G138-E138</f>
        <v>15</v>
      </c>
      <c r="X138" s="10" t="n">
        <f aca="false">YEAR(E138)</f>
        <v>2018</v>
      </c>
      <c r="Y138" s="0" t="str">
        <f aca="false">TEXT(E138,"yyyy-mm")</f>
        <v>2018-06</v>
      </c>
      <c r="Z138" s="0" t="str">
        <f aca="false">"Q"&amp;ROUNDUP(MONTH(E138)/3,0)&amp;"-"&amp;YEAR(E138)</f>
        <v>Q2-2018</v>
      </c>
    </row>
    <row r="139" customFormat="false" ht="14.25" hidden="false" customHeight="false" outlineLevel="0" collapsed="false">
      <c r="A139" s="0" t="s">
        <v>181</v>
      </c>
      <c r="B139" s="0" t="s">
        <v>34</v>
      </c>
      <c r="C139" s="0" t="s">
        <v>39</v>
      </c>
      <c r="D139" s="9" t="n">
        <v>43100</v>
      </c>
      <c r="E139" s="9" t="n">
        <v>43267</v>
      </c>
      <c r="F139" s="9" t="n">
        <v>43286</v>
      </c>
      <c r="G139" s="9" t="n">
        <v>43293</v>
      </c>
      <c r="H139" s="10" t="s">
        <v>36</v>
      </c>
      <c r="I139" s="0" t="n">
        <v>10</v>
      </c>
      <c r="J139" s="0" t="n">
        <v>7</v>
      </c>
      <c r="K139" s="0" t="n">
        <v>195</v>
      </c>
      <c r="L139" s="0" t="n">
        <v>37</v>
      </c>
      <c r="M139" s="0" t="n">
        <v>6</v>
      </c>
      <c r="N139" s="11" t="n">
        <v>0.15</v>
      </c>
      <c r="O139" s="12" t="n">
        <v>456.94</v>
      </c>
      <c r="P139" s="12" t="n">
        <v>737</v>
      </c>
      <c r="Q139" s="12" t="n">
        <f aca="false">M139*P139*(1-N139)</f>
        <v>3758.7</v>
      </c>
      <c r="R139" s="12" t="n">
        <f aca="false">M139*O139</f>
        <v>2741.64</v>
      </c>
      <c r="S139" s="12" t="n">
        <f aca="false">Q139-R139</f>
        <v>1017.06</v>
      </c>
      <c r="T139" s="11" t="n">
        <f aca="false">IFERROR(S139/Q139,0)</f>
        <v>0.270588235294118</v>
      </c>
      <c r="U139" s="13" t="n">
        <f aca="false">F139-E139</f>
        <v>19</v>
      </c>
      <c r="V139" s="13" t="n">
        <f aca="false">G139-F139</f>
        <v>7</v>
      </c>
      <c r="W139" s="13" t="n">
        <f aca="false">G139-E139</f>
        <v>26</v>
      </c>
      <c r="X139" s="10" t="n">
        <f aca="false">YEAR(E139)</f>
        <v>2018</v>
      </c>
      <c r="Y139" s="0" t="str">
        <f aca="false">TEXT(E139,"yyyy-mm")</f>
        <v>2018-06</v>
      </c>
      <c r="Z139" s="0" t="str">
        <f aca="false">"Q"&amp;ROUNDUP(MONTH(E139)/3,0)&amp;"-"&amp;YEAR(E139)</f>
        <v>Q2-2018</v>
      </c>
    </row>
    <row r="140" customFormat="false" ht="14.25" hidden="false" customHeight="false" outlineLevel="0" collapsed="false">
      <c r="A140" s="0" t="s">
        <v>182</v>
      </c>
      <c r="B140" s="0" t="s">
        <v>38</v>
      </c>
      <c r="C140" s="0" t="s">
        <v>48</v>
      </c>
      <c r="D140" s="9" t="n">
        <v>43200</v>
      </c>
      <c r="E140" s="9" t="n">
        <v>43267</v>
      </c>
      <c r="F140" s="9" t="n">
        <v>43288</v>
      </c>
      <c r="G140" s="9" t="n">
        <v>43296</v>
      </c>
      <c r="H140" s="10" t="s">
        <v>36</v>
      </c>
      <c r="I140" s="0" t="n">
        <v>19</v>
      </c>
      <c r="J140" s="0" t="n">
        <v>2</v>
      </c>
      <c r="K140" s="0" t="n">
        <v>33</v>
      </c>
      <c r="L140" s="0" t="n">
        <v>40</v>
      </c>
      <c r="M140" s="0" t="n">
        <v>3</v>
      </c>
      <c r="N140" s="11" t="n">
        <v>0.05</v>
      </c>
      <c r="O140" s="12" t="n">
        <v>695.06</v>
      </c>
      <c r="P140" s="12" t="n">
        <v>1219.4</v>
      </c>
      <c r="Q140" s="12" t="n">
        <f aca="false">M140*P140*(1-N140)</f>
        <v>3475.29</v>
      </c>
      <c r="R140" s="12" t="n">
        <f aca="false">M140*O140</f>
        <v>2085.18</v>
      </c>
      <c r="S140" s="12" t="n">
        <f aca="false">Q140-R140</f>
        <v>1390.11</v>
      </c>
      <c r="T140" s="11" t="n">
        <f aca="false">IFERROR(S140/Q140,0)</f>
        <v>0.399998273525375</v>
      </c>
      <c r="U140" s="13" t="n">
        <f aca="false">F140-E140</f>
        <v>21</v>
      </c>
      <c r="V140" s="13" t="n">
        <f aca="false">G140-F140</f>
        <v>8</v>
      </c>
      <c r="W140" s="13" t="n">
        <f aca="false">G140-E140</f>
        <v>29</v>
      </c>
      <c r="X140" s="10" t="n">
        <f aca="false">YEAR(E140)</f>
        <v>2018</v>
      </c>
      <c r="Y140" s="0" t="str">
        <f aca="false">TEXT(E140,"yyyy-mm")</f>
        <v>2018-06</v>
      </c>
      <c r="Z140" s="0" t="str">
        <f aca="false">"Q"&amp;ROUNDUP(MONTH(E140)/3,0)&amp;"-"&amp;YEAR(E140)</f>
        <v>Q2-2018</v>
      </c>
    </row>
    <row r="141" customFormat="false" ht="14.25" hidden="false" customHeight="false" outlineLevel="0" collapsed="false">
      <c r="A141" s="0" t="s">
        <v>183</v>
      </c>
      <c r="B141" s="0" t="s">
        <v>34</v>
      </c>
      <c r="C141" s="0" t="s">
        <v>46</v>
      </c>
      <c r="D141" s="9" t="n">
        <v>43100</v>
      </c>
      <c r="E141" s="9" t="n">
        <v>43267</v>
      </c>
      <c r="F141" s="9" t="n">
        <v>43293</v>
      </c>
      <c r="G141" s="9" t="n">
        <v>43298</v>
      </c>
      <c r="H141" s="10" t="s">
        <v>36</v>
      </c>
      <c r="I141" s="0" t="n">
        <v>2</v>
      </c>
      <c r="J141" s="0" t="n">
        <v>18</v>
      </c>
      <c r="K141" s="0" t="n">
        <v>279</v>
      </c>
      <c r="L141" s="0" t="n">
        <v>41</v>
      </c>
      <c r="M141" s="0" t="n">
        <v>8</v>
      </c>
      <c r="N141" s="11" t="n">
        <v>0.05</v>
      </c>
      <c r="O141" s="12" t="n">
        <v>712.88</v>
      </c>
      <c r="P141" s="12" t="n">
        <v>891.1</v>
      </c>
      <c r="Q141" s="12" t="n">
        <f aca="false">M141*P141*(1-N141)</f>
        <v>6772.36</v>
      </c>
      <c r="R141" s="12" t="n">
        <f aca="false">M141*O141</f>
        <v>5703.04</v>
      </c>
      <c r="S141" s="12" t="n">
        <f aca="false">Q141-R141</f>
        <v>1069.32</v>
      </c>
      <c r="T141" s="11" t="n">
        <f aca="false">IFERROR(S141/Q141,0)</f>
        <v>0.157894736842105</v>
      </c>
      <c r="U141" s="13" t="n">
        <f aca="false">F141-E141</f>
        <v>26</v>
      </c>
      <c r="V141" s="13" t="n">
        <f aca="false">G141-F141</f>
        <v>5</v>
      </c>
      <c r="W141" s="13" t="n">
        <f aca="false">G141-E141</f>
        <v>31</v>
      </c>
      <c r="X141" s="10" t="n">
        <f aca="false">YEAR(E141)</f>
        <v>2018</v>
      </c>
      <c r="Y141" s="0" t="str">
        <f aca="false">TEXT(E141,"yyyy-mm")</f>
        <v>2018-06</v>
      </c>
      <c r="Z141" s="0" t="str">
        <f aca="false">"Q"&amp;ROUNDUP(MONTH(E141)/3,0)&amp;"-"&amp;YEAR(E141)</f>
        <v>Q2-2018</v>
      </c>
    </row>
    <row r="142" customFormat="false" ht="14.25" hidden="false" customHeight="false" outlineLevel="0" collapsed="false">
      <c r="A142" s="0" t="s">
        <v>184</v>
      </c>
      <c r="B142" s="0" t="s">
        <v>34</v>
      </c>
      <c r="C142" s="0" t="s">
        <v>39</v>
      </c>
      <c r="D142" s="9" t="n">
        <v>43200</v>
      </c>
      <c r="E142" s="9" t="n">
        <v>43267</v>
      </c>
      <c r="F142" s="9" t="n">
        <v>43295</v>
      </c>
      <c r="G142" s="9" t="n">
        <v>43299</v>
      </c>
      <c r="H142" s="10" t="s">
        <v>36</v>
      </c>
      <c r="I142" s="0" t="n">
        <v>7</v>
      </c>
      <c r="J142" s="0" t="n">
        <v>28</v>
      </c>
      <c r="K142" s="0" t="n">
        <v>148</v>
      </c>
      <c r="L142" s="0" t="n">
        <v>9</v>
      </c>
      <c r="M142" s="0" t="n">
        <v>1</v>
      </c>
      <c r="N142" s="11" t="n">
        <v>0.15</v>
      </c>
      <c r="O142" s="12" t="n">
        <v>743.43</v>
      </c>
      <c r="P142" s="12" t="n">
        <v>978.2</v>
      </c>
      <c r="Q142" s="12" t="n">
        <f aca="false">M142*P142*(1-N142)</f>
        <v>831.47</v>
      </c>
      <c r="R142" s="12" t="n">
        <f aca="false">M142*O142</f>
        <v>743.43</v>
      </c>
      <c r="S142" s="12" t="n">
        <f aca="false">Q142-R142</f>
        <v>88.0400000000001</v>
      </c>
      <c r="T142" s="11" t="n">
        <f aca="false">IFERROR(S142/Q142,0)</f>
        <v>0.105884758319603</v>
      </c>
      <c r="U142" s="13" t="n">
        <f aca="false">F142-E142</f>
        <v>28</v>
      </c>
      <c r="V142" s="13" t="n">
        <f aca="false">G142-F142</f>
        <v>4</v>
      </c>
      <c r="W142" s="13" t="n">
        <f aca="false">G142-E142</f>
        <v>32</v>
      </c>
      <c r="X142" s="10" t="n">
        <f aca="false">YEAR(E142)</f>
        <v>2018</v>
      </c>
      <c r="Y142" s="0" t="str">
        <f aca="false">TEXT(E142,"yyyy-mm")</f>
        <v>2018-06</v>
      </c>
      <c r="Z142" s="0" t="str">
        <f aca="false">"Q"&amp;ROUNDUP(MONTH(E142)/3,0)&amp;"-"&amp;YEAR(E142)</f>
        <v>Q2-2018</v>
      </c>
    </row>
    <row r="143" customFormat="false" ht="14.25" hidden="false" customHeight="false" outlineLevel="0" collapsed="false">
      <c r="A143" s="0" t="s">
        <v>185</v>
      </c>
      <c r="B143" s="0" t="s">
        <v>34</v>
      </c>
      <c r="C143" s="0" t="s">
        <v>39</v>
      </c>
      <c r="D143" s="9" t="n">
        <v>43200</v>
      </c>
      <c r="E143" s="9" t="n">
        <v>43267</v>
      </c>
      <c r="F143" s="9" t="n">
        <v>43282</v>
      </c>
      <c r="G143" s="9" t="n">
        <v>43291</v>
      </c>
      <c r="H143" s="10" t="s">
        <v>36</v>
      </c>
      <c r="I143" s="0" t="n">
        <v>11</v>
      </c>
      <c r="J143" s="0" t="n">
        <v>47</v>
      </c>
      <c r="K143" s="0" t="n">
        <v>170</v>
      </c>
      <c r="L143" s="0" t="n">
        <v>17</v>
      </c>
      <c r="M143" s="0" t="n">
        <v>1</v>
      </c>
      <c r="N143" s="11" t="n">
        <v>0.15</v>
      </c>
      <c r="O143" s="12" t="n">
        <v>1657.45</v>
      </c>
      <c r="P143" s="12" t="n">
        <v>3946.3</v>
      </c>
      <c r="Q143" s="12" t="n">
        <f aca="false">M143*P143*(1-N143)</f>
        <v>3354.355</v>
      </c>
      <c r="R143" s="12" t="n">
        <f aca="false">M143*O143</f>
        <v>1657.45</v>
      </c>
      <c r="S143" s="12" t="n">
        <f aca="false">Q143-R143</f>
        <v>1696.905</v>
      </c>
      <c r="T143" s="11" t="n">
        <f aca="false">IFERROR(S143/Q143,0)</f>
        <v>0.505881160461549</v>
      </c>
      <c r="U143" s="13" t="n">
        <f aca="false">F143-E143</f>
        <v>15</v>
      </c>
      <c r="V143" s="13" t="n">
        <f aca="false">G143-F143</f>
        <v>9</v>
      </c>
      <c r="W143" s="13" t="n">
        <f aca="false">G143-E143</f>
        <v>24</v>
      </c>
      <c r="X143" s="10" t="n">
        <f aca="false">YEAR(E143)</f>
        <v>2018</v>
      </c>
      <c r="Y143" s="0" t="str">
        <f aca="false">TEXT(E143,"yyyy-mm")</f>
        <v>2018-06</v>
      </c>
      <c r="Z143" s="0" t="str">
        <f aca="false">"Q"&amp;ROUNDUP(MONTH(E143)/3,0)&amp;"-"&amp;YEAR(E143)</f>
        <v>Q2-2018</v>
      </c>
    </row>
    <row r="144" customFormat="false" ht="14.25" hidden="false" customHeight="false" outlineLevel="0" collapsed="false">
      <c r="A144" s="0" t="s">
        <v>186</v>
      </c>
      <c r="B144" s="0" t="s">
        <v>34</v>
      </c>
      <c r="C144" s="0" t="s">
        <v>39</v>
      </c>
      <c r="D144" s="9" t="n">
        <v>43200</v>
      </c>
      <c r="E144" s="9" t="n">
        <v>43267</v>
      </c>
      <c r="F144" s="9" t="n">
        <v>43286</v>
      </c>
      <c r="G144" s="9" t="n">
        <v>43287</v>
      </c>
      <c r="H144" s="10" t="s">
        <v>36</v>
      </c>
      <c r="I144" s="0" t="n">
        <v>3</v>
      </c>
      <c r="J144" s="0" t="n">
        <v>27</v>
      </c>
      <c r="K144" s="0" t="n">
        <v>181</v>
      </c>
      <c r="L144" s="0" t="n">
        <v>38</v>
      </c>
      <c r="M144" s="0" t="n">
        <v>2</v>
      </c>
      <c r="N144" s="11" t="n">
        <v>0.4</v>
      </c>
      <c r="O144" s="12" t="n">
        <v>922.86</v>
      </c>
      <c r="P144" s="12" t="n">
        <v>1299.8</v>
      </c>
      <c r="Q144" s="12" t="n">
        <f aca="false">M144*P144*(1-N144)</f>
        <v>1559.76</v>
      </c>
      <c r="R144" s="12" t="n">
        <f aca="false">M144*O144</f>
        <v>1845.72</v>
      </c>
      <c r="S144" s="12" t="n">
        <f aca="false">Q144-R144</f>
        <v>-285.96</v>
      </c>
      <c r="T144" s="11" t="n">
        <f aca="false">IFERROR(S144/Q144,0)</f>
        <v>-0.183335897830435</v>
      </c>
      <c r="U144" s="13" t="n">
        <f aca="false">F144-E144</f>
        <v>19</v>
      </c>
      <c r="V144" s="13" t="n">
        <f aca="false">G144-F144</f>
        <v>1</v>
      </c>
      <c r="W144" s="13" t="n">
        <f aca="false">G144-E144</f>
        <v>20</v>
      </c>
      <c r="X144" s="10" t="n">
        <f aca="false">YEAR(E144)</f>
        <v>2018</v>
      </c>
      <c r="Y144" s="0" t="str">
        <f aca="false">TEXT(E144,"yyyy-mm")</f>
        <v>2018-06</v>
      </c>
      <c r="Z144" s="0" t="str">
        <f aca="false">"Q"&amp;ROUNDUP(MONTH(E144)/3,0)&amp;"-"&amp;YEAR(E144)</f>
        <v>Q2-2018</v>
      </c>
    </row>
    <row r="145" customFormat="false" ht="14.25" hidden="false" customHeight="false" outlineLevel="0" collapsed="false">
      <c r="A145" s="0" t="s">
        <v>187</v>
      </c>
      <c r="B145" s="0" t="s">
        <v>38</v>
      </c>
      <c r="C145" s="0" t="s">
        <v>79</v>
      </c>
      <c r="D145" s="9" t="n">
        <v>43200</v>
      </c>
      <c r="E145" s="9" t="n">
        <v>43268</v>
      </c>
      <c r="F145" s="9" t="n">
        <v>43295</v>
      </c>
      <c r="G145" s="9" t="n">
        <v>43305</v>
      </c>
      <c r="H145" s="10" t="s">
        <v>36</v>
      </c>
      <c r="I145" s="0" t="n">
        <v>19</v>
      </c>
      <c r="J145" s="0" t="n">
        <v>21</v>
      </c>
      <c r="K145" s="0" t="n">
        <v>77</v>
      </c>
      <c r="L145" s="0" t="n">
        <v>12</v>
      </c>
      <c r="M145" s="0" t="n">
        <v>4</v>
      </c>
      <c r="N145" s="11" t="n">
        <v>0.05</v>
      </c>
      <c r="O145" s="12" t="n">
        <v>2791.49</v>
      </c>
      <c r="P145" s="12" t="n">
        <v>5815.6</v>
      </c>
      <c r="Q145" s="12" t="n">
        <f aca="false">M145*P145*(1-N145)</f>
        <v>22099.28</v>
      </c>
      <c r="R145" s="12" t="n">
        <f aca="false">M145*O145</f>
        <v>11165.96</v>
      </c>
      <c r="S145" s="12" t="n">
        <f aca="false">Q145-R145</f>
        <v>10933.32</v>
      </c>
      <c r="T145" s="11" t="n">
        <f aca="false">IFERROR(S145/Q145,0)</f>
        <v>0.494736480102519</v>
      </c>
      <c r="U145" s="13" t="n">
        <f aca="false">F145-E145</f>
        <v>27</v>
      </c>
      <c r="V145" s="13" t="n">
        <f aca="false">G145-F145</f>
        <v>10</v>
      </c>
      <c r="W145" s="13" t="n">
        <f aca="false">G145-E145</f>
        <v>37</v>
      </c>
      <c r="X145" s="10" t="n">
        <f aca="false">YEAR(E145)</f>
        <v>2018</v>
      </c>
      <c r="Y145" s="0" t="str">
        <f aca="false">TEXT(E145,"yyyy-mm")</f>
        <v>2018-06</v>
      </c>
      <c r="Z145" s="0" t="str">
        <f aca="false">"Q"&amp;ROUNDUP(MONTH(E145)/3,0)&amp;"-"&amp;YEAR(E145)</f>
        <v>Q2-2018</v>
      </c>
    </row>
    <row r="146" customFormat="false" ht="14.25" hidden="false" customHeight="false" outlineLevel="0" collapsed="false">
      <c r="A146" s="0" t="s">
        <v>188</v>
      </c>
      <c r="B146" s="0" t="s">
        <v>34</v>
      </c>
      <c r="C146" s="0" t="s">
        <v>39</v>
      </c>
      <c r="D146" s="9" t="n">
        <v>43200</v>
      </c>
      <c r="E146" s="9" t="n">
        <v>43268</v>
      </c>
      <c r="F146" s="9" t="n">
        <v>43289</v>
      </c>
      <c r="G146" s="9" t="n">
        <v>43291</v>
      </c>
      <c r="H146" s="10" t="s">
        <v>36</v>
      </c>
      <c r="I146" s="0" t="n">
        <v>3</v>
      </c>
      <c r="J146" s="0" t="n">
        <v>43</v>
      </c>
      <c r="K146" s="0" t="n">
        <v>122</v>
      </c>
      <c r="L146" s="0" t="n">
        <v>23</v>
      </c>
      <c r="M146" s="0" t="n">
        <v>6</v>
      </c>
      <c r="N146" s="11" t="n">
        <v>0.15</v>
      </c>
      <c r="O146" s="12" t="n">
        <v>655.26</v>
      </c>
      <c r="P146" s="12" t="n">
        <v>1092.1</v>
      </c>
      <c r="Q146" s="12" t="n">
        <f aca="false">M146*P146*(1-N146)</f>
        <v>5569.71</v>
      </c>
      <c r="R146" s="12" t="n">
        <f aca="false">M146*O146</f>
        <v>3931.56</v>
      </c>
      <c r="S146" s="12" t="n">
        <f aca="false">Q146-R146</f>
        <v>1638.15</v>
      </c>
      <c r="T146" s="11" t="n">
        <f aca="false">IFERROR(S146/Q146,0)</f>
        <v>0.294117647058823</v>
      </c>
      <c r="U146" s="13" t="n">
        <f aca="false">F146-E146</f>
        <v>21</v>
      </c>
      <c r="V146" s="13" t="n">
        <f aca="false">G146-F146</f>
        <v>2</v>
      </c>
      <c r="W146" s="13" t="n">
        <f aca="false">G146-E146</f>
        <v>23</v>
      </c>
      <c r="X146" s="10" t="n">
        <f aca="false">YEAR(E146)</f>
        <v>2018</v>
      </c>
      <c r="Y146" s="0" t="str">
        <f aca="false">TEXT(E146,"yyyy-mm")</f>
        <v>2018-06</v>
      </c>
      <c r="Z146" s="0" t="str">
        <f aca="false">"Q"&amp;ROUNDUP(MONTH(E146)/3,0)&amp;"-"&amp;YEAR(E146)</f>
        <v>Q2-2018</v>
      </c>
    </row>
    <row r="147" customFormat="false" ht="14.25" hidden="false" customHeight="false" outlineLevel="0" collapsed="false">
      <c r="A147" s="0" t="s">
        <v>189</v>
      </c>
      <c r="B147" s="0" t="s">
        <v>41</v>
      </c>
      <c r="C147" s="0" t="s">
        <v>48</v>
      </c>
      <c r="D147" s="9" t="n">
        <v>43200</v>
      </c>
      <c r="E147" s="9" t="n">
        <v>43268</v>
      </c>
      <c r="F147" s="9" t="n">
        <v>43291</v>
      </c>
      <c r="G147" s="9" t="n">
        <v>43298</v>
      </c>
      <c r="H147" s="10" t="s">
        <v>36</v>
      </c>
      <c r="I147" s="0" t="n">
        <v>24</v>
      </c>
      <c r="J147" s="0" t="n">
        <v>42</v>
      </c>
      <c r="K147" s="0" t="n">
        <v>36</v>
      </c>
      <c r="L147" s="0" t="n">
        <v>18</v>
      </c>
      <c r="M147" s="0" t="n">
        <v>6</v>
      </c>
      <c r="N147" s="11" t="n">
        <v>0.15</v>
      </c>
      <c r="O147" s="12" t="n">
        <v>643.2</v>
      </c>
      <c r="P147" s="12" t="n">
        <v>1072</v>
      </c>
      <c r="Q147" s="12" t="n">
        <f aca="false">M147*P147*(1-N147)</f>
        <v>5467.2</v>
      </c>
      <c r="R147" s="12" t="n">
        <f aca="false">M147*O147</f>
        <v>3859.2</v>
      </c>
      <c r="S147" s="12" t="n">
        <f aca="false">Q147-R147</f>
        <v>1608</v>
      </c>
      <c r="T147" s="11" t="n">
        <f aca="false">IFERROR(S147/Q147,0)</f>
        <v>0.294117647058824</v>
      </c>
      <c r="U147" s="13" t="n">
        <f aca="false">F147-E147</f>
        <v>23</v>
      </c>
      <c r="V147" s="13" t="n">
        <f aca="false">G147-F147</f>
        <v>7</v>
      </c>
      <c r="W147" s="13" t="n">
        <f aca="false">G147-E147</f>
        <v>30</v>
      </c>
      <c r="X147" s="10" t="n">
        <f aca="false">YEAR(E147)</f>
        <v>2018</v>
      </c>
      <c r="Y147" s="0" t="str">
        <f aca="false">TEXT(E147,"yyyy-mm")</f>
        <v>2018-06</v>
      </c>
      <c r="Z147" s="0" t="str">
        <f aca="false">"Q"&amp;ROUNDUP(MONTH(E147)/3,0)&amp;"-"&amp;YEAR(E147)</f>
        <v>Q2-2018</v>
      </c>
    </row>
    <row r="148" customFormat="false" ht="14.25" hidden="false" customHeight="false" outlineLevel="0" collapsed="false">
      <c r="A148" s="0" t="s">
        <v>190</v>
      </c>
      <c r="B148" s="0" t="s">
        <v>38</v>
      </c>
      <c r="C148" s="0" t="s">
        <v>35</v>
      </c>
      <c r="D148" s="9" t="n">
        <v>43200</v>
      </c>
      <c r="E148" s="9" t="n">
        <v>43268</v>
      </c>
      <c r="F148" s="9" t="n">
        <v>43289</v>
      </c>
      <c r="G148" s="9" t="n">
        <v>43290</v>
      </c>
      <c r="H148" s="10" t="s">
        <v>36</v>
      </c>
      <c r="I148" s="0" t="n">
        <v>17</v>
      </c>
      <c r="J148" s="0" t="n">
        <v>34</v>
      </c>
      <c r="K148" s="0" t="n">
        <v>217</v>
      </c>
      <c r="L148" s="0" t="n">
        <v>16</v>
      </c>
      <c r="M148" s="0" t="n">
        <v>5</v>
      </c>
      <c r="N148" s="11" t="n">
        <v>0.05</v>
      </c>
      <c r="O148" s="12" t="n">
        <v>2653.2</v>
      </c>
      <c r="P148" s="12" t="n">
        <v>4020</v>
      </c>
      <c r="Q148" s="12" t="n">
        <f aca="false">M148*P148*(1-N148)</f>
        <v>19095</v>
      </c>
      <c r="R148" s="12" t="n">
        <f aca="false">M148*O148</f>
        <v>13266</v>
      </c>
      <c r="S148" s="12" t="n">
        <f aca="false">Q148-R148</f>
        <v>5829</v>
      </c>
      <c r="T148" s="11" t="n">
        <f aca="false">IFERROR(S148/Q148,0)</f>
        <v>0.305263157894737</v>
      </c>
      <c r="U148" s="13" t="n">
        <f aca="false">F148-E148</f>
        <v>21</v>
      </c>
      <c r="V148" s="13" t="n">
        <f aca="false">G148-F148</f>
        <v>1</v>
      </c>
      <c r="W148" s="13" t="n">
        <f aca="false">G148-E148</f>
        <v>22</v>
      </c>
      <c r="X148" s="10" t="n">
        <f aca="false">YEAR(E148)</f>
        <v>2018</v>
      </c>
      <c r="Y148" s="0" t="str">
        <f aca="false">TEXT(E148,"yyyy-mm")</f>
        <v>2018-06</v>
      </c>
      <c r="Z148" s="0" t="str">
        <f aca="false">"Q"&amp;ROUNDUP(MONTH(E148)/3,0)&amp;"-"&amp;YEAR(E148)</f>
        <v>Q2-2018</v>
      </c>
    </row>
    <row r="149" customFormat="false" ht="14.25" hidden="false" customHeight="false" outlineLevel="0" collapsed="false">
      <c r="A149" s="0" t="s">
        <v>191</v>
      </c>
      <c r="B149" s="0" t="s">
        <v>38</v>
      </c>
      <c r="C149" s="0" t="s">
        <v>79</v>
      </c>
      <c r="D149" s="9" t="n">
        <v>43200</v>
      </c>
      <c r="E149" s="9" t="n">
        <v>43268</v>
      </c>
      <c r="F149" s="9" t="n">
        <v>43291</v>
      </c>
      <c r="G149" s="9" t="n">
        <v>43296</v>
      </c>
      <c r="H149" s="10" t="s">
        <v>36</v>
      </c>
      <c r="I149" s="0" t="n">
        <v>20</v>
      </c>
      <c r="J149" s="0" t="n">
        <v>37</v>
      </c>
      <c r="K149" s="0" t="n">
        <v>63</v>
      </c>
      <c r="L149" s="0" t="n">
        <v>12</v>
      </c>
      <c r="M149" s="0" t="n">
        <v>4</v>
      </c>
      <c r="N149" s="11" t="n">
        <v>0.15</v>
      </c>
      <c r="O149" s="12" t="n">
        <v>669.73</v>
      </c>
      <c r="P149" s="12" t="n">
        <v>984.9</v>
      </c>
      <c r="Q149" s="12" t="n">
        <f aca="false">M149*P149*(1-N149)</f>
        <v>3348.66</v>
      </c>
      <c r="R149" s="12" t="n">
        <f aca="false">M149*O149</f>
        <v>2678.92</v>
      </c>
      <c r="S149" s="12" t="n">
        <f aca="false">Q149-R149</f>
        <v>669.74</v>
      </c>
      <c r="T149" s="11" t="n">
        <f aca="false">IFERROR(S149/Q149,0)</f>
        <v>0.200002389015308</v>
      </c>
      <c r="U149" s="13" t="n">
        <f aca="false">F149-E149</f>
        <v>23</v>
      </c>
      <c r="V149" s="13" t="n">
        <f aca="false">G149-F149</f>
        <v>5</v>
      </c>
      <c r="W149" s="13" t="n">
        <f aca="false">G149-E149</f>
        <v>28</v>
      </c>
      <c r="X149" s="10" t="n">
        <f aca="false">YEAR(E149)</f>
        <v>2018</v>
      </c>
      <c r="Y149" s="0" t="str">
        <f aca="false">TEXT(E149,"yyyy-mm")</f>
        <v>2018-06</v>
      </c>
      <c r="Z149" s="0" t="str">
        <f aca="false">"Q"&amp;ROUNDUP(MONTH(E149)/3,0)&amp;"-"&amp;YEAR(E149)</f>
        <v>Q2-2018</v>
      </c>
    </row>
    <row r="150" customFormat="false" ht="14.25" hidden="false" customHeight="false" outlineLevel="0" collapsed="false">
      <c r="A150" s="0" t="s">
        <v>192</v>
      </c>
      <c r="B150" s="0" t="s">
        <v>41</v>
      </c>
      <c r="C150" s="0" t="s">
        <v>58</v>
      </c>
      <c r="D150" s="9" t="n">
        <v>43200</v>
      </c>
      <c r="E150" s="9" t="n">
        <v>43268</v>
      </c>
      <c r="F150" s="9" t="n">
        <v>43283</v>
      </c>
      <c r="G150" s="9" t="n">
        <v>43285</v>
      </c>
      <c r="H150" s="10" t="s">
        <v>36</v>
      </c>
      <c r="I150" s="0" t="n">
        <v>21</v>
      </c>
      <c r="J150" s="0" t="n">
        <v>50</v>
      </c>
      <c r="K150" s="0" t="n">
        <v>341</v>
      </c>
      <c r="L150" s="0" t="n">
        <v>7</v>
      </c>
      <c r="M150" s="0" t="n">
        <v>7</v>
      </c>
      <c r="N150" s="11" t="n">
        <v>0.05</v>
      </c>
      <c r="O150" s="12" t="n">
        <v>100.23</v>
      </c>
      <c r="P150" s="12" t="n">
        <v>227.8</v>
      </c>
      <c r="Q150" s="12" t="n">
        <f aca="false">M150*P150*(1-N150)</f>
        <v>1514.87</v>
      </c>
      <c r="R150" s="12" t="n">
        <f aca="false">M150*O150</f>
        <v>701.61</v>
      </c>
      <c r="S150" s="12" t="n">
        <f aca="false">Q150-R150</f>
        <v>813.26</v>
      </c>
      <c r="T150" s="11" t="n">
        <f aca="false">IFERROR(S150/Q150,0)</f>
        <v>0.536851346980269</v>
      </c>
      <c r="U150" s="13" t="n">
        <f aca="false">F150-E150</f>
        <v>15</v>
      </c>
      <c r="V150" s="13" t="n">
        <f aca="false">G150-F150</f>
        <v>2</v>
      </c>
      <c r="W150" s="13" t="n">
        <f aca="false">G150-E150</f>
        <v>17</v>
      </c>
      <c r="X150" s="10" t="n">
        <f aca="false">YEAR(E150)</f>
        <v>2018</v>
      </c>
      <c r="Y150" s="0" t="str">
        <f aca="false">TEXT(E150,"yyyy-mm")</f>
        <v>2018-06</v>
      </c>
      <c r="Z150" s="0" t="str">
        <f aca="false">"Q"&amp;ROUNDUP(MONTH(E150)/3,0)&amp;"-"&amp;YEAR(E150)</f>
        <v>Q2-2018</v>
      </c>
    </row>
    <row r="151" customFormat="false" ht="14.25" hidden="false" customHeight="false" outlineLevel="0" collapsed="false">
      <c r="A151" s="0" t="s">
        <v>193</v>
      </c>
      <c r="B151" s="0" t="s">
        <v>34</v>
      </c>
      <c r="C151" s="0" t="s">
        <v>48</v>
      </c>
      <c r="D151" s="9" t="n">
        <v>43100</v>
      </c>
      <c r="E151" s="9" t="n">
        <v>43268</v>
      </c>
      <c r="F151" s="9" t="n">
        <v>43274</v>
      </c>
      <c r="G151" s="9" t="n">
        <v>43277</v>
      </c>
      <c r="H151" s="10" t="s">
        <v>36</v>
      </c>
      <c r="I151" s="0" t="n">
        <v>3</v>
      </c>
      <c r="J151" s="0" t="n">
        <v>17</v>
      </c>
      <c r="K151" s="0" t="n">
        <v>36</v>
      </c>
      <c r="L151" s="0" t="n">
        <v>35</v>
      </c>
      <c r="M151" s="0" t="n">
        <v>3</v>
      </c>
      <c r="N151" s="11" t="n">
        <v>0.15</v>
      </c>
      <c r="O151" s="12" t="n">
        <v>3314.36</v>
      </c>
      <c r="P151" s="12" t="n">
        <v>3993.2</v>
      </c>
      <c r="Q151" s="12" t="n">
        <f aca="false">M151*P151*(1-N151)</f>
        <v>10182.66</v>
      </c>
      <c r="R151" s="12" t="n">
        <f aca="false">M151*O151</f>
        <v>9943.08</v>
      </c>
      <c r="S151" s="12" t="n">
        <f aca="false">Q151-R151</f>
        <v>239.579999999998</v>
      </c>
      <c r="T151" s="11" t="n">
        <f aca="false">IFERROR(S151/Q151,0)</f>
        <v>0.0235282332907117</v>
      </c>
      <c r="U151" s="13" t="n">
        <f aca="false">F151-E151</f>
        <v>6</v>
      </c>
      <c r="V151" s="13" t="n">
        <f aca="false">G151-F151</f>
        <v>3</v>
      </c>
      <c r="W151" s="13" t="n">
        <f aca="false">G151-E151</f>
        <v>9</v>
      </c>
      <c r="X151" s="10" t="n">
        <f aca="false">YEAR(E151)</f>
        <v>2018</v>
      </c>
      <c r="Y151" s="0" t="str">
        <f aca="false">TEXT(E151,"yyyy-mm")</f>
        <v>2018-06</v>
      </c>
      <c r="Z151" s="0" t="str">
        <f aca="false">"Q"&amp;ROUNDUP(MONTH(E151)/3,0)&amp;"-"&amp;YEAR(E151)</f>
        <v>Q2-2018</v>
      </c>
    </row>
    <row r="152" customFormat="false" ht="14.25" hidden="false" customHeight="false" outlineLevel="0" collapsed="false">
      <c r="A152" s="0" t="s">
        <v>194</v>
      </c>
      <c r="B152" s="0" t="s">
        <v>38</v>
      </c>
      <c r="C152" s="0" t="s">
        <v>39</v>
      </c>
      <c r="D152" s="9" t="n">
        <v>43100</v>
      </c>
      <c r="E152" s="9" t="n">
        <v>43268</v>
      </c>
      <c r="F152" s="9" t="n">
        <v>43280</v>
      </c>
      <c r="G152" s="9" t="n">
        <v>43289</v>
      </c>
      <c r="H152" s="10" t="s">
        <v>36</v>
      </c>
      <c r="I152" s="0" t="n">
        <v>12</v>
      </c>
      <c r="J152" s="0" t="n">
        <v>25</v>
      </c>
      <c r="K152" s="0" t="n">
        <v>163</v>
      </c>
      <c r="L152" s="0" t="n">
        <v>26</v>
      </c>
      <c r="M152" s="0" t="n">
        <v>4</v>
      </c>
      <c r="N152" s="11" t="n">
        <v>0.075</v>
      </c>
      <c r="O152" s="12" t="n">
        <v>185.72</v>
      </c>
      <c r="P152" s="12" t="n">
        <v>221.1</v>
      </c>
      <c r="Q152" s="12" t="n">
        <f aca="false">M152*P152*(1-N152)</f>
        <v>818.07</v>
      </c>
      <c r="R152" s="12" t="n">
        <f aca="false">M152*O152</f>
        <v>742.88</v>
      </c>
      <c r="S152" s="12" t="n">
        <f aca="false">Q152-R152</f>
        <v>75.1900000000001</v>
      </c>
      <c r="T152" s="11" t="n">
        <f aca="false">IFERROR(S152/Q152,0)</f>
        <v>0.0919114501204054</v>
      </c>
      <c r="U152" s="13" t="n">
        <f aca="false">F152-E152</f>
        <v>12</v>
      </c>
      <c r="V152" s="13" t="n">
        <f aca="false">G152-F152</f>
        <v>9</v>
      </c>
      <c r="W152" s="13" t="n">
        <f aca="false">G152-E152</f>
        <v>21</v>
      </c>
      <c r="X152" s="10" t="n">
        <f aca="false">YEAR(E152)</f>
        <v>2018</v>
      </c>
      <c r="Y152" s="0" t="str">
        <f aca="false">TEXT(E152,"yyyy-mm")</f>
        <v>2018-06</v>
      </c>
      <c r="Z152" s="0" t="str">
        <f aca="false">"Q"&amp;ROUNDUP(MONTH(E152)/3,0)&amp;"-"&amp;YEAR(E152)</f>
        <v>Q2-2018</v>
      </c>
    </row>
    <row r="153" customFormat="false" ht="14.25" hidden="false" customHeight="false" outlineLevel="0" collapsed="false">
      <c r="A153" s="0" t="s">
        <v>195</v>
      </c>
      <c r="B153" s="0" t="s">
        <v>38</v>
      </c>
      <c r="C153" s="0" t="s">
        <v>39</v>
      </c>
      <c r="D153" s="9" t="n">
        <v>43200</v>
      </c>
      <c r="E153" s="9" t="n">
        <v>43269</v>
      </c>
      <c r="F153" s="9" t="n">
        <v>43285</v>
      </c>
      <c r="G153" s="9" t="n">
        <v>43295</v>
      </c>
      <c r="H153" s="10" t="s">
        <v>36</v>
      </c>
      <c r="I153" s="0" t="n">
        <v>12</v>
      </c>
      <c r="J153" s="0" t="n">
        <v>21</v>
      </c>
      <c r="K153" s="0" t="n">
        <v>101</v>
      </c>
      <c r="L153" s="0" t="n">
        <v>43</v>
      </c>
      <c r="M153" s="0" t="n">
        <v>6</v>
      </c>
      <c r="N153" s="11" t="n">
        <v>0.075</v>
      </c>
      <c r="O153" s="12" t="n">
        <v>2819.63</v>
      </c>
      <c r="P153" s="12" t="n">
        <v>3356.7</v>
      </c>
      <c r="Q153" s="12" t="n">
        <f aca="false">M153*P153*(1-N153)</f>
        <v>18629.685</v>
      </c>
      <c r="R153" s="12" t="n">
        <f aca="false">M153*O153</f>
        <v>16917.78</v>
      </c>
      <c r="S153" s="12" t="n">
        <f aca="false">Q153-R153</f>
        <v>1711.905</v>
      </c>
      <c r="T153" s="11" t="n">
        <f aca="false">IFERROR(S153/Q153,0)</f>
        <v>0.0918912477586174</v>
      </c>
      <c r="U153" s="13" t="n">
        <f aca="false">F153-E153</f>
        <v>16</v>
      </c>
      <c r="V153" s="13" t="n">
        <f aca="false">G153-F153</f>
        <v>10</v>
      </c>
      <c r="W153" s="13" t="n">
        <f aca="false">G153-E153</f>
        <v>26</v>
      </c>
      <c r="X153" s="10" t="n">
        <f aca="false">YEAR(E153)</f>
        <v>2018</v>
      </c>
      <c r="Y153" s="0" t="str">
        <f aca="false">TEXT(E153,"yyyy-mm")</f>
        <v>2018-06</v>
      </c>
      <c r="Z153" s="0" t="str">
        <f aca="false">"Q"&amp;ROUNDUP(MONTH(E153)/3,0)&amp;"-"&amp;YEAR(E153)</f>
        <v>Q2-2018</v>
      </c>
    </row>
    <row r="154" customFormat="false" ht="14.25" hidden="false" customHeight="false" outlineLevel="0" collapsed="false">
      <c r="A154" s="0" t="s">
        <v>196</v>
      </c>
      <c r="B154" s="0" t="s">
        <v>34</v>
      </c>
      <c r="C154" s="0" t="s">
        <v>46</v>
      </c>
      <c r="D154" s="9" t="n">
        <v>43100</v>
      </c>
      <c r="E154" s="9" t="n">
        <v>43269</v>
      </c>
      <c r="F154" s="9" t="n">
        <v>43290</v>
      </c>
      <c r="G154" s="9" t="n">
        <v>43296</v>
      </c>
      <c r="H154" s="10" t="s">
        <v>36</v>
      </c>
      <c r="I154" s="0" t="n">
        <v>1</v>
      </c>
      <c r="J154" s="0" t="n">
        <v>35</v>
      </c>
      <c r="K154" s="0" t="n">
        <v>321</v>
      </c>
      <c r="L154" s="0" t="n">
        <v>12</v>
      </c>
      <c r="M154" s="0" t="n">
        <v>1</v>
      </c>
      <c r="N154" s="11" t="n">
        <v>0.05</v>
      </c>
      <c r="O154" s="12" t="n">
        <v>1157.22</v>
      </c>
      <c r="P154" s="12" t="n">
        <v>1701.8</v>
      </c>
      <c r="Q154" s="12" t="n">
        <f aca="false">M154*P154*(1-N154)</f>
        <v>1616.71</v>
      </c>
      <c r="R154" s="12" t="n">
        <f aca="false">M154*O154</f>
        <v>1157.22</v>
      </c>
      <c r="S154" s="12" t="n">
        <f aca="false">Q154-R154</f>
        <v>459.49</v>
      </c>
      <c r="T154" s="11" t="n">
        <f aca="false">IFERROR(S154/Q154,0)</f>
        <v>0.284213000476276</v>
      </c>
      <c r="U154" s="13" t="n">
        <f aca="false">F154-E154</f>
        <v>21</v>
      </c>
      <c r="V154" s="13" t="n">
        <f aca="false">G154-F154</f>
        <v>6</v>
      </c>
      <c r="W154" s="13" t="n">
        <f aca="false">G154-E154</f>
        <v>27</v>
      </c>
      <c r="X154" s="10" t="n">
        <f aca="false">YEAR(E154)</f>
        <v>2018</v>
      </c>
      <c r="Y154" s="0" t="str">
        <f aca="false">TEXT(E154,"yyyy-mm")</f>
        <v>2018-06</v>
      </c>
      <c r="Z154" s="0" t="str">
        <f aca="false">"Q"&amp;ROUNDUP(MONTH(E154)/3,0)&amp;"-"&amp;YEAR(E154)</f>
        <v>Q2-2018</v>
      </c>
    </row>
    <row r="155" customFormat="false" ht="14.25" hidden="false" customHeight="false" outlineLevel="0" collapsed="false">
      <c r="A155" s="0" t="s">
        <v>197</v>
      </c>
      <c r="B155" s="0" t="s">
        <v>34</v>
      </c>
      <c r="C155" s="0" t="s">
        <v>46</v>
      </c>
      <c r="D155" s="9" t="n">
        <v>43200</v>
      </c>
      <c r="E155" s="9" t="n">
        <v>43269</v>
      </c>
      <c r="F155" s="9" t="n">
        <v>43289</v>
      </c>
      <c r="G155" s="9" t="n">
        <v>43290</v>
      </c>
      <c r="H155" s="10" t="s">
        <v>36</v>
      </c>
      <c r="I155" s="0" t="n">
        <v>3</v>
      </c>
      <c r="J155" s="0" t="n">
        <v>9</v>
      </c>
      <c r="K155" s="0" t="n">
        <v>276</v>
      </c>
      <c r="L155" s="0" t="n">
        <v>8</v>
      </c>
      <c r="M155" s="0" t="n">
        <v>3</v>
      </c>
      <c r="N155" s="11" t="n">
        <v>0.15</v>
      </c>
      <c r="O155" s="12" t="n">
        <v>2181.19</v>
      </c>
      <c r="P155" s="12" t="n">
        <v>2566.1</v>
      </c>
      <c r="Q155" s="12" t="n">
        <f aca="false">M155*P155*(1-N155)</f>
        <v>6543.555</v>
      </c>
      <c r="R155" s="12" t="n">
        <f aca="false">M155*O155</f>
        <v>6543.57</v>
      </c>
      <c r="S155" s="12" t="n">
        <f aca="false">Q155-R155</f>
        <v>-0.0150000000003274</v>
      </c>
      <c r="T155" s="11" t="n">
        <f aca="false">IFERROR(S155/Q155,0)</f>
        <v>-2.2923319205428E-006</v>
      </c>
      <c r="U155" s="13" t="n">
        <f aca="false">F155-E155</f>
        <v>20</v>
      </c>
      <c r="V155" s="13" t="n">
        <f aca="false">G155-F155</f>
        <v>1</v>
      </c>
      <c r="W155" s="13" t="n">
        <f aca="false">G155-E155</f>
        <v>21</v>
      </c>
      <c r="X155" s="10" t="n">
        <f aca="false">YEAR(E155)</f>
        <v>2018</v>
      </c>
      <c r="Y155" s="0" t="str">
        <f aca="false">TEXT(E155,"yyyy-mm")</f>
        <v>2018-06</v>
      </c>
      <c r="Z155" s="0" t="str">
        <f aca="false">"Q"&amp;ROUNDUP(MONTH(E155)/3,0)&amp;"-"&amp;YEAR(E155)</f>
        <v>Q2-2018</v>
      </c>
    </row>
    <row r="156" customFormat="false" ht="14.25" hidden="false" customHeight="false" outlineLevel="0" collapsed="false">
      <c r="A156" s="0" t="s">
        <v>198</v>
      </c>
      <c r="B156" s="0" t="s">
        <v>34</v>
      </c>
      <c r="C156" s="0" t="s">
        <v>39</v>
      </c>
      <c r="D156" s="9" t="n">
        <v>43100</v>
      </c>
      <c r="E156" s="9" t="n">
        <v>43269</v>
      </c>
      <c r="F156" s="9" t="n">
        <v>43273</v>
      </c>
      <c r="G156" s="9" t="n">
        <v>43277</v>
      </c>
      <c r="H156" s="10" t="s">
        <v>36</v>
      </c>
      <c r="I156" s="0" t="n">
        <v>6</v>
      </c>
      <c r="J156" s="0" t="n">
        <v>22</v>
      </c>
      <c r="K156" s="0" t="n">
        <v>101</v>
      </c>
      <c r="L156" s="0" t="n">
        <v>5</v>
      </c>
      <c r="M156" s="0" t="n">
        <v>4</v>
      </c>
      <c r="N156" s="11" t="n">
        <v>0.05</v>
      </c>
      <c r="O156" s="12" t="n">
        <v>126.03</v>
      </c>
      <c r="P156" s="12" t="n">
        <v>221.1</v>
      </c>
      <c r="Q156" s="12" t="n">
        <f aca="false">M156*P156*(1-N156)</f>
        <v>840.18</v>
      </c>
      <c r="R156" s="12" t="n">
        <f aca="false">M156*O156</f>
        <v>504.12</v>
      </c>
      <c r="S156" s="12" t="n">
        <f aca="false">Q156-R156</f>
        <v>336.06</v>
      </c>
      <c r="T156" s="11" t="n">
        <f aca="false">IFERROR(S156/Q156,0)</f>
        <v>0.399985717346283</v>
      </c>
      <c r="U156" s="13" t="n">
        <f aca="false">F156-E156</f>
        <v>4</v>
      </c>
      <c r="V156" s="13" t="n">
        <f aca="false">G156-F156</f>
        <v>4</v>
      </c>
      <c r="W156" s="13" t="n">
        <f aca="false">G156-E156</f>
        <v>8</v>
      </c>
      <c r="X156" s="10" t="n">
        <f aca="false">YEAR(E156)</f>
        <v>2018</v>
      </c>
      <c r="Y156" s="0" t="str">
        <f aca="false">TEXT(E156,"yyyy-mm")</f>
        <v>2018-06</v>
      </c>
      <c r="Z156" s="0" t="str">
        <f aca="false">"Q"&amp;ROUNDUP(MONTH(E156)/3,0)&amp;"-"&amp;YEAR(E156)</f>
        <v>Q2-2018</v>
      </c>
    </row>
    <row r="157" customFormat="false" ht="14.25" hidden="false" customHeight="false" outlineLevel="0" collapsed="false">
      <c r="A157" s="0" t="s">
        <v>199</v>
      </c>
      <c r="B157" s="0" t="s">
        <v>34</v>
      </c>
      <c r="C157" s="0" t="s">
        <v>35</v>
      </c>
      <c r="D157" s="9" t="n">
        <v>43200</v>
      </c>
      <c r="E157" s="9" t="n">
        <v>43269</v>
      </c>
      <c r="F157" s="9" t="n">
        <v>43281</v>
      </c>
      <c r="G157" s="9" t="n">
        <v>43286</v>
      </c>
      <c r="H157" s="10" t="s">
        <v>36</v>
      </c>
      <c r="I157" s="0" t="n">
        <v>5</v>
      </c>
      <c r="J157" s="0" t="n">
        <v>28</v>
      </c>
      <c r="K157" s="0" t="n">
        <v>248</v>
      </c>
      <c r="L157" s="0" t="n">
        <v>4</v>
      </c>
      <c r="M157" s="0" t="n">
        <v>1</v>
      </c>
      <c r="N157" s="11" t="n">
        <v>0.1</v>
      </c>
      <c r="O157" s="12" t="n">
        <v>980.21</v>
      </c>
      <c r="P157" s="12" t="n">
        <v>1782.2</v>
      </c>
      <c r="Q157" s="12" t="n">
        <f aca="false">M157*P157*(1-N157)</f>
        <v>1603.98</v>
      </c>
      <c r="R157" s="12" t="n">
        <f aca="false">M157*O157</f>
        <v>980.21</v>
      </c>
      <c r="S157" s="12" t="n">
        <f aca="false">Q157-R157</f>
        <v>623.77</v>
      </c>
      <c r="T157" s="11" t="n">
        <f aca="false">IFERROR(S157/Q157,0)</f>
        <v>0.388888888888889</v>
      </c>
      <c r="U157" s="13" t="n">
        <f aca="false">F157-E157</f>
        <v>12</v>
      </c>
      <c r="V157" s="13" t="n">
        <f aca="false">G157-F157</f>
        <v>5</v>
      </c>
      <c r="W157" s="13" t="n">
        <f aca="false">G157-E157</f>
        <v>17</v>
      </c>
      <c r="X157" s="10" t="n">
        <f aca="false">YEAR(E157)</f>
        <v>2018</v>
      </c>
      <c r="Y157" s="0" t="str">
        <f aca="false">TEXT(E157,"yyyy-mm")</f>
        <v>2018-06</v>
      </c>
      <c r="Z157" s="0" t="str">
        <f aca="false">"Q"&amp;ROUNDUP(MONTH(E157)/3,0)&amp;"-"&amp;YEAR(E157)</f>
        <v>Q2-2018</v>
      </c>
    </row>
    <row r="158" customFormat="false" ht="14.25" hidden="false" customHeight="false" outlineLevel="0" collapsed="false">
      <c r="A158" s="0" t="s">
        <v>200</v>
      </c>
      <c r="B158" s="0" t="s">
        <v>41</v>
      </c>
      <c r="C158" s="0" t="s">
        <v>39</v>
      </c>
      <c r="D158" s="9" t="n">
        <v>43100</v>
      </c>
      <c r="E158" s="9" t="n">
        <v>43269</v>
      </c>
      <c r="F158" s="9" t="n">
        <v>43296</v>
      </c>
      <c r="G158" s="9" t="n">
        <v>43297</v>
      </c>
      <c r="H158" s="10" t="s">
        <v>36</v>
      </c>
      <c r="I158" s="0" t="n">
        <v>24</v>
      </c>
      <c r="J158" s="0" t="n">
        <v>41</v>
      </c>
      <c r="K158" s="0" t="n">
        <v>95</v>
      </c>
      <c r="L158" s="0" t="n">
        <v>35</v>
      </c>
      <c r="M158" s="0" t="n">
        <v>8</v>
      </c>
      <c r="N158" s="11" t="n">
        <v>0.05</v>
      </c>
      <c r="O158" s="12" t="n">
        <v>801.32</v>
      </c>
      <c r="P158" s="12" t="n">
        <v>2003.3</v>
      </c>
      <c r="Q158" s="12" t="n">
        <f aca="false">M158*P158*(1-N158)</f>
        <v>15225.08</v>
      </c>
      <c r="R158" s="12" t="n">
        <f aca="false">M158*O158</f>
        <v>6410.56</v>
      </c>
      <c r="S158" s="12" t="n">
        <f aca="false">Q158-R158</f>
        <v>8814.52</v>
      </c>
      <c r="T158" s="11" t="n">
        <f aca="false">IFERROR(S158/Q158,0)</f>
        <v>0.578947368421053</v>
      </c>
      <c r="U158" s="13" t="n">
        <f aca="false">F158-E158</f>
        <v>27</v>
      </c>
      <c r="V158" s="13" t="n">
        <f aca="false">G158-F158</f>
        <v>1</v>
      </c>
      <c r="W158" s="13" t="n">
        <f aca="false">G158-E158</f>
        <v>28</v>
      </c>
      <c r="X158" s="10" t="n">
        <f aca="false">YEAR(E158)</f>
        <v>2018</v>
      </c>
      <c r="Y158" s="0" t="str">
        <f aca="false">TEXT(E158,"yyyy-mm")</f>
        <v>2018-06</v>
      </c>
      <c r="Z158" s="0" t="str">
        <f aca="false">"Q"&amp;ROUNDUP(MONTH(E158)/3,0)&amp;"-"&amp;YEAR(E158)</f>
        <v>Q2-2018</v>
      </c>
    </row>
    <row r="159" customFormat="false" ht="14.25" hidden="false" customHeight="false" outlineLevel="0" collapsed="false">
      <c r="A159" s="0" t="s">
        <v>201</v>
      </c>
      <c r="B159" s="0" t="s">
        <v>41</v>
      </c>
      <c r="C159" s="0" t="s">
        <v>48</v>
      </c>
      <c r="D159" s="9" t="n">
        <v>43100</v>
      </c>
      <c r="E159" s="9" t="n">
        <v>43269</v>
      </c>
      <c r="F159" s="9" t="n">
        <v>43290</v>
      </c>
      <c r="G159" s="9" t="n">
        <v>43297</v>
      </c>
      <c r="H159" s="10" t="s">
        <v>36</v>
      </c>
      <c r="I159" s="0" t="n">
        <v>20</v>
      </c>
      <c r="J159" s="0" t="n">
        <v>28</v>
      </c>
      <c r="K159" s="0" t="n">
        <v>33</v>
      </c>
      <c r="L159" s="0" t="n">
        <v>5</v>
      </c>
      <c r="M159" s="0" t="n">
        <v>5</v>
      </c>
      <c r="N159" s="11" t="n">
        <v>0.075</v>
      </c>
      <c r="O159" s="12" t="n">
        <v>1502.68</v>
      </c>
      <c r="P159" s="12" t="n">
        <v>2385.2</v>
      </c>
      <c r="Q159" s="12" t="n">
        <f aca="false">M159*P159*(1-N159)</f>
        <v>11031.55</v>
      </c>
      <c r="R159" s="12" t="n">
        <f aca="false">M159*O159</f>
        <v>7513.4</v>
      </c>
      <c r="S159" s="12" t="n">
        <f aca="false">Q159-R159</f>
        <v>3518.15</v>
      </c>
      <c r="T159" s="11" t="n">
        <f aca="false">IFERROR(S159/Q159,0)</f>
        <v>0.318917105937062</v>
      </c>
      <c r="U159" s="13" t="n">
        <f aca="false">F159-E159</f>
        <v>21</v>
      </c>
      <c r="V159" s="13" t="n">
        <f aca="false">G159-F159</f>
        <v>7</v>
      </c>
      <c r="W159" s="13" t="n">
        <f aca="false">G159-E159</f>
        <v>28</v>
      </c>
      <c r="X159" s="10" t="n">
        <f aca="false">YEAR(E159)</f>
        <v>2018</v>
      </c>
      <c r="Y159" s="0" t="str">
        <f aca="false">TEXT(E159,"yyyy-mm")</f>
        <v>2018-06</v>
      </c>
      <c r="Z159" s="0" t="str">
        <f aca="false">"Q"&amp;ROUNDUP(MONTH(E159)/3,0)&amp;"-"&amp;YEAR(E159)</f>
        <v>Q2-2018</v>
      </c>
    </row>
    <row r="160" customFormat="false" ht="14.25" hidden="false" customHeight="false" outlineLevel="0" collapsed="false">
      <c r="A160" s="0" t="s">
        <v>202</v>
      </c>
      <c r="B160" s="0" t="s">
        <v>38</v>
      </c>
      <c r="C160" s="0" t="s">
        <v>48</v>
      </c>
      <c r="D160" s="9" t="n">
        <v>43200</v>
      </c>
      <c r="E160" s="9" t="n">
        <v>43269</v>
      </c>
      <c r="F160" s="9" t="n">
        <v>43292</v>
      </c>
      <c r="G160" s="9" t="n">
        <v>43298</v>
      </c>
      <c r="H160" s="10" t="s">
        <v>36</v>
      </c>
      <c r="I160" s="0" t="n">
        <v>13</v>
      </c>
      <c r="J160" s="0" t="n">
        <v>22</v>
      </c>
      <c r="K160" s="0" t="n">
        <v>12</v>
      </c>
      <c r="L160" s="0" t="n">
        <v>21</v>
      </c>
      <c r="M160" s="0" t="n">
        <v>1</v>
      </c>
      <c r="N160" s="11" t="n">
        <v>0.1</v>
      </c>
      <c r="O160" s="12" t="n">
        <v>1784.88</v>
      </c>
      <c r="P160" s="12" t="n">
        <v>2231.1</v>
      </c>
      <c r="Q160" s="12" t="n">
        <f aca="false">M160*P160*(1-N160)</f>
        <v>2007.99</v>
      </c>
      <c r="R160" s="12" t="n">
        <f aca="false">M160*O160</f>
        <v>1784.88</v>
      </c>
      <c r="S160" s="12" t="n">
        <f aca="false">Q160-R160</f>
        <v>223.11</v>
      </c>
      <c r="T160" s="11" t="n">
        <f aca="false">IFERROR(S160/Q160,0)</f>
        <v>0.111111111111111</v>
      </c>
      <c r="U160" s="13" t="n">
        <f aca="false">F160-E160</f>
        <v>23</v>
      </c>
      <c r="V160" s="13" t="n">
        <f aca="false">G160-F160</f>
        <v>6</v>
      </c>
      <c r="W160" s="13" t="n">
        <f aca="false">G160-E160</f>
        <v>29</v>
      </c>
      <c r="X160" s="10" t="n">
        <f aca="false">YEAR(E160)</f>
        <v>2018</v>
      </c>
      <c r="Y160" s="0" t="str">
        <f aca="false">TEXT(E160,"yyyy-mm")</f>
        <v>2018-06</v>
      </c>
      <c r="Z160" s="0" t="str">
        <f aca="false">"Q"&amp;ROUNDUP(MONTH(E160)/3,0)&amp;"-"&amp;YEAR(E160)</f>
        <v>Q2-2018</v>
      </c>
    </row>
    <row r="161" customFormat="false" ht="14.25" hidden="false" customHeight="false" outlineLevel="0" collapsed="false">
      <c r="A161" s="0" t="s">
        <v>203</v>
      </c>
      <c r="B161" s="0" t="s">
        <v>34</v>
      </c>
      <c r="C161" s="0" t="s">
        <v>39</v>
      </c>
      <c r="D161" s="9" t="n">
        <v>43200</v>
      </c>
      <c r="E161" s="9" t="n">
        <v>43269</v>
      </c>
      <c r="F161" s="9" t="n">
        <v>43283</v>
      </c>
      <c r="G161" s="9" t="n">
        <v>43288</v>
      </c>
      <c r="H161" s="10" t="s">
        <v>36</v>
      </c>
      <c r="I161" s="0" t="n">
        <v>10</v>
      </c>
      <c r="J161" s="0" t="n">
        <v>26</v>
      </c>
      <c r="K161" s="0" t="n">
        <v>119</v>
      </c>
      <c r="L161" s="0" t="n">
        <v>35</v>
      </c>
      <c r="M161" s="0" t="n">
        <v>1</v>
      </c>
      <c r="N161" s="11" t="n">
        <v>0.05</v>
      </c>
      <c r="O161" s="12" t="n">
        <v>412.05</v>
      </c>
      <c r="P161" s="12" t="n">
        <v>1005</v>
      </c>
      <c r="Q161" s="12" t="n">
        <f aca="false">M161*P161*(1-N161)</f>
        <v>954.75</v>
      </c>
      <c r="R161" s="12" t="n">
        <f aca="false">M161*O161</f>
        <v>412.05</v>
      </c>
      <c r="S161" s="12" t="n">
        <f aca="false">Q161-R161</f>
        <v>542.7</v>
      </c>
      <c r="T161" s="11" t="n">
        <f aca="false">IFERROR(S161/Q161,0)</f>
        <v>0.568421052631579</v>
      </c>
      <c r="U161" s="13" t="n">
        <f aca="false">F161-E161</f>
        <v>14</v>
      </c>
      <c r="V161" s="13" t="n">
        <f aca="false">G161-F161</f>
        <v>5</v>
      </c>
      <c r="W161" s="13" t="n">
        <f aca="false">G161-E161</f>
        <v>19</v>
      </c>
      <c r="X161" s="10" t="n">
        <f aca="false">YEAR(E161)</f>
        <v>2018</v>
      </c>
      <c r="Y161" s="0" t="str">
        <f aca="false">TEXT(E161,"yyyy-mm")</f>
        <v>2018-06</v>
      </c>
      <c r="Z161" s="0" t="str">
        <f aca="false">"Q"&amp;ROUNDUP(MONTH(E161)/3,0)&amp;"-"&amp;YEAR(E161)</f>
        <v>Q2-2018</v>
      </c>
    </row>
    <row r="162" customFormat="false" ht="14.25" hidden="false" customHeight="false" outlineLevel="0" collapsed="false">
      <c r="A162" s="0" t="s">
        <v>204</v>
      </c>
      <c r="B162" s="0" t="s">
        <v>41</v>
      </c>
      <c r="C162" s="0" t="s">
        <v>46</v>
      </c>
      <c r="D162" s="9" t="n">
        <v>43200</v>
      </c>
      <c r="E162" s="9" t="n">
        <v>43269</v>
      </c>
      <c r="F162" s="9" t="n">
        <v>43293</v>
      </c>
      <c r="G162" s="9" t="n">
        <v>43300</v>
      </c>
      <c r="H162" s="10" t="s">
        <v>36</v>
      </c>
      <c r="I162" s="0" t="n">
        <v>23</v>
      </c>
      <c r="J162" s="0" t="n">
        <v>12</v>
      </c>
      <c r="K162" s="0" t="n">
        <v>290</v>
      </c>
      <c r="L162" s="0" t="n">
        <v>40</v>
      </c>
      <c r="M162" s="0" t="n">
        <v>7</v>
      </c>
      <c r="N162" s="11" t="n">
        <v>0.05</v>
      </c>
      <c r="O162" s="12" t="n">
        <v>1939.25</v>
      </c>
      <c r="P162" s="12" t="n">
        <v>2693.4</v>
      </c>
      <c r="Q162" s="12" t="n">
        <f aca="false">M162*P162*(1-N162)</f>
        <v>17911.11</v>
      </c>
      <c r="R162" s="12" t="n">
        <f aca="false">M162*O162</f>
        <v>13574.75</v>
      </c>
      <c r="S162" s="12" t="n">
        <f aca="false">Q162-R162</f>
        <v>4336.36</v>
      </c>
      <c r="T162" s="11" t="n">
        <f aca="false">IFERROR(S162/Q162,0)</f>
        <v>0.242104481520129</v>
      </c>
      <c r="U162" s="13" t="n">
        <f aca="false">F162-E162</f>
        <v>24</v>
      </c>
      <c r="V162" s="13" t="n">
        <f aca="false">G162-F162</f>
        <v>7</v>
      </c>
      <c r="W162" s="13" t="n">
        <f aca="false">G162-E162</f>
        <v>31</v>
      </c>
      <c r="X162" s="10" t="n">
        <f aca="false">YEAR(E162)</f>
        <v>2018</v>
      </c>
      <c r="Y162" s="0" t="str">
        <f aca="false">TEXT(E162,"yyyy-mm")</f>
        <v>2018-06</v>
      </c>
      <c r="Z162" s="0" t="str">
        <f aca="false">"Q"&amp;ROUNDUP(MONTH(E162)/3,0)&amp;"-"&amp;YEAR(E162)</f>
        <v>Q2-2018</v>
      </c>
    </row>
    <row r="163" customFormat="false" ht="14.25" hidden="false" customHeight="false" outlineLevel="0" collapsed="false">
      <c r="A163" s="0" t="s">
        <v>205</v>
      </c>
      <c r="B163" s="0" t="s">
        <v>38</v>
      </c>
      <c r="C163" s="0" t="s">
        <v>39</v>
      </c>
      <c r="D163" s="9" t="n">
        <v>43200</v>
      </c>
      <c r="E163" s="9" t="n">
        <v>43269</v>
      </c>
      <c r="F163" s="9" t="n">
        <v>43291</v>
      </c>
      <c r="G163" s="9" t="n">
        <v>43292</v>
      </c>
      <c r="H163" s="10" t="s">
        <v>36</v>
      </c>
      <c r="I163" s="0" t="n">
        <v>17</v>
      </c>
      <c r="J163" s="0" t="n">
        <v>31</v>
      </c>
      <c r="K163" s="0" t="n">
        <v>110</v>
      </c>
      <c r="L163" s="0" t="n">
        <v>36</v>
      </c>
      <c r="M163" s="0" t="n">
        <v>4</v>
      </c>
      <c r="N163" s="11" t="n">
        <v>0.075</v>
      </c>
      <c r="O163" s="12" t="n">
        <v>652.25</v>
      </c>
      <c r="P163" s="12" t="n">
        <v>1105.5</v>
      </c>
      <c r="Q163" s="12" t="n">
        <f aca="false">M163*P163*(1-N163)</f>
        <v>4090.35</v>
      </c>
      <c r="R163" s="12" t="n">
        <f aca="false">M163*O163</f>
        <v>2609</v>
      </c>
      <c r="S163" s="12" t="n">
        <f aca="false">Q163-R163</f>
        <v>1481.35</v>
      </c>
      <c r="T163" s="11" t="n">
        <f aca="false">IFERROR(S163/Q163,0)</f>
        <v>0.362157272605034</v>
      </c>
      <c r="U163" s="13" t="n">
        <f aca="false">F163-E163</f>
        <v>22</v>
      </c>
      <c r="V163" s="13" t="n">
        <f aca="false">G163-F163</f>
        <v>1</v>
      </c>
      <c r="W163" s="13" t="n">
        <f aca="false">G163-E163</f>
        <v>23</v>
      </c>
      <c r="X163" s="10" t="n">
        <f aca="false">YEAR(E163)</f>
        <v>2018</v>
      </c>
      <c r="Y163" s="0" t="str">
        <f aca="false">TEXT(E163,"yyyy-mm")</f>
        <v>2018-06</v>
      </c>
      <c r="Z163" s="0" t="str">
        <f aca="false">"Q"&amp;ROUNDUP(MONTH(E163)/3,0)&amp;"-"&amp;YEAR(E163)</f>
        <v>Q2-2018</v>
      </c>
    </row>
    <row r="164" customFormat="false" ht="14.25" hidden="false" customHeight="false" outlineLevel="0" collapsed="false">
      <c r="A164" s="0" t="s">
        <v>206</v>
      </c>
      <c r="B164" s="0" t="s">
        <v>38</v>
      </c>
      <c r="C164" s="0" t="s">
        <v>79</v>
      </c>
      <c r="D164" s="9" t="n">
        <v>43200</v>
      </c>
      <c r="E164" s="9" t="n">
        <v>43270</v>
      </c>
      <c r="F164" s="9" t="n">
        <v>43291</v>
      </c>
      <c r="G164" s="9" t="n">
        <v>43298</v>
      </c>
      <c r="H164" s="10" t="s">
        <v>36</v>
      </c>
      <c r="I164" s="0" t="n">
        <v>17</v>
      </c>
      <c r="J164" s="0" t="n">
        <v>25</v>
      </c>
      <c r="K164" s="0" t="n">
        <v>87</v>
      </c>
      <c r="L164" s="0" t="n">
        <v>39</v>
      </c>
      <c r="M164" s="0" t="n">
        <v>1</v>
      </c>
      <c r="N164" s="11" t="n">
        <v>0.075</v>
      </c>
      <c r="O164" s="12" t="n">
        <v>1088.42</v>
      </c>
      <c r="P164" s="12" t="n">
        <v>1909.5</v>
      </c>
      <c r="Q164" s="12" t="n">
        <f aca="false">M164*P164*(1-N164)</f>
        <v>1766.2875</v>
      </c>
      <c r="R164" s="12" t="n">
        <f aca="false">M164*O164</f>
        <v>1088.42</v>
      </c>
      <c r="S164" s="12" t="n">
        <f aca="false">Q164-R164</f>
        <v>677.8675</v>
      </c>
      <c r="T164" s="11" t="n">
        <f aca="false">IFERROR(S164/Q164,0)</f>
        <v>0.383780952987552</v>
      </c>
      <c r="U164" s="13" t="n">
        <f aca="false">F164-E164</f>
        <v>21</v>
      </c>
      <c r="V164" s="13" t="n">
        <f aca="false">G164-F164</f>
        <v>7</v>
      </c>
      <c r="W164" s="13" t="n">
        <f aca="false">G164-E164</f>
        <v>28</v>
      </c>
      <c r="X164" s="10" t="n">
        <f aca="false">YEAR(E164)</f>
        <v>2018</v>
      </c>
      <c r="Y164" s="0" t="str">
        <f aca="false">TEXT(E164,"yyyy-mm")</f>
        <v>2018-06</v>
      </c>
      <c r="Z164" s="0" t="str">
        <f aca="false">"Q"&amp;ROUNDUP(MONTH(E164)/3,0)&amp;"-"&amp;YEAR(E164)</f>
        <v>Q2-2018</v>
      </c>
    </row>
    <row r="165" customFormat="false" ht="14.25" hidden="false" customHeight="false" outlineLevel="0" collapsed="false">
      <c r="A165" s="0" t="s">
        <v>207</v>
      </c>
      <c r="B165" s="0" t="s">
        <v>41</v>
      </c>
      <c r="C165" s="0" t="s">
        <v>39</v>
      </c>
      <c r="D165" s="9" t="n">
        <v>43200</v>
      </c>
      <c r="E165" s="9" t="n">
        <v>43270</v>
      </c>
      <c r="F165" s="9" t="n">
        <v>43272</v>
      </c>
      <c r="G165" s="9" t="n">
        <v>43277</v>
      </c>
      <c r="H165" s="10" t="s">
        <v>36</v>
      </c>
      <c r="I165" s="0" t="n">
        <v>21</v>
      </c>
      <c r="J165" s="0" t="n">
        <v>35</v>
      </c>
      <c r="K165" s="0" t="n">
        <v>177</v>
      </c>
      <c r="L165" s="0" t="n">
        <v>38</v>
      </c>
      <c r="M165" s="0" t="n">
        <v>7</v>
      </c>
      <c r="N165" s="11" t="n">
        <v>0.2</v>
      </c>
      <c r="O165" s="12" t="n">
        <v>850.36</v>
      </c>
      <c r="P165" s="12" t="n">
        <v>1118.9</v>
      </c>
      <c r="Q165" s="12" t="n">
        <f aca="false">M165*P165*(1-N165)</f>
        <v>6265.84</v>
      </c>
      <c r="R165" s="12" t="n">
        <f aca="false">M165*O165</f>
        <v>5952.52</v>
      </c>
      <c r="S165" s="12" t="n">
        <f aca="false">Q165-R165</f>
        <v>313.320000000001</v>
      </c>
      <c r="T165" s="11" t="n">
        <f aca="false">IFERROR(S165/Q165,0)</f>
        <v>0.0500044686745912</v>
      </c>
      <c r="U165" s="13" t="n">
        <f aca="false">F165-E165</f>
        <v>2</v>
      </c>
      <c r="V165" s="13" t="n">
        <f aca="false">G165-F165</f>
        <v>5</v>
      </c>
      <c r="W165" s="13" t="n">
        <f aca="false">G165-E165</f>
        <v>7</v>
      </c>
      <c r="X165" s="10" t="n">
        <f aca="false">YEAR(E165)</f>
        <v>2018</v>
      </c>
      <c r="Y165" s="0" t="str">
        <f aca="false">TEXT(E165,"yyyy-mm")</f>
        <v>2018-06</v>
      </c>
      <c r="Z165" s="0" t="str">
        <f aca="false">"Q"&amp;ROUNDUP(MONTH(E165)/3,0)&amp;"-"&amp;YEAR(E165)</f>
        <v>Q2-2018</v>
      </c>
    </row>
    <row r="166" customFormat="false" ht="14.25" hidden="false" customHeight="false" outlineLevel="0" collapsed="false">
      <c r="A166" s="0" t="s">
        <v>208</v>
      </c>
      <c r="B166" s="0" t="s">
        <v>34</v>
      </c>
      <c r="C166" s="0" t="s">
        <v>39</v>
      </c>
      <c r="D166" s="9" t="n">
        <v>43200</v>
      </c>
      <c r="E166" s="9" t="n">
        <v>43270</v>
      </c>
      <c r="F166" s="9" t="n">
        <v>43279</v>
      </c>
      <c r="G166" s="9" t="n">
        <v>43284</v>
      </c>
      <c r="H166" s="10" t="s">
        <v>36</v>
      </c>
      <c r="I166" s="0" t="n">
        <v>11</v>
      </c>
      <c r="J166" s="0" t="n">
        <v>45</v>
      </c>
      <c r="K166" s="0" t="n">
        <v>94</v>
      </c>
      <c r="L166" s="0" t="n">
        <v>8</v>
      </c>
      <c r="M166" s="0" t="n">
        <v>7</v>
      </c>
      <c r="N166" s="11" t="n">
        <v>0.2</v>
      </c>
      <c r="O166" s="12" t="n">
        <v>758.11</v>
      </c>
      <c r="P166" s="12" t="n">
        <v>1038.5</v>
      </c>
      <c r="Q166" s="12" t="n">
        <f aca="false">M166*P166*(1-N166)</f>
        <v>5815.6</v>
      </c>
      <c r="R166" s="12" t="n">
        <f aca="false">M166*O166</f>
        <v>5306.77</v>
      </c>
      <c r="S166" s="12" t="n">
        <f aca="false">Q166-R166</f>
        <v>508.83</v>
      </c>
      <c r="T166" s="11" t="n">
        <f aca="false">IFERROR(S166/Q166,0)</f>
        <v>0.0874939817043813</v>
      </c>
      <c r="U166" s="13" t="n">
        <f aca="false">F166-E166</f>
        <v>9</v>
      </c>
      <c r="V166" s="13" t="n">
        <f aca="false">G166-F166</f>
        <v>5</v>
      </c>
      <c r="W166" s="13" t="n">
        <f aca="false">G166-E166</f>
        <v>14</v>
      </c>
      <c r="X166" s="10" t="n">
        <f aca="false">YEAR(E166)</f>
        <v>2018</v>
      </c>
      <c r="Y166" s="0" t="str">
        <f aca="false">TEXT(E166,"yyyy-mm")</f>
        <v>2018-06</v>
      </c>
      <c r="Z166" s="0" t="str">
        <f aca="false">"Q"&amp;ROUNDUP(MONTH(E166)/3,0)&amp;"-"&amp;YEAR(E166)</f>
        <v>Q2-2018</v>
      </c>
    </row>
    <row r="167" customFormat="false" ht="14.25" hidden="false" customHeight="false" outlineLevel="0" collapsed="false">
      <c r="A167" s="0" t="s">
        <v>209</v>
      </c>
      <c r="B167" s="0" t="s">
        <v>34</v>
      </c>
      <c r="C167" s="0" t="s">
        <v>39</v>
      </c>
      <c r="D167" s="9" t="n">
        <v>43100</v>
      </c>
      <c r="E167" s="9" t="n">
        <v>43270</v>
      </c>
      <c r="F167" s="9" t="n">
        <v>43279</v>
      </c>
      <c r="G167" s="9" t="n">
        <v>43285</v>
      </c>
      <c r="H167" s="10" t="s">
        <v>36</v>
      </c>
      <c r="I167" s="0" t="n">
        <v>1</v>
      </c>
      <c r="J167" s="0" t="n">
        <v>19</v>
      </c>
      <c r="K167" s="0" t="n">
        <v>126</v>
      </c>
      <c r="L167" s="0" t="n">
        <v>19</v>
      </c>
      <c r="M167" s="0" t="n">
        <v>6</v>
      </c>
      <c r="N167" s="11" t="n">
        <v>0.05</v>
      </c>
      <c r="O167" s="12" t="n">
        <v>4300.86</v>
      </c>
      <c r="P167" s="12" t="n">
        <v>6324.8</v>
      </c>
      <c r="Q167" s="12" t="n">
        <f aca="false">M167*P167*(1-N167)</f>
        <v>36051.36</v>
      </c>
      <c r="R167" s="12" t="n">
        <f aca="false">M167*O167</f>
        <v>25805.16</v>
      </c>
      <c r="S167" s="12" t="n">
        <f aca="false">Q167-R167</f>
        <v>10246.2</v>
      </c>
      <c r="T167" s="11" t="n">
        <f aca="false">IFERROR(S167/Q167,0)</f>
        <v>0.2842111920327</v>
      </c>
      <c r="U167" s="13" t="n">
        <f aca="false">F167-E167</f>
        <v>9</v>
      </c>
      <c r="V167" s="13" t="n">
        <f aca="false">G167-F167</f>
        <v>6</v>
      </c>
      <c r="W167" s="13" t="n">
        <f aca="false">G167-E167</f>
        <v>15</v>
      </c>
      <c r="X167" s="10" t="n">
        <f aca="false">YEAR(E167)</f>
        <v>2018</v>
      </c>
      <c r="Y167" s="0" t="str">
        <f aca="false">TEXT(E167,"yyyy-mm")</f>
        <v>2018-06</v>
      </c>
      <c r="Z167" s="0" t="str">
        <f aca="false">"Q"&amp;ROUNDUP(MONTH(E167)/3,0)&amp;"-"&amp;YEAR(E167)</f>
        <v>Q2-2018</v>
      </c>
    </row>
    <row r="168" customFormat="false" ht="14.25" hidden="false" customHeight="false" outlineLevel="0" collapsed="false">
      <c r="A168" s="0" t="s">
        <v>210</v>
      </c>
      <c r="B168" s="0" t="s">
        <v>34</v>
      </c>
      <c r="C168" s="0" t="s">
        <v>48</v>
      </c>
      <c r="D168" s="9" t="n">
        <v>43100</v>
      </c>
      <c r="E168" s="9" t="n">
        <v>43270</v>
      </c>
      <c r="F168" s="9" t="n">
        <v>43278</v>
      </c>
      <c r="G168" s="9" t="n">
        <v>43282</v>
      </c>
      <c r="H168" s="10" t="s">
        <v>36</v>
      </c>
      <c r="I168" s="0" t="n">
        <v>3</v>
      </c>
      <c r="J168" s="0" t="n">
        <v>16</v>
      </c>
      <c r="K168" s="0" t="n">
        <v>17</v>
      </c>
      <c r="L168" s="0" t="n">
        <v>9</v>
      </c>
      <c r="M168" s="0" t="n">
        <v>7</v>
      </c>
      <c r="N168" s="11" t="n">
        <v>0.2</v>
      </c>
      <c r="O168" s="12" t="n">
        <v>502.5</v>
      </c>
      <c r="P168" s="12" t="n">
        <v>1005</v>
      </c>
      <c r="Q168" s="12" t="n">
        <f aca="false">M168*P168*(1-N168)</f>
        <v>5628</v>
      </c>
      <c r="R168" s="12" t="n">
        <f aca="false">M168*O168</f>
        <v>3517.5</v>
      </c>
      <c r="S168" s="12" t="n">
        <f aca="false">Q168-R168</f>
        <v>2110.5</v>
      </c>
      <c r="T168" s="11" t="n">
        <f aca="false">IFERROR(S168/Q168,0)</f>
        <v>0.375</v>
      </c>
      <c r="U168" s="13" t="n">
        <f aca="false">F168-E168</f>
        <v>8</v>
      </c>
      <c r="V168" s="13" t="n">
        <f aca="false">G168-F168</f>
        <v>4</v>
      </c>
      <c r="W168" s="13" t="n">
        <f aca="false">G168-E168</f>
        <v>12</v>
      </c>
      <c r="X168" s="10" t="n">
        <f aca="false">YEAR(E168)</f>
        <v>2018</v>
      </c>
      <c r="Y168" s="0" t="str">
        <f aca="false">TEXT(E168,"yyyy-mm")</f>
        <v>2018-06</v>
      </c>
      <c r="Z168" s="0" t="str">
        <f aca="false">"Q"&amp;ROUNDUP(MONTH(E168)/3,0)&amp;"-"&amp;YEAR(E168)</f>
        <v>Q2-2018</v>
      </c>
    </row>
    <row r="169" customFormat="false" ht="14.25" hidden="false" customHeight="false" outlineLevel="0" collapsed="false">
      <c r="A169" s="0" t="s">
        <v>211</v>
      </c>
      <c r="B169" s="0" t="s">
        <v>34</v>
      </c>
      <c r="C169" s="0" t="s">
        <v>39</v>
      </c>
      <c r="D169" s="9" t="n">
        <v>43200</v>
      </c>
      <c r="E169" s="9" t="n">
        <v>43270</v>
      </c>
      <c r="F169" s="9" t="n">
        <v>43295</v>
      </c>
      <c r="G169" s="9" t="n">
        <v>43298</v>
      </c>
      <c r="H169" s="10" t="s">
        <v>36</v>
      </c>
      <c r="I169" s="0" t="n">
        <v>3</v>
      </c>
      <c r="J169" s="0" t="n">
        <v>15</v>
      </c>
      <c r="K169" s="0" t="n">
        <v>178</v>
      </c>
      <c r="L169" s="0" t="n">
        <v>2</v>
      </c>
      <c r="M169" s="0" t="n">
        <v>5</v>
      </c>
      <c r="N169" s="11" t="n">
        <v>0.075</v>
      </c>
      <c r="O169" s="12" t="n">
        <v>659.48</v>
      </c>
      <c r="P169" s="12" t="n">
        <v>1293.1</v>
      </c>
      <c r="Q169" s="12" t="n">
        <f aca="false">M169*P169*(1-N169)</f>
        <v>5980.5875</v>
      </c>
      <c r="R169" s="12" t="n">
        <f aca="false">M169*O169</f>
        <v>3297.4</v>
      </c>
      <c r="S169" s="12" t="n">
        <f aca="false">Q169-R169</f>
        <v>2683.1875</v>
      </c>
      <c r="T169" s="11" t="n">
        <f aca="false">IFERROR(S169/Q169,0)</f>
        <v>0.448649484686914</v>
      </c>
      <c r="U169" s="13" t="n">
        <f aca="false">F169-E169</f>
        <v>25</v>
      </c>
      <c r="V169" s="13" t="n">
        <f aca="false">G169-F169</f>
        <v>3</v>
      </c>
      <c r="W169" s="13" t="n">
        <f aca="false">G169-E169</f>
        <v>28</v>
      </c>
      <c r="X169" s="10" t="n">
        <f aca="false">YEAR(E169)</f>
        <v>2018</v>
      </c>
      <c r="Y169" s="0" t="str">
        <f aca="false">TEXT(E169,"yyyy-mm")</f>
        <v>2018-06</v>
      </c>
      <c r="Z169" s="0" t="str">
        <f aca="false">"Q"&amp;ROUNDUP(MONTH(E169)/3,0)&amp;"-"&amp;YEAR(E169)</f>
        <v>Q2-2018</v>
      </c>
    </row>
    <row r="170" customFormat="false" ht="14.25" hidden="false" customHeight="false" outlineLevel="0" collapsed="false">
      <c r="A170" s="0" t="s">
        <v>212</v>
      </c>
      <c r="B170" s="0" t="s">
        <v>34</v>
      </c>
      <c r="C170" s="0" t="s">
        <v>79</v>
      </c>
      <c r="D170" s="9" t="n">
        <v>43200</v>
      </c>
      <c r="E170" s="9" t="n">
        <v>43270</v>
      </c>
      <c r="F170" s="9" t="n">
        <v>43297</v>
      </c>
      <c r="G170" s="9" t="n">
        <v>43307</v>
      </c>
      <c r="H170" s="10" t="s">
        <v>36</v>
      </c>
      <c r="I170" s="0" t="n">
        <v>1</v>
      </c>
      <c r="J170" s="0" t="n">
        <v>8</v>
      </c>
      <c r="K170" s="0" t="n">
        <v>76</v>
      </c>
      <c r="L170" s="0" t="n">
        <v>36</v>
      </c>
      <c r="M170" s="0" t="n">
        <v>6</v>
      </c>
      <c r="N170" s="11" t="n">
        <v>0.4</v>
      </c>
      <c r="O170" s="12" t="n">
        <v>540.29</v>
      </c>
      <c r="P170" s="12" t="n">
        <v>844.2</v>
      </c>
      <c r="Q170" s="12" t="n">
        <f aca="false">M170*P170*(1-N170)</f>
        <v>3039.12</v>
      </c>
      <c r="R170" s="12" t="n">
        <f aca="false">M170*O170</f>
        <v>3241.74</v>
      </c>
      <c r="S170" s="12" t="n">
        <f aca="false">Q170-R170</f>
        <v>-202.619999999999</v>
      </c>
      <c r="T170" s="11" t="n">
        <f aca="false">IFERROR(S170/Q170,0)</f>
        <v>-0.0666706151780777</v>
      </c>
      <c r="U170" s="13" t="n">
        <f aca="false">F170-E170</f>
        <v>27</v>
      </c>
      <c r="V170" s="13" t="n">
        <f aca="false">G170-F170</f>
        <v>10</v>
      </c>
      <c r="W170" s="13" t="n">
        <f aca="false">G170-E170</f>
        <v>37</v>
      </c>
      <c r="X170" s="10" t="n">
        <f aca="false">YEAR(E170)</f>
        <v>2018</v>
      </c>
      <c r="Y170" s="0" t="str">
        <f aca="false">TEXT(E170,"yyyy-mm")</f>
        <v>2018-06</v>
      </c>
      <c r="Z170" s="0" t="str">
        <f aca="false">"Q"&amp;ROUNDUP(MONTH(E170)/3,0)&amp;"-"&amp;YEAR(E170)</f>
        <v>Q2-2018</v>
      </c>
    </row>
    <row r="171" customFormat="false" ht="14.25" hidden="false" customHeight="false" outlineLevel="0" collapsed="false">
      <c r="A171" s="0" t="s">
        <v>213</v>
      </c>
      <c r="B171" s="0" t="s">
        <v>34</v>
      </c>
      <c r="C171" s="0" t="s">
        <v>46</v>
      </c>
      <c r="D171" s="9" t="n">
        <v>43200</v>
      </c>
      <c r="E171" s="9" t="n">
        <v>43270</v>
      </c>
      <c r="F171" s="9" t="n">
        <v>43288</v>
      </c>
      <c r="G171" s="9" t="n">
        <v>43295</v>
      </c>
      <c r="H171" s="10" t="s">
        <v>36</v>
      </c>
      <c r="I171" s="0" t="n">
        <v>6</v>
      </c>
      <c r="J171" s="0" t="n">
        <v>27</v>
      </c>
      <c r="K171" s="0" t="n">
        <v>318</v>
      </c>
      <c r="L171" s="0" t="n">
        <v>1</v>
      </c>
      <c r="M171" s="0" t="n">
        <v>4</v>
      </c>
      <c r="N171" s="11" t="n">
        <v>0.05</v>
      </c>
      <c r="O171" s="12" t="n">
        <v>195.84</v>
      </c>
      <c r="P171" s="12" t="n">
        <v>247.9</v>
      </c>
      <c r="Q171" s="12" t="n">
        <f aca="false">M171*P171*(1-N171)</f>
        <v>942.02</v>
      </c>
      <c r="R171" s="12" t="n">
        <f aca="false">M171*O171</f>
        <v>783.36</v>
      </c>
      <c r="S171" s="12" t="n">
        <f aca="false">Q171-R171</f>
        <v>158.66</v>
      </c>
      <c r="T171" s="11" t="n">
        <f aca="false">IFERROR(S171/Q171,0)</f>
        <v>0.168425298825927</v>
      </c>
      <c r="U171" s="13" t="n">
        <f aca="false">F171-E171</f>
        <v>18</v>
      </c>
      <c r="V171" s="13" t="n">
        <f aca="false">G171-F171</f>
        <v>7</v>
      </c>
      <c r="W171" s="13" t="n">
        <f aca="false">G171-E171</f>
        <v>25</v>
      </c>
      <c r="X171" s="10" t="n">
        <f aca="false">YEAR(E171)</f>
        <v>2018</v>
      </c>
      <c r="Y171" s="0" t="str">
        <f aca="false">TEXT(E171,"yyyy-mm")</f>
        <v>2018-06</v>
      </c>
      <c r="Z171" s="0" t="str">
        <f aca="false">"Q"&amp;ROUNDUP(MONTH(E171)/3,0)&amp;"-"&amp;YEAR(E171)</f>
        <v>Q2-2018</v>
      </c>
    </row>
    <row r="172" customFormat="false" ht="14.25" hidden="false" customHeight="false" outlineLevel="0" collapsed="false">
      <c r="A172" s="0" t="s">
        <v>214</v>
      </c>
      <c r="B172" s="0" t="s">
        <v>41</v>
      </c>
      <c r="C172" s="0" t="s">
        <v>35</v>
      </c>
      <c r="D172" s="9" t="n">
        <v>43100</v>
      </c>
      <c r="E172" s="9" t="n">
        <v>43270</v>
      </c>
      <c r="F172" s="9" t="n">
        <v>43277</v>
      </c>
      <c r="G172" s="9" t="n">
        <v>43279</v>
      </c>
      <c r="H172" s="10" t="s">
        <v>36</v>
      </c>
      <c r="I172" s="0" t="n">
        <v>21</v>
      </c>
      <c r="J172" s="0" t="n">
        <v>12</v>
      </c>
      <c r="K172" s="0" t="n">
        <v>217</v>
      </c>
      <c r="L172" s="0" t="n">
        <v>21</v>
      </c>
      <c r="M172" s="0" t="n">
        <v>7</v>
      </c>
      <c r="N172" s="11" t="n">
        <v>0.3</v>
      </c>
      <c r="O172" s="12" t="n">
        <v>139.36</v>
      </c>
      <c r="P172" s="12" t="n">
        <v>174.2</v>
      </c>
      <c r="Q172" s="12" t="n">
        <f aca="false">M172*P172*(1-N172)</f>
        <v>853.58</v>
      </c>
      <c r="R172" s="12" t="n">
        <f aca="false">M172*O172</f>
        <v>975.52</v>
      </c>
      <c r="S172" s="12" t="n">
        <f aca="false">Q172-R172</f>
        <v>-121.94</v>
      </c>
      <c r="T172" s="11" t="n">
        <f aca="false">IFERROR(S172/Q172,0)</f>
        <v>-0.142857142857143</v>
      </c>
      <c r="U172" s="13" t="n">
        <f aca="false">F172-E172</f>
        <v>7</v>
      </c>
      <c r="V172" s="13" t="n">
        <f aca="false">G172-F172</f>
        <v>2</v>
      </c>
      <c r="W172" s="13" t="n">
        <f aca="false">G172-E172</f>
        <v>9</v>
      </c>
      <c r="X172" s="10" t="n">
        <f aca="false">YEAR(E172)</f>
        <v>2018</v>
      </c>
      <c r="Y172" s="0" t="str">
        <f aca="false">TEXT(E172,"yyyy-mm")</f>
        <v>2018-06</v>
      </c>
      <c r="Z172" s="0" t="str">
        <f aca="false">"Q"&amp;ROUNDUP(MONTH(E172)/3,0)&amp;"-"&amp;YEAR(E172)</f>
        <v>Q2-2018</v>
      </c>
    </row>
    <row r="173" customFormat="false" ht="14.25" hidden="false" customHeight="false" outlineLevel="0" collapsed="false">
      <c r="A173" s="0" t="s">
        <v>215</v>
      </c>
      <c r="B173" s="0" t="s">
        <v>34</v>
      </c>
      <c r="C173" s="0" t="s">
        <v>46</v>
      </c>
      <c r="D173" s="9" t="n">
        <v>43200</v>
      </c>
      <c r="E173" s="9" t="n">
        <v>43271</v>
      </c>
      <c r="F173" s="9" t="n">
        <v>43292</v>
      </c>
      <c r="G173" s="9" t="n">
        <v>43298</v>
      </c>
      <c r="H173" s="10" t="s">
        <v>36</v>
      </c>
      <c r="I173" s="0" t="n">
        <v>2</v>
      </c>
      <c r="J173" s="0" t="n">
        <v>30</v>
      </c>
      <c r="K173" s="0" t="n">
        <v>278</v>
      </c>
      <c r="L173" s="0" t="n">
        <v>12</v>
      </c>
      <c r="M173" s="0" t="n">
        <v>6</v>
      </c>
      <c r="N173" s="11" t="n">
        <v>0.1</v>
      </c>
      <c r="O173" s="12" t="n">
        <v>707.32</v>
      </c>
      <c r="P173" s="12" t="n">
        <v>1025.1</v>
      </c>
      <c r="Q173" s="12" t="n">
        <f aca="false">M173*P173*(1-N173)</f>
        <v>5535.54</v>
      </c>
      <c r="R173" s="12" t="n">
        <f aca="false">M173*O173</f>
        <v>4243.92</v>
      </c>
      <c r="S173" s="12" t="n">
        <f aca="false">Q173-R173</f>
        <v>1291.62</v>
      </c>
      <c r="T173" s="11" t="n">
        <f aca="false">IFERROR(S173/Q173,0)</f>
        <v>0.23333224942824</v>
      </c>
      <c r="U173" s="13" t="n">
        <f aca="false">F173-E173</f>
        <v>21</v>
      </c>
      <c r="V173" s="13" t="n">
        <f aca="false">G173-F173</f>
        <v>6</v>
      </c>
      <c r="W173" s="13" t="n">
        <f aca="false">G173-E173</f>
        <v>27</v>
      </c>
      <c r="X173" s="10" t="n">
        <f aca="false">YEAR(E173)</f>
        <v>2018</v>
      </c>
      <c r="Y173" s="0" t="str">
        <f aca="false">TEXT(E173,"yyyy-mm")</f>
        <v>2018-06</v>
      </c>
      <c r="Z173" s="0" t="str">
        <f aca="false">"Q"&amp;ROUNDUP(MONTH(E173)/3,0)&amp;"-"&amp;YEAR(E173)</f>
        <v>Q2-2018</v>
      </c>
    </row>
    <row r="174" customFormat="false" ht="14.25" hidden="false" customHeight="false" outlineLevel="0" collapsed="false">
      <c r="A174" s="0" t="s">
        <v>216</v>
      </c>
      <c r="B174" s="0" t="s">
        <v>41</v>
      </c>
      <c r="C174" s="0" t="s">
        <v>58</v>
      </c>
      <c r="D174" s="9" t="n">
        <v>43100</v>
      </c>
      <c r="E174" s="9" t="n">
        <v>43271</v>
      </c>
      <c r="F174" s="9" t="n">
        <v>43282</v>
      </c>
      <c r="G174" s="9" t="n">
        <v>43287</v>
      </c>
      <c r="H174" s="10" t="s">
        <v>36</v>
      </c>
      <c r="I174" s="0" t="n">
        <v>21</v>
      </c>
      <c r="J174" s="0" t="n">
        <v>19</v>
      </c>
      <c r="K174" s="0" t="n">
        <v>341</v>
      </c>
      <c r="L174" s="0" t="n">
        <v>23</v>
      </c>
      <c r="M174" s="0" t="n">
        <v>3</v>
      </c>
      <c r="N174" s="11" t="n">
        <v>0.15</v>
      </c>
      <c r="O174" s="12" t="n">
        <v>2301.45</v>
      </c>
      <c r="P174" s="12" t="n">
        <v>3068.6</v>
      </c>
      <c r="Q174" s="12" t="n">
        <f aca="false">M174*P174*(1-N174)</f>
        <v>7824.93</v>
      </c>
      <c r="R174" s="12" t="n">
        <f aca="false">M174*O174</f>
        <v>6904.35</v>
      </c>
      <c r="S174" s="12" t="n">
        <f aca="false">Q174-R174</f>
        <v>920.58</v>
      </c>
      <c r="T174" s="11" t="n">
        <f aca="false">IFERROR(S174/Q174,0)</f>
        <v>0.117647058823529</v>
      </c>
      <c r="U174" s="13" t="n">
        <f aca="false">F174-E174</f>
        <v>11</v>
      </c>
      <c r="V174" s="13" t="n">
        <f aca="false">G174-F174</f>
        <v>5</v>
      </c>
      <c r="W174" s="13" t="n">
        <f aca="false">G174-E174</f>
        <v>16</v>
      </c>
      <c r="X174" s="10" t="n">
        <f aca="false">YEAR(E174)</f>
        <v>2018</v>
      </c>
      <c r="Y174" s="0" t="str">
        <f aca="false">TEXT(E174,"yyyy-mm")</f>
        <v>2018-06</v>
      </c>
      <c r="Z174" s="0" t="str">
        <f aca="false">"Q"&amp;ROUNDUP(MONTH(E174)/3,0)&amp;"-"&amp;YEAR(E174)</f>
        <v>Q2-2018</v>
      </c>
    </row>
    <row r="175" customFormat="false" ht="14.25" hidden="false" customHeight="false" outlineLevel="0" collapsed="false">
      <c r="A175" s="0" t="s">
        <v>217</v>
      </c>
      <c r="B175" s="0" t="s">
        <v>38</v>
      </c>
      <c r="C175" s="0" t="s">
        <v>39</v>
      </c>
      <c r="D175" s="9" t="n">
        <v>43100</v>
      </c>
      <c r="E175" s="9" t="n">
        <v>43271</v>
      </c>
      <c r="F175" s="9" t="n">
        <v>43290</v>
      </c>
      <c r="G175" s="9" t="n">
        <v>43292</v>
      </c>
      <c r="H175" s="10" t="s">
        <v>36</v>
      </c>
      <c r="I175" s="0" t="n">
        <v>16</v>
      </c>
      <c r="J175" s="0" t="n">
        <v>44</v>
      </c>
      <c r="K175" s="0" t="n">
        <v>122</v>
      </c>
      <c r="L175" s="0" t="n">
        <v>3</v>
      </c>
      <c r="M175" s="0" t="n">
        <v>2</v>
      </c>
      <c r="N175" s="11" t="n">
        <v>0.075</v>
      </c>
      <c r="O175" s="12" t="n">
        <v>115.78</v>
      </c>
      <c r="P175" s="12" t="n">
        <v>241.2</v>
      </c>
      <c r="Q175" s="12" t="n">
        <f aca="false">M175*P175*(1-N175)</f>
        <v>446.22</v>
      </c>
      <c r="R175" s="12" t="n">
        <f aca="false">M175*O175</f>
        <v>231.56</v>
      </c>
      <c r="S175" s="12" t="n">
        <f aca="false">Q175-R175</f>
        <v>214.66</v>
      </c>
      <c r="T175" s="11" t="n">
        <f aca="false">IFERROR(S175/Q175,0)</f>
        <v>0.481063152704944</v>
      </c>
      <c r="U175" s="13" t="n">
        <f aca="false">F175-E175</f>
        <v>19</v>
      </c>
      <c r="V175" s="13" t="n">
        <f aca="false">G175-F175</f>
        <v>2</v>
      </c>
      <c r="W175" s="13" t="n">
        <f aca="false">G175-E175</f>
        <v>21</v>
      </c>
      <c r="X175" s="10" t="n">
        <f aca="false">YEAR(E175)</f>
        <v>2018</v>
      </c>
      <c r="Y175" s="0" t="str">
        <f aca="false">TEXT(E175,"yyyy-mm")</f>
        <v>2018-06</v>
      </c>
      <c r="Z175" s="0" t="str">
        <f aca="false">"Q"&amp;ROUNDUP(MONTH(E175)/3,0)&amp;"-"&amp;YEAR(E175)</f>
        <v>Q2-2018</v>
      </c>
    </row>
    <row r="176" customFormat="false" ht="14.25" hidden="false" customHeight="false" outlineLevel="0" collapsed="false">
      <c r="A176" s="0" t="s">
        <v>218</v>
      </c>
      <c r="B176" s="0" t="s">
        <v>34</v>
      </c>
      <c r="C176" s="0" t="s">
        <v>39</v>
      </c>
      <c r="D176" s="9" t="n">
        <v>43200</v>
      </c>
      <c r="E176" s="9" t="n">
        <v>43271</v>
      </c>
      <c r="F176" s="9" t="n">
        <v>43293</v>
      </c>
      <c r="G176" s="9" t="n">
        <v>43298</v>
      </c>
      <c r="H176" s="10" t="s">
        <v>36</v>
      </c>
      <c r="I176" s="0" t="n">
        <v>11</v>
      </c>
      <c r="J176" s="0" t="n">
        <v>24</v>
      </c>
      <c r="K176" s="0" t="n">
        <v>200</v>
      </c>
      <c r="L176" s="0" t="n">
        <v>47</v>
      </c>
      <c r="M176" s="0" t="n">
        <v>1</v>
      </c>
      <c r="N176" s="11" t="n">
        <v>0.2</v>
      </c>
      <c r="O176" s="12" t="n">
        <v>139.36</v>
      </c>
      <c r="P176" s="12" t="n">
        <v>174.2</v>
      </c>
      <c r="Q176" s="12" t="n">
        <f aca="false">M176*P176*(1-N176)</f>
        <v>139.36</v>
      </c>
      <c r="R176" s="12" t="n">
        <f aca="false">M176*O176</f>
        <v>139.36</v>
      </c>
      <c r="S176" s="12" t="n">
        <f aca="false">Q176-R176</f>
        <v>0</v>
      </c>
      <c r="T176" s="11" t="n">
        <f aca="false">IFERROR(S176/Q176,0)</f>
        <v>0</v>
      </c>
      <c r="U176" s="13" t="n">
        <f aca="false">F176-E176</f>
        <v>22</v>
      </c>
      <c r="V176" s="13" t="n">
        <f aca="false">G176-F176</f>
        <v>5</v>
      </c>
      <c r="W176" s="13" t="n">
        <f aca="false">G176-E176</f>
        <v>27</v>
      </c>
      <c r="X176" s="10" t="n">
        <f aca="false">YEAR(E176)</f>
        <v>2018</v>
      </c>
      <c r="Y176" s="0" t="str">
        <f aca="false">TEXT(E176,"yyyy-mm")</f>
        <v>2018-06</v>
      </c>
      <c r="Z176" s="0" t="str">
        <f aca="false">"Q"&amp;ROUNDUP(MONTH(E176)/3,0)&amp;"-"&amp;YEAR(E176)</f>
        <v>Q2-2018</v>
      </c>
    </row>
    <row r="177" customFormat="false" ht="14.25" hidden="false" customHeight="false" outlineLevel="0" collapsed="false">
      <c r="A177" s="0" t="s">
        <v>219</v>
      </c>
      <c r="B177" s="0" t="s">
        <v>34</v>
      </c>
      <c r="C177" s="0" t="s">
        <v>48</v>
      </c>
      <c r="D177" s="9" t="n">
        <v>43100</v>
      </c>
      <c r="E177" s="9" t="n">
        <v>43271</v>
      </c>
      <c r="F177" s="9" t="n">
        <v>43284</v>
      </c>
      <c r="G177" s="9" t="n">
        <v>43294</v>
      </c>
      <c r="H177" s="10" t="s">
        <v>36</v>
      </c>
      <c r="I177" s="0" t="n">
        <v>3</v>
      </c>
      <c r="J177" s="0" t="n">
        <v>10</v>
      </c>
      <c r="K177" s="0" t="n">
        <v>30</v>
      </c>
      <c r="L177" s="0" t="n">
        <v>37</v>
      </c>
      <c r="M177" s="0" t="n">
        <v>2</v>
      </c>
      <c r="N177" s="11" t="n">
        <v>0.2</v>
      </c>
      <c r="O177" s="12" t="n">
        <v>1804.18</v>
      </c>
      <c r="P177" s="12" t="n">
        <v>2505.8</v>
      </c>
      <c r="Q177" s="12" t="n">
        <f aca="false">M177*P177*(1-N177)</f>
        <v>4009.28</v>
      </c>
      <c r="R177" s="12" t="n">
        <f aca="false">M177*O177</f>
        <v>3608.36</v>
      </c>
      <c r="S177" s="12" t="n">
        <f aca="false">Q177-R177</f>
        <v>400.920000000001</v>
      </c>
      <c r="T177" s="11" t="n">
        <f aca="false">IFERROR(S177/Q177,0)</f>
        <v>0.0999980046292602</v>
      </c>
      <c r="U177" s="13" t="n">
        <f aca="false">F177-E177</f>
        <v>13</v>
      </c>
      <c r="V177" s="13" t="n">
        <f aca="false">G177-F177</f>
        <v>10</v>
      </c>
      <c r="W177" s="13" t="n">
        <f aca="false">G177-E177</f>
        <v>23</v>
      </c>
      <c r="X177" s="10" t="n">
        <f aca="false">YEAR(E177)</f>
        <v>2018</v>
      </c>
      <c r="Y177" s="0" t="str">
        <f aca="false">TEXT(E177,"yyyy-mm")</f>
        <v>2018-06</v>
      </c>
      <c r="Z177" s="0" t="str">
        <f aca="false">"Q"&amp;ROUNDUP(MONTH(E177)/3,0)&amp;"-"&amp;YEAR(E177)</f>
        <v>Q2-2018</v>
      </c>
    </row>
    <row r="178" customFormat="false" ht="14.25" hidden="false" customHeight="false" outlineLevel="0" collapsed="false">
      <c r="A178" s="0" t="s">
        <v>220</v>
      </c>
      <c r="B178" s="0" t="s">
        <v>41</v>
      </c>
      <c r="C178" s="0" t="s">
        <v>35</v>
      </c>
      <c r="D178" s="9" t="n">
        <v>43100</v>
      </c>
      <c r="E178" s="9" t="n">
        <v>43271</v>
      </c>
      <c r="F178" s="9" t="n">
        <v>43298</v>
      </c>
      <c r="G178" s="9" t="n">
        <v>43301</v>
      </c>
      <c r="H178" s="10" t="s">
        <v>36</v>
      </c>
      <c r="I178" s="0" t="n">
        <v>25</v>
      </c>
      <c r="J178" s="0" t="n">
        <v>35</v>
      </c>
      <c r="K178" s="0" t="n">
        <v>233</v>
      </c>
      <c r="L178" s="0" t="n">
        <v>31</v>
      </c>
      <c r="M178" s="0" t="n">
        <v>7</v>
      </c>
      <c r="N178" s="11" t="n">
        <v>0.15</v>
      </c>
      <c r="O178" s="12" t="n">
        <v>1637.75</v>
      </c>
      <c r="P178" s="12" t="n">
        <v>2599.6</v>
      </c>
      <c r="Q178" s="12" t="n">
        <f aca="false">M178*P178*(1-N178)</f>
        <v>15467.62</v>
      </c>
      <c r="R178" s="12" t="n">
        <f aca="false">M178*O178</f>
        <v>11464.25</v>
      </c>
      <c r="S178" s="12" t="n">
        <f aca="false">Q178-R178</f>
        <v>4003.37</v>
      </c>
      <c r="T178" s="11" t="n">
        <f aca="false">IFERROR(S178/Q178,0)</f>
        <v>0.25882262429514</v>
      </c>
      <c r="U178" s="13" t="n">
        <f aca="false">F178-E178</f>
        <v>27</v>
      </c>
      <c r="V178" s="13" t="n">
        <f aca="false">G178-F178</f>
        <v>3</v>
      </c>
      <c r="W178" s="13" t="n">
        <f aca="false">G178-E178</f>
        <v>30</v>
      </c>
      <c r="X178" s="10" t="n">
        <f aca="false">YEAR(E178)</f>
        <v>2018</v>
      </c>
      <c r="Y178" s="0" t="str">
        <f aca="false">TEXT(E178,"yyyy-mm")</f>
        <v>2018-06</v>
      </c>
      <c r="Z178" s="0" t="str">
        <f aca="false">"Q"&amp;ROUNDUP(MONTH(E178)/3,0)&amp;"-"&amp;YEAR(E178)</f>
        <v>Q2-2018</v>
      </c>
    </row>
    <row r="179" customFormat="false" ht="14.25" hidden="false" customHeight="false" outlineLevel="0" collapsed="false">
      <c r="A179" s="0" t="s">
        <v>221</v>
      </c>
      <c r="B179" s="0" t="s">
        <v>38</v>
      </c>
      <c r="C179" s="0" t="s">
        <v>39</v>
      </c>
      <c r="D179" s="9" t="n">
        <v>43100</v>
      </c>
      <c r="E179" s="9" t="n">
        <v>43271</v>
      </c>
      <c r="F179" s="9" t="n">
        <v>43275</v>
      </c>
      <c r="G179" s="9" t="n">
        <v>43279</v>
      </c>
      <c r="H179" s="10" t="s">
        <v>36</v>
      </c>
      <c r="I179" s="0" t="n">
        <v>18</v>
      </c>
      <c r="J179" s="0" t="n">
        <v>38</v>
      </c>
      <c r="K179" s="0" t="n">
        <v>151</v>
      </c>
      <c r="L179" s="0" t="n">
        <v>28</v>
      </c>
      <c r="M179" s="0" t="n">
        <v>6</v>
      </c>
      <c r="N179" s="11" t="n">
        <v>0.15</v>
      </c>
      <c r="O179" s="12" t="n">
        <v>1503.48</v>
      </c>
      <c r="P179" s="12" t="n">
        <v>2278</v>
      </c>
      <c r="Q179" s="12" t="n">
        <f aca="false">M179*P179*(1-N179)</f>
        <v>11617.8</v>
      </c>
      <c r="R179" s="12" t="n">
        <f aca="false">M179*O179</f>
        <v>9020.88</v>
      </c>
      <c r="S179" s="12" t="n">
        <f aca="false">Q179-R179</f>
        <v>2596.92</v>
      </c>
      <c r="T179" s="11" t="n">
        <f aca="false">IFERROR(S179/Q179,0)</f>
        <v>0.223529411764706</v>
      </c>
      <c r="U179" s="13" t="n">
        <f aca="false">F179-E179</f>
        <v>4</v>
      </c>
      <c r="V179" s="13" t="n">
        <f aca="false">G179-F179</f>
        <v>4</v>
      </c>
      <c r="W179" s="13" t="n">
        <f aca="false">G179-E179</f>
        <v>8</v>
      </c>
      <c r="X179" s="10" t="n">
        <f aca="false">YEAR(E179)</f>
        <v>2018</v>
      </c>
      <c r="Y179" s="0" t="str">
        <f aca="false">TEXT(E179,"yyyy-mm")</f>
        <v>2018-06</v>
      </c>
      <c r="Z179" s="0" t="str">
        <f aca="false">"Q"&amp;ROUNDUP(MONTH(E179)/3,0)&amp;"-"&amp;YEAR(E179)</f>
        <v>Q2-2018</v>
      </c>
    </row>
    <row r="180" customFormat="false" ht="14.25" hidden="false" customHeight="false" outlineLevel="0" collapsed="false">
      <c r="A180" s="0" t="s">
        <v>222</v>
      </c>
      <c r="B180" s="0" t="s">
        <v>41</v>
      </c>
      <c r="C180" s="0" t="s">
        <v>58</v>
      </c>
      <c r="D180" s="9" t="n">
        <v>43200</v>
      </c>
      <c r="E180" s="9" t="n">
        <v>43272</v>
      </c>
      <c r="F180" s="9" t="n">
        <v>43294</v>
      </c>
      <c r="G180" s="9" t="n">
        <v>43302</v>
      </c>
      <c r="H180" s="10" t="s">
        <v>36</v>
      </c>
      <c r="I180" s="0" t="n">
        <v>24</v>
      </c>
      <c r="J180" s="0" t="n">
        <v>31</v>
      </c>
      <c r="K180" s="0" t="n">
        <v>353</v>
      </c>
      <c r="L180" s="0" t="n">
        <v>25</v>
      </c>
      <c r="M180" s="0" t="n">
        <v>2</v>
      </c>
      <c r="N180" s="11" t="n">
        <v>0.075</v>
      </c>
      <c r="O180" s="12" t="n">
        <v>589.73</v>
      </c>
      <c r="P180" s="12" t="n">
        <v>1092.1</v>
      </c>
      <c r="Q180" s="12" t="n">
        <f aca="false">M180*P180*(1-N180)</f>
        <v>2020.385</v>
      </c>
      <c r="R180" s="12" t="n">
        <f aca="false">M180*O180</f>
        <v>1179.46</v>
      </c>
      <c r="S180" s="12" t="n">
        <f aca="false">Q180-R180</f>
        <v>840.925</v>
      </c>
      <c r="T180" s="11" t="n">
        <f aca="false">IFERROR(S180/Q180,0)</f>
        <v>0.416220175857572</v>
      </c>
      <c r="U180" s="13" t="n">
        <f aca="false">F180-E180</f>
        <v>22</v>
      </c>
      <c r="V180" s="13" t="n">
        <f aca="false">G180-F180</f>
        <v>8</v>
      </c>
      <c r="W180" s="13" t="n">
        <f aca="false">G180-E180</f>
        <v>30</v>
      </c>
      <c r="X180" s="10" t="n">
        <f aca="false">YEAR(E180)</f>
        <v>2018</v>
      </c>
      <c r="Y180" s="0" t="str">
        <f aca="false">TEXT(E180,"yyyy-mm")</f>
        <v>2018-06</v>
      </c>
      <c r="Z180" s="0" t="str">
        <f aca="false">"Q"&amp;ROUNDUP(MONTH(E180)/3,0)&amp;"-"&amp;YEAR(E180)</f>
        <v>Q2-2018</v>
      </c>
    </row>
    <row r="181" customFormat="false" ht="14.25" hidden="false" customHeight="false" outlineLevel="0" collapsed="false">
      <c r="A181" s="0" t="s">
        <v>223</v>
      </c>
      <c r="B181" s="0" t="s">
        <v>43</v>
      </c>
      <c r="C181" s="0" t="s">
        <v>48</v>
      </c>
      <c r="D181" s="9" t="n">
        <v>43200</v>
      </c>
      <c r="E181" s="9" t="n">
        <v>43272</v>
      </c>
      <c r="F181" s="9" t="n">
        <v>43285</v>
      </c>
      <c r="G181" s="9" t="n">
        <v>43288</v>
      </c>
      <c r="H181" s="10" t="s">
        <v>36</v>
      </c>
      <c r="I181" s="0" t="n">
        <v>25</v>
      </c>
      <c r="J181" s="0" t="n">
        <v>40</v>
      </c>
      <c r="K181" s="0" t="n">
        <v>43</v>
      </c>
      <c r="L181" s="0" t="n">
        <v>7</v>
      </c>
      <c r="M181" s="0" t="n">
        <v>5</v>
      </c>
      <c r="N181" s="11" t="n">
        <v>0.2</v>
      </c>
      <c r="O181" s="12" t="n">
        <v>933.98</v>
      </c>
      <c r="P181" s="12" t="n">
        <v>1139</v>
      </c>
      <c r="Q181" s="12" t="n">
        <f aca="false">M181*P181*(1-N181)</f>
        <v>4556</v>
      </c>
      <c r="R181" s="12" t="n">
        <f aca="false">M181*O181</f>
        <v>4669.9</v>
      </c>
      <c r="S181" s="12" t="n">
        <f aca="false">Q181-R181</f>
        <v>-113.9</v>
      </c>
      <c r="T181" s="11" t="n">
        <f aca="false">IFERROR(S181/Q181,0)</f>
        <v>-0.0249999999999999</v>
      </c>
      <c r="U181" s="13" t="n">
        <f aca="false">F181-E181</f>
        <v>13</v>
      </c>
      <c r="V181" s="13" t="n">
        <f aca="false">G181-F181</f>
        <v>3</v>
      </c>
      <c r="W181" s="13" t="n">
        <f aca="false">G181-E181</f>
        <v>16</v>
      </c>
      <c r="X181" s="10" t="n">
        <f aca="false">YEAR(E181)</f>
        <v>2018</v>
      </c>
      <c r="Y181" s="0" t="str">
        <f aca="false">TEXT(E181,"yyyy-mm")</f>
        <v>2018-06</v>
      </c>
      <c r="Z181" s="0" t="str">
        <f aca="false">"Q"&amp;ROUNDUP(MONTH(E181)/3,0)&amp;"-"&amp;YEAR(E181)</f>
        <v>Q2-2018</v>
      </c>
    </row>
    <row r="182" customFormat="false" ht="14.25" hidden="false" customHeight="false" outlineLevel="0" collapsed="false">
      <c r="A182" s="0" t="s">
        <v>224</v>
      </c>
      <c r="B182" s="0" t="s">
        <v>34</v>
      </c>
      <c r="C182" s="0" t="s">
        <v>58</v>
      </c>
      <c r="D182" s="9" t="n">
        <v>43100</v>
      </c>
      <c r="E182" s="9" t="n">
        <v>43272</v>
      </c>
      <c r="F182" s="9" t="n">
        <v>43283</v>
      </c>
      <c r="G182" s="9" t="n">
        <v>43291</v>
      </c>
      <c r="H182" s="10" t="s">
        <v>36</v>
      </c>
      <c r="I182" s="0" t="n">
        <v>4</v>
      </c>
      <c r="J182" s="0" t="n">
        <v>9</v>
      </c>
      <c r="K182" s="0" t="n">
        <v>339</v>
      </c>
      <c r="L182" s="0" t="n">
        <v>47</v>
      </c>
      <c r="M182" s="0" t="n">
        <v>2</v>
      </c>
      <c r="N182" s="11" t="n">
        <v>0.15</v>
      </c>
      <c r="O182" s="12" t="n">
        <v>1072</v>
      </c>
      <c r="P182" s="12" t="n">
        <v>1675</v>
      </c>
      <c r="Q182" s="12" t="n">
        <f aca="false">M182*P182*(1-N182)</f>
        <v>2847.5</v>
      </c>
      <c r="R182" s="12" t="n">
        <f aca="false">M182*O182</f>
        <v>2144</v>
      </c>
      <c r="S182" s="12" t="n">
        <f aca="false">Q182-R182</f>
        <v>703.5</v>
      </c>
      <c r="T182" s="11" t="n">
        <f aca="false">IFERROR(S182/Q182,0)</f>
        <v>0.247058823529412</v>
      </c>
      <c r="U182" s="13" t="n">
        <f aca="false">F182-E182</f>
        <v>11</v>
      </c>
      <c r="V182" s="13" t="n">
        <f aca="false">G182-F182</f>
        <v>8</v>
      </c>
      <c r="W182" s="13" t="n">
        <f aca="false">G182-E182</f>
        <v>19</v>
      </c>
      <c r="X182" s="10" t="n">
        <f aca="false">YEAR(E182)</f>
        <v>2018</v>
      </c>
      <c r="Y182" s="0" t="str">
        <f aca="false">TEXT(E182,"yyyy-mm")</f>
        <v>2018-06</v>
      </c>
      <c r="Z182" s="0" t="str">
        <f aca="false">"Q"&amp;ROUNDUP(MONTH(E182)/3,0)&amp;"-"&amp;YEAR(E182)</f>
        <v>Q2-2018</v>
      </c>
    </row>
    <row r="183" customFormat="false" ht="14.25" hidden="false" customHeight="false" outlineLevel="0" collapsed="false">
      <c r="A183" s="0" t="s">
        <v>225</v>
      </c>
      <c r="B183" s="0" t="s">
        <v>43</v>
      </c>
      <c r="C183" s="0" t="s">
        <v>35</v>
      </c>
      <c r="D183" s="9" t="n">
        <v>43200</v>
      </c>
      <c r="E183" s="9" t="n">
        <v>43272</v>
      </c>
      <c r="F183" s="9" t="n">
        <v>43280</v>
      </c>
      <c r="G183" s="9" t="n">
        <v>43283</v>
      </c>
      <c r="H183" s="10" t="s">
        <v>36</v>
      </c>
      <c r="I183" s="0" t="n">
        <v>26</v>
      </c>
      <c r="J183" s="0" t="n">
        <v>41</v>
      </c>
      <c r="K183" s="0" t="n">
        <v>228</v>
      </c>
      <c r="L183" s="0" t="n">
        <v>26</v>
      </c>
      <c r="M183" s="0" t="n">
        <v>2</v>
      </c>
      <c r="N183" s="11" t="n">
        <v>0.05</v>
      </c>
      <c r="O183" s="12" t="n">
        <v>687.96</v>
      </c>
      <c r="P183" s="12" t="n">
        <v>1011.7</v>
      </c>
      <c r="Q183" s="12" t="n">
        <f aca="false">M183*P183*(1-N183)</f>
        <v>1922.23</v>
      </c>
      <c r="R183" s="12" t="n">
        <f aca="false">M183*O183</f>
        <v>1375.92</v>
      </c>
      <c r="S183" s="12" t="n">
        <f aca="false">Q183-R183</f>
        <v>546.31</v>
      </c>
      <c r="T183" s="11" t="n">
        <f aca="false">IFERROR(S183/Q183,0)</f>
        <v>0.284206364482918</v>
      </c>
      <c r="U183" s="13" t="n">
        <f aca="false">F183-E183</f>
        <v>8</v>
      </c>
      <c r="V183" s="13" t="n">
        <f aca="false">G183-F183</f>
        <v>3</v>
      </c>
      <c r="W183" s="13" t="n">
        <f aca="false">G183-E183</f>
        <v>11</v>
      </c>
      <c r="X183" s="10" t="n">
        <f aca="false">YEAR(E183)</f>
        <v>2018</v>
      </c>
      <c r="Y183" s="0" t="str">
        <f aca="false">TEXT(E183,"yyyy-mm")</f>
        <v>2018-06</v>
      </c>
      <c r="Z183" s="0" t="str">
        <f aca="false">"Q"&amp;ROUNDUP(MONTH(E183)/3,0)&amp;"-"&amp;YEAR(E183)</f>
        <v>Q2-2018</v>
      </c>
    </row>
    <row r="184" customFormat="false" ht="14.25" hidden="false" customHeight="false" outlineLevel="0" collapsed="false">
      <c r="A184" s="0" t="s">
        <v>226</v>
      </c>
      <c r="B184" s="0" t="s">
        <v>43</v>
      </c>
      <c r="C184" s="0" t="s">
        <v>39</v>
      </c>
      <c r="D184" s="9" t="n">
        <v>43200</v>
      </c>
      <c r="E184" s="9" t="n">
        <v>43272</v>
      </c>
      <c r="F184" s="9" t="n">
        <v>43297</v>
      </c>
      <c r="G184" s="9" t="n">
        <v>43302</v>
      </c>
      <c r="H184" s="10" t="s">
        <v>36</v>
      </c>
      <c r="I184" s="0" t="n">
        <v>27</v>
      </c>
      <c r="J184" s="0" t="n">
        <v>11</v>
      </c>
      <c r="K184" s="0" t="n">
        <v>128</v>
      </c>
      <c r="L184" s="0" t="n">
        <v>46</v>
      </c>
      <c r="M184" s="0" t="n">
        <v>7</v>
      </c>
      <c r="N184" s="11" t="n">
        <v>0.1</v>
      </c>
      <c r="O184" s="12" t="n">
        <v>412.72</v>
      </c>
      <c r="P184" s="12" t="n">
        <v>938</v>
      </c>
      <c r="Q184" s="12" t="n">
        <f aca="false">M184*P184*(1-N184)</f>
        <v>5909.4</v>
      </c>
      <c r="R184" s="12" t="n">
        <f aca="false">M184*O184</f>
        <v>2889.04</v>
      </c>
      <c r="S184" s="12" t="n">
        <f aca="false">Q184-R184</f>
        <v>3020.36</v>
      </c>
      <c r="T184" s="11" t="n">
        <f aca="false">IFERROR(S184/Q184,0)</f>
        <v>0.511111111111111</v>
      </c>
      <c r="U184" s="13" t="n">
        <f aca="false">F184-E184</f>
        <v>25</v>
      </c>
      <c r="V184" s="13" t="n">
        <f aca="false">G184-F184</f>
        <v>5</v>
      </c>
      <c r="W184" s="13" t="n">
        <f aca="false">G184-E184</f>
        <v>30</v>
      </c>
      <c r="X184" s="10" t="n">
        <f aca="false">YEAR(E184)</f>
        <v>2018</v>
      </c>
      <c r="Y184" s="0" t="str">
        <f aca="false">TEXT(E184,"yyyy-mm")</f>
        <v>2018-06</v>
      </c>
      <c r="Z184" s="0" t="str">
        <f aca="false">"Q"&amp;ROUNDUP(MONTH(E184)/3,0)&amp;"-"&amp;YEAR(E184)</f>
        <v>Q2-2018</v>
      </c>
    </row>
    <row r="185" customFormat="false" ht="14.25" hidden="false" customHeight="false" outlineLevel="0" collapsed="false">
      <c r="A185" s="0" t="s">
        <v>227</v>
      </c>
      <c r="B185" s="0" t="s">
        <v>43</v>
      </c>
      <c r="C185" s="0" t="s">
        <v>48</v>
      </c>
      <c r="D185" s="9" t="n">
        <v>43200</v>
      </c>
      <c r="E185" s="9" t="n">
        <v>43272</v>
      </c>
      <c r="F185" s="9" t="n">
        <v>43297</v>
      </c>
      <c r="G185" s="9" t="n">
        <v>43307</v>
      </c>
      <c r="H185" s="10" t="s">
        <v>36</v>
      </c>
      <c r="I185" s="0" t="n">
        <v>28</v>
      </c>
      <c r="J185" s="0" t="n">
        <v>48</v>
      </c>
      <c r="K185" s="0" t="n">
        <v>55</v>
      </c>
      <c r="L185" s="0" t="n">
        <v>2</v>
      </c>
      <c r="M185" s="0" t="n">
        <v>8</v>
      </c>
      <c r="N185" s="11" t="n">
        <v>0.05</v>
      </c>
      <c r="O185" s="12" t="n">
        <v>1052.1</v>
      </c>
      <c r="P185" s="12" t="n">
        <v>2566.1</v>
      </c>
      <c r="Q185" s="12" t="n">
        <f aca="false">M185*P185*(1-N185)</f>
        <v>19502.36</v>
      </c>
      <c r="R185" s="12" t="n">
        <f aca="false">M185*O185</f>
        <v>8416.8</v>
      </c>
      <c r="S185" s="12" t="n">
        <f aca="false">Q185-R185</f>
        <v>11085.56</v>
      </c>
      <c r="T185" s="11" t="n">
        <f aca="false">IFERROR(S185/Q185,0)</f>
        <v>0.568421462838344</v>
      </c>
      <c r="U185" s="13" t="n">
        <f aca="false">F185-E185</f>
        <v>25</v>
      </c>
      <c r="V185" s="13" t="n">
        <f aca="false">G185-F185</f>
        <v>10</v>
      </c>
      <c r="W185" s="13" t="n">
        <f aca="false">G185-E185</f>
        <v>35</v>
      </c>
      <c r="X185" s="10" t="n">
        <f aca="false">YEAR(E185)</f>
        <v>2018</v>
      </c>
      <c r="Y185" s="0" t="str">
        <f aca="false">TEXT(E185,"yyyy-mm")</f>
        <v>2018-06</v>
      </c>
      <c r="Z185" s="0" t="str">
        <f aca="false">"Q"&amp;ROUNDUP(MONTH(E185)/3,0)&amp;"-"&amp;YEAR(E185)</f>
        <v>Q2-2018</v>
      </c>
    </row>
    <row r="186" customFormat="false" ht="14.25" hidden="false" customHeight="false" outlineLevel="0" collapsed="false">
      <c r="A186" s="0" t="s">
        <v>228</v>
      </c>
      <c r="B186" s="0" t="s">
        <v>41</v>
      </c>
      <c r="C186" s="0" t="s">
        <v>39</v>
      </c>
      <c r="D186" s="9" t="n">
        <v>43200</v>
      </c>
      <c r="E186" s="9" t="n">
        <v>43273</v>
      </c>
      <c r="F186" s="9" t="n">
        <v>43297</v>
      </c>
      <c r="G186" s="9" t="n">
        <v>43305</v>
      </c>
      <c r="H186" s="10" t="s">
        <v>36</v>
      </c>
      <c r="I186" s="0" t="n">
        <v>24</v>
      </c>
      <c r="J186" s="0" t="n">
        <v>4</v>
      </c>
      <c r="K186" s="0" t="n">
        <v>177</v>
      </c>
      <c r="L186" s="0" t="n">
        <v>33</v>
      </c>
      <c r="M186" s="0" t="n">
        <v>5</v>
      </c>
      <c r="N186" s="11" t="n">
        <v>0.1</v>
      </c>
      <c r="O186" s="12" t="n">
        <v>374.53</v>
      </c>
      <c r="P186" s="12" t="n">
        <v>871</v>
      </c>
      <c r="Q186" s="12" t="n">
        <f aca="false">M186*P186*(1-N186)</f>
        <v>3919.5</v>
      </c>
      <c r="R186" s="12" t="n">
        <f aca="false">M186*O186</f>
        <v>1872.65</v>
      </c>
      <c r="S186" s="12" t="n">
        <f aca="false">Q186-R186</f>
        <v>2046.85</v>
      </c>
      <c r="T186" s="11" t="n">
        <f aca="false">IFERROR(S186/Q186,0)</f>
        <v>0.522222222222222</v>
      </c>
      <c r="U186" s="13" t="n">
        <f aca="false">F186-E186</f>
        <v>24</v>
      </c>
      <c r="V186" s="13" t="n">
        <f aca="false">G186-F186</f>
        <v>8</v>
      </c>
      <c r="W186" s="13" t="n">
        <f aca="false">G186-E186</f>
        <v>32</v>
      </c>
      <c r="X186" s="10" t="n">
        <f aca="false">YEAR(E186)</f>
        <v>2018</v>
      </c>
      <c r="Y186" s="0" t="str">
        <f aca="false">TEXT(E186,"yyyy-mm")</f>
        <v>2018-06</v>
      </c>
      <c r="Z186" s="0" t="str">
        <f aca="false">"Q"&amp;ROUNDUP(MONTH(E186)/3,0)&amp;"-"&amp;YEAR(E186)</f>
        <v>Q2-2018</v>
      </c>
    </row>
    <row r="187" customFormat="false" ht="14.25" hidden="false" customHeight="false" outlineLevel="0" collapsed="false">
      <c r="A187" s="0" t="s">
        <v>229</v>
      </c>
      <c r="B187" s="0" t="s">
        <v>34</v>
      </c>
      <c r="C187" s="0" t="s">
        <v>79</v>
      </c>
      <c r="D187" s="9" t="n">
        <v>43200</v>
      </c>
      <c r="E187" s="9" t="n">
        <v>43273</v>
      </c>
      <c r="F187" s="9" t="n">
        <v>43298</v>
      </c>
      <c r="G187" s="9" t="n">
        <v>43302</v>
      </c>
      <c r="H187" s="10" t="s">
        <v>36</v>
      </c>
      <c r="I187" s="0" t="n">
        <v>2</v>
      </c>
      <c r="J187" s="0" t="n">
        <v>4</v>
      </c>
      <c r="K187" s="0" t="n">
        <v>81</v>
      </c>
      <c r="L187" s="0" t="n">
        <v>18</v>
      </c>
      <c r="M187" s="0" t="n">
        <v>1</v>
      </c>
      <c r="N187" s="11" t="n">
        <v>0.1</v>
      </c>
      <c r="O187" s="12" t="n">
        <v>1789.7</v>
      </c>
      <c r="P187" s="12" t="n">
        <v>2485.7</v>
      </c>
      <c r="Q187" s="12" t="n">
        <f aca="false">M187*P187*(1-N187)</f>
        <v>2237.13</v>
      </c>
      <c r="R187" s="12" t="n">
        <f aca="false">M187*O187</f>
        <v>1789.7</v>
      </c>
      <c r="S187" s="12" t="n">
        <f aca="false">Q187-R187</f>
        <v>447.43</v>
      </c>
      <c r="T187" s="11" t="n">
        <f aca="false">IFERROR(S187/Q187,0)</f>
        <v>0.200001788005167</v>
      </c>
      <c r="U187" s="13" t="n">
        <f aca="false">F187-E187</f>
        <v>25</v>
      </c>
      <c r="V187" s="13" t="n">
        <f aca="false">G187-F187</f>
        <v>4</v>
      </c>
      <c r="W187" s="13" t="n">
        <f aca="false">G187-E187</f>
        <v>29</v>
      </c>
      <c r="X187" s="10" t="n">
        <f aca="false">YEAR(E187)</f>
        <v>2018</v>
      </c>
      <c r="Y187" s="0" t="str">
        <f aca="false">TEXT(E187,"yyyy-mm")</f>
        <v>2018-06</v>
      </c>
      <c r="Z187" s="0" t="str">
        <f aca="false">"Q"&amp;ROUNDUP(MONTH(E187)/3,0)&amp;"-"&amp;YEAR(E187)</f>
        <v>Q2-2018</v>
      </c>
    </row>
    <row r="188" customFormat="false" ht="14.25" hidden="false" customHeight="false" outlineLevel="0" collapsed="false">
      <c r="A188" s="0" t="s">
        <v>230</v>
      </c>
      <c r="B188" s="0" t="s">
        <v>34</v>
      </c>
      <c r="C188" s="0" t="s">
        <v>58</v>
      </c>
      <c r="D188" s="9" t="n">
        <v>43200</v>
      </c>
      <c r="E188" s="9" t="n">
        <v>43273</v>
      </c>
      <c r="F188" s="9" t="n">
        <v>43294</v>
      </c>
      <c r="G188" s="9" t="n">
        <v>43298</v>
      </c>
      <c r="H188" s="10" t="s">
        <v>36</v>
      </c>
      <c r="I188" s="0" t="n">
        <v>1</v>
      </c>
      <c r="J188" s="0" t="n">
        <v>40</v>
      </c>
      <c r="K188" s="0" t="n">
        <v>365</v>
      </c>
      <c r="L188" s="0" t="n">
        <v>41</v>
      </c>
      <c r="M188" s="0" t="n">
        <v>4</v>
      </c>
      <c r="N188" s="11" t="n">
        <v>0.4</v>
      </c>
      <c r="O188" s="12" t="n">
        <v>1922.9</v>
      </c>
      <c r="P188" s="12" t="n">
        <v>2345</v>
      </c>
      <c r="Q188" s="12" t="n">
        <f aca="false">M188*P188*(1-N188)</f>
        <v>5628</v>
      </c>
      <c r="R188" s="12" t="n">
        <f aca="false">M188*O188</f>
        <v>7691.6</v>
      </c>
      <c r="S188" s="12" t="n">
        <f aca="false">Q188-R188</f>
        <v>-2063.6</v>
      </c>
      <c r="T188" s="11" t="n">
        <f aca="false">IFERROR(S188/Q188,0)</f>
        <v>-0.366666666666667</v>
      </c>
      <c r="U188" s="13" t="n">
        <f aca="false">F188-E188</f>
        <v>21</v>
      </c>
      <c r="V188" s="13" t="n">
        <f aca="false">G188-F188</f>
        <v>4</v>
      </c>
      <c r="W188" s="13" t="n">
        <f aca="false">G188-E188</f>
        <v>25</v>
      </c>
      <c r="X188" s="10" t="n">
        <f aca="false">YEAR(E188)</f>
        <v>2018</v>
      </c>
      <c r="Y188" s="0" t="str">
        <f aca="false">TEXT(E188,"yyyy-mm")</f>
        <v>2018-06</v>
      </c>
      <c r="Z188" s="0" t="str">
        <f aca="false">"Q"&amp;ROUNDUP(MONTH(E188)/3,0)&amp;"-"&amp;YEAR(E188)</f>
        <v>Q2-2018</v>
      </c>
    </row>
    <row r="189" customFormat="false" ht="14.25" hidden="false" customHeight="false" outlineLevel="0" collapsed="false">
      <c r="A189" s="0" t="s">
        <v>231</v>
      </c>
      <c r="B189" s="0" t="s">
        <v>38</v>
      </c>
      <c r="C189" s="0" t="s">
        <v>48</v>
      </c>
      <c r="D189" s="9" t="n">
        <v>43200</v>
      </c>
      <c r="E189" s="9" t="n">
        <v>43273</v>
      </c>
      <c r="F189" s="9" t="n">
        <v>43293</v>
      </c>
      <c r="G189" s="9" t="n">
        <v>43302</v>
      </c>
      <c r="H189" s="10" t="s">
        <v>36</v>
      </c>
      <c r="I189" s="0" t="n">
        <v>15</v>
      </c>
      <c r="J189" s="0" t="n">
        <v>19</v>
      </c>
      <c r="K189" s="0" t="n">
        <v>48</v>
      </c>
      <c r="L189" s="0" t="n">
        <v>27</v>
      </c>
      <c r="M189" s="0" t="n">
        <v>2</v>
      </c>
      <c r="N189" s="11" t="n">
        <v>0.05</v>
      </c>
      <c r="O189" s="12" t="n">
        <v>749.66</v>
      </c>
      <c r="P189" s="12" t="n">
        <v>1118.9</v>
      </c>
      <c r="Q189" s="12" t="n">
        <f aca="false">M189*P189*(1-N189)</f>
        <v>2125.91</v>
      </c>
      <c r="R189" s="12" t="n">
        <f aca="false">M189*O189</f>
        <v>1499.32</v>
      </c>
      <c r="S189" s="12" t="n">
        <f aca="false">Q189-R189</f>
        <v>626.59</v>
      </c>
      <c r="T189" s="11" t="n">
        <f aca="false">IFERROR(S189/Q189,0)</f>
        <v>0.294739664426058</v>
      </c>
      <c r="U189" s="13" t="n">
        <f aca="false">F189-E189</f>
        <v>20</v>
      </c>
      <c r="V189" s="13" t="n">
        <f aca="false">G189-F189</f>
        <v>9</v>
      </c>
      <c r="W189" s="13" t="n">
        <f aca="false">G189-E189</f>
        <v>29</v>
      </c>
      <c r="X189" s="10" t="n">
        <f aca="false">YEAR(E189)</f>
        <v>2018</v>
      </c>
      <c r="Y189" s="0" t="str">
        <f aca="false">TEXT(E189,"yyyy-mm")</f>
        <v>2018-06</v>
      </c>
      <c r="Z189" s="0" t="str">
        <f aca="false">"Q"&amp;ROUNDUP(MONTH(E189)/3,0)&amp;"-"&amp;YEAR(E189)</f>
        <v>Q2-2018</v>
      </c>
    </row>
    <row r="190" customFormat="false" ht="14.25" hidden="false" customHeight="false" outlineLevel="0" collapsed="false">
      <c r="A190" s="0" t="s">
        <v>232</v>
      </c>
      <c r="B190" s="0" t="s">
        <v>34</v>
      </c>
      <c r="C190" s="0" t="s">
        <v>48</v>
      </c>
      <c r="D190" s="9" t="n">
        <v>43200</v>
      </c>
      <c r="E190" s="9" t="n">
        <v>43273</v>
      </c>
      <c r="F190" s="9" t="n">
        <v>43276</v>
      </c>
      <c r="G190" s="9" t="n">
        <v>43283</v>
      </c>
      <c r="H190" s="10" t="s">
        <v>36</v>
      </c>
      <c r="I190" s="0" t="n">
        <v>11</v>
      </c>
      <c r="J190" s="0" t="n">
        <v>24</v>
      </c>
      <c r="K190" s="0" t="n">
        <v>11</v>
      </c>
      <c r="L190" s="0" t="n">
        <v>42</v>
      </c>
      <c r="M190" s="0" t="n">
        <v>4</v>
      </c>
      <c r="N190" s="11" t="n">
        <v>0.1</v>
      </c>
      <c r="O190" s="12" t="n">
        <v>1397.62</v>
      </c>
      <c r="P190" s="12" t="n">
        <v>1996.6</v>
      </c>
      <c r="Q190" s="12" t="n">
        <f aca="false">M190*P190*(1-N190)</f>
        <v>7187.76</v>
      </c>
      <c r="R190" s="12" t="n">
        <f aca="false">M190*O190</f>
        <v>5590.48</v>
      </c>
      <c r="S190" s="12" t="n">
        <f aca="false">Q190-R190</f>
        <v>1597.28</v>
      </c>
      <c r="T190" s="11" t="n">
        <f aca="false">IFERROR(S190/Q190,0)</f>
        <v>0.222222222222222</v>
      </c>
      <c r="U190" s="13" t="n">
        <f aca="false">F190-E190</f>
        <v>3</v>
      </c>
      <c r="V190" s="13" t="n">
        <f aca="false">G190-F190</f>
        <v>7</v>
      </c>
      <c r="W190" s="13" t="n">
        <f aca="false">G190-E190</f>
        <v>10</v>
      </c>
      <c r="X190" s="10" t="n">
        <f aca="false">YEAR(E190)</f>
        <v>2018</v>
      </c>
      <c r="Y190" s="0" t="str">
        <f aca="false">TEXT(E190,"yyyy-mm")</f>
        <v>2018-06</v>
      </c>
      <c r="Z190" s="0" t="str">
        <f aca="false">"Q"&amp;ROUNDUP(MONTH(E190)/3,0)&amp;"-"&amp;YEAR(E190)</f>
        <v>Q2-2018</v>
      </c>
    </row>
    <row r="191" customFormat="false" ht="14.25" hidden="false" customHeight="false" outlineLevel="0" collapsed="false">
      <c r="A191" s="0" t="s">
        <v>233</v>
      </c>
      <c r="B191" s="0" t="s">
        <v>34</v>
      </c>
      <c r="C191" s="0" t="s">
        <v>39</v>
      </c>
      <c r="D191" s="9" t="n">
        <v>43200</v>
      </c>
      <c r="E191" s="9" t="n">
        <v>43273</v>
      </c>
      <c r="F191" s="9" t="n">
        <v>43291</v>
      </c>
      <c r="G191" s="9" t="n">
        <v>43301</v>
      </c>
      <c r="H191" s="10" t="s">
        <v>36</v>
      </c>
      <c r="I191" s="0" t="n">
        <v>11</v>
      </c>
      <c r="J191" s="0" t="n">
        <v>6</v>
      </c>
      <c r="K191" s="0" t="n">
        <v>127</v>
      </c>
      <c r="L191" s="0" t="n">
        <v>39</v>
      </c>
      <c r="M191" s="0" t="n">
        <v>1</v>
      </c>
      <c r="N191" s="11" t="n">
        <v>0.075</v>
      </c>
      <c r="O191" s="12" t="n">
        <v>390.61</v>
      </c>
      <c r="P191" s="12" t="n">
        <v>710.2</v>
      </c>
      <c r="Q191" s="12" t="n">
        <f aca="false">M191*P191*(1-N191)</f>
        <v>656.935</v>
      </c>
      <c r="R191" s="12" t="n">
        <f aca="false">M191*O191</f>
        <v>390.61</v>
      </c>
      <c r="S191" s="12" t="n">
        <f aca="false">Q191-R191</f>
        <v>266.325</v>
      </c>
      <c r="T191" s="11" t="n">
        <f aca="false">IFERROR(S191/Q191,0)</f>
        <v>0.405405405405405</v>
      </c>
      <c r="U191" s="13" t="n">
        <f aca="false">F191-E191</f>
        <v>18</v>
      </c>
      <c r="V191" s="13" t="n">
        <f aca="false">G191-F191</f>
        <v>10</v>
      </c>
      <c r="W191" s="13" t="n">
        <f aca="false">G191-E191</f>
        <v>28</v>
      </c>
      <c r="X191" s="10" t="n">
        <f aca="false">YEAR(E191)</f>
        <v>2018</v>
      </c>
      <c r="Y191" s="0" t="str">
        <f aca="false">TEXT(E191,"yyyy-mm")</f>
        <v>2018-06</v>
      </c>
      <c r="Z191" s="0" t="str">
        <f aca="false">"Q"&amp;ROUNDUP(MONTH(E191)/3,0)&amp;"-"&amp;YEAR(E191)</f>
        <v>Q2-2018</v>
      </c>
    </row>
    <row r="192" customFormat="false" ht="14.25" hidden="false" customHeight="false" outlineLevel="0" collapsed="false">
      <c r="A192" s="0" t="s">
        <v>234</v>
      </c>
      <c r="B192" s="0" t="s">
        <v>38</v>
      </c>
      <c r="C192" s="0" t="s">
        <v>39</v>
      </c>
      <c r="D192" s="9" t="n">
        <v>43200</v>
      </c>
      <c r="E192" s="9" t="n">
        <v>43273</v>
      </c>
      <c r="F192" s="9" t="n">
        <v>43296</v>
      </c>
      <c r="G192" s="9" t="n">
        <v>43303</v>
      </c>
      <c r="H192" s="10" t="s">
        <v>36</v>
      </c>
      <c r="I192" s="0" t="n">
        <v>13</v>
      </c>
      <c r="J192" s="0" t="n">
        <v>6</v>
      </c>
      <c r="K192" s="0" t="n">
        <v>201</v>
      </c>
      <c r="L192" s="0" t="n">
        <v>35</v>
      </c>
      <c r="M192" s="0" t="n">
        <v>4</v>
      </c>
      <c r="N192" s="11" t="n">
        <v>0.05</v>
      </c>
      <c r="O192" s="12" t="n">
        <v>1790.91</v>
      </c>
      <c r="P192" s="12" t="n">
        <v>3979.8</v>
      </c>
      <c r="Q192" s="12" t="n">
        <f aca="false">M192*P192*(1-N192)</f>
        <v>15123.24</v>
      </c>
      <c r="R192" s="12" t="n">
        <f aca="false">M192*O192</f>
        <v>7163.64</v>
      </c>
      <c r="S192" s="12" t="n">
        <f aca="false">Q192-R192</f>
        <v>7959.6</v>
      </c>
      <c r="T192" s="11" t="n">
        <f aca="false">IFERROR(S192/Q192,0)</f>
        <v>0.526315789473684</v>
      </c>
      <c r="U192" s="13" t="n">
        <f aca="false">F192-E192</f>
        <v>23</v>
      </c>
      <c r="V192" s="13" t="n">
        <f aca="false">G192-F192</f>
        <v>7</v>
      </c>
      <c r="W192" s="13" t="n">
        <f aca="false">G192-E192</f>
        <v>30</v>
      </c>
      <c r="X192" s="10" t="n">
        <f aca="false">YEAR(E192)</f>
        <v>2018</v>
      </c>
      <c r="Y192" s="0" t="str">
        <f aca="false">TEXT(E192,"yyyy-mm")</f>
        <v>2018-06</v>
      </c>
      <c r="Z192" s="0" t="str">
        <f aca="false">"Q"&amp;ROUNDUP(MONTH(E192)/3,0)&amp;"-"&amp;YEAR(E192)</f>
        <v>Q2-2018</v>
      </c>
    </row>
    <row r="193" customFormat="false" ht="14.25" hidden="false" customHeight="false" outlineLevel="0" collapsed="false">
      <c r="A193" s="0" t="s">
        <v>235</v>
      </c>
      <c r="B193" s="0" t="s">
        <v>34</v>
      </c>
      <c r="C193" s="0" t="s">
        <v>58</v>
      </c>
      <c r="D193" s="9" t="n">
        <v>43100</v>
      </c>
      <c r="E193" s="9" t="n">
        <v>43273</v>
      </c>
      <c r="F193" s="9" t="n">
        <v>43292</v>
      </c>
      <c r="G193" s="9" t="n">
        <v>43294</v>
      </c>
      <c r="H193" s="10" t="s">
        <v>36</v>
      </c>
      <c r="I193" s="0" t="n">
        <v>8</v>
      </c>
      <c r="J193" s="0" t="n">
        <v>9</v>
      </c>
      <c r="K193" s="0" t="n">
        <v>339</v>
      </c>
      <c r="L193" s="0" t="n">
        <v>28</v>
      </c>
      <c r="M193" s="0" t="n">
        <v>3</v>
      </c>
      <c r="N193" s="11" t="n">
        <v>0.075</v>
      </c>
      <c r="O193" s="12" t="n">
        <v>440.79</v>
      </c>
      <c r="P193" s="12" t="n">
        <v>1025.1</v>
      </c>
      <c r="Q193" s="12" t="n">
        <f aca="false">M193*P193*(1-N193)</f>
        <v>2844.6525</v>
      </c>
      <c r="R193" s="12" t="n">
        <f aca="false">M193*O193</f>
        <v>1322.37</v>
      </c>
      <c r="S193" s="12" t="n">
        <f aca="false">Q193-R193</f>
        <v>1522.2825</v>
      </c>
      <c r="T193" s="11" t="n">
        <f aca="false">IFERROR(S193/Q193,0)</f>
        <v>0.535138298966218</v>
      </c>
      <c r="U193" s="13" t="n">
        <f aca="false">F193-E193</f>
        <v>19</v>
      </c>
      <c r="V193" s="13" t="n">
        <f aca="false">G193-F193</f>
        <v>2</v>
      </c>
      <c r="W193" s="13" t="n">
        <f aca="false">G193-E193</f>
        <v>21</v>
      </c>
      <c r="X193" s="10" t="n">
        <f aca="false">YEAR(E193)</f>
        <v>2018</v>
      </c>
      <c r="Y193" s="0" t="str">
        <f aca="false">TEXT(E193,"yyyy-mm")</f>
        <v>2018-06</v>
      </c>
      <c r="Z193" s="0" t="str">
        <f aca="false">"Q"&amp;ROUNDUP(MONTH(E193)/3,0)&amp;"-"&amp;YEAR(E193)</f>
        <v>Q2-2018</v>
      </c>
    </row>
    <row r="194" customFormat="false" ht="14.25" hidden="false" customHeight="false" outlineLevel="0" collapsed="false">
      <c r="A194" s="0" t="s">
        <v>236</v>
      </c>
      <c r="B194" s="0" t="s">
        <v>34</v>
      </c>
      <c r="C194" s="0" t="s">
        <v>39</v>
      </c>
      <c r="D194" s="9" t="n">
        <v>43100</v>
      </c>
      <c r="E194" s="9" t="n">
        <v>43273</v>
      </c>
      <c r="F194" s="9" t="n">
        <v>43285</v>
      </c>
      <c r="G194" s="9" t="n">
        <v>43290</v>
      </c>
      <c r="H194" s="10" t="s">
        <v>36</v>
      </c>
      <c r="I194" s="0" t="n">
        <v>3</v>
      </c>
      <c r="J194" s="0" t="n">
        <v>3</v>
      </c>
      <c r="K194" s="0" t="n">
        <v>198</v>
      </c>
      <c r="L194" s="0" t="n">
        <v>9</v>
      </c>
      <c r="M194" s="0" t="n">
        <v>7</v>
      </c>
      <c r="N194" s="11" t="n">
        <v>0.2</v>
      </c>
      <c r="O194" s="12" t="n">
        <v>1309.98</v>
      </c>
      <c r="P194" s="12" t="n">
        <v>2519.2</v>
      </c>
      <c r="Q194" s="12" t="n">
        <f aca="false">M194*P194*(1-N194)</f>
        <v>14107.52</v>
      </c>
      <c r="R194" s="12" t="n">
        <f aca="false">M194*O194</f>
        <v>9169.86</v>
      </c>
      <c r="S194" s="12" t="n">
        <f aca="false">Q194-R194</f>
        <v>4937.66</v>
      </c>
      <c r="T194" s="11" t="n">
        <f aca="false">IFERROR(S194/Q194,0)</f>
        <v>0.350001984757066</v>
      </c>
      <c r="U194" s="13" t="n">
        <f aca="false">F194-E194</f>
        <v>12</v>
      </c>
      <c r="V194" s="13" t="n">
        <f aca="false">G194-F194</f>
        <v>5</v>
      </c>
      <c r="W194" s="13" t="n">
        <f aca="false">G194-E194</f>
        <v>17</v>
      </c>
      <c r="X194" s="10" t="n">
        <f aca="false">YEAR(E194)</f>
        <v>2018</v>
      </c>
      <c r="Y194" s="0" t="str">
        <f aca="false">TEXT(E194,"yyyy-mm")</f>
        <v>2018-06</v>
      </c>
      <c r="Z194" s="0" t="str">
        <f aca="false">"Q"&amp;ROUNDUP(MONTH(E194)/3,0)&amp;"-"&amp;YEAR(E194)</f>
        <v>Q2-2018</v>
      </c>
    </row>
    <row r="195" customFormat="false" ht="14.25" hidden="false" customHeight="false" outlineLevel="0" collapsed="false">
      <c r="A195" s="0" t="s">
        <v>237</v>
      </c>
      <c r="B195" s="0" t="s">
        <v>38</v>
      </c>
      <c r="C195" s="0" t="s">
        <v>39</v>
      </c>
      <c r="D195" s="9" t="n">
        <v>43100</v>
      </c>
      <c r="E195" s="9" t="n">
        <v>43273</v>
      </c>
      <c r="F195" s="9" t="n">
        <v>43299</v>
      </c>
      <c r="G195" s="9" t="n">
        <v>43306</v>
      </c>
      <c r="H195" s="10" t="s">
        <v>36</v>
      </c>
      <c r="I195" s="0" t="n">
        <v>15</v>
      </c>
      <c r="J195" s="0" t="n">
        <v>36</v>
      </c>
      <c r="K195" s="0" t="n">
        <v>150</v>
      </c>
      <c r="L195" s="0" t="n">
        <v>2</v>
      </c>
      <c r="M195" s="0" t="n">
        <v>7</v>
      </c>
      <c r="N195" s="11" t="n">
        <v>0.05</v>
      </c>
      <c r="O195" s="12" t="n">
        <v>3471.87</v>
      </c>
      <c r="P195" s="12" t="n">
        <v>5031.7</v>
      </c>
      <c r="Q195" s="12" t="n">
        <f aca="false">M195*P195*(1-N195)</f>
        <v>33460.805</v>
      </c>
      <c r="R195" s="12" t="n">
        <f aca="false">M195*O195</f>
        <v>24303.09</v>
      </c>
      <c r="S195" s="12" t="n">
        <f aca="false">Q195-R195</f>
        <v>9157.715</v>
      </c>
      <c r="T195" s="11" t="n">
        <f aca="false">IFERROR(S195/Q195,0)</f>
        <v>0.273684838126279</v>
      </c>
      <c r="U195" s="13" t="n">
        <f aca="false">F195-E195</f>
        <v>26</v>
      </c>
      <c r="V195" s="13" t="n">
        <f aca="false">G195-F195</f>
        <v>7</v>
      </c>
      <c r="W195" s="13" t="n">
        <f aca="false">G195-E195</f>
        <v>33</v>
      </c>
      <c r="X195" s="10" t="n">
        <f aca="false">YEAR(E195)</f>
        <v>2018</v>
      </c>
      <c r="Y195" s="0" t="str">
        <f aca="false">TEXT(E195,"yyyy-mm")</f>
        <v>2018-06</v>
      </c>
      <c r="Z195" s="0" t="str">
        <f aca="false">"Q"&amp;ROUNDUP(MONTH(E195)/3,0)&amp;"-"&amp;YEAR(E195)</f>
        <v>Q2-2018</v>
      </c>
    </row>
    <row r="196" customFormat="false" ht="14.25" hidden="false" customHeight="false" outlineLevel="0" collapsed="false">
      <c r="A196" s="0" t="s">
        <v>238</v>
      </c>
      <c r="B196" s="0" t="s">
        <v>38</v>
      </c>
      <c r="C196" s="0" t="s">
        <v>46</v>
      </c>
      <c r="D196" s="9" t="n">
        <v>43200</v>
      </c>
      <c r="E196" s="9" t="n">
        <v>43274</v>
      </c>
      <c r="F196" s="9" t="n">
        <v>43282</v>
      </c>
      <c r="G196" s="9" t="n">
        <v>43285</v>
      </c>
      <c r="H196" s="10" t="s">
        <v>36</v>
      </c>
      <c r="I196" s="0" t="n">
        <v>19</v>
      </c>
      <c r="J196" s="0" t="n">
        <v>27</v>
      </c>
      <c r="K196" s="0" t="n">
        <v>311</v>
      </c>
      <c r="L196" s="0" t="n">
        <v>46</v>
      </c>
      <c r="M196" s="0" t="n">
        <v>1</v>
      </c>
      <c r="N196" s="11" t="n">
        <v>0.1</v>
      </c>
      <c r="O196" s="12" t="n">
        <v>768.22</v>
      </c>
      <c r="P196" s="12" t="n">
        <v>1829.1</v>
      </c>
      <c r="Q196" s="12" t="n">
        <f aca="false">M196*P196*(1-N196)</f>
        <v>1646.19</v>
      </c>
      <c r="R196" s="12" t="n">
        <f aca="false">M196*O196</f>
        <v>768.22</v>
      </c>
      <c r="S196" s="12" t="n">
        <f aca="false">Q196-R196</f>
        <v>877.97</v>
      </c>
      <c r="T196" s="11" t="n">
        <f aca="false">IFERROR(S196/Q196,0)</f>
        <v>0.533334548259921</v>
      </c>
      <c r="U196" s="13" t="n">
        <f aca="false">F196-E196</f>
        <v>8</v>
      </c>
      <c r="V196" s="13" t="n">
        <f aca="false">G196-F196</f>
        <v>3</v>
      </c>
      <c r="W196" s="13" t="n">
        <f aca="false">G196-E196</f>
        <v>11</v>
      </c>
      <c r="X196" s="10" t="n">
        <f aca="false">YEAR(E196)</f>
        <v>2018</v>
      </c>
      <c r="Y196" s="0" t="str">
        <f aca="false">TEXT(E196,"yyyy-mm")</f>
        <v>2018-06</v>
      </c>
      <c r="Z196" s="0" t="str">
        <f aca="false">"Q"&amp;ROUNDUP(MONTH(E196)/3,0)&amp;"-"&amp;YEAR(E196)</f>
        <v>Q2-2018</v>
      </c>
    </row>
    <row r="197" customFormat="false" ht="14.25" hidden="false" customHeight="false" outlineLevel="0" collapsed="false">
      <c r="A197" s="0" t="s">
        <v>239</v>
      </c>
      <c r="B197" s="0" t="s">
        <v>34</v>
      </c>
      <c r="C197" s="0" t="s">
        <v>46</v>
      </c>
      <c r="D197" s="9" t="n">
        <v>43200</v>
      </c>
      <c r="E197" s="9" t="n">
        <v>43274</v>
      </c>
      <c r="F197" s="9" t="n">
        <v>43297</v>
      </c>
      <c r="G197" s="9" t="n">
        <v>43303</v>
      </c>
      <c r="H197" s="10" t="s">
        <v>36</v>
      </c>
      <c r="I197" s="0" t="n">
        <v>5</v>
      </c>
      <c r="J197" s="0" t="n">
        <v>29</v>
      </c>
      <c r="K197" s="0" t="n">
        <v>304</v>
      </c>
      <c r="L197" s="0" t="n">
        <v>25</v>
      </c>
      <c r="M197" s="0" t="n">
        <v>5</v>
      </c>
      <c r="N197" s="11" t="n">
        <v>0.075</v>
      </c>
      <c r="O197" s="12" t="n">
        <v>900.48</v>
      </c>
      <c r="P197" s="12" t="n">
        <v>1072</v>
      </c>
      <c r="Q197" s="12" t="n">
        <f aca="false">M197*P197*(1-N197)</f>
        <v>4958</v>
      </c>
      <c r="R197" s="12" t="n">
        <f aca="false">M197*O197</f>
        <v>4502.4</v>
      </c>
      <c r="S197" s="12" t="n">
        <f aca="false">Q197-R197</f>
        <v>455.6</v>
      </c>
      <c r="T197" s="11" t="n">
        <f aca="false">IFERROR(S197/Q197,0)</f>
        <v>0.091891891891892</v>
      </c>
      <c r="U197" s="13" t="n">
        <f aca="false">F197-E197</f>
        <v>23</v>
      </c>
      <c r="V197" s="13" t="n">
        <f aca="false">G197-F197</f>
        <v>6</v>
      </c>
      <c r="W197" s="13" t="n">
        <f aca="false">G197-E197</f>
        <v>29</v>
      </c>
      <c r="X197" s="10" t="n">
        <f aca="false">YEAR(E197)</f>
        <v>2018</v>
      </c>
      <c r="Y197" s="0" t="str">
        <f aca="false">TEXT(E197,"yyyy-mm")</f>
        <v>2018-06</v>
      </c>
      <c r="Z197" s="0" t="str">
        <f aca="false">"Q"&amp;ROUNDUP(MONTH(E197)/3,0)&amp;"-"&amp;YEAR(E197)</f>
        <v>Q2-2018</v>
      </c>
    </row>
    <row r="198" customFormat="false" ht="14.25" hidden="false" customHeight="false" outlineLevel="0" collapsed="false">
      <c r="A198" s="0" t="s">
        <v>240</v>
      </c>
      <c r="B198" s="0" t="s">
        <v>34</v>
      </c>
      <c r="C198" s="0" t="s">
        <v>35</v>
      </c>
      <c r="D198" s="9" t="n">
        <v>43200</v>
      </c>
      <c r="E198" s="9" t="n">
        <v>43274</v>
      </c>
      <c r="F198" s="9" t="n">
        <v>43289</v>
      </c>
      <c r="G198" s="9" t="n">
        <v>43295</v>
      </c>
      <c r="H198" s="10" t="s">
        <v>36</v>
      </c>
      <c r="I198" s="0" t="n">
        <v>5</v>
      </c>
      <c r="J198" s="0" t="n">
        <v>11</v>
      </c>
      <c r="K198" s="0" t="n">
        <v>247</v>
      </c>
      <c r="L198" s="0" t="n">
        <v>32</v>
      </c>
      <c r="M198" s="0" t="n">
        <v>1</v>
      </c>
      <c r="N198" s="11" t="n">
        <v>0.2</v>
      </c>
      <c r="O198" s="12" t="n">
        <v>1828.3</v>
      </c>
      <c r="P198" s="12" t="n">
        <v>2539.3</v>
      </c>
      <c r="Q198" s="12" t="n">
        <f aca="false">M198*P198*(1-N198)</f>
        <v>2031.44</v>
      </c>
      <c r="R198" s="12" t="n">
        <f aca="false">M198*O198</f>
        <v>1828.3</v>
      </c>
      <c r="S198" s="12" t="n">
        <f aca="false">Q198-R198</f>
        <v>203.14</v>
      </c>
      <c r="T198" s="11" t="n">
        <f aca="false">IFERROR(S198/Q198,0)</f>
        <v>0.0999980309534125</v>
      </c>
      <c r="U198" s="13" t="n">
        <f aca="false">F198-E198</f>
        <v>15</v>
      </c>
      <c r="V198" s="13" t="n">
        <f aca="false">G198-F198</f>
        <v>6</v>
      </c>
      <c r="W198" s="13" t="n">
        <f aca="false">G198-E198</f>
        <v>21</v>
      </c>
      <c r="X198" s="10" t="n">
        <f aca="false">YEAR(E198)</f>
        <v>2018</v>
      </c>
      <c r="Y198" s="0" t="str">
        <f aca="false">TEXT(E198,"yyyy-mm")</f>
        <v>2018-06</v>
      </c>
      <c r="Z198" s="0" t="str">
        <f aca="false">"Q"&amp;ROUNDUP(MONTH(E198)/3,0)&amp;"-"&amp;YEAR(E198)</f>
        <v>Q2-2018</v>
      </c>
    </row>
    <row r="199" customFormat="false" ht="14.25" hidden="false" customHeight="false" outlineLevel="0" collapsed="false">
      <c r="A199" s="0" t="s">
        <v>241</v>
      </c>
      <c r="B199" s="0" t="s">
        <v>34</v>
      </c>
      <c r="C199" s="0" t="s">
        <v>46</v>
      </c>
      <c r="D199" s="9" t="n">
        <v>43200</v>
      </c>
      <c r="E199" s="9" t="n">
        <v>43274</v>
      </c>
      <c r="F199" s="9" t="n">
        <v>43292</v>
      </c>
      <c r="G199" s="9" t="n">
        <v>43299</v>
      </c>
      <c r="H199" s="10" t="s">
        <v>36</v>
      </c>
      <c r="I199" s="0" t="n">
        <v>11</v>
      </c>
      <c r="J199" s="0" t="n">
        <v>24</v>
      </c>
      <c r="K199" s="0" t="n">
        <v>265</v>
      </c>
      <c r="L199" s="0" t="n">
        <v>41</v>
      </c>
      <c r="M199" s="0" t="n">
        <v>1</v>
      </c>
      <c r="N199" s="11" t="n">
        <v>0.075</v>
      </c>
      <c r="O199" s="12" t="n">
        <v>2027.69</v>
      </c>
      <c r="P199" s="12" t="n">
        <v>3899.4</v>
      </c>
      <c r="Q199" s="12" t="n">
        <f aca="false">M199*P199*(1-N199)</f>
        <v>3606.945</v>
      </c>
      <c r="R199" s="12" t="n">
        <f aca="false">M199*O199</f>
        <v>2027.69</v>
      </c>
      <c r="S199" s="12" t="n">
        <f aca="false">Q199-R199</f>
        <v>1579.255</v>
      </c>
      <c r="T199" s="11" t="n">
        <f aca="false">IFERROR(S199/Q199,0)</f>
        <v>0.437837283351978</v>
      </c>
      <c r="U199" s="13" t="n">
        <f aca="false">F199-E199</f>
        <v>18</v>
      </c>
      <c r="V199" s="13" t="n">
        <f aca="false">G199-F199</f>
        <v>7</v>
      </c>
      <c r="W199" s="13" t="n">
        <f aca="false">G199-E199</f>
        <v>25</v>
      </c>
      <c r="X199" s="10" t="n">
        <f aca="false">YEAR(E199)</f>
        <v>2018</v>
      </c>
      <c r="Y199" s="0" t="str">
        <f aca="false">TEXT(E199,"yyyy-mm")</f>
        <v>2018-06</v>
      </c>
      <c r="Z199" s="0" t="str">
        <f aca="false">"Q"&amp;ROUNDUP(MONTH(E199)/3,0)&amp;"-"&amp;YEAR(E199)</f>
        <v>Q2-2018</v>
      </c>
    </row>
    <row r="200" customFormat="false" ht="14.25" hidden="false" customHeight="false" outlineLevel="0" collapsed="false">
      <c r="A200" s="0" t="s">
        <v>242</v>
      </c>
      <c r="B200" s="0" t="s">
        <v>34</v>
      </c>
      <c r="C200" s="0" t="s">
        <v>58</v>
      </c>
      <c r="D200" s="9" t="n">
        <v>43200</v>
      </c>
      <c r="E200" s="9" t="n">
        <v>43275</v>
      </c>
      <c r="F200" s="9" t="n">
        <v>43278</v>
      </c>
      <c r="G200" s="9" t="n">
        <v>43281</v>
      </c>
      <c r="H200" s="10" t="s">
        <v>36</v>
      </c>
      <c r="I200" s="0" t="n">
        <v>5</v>
      </c>
      <c r="J200" s="0" t="n">
        <v>38</v>
      </c>
      <c r="K200" s="0" t="n">
        <v>366</v>
      </c>
      <c r="L200" s="0" t="n">
        <v>37</v>
      </c>
      <c r="M200" s="0" t="n">
        <v>3</v>
      </c>
      <c r="N200" s="11" t="n">
        <v>0.2</v>
      </c>
      <c r="O200" s="12" t="n">
        <v>3380.22</v>
      </c>
      <c r="P200" s="12" t="n">
        <v>5045.1</v>
      </c>
      <c r="Q200" s="12" t="n">
        <f aca="false">M200*P200*(1-N200)</f>
        <v>12108.24</v>
      </c>
      <c r="R200" s="12" t="n">
        <f aca="false">M200*O200</f>
        <v>10140.66</v>
      </c>
      <c r="S200" s="12" t="n">
        <f aca="false">Q200-R200</f>
        <v>1967.58</v>
      </c>
      <c r="T200" s="11" t="n">
        <f aca="false">IFERROR(S200/Q200,0)</f>
        <v>0.162499256704525</v>
      </c>
      <c r="U200" s="13" t="n">
        <f aca="false">F200-E200</f>
        <v>3</v>
      </c>
      <c r="V200" s="13" t="n">
        <f aca="false">G200-F200</f>
        <v>3</v>
      </c>
      <c r="W200" s="13" t="n">
        <f aca="false">G200-E200</f>
        <v>6</v>
      </c>
      <c r="X200" s="10" t="n">
        <f aca="false">YEAR(E200)</f>
        <v>2018</v>
      </c>
      <c r="Y200" s="0" t="str">
        <f aca="false">TEXT(E200,"yyyy-mm")</f>
        <v>2018-06</v>
      </c>
      <c r="Z200" s="0" t="str">
        <f aca="false">"Q"&amp;ROUNDUP(MONTH(E200)/3,0)&amp;"-"&amp;YEAR(E200)</f>
        <v>Q2-2018</v>
      </c>
    </row>
    <row r="201" customFormat="false" ht="14.25" hidden="false" customHeight="false" outlineLevel="0" collapsed="false">
      <c r="A201" s="0" t="s">
        <v>243</v>
      </c>
      <c r="B201" s="0" t="s">
        <v>38</v>
      </c>
      <c r="C201" s="0" t="s">
        <v>39</v>
      </c>
      <c r="D201" s="9" t="n">
        <v>43200</v>
      </c>
      <c r="E201" s="9" t="n">
        <v>43275</v>
      </c>
      <c r="F201" s="9" t="n">
        <v>43295</v>
      </c>
      <c r="G201" s="9" t="n">
        <v>43296</v>
      </c>
      <c r="H201" s="10" t="s">
        <v>36</v>
      </c>
      <c r="I201" s="0" t="n">
        <v>19</v>
      </c>
      <c r="J201" s="0" t="n">
        <v>38</v>
      </c>
      <c r="K201" s="0" t="n">
        <v>125</v>
      </c>
      <c r="L201" s="0" t="n">
        <v>14</v>
      </c>
      <c r="M201" s="0" t="n">
        <v>8</v>
      </c>
      <c r="N201" s="11" t="n">
        <v>0.05</v>
      </c>
      <c r="O201" s="12" t="n">
        <v>522.6</v>
      </c>
      <c r="P201" s="12" t="n">
        <v>1005</v>
      </c>
      <c r="Q201" s="12" t="n">
        <f aca="false">M201*P201*(1-N201)</f>
        <v>7638</v>
      </c>
      <c r="R201" s="12" t="n">
        <f aca="false">M201*O201</f>
        <v>4180.8</v>
      </c>
      <c r="S201" s="12" t="n">
        <f aca="false">Q201-R201</f>
        <v>3457.2</v>
      </c>
      <c r="T201" s="11" t="n">
        <f aca="false">IFERROR(S201/Q201,0)</f>
        <v>0.452631578947368</v>
      </c>
      <c r="U201" s="13" t="n">
        <f aca="false">F201-E201</f>
        <v>20</v>
      </c>
      <c r="V201" s="13" t="n">
        <f aca="false">G201-F201</f>
        <v>1</v>
      </c>
      <c r="W201" s="13" t="n">
        <f aca="false">G201-E201</f>
        <v>21</v>
      </c>
      <c r="X201" s="10" t="n">
        <f aca="false">YEAR(E201)</f>
        <v>2018</v>
      </c>
      <c r="Y201" s="0" t="str">
        <f aca="false">TEXT(E201,"yyyy-mm")</f>
        <v>2018-06</v>
      </c>
      <c r="Z201" s="0" t="str">
        <f aca="false">"Q"&amp;ROUNDUP(MONTH(E201)/3,0)&amp;"-"&amp;YEAR(E201)</f>
        <v>Q2-2018</v>
      </c>
    </row>
    <row r="202" customFormat="false" ht="14.25" hidden="false" customHeight="false" outlineLevel="0" collapsed="false">
      <c r="A202" s="0" t="s">
        <v>244</v>
      </c>
      <c r="B202" s="0" t="s">
        <v>43</v>
      </c>
      <c r="C202" s="0" t="s">
        <v>39</v>
      </c>
      <c r="D202" s="9" t="n">
        <v>43200</v>
      </c>
      <c r="E202" s="9" t="n">
        <v>43275</v>
      </c>
      <c r="F202" s="9" t="n">
        <v>43291</v>
      </c>
      <c r="G202" s="9" t="n">
        <v>43298</v>
      </c>
      <c r="H202" s="10" t="s">
        <v>36</v>
      </c>
      <c r="I202" s="0" t="n">
        <v>27</v>
      </c>
      <c r="J202" s="0" t="n">
        <v>20</v>
      </c>
      <c r="K202" s="0" t="n">
        <v>182</v>
      </c>
      <c r="L202" s="0" t="n">
        <v>47</v>
      </c>
      <c r="M202" s="0" t="n">
        <v>7</v>
      </c>
      <c r="N202" s="11" t="n">
        <v>0.1</v>
      </c>
      <c r="O202" s="12" t="n">
        <v>1219.4</v>
      </c>
      <c r="P202" s="12" t="n">
        <v>2438.8</v>
      </c>
      <c r="Q202" s="12" t="n">
        <f aca="false">M202*P202*(1-N202)</f>
        <v>15364.44</v>
      </c>
      <c r="R202" s="12" t="n">
        <f aca="false">M202*O202</f>
        <v>8535.8</v>
      </c>
      <c r="S202" s="12" t="n">
        <f aca="false">Q202-R202</f>
        <v>6828.64</v>
      </c>
      <c r="T202" s="11" t="n">
        <f aca="false">IFERROR(S202/Q202,0)</f>
        <v>0.444444444444445</v>
      </c>
      <c r="U202" s="13" t="n">
        <f aca="false">F202-E202</f>
        <v>16</v>
      </c>
      <c r="V202" s="13" t="n">
        <f aca="false">G202-F202</f>
        <v>7</v>
      </c>
      <c r="W202" s="13" t="n">
        <f aca="false">G202-E202</f>
        <v>23</v>
      </c>
      <c r="X202" s="10" t="n">
        <f aca="false">YEAR(E202)</f>
        <v>2018</v>
      </c>
      <c r="Y202" s="0" t="str">
        <f aca="false">TEXT(E202,"yyyy-mm")</f>
        <v>2018-06</v>
      </c>
      <c r="Z202" s="0" t="str">
        <f aca="false">"Q"&amp;ROUNDUP(MONTH(E202)/3,0)&amp;"-"&amp;YEAR(E202)</f>
        <v>Q2-2018</v>
      </c>
    </row>
    <row r="203" customFormat="false" ht="14.25" hidden="false" customHeight="false" outlineLevel="0" collapsed="false">
      <c r="A203" s="0" t="s">
        <v>245</v>
      </c>
      <c r="B203" s="0" t="s">
        <v>34</v>
      </c>
      <c r="C203" s="0" t="s">
        <v>39</v>
      </c>
      <c r="D203" s="9" t="n">
        <v>43200</v>
      </c>
      <c r="E203" s="9" t="n">
        <v>43276</v>
      </c>
      <c r="F203" s="9" t="n">
        <v>43291</v>
      </c>
      <c r="G203" s="9" t="n">
        <v>43294</v>
      </c>
      <c r="H203" s="10" t="s">
        <v>36</v>
      </c>
      <c r="I203" s="0" t="n">
        <v>11</v>
      </c>
      <c r="J203" s="0" t="n">
        <v>46</v>
      </c>
      <c r="K203" s="0" t="n">
        <v>152</v>
      </c>
      <c r="L203" s="0" t="n">
        <v>24</v>
      </c>
      <c r="M203" s="0" t="n">
        <v>4</v>
      </c>
      <c r="N203" s="11" t="n">
        <v>0.3</v>
      </c>
      <c r="O203" s="12" t="n">
        <v>2035.33</v>
      </c>
      <c r="P203" s="12" t="n">
        <v>3336.6</v>
      </c>
      <c r="Q203" s="12" t="n">
        <f aca="false">M203*P203*(1-N203)</f>
        <v>9342.48</v>
      </c>
      <c r="R203" s="12" t="n">
        <f aca="false">M203*O203</f>
        <v>8141.32</v>
      </c>
      <c r="S203" s="12" t="n">
        <f aca="false">Q203-R203</f>
        <v>1201.16</v>
      </c>
      <c r="T203" s="11" t="n">
        <f aca="false">IFERROR(S203/Q203,0)</f>
        <v>0.12856971596407</v>
      </c>
      <c r="U203" s="13" t="n">
        <f aca="false">F203-E203</f>
        <v>15</v>
      </c>
      <c r="V203" s="13" t="n">
        <f aca="false">G203-F203</f>
        <v>3</v>
      </c>
      <c r="W203" s="13" t="n">
        <f aca="false">G203-E203</f>
        <v>18</v>
      </c>
      <c r="X203" s="10" t="n">
        <f aca="false">YEAR(E203)</f>
        <v>2018</v>
      </c>
      <c r="Y203" s="0" t="str">
        <f aca="false">TEXT(E203,"yyyy-mm")</f>
        <v>2018-06</v>
      </c>
      <c r="Z203" s="0" t="str">
        <f aca="false">"Q"&amp;ROUNDUP(MONTH(E203)/3,0)&amp;"-"&amp;YEAR(E203)</f>
        <v>Q2-2018</v>
      </c>
    </row>
    <row r="204" customFormat="false" ht="14.25" hidden="false" customHeight="false" outlineLevel="0" collapsed="false">
      <c r="A204" s="0" t="s">
        <v>246</v>
      </c>
      <c r="B204" s="0" t="s">
        <v>34</v>
      </c>
      <c r="C204" s="0" t="s">
        <v>35</v>
      </c>
      <c r="D204" s="9" t="n">
        <v>43200</v>
      </c>
      <c r="E204" s="9" t="n">
        <v>43276</v>
      </c>
      <c r="F204" s="9" t="n">
        <v>43295</v>
      </c>
      <c r="G204" s="9" t="n">
        <v>43296</v>
      </c>
      <c r="H204" s="10" t="s">
        <v>36</v>
      </c>
      <c r="I204" s="0" t="n">
        <v>1</v>
      </c>
      <c r="J204" s="0" t="n">
        <v>38</v>
      </c>
      <c r="K204" s="0" t="n">
        <v>256</v>
      </c>
      <c r="L204" s="0" t="n">
        <v>25</v>
      </c>
      <c r="M204" s="0" t="n">
        <v>4</v>
      </c>
      <c r="N204" s="11" t="n">
        <v>0.15</v>
      </c>
      <c r="O204" s="12" t="n">
        <v>857.06</v>
      </c>
      <c r="P204" s="12" t="n">
        <v>1098.8</v>
      </c>
      <c r="Q204" s="12" t="n">
        <f aca="false">M204*P204*(1-N204)</f>
        <v>3735.92</v>
      </c>
      <c r="R204" s="12" t="n">
        <f aca="false">M204*O204</f>
        <v>3428.24</v>
      </c>
      <c r="S204" s="12" t="n">
        <f aca="false">Q204-R204</f>
        <v>307.68</v>
      </c>
      <c r="T204" s="11" t="n">
        <f aca="false">IFERROR(S204/Q204,0)</f>
        <v>0.0823572239234245</v>
      </c>
      <c r="U204" s="13" t="n">
        <f aca="false">F204-E204</f>
        <v>19</v>
      </c>
      <c r="V204" s="13" t="n">
        <f aca="false">G204-F204</f>
        <v>1</v>
      </c>
      <c r="W204" s="13" t="n">
        <f aca="false">G204-E204</f>
        <v>20</v>
      </c>
      <c r="X204" s="10" t="n">
        <f aca="false">YEAR(E204)</f>
        <v>2018</v>
      </c>
      <c r="Y204" s="0" t="str">
        <f aca="false">TEXT(E204,"yyyy-mm")</f>
        <v>2018-06</v>
      </c>
      <c r="Z204" s="0" t="str">
        <f aca="false">"Q"&amp;ROUNDUP(MONTH(E204)/3,0)&amp;"-"&amp;YEAR(E204)</f>
        <v>Q2-2018</v>
      </c>
    </row>
    <row r="205" customFormat="false" ht="14.25" hidden="false" customHeight="false" outlineLevel="0" collapsed="false">
      <c r="A205" s="0" t="s">
        <v>247</v>
      </c>
      <c r="B205" s="0" t="s">
        <v>38</v>
      </c>
      <c r="C205" s="0" t="s">
        <v>79</v>
      </c>
      <c r="D205" s="9" t="n">
        <v>43200</v>
      </c>
      <c r="E205" s="9" t="n">
        <v>43276</v>
      </c>
      <c r="F205" s="9" t="n">
        <v>43299</v>
      </c>
      <c r="G205" s="9" t="n">
        <v>43302</v>
      </c>
      <c r="H205" s="10" t="s">
        <v>36</v>
      </c>
      <c r="I205" s="0" t="n">
        <v>19</v>
      </c>
      <c r="J205" s="0" t="n">
        <v>5</v>
      </c>
      <c r="K205" s="0" t="n">
        <v>66</v>
      </c>
      <c r="L205" s="0" t="n">
        <v>20</v>
      </c>
      <c r="M205" s="0" t="n">
        <v>2</v>
      </c>
      <c r="N205" s="11" t="n">
        <v>0.075</v>
      </c>
      <c r="O205" s="12" t="n">
        <v>970.43</v>
      </c>
      <c r="P205" s="12" t="n">
        <v>1902.8</v>
      </c>
      <c r="Q205" s="12" t="n">
        <f aca="false">M205*P205*(1-N205)</f>
        <v>3520.18</v>
      </c>
      <c r="R205" s="12" t="n">
        <f aca="false">M205*O205</f>
        <v>1940.86</v>
      </c>
      <c r="S205" s="12" t="n">
        <f aca="false">Q205-R205</f>
        <v>1579.32</v>
      </c>
      <c r="T205" s="11" t="n">
        <f aca="false">IFERROR(S205/Q205,0)</f>
        <v>0.448647512343119</v>
      </c>
      <c r="U205" s="13" t="n">
        <f aca="false">F205-E205</f>
        <v>23</v>
      </c>
      <c r="V205" s="13" t="n">
        <f aca="false">G205-F205</f>
        <v>3</v>
      </c>
      <c r="W205" s="13" t="n">
        <f aca="false">G205-E205</f>
        <v>26</v>
      </c>
      <c r="X205" s="10" t="n">
        <f aca="false">YEAR(E205)</f>
        <v>2018</v>
      </c>
      <c r="Y205" s="0" t="str">
        <f aca="false">TEXT(E205,"yyyy-mm")</f>
        <v>2018-06</v>
      </c>
      <c r="Z205" s="0" t="str">
        <f aca="false">"Q"&amp;ROUNDUP(MONTH(E205)/3,0)&amp;"-"&amp;YEAR(E205)</f>
        <v>Q2-2018</v>
      </c>
    </row>
    <row r="206" customFormat="false" ht="14.25" hidden="false" customHeight="false" outlineLevel="0" collapsed="false">
      <c r="A206" s="0" t="s">
        <v>248</v>
      </c>
      <c r="B206" s="0" t="s">
        <v>38</v>
      </c>
      <c r="C206" s="0" t="s">
        <v>39</v>
      </c>
      <c r="D206" s="9" t="n">
        <v>43100</v>
      </c>
      <c r="E206" s="9" t="n">
        <v>43276</v>
      </c>
      <c r="F206" s="9" t="n">
        <v>43286</v>
      </c>
      <c r="G206" s="9" t="n">
        <v>43294</v>
      </c>
      <c r="H206" s="10" t="s">
        <v>36</v>
      </c>
      <c r="I206" s="0" t="n">
        <v>17</v>
      </c>
      <c r="J206" s="0" t="n">
        <v>32</v>
      </c>
      <c r="K206" s="0" t="n">
        <v>156</v>
      </c>
      <c r="L206" s="0" t="n">
        <v>33</v>
      </c>
      <c r="M206" s="0" t="n">
        <v>4</v>
      </c>
      <c r="N206" s="11" t="n">
        <v>0.075</v>
      </c>
      <c r="O206" s="12" t="n">
        <v>2190.7</v>
      </c>
      <c r="P206" s="12" t="n">
        <v>3477.3</v>
      </c>
      <c r="Q206" s="12" t="n">
        <f aca="false">M206*P206*(1-N206)</f>
        <v>12866.01</v>
      </c>
      <c r="R206" s="12" t="n">
        <f aca="false">M206*O206</f>
        <v>8762.8</v>
      </c>
      <c r="S206" s="12" t="n">
        <f aca="false">Q206-R206</f>
        <v>4103.21</v>
      </c>
      <c r="T206" s="11" t="n">
        <f aca="false">IFERROR(S206/Q206,0)</f>
        <v>0.318918608022223</v>
      </c>
      <c r="U206" s="13" t="n">
        <f aca="false">F206-E206</f>
        <v>10</v>
      </c>
      <c r="V206" s="13" t="n">
        <f aca="false">G206-F206</f>
        <v>8</v>
      </c>
      <c r="W206" s="13" t="n">
        <f aca="false">G206-E206</f>
        <v>18</v>
      </c>
      <c r="X206" s="10" t="n">
        <f aca="false">YEAR(E206)</f>
        <v>2018</v>
      </c>
      <c r="Y206" s="0" t="str">
        <f aca="false">TEXT(E206,"yyyy-mm")</f>
        <v>2018-06</v>
      </c>
      <c r="Z206" s="0" t="str">
        <f aca="false">"Q"&amp;ROUNDUP(MONTH(E206)/3,0)&amp;"-"&amp;YEAR(E206)</f>
        <v>Q2-2018</v>
      </c>
    </row>
    <row r="207" customFormat="false" ht="14.25" hidden="false" customHeight="false" outlineLevel="0" collapsed="false">
      <c r="A207" s="0" t="s">
        <v>249</v>
      </c>
      <c r="B207" s="0" t="s">
        <v>43</v>
      </c>
      <c r="C207" s="0" t="s">
        <v>39</v>
      </c>
      <c r="D207" s="9" t="n">
        <v>43200</v>
      </c>
      <c r="E207" s="9" t="n">
        <v>43277</v>
      </c>
      <c r="F207" s="9" t="n">
        <v>43294</v>
      </c>
      <c r="G207" s="9" t="n">
        <v>43298</v>
      </c>
      <c r="H207" s="10" t="s">
        <v>36</v>
      </c>
      <c r="I207" s="0" t="n">
        <v>26</v>
      </c>
      <c r="J207" s="0" t="n">
        <v>36</v>
      </c>
      <c r="K207" s="0" t="n">
        <v>200</v>
      </c>
      <c r="L207" s="0" t="n">
        <v>10</v>
      </c>
      <c r="M207" s="0" t="n">
        <v>1</v>
      </c>
      <c r="N207" s="11" t="n">
        <v>0.1</v>
      </c>
      <c r="O207" s="12" t="n">
        <v>1481.77</v>
      </c>
      <c r="P207" s="12" t="n">
        <v>2599.6</v>
      </c>
      <c r="Q207" s="12" t="n">
        <f aca="false">M207*P207*(1-N207)</f>
        <v>2339.64</v>
      </c>
      <c r="R207" s="12" t="n">
        <f aca="false">M207*O207</f>
        <v>1481.77</v>
      </c>
      <c r="S207" s="12" t="n">
        <f aca="false">Q207-R207</f>
        <v>857.87</v>
      </c>
      <c r="T207" s="11" t="n">
        <f aca="false">IFERROR(S207/Q207,0)</f>
        <v>0.366667521499034</v>
      </c>
      <c r="U207" s="13" t="n">
        <f aca="false">F207-E207</f>
        <v>17</v>
      </c>
      <c r="V207" s="13" t="n">
        <f aca="false">G207-F207</f>
        <v>4</v>
      </c>
      <c r="W207" s="13" t="n">
        <f aca="false">G207-E207</f>
        <v>21</v>
      </c>
      <c r="X207" s="10" t="n">
        <f aca="false">YEAR(E207)</f>
        <v>2018</v>
      </c>
      <c r="Y207" s="0" t="str">
        <f aca="false">TEXT(E207,"yyyy-mm")</f>
        <v>2018-06</v>
      </c>
      <c r="Z207" s="0" t="str">
        <f aca="false">"Q"&amp;ROUNDUP(MONTH(E207)/3,0)&amp;"-"&amp;YEAR(E207)</f>
        <v>Q2-2018</v>
      </c>
    </row>
    <row r="208" customFormat="false" ht="14.25" hidden="false" customHeight="false" outlineLevel="0" collapsed="false">
      <c r="A208" s="0" t="s">
        <v>250</v>
      </c>
      <c r="B208" s="0" t="s">
        <v>38</v>
      </c>
      <c r="C208" s="0" t="s">
        <v>46</v>
      </c>
      <c r="D208" s="9" t="n">
        <v>43200</v>
      </c>
      <c r="E208" s="9" t="n">
        <v>43277</v>
      </c>
      <c r="F208" s="9" t="n">
        <v>43301</v>
      </c>
      <c r="G208" s="9" t="n">
        <v>43303</v>
      </c>
      <c r="H208" s="10" t="s">
        <v>36</v>
      </c>
      <c r="I208" s="0" t="n">
        <v>12</v>
      </c>
      <c r="J208" s="0" t="n">
        <v>1</v>
      </c>
      <c r="K208" s="0" t="n">
        <v>299</v>
      </c>
      <c r="L208" s="0" t="n">
        <v>7</v>
      </c>
      <c r="M208" s="0" t="n">
        <v>1</v>
      </c>
      <c r="N208" s="11" t="n">
        <v>0.075</v>
      </c>
      <c r="O208" s="12" t="n">
        <v>506.99</v>
      </c>
      <c r="P208" s="12" t="n">
        <v>1078.7</v>
      </c>
      <c r="Q208" s="12" t="n">
        <f aca="false">M208*P208*(1-N208)</f>
        <v>997.7975</v>
      </c>
      <c r="R208" s="12" t="n">
        <f aca="false">M208*O208</f>
        <v>506.99</v>
      </c>
      <c r="S208" s="12" t="n">
        <f aca="false">Q208-R208</f>
        <v>490.8075</v>
      </c>
      <c r="T208" s="11" t="n">
        <f aca="false">IFERROR(S208/Q208,0)</f>
        <v>0.49189088968453</v>
      </c>
      <c r="U208" s="13" t="n">
        <f aca="false">F208-E208</f>
        <v>24</v>
      </c>
      <c r="V208" s="13" t="n">
        <f aca="false">G208-F208</f>
        <v>2</v>
      </c>
      <c r="W208" s="13" t="n">
        <f aca="false">G208-E208</f>
        <v>26</v>
      </c>
      <c r="X208" s="10" t="n">
        <f aca="false">YEAR(E208)</f>
        <v>2018</v>
      </c>
      <c r="Y208" s="0" t="str">
        <f aca="false">TEXT(E208,"yyyy-mm")</f>
        <v>2018-06</v>
      </c>
      <c r="Z208" s="0" t="str">
        <f aca="false">"Q"&amp;ROUNDUP(MONTH(E208)/3,0)&amp;"-"&amp;YEAR(E208)</f>
        <v>Q2-2018</v>
      </c>
    </row>
    <row r="209" customFormat="false" ht="14.25" hidden="false" customHeight="false" outlineLevel="0" collapsed="false">
      <c r="A209" s="0" t="s">
        <v>251</v>
      </c>
      <c r="B209" s="0" t="s">
        <v>38</v>
      </c>
      <c r="C209" s="0" t="s">
        <v>39</v>
      </c>
      <c r="D209" s="9" t="n">
        <v>43100</v>
      </c>
      <c r="E209" s="9" t="n">
        <v>43277</v>
      </c>
      <c r="F209" s="9" t="n">
        <v>43296</v>
      </c>
      <c r="G209" s="9" t="n">
        <v>43300</v>
      </c>
      <c r="H209" s="10" t="s">
        <v>36</v>
      </c>
      <c r="I209" s="0" t="n">
        <v>17</v>
      </c>
      <c r="J209" s="0" t="n">
        <v>22</v>
      </c>
      <c r="K209" s="0" t="n">
        <v>199</v>
      </c>
      <c r="L209" s="0" t="n">
        <v>31</v>
      </c>
      <c r="M209" s="0" t="n">
        <v>5</v>
      </c>
      <c r="N209" s="11" t="n">
        <v>0.2</v>
      </c>
      <c r="O209" s="12" t="n">
        <v>533.05</v>
      </c>
      <c r="P209" s="12" t="n">
        <v>1045.2</v>
      </c>
      <c r="Q209" s="12" t="n">
        <f aca="false">M209*P209*(1-N209)</f>
        <v>4180.8</v>
      </c>
      <c r="R209" s="12" t="n">
        <f aca="false">M209*O209</f>
        <v>2665.25</v>
      </c>
      <c r="S209" s="12" t="n">
        <f aca="false">Q209-R209</f>
        <v>1515.55</v>
      </c>
      <c r="T209" s="11" t="n">
        <f aca="false">IFERROR(S209/Q209,0)</f>
        <v>0.36250239188672</v>
      </c>
      <c r="U209" s="13" t="n">
        <f aca="false">F209-E209</f>
        <v>19</v>
      </c>
      <c r="V209" s="13" t="n">
        <f aca="false">G209-F209</f>
        <v>4</v>
      </c>
      <c r="W209" s="13" t="n">
        <f aca="false">G209-E209</f>
        <v>23</v>
      </c>
      <c r="X209" s="10" t="n">
        <f aca="false">YEAR(E209)</f>
        <v>2018</v>
      </c>
      <c r="Y209" s="0" t="str">
        <f aca="false">TEXT(E209,"yyyy-mm")</f>
        <v>2018-06</v>
      </c>
      <c r="Z209" s="0" t="str">
        <f aca="false">"Q"&amp;ROUNDUP(MONTH(E209)/3,0)&amp;"-"&amp;YEAR(E209)</f>
        <v>Q2-2018</v>
      </c>
    </row>
    <row r="210" customFormat="false" ht="14.25" hidden="false" customHeight="false" outlineLevel="0" collapsed="false">
      <c r="A210" s="0" t="s">
        <v>252</v>
      </c>
      <c r="B210" s="0" t="s">
        <v>38</v>
      </c>
      <c r="C210" s="0" t="s">
        <v>39</v>
      </c>
      <c r="D210" s="9" t="n">
        <v>43100</v>
      </c>
      <c r="E210" s="9" t="n">
        <v>43277</v>
      </c>
      <c r="F210" s="9" t="n">
        <v>43300</v>
      </c>
      <c r="G210" s="9" t="n">
        <v>43303</v>
      </c>
      <c r="H210" s="10" t="s">
        <v>36</v>
      </c>
      <c r="I210" s="0" t="n">
        <v>15</v>
      </c>
      <c r="J210" s="0" t="n">
        <v>21</v>
      </c>
      <c r="K210" s="0" t="n">
        <v>157</v>
      </c>
      <c r="L210" s="0" t="n">
        <v>1</v>
      </c>
      <c r="M210" s="0" t="n">
        <v>2</v>
      </c>
      <c r="N210" s="11" t="n">
        <v>0.05</v>
      </c>
      <c r="O210" s="12" t="n">
        <v>787.92</v>
      </c>
      <c r="P210" s="12" t="n">
        <v>1125.6</v>
      </c>
      <c r="Q210" s="12" t="n">
        <f aca="false">M210*P210*(1-N210)</f>
        <v>2138.64</v>
      </c>
      <c r="R210" s="12" t="n">
        <f aca="false">M210*O210</f>
        <v>1575.84</v>
      </c>
      <c r="S210" s="12" t="n">
        <f aca="false">Q210-R210</f>
        <v>562.8</v>
      </c>
      <c r="T210" s="11" t="n">
        <f aca="false">IFERROR(S210/Q210,0)</f>
        <v>0.263157894736842</v>
      </c>
      <c r="U210" s="13" t="n">
        <f aca="false">F210-E210</f>
        <v>23</v>
      </c>
      <c r="V210" s="13" t="n">
        <f aca="false">G210-F210</f>
        <v>3</v>
      </c>
      <c r="W210" s="13" t="n">
        <f aca="false">G210-E210</f>
        <v>26</v>
      </c>
      <c r="X210" s="10" t="n">
        <f aca="false">YEAR(E210)</f>
        <v>2018</v>
      </c>
      <c r="Y210" s="0" t="str">
        <f aca="false">TEXT(E210,"yyyy-mm")</f>
        <v>2018-06</v>
      </c>
      <c r="Z210" s="0" t="str">
        <f aca="false">"Q"&amp;ROUNDUP(MONTH(E210)/3,0)&amp;"-"&amp;YEAR(E210)</f>
        <v>Q2-2018</v>
      </c>
    </row>
    <row r="211" customFormat="false" ht="14.25" hidden="false" customHeight="false" outlineLevel="0" collapsed="false">
      <c r="A211" s="0" t="s">
        <v>253</v>
      </c>
      <c r="B211" s="0" t="s">
        <v>34</v>
      </c>
      <c r="C211" s="0" t="s">
        <v>39</v>
      </c>
      <c r="D211" s="9" t="n">
        <v>43200</v>
      </c>
      <c r="E211" s="9" t="n">
        <v>43277</v>
      </c>
      <c r="F211" s="9" t="n">
        <v>43297</v>
      </c>
      <c r="G211" s="9" t="n">
        <v>43299</v>
      </c>
      <c r="H211" s="10" t="s">
        <v>36</v>
      </c>
      <c r="I211" s="0" t="n">
        <v>1</v>
      </c>
      <c r="J211" s="0" t="n">
        <v>14</v>
      </c>
      <c r="K211" s="0" t="n">
        <v>187</v>
      </c>
      <c r="L211" s="0" t="n">
        <v>22</v>
      </c>
      <c r="M211" s="0" t="n">
        <v>8</v>
      </c>
      <c r="N211" s="11" t="n">
        <v>0.05</v>
      </c>
      <c r="O211" s="12" t="n">
        <v>762.8</v>
      </c>
      <c r="P211" s="12" t="n">
        <v>1105.5</v>
      </c>
      <c r="Q211" s="12" t="n">
        <f aca="false">M211*P211*(1-N211)</f>
        <v>8401.8</v>
      </c>
      <c r="R211" s="12" t="n">
        <f aca="false">M211*O211</f>
        <v>6102.4</v>
      </c>
      <c r="S211" s="12" t="n">
        <f aca="false">Q211-R211</f>
        <v>2299.4</v>
      </c>
      <c r="T211" s="11" t="n">
        <f aca="false">IFERROR(S211/Q211,0)</f>
        <v>0.273679449641743</v>
      </c>
      <c r="U211" s="13" t="n">
        <f aca="false">F211-E211</f>
        <v>20</v>
      </c>
      <c r="V211" s="13" t="n">
        <f aca="false">G211-F211</f>
        <v>2</v>
      </c>
      <c r="W211" s="13" t="n">
        <f aca="false">G211-E211</f>
        <v>22</v>
      </c>
      <c r="X211" s="10" t="n">
        <f aca="false">YEAR(E211)</f>
        <v>2018</v>
      </c>
      <c r="Y211" s="0" t="str">
        <f aca="false">TEXT(E211,"yyyy-mm")</f>
        <v>2018-06</v>
      </c>
      <c r="Z211" s="0" t="str">
        <f aca="false">"Q"&amp;ROUNDUP(MONTH(E211)/3,0)&amp;"-"&amp;YEAR(E211)</f>
        <v>Q2-2018</v>
      </c>
    </row>
    <row r="212" customFormat="false" ht="14.25" hidden="false" customHeight="false" outlineLevel="0" collapsed="false">
      <c r="A212" s="0" t="s">
        <v>254</v>
      </c>
      <c r="B212" s="0" t="s">
        <v>38</v>
      </c>
      <c r="C212" s="0" t="s">
        <v>79</v>
      </c>
      <c r="D212" s="9" t="n">
        <v>43100</v>
      </c>
      <c r="E212" s="9" t="n">
        <v>43277</v>
      </c>
      <c r="F212" s="9" t="n">
        <v>43305</v>
      </c>
      <c r="G212" s="9" t="n">
        <v>43315</v>
      </c>
      <c r="H212" s="10" t="s">
        <v>36</v>
      </c>
      <c r="I212" s="0" t="n">
        <v>18</v>
      </c>
      <c r="J212" s="0" t="n">
        <v>50</v>
      </c>
      <c r="K212" s="0" t="n">
        <v>84</v>
      </c>
      <c r="L212" s="0" t="n">
        <v>46</v>
      </c>
      <c r="M212" s="0" t="n">
        <v>1</v>
      </c>
      <c r="N212" s="11" t="n">
        <v>0.1</v>
      </c>
      <c r="O212" s="12" t="n">
        <v>1668.03</v>
      </c>
      <c r="P212" s="12" t="n">
        <v>2606.3</v>
      </c>
      <c r="Q212" s="12" t="n">
        <f aca="false">M212*P212*(1-N212)</f>
        <v>2345.67</v>
      </c>
      <c r="R212" s="12" t="n">
        <f aca="false">M212*O212</f>
        <v>1668.03</v>
      </c>
      <c r="S212" s="12" t="n">
        <f aca="false">Q212-R212</f>
        <v>677.64</v>
      </c>
      <c r="T212" s="11" t="n">
        <f aca="false">IFERROR(S212/Q212,0)</f>
        <v>0.288889741523744</v>
      </c>
      <c r="U212" s="13" t="n">
        <f aca="false">F212-E212</f>
        <v>28</v>
      </c>
      <c r="V212" s="13" t="n">
        <f aca="false">G212-F212</f>
        <v>10</v>
      </c>
      <c r="W212" s="13" t="n">
        <f aca="false">G212-E212</f>
        <v>38</v>
      </c>
      <c r="X212" s="10" t="n">
        <f aca="false">YEAR(E212)</f>
        <v>2018</v>
      </c>
      <c r="Y212" s="0" t="str">
        <f aca="false">TEXT(E212,"yyyy-mm")</f>
        <v>2018-06</v>
      </c>
      <c r="Z212" s="0" t="str">
        <f aca="false">"Q"&amp;ROUNDUP(MONTH(E212)/3,0)&amp;"-"&amp;YEAR(E212)</f>
        <v>Q2-2018</v>
      </c>
    </row>
    <row r="213" customFormat="false" ht="14.25" hidden="false" customHeight="false" outlineLevel="0" collapsed="false">
      <c r="A213" s="0" t="s">
        <v>255</v>
      </c>
      <c r="B213" s="0" t="s">
        <v>41</v>
      </c>
      <c r="C213" s="0" t="s">
        <v>35</v>
      </c>
      <c r="D213" s="9" t="n">
        <v>43200</v>
      </c>
      <c r="E213" s="9" t="n">
        <v>43277</v>
      </c>
      <c r="F213" s="9" t="n">
        <v>43282</v>
      </c>
      <c r="G213" s="9" t="n">
        <v>43292</v>
      </c>
      <c r="H213" s="10" t="s">
        <v>36</v>
      </c>
      <c r="I213" s="0" t="n">
        <v>22</v>
      </c>
      <c r="J213" s="0" t="n">
        <v>41</v>
      </c>
      <c r="K213" s="0" t="n">
        <v>228</v>
      </c>
      <c r="L213" s="0" t="n">
        <v>25</v>
      </c>
      <c r="M213" s="0" t="n">
        <v>8</v>
      </c>
      <c r="N213" s="11" t="n">
        <v>0.075</v>
      </c>
      <c r="O213" s="12" t="n">
        <v>95.68</v>
      </c>
      <c r="P213" s="12" t="n">
        <v>227.8</v>
      </c>
      <c r="Q213" s="12" t="n">
        <f aca="false">M213*P213*(1-N213)</f>
        <v>1685.72</v>
      </c>
      <c r="R213" s="12" t="n">
        <f aca="false">M213*O213</f>
        <v>765.44</v>
      </c>
      <c r="S213" s="12" t="n">
        <f aca="false">Q213-R213</f>
        <v>920.28</v>
      </c>
      <c r="T213" s="11" t="n">
        <f aca="false">IFERROR(S213/Q213,0)</f>
        <v>0.545926962959448</v>
      </c>
      <c r="U213" s="13" t="n">
        <f aca="false">F213-E213</f>
        <v>5</v>
      </c>
      <c r="V213" s="13" t="n">
        <f aca="false">G213-F213</f>
        <v>10</v>
      </c>
      <c r="W213" s="13" t="n">
        <f aca="false">G213-E213</f>
        <v>15</v>
      </c>
      <c r="X213" s="10" t="n">
        <f aca="false">YEAR(E213)</f>
        <v>2018</v>
      </c>
      <c r="Y213" s="0" t="str">
        <f aca="false">TEXT(E213,"yyyy-mm")</f>
        <v>2018-06</v>
      </c>
      <c r="Z213" s="0" t="str">
        <f aca="false">"Q"&amp;ROUNDUP(MONTH(E213)/3,0)&amp;"-"&amp;YEAR(E213)</f>
        <v>Q2-2018</v>
      </c>
    </row>
    <row r="214" customFormat="false" ht="14.25" hidden="false" customHeight="false" outlineLevel="0" collapsed="false">
      <c r="A214" s="0" t="s">
        <v>256</v>
      </c>
      <c r="B214" s="0" t="s">
        <v>41</v>
      </c>
      <c r="C214" s="0" t="s">
        <v>39</v>
      </c>
      <c r="D214" s="9" t="n">
        <v>43200</v>
      </c>
      <c r="E214" s="9" t="n">
        <v>43277</v>
      </c>
      <c r="F214" s="9" t="n">
        <v>43301</v>
      </c>
      <c r="G214" s="9" t="n">
        <v>43305</v>
      </c>
      <c r="H214" s="10" t="s">
        <v>36</v>
      </c>
      <c r="I214" s="0" t="n">
        <v>22</v>
      </c>
      <c r="J214" s="0" t="n">
        <v>35</v>
      </c>
      <c r="K214" s="0" t="n">
        <v>180</v>
      </c>
      <c r="L214" s="0" t="n">
        <v>29</v>
      </c>
      <c r="M214" s="0" t="n">
        <v>7</v>
      </c>
      <c r="N214" s="11" t="n">
        <v>0.05</v>
      </c>
      <c r="O214" s="12" t="n">
        <v>123.95</v>
      </c>
      <c r="P214" s="12" t="n">
        <v>167.5</v>
      </c>
      <c r="Q214" s="12" t="n">
        <f aca="false">M214*P214*(1-N214)</f>
        <v>1113.875</v>
      </c>
      <c r="R214" s="12" t="n">
        <f aca="false">M214*O214</f>
        <v>867.65</v>
      </c>
      <c r="S214" s="12" t="n">
        <f aca="false">Q214-R214</f>
        <v>246.225</v>
      </c>
      <c r="T214" s="11" t="n">
        <f aca="false">IFERROR(S214/Q214,0)</f>
        <v>0.221052631578947</v>
      </c>
      <c r="U214" s="13" t="n">
        <f aca="false">F214-E214</f>
        <v>24</v>
      </c>
      <c r="V214" s="13" t="n">
        <f aca="false">G214-F214</f>
        <v>4</v>
      </c>
      <c r="W214" s="13" t="n">
        <f aca="false">G214-E214</f>
        <v>28</v>
      </c>
      <c r="X214" s="10" t="n">
        <f aca="false">YEAR(E214)</f>
        <v>2018</v>
      </c>
      <c r="Y214" s="0" t="str">
        <f aca="false">TEXT(E214,"yyyy-mm")</f>
        <v>2018-06</v>
      </c>
      <c r="Z214" s="0" t="str">
        <f aca="false">"Q"&amp;ROUNDUP(MONTH(E214)/3,0)&amp;"-"&amp;YEAR(E214)</f>
        <v>Q2-2018</v>
      </c>
    </row>
    <row r="215" customFormat="false" ht="14.25" hidden="false" customHeight="false" outlineLevel="0" collapsed="false">
      <c r="A215" s="0" t="s">
        <v>257</v>
      </c>
      <c r="B215" s="0" t="s">
        <v>34</v>
      </c>
      <c r="C215" s="0" t="s">
        <v>35</v>
      </c>
      <c r="D215" s="9" t="n">
        <v>43100</v>
      </c>
      <c r="E215" s="9" t="n">
        <v>43277</v>
      </c>
      <c r="F215" s="9" t="n">
        <v>43289</v>
      </c>
      <c r="G215" s="9" t="n">
        <v>43292</v>
      </c>
      <c r="H215" s="10" t="s">
        <v>36</v>
      </c>
      <c r="I215" s="0" t="n">
        <v>7</v>
      </c>
      <c r="J215" s="0" t="n">
        <v>21</v>
      </c>
      <c r="K215" s="0" t="n">
        <v>250</v>
      </c>
      <c r="L215" s="0" t="n">
        <v>16</v>
      </c>
      <c r="M215" s="0" t="n">
        <v>3</v>
      </c>
      <c r="N215" s="11" t="n">
        <v>0.1</v>
      </c>
      <c r="O215" s="12" t="n">
        <v>538.48</v>
      </c>
      <c r="P215" s="12" t="n">
        <v>1145.7</v>
      </c>
      <c r="Q215" s="12" t="n">
        <f aca="false">M215*P215*(1-N215)</f>
        <v>3093.39</v>
      </c>
      <c r="R215" s="12" t="n">
        <f aca="false">M215*O215</f>
        <v>1615.44</v>
      </c>
      <c r="S215" s="12" t="n">
        <f aca="false">Q215-R215</f>
        <v>1477.95</v>
      </c>
      <c r="T215" s="11" t="n">
        <f aca="false">IFERROR(S215/Q215,0)</f>
        <v>0.477776807967958</v>
      </c>
      <c r="U215" s="13" t="n">
        <f aca="false">F215-E215</f>
        <v>12</v>
      </c>
      <c r="V215" s="13" t="n">
        <f aca="false">G215-F215</f>
        <v>3</v>
      </c>
      <c r="W215" s="13" t="n">
        <f aca="false">G215-E215</f>
        <v>15</v>
      </c>
      <c r="X215" s="10" t="n">
        <f aca="false">YEAR(E215)</f>
        <v>2018</v>
      </c>
      <c r="Y215" s="0" t="str">
        <f aca="false">TEXT(E215,"yyyy-mm")</f>
        <v>2018-06</v>
      </c>
      <c r="Z215" s="0" t="str">
        <f aca="false">"Q"&amp;ROUNDUP(MONTH(E215)/3,0)&amp;"-"&amp;YEAR(E215)</f>
        <v>Q2-2018</v>
      </c>
    </row>
    <row r="216" customFormat="false" ht="14.25" hidden="false" customHeight="false" outlineLevel="0" collapsed="false">
      <c r="A216" s="0" t="s">
        <v>258</v>
      </c>
      <c r="B216" s="0" t="s">
        <v>34</v>
      </c>
      <c r="C216" s="0" t="s">
        <v>46</v>
      </c>
      <c r="D216" s="9" t="n">
        <v>43200</v>
      </c>
      <c r="E216" s="9" t="n">
        <v>43277</v>
      </c>
      <c r="F216" s="9" t="n">
        <v>43293</v>
      </c>
      <c r="G216" s="9" t="n">
        <v>43294</v>
      </c>
      <c r="H216" s="10" t="s">
        <v>36</v>
      </c>
      <c r="I216" s="0" t="n">
        <v>4</v>
      </c>
      <c r="J216" s="0" t="n">
        <v>37</v>
      </c>
      <c r="K216" s="0" t="n">
        <v>326</v>
      </c>
      <c r="L216" s="0" t="n">
        <v>36</v>
      </c>
      <c r="M216" s="0" t="n">
        <v>7</v>
      </c>
      <c r="N216" s="11" t="n">
        <v>0.075</v>
      </c>
      <c r="O216" s="12" t="n">
        <v>2157.67</v>
      </c>
      <c r="P216" s="12" t="n">
        <v>2599.6</v>
      </c>
      <c r="Q216" s="12" t="n">
        <f aca="false">M216*P216*(1-N216)</f>
        <v>16832.41</v>
      </c>
      <c r="R216" s="12" t="n">
        <f aca="false">M216*O216</f>
        <v>15103.69</v>
      </c>
      <c r="S216" s="12" t="n">
        <f aca="false">Q216-R216</f>
        <v>1728.72</v>
      </c>
      <c r="T216" s="11" t="n">
        <f aca="false">IFERROR(S216/Q216,0)</f>
        <v>0.102701870973913</v>
      </c>
      <c r="U216" s="13" t="n">
        <f aca="false">F216-E216</f>
        <v>16</v>
      </c>
      <c r="V216" s="13" t="n">
        <f aca="false">G216-F216</f>
        <v>1</v>
      </c>
      <c r="W216" s="13" t="n">
        <f aca="false">G216-E216</f>
        <v>17</v>
      </c>
      <c r="X216" s="10" t="n">
        <f aca="false">YEAR(E216)</f>
        <v>2018</v>
      </c>
      <c r="Y216" s="0" t="str">
        <f aca="false">TEXT(E216,"yyyy-mm")</f>
        <v>2018-06</v>
      </c>
      <c r="Z216" s="0" t="str">
        <f aca="false">"Q"&amp;ROUNDUP(MONTH(E216)/3,0)&amp;"-"&amp;YEAR(E216)</f>
        <v>Q2-2018</v>
      </c>
    </row>
    <row r="217" customFormat="false" ht="14.25" hidden="false" customHeight="false" outlineLevel="0" collapsed="false">
      <c r="A217" s="0" t="s">
        <v>259</v>
      </c>
      <c r="B217" s="0" t="s">
        <v>41</v>
      </c>
      <c r="C217" s="0" t="s">
        <v>39</v>
      </c>
      <c r="D217" s="9" t="n">
        <v>43200</v>
      </c>
      <c r="E217" s="9" t="n">
        <v>43278</v>
      </c>
      <c r="F217" s="9" t="n">
        <v>43290</v>
      </c>
      <c r="G217" s="9" t="n">
        <v>43298</v>
      </c>
      <c r="H217" s="10" t="s">
        <v>36</v>
      </c>
      <c r="I217" s="0" t="n">
        <v>24</v>
      </c>
      <c r="J217" s="0" t="n">
        <v>14</v>
      </c>
      <c r="K217" s="0" t="n">
        <v>136</v>
      </c>
      <c r="L217" s="0" t="n">
        <v>18</v>
      </c>
      <c r="M217" s="0" t="n">
        <v>1</v>
      </c>
      <c r="N217" s="11" t="n">
        <v>0.05</v>
      </c>
      <c r="O217" s="12" t="n">
        <v>1969.8</v>
      </c>
      <c r="P217" s="12" t="n">
        <v>3939.6</v>
      </c>
      <c r="Q217" s="12" t="n">
        <f aca="false">M217*P217*(1-N217)</f>
        <v>3742.62</v>
      </c>
      <c r="R217" s="12" t="n">
        <f aca="false">M217*O217</f>
        <v>1969.8</v>
      </c>
      <c r="S217" s="12" t="n">
        <f aca="false">Q217-R217</f>
        <v>1772.82</v>
      </c>
      <c r="T217" s="11" t="n">
        <f aca="false">IFERROR(S217/Q217,0)</f>
        <v>0.473684210526316</v>
      </c>
      <c r="U217" s="13" t="n">
        <f aca="false">F217-E217</f>
        <v>12</v>
      </c>
      <c r="V217" s="13" t="n">
        <f aca="false">G217-F217</f>
        <v>8</v>
      </c>
      <c r="W217" s="13" t="n">
        <f aca="false">G217-E217</f>
        <v>20</v>
      </c>
      <c r="X217" s="10" t="n">
        <f aca="false">YEAR(E217)</f>
        <v>2018</v>
      </c>
      <c r="Y217" s="0" t="str">
        <f aca="false">TEXT(E217,"yyyy-mm")</f>
        <v>2018-06</v>
      </c>
      <c r="Z217" s="0" t="str">
        <f aca="false">"Q"&amp;ROUNDUP(MONTH(E217)/3,0)&amp;"-"&amp;YEAR(E217)</f>
        <v>Q2-2018</v>
      </c>
    </row>
    <row r="218" customFormat="false" ht="14.25" hidden="false" customHeight="false" outlineLevel="0" collapsed="false">
      <c r="A218" s="0" t="s">
        <v>260</v>
      </c>
      <c r="B218" s="0" t="s">
        <v>34</v>
      </c>
      <c r="C218" s="0" t="s">
        <v>39</v>
      </c>
      <c r="D218" s="9" t="n">
        <v>43200</v>
      </c>
      <c r="E218" s="9" t="n">
        <v>43278</v>
      </c>
      <c r="F218" s="9" t="n">
        <v>43299</v>
      </c>
      <c r="G218" s="9" t="n">
        <v>43302</v>
      </c>
      <c r="H218" s="10" t="s">
        <v>36</v>
      </c>
      <c r="I218" s="0" t="n">
        <v>2</v>
      </c>
      <c r="J218" s="0" t="n">
        <v>18</v>
      </c>
      <c r="K218" s="0" t="n">
        <v>112</v>
      </c>
      <c r="L218" s="0" t="n">
        <v>37</v>
      </c>
      <c r="M218" s="0" t="n">
        <v>8</v>
      </c>
      <c r="N218" s="11" t="n">
        <v>0.075</v>
      </c>
      <c r="O218" s="12" t="n">
        <v>1584.55</v>
      </c>
      <c r="P218" s="12" t="n">
        <v>2881</v>
      </c>
      <c r="Q218" s="12" t="n">
        <f aca="false">M218*P218*(1-N218)</f>
        <v>21319.4</v>
      </c>
      <c r="R218" s="12" t="n">
        <f aca="false">M218*O218</f>
        <v>12676.4</v>
      </c>
      <c r="S218" s="12" t="n">
        <f aca="false">Q218-R218</f>
        <v>8643</v>
      </c>
      <c r="T218" s="11" t="n">
        <f aca="false">IFERROR(S218/Q218,0)</f>
        <v>0.405405405405406</v>
      </c>
      <c r="U218" s="13" t="n">
        <f aca="false">F218-E218</f>
        <v>21</v>
      </c>
      <c r="V218" s="13" t="n">
        <f aca="false">G218-F218</f>
        <v>3</v>
      </c>
      <c r="W218" s="13" t="n">
        <f aca="false">G218-E218</f>
        <v>24</v>
      </c>
      <c r="X218" s="10" t="n">
        <f aca="false">YEAR(E218)</f>
        <v>2018</v>
      </c>
      <c r="Y218" s="0" t="str">
        <f aca="false">TEXT(E218,"yyyy-mm")</f>
        <v>2018-06</v>
      </c>
      <c r="Z218" s="0" t="str">
        <f aca="false">"Q"&amp;ROUNDUP(MONTH(E218)/3,0)&amp;"-"&amp;YEAR(E218)</f>
        <v>Q2-2018</v>
      </c>
    </row>
    <row r="219" customFormat="false" ht="14.25" hidden="false" customHeight="false" outlineLevel="0" collapsed="false">
      <c r="A219" s="0" t="s">
        <v>261</v>
      </c>
      <c r="B219" s="0" t="s">
        <v>34</v>
      </c>
      <c r="C219" s="0" t="s">
        <v>39</v>
      </c>
      <c r="D219" s="9" t="n">
        <v>43200</v>
      </c>
      <c r="E219" s="9" t="n">
        <v>43278</v>
      </c>
      <c r="F219" s="9" t="n">
        <v>43285</v>
      </c>
      <c r="G219" s="9" t="n">
        <v>43287</v>
      </c>
      <c r="H219" s="10" t="s">
        <v>36</v>
      </c>
      <c r="I219" s="0" t="n">
        <v>3</v>
      </c>
      <c r="J219" s="0" t="n">
        <v>22</v>
      </c>
      <c r="K219" s="0" t="n">
        <v>108</v>
      </c>
      <c r="L219" s="0" t="n">
        <v>43</v>
      </c>
      <c r="M219" s="0" t="n">
        <v>2</v>
      </c>
      <c r="N219" s="11" t="n">
        <v>0.05</v>
      </c>
      <c r="O219" s="12" t="n">
        <v>2003.3</v>
      </c>
      <c r="P219" s="12" t="n">
        <v>3852.5</v>
      </c>
      <c r="Q219" s="12" t="n">
        <f aca="false">M219*P219*(1-N219)</f>
        <v>7319.75</v>
      </c>
      <c r="R219" s="12" t="n">
        <f aca="false">M219*O219</f>
        <v>4006.6</v>
      </c>
      <c r="S219" s="12" t="n">
        <f aca="false">Q219-R219</f>
        <v>3313.15</v>
      </c>
      <c r="T219" s="11" t="n">
        <f aca="false">IFERROR(S219/Q219,0)</f>
        <v>0.452631578947368</v>
      </c>
      <c r="U219" s="13" t="n">
        <f aca="false">F219-E219</f>
        <v>7</v>
      </c>
      <c r="V219" s="13" t="n">
        <f aca="false">G219-F219</f>
        <v>2</v>
      </c>
      <c r="W219" s="13" t="n">
        <f aca="false">G219-E219</f>
        <v>9</v>
      </c>
      <c r="X219" s="10" t="n">
        <f aca="false">YEAR(E219)</f>
        <v>2018</v>
      </c>
      <c r="Y219" s="0" t="str">
        <f aca="false">TEXT(E219,"yyyy-mm")</f>
        <v>2018-06</v>
      </c>
      <c r="Z219" s="0" t="str">
        <f aca="false">"Q"&amp;ROUNDUP(MONTH(E219)/3,0)&amp;"-"&amp;YEAR(E219)</f>
        <v>Q2-2018</v>
      </c>
    </row>
    <row r="220" customFormat="false" ht="14.25" hidden="false" customHeight="false" outlineLevel="0" collapsed="false">
      <c r="A220" s="0" t="s">
        <v>262</v>
      </c>
      <c r="B220" s="0" t="s">
        <v>43</v>
      </c>
      <c r="C220" s="0" t="s">
        <v>48</v>
      </c>
      <c r="D220" s="9" t="n">
        <v>43200</v>
      </c>
      <c r="E220" s="9" t="n">
        <v>43278</v>
      </c>
      <c r="F220" s="9" t="n">
        <v>43285</v>
      </c>
      <c r="G220" s="9" t="n">
        <v>43291</v>
      </c>
      <c r="H220" s="10" t="s">
        <v>36</v>
      </c>
      <c r="I220" s="0" t="n">
        <v>27</v>
      </c>
      <c r="J220" s="0" t="n">
        <v>48</v>
      </c>
      <c r="K220" s="0" t="n">
        <v>56</v>
      </c>
      <c r="L220" s="0" t="n">
        <v>42</v>
      </c>
      <c r="M220" s="0" t="n">
        <v>2</v>
      </c>
      <c r="N220" s="11" t="n">
        <v>0.05</v>
      </c>
      <c r="O220" s="12" t="n">
        <v>546.72</v>
      </c>
      <c r="P220" s="12" t="n">
        <v>1139</v>
      </c>
      <c r="Q220" s="12" t="n">
        <f aca="false">M220*P220*(1-N220)</f>
        <v>2164.1</v>
      </c>
      <c r="R220" s="12" t="n">
        <f aca="false">M220*O220</f>
        <v>1093.44</v>
      </c>
      <c r="S220" s="12" t="n">
        <f aca="false">Q220-R220</f>
        <v>1070.66</v>
      </c>
      <c r="T220" s="11" t="n">
        <f aca="false">IFERROR(S220/Q220,0)</f>
        <v>0.494736842105263</v>
      </c>
      <c r="U220" s="13" t="n">
        <f aca="false">F220-E220</f>
        <v>7</v>
      </c>
      <c r="V220" s="13" t="n">
        <f aca="false">G220-F220</f>
        <v>6</v>
      </c>
      <c r="W220" s="13" t="n">
        <f aca="false">G220-E220</f>
        <v>13</v>
      </c>
      <c r="X220" s="10" t="n">
        <f aca="false">YEAR(E220)</f>
        <v>2018</v>
      </c>
      <c r="Y220" s="0" t="str">
        <f aca="false">TEXT(E220,"yyyy-mm")</f>
        <v>2018-06</v>
      </c>
      <c r="Z220" s="0" t="str">
        <f aca="false">"Q"&amp;ROUNDUP(MONTH(E220)/3,0)&amp;"-"&amp;YEAR(E220)</f>
        <v>Q2-2018</v>
      </c>
    </row>
    <row r="221" customFormat="false" ht="14.25" hidden="false" customHeight="false" outlineLevel="0" collapsed="false">
      <c r="A221" s="0" t="s">
        <v>263</v>
      </c>
      <c r="B221" s="0" t="s">
        <v>41</v>
      </c>
      <c r="C221" s="0" t="s">
        <v>39</v>
      </c>
      <c r="D221" s="9" t="n">
        <v>43200</v>
      </c>
      <c r="E221" s="9" t="n">
        <v>43278</v>
      </c>
      <c r="F221" s="9" t="n">
        <v>43287</v>
      </c>
      <c r="G221" s="9" t="n">
        <v>43290</v>
      </c>
      <c r="H221" s="10" t="s">
        <v>36</v>
      </c>
      <c r="I221" s="0" t="n">
        <v>23</v>
      </c>
      <c r="J221" s="0" t="n">
        <v>7</v>
      </c>
      <c r="K221" s="0" t="n">
        <v>195</v>
      </c>
      <c r="L221" s="0" t="n">
        <v>25</v>
      </c>
      <c r="M221" s="0" t="n">
        <v>4</v>
      </c>
      <c r="N221" s="11" t="n">
        <v>0.05</v>
      </c>
      <c r="O221" s="12" t="n">
        <v>2040.55</v>
      </c>
      <c r="P221" s="12" t="n">
        <v>2519.2</v>
      </c>
      <c r="Q221" s="12" t="n">
        <f aca="false">M221*P221*(1-N221)</f>
        <v>9572.96</v>
      </c>
      <c r="R221" s="12" t="n">
        <f aca="false">M221*O221</f>
        <v>8162.2</v>
      </c>
      <c r="S221" s="12" t="n">
        <f aca="false">Q221-R221</f>
        <v>1410.76</v>
      </c>
      <c r="T221" s="11" t="n">
        <f aca="false">IFERROR(S221/Q221,0)</f>
        <v>0.147369256739817</v>
      </c>
      <c r="U221" s="13" t="n">
        <f aca="false">F221-E221</f>
        <v>9</v>
      </c>
      <c r="V221" s="13" t="n">
        <f aca="false">G221-F221</f>
        <v>3</v>
      </c>
      <c r="W221" s="13" t="n">
        <f aca="false">G221-E221</f>
        <v>12</v>
      </c>
      <c r="X221" s="10" t="n">
        <f aca="false">YEAR(E221)</f>
        <v>2018</v>
      </c>
      <c r="Y221" s="0" t="str">
        <f aca="false">TEXT(E221,"yyyy-mm")</f>
        <v>2018-06</v>
      </c>
      <c r="Z221" s="0" t="str">
        <f aca="false">"Q"&amp;ROUNDUP(MONTH(E221)/3,0)&amp;"-"&amp;YEAR(E221)</f>
        <v>Q2-2018</v>
      </c>
    </row>
    <row r="222" customFormat="false" ht="14.25" hidden="false" customHeight="false" outlineLevel="0" collapsed="false">
      <c r="A222" s="0" t="s">
        <v>264</v>
      </c>
      <c r="B222" s="0" t="s">
        <v>34</v>
      </c>
      <c r="C222" s="0" t="s">
        <v>79</v>
      </c>
      <c r="D222" s="9" t="n">
        <v>43100</v>
      </c>
      <c r="E222" s="9" t="n">
        <v>43278</v>
      </c>
      <c r="F222" s="9" t="n">
        <v>43299</v>
      </c>
      <c r="G222" s="9" t="n">
        <v>43304</v>
      </c>
      <c r="H222" s="10" t="s">
        <v>36</v>
      </c>
      <c r="I222" s="0" t="n">
        <v>9</v>
      </c>
      <c r="J222" s="0" t="n">
        <v>33</v>
      </c>
      <c r="K222" s="0" t="n">
        <v>82</v>
      </c>
      <c r="L222" s="0" t="n">
        <v>42</v>
      </c>
      <c r="M222" s="0" t="n">
        <v>1</v>
      </c>
      <c r="N222" s="11" t="n">
        <v>0.15</v>
      </c>
      <c r="O222" s="12" t="n">
        <v>703.63</v>
      </c>
      <c r="P222" s="12" t="n">
        <v>1192.6</v>
      </c>
      <c r="Q222" s="12" t="n">
        <f aca="false">M222*P222*(1-N222)</f>
        <v>1013.71</v>
      </c>
      <c r="R222" s="12" t="n">
        <f aca="false">M222*O222</f>
        <v>703.63</v>
      </c>
      <c r="S222" s="12" t="n">
        <f aca="false">Q222-R222</f>
        <v>310.08</v>
      </c>
      <c r="T222" s="11" t="n">
        <f aca="false">IFERROR(S222/Q222,0)</f>
        <v>0.305886298842864</v>
      </c>
      <c r="U222" s="13" t="n">
        <f aca="false">F222-E222</f>
        <v>21</v>
      </c>
      <c r="V222" s="13" t="n">
        <f aca="false">G222-F222</f>
        <v>5</v>
      </c>
      <c r="W222" s="13" t="n">
        <f aca="false">G222-E222</f>
        <v>26</v>
      </c>
      <c r="X222" s="10" t="n">
        <f aca="false">YEAR(E222)</f>
        <v>2018</v>
      </c>
      <c r="Y222" s="0" t="str">
        <f aca="false">TEXT(E222,"yyyy-mm")</f>
        <v>2018-06</v>
      </c>
      <c r="Z222" s="0" t="str">
        <f aca="false">"Q"&amp;ROUNDUP(MONTH(E222)/3,0)&amp;"-"&amp;YEAR(E222)</f>
        <v>Q2-2018</v>
      </c>
    </row>
    <row r="223" customFormat="false" ht="14.25" hidden="false" customHeight="false" outlineLevel="0" collapsed="false">
      <c r="A223" s="0" t="s">
        <v>265</v>
      </c>
      <c r="B223" s="0" t="s">
        <v>34</v>
      </c>
      <c r="C223" s="0" t="s">
        <v>35</v>
      </c>
      <c r="D223" s="9" t="n">
        <v>43200</v>
      </c>
      <c r="E223" s="9" t="n">
        <v>43278</v>
      </c>
      <c r="F223" s="9" t="n">
        <v>43280</v>
      </c>
      <c r="G223" s="9" t="n">
        <v>43290</v>
      </c>
      <c r="H223" s="10" t="s">
        <v>36</v>
      </c>
      <c r="I223" s="0" t="n">
        <v>5</v>
      </c>
      <c r="J223" s="0" t="n">
        <v>18</v>
      </c>
      <c r="K223" s="0" t="n">
        <v>215</v>
      </c>
      <c r="L223" s="0" t="n">
        <v>14</v>
      </c>
      <c r="M223" s="0" t="n">
        <v>5</v>
      </c>
      <c r="N223" s="11" t="n">
        <v>0.075</v>
      </c>
      <c r="O223" s="12" t="n">
        <v>1013.04</v>
      </c>
      <c r="P223" s="12" t="n">
        <v>2412</v>
      </c>
      <c r="Q223" s="12" t="n">
        <f aca="false">M223*P223*(1-N223)</f>
        <v>11155.5</v>
      </c>
      <c r="R223" s="12" t="n">
        <f aca="false">M223*O223</f>
        <v>5065.2</v>
      </c>
      <c r="S223" s="12" t="n">
        <f aca="false">Q223-R223</f>
        <v>6090.3</v>
      </c>
      <c r="T223" s="11" t="n">
        <f aca="false">IFERROR(S223/Q223,0)</f>
        <v>0.545945945945946</v>
      </c>
      <c r="U223" s="13" t="n">
        <f aca="false">F223-E223</f>
        <v>2</v>
      </c>
      <c r="V223" s="13" t="n">
        <f aca="false">G223-F223</f>
        <v>10</v>
      </c>
      <c r="W223" s="13" t="n">
        <f aca="false">G223-E223</f>
        <v>12</v>
      </c>
      <c r="X223" s="10" t="n">
        <f aca="false">YEAR(E223)</f>
        <v>2018</v>
      </c>
      <c r="Y223" s="0" t="str">
        <f aca="false">TEXT(E223,"yyyy-mm")</f>
        <v>2018-06</v>
      </c>
      <c r="Z223" s="0" t="str">
        <f aca="false">"Q"&amp;ROUNDUP(MONTH(E223)/3,0)&amp;"-"&amp;YEAR(E223)</f>
        <v>Q2-2018</v>
      </c>
    </row>
    <row r="224" customFormat="false" ht="14.25" hidden="false" customHeight="false" outlineLevel="0" collapsed="false">
      <c r="A224" s="0" t="s">
        <v>266</v>
      </c>
      <c r="B224" s="0" t="s">
        <v>34</v>
      </c>
      <c r="C224" s="0" t="s">
        <v>39</v>
      </c>
      <c r="D224" s="9" t="n">
        <v>43200</v>
      </c>
      <c r="E224" s="9" t="n">
        <v>43278</v>
      </c>
      <c r="F224" s="9" t="n">
        <v>43299</v>
      </c>
      <c r="G224" s="9" t="n">
        <v>43303</v>
      </c>
      <c r="H224" s="10" t="s">
        <v>36</v>
      </c>
      <c r="I224" s="0" t="n">
        <v>9</v>
      </c>
      <c r="J224" s="0" t="n">
        <v>6</v>
      </c>
      <c r="K224" s="0" t="n">
        <v>134</v>
      </c>
      <c r="L224" s="0" t="n">
        <v>47</v>
      </c>
      <c r="M224" s="0" t="n">
        <v>7</v>
      </c>
      <c r="N224" s="11" t="n">
        <v>0.05</v>
      </c>
      <c r="O224" s="12" t="n">
        <v>2057.57</v>
      </c>
      <c r="P224" s="12" t="n">
        <v>2479</v>
      </c>
      <c r="Q224" s="12" t="n">
        <f aca="false">M224*P224*(1-N224)</f>
        <v>16485.35</v>
      </c>
      <c r="R224" s="12" t="n">
        <f aca="false">M224*O224</f>
        <v>14402.99</v>
      </c>
      <c r="S224" s="12" t="n">
        <f aca="false">Q224-R224</f>
        <v>2082.36</v>
      </c>
      <c r="T224" s="11" t="n">
        <f aca="false">IFERROR(S224/Q224,0)</f>
        <v>0.126315789473684</v>
      </c>
      <c r="U224" s="13" t="n">
        <f aca="false">F224-E224</f>
        <v>21</v>
      </c>
      <c r="V224" s="13" t="n">
        <f aca="false">G224-F224</f>
        <v>4</v>
      </c>
      <c r="W224" s="13" t="n">
        <f aca="false">G224-E224</f>
        <v>25</v>
      </c>
      <c r="X224" s="10" t="n">
        <f aca="false">YEAR(E224)</f>
        <v>2018</v>
      </c>
      <c r="Y224" s="0" t="str">
        <f aca="false">TEXT(E224,"yyyy-mm")</f>
        <v>2018-06</v>
      </c>
      <c r="Z224" s="0" t="str">
        <f aca="false">"Q"&amp;ROUNDUP(MONTH(E224)/3,0)&amp;"-"&amp;YEAR(E224)</f>
        <v>Q2-2018</v>
      </c>
    </row>
    <row r="225" customFormat="false" ht="14.25" hidden="false" customHeight="false" outlineLevel="0" collapsed="false">
      <c r="A225" s="0" t="s">
        <v>267</v>
      </c>
      <c r="B225" s="0" t="s">
        <v>43</v>
      </c>
      <c r="C225" s="0" t="s">
        <v>46</v>
      </c>
      <c r="D225" s="9" t="n">
        <v>43200</v>
      </c>
      <c r="E225" s="9" t="n">
        <v>43278</v>
      </c>
      <c r="F225" s="9" t="n">
        <v>43294</v>
      </c>
      <c r="G225" s="9" t="n">
        <v>43295</v>
      </c>
      <c r="H225" s="10" t="s">
        <v>36</v>
      </c>
      <c r="I225" s="0" t="n">
        <v>26</v>
      </c>
      <c r="J225" s="0" t="n">
        <v>10</v>
      </c>
      <c r="K225" s="0" t="n">
        <v>322</v>
      </c>
      <c r="L225" s="0" t="n">
        <v>35</v>
      </c>
      <c r="M225" s="0" t="n">
        <v>7</v>
      </c>
      <c r="N225" s="11" t="n">
        <v>0.1</v>
      </c>
      <c r="O225" s="12" t="n">
        <v>1330.35</v>
      </c>
      <c r="P225" s="12" t="n">
        <v>1956.4</v>
      </c>
      <c r="Q225" s="12" t="n">
        <f aca="false">M225*P225*(1-N225)</f>
        <v>12325.32</v>
      </c>
      <c r="R225" s="12" t="n">
        <f aca="false">M225*O225</f>
        <v>9312.45</v>
      </c>
      <c r="S225" s="12" t="n">
        <f aca="false">Q225-R225</f>
        <v>3012.87</v>
      </c>
      <c r="T225" s="11" t="n">
        <f aca="false">IFERROR(S225/Q225,0)</f>
        <v>0.24444558031759</v>
      </c>
      <c r="U225" s="13" t="n">
        <f aca="false">F225-E225</f>
        <v>16</v>
      </c>
      <c r="V225" s="13" t="n">
        <f aca="false">G225-F225</f>
        <v>1</v>
      </c>
      <c r="W225" s="13" t="n">
        <f aca="false">G225-E225</f>
        <v>17</v>
      </c>
      <c r="X225" s="10" t="n">
        <f aca="false">YEAR(E225)</f>
        <v>2018</v>
      </c>
      <c r="Y225" s="0" t="str">
        <f aca="false">TEXT(E225,"yyyy-mm")</f>
        <v>2018-06</v>
      </c>
      <c r="Z225" s="0" t="str">
        <f aca="false">"Q"&amp;ROUNDUP(MONTH(E225)/3,0)&amp;"-"&amp;YEAR(E225)</f>
        <v>Q2-2018</v>
      </c>
    </row>
    <row r="226" customFormat="false" ht="14.25" hidden="false" customHeight="false" outlineLevel="0" collapsed="false">
      <c r="A226" s="0" t="s">
        <v>268</v>
      </c>
      <c r="B226" s="0" t="s">
        <v>38</v>
      </c>
      <c r="C226" s="0" t="s">
        <v>39</v>
      </c>
      <c r="D226" s="9" t="n">
        <v>43200</v>
      </c>
      <c r="E226" s="9" t="n">
        <v>43278</v>
      </c>
      <c r="F226" s="9" t="n">
        <v>43286</v>
      </c>
      <c r="G226" s="9" t="n">
        <v>43295</v>
      </c>
      <c r="H226" s="10" t="s">
        <v>36</v>
      </c>
      <c r="I226" s="0" t="n">
        <v>15</v>
      </c>
      <c r="J226" s="0" t="n">
        <v>4</v>
      </c>
      <c r="K226" s="0" t="n">
        <v>176</v>
      </c>
      <c r="L226" s="0" t="n">
        <v>42</v>
      </c>
      <c r="M226" s="0" t="n">
        <v>5</v>
      </c>
      <c r="N226" s="11" t="n">
        <v>0.3</v>
      </c>
      <c r="O226" s="12" t="n">
        <v>722.73</v>
      </c>
      <c r="P226" s="12" t="n">
        <v>1078.7</v>
      </c>
      <c r="Q226" s="12" t="n">
        <f aca="false">M226*P226*(1-N226)</f>
        <v>3775.45</v>
      </c>
      <c r="R226" s="12" t="n">
        <f aca="false">M226*O226</f>
        <v>3613.65</v>
      </c>
      <c r="S226" s="12" t="n">
        <f aca="false">Q226-R226</f>
        <v>161.8</v>
      </c>
      <c r="T226" s="11" t="n">
        <f aca="false">IFERROR(S226/Q226,0)</f>
        <v>0.0428558185117005</v>
      </c>
      <c r="U226" s="13" t="n">
        <f aca="false">F226-E226</f>
        <v>8</v>
      </c>
      <c r="V226" s="13" t="n">
        <f aca="false">G226-F226</f>
        <v>9</v>
      </c>
      <c r="W226" s="13" t="n">
        <f aca="false">G226-E226</f>
        <v>17</v>
      </c>
      <c r="X226" s="10" t="n">
        <f aca="false">YEAR(E226)</f>
        <v>2018</v>
      </c>
      <c r="Y226" s="0" t="str">
        <f aca="false">TEXT(E226,"yyyy-mm")</f>
        <v>2018-06</v>
      </c>
      <c r="Z226" s="0" t="str">
        <f aca="false">"Q"&amp;ROUNDUP(MONTH(E226)/3,0)&amp;"-"&amp;YEAR(E226)</f>
        <v>Q2-2018</v>
      </c>
    </row>
    <row r="227" customFormat="false" ht="14.25" hidden="false" customHeight="false" outlineLevel="0" collapsed="false">
      <c r="A227" s="0" t="s">
        <v>269</v>
      </c>
      <c r="B227" s="0" t="s">
        <v>34</v>
      </c>
      <c r="C227" s="0" t="s">
        <v>79</v>
      </c>
      <c r="D227" s="9" t="n">
        <v>43100</v>
      </c>
      <c r="E227" s="9" t="n">
        <v>43278</v>
      </c>
      <c r="F227" s="9" t="n">
        <v>43293</v>
      </c>
      <c r="G227" s="9" t="n">
        <v>43303</v>
      </c>
      <c r="H227" s="10" t="s">
        <v>36</v>
      </c>
      <c r="I227" s="0" t="n">
        <v>6</v>
      </c>
      <c r="J227" s="0" t="n">
        <v>22</v>
      </c>
      <c r="K227" s="0" t="n">
        <v>70</v>
      </c>
      <c r="L227" s="0" t="n">
        <v>26</v>
      </c>
      <c r="M227" s="0" t="n">
        <v>1</v>
      </c>
      <c r="N227" s="11" t="n">
        <v>0.075</v>
      </c>
      <c r="O227" s="12" t="n">
        <v>945.91</v>
      </c>
      <c r="P227" s="12" t="n">
        <v>1212.7</v>
      </c>
      <c r="Q227" s="12" t="n">
        <f aca="false">M227*P227*(1-N227)</f>
        <v>1121.7475</v>
      </c>
      <c r="R227" s="12" t="n">
        <f aca="false">M227*O227</f>
        <v>945.91</v>
      </c>
      <c r="S227" s="12" t="n">
        <f aca="false">Q227-R227</f>
        <v>175.8375</v>
      </c>
      <c r="T227" s="11" t="n">
        <f aca="false">IFERROR(S227/Q227,0)</f>
        <v>0.15675319089189</v>
      </c>
      <c r="U227" s="13" t="n">
        <f aca="false">F227-E227</f>
        <v>15</v>
      </c>
      <c r="V227" s="13" t="n">
        <f aca="false">G227-F227</f>
        <v>10</v>
      </c>
      <c r="W227" s="13" t="n">
        <f aca="false">G227-E227</f>
        <v>25</v>
      </c>
      <c r="X227" s="10" t="n">
        <f aca="false">YEAR(E227)</f>
        <v>2018</v>
      </c>
      <c r="Y227" s="0" t="str">
        <f aca="false">TEXT(E227,"yyyy-mm")</f>
        <v>2018-06</v>
      </c>
      <c r="Z227" s="0" t="str">
        <f aca="false">"Q"&amp;ROUNDUP(MONTH(E227)/3,0)&amp;"-"&amp;YEAR(E227)</f>
        <v>Q2-2018</v>
      </c>
    </row>
    <row r="228" customFormat="false" ht="14.25" hidden="false" customHeight="false" outlineLevel="0" collapsed="false">
      <c r="A228" s="0" t="s">
        <v>270</v>
      </c>
      <c r="B228" s="0" t="s">
        <v>38</v>
      </c>
      <c r="C228" s="0" t="s">
        <v>35</v>
      </c>
      <c r="D228" s="9" t="n">
        <v>43200</v>
      </c>
      <c r="E228" s="9" t="n">
        <v>43278</v>
      </c>
      <c r="F228" s="9" t="n">
        <v>43287</v>
      </c>
      <c r="G228" s="9" t="n">
        <v>43294</v>
      </c>
      <c r="H228" s="10" t="s">
        <v>36</v>
      </c>
      <c r="I228" s="0" t="n">
        <v>18</v>
      </c>
      <c r="J228" s="0" t="n">
        <v>48</v>
      </c>
      <c r="K228" s="0" t="n">
        <v>252</v>
      </c>
      <c r="L228" s="0" t="n">
        <v>29</v>
      </c>
      <c r="M228" s="0" t="n">
        <v>5</v>
      </c>
      <c r="N228" s="11" t="n">
        <v>0.075</v>
      </c>
      <c r="O228" s="12" t="n">
        <v>821.69</v>
      </c>
      <c r="P228" s="12" t="n">
        <v>978.2</v>
      </c>
      <c r="Q228" s="12" t="n">
        <f aca="false">M228*P228*(1-N228)</f>
        <v>4524.175</v>
      </c>
      <c r="R228" s="12" t="n">
        <f aca="false">M228*O228</f>
        <v>4108.45</v>
      </c>
      <c r="S228" s="12" t="n">
        <f aca="false">Q228-R228</f>
        <v>415.724999999999</v>
      </c>
      <c r="T228" s="11" t="n">
        <f aca="false">IFERROR(S228/Q228,0)</f>
        <v>0.0918896815441488</v>
      </c>
      <c r="U228" s="13" t="n">
        <f aca="false">F228-E228</f>
        <v>9</v>
      </c>
      <c r="V228" s="13" t="n">
        <f aca="false">G228-F228</f>
        <v>7</v>
      </c>
      <c r="W228" s="13" t="n">
        <f aca="false">G228-E228</f>
        <v>16</v>
      </c>
      <c r="X228" s="10" t="n">
        <f aca="false">YEAR(E228)</f>
        <v>2018</v>
      </c>
      <c r="Y228" s="0" t="str">
        <f aca="false">TEXT(E228,"yyyy-mm")</f>
        <v>2018-06</v>
      </c>
      <c r="Z228" s="0" t="str">
        <f aca="false">"Q"&amp;ROUNDUP(MONTH(E228)/3,0)&amp;"-"&amp;YEAR(E228)</f>
        <v>Q2-2018</v>
      </c>
    </row>
    <row r="229" customFormat="false" ht="14.25" hidden="false" customHeight="false" outlineLevel="0" collapsed="false">
      <c r="A229" s="0" t="s">
        <v>271</v>
      </c>
      <c r="B229" s="0" t="s">
        <v>34</v>
      </c>
      <c r="C229" s="0" t="s">
        <v>46</v>
      </c>
      <c r="D229" s="9" t="n">
        <v>43200</v>
      </c>
      <c r="E229" s="9" t="n">
        <v>43278</v>
      </c>
      <c r="F229" s="9" t="n">
        <v>43295</v>
      </c>
      <c r="G229" s="9" t="n">
        <v>43299</v>
      </c>
      <c r="H229" s="10" t="s">
        <v>36</v>
      </c>
      <c r="I229" s="0" t="n">
        <v>4</v>
      </c>
      <c r="J229" s="0" t="n">
        <v>28</v>
      </c>
      <c r="K229" s="0" t="n">
        <v>275</v>
      </c>
      <c r="L229" s="0" t="n">
        <v>45</v>
      </c>
      <c r="M229" s="0" t="n">
        <v>3</v>
      </c>
      <c r="N229" s="11" t="n">
        <v>0.05</v>
      </c>
      <c r="O229" s="12" t="n">
        <v>120.2</v>
      </c>
      <c r="P229" s="12" t="n">
        <v>174.2</v>
      </c>
      <c r="Q229" s="12" t="n">
        <f aca="false">M229*P229*(1-N229)</f>
        <v>496.47</v>
      </c>
      <c r="R229" s="12" t="n">
        <f aca="false">M229*O229</f>
        <v>360.6</v>
      </c>
      <c r="S229" s="12" t="n">
        <f aca="false">Q229-R229</f>
        <v>135.87</v>
      </c>
      <c r="T229" s="11" t="n">
        <f aca="false">IFERROR(S229/Q229,0)</f>
        <v>0.27367212520394</v>
      </c>
      <c r="U229" s="13" t="n">
        <f aca="false">F229-E229</f>
        <v>17</v>
      </c>
      <c r="V229" s="13" t="n">
        <f aca="false">G229-F229</f>
        <v>4</v>
      </c>
      <c r="W229" s="13" t="n">
        <f aca="false">G229-E229</f>
        <v>21</v>
      </c>
      <c r="X229" s="10" t="n">
        <f aca="false">YEAR(E229)</f>
        <v>2018</v>
      </c>
      <c r="Y229" s="0" t="str">
        <f aca="false">TEXT(E229,"yyyy-mm")</f>
        <v>2018-06</v>
      </c>
      <c r="Z229" s="0" t="str">
        <f aca="false">"Q"&amp;ROUNDUP(MONTH(E229)/3,0)&amp;"-"&amp;YEAR(E229)</f>
        <v>Q2-2018</v>
      </c>
    </row>
    <row r="230" customFormat="false" ht="14.25" hidden="false" customHeight="false" outlineLevel="0" collapsed="false">
      <c r="A230" s="0" t="s">
        <v>272</v>
      </c>
      <c r="B230" s="0" t="s">
        <v>38</v>
      </c>
      <c r="C230" s="0" t="s">
        <v>35</v>
      </c>
      <c r="D230" s="9" t="n">
        <v>43200</v>
      </c>
      <c r="E230" s="9" t="n">
        <v>43278</v>
      </c>
      <c r="F230" s="9" t="n">
        <v>43289</v>
      </c>
      <c r="G230" s="9" t="n">
        <v>43293</v>
      </c>
      <c r="H230" s="10" t="s">
        <v>36</v>
      </c>
      <c r="I230" s="0" t="n">
        <v>19</v>
      </c>
      <c r="J230" s="0" t="n">
        <v>25</v>
      </c>
      <c r="K230" s="0" t="n">
        <v>226</v>
      </c>
      <c r="L230" s="0" t="n">
        <v>17</v>
      </c>
      <c r="M230" s="0" t="n">
        <v>3</v>
      </c>
      <c r="N230" s="11" t="n">
        <v>0.15</v>
      </c>
      <c r="O230" s="12" t="n">
        <v>630.34</v>
      </c>
      <c r="P230" s="12" t="n">
        <v>1125.6</v>
      </c>
      <c r="Q230" s="12" t="n">
        <f aca="false">M230*P230*(1-N230)</f>
        <v>2870.28</v>
      </c>
      <c r="R230" s="12" t="n">
        <f aca="false">M230*O230</f>
        <v>1891.02</v>
      </c>
      <c r="S230" s="12" t="n">
        <f aca="false">Q230-R230</f>
        <v>979.26</v>
      </c>
      <c r="T230" s="11" t="n">
        <f aca="false">IFERROR(S230/Q230,0)</f>
        <v>0.341172289811447</v>
      </c>
      <c r="U230" s="13" t="n">
        <f aca="false">F230-E230</f>
        <v>11</v>
      </c>
      <c r="V230" s="13" t="n">
        <f aca="false">G230-F230</f>
        <v>4</v>
      </c>
      <c r="W230" s="13" t="n">
        <f aca="false">G230-E230</f>
        <v>15</v>
      </c>
      <c r="X230" s="10" t="n">
        <f aca="false">YEAR(E230)</f>
        <v>2018</v>
      </c>
      <c r="Y230" s="0" t="str">
        <f aca="false">TEXT(E230,"yyyy-mm")</f>
        <v>2018-06</v>
      </c>
      <c r="Z230" s="0" t="str">
        <f aca="false">"Q"&amp;ROUNDUP(MONTH(E230)/3,0)&amp;"-"&amp;YEAR(E230)</f>
        <v>Q2-2018</v>
      </c>
    </row>
    <row r="231" customFormat="false" ht="14.25" hidden="false" customHeight="false" outlineLevel="0" collapsed="false">
      <c r="A231" s="0" t="s">
        <v>273</v>
      </c>
      <c r="B231" s="0" t="s">
        <v>38</v>
      </c>
      <c r="C231" s="0" t="s">
        <v>46</v>
      </c>
      <c r="D231" s="9" t="n">
        <v>43200</v>
      </c>
      <c r="E231" s="9" t="n">
        <v>43279</v>
      </c>
      <c r="F231" s="9" t="n">
        <v>43291</v>
      </c>
      <c r="G231" s="9" t="n">
        <v>43292</v>
      </c>
      <c r="H231" s="10" t="s">
        <v>36</v>
      </c>
      <c r="I231" s="0" t="n">
        <v>20</v>
      </c>
      <c r="J231" s="0" t="n">
        <v>49</v>
      </c>
      <c r="K231" s="0" t="n">
        <v>288</v>
      </c>
      <c r="L231" s="0" t="n">
        <v>6</v>
      </c>
      <c r="M231" s="0" t="n">
        <v>6</v>
      </c>
      <c r="N231" s="11" t="n">
        <v>0.15</v>
      </c>
      <c r="O231" s="12" t="n">
        <v>468.73</v>
      </c>
      <c r="P231" s="12" t="n">
        <v>1065.3</v>
      </c>
      <c r="Q231" s="12" t="n">
        <f aca="false">M231*P231*(1-N231)</f>
        <v>5433.03</v>
      </c>
      <c r="R231" s="12" t="n">
        <f aca="false">M231*O231</f>
        <v>2812.38</v>
      </c>
      <c r="S231" s="12" t="n">
        <f aca="false">Q231-R231</f>
        <v>2620.65</v>
      </c>
      <c r="T231" s="11" t="n">
        <f aca="false">IFERROR(S231/Q231,0)</f>
        <v>0.482355149888736</v>
      </c>
      <c r="U231" s="13" t="n">
        <f aca="false">F231-E231</f>
        <v>12</v>
      </c>
      <c r="V231" s="13" t="n">
        <f aca="false">G231-F231</f>
        <v>1</v>
      </c>
      <c r="W231" s="13" t="n">
        <f aca="false">G231-E231</f>
        <v>13</v>
      </c>
      <c r="X231" s="10" t="n">
        <f aca="false">YEAR(E231)</f>
        <v>2018</v>
      </c>
      <c r="Y231" s="0" t="str">
        <f aca="false">TEXT(E231,"yyyy-mm")</f>
        <v>2018-06</v>
      </c>
      <c r="Z231" s="0" t="str">
        <f aca="false">"Q"&amp;ROUNDUP(MONTH(E231)/3,0)&amp;"-"&amp;YEAR(E231)</f>
        <v>Q2-2018</v>
      </c>
    </row>
    <row r="232" customFormat="false" ht="14.25" hidden="false" customHeight="false" outlineLevel="0" collapsed="false">
      <c r="A232" s="0" t="s">
        <v>274</v>
      </c>
      <c r="B232" s="0" t="s">
        <v>38</v>
      </c>
      <c r="C232" s="0" t="s">
        <v>79</v>
      </c>
      <c r="D232" s="9" t="n">
        <v>43200</v>
      </c>
      <c r="E232" s="9" t="n">
        <v>43279</v>
      </c>
      <c r="F232" s="9" t="n">
        <v>43297</v>
      </c>
      <c r="G232" s="9" t="n">
        <v>43303</v>
      </c>
      <c r="H232" s="10" t="s">
        <v>36</v>
      </c>
      <c r="I232" s="0" t="n">
        <v>15</v>
      </c>
      <c r="J232" s="0" t="n">
        <v>11</v>
      </c>
      <c r="K232" s="0" t="n">
        <v>60</v>
      </c>
      <c r="L232" s="0" t="n">
        <v>12</v>
      </c>
      <c r="M232" s="0" t="n">
        <v>5</v>
      </c>
      <c r="N232" s="11" t="n">
        <v>0.075</v>
      </c>
      <c r="O232" s="12" t="n">
        <v>2724.89</v>
      </c>
      <c r="P232" s="12" t="n">
        <v>3892.7</v>
      </c>
      <c r="Q232" s="12" t="n">
        <f aca="false">M232*P232*(1-N232)</f>
        <v>18003.7375</v>
      </c>
      <c r="R232" s="12" t="n">
        <f aca="false">M232*O232</f>
        <v>13624.45</v>
      </c>
      <c r="S232" s="12" t="n">
        <f aca="false">Q232-R232</f>
        <v>4379.2875</v>
      </c>
      <c r="T232" s="11" t="n">
        <f aca="false">IFERROR(S232/Q232,0)</f>
        <v>0.243243243243243</v>
      </c>
      <c r="U232" s="13" t="n">
        <f aca="false">F232-E232</f>
        <v>18</v>
      </c>
      <c r="V232" s="13" t="n">
        <f aca="false">G232-F232</f>
        <v>6</v>
      </c>
      <c r="W232" s="13" t="n">
        <f aca="false">G232-E232</f>
        <v>24</v>
      </c>
      <c r="X232" s="10" t="n">
        <f aca="false">YEAR(E232)</f>
        <v>2018</v>
      </c>
      <c r="Y232" s="0" t="str">
        <f aca="false">TEXT(E232,"yyyy-mm")</f>
        <v>2018-06</v>
      </c>
      <c r="Z232" s="0" t="str">
        <f aca="false">"Q"&amp;ROUNDUP(MONTH(E232)/3,0)&amp;"-"&amp;YEAR(E232)</f>
        <v>Q2-2018</v>
      </c>
    </row>
    <row r="233" customFormat="false" ht="14.25" hidden="false" customHeight="false" outlineLevel="0" collapsed="false">
      <c r="A233" s="0" t="s">
        <v>275</v>
      </c>
      <c r="B233" s="0" t="s">
        <v>38</v>
      </c>
      <c r="C233" s="0" t="s">
        <v>46</v>
      </c>
      <c r="D233" s="9" t="n">
        <v>43200</v>
      </c>
      <c r="E233" s="9" t="n">
        <v>43279</v>
      </c>
      <c r="F233" s="9" t="n">
        <v>43299</v>
      </c>
      <c r="G233" s="9" t="n">
        <v>43307</v>
      </c>
      <c r="H233" s="10" t="s">
        <v>36</v>
      </c>
      <c r="I233" s="0" t="n">
        <v>17</v>
      </c>
      <c r="J233" s="0" t="n">
        <v>19</v>
      </c>
      <c r="K233" s="0" t="n">
        <v>297</v>
      </c>
      <c r="L233" s="0" t="n">
        <v>9</v>
      </c>
      <c r="M233" s="0" t="n">
        <v>2</v>
      </c>
      <c r="N233" s="11" t="n">
        <v>0.3</v>
      </c>
      <c r="O233" s="12" t="n">
        <v>120.47</v>
      </c>
      <c r="P233" s="12" t="n">
        <v>207.7</v>
      </c>
      <c r="Q233" s="12" t="n">
        <f aca="false">M233*P233*(1-N233)</f>
        <v>290.78</v>
      </c>
      <c r="R233" s="12" t="n">
        <f aca="false">M233*O233</f>
        <v>240.94</v>
      </c>
      <c r="S233" s="12" t="n">
        <f aca="false">Q233-R233</f>
        <v>49.84</v>
      </c>
      <c r="T233" s="11" t="n">
        <f aca="false">IFERROR(S233/Q233,0)</f>
        <v>0.171401059220029</v>
      </c>
      <c r="U233" s="13" t="n">
        <f aca="false">F233-E233</f>
        <v>20</v>
      </c>
      <c r="V233" s="13" t="n">
        <f aca="false">G233-F233</f>
        <v>8</v>
      </c>
      <c r="W233" s="13" t="n">
        <f aca="false">G233-E233</f>
        <v>28</v>
      </c>
      <c r="X233" s="10" t="n">
        <f aca="false">YEAR(E233)</f>
        <v>2018</v>
      </c>
      <c r="Y233" s="0" t="str">
        <f aca="false">TEXT(E233,"yyyy-mm")</f>
        <v>2018-06</v>
      </c>
      <c r="Z233" s="0" t="str">
        <f aca="false">"Q"&amp;ROUNDUP(MONTH(E233)/3,0)&amp;"-"&amp;YEAR(E233)</f>
        <v>Q2-2018</v>
      </c>
    </row>
    <row r="234" customFormat="false" ht="14.25" hidden="false" customHeight="false" outlineLevel="0" collapsed="false">
      <c r="A234" s="0" t="s">
        <v>276</v>
      </c>
      <c r="B234" s="0" t="s">
        <v>34</v>
      </c>
      <c r="C234" s="0" t="s">
        <v>79</v>
      </c>
      <c r="D234" s="9" t="n">
        <v>43200</v>
      </c>
      <c r="E234" s="9" t="n">
        <v>43279</v>
      </c>
      <c r="F234" s="9" t="n">
        <v>43294</v>
      </c>
      <c r="G234" s="9" t="n">
        <v>43299</v>
      </c>
      <c r="H234" s="10" t="s">
        <v>36</v>
      </c>
      <c r="I234" s="0" t="n">
        <v>3</v>
      </c>
      <c r="J234" s="0" t="n">
        <v>20</v>
      </c>
      <c r="K234" s="0" t="n">
        <v>75</v>
      </c>
      <c r="L234" s="0" t="n">
        <v>23</v>
      </c>
      <c r="M234" s="0" t="n">
        <v>7</v>
      </c>
      <c r="N234" s="11" t="n">
        <v>0.3</v>
      </c>
      <c r="O234" s="12" t="n">
        <v>948.72</v>
      </c>
      <c r="P234" s="12" t="n">
        <v>1185.9</v>
      </c>
      <c r="Q234" s="12" t="n">
        <f aca="false">M234*P234*(1-N234)</f>
        <v>5810.91</v>
      </c>
      <c r="R234" s="12" t="n">
        <f aca="false">M234*O234</f>
        <v>6641.04</v>
      </c>
      <c r="S234" s="12" t="n">
        <f aca="false">Q234-R234</f>
        <v>-830.129999999999</v>
      </c>
      <c r="T234" s="11" t="n">
        <f aca="false">IFERROR(S234/Q234,0)</f>
        <v>-0.142857142857143</v>
      </c>
      <c r="U234" s="13" t="n">
        <f aca="false">F234-E234</f>
        <v>15</v>
      </c>
      <c r="V234" s="13" t="n">
        <f aca="false">G234-F234</f>
        <v>5</v>
      </c>
      <c r="W234" s="13" t="n">
        <f aca="false">G234-E234</f>
        <v>20</v>
      </c>
      <c r="X234" s="10" t="n">
        <f aca="false">YEAR(E234)</f>
        <v>2018</v>
      </c>
      <c r="Y234" s="0" t="str">
        <f aca="false">TEXT(E234,"yyyy-mm")</f>
        <v>2018-06</v>
      </c>
      <c r="Z234" s="0" t="str">
        <f aca="false">"Q"&amp;ROUNDUP(MONTH(E234)/3,0)&amp;"-"&amp;YEAR(E234)</f>
        <v>Q2-2018</v>
      </c>
    </row>
    <row r="235" customFormat="false" ht="14.25" hidden="false" customHeight="false" outlineLevel="0" collapsed="false">
      <c r="A235" s="0" t="s">
        <v>277</v>
      </c>
      <c r="B235" s="0" t="s">
        <v>34</v>
      </c>
      <c r="C235" s="0" t="s">
        <v>58</v>
      </c>
      <c r="D235" s="9" t="n">
        <v>43200</v>
      </c>
      <c r="E235" s="9" t="n">
        <v>43279</v>
      </c>
      <c r="F235" s="9" t="n">
        <v>43291</v>
      </c>
      <c r="G235" s="9" t="n">
        <v>43298</v>
      </c>
      <c r="H235" s="10" t="s">
        <v>36</v>
      </c>
      <c r="I235" s="0" t="n">
        <v>10</v>
      </c>
      <c r="J235" s="0" t="n">
        <v>15</v>
      </c>
      <c r="K235" s="0" t="n">
        <v>352</v>
      </c>
      <c r="L235" s="0" t="n">
        <v>18</v>
      </c>
      <c r="M235" s="0" t="n">
        <v>2</v>
      </c>
      <c r="N235" s="11" t="n">
        <v>0.15</v>
      </c>
      <c r="O235" s="12" t="n">
        <v>1629.31</v>
      </c>
      <c r="P235" s="12" t="n">
        <v>2586.2</v>
      </c>
      <c r="Q235" s="12" t="n">
        <f aca="false">M235*P235*(1-N235)</f>
        <v>4396.54</v>
      </c>
      <c r="R235" s="12" t="n">
        <f aca="false">M235*O235</f>
        <v>3258.62</v>
      </c>
      <c r="S235" s="12" t="n">
        <f aca="false">Q235-R235</f>
        <v>1137.92</v>
      </c>
      <c r="T235" s="11" t="n">
        <f aca="false">IFERROR(S235/Q235,0)</f>
        <v>0.258821709799069</v>
      </c>
      <c r="U235" s="13" t="n">
        <f aca="false">F235-E235</f>
        <v>12</v>
      </c>
      <c r="V235" s="13" t="n">
        <f aca="false">G235-F235</f>
        <v>7</v>
      </c>
      <c r="W235" s="13" t="n">
        <f aca="false">G235-E235</f>
        <v>19</v>
      </c>
      <c r="X235" s="10" t="n">
        <f aca="false">YEAR(E235)</f>
        <v>2018</v>
      </c>
      <c r="Y235" s="0" t="str">
        <f aca="false">TEXT(E235,"yyyy-mm")</f>
        <v>2018-06</v>
      </c>
      <c r="Z235" s="0" t="str">
        <f aca="false">"Q"&amp;ROUNDUP(MONTH(E235)/3,0)&amp;"-"&amp;YEAR(E235)</f>
        <v>Q2-2018</v>
      </c>
    </row>
    <row r="236" customFormat="false" ht="14.25" hidden="false" customHeight="false" outlineLevel="0" collapsed="false">
      <c r="A236" s="0" t="s">
        <v>278</v>
      </c>
      <c r="B236" s="0" t="s">
        <v>34</v>
      </c>
      <c r="C236" s="0" t="s">
        <v>48</v>
      </c>
      <c r="D236" s="9" t="n">
        <v>43200</v>
      </c>
      <c r="E236" s="9" t="n">
        <v>43279</v>
      </c>
      <c r="F236" s="9" t="n">
        <v>43289</v>
      </c>
      <c r="G236" s="9" t="n">
        <v>43294</v>
      </c>
      <c r="H236" s="10" t="s">
        <v>36</v>
      </c>
      <c r="I236" s="0" t="n">
        <v>8</v>
      </c>
      <c r="J236" s="0" t="n">
        <v>26</v>
      </c>
      <c r="K236" s="0" t="n">
        <v>25</v>
      </c>
      <c r="L236" s="0" t="n">
        <v>30</v>
      </c>
      <c r="M236" s="0" t="n">
        <v>4</v>
      </c>
      <c r="N236" s="11" t="n">
        <v>0.3</v>
      </c>
      <c r="O236" s="12" t="n">
        <v>1960.42</v>
      </c>
      <c r="P236" s="12" t="n">
        <v>2579.5</v>
      </c>
      <c r="Q236" s="12" t="n">
        <f aca="false">M236*P236*(1-N236)</f>
        <v>7222.6</v>
      </c>
      <c r="R236" s="12" t="n">
        <f aca="false">M236*O236</f>
        <v>7841.68</v>
      </c>
      <c r="S236" s="12" t="n">
        <f aca="false">Q236-R236</f>
        <v>-619.080000000001</v>
      </c>
      <c r="T236" s="11" t="n">
        <f aca="false">IFERROR(S236/Q236,0)</f>
        <v>-0.0857142857142858</v>
      </c>
      <c r="U236" s="13" t="n">
        <f aca="false">F236-E236</f>
        <v>10</v>
      </c>
      <c r="V236" s="13" t="n">
        <f aca="false">G236-F236</f>
        <v>5</v>
      </c>
      <c r="W236" s="13" t="n">
        <f aca="false">G236-E236</f>
        <v>15</v>
      </c>
      <c r="X236" s="10" t="n">
        <f aca="false">YEAR(E236)</f>
        <v>2018</v>
      </c>
      <c r="Y236" s="0" t="str">
        <f aca="false">TEXT(E236,"yyyy-mm")</f>
        <v>2018-06</v>
      </c>
      <c r="Z236" s="0" t="str">
        <f aca="false">"Q"&amp;ROUNDUP(MONTH(E236)/3,0)&amp;"-"&amp;YEAR(E236)</f>
        <v>Q2-2018</v>
      </c>
    </row>
    <row r="237" customFormat="false" ht="14.25" hidden="false" customHeight="false" outlineLevel="0" collapsed="false">
      <c r="A237" s="0" t="s">
        <v>279</v>
      </c>
      <c r="B237" s="0" t="s">
        <v>38</v>
      </c>
      <c r="C237" s="0" t="s">
        <v>48</v>
      </c>
      <c r="D237" s="9" t="n">
        <v>43200</v>
      </c>
      <c r="E237" s="9" t="n">
        <v>43279</v>
      </c>
      <c r="F237" s="9" t="n">
        <v>43302</v>
      </c>
      <c r="G237" s="9" t="n">
        <v>43308</v>
      </c>
      <c r="H237" s="10" t="s">
        <v>36</v>
      </c>
      <c r="I237" s="0" t="n">
        <v>16</v>
      </c>
      <c r="J237" s="0" t="n">
        <v>7</v>
      </c>
      <c r="K237" s="0" t="n">
        <v>23</v>
      </c>
      <c r="L237" s="0" t="n">
        <v>36</v>
      </c>
      <c r="M237" s="0" t="n">
        <v>8</v>
      </c>
      <c r="N237" s="11" t="n">
        <v>0.075</v>
      </c>
      <c r="O237" s="12" t="n">
        <v>2806.5</v>
      </c>
      <c r="P237" s="12" t="n">
        <v>6378.4</v>
      </c>
      <c r="Q237" s="12" t="n">
        <f aca="false">M237*P237*(1-N237)</f>
        <v>47200.16</v>
      </c>
      <c r="R237" s="12" t="n">
        <f aca="false">M237*O237</f>
        <v>22452</v>
      </c>
      <c r="S237" s="12" t="n">
        <f aca="false">Q237-R237</f>
        <v>24748.16</v>
      </c>
      <c r="T237" s="11" t="n">
        <f aca="false">IFERROR(S237/Q237,0)</f>
        <v>0.524323646360521</v>
      </c>
      <c r="U237" s="13" t="n">
        <f aca="false">F237-E237</f>
        <v>23</v>
      </c>
      <c r="V237" s="13" t="n">
        <f aca="false">G237-F237</f>
        <v>6</v>
      </c>
      <c r="W237" s="13" t="n">
        <f aca="false">G237-E237</f>
        <v>29</v>
      </c>
      <c r="X237" s="10" t="n">
        <f aca="false">YEAR(E237)</f>
        <v>2018</v>
      </c>
      <c r="Y237" s="0" t="str">
        <f aca="false">TEXT(E237,"yyyy-mm")</f>
        <v>2018-06</v>
      </c>
      <c r="Z237" s="0" t="str">
        <f aca="false">"Q"&amp;ROUNDUP(MONTH(E237)/3,0)&amp;"-"&amp;YEAR(E237)</f>
        <v>Q2-2018</v>
      </c>
    </row>
    <row r="238" customFormat="false" ht="14.25" hidden="false" customHeight="false" outlineLevel="0" collapsed="false">
      <c r="A238" s="0" t="s">
        <v>280</v>
      </c>
      <c r="B238" s="0" t="s">
        <v>41</v>
      </c>
      <c r="C238" s="0" t="s">
        <v>46</v>
      </c>
      <c r="D238" s="9" t="n">
        <v>43200</v>
      </c>
      <c r="E238" s="9" t="n">
        <v>43279</v>
      </c>
      <c r="F238" s="9" t="n">
        <v>43284</v>
      </c>
      <c r="G238" s="9" t="n">
        <v>43292</v>
      </c>
      <c r="H238" s="10" t="s">
        <v>36</v>
      </c>
      <c r="I238" s="0" t="n">
        <v>24</v>
      </c>
      <c r="J238" s="0" t="n">
        <v>26</v>
      </c>
      <c r="K238" s="0" t="n">
        <v>292</v>
      </c>
      <c r="L238" s="0" t="n">
        <v>31</v>
      </c>
      <c r="M238" s="0" t="n">
        <v>7</v>
      </c>
      <c r="N238" s="11" t="n">
        <v>0.2</v>
      </c>
      <c r="O238" s="12" t="n">
        <v>2226.14</v>
      </c>
      <c r="P238" s="12" t="n">
        <v>3008.3</v>
      </c>
      <c r="Q238" s="12" t="n">
        <f aca="false">M238*P238*(1-N238)</f>
        <v>16846.48</v>
      </c>
      <c r="R238" s="12" t="n">
        <f aca="false">M238*O238</f>
        <v>15582.98</v>
      </c>
      <c r="S238" s="12" t="n">
        <f aca="false">Q238-R238</f>
        <v>1263.5</v>
      </c>
      <c r="T238" s="11" t="n">
        <f aca="false">IFERROR(S238/Q238,0)</f>
        <v>0.0750008310341391</v>
      </c>
      <c r="U238" s="13" t="n">
        <f aca="false">F238-E238</f>
        <v>5</v>
      </c>
      <c r="V238" s="13" t="n">
        <f aca="false">G238-F238</f>
        <v>8</v>
      </c>
      <c r="W238" s="13" t="n">
        <f aca="false">G238-E238</f>
        <v>13</v>
      </c>
      <c r="X238" s="10" t="n">
        <f aca="false">YEAR(E238)</f>
        <v>2018</v>
      </c>
      <c r="Y238" s="0" t="str">
        <f aca="false">TEXT(E238,"yyyy-mm")</f>
        <v>2018-06</v>
      </c>
      <c r="Z238" s="0" t="str">
        <f aca="false">"Q"&amp;ROUNDUP(MONTH(E238)/3,0)&amp;"-"&amp;YEAR(E238)</f>
        <v>Q2-2018</v>
      </c>
    </row>
    <row r="239" customFormat="false" ht="14.25" hidden="false" customHeight="false" outlineLevel="0" collapsed="false">
      <c r="A239" s="0" t="s">
        <v>281</v>
      </c>
      <c r="B239" s="0" t="s">
        <v>34</v>
      </c>
      <c r="C239" s="0" t="s">
        <v>39</v>
      </c>
      <c r="D239" s="9" t="n">
        <v>43200</v>
      </c>
      <c r="E239" s="9" t="n">
        <v>43279</v>
      </c>
      <c r="F239" s="9" t="n">
        <v>43306</v>
      </c>
      <c r="G239" s="9" t="n">
        <v>43313</v>
      </c>
      <c r="H239" s="10" t="s">
        <v>36</v>
      </c>
      <c r="I239" s="0" t="n">
        <v>11</v>
      </c>
      <c r="J239" s="0" t="n">
        <v>49</v>
      </c>
      <c r="K239" s="0" t="n">
        <v>140</v>
      </c>
      <c r="L239" s="0" t="n">
        <v>20</v>
      </c>
      <c r="M239" s="0" t="n">
        <v>3</v>
      </c>
      <c r="N239" s="11" t="n">
        <v>0.075</v>
      </c>
      <c r="O239" s="12" t="n">
        <v>930.36</v>
      </c>
      <c r="P239" s="12" t="n">
        <v>1755.4</v>
      </c>
      <c r="Q239" s="12" t="n">
        <f aca="false">M239*P239*(1-N239)</f>
        <v>4871.235</v>
      </c>
      <c r="R239" s="12" t="n">
        <f aca="false">M239*O239</f>
        <v>2791.08</v>
      </c>
      <c r="S239" s="12" t="n">
        <f aca="false">Q239-R239</f>
        <v>2080.155</v>
      </c>
      <c r="T239" s="11" t="n">
        <f aca="false">IFERROR(S239/Q239,0)</f>
        <v>0.427028258747525</v>
      </c>
      <c r="U239" s="13" t="n">
        <f aca="false">F239-E239</f>
        <v>27</v>
      </c>
      <c r="V239" s="13" t="n">
        <f aca="false">G239-F239</f>
        <v>7</v>
      </c>
      <c r="W239" s="13" t="n">
        <f aca="false">G239-E239</f>
        <v>34</v>
      </c>
      <c r="X239" s="10" t="n">
        <f aca="false">YEAR(E239)</f>
        <v>2018</v>
      </c>
      <c r="Y239" s="0" t="str">
        <f aca="false">TEXT(E239,"yyyy-mm")</f>
        <v>2018-06</v>
      </c>
      <c r="Z239" s="0" t="str">
        <f aca="false">"Q"&amp;ROUNDUP(MONTH(E239)/3,0)&amp;"-"&amp;YEAR(E239)</f>
        <v>Q2-2018</v>
      </c>
    </row>
    <row r="240" customFormat="false" ht="14.25" hidden="false" customHeight="false" outlineLevel="0" collapsed="false">
      <c r="A240" s="0" t="s">
        <v>282</v>
      </c>
      <c r="B240" s="0" t="s">
        <v>38</v>
      </c>
      <c r="C240" s="0" t="s">
        <v>39</v>
      </c>
      <c r="D240" s="9" t="n">
        <v>43100</v>
      </c>
      <c r="E240" s="9" t="n">
        <v>43279</v>
      </c>
      <c r="F240" s="9" t="n">
        <v>43290</v>
      </c>
      <c r="G240" s="9" t="n">
        <v>43291</v>
      </c>
      <c r="H240" s="10" t="s">
        <v>36</v>
      </c>
      <c r="I240" s="0" t="n">
        <v>13</v>
      </c>
      <c r="J240" s="0" t="n">
        <v>28</v>
      </c>
      <c r="K240" s="0" t="n">
        <v>171</v>
      </c>
      <c r="L240" s="0" t="n">
        <v>14</v>
      </c>
      <c r="M240" s="0" t="n">
        <v>8</v>
      </c>
      <c r="N240" s="11" t="n">
        <v>0.075</v>
      </c>
      <c r="O240" s="12" t="n">
        <v>740.35</v>
      </c>
      <c r="P240" s="12" t="n">
        <v>1139</v>
      </c>
      <c r="Q240" s="12" t="n">
        <f aca="false">M240*P240*(1-N240)</f>
        <v>8428.6</v>
      </c>
      <c r="R240" s="12" t="n">
        <f aca="false">M240*O240</f>
        <v>5922.8</v>
      </c>
      <c r="S240" s="12" t="n">
        <f aca="false">Q240-R240</f>
        <v>2505.8</v>
      </c>
      <c r="T240" s="11" t="n">
        <f aca="false">IFERROR(S240/Q240,0)</f>
        <v>0.297297297297297</v>
      </c>
      <c r="U240" s="13" t="n">
        <f aca="false">F240-E240</f>
        <v>11</v>
      </c>
      <c r="V240" s="13" t="n">
        <f aca="false">G240-F240</f>
        <v>1</v>
      </c>
      <c r="W240" s="13" t="n">
        <f aca="false">G240-E240</f>
        <v>12</v>
      </c>
      <c r="X240" s="10" t="n">
        <f aca="false">YEAR(E240)</f>
        <v>2018</v>
      </c>
      <c r="Y240" s="0" t="str">
        <f aca="false">TEXT(E240,"yyyy-mm")</f>
        <v>2018-06</v>
      </c>
      <c r="Z240" s="0" t="str">
        <f aca="false">"Q"&amp;ROUNDUP(MONTH(E240)/3,0)&amp;"-"&amp;YEAR(E240)</f>
        <v>Q2-2018</v>
      </c>
    </row>
    <row r="241" customFormat="false" ht="14.25" hidden="false" customHeight="false" outlineLevel="0" collapsed="false">
      <c r="A241" s="0" t="s">
        <v>283</v>
      </c>
      <c r="B241" s="0" t="s">
        <v>34</v>
      </c>
      <c r="C241" s="0" t="s">
        <v>48</v>
      </c>
      <c r="D241" s="9" t="n">
        <v>43200</v>
      </c>
      <c r="E241" s="9" t="n">
        <v>43279</v>
      </c>
      <c r="F241" s="9" t="n">
        <v>43294</v>
      </c>
      <c r="G241" s="9" t="n">
        <v>43298</v>
      </c>
      <c r="H241" s="10" t="s">
        <v>36</v>
      </c>
      <c r="I241" s="0" t="n">
        <v>11</v>
      </c>
      <c r="J241" s="0" t="n">
        <v>46</v>
      </c>
      <c r="K241" s="0" t="n">
        <v>44</v>
      </c>
      <c r="L241" s="0" t="n">
        <v>38</v>
      </c>
      <c r="M241" s="0" t="n">
        <v>5</v>
      </c>
      <c r="N241" s="11" t="n">
        <v>0.075</v>
      </c>
      <c r="O241" s="12" t="n">
        <v>4556.4</v>
      </c>
      <c r="P241" s="12" t="n">
        <v>6157.3</v>
      </c>
      <c r="Q241" s="12" t="n">
        <f aca="false">M241*P241*(1-N241)</f>
        <v>28477.5125</v>
      </c>
      <c r="R241" s="12" t="n">
        <f aca="false">M241*O241</f>
        <v>22782</v>
      </c>
      <c r="S241" s="12" t="n">
        <f aca="false">Q241-R241</f>
        <v>5695.5125</v>
      </c>
      <c r="T241" s="11" t="n">
        <f aca="false">IFERROR(S241/Q241,0)</f>
        <v>0.200000351154266</v>
      </c>
      <c r="U241" s="13" t="n">
        <f aca="false">F241-E241</f>
        <v>15</v>
      </c>
      <c r="V241" s="13" t="n">
        <f aca="false">G241-F241</f>
        <v>4</v>
      </c>
      <c r="W241" s="13" t="n">
        <f aca="false">G241-E241</f>
        <v>19</v>
      </c>
      <c r="X241" s="10" t="n">
        <f aca="false">YEAR(E241)</f>
        <v>2018</v>
      </c>
      <c r="Y241" s="0" t="str">
        <f aca="false">TEXT(E241,"yyyy-mm")</f>
        <v>2018-06</v>
      </c>
      <c r="Z241" s="0" t="str">
        <f aca="false">"Q"&amp;ROUNDUP(MONTH(E241)/3,0)&amp;"-"&amp;YEAR(E241)</f>
        <v>Q2-2018</v>
      </c>
    </row>
    <row r="242" customFormat="false" ht="14.25" hidden="false" customHeight="false" outlineLevel="0" collapsed="false">
      <c r="A242" s="0" t="s">
        <v>284</v>
      </c>
      <c r="B242" s="0" t="s">
        <v>38</v>
      </c>
      <c r="C242" s="0" t="s">
        <v>48</v>
      </c>
      <c r="D242" s="9" t="n">
        <v>43200</v>
      </c>
      <c r="E242" s="9" t="n">
        <v>43279</v>
      </c>
      <c r="F242" s="9" t="n">
        <v>43306</v>
      </c>
      <c r="G242" s="9" t="n">
        <v>43315</v>
      </c>
      <c r="H242" s="10" t="s">
        <v>36</v>
      </c>
      <c r="I242" s="0" t="n">
        <v>18</v>
      </c>
      <c r="J242" s="0" t="n">
        <v>33</v>
      </c>
      <c r="K242" s="0" t="n">
        <v>43</v>
      </c>
      <c r="L242" s="0" t="n">
        <v>40</v>
      </c>
      <c r="M242" s="0" t="n">
        <v>7</v>
      </c>
      <c r="N242" s="11" t="n">
        <v>0.1</v>
      </c>
      <c r="O242" s="12" t="n">
        <v>1093.24</v>
      </c>
      <c r="P242" s="12" t="n">
        <v>2231.1</v>
      </c>
      <c r="Q242" s="12" t="n">
        <f aca="false">M242*P242*(1-N242)</f>
        <v>14055.93</v>
      </c>
      <c r="R242" s="12" t="n">
        <f aca="false">M242*O242</f>
        <v>7652.68</v>
      </c>
      <c r="S242" s="12" t="n">
        <f aca="false">Q242-R242</f>
        <v>6403.25</v>
      </c>
      <c r="T242" s="11" t="n">
        <f aca="false">IFERROR(S242/Q242,0)</f>
        <v>0.455555057545107</v>
      </c>
      <c r="U242" s="13" t="n">
        <f aca="false">F242-E242</f>
        <v>27</v>
      </c>
      <c r="V242" s="13" t="n">
        <f aca="false">G242-F242</f>
        <v>9</v>
      </c>
      <c r="W242" s="13" t="n">
        <f aca="false">G242-E242</f>
        <v>36</v>
      </c>
      <c r="X242" s="10" t="n">
        <f aca="false">YEAR(E242)</f>
        <v>2018</v>
      </c>
      <c r="Y242" s="0" t="str">
        <f aca="false">TEXT(E242,"yyyy-mm")</f>
        <v>2018-06</v>
      </c>
      <c r="Z242" s="0" t="str">
        <f aca="false">"Q"&amp;ROUNDUP(MONTH(E242)/3,0)&amp;"-"&amp;YEAR(E242)</f>
        <v>Q2-2018</v>
      </c>
    </row>
    <row r="243" customFormat="false" ht="14.25" hidden="false" customHeight="false" outlineLevel="0" collapsed="false">
      <c r="A243" s="0" t="s">
        <v>285</v>
      </c>
      <c r="B243" s="0" t="s">
        <v>34</v>
      </c>
      <c r="C243" s="0" t="s">
        <v>79</v>
      </c>
      <c r="D243" s="9" t="n">
        <v>43200</v>
      </c>
      <c r="E243" s="9" t="n">
        <v>43279</v>
      </c>
      <c r="F243" s="9" t="n">
        <v>43296</v>
      </c>
      <c r="G243" s="9" t="n">
        <v>43299</v>
      </c>
      <c r="H243" s="10" t="s">
        <v>36</v>
      </c>
      <c r="I243" s="0" t="n">
        <v>11</v>
      </c>
      <c r="J243" s="0" t="n">
        <v>23</v>
      </c>
      <c r="K243" s="0" t="n">
        <v>64</v>
      </c>
      <c r="L243" s="0" t="n">
        <v>8</v>
      </c>
      <c r="M243" s="0" t="n">
        <v>7</v>
      </c>
      <c r="N243" s="11" t="n">
        <v>0.1</v>
      </c>
      <c r="O243" s="12" t="n">
        <v>1859.25</v>
      </c>
      <c r="P243" s="12" t="n">
        <v>2479</v>
      </c>
      <c r="Q243" s="12" t="n">
        <f aca="false">M243*P243*(1-N243)</f>
        <v>15617.7</v>
      </c>
      <c r="R243" s="12" t="n">
        <f aca="false">M243*O243</f>
        <v>13014.75</v>
      </c>
      <c r="S243" s="12" t="n">
        <f aca="false">Q243-R243</f>
        <v>2602.95</v>
      </c>
      <c r="T243" s="11" t="n">
        <f aca="false">IFERROR(S243/Q243,0)</f>
        <v>0.166666666666667</v>
      </c>
      <c r="U243" s="13" t="n">
        <f aca="false">F243-E243</f>
        <v>17</v>
      </c>
      <c r="V243" s="13" t="n">
        <f aca="false">G243-F243</f>
        <v>3</v>
      </c>
      <c r="W243" s="13" t="n">
        <f aca="false">G243-E243</f>
        <v>20</v>
      </c>
      <c r="X243" s="10" t="n">
        <f aca="false">YEAR(E243)</f>
        <v>2018</v>
      </c>
      <c r="Y243" s="0" t="str">
        <f aca="false">TEXT(E243,"yyyy-mm")</f>
        <v>2018-06</v>
      </c>
      <c r="Z243" s="0" t="str">
        <f aca="false">"Q"&amp;ROUNDUP(MONTH(E243)/3,0)&amp;"-"&amp;YEAR(E243)</f>
        <v>Q2-2018</v>
      </c>
    </row>
    <row r="244" customFormat="false" ht="14.25" hidden="false" customHeight="false" outlineLevel="0" collapsed="false">
      <c r="A244" s="0" t="s">
        <v>286</v>
      </c>
      <c r="B244" s="0" t="s">
        <v>41</v>
      </c>
      <c r="C244" s="0" t="s">
        <v>48</v>
      </c>
      <c r="D244" s="9" t="n">
        <v>43200</v>
      </c>
      <c r="E244" s="9" t="n">
        <v>43280</v>
      </c>
      <c r="F244" s="9" t="n">
        <v>43287</v>
      </c>
      <c r="G244" s="9" t="n">
        <v>43296</v>
      </c>
      <c r="H244" s="10" t="s">
        <v>36</v>
      </c>
      <c r="I244" s="0" t="n">
        <v>21</v>
      </c>
      <c r="J244" s="0" t="n">
        <v>35</v>
      </c>
      <c r="K244" s="0" t="n">
        <v>18</v>
      </c>
      <c r="L244" s="0" t="n">
        <v>10</v>
      </c>
      <c r="M244" s="0" t="n">
        <v>4</v>
      </c>
      <c r="N244" s="11" t="n">
        <v>0.05</v>
      </c>
      <c r="O244" s="12" t="n">
        <v>4793.85</v>
      </c>
      <c r="P244" s="12" t="n">
        <v>6391.8</v>
      </c>
      <c r="Q244" s="12" t="n">
        <f aca="false">M244*P244*(1-N244)</f>
        <v>24288.84</v>
      </c>
      <c r="R244" s="12" t="n">
        <f aca="false">M244*O244</f>
        <v>19175.4</v>
      </c>
      <c r="S244" s="12" t="n">
        <f aca="false">Q244-R244</f>
        <v>5113.44</v>
      </c>
      <c r="T244" s="11" t="n">
        <f aca="false">IFERROR(S244/Q244,0)</f>
        <v>0.210526315789474</v>
      </c>
      <c r="U244" s="13" t="n">
        <f aca="false">F244-E244</f>
        <v>7</v>
      </c>
      <c r="V244" s="13" t="n">
        <f aca="false">G244-F244</f>
        <v>9</v>
      </c>
      <c r="W244" s="13" t="n">
        <f aca="false">G244-E244</f>
        <v>16</v>
      </c>
      <c r="X244" s="10" t="n">
        <f aca="false">YEAR(E244)</f>
        <v>2018</v>
      </c>
      <c r="Y244" s="0" t="str">
        <f aca="false">TEXT(E244,"yyyy-mm")</f>
        <v>2018-06</v>
      </c>
      <c r="Z244" s="0" t="str">
        <f aca="false">"Q"&amp;ROUNDUP(MONTH(E244)/3,0)&amp;"-"&amp;YEAR(E244)</f>
        <v>Q2-2018</v>
      </c>
    </row>
    <row r="245" customFormat="false" ht="14.25" hidden="false" customHeight="false" outlineLevel="0" collapsed="false">
      <c r="A245" s="0" t="s">
        <v>287</v>
      </c>
      <c r="B245" s="0" t="s">
        <v>43</v>
      </c>
      <c r="C245" s="0" t="s">
        <v>46</v>
      </c>
      <c r="D245" s="9" t="n">
        <v>43200</v>
      </c>
      <c r="E245" s="9" t="n">
        <v>43280</v>
      </c>
      <c r="F245" s="9" t="n">
        <v>43300</v>
      </c>
      <c r="G245" s="9" t="n">
        <v>43301</v>
      </c>
      <c r="H245" s="10" t="s">
        <v>36</v>
      </c>
      <c r="I245" s="0" t="n">
        <v>27</v>
      </c>
      <c r="J245" s="0" t="n">
        <v>4</v>
      </c>
      <c r="K245" s="0" t="n">
        <v>263</v>
      </c>
      <c r="L245" s="0" t="n">
        <v>39</v>
      </c>
      <c r="M245" s="0" t="n">
        <v>2</v>
      </c>
      <c r="N245" s="11" t="n">
        <v>0.05</v>
      </c>
      <c r="O245" s="12" t="n">
        <v>660.62</v>
      </c>
      <c r="P245" s="12" t="n">
        <v>1139</v>
      </c>
      <c r="Q245" s="12" t="n">
        <f aca="false">M245*P245*(1-N245)</f>
        <v>2164.1</v>
      </c>
      <c r="R245" s="12" t="n">
        <f aca="false">M245*O245</f>
        <v>1321.24</v>
      </c>
      <c r="S245" s="12" t="n">
        <f aca="false">Q245-R245</f>
        <v>842.86</v>
      </c>
      <c r="T245" s="11" t="n">
        <f aca="false">IFERROR(S245/Q245,0)</f>
        <v>0.389473684210526</v>
      </c>
      <c r="U245" s="13" t="n">
        <f aca="false">F245-E245</f>
        <v>20</v>
      </c>
      <c r="V245" s="13" t="n">
        <f aca="false">G245-F245</f>
        <v>1</v>
      </c>
      <c r="W245" s="13" t="n">
        <f aca="false">G245-E245</f>
        <v>21</v>
      </c>
      <c r="X245" s="10" t="n">
        <f aca="false">YEAR(E245)</f>
        <v>2018</v>
      </c>
      <c r="Y245" s="0" t="str">
        <f aca="false">TEXT(E245,"yyyy-mm")</f>
        <v>2018-06</v>
      </c>
      <c r="Z245" s="0" t="str">
        <f aca="false">"Q"&amp;ROUNDUP(MONTH(E245)/3,0)&amp;"-"&amp;YEAR(E245)</f>
        <v>Q2-2018</v>
      </c>
    </row>
    <row r="246" customFormat="false" ht="14.25" hidden="false" customHeight="false" outlineLevel="0" collapsed="false">
      <c r="A246" s="0" t="s">
        <v>288</v>
      </c>
      <c r="B246" s="0" t="s">
        <v>38</v>
      </c>
      <c r="C246" s="0" t="s">
        <v>39</v>
      </c>
      <c r="D246" s="9" t="n">
        <v>43200</v>
      </c>
      <c r="E246" s="9" t="n">
        <v>43280</v>
      </c>
      <c r="F246" s="9" t="n">
        <v>43282</v>
      </c>
      <c r="G246" s="9" t="n">
        <v>43289</v>
      </c>
      <c r="H246" s="10" t="s">
        <v>36</v>
      </c>
      <c r="I246" s="0" t="n">
        <v>20</v>
      </c>
      <c r="J246" s="0" t="n">
        <v>38</v>
      </c>
      <c r="K246" s="0" t="n">
        <v>196</v>
      </c>
      <c r="L246" s="0" t="n">
        <v>36</v>
      </c>
      <c r="M246" s="0" t="n">
        <v>3</v>
      </c>
      <c r="N246" s="11" t="n">
        <v>0.1</v>
      </c>
      <c r="O246" s="12" t="n">
        <v>1681.03</v>
      </c>
      <c r="P246" s="12" t="n">
        <v>2586.2</v>
      </c>
      <c r="Q246" s="12" t="n">
        <f aca="false">M246*P246*(1-N246)</f>
        <v>6982.74</v>
      </c>
      <c r="R246" s="12" t="n">
        <f aca="false">M246*O246</f>
        <v>5043.09</v>
      </c>
      <c r="S246" s="12" t="n">
        <f aca="false">Q246-R246</f>
        <v>1939.65</v>
      </c>
      <c r="T246" s="11" t="n">
        <f aca="false">IFERROR(S246/Q246,0)</f>
        <v>0.277777777777778</v>
      </c>
      <c r="U246" s="13" t="n">
        <f aca="false">F246-E246</f>
        <v>2</v>
      </c>
      <c r="V246" s="13" t="n">
        <f aca="false">G246-F246</f>
        <v>7</v>
      </c>
      <c r="W246" s="13" t="n">
        <f aca="false">G246-E246</f>
        <v>9</v>
      </c>
      <c r="X246" s="10" t="n">
        <f aca="false">YEAR(E246)</f>
        <v>2018</v>
      </c>
      <c r="Y246" s="0" t="str">
        <f aca="false">TEXT(E246,"yyyy-mm")</f>
        <v>2018-06</v>
      </c>
      <c r="Z246" s="0" t="str">
        <f aca="false">"Q"&amp;ROUNDUP(MONTH(E246)/3,0)&amp;"-"&amp;YEAR(E246)</f>
        <v>Q2-2018</v>
      </c>
    </row>
    <row r="247" customFormat="false" ht="14.25" hidden="false" customHeight="false" outlineLevel="0" collapsed="false">
      <c r="A247" s="0" t="s">
        <v>289</v>
      </c>
      <c r="B247" s="0" t="s">
        <v>34</v>
      </c>
      <c r="C247" s="0" t="s">
        <v>35</v>
      </c>
      <c r="D247" s="9" t="n">
        <v>43200</v>
      </c>
      <c r="E247" s="9" t="n">
        <v>43280</v>
      </c>
      <c r="F247" s="9" t="n">
        <v>43285</v>
      </c>
      <c r="G247" s="9" t="n">
        <v>43289</v>
      </c>
      <c r="H247" s="10" t="s">
        <v>36</v>
      </c>
      <c r="I247" s="0" t="n">
        <v>1</v>
      </c>
      <c r="J247" s="0" t="n">
        <v>36</v>
      </c>
      <c r="K247" s="0" t="n">
        <v>206</v>
      </c>
      <c r="L247" s="0" t="n">
        <v>35</v>
      </c>
      <c r="M247" s="0" t="n">
        <v>4</v>
      </c>
      <c r="N247" s="11" t="n">
        <v>0.05</v>
      </c>
      <c r="O247" s="12" t="n">
        <v>1871.71</v>
      </c>
      <c r="P247" s="12" t="n">
        <v>3899.4</v>
      </c>
      <c r="Q247" s="12" t="n">
        <f aca="false">M247*P247*(1-N247)</f>
        <v>14817.72</v>
      </c>
      <c r="R247" s="12" t="n">
        <f aca="false">M247*O247</f>
        <v>7486.84</v>
      </c>
      <c r="S247" s="12" t="n">
        <f aca="false">Q247-R247</f>
        <v>7330.88</v>
      </c>
      <c r="T247" s="11" t="n">
        <f aca="false">IFERROR(S247/Q247,0)</f>
        <v>0.49473738199939</v>
      </c>
      <c r="U247" s="13" t="n">
        <f aca="false">F247-E247</f>
        <v>5</v>
      </c>
      <c r="V247" s="13" t="n">
        <f aca="false">G247-F247</f>
        <v>4</v>
      </c>
      <c r="W247" s="13" t="n">
        <f aca="false">G247-E247</f>
        <v>9</v>
      </c>
      <c r="X247" s="10" t="n">
        <f aca="false">YEAR(E247)</f>
        <v>2018</v>
      </c>
      <c r="Y247" s="0" t="str">
        <f aca="false">TEXT(E247,"yyyy-mm")</f>
        <v>2018-06</v>
      </c>
      <c r="Z247" s="0" t="str">
        <f aca="false">"Q"&amp;ROUNDUP(MONTH(E247)/3,0)&amp;"-"&amp;YEAR(E247)</f>
        <v>Q2-2018</v>
      </c>
    </row>
    <row r="248" customFormat="false" ht="14.25" hidden="false" customHeight="false" outlineLevel="0" collapsed="false">
      <c r="A248" s="0" t="s">
        <v>290</v>
      </c>
      <c r="B248" s="0" t="s">
        <v>34</v>
      </c>
      <c r="C248" s="0" t="s">
        <v>79</v>
      </c>
      <c r="D248" s="9" t="n">
        <v>43200</v>
      </c>
      <c r="E248" s="9" t="n">
        <v>43280</v>
      </c>
      <c r="F248" s="9" t="n">
        <v>43305</v>
      </c>
      <c r="G248" s="9" t="n">
        <v>43310</v>
      </c>
      <c r="H248" s="10" t="s">
        <v>36</v>
      </c>
      <c r="I248" s="0" t="n">
        <v>8</v>
      </c>
      <c r="J248" s="0" t="n">
        <v>25</v>
      </c>
      <c r="K248" s="0" t="n">
        <v>80</v>
      </c>
      <c r="L248" s="0" t="n">
        <v>43</v>
      </c>
      <c r="M248" s="0" t="n">
        <v>8</v>
      </c>
      <c r="N248" s="11" t="n">
        <v>0.05</v>
      </c>
      <c r="O248" s="12" t="n">
        <v>599.38</v>
      </c>
      <c r="P248" s="12" t="n">
        <v>951.4</v>
      </c>
      <c r="Q248" s="12" t="n">
        <f aca="false">M248*P248*(1-N248)</f>
        <v>7230.64</v>
      </c>
      <c r="R248" s="12" t="n">
        <f aca="false">M248*O248</f>
        <v>4795.04</v>
      </c>
      <c r="S248" s="12" t="n">
        <f aca="false">Q248-R248</f>
        <v>2435.6</v>
      </c>
      <c r="T248" s="11" t="n">
        <f aca="false">IFERROR(S248/Q248,0)</f>
        <v>0.336844318068663</v>
      </c>
      <c r="U248" s="13" t="n">
        <f aca="false">F248-E248</f>
        <v>25</v>
      </c>
      <c r="V248" s="13" t="n">
        <f aca="false">G248-F248</f>
        <v>5</v>
      </c>
      <c r="W248" s="13" t="n">
        <f aca="false">G248-E248</f>
        <v>30</v>
      </c>
      <c r="X248" s="10" t="n">
        <f aca="false">YEAR(E248)</f>
        <v>2018</v>
      </c>
      <c r="Y248" s="0" t="str">
        <f aca="false">TEXT(E248,"yyyy-mm")</f>
        <v>2018-06</v>
      </c>
      <c r="Z248" s="0" t="str">
        <f aca="false">"Q"&amp;ROUNDUP(MONTH(E248)/3,0)&amp;"-"&amp;YEAR(E248)</f>
        <v>Q2-2018</v>
      </c>
    </row>
    <row r="249" customFormat="false" ht="14.25" hidden="false" customHeight="false" outlineLevel="0" collapsed="false">
      <c r="A249" s="0" t="s">
        <v>291</v>
      </c>
      <c r="B249" s="0" t="s">
        <v>34</v>
      </c>
      <c r="C249" s="0" t="s">
        <v>39</v>
      </c>
      <c r="D249" s="9" t="n">
        <v>43200</v>
      </c>
      <c r="E249" s="9" t="n">
        <v>43281</v>
      </c>
      <c r="F249" s="9" t="n">
        <v>43301</v>
      </c>
      <c r="G249" s="9" t="n">
        <v>43305</v>
      </c>
      <c r="H249" s="10" t="s">
        <v>36</v>
      </c>
      <c r="I249" s="0" t="n">
        <v>4</v>
      </c>
      <c r="J249" s="0" t="n">
        <v>8</v>
      </c>
      <c r="K249" s="0" t="n">
        <v>172</v>
      </c>
      <c r="L249" s="0" t="n">
        <v>38</v>
      </c>
      <c r="M249" s="0" t="n">
        <v>1</v>
      </c>
      <c r="N249" s="11" t="n">
        <v>0.05</v>
      </c>
      <c r="O249" s="12" t="n">
        <v>3476.9</v>
      </c>
      <c r="P249" s="12" t="n">
        <v>5607.9</v>
      </c>
      <c r="Q249" s="12" t="n">
        <f aca="false">M249*P249*(1-N249)</f>
        <v>5327.505</v>
      </c>
      <c r="R249" s="12" t="n">
        <f aca="false">M249*O249</f>
        <v>3476.9</v>
      </c>
      <c r="S249" s="12" t="n">
        <f aca="false">Q249-R249</f>
        <v>1850.605</v>
      </c>
      <c r="T249" s="11" t="n">
        <f aca="false">IFERROR(S249/Q249,0)</f>
        <v>0.347368045642378</v>
      </c>
      <c r="U249" s="13" t="n">
        <f aca="false">F249-E249</f>
        <v>20</v>
      </c>
      <c r="V249" s="13" t="n">
        <f aca="false">G249-F249</f>
        <v>4</v>
      </c>
      <c r="W249" s="13" t="n">
        <f aca="false">G249-E249</f>
        <v>24</v>
      </c>
      <c r="X249" s="10" t="n">
        <f aca="false">YEAR(E249)</f>
        <v>2018</v>
      </c>
      <c r="Y249" s="0" t="str">
        <f aca="false">TEXT(E249,"yyyy-mm")</f>
        <v>2018-06</v>
      </c>
      <c r="Z249" s="0" t="str">
        <f aca="false">"Q"&amp;ROUNDUP(MONTH(E249)/3,0)&amp;"-"&amp;YEAR(E249)</f>
        <v>Q2-2018</v>
      </c>
    </row>
    <row r="250" customFormat="false" ht="14.25" hidden="false" customHeight="false" outlineLevel="0" collapsed="false">
      <c r="A250" s="0" t="s">
        <v>292</v>
      </c>
      <c r="B250" s="0" t="s">
        <v>34</v>
      </c>
      <c r="C250" s="0" t="s">
        <v>46</v>
      </c>
      <c r="D250" s="9" t="n">
        <v>43200</v>
      </c>
      <c r="E250" s="9" t="n">
        <v>43281</v>
      </c>
      <c r="F250" s="9" t="n">
        <v>43285</v>
      </c>
      <c r="G250" s="9" t="n">
        <v>43292</v>
      </c>
      <c r="H250" s="10" t="s">
        <v>36</v>
      </c>
      <c r="I250" s="0" t="n">
        <v>6</v>
      </c>
      <c r="J250" s="0" t="n">
        <v>12</v>
      </c>
      <c r="K250" s="0" t="n">
        <v>274</v>
      </c>
      <c r="L250" s="0" t="n">
        <v>37</v>
      </c>
      <c r="M250" s="0" t="n">
        <v>2</v>
      </c>
      <c r="N250" s="11" t="n">
        <v>0.075</v>
      </c>
      <c r="O250" s="12" t="n">
        <v>827.72</v>
      </c>
      <c r="P250" s="12" t="n">
        <v>1165.8</v>
      </c>
      <c r="Q250" s="12" t="n">
        <f aca="false">M250*P250*(1-N250)</f>
        <v>2156.73</v>
      </c>
      <c r="R250" s="12" t="n">
        <f aca="false">M250*O250</f>
        <v>1655.44</v>
      </c>
      <c r="S250" s="12" t="n">
        <f aca="false">Q250-R250</f>
        <v>501.29</v>
      </c>
      <c r="T250" s="11" t="n">
        <f aca="false">IFERROR(S250/Q250,0)</f>
        <v>0.232430577772832</v>
      </c>
      <c r="U250" s="13" t="n">
        <f aca="false">F250-E250</f>
        <v>4</v>
      </c>
      <c r="V250" s="13" t="n">
        <f aca="false">G250-F250</f>
        <v>7</v>
      </c>
      <c r="W250" s="13" t="n">
        <f aca="false">G250-E250</f>
        <v>11</v>
      </c>
      <c r="X250" s="10" t="n">
        <f aca="false">YEAR(E250)</f>
        <v>2018</v>
      </c>
      <c r="Y250" s="0" t="str">
        <f aca="false">TEXT(E250,"yyyy-mm")</f>
        <v>2018-06</v>
      </c>
      <c r="Z250" s="0" t="str">
        <f aca="false">"Q"&amp;ROUNDUP(MONTH(E250)/3,0)&amp;"-"&amp;YEAR(E250)</f>
        <v>Q2-2018</v>
      </c>
    </row>
    <row r="251" customFormat="false" ht="14.25" hidden="false" customHeight="false" outlineLevel="0" collapsed="false">
      <c r="A251" s="0" t="s">
        <v>293</v>
      </c>
      <c r="B251" s="0" t="s">
        <v>38</v>
      </c>
      <c r="C251" s="0" t="s">
        <v>46</v>
      </c>
      <c r="D251" s="9" t="n">
        <v>43200</v>
      </c>
      <c r="E251" s="9" t="n">
        <v>43281</v>
      </c>
      <c r="F251" s="9" t="n">
        <v>43308</v>
      </c>
      <c r="G251" s="9" t="n">
        <v>43318</v>
      </c>
      <c r="H251" s="10" t="s">
        <v>36</v>
      </c>
      <c r="I251" s="0" t="n">
        <v>16</v>
      </c>
      <c r="J251" s="0" t="n">
        <v>17</v>
      </c>
      <c r="K251" s="0" t="n">
        <v>277</v>
      </c>
      <c r="L251" s="0" t="n">
        <v>44</v>
      </c>
      <c r="M251" s="0" t="n">
        <v>2</v>
      </c>
      <c r="N251" s="11" t="n">
        <v>0.05</v>
      </c>
      <c r="O251" s="12" t="n">
        <v>1520.77</v>
      </c>
      <c r="P251" s="12" t="n">
        <v>1949.7</v>
      </c>
      <c r="Q251" s="12" t="n">
        <f aca="false">M251*P251*(1-N251)</f>
        <v>3704.43</v>
      </c>
      <c r="R251" s="12" t="n">
        <f aca="false">M251*O251</f>
        <v>3041.54</v>
      </c>
      <c r="S251" s="12" t="n">
        <f aca="false">Q251-R251</f>
        <v>662.89</v>
      </c>
      <c r="T251" s="11" t="n">
        <f aca="false">IFERROR(S251/Q251,0)</f>
        <v>0.178945208844546</v>
      </c>
      <c r="U251" s="13" t="n">
        <f aca="false">F251-E251</f>
        <v>27</v>
      </c>
      <c r="V251" s="13" t="n">
        <f aca="false">G251-F251</f>
        <v>10</v>
      </c>
      <c r="W251" s="13" t="n">
        <f aca="false">G251-E251</f>
        <v>37</v>
      </c>
      <c r="X251" s="10" t="n">
        <f aca="false">YEAR(E251)</f>
        <v>2018</v>
      </c>
      <c r="Y251" s="0" t="str">
        <f aca="false">TEXT(E251,"yyyy-mm")</f>
        <v>2018-06</v>
      </c>
      <c r="Z251" s="0" t="str">
        <f aca="false">"Q"&amp;ROUNDUP(MONTH(E251)/3,0)&amp;"-"&amp;YEAR(E251)</f>
        <v>Q2-2018</v>
      </c>
    </row>
    <row r="252" customFormat="false" ht="14.25" hidden="false" customHeight="false" outlineLevel="0" collapsed="false">
      <c r="A252" s="0" t="s">
        <v>294</v>
      </c>
      <c r="B252" s="0" t="s">
        <v>41</v>
      </c>
      <c r="C252" s="0" t="s">
        <v>39</v>
      </c>
      <c r="D252" s="9" t="n">
        <v>43200</v>
      </c>
      <c r="E252" s="9" t="n">
        <v>43281</v>
      </c>
      <c r="F252" s="9" t="n">
        <v>43292</v>
      </c>
      <c r="G252" s="9" t="n">
        <v>43297</v>
      </c>
      <c r="H252" s="10" t="s">
        <v>36</v>
      </c>
      <c r="I252" s="0" t="n">
        <v>21</v>
      </c>
      <c r="J252" s="0" t="n">
        <v>40</v>
      </c>
      <c r="K252" s="0" t="n">
        <v>147</v>
      </c>
      <c r="L252" s="0" t="n">
        <v>34</v>
      </c>
      <c r="M252" s="0" t="n">
        <v>8</v>
      </c>
      <c r="N252" s="11" t="n">
        <v>0.1</v>
      </c>
      <c r="O252" s="12" t="n">
        <v>2690.05</v>
      </c>
      <c r="P252" s="12" t="n">
        <v>3685</v>
      </c>
      <c r="Q252" s="12" t="n">
        <f aca="false">M252*P252*(1-N252)</f>
        <v>26532</v>
      </c>
      <c r="R252" s="12" t="n">
        <f aca="false">M252*O252</f>
        <v>21520.4</v>
      </c>
      <c r="S252" s="12" t="n">
        <f aca="false">Q252-R252</f>
        <v>5011.6</v>
      </c>
      <c r="T252" s="11" t="n">
        <f aca="false">IFERROR(S252/Q252,0)</f>
        <v>0.188888888888889</v>
      </c>
      <c r="U252" s="13" t="n">
        <f aca="false">F252-E252</f>
        <v>11</v>
      </c>
      <c r="V252" s="13" t="n">
        <f aca="false">G252-F252</f>
        <v>5</v>
      </c>
      <c r="W252" s="13" t="n">
        <f aca="false">G252-E252</f>
        <v>16</v>
      </c>
      <c r="X252" s="10" t="n">
        <f aca="false">YEAR(E252)</f>
        <v>2018</v>
      </c>
      <c r="Y252" s="0" t="str">
        <f aca="false">TEXT(E252,"yyyy-mm")</f>
        <v>2018-06</v>
      </c>
      <c r="Z252" s="0" t="str">
        <f aca="false">"Q"&amp;ROUNDUP(MONTH(E252)/3,0)&amp;"-"&amp;YEAR(E252)</f>
        <v>Q2-2018</v>
      </c>
    </row>
    <row r="253" customFormat="false" ht="14.25" hidden="false" customHeight="false" outlineLevel="0" collapsed="false">
      <c r="A253" s="0" t="s">
        <v>295</v>
      </c>
      <c r="B253" s="0" t="s">
        <v>41</v>
      </c>
      <c r="C253" s="0" t="s">
        <v>58</v>
      </c>
      <c r="D253" s="9" t="n">
        <v>43200</v>
      </c>
      <c r="E253" s="9" t="n">
        <v>43281</v>
      </c>
      <c r="F253" s="9" t="n">
        <v>43298</v>
      </c>
      <c r="G253" s="9" t="n">
        <v>43307</v>
      </c>
      <c r="H253" s="10" t="s">
        <v>36</v>
      </c>
      <c r="I253" s="0" t="n">
        <v>20</v>
      </c>
      <c r="J253" s="0" t="n">
        <v>3</v>
      </c>
      <c r="K253" s="0" t="n">
        <v>332</v>
      </c>
      <c r="L253" s="0" t="n">
        <v>17</v>
      </c>
      <c r="M253" s="0" t="n">
        <v>2</v>
      </c>
      <c r="N253" s="11" t="n">
        <v>0.4</v>
      </c>
      <c r="O253" s="12" t="n">
        <v>1816.84</v>
      </c>
      <c r="P253" s="12" t="n">
        <v>2633.1</v>
      </c>
      <c r="Q253" s="12" t="n">
        <f aca="false">M253*P253*(1-N253)</f>
        <v>3159.72</v>
      </c>
      <c r="R253" s="12" t="n">
        <f aca="false">M253*O253</f>
        <v>3633.68</v>
      </c>
      <c r="S253" s="12" t="n">
        <f aca="false">Q253-R253</f>
        <v>-473.96</v>
      </c>
      <c r="T253" s="11" t="n">
        <f aca="false">IFERROR(S253/Q253,0)</f>
        <v>-0.150000632967478</v>
      </c>
      <c r="U253" s="13" t="n">
        <f aca="false">F253-E253</f>
        <v>17</v>
      </c>
      <c r="V253" s="13" t="n">
        <f aca="false">G253-F253</f>
        <v>9</v>
      </c>
      <c r="W253" s="13" t="n">
        <f aca="false">G253-E253</f>
        <v>26</v>
      </c>
      <c r="X253" s="10" t="n">
        <f aca="false">YEAR(E253)</f>
        <v>2018</v>
      </c>
      <c r="Y253" s="0" t="str">
        <f aca="false">TEXT(E253,"yyyy-mm")</f>
        <v>2018-06</v>
      </c>
      <c r="Z253" s="0" t="str">
        <f aca="false">"Q"&amp;ROUNDUP(MONTH(E253)/3,0)&amp;"-"&amp;YEAR(E253)</f>
        <v>Q2-2018</v>
      </c>
    </row>
    <row r="254" customFormat="false" ht="14.25" hidden="false" customHeight="false" outlineLevel="0" collapsed="false">
      <c r="A254" s="0" t="s">
        <v>296</v>
      </c>
      <c r="B254" s="0" t="s">
        <v>38</v>
      </c>
      <c r="C254" s="0" t="s">
        <v>46</v>
      </c>
      <c r="D254" s="9" t="n">
        <v>43200</v>
      </c>
      <c r="E254" s="9" t="n">
        <v>43281</v>
      </c>
      <c r="F254" s="9" t="n">
        <v>43292</v>
      </c>
      <c r="G254" s="9" t="n">
        <v>43294</v>
      </c>
      <c r="H254" s="10" t="s">
        <v>36</v>
      </c>
      <c r="I254" s="0" t="n">
        <v>19</v>
      </c>
      <c r="J254" s="0" t="n">
        <v>26</v>
      </c>
      <c r="K254" s="0" t="n">
        <v>274</v>
      </c>
      <c r="L254" s="0" t="n">
        <v>23</v>
      </c>
      <c r="M254" s="0" t="n">
        <v>1</v>
      </c>
      <c r="N254" s="11" t="n">
        <v>0.075</v>
      </c>
      <c r="O254" s="12" t="n">
        <v>460.96</v>
      </c>
      <c r="P254" s="12" t="n">
        <v>1072</v>
      </c>
      <c r="Q254" s="12" t="n">
        <f aca="false">M254*P254*(1-N254)</f>
        <v>991.6</v>
      </c>
      <c r="R254" s="12" t="n">
        <f aca="false">M254*O254</f>
        <v>460.96</v>
      </c>
      <c r="S254" s="12" t="n">
        <f aca="false">Q254-R254</f>
        <v>530.64</v>
      </c>
      <c r="T254" s="11" t="n">
        <f aca="false">IFERROR(S254/Q254,0)</f>
        <v>0.535135135135135</v>
      </c>
      <c r="U254" s="13" t="n">
        <f aca="false">F254-E254</f>
        <v>11</v>
      </c>
      <c r="V254" s="13" t="n">
        <f aca="false">G254-F254</f>
        <v>2</v>
      </c>
      <c r="W254" s="13" t="n">
        <f aca="false">G254-E254</f>
        <v>13</v>
      </c>
      <c r="X254" s="10" t="n">
        <f aca="false">YEAR(E254)</f>
        <v>2018</v>
      </c>
      <c r="Y254" s="0" t="str">
        <f aca="false">TEXT(E254,"yyyy-mm")</f>
        <v>2018-06</v>
      </c>
      <c r="Z254" s="0" t="str">
        <f aca="false">"Q"&amp;ROUNDUP(MONTH(E254)/3,0)&amp;"-"&amp;YEAR(E254)</f>
        <v>Q2-2018</v>
      </c>
    </row>
    <row r="255" customFormat="false" ht="14.25" hidden="false" customHeight="false" outlineLevel="0" collapsed="false">
      <c r="A255" s="0" t="s">
        <v>297</v>
      </c>
      <c r="B255" s="0" t="s">
        <v>34</v>
      </c>
      <c r="C255" s="0" t="s">
        <v>48</v>
      </c>
      <c r="D255" s="9" t="n">
        <v>43200</v>
      </c>
      <c r="E255" s="9" t="n">
        <v>43281</v>
      </c>
      <c r="F255" s="9" t="n">
        <v>43285</v>
      </c>
      <c r="G255" s="9" t="n">
        <v>43286</v>
      </c>
      <c r="H255" s="10" t="s">
        <v>36</v>
      </c>
      <c r="I255" s="0" t="n">
        <v>1</v>
      </c>
      <c r="J255" s="0" t="n">
        <v>38</v>
      </c>
      <c r="K255" s="0" t="n">
        <v>33</v>
      </c>
      <c r="L255" s="0" t="n">
        <v>8</v>
      </c>
      <c r="M255" s="0" t="n">
        <v>1</v>
      </c>
      <c r="N255" s="11" t="n">
        <v>0.075</v>
      </c>
      <c r="O255" s="12" t="n">
        <v>1910.3</v>
      </c>
      <c r="P255" s="12" t="n">
        <v>3537.6</v>
      </c>
      <c r="Q255" s="12" t="n">
        <f aca="false">M255*P255*(1-N255)</f>
        <v>3272.28</v>
      </c>
      <c r="R255" s="12" t="n">
        <f aca="false">M255*O255</f>
        <v>1910.3</v>
      </c>
      <c r="S255" s="12" t="n">
        <f aca="false">Q255-R255</f>
        <v>1361.98</v>
      </c>
      <c r="T255" s="11" t="n">
        <f aca="false">IFERROR(S255/Q255,0)</f>
        <v>0.416217438605498</v>
      </c>
      <c r="U255" s="13" t="n">
        <f aca="false">F255-E255</f>
        <v>4</v>
      </c>
      <c r="V255" s="13" t="n">
        <f aca="false">G255-F255</f>
        <v>1</v>
      </c>
      <c r="W255" s="13" t="n">
        <f aca="false">G255-E255</f>
        <v>5</v>
      </c>
      <c r="X255" s="10" t="n">
        <f aca="false">YEAR(E255)</f>
        <v>2018</v>
      </c>
      <c r="Y255" s="0" t="str">
        <f aca="false">TEXT(E255,"yyyy-mm")</f>
        <v>2018-06</v>
      </c>
      <c r="Z255" s="0" t="str">
        <f aca="false">"Q"&amp;ROUNDUP(MONTH(E255)/3,0)&amp;"-"&amp;YEAR(E255)</f>
        <v>Q2-2018</v>
      </c>
    </row>
    <row r="256" customFormat="false" ht="14.25" hidden="false" customHeight="false" outlineLevel="0" collapsed="false">
      <c r="A256" s="0" t="s">
        <v>298</v>
      </c>
      <c r="B256" s="0" t="s">
        <v>34</v>
      </c>
      <c r="C256" s="0" t="s">
        <v>35</v>
      </c>
      <c r="D256" s="9" t="n">
        <v>43200</v>
      </c>
      <c r="E256" s="9" t="n">
        <v>43281</v>
      </c>
      <c r="F256" s="9" t="n">
        <v>43302</v>
      </c>
      <c r="G256" s="9" t="n">
        <v>43305</v>
      </c>
      <c r="H256" s="10" t="s">
        <v>36</v>
      </c>
      <c r="I256" s="0" t="n">
        <v>9</v>
      </c>
      <c r="J256" s="0" t="n">
        <v>41</v>
      </c>
      <c r="K256" s="0" t="n">
        <v>233</v>
      </c>
      <c r="L256" s="0" t="n">
        <v>13</v>
      </c>
      <c r="M256" s="0" t="n">
        <v>8</v>
      </c>
      <c r="N256" s="11" t="n">
        <v>0.2</v>
      </c>
      <c r="O256" s="12" t="n">
        <v>622.5</v>
      </c>
      <c r="P256" s="12" t="n">
        <v>1092.1</v>
      </c>
      <c r="Q256" s="12" t="n">
        <f aca="false">M256*P256*(1-N256)</f>
        <v>6989.44</v>
      </c>
      <c r="R256" s="12" t="n">
        <f aca="false">M256*O256</f>
        <v>4980</v>
      </c>
      <c r="S256" s="12" t="n">
        <f aca="false">Q256-R256</f>
        <v>2009.44</v>
      </c>
      <c r="T256" s="11" t="n">
        <f aca="false">IFERROR(S256/Q256,0)</f>
        <v>0.287496566248512</v>
      </c>
      <c r="U256" s="13" t="n">
        <f aca="false">F256-E256</f>
        <v>21</v>
      </c>
      <c r="V256" s="13" t="n">
        <f aca="false">G256-F256</f>
        <v>3</v>
      </c>
      <c r="W256" s="13" t="n">
        <f aca="false">G256-E256</f>
        <v>24</v>
      </c>
      <c r="X256" s="10" t="n">
        <f aca="false">YEAR(E256)</f>
        <v>2018</v>
      </c>
      <c r="Y256" s="0" t="str">
        <f aca="false">TEXT(E256,"yyyy-mm")</f>
        <v>2018-06</v>
      </c>
      <c r="Z256" s="0" t="str">
        <f aca="false">"Q"&amp;ROUNDUP(MONTH(E256)/3,0)&amp;"-"&amp;YEAR(E256)</f>
        <v>Q2-2018</v>
      </c>
    </row>
    <row r="257" customFormat="false" ht="14.25" hidden="false" customHeight="false" outlineLevel="0" collapsed="false">
      <c r="A257" s="0" t="s">
        <v>299</v>
      </c>
      <c r="B257" s="0" t="s">
        <v>34</v>
      </c>
      <c r="C257" s="0" t="s">
        <v>46</v>
      </c>
      <c r="D257" s="9" t="n">
        <v>43100</v>
      </c>
      <c r="E257" s="9" t="n">
        <v>43281</v>
      </c>
      <c r="F257" s="9" t="n">
        <v>43301</v>
      </c>
      <c r="G257" s="9" t="n">
        <v>43303</v>
      </c>
      <c r="H257" s="10" t="s">
        <v>36</v>
      </c>
      <c r="I257" s="0" t="n">
        <v>12</v>
      </c>
      <c r="J257" s="0" t="n">
        <v>17</v>
      </c>
      <c r="K257" s="0" t="n">
        <v>262</v>
      </c>
      <c r="L257" s="0" t="n">
        <v>5</v>
      </c>
      <c r="M257" s="0" t="n">
        <v>4</v>
      </c>
      <c r="N257" s="11" t="n">
        <v>0.05</v>
      </c>
      <c r="O257" s="12" t="n">
        <v>1136.66</v>
      </c>
      <c r="P257" s="12" t="n">
        <v>1748.7</v>
      </c>
      <c r="Q257" s="12" t="n">
        <f aca="false">M257*P257*(1-N257)</f>
        <v>6645.06</v>
      </c>
      <c r="R257" s="12" t="n">
        <f aca="false">M257*O257</f>
        <v>4546.64</v>
      </c>
      <c r="S257" s="12" t="n">
        <f aca="false">Q257-R257</f>
        <v>2098.42</v>
      </c>
      <c r="T257" s="11" t="n">
        <f aca="false">IFERROR(S257/Q257,0)</f>
        <v>0.315786463929596</v>
      </c>
      <c r="U257" s="13" t="n">
        <f aca="false">F257-E257</f>
        <v>20</v>
      </c>
      <c r="V257" s="13" t="n">
        <f aca="false">G257-F257</f>
        <v>2</v>
      </c>
      <c r="W257" s="13" t="n">
        <f aca="false">G257-E257</f>
        <v>22</v>
      </c>
      <c r="X257" s="10" t="n">
        <f aca="false">YEAR(E257)</f>
        <v>2018</v>
      </c>
      <c r="Y257" s="0" t="str">
        <f aca="false">TEXT(E257,"yyyy-mm")</f>
        <v>2018-06</v>
      </c>
      <c r="Z257" s="0" t="str">
        <f aca="false">"Q"&amp;ROUNDUP(MONTH(E257)/3,0)&amp;"-"&amp;YEAR(E257)</f>
        <v>Q2-2018</v>
      </c>
    </row>
    <row r="258" customFormat="false" ht="14.25" hidden="false" customHeight="false" outlineLevel="0" collapsed="false">
      <c r="A258" s="0" t="s">
        <v>300</v>
      </c>
      <c r="B258" s="0" t="s">
        <v>38</v>
      </c>
      <c r="C258" s="0" t="s">
        <v>48</v>
      </c>
      <c r="D258" s="9" t="n">
        <v>43200</v>
      </c>
      <c r="E258" s="9" t="n">
        <v>43281</v>
      </c>
      <c r="F258" s="9" t="n">
        <v>43305</v>
      </c>
      <c r="G258" s="9" t="n">
        <v>43310</v>
      </c>
      <c r="H258" s="10" t="s">
        <v>36</v>
      </c>
      <c r="I258" s="0" t="n">
        <v>18</v>
      </c>
      <c r="J258" s="0" t="n">
        <v>49</v>
      </c>
      <c r="K258" s="0" t="n">
        <v>6</v>
      </c>
      <c r="L258" s="0" t="n">
        <v>9</v>
      </c>
      <c r="M258" s="0" t="n">
        <v>8</v>
      </c>
      <c r="N258" s="11" t="n">
        <v>0.075</v>
      </c>
      <c r="O258" s="12" t="n">
        <v>739.61</v>
      </c>
      <c r="P258" s="12" t="n">
        <v>891.1</v>
      </c>
      <c r="Q258" s="12" t="n">
        <f aca="false">M258*P258*(1-N258)</f>
        <v>6594.14</v>
      </c>
      <c r="R258" s="12" t="n">
        <f aca="false">M258*O258</f>
        <v>5916.88</v>
      </c>
      <c r="S258" s="12" t="n">
        <f aca="false">Q258-R258</f>
        <v>677.26</v>
      </c>
      <c r="T258" s="11" t="n">
        <f aca="false">IFERROR(S258/Q258,0)</f>
        <v>0.102706342297858</v>
      </c>
      <c r="U258" s="13" t="n">
        <f aca="false">F258-E258</f>
        <v>24</v>
      </c>
      <c r="V258" s="13" t="n">
        <f aca="false">G258-F258</f>
        <v>5</v>
      </c>
      <c r="W258" s="13" t="n">
        <f aca="false">G258-E258</f>
        <v>29</v>
      </c>
      <c r="X258" s="10" t="n">
        <f aca="false">YEAR(E258)</f>
        <v>2018</v>
      </c>
      <c r="Y258" s="0" t="str">
        <f aca="false">TEXT(E258,"yyyy-mm")</f>
        <v>2018-06</v>
      </c>
      <c r="Z258" s="0" t="str">
        <f aca="false">"Q"&amp;ROUNDUP(MONTH(E258)/3,0)&amp;"-"&amp;YEAR(E258)</f>
        <v>Q2-2018</v>
      </c>
    </row>
    <row r="259" customFormat="false" ht="14.25" hidden="false" customHeight="false" outlineLevel="0" collapsed="false">
      <c r="A259" s="0" t="s">
        <v>301</v>
      </c>
      <c r="B259" s="0" t="s">
        <v>34</v>
      </c>
      <c r="C259" s="0" t="s">
        <v>39</v>
      </c>
      <c r="D259" s="9" t="n">
        <v>43200</v>
      </c>
      <c r="E259" s="9" t="n">
        <v>43281</v>
      </c>
      <c r="F259" s="9" t="n">
        <v>43302</v>
      </c>
      <c r="G259" s="9" t="n">
        <v>43309</v>
      </c>
      <c r="H259" s="10" t="s">
        <v>36</v>
      </c>
      <c r="I259" s="0" t="n">
        <v>2</v>
      </c>
      <c r="J259" s="0" t="n">
        <v>41</v>
      </c>
      <c r="K259" s="0" t="n">
        <v>159</v>
      </c>
      <c r="L259" s="0" t="n">
        <v>23</v>
      </c>
      <c r="M259" s="0" t="n">
        <v>5</v>
      </c>
      <c r="N259" s="11" t="n">
        <v>0.05</v>
      </c>
      <c r="O259" s="12" t="n">
        <v>1510.18</v>
      </c>
      <c r="P259" s="12" t="n">
        <v>3082</v>
      </c>
      <c r="Q259" s="12" t="n">
        <f aca="false">M259*P259*(1-N259)</f>
        <v>14639.5</v>
      </c>
      <c r="R259" s="12" t="n">
        <f aca="false">M259*O259</f>
        <v>7550.9</v>
      </c>
      <c r="S259" s="12" t="n">
        <f aca="false">Q259-R259</f>
        <v>7088.6</v>
      </c>
      <c r="T259" s="11" t="n">
        <f aca="false">IFERROR(S259/Q259,0)</f>
        <v>0.484210526315789</v>
      </c>
      <c r="U259" s="13" t="n">
        <f aca="false">F259-E259</f>
        <v>21</v>
      </c>
      <c r="V259" s="13" t="n">
        <f aca="false">G259-F259</f>
        <v>7</v>
      </c>
      <c r="W259" s="13" t="n">
        <f aca="false">G259-E259</f>
        <v>28</v>
      </c>
      <c r="X259" s="10" t="n">
        <f aca="false">YEAR(E259)</f>
        <v>2018</v>
      </c>
      <c r="Y259" s="0" t="str">
        <f aca="false">TEXT(E259,"yyyy-mm")</f>
        <v>2018-06</v>
      </c>
      <c r="Z259" s="0" t="str">
        <f aca="false">"Q"&amp;ROUNDUP(MONTH(E259)/3,0)&amp;"-"&amp;YEAR(E259)</f>
        <v>Q2-2018</v>
      </c>
    </row>
    <row r="260" customFormat="false" ht="14.25" hidden="false" customHeight="false" outlineLevel="0" collapsed="false">
      <c r="A260" s="0" t="s">
        <v>302</v>
      </c>
      <c r="B260" s="0" t="s">
        <v>34</v>
      </c>
      <c r="C260" s="0" t="s">
        <v>39</v>
      </c>
      <c r="D260" s="9" t="n">
        <v>43200</v>
      </c>
      <c r="E260" s="9" t="n">
        <v>43281</v>
      </c>
      <c r="F260" s="9" t="n">
        <v>43298</v>
      </c>
      <c r="G260" s="9" t="n">
        <v>43302</v>
      </c>
      <c r="H260" s="10" t="s">
        <v>36</v>
      </c>
      <c r="I260" s="0" t="n">
        <v>9</v>
      </c>
      <c r="J260" s="0" t="n">
        <v>34</v>
      </c>
      <c r="K260" s="0" t="n">
        <v>148</v>
      </c>
      <c r="L260" s="0" t="n">
        <v>15</v>
      </c>
      <c r="M260" s="0" t="n">
        <v>5</v>
      </c>
      <c r="N260" s="11" t="n">
        <v>0.075</v>
      </c>
      <c r="O260" s="12" t="n">
        <v>776.66</v>
      </c>
      <c r="P260" s="12" t="n">
        <v>1125.6</v>
      </c>
      <c r="Q260" s="12" t="n">
        <f aca="false">M260*P260*(1-N260)</f>
        <v>5205.9</v>
      </c>
      <c r="R260" s="12" t="n">
        <f aca="false">M260*O260</f>
        <v>3883.3</v>
      </c>
      <c r="S260" s="12" t="n">
        <f aca="false">Q260-R260</f>
        <v>1322.6</v>
      </c>
      <c r="T260" s="11" t="n">
        <f aca="false">IFERROR(S260/Q260,0)</f>
        <v>0.254057895848941</v>
      </c>
      <c r="U260" s="13" t="n">
        <f aca="false">F260-E260</f>
        <v>17</v>
      </c>
      <c r="V260" s="13" t="n">
        <f aca="false">G260-F260</f>
        <v>4</v>
      </c>
      <c r="W260" s="13" t="n">
        <f aca="false">G260-E260</f>
        <v>21</v>
      </c>
      <c r="X260" s="10" t="n">
        <f aca="false">YEAR(E260)</f>
        <v>2018</v>
      </c>
      <c r="Y260" s="0" t="str">
        <f aca="false">TEXT(E260,"yyyy-mm")</f>
        <v>2018-06</v>
      </c>
      <c r="Z260" s="0" t="str">
        <f aca="false">"Q"&amp;ROUNDUP(MONTH(E260)/3,0)&amp;"-"&amp;YEAR(E260)</f>
        <v>Q2-2018</v>
      </c>
    </row>
    <row r="261" customFormat="false" ht="14.25" hidden="false" customHeight="false" outlineLevel="0" collapsed="false">
      <c r="A261" s="0" t="s">
        <v>303</v>
      </c>
      <c r="B261" s="0" t="s">
        <v>34</v>
      </c>
      <c r="C261" s="0" t="s">
        <v>39</v>
      </c>
      <c r="D261" s="9" t="n">
        <v>43200</v>
      </c>
      <c r="E261" s="9" t="n">
        <v>43281</v>
      </c>
      <c r="F261" s="9" t="n">
        <v>43294</v>
      </c>
      <c r="G261" s="9" t="n">
        <v>43299</v>
      </c>
      <c r="H261" s="10" t="s">
        <v>36</v>
      </c>
      <c r="I261" s="0" t="n">
        <v>7</v>
      </c>
      <c r="J261" s="0" t="n">
        <v>46</v>
      </c>
      <c r="K261" s="0" t="n">
        <v>102</v>
      </c>
      <c r="L261" s="0" t="n">
        <v>22</v>
      </c>
      <c r="M261" s="0" t="n">
        <v>6</v>
      </c>
      <c r="N261" s="11" t="n">
        <v>0.075</v>
      </c>
      <c r="O261" s="12" t="n">
        <v>651.51</v>
      </c>
      <c r="P261" s="12" t="n">
        <v>1252.9</v>
      </c>
      <c r="Q261" s="12" t="n">
        <f aca="false">M261*P261*(1-N261)</f>
        <v>6953.595</v>
      </c>
      <c r="R261" s="12" t="n">
        <f aca="false">M261*O261</f>
        <v>3909.06</v>
      </c>
      <c r="S261" s="12" t="n">
        <f aca="false">Q261-R261</f>
        <v>3044.535</v>
      </c>
      <c r="T261" s="11" t="n">
        <f aca="false">IFERROR(S261/Q261,0)</f>
        <v>0.437836112111793</v>
      </c>
      <c r="U261" s="13" t="n">
        <f aca="false">F261-E261</f>
        <v>13</v>
      </c>
      <c r="V261" s="13" t="n">
        <f aca="false">G261-F261</f>
        <v>5</v>
      </c>
      <c r="W261" s="13" t="n">
        <f aca="false">G261-E261</f>
        <v>18</v>
      </c>
      <c r="X261" s="10" t="n">
        <f aca="false">YEAR(E261)</f>
        <v>2018</v>
      </c>
      <c r="Y261" s="0" t="str">
        <f aca="false">TEXT(E261,"yyyy-mm")</f>
        <v>2018-06</v>
      </c>
      <c r="Z261" s="0" t="str">
        <f aca="false">"Q"&amp;ROUNDUP(MONTH(E261)/3,0)&amp;"-"&amp;YEAR(E261)</f>
        <v>Q2-2018</v>
      </c>
    </row>
    <row r="262" customFormat="false" ht="14.25" hidden="false" customHeight="false" outlineLevel="0" collapsed="false">
      <c r="A262" s="0" t="s">
        <v>304</v>
      </c>
      <c r="B262" s="0" t="s">
        <v>43</v>
      </c>
      <c r="C262" s="0" t="s">
        <v>58</v>
      </c>
      <c r="D262" s="9" t="n">
        <v>43200</v>
      </c>
      <c r="E262" s="9" t="n">
        <v>43282</v>
      </c>
      <c r="F262" s="9" t="n">
        <v>43285</v>
      </c>
      <c r="G262" s="9" t="n">
        <v>43290</v>
      </c>
      <c r="H262" s="10" t="s">
        <v>36</v>
      </c>
      <c r="I262" s="0" t="n">
        <v>28</v>
      </c>
      <c r="J262" s="0" t="n">
        <v>44</v>
      </c>
      <c r="K262" s="0" t="n">
        <v>362</v>
      </c>
      <c r="L262" s="0" t="n">
        <v>45</v>
      </c>
      <c r="M262" s="0" t="n">
        <v>1</v>
      </c>
      <c r="N262" s="11" t="n">
        <v>0.075</v>
      </c>
      <c r="O262" s="12" t="n">
        <v>527.63</v>
      </c>
      <c r="P262" s="12" t="n">
        <v>837.5</v>
      </c>
      <c r="Q262" s="12" t="n">
        <f aca="false">M262*P262*(1-N262)</f>
        <v>774.6875</v>
      </c>
      <c r="R262" s="12" t="n">
        <f aca="false">M262*O262</f>
        <v>527.63</v>
      </c>
      <c r="S262" s="12" t="n">
        <f aca="false">Q262-R262</f>
        <v>247.0575</v>
      </c>
      <c r="T262" s="11" t="n">
        <f aca="false">IFERROR(S262/Q262,0)</f>
        <v>0.31891246470351</v>
      </c>
      <c r="U262" s="13" t="n">
        <f aca="false">F262-E262</f>
        <v>3</v>
      </c>
      <c r="V262" s="13" t="n">
        <f aca="false">G262-F262</f>
        <v>5</v>
      </c>
      <c r="W262" s="13" t="n">
        <f aca="false">G262-E262</f>
        <v>8</v>
      </c>
      <c r="X262" s="10" t="n">
        <f aca="false">YEAR(E262)</f>
        <v>2018</v>
      </c>
      <c r="Y262" s="0" t="str">
        <f aca="false">TEXT(E262,"yyyy-mm")</f>
        <v>2018-07</v>
      </c>
      <c r="Z262" s="0" t="str">
        <f aca="false">"Q"&amp;ROUNDUP(MONTH(E262)/3,0)&amp;"-"&amp;YEAR(E262)</f>
        <v>Q3-2018</v>
      </c>
    </row>
    <row r="263" customFormat="false" ht="14.25" hidden="false" customHeight="false" outlineLevel="0" collapsed="false">
      <c r="A263" s="0" t="s">
        <v>305</v>
      </c>
      <c r="B263" s="0" t="s">
        <v>43</v>
      </c>
      <c r="C263" s="0" t="s">
        <v>46</v>
      </c>
      <c r="D263" s="9" t="n">
        <v>43200</v>
      </c>
      <c r="E263" s="9" t="n">
        <v>43282</v>
      </c>
      <c r="F263" s="9" t="n">
        <v>43310</v>
      </c>
      <c r="G263" s="9" t="n">
        <v>43320</v>
      </c>
      <c r="H263" s="10" t="s">
        <v>36</v>
      </c>
      <c r="I263" s="0" t="n">
        <v>25</v>
      </c>
      <c r="J263" s="0" t="n">
        <v>21</v>
      </c>
      <c r="K263" s="0" t="n">
        <v>295</v>
      </c>
      <c r="L263" s="0" t="n">
        <v>40</v>
      </c>
      <c r="M263" s="0" t="n">
        <v>1</v>
      </c>
      <c r="N263" s="11" t="n">
        <v>0.075</v>
      </c>
      <c r="O263" s="12" t="n">
        <v>773.85</v>
      </c>
      <c r="P263" s="12" t="n">
        <v>1031.8</v>
      </c>
      <c r="Q263" s="12" t="n">
        <f aca="false">M263*P263*(1-N263)</f>
        <v>954.415</v>
      </c>
      <c r="R263" s="12" t="n">
        <f aca="false">M263*O263</f>
        <v>773.85</v>
      </c>
      <c r="S263" s="12" t="n">
        <f aca="false">Q263-R263</f>
        <v>180.565</v>
      </c>
      <c r="T263" s="11" t="n">
        <f aca="false">IFERROR(S263/Q263,0)</f>
        <v>0.189189189189189</v>
      </c>
      <c r="U263" s="13" t="n">
        <f aca="false">F263-E263</f>
        <v>28</v>
      </c>
      <c r="V263" s="13" t="n">
        <f aca="false">G263-F263</f>
        <v>10</v>
      </c>
      <c r="W263" s="13" t="n">
        <f aca="false">G263-E263</f>
        <v>38</v>
      </c>
      <c r="X263" s="10" t="n">
        <f aca="false">YEAR(E263)</f>
        <v>2018</v>
      </c>
      <c r="Y263" s="0" t="str">
        <f aca="false">TEXT(E263,"yyyy-mm")</f>
        <v>2018-07</v>
      </c>
      <c r="Z263" s="0" t="str">
        <f aca="false">"Q"&amp;ROUNDUP(MONTH(E263)/3,0)&amp;"-"&amp;YEAR(E263)</f>
        <v>Q3-2018</v>
      </c>
    </row>
    <row r="264" customFormat="false" ht="14.25" hidden="false" customHeight="false" outlineLevel="0" collapsed="false">
      <c r="A264" s="0" t="s">
        <v>306</v>
      </c>
      <c r="B264" s="0" t="s">
        <v>38</v>
      </c>
      <c r="C264" s="0" t="s">
        <v>35</v>
      </c>
      <c r="D264" s="9" t="n">
        <v>43200</v>
      </c>
      <c r="E264" s="9" t="n">
        <v>43282</v>
      </c>
      <c r="F264" s="9" t="n">
        <v>43287</v>
      </c>
      <c r="G264" s="9" t="n">
        <v>43290</v>
      </c>
      <c r="H264" s="10" t="s">
        <v>36</v>
      </c>
      <c r="I264" s="0" t="n">
        <v>14</v>
      </c>
      <c r="J264" s="0" t="n">
        <v>7</v>
      </c>
      <c r="K264" s="0" t="n">
        <v>256</v>
      </c>
      <c r="L264" s="0" t="n">
        <v>28</v>
      </c>
      <c r="M264" s="0" t="n">
        <v>4</v>
      </c>
      <c r="N264" s="11" t="n">
        <v>0.15</v>
      </c>
      <c r="O264" s="12" t="n">
        <v>1454.97</v>
      </c>
      <c r="P264" s="12" t="n">
        <v>2385.2</v>
      </c>
      <c r="Q264" s="12" t="n">
        <f aca="false">M264*P264*(1-N264)</f>
        <v>8109.68</v>
      </c>
      <c r="R264" s="12" t="n">
        <f aca="false">M264*O264</f>
        <v>5819.88</v>
      </c>
      <c r="S264" s="12" t="n">
        <f aca="false">Q264-R264</f>
        <v>2289.8</v>
      </c>
      <c r="T264" s="11" t="n">
        <f aca="false">IFERROR(S264/Q264,0)</f>
        <v>0.282353927651893</v>
      </c>
      <c r="U264" s="13" t="n">
        <f aca="false">F264-E264</f>
        <v>5</v>
      </c>
      <c r="V264" s="13" t="n">
        <f aca="false">G264-F264</f>
        <v>3</v>
      </c>
      <c r="W264" s="13" t="n">
        <f aca="false">G264-E264</f>
        <v>8</v>
      </c>
      <c r="X264" s="10" t="n">
        <f aca="false">YEAR(E264)</f>
        <v>2018</v>
      </c>
      <c r="Y264" s="0" t="str">
        <f aca="false">TEXT(E264,"yyyy-mm")</f>
        <v>2018-07</v>
      </c>
      <c r="Z264" s="0" t="str">
        <f aca="false">"Q"&amp;ROUNDUP(MONTH(E264)/3,0)&amp;"-"&amp;YEAR(E264)</f>
        <v>Q3-2018</v>
      </c>
    </row>
    <row r="265" customFormat="false" ht="14.25" hidden="false" customHeight="false" outlineLevel="0" collapsed="false">
      <c r="A265" s="0" t="s">
        <v>307</v>
      </c>
      <c r="B265" s="0" t="s">
        <v>34</v>
      </c>
      <c r="C265" s="0" t="s">
        <v>39</v>
      </c>
      <c r="D265" s="9" t="n">
        <v>43200</v>
      </c>
      <c r="E265" s="9" t="n">
        <v>43282</v>
      </c>
      <c r="F265" s="9" t="n">
        <v>43297</v>
      </c>
      <c r="G265" s="9" t="n">
        <v>43299</v>
      </c>
      <c r="H265" s="10" t="s">
        <v>36</v>
      </c>
      <c r="I265" s="0" t="n">
        <v>1</v>
      </c>
      <c r="J265" s="0" t="n">
        <v>48</v>
      </c>
      <c r="K265" s="0" t="n">
        <v>154</v>
      </c>
      <c r="L265" s="0" t="n">
        <v>30</v>
      </c>
      <c r="M265" s="0" t="n">
        <v>2</v>
      </c>
      <c r="N265" s="11" t="n">
        <v>0.05</v>
      </c>
      <c r="O265" s="12" t="n">
        <v>1153.47</v>
      </c>
      <c r="P265" s="12" t="n">
        <v>1802.3</v>
      </c>
      <c r="Q265" s="12" t="n">
        <f aca="false">M265*P265*(1-N265)</f>
        <v>3424.37</v>
      </c>
      <c r="R265" s="12" t="n">
        <f aca="false">M265*O265</f>
        <v>2306.94</v>
      </c>
      <c r="S265" s="12" t="n">
        <f aca="false">Q265-R265</f>
        <v>1117.43</v>
      </c>
      <c r="T265" s="11" t="n">
        <f aca="false">IFERROR(S265/Q265,0)</f>
        <v>0.326316957571758</v>
      </c>
      <c r="U265" s="13" t="n">
        <f aca="false">F265-E265</f>
        <v>15</v>
      </c>
      <c r="V265" s="13" t="n">
        <f aca="false">G265-F265</f>
        <v>2</v>
      </c>
      <c r="W265" s="13" t="n">
        <f aca="false">G265-E265</f>
        <v>17</v>
      </c>
      <c r="X265" s="10" t="n">
        <f aca="false">YEAR(E265)</f>
        <v>2018</v>
      </c>
      <c r="Y265" s="0" t="str">
        <f aca="false">TEXT(E265,"yyyy-mm")</f>
        <v>2018-07</v>
      </c>
      <c r="Z265" s="0" t="str">
        <f aca="false">"Q"&amp;ROUNDUP(MONTH(E265)/3,0)&amp;"-"&amp;YEAR(E265)</f>
        <v>Q3-2018</v>
      </c>
    </row>
    <row r="266" customFormat="false" ht="14.25" hidden="false" customHeight="false" outlineLevel="0" collapsed="false">
      <c r="A266" s="0" t="s">
        <v>308</v>
      </c>
      <c r="B266" s="0" t="s">
        <v>43</v>
      </c>
      <c r="C266" s="0" t="s">
        <v>46</v>
      </c>
      <c r="D266" s="9" t="n">
        <v>43200</v>
      </c>
      <c r="E266" s="9" t="n">
        <v>43282</v>
      </c>
      <c r="F266" s="9" t="n">
        <v>43300</v>
      </c>
      <c r="G266" s="9" t="n">
        <v>43303</v>
      </c>
      <c r="H266" s="10" t="s">
        <v>36</v>
      </c>
      <c r="I266" s="0" t="n">
        <v>26</v>
      </c>
      <c r="J266" s="0" t="n">
        <v>40</v>
      </c>
      <c r="K266" s="0" t="n">
        <v>270</v>
      </c>
      <c r="L266" s="0" t="n">
        <v>27</v>
      </c>
      <c r="M266" s="0" t="n">
        <v>5</v>
      </c>
      <c r="N266" s="11" t="n">
        <v>0.05</v>
      </c>
      <c r="O266" s="12" t="n">
        <v>753.62</v>
      </c>
      <c r="P266" s="12" t="n">
        <v>1018.4</v>
      </c>
      <c r="Q266" s="12" t="n">
        <f aca="false">M266*P266*(1-N266)</f>
        <v>4837.4</v>
      </c>
      <c r="R266" s="12" t="n">
        <f aca="false">M266*O266</f>
        <v>3768.1</v>
      </c>
      <c r="S266" s="12" t="n">
        <f aca="false">Q266-R266</f>
        <v>1069.3</v>
      </c>
      <c r="T266" s="11" t="n">
        <f aca="false">IFERROR(S266/Q266,0)</f>
        <v>0.221048497126556</v>
      </c>
      <c r="U266" s="13" t="n">
        <f aca="false">F266-E266</f>
        <v>18</v>
      </c>
      <c r="V266" s="13" t="n">
        <f aca="false">G266-F266</f>
        <v>3</v>
      </c>
      <c r="W266" s="13" t="n">
        <f aca="false">G266-E266</f>
        <v>21</v>
      </c>
      <c r="X266" s="10" t="n">
        <f aca="false">YEAR(E266)</f>
        <v>2018</v>
      </c>
      <c r="Y266" s="0" t="str">
        <f aca="false">TEXT(E266,"yyyy-mm")</f>
        <v>2018-07</v>
      </c>
      <c r="Z266" s="0" t="str">
        <f aca="false">"Q"&amp;ROUNDUP(MONTH(E266)/3,0)&amp;"-"&amp;YEAR(E266)</f>
        <v>Q3-2018</v>
      </c>
    </row>
    <row r="267" customFormat="false" ht="14.25" hidden="false" customHeight="false" outlineLevel="0" collapsed="false">
      <c r="A267" s="0" t="s">
        <v>309</v>
      </c>
      <c r="B267" s="0" t="s">
        <v>38</v>
      </c>
      <c r="C267" s="0" t="s">
        <v>39</v>
      </c>
      <c r="D267" s="9" t="n">
        <v>43200</v>
      </c>
      <c r="E267" s="9" t="n">
        <v>43282</v>
      </c>
      <c r="F267" s="9" t="n">
        <v>43288</v>
      </c>
      <c r="G267" s="9" t="n">
        <v>43293</v>
      </c>
      <c r="H267" s="10" t="s">
        <v>36</v>
      </c>
      <c r="I267" s="0" t="n">
        <v>13</v>
      </c>
      <c r="J267" s="0" t="n">
        <v>35</v>
      </c>
      <c r="K267" s="0" t="n">
        <v>102</v>
      </c>
      <c r="L267" s="0" t="n">
        <v>40</v>
      </c>
      <c r="M267" s="0" t="n">
        <v>7</v>
      </c>
      <c r="N267" s="11" t="n">
        <v>0.4</v>
      </c>
      <c r="O267" s="12" t="n">
        <v>1815.3</v>
      </c>
      <c r="P267" s="12" t="n">
        <v>3946.3</v>
      </c>
      <c r="Q267" s="12" t="n">
        <f aca="false">M267*P267*(1-N267)</f>
        <v>16574.46</v>
      </c>
      <c r="R267" s="12" t="n">
        <f aca="false">M267*O267</f>
        <v>12707.1</v>
      </c>
      <c r="S267" s="12" t="n">
        <f aca="false">Q267-R267</f>
        <v>3867.36</v>
      </c>
      <c r="T267" s="11" t="n">
        <f aca="false">IFERROR(S267/Q267,0)</f>
        <v>0.233332488660264</v>
      </c>
      <c r="U267" s="13" t="n">
        <f aca="false">F267-E267</f>
        <v>6</v>
      </c>
      <c r="V267" s="13" t="n">
        <f aca="false">G267-F267</f>
        <v>5</v>
      </c>
      <c r="W267" s="13" t="n">
        <f aca="false">G267-E267</f>
        <v>11</v>
      </c>
      <c r="X267" s="10" t="n">
        <f aca="false">YEAR(E267)</f>
        <v>2018</v>
      </c>
      <c r="Y267" s="0" t="str">
        <f aca="false">TEXT(E267,"yyyy-mm")</f>
        <v>2018-07</v>
      </c>
      <c r="Z267" s="0" t="str">
        <f aca="false">"Q"&amp;ROUNDUP(MONTH(E267)/3,0)&amp;"-"&amp;YEAR(E267)</f>
        <v>Q3-2018</v>
      </c>
    </row>
    <row r="268" customFormat="false" ht="14.25" hidden="false" customHeight="false" outlineLevel="0" collapsed="false">
      <c r="A268" s="0" t="s">
        <v>310</v>
      </c>
      <c r="B268" s="0" t="s">
        <v>34</v>
      </c>
      <c r="C268" s="0" t="s">
        <v>39</v>
      </c>
      <c r="D268" s="9" t="n">
        <v>43200</v>
      </c>
      <c r="E268" s="9" t="n">
        <v>43282</v>
      </c>
      <c r="F268" s="9" t="n">
        <v>43301</v>
      </c>
      <c r="G268" s="9" t="n">
        <v>43302</v>
      </c>
      <c r="H268" s="10" t="s">
        <v>36</v>
      </c>
      <c r="I268" s="0" t="n">
        <v>9</v>
      </c>
      <c r="J268" s="0" t="n">
        <v>21</v>
      </c>
      <c r="K268" s="0" t="n">
        <v>131</v>
      </c>
      <c r="L268" s="0" t="n">
        <v>15</v>
      </c>
      <c r="M268" s="0" t="n">
        <v>7</v>
      </c>
      <c r="N268" s="11" t="n">
        <v>0.2</v>
      </c>
      <c r="O268" s="12" t="n">
        <v>2095.09</v>
      </c>
      <c r="P268" s="12" t="n">
        <v>3953</v>
      </c>
      <c r="Q268" s="12" t="n">
        <f aca="false">M268*P268*(1-N268)</f>
        <v>22136.8</v>
      </c>
      <c r="R268" s="12" t="n">
        <f aca="false">M268*O268</f>
        <v>14665.63</v>
      </c>
      <c r="S268" s="12" t="n">
        <f aca="false">Q268-R268</f>
        <v>7471.17</v>
      </c>
      <c r="T268" s="11" t="n">
        <f aca="false">IFERROR(S268/Q268,0)</f>
        <v>0.3375</v>
      </c>
      <c r="U268" s="13" t="n">
        <f aca="false">F268-E268</f>
        <v>19</v>
      </c>
      <c r="V268" s="13" t="n">
        <f aca="false">G268-F268</f>
        <v>1</v>
      </c>
      <c r="W268" s="13" t="n">
        <f aca="false">G268-E268</f>
        <v>20</v>
      </c>
      <c r="X268" s="10" t="n">
        <f aca="false">YEAR(E268)</f>
        <v>2018</v>
      </c>
      <c r="Y268" s="0" t="str">
        <f aca="false">TEXT(E268,"yyyy-mm")</f>
        <v>2018-07</v>
      </c>
      <c r="Z268" s="0" t="str">
        <f aca="false">"Q"&amp;ROUNDUP(MONTH(E268)/3,0)&amp;"-"&amp;YEAR(E268)</f>
        <v>Q3-2018</v>
      </c>
    </row>
    <row r="269" customFormat="false" ht="14.25" hidden="false" customHeight="false" outlineLevel="0" collapsed="false">
      <c r="A269" s="0" t="s">
        <v>311</v>
      </c>
      <c r="B269" s="0" t="s">
        <v>34</v>
      </c>
      <c r="C269" s="0" t="s">
        <v>39</v>
      </c>
      <c r="D269" s="9" t="n">
        <v>43100</v>
      </c>
      <c r="E269" s="9" t="n">
        <v>43283</v>
      </c>
      <c r="F269" s="9" t="n">
        <v>43297</v>
      </c>
      <c r="G269" s="9" t="n">
        <v>43303</v>
      </c>
      <c r="H269" s="10" t="s">
        <v>36</v>
      </c>
      <c r="I269" s="0" t="n">
        <v>11</v>
      </c>
      <c r="J269" s="0" t="n">
        <v>1</v>
      </c>
      <c r="K269" s="0" t="n">
        <v>160</v>
      </c>
      <c r="L269" s="0" t="n">
        <v>33</v>
      </c>
      <c r="M269" s="0" t="n">
        <v>6</v>
      </c>
      <c r="N269" s="11" t="n">
        <v>0.075</v>
      </c>
      <c r="O269" s="12" t="n">
        <v>3416.13</v>
      </c>
      <c r="P269" s="12" t="n">
        <v>5098.7</v>
      </c>
      <c r="Q269" s="12" t="n">
        <f aca="false">M269*P269*(1-N269)</f>
        <v>28297.785</v>
      </c>
      <c r="R269" s="12" t="n">
        <f aca="false">M269*O269</f>
        <v>20496.78</v>
      </c>
      <c r="S269" s="12" t="n">
        <f aca="false">Q269-R269</f>
        <v>7801.005</v>
      </c>
      <c r="T269" s="11" t="n">
        <f aca="false">IFERROR(S269/Q269,0)</f>
        <v>0.275675463644946</v>
      </c>
      <c r="U269" s="13" t="n">
        <f aca="false">F269-E269</f>
        <v>14</v>
      </c>
      <c r="V269" s="13" t="n">
        <f aca="false">G269-F269</f>
        <v>6</v>
      </c>
      <c r="W269" s="13" t="n">
        <f aca="false">G269-E269</f>
        <v>20</v>
      </c>
      <c r="X269" s="10" t="n">
        <f aca="false">YEAR(E269)</f>
        <v>2018</v>
      </c>
      <c r="Y269" s="0" t="str">
        <f aca="false">TEXT(E269,"yyyy-mm")</f>
        <v>2018-07</v>
      </c>
      <c r="Z269" s="0" t="str">
        <f aca="false">"Q"&amp;ROUNDUP(MONTH(E269)/3,0)&amp;"-"&amp;YEAR(E269)</f>
        <v>Q3-2018</v>
      </c>
    </row>
    <row r="270" customFormat="false" ht="14.25" hidden="false" customHeight="false" outlineLevel="0" collapsed="false">
      <c r="A270" s="0" t="s">
        <v>312</v>
      </c>
      <c r="B270" s="0" t="s">
        <v>38</v>
      </c>
      <c r="C270" s="0" t="s">
        <v>58</v>
      </c>
      <c r="D270" s="9" t="n">
        <v>43200</v>
      </c>
      <c r="E270" s="9" t="n">
        <v>43283</v>
      </c>
      <c r="F270" s="9" t="n">
        <v>43291</v>
      </c>
      <c r="G270" s="9" t="n">
        <v>43296</v>
      </c>
      <c r="H270" s="10" t="s">
        <v>36</v>
      </c>
      <c r="I270" s="0" t="n">
        <v>15</v>
      </c>
      <c r="J270" s="0" t="n">
        <v>9</v>
      </c>
      <c r="K270" s="0" t="n">
        <v>347</v>
      </c>
      <c r="L270" s="0" t="n">
        <v>5</v>
      </c>
      <c r="M270" s="0" t="n">
        <v>8</v>
      </c>
      <c r="N270" s="11" t="n">
        <v>0.075</v>
      </c>
      <c r="O270" s="12" t="n">
        <v>1954.52</v>
      </c>
      <c r="P270" s="12" t="n">
        <v>3758.7</v>
      </c>
      <c r="Q270" s="12" t="n">
        <f aca="false">M270*P270*(1-N270)</f>
        <v>27814.38</v>
      </c>
      <c r="R270" s="12" t="n">
        <f aca="false">M270*O270</f>
        <v>15636.16</v>
      </c>
      <c r="S270" s="12" t="n">
        <f aca="false">Q270-R270</f>
        <v>12178.22</v>
      </c>
      <c r="T270" s="11" t="n">
        <f aca="false">IFERROR(S270/Q270,0)</f>
        <v>0.437838988321868</v>
      </c>
      <c r="U270" s="13" t="n">
        <f aca="false">F270-E270</f>
        <v>8</v>
      </c>
      <c r="V270" s="13" t="n">
        <f aca="false">G270-F270</f>
        <v>5</v>
      </c>
      <c r="W270" s="13" t="n">
        <f aca="false">G270-E270</f>
        <v>13</v>
      </c>
      <c r="X270" s="10" t="n">
        <f aca="false">YEAR(E270)</f>
        <v>2018</v>
      </c>
      <c r="Y270" s="0" t="str">
        <f aca="false">TEXT(E270,"yyyy-mm")</f>
        <v>2018-07</v>
      </c>
      <c r="Z270" s="0" t="str">
        <f aca="false">"Q"&amp;ROUNDUP(MONTH(E270)/3,0)&amp;"-"&amp;YEAR(E270)</f>
        <v>Q3-2018</v>
      </c>
    </row>
    <row r="271" customFormat="false" ht="14.25" hidden="false" customHeight="false" outlineLevel="0" collapsed="false">
      <c r="A271" s="0" t="s">
        <v>313</v>
      </c>
      <c r="B271" s="0" t="s">
        <v>41</v>
      </c>
      <c r="C271" s="0" t="s">
        <v>48</v>
      </c>
      <c r="D271" s="9" t="n">
        <v>43200</v>
      </c>
      <c r="E271" s="9" t="n">
        <v>43283</v>
      </c>
      <c r="F271" s="9" t="n">
        <v>43288</v>
      </c>
      <c r="G271" s="9" t="n">
        <v>43292</v>
      </c>
      <c r="H271" s="10" t="s">
        <v>36</v>
      </c>
      <c r="I271" s="0" t="n">
        <v>24</v>
      </c>
      <c r="J271" s="0" t="n">
        <v>9</v>
      </c>
      <c r="K271" s="0" t="n">
        <v>45</v>
      </c>
      <c r="L271" s="0" t="n">
        <v>18</v>
      </c>
      <c r="M271" s="0" t="n">
        <v>7</v>
      </c>
      <c r="N271" s="11" t="n">
        <v>0.15</v>
      </c>
      <c r="O271" s="12" t="n">
        <v>610.5</v>
      </c>
      <c r="P271" s="12" t="n">
        <v>911.2</v>
      </c>
      <c r="Q271" s="12" t="n">
        <f aca="false">M271*P271*(1-N271)</f>
        <v>5421.64</v>
      </c>
      <c r="R271" s="12" t="n">
        <f aca="false">M271*O271</f>
        <v>4273.5</v>
      </c>
      <c r="S271" s="12" t="n">
        <f aca="false">Q271-R271</f>
        <v>1148.14</v>
      </c>
      <c r="T271" s="11" t="n">
        <f aca="false">IFERROR(S271/Q271,0)</f>
        <v>0.211769870371327</v>
      </c>
      <c r="U271" s="13" t="n">
        <f aca="false">F271-E271</f>
        <v>5</v>
      </c>
      <c r="V271" s="13" t="n">
        <f aca="false">G271-F271</f>
        <v>4</v>
      </c>
      <c r="W271" s="13" t="n">
        <f aca="false">G271-E271</f>
        <v>9</v>
      </c>
      <c r="X271" s="10" t="n">
        <f aca="false">YEAR(E271)</f>
        <v>2018</v>
      </c>
      <c r="Y271" s="0" t="str">
        <f aca="false">TEXT(E271,"yyyy-mm")</f>
        <v>2018-07</v>
      </c>
      <c r="Z271" s="0" t="str">
        <f aca="false">"Q"&amp;ROUNDUP(MONTH(E271)/3,0)&amp;"-"&amp;YEAR(E271)</f>
        <v>Q3-2018</v>
      </c>
    </row>
    <row r="272" customFormat="false" ht="14.25" hidden="false" customHeight="false" outlineLevel="0" collapsed="false">
      <c r="A272" s="0" t="s">
        <v>314</v>
      </c>
      <c r="B272" s="0" t="s">
        <v>41</v>
      </c>
      <c r="C272" s="0" t="s">
        <v>35</v>
      </c>
      <c r="D272" s="9" t="n">
        <v>43200</v>
      </c>
      <c r="E272" s="9" t="n">
        <v>43283</v>
      </c>
      <c r="F272" s="9" t="n">
        <v>43285</v>
      </c>
      <c r="G272" s="9" t="n">
        <v>43287</v>
      </c>
      <c r="H272" s="10" t="s">
        <v>36</v>
      </c>
      <c r="I272" s="0" t="n">
        <v>21</v>
      </c>
      <c r="J272" s="0" t="n">
        <v>26</v>
      </c>
      <c r="K272" s="0" t="n">
        <v>238</v>
      </c>
      <c r="L272" s="0" t="n">
        <v>22</v>
      </c>
      <c r="M272" s="0" t="n">
        <v>3</v>
      </c>
      <c r="N272" s="11" t="n">
        <v>0.4</v>
      </c>
      <c r="O272" s="12" t="n">
        <v>379.89</v>
      </c>
      <c r="P272" s="12" t="n">
        <v>904.5</v>
      </c>
      <c r="Q272" s="12" t="n">
        <f aca="false">M272*P272*(1-N272)</f>
        <v>1628.1</v>
      </c>
      <c r="R272" s="12" t="n">
        <f aca="false">M272*O272</f>
        <v>1139.67</v>
      </c>
      <c r="S272" s="12" t="n">
        <f aca="false">Q272-R272</f>
        <v>488.43</v>
      </c>
      <c r="T272" s="11" t="n">
        <f aca="false">IFERROR(S272/Q272,0)</f>
        <v>0.3</v>
      </c>
      <c r="U272" s="13" t="n">
        <f aca="false">F272-E272</f>
        <v>2</v>
      </c>
      <c r="V272" s="13" t="n">
        <f aca="false">G272-F272</f>
        <v>2</v>
      </c>
      <c r="W272" s="13" t="n">
        <f aca="false">G272-E272</f>
        <v>4</v>
      </c>
      <c r="X272" s="10" t="n">
        <f aca="false">YEAR(E272)</f>
        <v>2018</v>
      </c>
      <c r="Y272" s="0" t="str">
        <f aca="false">TEXT(E272,"yyyy-mm")</f>
        <v>2018-07</v>
      </c>
      <c r="Z272" s="0" t="str">
        <f aca="false">"Q"&amp;ROUNDUP(MONTH(E272)/3,0)&amp;"-"&amp;YEAR(E272)</f>
        <v>Q3-2018</v>
      </c>
    </row>
    <row r="273" customFormat="false" ht="14.25" hidden="false" customHeight="false" outlineLevel="0" collapsed="false">
      <c r="A273" s="0" t="s">
        <v>315</v>
      </c>
      <c r="B273" s="0" t="s">
        <v>38</v>
      </c>
      <c r="C273" s="0" t="s">
        <v>39</v>
      </c>
      <c r="D273" s="9" t="n">
        <v>43200</v>
      </c>
      <c r="E273" s="9" t="n">
        <v>43283</v>
      </c>
      <c r="F273" s="9" t="n">
        <v>43289</v>
      </c>
      <c r="G273" s="9" t="n">
        <v>43299</v>
      </c>
      <c r="H273" s="10" t="s">
        <v>36</v>
      </c>
      <c r="I273" s="0" t="n">
        <v>18</v>
      </c>
      <c r="J273" s="0" t="n">
        <v>21</v>
      </c>
      <c r="K273" s="0" t="n">
        <v>128</v>
      </c>
      <c r="L273" s="0" t="n">
        <v>5</v>
      </c>
      <c r="M273" s="0" t="n">
        <v>3</v>
      </c>
      <c r="N273" s="11" t="n">
        <v>0.05</v>
      </c>
      <c r="O273" s="12" t="n">
        <v>410.04</v>
      </c>
      <c r="P273" s="12" t="n">
        <v>911.2</v>
      </c>
      <c r="Q273" s="12" t="n">
        <f aca="false">M273*P273*(1-N273)</f>
        <v>2596.92</v>
      </c>
      <c r="R273" s="12" t="n">
        <f aca="false">M273*O273</f>
        <v>1230.12</v>
      </c>
      <c r="S273" s="12" t="n">
        <f aca="false">Q273-R273</f>
        <v>1366.8</v>
      </c>
      <c r="T273" s="11" t="n">
        <f aca="false">IFERROR(S273/Q273,0)</f>
        <v>0.526315789473684</v>
      </c>
      <c r="U273" s="13" t="n">
        <f aca="false">F273-E273</f>
        <v>6</v>
      </c>
      <c r="V273" s="13" t="n">
        <f aca="false">G273-F273</f>
        <v>10</v>
      </c>
      <c r="W273" s="13" t="n">
        <f aca="false">G273-E273</f>
        <v>16</v>
      </c>
      <c r="X273" s="10" t="n">
        <f aca="false">YEAR(E273)</f>
        <v>2018</v>
      </c>
      <c r="Y273" s="0" t="str">
        <f aca="false">TEXT(E273,"yyyy-mm")</f>
        <v>2018-07</v>
      </c>
      <c r="Z273" s="0" t="str">
        <f aca="false">"Q"&amp;ROUNDUP(MONTH(E273)/3,0)&amp;"-"&amp;YEAR(E273)</f>
        <v>Q3-2018</v>
      </c>
    </row>
    <row r="274" customFormat="false" ht="14.25" hidden="false" customHeight="false" outlineLevel="0" collapsed="false">
      <c r="A274" s="0" t="s">
        <v>316</v>
      </c>
      <c r="B274" s="0" t="s">
        <v>38</v>
      </c>
      <c r="C274" s="0" t="s">
        <v>48</v>
      </c>
      <c r="D274" s="9" t="n">
        <v>43200</v>
      </c>
      <c r="E274" s="9" t="n">
        <v>43283</v>
      </c>
      <c r="F274" s="9" t="n">
        <v>43289</v>
      </c>
      <c r="G274" s="9" t="n">
        <v>43292</v>
      </c>
      <c r="H274" s="10" t="s">
        <v>36</v>
      </c>
      <c r="I274" s="0" t="n">
        <v>19</v>
      </c>
      <c r="J274" s="0" t="n">
        <v>6</v>
      </c>
      <c r="K274" s="0" t="n">
        <v>39</v>
      </c>
      <c r="L274" s="0" t="n">
        <v>21</v>
      </c>
      <c r="M274" s="0" t="n">
        <v>5</v>
      </c>
      <c r="N274" s="11" t="n">
        <v>0.3</v>
      </c>
      <c r="O274" s="12" t="n">
        <v>134.4</v>
      </c>
      <c r="P274" s="12" t="n">
        <v>227.8</v>
      </c>
      <c r="Q274" s="12" t="n">
        <f aca="false">M274*P274*(1-N274)</f>
        <v>797.3</v>
      </c>
      <c r="R274" s="12" t="n">
        <f aca="false">M274*O274</f>
        <v>672</v>
      </c>
      <c r="S274" s="12" t="n">
        <f aca="false">Q274-R274</f>
        <v>125.3</v>
      </c>
      <c r="T274" s="11" t="n">
        <f aca="false">IFERROR(S274/Q274,0)</f>
        <v>0.157155399473222</v>
      </c>
      <c r="U274" s="13" t="n">
        <f aca="false">F274-E274</f>
        <v>6</v>
      </c>
      <c r="V274" s="13" t="n">
        <f aca="false">G274-F274</f>
        <v>3</v>
      </c>
      <c r="W274" s="13" t="n">
        <f aca="false">G274-E274</f>
        <v>9</v>
      </c>
      <c r="X274" s="10" t="n">
        <f aca="false">YEAR(E274)</f>
        <v>2018</v>
      </c>
      <c r="Y274" s="0" t="str">
        <f aca="false">TEXT(E274,"yyyy-mm")</f>
        <v>2018-07</v>
      </c>
      <c r="Z274" s="0" t="str">
        <f aca="false">"Q"&amp;ROUNDUP(MONTH(E274)/3,0)&amp;"-"&amp;YEAR(E274)</f>
        <v>Q3-2018</v>
      </c>
    </row>
    <row r="275" customFormat="false" ht="14.25" hidden="false" customHeight="false" outlineLevel="0" collapsed="false">
      <c r="A275" s="0" t="s">
        <v>317</v>
      </c>
      <c r="B275" s="0" t="s">
        <v>34</v>
      </c>
      <c r="C275" s="0" t="s">
        <v>79</v>
      </c>
      <c r="D275" s="9" t="n">
        <v>43200</v>
      </c>
      <c r="E275" s="9" t="n">
        <v>43283</v>
      </c>
      <c r="F275" s="9" t="n">
        <v>43302</v>
      </c>
      <c r="G275" s="9" t="n">
        <v>43308</v>
      </c>
      <c r="H275" s="10" t="s">
        <v>36</v>
      </c>
      <c r="I275" s="0" t="n">
        <v>3</v>
      </c>
      <c r="J275" s="0" t="n">
        <v>14</v>
      </c>
      <c r="K275" s="0" t="n">
        <v>69</v>
      </c>
      <c r="L275" s="0" t="n">
        <v>40</v>
      </c>
      <c r="M275" s="0" t="n">
        <v>4</v>
      </c>
      <c r="N275" s="11" t="n">
        <v>0.075</v>
      </c>
      <c r="O275" s="12" t="n">
        <v>117.12</v>
      </c>
      <c r="P275" s="12" t="n">
        <v>254.6</v>
      </c>
      <c r="Q275" s="12" t="n">
        <f aca="false">M275*P275*(1-N275)</f>
        <v>942.02</v>
      </c>
      <c r="R275" s="12" t="n">
        <f aca="false">M275*O275</f>
        <v>468.48</v>
      </c>
      <c r="S275" s="12" t="n">
        <f aca="false">Q275-R275</f>
        <v>473.54</v>
      </c>
      <c r="T275" s="11" t="n">
        <f aca="false">IFERROR(S275/Q275,0)</f>
        <v>0.502685717925309</v>
      </c>
      <c r="U275" s="13" t="n">
        <f aca="false">F275-E275</f>
        <v>19</v>
      </c>
      <c r="V275" s="13" t="n">
        <f aca="false">G275-F275</f>
        <v>6</v>
      </c>
      <c r="W275" s="13" t="n">
        <f aca="false">G275-E275</f>
        <v>25</v>
      </c>
      <c r="X275" s="10" t="n">
        <f aca="false">YEAR(E275)</f>
        <v>2018</v>
      </c>
      <c r="Y275" s="0" t="str">
        <f aca="false">TEXT(E275,"yyyy-mm")</f>
        <v>2018-07</v>
      </c>
      <c r="Z275" s="0" t="str">
        <f aca="false">"Q"&amp;ROUNDUP(MONTH(E275)/3,0)&amp;"-"&amp;YEAR(E275)</f>
        <v>Q3-2018</v>
      </c>
    </row>
    <row r="276" customFormat="false" ht="14.25" hidden="false" customHeight="false" outlineLevel="0" collapsed="false">
      <c r="A276" s="0" t="s">
        <v>318</v>
      </c>
      <c r="B276" s="0" t="s">
        <v>43</v>
      </c>
      <c r="C276" s="0" t="s">
        <v>48</v>
      </c>
      <c r="D276" s="9" t="n">
        <v>43100</v>
      </c>
      <c r="E276" s="9" t="n">
        <v>43283</v>
      </c>
      <c r="F276" s="9" t="n">
        <v>43301</v>
      </c>
      <c r="G276" s="9" t="n">
        <v>43302</v>
      </c>
      <c r="H276" s="10" t="s">
        <v>36</v>
      </c>
      <c r="I276" s="0" t="n">
        <v>27</v>
      </c>
      <c r="J276" s="0" t="n">
        <v>33</v>
      </c>
      <c r="K276" s="0" t="n">
        <v>29</v>
      </c>
      <c r="L276" s="0" t="n">
        <v>35</v>
      </c>
      <c r="M276" s="0" t="n">
        <v>3</v>
      </c>
      <c r="N276" s="11" t="n">
        <v>0.075</v>
      </c>
      <c r="O276" s="12" t="n">
        <v>444.21</v>
      </c>
      <c r="P276" s="12" t="n">
        <v>683.4</v>
      </c>
      <c r="Q276" s="12" t="n">
        <f aca="false">M276*P276*(1-N276)</f>
        <v>1896.435</v>
      </c>
      <c r="R276" s="12" t="n">
        <f aca="false">M276*O276</f>
        <v>1332.63</v>
      </c>
      <c r="S276" s="12" t="n">
        <f aca="false">Q276-R276</f>
        <v>563.805</v>
      </c>
      <c r="T276" s="11" t="n">
        <f aca="false">IFERROR(S276/Q276,0)</f>
        <v>0.297297297297297</v>
      </c>
      <c r="U276" s="13" t="n">
        <f aca="false">F276-E276</f>
        <v>18</v>
      </c>
      <c r="V276" s="13" t="n">
        <f aca="false">G276-F276</f>
        <v>1</v>
      </c>
      <c r="W276" s="13" t="n">
        <f aca="false">G276-E276</f>
        <v>19</v>
      </c>
      <c r="X276" s="10" t="n">
        <f aca="false">YEAR(E276)</f>
        <v>2018</v>
      </c>
      <c r="Y276" s="0" t="str">
        <f aca="false">TEXT(E276,"yyyy-mm")</f>
        <v>2018-07</v>
      </c>
      <c r="Z276" s="0" t="str">
        <f aca="false">"Q"&amp;ROUNDUP(MONTH(E276)/3,0)&amp;"-"&amp;YEAR(E276)</f>
        <v>Q3-2018</v>
      </c>
    </row>
    <row r="277" customFormat="false" ht="14.25" hidden="false" customHeight="false" outlineLevel="0" collapsed="false">
      <c r="A277" s="0" t="s">
        <v>319</v>
      </c>
      <c r="B277" s="0" t="s">
        <v>34</v>
      </c>
      <c r="C277" s="0" t="s">
        <v>39</v>
      </c>
      <c r="D277" s="9" t="n">
        <v>43200</v>
      </c>
      <c r="E277" s="9" t="n">
        <v>43284</v>
      </c>
      <c r="F277" s="9" t="n">
        <v>43296</v>
      </c>
      <c r="G277" s="9" t="n">
        <v>43301</v>
      </c>
      <c r="H277" s="10" t="s">
        <v>36</v>
      </c>
      <c r="I277" s="0" t="n">
        <v>4</v>
      </c>
      <c r="J277" s="0" t="n">
        <v>43</v>
      </c>
      <c r="K277" s="0" t="n">
        <v>159</v>
      </c>
      <c r="L277" s="0" t="n">
        <v>20</v>
      </c>
      <c r="M277" s="0" t="n">
        <v>7</v>
      </c>
      <c r="N277" s="11" t="n">
        <v>0.05</v>
      </c>
      <c r="O277" s="12" t="n">
        <v>2234.12</v>
      </c>
      <c r="P277" s="12" t="n">
        <v>3919.5</v>
      </c>
      <c r="Q277" s="12" t="n">
        <f aca="false">M277*P277*(1-N277)</f>
        <v>26064.675</v>
      </c>
      <c r="R277" s="12" t="n">
        <f aca="false">M277*O277</f>
        <v>15638.84</v>
      </c>
      <c r="S277" s="12" t="n">
        <f aca="false">Q277-R277</f>
        <v>10425.835</v>
      </c>
      <c r="T277" s="11" t="n">
        <f aca="false">IFERROR(S277/Q277,0)</f>
        <v>0.399998657186403</v>
      </c>
      <c r="U277" s="13" t="n">
        <f aca="false">F277-E277</f>
        <v>12</v>
      </c>
      <c r="V277" s="13" t="n">
        <f aca="false">G277-F277</f>
        <v>5</v>
      </c>
      <c r="W277" s="13" t="n">
        <f aca="false">G277-E277</f>
        <v>17</v>
      </c>
      <c r="X277" s="10" t="n">
        <f aca="false">YEAR(E277)</f>
        <v>2018</v>
      </c>
      <c r="Y277" s="0" t="str">
        <f aca="false">TEXT(E277,"yyyy-mm")</f>
        <v>2018-07</v>
      </c>
      <c r="Z277" s="0" t="str">
        <f aca="false">"Q"&amp;ROUNDUP(MONTH(E277)/3,0)&amp;"-"&amp;YEAR(E277)</f>
        <v>Q3-2018</v>
      </c>
    </row>
    <row r="278" customFormat="false" ht="14.25" hidden="false" customHeight="false" outlineLevel="0" collapsed="false">
      <c r="A278" s="0" t="s">
        <v>320</v>
      </c>
      <c r="B278" s="0" t="s">
        <v>43</v>
      </c>
      <c r="C278" s="0" t="s">
        <v>58</v>
      </c>
      <c r="D278" s="9" t="n">
        <v>43200</v>
      </c>
      <c r="E278" s="9" t="n">
        <v>43284</v>
      </c>
      <c r="F278" s="9" t="n">
        <v>43305</v>
      </c>
      <c r="G278" s="9" t="n">
        <v>43306</v>
      </c>
      <c r="H278" s="10" t="s">
        <v>36</v>
      </c>
      <c r="I278" s="0" t="n">
        <v>26</v>
      </c>
      <c r="J278" s="0" t="n">
        <v>25</v>
      </c>
      <c r="K278" s="0" t="n">
        <v>353</v>
      </c>
      <c r="L278" s="0" t="n">
        <v>12</v>
      </c>
      <c r="M278" s="0" t="n">
        <v>8</v>
      </c>
      <c r="N278" s="11" t="n">
        <v>0.05</v>
      </c>
      <c r="O278" s="12" t="n">
        <v>786.31</v>
      </c>
      <c r="P278" s="12" t="n">
        <v>1092.1</v>
      </c>
      <c r="Q278" s="12" t="n">
        <f aca="false">M278*P278*(1-N278)</f>
        <v>8299.96</v>
      </c>
      <c r="R278" s="12" t="n">
        <f aca="false">M278*O278</f>
        <v>6290.48</v>
      </c>
      <c r="S278" s="12" t="n">
        <f aca="false">Q278-R278</f>
        <v>2009.48</v>
      </c>
      <c r="T278" s="11" t="n">
        <f aca="false">IFERROR(S278/Q278,0)</f>
        <v>0.242107190878028</v>
      </c>
      <c r="U278" s="13" t="n">
        <f aca="false">F278-E278</f>
        <v>21</v>
      </c>
      <c r="V278" s="13" t="n">
        <f aca="false">G278-F278</f>
        <v>1</v>
      </c>
      <c r="W278" s="13" t="n">
        <f aca="false">G278-E278</f>
        <v>22</v>
      </c>
      <c r="X278" s="10" t="n">
        <f aca="false">YEAR(E278)</f>
        <v>2018</v>
      </c>
      <c r="Y278" s="0" t="str">
        <f aca="false">TEXT(E278,"yyyy-mm")</f>
        <v>2018-07</v>
      </c>
      <c r="Z278" s="0" t="str">
        <f aca="false">"Q"&amp;ROUNDUP(MONTH(E278)/3,0)&amp;"-"&amp;YEAR(E278)</f>
        <v>Q3-2018</v>
      </c>
    </row>
    <row r="279" customFormat="false" ht="14.25" hidden="false" customHeight="false" outlineLevel="0" collapsed="false">
      <c r="A279" s="0" t="s">
        <v>321</v>
      </c>
      <c r="B279" s="0" t="s">
        <v>34</v>
      </c>
      <c r="C279" s="0" t="s">
        <v>39</v>
      </c>
      <c r="D279" s="9" t="n">
        <v>43200</v>
      </c>
      <c r="E279" s="9" t="n">
        <v>43285</v>
      </c>
      <c r="F279" s="9" t="n">
        <v>43305</v>
      </c>
      <c r="G279" s="9" t="n">
        <v>43315</v>
      </c>
      <c r="H279" s="10" t="s">
        <v>36</v>
      </c>
      <c r="I279" s="0" t="n">
        <v>4</v>
      </c>
      <c r="J279" s="0" t="n">
        <v>10</v>
      </c>
      <c r="K279" s="0" t="n">
        <v>199</v>
      </c>
      <c r="L279" s="0" t="n">
        <v>20</v>
      </c>
      <c r="M279" s="0" t="n">
        <v>4</v>
      </c>
      <c r="N279" s="11" t="n">
        <v>0.05</v>
      </c>
      <c r="O279" s="12" t="n">
        <v>536.27</v>
      </c>
      <c r="P279" s="12" t="n">
        <v>924.6</v>
      </c>
      <c r="Q279" s="12" t="n">
        <f aca="false">M279*P279*(1-N279)</f>
        <v>3513.48</v>
      </c>
      <c r="R279" s="12" t="n">
        <f aca="false">M279*O279</f>
        <v>2145.08</v>
      </c>
      <c r="S279" s="12" t="n">
        <f aca="false">Q279-R279</f>
        <v>1368.4</v>
      </c>
      <c r="T279" s="11" t="n">
        <f aca="false">IFERROR(S279/Q279,0)</f>
        <v>0.389471407265731</v>
      </c>
      <c r="U279" s="13" t="n">
        <f aca="false">F279-E279</f>
        <v>20</v>
      </c>
      <c r="V279" s="13" t="n">
        <f aca="false">G279-F279</f>
        <v>10</v>
      </c>
      <c r="W279" s="13" t="n">
        <f aca="false">G279-E279</f>
        <v>30</v>
      </c>
      <c r="X279" s="10" t="n">
        <f aca="false">YEAR(E279)</f>
        <v>2018</v>
      </c>
      <c r="Y279" s="0" t="str">
        <f aca="false">TEXT(E279,"yyyy-mm")</f>
        <v>2018-07</v>
      </c>
      <c r="Z279" s="0" t="str">
        <f aca="false">"Q"&amp;ROUNDUP(MONTH(E279)/3,0)&amp;"-"&amp;YEAR(E279)</f>
        <v>Q3-2018</v>
      </c>
    </row>
    <row r="280" customFormat="false" ht="14.25" hidden="false" customHeight="false" outlineLevel="0" collapsed="false">
      <c r="A280" s="0" t="s">
        <v>322</v>
      </c>
      <c r="B280" s="0" t="s">
        <v>38</v>
      </c>
      <c r="C280" s="0" t="s">
        <v>39</v>
      </c>
      <c r="D280" s="9" t="n">
        <v>43200</v>
      </c>
      <c r="E280" s="9" t="n">
        <v>43285</v>
      </c>
      <c r="F280" s="9" t="n">
        <v>43312</v>
      </c>
      <c r="G280" s="9" t="n">
        <v>43318</v>
      </c>
      <c r="H280" s="10" t="s">
        <v>36</v>
      </c>
      <c r="I280" s="0" t="n">
        <v>17</v>
      </c>
      <c r="J280" s="0" t="n">
        <v>45</v>
      </c>
      <c r="K280" s="0" t="n">
        <v>182</v>
      </c>
      <c r="L280" s="0" t="n">
        <v>22</v>
      </c>
      <c r="M280" s="0" t="n">
        <v>8</v>
      </c>
      <c r="N280" s="11" t="n">
        <v>0.05</v>
      </c>
      <c r="O280" s="12" t="n">
        <v>794.35</v>
      </c>
      <c r="P280" s="12" t="n">
        <v>1018.4</v>
      </c>
      <c r="Q280" s="12" t="n">
        <f aca="false">M280*P280*(1-N280)</f>
        <v>7739.84</v>
      </c>
      <c r="R280" s="12" t="n">
        <f aca="false">M280*O280</f>
        <v>6354.8</v>
      </c>
      <c r="S280" s="12" t="n">
        <f aca="false">Q280-R280</f>
        <v>1385.04</v>
      </c>
      <c r="T280" s="11" t="n">
        <f aca="false">IFERROR(S280/Q280,0)</f>
        <v>0.178949435647248</v>
      </c>
      <c r="U280" s="13" t="n">
        <f aca="false">F280-E280</f>
        <v>27</v>
      </c>
      <c r="V280" s="13" t="n">
        <f aca="false">G280-F280</f>
        <v>6</v>
      </c>
      <c r="W280" s="13" t="n">
        <f aca="false">G280-E280</f>
        <v>33</v>
      </c>
      <c r="X280" s="10" t="n">
        <f aca="false">YEAR(E280)</f>
        <v>2018</v>
      </c>
      <c r="Y280" s="0" t="str">
        <f aca="false">TEXT(E280,"yyyy-mm")</f>
        <v>2018-07</v>
      </c>
      <c r="Z280" s="0" t="str">
        <f aca="false">"Q"&amp;ROUNDUP(MONTH(E280)/3,0)&amp;"-"&amp;YEAR(E280)</f>
        <v>Q3-2018</v>
      </c>
    </row>
    <row r="281" customFormat="false" ht="14.25" hidden="false" customHeight="false" outlineLevel="0" collapsed="false">
      <c r="A281" s="0" t="s">
        <v>323</v>
      </c>
      <c r="B281" s="0" t="s">
        <v>34</v>
      </c>
      <c r="C281" s="0" t="s">
        <v>58</v>
      </c>
      <c r="D281" s="9" t="n">
        <v>43200</v>
      </c>
      <c r="E281" s="9" t="n">
        <v>43285</v>
      </c>
      <c r="F281" s="9" t="n">
        <v>43306</v>
      </c>
      <c r="G281" s="9" t="n">
        <v>43309</v>
      </c>
      <c r="H281" s="10" t="s">
        <v>36</v>
      </c>
      <c r="I281" s="0" t="n">
        <v>1</v>
      </c>
      <c r="J281" s="0" t="n">
        <v>19</v>
      </c>
      <c r="K281" s="0" t="n">
        <v>358</v>
      </c>
      <c r="L281" s="0" t="n">
        <v>13</v>
      </c>
      <c r="M281" s="0" t="n">
        <v>7</v>
      </c>
      <c r="N281" s="11" t="n">
        <v>0.2</v>
      </c>
      <c r="O281" s="12" t="n">
        <v>1305.9</v>
      </c>
      <c r="P281" s="12" t="n">
        <v>1788.9</v>
      </c>
      <c r="Q281" s="12" t="n">
        <f aca="false">M281*P281*(1-N281)</f>
        <v>10017.84</v>
      </c>
      <c r="R281" s="12" t="n">
        <f aca="false">M281*O281</f>
        <v>9141.3</v>
      </c>
      <c r="S281" s="12" t="n">
        <f aca="false">Q281-R281</f>
        <v>876.540000000001</v>
      </c>
      <c r="T281" s="11" t="n">
        <f aca="false">IFERROR(S281/Q281,0)</f>
        <v>0.0874979037397284</v>
      </c>
      <c r="U281" s="13" t="n">
        <f aca="false">F281-E281</f>
        <v>21</v>
      </c>
      <c r="V281" s="13" t="n">
        <f aca="false">G281-F281</f>
        <v>3</v>
      </c>
      <c r="W281" s="13" t="n">
        <f aca="false">G281-E281</f>
        <v>24</v>
      </c>
      <c r="X281" s="10" t="n">
        <f aca="false">YEAR(E281)</f>
        <v>2018</v>
      </c>
      <c r="Y281" s="0" t="str">
        <f aca="false">TEXT(E281,"yyyy-mm")</f>
        <v>2018-07</v>
      </c>
      <c r="Z281" s="0" t="str">
        <f aca="false">"Q"&amp;ROUNDUP(MONTH(E281)/3,0)&amp;"-"&amp;YEAR(E281)</f>
        <v>Q3-2018</v>
      </c>
    </row>
    <row r="282" customFormat="false" ht="14.25" hidden="false" customHeight="false" outlineLevel="0" collapsed="false">
      <c r="A282" s="0" t="s">
        <v>324</v>
      </c>
      <c r="B282" s="0" t="s">
        <v>41</v>
      </c>
      <c r="C282" s="0" t="s">
        <v>79</v>
      </c>
      <c r="D282" s="9" t="n">
        <v>43200</v>
      </c>
      <c r="E282" s="9" t="n">
        <v>43285</v>
      </c>
      <c r="F282" s="9" t="n">
        <v>43313</v>
      </c>
      <c r="G282" s="9" t="n">
        <v>43320</v>
      </c>
      <c r="H282" s="10" t="s">
        <v>36</v>
      </c>
      <c r="I282" s="0" t="n">
        <v>23</v>
      </c>
      <c r="J282" s="0" t="n">
        <v>17</v>
      </c>
      <c r="K282" s="0" t="n">
        <v>80</v>
      </c>
      <c r="L282" s="0" t="n">
        <v>47</v>
      </c>
      <c r="M282" s="0" t="n">
        <v>2</v>
      </c>
      <c r="N282" s="11" t="n">
        <v>0.3</v>
      </c>
      <c r="O282" s="12" t="n">
        <v>538.48</v>
      </c>
      <c r="P282" s="12" t="n">
        <v>944.7</v>
      </c>
      <c r="Q282" s="12" t="n">
        <f aca="false">M282*P282*(1-N282)</f>
        <v>1322.58</v>
      </c>
      <c r="R282" s="12" t="n">
        <f aca="false">M282*O282</f>
        <v>1076.96</v>
      </c>
      <c r="S282" s="12" t="n">
        <f aca="false">Q282-R282</f>
        <v>245.62</v>
      </c>
      <c r="T282" s="11" t="n">
        <f aca="false">IFERROR(S282/Q282,0)</f>
        <v>0.185712773518426</v>
      </c>
      <c r="U282" s="13" t="n">
        <f aca="false">F282-E282</f>
        <v>28</v>
      </c>
      <c r="V282" s="13" t="n">
        <f aca="false">G282-F282</f>
        <v>7</v>
      </c>
      <c r="W282" s="13" t="n">
        <f aca="false">G282-E282</f>
        <v>35</v>
      </c>
      <c r="X282" s="10" t="n">
        <f aca="false">YEAR(E282)</f>
        <v>2018</v>
      </c>
      <c r="Y282" s="0" t="str">
        <f aca="false">TEXT(E282,"yyyy-mm")</f>
        <v>2018-07</v>
      </c>
      <c r="Z282" s="0" t="str">
        <f aca="false">"Q"&amp;ROUNDUP(MONTH(E282)/3,0)&amp;"-"&amp;YEAR(E282)</f>
        <v>Q3-2018</v>
      </c>
    </row>
    <row r="283" customFormat="false" ht="14.25" hidden="false" customHeight="false" outlineLevel="0" collapsed="false">
      <c r="A283" s="0" t="s">
        <v>325</v>
      </c>
      <c r="B283" s="0" t="s">
        <v>43</v>
      </c>
      <c r="C283" s="0" t="s">
        <v>39</v>
      </c>
      <c r="D283" s="9" t="n">
        <v>43100</v>
      </c>
      <c r="E283" s="9" t="n">
        <v>43285</v>
      </c>
      <c r="F283" s="9" t="n">
        <v>43311</v>
      </c>
      <c r="G283" s="9" t="n">
        <v>43312</v>
      </c>
      <c r="H283" s="10" t="s">
        <v>36</v>
      </c>
      <c r="I283" s="0" t="n">
        <v>25</v>
      </c>
      <c r="J283" s="0" t="n">
        <v>39</v>
      </c>
      <c r="K283" s="0" t="n">
        <v>140</v>
      </c>
      <c r="L283" s="0" t="n">
        <v>29</v>
      </c>
      <c r="M283" s="0" t="n">
        <v>3</v>
      </c>
      <c r="N283" s="11" t="n">
        <v>0.1</v>
      </c>
      <c r="O283" s="12" t="n">
        <v>2573.81</v>
      </c>
      <c r="P283" s="12" t="n">
        <v>3959.7</v>
      </c>
      <c r="Q283" s="12" t="n">
        <f aca="false">M283*P283*(1-N283)</f>
        <v>10691.19</v>
      </c>
      <c r="R283" s="12" t="n">
        <f aca="false">M283*O283</f>
        <v>7721.43</v>
      </c>
      <c r="S283" s="12" t="n">
        <f aca="false">Q283-R283</f>
        <v>2969.76</v>
      </c>
      <c r="T283" s="11" t="n">
        <f aca="false">IFERROR(S283/Q283,0)</f>
        <v>0.277776374753418</v>
      </c>
      <c r="U283" s="13" t="n">
        <f aca="false">F283-E283</f>
        <v>26</v>
      </c>
      <c r="V283" s="13" t="n">
        <f aca="false">G283-F283</f>
        <v>1</v>
      </c>
      <c r="W283" s="13" t="n">
        <f aca="false">G283-E283</f>
        <v>27</v>
      </c>
      <c r="X283" s="10" t="n">
        <f aca="false">YEAR(E283)</f>
        <v>2018</v>
      </c>
      <c r="Y283" s="0" t="str">
        <f aca="false">TEXT(E283,"yyyy-mm")</f>
        <v>2018-07</v>
      </c>
      <c r="Z283" s="0" t="str">
        <f aca="false">"Q"&amp;ROUNDUP(MONTH(E283)/3,0)&amp;"-"&amp;YEAR(E283)</f>
        <v>Q3-2018</v>
      </c>
    </row>
    <row r="284" customFormat="false" ht="14.25" hidden="false" customHeight="false" outlineLevel="0" collapsed="false">
      <c r="A284" s="0" t="s">
        <v>326</v>
      </c>
      <c r="B284" s="0" t="s">
        <v>34</v>
      </c>
      <c r="C284" s="0" t="s">
        <v>39</v>
      </c>
      <c r="D284" s="9" t="n">
        <v>43200</v>
      </c>
      <c r="E284" s="9" t="n">
        <v>43285</v>
      </c>
      <c r="F284" s="9" t="n">
        <v>43300</v>
      </c>
      <c r="G284" s="9" t="n">
        <v>43306</v>
      </c>
      <c r="H284" s="10" t="s">
        <v>36</v>
      </c>
      <c r="I284" s="0" t="n">
        <v>6</v>
      </c>
      <c r="J284" s="0" t="n">
        <v>11</v>
      </c>
      <c r="K284" s="0" t="n">
        <v>146</v>
      </c>
      <c r="L284" s="0" t="n">
        <v>41</v>
      </c>
      <c r="M284" s="0" t="n">
        <v>5</v>
      </c>
      <c r="N284" s="11" t="n">
        <v>0.05</v>
      </c>
      <c r="O284" s="12" t="n">
        <v>70.35</v>
      </c>
      <c r="P284" s="12" t="n">
        <v>167.5</v>
      </c>
      <c r="Q284" s="12" t="n">
        <f aca="false">M284*P284*(1-N284)</f>
        <v>795.625</v>
      </c>
      <c r="R284" s="12" t="n">
        <f aca="false">M284*O284</f>
        <v>351.75</v>
      </c>
      <c r="S284" s="12" t="n">
        <f aca="false">Q284-R284</f>
        <v>443.875</v>
      </c>
      <c r="T284" s="11" t="n">
        <f aca="false">IFERROR(S284/Q284,0)</f>
        <v>0.557894736842105</v>
      </c>
      <c r="U284" s="13" t="n">
        <f aca="false">F284-E284</f>
        <v>15</v>
      </c>
      <c r="V284" s="13" t="n">
        <f aca="false">G284-F284</f>
        <v>6</v>
      </c>
      <c r="W284" s="13" t="n">
        <f aca="false">G284-E284</f>
        <v>21</v>
      </c>
      <c r="X284" s="10" t="n">
        <f aca="false">YEAR(E284)</f>
        <v>2018</v>
      </c>
      <c r="Y284" s="0" t="str">
        <f aca="false">TEXT(E284,"yyyy-mm")</f>
        <v>2018-07</v>
      </c>
      <c r="Z284" s="0" t="str">
        <f aca="false">"Q"&amp;ROUNDUP(MONTH(E284)/3,0)&amp;"-"&amp;YEAR(E284)</f>
        <v>Q3-2018</v>
      </c>
    </row>
    <row r="285" customFormat="false" ht="14.25" hidden="false" customHeight="false" outlineLevel="0" collapsed="false">
      <c r="A285" s="0" t="s">
        <v>327</v>
      </c>
      <c r="B285" s="0" t="s">
        <v>43</v>
      </c>
      <c r="C285" s="0" t="s">
        <v>39</v>
      </c>
      <c r="D285" s="9" t="n">
        <v>43200</v>
      </c>
      <c r="E285" s="9" t="n">
        <v>43285</v>
      </c>
      <c r="F285" s="9" t="n">
        <v>43296</v>
      </c>
      <c r="G285" s="9" t="n">
        <v>43304</v>
      </c>
      <c r="H285" s="10" t="s">
        <v>36</v>
      </c>
      <c r="I285" s="0" t="n">
        <v>25</v>
      </c>
      <c r="J285" s="0" t="n">
        <v>23</v>
      </c>
      <c r="K285" s="0" t="n">
        <v>104</v>
      </c>
      <c r="L285" s="0" t="n">
        <v>22</v>
      </c>
      <c r="M285" s="0" t="n">
        <v>2</v>
      </c>
      <c r="N285" s="11" t="n">
        <v>0.05</v>
      </c>
      <c r="O285" s="12" t="n">
        <v>1975.03</v>
      </c>
      <c r="P285" s="12" t="n">
        <v>3872.6</v>
      </c>
      <c r="Q285" s="12" t="n">
        <f aca="false">M285*P285*(1-N285)</f>
        <v>7357.94</v>
      </c>
      <c r="R285" s="12" t="n">
        <f aca="false">M285*O285</f>
        <v>3950.06</v>
      </c>
      <c r="S285" s="12" t="n">
        <f aca="false">Q285-R285</f>
        <v>3407.88</v>
      </c>
      <c r="T285" s="11" t="n">
        <f aca="false">IFERROR(S285/Q285,0)</f>
        <v>0.463156807476006</v>
      </c>
      <c r="U285" s="13" t="n">
        <f aca="false">F285-E285</f>
        <v>11</v>
      </c>
      <c r="V285" s="13" t="n">
        <f aca="false">G285-F285</f>
        <v>8</v>
      </c>
      <c r="W285" s="13" t="n">
        <f aca="false">G285-E285</f>
        <v>19</v>
      </c>
      <c r="X285" s="10" t="n">
        <f aca="false">YEAR(E285)</f>
        <v>2018</v>
      </c>
      <c r="Y285" s="0" t="str">
        <f aca="false">TEXT(E285,"yyyy-mm")</f>
        <v>2018-07</v>
      </c>
      <c r="Z285" s="0" t="str">
        <f aca="false">"Q"&amp;ROUNDUP(MONTH(E285)/3,0)&amp;"-"&amp;YEAR(E285)</f>
        <v>Q3-2018</v>
      </c>
    </row>
    <row r="286" customFormat="false" ht="14.25" hidden="false" customHeight="false" outlineLevel="0" collapsed="false">
      <c r="A286" s="0" t="s">
        <v>328</v>
      </c>
      <c r="B286" s="0" t="s">
        <v>34</v>
      </c>
      <c r="C286" s="0" t="s">
        <v>39</v>
      </c>
      <c r="D286" s="9" t="n">
        <v>43100</v>
      </c>
      <c r="E286" s="9" t="n">
        <v>43285</v>
      </c>
      <c r="F286" s="9" t="n">
        <v>43295</v>
      </c>
      <c r="G286" s="9" t="n">
        <v>43304</v>
      </c>
      <c r="H286" s="10" t="s">
        <v>36</v>
      </c>
      <c r="I286" s="0" t="n">
        <v>12</v>
      </c>
      <c r="J286" s="0" t="n">
        <v>12</v>
      </c>
      <c r="K286" s="0" t="n">
        <v>185</v>
      </c>
      <c r="L286" s="0" t="n">
        <v>23</v>
      </c>
      <c r="M286" s="0" t="n">
        <v>8</v>
      </c>
      <c r="N286" s="11" t="n">
        <v>0.05</v>
      </c>
      <c r="O286" s="12" t="n">
        <v>3858.13</v>
      </c>
      <c r="P286" s="12" t="n">
        <v>6539.2</v>
      </c>
      <c r="Q286" s="12" t="n">
        <f aca="false">M286*P286*(1-N286)</f>
        <v>49697.92</v>
      </c>
      <c r="R286" s="12" t="n">
        <f aca="false">M286*O286</f>
        <v>30865.04</v>
      </c>
      <c r="S286" s="12" t="n">
        <f aca="false">Q286-R286</f>
        <v>18832.88</v>
      </c>
      <c r="T286" s="11" t="n">
        <f aca="false">IFERROR(S286/Q286,0)</f>
        <v>0.378947046475989</v>
      </c>
      <c r="U286" s="13" t="n">
        <f aca="false">F286-E286</f>
        <v>10</v>
      </c>
      <c r="V286" s="13" t="n">
        <f aca="false">G286-F286</f>
        <v>9</v>
      </c>
      <c r="W286" s="13" t="n">
        <f aca="false">G286-E286</f>
        <v>19</v>
      </c>
      <c r="X286" s="10" t="n">
        <f aca="false">YEAR(E286)</f>
        <v>2018</v>
      </c>
      <c r="Y286" s="0" t="str">
        <f aca="false">TEXT(E286,"yyyy-mm")</f>
        <v>2018-07</v>
      </c>
      <c r="Z286" s="0" t="str">
        <f aca="false">"Q"&amp;ROUNDUP(MONTH(E286)/3,0)&amp;"-"&amp;YEAR(E286)</f>
        <v>Q3-2018</v>
      </c>
    </row>
    <row r="287" customFormat="false" ht="14.25" hidden="false" customHeight="false" outlineLevel="0" collapsed="false">
      <c r="A287" s="0" t="s">
        <v>329</v>
      </c>
      <c r="B287" s="0" t="s">
        <v>41</v>
      </c>
      <c r="C287" s="0" t="s">
        <v>48</v>
      </c>
      <c r="D287" s="9" t="n">
        <v>43200</v>
      </c>
      <c r="E287" s="9" t="n">
        <v>43285</v>
      </c>
      <c r="F287" s="9" t="n">
        <v>43304</v>
      </c>
      <c r="G287" s="9" t="n">
        <v>43305</v>
      </c>
      <c r="H287" s="10" t="s">
        <v>36</v>
      </c>
      <c r="I287" s="0" t="n">
        <v>23</v>
      </c>
      <c r="J287" s="0" t="n">
        <v>44</v>
      </c>
      <c r="K287" s="0" t="n">
        <v>51</v>
      </c>
      <c r="L287" s="0" t="n">
        <v>6</v>
      </c>
      <c r="M287" s="0" t="n">
        <v>1</v>
      </c>
      <c r="N287" s="11" t="n">
        <v>0.1</v>
      </c>
      <c r="O287" s="12" t="n">
        <v>779.08</v>
      </c>
      <c r="P287" s="12" t="n">
        <v>1025.1</v>
      </c>
      <c r="Q287" s="12" t="n">
        <f aca="false">M287*P287*(1-N287)</f>
        <v>922.59</v>
      </c>
      <c r="R287" s="12" t="n">
        <f aca="false">M287*O287</f>
        <v>779.08</v>
      </c>
      <c r="S287" s="12" t="n">
        <f aca="false">Q287-R287</f>
        <v>143.51</v>
      </c>
      <c r="T287" s="11" t="n">
        <f aca="false">IFERROR(S287/Q287,0)</f>
        <v>0.155551219935182</v>
      </c>
      <c r="U287" s="13" t="n">
        <f aca="false">F287-E287</f>
        <v>19</v>
      </c>
      <c r="V287" s="13" t="n">
        <f aca="false">G287-F287</f>
        <v>1</v>
      </c>
      <c r="W287" s="13" t="n">
        <f aca="false">G287-E287</f>
        <v>20</v>
      </c>
      <c r="X287" s="10" t="n">
        <f aca="false">YEAR(E287)</f>
        <v>2018</v>
      </c>
      <c r="Y287" s="0" t="str">
        <f aca="false">TEXT(E287,"yyyy-mm")</f>
        <v>2018-07</v>
      </c>
      <c r="Z287" s="0" t="str">
        <f aca="false">"Q"&amp;ROUNDUP(MONTH(E287)/3,0)&amp;"-"&amp;YEAR(E287)</f>
        <v>Q3-2018</v>
      </c>
    </row>
    <row r="288" customFormat="false" ht="14.25" hidden="false" customHeight="false" outlineLevel="0" collapsed="false">
      <c r="A288" s="0" t="s">
        <v>330</v>
      </c>
      <c r="B288" s="0" t="s">
        <v>41</v>
      </c>
      <c r="C288" s="0" t="s">
        <v>39</v>
      </c>
      <c r="D288" s="9" t="n">
        <v>43200</v>
      </c>
      <c r="E288" s="9" t="n">
        <v>43285</v>
      </c>
      <c r="F288" s="9" t="n">
        <v>43288</v>
      </c>
      <c r="G288" s="9" t="n">
        <v>43297</v>
      </c>
      <c r="H288" s="10" t="s">
        <v>36</v>
      </c>
      <c r="I288" s="0" t="n">
        <v>21</v>
      </c>
      <c r="J288" s="0" t="n">
        <v>31</v>
      </c>
      <c r="K288" s="0" t="n">
        <v>190</v>
      </c>
      <c r="L288" s="0" t="n">
        <v>29</v>
      </c>
      <c r="M288" s="0" t="n">
        <v>3</v>
      </c>
      <c r="N288" s="11" t="n">
        <v>0.1</v>
      </c>
      <c r="O288" s="12" t="n">
        <v>572.18</v>
      </c>
      <c r="P288" s="12" t="n">
        <v>938</v>
      </c>
      <c r="Q288" s="12" t="n">
        <f aca="false">M288*P288*(1-N288)</f>
        <v>2532.6</v>
      </c>
      <c r="R288" s="12" t="n">
        <f aca="false">M288*O288</f>
        <v>1716.54</v>
      </c>
      <c r="S288" s="12" t="n">
        <f aca="false">Q288-R288</f>
        <v>816.06</v>
      </c>
      <c r="T288" s="11" t="n">
        <f aca="false">IFERROR(S288/Q288,0)</f>
        <v>0.322222222222222</v>
      </c>
      <c r="U288" s="13" t="n">
        <f aca="false">F288-E288</f>
        <v>3</v>
      </c>
      <c r="V288" s="13" t="n">
        <f aca="false">G288-F288</f>
        <v>9</v>
      </c>
      <c r="W288" s="13" t="n">
        <f aca="false">G288-E288</f>
        <v>12</v>
      </c>
      <c r="X288" s="10" t="n">
        <f aca="false">YEAR(E288)</f>
        <v>2018</v>
      </c>
      <c r="Y288" s="0" t="str">
        <f aca="false">TEXT(E288,"yyyy-mm")</f>
        <v>2018-07</v>
      </c>
      <c r="Z288" s="0" t="str">
        <f aca="false">"Q"&amp;ROUNDUP(MONTH(E288)/3,0)&amp;"-"&amp;YEAR(E288)</f>
        <v>Q3-2018</v>
      </c>
    </row>
    <row r="289" customFormat="false" ht="14.25" hidden="false" customHeight="false" outlineLevel="0" collapsed="false">
      <c r="A289" s="0" t="s">
        <v>331</v>
      </c>
      <c r="B289" s="0" t="s">
        <v>43</v>
      </c>
      <c r="C289" s="0" t="s">
        <v>58</v>
      </c>
      <c r="D289" s="9" t="n">
        <v>43200</v>
      </c>
      <c r="E289" s="9" t="n">
        <v>43285</v>
      </c>
      <c r="F289" s="9" t="n">
        <v>43289</v>
      </c>
      <c r="G289" s="9" t="n">
        <v>43297</v>
      </c>
      <c r="H289" s="10" t="s">
        <v>36</v>
      </c>
      <c r="I289" s="0" t="n">
        <v>26</v>
      </c>
      <c r="J289" s="0" t="n">
        <v>19</v>
      </c>
      <c r="K289" s="0" t="n">
        <v>355</v>
      </c>
      <c r="L289" s="0" t="n">
        <v>27</v>
      </c>
      <c r="M289" s="0" t="n">
        <v>3</v>
      </c>
      <c r="N289" s="11" t="n">
        <v>0.075</v>
      </c>
      <c r="O289" s="12" t="n">
        <v>804.8</v>
      </c>
      <c r="P289" s="12" t="n">
        <v>1045.2</v>
      </c>
      <c r="Q289" s="12" t="n">
        <f aca="false">M289*P289*(1-N289)</f>
        <v>2900.43</v>
      </c>
      <c r="R289" s="12" t="n">
        <f aca="false">M289*O289</f>
        <v>2414.4</v>
      </c>
      <c r="S289" s="12" t="n">
        <f aca="false">Q289-R289</f>
        <v>486.030000000001</v>
      </c>
      <c r="T289" s="11" t="n">
        <f aca="false">IFERROR(S289/Q289,0)</f>
        <v>0.167571704885138</v>
      </c>
      <c r="U289" s="13" t="n">
        <f aca="false">F289-E289</f>
        <v>4</v>
      </c>
      <c r="V289" s="13" t="n">
        <f aca="false">G289-F289</f>
        <v>8</v>
      </c>
      <c r="W289" s="13" t="n">
        <f aca="false">G289-E289</f>
        <v>12</v>
      </c>
      <c r="X289" s="10" t="n">
        <f aca="false">YEAR(E289)</f>
        <v>2018</v>
      </c>
      <c r="Y289" s="0" t="str">
        <f aca="false">TEXT(E289,"yyyy-mm")</f>
        <v>2018-07</v>
      </c>
      <c r="Z289" s="0" t="str">
        <f aca="false">"Q"&amp;ROUNDUP(MONTH(E289)/3,0)&amp;"-"&amp;YEAR(E289)</f>
        <v>Q3-2018</v>
      </c>
    </row>
    <row r="290" customFormat="false" ht="14.25" hidden="false" customHeight="false" outlineLevel="0" collapsed="false">
      <c r="A290" s="0" t="s">
        <v>332</v>
      </c>
      <c r="B290" s="0" t="s">
        <v>43</v>
      </c>
      <c r="C290" s="0" t="s">
        <v>35</v>
      </c>
      <c r="D290" s="9" t="n">
        <v>43200</v>
      </c>
      <c r="E290" s="9" t="n">
        <v>43285</v>
      </c>
      <c r="F290" s="9" t="n">
        <v>43300</v>
      </c>
      <c r="G290" s="9" t="n">
        <v>43306</v>
      </c>
      <c r="H290" s="10" t="s">
        <v>36</v>
      </c>
      <c r="I290" s="0" t="n">
        <v>28</v>
      </c>
      <c r="J290" s="0" t="n">
        <v>20</v>
      </c>
      <c r="K290" s="0" t="n">
        <v>205</v>
      </c>
      <c r="L290" s="0" t="n">
        <v>19</v>
      </c>
      <c r="M290" s="0" t="n">
        <v>8</v>
      </c>
      <c r="N290" s="11" t="n">
        <v>0.15</v>
      </c>
      <c r="O290" s="12" t="n">
        <v>112.23</v>
      </c>
      <c r="P290" s="12" t="n">
        <v>167.5</v>
      </c>
      <c r="Q290" s="12" t="n">
        <f aca="false">M290*P290*(1-N290)</f>
        <v>1139</v>
      </c>
      <c r="R290" s="12" t="n">
        <f aca="false">M290*O290</f>
        <v>897.84</v>
      </c>
      <c r="S290" s="12" t="n">
        <f aca="false">Q290-R290</f>
        <v>241.16</v>
      </c>
      <c r="T290" s="11" t="n">
        <f aca="false">IFERROR(S290/Q290,0)</f>
        <v>0.211729587357331</v>
      </c>
      <c r="U290" s="13" t="n">
        <f aca="false">F290-E290</f>
        <v>15</v>
      </c>
      <c r="V290" s="13" t="n">
        <f aca="false">G290-F290</f>
        <v>6</v>
      </c>
      <c r="W290" s="13" t="n">
        <f aca="false">G290-E290</f>
        <v>21</v>
      </c>
      <c r="X290" s="10" t="n">
        <f aca="false">YEAR(E290)</f>
        <v>2018</v>
      </c>
      <c r="Y290" s="0" t="str">
        <f aca="false">TEXT(E290,"yyyy-mm")</f>
        <v>2018-07</v>
      </c>
      <c r="Z290" s="0" t="str">
        <f aca="false">"Q"&amp;ROUNDUP(MONTH(E290)/3,0)&amp;"-"&amp;YEAR(E290)</f>
        <v>Q3-2018</v>
      </c>
    </row>
    <row r="291" customFormat="false" ht="14.25" hidden="false" customHeight="false" outlineLevel="0" collapsed="false">
      <c r="A291" s="0" t="s">
        <v>333</v>
      </c>
      <c r="B291" s="0" t="s">
        <v>38</v>
      </c>
      <c r="C291" s="0" t="s">
        <v>58</v>
      </c>
      <c r="D291" s="9" t="n">
        <v>43200</v>
      </c>
      <c r="E291" s="9" t="n">
        <v>43285</v>
      </c>
      <c r="F291" s="9" t="n">
        <v>43311</v>
      </c>
      <c r="G291" s="9" t="n">
        <v>43312</v>
      </c>
      <c r="H291" s="10" t="s">
        <v>36</v>
      </c>
      <c r="I291" s="0" t="n">
        <v>15</v>
      </c>
      <c r="J291" s="0" t="n">
        <v>44</v>
      </c>
      <c r="K291" s="0" t="n">
        <v>334</v>
      </c>
      <c r="L291" s="0" t="n">
        <v>45</v>
      </c>
      <c r="M291" s="0" t="n">
        <v>5</v>
      </c>
      <c r="N291" s="11" t="n">
        <v>0.075</v>
      </c>
      <c r="O291" s="12" t="n">
        <v>1377.52</v>
      </c>
      <c r="P291" s="12" t="n">
        <v>1721.9</v>
      </c>
      <c r="Q291" s="12" t="n">
        <f aca="false">M291*P291*(1-N291)</f>
        <v>7963.7875</v>
      </c>
      <c r="R291" s="12" t="n">
        <f aca="false">M291*O291</f>
        <v>6887.6</v>
      </c>
      <c r="S291" s="12" t="n">
        <f aca="false">Q291-R291</f>
        <v>1076.1875</v>
      </c>
      <c r="T291" s="11" t="n">
        <f aca="false">IFERROR(S291/Q291,0)</f>
        <v>0.135135135135135</v>
      </c>
      <c r="U291" s="13" t="n">
        <f aca="false">F291-E291</f>
        <v>26</v>
      </c>
      <c r="V291" s="13" t="n">
        <f aca="false">G291-F291</f>
        <v>1</v>
      </c>
      <c r="W291" s="13" t="n">
        <f aca="false">G291-E291</f>
        <v>27</v>
      </c>
      <c r="X291" s="10" t="n">
        <f aca="false">YEAR(E291)</f>
        <v>2018</v>
      </c>
      <c r="Y291" s="0" t="str">
        <f aca="false">TEXT(E291,"yyyy-mm")</f>
        <v>2018-07</v>
      </c>
      <c r="Z291" s="0" t="str">
        <f aca="false">"Q"&amp;ROUNDUP(MONTH(E291)/3,0)&amp;"-"&amp;YEAR(E291)</f>
        <v>Q3-2018</v>
      </c>
    </row>
    <row r="292" customFormat="false" ht="14.25" hidden="false" customHeight="false" outlineLevel="0" collapsed="false">
      <c r="A292" s="0" t="s">
        <v>334</v>
      </c>
      <c r="B292" s="0" t="s">
        <v>38</v>
      </c>
      <c r="C292" s="0" t="s">
        <v>35</v>
      </c>
      <c r="D292" s="9" t="n">
        <v>43200</v>
      </c>
      <c r="E292" s="9" t="n">
        <v>43286</v>
      </c>
      <c r="F292" s="9" t="n">
        <v>43297</v>
      </c>
      <c r="G292" s="9" t="n">
        <v>43300</v>
      </c>
      <c r="H292" s="10" t="s">
        <v>36</v>
      </c>
      <c r="I292" s="0" t="n">
        <v>13</v>
      </c>
      <c r="J292" s="0" t="n">
        <v>30</v>
      </c>
      <c r="K292" s="0" t="n">
        <v>242</v>
      </c>
      <c r="L292" s="0" t="n">
        <v>28</v>
      </c>
      <c r="M292" s="0" t="n">
        <v>3</v>
      </c>
      <c r="N292" s="11" t="n">
        <v>0.1</v>
      </c>
      <c r="O292" s="12" t="n">
        <v>466.92</v>
      </c>
      <c r="P292" s="12" t="n">
        <v>676.7</v>
      </c>
      <c r="Q292" s="12" t="n">
        <f aca="false">M292*P292*(1-N292)</f>
        <v>1827.09</v>
      </c>
      <c r="R292" s="12" t="n">
        <f aca="false">M292*O292</f>
        <v>1400.76</v>
      </c>
      <c r="S292" s="12" t="n">
        <f aca="false">Q292-R292</f>
        <v>426.33</v>
      </c>
      <c r="T292" s="11" t="n">
        <f aca="false">IFERROR(S292/Q292,0)</f>
        <v>0.233338259199054</v>
      </c>
      <c r="U292" s="13" t="n">
        <f aca="false">F292-E292</f>
        <v>11</v>
      </c>
      <c r="V292" s="13" t="n">
        <f aca="false">G292-F292</f>
        <v>3</v>
      </c>
      <c r="W292" s="13" t="n">
        <f aca="false">G292-E292</f>
        <v>14</v>
      </c>
      <c r="X292" s="10" t="n">
        <f aca="false">YEAR(E292)</f>
        <v>2018</v>
      </c>
      <c r="Y292" s="0" t="str">
        <f aca="false">TEXT(E292,"yyyy-mm")</f>
        <v>2018-07</v>
      </c>
      <c r="Z292" s="0" t="str">
        <f aca="false">"Q"&amp;ROUNDUP(MONTH(E292)/3,0)&amp;"-"&amp;YEAR(E292)</f>
        <v>Q3-2018</v>
      </c>
    </row>
    <row r="293" customFormat="false" ht="14.25" hidden="false" customHeight="false" outlineLevel="0" collapsed="false">
      <c r="A293" s="0" t="s">
        <v>335</v>
      </c>
      <c r="B293" s="0" t="s">
        <v>34</v>
      </c>
      <c r="C293" s="0" t="s">
        <v>39</v>
      </c>
      <c r="D293" s="9" t="n">
        <v>43200</v>
      </c>
      <c r="E293" s="9" t="n">
        <v>43286</v>
      </c>
      <c r="F293" s="9" t="n">
        <v>43292</v>
      </c>
      <c r="G293" s="9" t="n">
        <v>43299</v>
      </c>
      <c r="H293" s="10" t="s">
        <v>36</v>
      </c>
      <c r="I293" s="0" t="n">
        <v>4</v>
      </c>
      <c r="J293" s="0" t="n">
        <v>47</v>
      </c>
      <c r="K293" s="0" t="n">
        <v>162</v>
      </c>
      <c r="L293" s="0" t="n">
        <v>24</v>
      </c>
      <c r="M293" s="0" t="n">
        <v>2</v>
      </c>
      <c r="N293" s="11" t="n">
        <v>0.075</v>
      </c>
      <c r="O293" s="12" t="n">
        <v>82.08</v>
      </c>
      <c r="P293" s="12" t="n">
        <v>167.5</v>
      </c>
      <c r="Q293" s="12" t="n">
        <f aca="false">M293*P293*(1-N293)</f>
        <v>309.875</v>
      </c>
      <c r="R293" s="12" t="n">
        <f aca="false">M293*O293</f>
        <v>164.16</v>
      </c>
      <c r="S293" s="12" t="n">
        <f aca="false">Q293-R293</f>
        <v>145.715</v>
      </c>
      <c r="T293" s="11" t="n">
        <f aca="false">IFERROR(S293/Q293,0)</f>
        <v>0.470237999193223</v>
      </c>
      <c r="U293" s="13" t="n">
        <f aca="false">F293-E293</f>
        <v>6</v>
      </c>
      <c r="V293" s="13" t="n">
        <f aca="false">G293-F293</f>
        <v>7</v>
      </c>
      <c r="W293" s="13" t="n">
        <f aca="false">G293-E293</f>
        <v>13</v>
      </c>
      <c r="X293" s="10" t="n">
        <f aca="false">YEAR(E293)</f>
        <v>2018</v>
      </c>
      <c r="Y293" s="0" t="str">
        <f aca="false">TEXT(E293,"yyyy-mm")</f>
        <v>2018-07</v>
      </c>
      <c r="Z293" s="0" t="str">
        <f aca="false">"Q"&amp;ROUNDUP(MONTH(E293)/3,0)&amp;"-"&amp;YEAR(E293)</f>
        <v>Q3-2018</v>
      </c>
    </row>
    <row r="294" customFormat="false" ht="14.25" hidden="false" customHeight="false" outlineLevel="0" collapsed="false">
      <c r="A294" s="0" t="s">
        <v>336</v>
      </c>
      <c r="B294" s="0" t="s">
        <v>34</v>
      </c>
      <c r="C294" s="0" t="s">
        <v>35</v>
      </c>
      <c r="D294" s="9" t="n">
        <v>43200</v>
      </c>
      <c r="E294" s="9" t="n">
        <v>43286</v>
      </c>
      <c r="F294" s="9" t="n">
        <v>43290</v>
      </c>
      <c r="G294" s="9" t="n">
        <v>43298</v>
      </c>
      <c r="H294" s="10" t="s">
        <v>36</v>
      </c>
      <c r="I294" s="0" t="n">
        <v>4</v>
      </c>
      <c r="J294" s="0" t="n">
        <v>26</v>
      </c>
      <c r="K294" s="0" t="n">
        <v>255</v>
      </c>
      <c r="L294" s="0" t="n">
        <v>12</v>
      </c>
      <c r="M294" s="0" t="n">
        <v>5</v>
      </c>
      <c r="N294" s="11" t="n">
        <v>0.075</v>
      </c>
      <c r="O294" s="12" t="n">
        <v>895.12</v>
      </c>
      <c r="P294" s="12" t="n">
        <v>1118.9</v>
      </c>
      <c r="Q294" s="12" t="n">
        <f aca="false">M294*P294*(1-N294)</f>
        <v>5174.9125</v>
      </c>
      <c r="R294" s="12" t="n">
        <f aca="false">M294*O294</f>
        <v>4475.6</v>
      </c>
      <c r="S294" s="12" t="n">
        <f aca="false">Q294-R294</f>
        <v>699.3125</v>
      </c>
      <c r="T294" s="11" t="n">
        <f aca="false">IFERROR(S294/Q294,0)</f>
        <v>0.135135135135135</v>
      </c>
      <c r="U294" s="13" t="n">
        <f aca="false">F294-E294</f>
        <v>4</v>
      </c>
      <c r="V294" s="13" t="n">
        <f aca="false">G294-F294</f>
        <v>8</v>
      </c>
      <c r="W294" s="13" t="n">
        <f aca="false">G294-E294</f>
        <v>12</v>
      </c>
      <c r="X294" s="10" t="n">
        <f aca="false">YEAR(E294)</f>
        <v>2018</v>
      </c>
      <c r="Y294" s="0" t="str">
        <f aca="false">TEXT(E294,"yyyy-mm")</f>
        <v>2018-07</v>
      </c>
      <c r="Z294" s="0" t="str">
        <f aca="false">"Q"&amp;ROUNDUP(MONTH(E294)/3,0)&amp;"-"&amp;YEAR(E294)</f>
        <v>Q3-2018</v>
      </c>
    </row>
    <row r="295" customFormat="false" ht="14.25" hidden="false" customHeight="false" outlineLevel="0" collapsed="false">
      <c r="A295" s="0" t="s">
        <v>337</v>
      </c>
      <c r="B295" s="0" t="s">
        <v>43</v>
      </c>
      <c r="C295" s="0" t="s">
        <v>48</v>
      </c>
      <c r="D295" s="9" t="n">
        <v>43200</v>
      </c>
      <c r="E295" s="9" t="n">
        <v>43286</v>
      </c>
      <c r="F295" s="9" t="n">
        <v>43311</v>
      </c>
      <c r="G295" s="9" t="n">
        <v>43321</v>
      </c>
      <c r="H295" s="10" t="s">
        <v>36</v>
      </c>
      <c r="I295" s="0" t="n">
        <v>26</v>
      </c>
      <c r="J295" s="0" t="n">
        <v>17</v>
      </c>
      <c r="K295" s="0" t="n">
        <v>24</v>
      </c>
      <c r="L295" s="0" t="n">
        <v>32</v>
      </c>
      <c r="M295" s="0" t="n">
        <v>3</v>
      </c>
      <c r="N295" s="11" t="n">
        <v>0.075</v>
      </c>
      <c r="O295" s="12" t="n">
        <v>933.98</v>
      </c>
      <c r="P295" s="12" t="n">
        <v>1139</v>
      </c>
      <c r="Q295" s="12" t="n">
        <f aca="false">M295*P295*(1-N295)</f>
        <v>3160.725</v>
      </c>
      <c r="R295" s="12" t="n">
        <f aca="false">M295*O295</f>
        <v>2801.94</v>
      </c>
      <c r="S295" s="12" t="n">
        <f aca="false">Q295-R295</f>
        <v>358.785</v>
      </c>
      <c r="T295" s="11" t="n">
        <f aca="false">IFERROR(S295/Q295,0)</f>
        <v>0.113513513513514</v>
      </c>
      <c r="U295" s="13" t="n">
        <f aca="false">F295-E295</f>
        <v>25</v>
      </c>
      <c r="V295" s="13" t="n">
        <f aca="false">G295-F295</f>
        <v>10</v>
      </c>
      <c r="W295" s="13" t="n">
        <f aca="false">G295-E295</f>
        <v>35</v>
      </c>
      <c r="X295" s="10" t="n">
        <f aca="false">YEAR(E295)</f>
        <v>2018</v>
      </c>
      <c r="Y295" s="0" t="str">
        <f aca="false">TEXT(E295,"yyyy-mm")</f>
        <v>2018-07</v>
      </c>
      <c r="Z295" s="0" t="str">
        <f aca="false">"Q"&amp;ROUNDUP(MONTH(E295)/3,0)&amp;"-"&amp;YEAR(E295)</f>
        <v>Q3-2018</v>
      </c>
    </row>
    <row r="296" customFormat="false" ht="14.25" hidden="false" customHeight="false" outlineLevel="0" collapsed="false">
      <c r="A296" s="0" t="s">
        <v>338</v>
      </c>
      <c r="B296" s="0" t="s">
        <v>34</v>
      </c>
      <c r="C296" s="0" t="s">
        <v>46</v>
      </c>
      <c r="D296" s="9" t="n">
        <v>43200</v>
      </c>
      <c r="E296" s="9" t="n">
        <v>43286</v>
      </c>
      <c r="F296" s="9" t="n">
        <v>43297</v>
      </c>
      <c r="G296" s="9" t="n">
        <v>43307</v>
      </c>
      <c r="H296" s="10" t="s">
        <v>36</v>
      </c>
      <c r="I296" s="0" t="n">
        <v>8</v>
      </c>
      <c r="J296" s="0" t="n">
        <v>44</v>
      </c>
      <c r="K296" s="0" t="n">
        <v>278</v>
      </c>
      <c r="L296" s="0" t="n">
        <v>41</v>
      </c>
      <c r="M296" s="0" t="n">
        <v>4</v>
      </c>
      <c r="N296" s="11" t="n">
        <v>0.1</v>
      </c>
      <c r="O296" s="12" t="n">
        <v>751.94</v>
      </c>
      <c r="P296" s="12" t="n">
        <v>1748.7</v>
      </c>
      <c r="Q296" s="12" t="n">
        <f aca="false">M296*P296*(1-N296)</f>
        <v>6295.32</v>
      </c>
      <c r="R296" s="12" t="n">
        <f aca="false">M296*O296</f>
        <v>3007.76</v>
      </c>
      <c r="S296" s="12" t="n">
        <f aca="false">Q296-R296</f>
        <v>3287.56</v>
      </c>
      <c r="T296" s="11" t="n">
        <f aca="false">IFERROR(S296/Q296,0)</f>
        <v>0.522222857614863</v>
      </c>
      <c r="U296" s="13" t="n">
        <f aca="false">F296-E296</f>
        <v>11</v>
      </c>
      <c r="V296" s="13" t="n">
        <f aca="false">G296-F296</f>
        <v>10</v>
      </c>
      <c r="W296" s="13" t="n">
        <f aca="false">G296-E296</f>
        <v>21</v>
      </c>
      <c r="X296" s="10" t="n">
        <f aca="false">YEAR(E296)</f>
        <v>2018</v>
      </c>
      <c r="Y296" s="0" t="str">
        <f aca="false">TEXT(E296,"yyyy-mm")</f>
        <v>2018-07</v>
      </c>
      <c r="Z296" s="0" t="str">
        <f aca="false">"Q"&amp;ROUNDUP(MONTH(E296)/3,0)&amp;"-"&amp;YEAR(E296)</f>
        <v>Q3-2018</v>
      </c>
    </row>
    <row r="297" customFormat="false" ht="14.25" hidden="false" customHeight="false" outlineLevel="0" collapsed="false">
      <c r="A297" s="0" t="s">
        <v>339</v>
      </c>
      <c r="B297" s="0" t="s">
        <v>34</v>
      </c>
      <c r="C297" s="0" t="s">
        <v>35</v>
      </c>
      <c r="D297" s="9" t="n">
        <v>43200</v>
      </c>
      <c r="E297" s="9" t="n">
        <v>43286</v>
      </c>
      <c r="F297" s="9" t="n">
        <v>43299</v>
      </c>
      <c r="G297" s="9" t="n">
        <v>43306</v>
      </c>
      <c r="H297" s="10" t="s">
        <v>36</v>
      </c>
      <c r="I297" s="0" t="n">
        <v>5</v>
      </c>
      <c r="J297" s="0" t="n">
        <v>13</v>
      </c>
      <c r="K297" s="0" t="n">
        <v>258</v>
      </c>
      <c r="L297" s="0" t="n">
        <v>27</v>
      </c>
      <c r="M297" s="0" t="n">
        <v>8</v>
      </c>
      <c r="N297" s="11" t="n">
        <v>0.05</v>
      </c>
      <c r="O297" s="12" t="n">
        <v>1140.88</v>
      </c>
      <c r="P297" s="12" t="n">
        <v>1728.6</v>
      </c>
      <c r="Q297" s="12" t="n">
        <f aca="false">M297*P297*(1-N297)</f>
        <v>13137.36</v>
      </c>
      <c r="R297" s="12" t="n">
        <f aca="false">M297*O297</f>
        <v>9127.04</v>
      </c>
      <c r="S297" s="12" t="n">
        <f aca="false">Q297-R297</f>
        <v>4010.32</v>
      </c>
      <c r="T297" s="11" t="n">
        <f aca="false">IFERROR(S297/Q297,0)</f>
        <v>0.305260722093328</v>
      </c>
      <c r="U297" s="13" t="n">
        <f aca="false">F297-E297</f>
        <v>13</v>
      </c>
      <c r="V297" s="13" t="n">
        <f aca="false">G297-F297</f>
        <v>7</v>
      </c>
      <c r="W297" s="13" t="n">
        <f aca="false">G297-E297</f>
        <v>20</v>
      </c>
      <c r="X297" s="10" t="n">
        <f aca="false">YEAR(E297)</f>
        <v>2018</v>
      </c>
      <c r="Y297" s="0" t="str">
        <f aca="false">TEXT(E297,"yyyy-mm")</f>
        <v>2018-07</v>
      </c>
      <c r="Z297" s="0" t="str">
        <f aca="false">"Q"&amp;ROUNDUP(MONTH(E297)/3,0)&amp;"-"&amp;YEAR(E297)</f>
        <v>Q3-2018</v>
      </c>
    </row>
    <row r="298" customFormat="false" ht="14.25" hidden="false" customHeight="false" outlineLevel="0" collapsed="false">
      <c r="A298" s="0" t="s">
        <v>340</v>
      </c>
      <c r="B298" s="0" t="s">
        <v>43</v>
      </c>
      <c r="C298" s="0" t="s">
        <v>39</v>
      </c>
      <c r="D298" s="9" t="n">
        <v>43200</v>
      </c>
      <c r="E298" s="9" t="n">
        <v>43286</v>
      </c>
      <c r="F298" s="9" t="n">
        <v>43297</v>
      </c>
      <c r="G298" s="9" t="n">
        <v>43307</v>
      </c>
      <c r="H298" s="10" t="s">
        <v>36</v>
      </c>
      <c r="I298" s="0" t="n">
        <v>27</v>
      </c>
      <c r="J298" s="0" t="n">
        <v>13</v>
      </c>
      <c r="K298" s="0" t="n">
        <v>183</v>
      </c>
      <c r="L298" s="0" t="n">
        <v>23</v>
      </c>
      <c r="M298" s="0" t="n">
        <v>8</v>
      </c>
      <c r="N298" s="11" t="n">
        <v>0.075</v>
      </c>
      <c r="O298" s="12" t="n">
        <v>500.49</v>
      </c>
      <c r="P298" s="12" t="n">
        <v>1112.2</v>
      </c>
      <c r="Q298" s="12" t="n">
        <f aca="false">M298*P298*(1-N298)</f>
        <v>8230.28</v>
      </c>
      <c r="R298" s="12" t="n">
        <f aca="false">M298*O298</f>
        <v>4003.92</v>
      </c>
      <c r="S298" s="12" t="n">
        <f aca="false">Q298-R298</f>
        <v>4226.36</v>
      </c>
      <c r="T298" s="11" t="n">
        <f aca="false">IFERROR(S298/Q298,0)</f>
        <v>0.513513513513514</v>
      </c>
      <c r="U298" s="13" t="n">
        <f aca="false">F298-E298</f>
        <v>11</v>
      </c>
      <c r="V298" s="13" t="n">
        <f aca="false">G298-F298</f>
        <v>10</v>
      </c>
      <c r="W298" s="13" t="n">
        <f aca="false">G298-E298</f>
        <v>21</v>
      </c>
      <c r="X298" s="10" t="n">
        <f aca="false">YEAR(E298)</f>
        <v>2018</v>
      </c>
      <c r="Y298" s="0" t="str">
        <f aca="false">TEXT(E298,"yyyy-mm")</f>
        <v>2018-07</v>
      </c>
      <c r="Z298" s="0" t="str">
        <f aca="false">"Q"&amp;ROUNDUP(MONTH(E298)/3,0)&amp;"-"&amp;YEAR(E298)</f>
        <v>Q3-2018</v>
      </c>
    </row>
    <row r="299" customFormat="false" ht="14.25" hidden="false" customHeight="false" outlineLevel="0" collapsed="false">
      <c r="A299" s="0" t="s">
        <v>341</v>
      </c>
      <c r="B299" s="0" t="s">
        <v>34</v>
      </c>
      <c r="C299" s="0" t="s">
        <v>48</v>
      </c>
      <c r="D299" s="9" t="n">
        <v>43200</v>
      </c>
      <c r="E299" s="9" t="n">
        <v>43286</v>
      </c>
      <c r="F299" s="9" t="n">
        <v>43294</v>
      </c>
      <c r="G299" s="9" t="n">
        <v>43299</v>
      </c>
      <c r="H299" s="10" t="s">
        <v>36</v>
      </c>
      <c r="I299" s="0" t="n">
        <v>3</v>
      </c>
      <c r="J299" s="0" t="n">
        <v>9</v>
      </c>
      <c r="K299" s="0" t="n">
        <v>58</v>
      </c>
      <c r="L299" s="0" t="n">
        <v>1</v>
      </c>
      <c r="M299" s="0" t="n">
        <v>6</v>
      </c>
      <c r="N299" s="11" t="n">
        <v>0.05</v>
      </c>
      <c r="O299" s="12" t="n">
        <v>1454.97</v>
      </c>
      <c r="P299" s="12" t="n">
        <v>2385.2</v>
      </c>
      <c r="Q299" s="12" t="n">
        <f aca="false">M299*P299*(1-N299)</f>
        <v>13595.64</v>
      </c>
      <c r="R299" s="12" t="n">
        <f aca="false">M299*O299</f>
        <v>8729.82</v>
      </c>
      <c r="S299" s="12" t="n">
        <f aca="false">Q299-R299</f>
        <v>4865.82</v>
      </c>
      <c r="T299" s="11" t="n">
        <f aca="false">IFERROR(S299/Q299,0)</f>
        <v>0.357895619478009</v>
      </c>
      <c r="U299" s="13" t="n">
        <f aca="false">F299-E299</f>
        <v>8</v>
      </c>
      <c r="V299" s="13" t="n">
        <f aca="false">G299-F299</f>
        <v>5</v>
      </c>
      <c r="W299" s="13" t="n">
        <f aca="false">G299-E299</f>
        <v>13</v>
      </c>
      <c r="X299" s="10" t="n">
        <f aca="false">YEAR(E299)</f>
        <v>2018</v>
      </c>
      <c r="Y299" s="0" t="str">
        <f aca="false">TEXT(E299,"yyyy-mm")</f>
        <v>2018-07</v>
      </c>
      <c r="Z299" s="0" t="str">
        <f aca="false">"Q"&amp;ROUNDUP(MONTH(E299)/3,0)&amp;"-"&amp;YEAR(E299)</f>
        <v>Q3-2018</v>
      </c>
    </row>
    <row r="300" customFormat="false" ht="14.25" hidden="false" customHeight="false" outlineLevel="0" collapsed="false">
      <c r="A300" s="0" t="s">
        <v>342</v>
      </c>
      <c r="B300" s="0" t="s">
        <v>43</v>
      </c>
      <c r="C300" s="0" t="s">
        <v>79</v>
      </c>
      <c r="D300" s="9" t="n">
        <v>43100</v>
      </c>
      <c r="E300" s="9" t="n">
        <v>43286</v>
      </c>
      <c r="F300" s="9" t="n">
        <v>43291</v>
      </c>
      <c r="G300" s="9" t="n">
        <v>43298</v>
      </c>
      <c r="H300" s="10" t="s">
        <v>36</v>
      </c>
      <c r="I300" s="0" t="n">
        <v>26</v>
      </c>
      <c r="J300" s="0" t="n">
        <v>18</v>
      </c>
      <c r="K300" s="0" t="n">
        <v>83</v>
      </c>
      <c r="L300" s="0" t="n">
        <v>3</v>
      </c>
      <c r="M300" s="0" t="n">
        <v>8</v>
      </c>
      <c r="N300" s="11" t="n">
        <v>0.3</v>
      </c>
      <c r="O300" s="12" t="n">
        <v>172.46</v>
      </c>
      <c r="P300" s="12" t="n">
        <v>221.1</v>
      </c>
      <c r="Q300" s="12" t="n">
        <f aca="false">M300*P300*(1-N300)</f>
        <v>1238.16</v>
      </c>
      <c r="R300" s="12" t="n">
        <f aca="false">M300*O300</f>
        <v>1379.68</v>
      </c>
      <c r="S300" s="12" t="n">
        <f aca="false">Q300-R300</f>
        <v>-141.52</v>
      </c>
      <c r="T300" s="11" t="n">
        <f aca="false">IFERROR(S300/Q300,0)</f>
        <v>-0.114298636686697</v>
      </c>
      <c r="U300" s="13" t="n">
        <f aca="false">F300-E300</f>
        <v>5</v>
      </c>
      <c r="V300" s="13" t="n">
        <f aca="false">G300-F300</f>
        <v>7</v>
      </c>
      <c r="W300" s="13" t="n">
        <f aca="false">G300-E300</f>
        <v>12</v>
      </c>
      <c r="X300" s="10" t="n">
        <f aca="false">YEAR(E300)</f>
        <v>2018</v>
      </c>
      <c r="Y300" s="0" t="str">
        <f aca="false">TEXT(E300,"yyyy-mm")</f>
        <v>2018-07</v>
      </c>
      <c r="Z300" s="0" t="str">
        <f aca="false">"Q"&amp;ROUNDUP(MONTH(E300)/3,0)&amp;"-"&amp;YEAR(E300)</f>
        <v>Q3-2018</v>
      </c>
    </row>
    <row r="301" customFormat="false" ht="14.25" hidden="false" customHeight="false" outlineLevel="0" collapsed="false">
      <c r="A301" s="0" t="s">
        <v>343</v>
      </c>
      <c r="B301" s="0" t="s">
        <v>41</v>
      </c>
      <c r="C301" s="0" t="s">
        <v>39</v>
      </c>
      <c r="D301" s="9" t="n">
        <v>43200</v>
      </c>
      <c r="E301" s="9" t="n">
        <v>43287</v>
      </c>
      <c r="F301" s="9" t="n">
        <v>43314</v>
      </c>
      <c r="G301" s="9" t="n">
        <v>43324</v>
      </c>
      <c r="H301" s="10" t="s">
        <v>36</v>
      </c>
      <c r="I301" s="0" t="n">
        <v>23</v>
      </c>
      <c r="J301" s="0" t="n">
        <v>1</v>
      </c>
      <c r="K301" s="0" t="n">
        <v>120</v>
      </c>
      <c r="L301" s="0" t="n">
        <v>29</v>
      </c>
      <c r="M301" s="0" t="n">
        <v>7</v>
      </c>
      <c r="N301" s="11" t="n">
        <v>0.05</v>
      </c>
      <c r="O301" s="12" t="n">
        <v>2682.95</v>
      </c>
      <c r="P301" s="12" t="n">
        <v>5708.4</v>
      </c>
      <c r="Q301" s="12" t="n">
        <f aca="false">M301*P301*(1-N301)</f>
        <v>37960.86</v>
      </c>
      <c r="R301" s="12" t="n">
        <f aca="false">M301*O301</f>
        <v>18780.65</v>
      </c>
      <c r="S301" s="12" t="n">
        <f aca="false">Q301-R301</f>
        <v>19180.21</v>
      </c>
      <c r="T301" s="11" t="n">
        <f aca="false">IFERROR(S301/Q301,0)</f>
        <v>0.505262789093819</v>
      </c>
      <c r="U301" s="13" t="n">
        <f aca="false">F301-E301</f>
        <v>27</v>
      </c>
      <c r="V301" s="13" t="n">
        <f aca="false">G301-F301</f>
        <v>10</v>
      </c>
      <c r="W301" s="13" t="n">
        <f aca="false">G301-E301</f>
        <v>37</v>
      </c>
      <c r="X301" s="10" t="n">
        <f aca="false">YEAR(E301)</f>
        <v>2018</v>
      </c>
      <c r="Y301" s="0" t="str">
        <f aca="false">TEXT(E301,"yyyy-mm")</f>
        <v>2018-07</v>
      </c>
      <c r="Z301" s="0" t="str">
        <f aca="false">"Q"&amp;ROUNDUP(MONTH(E301)/3,0)&amp;"-"&amp;YEAR(E301)</f>
        <v>Q3-2018</v>
      </c>
    </row>
    <row r="302" customFormat="false" ht="14.25" hidden="false" customHeight="false" outlineLevel="0" collapsed="false">
      <c r="A302" s="0" t="s">
        <v>344</v>
      </c>
      <c r="B302" s="0" t="s">
        <v>38</v>
      </c>
      <c r="C302" s="0" t="s">
        <v>46</v>
      </c>
      <c r="D302" s="9" t="n">
        <v>43200</v>
      </c>
      <c r="E302" s="9" t="n">
        <v>43287</v>
      </c>
      <c r="F302" s="9" t="n">
        <v>43307</v>
      </c>
      <c r="G302" s="9" t="n">
        <v>43315</v>
      </c>
      <c r="H302" s="10" t="s">
        <v>36</v>
      </c>
      <c r="I302" s="0" t="n">
        <v>18</v>
      </c>
      <c r="J302" s="0" t="n">
        <v>38</v>
      </c>
      <c r="K302" s="0" t="n">
        <v>288</v>
      </c>
      <c r="L302" s="0" t="n">
        <v>40</v>
      </c>
      <c r="M302" s="0" t="n">
        <v>1</v>
      </c>
      <c r="N302" s="11" t="n">
        <v>0.3</v>
      </c>
      <c r="O302" s="12" t="n">
        <v>830.8</v>
      </c>
      <c r="P302" s="12" t="n">
        <v>1038.5</v>
      </c>
      <c r="Q302" s="12" t="n">
        <f aca="false">M302*P302*(1-N302)</f>
        <v>726.95</v>
      </c>
      <c r="R302" s="12" t="n">
        <f aca="false">M302*O302</f>
        <v>830.8</v>
      </c>
      <c r="S302" s="12" t="n">
        <f aca="false">Q302-R302</f>
        <v>-103.85</v>
      </c>
      <c r="T302" s="11" t="n">
        <f aca="false">IFERROR(S302/Q302,0)</f>
        <v>-0.142857142857143</v>
      </c>
      <c r="U302" s="13" t="n">
        <f aca="false">F302-E302</f>
        <v>20</v>
      </c>
      <c r="V302" s="13" t="n">
        <f aca="false">G302-F302</f>
        <v>8</v>
      </c>
      <c r="W302" s="13" t="n">
        <f aca="false">G302-E302</f>
        <v>28</v>
      </c>
      <c r="X302" s="10" t="n">
        <f aca="false">YEAR(E302)</f>
        <v>2018</v>
      </c>
      <c r="Y302" s="0" t="str">
        <f aca="false">TEXT(E302,"yyyy-mm")</f>
        <v>2018-07</v>
      </c>
      <c r="Z302" s="0" t="str">
        <f aca="false">"Q"&amp;ROUNDUP(MONTH(E302)/3,0)&amp;"-"&amp;YEAR(E302)</f>
        <v>Q3-2018</v>
      </c>
    </row>
    <row r="303" customFormat="false" ht="14.25" hidden="false" customHeight="false" outlineLevel="0" collapsed="false">
      <c r="A303" s="0" t="s">
        <v>345</v>
      </c>
      <c r="B303" s="0" t="s">
        <v>34</v>
      </c>
      <c r="C303" s="0" t="s">
        <v>48</v>
      </c>
      <c r="D303" s="9" t="n">
        <v>43200</v>
      </c>
      <c r="E303" s="9" t="n">
        <v>43287</v>
      </c>
      <c r="F303" s="9" t="n">
        <v>43290</v>
      </c>
      <c r="G303" s="9" t="n">
        <v>43300</v>
      </c>
      <c r="H303" s="10" t="s">
        <v>36</v>
      </c>
      <c r="I303" s="0" t="n">
        <v>5</v>
      </c>
      <c r="J303" s="0" t="n">
        <v>43</v>
      </c>
      <c r="K303" s="0" t="n">
        <v>19</v>
      </c>
      <c r="L303" s="0" t="n">
        <v>35</v>
      </c>
      <c r="M303" s="0" t="n">
        <v>4</v>
      </c>
      <c r="N303" s="11" t="n">
        <v>0.15</v>
      </c>
      <c r="O303" s="12" t="n">
        <v>3234.49</v>
      </c>
      <c r="P303" s="12" t="n">
        <v>3993.2</v>
      </c>
      <c r="Q303" s="12" t="n">
        <f aca="false">M303*P303*(1-N303)</f>
        <v>13576.88</v>
      </c>
      <c r="R303" s="12" t="n">
        <f aca="false">M303*O303</f>
        <v>12937.96</v>
      </c>
      <c r="S303" s="12" t="n">
        <f aca="false">Q303-R303</f>
        <v>638.92</v>
      </c>
      <c r="T303" s="11" t="n">
        <f aca="false">IFERROR(S303/Q303,0)</f>
        <v>0.0470594127664088</v>
      </c>
      <c r="U303" s="13" t="n">
        <f aca="false">F303-E303</f>
        <v>3</v>
      </c>
      <c r="V303" s="13" t="n">
        <f aca="false">G303-F303</f>
        <v>10</v>
      </c>
      <c r="W303" s="13" t="n">
        <f aca="false">G303-E303</f>
        <v>13</v>
      </c>
      <c r="X303" s="10" t="n">
        <f aca="false">YEAR(E303)</f>
        <v>2018</v>
      </c>
      <c r="Y303" s="0" t="str">
        <f aca="false">TEXT(E303,"yyyy-mm")</f>
        <v>2018-07</v>
      </c>
      <c r="Z303" s="0" t="str">
        <f aca="false">"Q"&amp;ROUNDUP(MONTH(E303)/3,0)&amp;"-"&amp;YEAR(E303)</f>
        <v>Q3-2018</v>
      </c>
    </row>
    <row r="304" customFormat="false" ht="14.25" hidden="false" customHeight="false" outlineLevel="0" collapsed="false">
      <c r="A304" s="0" t="s">
        <v>346</v>
      </c>
      <c r="B304" s="0" t="s">
        <v>38</v>
      </c>
      <c r="C304" s="0" t="s">
        <v>39</v>
      </c>
      <c r="D304" s="9" t="n">
        <v>43100</v>
      </c>
      <c r="E304" s="9" t="n">
        <v>43287</v>
      </c>
      <c r="F304" s="9" t="n">
        <v>43313</v>
      </c>
      <c r="G304" s="9" t="n">
        <v>43316</v>
      </c>
      <c r="H304" s="10" t="s">
        <v>36</v>
      </c>
      <c r="I304" s="0" t="n">
        <v>16</v>
      </c>
      <c r="J304" s="0" t="n">
        <v>14</v>
      </c>
      <c r="K304" s="0" t="n">
        <v>191</v>
      </c>
      <c r="L304" s="0" t="n">
        <v>33</v>
      </c>
      <c r="M304" s="0" t="n">
        <v>8</v>
      </c>
      <c r="N304" s="11" t="n">
        <v>0.2</v>
      </c>
      <c r="O304" s="12" t="n">
        <v>792.34</v>
      </c>
      <c r="P304" s="12" t="n">
        <v>1085.4</v>
      </c>
      <c r="Q304" s="12" t="n">
        <f aca="false">M304*P304*(1-N304)</f>
        <v>6946.56</v>
      </c>
      <c r="R304" s="12" t="n">
        <f aca="false">M304*O304</f>
        <v>6338.72</v>
      </c>
      <c r="S304" s="12" t="n">
        <f aca="false">Q304-R304</f>
        <v>607.840000000001</v>
      </c>
      <c r="T304" s="11" t="n">
        <f aca="false">IFERROR(S304/Q304,0)</f>
        <v>0.0875023032983233</v>
      </c>
      <c r="U304" s="13" t="n">
        <f aca="false">F304-E304</f>
        <v>26</v>
      </c>
      <c r="V304" s="13" t="n">
        <f aca="false">G304-F304</f>
        <v>3</v>
      </c>
      <c r="W304" s="13" t="n">
        <f aca="false">G304-E304</f>
        <v>29</v>
      </c>
      <c r="X304" s="10" t="n">
        <f aca="false">YEAR(E304)</f>
        <v>2018</v>
      </c>
      <c r="Y304" s="0" t="str">
        <f aca="false">TEXT(E304,"yyyy-mm")</f>
        <v>2018-07</v>
      </c>
      <c r="Z304" s="0" t="str">
        <f aca="false">"Q"&amp;ROUNDUP(MONTH(E304)/3,0)&amp;"-"&amp;YEAR(E304)</f>
        <v>Q3-2018</v>
      </c>
    </row>
    <row r="305" customFormat="false" ht="14.25" hidden="false" customHeight="false" outlineLevel="0" collapsed="false">
      <c r="A305" s="0" t="s">
        <v>347</v>
      </c>
      <c r="B305" s="0" t="s">
        <v>38</v>
      </c>
      <c r="C305" s="0" t="s">
        <v>46</v>
      </c>
      <c r="D305" s="9" t="n">
        <v>43200</v>
      </c>
      <c r="E305" s="9" t="n">
        <v>43287</v>
      </c>
      <c r="F305" s="9" t="n">
        <v>43302</v>
      </c>
      <c r="G305" s="9" t="n">
        <v>43303</v>
      </c>
      <c r="H305" s="10" t="s">
        <v>36</v>
      </c>
      <c r="I305" s="0" t="n">
        <v>12</v>
      </c>
      <c r="J305" s="0" t="n">
        <v>36</v>
      </c>
      <c r="K305" s="0" t="n">
        <v>278</v>
      </c>
      <c r="L305" s="0" t="n">
        <v>23</v>
      </c>
      <c r="M305" s="0" t="n">
        <v>7</v>
      </c>
      <c r="N305" s="11" t="n">
        <v>0.1</v>
      </c>
      <c r="O305" s="12" t="n">
        <v>2020.72</v>
      </c>
      <c r="P305" s="12" t="n">
        <v>3886</v>
      </c>
      <c r="Q305" s="12" t="n">
        <f aca="false">M305*P305*(1-N305)</f>
        <v>24481.8</v>
      </c>
      <c r="R305" s="12" t="n">
        <f aca="false">M305*O305</f>
        <v>14145.04</v>
      </c>
      <c r="S305" s="12" t="n">
        <f aca="false">Q305-R305</f>
        <v>10336.76</v>
      </c>
      <c r="T305" s="11" t="n">
        <f aca="false">IFERROR(S305/Q305,0)</f>
        <v>0.422222222222222</v>
      </c>
      <c r="U305" s="13" t="n">
        <f aca="false">F305-E305</f>
        <v>15</v>
      </c>
      <c r="V305" s="13" t="n">
        <f aca="false">G305-F305</f>
        <v>1</v>
      </c>
      <c r="W305" s="13" t="n">
        <f aca="false">G305-E305</f>
        <v>16</v>
      </c>
      <c r="X305" s="10" t="n">
        <f aca="false">YEAR(E305)</f>
        <v>2018</v>
      </c>
      <c r="Y305" s="0" t="str">
        <f aca="false">TEXT(E305,"yyyy-mm")</f>
        <v>2018-07</v>
      </c>
      <c r="Z305" s="0" t="str">
        <f aca="false">"Q"&amp;ROUNDUP(MONTH(E305)/3,0)&amp;"-"&amp;YEAR(E305)</f>
        <v>Q3-2018</v>
      </c>
    </row>
    <row r="306" customFormat="false" ht="14.25" hidden="false" customHeight="false" outlineLevel="0" collapsed="false">
      <c r="A306" s="0" t="s">
        <v>348</v>
      </c>
      <c r="B306" s="0" t="s">
        <v>34</v>
      </c>
      <c r="C306" s="0" t="s">
        <v>46</v>
      </c>
      <c r="D306" s="9" t="n">
        <v>43200</v>
      </c>
      <c r="E306" s="9" t="n">
        <v>43287</v>
      </c>
      <c r="F306" s="9" t="n">
        <v>43302</v>
      </c>
      <c r="G306" s="9" t="n">
        <v>43306</v>
      </c>
      <c r="H306" s="10" t="s">
        <v>36</v>
      </c>
      <c r="I306" s="0" t="n">
        <v>6</v>
      </c>
      <c r="J306" s="0" t="n">
        <v>21</v>
      </c>
      <c r="K306" s="0" t="n">
        <v>294</v>
      </c>
      <c r="L306" s="0" t="n">
        <v>4</v>
      </c>
      <c r="M306" s="0" t="n">
        <v>3</v>
      </c>
      <c r="N306" s="11" t="n">
        <v>0.2</v>
      </c>
      <c r="O306" s="12" t="n">
        <v>2670.96</v>
      </c>
      <c r="P306" s="12" t="n">
        <v>3986.5</v>
      </c>
      <c r="Q306" s="12" t="n">
        <f aca="false">M306*P306*(1-N306)</f>
        <v>9567.6</v>
      </c>
      <c r="R306" s="12" t="n">
        <f aca="false">M306*O306</f>
        <v>8012.88</v>
      </c>
      <c r="S306" s="12" t="n">
        <f aca="false">Q306-R306</f>
        <v>1554.72</v>
      </c>
      <c r="T306" s="11" t="n">
        <f aca="false">IFERROR(S306/Q306,0)</f>
        <v>0.162498432208704</v>
      </c>
      <c r="U306" s="13" t="n">
        <f aca="false">F306-E306</f>
        <v>15</v>
      </c>
      <c r="V306" s="13" t="n">
        <f aca="false">G306-F306</f>
        <v>4</v>
      </c>
      <c r="W306" s="13" t="n">
        <f aca="false">G306-E306</f>
        <v>19</v>
      </c>
      <c r="X306" s="10" t="n">
        <f aca="false">YEAR(E306)</f>
        <v>2018</v>
      </c>
      <c r="Y306" s="0" t="str">
        <f aca="false">TEXT(E306,"yyyy-mm")</f>
        <v>2018-07</v>
      </c>
      <c r="Z306" s="0" t="str">
        <f aca="false">"Q"&amp;ROUNDUP(MONTH(E306)/3,0)&amp;"-"&amp;YEAR(E306)</f>
        <v>Q3-2018</v>
      </c>
    </row>
    <row r="307" customFormat="false" ht="14.25" hidden="false" customHeight="false" outlineLevel="0" collapsed="false">
      <c r="A307" s="0" t="s">
        <v>349</v>
      </c>
      <c r="B307" s="0" t="s">
        <v>38</v>
      </c>
      <c r="C307" s="0" t="s">
        <v>39</v>
      </c>
      <c r="D307" s="9" t="n">
        <v>43200</v>
      </c>
      <c r="E307" s="9" t="n">
        <v>43287</v>
      </c>
      <c r="F307" s="9" t="n">
        <v>43308</v>
      </c>
      <c r="G307" s="9" t="n">
        <v>43311</v>
      </c>
      <c r="H307" s="10" t="s">
        <v>36</v>
      </c>
      <c r="I307" s="0" t="n">
        <v>18</v>
      </c>
      <c r="J307" s="0" t="n">
        <v>41</v>
      </c>
      <c r="K307" s="0" t="n">
        <v>120</v>
      </c>
      <c r="L307" s="0" t="n">
        <v>32</v>
      </c>
      <c r="M307" s="0" t="n">
        <v>3</v>
      </c>
      <c r="N307" s="11" t="n">
        <v>0.075</v>
      </c>
      <c r="O307" s="12" t="n">
        <v>988.92</v>
      </c>
      <c r="P307" s="12" t="n">
        <v>1206</v>
      </c>
      <c r="Q307" s="12" t="n">
        <f aca="false">M307*P307*(1-N307)</f>
        <v>3346.65</v>
      </c>
      <c r="R307" s="12" t="n">
        <f aca="false">M307*O307</f>
        <v>2966.76</v>
      </c>
      <c r="S307" s="12" t="n">
        <f aca="false">Q307-R307</f>
        <v>379.89</v>
      </c>
      <c r="T307" s="11" t="n">
        <f aca="false">IFERROR(S307/Q307,0)</f>
        <v>0.113513513513514</v>
      </c>
      <c r="U307" s="13" t="n">
        <f aca="false">F307-E307</f>
        <v>21</v>
      </c>
      <c r="V307" s="13" t="n">
        <f aca="false">G307-F307</f>
        <v>3</v>
      </c>
      <c r="W307" s="13" t="n">
        <f aca="false">G307-E307</f>
        <v>24</v>
      </c>
      <c r="X307" s="10" t="n">
        <f aca="false">YEAR(E307)</f>
        <v>2018</v>
      </c>
      <c r="Y307" s="0" t="str">
        <f aca="false">TEXT(E307,"yyyy-mm")</f>
        <v>2018-07</v>
      </c>
      <c r="Z307" s="0" t="str">
        <f aca="false">"Q"&amp;ROUNDUP(MONTH(E307)/3,0)&amp;"-"&amp;YEAR(E307)</f>
        <v>Q3-2018</v>
      </c>
    </row>
    <row r="308" customFormat="false" ht="14.25" hidden="false" customHeight="false" outlineLevel="0" collapsed="false">
      <c r="A308" s="0" t="s">
        <v>350</v>
      </c>
      <c r="B308" s="0" t="s">
        <v>43</v>
      </c>
      <c r="C308" s="0" t="s">
        <v>58</v>
      </c>
      <c r="D308" s="9" t="n">
        <v>43200</v>
      </c>
      <c r="E308" s="9" t="n">
        <v>43288</v>
      </c>
      <c r="F308" s="9" t="n">
        <v>43294</v>
      </c>
      <c r="G308" s="9" t="n">
        <v>43297</v>
      </c>
      <c r="H308" s="10" t="s">
        <v>36</v>
      </c>
      <c r="I308" s="0" t="n">
        <v>28</v>
      </c>
      <c r="J308" s="0" t="n">
        <v>38</v>
      </c>
      <c r="K308" s="0" t="n">
        <v>357</v>
      </c>
      <c r="L308" s="0" t="n">
        <v>7</v>
      </c>
      <c r="M308" s="0" t="n">
        <v>1</v>
      </c>
      <c r="N308" s="11" t="n">
        <v>0.3</v>
      </c>
      <c r="O308" s="12" t="n">
        <v>1050.23</v>
      </c>
      <c r="P308" s="12" t="n">
        <v>1842.5</v>
      </c>
      <c r="Q308" s="12" t="n">
        <f aca="false">M308*P308*(1-N308)</f>
        <v>1289.75</v>
      </c>
      <c r="R308" s="12" t="n">
        <f aca="false">M308*O308</f>
        <v>1050.23</v>
      </c>
      <c r="S308" s="12" t="n">
        <f aca="false">Q308-R308</f>
        <v>239.52</v>
      </c>
      <c r="T308" s="11" t="n">
        <f aca="false">IFERROR(S308/Q308,0)</f>
        <v>0.185710408993991</v>
      </c>
      <c r="U308" s="13" t="n">
        <f aca="false">F308-E308</f>
        <v>6</v>
      </c>
      <c r="V308" s="13" t="n">
        <f aca="false">G308-F308</f>
        <v>3</v>
      </c>
      <c r="W308" s="13" t="n">
        <f aca="false">G308-E308</f>
        <v>9</v>
      </c>
      <c r="X308" s="10" t="n">
        <f aca="false">YEAR(E308)</f>
        <v>2018</v>
      </c>
      <c r="Y308" s="0" t="str">
        <f aca="false">TEXT(E308,"yyyy-mm")</f>
        <v>2018-07</v>
      </c>
      <c r="Z308" s="0" t="str">
        <f aca="false">"Q"&amp;ROUNDUP(MONTH(E308)/3,0)&amp;"-"&amp;YEAR(E308)</f>
        <v>Q3-2018</v>
      </c>
    </row>
    <row r="309" customFormat="false" ht="14.25" hidden="false" customHeight="false" outlineLevel="0" collapsed="false">
      <c r="A309" s="0" t="s">
        <v>351</v>
      </c>
      <c r="B309" s="0" t="s">
        <v>43</v>
      </c>
      <c r="C309" s="0" t="s">
        <v>46</v>
      </c>
      <c r="D309" s="9" t="n">
        <v>43200</v>
      </c>
      <c r="E309" s="9" t="n">
        <v>43288</v>
      </c>
      <c r="F309" s="9" t="n">
        <v>43302</v>
      </c>
      <c r="G309" s="9" t="n">
        <v>43308</v>
      </c>
      <c r="H309" s="10" t="s">
        <v>36</v>
      </c>
      <c r="I309" s="0" t="n">
        <v>27</v>
      </c>
      <c r="J309" s="0" t="n">
        <v>22</v>
      </c>
      <c r="K309" s="0" t="n">
        <v>296</v>
      </c>
      <c r="L309" s="0" t="n">
        <v>35</v>
      </c>
      <c r="M309" s="0" t="n">
        <v>3</v>
      </c>
      <c r="N309" s="11" t="n">
        <v>0.05</v>
      </c>
      <c r="O309" s="12" t="n">
        <v>2930.04</v>
      </c>
      <c r="P309" s="12" t="n">
        <v>5051.8</v>
      </c>
      <c r="Q309" s="12" t="n">
        <f aca="false">M309*P309*(1-N309)</f>
        <v>14397.63</v>
      </c>
      <c r="R309" s="12" t="n">
        <f aca="false">M309*O309</f>
        <v>8790.12</v>
      </c>
      <c r="S309" s="12" t="n">
        <f aca="false">Q309-R309</f>
        <v>5607.51</v>
      </c>
      <c r="T309" s="11" t="n">
        <f aca="false">IFERROR(S309/Q309,0)</f>
        <v>0.389474517681035</v>
      </c>
      <c r="U309" s="13" t="n">
        <f aca="false">F309-E309</f>
        <v>14</v>
      </c>
      <c r="V309" s="13" t="n">
        <f aca="false">G309-F309</f>
        <v>6</v>
      </c>
      <c r="W309" s="13" t="n">
        <f aca="false">G309-E309</f>
        <v>20</v>
      </c>
      <c r="X309" s="10" t="n">
        <f aca="false">YEAR(E309)</f>
        <v>2018</v>
      </c>
      <c r="Y309" s="0" t="str">
        <f aca="false">TEXT(E309,"yyyy-mm")</f>
        <v>2018-07</v>
      </c>
      <c r="Z309" s="0" t="str">
        <f aca="false">"Q"&amp;ROUNDUP(MONTH(E309)/3,0)&amp;"-"&amp;YEAR(E309)</f>
        <v>Q3-2018</v>
      </c>
    </row>
    <row r="310" customFormat="false" ht="14.25" hidden="false" customHeight="false" outlineLevel="0" collapsed="false">
      <c r="A310" s="0" t="s">
        <v>352</v>
      </c>
      <c r="B310" s="0" t="s">
        <v>38</v>
      </c>
      <c r="C310" s="0" t="s">
        <v>35</v>
      </c>
      <c r="D310" s="9" t="n">
        <v>43200</v>
      </c>
      <c r="E310" s="9" t="n">
        <v>43288</v>
      </c>
      <c r="F310" s="9" t="n">
        <v>43301</v>
      </c>
      <c r="G310" s="9" t="n">
        <v>43308</v>
      </c>
      <c r="H310" s="10" t="s">
        <v>36</v>
      </c>
      <c r="I310" s="0" t="n">
        <v>14</v>
      </c>
      <c r="J310" s="0" t="n">
        <v>4</v>
      </c>
      <c r="K310" s="0" t="n">
        <v>248</v>
      </c>
      <c r="L310" s="0" t="n">
        <v>39</v>
      </c>
      <c r="M310" s="0" t="n">
        <v>1</v>
      </c>
      <c r="N310" s="11" t="n">
        <v>0.075</v>
      </c>
      <c r="O310" s="12" t="n">
        <v>466.32</v>
      </c>
      <c r="P310" s="12" t="n">
        <v>1165.8</v>
      </c>
      <c r="Q310" s="12" t="n">
        <f aca="false">M310*P310*(1-N310)</f>
        <v>1078.365</v>
      </c>
      <c r="R310" s="12" t="n">
        <f aca="false">M310*O310</f>
        <v>466.32</v>
      </c>
      <c r="S310" s="12" t="n">
        <f aca="false">Q310-R310</f>
        <v>612.045</v>
      </c>
      <c r="T310" s="11" t="n">
        <f aca="false">IFERROR(S310/Q310,0)</f>
        <v>0.567567567567568</v>
      </c>
      <c r="U310" s="13" t="n">
        <f aca="false">F310-E310</f>
        <v>13</v>
      </c>
      <c r="V310" s="13" t="n">
        <f aca="false">G310-F310</f>
        <v>7</v>
      </c>
      <c r="W310" s="13" t="n">
        <f aca="false">G310-E310</f>
        <v>20</v>
      </c>
      <c r="X310" s="10" t="n">
        <f aca="false">YEAR(E310)</f>
        <v>2018</v>
      </c>
      <c r="Y310" s="0" t="str">
        <f aca="false">TEXT(E310,"yyyy-mm")</f>
        <v>2018-07</v>
      </c>
      <c r="Z310" s="0" t="str">
        <f aca="false">"Q"&amp;ROUNDUP(MONTH(E310)/3,0)&amp;"-"&amp;YEAR(E310)</f>
        <v>Q3-2018</v>
      </c>
    </row>
    <row r="311" customFormat="false" ht="14.25" hidden="false" customHeight="false" outlineLevel="0" collapsed="false">
      <c r="A311" s="0" t="s">
        <v>353</v>
      </c>
      <c r="B311" s="0" t="s">
        <v>38</v>
      </c>
      <c r="C311" s="0" t="s">
        <v>58</v>
      </c>
      <c r="D311" s="9" t="n">
        <v>43200</v>
      </c>
      <c r="E311" s="9" t="n">
        <v>43288</v>
      </c>
      <c r="F311" s="9" t="n">
        <v>43306</v>
      </c>
      <c r="G311" s="9" t="n">
        <v>43307</v>
      </c>
      <c r="H311" s="10" t="s">
        <v>36</v>
      </c>
      <c r="I311" s="0" t="n">
        <v>15</v>
      </c>
      <c r="J311" s="0" t="n">
        <v>21</v>
      </c>
      <c r="K311" s="0" t="n">
        <v>333</v>
      </c>
      <c r="L311" s="0" t="n">
        <v>2</v>
      </c>
      <c r="M311" s="0" t="n">
        <v>8</v>
      </c>
      <c r="N311" s="11" t="n">
        <v>0.075</v>
      </c>
      <c r="O311" s="12" t="n">
        <v>2340.18</v>
      </c>
      <c r="P311" s="12" t="n">
        <v>3966.4</v>
      </c>
      <c r="Q311" s="12" t="n">
        <f aca="false">M311*P311*(1-N311)</f>
        <v>29351.36</v>
      </c>
      <c r="R311" s="12" t="n">
        <f aca="false">M311*O311</f>
        <v>18721.44</v>
      </c>
      <c r="S311" s="12" t="n">
        <f aca="false">Q311-R311</f>
        <v>10629.92</v>
      </c>
      <c r="T311" s="11" t="n">
        <f aca="false">IFERROR(S311/Q311,0)</f>
        <v>0.362161071923073</v>
      </c>
      <c r="U311" s="13" t="n">
        <f aca="false">F311-E311</f>
        <v>18</v>
      </c>
      <c r="V311" s="13" t="n">
        <f aca="false">G311-F311</f>
        <v>1</v>
      </c>
      <c r="W311" s="13" t="n">
        <f aca="false">G311-E311</f>
        <v>19</v>
      </c>
      <c r="X311" s="10" t="n">
        <f aca="false">YEAR(E311)</f>
        <v>2018</v>
      </c>
      <c r="Y311" s="0" t="str">
        <f aca="false">TEXT(E311,"yyyy-mm")</f>
        <v>2018-07</v>
      </c>
      <c r="Z311" s="0" t="str">
        <f aca="false">"Q"&amp;ROUNDUP(MONTH(E311)/3,0)&amp;"-"&amp;YEAR(E311)</f>
        <v>Q3-2018</v>
      </c>
    </row>
    <row r="312" customFormat="false" ht="14.25" hidden="false" customHeight="false" outlineLevel="0" collapsed="false">
      <c r="A312" s="0" t="s">
        <v>354</v>
      </c>
      <c r="B312" s="0" t="s">
        <v>38</v>
      </c>
      <c r="C312" s="0" t="s">
        <v>46</v>
      </c>
      <c r="D312" s="9" t="n">
        <v>43200</v>
      </c>
      <c r="E312" s="9" t="n">
        <v>43288</v>
      </c>
      <c r="F312" s="9" t="n">
        <v>43306</v>
      </c>
      <c r="G312" s="9" t="n">
        <v>43315</v>
      </c>
      <c r="H312" s="10" t="s">
        <v>36</v>
      </c>
      <c r="I312" s="0" t="n">
        <v>13</v>
      </c>
      <c r="J312" s="0" t="n">
        <v>17</v>
      </c>
      <c r="K312" s="0" t="n">
        <v>322</v>
      </c>
      <c r="L312" s="0" t="n">
        <v>22</v>
      </c>
      <c r="M312" s="0" t="n">
        <v>3</v>
      </c>
      <c r="N312" s="11" t="n">
        <v>0.2</v>
      </c>
      <c r="O312" s="12" t="n">
        <v>1495.91</v>
      </c>
      <c r="P312" s="12" t="n">
        <v>1802.3</v>
      </c>
      <c r="Q312" s="12" t="n">
        <f aca="false">M312*P312*(1-N312)</f>
        <v>4325.52</v>
      </c>
      <c r="R312" s="12" t="n">
        <f aca="false">M312*O312</f>
        <v>4487.73</v>
      </c>
      <c r="S312" s="12" t="n">
        <f aca="false">Q312-R312</f>
        <v>-162.210000000001</v>
      </c>
      <c r="T312" s="11" t="n">
        <f aca="false">IFERROR(S312/Q312,0)</f>
        <v>-0.0375006935582314</v>
      </c>
      <c r="U312" s="13" t="n">
        <f aca="false">F312-E312</f>
        <v>18</v>
      </c>
      <c r="V312" s="13" t="n">
        <f aca="false">G312-F312</f>
        <v>9</v>
      </c>
      <c r="W312" s="13" t="n">
        <f aca="false">G312-E312</f>
        <v>27</v>
      </c>
      <c r="X312" s="10" t="n">
        <f aca="false">YEAR(E312)</f>
        <v>2018</v>
      </c>
      <c r="Y312" s="0" t="str">
        <f aca="false">TEXT(E312,"yyyy-mm")</f>
        <v>2018-07</v>
      </c>
      <c r="Z312" s="0" t="str">
        <f aca="false">"Q"&amp;ROUNDUP(MONTH(E312)/3,0)&amp;"-"&amp;YEAR(E312)</f>
        <v>Q3-2018</v>
      </c>
    </row>
    <row r="313" customFormat="false" ht="14.25" hidden="false" customHeight="false" outlineLevel="0" collapsed="false">
      <c r="A313" s="0" t="s">
        <v>355</v>
      </c>
      <c r="B313" s="0" t="s">
        <v>38</v>
      </c>
      <c r="C313" s="0" t="s">
        <v>39</v>
      </c>
      <c r="D313" s="9" t="n">
        <v>43200</v>
      </c>
      <c r="E313" s="9" t="n">
        <v>43289</v>
      </c>
      <c r="F313" s="9" t="n">
        <v>43303</v>
      </c>
      <c r="G313" s="9" t="n">
        <v>43312</v>
      </c>
      <c r="H313" s="10" t="s">
        <v>36</v>
      </c>
      <c r="I313" s="0" t="n">
        <v>19</v>
      </c>
      <c r="J313" s="0" t="n">
        <v>36</v>
      </c>
      <c r="K313" s="0" t="n">
        <v>153</v>
      </c>
      <c r="L313" s="0" t="n">
        <v>31</v>
      </c>
      <c r="M313" s="0" t="n">
        <v>5</v>
      </c>
      <c r="N313" s="11" t="n">
        <v>0.075</v>
      </c>
      <c r="O313" s="12" t="n">
        <v>851.24</v>
      </c>
      <c r="P313" s="12" t="n">
        <v>1105.5</v>
      </c>
      <c r="Q313" s="12" t="n">
        <f aca="false">M313*P313*(1-N313)</f>
        <v>5112.9375</v>
      </c>
      <c r="R313" s="12" t="n">
        <f aca="false">M313*O313</f>
        <v>4256.2</v>
      </c>
      <c r="S313" s="12" t="n">
        <f aca="false">Q313-R313</f>
        <v>856.7375</v>
      </c>
      <c r="T313" s="11" t="n">
        <f aca="false">IFERROR(S313/Q313,0)</f>
        <v>0.167562678010439</v>
      </c>
      <c r="U313" s="13" t="n">
        <f aca="false">F313-E313</f>
        <v>14</v>
      </c>
      <c r="V313" s="13" t="n">
        <f aca="false">G313-F313</f>
        <v>9</v>
      </c>
      <c r="W313" s="13" t="n">
        <f aca="false">G313-E313</f>
        <v>23</v>
      </c>
      <c r="X313" s="10" t="n">
        <f aca="false">YEAR(E313)</f>
        <v>2018</v>
      </c>
      <c r="Y313" s="0" t="str">
        <f aca="false">TEXT(E313,"yyyy-mm")</f>
        <v>2018-07</v>
      </c>
      <c r="Z313" s="0" t="str">
        <f aca="false">"Q"&amp;ROUNDUP(MONTH(E313)/3,0)&amp;"-"&amp;YEAR(E313)</f>
        <v>Q3-2018</v>
      </c>
    </row>
    <row r="314" customFormat="false" ht="14.25" hidden="false" customHeight="false" outlineLevel="0" collapsed="false">
      <c r="A314" s="0" t="s">
        <v>356</v>
      </c>
      <c r="B314" s="0" t="s">
        <v>38</v>
      </c>
      <c r="C314" s="0" t="s">
        <v>48</v>
      </c>
      <c r="D314" s="9" t="n">
        <v>43200</v>
      </c>
      <c r="E314" s="9" t="n">
        <v>43289</v>
      </c>
      <c r="F314" s="9" t="n">
        <v>43305</v>
      </c>
      <c r="G314" s="9" t="n">
        <v>43309</v>
      </c>
      <c r="H314" s="10" t="s">
        <v>36</v>
      </c>
      <c r="I314" s="0" t="n">
        <v>12</v>
      </c>
      <c r="J314" s="0" t="n">
        <v>16</v>
      </c>
      <c r="K314" s="0" t="n">
        <v>46</v>
      </c>
      <c r="L314" s="0" t="n">
        <v>32</v>
      </c>
      <c r="M314" s="0" t="n">
        <v>7</v>
      </c>
      <c r="N314" s="11" t="n">
        <v>0.05</v>
      </c>
      <c r="O314" s="12" t="n">
        <v>1398.16</v>
      </c>
      <c r="P314" s="12" t="n">
        <v>1889.4</v>
      </c>
      <c r="Q314" s="12" t="n">
        <f aca="false">M314*P314*(1-N314)</f>
        <v>12564.51</v>
      </c>
      <c r="R314" s="12" t="n">
        <f aca="false">M314*O314</f>
        <v>9787.12</v>
      </c>
      <c r="S314" s="12" t="n">
        <f aca="false">Q314-R314</f>
        <v>2777.39</v>
      </c>
      <c r="T314" s="11" t="n">
        <f aca="false">IFERROR(S314/Q314,0)</f>
        <v>0.221050403079786</v>
      </c>
      <c r="U314" s="13" t="n">
        <f aca="false">F314-E314</f>
        <v>16</v>
      </c>
      <c r="V314" s="13" t="n">
        <f aca="false">G314-F314</f>
        <v>4</v>
      </c>
      <c r="W314" s="13" t="n">
        <f aca="false">G314-E314</f>
        <v>20</v>
      </c>
      <c r="X314" s="10" t="n">
        <f aca="false">YEAR(E314)</f>
        <v>2018</v>
      </c>
      <c r="Y314" s="0" t="str">
        <f aca="false">TEXT(E314,"yyyy-mm")</f>
        <v>2018-07</v>
      </c>
      <c r="Z314" s="0" t="str">
        <f aca="false">"Q"&amp;ROUNDUP(MONTH(E314)/3,0)&amp;"-"&amp;YEAR(E314)</f>
        <v>Q3-2018</v>
      </c>
    </row>
    <row r="315" customFormat="false" ht="14.25" hidden="false" customHeight="false" outlineLevel="0" collapsed="false">
      <c r="A315" s="0" t="s">
        <v>357</v>
      </c>
      <c r="B315" s="0" t="s">
        <v>38</v>
      </c>
      <c r="C315" s="0" t="s">
        <v>58</v>
      </c>
      <c r="D315" s="9" t="n">
        <v>43200</v>
      </c>
      <c r="E315" s="9" t="n">
        <v>43289</v>
      </c>
      <c r="F315" s="9" t="n">
        <v>43312</v>
      </c>
      <c r="G315" s="9" t="n">
        <v>43313</v>
      </c>
      <c r="H315" s="10" t="s">
        <v>36</v>
      </c>
      <c r="I315" s="0" t="n">
        <v>15</v>
      </c>
      <c r="J315" s="0" t="n">
        <v>40</v>
      </c>
      <c r="K315" s="0" t="n">
        <v>351</v>
      </c>
      <c r="L315" s="0" t="n">
        <v>4</v>
      </c>
      <c r="M315" s="0" t="n">
        <v>7</v>
      </c>
      <c r="N315" s="11" t="n">
        <v>0.075</v>
      </c>
      <c r="O315" s="12" t="n">
        <v>661.96</v>
      </c>
      <c r="P315" s="12" t="n">
        <v>1018.4</v>
      </c>
      <c r="Q315" s="12" t="n">
        <f aca="false">M315*P315*(1-N315)</f>
        <v>6594.14</v>
      </c>
      <c r="R315" s="12" t="n">
        <f aca="false">M315*O315</f>
        <v>4633.72</v>
      </c>
      <c r="S315" s="12" t="n">
        <f aca="false">Q315-R315</f>
        <v>1960.42</v>
      </c>
      <c r="T315" s="11" t="n">
        <f aca="false">IFERROR(S315/Q315,0)</f>
        <v>0.297297297297297</v>
      </c>
      <c r="U315" s="13" t="n">
        <f aca="false">F315-E315</f>
        <v>23</v>
      </c>
      <c r="V315" s="13" t="n">
        <f aca="false">G315-F315</f>
        <v>1</v>
      </c>
      <c r="W315" s="13" t="n">
        <f aca="false">G315-E315</f>
        <v>24</v>
      </c>
      <c r="X315" s="10" t="n">
        <f aca="false">YEAR(E315)</f>
        <v>2018</v>
      </c>
      <c r="Y315" s="0" t="str">
        <f aca="false">TEXT(E315,"yyyy-mm")</f>
        <v>2018-07</v>
      </c>
      <c r="Z315" s="0" t="str">
        <f aca="false">"Q"&amp;ROUNDUP(MONTH(E315)/3,0)&amp;"-"&amp;YEAR(E315)</f>
        <v>Q3-2018</v>
      </c>
    </row>
    <row r="316" customFormat="false" ht="14.25" hidden="false" customHeight="false" outlineLevel="0" collapsed="false">
      <c r="A316" s="0" t="s">
        <v>358</v>
      </c>
      <c r="B316" s="0" t="s">
        <v>34</v>
      </c>
      <c r="C316" s="0" t="s">
        <v>46</v>
      </c>
      <c r="D316" s="9" t="n">
        <v>43200</v>
      </c>
      <c r="E316" s="9" t="n">
        <v>43289</v>
      </c>
      <c r="F316" s="9" t="n">
        <v>43302</v>
      </c>
      <c r="G316" s="9" t="n">
        <v>43303</v>
      </c>
      <c r="H316" s="10" t="s">
        <v>36</v>
      </c>
      <c r="I316" s="0" t="n">
        <v>3</v>
      </c>
      <c r="J316" s="0" t="n">
        <v>8</v>
      </c>
      <c r="K316" s="0" t="n">
        <v>293</v>
      </c>
      <c r="L316" s="0" t="n">
        <v>40</v>
      </c>
      <c r="M316" s="0" t="n">
        <v>5</v>
      </c>
      <c r="N316" s="11" t="n">
        <v>0.05</v>
      </c>
      <c r="O316" s="12" t="n">
        <v>2822.11</v>
      </c>
      <c r="P316" s="12" t="n">
        <v>3865.9</v>
      </c>
      <c r="Q316" s="12" t="n">
        <f aca="false">M316*P316*(1-N316)</f>
        <v>18363.025</v>
      </c>
      <c r="R316" s="12" t="n">
        <f aca="false">M316*O316</f>
        <v>14110.55</v>
      </c>
      <c r="S316" s="12" t="n">
        <f aca="false">Q316-R316</f>
        <v>4252.475</v>
      </c>
      <c r="T316" s="11" t="n">
        <f aca="false">IFERROR(S316/Q316,0)</f>
        <v>0.231578130509543</v>
      </c>
      <c r="U316" s="13" t="n">
        <f aca="false">F316-E316</f>
        <v>13</v>
      </c>
      <c r="V316" s="13" t="n">
        <f aca="false">G316-F316</f>
        <v>1</v>
      </c>
      <c r="W316" s="13" t="n">
        <f aca="false">G316-E316</f>
        <v>14</v>
      </c>
      <c r="X316" s="10" t="n">
        <f aca="false">YEAR(E316)</f>
        <v>2018</v>
      </c>
      <c r="Y316" s="0" t="str">
        <f aca="false">TEXT(E316,"yyyy-mm")</f>
        <v>2018-07</v>
      </c>
      <c r="Z316" s="0" t="str">
        <f aca="false">"Q"&amp;ROUNDUP(MONTH(E316)/3,0)&amp;"-"&amp;YEAR(E316)</f>
        <v>Q3-2018</v>
      </c>
    </row>
    <row r="317" customFormat="false" ht="14.25" hidden="false" customHeight="false" outlineLevel="0" collapsed="false">
      <c r="A317" s="0" t="s">
        <v>359</v>
      </c>
      <c r="B317" s="0" t="s">
        <v>43</v>
      </c>
      <c r="C317" s="0" t="s">
        <v>35</v>
      </c>
      <c r="D317" s="9" t="n">
        <v>43200</v>
      </c>
      <c r="E317" s="9" t="n">
        <v>43289</v>
      </c>
      <c r="F317" s="9" t="n">
        <v>43291</v>
      </c>
      <c r="G317" s="9" t="n">
        <v>43296</v>
      </c>
      <c r="H317" s="10" t="s">
        <v>36</v>
      </c>
      <c r="I317" s="0" t="n">
        <v>28</v>
      </c>
      <c r="J317" s="0" t="n">
        <v>30</v>
      </c>
      <c r="K317" s="0" t="n">
        <v>256</v>
      </c>
      <c r="L317" s="0" t="n">
        <v>13</v>
      </c>
      <c r="M317" s="0" t="n">
        <v>7</v>
      </c>
      <c r="N317" s="11" t="n">
        <v>0.1</v>
      </c>
      <c r="O317" s="12" t="n">
        <v>449.24</v>
      </c>
      <c r="P317" s="12" t="n">
        <v>998.3</v>
      </c>
      <c r="Q317" s="12" t="n">
        <f aca="false">M317*P317*(1-N317)</f>
        <v>6289.29</v>
      </c>
      <c r="R317" s="12" t="n">
        <f aca="false">M317*O317</f>
        <v>3144.68</v>
      </c>
      <c r="S317" s="12" t="n">
        <f aca="false">Q317-R317</f>
        <v>3144.61</v>
      </c>
      <c r="T317" s="11" t="n">
        <f aca="false">IFERROR(S317/Q317,0)</f>
        <v>0.499994434983917</v>
      </c>
      <c r="U317" s="13" t="n">
        <f aca="false">F317-E317</f>
        <v>2</v>
      </c>
      <c r="V317" s="13" t="n">
        <f aca="false">G317-F317</f>
        <v>5</v>
      </c>
      <c r="W317" s="13" t="n">
        <f aca="false">G317-E317</f>
        <v>7</v>
      </c>
      <c r="X317" s="10" t="n">
        <f aca="false">YEAR(E317)</f>
        <v>2018</v>
      </c>
      <c r="Y317" s="0" t="str">
        <f aca="false">TEXT(E317,"yyyy-mm")</f>
        <v>2018-07</v>
      </c>
      <c r="Z317" s="0" t="str">
        <f aca="false">"Q"&amp;ROUNDUP(MONTH(E317)/3,0)&amp;"-"&amp;YEAR(E317)</f>
        <v>Q3-2018</v>
      </c>
    </row>
    <row r="318" customFormat="false" ht="14.25" hidden="false" customHeight="false" outlineLevel="0" collapsed="false">
      <c r="A318" s="0" t="s">
        <v>360</v>
      </c>
      <c r="B318" s="0" t="s">
        <v>38</v>
      </c>
      <c r="C318" s="0" t="s">
        <v>39</v>
      </c>
      <c r="D318" s="9" t="n">
        <v>43200</v>
      </c>
      <c r="E318" s="9" t="n">
        <v>43289</v>
      </c>
      <c r="F318" s="9" t="n">
        <v>43311</v>
      </c>
      <c r="G318" s="9" t="n">
        <v>43317</v>
      </c>
      <c r="H318" s="10" t="s">
        <v>36</v>
      </c>
      <c r="I318" s="0" t="n">
        <v>18</v>
      </c>
      <c r="J318" s="0" t="n">
        <v>48</v>
      </c>
      <c r="K318" s="0" t="n">
        <v>148</v>
      </c>
      <c r="L318" s="0" t="n">
        <v>31</v>
      </c>
      <c r="M318" s="0" t="n">
        <v>2</v>
      </c>
      <c r="N318" s="11" t="n">
        <v>0.075</v>
      </c>
      <c r="O318" s="12" t="n">
        <v>127.3</v>
      </c>
      <c r="P318" s="12" t="n">
        <v>254.6</v>
      </c>
      <c r="Q318" s="12" t="n">
        <f aca="false">M318*P318*(1-N318)</f>
        <v>471.01</v>
      </c>
      <c r="R318" s="12" t="n">
        <f aca="false">M318*O318</f>
        <v>254.6</v>
      </c>
      <c r="S318" s="12" t="n">
        <f aca="false">Q318-R318</f>
        <v>216.41</v>
      </c>
      <c r="T318" s="11" t="n">
        <f aca="false">IFERROR(S318/Q318,0)</f>
        <v>0.45945945945946</v>
      </c>
      <c r="U318" s="13" t="n">
        <f aca="false">F318-E318</f>
        <v>22</v>
      </c>
      <c r="V318" s="13" t="n">
        <f aca="false">G318-F318</f>
        <v>6</v>
      </c>
      <c r="W318" s="13" t="n">
        <f aca="false">G318-E318</f>
        <v>28</v>
      </c>
      <c r="X318" s="10" t="n">
        <f aca="false">YEAR(E318)</f>
        <v>2018</v>
      </c>
      <c r="Y318" s="0" t="str">
        <f aca="false">TEXT(E318,"yyyy-mm")</f>
        <v>2018-07</v>
      </c>
      <c r="Z318" s="0" t="str">
        <f aca="false">"Q"&amp;ROUNDUP(MONTH(E318)/3,0)&amp;"-"&amp;YEAR(E318)</f>
        <v>Q3-2018</v>
      </c>
    </row>
    <row r="319" customFormat="false" ht="14.25" hidden="false" customHeight="false" outlineLevel="0" collapsed="false">
      <c r="A319" s="0" t="s">
        <v>361</v>
      </c>
      <c r="B319" s="0" t="s">
        <v>38</v>
      </c>
      <c r="C319" s="0" t="s">
        <v>48</v>
      </c>
      <c r="D319" s="9" t="n">
        <v>43200</v>
      </c>
      <c r="E319" s="9" t="n">
        <v>43289</v>
      </c>
      <c r="F319" s="9" t="n">
        <v>43314</v>
      </c>
      <c r="G319" s="9" t="n">
        <v>43317</v>
      </c>
      <c r="H319" s="10" t="s">
        <v>36</v>
      </c>
      <c r="I319" s="0" t="n">
        <v>13</v>
      </c>
      <c r="J319" s="0" t="n">
        <v>13</v>
      </c>
      <c r="K319" s="0" t="n">
        <v>6</v>
      </c>
      <c r="L319" s="0" t="n">
        <v>38</v>
      </c>
      <c r="M319" s="0" t="n">
        <v>5</v>
      </c>
      <c r="N319" s="11" t="n">
        <v>0.4</v>
      </c>
      <c r="O319" s="12" t="n">
        <v>316.58</v>
      </c>
      <c r="P319" s="12" t="n">
        <v>703.5</v>
      </c>
      <c r="Q319" s="12" t="n">
        <f aca="false">M319*P319*(1-N319)</f>
        <v>2110.5</v>
      </c>
      <c r="R319" s="12" t="n">
        <f aca="false">M319*O319</f>
        <v>1582.9</v>
      </c>
      <c r="S319" s="12" t="n">
        <f aca="false">Q319-R319</f>
        <v>527.6</v>
      </c>
      <c r="T319" s="11" t="n">
        <f aca="false">IFERROR(S319/Q319,0)</f>
        <v>0.249988154465766</v>
      </c>
      <c r="U319" s="13" t="n">
        <f aca="false">F319-E319</f>
        <v>25</v>
      </c>
      <c r="V319" s="13" t="n">
        <f aca="false">G319-F319</f>
        <v>3</v>
      </c>
      <c r="W319" s="13" t="n">
        <f aca="false">G319-E319</f>
        <v>28</v>
      </c>
      <c r="X319" s="10" t="n">
        <f aca="false">YEAR(E319)</f>
        <v>2018</v>
      </c>
      <c r="Y319" s="0" t="str">
        <f aca="false">TEXT(E319,"yyyy-mm")</f>
        <v>2018-07</v>
      </c>
      <c r="Z319" s="0" t="str">
        <f aca="false">"Q"&amp;ROUNDUP(MONTH(E319)/3,0)&amp;"-"&amp;YEAR(E319)</f>
        <v>Q3-2018</v>
      </c>
    </row>
    <row r="320" customFormat="false" ht="14.25" hidden="false" customHeight="false" outlineLevel="0" collapsed="false">
      <c r="A320" s="0" t="s">
        <v>362</v>
      </c>
      <c r="B320" s="0" t="s">
        <v>41</v>
      </c>
      <c r="C320" s="0" t="s">
        <v>79</v>
      </c>
      <c r="D320" s="9" t="n">
        <v>43200</v>
      </c>
      <c r="E320" s="9" t="n">
        <v>43289</v>
      </c>
      <c r="F320" s="9" t="n">
        <v>43316</v>
      </c>
      <c r="G320" s="9" t="n">
        <v>43325</v>
      </c>
      <c r="H320" s="10" t="s">
        <v>36</v>
      </c>
      <c r="I320" s="0" t="n">
        <v>23</v>
      </c>
      <c r="J320" s="0" t="n">
        <v>47</v>
      </c>
      <c r="K320" s="0" t="n">
        <v>62</v>
      </c>
      <c r="L320" s="0" t="n">
        <v>1</v>
      </c>
      <c r="M320" s="0" t="n">
        <v>6</v>
      </c>
      <c r="N320" s="11" t="n">
        <v>0.05</v>
      </c>
      <c r="O320" s="12" t="n">
        <v>546.05</v>
      </c>
      <c r="P320" s="12" t="n">
        <v>1092.1</v>
      </c>
      <c r="Q320" s="12" t="n">
        <f aca="false">M320*P320*(1-N320)</f>
        <v>6224.97</v>
      </c>
      <c r="R320" s="12" t="n">
        <f aca="false">M320*O320</f>
        <v>3276.3</v>
      </c>
      <c r="S320" s="12" t="n">
        <f aca="false">Q320-R320</f>
        <v>2948.67</v>
      </c>
      <c r="T320" s="11" t="n">
        <f aca="false">IFERROR(S320/Q320,0)</f>
        <v>0.473684210526316</v>
      </c>
      <c r="U320" s="13" t="n">
        <f aca="false">F320-E320</f>
        <v>27</v>
      </c>
      <c r="V320" s="13" t="n">
        <f aca="false">G320-F320</f>
        <v>9</v>
      </c>
      <c r="W320" s="13" t="n">
        <f aca="false">G320-E320</f>
        <v>36</v>
      </c>
      <c r="X320" s="10" t="n">
        <f aca="false">YEAR(E320)</f>
        <v>2018</v>
      </c>
      <c r="Y320" s="0" t="str">
        <f aca="false">TEXT(E320,"yyyy-mm")</f>
        <v>2018-07</v>
      </c>
      <c r="Z320" s="0" t="str">
        <f aca="false">"Q"&amp;ROUNDUP(MONTH(E320)/3,0)&amp;"-"&amp;YEAR(E320)</f>
        <v>Q3-2018</v>
      </c>
    </row>
    <row r="321" customFormat="false" ht="14.25" hidden="false" customHeight="false" outlineLevel="0" collapsed="false">
      <c r="A321" s="0" t="s">
        <v>363</v>
      </c>
      <c r="B321" s="0" t="s">
        <v>38</v>
      </c>
      <c r="C321" s="0" t="s">
        <v>79</v>
      </c>
      <c r="D321" s="9" t="n">
        <v>43200</v>
      </c>
      <c r="E321" s="9" t="n">
        <v>43289</v>
      </c>
      <c r="F321" s="9" t="n">
        <v>43308</v>
      </c>
      <c r="G321" s="9" t="n">
        <v>43316</v>
      </c>
      <c r="H321" s="10" t="s">
        <v>36</v>
      </c>
      <c r="I321" s="0" t="n">
        <v>16</v>
      </c>
      <c r="J321" s="0" t="n">
        <v>6</v>
      </c>
      <c r="K321" s="0" t="n">
        <v>61</v>
      </c>
      <c r="L321" s="0" t="n">
        <v>3</v>
      </c>
      <c r="M321" s="0" t="n">
        <v>4</v>
      </c>
      <c r="N321" s="11" t="n">
        <v>0.05</v>
      </c>
      <c r="O321" s="12" t="n">
        <v>560.79</v>
      </c>
      <c r="P321" s="12" t="n">
        <v>1038.5</v>
      </c>
      <c r="Q321" s="12" t="n">
        <f aca="false">M321*P321*(1-N321)</f>
        <v>3946.3</v>
      </c>
      <c r="R321" s="12" t="n">
        <f aca="false">M321*O321</f>
        <v>2243.16</v>
      </c>
      <c r="S321" s="12" t="n">
        <f aca="false">Q321-R321</f>
        <v>1703.14</v>
      </c>
      <c r="T321" s="11" t="n">
        <f aca="false">IFERROR(S321/Q321,0)</f>
        <v>0.431578947368421</v>
      </c>
      <c r="U321" s="13" t="n">
        <f aca="false">F321-E321</f>
        <v>19</v>
      </c>
      <c r="V321" s="13" t="n">
        <f aca="false">G321-F321</f>
        <v>8</v>
      </c>
      <c r="W321" s="13" t="n">
        <f aca="false">G321-E321</f>
        <v>27</v>
      </c>
      <c r="X321" s="10" t="n">
        <f aca="false">YEAR(E321)</f>
        <v>2018</v>
      </c>
      <c r="Y321" s="0" t="str">
        <f aca="false">TEXT(E321,"yyyy-mm")</f>
        <v>2018-07</v>
      </c>
      <c r="Z321" s="0" t="str">
        <f aca="false">"Q"&amp;ROUNDUP(MONTH(E321)/3,0)&amp;"-"&amp;YEAR(E321)</f>
        <v>Q3-2018</v>
      </c>
    </row>
    <row r="322" customFormat="false" ht="14.25" hidden="false" customHeight="false" outlineLevel="0" collapsed="false">
      <c r="A322" s="0" t="s">
        <v>364</v>
      </c>
      <c r="B322" s="0" t="s">
        <v>34</v>
      </c>
      <c r="C322" s="0" t="s">
        <v>39</v>
      </c>
      <c r="D322" s="9" t="n">
        <v>43200</v>
      </c>
      <c r="E322" s="9" t="n">
        <v>43289</v>
      </c>
      <c r="F322" s="9" t="n">
        <v>43313</v>
      </c>
      <c r="G322" s="9" t="n">
        <v>43317</v>
      </c>
      <c r="H322" s="10" t="s">
        <v>36</v>
      </c>
      <c r="I322" s="0" t="n">
        <v>3</v>
      </c>
      <c r="J322" s="0" t="n">
        <v>50</v>
      </c>
      <c r="K322" s="0" t="n">
        <v>188</v>
      </c>
      <c r="L322" s="0" t="n">
        <v>37</v>
      </c>
      <c r="M322" s="0" t="n">
        <v>4</v>
      </c>
      <c r="N322" s="11" t="n">
        <v>0.15</v>
      </c>
      <c r="O322" s="12" t="n">
        <v>1894.89</v>
      </c>
      <c r="P322" s="12" t="n">
        <v>2398.6</v>
      </c>
      <c r="Q322" s="12" t="n">
        <f aca="false">M322*P322*(1-N322)</f>
        <v>8155.24</v>
      </c>
      <c r="R322" s="12" t="n">
        <f aca="false">M322*O322</f>
        <v>7579.56</v>
      </c>
      <c r="S322" s="12" t="n">
        <f aca="false">Q322-R322</f>
        <v>575.679999999999</v>
      </c>
      <c r="T322" s="11" t="n">
        <f aca="false">IFERROR(S322/Q322,0)</f>
        <v>0.0705901972228898</v>
      </c>
      <c r="U322" s="13" t="n">
        <f aca="false">F322-E322</f>
        <v>24</v>
      </c>
      <c r="V322" s="13" t="n">
        <f aca="false">G322-F322</f>
        <v>4</v>
      </c>
      <c r="W322" s="13" t="n">
        <f aca="false">G322-E322</f>
        <v>28</v>
      </c>
      <c r="X322" s="10" t="n">
        <f aca="false">YEAR(E322)</f>
        <v>2018</v>
      </c>
      <c r="Y322" s="0" t="str">
        <f aca="false">TEXT(E322,"yyyy-mm")</f>
        <v>2018-07</v>
      </c>
      <c r="Z322" s="0" t="str">
        <f aca="false">"Q"&amp;ROUNDUP(MONTH(E322)/3,0)&amp;"-"&amp;YEAR(E322)</f>
        <v>Q3-2018</v>
      </c>
    </row>
    <row r="323" customFormat="false" ht="14.25" hidden="false" customHeight="false" outlineLevel="0" collapsed="false">
      <c r="A323" s="0" t="s">
        <v>365</v>
      </c>
      <c r="B323" s="0" t="s">
        <v>43</v>
      </c>
      <c r="C323" s="0" t="s">
        <v>39</v>
      </c>
      <c r="D323" s="9" t="n">
        <v>43200</v>
      </c>
      <c r="E323" s="9" t="n">
        <v>43290</v>
      </c>
      <c r="F323" s="9" t="n">
        <v>43293</v>
      </c>
      <c r="G323" s="9" t="n">
        <v>43295</v>
      </c>
      <c r="H323" s="10" t="s">
        <v>36</v>
      </c>
      <c r="I323" s="0" t="n">
        <v>28</v>
      </c>
      <c r="J323" s="0" t="n">
        <v>32</v>
      </c>
      <c r="K323" s="0" t="n">
        <v>150</v>
      </c>
      <c r="L323" s="0" t="n">
        <v>7</v>
      </c>
      <c r="M323" s="0" t="n">
        <v>4</v>
      </c>
      <c r="N323" s="11" t="n">
        <v>0.05</v>
      </c>
      <c r="O323" s="12" t="n">
        <v>368.1</v>
      </c>
      <c r="P323" s="12" t="n">
        <v>897.8</v>
      </c>
      <c r="Q323" s="12" t="n">
        <f aca="false">M323*P323*(1-N323)</f>
        <v>3411.64</v>
      </c>
      <c r="R323" s="12" t="n">
        <f aca="false">M323*O323</f>
        <v>1472.4</v>
      </c>
      <c r="S323" s="12" t="n">
        <f aca="false">Q323-R323</f>
        <v>1939.24</v>
      </c>
      <c r="T323" s="11" t="n">
        <f aca="false">IFERROR(S323/Q323,0)</f>
        <v>0.568418707718282</v>
      </c>
      <c r="U323" s="13" t="n">
        <f aca="false">F323-E323</f>
        <v>3</v>
      </c>
      <c r="V323" s="13" t="n">
        <f aca="false">G323-F323</f>
        <v>2</v>
      </c>
      <c r="W323" s="13" t="n">
        <f aca="false">G323-E323</f>
        <v>5</v>
      </c>
      <c r="X323" s="10" t="n">
        <f aca="false">YEAR(E323)</f>
        <v>2018</v>
      </c>
      <c r="Y323" s="0" t="str">
        <f aca="false">TEXT(E323,"yyyy-mm")</f>
        <v>2018-07</v>
      </c>
      <c r="Z323" s="0" t="str">
        <f aca="false">"Q"&amp;ROUNDUP(MONTH(E323)/3,0)&amp;"-"&amp;YEAR(E323)</f>
        <v>Q3-2018</v>
      </c>
    </row>
    <row r="324" customFormat="false" ht="14.25" hidden="false" customHeight="false" outlineLevel="0" collapsed="false">
      <c r="A324" s="0" t="s">
        <v>366</v>
      </c>
      <c r="B324" s="0" t="s">
        <v>41</v>
      </c>
      <c r="C324" s="0" t="s">
        <v>48</v>
      </c>
      <c r="D324" s="9" t="n">
        <v>43200</v>
      </c>
      <c r="E324" s="9" t="n">
        <v>43290</v>
      </c>
      <c r="F324" s="9" t="n">
        <v>43310</v>
      </c>
      <c r="G324" s="9" t="n">
        <v>43318</v>
      </c>
      <c r="H324" s="10" t="s">
        <v>36</v>
      </c>
      <c r="I324" s="0" t="n">
        <v>25</v>
      </c>
      <c r="J324" s="0" t="n">
        <v>30</v>
      </c>
      <c r="K324" s="0" t="n">
        <v>39</v>
      </c>
      <c r="L324" s="0" t="n">
        <v>46</v>
      </c>
      <c r="M324" s="0" t="n">
        <v>7</v>
      </c>
      <c r="N324" s="11" t="n">
        <v>0.15</v>
      </c>
      <c r="O324" s="12" t="n">
        <v>3179.69</v>
      </c>
      <c r="P324" s="12" t="n">
        <v>5212.6</v>
      </c>
      <c r="Q324" s="12" t="n">
        <f aca="false">M324*P324*(1-N324)</f>
        <v>31014.97</v>
      </c>
      <c r="R324" s="12" t="n">
        <f aca="false">M324*O324</f>
        <v>22257.83</v>
      </c>
      <c r="S324" s="12" t="n">
        <f aca="false">Q324-R324</f>
        <v>8757.14</v>
      </c>
      <c r="T324" s="11" t="n">
        <f aca="false">IFERROR(S324/Q324,0)</f>
        <v>0.282352038386624</v>
      </c>
      <c r="U324" s="13" t="n">
        <f aca="false">F324-E324</f>
        <v>20</v>
      </c>
      <c r="V324" s="13" t="n">
        <f aca="false">G324-F324</f>
        <v>8</v>
      </c>
      <c r="W324" s="13" t="n">
        <f aca="false">G324-E324</f>
        <v>28</v>
      </c>
      <c r="X324" s="10" t="n">
        <f aca="false">YEAR(E324)</f>
        <v>2018</v>
      </c>
      <c r="Y324" s="0" t="str">
        <f aca="false">TEXT(E324,"yyyy-mm")</f>
        <v>2018-07</v>
      </c>
      <c r="Z324" s="0" t="str">
        <f aca="false">"Q"&amp;ROUNDUP(MONTH(E324)/3,0)&amp;"-"&amp;YEAR(E324)</f>
        <v>Q3-2018</v>
      </c>
    </row>
    <row r="325" customFormat="false" ht="14.25" hidden="false" customHeight="false" outlineLevel="0" collapsed="false">
      <c r="A325" s="0" t="s">
        <v>367</v>
      </c>
      <c r="B325" s="0" t="s">
        <v>38</v>
      </c>
      <c r="C325" s="0" t="s">
        <v>39</v>
      </c>
      <c r="D325" s="9" t="n">
        <v>43200</v>
      </c>
      <c r="E325" s="9" t="n">
        <v>43290</v>
      </c>
      <c r="F325" s="9" t="n">
        <v>43294</v>
      </c>
      <c r="G325" s="9" t="n">
        <v>43301</v>
      </c>
      <c r="H325" s="10" t="s">
        <v>36</v>
      </c>
      <c r="I325" s="0" t="n">
        <v>15</v>
      </c>
      <c r="J325" s="0" t="n">
        <v>46</v>
      </c>
      <c r="K325" s="0" t="n">
        <v>102</v>
      </c>
      <c r="L325" s="0" t="n">
        <v>22</v>
      </c>
      <c r="M325" s="0" t="n">
        <v>3</v>
      </c>
      <c r="N325" s="11" t="n">
        <v>0.05</v>
      </c>
      <c r="O325" s="12" t="n">
        <v>206.23</v>
      </c>
      <c r="P325" s="12" t="n">
        <v>254.6</v>
      </c>
      <c r="Q325" s="12" t="n">
        <f aca="false">M325*P325*(1-N325)</f>
        <v>725.61</v>
      </c>
      <c r="R325" s="12" t="n">
        <f aca="false">M325*O325</f>
        <v>618.69</v>
      </c>
      <c r="S325" s="12" t="n">
        <f aca="false">Q325-R325</f>
        <v>106.92</v>
      </c>
      <c r="T325" s="11" t="n">
        <f aca="false">IFERROR(S325/Q325,0)</f>
        <v>0.147351883243064</v>
      </c>
      <c r="U325" s="13" t="n">
        <f aca="false">F325-E325</f>
        <v>4</v>
      </c>
      <c r="V325" s="13" t="n">
        <f aca="false">G325-F325</f>
        <v>7</v>
      </c>
      <c r="W325" s="13" t="n">
        <f aca="false">G325-E325</f>
        <v>11</v>
      </c>
      <c r="X325" s="10" t="n">
        <f aca="false">YEAR(E325)</f>
        <v>2018</v>
      </c>
      <c r="Y325" s="0" t="str">
        <f aca="false">TEXT(E325,"yyyy-mm")</f>
        <v>2018-07</v>
      </c>
      <c r="Z325" s="0" t="str">
        <f aca="false">"Q"&amp;ROUNDUP(MONTH(E325)/3,0)&amp;"-"&amp;YEAR(E325)</f>
        <v>Q3-2018</v>
      </c>
    </row>
    <row r="326" customFormat="false" ht="14.25" hidden="false" customHeight="false" outlineLevel="0" collapsed="false">
      <c r="A326" s="0" t="s">
        <v>368</v>
      </c>
      <c r="B326" s="0" t="s">
        <v>34</v>
      </c>
      <c r="C326" s="0" t="s">
        <v>35</v>
      </c>
      <c r="D326" s="9" t="n">
        <v>43200</v>
      </c>
      <c r="E326" s="9" t="n">
        <v>43290</v>
      </c>
      <c r="F326" s="9" t="n">
        <v>43312</v>
      </c>
      <c r="G326" s="9" t="n">
        <v>43316</v>
      </c>
      <c r="H326" s="10" t="s">
        <v>36</v>
      </c>
      <c r="I326" s="0" t="n">
        <v>3</v>
      </c>
      <c r="J326" s="0" t="n">
        <v>29</v>
      </c>
      <c r="K326" s="0" t="n">
        <v>236</v>
      </c>
      <c r="L326" s="0" t="n">
        <v>3</v>
      </c>
      <c r="M326" s="0" t="n">
        <v>4</v>
      </c>
      <c r="N326" s="11" t="n">
        <v>0.075</v>
      </c>
      <c r="O326" s="12" t="n">
        <v>2120.15</v>
      </c>
      <c r="P326" s="12" t="n">
        <v>3926.2</v>
      </c>
      <c r="Q326" s="12" t="n">
        <f aca="false">M326*P326*(1-N326)</f>
        <v>14526.94</v>
      </c>
      <c r="R326" s="12" t="n">
        <f aca="false">M326*O326</f>
        <v>8480.6</v>
      </c>
      <c r="S326" s="12" t="n">
        <f aca="false">Q326-R326</f>
        <v>6046.34</v>
      </c>
      <c r="T326" s="11" t="n">
        <f aca="false">IFERROR(S326/Q326,0)</f>
        <v>0.416215665515243</v>
      </c>
      <c r="U326" s="13" t="n">
        <f aca="false">F326-E326</f>
        <v>22</v>
      </c>
      <c r="V326" s="13" t="n">
        <f aca="false">G326-F326</f>
        <v>4</v>
      </c>
      <c r="W326" s="13" t="n">
        <f aca="false">G326-E326</f>
        <v>26</v>
      </c>
      <c r="X326" s="10" t="n">
        <f aca="false">YEAR(E326)</f>
        <v>2018</v>
      </c>
      <c r="Y326" s="0" t="str">
        <f aca="false">TEXT(E326,"yyyy-mm")</f>
        <v>2018-07</v>
      </c>
      <c r="Z326" s="0" t="str">
        <f aca="false">"Q"&amp;ROUNDUP(MONTH(E326)/3,0)&amp;"-"&amp;YEAR(E326)</f>
        <v>Q3-2018</v>
      </c>
    </row>
    <row r="327" customFormat="false" ht="14.25" hidden="false" customHeight="false" outlineLevel="0" collapsed="false">
      <c r="A327" s="0" t="s">
        <v>369</v>
      </c>
      <c r="B327" s="0" t="s">
        <v>38</v>
      </c>
      <c r="C327" s="0" t="s">
        <v>46</v>
      </c>
      <c r="D327" s="9" t="n">
        <v>43200</v>
      </c>
      <c r="E327" s="9" t="n">
        <v>43290</v>
      </c>
      <c r="F327" s="9" t="n">
        <v>43308</v>
      </c>
      <c r="G327" s="9" t="n">
        <v>43317</v>
      </c>
      <c r="H327" s="10" t="s">
        <v>36</v>
      </c>
      <c r="I327" s="0" t="n">
        <v>17</v>
      </c>
      <c r="J327" s="0" t="n">
        <v>13</v>
      </c>
      <c r="K327" s="0" t="n">
        <v>312</v>
      </c>
      <c r="L327" s="0" t="n">
        <v>12</v>
      </c>
      <c r="M327" s="0" t="n">
        <v>8</v>
      </c>
      <c r="N327" s="11" t="n">
        <v>0.1</v>
      </c>
      <c r="O327" s="12" t="n">
        <v>582.9</v>
      </c>
      <c r="P327" s="12" t="n">
        <v>1165.8</v>
      </c>
      <c r="Q327" s="12" t="n">
        <f aca="false">M327*P327*(1-N327)</f>
        <v>8393.76</v>
      </c>
      <c r="R327" s="12" t="n">
        <f aca="false">M327*O327</f>
        <v>4663.2</v>
      </c>
      <c r="S327" s="12" t="n">
        <f aca="false">Q327-R327</f>
        <v>3730.56</v>
      </c>
      <c r="T327" s="11" t="n">
        <f aca="false">IFERROR(S327/Q327,0)</f>
        <v>0.444444444444445</v>
      </c>
      <c r="U327" s="13" t="n">
        <f aca="false">F327-E327</f>
        <v>18</v>
      </c>
      <c r="V327" s="13" t="n">
        <f aca="false">G327-F327</f>
        <v>9</v>
      </c>
      <c r="W327" s="13" t="n">
        <f aca="false">G327-E327</f>
        <v>27</v>
      </c>
      <c r="X327" s="10" t="n">
        <f aca="false">YEAR(E327)</f>
        <v>2018</v>
      </c>
      <c r="Y327" s="0" t="str">
        <f aca="false">TEXT(E327,"yyyy-mm")</f>
        <v>2018-07</v>
      </c>
      <c r="Z327" s="0" t="str">
        <f aca="false">"Q"&amp;ROUNDUP(MONTH(E327)/3,0)&amp;"-"&amp;YEAR(E327)</f>
        <v>Q3-2018</v>
      </c>
    </row>
    <row r="328" customFormat="false" ht="14.25" hidden="false" customHeight="false" outlineLevel="0" collapsed="false">
      <c r="A328" s="0" t="s">
        <v>370</v>
      </c>
      <c r="B328" s="0" t="s">
        <v>34</v>
      </c>
      <c r="C328" s="0" t="s">
        <v>39</v>
      </c>
      <c r="D328" s="9" t="n">
        <v>43200</v>
      </c>
      <c r="E328" s="9" t="n">
        <v>43290</v>
      </c>
      <c r="F328" s="9" t="n">
        <v>43314</v>
      </c>
      <c r="G328" s="9" t="n">
        <v>43319</v>
      </c>
      <c r="H328" s="10" t="s">
        <v>36</v>
      </c>
      <c r="I328" s="0" t="n">
        <v>7</v>
      </c>
      <c r="J328" s="0" t="n">
        <v>44</v>
      </c>
      <c r="K328" s="0" t="n">
        <v>183</v>
      </c>
      <c r="L328" s="0" t="n">
        <v>6</v>
      </c>
      <c r="M328" s="0" t="n">
        <v>1</v>
      </c>
      <c r="N328" s="11" t="n">
        <v>0.15</v>
      </c>
      <c r="O328" s="12" t="n">
        <v>2354.11</v>
      </c>
      <c r="P328" s="12" t="n">
        <v>3859.2</v>
      </c>
      <c r="Q328" s="12" t="n">
        <f aca="false">M328*P328*(1-N328)</f>
        <v>3280.32</v>
      </c>
      <c r="R328" s="12" t="n">
        <f aca="false">M328*O328</f>
        <v>2354.11</v>
      </c>
      <c r="S328" s="12" t="n">
        <f aca="false">Q328-R328</f>
        <v>926.21</v>
      </c>
      <c r="T328" s="11" t="n">
        <f aca="false">IFERROR(S328/Q328,0)</f>
        <v>0.282353550873085</v>
      </c>
      <c r="U328" s="13" t="n">
        <f aca="false">F328-E328</f>
        <v>24</v>
      </c>
      <c r="V328" s="13" t="n">
        <f aca="false">G328-F328</f>
        <v>5</v>
      </c>
      <c r="W328" s="13" t="n">
        <f aca="false">G328-E328</f>
        <v>29</v>
      </c>
      <c r="X328" s="10" t="n">
        <f aca="false">YEAR(E328)</f>
        <v>2018</v>
      </c>
      <c r="Y328" s="0" t="str">
        <f aca="false">TEXT(E328,"yyyy-mm")</f>
        <v>2018-07</v>
      </c>
      <c r="Z328" s="0" t="str">
        <f aca="false">"Q"&amp;ROUNDUP(MONTH(E328)/3,0)&amp;"-"&amp;YEAR(E328)</f>
        <v>Q3-2018</v>
      </c>
    </row>
    <row r="329" customFormat="false" ht="14.25" hidden="false" customHeight="false" outlineLevel="0" collapsed="false">
      <c r="A329" s="0" t="s">
        <v>371</v>
      </c>
      <c r="B329" s="0" t="s">
        <v>34</v>
      </c>
      <c r="C329" s="0" t="s">
        <v>79</v>
      </c>
      <c r="D329" s="9" t="n">
        <v>43200</v>
      </c>
      <c r="E329" s="9" t="n">
        <v>43290</v>
      </c>
      <c r="F329" s="9" t="n">
        <v>43310</v>
      </c>
      <c r="G329" s="9" t="n">
        <v>43312</v>
      </c>
      <c r="H329" s="10" t="s">
        <v>36</v>
      </c>
      <c r="I329" s="0" t="n">
        <v>3</v>
      </c>
      <c r="J329" s="0" t="n">
        <v>4</v>
      </c>
      <c r="K329" s="0" t="n">
        <v>69</v>
      </c>
      <c r="L329" s="0" t="n">
        <v>41</v>
      </c>
      <c r="M329" s="0" t="n">
        <v>6</v>
      </c>
      <c r="N329" s="11" t="n">
        <v>0.05</v>
      </c>
      <c r="O329" s="12" t="n">
        <v>100.5</v>
      </c>
      <c r="P329" s="12" t="n">
        <v>167.5</v>
      </c>
      <c r="Q329" s="12" t="n">
        <f aca="false">M329*P329*(1-N329)</f>
        <v>954.75</v>
      </c>
      <c r="R329" s="12" t="n">
        <f aca="false">M329*O329</f>
        <v>603</v>
      </c>
      <c r="S329" s="12" t="n">
        <f aca="false">Q329-R329</f>
        <v>351.75</v>
      </c>
      <c r="T329" s="11" t="n">
        <f aca="false">IFERROR(S329/Q329,0)</f>
        <v>0.368421052631579</v>
      </c>
      <c r="U329" s="13" t="n">
        <f aca="false">F329-E329</f>
        <v>20</v>
      </c>
      <c r="V329" s="13" t="n">
        <f aca="false">G329-F329</f>
        <v>2</v>
      </c>
      <c r="W329" s="13" t="n">
        <f aca="false">G329-E329</f>
        <v>22</v>
      </c>
      <c r="X329" s="10" t="n">
        <f aca="false">YEAR(E329)</f>
        <v>2018</v>
      </c>
      <c r="Y329" s="0" t="str">
        <f aca="false">TEXT(E329,"yyyy-mm")</f>
        <v>2018-07</v>
      </c>
      <c r="Z329" s="0" t="str">
        <f aca="false">"Q"&amp;ROUNDUP(MONTH(E329)/3,0)&amp;"-"&amp;YEAR(E329)</f>
        <v>Q3-2018</v>
      </c>
    </row>
    <row r="330" customFormat="false" ht="14.25" hidden="false" customHeight="false" outlineLevel="0" collapsed="false">
      <c r="A330" s="0" t="s">
        <v>372</v>
      </c>
      <c r="B330" s="0" t="s">
        <v>41</v>
      </c>
      <c r="C330" s="0" t="s">
        <v>58</v>
      </c>
      <c r="D330" s="9" t="n">
        <v>43200</v>
      </c>
      <c r="E330" s="9" t="n">
        <v>43290</v>
      </c>
      <c r="F330" s="9" t="n">
        <v>43296</v>
      </c>
      <c r="G330" s="9" t="n">
        <v>43298</v>
      </c>
      <c r="H330" s="10" t="s">
        <v>36</v>
      </c>
      <c r="I330" s="0" t="n">
        <v>21</v>
      </c>
      <c r="J330" s="0" t="n">
        <v>22</v>
      </c>
      <c r="K330" s="0" t="n">
        <v>330</v>
      </c>
      <c r="L330" s="0" t="n">
        <v>24</v>
      </c>
      <c r="M330" s="0" t="n">
        <v>8</v>
      </c>
      <c r="N330" s="11" t="n">
        <v>0.05</v>
      </c>
      <c r="O330" s="12" t="n">
        <v>891.3</v>
      </c>
      <c r="P330" s="12" t="n">
        <v>1681.7</v>
      </c>
      <c r="Q330" s="12" t="n">
        <f aca="false">M330*P330*(1-N330)</f>
        <v>12780.92</v>
      </c>
      <c r="R330" s="12" t="n">
        <f aca="false">M330*O330</f>
        <v>7130.4</v>
      </c>
      <c r="S330" s="12" t="n">
        <f aca="false">Q330-R330</f>
        <v>5650.52</v>
      </c>
      <c r="T330" s="11" t="n">
        <f aca="false">IFERROR(S330/Q330,0)</f>
        <v>0.442105889090926</v>
      </c>
      <c r="U330" s="13" t="n">
        <f aca="false">F330-E330</f>
        <v>6</v>
      </c>
      <c r="V330" s="13" t="n">
        <f aca="false">G330-F330</f>
        <v>2</v>
      </c>
      <c r="W330" s="13" t="n">
        <f aca="false">G330-E330</f>
        <v>8</v>
      </c>
      <c r="X330" s="10" t="n">
        <f aca="false">YEAR(E330)</f>
        <v>2018</v>
      </c>
      <c r="Y330" s="0" t="str">
        <f aca="false">TEXT(E330,"yyyy-mm")</f>
        <v>2018-07</v>
      </c>
      <c r="Z330" s="0" t="str">
        <f aca="false">"Q"&amp;ROUNDUP(MONTH(E330)/3,0)&amp;"-"&amp;YEAR(E330)</f>
        <v>Q3-2018</v>
      </c>
    </row>
    <row r="331" customFormat="false" ht="14.25" hidden="false" customHeight="false" outlineLevel="0" collapsed="false">
      <c r="A331" s="0" t="s">
        <v>373</v>
      </c>
      <c r="B331" s="0" t="s">
        <v>41</v>
      </c>
      <c r="C331" s="0" t="s">
        <v>39</v>
      </c>
      <c r="D331" s="9" t="n">
        <v>43200</v>
      </c>
      <c r="E331" s="9" t="n">
        <v>43290</v>
      </c>
      <c r="F331" s="9" t="n">
        <v>43318</v>
      </c>
      <c r="G331" s="9" t="n">
        <v>43319</v>
      </c>
      <c r="H331" s="10" t="s">
        <v>36</v>
      </c>
      <c r="I331" s="0" t="n">
        <v>22</v>
      </c>
      <c r="J331" s="0" t="n">
        <v>38</v>
      </c>
      <c r="K331" s="0" t="n">
        <v>137</v>
      </c>
      <c r="L331" s="0" t="n">
        <v>3</v>
      </c>
      <c r="M331" s="0" t="n">
        <v>8</v>
      </c>
      <c r="N331" s="11" t="n">
        <v>0.05</v>
      </c>
      <c r="O331" s="12" t="n">
        <v>665.71</v>
      </c>
      <c r="P331" s="12" t="n">
        <v>924.6</v>
      </c>
      <c r="Q331" s="12" t="n">
        <f aca="false">M331*P331*(1-N331)</f>
        <v>7026.96</v>
      </c>
      <c r="R331" s="12" t="n">
        <f aca="false">M331*O331</f>
        <v>5325.68</v>
      </c>
      <c r="S331" s="12" t="n">
        <f aca="false">Q331-R331</f>
        <v>1701.28</v>
      </c>
      <c r="T331" s="11" t="n">
        <f aca="false">IFERROR(S331/Q331,0)</f>
        <v>0.24210754010269</v>
      </c>
      <c r="U331" s="13" t="n">
        <f aca="false">F331-E331</f>
        <v>28</v>
      </c>
      <c r="V331" s="13" t="n">
        <f aca="false">G331-F331</f>
        <v>1</v>
      </c>
      <c r="W331" s="13" t="n">
        <f aca="false">G331-E331</f>
        <v>29</v>
      </c>
      <c r="X331" s="10" t="n">
        <f aca="false">YEAR(E331)</f>
        <v>2018</v>
      </c>
      <c r="Y331" s="0" t="str">
        <f aca="false">TEXT(E331,"yyyy-mm")</f>
        <v>2018-07</v>
      </c>
      <c r="Z331" s="0" t="str">
        <f aca="false">"Q"&amp;ROUNDUP(MONTH(E331)/3,0)&amp;"-"&amp;YEAR(E331)</f>
        <v>Q3-2018</v>
      </c>
    </row>
    <row r="332" customFormat="false" ht="14.25" hidden="false" customHeight="false" outlineLevel="0" collapsed="false">
      <c r="A332" s="0" t="s">
        <v>374</v>
      </c>
      <c r="B332" s="0" t="s">
        <v>41</v>
      </c>
      <c r="C332" s="0" t="s">
        <v>39</v>
      </c>
      <c r="D332" s="9" t="n">
        <v>43200</v>
      </c>
      <c r="E332" s="9" t="n">
        <v>43290</v>
      </c>
      <c r="F332" s="9" t="n">
        <v>43304</v>
      </c>
      <c r="G332" s="9" t="n">
        <v>43314</v>
      </c>
      <c r="H332" s="10" t="s">
        <v>36</v>
      </c>
      <c r="I332" s="0" t="n">
        <v>23</v>
      </c>
      <c r="J332" s="0" t="n">
        <v>13</v>
      </c>
      <c r="K332" s="0" t="n">
        <v>119</v>
      </c>
      <c r="L332" s="0" t="n">
        <v>21</v>
      </c>
      <c r="M332" s="0" t="n">
        <v>6</v>
      </c>
      <c r="N332" s="11" t="n">
        <v>0.1</v>
      </c>
      <c r="O332" s="12" t="n">
        <v>3371.44</v>
      </c>
      <c r="P332" s="12" t="n">
        <v>3966.4</v>
      </c>
      <c r="Q332" s="12" t="n">
        <f aca="false">M332*P332*(1-N332)</f>
        <v>21418.56</v>
      </c>
      <c r="R332" s="12" t="n">
        <f aca="false">M332*O332</f>
        <v>20228.64</v>
      </c>
      <c r="S332" s="12" t="n">
        <f aca="false">Q332-R332</f>
        <v>1189.92</v>
      </c>
      <c r="T332" s="11" t="n">
        <f aca="false">IFERROR(S332/Q332,0)</f>
        <v>0.0555555555555556</v>
      </c>
      <c r="U332" s="13" t="n">
        <f aca="false">F332-E332</f>
        <v>14</v>
      </c>
      <c r="V332" s="13" t="n">
        <f aca="false">G332-F332</f>
        <v>10</v>
      </c>
      <c r="W332" s="13" t="n">
        <f aca="false">G332-E332</f>
        <v>24</v>
      </c>
      <c r="X332" s="10" t="n">
        <f aca="false">YEAR(E332)</f>
        <v>2018</v>
      </c>
      <c r="Y332" s="0" t="str">
        <f aca="false">TEXT(E332,"yyyy-mm")</f>
        <v>2018-07</v>
      </c>
      <c r="Z332" s="0" t="str">
        <f aca="false">"Q"&amp;ROUNDUP(MONTH(E332)/3,0)&amp;"-"&amp;YEAR(E332)</f>
        <v>Q3-2018</v>
      </c>
    </row>
    <row r="333" customFormat="false" ht="14.25" hidden="false" customHeight="false" outlineLevel="0" collapsed="false">
      <c r="A333" s="0" t="s">
        <v>375</v>
      </c>
      <c r="B333" s="0" t="s">
        <v>38</v>
      </c>
      <c r="C333" s="0" t="s">
        <v>46</v>
      </c>
      <c r="D333" s="9" t="n">
        <v>43200</v>
      </c>
      <c r="E333" s="9" t="n">
        <v>43290</v>
      </c>
      <c r="F333" s="9" t="n">
        <v>43308</v>
      </c>
      <c r="G333" s="9" t="n">
        <v>43313</v>
      </c>
      <c r="H333" s="10" t="s">
        <v>36</v>
      </c>
      <c r="I333" s="0" t="n">
        <v>15</v>
      </c>
      <c r="J333" s="0" t="n">
        <v>19</v>
      </c>
      <c r="K333" s="0" t="n">
        <v>283</v>
      </c>
      <c r="L333" s="0" t="n">
        <v>43</v>
      </c>
      <c r="M333" s="0" t="n">
        <v>7</v>
      </c>
      <c r="N333" s="11" t="n">
        <v>0.1</v>
      </c>
      <c r="O333" s="12" t="n">
        <v>450.24</v>
      </c>
      <c r="P333" s="12" t="n">
        <v>938</v>
      </c>
      <c r="Q333" s="12" t="n">
        <f aca="false">M333*P333*(1-N333)</f>
        <v>5909.4</v>
      </c>
      <c r="R333" s="12" t="n">
        <f aca="false">M333*O333</f>
        <v>3151.68</v>
      </c>
      <c r="S333" s="12" t="n">
        <f aca="false">Q333-R333</f>
        <v>2757.72</v>
      </c>
      <c r="T333" s="11" t="n">
        <f aca="false">IFERROR(S333/Q333,0)</f>
        <v>0.466666666666667</v>
      </c>
      <c r="U333" s="13" t="n">
        <f aca="false">F333-E333</f>
        <v>18</v>
      </c>
      <c r="V333" s="13" t="n">
        <f aca="false">G333-F333</f>
        <v>5</v>
      </c>
      <c r="W333" s="13" t="n">
        <f aca="false">G333-E333</f>
        <v>23</v>
      </c>
      <c r="X333" s="10" t="n">
        <f aca="false">YEAR(E333)</f>
        <v>2018</v>
      </c>
      <c r="Y333" s="0" t="str">
        <f aca="false">TEXT(E333,"yyyy-mm")</f>
        <v>2018-07</v>
      </c>
      <c r="Z333" s="0" t="str">
        <f aca="false">"Q"&amp;ROUNDUP(MONTH(E333)/3,0)&amp;"-"&amp;YEAR(E333)</f>
        <v>Q3-2018</v>
      </c>
    </row>
    <row r="334" customFormat="false" ht="14.25" hidden="false" customHeight="false" outlineLevel="0" collapsed="false">
      <c r="A334" s="0" t="s">
        <v>376</v>
      </c>
      <c r="B334" s="0" t="s">
        <v>34</v>
      </c>
      <c r="C334" s="0" t="s">
        <v>79</v>
      </c>
      <c r="D334" s="9" t="n">
        <v>43200</v>
      </c>
      <c r="E334" s="9" t="n">
        <v>43291</v>
      </c>
      <c r="F334" s="9" t="n">
        <v>43313</v>
      </c>
      <c r="G334" s="9" t="n">
        <v>43314</v>
      </c>
      <c r="H334" s="10" t="s">
        <v>36</v>
      </c>
      <c r="I334" s="0" t="n">
        <v>7</v>
      </c>
      <c r="J334" s="0" t="n">
        <v>20</v>
      </c>
      <c r="K334" s="0" t="n">
        <v>81</v>
      </c>
      <c r="L334" s="0" t="n">
        <v>30</v>
      </c>
      <c r="M334" s="0" t="n">
        <v>6</v>
      </c>
      <c r="N334" s="11" t="n">
        <v>0.2</v>
      </c>
      <c r="O334" s="12" t="n">
        <v>1090.76</v>
      </c>
      <c r="P334" s="12" t="n">
        <v>1983.2</v>
      </c>
      <c r="Q334" s="12" t="n">
        <f aca="false">M334*P334*(1-N334)</f>
        <v>9519.36</v>
      </c>
      <c r="R334" s="12" t="n">
        <f aca="false">M334*O334</f>
        <v>6544.56</v>
      </c>
      <c r="S334" s="12" t="n">
        <f aca="false">Q334-R334</f>
        <v>2974.8</v>
      </c>
      <c r="T334" s="11" t="n">
        <f aca="false">IFERROR(S334/Q334,0)</f>
        <v>0.3125</v>
      </c>
      <c r="U334" s="13" t="n">
        <f aca="false">F334-E334</f>
        <v>22</v>
      </c>
      <c r="V334" s="13" t="n">
        <f aca="false">G334-F334</f>
        <v>1</v>
      </c>
      <c r="W334" s="13" t="n">
        <f aca="false">G334-E334</f>
        <v>23</v>
      </c>
      <c r="X334" s="10" t="n">
        <f aca="false">YEAR(E334)</f>
        <v>2018</v>
      </c>
      <c r="Y334" s="0" t="str">
        <f aca="false">TEXT(E334,"yyyy-mm")</f>
        <v>2018-07</v>
      </c>
      <c r="Z334" s="0" t="str">
        <f aca="false">"Q"&amp;ROUNDUP(MONTH(E334)/3,0)&amp;"-"&amp;YEAR(E334)</f>
        <v>Q3-2018</v>
      </c>
    </row>
    <row r="335" customFormat="false" ht="14.25" hidden="false" customHeight="false" outlineLevel="0" collapsed="false">
      <c r="A335" s="0" t="s">
        <v>377</v>
      </c>
      <c r="B335" s="0" t="s">
        <v>34</v>
      </c>
      <c r="C335" s="0" t="s">
        <v>39</v>
      </c>
      <c r="D335" s="9" t="n">
        <v>43200</v>
      </c>
      <c r="E335" s="9" t="n">
        <v>43291</v>
      </c>
      <c r="F335" s="9" t="n">
        <v>43302</v>
      </c>
      <c r="G335" s="9" t="n">
        <v>43312</v>
      </c>
      <c r="H335" s="10" t="s">
        <v>36</v>
      </c>
      <c r="I335" s="0" t="n">
        <v>10</v>
      </c>
      <c r="J335" s="0" t="n">
        <v>27</v>
      </c>
      <c r="K335" s="0" t="n">
        <v>165</v>
      </c>
      <c r="L335" s="0" t="n">
        <v>7</v>
      </c>
      <c r="M335" s="0" t="n">
        <v>7</v>
      </c>
      <c r="N335" s="11" t="n">
        <v>0.075</v>
      </c>
      <c r="O335" s="12" t="n">
        <v>2094.82</v>
      </c>
      <c r="P335" s="12" t="n">
        <v>2586.2</v>
      </c>
      <c r="Q335" s="12" t="n">
        <f aca="false">M335*P335*(1-N335)</f>
        <v>16745.645</v>
      </c>
      <c r="R335" s="12" t="n">
        <f aca="false">M335*O335</f>
        <v>14663.74</v>
      </c>
      <c r="S335" s="12" t="n">
        <f aca="false">Q335-R335</f>
        <v>2081.905</v>
      </c>
      <c r="T335" s="11" t="n">
        <f aca="false">IFERROR(S335/Q335,0)</f>
        <v>0.12432516036259</v>
      </c>
      <c r="U335" s="13" t="n">
        <f aca="false">F335-E335</f>
        <v>11</v>
      </c>
      <c r="V335" s="13" t="n">
        <f aca="false">G335-F335</f>
        <v>10</v>
      </c>
      <c r="W335" s="13" t="n">
        <f aca="false">G335-E335</f>
        <v>21</v>
      </c>
      <c r="X335" s="10" t="n">
        <f aca="false">YEAR(E335)</f>
        <v>2018</v>
      </c>
      <c r="Y335" s="0" t="str">
        <f aca="false">TEXT(E335,"yyyy-mm")</f>
        <v>2018-07</v>
      </c>
      <c r="Z335" s="0" t="str">
        <f aca="false">"Q"&amp;ROUNDUP(MONTH(E335)/3,0)&amp;"-"&amp;YEAR(E335)</f>
        <v>Q3-2018</v>
      </c>
    </row>
    <row r="336" customFormat="false" ht="14.25" hidden="false" customHeight="false" outlineLevel="0" collapsed="false">
      <c r="A336" s="0" t="s">
        <v>378</v>
      </c>
      <c r="B336" s="0" t="s">
        <v>34</v>
      </c>
      <c r="C336" s="0" t="s">
        <v>79</v>
      </c>
      <c r="D336" s="9" t="n">
        <v>43200</v>
      </c>
      <c r="E336" s="9" t="n">
        <v>43292</v>
      </c>
      <c r="F336" s="9" t="n">
        <v>43306</v>
      </c>
      <c r="G336" s="9" t="n">
        <v>43314</v>
      </c>
      <c r="H336" s="10" t="s">
        <v>36</v>
      </c>
      <c r="I336" s="0" t="n">
        <v>7</v>
      </c>
      <c r="J336" s="0" t="n">
        <v>14</v>
      </c>
      <c r="K336" s="0" t="n">
        <v>87</v>
      </c>
      <c r="L336" s="0" t="n">
        <v>2</v>
      </c>
      <c r="M336" s="0" t="n">
        <v>3</v>
      </c>
      <c r="N336" s="11" t="n">
        <v>0.05</v>
      </c>
      <c r="O336" s="12" t="n">
        <v>2051.47</v>
      </c>
      <c r="P336" s="12" t="n">
        <v>3061.9</v>
      </c>
      <c r="Q336" s="12" t="n">
        <f aca="false">M336*P336*(1-N336)</f>
        <v>8726.415</v>
      </c>
      <c r="R336" s="12" t="n">
        <f aca="false">M336*O336</f>
        <v>6154.41</v>
      </c>
      <c r="S336" s="12" t="n">
        <f aca="false">Q336-R336</f>
        <v>2572.005</v>
      </c>
      <c r="T336" s="11" t="n">
        <f aca="false">IFERROR(S336/Q336,0)</f>
        <v>0.294737873456626</v>
      </c>
      <c r="U336" s="13" t="n">
        <f aca="false">F336-E336</f>
        <v>14</v>
      </c>
      <c r="V336" s="13" t="n">
        <f aca="false">G336-F336</f>
        <v>8</v>
      </c>
      <c r="W336" s="13" t="n">
        <f aca="false">G336-E336</f>
        <v>22</v>
      </c>
      <c r="X336" s="10" t="n">
        <f aca="false">YEAR(E336)</f>
        <v>2018</v>
      </c>
      <c r="Y336" s="0" t="str">
        <f aca="false">TEXT(E336,"yyyy-mm")</f>
        <v>2018-07</v>
      </c>
      <c r="Z336" s="0" t="str">
        <f aca="false">"Q"&amp;ROUNDUP(MONTH(E336)/3,0)&amp;"-"&amp;YEAR(E336)</f>
        <v>Q3-2018</v>
      </c>
    </row>
    <row r="337" customFormat="false" ht="14.25" hidden="false" customHeight="false" outlineLevel="0" collapsed="false">
      <c r="A337" s="0" t="s">
        <v>379</v>
      </c>
      <c r="B337" s="0" t="s">
        <v>43</v>
      </c>
      <c r="C337" s="0" t="s">
        <v>46</v>
      </c>
      <c r="D337" s="9" t="n">
        <v>43200</v>
      </c>
      <c r="E337" s="9" t="n">
        <v>43292</v>
      </c>
      <c r="F337" s="9" t="n">
        <v>43305</v>
      </c>
      <c r="G337" s="9" t="n">
        <v>43312</v>
      </c>
      <c r="H337" s="10" t="s">
        <v>36</v>
      </c>
      <c r="I337" s="0" t="n">
        <v>28</v>
      </c>
      <c r="J337" s="0" t="n">
        <v>30</v>
      </c>
      <c r="K337" s="0" t="n">
        <v>323</v>
      </c>
      <c r="L337" s="0" t="n">
        <v>39</v>
      </c>
      <c r="M337" s="0" t="n">
        <v>1</v>
      </c>
      <c r="N337" s="11" t="n">
        <v>0.2</v>
      </c>
      <c r="O337" s="12" t="n">
        <v>452.32</v>
      </c>
      <c r="P337" s="12" t="n">
        <v>1051.9</v>
      </c>
      <c r="Q337" s="12" t="n">
        <f aca="false">M337*P337*(1-N337)</f>
        <v>841.52</v>
      </c>
      <c r="R337" s="12" t="n">
        <f aca="false">M337*O337</f>
        <v>452.32</v>
      </c>
      <c r="S337" s="12" t="n">
        <f aca="false">Q337-R337</f>
        <v>389.2</v>
      </c>
      <c r="T337" s="11" t="n">
        <f aca="false">IFERROR(S337/Q337,0)</f>
        <v>0.462496435022341</v>
      </c>
      <c r="U337" s="13" t="n">
        <f aca="false">F337-E337</f>
        <v>13</v>
      </c>
      <c r="V337" s="13" t="n">
        <f aca="false">G337-F337</f>
        <v>7</v>
      </c>
      <c r="W337" s="13" t="n">
        <f aca="false">G337-E337</f>
        <v>20</v>
      </c>
      <c r="X337" s="10" t="n">
        <f aca="false">YEAR(E337)</f>
        <v>2018</v>
      </c>
      <c r="Y337" s="0" t="str">
        <f aca="false">TEXT(E337,"yyyy-mm")</f>
        <v>2018-07</v>
      </c>
      <c r="Z337" s="0" t="str">
        <f aca="false">"Q"&amp;ROUNDUP(MONTH(E337)/3,0)&amp;"-"&amp;YEAR(E337)</f>
        <v>Q3-2018</v>
      </c>
    </row>
    <row r="338" customFormat="false" ht="14.25" hidden="false" customHeight="false" outlineLevel="0" collapsed="false">
      <c r="A338" s="0" t="s">
        <v>380</v>
      </c>
      <c r="B338" s="0" t="s">
        <v>41</v>
      </c>
      <c r="C338" s="0" t="s">
        <v>35</v>
      </c>
      <c r="D338" s="9" t="n">
        <v>43200</v>
      </c>
      <c r="E338" s="9" t="n">
        <v>43292</v>
      </c>
      <c r="F338" s="9" t="n">
        <v>43297</v>
      </c>
      <c r="G338" s="9" t="n">
        <v>43303</v>
      </c>
      <c r="H338" s="10" t="s">
        <v>36</v>
      </c>
      <c r="I338" s="0" t="n">
        <v>21</v>
      </c>
      <c r="J338" s="0" t="n">
        <v>11</v>
      </c>
      <c r="K338" s="0" t="n">
        <v>225</v>
      </c>
      <c r="L338" s="0" t="n">
        <v>2</v>
      </c>
      <c r="M338" s="0" t="n">
        <v>8</v>
      </c>
      <c r="N338" s="11" t="n">
        <v>0.15</v>
      </c>
      <c r="O338" s="12" t="n">
        <v>104.52</v>
      </c>
      <c r="P338" s="12" t="n">
        <v>261.3</v>
      </c>
      <c r="Q338" s="12" t="n">
        <f aca="false">M338*P338*(1-N338)</f>
        <v>1776.84</v>
      </c>
      <c r="R338" s="12" t="n">
        <f aca="false">M338*O338</f>
        <v>836.16</v>
      </c>
      <c r="S338" s="12" t="n">
        <f aca="false">Q338-R338</f>
        <v>940.68</v>
      </c>
      <c r="T338" s="11" t="n">
        <f aca="false">IFERROR(S338/Q338,0)</f>
        <v>0.529411764705882</v>
      </c>
      <c r="U338" s="13" t="n">
        <f aca="false">F338-E338</f>
        <v>5</v>
      </c>
      <c r="V338" s="13" t="n">
        <f aca="false">G338-F338</f>
        <v>6</v>
      </c>
      <c r="W338" s="13" t="n">
        <f aca="false">G338-E338</f>
        <v>11</v>
      </c>
      <c r="X338" s="10" t="n">
        <f aca="false">YEAR(E338)</f>
        <v>2018</v>
      </c>
      <c r="Y338" s="0" t="str">
        <f aca="false">TEXT(E338,"yyyy-mm")</f>
        <v>2018-07</v>
      </c>
      <c r="Z338" s="0" t="str">
        <f aca="false">"Q"&amp;ROUNDUP(MONTH(E338)/3,0)&amp;"-"&amp;YEAR(E338)</f>
        <v>Q3-2018</v>
      </c>
    </row>
    <row r="339" customFormat="false" ht="14.25" hidden="false" customHeight="false" outlineLevel="0" collapsed="false">
      <c r="A339" s="0" t="s">
        <v>381</v>
      </c>
      <c r="B339" s="0" t="s">
        <v>34</v>
      </c>
      <c r="C339" s="0" t="s">
        <v>39</v>
      </c>
      <c r="D339" s="9" t="n">
        <v>43200</v>
      </c>
      <c r="E339" s="9" t="n">
        <v>43292</v>
      </c>
      <c r="F339" s="9" t="n">
        <v>43308</v>
      </c>
      <c r="G339" s="9" t="n">
        <v>43313</v>
      </c>
      <c r="H339" s="10" t="s">
        <v>36</v>
      </c>
      <c r="I339" s="0" t="n">
        <v>11</v>
      </c>
      <c r="J339" s="0" t="n">
        <v>4</v>
      </c>
      <c r="K339" s="0" t="n">
        <v>138</v>
      </c>
      <c r="L339" s="0" t="n">
        <v>37</v>
      </c>
      <c r="M339" s="0" t="n">
        <v>6</v>
      </c>
      <c r="N339" s="11" t="n">
        <v>0.05</v>
      </c>
      <c r="O339" s="12" t="n">
        <v>3071.95</v>
      </c>
      <c r="P339" s="12" t="n">
        <v>6143.9</v>
      </c>
      <c r="Q339" s="12" t="n">
        <f aca="false">M339*P339*(1-N339)</f>
        <v>35020.23</v>
      </c>
      <c r="R339" s="12" t="n">
        <f aca="false">M339*O339</f>
        <v>18431.7</v>
      </c>
      <c r="S339" s="12" t="n">
        <f aca="false">Q339-R339</f>
        <v>16588.53</v>
      </c>
      <c r="T339" s="11" t="n">
        <f aca="false">IFERROR(S339/Q339,0)</f>
        <v>0.473684210526316</v>
      </c>
      <c r="U339" s="13" t="n">
        <f aca="false">F339-E339</f>
        <v>16</v>
      </c>
      <c r="V339" s="13" t="n">
        <f aca="false">G339-F339</f>
        <v>5</v>
      </c>
      <c r="W339" s="13" t="n">
        <f aca="false">G339-E339</f>
        <v>21</v>
      </c>
      <c r="X339" s="10" t="n">
        <f aca="false">YEAR(E339)</f>
        <v>2018</v>
      </c>
      <c r="Y339" s="0" t="str">
        <f aca="false">TEXT(E339,"yyyy-mm")</f>
        <v>2018-07</v>
      </c>
      <c r="Z339" s="0" t="str">
        <f aca="false">"Q"&amp;ROUNDUP(MONTH(E339)/3,0)&amp;"-"&amp;YEAR(E339)</f>
        <v>Q3-2018</v>
      </c>
    </row>
    <row r="340" customFormat="false" ht="14.25" hidden="false" customHeight="false" outlineLevel="0" collapsed="false">
      <c r="A340" s="0" t="s">
        <v>382</v>
      </c>
      <c r="B340" s="0" t="s">
        <v>41</v>
      </c>
      <c r="C340" s="0" t="s">
        <v>39</v>
      </c>
      <c r="D340" s="9" t="n">
        <v>43200</v>
      </c>
      <c r="E340" s="9" t="n">
        <v>43292</v>
      </c>
      <c r="F340" s="9" t="n">
        <v>43312</v>
      </c>
      <c r="G340" s="9" t="n">
        <v>43315</v>
      </c>
      <c r="H340" s="10" t="s">
        <v>36</v>
      </c>
      <c r="I340" s="0" t="n">
        <v>20</v>
      </c>
      <c r="J340" s="0" t="n">
        <v>45</v>
      </c>
      <c r="K340" s="0" t="n">
        <v>143</v>
      </c>
      <c r="L340" s="0" t="n">
        <v>43</v>
      </c>
      <c r="M340" s="0" t="n">
        <v>7</v>
      </c>
      <c r="N340" s="11" t="n">
        <v>0.2</v>
      </c>
      <c r="O340" s="12" t="n">
        <v>1928.39</v>
      </c>
      <c r="P340" s="12" t="n">
        <v>2472.3</v>
      </c>
      <c r="Q340" s="12" t="n">
        <f aca="false">M340*P340*(1-N340)</f>
        <v>13844.88</v>
      </c>
      <c r="R340" s="12" t="n">
        <f aca="false">M340*O340</f>
        <v>13498.73</v>
      </c>
      <c r="S340" s="12" t="n">
        <f aca="false">Q340-R340</f>
        <v>346.150000000001</v>
      </c>
      <c r="T340" s="11" t="n">
        <f aca="false">IFERROR(S340/Q340,0)</f>
        <v>0.0250020224082839</v>
      </c>
      <c r="U340" s="13" t="n">
        <f aca="false">F340-E340</f>
        <v>20</v>
      </c>
      <c r="V340" s="13" t="n">
        <f aca="false">G340-F340</f>
        <v>3</v>
      </c>
      <c r="W340" s="13" t="n">
        <f aca="false">G340-E340</f>
        <v>23</v>
      </c>
      <c r="X340" s="10" t="n">
        <f aca="false">YEAR(E340)</f>
        <v>2018</v>
      </c>
      <c r="Y340" s="0" t="str">
        <f aca="false">TEXT(E340,"yyyy-mm")</f>
        <v>2018-07</v>
      </c>
      <c r="Z340" s="0" t="str">
        <f aca="false">"Q"&amp;ROUNDUP(MONTH(E340)/3,0)&amp;"-"&amp;YEAR(E340)</f>
        <v>Q3-2018</v>
      </c>
    </row>
    <row r="341" customFormat="false" ht="14.25" hidden="false" customHeight="false" outlineLevel="0" collapsed="false">
      <c r="A341" s="0" t="s">
        <v>383</v>
      </c>
      <c r="B341" s="0" t="s">
        <v>34</v>
      </c>
      <c r="C341" s="0" t="s">
        <v>46</v>
      </c>
      <c r="D341" s="9" t="n">
        <v>43200</v>
      </c>
      <c r="E341" s="9" t="n">
        <v>43292</v>
      </c>
      <c r="F341" s="9" t="n">
        <v>43307</v>
      </c>
      <c r="G341" s="9" t="n">
        <v>43308</v>
      </c>
      <c r="H341" s="10" t="s">
        <v>36</v>
      </c>
      <c r="I341" s="0" t="n">
        <v>2</v>
      </c>
      <c r="J341" s="0" t="n">
        <v>6</v>
      </c>
      <c r="K341" s="0" t="n">
        <v>316</v>
      </c>
      <c r="L341" s="0" t="n">
        <v>9</v>
      </c>
      <c r="M341" s="0" t="n">
        <v>3</v>
      </c>
      <c r="N341" s="11" t="n">
        <v>0.075</v>
      </c>
      <c r="O341" s="12" t="n">
        <v>3075.23</v>
      </c>
      <c r="P341" s="12" t="n">
        <v>3892.7</v>
      </c>
      <c r="Q341" s="12" t="n">
        <f aca="false">M341*P341*(1-N341)</f>
        <v>10802.2425</v>
      </c>
      <c r="R341" s="12" t="n">
        <f aca="false">M341*O341</f>
        <v>9225.69</v>
      </c>
      <c r="S341" s="12" t="n">
        <f aca="false">Q341-R341</f>
        <v>1576.5525</v>
      </c>
      <c r="T341" s="11" t="n">
        <f aca="false">IFERROR(S341/Q341,0)</f>
        <v>0.145946779106283</v>
      </c>
      <c r="U341" s="13" t="n">
        <f aca="false">F341-E341</f>
        <v>15</v>
      </c>
      <c r="V341" s="13" t="n">
        <f aca="false">G341-F341</f>
        <v>1</v>
      </c>
      <c r="W341" s="13" t="n">
        <f aca="false">G341-E341</f>
        <v>16</v>
      </c>
      <c r="X341" s="10" t="n">
        <f aca="false">YEAR(E341)</f>
        <v>2018</v>
      </c>
      <c r="Y341" s="0" t="str">
        <f aca="false">TEXT(E341,"yyyy-mm")</f>
        <v>2018-07</v>
      </c>
      <c r="Z341" s="0" t="str">
        <f aca="false">"Q"&amp;ROUNDUP(MONTH(E341)/3,0)&amp;"-"&amp;YEAR(E341)</f>
        <v>Q3-2018</v>
      </c>
    </row>
    <row r="342" customFormat="false" ht="14.25" hidden="false" customHeight="false" outlineLevel="0" collapsed="false">
      <c r="A342" s="0" t="s">
        <v>384</v>
      </c>
      <c r="B342" s="0" t="s">
        <v>34</v>
      </c>
      <c r="C342" s="0" t="s">
        <v>35</v>
      </c>
      <c r="D342" s="9" t="n">
        <v>43200</v>
      </c>
      <c r="E342" s="9" t="n">
        <v>43292</v>
      </c>
      <c r="F342" s="9" t="n">
        <v>43317</v>
      </c>
      <c r="G342" s="9" t="n">
        <v>43323</v>
      </c>
      <c r="H342" s="10" t="s">
        <v>36</v>
      </c>
      <c r="I342" s="0" t="n">
        <v>11</v>
      </c>
      <c r="J342" s="0" t="n">
        <v>33</v>
      </c>
      <c r="K342" s="0" t="n">
        <v>216</v>
      </c>
      <c r="L342" s="0" t="n">
        <v>14</v>
      </c>
      <c r="M342" s="0" t="n">
        <v>1</v>
      </c>
      <c r="N342" s="11" t="n">
        <v>0.05</v>
      </c>
      <c r="O342" s="12" t="n">
        <v>492.05</v>
      </c>
      <c r="P342" s="12" t="n">
        <v>964.8</v>
      </c>
      <c r="Q342" s="12" t="n">
        <f aca="false">M342*P342*(1-N342)</f>
        <v>916.56</v>
      </c>
      <c r="R342" s="12" t="n">
        <f aca="false">M342*O342</f>
        <v>492.05</v>
      </c>
      <c r="S342" s="12" t="n">
        <f aca="false">Q342-R342</f>
        <v>424.51</v>
      </c>
      <c r="T342" s="11" t="n">
        <f aca="false">IFERROR(S342/Q342,0)</f>
        <v>0.463155712664746</v>
      </c>
      <c r="U342" s="13" t="n">
        <f aca="false">F342-E342</f>
        <v>25</v>
      </c>
      <c r="V342" s="13" t="n">
        <f aca="false">G342-F342</f>
        <v>6</v>
      </c>
      <c r="W342" s="13" t="n">
        <f aca="false">G342-E342</f>
        <v>31</v>
      </c>
      <c r="X342" s="10" t="n">
        <f aca="false">YEAR(E342)</f>
        <v>2018</v>
      </c>
      <c r="Y342" s="0" t="str">
        <f aca="false">TEXT(E342,"yyyy-mm")</f>
        <v>2018-07</v>
      </c>
      <c r="Z342" s="0" t="str">
        <f aca="false">"Q"&amp;ROUNDUP(MONTH(E342)/3,0)&amp;"-"&amp;YEAR(E342)</f>
        <v>Q3-2018</v>
      </c>
    </row>
    <row r="343" customFormat="false" ht="14.25" hidden="false" customHeight="false" outlineLevel="0" collapsed="false">
      <c r="A343" s="0" t="s">
        <v>385</v>
      </c>
      <c r="B343" s="0" t="s">
        <v>34</v>
      </c>
      <c r="C343" s="0" t="s">
        <v>58</v>
      </c>
      <c r="D343" s="9" t="n">
        <v>43200</v>
      </c>
      <c r="E343" s="9" t="n">
        <v>43292</v>
      </c>
      <c r="F343" s="9" t="n">
        <v>43311</v>
      </c>
      <c r="G343" s="9" t="n">
        <v>43317</v>
      </c>
      <c r="H343" s="10" t="s">
        <v>36</v>
      </c>
      <c r="I343" s="0" t="n">
        <v>2</v>
      </c>
      <c r="J343" s="0" t="n">
        <v>46</v>
      </c>
      <c r="K343" s="0" t="n">
        <v>342</v>
      </c>
      <c r="L343" s="0" t="n">
        <v>12</v>
      </c>
      <c r="M343" s="0" t="n">
        <v>8</v>
      </c>
      <c r="N343" s="11" t="n">
        <v>0.2</v>
      </c>
      <c r="O343" s="12" t="n">
        <v>3104.24</v>
      </c>
      <c r="P343" s="12" t="n">
        <v>3832.4</v>
      </c>
      <c r="Q343" s="12" t="n">
        <f aca="false">M343*P343*(1-N343)</f>
        <v>24527.36</v>
      </c>
      <c r="R343" s="12" t="n">
        <f aca="false">M343*O343</f>
        <v>24833.92</v>
      </c>
      <c r="S343" s="12" t="n">
        <f aca="false">Q343-R343</f>
        <v>-306.559999999998</v>
      </c>
      <c r="T343" s="11" t="n">
        <f aca="false">IFERROR(S343/Q343,0)</f>
        <v>-0.0124986953345161</v>
      </c>
      <c r="U343" s="13" t="n">
        <f aca="false">F343-E343</f>
        <v>19</v>
      </c>
      <c r="V343" s="13" t="n">
        <f aca="false">G343-F343</f>
        <v>6</v>
      </c>
      <c r="W343" s="13" t="n">
        <f aca="false">G343-E343</f>
        <v>25</v>
      </c>
      <c r="X343" s="10" t="n">
        <f aca="false">YEAR(E343)</f>
        <v>2018</v>
      </c>
      <c r="Y343" s="0" t="str">
        <f aca="false">TEXT(E343,"yyyy-mm")</f>
        <v>2018-07</v>
      </c>
      <c r="Z343" s="0" t="str">
        <f aca="false">"Q"&amp;ROUNDUP(MONTH(E343)/3,0)&amp;"-"&amp;YEAR(E343)</f>
        <v>Q3-2018</v>
      </c>
    </row>
    <row r="344" customFormat="false" ht="14.25" hidden="false" customHeight="false" outlineLevel="0" collapsed="false">
      <c r="A344" s="0" t="s">
        <v>386</v>
      </c>
      <c r="B344" s="0" t="s">
        <v>34</v>
      </c>
      <c r="C344" s="0" t="s">
        <v>39</v>
      </c>
      <c r="D344" s="9" t="n">
        <v>43200</v>
      </c>
      <c r="E344" s="9" t="n">
        <v>43292</v>
      </c>
      <c r="F344" s="9" t="n">
        <v>43306</v>
      </c>
      <c r="G344" s="9" t="n">
        <v>43314</v>
      </c>
      <c r="H344" s="10" t="s">
        <v>36</v>
      </c>
      <c r="I344" s="0" t="n">
        <v>2</v>
      </c>
      <c r="J344" s="0" t="n">
        <v>12</v>
      </c>
      <c r="K344" s="0" t="n">
        <v>190</v>
      </c>
      <c r="L344" s="0" t="n">
        <v>45</v>
      </c>
      <c r="M344" s="0" t="n">
        <v>7</v>
      </c>
      <c r="N344" s="11" t="n">
        <v>0.2</v>
      </c>
      <c r="O344" s="12" t="n">
        <v>781.49</v>
      </c>
      <c r="P344" s="12" t="n">
        <v>964.8</v>
      </c>
      <c r="Q344" s="12" t="n">
        <f aca="false">M344*P344*(1-N344)</f>
        <v>5402.88</v>
      </c>
      <c r="R344" s="12" t="n">
        <f aca="false">M344*O344</f>
        <v>5470.43</v>
      </c>
      <c r="S344" s="12" t="n">
        <f aca="false">Q344-R344</f>
        <v>-67.5500000000002</v>
      </c>
      <c r="T344" s="11" t="n">
        <f aca="false">IFERROR(S344/Q344,0)</f>
        <v>-0.0125025912106136</v>
      </c>
      <c r="U344" s="13" t="n">
        <f aca="false">F344-E344</f>
        <v>14</v>
      </c>
      <c r="V344" s="13" t="n">
        <f aca="false">G344-F344</f>
        <v>8</v>
      </c>
      <c r="W344" s="13" t="n">
        <f aca="false">G344-E344</f>
        <v>22</v>
      </c>
      <c r="X344" s="10" t="n">
        <f aca="false">YEAR(E344)</f>
        <v>2018</v>
      </c>
      <c r="Y344" s="0" t="str">
        <f aca="false">TEXT(E344,"yyyy-mm")</f>
        <v>2018-07</v>
      </c>
      <c r="Z344" s="0" t="str">
        <f aca="false">"Q"&amp;ROUNDUP(MONTH(E344)/3,0)&amp;"-"&amp;YEAR(E344)</f>
        <v>Q3-2018</v>
      </c>
    </row>
    <row r="345" customFormat="false" ht="14.25" hidden="false" customHeight="false" outlineLevel="0" collapsed="false">
      <c r="A345" s="0" t="s">
        <v>387</v>
      </c>
      <c r="B345" s="0" t="s">
        <v>34</v>
      </c>
      <c r="C345" s="0" t="s">
        <v>39</v>
      </c>
      <c r="D345" s="9" t="n">
        <v>43200</v>
      </c>
      <c r="E345" s="9" t="n">
        <v>43292</v>
      </c>
      <c r="F345" s="9" t="n">
        <v>43305</v>
      </c>
      <c r="G345" s="9" t="n">
        <v>43310</v>
      </c>
      <c r="H345" s="10" t="s">
        <v>36</v>
      </c>
      <c r="I345" s="0" t="n">
        <v>6</v>
      </c>
      <c r="J345" s="0" t="n">
        <v>48</v>
      </c>
      <c r="K345" s="0" t="n">
        <v>122</v>
      </c>
      <c r="L345" s="0" t="n">
        <v>40</v>
      </c>
      <c r="M345" s="0" t="n">
        <v>1</v>
      </c>
      <c r="N345" s="11" t="n">
        <v>0.05</v>
      </c>
      <c r="O345" s="12" t="n">
        <v>794.42</v>
      </c>
      <c r="P345" s="12" t="n">
        <v>1118.9</v>
      </c>
      <c r="Q345" s="12" t="n">
        <f aca="false">M345*P345*(1-N345)</f>
        <v>1062.955</v>
      </c>
      <c r="R345" s="12" t="n">
        <f aca="false">M345*O345</f>
        <v>794.42</v>
      </c>
      <c r="S345" s="12" t="n">
        <f aca="false">Q345-R345</f>
        <v>268.535</v>
      </c>
      <c r="T345" s="11" t="n">
        <f aca="false">IFERROR(S345/Q345,0)</f>
        <v>0.25263063817377</v>
      </c>
      <c r="U345" s="13" t="n">
        <f aca="false">F345-E345</f>
        <v>13</v>
      </c>
      <c r="V345" s="13" t="n">
        <f aca="false">G345-F345</f>
        <v>5</v>
      </c>
      <c r="W345" s="13" t="n">
        <f aca="false">G345-E345</f>
        <v>18</v>
      </c>
      <c r="X345" s="10" t="n">
        <f aca="false">YEAR(E345)</f>
        <v>2018</v>
      </c>
      <c r="Y345" s="0" t="str">
        <f aca="false">TEXT(E345,"yyyy-mm")</f>
        <v>2018-07</v>
      </c>
      <c r="Z345" s="0" t="str">
        <f aca="false">"Q"&amp;ROUNDUP(MONTH(E345)/3,0)&amp;"-"&amp;YEAR(E345)</f>
        <v>Q3-2018</v>
      </c>
    </row>
    <row r="346" customFormat="false" ht="14.25" hidden="false" customHeight="false" outlineLevel="0" collapsed="false">
      <c r="A346" s="0" t="s">
        <v>388</v>
      </c>
      <c r="B346" s="0" t="s">
        <v>38</v>
      </c>
      <c r="C346" s="0" t="s">
        <v>46</v>
      </c>
      <c r="D346" s="9" t="n">
        <v>43200</v>
      </c>
      <c r="E346" s="9" t="n">
        <v>43292</v>
      </c>
      <c r="F346" s="9" t="n">
        <v>43312</v>
      </c>
      <c r="G346" s="9" t="n">
        <v>43318</v>
      </c>
      <c r="H346" s="10" t="s">
        <v>36</v>
      </c>
      <c r="I346" s="0" t="n">
        <v>16</v>
      </c>
      <c r="J346" s="0" t="n">
        <v>43</v>
      </c>
      <c r="K346" s="0" t="n">
        <v>319</v>
      </c>
      <c r="L346" s="0" t="n">
        <v>6</v>
      </c>
      <c r="M346" s="0" t="n">
        <v>8</v>
      </c>
      <c r="N346" s="11" t="n">
        <v>0.05</v>
      </c>
      <c r="O346" s="12" t="n">
        <v>74.17</v>
      </c>
      <c r="P346" s="12" t="n">
        <v>180.9</v>
      </c>
      <c r="Q346" s="12" t="n">
        <f aca="false">M346*P346*(1-N346)</f>
        <v>1374.84</v>
      </c>
      <c r="R346" s="12" t="n">
        <f aca="false">M346*O346</f>
        <v>593.36</v>
      </c>
      <c r="S346" s="12" t="n">
        <f aca="false">Q346-R346</f>
        <v>781.48</v>
      </c>
      <c r="T346" s="11" t="n">
        <f aca="false">IFERROR(S346/Q346,0)</f>
        <v>0.568415233772657</v>
      </c>
      <c r="U346" s="13" t="n">
        <f aca="false">F346-E346</f>
        <v>20</v>
      </c>
      <c r="V346" s="13" t="n">
        <f aca="false">G346-F346</f>
        <v>6</v>
      </c>
      <c r="W346" s="13" t="n">
        <f aca="false">G346-E346</f>
        <v>26</v>
      </c>
      <c r="X346" s="10" t="n">
        <f aca="false">YEAR(E346)</f>
        <v>2018</v>
      </c>
      <c r="Y346" s="0" t="str">
        <f aca="false">TEXT(E346,"yyyy-mm")</f>
        <v>2018-07</v>
      </c>
      <c r="Z346" s="0" t="str">
        <f aca="false">"Q"&amp;ROUNDUP(MONTH(E346)/3,0)&amp;"-"&amp;YEAR(E346)</f>
        <v>Q3-2018</v>
      </c>
    </row>
    <row r="347" customFormat="false" ht="14.25" hidden="false" customHeight="false" outlineLevel="0" collapsed="false">
      <c r="A347" s="0" t="s">
        <v>389</v>
      </c>
      <c r="B347" s="0" t="s">
        <v>41</v>
      </c>
      <c r="C347" s="0" t="s">
        <v>39</v>
      </c>
      <c r="D347" s="9" t="n">
        <v>43200</v>
      </c>
      <c r="E347" s="9" t="n">
        <v>43292</v>
      </c>
      <c r="F347" s="9" t="n">
        <v>43319</v>
      </c>
      <c r="G347" s="9" t="n">
        <v>43320</v>
      </c>
      <c r="H347" s="10" t="s">
        <v>36</v>
      </c>
      <c r="I347" s="0" t="n">
        <v>22</v>
      </c>
      <c r="J347" s="0" t="n">
        <v>23</v>
      </c>
      <c r="K347" s="0" t="n">
        <v>96</v>
      </c>
      <c r="L347" s="0" t="n">
        <v>24</v>
      </c>
      <c r="M347" s="0" t="n">
        <v>7</v>
      </c>
      <c r="N347" s="11" t="n">
        <v>0.05</v>
      </c>
      <c r="O347" s="12" t="n">
        <v>346.12</v>
      </c>
      <c r="P347" s="12" t="n">
        <v>844.2</v>
      </c>
      <c r="Q347" s="12" t="n">
        <f aca="false">M347*P347*(1-N347)</f>
        <v>5613.93</v>
      </c>
      <c r="R347" s="12" t="n">
        <f aca="false">M347*O347</f>
        <v>2422.84</v>
      </c>
      <c r="S347" s="12" t="n">
        <f aca="false">Q347-R347</f>
        <v>3191.09</v>
      </c>
      <c r="T347" s="11" t="n">
        <f aca="false">IFERROR(S347/Q347,0)</f>
        <v>0.56842354642826</v>
      </c>
      <c r="U347" s="13" t="n">
        <f aca="false">F347-E347</f>
        <v>27</v>
      </c>
      <c r="V347" s="13" t="n">
        <f aca="false">G347-F347</f>
        <v>1</v>
      </c>
      <c r="W347" s="13" t="n">
        <f aca="false">G347-E347</f>
        <v>28</v>
      </c>
      <c r="X347" s="10" t="n">
        <f aca="false">YEAR(E347)</f>
        <v>2018</v>
      </c>
      <c r="Y347" s="0" t="str">
        <f aca="false">TEXT(E347,"yyyy-mm")</f>
        <v>2018-07</v>
      </c>
      <c r="Z347" s="0" t="str">
        <f aca="false">"Q"&amp;ROUNDUP(MONTH(E347)/3,0)&amp;"-"&amp;YEAR(E347)</f>
        <v>Q3-2018</v>
      </c>
    </row>
    <row r="348" customFormat="false" ht="14.25" hidden="false" customHeight="false" outlineLevel="0" collapsed="false">
      <c r="A348" s="0" t="s">
        <v>390</v>
      </c>
      <c r="B348" s="0" t="s">
        <v>34</v>
      </c>
      <c r="C348" s="0" t="s">
        <v>39</v>
      </c>
      <c r="D348" s="9" t="n">
        <v>43200</v>
      </c>
      <c r="E348" s="9" t="n">
        <v>43292</v>
      </c>
      <c r="F348" s="9" t="n">
        <v>43315</v>
      </c>
      <c r="G348" s="9" t="n">
        <v>43318</v>
      </c>
      <c r="H348" s="10" t="s">
        <v>36</v>
      </c>
      <c r="I348" s="0" t="n">
        <v>7</v>
      </c>
      <c r="J348" s="0" t="n">
        <v>25</v>
      </c>
      <c r="K348" s="0" t="n">
        <v>96</v>
      </c>
      <c r="L348" s="0" t="n">
        <v>11</v>
      </c>
      <c r="M348" s="0" t="n">
        <v>7</v>
      </c>
      <c r="N348" s="11" t="n">
        <v>0.2</v>
      </c>
      <c r="O348" s="12" t="n">
        <v>1780.26</v>
      </c>
      <c r="P348" s="12" t="n">
        <v>3490.7</v>
      </c>
      <c r="Q348" s="12" t="n">
        <f aca="false">M348*P348*(1-N348)</f>
        <v>19547.92</v>
      </c>
      <c r="R348" s="12" t="n">
        <f aca="false">M348*O348</f>
        <v>12461.82</v>
      </c>
      <c r="S348" s="12" t="n">
        <f aca="false">Q348-R348</f>
        <v>7086.1</v>
      </c>
      <c r="T348" s="11" t="n">
        <f aca="false">IFERROR(S348/Q348,0)</f>
        <v>0.362498925716905</v>
      </c>
      <c r="U348" s="13" t="n">
        <f aca="false">F348-E348</f>
        <v>23</v>
      </c>
      <c r="V348" s="13" t="n">
        <f aca="false">G348-F348</f>
        <v>3</v>
      </c>
      <c r="W348" s="13" t="n">
        <f aca="false">G348-E348</f>
        <v>26</v>
      </c>
      <c r="X348" s="10" t="n">
        <f aca="false">YEAR(E348)</f>
        <v>2018</v>
      </c>
      <c r="Y348" s="0" t="str">
        <f aca="false">TEXT(E348,"yyyy-mm")</f>
        <v>2018-07</v>
      </c>
      <c r="Z348" s="0" t="str">
        <f aca="false">"Q"&amp;ROUNDUP(MONTH(E348)/3,0)&amp;"-"&amp;YEAR(E348)</f>
        <v>Q3-2018</v>
      </c>
    </row>
    <row r="349" customFormat="false" ht="14.25" hidden="false" customHeight="false" outlineLevel="0" collapsed="false">
      <c r="A349" s="0" t="s">
        <v>391</v>
      </c>
      <c r="B349" s="0" t="s">
        <v>38</v>
      </c>
      <c r="C349" s="0" t="s">
        <v>79</v>
      </c>
      <c r="D349" s="9" t="n">
        <v>43200</v>
      </c>
      <c r="E349" s="9" t="n">
        <v>43293</v>
      </c>
      <c r="F349" s="9" t="n">
        <v>43320</v>
      </c>
      <c r="G349" s="9" t="n">
        <v>43323</v>
      </c>
      <c r="H349" s="10" t="s">
        <v>36</v>
      </c>
      <c r="I349" s="0" t="n">
        <v>20</v>
      </c>
      <c r="J349" s="0" t="n">
        <v>39</v>
      </c>
      <c r="K349" s="0" t="n">
        <v>66</v>
      </c>
      <c r="L349" s="0" t="n">
        <v>9</v>
      </c>
      <c r="M349" s="0" t="n">
        <v>5</v>
      </c>
      <c r="N349" s="11" t="n">
        <v>0.2</v>
      </c>
      <c r="O349" s="12" t="n">
        <v>778.54</v>
      </c>
      <c r="P349" s="12" t="n">
        <v>1112.2</v>
      </c>
      <c r="Q349" s="12" t="n">
        <f aca="false">M349*P349*(1-N349)</f>
        <v>4448.8</v>
      </c>
      <c r="R349" s="12" t="n">
        <f aca="false">M349*O349</f>
        <v>3892.7</v>
      </c>
      <c r="S349" s="12" t="n">
        <f aca="false">Q349-R349</f>
        <v>556.1</v>
      </c>
      <c r="T349" s="11" t="n">
        <f aca="false">IFERROR(S349/Q349,0)</f>
        <v>0.125</v>
      </c>
      <c r="U349" s="13" t="n">
        <f aca="false">F349-E349</f>
        <v>27</v>
      </c>
      <c r="V349" s="13" t="n">
        <f aca="false">G349-F349</f>
        <v>3</v>
      </c>
      <c r="W349" s="13" t="n">
        <f aca="false">G349-E349</f>
        <v>30</v>
      </c>
      <c r="X349" s="10" t="n">
        <f aca="false">YEAR(E349)</f>
        <v>2018</v>
      </c>
      <c r="Y349" s="0" t="str">
        <f aca="false">TEXT(E349,"yyyy-mm")</f>
        <v>2018-07</v>
      </c>
      <c r="Z349" s="0" t="str">
        <f aca="false">"Q"&amp;ROUNDUP(MONTH(E349)/3,0)&amp;"-"&amp;YEAR(E349)</f>
        <v>Q3-2018</v>
      </c>
    </row>
    <row r="350" customFormat="false" ht="14.25" hidden="false" customHeight="false" outlineLevel="0" collapsed="false">
      <c r="A350" s="0" t="s">
        <v>392</v>
      </c>
      <c r="B350" s="0" t="s">
        <v>34</v>
      </c>
      <c r="C350" s="0" t="s">
        <v>39</v>
      </c>
      <c r="D350" s="9" t="n">
        <v>43200</v>
      </c>
      <c r="E350" s="9" t="n">
        <v>43293</v>
      </c>
      <c r="F350" s="9" t="n">
        <v>43320</v>
      </c>
      <c r="G350" s="9" t="n">
        <v>43327</v>
      </c>
      <c r="H350" s="10" t="s">
        <v>36</v>
      </c>
      <c r="I350" s="0" t="n">
        <v>11</v>
      </c>
      <c r="J350" s="0" t="n">
        <v>42</v>
      </c>
      <c r="K350" s="0" t="n">
        <v>128</v>
      </c>
      <c r="L350" s="0" t="n">
        <v>37</v>
      </c>
      <c r="M350" s="0" t="n">
        <v>1</v>
      </c>
      <c r="N350" s="11" t="n">
        <v>0.05</v>
      </c>
      <c r="O350" s="12" t="n">
        <v>568.16</v>
      </c>
      <c r="P350" s="12" t="n">
        <v>1072</v>
      </c>
      <c r="Q350" s="12" t="n">
        <f aca="false">M350*P350*(1-N350)</f>
        <v>1018.4</v>
      </c>
      <c r="R350" s="12" t="n">
        <f aca="false">M350*O350</f>
        <v>568.16</v>
      </c>
      <c r="S350" s="12" t="n">
        <f aca="false">Q350-R350</f>
        <v>450.24</v>
      </c>
      <c r="T350" s="11" t="n">
        <f aca="false">IFERROR(S350/Q350,0)</f>
        <v>0.442105263157895</v>
      </c>
      <c r="U350" s="13" t="n">
        <f aca="false">F350-E350</f>
        <v>27</v>
      </c>
      <c r="V350" s="13" t="n">
        <f aca="false">G350-F350</f>
        <v>7</v>
      </c>
      <c r="W350" s="13" t="n">
        <f aca="false">G350-E350</f>
        <v>34</v>
      </c>
      <c r="X350" s="10" t="n">
        <f aca="false">YEAR(E350)</f>
        <v>2018</v>
      </c>
      <c r="Y350" s="0" t="str">
        <f aca="false">TEXT(E350,"yyyy-mm")</f>
        <v>2018-07</v>
      </c>
      <c r="Z350" s="0" t="str">
        <f aca="false">"Q"&amp;ROUNDUP(MONTH(E350)/3,0)&amp;"-"&amp;YEAR(E350)</f>
        <v>Q3-2018</v>
      </c>
    </row>
    <row r="351" customFormat="false" ht="14.25" hidden="false" customHeight="false" outlineLevel="0" collapsed="false">
      <c r="A351" s="0" t="s">
        <v>393</v>
      </c>
      <c r="B351" s="0" t="s">
        <v>41</v>
      </c>
      <c r="C351" s="0" t="s">
        <v>48</v>
      </c>
      <c r="D351" s="9" t="n">
        <v>43200</v>
      </c>
      <c r="E351" s="9" t="n">
        <v>43293</v>
      </c>
      <c r="F351" s="9" t="n">
        <v>43310</v>
      </c>
      <c r="G351" s="9" t="n">
        <v>43316</v>
      </c>
      <c r="H351" s="10" t="s">
        <v>36</v>
      </c>
      <c r="I351" s="0" t="n">
        <v>24</v>
      </c>
      <c r="J351" s="0" t="n">
        <v>20</v>
      </c>
      <c r="K351" s="0" t="n">
        <v>1</v>
      </c>
      <c r="L351" s="0" t="n">
        <v>41</v>
      </c>
      <c r="M351" s="0" t="n">
        <v>3</v>
      </c>
      <c r="N351" s="11" t="n">
        <v>0.075</v>
      </c>
      <c r="O351" s="12" t="n">
        <v>906.11</v>
      </c>
      <c r="P351" s="12" t="n">
        <v>1078.7</v>
      </c>
      <c r="Q351" s="12" t="n">
        <f aca="false">M351*P351*(1-N351)</f>
        <v>2993.3925</v>
      </c>
      <c r="R351" s="12" t="n">
        <f aca="false">M351*O351</f>
        <v>2718.33</v>
      </c>
      <c r="S351" s="12" t="n">
        <f aca="false">Q351-R351</f>
        <v>275.0625</v>
      </c>
      <c r="T351" s="11" t="n">
        <f aca="false">IFERROR(S351/Q351,0)</f>
        <v>0.0918898874771686</v>
      </c>
      <c r="U351" s="13" t="n">
        <f aca="false">F351-E351</f>
        <v>17</v>
      </c>
      <c r="V351" s="13" t="n">
        <f aca="false">G351-F351</f>
        <v>6</v>
      </c>
      <c r="W351" s="13" t="n">
        <f aca="false">G351-E351</f>
        <v>23</v>
      </c>
      <c r="X351" s="10" t="n">
        <f aca="false">YEAR(E351)</f>
        <v>2018</v>
      </c>
      <c r="Y351" s="0" t="str">
        <f aca="false">TEXT(E351,"yyyy-mm")</f>
        <v>2018-07</v>
      </c>
      <c r="Z351" s="0" t="str">
        <f aca="false">"Q"&amp;ROUNDUP(MONTH(E351)/3,0)&amp;"-"&amp;YEAR(E351)</f>
        <v>Q3-2018</v>
      </c>
    </row>
    <row r="352" customFormat="false" ht="14.25" hidden="false" customHeight="false" outlineLevel="0" collapsed="false">
      <c r="A352" s="0" t="s">
        <v>394</v>
      </c>
      <c r="B352" s="0" t="s">
        <v>43</v>
      </c>
      <c r="C352" s="0" t="s">
        <v>46</v>
      </c>
      <c r="D352" s="9" t="n">
        <v>43200</v>
      </c>
      <c r="E352" s="9" t="n">
        <v>43293</v>
      </c>
      <c r="F352" s="9" t="n">
        <v>43307</v>
      </c>
      <c r="G352" s="9" t="n">
        <v>43313</v>
      </c>
      <c r="H352" s="10" t="s">
        <v>36</v>
      </c>
      <c r="I352" s="0" t="n">
        <v>26</v>
      </c>
      <c r="J352" s="0" t="n">
        <v>10</v>
      </c>
      <c r="K352" s="0" t="n">
        <v>273</v>
      </c>
      <c r="L352" s="0" t="n">
        <v>25</v>
      </c>
      <c r="M352" s="0" t="n">
        <v>7</v>
      </c>
      <c r="N352" s="11" t="n">
        <v>0.075</v>
      </c>
      <c r="O352" s="12" t="n">
        <v>3857.93</v>
      </c>
      <c r="P352" s="12" t="n">
        <v>5433.7</v>
      </c>
      <c r="Q352" s="12" t="n">
        <f aca="false">M352*P352*(1-N352)</f>
        <v>35183.2075</v>
      </c>
      <c r="R352" s="12" t="n">
        <f aca="false">M352*O352</f>
        <v>27005.51</v>
      </c>
      <c r="S352" s="12" t="n">
        <f aca="false">Q352-R352</f>
        <v>8177.69750000001</v>
      </c>
      <c r="T352" s="11" t="n">
        <f aca="false">IFERROR(S352/Q352,0)</f>
        <v>0.232431835556778</v>
      </c>
      <c r="U352" s="13" t="n">
        <f aca="false">F352-E352</f>
        <v>14</v>
      </c>
      <c r="V352" s="13" t="n">
        <f aca="false">G352-F352</f>
        <v>6</v>
      </c>
      <c r="W352" s="13" t="n">
        <f aca="false">G352-E352</f>
        <v>20</v>
      </c>
      <c r="X352" s="10" t="n">
        <f aca="false">YEAR(E352)</f>
        <v>2018</v>
      </c>
      <c r="Y352" s="0" t="str">
        <f aca="false">TEXT(E352,"yyyy-mm")</f>
        <v>2018-07</v>
      </c>
      <c r="Z352" s="0" t="str">
        <f aca="false">"Q"&amp;ROUNDUP(MONTH(E352)/3,0)&amp;"-"&amp;YEAR(E352)</f>
        <v>Q3-2018</v>
      </c>
    </row>
    <row r="353" customFormat="false" ht="14.25" hidden="false" customHeight="false" outlineLevel="0" collapsed="false">
      <c r="A353" s="0" t="s">
        <v>395</v>
      </c>
      <c r="B353" s="0" t="s">
        <v>38</v>
      </c>
      <c r="C353" s="0" t="s">
        <v>46</v>
      </c>
      <c r="D353" s="9" t="n">
        <v>43200</v>
      </c>
      <c r="E353" s="9" t="n">
        <v>43293</v>
      </c>
      <c r="F353" s="9" t="n">
        <v>43295</v>
      </c>
      <c r="G353" s="9" t="n">
        <v>43299</v>
      </c>
      <c r="H353" s="10" t="s">
        <v>36</v>
      </c>
      <c r="I353" s="0" t="n">
        <v>16</v>
      </c>
      <c r="J353" s="0" t="n">
        <v>17</v>
      </c>
      <c r="K353" s="0" t="n">
        <v>309</v>
      </c>
      <c r="L353" s="0" t="n">
        <v>24</v>
      </c>
      <c r="M353" s="0" t="n">
        <v>8</v>
      </c>
      <c r="N353" s="11" t="n">
        <v>0.05</v>
      </c>
      <c r="O353" s="12" t="n">
        <v>3163.94</v>
      </c>
      <c r="P353" s="12" t="n">
        <v>3906.1</v>
      </c>
      <c r="Q353" s="12" t="n">
        <f aca="false">M353*P353*(1-N353)</f>
        <v>29686.36</v>
      </c>
      <c r="R353" s="12" t="n">
        <f aca="false">M353*O353</f>
        <v>25311.52</v>
      </c>
      <c r="S353" s="12" t="n">
        <f aca="false">Q353-R353</f>
        <v>4374.84</v>
      </c>
      <c r="T353" s="11" t="n">
        <f aca="false">IFERROR(S353/Q353,0)</f>
        <v>0.147368690536664</v>
      </c>
      <c r="U353" s="13" t="n">
        <f aca="false">F353-E353</f>
        <v>2</v>
      </c>
      <c r="V353" s="13" t="n">
        <f aca="false">G353-F353</f>
        <v>4</v>
      </c>
      <c r="W353" s="13" t="n">
        <f aca="false">G353-E353</f>
        <v>6</v>
      </c>
      <c r="X353" s="10" t="n">
        <f aca="false">YEAR(E353)</f>
        <v>2018</v>
      </c>
      <c r="Y353" s="0" t="str">
        <f aca="false">TEXT(E353,"yyyy-mm")</f>
        <v>2018-07</v>
      </c>
      <c r="Z353" s="0" t="str">
        <f aca="false">"Q"&amp;ROUNDUP(MONTH(E353)/3,0)&amp;"-"&amp;YEAR(E353)</f>
        <v>Q3-2018</v>
      </c>
    </row>
    <row r="354" customFormat="false" ht="14.25" hidden="false" customHeight="false" outlineLevel="0" collapsed="false">
      <c r="A354" s="0" t="s">
        <v>396</v>
      </c>
      <c r="B354" s="0" t="s">
        <v>38</v>
      </c>
      <c r="C354" s="0" t="s">
        <v>39</v>
      </c>
      <c r="D354" s="9" t="n">
        <v>43200</v>
      </c>
      <c r="E354" s="9" t="n">
        <v>43293</v>
      </c>
      <c r="F354" s="9" t="n">
        <v>43301</v>
      </c>
      <c r="G354" s="9" t="n">
        <v>43306</v>
      </c>
      <c r="H354" s="10" t="s">
        <v>36</v>
      </c>
      <c r="I354" s="0" t="n">
        <v>13</v>
      </c>
      <c r="J354" s="0" t="n">
        <v>21</v>
      </c>
      <c r="K354" s="0" t="n">
        <v>103</v>
      </c>
      <c r="L354" s="0" t="n">
        <v>30</v>
      </c>
      <c r="M354" s="0" t="n">
        <v>4</v>
      </c>
      <c r="N354" s="11" t="n">
        <v>0.15</v>
      </c>
      <c r="O354" s="12" t="n">
        <v>2090.07</v>
      </c>
      <c r="P354" s="12" t="n">
        <v>2458.9</v>
      </c>
      <c r="Q354" s="12" t="n">
        <f aca="false">M354*P354*(1-N354)</f>
        <v>8360.26</v>
      </c>
      <c r="R354" s="12" t="n">
        <f aca="false">M354*O354</f>
        <v>8360.28</v>
      </c>
      <c r="S354" s="12" t="n">
        <f aca="false">Q354-R354</f>
        <v>-0.0200000000004366</v>
      </c>
      <c r="T354" s="11" t="n">
        <f aca="false">IFERROR(S354/Q354,0)</f>
        <v>-2.39227009691523E-006</v>
      </c>
      <c r="U354" s="13" t="n">
        <f aca="false">F354-E354</f>
        <v>8</v>
      </c>
      <c r="V354" s="13" t="n">
        <f aca="false">G354-F354</f>
        <v>5</v>
      </c>
      <c r="W354" s="13" t="n">
        <f aca="false">G354-E354</f>
        <v>13</v>
      </c>
      <c r="X354" s="10" t="n">
        <f aca="false">YEAR(E354)</f>
        <v>2018</v>
      </c>
      <c r="Y354" s="0" t="str">
        <f aca="false">TEXT(E354,"yyyy-mm")</f>
        <v>2018-07</v>
      </c>
      <c r="Z354" s="0" t="str">
        <f aca="false">"Q"&amp;ROUNDUP(MONTH(E354)/3,0)&amp;"-"&amp;YEAR(E354)</f>
        <v>Q3-2018</v>
      </c>
    </row>
    <row r="355" customFormat="false" ht="14.25" hidden="false" customHeight="false" outlineLevel="0" collapsed="false">
      <c r="A355" s="0" t="s">
        <v>397</v>
      </c>
      <c r="B355" s="0" t="s">
        <v>41</v>
      </c>
      <c r="C355" s="0" t="s">
        <v>35</v>
      </c>
      <c r="D355" s="9" t="n">
        <v>43200</v>
      </c>
      <c r="E355" s="9" t="n">
        <v>43293</v>
      </c>
      <c r="F355" s="9" t="n">
        <v>43311</v>
      </c>
      <c r="G355" s="9" t="n">
        <v>43313</v>
      </c>
      <c r="H355" s="10" t="s">
        <v>36</v>
      </c>
      <c r="I355" s="0" t="n">
        <v>24</v>
      </c>
      <c r="J355" s="0" t="n">
        <v>8</v>
      </c>
      <c r="K355" s="0" t="n">
        <v>258</v>
      </c>
      <c r="L355" s="0" t="n">
        <v>10</v>
      </c>
      <c r="M355" s="0" t="n">
        <v>3</v>
      </c>
      <c r="N355" s="11" t="n">
        <v>0.075</v>
      </c>
      <c r="O355" s="12" t="n">
        <v>856.39</v>
      </c>
      <c r="P355" s="12" t="n">
        <v>1112.2</v>
      </c>
      <c r="Q355" s="12" t="n">
        <f aca="false">M355*P355*(1-N355)</f>
        <v>3086.355</v>
      </c>
      <c r="R355" s="12" t="n">
        <f aca="false">M355*O355</f>
        <v>2569.17</v>
      </c>
      <c r="S355" s="12" t="n">
        <f aca="false">Q355-R355</f>
        <v>517.185</v>
      </c>
      <c r="T355" s="11" t="n">
        <f aca="false">IFERROR(S355/Q355,0)</f>
        <v>0.16757145564914</v>
      </c>
      <c r="U355" s="13" t="n">
        <f aca="false">F355-E355</f>
        <v>18</v>
      </c>
      <c r="V355" s="13" t="n">
        <f aca="false">G355-F355</f>
        <v>2</v>
      </c>
      <c r="W355" s="13" t="n">
        <f aca="false">G355-E355</f>
        <v>20</v>
      </c>
      <c r="X355" s="10" t="n">
        <f aca="false">YEAR(E355)</f>
        <v>2018</v>
      </c>
      <c r="Y355" s="0" t="str">
        <f aca="false">TEXT(E355,"yyyy-mm")</f>
        <v>2018-07</v>
      </c>
      <c r="Z355" s="0" t="str">
        <f aca="false">"Q"&amp;ROUNDUP(MONTH(E355)/3,0)&amp;"-"&amp;YEAR(E355)</f>
        <v>Q3-2018</v>
      </c>
    </row>
    <row r="356" customFormat="false" ht="14.25" hidden="false" customHeight="false" outlineLevel="0" collapsed="false">
      <c r="A356" s="0" t="s">
        <v>398</v>
      </c>
      <c r="B356" s="0" t="s">
        <v>34</v>
      </c>
      <c r="C356" s="0" t="s">
        <v>39</v>
      </c>
      <c r="D356" s="9" t="n">
        <v>43200</v>
      </c>
      <c r="E356" s="9" t="n">
        <v>43293</v>
      </c>
      <c r="F356" s="9" t="n">
        <v>43297</v>
      </c>
      <c r="G356" s="9" t="n">
        <v>43298</v>
      </c>
      <c r="H356" s="10" t="s">
        <v>36</v>
      </c>
      <c r="I356" s="0" t="n">
        <v>10</v>
      </c>
      <c r="J356" s="0" t="n">
        <v>31</v>
      </c>
      <c r="K356" s="0" t="n">
        <v>149</v>
      </c>
      <c r="L356" s="0" t="n">
        <v>47</v>
      </c>
      <c r="M356" s="0" t="n">
        <v>4</v>
      </c>
      <c r="N356" s="11" t="n">
        <v>0.05</v>
      </c>
      <c r="O356" s="12" t="n">
        <v>745.71</v>
      </c>
      <c r="P356" s="12" t="n">
        <v>1065.3</v>
      </c>
      <c r="Q356" s="12" t="n">
        <f aca="false">M356*P356*(1-N356)</f>
        <v>4048.14</v>
      </c>
      <c r="R356" s="12" t="n">
        <f aca="false">M356*O356</f>
        <v>2982.84</v>
      </c>
      <c r="S356" s="12" t="n">
        <f aca="false">Q356-R356</f>
        <v>1065.3</v>
      </c>
      <c r="T356" s="11" t="n">
        <f aca="false">IFERROR(S356/Q356,0)</f>
        <v>0.263157894736842</v>
      </c>
      <c r="U356" s="13" t="n">
        <f aca="false">F356-E356</f>
        <v>4</v>
      </c>
      <c r="V356" s="13" t="n">
        <f aca="false">G356-F356</f>
        <v>1</v>
      </c>
      <c r="W356" s="13" t="n">
        <f aca="false">G356-E356</f>
        <v>5</v>
      </c>
      <c r="X356" s="10" t="n">
        <f aca="false">YEAR(E356)</f>
        <v>2018</v>
      </c>
      <c r="Y356" s="0" t="str">
        <f aca="false">TEXT(E356,"yyyy-mm")</f>
        <v>2018-07</v>
      </c>
      <c r="Z356" s="0" t="str">
        <f aca="false">"Q"&amp;ROUNDUP(MONTH(E356)/3,0)&amp;"-"&amp;YEAR(E356)</f>
        <v>Q3-2018</v>
      </c>
    </row>
    <row r="357" customFormat="false" ht="14.25" hidden="false" customHeight="false" outlineLevel="0" collapsed="false">
      <c r="A357" s="0" t="s">
        <v>399</v>
      </c>
      <c r="B357" s="0" t="s">
        <v>34</v>
      </c>
      <c r="C357" s="0" t="s">
        <v>46</v>
      </c>
      <c r="D357" s="9" t="n">
        <v>43200</v>
      </c>
      <c r="E357" s="9" t="n">
        <v>43293</v>
      </c>
      <c r="F357" s="9" t="n">
        <v>43305</v>
      </c>
      <c r="G357" s="9" t="n">
        <v>43311</v>
      </c>
      <c r="H357" s="10" t="s">
        <v>36</v>
      </c>
      <c r="I357" s="0" t="n">
        <v>1</v>
      </c>
      <c r="J357" s="0" t="n">
        <v>5</v>
      </c>
      <c r="K357" s="0" t="n">
        <v>298</v>
      </c>
      <c r="L357" s="0" t="n">
        <v>35</v>
      </c>
      <c r="M357" s="0" t="n">
        <v>6</v>
      </c>
      <c r="N357" s="11" t="n">
        <v>0.075</v>
      </c>
      <c r="O357" s="12" t="n">
        <v>1359.7</v>
      </c>
      <c r="P357" s="12" t="n">
        <v>1862.6</v>
      </c>
      <c r="Q357" s="12" t="n">
        <f aca="false">M357*P357*(1-N357)</f>
        <v>10337.43</v>
      </c>
      <c r="R357" s="12" t="n">
        <f aca="false">M357*O357</f>
        <v>8158.2</v>
      </c>
      <c r="S357" s="12" t="n">
        <f aca="false">Q357-R357</f>
        <v>2179.23</v>
      </c>
      <c r="T357" s="11" t="n">
        <f aca="false">IFERROR(S357/Q357,0)</f>
        <v>0.210809649980701</v>
      </c>
      <c r="U357" s="13" t="n">
        <f aca="false">F357-E357</f>
        <v>12</v>
      </c>
      <c r="V357" s="13" t="n">
        <f aca="false">G357-F357</f>
        <v>6</v>
      </c>
      <c r="W357" s="13" t="n">
        <f aca="false">G357-E357</f>
        <v>18</v>
      </c>
      <c r="X357" s="10" t="n">
        <f aca="false">YEAR(E357)</f>
        <v>2018</v>
      </c>
      <c r="Y357" s="0" t="str">
        <f aca="false">TEXT(E357,"yyyy-mm")</f>
        <v>2018-07</v>
      </c>
      <c r="Z357" s="0" t="str">
        <f aca="false">"Q"&amp;ROUNDUP(MONTH(E357)/3,0)&amp;"-"&amp;YEAR(E357)</f>
        <v>Q3-2018</v>
      </c>
    </row>
    <row r="358" customFormat="false" ht="14.25" hidden="false" customHeight="false" outlineLevel="0" collapsed="false">
      <c r="A358" s="0" t="s">
        <v>400</v>
      </c>
      <c r="B358" s="0" t="s">
        <v>43</v>
      </c>
      <c r="C358" s="0" t="s">
        <v>46</v>
      </c>
      <c r="D358" s="9" t="n">
        <v>43200</v>
      </c>
      <c r="E358" s="9" t="n">
        <v>43293</v>
      </c>
      <c r="F358" s="9" t="n">
        <v>43312</v>
      </c>
      <c r="G358" s="9" t="n">
        <v>43316</v>
      </c>
      <c r="H358" s="10" t="s">
        <v>36</v>
      </c>
      <c r="I358" s="0" t="n">
        <v>27</v>
      </c>
      <c r="J358" s="0" t="n">
        <v>11</v>
      </c>
      <c r="K358" s="0" t="n">
        <v>273</v>
      </c>
      <c r="L358" s="0" t="n">
        <v>7</v>
      </c>
      <c r="M358" s="0" t="n">
        <v>7</v>
      </c>
      <c r="N358" s="11" t="n">
        <v>0.2</v>
      </c>
      <c r="O358" s="12" t="n">
        <v>1184.56</v>
      </c>
      <c r="P358" s="12" t="n">
        <v>1822.4</v>
      </c>
      <c r="Q358" s="12" t="n">
        <f aca="false">M358*P358*(1-N358)</f>
        <v>10205.44</v>
      </c>
      <c r="R358" s="12" t="n">
        <f aca="false">M358*O358</f>
        <v>8291.92</v>
      </c>
      <c r="S358" s="12" t="n">
        <f aca="false">Q358-R358</f>
        <v>1913.52</v>
      </c>
      <c r="T358" s="11" t="n">
        <f aca="false">IFERROR(S358/Q358,0)</f>
        <v>0.1875</v>
      </c>
      <c r="U358" s="13" t="n">
        <f aca="false">F358-E358</f>
        <v>19</v>
      </c>
      <c r="V358" s="13" t="n">
        <f aca="false">G358-F358</f>
        <v>4</v>
      </c>
      <c r="W358" s="13" t="n">
        <f aca="false">G358-E358</f>
        <v>23</v>
      </c>
      <c r="X358" s="10" t="n">
        <f aca="false">YEAR(E358)</f>
        <v>2018</v>
      </c>
      <c r="Y358" s="0" t="str">
        <f aca="false">TEXT(E358,"yyyy-mm")</f>
        <v>2018-07</v>
      </c>
      <c r="Z358" s="0" t="str">
        <f aca="false">"Q"&amp;ROUNDUP(MONTH(E358)/3,0)&amp;"-"&amp;YEAR(E358)</f>
        <v>Q3-2018</v>
      </c>
    </row>
    <row r="359" customFormat="false" ht="14.25" hidden="false" customHeight="false" outlineLevel="0" collapsed="false">
      <c r="A359" s="0" t="s">
        <v>401</v>
      </c>
      <c r="B359" s="0" t="s">
        <v>43</v>
      </c>
      <c r="C359" s="0" t="s">
        <v>39</v>
      </c>
      <c r="D359" s="9" t="n">
        <v>43200</v>
      </c>
      <c r="E359" s="9" t="n">
        <v>43293</v>
      </c>
      <c r="F359" s="9" t="n">
        <v>43302</v>
      </c>
      <c r="G359" s="9" t="n">
        <v>43310</v>
      </c>
      <c r="H359" s="10" t="s">
        <v>36</v>
      </c>
      <c r="I359" s="0" t="n">
        <v>26</v>
      </c>
      <c r="J359" s="0" t="n">
        <v>35</v>
      </c>
      <c r="K359" s="0" t="n">
        <v>161</v>
      </c>
      <c r="L359" s="0" t="n">
        <v>12</v>
      </c>
      <c r="M359" s="0" t="n">
        <v>7</v>
      </c>
      <c r="N359" s="11" t="n">
        <v>0.05</v>
      </c>
      <c r="O359" s="12" t="n">
        <v>575.26</v>
      </c>
      <c r="P359" s="12" t="n">
        <v>1065.3</v>
      </c>
      <c r="Q359" s="12" t="n">
        <f aca="false">M359*P359*(1-N359)</f>
        <v>7084.245</v>
      </c>
      <c r="R359" s="12" t="n">
        <f aca="false">M359*O359</f>
        <v>4026.82</v>
      </c>
      <c r="S359" s="12" t="n">
        <f aca="false">Q359-R359</f>
        <v>3057.425</v>
      </c>
      <c r="T359" s="11" t="n">
        <f aca="false">IFERROR(S359/Q359,0)</f>
        <v>0.431580923584659</v>
      </c>
      <c r="U359" s="13" t="n">
        <f aca="false">F359-E359</f>
        <v>9</v>
      </c>
      <c r="V359" s="13" t="n">
        <f aca="false">G359-F359</f>
        <v>8</v>
      </c>
      <c r="W359" s="13" t="n">
        <f aca="false">G359-E359</f>
        <v>17</v>
      </c>
      <c r="X359" s="10" t="n">
        <f aca="false">YEAR(E359)</f>
        <v>2018</v>
      </c>
      <c r="Y359" s="0" t="str">
        <f aca="false">TEXT(E359,"yyyy-mm")</f>
        <v>2018-07</v>
      </c>
      <c r="Z359" s="0" t="str">
        <f aca="false">"Q"&amp;ROUNDUP(MONTH(E359)/3,0)&amp;"-"&amp;YEAR(E359)</f>
        <v>Q3-2018</v>
      </c>
    </row>
    <row r="360" customFormat="false" ht="14.25" hidden="false" customHeight="false" outlineLevel="0" collapsed="false">
      <c r="A360" s="0" t="s">
        <v>402</v>
      </c>
      <c r="B360" s="0" t="s">
        <v>38</v>
      </c>
      <c r="C360" s="0" t="s">
        <v>48</v>
      </c>
      <c r="D360" s="9" t="n">
        <v>43200</v>
      </c>
      <c r="E360" s="9" t="n">
        <v>43293</v>
      </c>
      <c r="F360" s="9" t="n">
        <v>43305</v>
      </c>
      <c r="G360" s="9" t="n">
        <v>43312</v>
      </c>
      <c r="H360" s="10" t="s">
        <v>36</v>
      </c>
      <c r="I360" s="0" t="n">
        <v>17</v>
      </c>
      <c r="J360" s="0" t="n">
        <v>26</v>
      </c>
      <c r="K360" s="0" t="n">
        <v>29</v>
      </c>
      <c r="L360" s="0" t="n">
        <v>16</v>
      </c>
      <c r="M360" s="0" t="n">
        <v>3</v>
      </c>
      <c r="N360" s="11" t="n">
        <v>0.05</v>
      </c>
      <c r="O360" s="12" t="n">
        <v>4289.41</v>
      </c>
      <c r="P360" s="12" t="n">
        <v>5875.9</v>
      </c>
      <c r="Q360" s="12" t="n">
        <f aca="false">M360*P360*(1-N360)</f>
        <v>16746.315</v>
      </c>
      <c r="R360" s="12" t="n">
        <f aca="false">M360*O360</f>
        <v>12868.23</v>
      </c>
      <c r="S360" s="12" t="n">
        <f aca="false">Q360-R360</f>
        <v>3878.085</v>
      </c>
      <c r="T360" s="11" t="n">
        <f aca="false">IFERROR(S360/Q360,0)</f>
        <v>0.231578409936753</v>
      </c>
      <c r="U360" s="13" t="n">
        <f aca="false">F360-E360</f>
        <v>12</v>
      </c>
      <c r="V360" s="13" t="n">
        <f aca="false">G360-F360</f>
        <v>7</v>
      </c>
      <c r="W360" s="13" t="n">
        <f aca="false">G360-E360</f>
        <v>19</v>
      </c>
      <c r="X360" s="10" t="n">
        <f aca="false">YEAR(E360)</f>
        <v>2018</v>
      </c>
      <c r="Y360" s="0" t="str">
        <f aca="false">TEXT(E360,"yyyy-mm")</f>
        <v>2018-07</v>
      </c>
      <c r="Z360" s="0" t="str">
        <f aca="false">"Q"&amp;ROUNDUP(MONTH(E360)/3,0)&amp;"-"&amp;YEAR(E360)</f>
        <v>Q3-2018</v>
      </c>
    </row>
    <row r="361" customFormat="false" ht="14.25" hidden="false" customHeight="false" outlineLevel="0" collapsed="false">
      <c r="A361" s="0" t="s">
        <v>403</v>
      </c>
      <c r="B361" s="0" t="s">
        <v>34</v>
      </c>
      <c r="C361" s="0" t="s">
        <v>39</v>
      </c>
      <c r="D361" s="9" t="n">
        <v>43200</v>
      </c>
      <c r="E361" s="9" t="n">
        <v>43293</v>
      </c>
      <c r="F361" s="9" t="n">
        <v>43313</v>
      </c>
      <c r="G361" s="9" t="n">
        <v>43318</v>
      </c>
      <c r="H361" s="10" t="s">
        <v>36</v>
      </c>
      <c r="I361" s="0" t="n">
        <v>1</v>
      </c>
      <c r="J361" s="0" t="n">
        <v>10</v>
      </c>
      <c r="K361" s="0" t="n">
        <v>151</v>
      </c>
      <c r="L361" s="0" t="n">
        <v>22</v>
      </c>
      <c r="M361" s="0" t="n">
        <v>3</v>
      </c>
      <c r="N361" s="11" t="n">
        <v>0.075</v>
      </c>
      <c r="O361" s="12" t="n">
        <v>708.73</v>
      </c>
      <c r="P361" s="12" t="n">
        <v>1728.6</v>
      </c>
      <c r="Q361" s="12" t="n">
        <f aca="false">M361*P361*(1-N361)</f>
        <v>4796.865</v>
      </c>
      <c r="R361" s="12" t="n">
        <f aca="false">M361*O361</f>
        <v>2126.19</v>
      </c>
      <c r="S361" s="12" t="n">
        <f aca="false">Q361-R361</f>
        <v>2670.675</v>
      </c>
      <c r="T361" s="11" t="n">
        <f aca="false">IFERROR(S361/Q361,0)</f>
        <v>0.556754255122877</v>
      </c>
      <c r="U361" s="13" t="n">
        <f aca="false">F361-E361</f>
        <v>20</v>
      </c>
      <c r="V361" s="13" t="n">
        <f aca="false">G361-F361</f>
        <v>5</v>
      </c>
      <c r="W361" s="13" t="n">
        <f aca="false">G361-E361</f>
        <v>25</v>
      </c>
      <c r="X361" s="10" t="n">
        <f aca="false">YEAR(E361)</f>
        <v>2018</v>
      </c>
      <c r="Y361" s="0" t="str">
        <f aca="false">TEXT(E361,"yyyy-mm")</f>
        <v>2018-07</v>
      </c>
      <c r="Z361" s="0" t="str">
        <f aca="false">"Q"&amp;ROUNDUP(MONTH(E361)/3,0)&amp;"-"&amp;YEAR(E361)</f>
        <v>Q3-2018</v>
      </c>
    </row>
    <row r="362" customFormat="false" ht="14.25" hidden="false" customHeight="false" outlineLevel="0" collapsed="false">
      <c r="A362" s="0" t="s">
        <v>404</v>
      </c>
      <c r="B362" s="0" t="s">
        <v>41</v>
      </c>
      <c r="C362" s="0" t="s">
        <v>39</v>
      </c>
      <c r="D362" s="9" t="n">
        <v>43200</v>
      </c>
      <c r="E362" s="9" t="n">
        <v>43294</v>
      </c>
      <c r="F362" s="9" t="n">
        <v>43299</v>
      </c>
      <c r="G362" s="9" t="n">
        <v>43306</v>
      </c>
      <c r="H362" s="10" t="s">
        <v>36</v>
      </c>
      <c r="I362" s="0" t="n">
        <v>24</v>
      </c>
      <c r="J362" s="0" t="n">
        <v>50</v>
      </c>
      <c r="K362" s="0" t="n">
        <v>125</v>
      </c>
      <c r="L362" s="0" t="n">
        <v>45</v>
      </c>
      <c r="M362" s="0" t="n">
        <v>4</v>
      </c>
      <c r="N362" s="11" t="n">
        <v>0.05</v>
      </c>
      <c r="O362" s="12" t="n">
        <v>2452.74</v>
      </c>
      <c r="P362" s="12" t="n">
        <v>3832.4</v>
      </c>
      <c r="Q362" s="12" t="n">
        <f aca="false">M362*P362*(1-N362)</f>
        <v>14563.12</v>
      </c>
      <c r="R362" s="12" t="n">
        <f aca="false">M362*O362</f>
        <v>9810.96</v>
      </c>
      <c r="S362" s="12" t="n">
        <f aca="false">Q362-R362</f>
        <v>4752.16</v>
      </c>
      <c r="T362" s="11" t="n">
        <f aca="false">IFERROR(S362/Q362,0)</f>
        <v>0.326314690808014</v>
      </c>
      <c r="U362" s="13" t="n">
        <f aca="false">F362-E362</f>
        <v>5</v>
      </c>
      <c r="V362" s="13" t="n">
        <f aca="false">G362-F362</f>
        <v>7</v>
      </c>
      <c r="W362" s="13" t="n">
        <f aca="false">G362-E362</f>
        <v>12</v>
      </c>
      <c r="X362" s="10" t="n">
        <f aca="false">YEAR(E362)</f>
        <v>2018</v>
      </c>
      <c r="Y362" s="0" t="str">
        <f aca="false">TEXT(E362,"yyyy-mm")</f>
        <v>2018-07</v>
      </c>
      <c r="Z362" s="0" t="str">
        <f aca="false">"Q"&amp;ROUNDUP(MONTH(E362)/3,0)&amp;"-"&amp;YEAR(E362)</f>
        <v>Q3-2018</v>
      </c>
    </row>
    <row r="363" customFormat="false" ht="14.25" hidden="false" customHeight="false" outlineLevel="0" collapsed="false">
      <c r="A363" s="0" t="s">
        <v>405</v>
      </c>
      <c r="B363" s="0" t="s">
        <v>41</v>
      </c>
      <c r="C363" s="0" t="s">
        <v>46</v>
      </c>
      <c r="D363" s="9" t="n">
        <v>43200</v>
      </c>
      <c r="E363" s="9" t="n">
        <v>43294</v>
      </c>
      <c r="F363" s="9" t="n">
        <v>43322</v>
      </c>
      <c r="G363" s="9" t="n">
        <v>43329</v>
      </c>
      <c r="H363" s="10" t="s">
        <v>36</v>
      </c>
      <c r="I363" s="0" t="n">
        <v>22</v>
      </c>
      <c r="J363" s="0" t="n">
        <v>24</v>
      </c>
      <c r="K363" s="0" t="n">
        <v>261</v>
      </c>
      <c r="L363" s="0" t="n">
        <v>7</v>
      </c>
      <c r="M363" s="0" t="n">
        <v>1</v>
      </c>
      <c r="N363" s="11" t="n">
        <v>0.05</v>
      </c>
      <c r="O363" s="12" t="n">
        <v>861.08</v>
      </c>
      <c r="P363" s="12" t="n">
        <v>1025.1</v>
      </c>
      <c r="Q363" s="12" t="n">
        <f aca="false">M363*P363*(1-N363)</f>
        <v>973.845</v>
      </c>
      <c r="R363" s="12" t="n">
        <f aca="false">M363*O363</f>
        <v>861.08</v>
      </c>
      <c r="S363" s="12" t="n">
        <f aca="false">Q363-R363</f>
        <v>112.765</v>
      </c>
      <c r="T363" s="11" t="n">
        <f aca="false">IFERROR(S363/Q363,0)</f>
        <v>0.115793581114038</v>
      </c>
      <c r="U363" s="13" t="n">
        <f aca="false">F363-E363</f>
        <v>28</v>
      </c>
      <c r="V363" s="13" t="n">
        <f aca="false">G363-F363</f>
        <v>7</v>
      </c>
      <c r="W363" s="13" t="n">
        <f aca="false">G363-E363</f>
        <v>35</v>
      </c>
      <c r="X363" s="10" t="n">
        <f aca="false">YEAR(E363)</f>
        <v>2018</v>
      </c>
      <c r="Y363" s="0" t="str">
        <f aca="false">TEXT(E363,"yyyy-mm")</f>
        <v>2018-07</v>
      </c>
      <c r="Z363" s="0" t="str">
        <f aca="false">"Q"&amp;ROUNDUP(MONTH(E363)/3,0)&amp;"-"&amp;YEAR(E363)</f>
        <v>Q3-2018</v>
      </c>
    </row>
    <row r="364" customFormat="false" ht="14.25" hidden="false" customHeight="false" outlineLevel="0" collapsed="false">
      <c r="A364" s="0" t="s">
        <v>406</v>
      </c>
      <c r="B364" s="0" t="s">
        <v>41</v>
      </c>
      <c r="C364" s="0" t="s">
        <v>39</v>
      </c>
      <c r="D364" s="9" t="n">
        <v>43200</v>
      </c>
      <c r="E364" s="9" t="n">
        <v>43294</v>
      </c>
      <c r="F364" s="9" t="n">
        <v>43314</v>
      </c>
      <c r="G364" s="9" t="n">
        <v>43324</v>
      </c>
      <c r="H364" s="10" t="s">
        <v>36</v>
      </c>
      <c r="I364" s="0" t="n">
        <v>24</v>
      </c>
      <c r="J364" s="0" t="n">
        <v>1</v>
      </c>
      <c r="K364" s="0" t="n">
        <v>115</v>
      </c>
      <c r="L364" s="0" t="n">
        <v>45</v>
      </c>
      <c r="M364" s="0" t="n">
        <v>4</v>
      </c>
      <c r="N364" s="11" t="n">
        <v>0.05</v>
      </c>
      <c r="O364" s="12" t="n">
        <v>944.16</v>
      </c>
      <c r="P364" s="12" t="n">
        <v>1815.7</v>
      </c>
      <c r="Q364" s="12" t="n">
        <f aca="false">M364*P364*(1-N364)</f>
        <v>6899.66</v>
      </c>
      <c r="R364" s="12" t="n">
        <f aca="false">M364*O364</f>
        <v>3776.64</v>
      </c>
      <c r="S364" s="12" t="n">
        <f aca="false">Q364-R364</f>
        <v>3123.02</v>
      </c>
      <c r="T364" s="11" t="n">
        <f aca="false">IFERROR(S364/Q364,0)</f>
        <v>0.452633897902216</v>
      </c>
      <c r="U364" s="13" t="n">
        <f aca="false">F364-E364</f>
        <v>20</v>
      </c>
      <c r="V364" s="13" t="n">
        <f aca="false">G364-F364</f>
        <v>10</v>
      </c>
      <c r="W364" s="13" t="n">
        <f aca="false">G364-E364</f>
        <v>30</v>
      </c>
      <c r="X364" s="10" t="n">
        <f aca="false">YEAR(E364)</f>
        <v>2018</v>
      </c>
      <c r="Y364" s="0" t="str">
        <f aca="false">TEXT(E364,"yyyy-mm")</f>
        <v>2018-07</v>
      </c>
      <c r="Z364" s="0" t="str">
        <f aca="false">"Q"&amp;ROUNDUP(MONTH(E364)/3,0)&amp;"-"&amp;YEAR(E364)</f>
        <v>Q3-2018</v>
      </c>
    </row>
    <row r="365" customFormat="false" ht="14.25" hidden="false" customHeight="false" outlineLevel="0" collapsed="false">
      <c r="A365" s="0" t="s">
        <v>407</v>
      </c>
      <c r="B365" s="0" t="s">
        <v>34</v>
      </c>
      <c r="C365" s="0" t="s">
        <v>46</v>
      </c>
      <c r="D365" s="9" t="n">
        <v>43200</v>
      </c>
      <c r="E365" s="9" t="n">
        <v>43294</v>
      </c>
      <c r="F365" s="9" t="n">
        <v>43303</v>
      </c>
      <c r="G365" s="9" t="n">
        <v>43306</v>
      </c>
      <c r="H365" s="10" t="s">
        <v>36</v>
      </c>
      <c r="I365" s="0" t="n">
        <v>4</v>
      </c>
      <c r="J365" s="0" t="n">
        <v>22</v>
      </c>
      <c r="K365" s="0" t="n">
        <v>294</v>
      </c>
      <c r="L365" s="0" t="n">
        <v>1</v>
      </c>
      <c r="M365" s="0" t="n">
        <v>2</v>
      </c>
      <c r="N365" s="11" t="n">
        <v>0.075</v>
      </c>
      <c r="O365" s="12" t="n">
        <v>1689.2</v>
      </c>
      <c r="P365" s="12" t="n">
        <v>3839.1</v>
      </c>
      <c r="Q365" s="12" t="n">
        <f aca="false">M365*P365*(1-N365)</f>
        <v>7102.335</v>
      </c>
      <c r="R365" s="12" t="n">
        <f aca="false">M365*O365</f>
        <v>3378.4</v>
      </c>
      <c r="S365" s="12" t="n">
        <f aca="false">Q365-R365</f>
        <v>3723.935</v>
      </c>
      <c r="T365" s="11" t="n">
        <f aca="false">IFERROR(S365/Q365,0)</f>
        <v>0.524325450714448</v>
      </c>
      <c r="U365" s="13" t="n">
        <f aca="false">F365-E365</f>
        <v>9</v>
      </c>
      <c r="V365" s="13" t="n">
        <f aca="false">G365-F365</f>
        <v>3</v>
      </c>
      <c r="W365" s="13" t="n">
        <f aca="false">G365-E365</f>
        <v>12</v>
      </c>
      <c r="X365" s="10" t="n">
        <f aca="false">YEAR(E365)</f>
        <v>2018</v>
      </c>
      <c r="Y365" s="0" t="str">
        <f aca="false">TEXT(E365,"yyyy-mm")</f>
        <v>2018-07</v>
      </c>
      <c r="Z365" s="0" t="str">
        <f aca="false">"Q"&amp;ROUNDUP(MONTH(E365)/3,0)&amp;"-"&amp;YEAR(E365)</f>
        <v>Q3-2018</v>
      </c>
    </row>
    <row r="366" customFormat="false" ht="14.25" hidden="false" customHeight="false" outlineLevel="0" collapsed="false">
      <c r="A366" s="0" t="s">
        <v>408</v>
      </c>
      <c r="B366" s="0" t="s">
        <v>34</v>
      </c>
      <c r="C366" s="0" t="s">
        <v>48</v>
      </c>
      <c r="D366" s="9" t="n">
        <v>43200</v>
      </c>
      <c r="E366" s="9" t="n">
        <v>43294</v>
      </c>
      <c r="F366" s="9" t="n">
        <v>43296</v>
      </c>
      <c r="G366" s="9" t="n">
        <v>43304</v>
      </c>
      <c r="H366" s="10" t="s">
        <v>36</v>
      </c>
      <c r="I366" s="0" t="n">
        <v>10</v>
      </c>
      <c r="J366" s="0" t="n">
        <v>15</v>
      </c>
      <c r="K366" s="0" t="n">
        <v>56</v>
      </c>
      <c r="L366" s="0" t="n">
        <v>14</v>
      </c>
      <c r="M366" s="0" t="n">
        <v>1</v>
      </c>
      <c r="N366" s="11" t="n">
        <v>0.05</v>
      </c>
      <c r="O366" s="12" t="n">
        <v>1430.99</v>
      </c>
      <c r="P366" s="12" t="n">
        <v>2425.4</v>
      </c>
      <c r="Q366" s="12" t="n">
        <f aca="false">M366*P366*(1-N366)</f>
        <v>2304.13</v>
      </c>
      <c r="R366" s="12" t="n">
        <f aca="false">M366*O366</f>
        <v>1430.99</v>
      </c>
      <c r="S366" s="12" t="n">
        <f aca="false">Q366-R366</f>
        <v>873.14</v>
      </c>
      <c r="T366" s="11" t="n">
        <f aca="false">IFERROR(S366/Q366,0)</f>
        <v>0.378945632407894</v>
      </c>
      <c r="U366" s="13" t="n">
        <f aca="false">F366-E366</f>
        <v>2</v>
      </c>
      <c r="V366" s="13" t="n">
        <f aca="false">G366-F366</f>
        <v>8</v>
      </c>
      <c r="W366" s="13" t="n">
        <f aca="false">G366-E366</f>
        <v>10</v>
      </c>
      <c r="X366" s="10" t="n">
        <f aca="false">YEAR(E366)</f>
        <v>2018</v>
      </c>
      <c r="Y366" s="0" t="str">
        <f aca="false">TEXT(E366,"yyyy-mm")</f>
        <v>2018-07</v>
      </c>
      <c r="Z366" s="0" t="str">
        <f aca="false">"Q"&amp;ROUNDUP(MONTH(E366)/3,0)&amp;"-"&amp;YEAR(E366)</f>
        <v>Q3-2018</v>
      </c>
    </row>
    <row r="367" customFormat="false" ht="14.25" hidden="false" customHeight="false" outlineLevel="0" collapsed="false">
      <c r="A367" s="0" t="s">
        <v>409</v>
      </c>
      <c r="B367" s="0" t="s">
        <v>34</v>
      </c>
      <c r="C367" s="0" t="s">
        <v>35</v>
      </c>
      <c r="D367" s="9" t="n">
        <v>43200</v>
      </c>
      <c r="E367" s="9" t="n">
        <v>43294</v>
      </c>
      <c r="F367" s="9" t="n">
        <v>43297</v>
      </c>
      <c r="G367" s="9" t="n">
        <v>43303</v>
      </c>
      <c r="H367" s="10" t="s">
        <v>36</v>
      </c>
      <c r="I367" s="0" t="n">
        <v>6</v>
      </c>
      <c r="J367" s="0" t="n">
        <v>38</v>
      </c>
      <c r="K367" s="0" t="n">
        <v>218</v>
      </c>
      <c r="L367" s="0" t="n">
        <v>13</v>
      </c>
      <c r="M367" s="0" t="n">
        <v>6</v>
      </c>
      <c r="N367" s="11" t="n">
        <v>0.15</v>
      </c>
      <c r="O367" s="12" t="n">
        <v>1971.61</v>
      </c>
      <c r="P367" s="12" t="n">
        <v>3865.9</v>
      </c>
      <c r="Q367" s="12" t="n">
        <f aca="false">M367*P367*(1-N367)</f>
        <v>19716.09</v>
      </c>
      <c r="R367" s="12" t="n">
        <f aca="false">M367*O367</f>
        <v>11829.66</v>
      </c>
      <c r="S367" s="12" t="n">
        <f aca="false">Q367-R367</f>
        <v>7886.43</v>
      </c>
      <c r="T367" s="11" t="n">
        <f aca="false">IFERROR(S367/Q367,0)</f>
        <v>0.399999695680026</v>
      </c>
      <c r="U367" s="13" t="n">
        <f aca="false">F367-E367</f>
        <v>3</v>
      </c>
      <c r="V367" s="13" t="n">
        <f aca="false">G367-F367</f>
        <v>6</v>
      </c>
      <c r="W367" s="13" t="n">
        <f aca="false">G367-E367</f>
        <v>9</v>
      </c>
      <c r="X367" s="10" t="n">
        <f aca="false">YEAR(E367)</f>
        <v>2018</v>
      </c>
      <c r="Y367" s="0" t="str">
        <f aca="false">TEXT(E367,"yyyy-mm")</f>
        <v>2018-07</v>
      </c>
      <c r="Z367" s="0" t="str">
        <f aca="false">"Q"&amp;ROUNDUP(MONTH(E367)/3,0)&amp;"-"&amp;YEAR(E367)</f>
        <v>Q3-2018</v>
      </c>
    </row>
    <row r="368" customFormat="false" ht="14.25" hidden="false" customHeight="false" outlineLevel="0" collapsed="false">
      <c r="A368" s="0" t="s">
        <v>410</v>
      </c>
      <c r="B368" s="0" t="s">
        <v>34</v>
      </c>
      <c r="C368" s="0" t="s">
        <v>58</v>
      </c>
      <c r="D368" s="9" t="n">
        <v>43200</v>
      </c>
      <c r="E368" s="9" t="n">
        <v>43294</v>
      </c>
      <c r="F368" s="9" t="n">
        <v>43315</v>
      </c>
      <c r="G368" s="9" t="n">
        <v>43319</v>
      </c>
      <c r="H368" s="10" t="s">
        <v>36</v>
      </c>
      <c r="I368" s="0" t="n">
        <v>2</v>
      </c>
      <c r="J368" s="0" t="n">
        <v>45</v>
      </c>
      <c r="K368" s="0" t="n">
        <v>351</v>
      </c>
      <c r="L368" s="0" t="n">
        <v>23</v>
      </c>
      <c r="M368" s="0" t="n">
        <v>2</v>
      </c>
      <c r="N368" s="11" t="n">
        <v>0.075</v>
      </c>
      <c r="O368" s="12" t="n">
        <v>1857.24</v>
      </c>
      <c r="P368" s="12" t="n">
        <v>2653.2</v>
      </c>
      <c r="Q368" s="12" t="n">
        <f aca="false">M368*P368*(1-N368)</f>
        <v>4908.42</v>
      </c>
      <c r="R368" s="12" t="n">
        <f aca="false">M368*O368</f>
        <v>3714.48</v>
      </c>
      <c r="S368" s="12" t="n">
        <f aca="false">Q368-R368</f>
        <v>1193.94</v>
      </c>
      <c r="T368" s="11" t="n">
        <f aca="false">IFERROR(S368/Q368,0)</f>
        <v>0.243243243243243</v>
      </c>
      <c r="U368" s="13" t="n">
        <f aca="false">F368-E368</f>
        <v>21</v>
      </c>
      <c r="V368" s="13" t="n">
        <f aca="false">G368-F368</f>
        <v>4</v>
      </c>
      <c r="W368" s="13" t="n">
        <f aca="false">G368-E368</f>
        <v>25</v>
      </c>
      <c r="X368" s="10" t="n">
        <f aca="false">YEAR(E368)</f>
        <v>2018</v>
      </c>
      <c r="Y368" s="0" t="str">
        <f aca="false">TEXT(E368,"yyyy-mm")</f>
        <v>2018-07</v>
      </c>
      <c r="Z368" s="0" t="str">
        <f aca="false">"Q"&amp;ROUNDUP(MONTH(E368)/3,0)&amp;"-"&amp;YEAR(E368)</f>
        <v>Q3-2018</v>
      </c>
    </row>
    <row r="369" customFormat="false" ht="14.25" hidden="false" customHeight="false" outlineLevel="0" collapsed="false">
      <c r="A369" s="0" t="s">
        <v>411</v>
      </c>
      <c r="B369" s="0" t="s">
        <v>38</v>
      </c>
      <c r="C369" s="0" t="s">
        <v>39</v>
      </c>
      <c r="D369" s="9" t="n">
        <v>43200</v>
      </c>
      <c r="E369" s="9" t="n">
        <v>43294</v>
      </c>
      <c r="F369" s="9" t="n">
        <v>43308</v>
      </c>
      <c r="G369" s="9" t="n">
        <v>43315</v>
      </c>
      <c r="H369" s="10" t="s">
        <v>36</v>
      </c>
      <c r="I369" s="0" t="n">
        <v>13</v>
      </c>
      <c r="J369" s="0" t="n">
        <v>42</v>
      </c>
      <c r="K369" s="0" t="n">
        <v>90</v>
      </c>
      <c r="L369" s="0" t="n">
        <v>3</v>
      </c>
      <c r="M369" s="0" t="n">
        <v>2</v>
      </c>
      <c r="N369" s="11" t="n">
        <v>0.15</v>
      </c>
      <c r="O369" s="12" t="n">
        <v>594.96</v>
      </c>
      <c r="P369" s="12" t="n">
        <v>991.6</v>
      </c>
      <c r="Q369" s="12" t="n">
        <f aca="false">M369*P369*(1-N369)</f>
        <v>1685.72</v>
      </c>
      <c r="R369" s="12" t="n">
        <f aca="false">M369*O369</f>
        <v>1189.92</v>
      </c>
      <c r="S369" s="12" t="n">
        <f aca="false">Q369-R369</f>
        <v>495.8</v>
      </c>
      <c r="T369" s="11" t="n">
        <f aca="false">IFERROR(S369/Q369,0)</f>
        <v>0.294117647058824</v>
      </c>
      <c r="U369" s="13" t="n">
        <f aca="false">F369-E369</f>
        <v>14</v>
      </c>
      <c r="V369" s="13" t="n">
        <f aca="false">G369-F369</f>
        <v>7</v>
      </c>
      <c r="W369" s="13" t="n">
        <f aca="false">G369-E369</f>
        <v>21</v>
      </c>
      <c r="X369" s="10" t="n">
        <f aca="false">YEAR(E369)</f>
        <v>2018</v>
      </c>
      <c r="Y369" s="0" t="str">
        <f aca="false">TEXT(E369,"yyyy-mm")</f>
        <v>2018-07</v>
      </c>
      <c r="Z369" s="0" t="str">
        <f aca="false">"Q"&amp;ROUNDUP(MONTH(E369)/3,0)&amp;"-"&amp;YEAR(E369)</f>
        <v>Q3-2018</v>
      </c>
    </row>
    <row r="370" customFormat="false" ht="14.25" hidden="false" customHeight="false" outlineLevel="0" collapsed="false">
      <c r="A370" s="0" t="s">
        <v>412</v>
      </c>
      <c r="B370" s="0" t="s">
        <v>41</v>
      </c>
      <c r="C370" s="0" t="s">
        <v>58</v>
      </c>
      <c r="D370" s="9" t="n">
        <v>43200</v>
      </c>
      <c r="E370" s="9" t="n">
        <v>43294</v>
      </c>
      <c r="F370" s="9" t="n">
        <v>43302</v>
      </c>
      <c r="G370" s="9" t="n">
        <v>43306</v>
      </c>
      <c r="H370" s="10" t="s">
        <v>36</v>
      </c>
      <c r="I370" s="0" t="n">
        <v>23</v>
      </c>
      <c r="J370" s="0" t="n">
        <v>9</v>
      </c>
      <c r="K370" s="0" t="n">
        <v>345</v>
      </c>
      <c r="L370" s="0" t="n">
        <v>28</v>
      </c>
      <c r="M370" s="0" t="n">
        <v>5</v>
      </c>
      <c r="N370" s="11" t="n">
        <v>0.1</v>
      </c>
      <c r="O370" s="12" t="n">
        <v>2060.25</v>
      </c>
      <c r="P370" s="12" t="n">
        <v>2512.5</v>
      </c>
      <c r="Q370" s="12" t="n">
        <f aca="false">M370*P370*(1-N370)</f>
        <v>11306.25</v>
      </c>
      <c r="R370" s="12" t="n">
        <f aca="false">M370*O370</f>
        <v>10301.25</v>
      </c>
      <c r="S370" s="12" t="n">
        <f aca="false">Q370-R370</f>
        <v>1005</v>
      </c>
      <c r="T370" s="11" t="n">
        <f aca="false">IFERROR(S370/Q370,0)</f>
        <v>0.0888888888888889</v>
      </c>
      <c r="U370" s="13" t="n">
        <f aca="false">F370-E370</f>
        <v>8</v>
      </c>
      <c r="V370" s="13" t="n">
        <f aca="false">G370-F370</f>
        <v>4</v>
      </c>
      <c r="W370" s="13" t="n">
        <f aca="false">G370-E370</f>
        <v>12</v>
      </c>
      <c r="X370" s="10" t="n">
        <f aca="false">YEAR(E370)</f>
        <v>2018</v>
      </c>
      <c r="Y370" s="0" t="str">
        <f aca="false">TEXT(E370,"yyyy-mm")</f>
        <v>2018-07</v>
      </c>
      <c r="Z370" s="0" t="str">
        <f aca="false">"Q"&amp;ROUNDUP(MONTH(E370)/3,0)&amp;"-"&amp;YEAR(E370)</f>
        <v>Q3-2018</v>
      </c>
    </row>
    <row r="371" customFormat="false" ht="14.25" hidden="false" customHeight="false" outlineLevel="0" collapsed="false">
      <c r="A371" s="0" t="s">
        <v>413</v>
      </c>
      <c r="B371" s="0" t="s">
        <v>41</v>
      </c>
      <c r="C371" s="0" t="s">
        <v>48</v>
      </c>
      <c r="D371" s="9" t="n">
        <v>43200</v>
      </c>
      <c r="E371" s="9" t="n">
        <v>43295</v>
      </c>
      <c r="F371" s="9" t="n">
        <v>43319</v>
      </c>
      <c r="G371" s="9" t="n">
        <v>43329</v>
      </c>
      <c r="H371" s="10" t="s">
        <v>36</v>
      </c>
      <c r="I371" s="0" t="n">
        <v>20</v>
      </c>
      <c r="J371" s="0" t="n">
        <v>6</v>
      </c>
      <c r="K371" s="0" t="n">
        <v>42</v>
      </c>
      <c r="L371" s="0" t="n">
        <v>16</v>
      </c>
      <c r="M371" s="0" t="n">
        <v>6</v>
      </c>
      <c r="N371" s="11" t="n">
        <v>0.1</v>
      </c>
      <c r="O371" s="12" t="n">
        <v>1332.63</v>
      </c>
      <c r="P371" s="12" t="n">
        <v>2613</v>
      </c>
      <c r="Q371" s="12" t="n">
        <f aca="false">M371*P371*(1-N371)</f>
        <v>14110.2</v>
      </c>
      <c r="R371" s="12" t="n">
        <f aca="false">M371*O371</f>
        <v>7995.78</v>
      </c>
      <c r="S371" s="12" t="n">
        <f aca="false">Q371-R371</f>
        <v>6114.42</v>
      </c>
      <c r="T371" s="11" t="n">
        <f aca="false">IFERROR(S371/Q371,0)</f>
        <v>0.433333333333333</v>
      </c>
      <c r="U371" s="13" t="n">
        <f aca="false">F371-E371</f>
        <v>24</v>
      </c>
      <c r="V371" s="13" t="n">
        <f aca="false">G371-F371</f>
        <v>10</v>
      </c>
      <c r="W371" s="13" t="n">
        <f aca="false">G371-E371</f>
        <v>34</v>
      </c>
      <c r="X371" s="10" t="n">
        <f aca="false">YEAR(E371)</f>
        <v>2018</v>
      </c>
      <c r="Y371" s="0" t="str">
        <f aca="false">TEXT(E371,"yyyy-mm")</f>
        <v>2018-07</v>
      </c>
      <c r="Z371" s="0" t="str">
        <f aca="false">"Q"&amp;ROUNDUP(MONTH(E371)/3,0)&amp;"-"&amp;YEAR(E371)</f>
        <v>Q3-2018</v>
      </c>
    </row>
    <row r="372" customFormat="false" ht="14.25" hidden="false" customHeight="false" outlineLevel="0" collapsed="false">
      <c r="A372" s="0" t="s">
        <v>414</v>
      </c>
      <c r="B372" s="0" t="s">
        <v>41</v>
      </c>
      <c r="C372" s="0" t="s">
        <v>58</v>
      </c>
      <c r="D372" s="9" t="n">
        <v>43200</v>
      </c>
      <c r="E372" s="9" t="n">
        <v>43295</v>
      </c>
      <c r="F372" s="9" t="n">
        <v>43320</v>
      </c>
      <c r="G372" s="9" t="n">
        <v>43323</v>
      </c>
      <c r="H372" s="10" t="s">
        <v>36</v>
      </c>
      <c r="I372" s="0" t="n">
        <v>25</v>
      </c>
      <c r="J372" s="0" t="n">
        <v>1</v>
      </c>
      <c r="K372" s="0" t="n">
        <v>362</v>
      </c>
      <c r="L372" s="0" t="n">
        <v>27</v>
      </c>
      <c r="M372" s="0" t="n">
        <v>5</v>
      </c>
      <c r="N372" s="11" t="n">
        <v>0.15</v>
      </c>
      <c r="O372" s="12" t="n">
        <v>3375.86</v>
      </c>
      <c r="P372" s="12" t="n">
        <v>5721.8</v>
      </c>
      <c r="Q372" s="12" t="n">
        <f aca="false">M372*P372*(1-N372)</f>
        <v>24317.65</v>
      </c>
      <c r="R372" s="12" t="n">
        <f aca="false">M372*O372</f>
        <v>16879.3</v>
      </c>
      <c r="S372" s="12" t="n">
        <f aca="false">Q372-R372</f>
        <v>7438.35</v>
      </c>
      <c r="T372" s="11" t="n">
        <f aca="false">IFERROR(S372/Q372,0)</f>
        <v>0.305882764165123</v>
      </c>
      <c r="U372" s="13" t="n">
        <f aca="false">F372-E372</f>
        <v>25</v>
      </c>
      <c r="V372" s="13" t="n">
        <f aca="false">G372-F372</f>
        <v>3</v>
      </c>
      <c r="W372" s="13" t="n">
        <f aca="false">G372-E372</f>
        <v>28</v>
      </c>
      <c r="X372" s="10" t="n">
        <f aca="false">YEAR(E372)</f>
        <v>2018</v>
      </c>
      <c r="Y372" s="0" t="str">
        <f aca="false">TEXT(E372,"yyyy-mm")</f>
        <v>2018-07</v>
      </c>
      <c r="Z372" s="0" t="str">
        <f aca="false">"Q"&amp;ROUNDUP(MONTH(E372)/3,0)&amp;"-"&amp;YEAR(E372)</f>
        <v>Q3-2018</v>
      </c>
    </row>
    <row r="373" customFormat="false" ht="14.25" hidden="false" customHeight="false" outlineLevel="0" collapsed="false">
      <c r="A373" s="0" t="s">
        <v>415</v>
      </c>
      <c r="B373" s="0" t="s">
        <v>34</v>
      </c>
      <c r="C373" s="0" t="s">
        <v>35</v>
      </c>
      <c r="D373" s="9" t="n">
        <v>43200</v>
      </c>
      <c r="E373" s="9" t="n">
        <v>43295</v>
      </c>
      <c r="F373" s="9" t="n">
        <v>43298</v>
      </c>
      <c r="G373" s="9" t="n">
        <v>43305</v>
      </c>
      <c r="H373" s="10" t="s">
        <v>36</v>
      </c>
      <c r="I373" s="0" t="n">
        <v>4</v>
      </c>
      <c r="J373" s="0" t="n">
        <v>8</v>
      </c>
      <c r="K373" s="0" t="n">
        <v>233</v>
      </c>
      <c r="L373" s="0" t="n">
        <v>7</v>
      </c>
      <c r="M373" s="0" t="n">
        <v>2</v>
      </c>
      <c r="N373" s="11" t="n">
        <v>0.075</v>
      </c>
      <c r="O373" s="12" t="n">
        <v>831.34</v>
      </c>
      <c r="P373" s="12" t="n">
        <v>1768.8</v>
      </c>
      <c r="Q373" s="12" t="n">
        <f aca="false">M373*P373*(1-N373)</f>
        <v>3272.28</v>
      </c>
      <c r="R373" s="12" t="n">
        <f aca="false">M373*O373</f>
        <v>1662.68</v>
      </c>
      <c r="S373" s="12" t="n">
        <f aca="false">Q373-R373</f>
        <v>1609.6</v>
      </c>
      <c r="T373" s="11" t="n">
        <f aca="false">IFERROR(S373/Q373,0)</f>
        <v>0.491889447113328</v>
      </c>
      <c r="U373" s="13" t="n">
        <f aca="false">F373-E373</f>
        <v>3</v>
      </c>
      <c r="V373" s="13" t="n">
        <f aca="false">G373-F373</f>
        <v>7</v>
      </c>
      <c r="W373" s="13" t="n">
        <f aca="false">G373-E373</f>
        <v>10</v>
      </c>
      <c r="X373" s="10" t="n">
        <f aca="false">YEAR(E373)</f>
        <v>2018</v>
      </c>
      <c r="Y373" s="0" t="str">
        <f aca="false">TEXT(E373,"yyyy-mm")</f>
        <v>2018-07</v>
      </c>
      <c r="Z373" s="0" t="str">
        <f aca="false">"Q"&amp;ROUNDUP(MONTH(E373)/3,0)&amp;"-"&amp;YEAR(E373)</f>
        <v>Q3-2018</v>
      </c>
    </row>
    <row r="374" customFormat="false" ht="14.25" hidden="false" customHeight="false" outlineLevel="0" collapsed="false">
      <c r="A374" s="0" t="s">
        <v>416</v>
      </c>
      <c r="B374" s="0" t="s">
        <v>38</v>
      </c>
      <c r="C374" s="0" t="s">
        <v>35</v>
      </c>
      <c r="D374" s="9" t="n">
        <v>43200</v>
      </c>
      <c r="E374" s="9" t="n">
        <v>43295</v>
      </c>
      <c r="F374" s="9" t="n">
        <v>43312</v>
      </c>
      <c r="G374" s="9" t="n">
        <v>43316</v>
      </c>
      <c r="H374" s="10" t="s">
        <v>36</v>
      </c>
      <c r="I374" s="0" t="n">
        <v>20</v>
      </c>
      <c r="J374" s="0" t="n">
        <v>19</v>
      </c>
      <c r="K374" s="0" t="n">
        <v>220</v>
      </c>
      <c r="L374" s="0" t="n">
        <v>21</v>
      </c>
      <c r="M374" s="0" t="n">
        <v>5</v>
      </c>
      <c r="N374" s="11" t="n">
        <v>0.1</v>
      </c>
      <c r="O374" s="12" t="n">
        <v>1251.02</v>
      </c>
      <c r="P374" s="12" t="n">
        <v>2606.3</v>
      </c>
      <c r="Q374" s="12" t="n">
        <f aca="false">M374*P374*(1-N374)</f>
        <v>11728.35</v>
      </c>
      <c r="R374" s="12" t="n">
        <f aca="false">M374*O374</f>
        <v>6255.1</v>
      </c>
      <c r="S374" s="12" t="n">
        <f aca="false">Q374-R374</f>
        <v>5473.25</v>
      </c>
      <c r="T374" s="11" t="n">
        <f aca="false">IFERROR(S374/Q374,0)</f>
        <v>0.466668371936376</v>
      </c>
      <c r="U374" s="13" t="n">
        <f aca="false">F374-E374</f>
        <v>17</v>
      </c>
      <c r="V374" s="13" t="n">
        <f aca="false">G374-F374</f>
        <v>4</v>
      </c>
      <c r="W374" s="13" t="n">
        <f aca="false">G374-E374</f>
        <v>21</v>
      </c>
      <c r="X374" s="10" t="n">
        <f aca="false">YEAR(E374)</f>
        <v>2018</v>
      </c>
      <c r="Y374" s="0" t="str">
        <f aca="false">TEXT(E374,"yyyy-mm")</f>
        <v>2018-07</v>
      </c>
      <c r="Z374" s="0" t="str">
        <f aca="false">"Q"&amp;ROUNDUP(MONTH(E374)/3,0)&amp;"-"&amp;YEAR(E374)</f>
        <v>Q3-2018</v>
      </c>
    </row>
    <row r="375" customFormat="false" ht="14.25" hidden="false" customHeight="false" outlineLevel="0" collapsed="false">
      <c r="A375" s="0" t="s">
        <v>417</v>
      </c>
      <c r="B375" s="0" t="s">
        <v>38</v>
      </c>
      <c r="C375" s="0" t="s">
        <v>58</v>
      </c>
      <c r="D375" s="9" t="n">
        <v>43200</v>
      </c>
      <c r="E375" s="9" t="n">
        <v>43295</v>
      </c>
      <c r="F375" s="9" t="n">
        <v>43303</v>
      </c>
      <c r="G375" s="9" t="n">
        <v>43309</v>
      </c>
      <c r="H375" s="10" t="s">
        <v>36</v>
      </c>
      <c r="I375" s="0" t="n">
        <v>18</v>
      </c>
      <c r="J375" s="0" t="n">
        <v>10</v>
      </c>
      <c r="K375" s="0" t="n">
        <v>332</v>
      </c>
      <c r="L375" s="0" t="n">
        <v>34</v>
      </c>
      <c r="M375" s="0" t="n">
        <v>8</v>
      </c>
      <c r="N375" s="11" t="n">
        <v>0.1</v>
      </c>
      <c r="O375" s="12" t="n">
        <v>1569.41</v>
      </c>
      <c r="P375" s="12" t="n">
        <v>2452.2</v>
      </c>
      <c r="Q375" s="12" t="n">
        <f aca="false">M375*P375*(1-N375)</f>
        <v>17655.84</v>
      </c>
      <c r="R375" s="12" t="n">
        <f aca="false">M375*O375</f>
        <v>12555.28</v>
      </c>
      <c r="S375" s="12" t="n">
        <f aca="false">Q375-R375</f>
        <v>5100.56</v>
      </c>
      <c r="T375" s="11" t="n">
        <f aca="false">IFERROR(S375/Q375,0)</f>
        <v>0.288887982673155</v>
      </c>
      <c r="U375" s="13" t="n">
        <f aca="false">F375-E375</f>
        <v>8</v>
      </c>
      <c r="V375" s="13" t="n">
        <f aca="false">G375-F375</f>
        <v>6</v>
      </c>
      <c r="W375" s="13" t="n">
        <f aca="false">G375-E375</f>
        <v>14</v>
      </c>
      <c r="X375" s="10" t="n">
        <f aca="false">YEAR(E375)</f>
        <v>2018</v>
      </c>
      <c r="Y375" s="0" t="str">
        <f aca="false">TEXT(E375,"yyyy-mm")</f>
        <v>2018-07</v>
      </c>
      <c r="Z375" s="0" t="str">
        <f aca="false">"Q"&amp;ROUNDUP(MONTH(E375)/3,0)&amp;"-"&amp;YEAR(E375)</f>
        <v>Q3-2018</v>
      </c>
    </row>
    <row r="376" customFormat="false" ht="14.25" hidden="false" customHeight="false" outlineLevel="0" collapsed="false">
      <c r="A376" s="0" t="s">
        <v>418</v>
      </c>
      <c r="B376" s="0" t="s">
        <v>41</v>
      </c>
      <c r="C376" s="0" t="s">
        <v>35</v>
      </c>
      <c r="D376" s="9" t="n">
        <v>43200</v>
      </c>
      <c r="E376" s="9" t="n">
        <v>43295</v>
      </c>
      <c r="F376" s="9" t="n">
        <v>43298</v>
      </c>
      <c r="G376" s="9" t="n">
        <v>43304</v>
      </c>
      <c r="H376" s="10" t="s">
        <v>36</v>
      </c>
      <c r="I376" s="0" t="n">
        <v>21</v>
      </c>
      <c r="J376" s="0" t="n">
        <v>49</v>
      </c>
      <c r="K376" s="0" t="n">
        <v>211</v>
      </c>
      <c r="L376" s="0" t="n">
        <v>44</v>
      </c>
      <c r="M376" s="0" t="n">
        <v>1</v>
      </c>
      <c r="N376" s="11" t="n">
        <v>0.05</v>
      </c>
      <c r="O376" s="12" t="n">
        <v>694.66</v>
      </c>
      <c r="P376" s="12" t="n">
        <v>964.8</v>
      </c>
      <c r="Q376" s="12" t="n">
        <f aca="false">M376*P376*(1-N376)</f>
        <v>916.56</v>
      </c>
      <c r="R376" s="12" t="n">
        <f aca="false">M376*O376</f>
        <v>694.66</v>
      </c>
      <c r="S376" s="12" t="n">
        <f aca="false">Q376-R376</f>
        <v>221.9</v>
      </c>
      <c r="T376" s="11" t="n">
        <f aca="false">IFERROR(S376/Q376,0)</f>
        <v>0.242100899013703</v>
      </c>
      <c r="U376" s="13" t="n">
        <f aca="false">F376-E376</f>
        <v>3</v>
      </c>
      <c r="V376" s="13" t="n">
        <f aca="false">G376-F376</f>
        <v>6</v>
      </c>
      <c r="W376" s="13" t="n">
        <f aca="false">G376-E376</f>
        <v>9</v>
      </c>
      <c r="X376" s="10" t="n">
        <f aca="false">YEAR(E376)</f>
        <v>2018</v>
      </c>
      <c r="Y376" s="0" t="str">
        <f aca="false">TEXT(E376,"yyyy-mm")</f>
        <v>2018-07</v>
      </c>
      <c r="Z376" s="0" t="str">
        <f aca="false">"Q"&amp;ROUNDUP(MONTH(E376)/3,0)&amp;"-"&amp;YEAR(E376)</f>
        <v>Q3-2018</v>
      </c>
    </row>
    <row r="377" customFormat="false" ht="14.25" hidden="false" customHeight="false" outlineLevel="0" collapsed="false">
      <c r="A377" s="0" t="s">
        <v>419</v>
      </c>
      <c r="B377" s="0" t="s">
        <v>41</v>
      </c>
      <c r="C377" s="0" t="s">
        <v>39</v>
      </c>
      <c r="D377" s="9" t="n">
        <v>43200</v>
      </c>
      <c r="E377" s="9" t="n">
        <v>43296</v>
      </c>
      <c r="F377" s="9" t="n">
        <v>43315</v>
      </c>
      <c r="G377" s="9" t="n">
        <v>43322</v>
      </c>
      <c r="H377" s="10" t="s">
        <v>36</v>
      </c>
      <c r="I377" s="0" t="n">
        <v>24</v>
      </c>
      <c r="J377" s="0" t="n">
        <v>44</v>
      </c>
      <c r="K377" s="0" t="n">
        <v>90</v>
      </c>
      <c r="L377" s="0" t="n">
        <v>38</v>
      </c>
      <c r="M377" s="0" t="n">
        <v>5</v>
      </c>
      <c r="N377" s="11" t="n">
        <v>0.05</v>
      </c>
      <c r="O377" s="12" t="n">
        <v>562.8</v>
      </c>
      <c r="P377" s="12" t="n">
        <v>1125.6</v>
      </c>
      <c r="Q377" s="12" t="n">
        <f aca="false">M377*P377*(1-N377)</f>
        <v>5346.6</v>
      </c>
      <c r="R377" s="12" t="n">
        <f aca="false">M377*O377</f>
        <v>2814</v>
      </c>
      <c r="S377" s="12" t="n">
        <f aca="false">Q377-R377</f>
        <v>2532.6</v>
      </c>
      <c r="T377" s="11" t="n">
        <f aca="false">IFERROR(S377/Q377,0)</f>
        <v>0.473684210526316</v>
      </c>
      <c r="U377" s="13" t="n">
        <f aca="false">F377-E377</f>
        <v>19</v>
      </c>
      <c r="V377" s="13" t="n">
        <f aca="false">G377-F377</f>
        <v>7</v>
      </c>
      <c r="W377" s="13" t="n">
        <f aca="false">G377-E377</f>
        <v>26</v>
      </c>
      <c r="X377" s="10" t="n">
        <f aca="false">YEAR(E377)</f>
        <v>2018</v>
      </c>
      <c r="Y377" s="0" t="str">
        <f aca="false">TEXT(E377,"yyyy-mm")</f>
        <v>2018-07</v>
      </c>
      <c r="Z377" s="0" t="str">
        <f aca="false">"Q"&amp;ROUNDUP(MONTH(E377)/3,0)&amp;"-"&amp;YEAR(E377)</f>
        <v>Q3-2018</v>
      </c>
    </row>
    <row r="378" customFormat="false" ht="14.25" hidden="false" customHeight="false" outlineLevel="0" collapsed="false">
      <c r="A378" s="0" t="s">
        <v>420</v>
      </c>
      <c r="B378" s="0" t="s">
        <v>41</v>
      </c>
      <c r="C378" s="0" t="s">
        <v>46</v>
      </c>
      <c r="D378" s="9" t="n">
        <v>43200</v>
      </c>
      <c r="E378" s="9" t="n">
        <v>43296</v>
      </c>
      <c r="F378" s="9" t="n">
        <v>43319</v>
      </c>
      <c r="G378" s="9" t="n">
        <v>43321</v>
      </c>
      <c r="H378" s="10" t="s">
        <v>36</v>
      </c>
      <c r="I378" s="0" t="n">
        <v>21</v>
      </c>
      <c r="J378" s="0" t="n">
        <v>30</v>
      </c>
      <c r="K378" s="0" t="n">
        <v>316</v>
      </c>
      <c r="L378" s="0" t="n">
        <v>30</v>
      </c>
      <c r="M378" s="0" t="n">
        <v>5</v>
      </c>
      <c r="N378" s="11" t="n">
        <v>0.05</v>
      </c>
      <c r="O378" s="12" t="n">
        <v>548.86</v>
      </c>
      <c r="P378" s="12" t="n">
        <v>857.6</v>
      </c>
      <c r="Q378" s="12" t="n">
        <f aca="false">M378*P378*(1-N378)</f>
        <v>4073.6</v>
      </c>
      <c r="R378" s="12" t="n">
        <f aca="false">M378*O378</f>
        <v>2744.3</v>
      </c>
      <c r="S378" s="12" t="n">
        <f aca="false">Q378-R378</f>
        <v>1329.3</v>
      </c>
      <c r="T378" s="11" t="n">
        <f aca="false">IFERROR(S378/Q378,0)</f>
        <v>0.326320699135899</v>
      </c>
      <c r="U378" s="13" t="n">
        <f aca="false">F378-E378</f>
        <v>23</v>
      </c>
      <c r="V378" s="13" t="n">
        <f aca="false">G378-F378</f>
        <v>2</v>
      </c>
      <c r="W378" s="13" t="n">
        <f aca="false">G378-E378</f>
        <v>25</v>
      </c>
      <c r="X378" s="10" t="n">
        <f aca="false">YEAR(E378)</f>
        <v>2018</v>
      </c>
      <c r="Y378" s="0" t="str">
        <f aca="false">TEXT(E378,"yyyy-mm")</f>
        <v>2018-07</v>
      </c>
      <c r="Z378" s="0" t="str">
        <f aca="false">"Q"&amp;ROUNDUP(MONTH(E378)/3,0)&amp;"-"&amp;YEAR(E378)</f>
        <v>Q3-2018</v>
      </c>
    </row>
    <row r="379" customFormat="false" ht="14.25" hidden="false" customHeight="false" outlineLevel="0" collapsed="false">
      <c r="A379" s="0" t="s">
        <v>421</v>
      </c>
      <c r="B379" s="0" t="s">
        <v>34</v>
      </c>
      <c r="C379" s="0" t="s">
        <v>48</v>
      </c>
      <c r="D379" s="9" t="n">
        <v>43200</v>
      </c>
      <c r="E379" s="9" t="n">
        <v>43296</v>
      </c>
      <c r="F379" s="9" t="n">
        <v>43300</v>
      </c>
      <c r="G379" s="9" t="n">
        <v>43301</v>
      </c>
      <c r="H379" s="10" t="s">
        <v>36</v>
      </c>
      <c r="I379" s="0" t="n">
        <v>5</v>
      </c>
      <c r="J379" s="0" t="n">
        <v>37</v>
      </c>
      <c r="K379" s="0" t="n">
        <v>28</v>
      </c>
      <c r="L379" s="0" t="n">
        <v>2</v>
      </c>
      <c r="M379" s="0" t="n">
        <v>7</v>
      </c>
      <c r="N379" s="11" t="n">
        <v>0.075</v>
      </c>
      <c r="O379" s="12" t="n">
        <v>1796.81</v>
      </c>
      <c r="P379" s="12" t="n">
        <v>3906.1</v>
      </c>
      <c r="Q379" s="12" t="n">
        <f aca="false">M379*P379*(1-N379)</f>
        <v>25291.9975</v>
      </c>
      <c r="R379" s="12" t="n">
        <f aca="false">M379*O379</f>
        <v>12577.67</v>
      </c>
      <c r="S379" s="12" t="n">
        <f aca="false">Q379-R379</f>
        <v>12714.3275</v>
      </c>
      <c r="T379" s="11" t="n">
        <f aca="false">IFERROR(S379/Q379,0)</f>
        <v>0.502701595633164</v>
      </c>
      <c r="U379" s="13" t="n">
        <f aca="false">F379-E379</f>
        <v>4</v>
      </c>
      <c r="V379" s="13" t="n">
        <f aca="false">G379-F379</f>
        <v>1</v>
      </c>
      <c r="W379" s="13" t="n">
        <f aca="false">G379-E379</f>
        <v>5</v>
      </c>
      <c r="X379" s="10" t="n">
        <f aca="false">YEAR(E379)</f>
        <v>2018</v>
      </c>
      <c r="Y379" s="0" t="str">
        <f aca="false">TEXT(E379,"yyyy-mm")</f>
        <v>2018-07</v>
      </c>
      <c r="Z379" s="0" t="str">
        <f aca="false">"Q"&amp;ROUNDUP(MONTH(E379)/3,0)&amp;"-"&amp;YEAR(E379)</f>
        <v>Q3-2018</v>
      </c>
    </row>
    <row r="380" customFormat="false" ht="14.25" hidden="false" customHeight="false" outlineLevel="0" collapsed="false">
      <c r="A380" s="0" t="s">
        <v>422</v>
      </c>
      <c r="B380" s="0" t="s">
        <v>34</v>
      </c>
      <c r="C380" s="0" t="s">
        <v>39</v>
      </c>
      <c r="D380" s="9" t="n">
        <v>43200</v>
      </c>
      <c r="E380" s="9" t="n">
        <v>43296</v>
      </c>
      <c r="F380" s="9" t="n">
        <v>43300</v>
      </c>
      <c r="G380" s="9" t="n">
        <v>43304</v>
      </c>
      <c r="H380" s="10" t="s">
        <v>36</v>
      </c>
      <c r="I380" s="0" t="n">
        <v>10</v>
      </c>
      <c r="J380" s="0" t="n">
        <v>8</v>
      </c>
      <c r="K380" s="0" t="n">
        <v>162</v>
      </c>
      <c r="L380" s="0" t="n">
        <v>25</v>
      </c>
      <c r="M380" s="0" t="n">
        <v>5</v>
      </c>
      <c r="N380" s="11" t="n">
        <v>0.15</v>
      </c>
      <c r="O380" s="12" t="n">
        <v>506.99</v>
      </c>
      <c r="P380" s="12" t="n">
        <v>1078.7</v>
      </c>
      <c r="Q380" s="12" t="n">
        <f aca="false">M380*P380*(1-N380)</f>
        <v>4584.475</v>
      </c>
      <c r="R380" s="12" t="n">
        <f aca="false">M380*O380</f>
        <v>2534.95</v>
      </c>
      <c r="S380" s="12" t="n">
        <f aca="false">Q380-R380</f>
        <v>2049.525</v>
      </c>
      <c r="T380" s="11" t="n">
        <f aca="false">IFERROR(S380/Q380,0)</f>
        <v>0.447057732891989</v>
      </c>
      <c r="U380" s="13" t="n">
        <f aca="false">F380-E380</f>
        <v>4</v>
      </c>
      <c r="V380" s="13" t="n">
        <f aca="false">G380-F380</f>
        <v>4</v>
      </c>
      <c r="W380" s="13" t="n">
        <f aca="false">G380-E380</f>
        <v>8</v>
      </c>
      <c r="X380" s="10" t="n">
        <f aca="false">YEAR(E380)</f>
        <v>2018</v>
      </c>
      <c r="Y380" s="0" t="str">
        <f aca="false">TEXT(E380,"yyyy-mm")</f>
        <v>2018-07</v>
      </c>
      <c r="Z380" s="0" t="str">
        <f aca="false">"Q"&amp;ROUNDUP(MONTH(E380)/3,0)&amp;"-"&amp;YEAR(E380)</f>
        <v>Q3-2018</v>
      </c>
    </row>
    <row r="381" customFormat="false" ht="14.25" hidden="false" customHeight="false" outlineLevel="0" collapsed="false">
      <c r="A381" s="0" t="s">
        <v>423</v>
      </c>
      <c r="B381" s="0" t="s">
        <v>38</v>
      </c>
      <c r="C381" s="0" t="s">
        <v>46</v>
      </c>
      <c r="D381" s="9" t="n">
        <v>43200</v>
      </c>
      <c r="E381" s="9" t="n">
        <v>43296</v>
      </c>
      <c r="F381" s="9" t="n">
        <v>43322</v>
      </c>
      <c r="G381" s="9" t="n">
        <v>43325</v>
      </c>
      <c r="H381" s="10" t="s">
        <v>36</v>
      </c>
      <c r="I381" s="0" t="n">
        <v>18</v>
      </c>
      <c r="J381" s="0" t="n">
        <v>13</v>
      </c>
      <c r="K381" s="0" t="n">
        <v>279</v>
      </c>
      <c r="L381" s="0" t="n">
        <v>29</v>
      </c>
      <c r="M381" s="0" t="n">
        <v>1</v>
      </c>
      <c r="N381" s="11" t="n">
        <v>0.4</v>
      </c>
      <c r="O381" s="12" t="n">
        <v>1264.69</v>
      </c>
      <c r="P381" s="12" t="n">
        <v>2432.1</v>
      </c>
      <c r="Q381" s="12" t="n">
        <f aca="false">M381*P381*(1-N381)</f>
        <v>1459.26</v>
      </c>
      <c r="R381" s="12" t="n">
        <f aca="false">M381*O381</f>
        <v>1264.69</v>
      </c>
      <c r="S381" s="12" t="n">
        <f aca="false">Q381-R381</f>
        <v>194.57</v>
      </c>
      <c r="T381" s="11" t="n">
        <f aca="false">IFERROR(S381/Q381,0)</f>
        <v>0.133334703891013</v>
      </c>
      <c r="U381" s="13" t="n">
        <f aca="false">F381-E381</f>
        <v>26</v>
      </c>
      <c r="V381" s="13" t="n">
        <f aca="false">G381-F381</f>
        <v>3</v>
      </c>
      <c r="W381" s="13" t="n">
        <f aca="false">G381-E381</f>
        <v>29</v>
      </c>
      <c r="X381" s="10" t="n">
        <f aca="false">YEAR(E381)</f>
        <v>2018</v>
      </c>
      <c r="Y381" s="0" t="str">
        <f aca="false">TEXT(E381,"yyyy-mm")</f>
        <v>2018-07</v>
      </c>
      <c r="Z381" s="0" t="str">
        <f aca="false">"Q"&amp;ROUNDUP(MONTH(E381)/3,0)&amp;"-"&amp;YEAR(E381)</f>
        <v>Q3-2018</v>
      </c>
    </row>
    <row r="382" customFormat="false" ht="14.25" hidden="false" customHeight="false" outlineLevel="0" collapsed="false">
      <c r="A382" s="0" t="s">
        <v>424</v>
      </c>
      <c r="B382" s="0" t="s">
        <v>38</v>
      </c>
      <c r="C382" s="0" t="s">
        <v>39</v>
      </c>
      <c r="D382" s="9" t="n">
        <v>43200</v>
      </c>
      <c r="E382" s="9" t="n">
        <v>43296</v>
      </c>
      <c r="F382" s="9" t="n">
        <v>43315</v>
      </c>
      <c r="G382" s="9" t="n">
        <v>43324</v>
      </c>
      <c r="H382" s="10" t="s">
        <v>36</v>
      </c>
      <c r="I382" s="0" t="n">
        <v>18</v>
      </c>
      <c r="J382" s="0" t="n">
        <v>2</v>
      </c>
      <c r="K382" s="0" t="n">
        <v>91</v>
      </c>
      <c r="L382" s="0" t="n">
        <v>30</v>
      </c>
      <c r="M382" s="0" t="n">
        <v>8</v>
      </c>
      <c r="N382" s="11" t="n">
        <v>0.05</v>
      </c>
      <c r="O382" s="12" t="n">
        <v>536.54</v>
      </c>
      <c r="P382" s="12" t="n">
        <v>958.1</v>
      </c>
      <c r="Q382" s="12" t="n">
        <f aca="false">M382*P382*(1-N382)</f>
        <v>7281.56</v>
      </c>
      <c r="R382" s="12" t="n">
        <f aca="false">M382*O382</f>
        <v>4292.32</v>
      </c>
      <c r="S382" s="12" t="n">
        <f aca="false">Q382-R382</f>
        <v>2989.24</v>
      </c>
      <c r="T382" s="11" t="n">
        <f aca="false">IFERROR(S382/Q382,0)</f>
        <v>0.410521921126792</v>
      </c>
      <c r="U382" s="13" t="n">
        <f aca="false">F382-E382</f>
        <v>19</v>
      </c>
      <c r="V382" s="13" t="n">
        <f aca="false">G382-F382</f>
        <v>9</v>
      </c>
      <c r="W382" s="13" t="n">
        <f aca="false">G382-E382</f>
        <v>28</v>
      </c>
      <c r="X382" s="10" t="n">
        <f aca="false">YEAR(E382)</f>
        <v>2018</v>
      </c>
      <c r="Y382" s="0" t="str">
        <f aca="false">TEXT(E382,"yyyy-mm")</f>
        <v>2018-07</v>
      </c>
      <c r="Z382" s="0" t="str">
        <f aca="false">"Q"&amp;ROUNDUP(MONTH(E382)/3,0)&amp;"-"&amp;YEAR(E382)</f>
        <v>Q3-2018</v>
      </c>
    </row>
    <row r="383" customFormat="false" ht="14.25" hidden="false" customHeight="false" outlineLevel="0" collapsed="false">
      <c r="A383" s="0" t="s">
        <v>425</v>
      </c>
      <c r="B383" s="0" t="s">
        <v>43</v>
      </c>
      <c r="C383" s="0" t="s">
        <v>39</v>
      </c>
      <c r="D383" s="9" t="n">
        <v>43200</v>
      </c>
      <c r="E383" s="9" t="n">
        <v>43297</v>
      </c>
      <c r="F383" s="9" t="n">
        <v>43311</v>
      </c>
      <c r="G383" s="9" t="n">
        <v>43319</v>
      </c>
      <c r="H383" s="10" t="s">
        <v>36</v>
      </c>
      <c r="I383" s="0" t="n">
        <v>25</v>
      </c>
      <c r="J383" s="0" t="n">
        <v>42</v>
      </c>
      <c r="K383" s="0" t="n">
        <v>139</v>
      </c>
      <c r="L383" s="0" t="n">
        <v>45</v>
      </c>
      <c r="M383" s="0" t="n">
        <v>8</v>
      </c>
      <c r="N383" s="11" t="n">
        <v>0.05</v>
      </c>
      <c r="O383" s="12" t="n">
        <v>726.01</v>
      </c>
      <c r="P383" s="12" t="n">
        <v>864.3</v>
      </c>
      <c r="Q383" s="12" t="n">
        <f aca="false">M383*P383*(1-N383)</f>
        <v>6568.68</v>
      </c>
      <c r="R383" s="12" t="n">
        <f aca="false">M383*O383</f>
        <v>5808.08</v>
      </c>
      <c r="S383" s="12" t="n">
        <f aca="false">Q383-R383</f>
        <v>760.6</v>
      </c>
      <c r="T383" s="11" t="n">
        <f aca="false">IFERROR(S383/Q383,0)</f>
        <v>0.11579190948562</v>
      </c>
      <c r="U383" s="13" t="n">
        <f aca="false">F383-E383</f>
        <v>14</v>
      </c>
      <c r="V383" s="13" t="n">
        <f aca="false">G383-F383</f>
        <v>8</v>
      </c>
      <c r="W383" s="13" t="n">
        <f aca="false">G383-E383</f>
        <v>22</v>
      </c>
      <c r="X383" s="10" t="n">
        <f aca="false">YEAR(E383)</f>
        <v>2018</v>
      </c>
      <c r="Y383" s="0" t="str">
        <f aca="false">TEXT(E383,"yyyy-mm")</f>
        <v>2018-07</v>
      </c>
      <c r="Z383" s="0" t="str">
        <f aca="false">"Q"&amp;ROUNDUP(MONTH(E383)/3,0)&amp;"-"&amp;YEAR(E383)</f>
        <v>Q3-2018</v>
      </c>
    </row>
    <row r="384" customFormat="false" ht="14.25" hidden="false" customHeight="false" outlineLevel="0" collapsed="false">
      <c r="A384" s="0" t="s">
        <v>426</v>
      </c>
      <c r="B384" s="0" t="s">
        <v>34</v>
      </c>
      <c r="C384" s="0" t="s">
        <v>39</v>
      </c>
      <c r="D384" s="9" t="n">
        <v>43200</v>
      </c>
      <c r="E384" s="9" t="n">
        <v>43297</v>
      </c>
      <c r="F384" s="9" t="n">
        <v>43308</v>
      </c>
      <c r="G384" s="9" t="n">
        <v>43317</v>
      </c>
      <c r="H384" s="10" t="s">
        <v>36</v>
      </c>
      <c r="I384" s="0" t="n">
        <v>7</v>
      </c>
      <c r="J384" s="0" t="n">
        <v>40</v>
      </c>
      <c r="K384" s="0" t="n">
        <v>146</v>
      </c>
      <c r="L384" s="0" t="n">
        <v>8</v>
      </c>
      <c r="M384" s="0" t="n">
        <v>2</v>
      </c>
      <c r="N384" s="11" t="n">
        <v>0.05</v>
      </c>
      <c r="O384" s="12" t="n">
        <v>700.08</v>
      </c>
      <c r="P384" s="12" t="n">
        <v>864.3</v>
      </c>
      <c r="Q384" s="12" t="n">
        <f aca="false">M384*P384*(1-N384)</f>
        <v>1642.17</v>
      </c>
      <c r="R384" s="12" t="n">
        <f aca="false">M384*O384</f>
        <v>1400.16</v>
      </c>
      <c r="S384" s="12" t="n">
        <f aca="false">Q384-R384</f>
        <v>242.01</v>
      </c>
      <c r="T384" s="11" t="n">
        <f aca="false">IFERROR(S384/Q384,0)</f>
        <v>0.147372074754745</v>
      </c>
      <c r="U384" s="13" t="n">
        <f aca="false">F384-E384</f>
        <v>11</v>
      </c>
      <c r="V384" s="13" t="n">
        <f aca="false">G384-F384</f>
        <v>9</v>
      </c>
      <c r="W384" s="13" t="n">
        <f aca="false">G384-E384</f>
        <v>20</v>
      </c>
      <c r="X384" s="10" t="n">
        <f aca="false">YEAR(E384)</f>
        <v>2018</v>
      </c>
      <c r="Y384" s="0" t="str">
        <f aca="false">TEXT(E384,"yyyy-mm")</f>
        <v>2018-07</v>
      </c>
      <c r="Z384" s="0" t="str">
        <f aca="false">"Q"&amp;ROUNDUP(MONTH(E384)/3,0)&amp;"-"&amp;YEAR(E384)</f>
        <v>Q3-2018</v>
      </c>
    </row>
    <row r="385" customFormat="false" ht="14.25" hidden="false" customHeight="false" outlineLevel="0" collapsed="false">
      <c r="A385" s="0" t="s">
        <v>427</v>
      </c>
      <c r="B385" s="0" t="s">
        <v>34</v>
      </c>
      <c r="C385" s="0" t="s">
        <v>39</v>
      </c>
      <c r="D385" s="9" t="n">
        <v>43200</v>
      </c>
      <c r="E385" s="9" t="n">
        <v>43297</v>
      </c>
      <c r="F385" s="9" t="n">
        <v>43310</v>
      </c>
      <c r="G385" s="9" t="n">
        <v>43317</v>
      </c>
      <c r="H385" s="10" t="s">
        <v>36</v>
      </c>
      <c r="I385" s="0" t="n">
        <v>1</v>
      </c>
      <c r="J385" s="0" t="n">
        <v>40</v>
      </c>
      <c r="K385" s="0" t="n">
        <v>194</v>
      </c>
      <c r="L385" s="0" t="n">
        <v>36</v>
      </c>
      <c r="M385" s="0" t="n">
        <v>6</v>
      </c>
      <c r="N385" s="11" t="n">
        <v>0.075</v>
      </c>
      <c r="O385" s="12" t="n">
        <v>579.22</v>
      </c>
      <c r="P385" s="12" t="n">
        <v>891.1</v>
      </c>
      <c r="Q385" s="12" t="n">
        <f aca="false">M385*P385*(1-N385)</f>
        <v>4945.605</v>
      </c>
      <c r="R385" s="12" t="n">
        <f aca="false">M385*O385</f>
        <v>3475.32</v>
      </c>
      <c r="S385" s="12" t="n">
        <f aca="false">Q385-R385</f>
        <v>1470.285</v>
      </c>
      <c r="T385" s="11" t="n">
        <f aca="false">IFERROR(S385/Q385,0)</f>
        <v>0.297291231305371</v>
      </c>
      <c r="U385" s="13" t="n">
        <f aca="false">F385-E385</f>
        <v>13</v>
      </c>
      <c r="V385" s="13" t="n">
        <f aca="false">G385-F385</f>
        <v>7</v>
      </c>
      <c r="W385" s="13" t="n">
        <f aca="false">G385-E385</f>
        <v>20</v>
      </c>
      <c r="X385" s="10" t="n">
        <f aca="false">YEAR(E385)</f>
        <v>2018</v>
      </c>
      <c r="Y385" s="0" t="str">
        <f aca="false">TEXT(E385,"yyyy-mm")</f>
        <v>2018-07</v>
      </c>
      <c r="Z385" s="0" t="str">
        <f aca="false">"Q"&amp;ROUNDUP(MONTH(E385)/3,0)&amp;"-"&amp;YEAR(E385)</f>
        <v>Q3-2018</v>
      </c>
    </row>
    <row r="386" customFormat="false" ht="14.25" hidden="false" customHeight="false" outlineLevel="0" collapsed="false">
      <c r="A386" s="0" t="s">
        <v>428</v>
      </c>
      <c r="B386" s="0" t="s">
        <v>38</v>
      </c>
      <c r="C386" s="0" t="s">
        <v>39</v>
      </c>
      <c r="D386" s="9" t="n">
        <v>43200</v>
      </c>
      <c r="E386" s="9" t="n">
        <v>43297</v>
      </c>
      <c r="F386" s="9" t="n">
        <v>43324</v>
      </c>
      <c r="G386" s="9" t="n">
        <v>43327</v>
      </c>
      <c r="H386" s="10" t="s">
        <v>36</v>
      </c>
      <c r="I386" s="0" t="n">
        <v>18</v>
      </c>
      <c r="J386" s="0" t="n">
        <v>17</v>
      </c>
      <c r="K386" s="0" t="n">
        <v>100</v>
      </c>
      <c r="L386" s="0" t="n">
        <v>10</v>
      </c>
      <c r="M386" s="0" t="n">
        <v>5</v>
      </c>
      <c r="N386" s="11" t="n">
        <v>0.2</v>
      </c>
      <c r="O386" s="12" t="n">
        <v>2069.5</v>
      </c>
      <c r="P386" s="12" t="n">
        <v>3979.8</v>
      </c>
      <c r="Q386" s="12" t="n">
        <f aca="false">M386*P386*(1-N386)</f>
        <v>15919.2</v>
      </c>
      <c r="R386" s="12" t="n">
        <f aca="false">M386*O386</f>
        <v>10347.5</v>
      </c>
      <c r="S386" s="12" t="n">
        <f aca="false">Q386-R386</f>
        <v>5571.7</v>
      </c>
      <c r="T386" s="11" t="n">
        <f aca="false">IFERROR(S386/Q386,0)</f>
        <v>0.34999874365546</v>
      </c>
      <c r="U386" s="13" t="n">
        <f aca="false">F386-E386</f>
        <v>27</v>
      </c>
      <c r="V386" s="13" t="n">
        <f aca="false">G386-F386</f>
        <v>3</v>
      </c>
      <c r="W386" s="13" t="n">
        <f aca="false">G386-E386</f>
        <v>30</v>
      </c>
      <c r="X386" s="10" t="n">
        <f aca="false">YEAR(E386)</f>
        <v>2018</v>
      </c>
      <c r="Y386" s="0" t="str">
        <f aca="false">TEXT(E386,"yyyy-mm")</f>
        <v>2018-07</v>
      </c>
      <c r="Z386" s="0" t="str">
        <f aca="false">"Q"&amp;ROUNDUP(MONTH(E386)/3,0)&amp;"-"&amp;YEAR(E386)</f>
        <v>Q3-2018</v>
      </c>
    </row>
    <row r="387" customFormat="false" ht="14.25" hidden="false" customHeight="false" outlineLevel="0" collapsed="false">
      <c r="A387" s="0" t="s">
        <v>429</v>
      </c>
      <c r="B387" s="0" t="s">
        <v>38</v>
      </c>
      <c r="C387" s="0" t="s">
        <v>35</v>
      </c>
      <c r="D387" s="9" t="n">
        <v>43200</v>
      </c>
      <c r="E387" s="9" t="n">
        <v>43297</v>
      </c>
      <c r="F387" s="9" t="n">
        <v>43302</v>
      </c>
      <c r="G387" s="9" t="n">
        <v>43306</v>
      </c>
      <c r="H387" s="10" t="s">
        <v>36</v>
      </c>
      <c r="I387" s="0" t="n">
        <v>15</v>
      </c>
      <c r="J387" s="0" t="n">
        <v>23</v>
      </c>
      <c r="K387" s="0" t="n">
        <v>214</v>
      </c>
      <c r="L387" s="0" t="n">
        <v>14</v>
      </c>
      <c r="M387" s="0" t="n">
        <v>5</v>
      </c>
      <c r="N387" s="11" t="n">
        <v>0.1</v>
      </c>
      <c r="O387" s="12" t="n">
        <v>469</v>
      </c>
      <c r="P387" s="12" t="n">
        <v>837.5</v>
      </c>
      <c r="Q387" s="12" t="n">
        <f aca="false">M387*P387*(1-N387)</f>
        <v>3768.75</v>
      </c>
      <c r="R387" s="12" t="n">
        <f aca="false">M387*O387</f>
        <v>2345</v>
      </c>
      <c r="S387" s="12" t="n">
        <f aca="false">Q387-R387</f>
        <v>1423.75</v>
      </c>
      <c r="T387" s="11" t="n">
        <f aca="false">IFERROR(S387/Q387,0)</f>
        <v>0.377777777777778</v>
      </c>
      <c r="U387" s="13" t="n">
        <f aca="false">F387-E387</f>
        <v>5</v>
      </c>
      <c r="V387" s="13" t="n">
        <f aca="false">G387-F387</f>
        <v>4</v>
      </c>
      <c r="W387" s="13" t="n">
        <f aca="false">G387-E387</f>
        <v>9</v>
      </c>
      <c r="X387" s="10" t="n">
        <f aca="false">YEAR(E387)</f>
        <v>2018</v>
      </c>
      <c r="Y387" s="0" t="str">
        <f aca="false">TEXT(E387,"yyyy-mm")</f>
        <v>2018-07</v>
      </c>
      <c r="Z387" s="0" t="str">
        <f aca="false">"Q"&amp;ROUNDUP(MONTH(E387)/3,0)&amp;"-"&amp;YEAR(E387)</f>
        <v>Q3-2018</v>
      </c>
    </row>
    <row r="388" customFormat="false" ht="14.25" hidden="false" customHeight="false" outlineLevel="0" collapsed="false">
      <c r="A388" s="0" t="s">
        <v>430</v>
      </c>
      <c r="B388" s="0" t="s">
        <v>38</v>
      </c>
      <c r="C388" s="0" t="s">
        <v>79</v>
      </c>
      <c r="D388" s="9" t="n">
        <v>43200</v>
      </c>
      <c r="E388" s="9" t="n">
        <v>43297</v>
      </c>
      <c r="F388" s="9" t="n">
        <v>43318</v>
      </c>
      <c r="G388" s="9" t="n">
        <v>43324</v>
      </c>
      <c r="H388" s="10" t="s">
        <v>36</v>
      </c>
      <c r="I388" s="0" t="n">
        <v>18</v>
      </c>
      <c r="J388" s="0" t="n">
        <v>28</v>
      </c>
      <c r="K388" s="0" t="n">
        <v>77</v>
      </c>
      <c r="L388" s="0" t="n">
        <v>10</v>
      </c>
      <c r="M388" s="0" t="n">
        <v>2</v>
      </c>
      <c r="N388" s="11" t="n">
        <v>0.05</v>
      </c>
      <c r="O388" s="12" t="n">
        <v>1738.65</v>
      </c>
      <c r="P388" s="12" t="n">
        <v>2318.2</v>
      </c>
      <c r="Q388" s="12" t="n">
        <f aca="false">M388*P388*(1-N388)</f>
        <v>4404.58</v>
      </c>
      <c r="R388" s="12" t="n">
        <f aca="false">M388*O388</f>
        <v>3477.3</v>
      </c>
      <c r="S388" s="12" t="n">
        <f aca="false">Q388-R388</f>
        <v>927.279999999999</v>
      </c>
      <c r="T388" s="11" t="n">
        <f aca="false">IFERROR(S388/Q388,0)</f>
        <v>0.210526315789473</v>
      </c>
      <c r="U388" s="13" t="n">
        <f aca="false">F388-E388</f>
        <v>21</v>
      </c>
      <c r="V388" s="13" t="n">
        <f aca="false">G388-F388</f>
        <v>6</v>
      </c>
      <c r="W388" s="13" t="n">
        <f aca="false">G388-E388</f>
        <v>27</v>
      </c>
      <c r="X388" s="10" t="n">
        <f aca="false">YEAR(E388)</f>
        <v>2018</v>
      </c>
      <c r="Y388" s="0" t="str">
        <f aca="false">TEXT(E388,"yyyy-mm")</f>
        <v>2018-07</v>
      </c>
      <c r="Z388" s="0" t="str">
        <f aca="false">"Q"&amp;ROUNDUP(MONTH(E388)/3,0)&amp;"-"&amp;YEAR(E388)</f>
        <v>Q3-2018</v>
      </c>
    </row>
    <row r="389" customFormat="false" ht="14.25" hidden="false" customHeight="false" outlineLevel="0" collapsed="false">
      <c r="A389" s="0" t="s">
        <v>431</v>
      </c>
      <c r="B389" s="0" t="s">
        <v>34</v>
      </c>
      <c r="C389" s="0" t="s">
        <v>48</v>
      </c>
      <c r="D389" s="9" t="n">
        <v>43200</v>
      </c>
      <c r="E389" s="9" t="n">
        <v>43297</v>
      </c>
      <c r="F389" s="9" t="n">
        <v>43325</v>
      </c>
      <c r="G389" s="9" t="n">
        <v>43329</v>
      </c>
      <c r="H389" s="10" t="s">
        <v>36</v>
      </c>
      <c r="I389" s="0" t="n">
        <v>9</v>
      </c>
      <c r="J389" s="0" t="n">
        <v>41</v>
      </c>
      <c r="K389" s="0" t="n">
        <v>29</v>
      </c>
      <c r="L389" s="0" t="n">
        <v>35</v>
      </c>
      <c r="M389" s="0" t="n">
        <v>6</v>
      </c>
      <c r="N389" s="11" t="n">
        <v>0.05</v>
      </c>
      <c r="O389" s="12" t="n">
        <v>801.86</v>
      </c>
      <c r="P389" s="12" t="n">
        <v>1822.4</v>
      </c>
      <c r="Q389" s="12" t="n">
        <f aca="false">M389*P389*(1-N389)</f>
        <v>10387.68</v>
      </c>
      <c r="R389" s="12" t="n">
        <f aca="false">M389*O389</f>
        <v>4811.16</v>
      </c>
      <c r="S389" s="12" t="n">
        <f aca="false">Q389-R389</f>
        <v>5576.52</v>
      </c>
      <c r="T389" s="11" t="n">
        <f aca="false">IFERROR(S389/Q389,0)</f>
        <v>0.53683979483388</v>
      </c>
      <c r="U389" s="13" t="n">
        <f aca="false">F389-E389</f>
        <v>28</v>
      </c>
      <c r="V389" s="13" t="n">
        <f aca="false">G389-F389</f>
        <v>4</v>
      </c>
      <c r="W389" s="13" t="n">
        <f aca="false">G389-E389</f>
        <v>32</v>
      </c>
      <c r="X389" s="10" t="n">
        <f aca="false">YEAR(E389)</f>
        <v>2018</v>
      </c>
      <c r="Y389" s="0" t="str">
        <f aca="false">TEXT(E389,"yyyy-mm")</f>
        <v>2018-07</v>
      </c>
      <c r="Z389" s="0" t="str">
        <f aca="false">"Q"&amp;ROUNDUP(MONTH(E389)/3,0)&amp;"-"&amp;YEAR(E389)</f>
        <v>Q3-2018</v>
      </c>
    </row>
    <row r="390" customFormat="false" ht="14.25" hidden="false" customHeight="false" outlineLevel="0" collapsed="false">
      <c r="A390" s="0" t="s">
        <v>432</v>
      </c>
      <c r="B390" s="0" t="s">
        <v>41</v>
      </c>
      <c r="C390" s="0" t="s">
        <v>58</v>
      </c>
      <c r="D390" s="9" t="n">
        <v>43200</v>
      </c>
      <c r="E390" s="9" t="n">
        <v>43297</v>
      </c>
      <c r="F390" s="9" t="n">
        <v>43325</v>
      </c>
      <c r="G390" s="9" t="n">
        <v>43333</v>
      </c>
      <c r="H390" s="10" t="s">
        <v>36</v>
      </c>
      <c r="I390" s="0" t="n">
        <v>21</v>
      </c>
      <c r="J390" s="0" t="n">
        <v>29</v>
      </c>
      <c r="K390" s="0" t="n">
        <v>329</v>
      </c>
      <c r="L390" s="0" t="n">
        <v>13</v>
      </c>
      <c r="M390" s="0" t="n">
        <v>4</v>
      </c>
      <c r="N390" s="11" t="n">
        <v>0.15</v>
      </c>
      <c r="O390" s="12" t="n">
        <v>664.51</v>
      </c>
      <c r="P390" s="12" t="n">
        <v>1165.8</v>
      </c>
      <c r="Q390" s="12" t="n">
        <f aca="false">M390*P390*(1-N390)</f>
        <v>3963.72</v>
      </c>
      <c r="R390" s="12" t="n">
        <f aca="false">M390*O390</f>
        <v>2658.04</v>
      </c>
      <c r="S390" s="12" t="n">
        <f aca="false">Q390-R390</f>
        <v>1305.68</v>
      </c>
      <c r="T390" s="11" t="n">
        <f aca="false">IFERROR(S390/Q390,0)</f>
        <v>0.329407728093811</v>
      </c>
      <c r="U390" s="13" t="n">
        <f aca="false">F390-E390</f>
        <v>28</v>
      </c>
      <c r="V390" s="13" t="n">
        <f aca="false">G390-F390</f>
        <v>8</v>
      </c>
      <c r="W390" s="13" t="n">
        <f aca="false">G390-E390</f>
        <v>36</v>
      </c>
      <c r="X390" s="10" t="n">
        <f aca="false">YEAR(E390)</f>
        <v>2018</v>
      </c>
      <c r="Y390" s="0" t="str">
        <f aca="false">TEXT(E390,"yyyy-mm")</f>
        <v>2018-07</v>
      </c>
      <c r="Z390" s="0" t="str">
        <f aca="false">"Q"&amp;ROUNDUP(MONTH(E390)/3,0)&amp;"-"&amp;YEAR(E390)</f>
        <v>Q3-2018</v>
      </c>
    </row>
    <row r="391" customFormat="false" ht="14.25" hidden="false" customHeight="false" outlineLevel="0" collapsed="false">
      <c r="A391" s="0" t="s">
        <v>433</v>
      </c>
      <c r="B391" s="0" t="s">
        <v>41</v>
      </c>
      <c r="C391" s="0" t="s">
        <v>48</v>
      </c>
      <c r="D391" s="9" t="n">
        <v>43200</v>
      </c>
      <c r="E391" s="9" t="n">
        <v>43297</v>
      </c>
      <c r="F391" s="9" t="n">
        <v>43299</v>
      </c>
      <c r="G391" s="9" t="n">
        <v>43307</v>
      </c>
      <c r="H391" s="10" t="s">
        <v>36</v>
      </c>
      <c r="I391" s="0" t="n">
        <v>22</v>
      </c>
      <c r="J391" s="0" t="n">
        <v>11</v>
      </c>
      <c r="K391" s="0" t="n">
        <v>41</v>
      </c>
      <c r="L391" s="0" t="n">
        <v>16</v>
      </c>
      <c r="M391" s="0" t="n">
        <v>7</v>
      </c>
      <c r="N391" s="11" t="n">
        <v>0.05</v>
      </c>
      <c r="O391" s="12" t="n">
        <v>187.6</v>
      </c>
      <c r="P391" s="12" t="n">
        <v>234.5</v>
      </c>
      <c r="Q391" s="12" t="n">
        <f aca="false">M391*P391*(1-N391)</f>
        <v>1559.425</v>
      </c>
      <c r="R391" s="12" t="n">
        <f aca="false">M391*O391</f>
        <v>1313.2</v>
      </c>
      <c r="S391" s="12" t="n">
        <f aca="false">Q391-R391</f>
        <v>246.225</v>
      </c>
      <c r="T391" s="11" t="n">
        <f aca="false">IFERROR(S391/Q391,0)</f>
        <v>0.157894736842105</v>
      </c>
      <c r="U391" s="13" t="n">
        <f aca="false">F391-E391</f>
        <v>2</v>
      </c>
      <c r="V391" s="13" t="n">
        <f aca="false">G391-F391</f>
        <v>8</v>
      </c>
      <c r="W391" s="13" t="n">
        <f aca="false">G391-E391</f>
        <v>10</v>
      </c>
      <c r="X391" s="10" t="n">
        <f aca="false">YEAR(E391)</f>
        <v>2018</v>
      </c>
      <c r="Y391" s="0" t="str">
        <f aca="false">TEXT(E391,"yyyy-mm")</f>
        <v>2018-07</v>
      </c>
      <c r="Z391" s="0" t="str">
        <f aca="false">"Q"&amp;ROUNDUP(MONTH(E391)/3,0)&amp;"-"&amp;YEAR(E391)</f>
        <v>Q3-2018</v>
      </c>
    </row>
    <row r="392" customFormat="false" ht="14.25" hidden="false" customHeight="false" outlineLevel="0" collapsed="false">
      <c r="A392" s="0" t="s">
        <v>434</v>
      </c>
      <c r="B392" s="0" t="s">
        <v>38</v>
      </c>
      <c r="C392" s="0" t="s">
        <v>35</v>
      </c>
      <c r="D392" s="9" t="n">
        <v>43200</v>
      </c>
      <c r="E392" s="9" t="n">
        <v>43298</v>
      </c>
      <c r="F392" s="9" t="n">
        <v>43301</v>
      </c>
      <c r="G392" s="9" t="n">
        <v>43303</v>
      </c>
      <c r="H392" s="10" t="s">
        <v>36</v>
      </c>
      <c r="I392" s="0" t="n">
        <v>19</v>
      </c>
      <c r="J392" s="0" t="n">
        <v>11</v>
      </c>
      <c r="K392" s="0" t="n">
        <v>240</v>
      </c>
      <c r="L392" s="0" t="n">
        <v>28</v>
      </c>
      <c r="M392" s="0" t="n">
        <v>5</v>
      </c>
      <c r="N392" s="11" t="n">
        <v>0.4</v>
      </c>
      <c r="O392" s="12" t="n">
        <v>1912.72</v>
      </c>
      <c r="P392" s="12" t="n">
        <v>2452.2</v>
      </c>
      <c r="Q392" s="12" t="n">
        <f aca="false">M392*P392*(1-N392)</f>
        <v>7356.6</v>
      </c>
      <c r="R392" s="12" t="n">
        <f aca="false">M392*O392</f>
        <v>9563.6</v>
      </c>
      <c r="S392" s="12" t="n">
        <f aca="false">Q392-R392</f>
        <v>-2207</v>
      </c>
      <c r="T392" s="11" t="n">
        <f aca="false">IFERROR(S392/Q392,0)</f>
        <v>-0.300002718647201</v>
      </c>
      <c r="U392" s="13" t="n">
        <f aca="false">F392-E392</f>
        <v>3</v>
      </c>
      <c r="V392" s="13" t="n">
        <f aca="false">G392-F392</f>
        <v>2</v>
      </c>
      <c r="W392" s="13" t="n">
        <f aca="false">G392-E392</f>
        <v>5</v>
      </c>
      <c r="X392" s="10" t="n">
        <f aca="false">YEAR(E392)</f>
        <v>2018</v>
      </c>
      <c r="Y392" s="0" t="str">
        <f aca="false">TEXT(E392,"yyyy-mm")</f>
        <v>2018-07</v>
      </c>
      <c r="Z392" s="0" t="str">
        <f aca="false">"Q"&amp;ROUNDUP(MONTH(E392)/3,0)&amp;"-"&amp;YEAR(E392)</f>
        <v>Q3-2018</v>
      </c>
    </row>
    <row r="393" customFormat="false" ht="14.25" hidden="false" customHeight="false" outlineLevel="0" collapsed="false">
      <c r="A393" s="0" t="s">
        <v>435</v>
      </c>
      <c r="B393" s="0" t="s">
        <v>34</v>
      </c>
      <c r="C393" s="0" t="s">
        <v>58</v>
      </c>
      <c r="D393" s="9" t="n">
        <v>43200</v>
      </c>
      <c r="E393" s="9" t="n">
        <v>43298</v>
      </c>
      <c r="F393" s="9" t="n">
        <v>43307</v>
      </c>
      <c r="G393" s="9" t="n">
        <v>43310</v>
      </c>
      <c r="H393" s="10" t="s">
        <v>36</v>
      </c>
      <c r="I393" s="0" t="n">
        <v>4</v>
      </c>
      <c r="J393" s="0" t="n">
        <v>19</v>
      </c>
      <c r="K393" s="0" t="n">
        <v>331</v>
      </c>
      <c r="L393" s="0" t="n">
        <v>11</v>
      </c>
      <c r="M393" s="0" t="n">
        <v>8</v>
      </c>
      <c r="N393" s="11" t="n">
        <v>0.05</v>
      </c>
      <c r="O393" s="12" t="n">
        <v>133.26</v>
      </c>
      <c r="P393" s="12" t="n">
        <v>261.3</v>
      </c>
      <c r="Q393" s="12" t="n">
        <f aca="false">M393*P393*(1-N393)</f>
        <v>1985.88</v>
      </c>
      <c r="R393" s="12" t="n">
        <f aca="false">M393*O393</f>
        <v>1066.08</v>
      </c>
      <c r="S393" s="12" t="n">
        <f aca="false">Q393-R393</f>
        <v>919.8</v>
      </c>
      <c r="T393" s="11" t="n">
        <f aca="false">IFERROR(S393/Q393,0)</f>
        <v>0.463169980059218</v>
      </c>
      <c r="U393" s="13" t="n">
        <f aca="false">F393-E393</f>
        <v>9</v>
      </c>
      <c r="V393" s="13" t="n">
        <f aca="false">G393-F393</f>
        <v>3</v>
      </c>
      <c r="W393" s="13" t="n">
        <f aca="false">G393-E393</f>
        <v>12</v>
      </c>
      <c r="X393" s="10" t="n">
        <f aca="false">YEAR(E393)</f>
        <v>2018</v>
      </c>
      <c r="Y393" s="0" t="str">
        <f aca="false">TEXT(E393,"yyyy-mm")</f>
        <v>2018-07</v>
      </c>
      <c r="Z393" s="0" t="str">
        <f aca="false">"Q"&amp;ROUNDUP(MONTH(E393)/3,0)&amp;"-"&amp;YEAR(E393)</f>
        <v>Q3-2018</v>
      </c>
    </row>
    <row r="394" customFormat="false" ht="14.25" hidden="false" customHeight="false" outlineLevel="0" collapsed="false">
      <c r="A394" s="0" t="s">
        <v>436</v>
      </c>
      <c r="B394" s="0" t="s">
        <v>41</v>
      </c>
      <c r="C394" s="0" t="s">
        <v>79</v>
      </c>
      <c r="D394" s="9" t="n">
        <v>43200</v>
      </c>
      <c r="E394" s="9" t="n">
        <v>43298</v>
      </c>
      <c r="F394" s="9" t="n">
        <v>43322</v>
      </c>
      <c r="G394" s="9" t="n">
        <v>43332</v>
      </c>
      <c r="H394" s="10" t="s">
        <v>36</v>
      </c>
      <c r="I394" s="0" t="n">
        <v>21</v>
      </c>
      <c r="J394" s="0" t="n">
        <v>29</v>
      </c>
      <c r="K394" s="0" t="n">
        <v>85</v>
      </c>
      <c r="L394" s="0" t="n">
        <v>4</v>
      </c>
      <c r="M394" s="0" t="n">
        <v>4</v>
      </c>
      <c r="N394" s="11" t="n">
        <v>0.1</v>
      </c>
      <c r="O394" s="12" t="n">
        <v>453.99</v>
      </c>
      <c r="P394" s="12" t="n">
        <v>1031.8</v>
      </c>
      <c r="Q394" s="12" t="n">
        <f aca="false">M394*P394*(1-N394)</f>
        <v>3714.48</v>
      </c>
      <c r="R394" s="12" t="n">
        <f aca="false">M394*O394</f>
        <v>1815.96</v>
      </c>
      <c r="S394" s="12" t="n">
        <f aca="false">Q394-R394</f>
        <v>1898.52</v>
      </c>
      <c r="T394" s="11" t="n">
        <f aca="false">IFERROR(S394/Q394,0)</f>
        <v>0.511113264844608</v>
      </c>
      <c r="U394" s="13" t="n">
        <f aca="false">F394-E394</f>
        <v>24</v>
      </c>
      <c r="V394" s="13" t="n">
        <f aca="false">G394-F394</f>
        <v>10</v>
      </c>
      <c r="W394" s="13" t="n">
        <f aca="false">G394-E394</f>
        <v>34</v>
      </c>
      <c r="X394" s="10" t="n">
        <f aca="false">YEAR(E394)</f>
        <v>2018</v>
      </c>
      <c r="Y394" s="0" t="str">
        <f aca="false">TEXT(E394,"yyyy-mm")</f>
        <v>2018-07</v>
      </c>
      <c r="Z394" s="0" t="str">
        <f aca="false">"Q"&amp;ROUNDUP(MONTH(E394)/3,0)&amp;"-"&amp;YEAR(E394)</f>
        <v>Q3-2018</v>
      </c>
    </row>
    <row r="395" customFormat="false" ht="14.25" hidden="false" customHeight="false" outlineLevel="0" collapsed="false">
      <c r="A395" s="0" t="s">
        <v>437</v>
      </c>
      <c r="B395" s="0" t="s">
        <v>38</v>
      </c>
      <c r="C395" s="0" t="s">
        <v>58</v>
      </c>
      <c r="D395" s="9" t="n">
        <v>43200</v>
      </c>
      <c r="E395" s="9" t="n">
        <v>43298</v>
      </c>
      <c r="F395" s="9" t="n">
        <v>43306</v>
      </c>
      <c r="G395" s="9" t="n">
        <v>43313</v>
      </c>
      <c r="H395" s="10" t="s">
        <v>36</v>
      </c>
      <c r="I395" s="0" t="n">
        <v>17</v>
      </c>
      <c r="J395" s="0" t="n">
        <v>18</v>
      </c>
      <c r="K395" s="0" t="n">
        <v>349</v>
      </c>
      <c r="L395" s="0" t="n">
        <v>20</v>
      </c>
      <c r="M395" s="0" t="n">
        <v>3</v>
      </c>
      <c r="N395" s="11" t="n">
        <v>0.1</v>
      </c>
      <c r="O395" s="12" t="n">
        <v>1849.2</v>
      </c>
      <c r="P395" s="12" t="n">
        <v>3082</v>
      </c>
      <c r="Q395" s="12" t="n">
        <f aca="false">M395*P395*(1-N395)</f>
        <v>8321.4</v>
      </c>
      <c r="R395" s="12" t="n">
        <f aca="false">M395*O395</f>
        <v>5547.6</v>
      </c>
      <c r="S395" s="12" t="n">
        <f aca="false">Q395-R395</f>
        <v>2773.8</v>
      </c>
      <c r="T395" s="11" t="n">
        <f aca="false">IFERROR(S395/Q395,0)</f>
        <v>0.333333333333333</v>
      </c>
      <c r="U395" s="13" t="n">
        <f aca="false">F395-E395</f>
        <v>8</v>
      </c>
      <c r="V395" s="13" t="n">
        <f aca="false">G395-F395</f>
        <v>7</v>
      </c>
      <c r="W395" s="13" t="n">
        <f aca="false">G395-E395</f>
        <v>15</v>
      </c>
      <c r="X395" s="10" t="n">
        <f aca="false">YEAR(E395)</f>
        <v>2018</v>
      </c>
      <c r="Y395" s="0" t="str">
        <f aca="false">TEXT(E395,"yyyy-mm")</f>
        <v>2018-07</v>
      </c>
      <c r="Z395" s="0" t="str">
        <f aca="false">"Q"&amp;ROUNDUP(MONTH(E395)/3,0)&amp;"-"&amp;YEAR(E395)</f>
        <v>Q3-2018</v>
      </c>
    </row>
    <row r="396" customFormat="false" ht="14.25" hidden="false" customHeight="false" outlineLevel="0" collapsed="false">
      <c r="A396" s="0" t="s">
        <v>438</v>
      </c>
      <c r="B396" s="0" t="s">
        <v>41</v>
      </c>
      <c r="C396" s="0" t="s">
        <v>46</v>
      </c>
      <c r="D396" s="9" t="n">
        <v>43200</v>
      </c>
      <c r="E396" s="9" t="n">
        <v>43298</v>
      </c>
      <c r="F396" s="9" t="n">
        <v>43325</v>
      </c>
      <c r="G396" s="9" t="n">
        <v>43328</v>
      </c>
      <c r="H396" s="10" t="s">
        <v>36</v>
      </c>
      <c r="I396" s="0" t="n">
        <v>22</v>
      </c>
      <c r="J396" s="0" t="n">
        <v>27</v>
      </c>
      <c r="K396" s="0" t="n">
        <v>311</v>
      </c>
      <c r="L396" s="0" t="n">
        <v>8</v>
      </c>
      <c r="M396" s="0" t="n">
        <v>3</v>
      </c>
      <c r="N396" s="11" t="n">
        <v>0.05</v>
      </c>
      <c r="O396" s="12" t="n">
        <v>3138.55</v>
      </c>
      <c r="P396" s="12" t="n">
        <v>6405.2</v>
      </c>
      <c r="Q396" s="12" t="n">
        <f aca="false">M396*P396*(1-N396)</f>
        <v>18254.82</v>
      </c>
      <c r="R396" s="12" t="n">
        <f aca="false">M396*O396</f>
        <v>9415.65</v>
      </c>
      <c r="S396" s="12" t="n">
        <f aca="false">Q396-R396</f>
        <v>8839.17</v>
      </c>
      <c r="T396" s="11" t="n">
        <f aca="false">IFERROR(S396/Q396,0)</f>
        <v>0.484210197635474</v>
      </c>
      <c r="U396" s="13" t="n">
        <f aca="false">F396-E396</f>
        <v>27</v>
      </c>
      <c r="V396" s="13" t="n">
        <f aca="false">G396-F396</f>
        <v>3</v>
      </c>
      <c r="W396" s="13" t="n">
        <f aca="false">G396-E396</f>
        <v>30</v>
      </c>
      <c r="X396" s="10" t="n">
        <f aca="false">YEAR(E396)</f>
        <v>2018</v>
      </c>
      <c r="Y396" s="0" t="str">
        <f aca="false">TEXT(E396,"yyyy-mm")</f>
        <v>2018-07</v>
      </c>
      <c r="Z396" s="0" t="str">
        <f aca="false">"Q"&amp;ROUNDUP(MONTH(E396)/3,0)&amp;"-"&amp;YEAR(E396)</f>
        <v>Q3-2018</v>
      </c>
    </row>
    <row r="397" customFormat="false" ht="14.25" hidden="false" customHeight="false" outlineLevel="0" collapsed="false">
      <c r="A397" s="0" t="s">
        <v>439</v>
      </c>
      <c r="B397" s="0" t="s">
        <v>34</v>
      </c>
      <c r="C397" s="0" t="s">
        <v>39</v>
      </c>
      <c r="D397" s="9" t="n">
        <v>43200</v>
      </c>
      <c r="E397" s="9" t="n">
        <v>43298</v>
      </c>
      <c r="F397" s="9" t="n">
        <v>43324</v>
      </c>
      <c r="G397" s="9" t="n">
        <v>43334</v>
      </c>
      <c r="H397" s="10" t="s">
        <v>36</v>
      </c>
      <c r="I397" s="0" t="n">
        <v>9</v>
      </c>
      <c r="J397" s="0" t="n">
        <v>22</v>
      </c>
      <c r="K397" s="0" t="n">
        <v>162</v>
      </c>
      <c r="L397" s="0" t="n">
        <v>16</v>
      </c>
      <c r="M397" s="0" t="n">
        <v>6</v>
      </c>
      <c r="N397" s="11" t="n">
        <v>0.05</v>
      </c>
      <c r="O397" s="12" t="n">
        <v>947.65</v>
      </c>
      <c r="P397" s="12" t="n">
        <v>1822.4</v>
      </c>
      <c r="Q397" s="12" t="n">
        <f aca="false">M397*P397*(1-N397)</f>
        <v>10387.68</v>
      </c>
      <c r="R397" s="12" t="n">
        <f aca="false">M397*O397</f>
        <v>5685.9</v>
      </c>
      <c r="S397" s="12" t="n">
        <f aca="false">Q397-R397</f>
        <v>4701.78</v>
      </c>
      <c r="T397" s="11" t="n">
        <f aca="false">IFERROR(S397/Q397,0)</f>
        <v>0.45263042373273</v>
      </c>
      <c r="U397" s="13" t="n">
        <f aca="false">F397-E397</f>
        <v>26</v>
      </c>
      <c r="V397" s="13" t="n">
        <f aca="false">G397-F397</f>
        <v>10</v>
      </c>
      <c r="W397" s="13" t="n">
        <f aca="false">G397-E397</f>
        <v>36</v>
      </c>
      <c r="X397" s="10" t="n">
        <f aca="false">YEAR(E397)</f>
        <v>2018</v>
      </c>
      <c r="Y397" s="0" t="str">
        <f aca="false">TEXT(E397,"yyyy-mm")</f>
        <v>2018-07</v>
      </c>
      <c r="Z397" s="0" t="str">
        <f aca="false">"Q"&amp;ROUNDUP(MONTH(E397)/3,0)&amp;"-"&amp;YEAR(E397)</f>
        <v>Q3-2018</v>
      </c>
    </row>
    <row r="398" customFormat="false" ht="14.25" hidden="false" customHeight="false" outlineLevel="0" collapsed="false">
      <c r="A398" s="0" t="s">
        <v>440</v>
      </c>
      <c r="B398" s="0" t="s">
        <v>43</v>
      </c>
      <c r="C398" s="0" t="s">
        <v>39</v>
      </c>
      <c r="D398" s="9" t="n">
        <v>43200</v>
      </c>
      <c r="E398" s="9" t="n">
        <v>43298</v>
      </c>
      <c r="F398" s="9" t="n">
        <v>43317</v>
      </c>
      <c r="G398" s="9" t="n">
        <v>43323</v>
      </c>
      <c r="H398" s="10" t="s">
        <v>36</v>
      </c>
      <c r="I398" s="0" t="n">
        <v>28</v>
      </c>
      <c r="J398" s="0" t="n">
        <v>29</v>
      </c>
      <c r="K398" s="0" t="n">
        <v>181</v>
      </c>
      <c r="L398" s="0" t="n">
        <v>27</v>
      </c>
      <c r="M398" s="0" t="n">
        <v>8</v>
      </c>
      <c r="N398" s="11" t="n">
        <v>0.05</v>
      </c>
      <c r="O398" s="12" t="n">
        <v>1062.15</v>
      </c>
      <c r="P398" s="12" t="n">
        <v>1279.7</v>
      </c>
      <c r="Q398" s="12" t="n">
        <f aca="false">M398*P398*(1-N398)</f>
        <v>9725.72</v>
      </c>
      <c r="R398" s="12" t="n">
        <f aca="false">M398*O398</f>
        <v>8497.2</v>
      </c>
      <c r="S398" s="12" t="n">
        <f aca="false">Q398-R398</f>
        <v>1228.52</v>
      </c>
      <c r="T398" s="11" t="n">
        <f aca="false">IFERROR(S398/Q398,0)</f>
        <v>0.126316612034893</v>
      </c>
      <c r="U398" s="13" t="n">
        <f aca="false">F398-E398</f>
        <v>19</v>
      </c>
      <c r="V398" s="13" t="n">
        <f aca="false">G398-F398</f>
        <v>6</v>
      </c>
      <c r="W398" s="13" t="n">
        <f aca="false">G398-E398</f>
        <v>25</v>
      </c>
      <c r="X398" s="10" t="n">
        <f aca="false">YEAR(E398)</f>
        <v>2018</v>
      </c>
      <c r="Y398" s="0" t="str">
        <f aca="false">TEXT(E398,"yyyy-mm")</f>
        <v>2018-07</v>
      </c>
      <c r="Z398" s="0" t="str">
        <f aca="false">"Q"&amp;ROUNDUP(MONTH(E398)/3,0)&amp;"-"&amp;YEAR(E398)</f>
        <v>Q3-2018</v>
      </c>
    </row>
    <row r="399" customFormat="false" ht="14.25" hidden="false" customHeight="false" outlineLevel="0" collapsed="false">
      <c r="A399" s="0" t="s">
        <v>441</v>
      </c>
      <c r="B399" s="0" t="s">
        <v>38</v>
      </c>
      <c r="C399" s="0" t="s">
        <v>46</v>
      </c>
      <c r="D399" s="9" t="n">
        <v>43200</v>
      </c>
      <c r="E399" s="9" t="n">
        <v>43298</v>
      </c>
      <c r="F399" s="9" t="n">
        <v>43306</v>
      </c>
      <c r="G399" s="9" t="n">
        <v>43311</v>
      </c>
      <c r="H399" s="10" t="s">
        <v>36</v>
      </c>
      <c r="I399" s="0" t="n">
        <v>19</v>
      </c>
      <c r="J399" s="0" t="n">
        <v>3</v>
      </c>
      <c r="K399" s="0" t="n">
        <v>283</v>
      </c>
      <c r="L399" s="0" t="n">
        <v>36</v>
      </c>
      <c r="M399" s="0" t="n">
        <v>1</v>
      </c>
      <c r="N399" s="11" t="n">
        <v>0.2</v>
      </c>
      <c r="O399" s="12" t="n">
        <v>2635.04</v>
      </c>
      <c r="P399" s="12" t="n">
        <v>3932.9</v>
      </c>
      <c r="Q399" s="12" t="n">
        <f aca="false">M399*P399*(1-N399)</f>
        <v>3146.32</v>
      </c>
      <c r="R399" s="12" t="n">
        <f aca="false">M399*O399</f>
        <v>2635.04</v>
      </c>
      <c r="S399" s="12" t="n">
        <f aca="false">Q399-R399</f>
        <v>511.28</v>
      </c>
      <c r="T399" s="11" t="n">
        <f aca="false">IFERROR(S399/Q399,0)</f>
        <v>0.162500953494877</v>
      </c>
      <c r="U399" s="13" t="n">
        <f aca="false">F399-E399</f>
        <v>8</v>
      </c>
      <c r="V399" s="13" t="n">
        <f aca="false">G399-F399</f>
        <v>5</v>
      </c>
      <c r="W399" s="13" t="n">
        <f aca="false">G399-E399</f>
        <v>13</v>
      </c>
      <c r="X399" s="10" t="n">
        <f aca="false">YEAR(E399)</f>
        <v>2018</v>
      </c>
      <c r="Y399" s="0" t="str">
        <f aca="false">TEXT(E399,"yyyy-mm")</f>
        <v>2018-07</v>
      </c>
      <c r="Z399" s="0" t="str">
        <f aca="false">"Q"&amp;ROUNDUP(MONTH(E399)/3,0)&amp;"-"&amp;YEAR(E399)</f>
        <v>Q3-2018</v>
      </c>
    </row>
    <row r="400" customFormat="false" ht="14.25" hidden="false" customHeight="false" outlineLevel="0" collapsed="false">
      <c r="A400" s="0" t="s">
        <v>442</v>
      </c>
      <c r="B400" s="0" t="s">
        <v>34</v>
      </c>
      <c r="C400" s="0" t="s">
        <v>46</v>
      </c>
      <c r="D400" s="9" t="n">
        <v>43200</v>
      </c>
      <c r="E400" s="9" t="n">
        <v>43298</v>
      </c>
      <c r="F400" s="9" t="n">
        <v>43324</v>
      </c>
      <c r="G400" s="9" t="n">
        <v>43333</v>
      </c>
      <c r="H400" s="10" t="s">
        <v>36</v>
      </c>
      <c r="I400" s="0" t="n">
        <v>7</v>
      </c>
      <c r="J400" s="0" t="n">
        <v>28</v>
      </c>
      <c r="K400" s="0" t="n">
        <v>307</v>
      </c>
      <c r="L400" s="0" t="n">
        <v>4</v>
      </c>
      <c r="M400" s="0" t="n">
        <v>3</v>
      </c>
      <c r="N400" s="11" t="n">
        <v>0.15</v>
      </c>
      <c r="O400" s="12" t="n">
        <v>80.4</v>
      </c>
      <c r="P400" s="12" t="n">
        <v>201</v>
      </c>
      <c r="Q400" s="12" t="n">
        <f aca="false">M400*P400*(1-N400)</f>
        <v>512.55</v>
      </c>
      <c r="R400" s="12" t="n">
        <f aca="false">M400*O400</f>
        <v>241.2</v>
      </c>
      <c r="S400" s="12" t="n">
        <f aca="false">Q400-R400</f>
        <v>271.35</v>
      </c>
      <c r="T400" s="11" t="n">
        <f aca="false">IFERROR(S400/Q400,0)</f>
        <v>0.529411764705882</v>
      </c>
      <c r="U400" s="13" t="n">
        <f aca="false">F400-E400</f>
        <v>26</v>
      </c>
      <c r="V400" s="13" t="n">
        <f aca="false">G400-F400</f>
        <v>9</v>
      </c>
      <c r="W400" s="13" t="n">
        <f aca="false">G400-E400</f>
        <v>35</v>
      </c>
      <c r="X400" s="10" t="n">
        <f aca="false">YEAR(E400)</f>
        <v>2018</v>
      </c>
      <c r="Y400" s="0" t="str">
        <f aca="false">TEXT(E400,"yyyy-mm")</f>
        <v>2018-07</v>
      </c>
      <c r="Z400" s="0" t="str">
        <f aca="false">"Q"&amp;ROUNDUP(MONTH(E400)/3,0)&amp;"-"&amp;YEAR(E400)</f>
        <v>Q3-2018</v>
      </c>
    </row>
    <row r="401" customFormat="false" ht="14.25" hidden="false" customHeight="false" outlineLevel="0" collapsed="false">
      <c r="A401" s="0" t="s">
        <v>443</v>
      </c>
      <c r="B401" s="0" t="s">
        <v>43</v>
      </c>
      <c r="C401" s="0" t="s">
        <v>39</v>
      </c>
      <c r="D401" s="9" t="n">
        <v>43200</v>
      </c>
      <c r="E401" s="9" t="n">
        <v>43298</v>
      </c>
      <c r="F401" s="9" t="n">
        <v>43324</v>
      </c>
      <c r="G401" s="9" t="n">
        <v>43329</v>
      </c>
      <c r="H401" s="10" t="s">
        <v>36</v>
      </c>
      <c r="I401" s="0" t="n">
        <v>27</v>
      </c>
      <c r="J401" s="0" t="n">
        <v>11</v>
      </c>
      <c r="K401" s="0" t="n">
        <v>141</v>
      </c>
      <c r="L401" s="0" t="n">
        <v>4</v>
      </c>
      <c r="M401" s="0" t="n">
        <v>1</v>
      </c>
      <c r="N401" s="11" t="n">
        <v>0.1</v>
      </c>
      <c r="O401" s="12" t="n">
        <v>2131</v>
      </c>
      <c r="P401" s="12" t="n">
        <v>3946.3</v>
      </c>
      <c r="Q401" s="12" t="n">
        <f aca="false">M401*P401*(1-N401)</f>
        <v>3551.67</v>
      </c>
      <c r="R401" s="12" t="n">
        <f aca="false">M401*O401</f>
        <v>2131</v>
      </c>
      <c r="S401" s="12" t="n">
        <f aca="false">Q401-R401</f>
        <v>1420.67</v>
      </c>
      <c r="T401" s="11" t="n">
        <f aca="false">IFERROR(S401/Q401,0)</f>
        <v>0.40000056311538</v>
      </c>
      <c r="U401" s="13" t="n">
        <f aca="false">F401-E401</f>
        <v>26</v>
      </c>
      <c r="V401" s="13" t="n">
        <f aca="false">G401-F401</f>
        <v>5</v>
      </c>
      <c r="W401" s="13" t="n">
        <f aca="false">G401-E401</f>
        <v>31</v>
      </c>
      <c r="X401" s="10" t="n">
        <f aca="false">YEAR(E401)</f>
        <v>2018</v>
      </c>
      <c r="Y401" s="0" t="str">
        <f aca="false">TEXT(E401,"yyyy-mm")</f>
        <v>2018-07</v>
      </c>
      <c r="Z401" s="0" t="str">
        <f aca="false">"Q"&amp;ROUNDUP(MONTH(E401)/3,0)&amp;"-"&amp;YEAR(E401)</f>
        <v>Q3-2018</v>
      </c>
    </row>
    <row r="402" customFormat="false" ht="14.25" hidden="false" customHeight="false" outlineLevel="0" collapsed="false">
      <c r="A402" s="0" t="s">
        <v>444</v>
      </c>
      <c r="B402" s="0" t="s">
        <v>43</v>
      </c>
      <c r="C402" s="0" t="s">
        <v>79</v>
      </c>
      <c r="D402" s="9" t="n">
        <v>43200</v>
      </c>
      <c r="E402" s="9" t="n">
        <v>43299</v>
      </c>
      <c r="F402" s="9" t="n">
        <v>43311</v>
      </c>
      <c r="G402" s="9" t="n">
        <v>43314</v>
      </c>
      <c r="H402" s="10" t="s">
        <v>36</v>
      </c>
      <c r="I402" s="0" t="n">
        <v>28</v>
      </c>
      <c r="J402" s="0" t="n">
        <v>49</v>
      </c>
      <c r="K402" s="0" t="n">
        <v>72</v>
      </c>
      <c r="L402" s="0" t="n">
        <v>2</v>
      </c>
      <c r="M402" s="0" t="n">
        <v>7</v>
      </c>
      <c r="N402" s="11" t="n">
        <v>0.2</v>
      </c>
      <c r="O402" s="12" t="n">
        <v>1317.56</v>
      </c>
      <c r="P402" s="12" t="n">
        <v>1909.5</v>
      </c>
      <c r="Q402" s="12" t="n">
        <f aca="false">M402*P402*(1-N402)</f>
        <v>10693.2</v>
      </c>
      <c r="R402" s="12" t="n">
        <f aca="false">M402*O402</f>
        <v>9222.92</v>
      </c>
      <c r="S402" s="12" t="n">
        <f aca="false">Q402-R402</f>
        <v>1470.28</v>
      </c>
      <c r="T402" s="11" t="n">
        <f aca="false">IFERROR(S402/Q402,0)</f>
        <v>0.137496726891857</v>
      </c>
      <c r="U402" s="13" t="n">
        <f aca="false">F402-E402</f>
        <v>12</v>
      </c>
      <c r="V402" s="13" t="n">
        <f aca="false">G402-F402</f>
        <v>3</v>
      </c>
      <c r="W402" s="13" t="n">
        <f aca="false">G402-E402</f>
        <v>15</v>
      </c>
      <c r="X402" s="10" t="n">
        <f aca="false">YEAR(E402)</f>
        <v>2018</v>
      </c>
      <c r="Y402" s="0" t="str">
        <f aca="false">TEXT(E402,"yyyy-mm")</f>
        <v>2018-07</v>
      </c>
      <c r="Z402" s="0" t="str">
        <f aca="false">"Q"&amp;ROUNDUP(MONTH(E402)/3,0)&amp;"-"&amp;YEAR(E402)</f>
        <v>Q3-2018</v>
      </c>
    </row>
    <row r="403" customFormat="false" ht="14.25" hidden="false" customHeight="false" outlineLevel="0" collapsed="false">
      <c r="A403" s="0" t="s">
        <v>445</v>
      </c>
      <c r="B403" s="0" t="s">
        <v>34</v>
      </c>
      <c r="C403" s="0" t="s">
        <v>39</v>
      </c>
      <c r="D403" s="9" t="n">
        <v>43200</v>
      </c>
      <c r="E403" s="9" t="n">
        <v>43299</v>
      </c>
      <c r="F403" s="9" t="n">
        <v>43313</v>
      </c>
      <c r="G403" s="9" t="n">
        <v>43323</v>
      </c>
      <c r="H403" s="10" t="s">
        <v>36</v>
      </c>
      <c r="I403" s="0" t="n">
        <v>2</v>
      </c>
      <c r="J403" s="0" t="n">
        <v>47</v>
      </c>
      <c r="K403" s="0" t="n">
        <v>120</v>
      </c>
      <c r="L403" s="0" t="n">
        <v>23</v>
      </c>
      <c r="M403" s="0" t="n">
        <v>7</v>
      </c>
      <c r="N403" s="11" t="n">
        <v>0.2</v>
      </c>
      <c r="O403" s="12" t="n">
        <v>1109.52</v>
      </c>
      <c r="P403" s="12" t="n">
        <v>2412</v>
      </c>
      <c r="Q403" s="12" t="n">
        <f aca="false">M403*P403*(1-N403)</f>
        <v>13507.2</v>
      </c>
      <c r="R403" s="12" t="n">
        <f aca="false">M403*O403</f>
        <v>7766.64</v>
      </c>
      <c r="S403" s="12" t="n">
        <f aca="false">Q403-R403</f>
        <v>5740.56</v>
      </c>
      <c r="T403" s="11" t="n">
        <f aca="false">IFERROR(S403/Q403,0)</f>
        <v>0.425</v>
      </c>
      <c r="U403" s="13" t="n">
        <f aca="false">F403-E403</f>
        <v>14</v>
      </c>
      <c r="V403" s="13" t="n">
        <f aca="false">G403-F403</f>
        <v>10</v>
      </c>
      <c r="W403" s="13" t="n">
        <f aca="false">G403-E403</f>
        <v>24</v>
      </c>
      <c r="X403" s="10" t="n">
        <f aca="false">YEAR(E403)</f>
        <v>2018</v>
      </c>
      <c r="Y403" s="0" t="str">
        <f aca="false">TEXT(E403,"yyyy-mm")</f>
        <v>2018-07</v>
      </c>
      <c r="Z403" s="0" t="str">
        <f aca="false">"Q"&amp;ROUNDUP(MONTH(E403)/3,0)&amp;"-"&amp;YEAR(E403)</f>
        <v>Q3-2018</v>
      </c>
    </row>
    <row r="404" customFormat="false" ht="14.25" hidden="false" customHeight="false" outlineLevel="0" collapsed="false">
      <c r="A404" s="0" t="s">
        <v>446</v>
      </c>
      <c r="B404" s="0" t="s">
        <v>34</v>
      </c>
      <c r="C404" s="0" t="s">
        <v>39</v>
      </c>
      <c r="D404" s="9" t="n">
        <v>43200</v>
      </c>
      <c r="E404" s="9" t="n">
        <v>43299</v>
      </c>
      <c r="F404" s="9" t="n">
        <v>43318</v>
      </c>
      <c r="G404" s="9" t="n">
        <v>43323</v>
      </c>
      <c r="H404" s="10" t="s">
        <v>36</v>
      </c>
      <c r="I404" s="0" t="n">
        <v>7</v>
      </c>
      <c r="J404" s="0" t="n">
        <v>50</v>
      </c>
      <c r="K404" s="0" t="n">
        <v>152</v>
      </c>
      <c r="L404" s="0" t="n">
        <v>32</v>
      </c>
      <c r="M404" s="0" t="n">
        <v>6</v>
      </c>
      <c r="N404" s="11" t="n">
        <v>0.05</v>
      </c>
      <c r="O404" s="12" t="n">
        <v>675.36</v>
      </c>
      <c r="P404" s="12" t="n">
        <v>964.8</v>
      </c>
      <c r="Q404" s="12" t="n">
        <f aca="false">M404*P404*(1-N404)</f>
        <v>5499.36</v>
      </c>
      <c r="R404" s="12" t="n">
        <f aca="false">M404*O404</f>
        <v>4052.16</v>
      </c>
      <c r="S404" s="12" t="n">
        <f aca="false">Q404-R404</f>
        <v>1447.2</v>
      </c>
      <c r="T404" s="11" t="n">
        <f aca="false">IFERROR(S404/Q404,0)</f>
        <v>0.263157894736842</v>
      </c>
      <c r="U404" s="13" t="n">
        <f aca="false">F404-E404</f>
        <v>19</v>
      </c>
      <c r="V404" s="13" t="n">
        <f aca="false">G404-F404</f>
        <v>5</v>
      </c>
      <c r="W404" s="13" t="n">
        <f aca="false">G404-E404</f>
        <v>24</v>
      </c>
      <c r="X404" s="10" t="n">
        <f aca="false">YEAR(E404)</f>
        <v>2018</v>
      </c>
      <c r="Y404" s="0" t="str">
        <f aca="false">TEXT(E404,"yyyy-mm")</f>
        <v>2018-07</v>
      </c>
      <c r="Z404" s="0" t="str">
        <f aca="false">"Q"&amp;ROUNDUP(MONTH(E404)/3,0)&amp;"-"&amp;YEAR(E404)</f>
        <v>Q3-2018</v>
      </c>
    </row>
    <row r="405" customFormat="false" ht="14.25" hidden="false" customHeight="false" outlineLevel="0" collapsed="false">
      <c r="A405" s="0" t="s">
        <v>447</v>
      </c>
      <c r="B405" s="0" t="s">
        <v>41</v>
      </c>
      <c r="C405" s="0" t="s">
        <v>48</v>
      </c>
      <c r="D405" s="9" t="n">
        <v>43200</v>
      </c>
      <c r="E405" s="9" t="n">
        <v>43299</v>
      </c>
      <c r="F405" s="9" t="n">
        <v>43324</v>
      </c>
      <c r="G405" s="9" t="n">
        <v>43328</v>
      </c>
      <c r="H405" s="10" t="s">
        <v>36</v>
      </c>
      <c r="I405" s="0" t="n">
        <v>22</v>
      </c>
      <c r="J405" s="0" t="n">
        <v>42</v>
      </c>
      <c r="K405" s="0" t="n">
        <v>57</v>
      </c>
      <c r="L405" s="0" t="n">
        <v>3</v>
      </c>
      <c r="M405" s="0" t="n">
        <v>5</v>
      </c>
      <c r="N405" s="11" t="n">
        <v>0.075</v>
      </c>
      <c r="O405" s="12" t="n">
        <v>1457.52</v>
      </c>
      <c r="P405" s="12" t="n">
        <v>1996.6</v>
      </c>
      <c r="Q405" s="12" t="n">
        <f aca="false">M405*P405*(1-N405)</f>
        <v>9234.275</v>
      </c>
      <c r="R405" s="12" t="n">
        <f aca="false">M405*O405</f>
        <v>7287.6</v>
      </c>
      <c r="S405" s="12" t="n">
        <f aca="false">Q405-R405</f>
        <v>1946.675</v>
      </c>
      <c r="T405" s="11" t="n">
        <f aca="false">IFERROR(S405/Q405,0)</f>
        <v>0.210809727888762</v>
      </c>
      <c r="U405" s="13" t="n">
        <f aca="false">F405-E405</f>
        <v>25</v>
      </c>
      <c r="V405" s="13" t="n">
        <f aca="false">G405-F405</f>
        <v>4</v>
      </c>
      <c r="W405" s="13" t="n">
        <f aca="false">G405-E405</f>
        <v>29</v>
      </c>
      <c r="X405" s="10" t="n">
        <f aca="false">YEAR(E405)</f>
        <v>2018</v>
      </c>
      <c r="Y405" s="0" t="str">
        <f aca="false">TEXT(E405,"yyyy-mm")</f>
        <v>2018-07</v>
      </c>
      <c r="Z405" s="0" t="str">
        <f aca="false">"Q"&amp;ROUNDUP(MONTH(E405)/3,0)&amp;"-"&amp;YEAR(E405)</f>
        <v>Q3-2018</v>
      </c>
    </row>
    <row r="406" customFormat="false" ht="14.25" hidden="false" customHeight="false" outlineLevel="0" collapsed="false">
      <c r="A406" s="0" t="s">
        <v>448</v>
      </c>
      <c r="B406" s="0" t="s">
        <v>38</v>
      </c>
      <c r="C406" s="0" t="s">
        <v>35</v>
      </c>
      <c r="D406" s="9" t="n">
        <v>43200</v>
      </c>
      <c r="E406" s="9" t="n">
        <v>43299</v>
      </c>
      <c r="F406" s="9" t="n">
        <v>43313</v>
      </c>
      <c r="G406" s="9" t="n">
        <v>43317</v>
      </c>
      <c r="H406" s="10" t="s">
        <v>36</v>
      </c>
      <c r="I406" s="0" t="n">
        <v>12</v>
      </c>
      <c r="J406" s="0" t="n">
        <v>21</v>
      </c>
      <c r="K406" s="0" t="n">
        <v>228</v>
      </c>
      <c r="L406" s="0" t="n">
        <v>1</v>
      </c>
      <c r="M406" s="0" t="n">
        <v>7</v>
      </c>
      <c r="N406" s="11" t="n">
        <v>0.15</v>
      </c>
      <c r="O406" s="12" t="n">
        <v>700.28</v>
      </c>
      <c r="P406" s="12" t="n">
        <v>1045.2</v>
      </c>
      <c r="Q406" s="12" t="n">
        <f aca="false">M406*P406*(1-N406)</f>
        <v>6218.94</v>
      </c>
      <c r="R406" s="12" t="n">
        <f aca="false">M406*O406</f>
        <v>4901.96</v>
      </c>
      <c r="S406" s="12" t="n">
        <f aca="false">Q406-R406</f>
        <v>1316.98</v>
      </c>
      <c r="T406" s="11" t="n">
        <f aca="false">IFERROR(S406/Q406,0)</f>
        <v>0.211769208257356</v>
      </c>
      <c r="U406" s="13" t="n">
        <f aca="false">F406-E406</f>
        <v>14</v>
      </c>
      <c r="V406" s="13" t="n">
        <f aca="false">G406-F406</f>
        <v>4</v>
      </c>
      <c r="W406" s="13" t="n">
        <f aca="false">G406-E406</f>
        <v>18</v>
      </c>
      <c r="X406" s="10" t="n">
        <f aca="false">YEAR(E406)</f>
        <v>2018</v>
      </c>
      <c r="Y406" s="0" t="str">
        <f aca="false">TEXT(E406,"yyyy-mm")</f>
        <v>2018-07</v>
      </c>
      <c r="Z406" s="0" t="str">
        <f aca="false">"Q"&amp;ROUNDUP(MONTH(E406)/3,0)&amp;"-"&amp;YEAR(E406)</f>
        <v>Q3-2018</v>
      </c>
    </row>
    <row r="407" customFormat="false" ht="14.25" hidden="false" customHeight="false" outlineLevel="0" collapsed="false">
      <c r="A407" s="0" t="s">
        <v>449</v>
      </c>
      <c r="B407" s="0" t="s">
        <v>34</v>
      </c>
      <c r="C407" s="0" t="s">
        <v>48</v>
      </c>
      <c r="D407" s="9" t="n">
        <v>43200</v>
      </c>
      <c r="E407" s="9" t="n">
        <v>43299</v>
      </c>
      <c r="F407" s="9" t="n">
        <v>43325</v>
      </c>
      <c r="G407" s="9" t="n">
        <v>43333</v>
      </c>
      <c r="H407" s="10" t="s">
        <v>36</v>
      </c>
      <c r="I407" s="0" t="n">
        <v>6</v>
      </c>
      <c r="J407" s="0" t="n">
        <v>41</v>
      </c>
      <c r="K407" s="0" t="n">
        <v>37</v>
      </c>
      <c r="L407" s="0" t="n">
        <v>4</v>
      </c>
      <c r="M407" s="0" t="n">
        <v>1</v>
      </c>
      <c r="N407" s="11" t="n">
        <v>0.2</v>
      </c>
      <c r="O407" s="12" t="n">
        <v>3219.82</v>
      </c>
      <c r="P407" s="12" t="n">
        <v>3879.3</v>
      </c>
      <c r="Q407" s="12" t="n">
        <f aca="false">M407*P407*(1-N407)</f>
        <v>3103.44</v>
      </c>
      <c r="R407" s="12" t="n">
        <f aca="false">M407*O407</f>
        <v>3219.82</v>
      </c>
      <c r="S407" s="12" t="n">
        <f aca="false">Q407-R407</f>
        <v>-116.38</v>
      </c>
      <c r="T407" s="11" t="n">
        <f aca="false">IFERROR(S407/Q407,0)</f>
        <v>-0.0375003222230814</v>
      </c>
      <c r="U407" s="13" t="n">
        <f aca="false">F407-E407</f>
        <v>26</v>
      </c>
      <c r="V407" s="13" t="n">
        <f aca="false">G407-F407</f>
        <v>8</v>
      </c>
      <c r="W407" s="13" t="n">
        <f aca="false">G407-E407</f>
        <v>34</v>
      </c>
      <c r="X407" s="10" t="n">
        <f aca="false">YEAR(E407)</f>
        <v>2018</v>
      </c>
      <c r="Y407" s="0" t="str">
        <f aca="false">TEXT(E407,"yyyy-mm")</f>
        <v>2018-07</v>
      </c>
      <c r="Z407" s="0" t="str">
        <f aca="false">"Q"&amp;ROUNDUP(MONTH(E407)/3,0)&amp;"-"&amp;YEAR(E407)</f>
        <v>Q3-2018</v>
      </c>
    </row>
    <row r="408" customFormat="false" ht="14.25" hidden="false" customHeight="false" outlineLevel="0" collapsed="false">
      <c r="A408" s="0" t="s">
        <v>450</v>
      </c>
      <c r="B408" s="0" t="s">
        <v>41</v>
      </c>
      <c r="C408" s="0" t="s">
        <v>79</v>
      </c>
      <c r="D408" s="9" t="n">
        <v>43200</v>
      </c>
      <c r="E408" s="9" t="n">
        <v>43299</v>
      </c>
      <c r="F408" s="9" t="n">
        <v>43312</v>
      </c>
      <c r="G408" s="9" t="n">
        <v>43318</v>
      </c>
      <c r="H408" s="10" t="s">
        <v>36</v>
      </c>
      <c r="I408" s="0" t="n">
        <v>22</v>
      </c>
      <c r="J408" s="0" t="n">
        <v>50</v>
      </c>
      <c r="K408" s="0" t="n">
        <v>76</v>
      </c>
      <c r="L408" s="0" t="n">
        <v>21</v>
      </c>
      <c r="M408" s="0" t="n">
        <v>6</v>
      </c>
      <c r="N408" s="11" t="n">
        <v>0.075</v>
      </c>
      <c r="O408" s="12" t="n">
        <v>3466.31</v>
      </c>
      <c r="P408" s="12" t="n">
        <v>5976.4</v>
      </c>
      <c r="Q408" s="12" t="n">
        <f aca="false">M408*P408*(1-N408)</f>
        <v>33169.02</v>
      </c>
      <c r="R408" s="12" t="n">
        <f aca="false">M408*O408</f>
        <v>20797.86</v>
      </c>
      <c r="S408" s="12" t="n">
        <f aca="false">Q408-R408</f>
        <v>12371.16</v>
      </c>
      <c r="T408" s="11" t="n">
        <f aca="false">IFERROR(S408/Q408,0)</f>
        <v>0.372973334756348</v>
      </c>
      <c r="U408" s="13" t="n">
        <f aca="false">F408-E408</f>
        <v>13</v>
      </c>
      <c r="V408" s="13" t="n">
        <f aca="false">G408-F408</f>
        <v>6</v>
      </c>
      <c r="W408" s="13" t="n">
        <f aca="false">G408-E408</f>
        <v>19</v>
      </c>
      <c r="X408" s="10" t="n">
        <f aca="false">YEAR(E408)</f>
        <v>2018</v>
      </c>
      <c r="Y408" s="0" t="str">
        <f aca="false">TEXT(E408,"yyyy-mm")</f>
        <v>2018-07</v>
      </c>
      <c r="Z408" s="0" t="str">
        <f aca="false">"Q"&amp;ROUNDUP(MONTH(E408)/3,0)&amp;"-"&amp;YEAR(E408)</f>
        <v>Q3-2018</v>
      </c>
    </row>
    <row r="409" customFormat="false" ht="14.25" hidden="false" customHeight="false" outlineLevel="0" collapsed="false">
      <c r="A409" s="0" t="s">
        <v>451</v>
      </c>
      <c r="B409" s="0" t="s">
        <v>38</v>
      </c>
      <c r="C409" s="0" t="s">
        <v>35</v>
      </c>
      <c r="D409" s="9" t="n">
        <v>43200</v>
      </c>
      <c r="E409" s="9" t="n">
        <v>43299</v>
      </c>
      <c r="F409" s="9" t="n">
        <v>43323</v>
      </c>
      <c r="G409" s="9" t="n">
        <v>43329</v>
      </c>
      <c r="H409" s="10" t="s">
        <v>36</v>
      </c>
      <c r="I409" s="0" t="n">
        <v>19</v>
      </c>
      <c r="J409" s="0" t="n">
        <v>13</v>
      </c>
      <c r="K409" s="0" t="n">
        <v>255</v>
      </c>
      <c r="L409" s="0" t="n">
        <v>18</v>
      </c>
      <c r="M409" s="0" t="n">
        <v>1</v>
      </c>
      <c r="N409" s="11" t="n">
        <v>0.05</v>
      </c>
      <c r="O409" s="12" t="n">
        <v>1264.42</v>
      </c>
      <c r="P409" s="12" t="n">
        <v>2257.9</v>
      </c>
      <c r="Q409" s="12" t="n">
        <f aca="false">M409*P409*(1-N409)</f>
        <v>2145.005</v>
      </c>
      <c r="R409" s="12" t="n">
        <f aca="false">M409*O409</f>
        <v>1264.42</v>
      </c>
      <c r="S409" s="12" t="n">
        <f aca="false">Q409-R409</f>
        <v>880.585</v>
      </c>
      <c r="T409" s="11" t="n">
        <f aca="false">IFERROR(S409/Q409,0)</f>
        <v>0.410528180586992</v>
      </c>
      <c r="U409" s="13" t="n">
        <f aca="false">F409-E409</f>
        <v>24</v>
      </c>
      <c r="V409" s="13" t="n">
        <f aca="false">G409-F409</f>
        <v>6</v>
      </c>
      <c r="W409" s="13" t="n">
        <f aca="false">G409-E409</f>
        <v>30</v>
      </c>
      <c r="X409" s="10" t="n">
        <f aca="false">YEAR(E409)</f>
        <v>2018</v>
      </c>
      <c r="Y409" s="0" t="str">
        <f aca="false">TEXT(E409,"yyyy-mm")</f>
        <v>2018-07</v>
      </c>
      <c r="Z409" s="0" t="str">
        <f aca="false">"Q"&amp;ROUNDUP(MONTH(E409)/3,0)&amp;"-"&amp;YEAR(E409)</f>
        <v>Q3-2018</v>
      </c>
    </row>
    <row r="410" customFormat="false" ht="14.25" hidden="false" customHeight="false" outlineLevel="0" collapsed="false">
      <c r="A410" s="0" t="s">
        <v>452</v>
      </c>
      <c r="B410" s="0" t="s">
        <v>38</v>
      </c>
      <c r="C410" s="0" t="s">
        <v>39</v>
      </c>
      <c r="D410" s="9" t="n">
        <v>43200</v>
      </c>
      <c r="E410" s="9" t="n">
        <v>43300</v>
      </c>
      <c r="F410" s="9" t="n">
        <v>43322</v>
      </c>
      <c r="G410" s="9" t="n">
        <v>43330</v>
      </c>
      <c r="H410" s="10" t="s">
        <v>36</v>
      </c>
      <c r="I410" s="0" t="n">
        <v>15</v>
      </c>
      <c r="J410" s="0" t="n">
        <v>9</v>
      </c>
      <c r="K410" s="0" t="n">
        <v>186</v>
      </c>
      <c r="L410" s="0" t="n">
        <v>22</v>
      </c>
      <c r="M410" s="0" t="n">
        <v>4</v>
      </c>
      <c r="N410" s="11" t="n">
        <v>0.05</v>
      </c>
      <c r="O410" s="12" t="n">
        <v>154.37</v>
      </c>
      <c r="P410" s="12" t="n">
        <v>241.2</v>
      </c>
      <c r="Q410" s="12" t="n">
        <f aca="false">M410*P410*(1-N410)</f>
        <v>916.56</v>
      </c>
      <c r="R410" s="12" t="n">
        <f aca="false">M410*O410</f>
        <v>617.48</v>
      </c>
      <c r="S410" s="12" t="n">
        <f aca="false">Q410-R410</f>
        <v>299.08</v>
      </c>
      <c r="T410" s="11" t="n">
        <f aca="false">IFERROR(S410/Q410,0)</f>
        <v>0.326307061185302</v>
      </c>
      <c r="U410" s="13" t="n">
        <f aca="false">F410-E410</f>
        <v>22</v>
      </c>
      <c r="V410" s="13" t="n">
        <f aca="false">G410-F410</f>
        <v>8</v>
      </c>
      <c r="W410" s="13" t="n">
        <f aca="false">G410-E410</f>
        <v>30</v>
      </c>
      <c r="X410" s="10" t="n">
        <f aca="false">YEAR(E410)</f>
        <v>2018</v>
      </c>
      <c r="Y410" s="0" t="str">
        <f aca="false">TEXT(E410,"yyyy-mm")</f>
        <v>2018-07</v>
      </c>
      <c r="Z410" s="0" t="str">
        <f aca="false">"Q"&amp;ROUNDUP(MONTH(E410)/3,0)&amp;"-"&amp;YEAR(E410)</f>
        <v>Q3-2018</v>
      </c>
    </row>
    <row r="411" customFormat="false" ht="14.25" hidden="false" customHeight="false" outlineLevel="0" collapsed="false">
      <c r="A411" s="0" t="s">
        <v>453</v>
      </c>
      <c r="B411" s="0" t="s">
        <v>34</v>
      </c>
      <c r="C411" s="0" t="s">
        <v>79</v>
      </c>
      <c r="D411" s="9" t="n">
        <v>43200</v>
      </c>
      <c r="E411" s="9" t="n">
        <v>43300</v>
      </c>
      <c r="F411" s="9" t="n">
        <v>43318</v>
      </c>
      <c r="G411" s="9" t="n">
        <v>43320</v>
      </c>
      <c r="H411" s="10" t="s">
        <v>36</v>
      </c>
      <c r="I411" s="0" t="n">
        <v>1</v>
      </c>
      <c r="J411" s="0" t="n">
        <v>35</v>
      </c>
      <c r="K411" s="0" t="n">
        <v>68</v>
      </c>
      <c r="L411" s="0" t="n">
        <v>40</v>
      </c>
      <c r="M411" s="0" t="n">
        <v>8</v>
      </c>
      <c r="N411" s="11" t="n">
        <v>0.075</v>
      </c>
      <c r="O411" s="12" t="n">
        <v>793.28</v>
      </c>
      <c r="P411" s="12" t="n">
        <v>1983.2</v>
      </c>
      <c r="Q411" s="12" t="n">
        <f aca="false">M411*P411*(1-N411)</f>
        <v>14675.68</v>
      </c>
      <c r="R411" s="12" t="n">
        <f aca="false">M411*O411</f>
        <v>6346.24</v>
      </c>
      <c r="S411" s="12" t="n">
        <f aca="false">Q411-R411</f>
        <v>8329.44</v>
      </c>
      <c r="T411" s="11" t="n">
        <f aca="false">IFERROR(S411/Q411,0)</f>
        <v>0.567567567567568</v>
      </c>
      <c r="U411" s="13" t="n">
        <f aca="false">F411-E411</f>
        <v>18</v>
      </c>
      <c r="V411" s="13" t="n">
        <f aca="false">G411-F411</f>
        <v>2</v>
      </c>
      <c r="W411" s="13" t="n">
        <f aca="false">G411-E411</f>
        <v>20</v>
      </c>
      <c r="X411" s="10" t="n">
        <f aca="false">YEAR(E411)</f>
        <v>2018</v>
      </c>
      <c r="Y411" s="0" t="str">
        <f aca="false">TEXT(E411,"yyyy-mm")</f>
        <v>2018-07</v>
      </c>
      <c r="Z411" s="0" t="str">
        <f aca="false">"Q"&amp;ROUNDUP(MONTH(E411)/3,0)&amp;"-"&amp;YEAR(E411)</f>
        <v>Q3-2018</v>
      </c>
    </row>
    <row r="412" customFormat="false" ht="14.25" hidden="false" customHeight="false" outlineLevel="0" collapsed="false">
      <c r="A412" s="0" t="s">
        <v>454</v>
      </c>
      <c r="B412" s="0" t="s">
        <v>34</v>
      </c>
      <c r="C412" s="0" t="s">
        <v>58</v>
      </c>
      <c r="D412" s="9" t="n">
        <v>43200</v>
      </c>
      <c r="E412" s="9" t="n">
        <v>43300</v>
      </c>
      <c r="F412" s="9" t="n">
        <v>43318</v>
      </c>
      <c r="G412" s="9" t="n">
        <v>43323</v>
      </c>
      <c r="H412" s="10" t="s">
        <v>36</v>
      </c>
      <c r="I412" s="0" t="n">
        <v>8</v>
      </c>
      <c r="J412" s="0" t="n">
        <v>1</v>
      </c>
      <c r="K412" s="0" t="n">
        <v>364</v>
      </c>
      <c r="L412" s="0" t="n">
        <v>13</v>
      </c>
      <c r="M412" s="0" t="n">
        <v>1</v>
      </c>
      <c r="N412" s="11" t="n">
        <v>0.05</v>
      </c>
      <c r="O412" s="12" t="n">
        <v>3331.58</v>
      </c>
      <c r="P412" s="12" t="n">
        <v>3919.5</v>
      </c>
      <c r="Q412" s="12" t="n">
        <f aca="false">M412*P412*(1-N412)</f>
        <v>3723.525</v>
      </c>
      <c r="R412" s="12" t="n">
        <f aca="false">M412*O412</f>
        <v>3331.58</v>
      </c>
      <c r="S412" s="12" t="n">
        <f aca="false">Q412-R412</f>
        <v>391.945</v>
      </c>
      <c r="T412" s="11" t="n">
        <f aca="false">IFERROR(S412/Q412,0)</f>
        <v>0.105261815081139</v>
      </c>
      <c r="U412" s="13" t="n">
        <f aca="false">F412-E412</f>
        <v>18</v>
      </c>
      <c r="V412" s="13" t="n">
        <f aca="false">G412-F412</f>
        <v>5</v>
      </c>
      <c r="W412" s="13" t="n">
        <f aca="false">G412-E412</f>
        <v>23</v>
      </c>
      <c r="X412" s="10" t="n">
        <f aca="false">YEAR(E412)</f>
        <v>2018</v>
      </c>
      <c r="Y412" s="0" t="str">
        <f aca="false">TEXT(E412,"yyyy-mm")</f>
        <v>2018-07</v>
      </c>
      <c r="Z412" s="0" t="str">
        <f aca="false">"Q"&amp;ROUNDUP(MONTH(E412)/3,0)&amp;"-"&amp;YEAR(E412)</f>
        <v>Q3-2018</v>
      </c>
    </row>
    <row r="413" customFormat="false" ht="14.25" hidden="false" customHeight="false" outlineLevel="0" collapsed="false">
      <c r="A413" s="0" t="s">
        <v>455</v>
      </c>
      <c r="B413" s="0" t="s">
        <v>38</v>
      </c>
      <c r="C413" s="0" t="s">
        <v>39</v>
      </c>
      <c r="D413" s="9" t="n">
        <v>43200</v>
      </c>
      <c r="E413" s="9" t="n">
        <v>43300</v>
      </c>
      <c r="F413" s="9" t="n">
        <v>43308</v>
      </c>
      <c r="G413" s="9" t="n">
        <v>43316</v>
      </c>
      <c r="H413" s="10" t="s">
        <v>36</v>
      </c>
      <c r="I413" s="0" t="n">
        <v>13</v>
      </c>
      <c r="J413" s="0" t="n">
        <v>17</v>
      </c>
      <c r="K413" s="0" t="n">
        <v>174</v>
      </c>
      <c r="L413" s="0" t="n">
        <v>44</v>
      </c>
      <c r="M413" s="0" t="n">
        <v>7</v>
      </c>
      <c r="N413" s="11" t="n">
        <v>0.1</v>
      </c>
      <c r="O413" s="12" t="n">
        <v>135.07</v>
      </c>
      <c r="P413" s="12" t="n">
        <v>241.2</v>
      </c>
      <c r="Q413" s="12" t="n">
        <f aca="false">M413*P413*(1-N413)</f>
        <v>1519.56</v>
      </c>
      <c r="R413" s="12" t="n">
        <f aca="false">M413*O413</f>
        <v>945.49</v>
      </c>
      <c r="S413" s="12" t="n">
        <f aca="false">Q413-R413</f>
        <v>574.07</v>
      </c>
      <c r="T413" s="11" t="n">
        <f aca="false">IFERROR(S413/Q413,0)</f>
        <v>0.377786990971071</v>
      </c>
      <c r="U413" s="13" t="n">
        <f aca="false">F413-E413</f>
        <v>8</v>
      </c>
      <c r="V413" s="13" t="n">
        <f aca="false">G413-F413</f>
        <v>8</v>
      </c>
      <c r="W413" s="13" t="n">
        <f aca="false">G413-E413</f>
        <v>16</v>
      </c>
      <c r="X413" s="10" t="n">
        <f aca="false">YEAR(E413)</f>
        <v>2018</v>
      </c>
      <c r="Y413" s="0" t="str">
        <f aca="false">TEXT(E413,"yyyy-mm")</f>
        <v>2018-07</v>
      </c>
      <c r="Z413" s="0" t="str">
        <f aca="false">"Q"&amp;ROUNDUP(MONTH(E413)/3,0)&amp;"-"&amp;YEAR(E413)</f>
        <v>Q3-2018</v>
      </c>
    </row>
    <row r="414" customFormat="false" ht="14.25" hidden="false" customHeight="false" outlineLevel="0" collapsed="false">
      <c r="A414" s="0" t="s">
        <v>456</v>
      </c>
      <c r="B414" s="0" t="s">
        <v>38</v>
      </c>
      <c r="C414" s="0" t="s">
        <v>48</v>
      </c>
      <c r="D414" s="9" t="n">
        <v>43200</v>
      </c>
      <c r="E414" s="9" t="n">
        <v>43300</v>
      </c>
      <c r="F414" s="9" t="n">
        <v>43326</v>
      </c>
      <c r="G414" s="9" t="n">
        <v>43334</v>
      </c>
      <c r="H414" s="10" t="s">
        <v>36</v>
      </c>
      <c r="I414" s="0" t="n">
        <v>13</v>
      </c>
      <c r="J414" s="0" t="n">
        <v>35</v>
      </c>
      <c r="K414" s="0" t="n">
        <v>2</v>
      </c>
      <c r="L414" s="0" t="n">
        <v>1</v>
      </c>
      <c r="M414" s="0" t="n">
        <v>4</v>
      </c>
      <c r="N414" s="11" t="n">
        <v>0.075</v>
      </c>
      <c r="O414" s="12" t="n">
        <v>2012.61</v>
      </c>
      <c r="P414" s="12" t="n">
        <v>3946.3</v>
      </c>
      <c r="Q414" s="12" t="n">
        <f aca="false">M414*P414*(1-N414)</f>
        <v>14601.31</v>
      </c>
      <c r="R414" s="12" t="n">
        <f aca="false">M414*O414</f>
        <v>8050.44</v>
      </c>
      <c r="S414" s="12" t="n">
        <f aca="false">Q414-R414</f>
        <v>6550.87</v>
      </c>
      <c r="T414" s="11" t="n">
        <f aca="false">IFERROR(S414/Q414,0)</f>
        <v>0.448649470492716</v>
      </c>
      <c r="U414" s="13" t="n">
        <f aca="false">F414-E414</f>
        <v>26</v>
      </c>
      <c r="V414" s="13" t="n">
        <f aca="false">G414-F414</f>
        <v>8</v>
      </c>
      <c r="W414" s="13" t="n">
        <f aca="false">G414-E414</f>
        <v>34</v>
      </c>
      <c r="X414" s="10" t="n">
        <f aca="false">YEAR(E414)</f>
        <v>2018</v>
      </c>
      <c r="Y414" s="0" t="str">
        <f aca="false">TEXT(E414,"yyyy-mm")</f>
        <v>2018-07</v>
      </c>
      <c r="Z414" s="0" t="str">
        <f aca="false">"Q"&amp;ROUNDUP(MONTH(E414)/3,0)&amp;"-"&amp;YEAR(E414)</f>
        <v>Q3-2018</v>
      </c>
    </row>
    <row r="415" customFormat="false" ht="14.25" hidden="false" customHeight="false" outlineLevel="0" collapsed="false">
      <c r="A415" s="0" t="s">
        <v>457</v>
      </c>
      <c r="B415" s="0" t="s">
        <v>38</v>
      </c>
      <c r="C415" s="0" t="s">
        <v>39</v>
      </c>
      <c r="D415" s="9" t="n">
        <v>43200</v>
      </c>
      <c r="E415" s="9" t="n">
        <v>43300</v>
      </c>
      <c r="F415" s="9" t="n">
        <v>43315</v>
      </c>
      <c r="G415" s="9" t="n">
        <v>43324</v>
      </c>
      <c r="H415" s="10" t="s">
        <v>36</v>
      </c>
      <c r="I415" s="0" t="n">
        <v>15</v>
      </c>
      <c r="J415" s="0" t="n">
        <v>6</v>
      </c>
      <c r="K415" s="0" t="n">
        <v>157</v>
      </c>
      <c r="L415" s="0" t="n">
        <v>35</v>
      </c>
      <c r="M415" s="0" t="n">
        <v>3</v>
      </c>
      <c r="N415" s="11" t="n">
        <v>0.05</v>
      </c>
      <c r="O415" s="12" t="n">
        <v>3054.13</v>
      </c>
      <c r="P415" s="12" t="n">
        <v>3966.4</v>
      </c>
      <c r="Q415" s="12" t="n">
        <f aca="false">M415*P415*(1-N415)</f>
        <v>11304.24</v>
      </c>
      <c r="R415" s="12" t="n">
        <f aca="false">M415*O415</f>
        <v>9162.39</v>
      </c>
      <c r="S415" s="12" t="n">
        <f aca="false">Q415-R415</f>
        <v>2141.85</v>
      </c>
      <c r="T415" s="11" t="n">
        <f aca="false">IFERROR(S415/Q415,0)</f>
        <v>0.189473153436233</v>
      </c>
      <c r="U415" s="13" t="n">
        <f aca="false">F415-E415</f>
        <v>15</v>
      </c>
      <c r="V415" s="13" t="n">
        <f aca="false">G415-F415</f>
        <v>9</v>
      </c>
      <c r="W415" s="13" t="n">
        <f aca="false">G415-E415</f>
        <v>24</v>
      </c>
      <c r="X415" s="10" t="n">
        <f aca="false">YEAR(E415)</f>
        <v>2018</v>
      </c>
      <c r="Y415" s="0" t="str">
        <f aca="false">TEXT(E415,"yyyy-mm")</f>
        <v>2018-07</v>
      </c>
      <c r="Z415" s="0" t="str">
        <f aca="false">"Q"&amp;ROUNDUP(MONTH(E415)/3,0)&amp;"-"&amp;YEAR(E415)</f>
        <v>Q3-2018</v>
      </c>
    </row>
    <row r="416" customFormat="false" ht="14.25" hidden="false" customHeight="false" outlineLevel="0" collapsed="false">
      <c r="A416" s="0" t="s">
        <v>458</v>
      </c>
      <c r="B416" s="0" t="s">
        <v>34</v>
      </c>
      <c r="C416" s="0" t="s">
        <v>39</v>
      </c>
      <c r="D416" s="9" t="n">
        <v>43200</v>
      </c>
      <c r="E416" s="9" t="n">
        <v>43300</v>
      </c>
      <c r="F416" s="9" t="n">
        <v>43305</v>
      </c>
      <c r="G416" s="9" t="n">
        <v>43315</v>
      </c>
      <c r="H416" s="10" t="s">
        <v>36</v>
      </c>
      <c r="I416" s="0" t="n">
        <v>3</v>
      </c>
      <c r="J416" s="0" t="n">
        <v>6</v>
      </c>
      <c r="K416" s="0" t="n">
        <v>106</v>
      </c>
      <c r="L416" s="0" t="n">
        <v>46</v>
      </c>
      <c r="M416" s="0" t="n">
        <v>5</v>
      </c>
      <c r="N416" s="11" t="n">
        <v>0.1</v>
      </c>
      <c r="O416" s="12" t="n">
        <v>1463.28</v>
      </c>
      <c r="P416" s="12" t="n">
        <v>1829.1</v>
      </c>
      <c r="Q416" s="12" t="n">
        <f aca="false">M416*P416*(1-N416)</f>
        <v>8230.95</v>
      </c>
      <c r="R416" s="12" t="n">
        <f aca="false">M416*O416</f>
        <v>7316.4</v>
      </c>
      <c r="S416" s="12" t="n">
        <f aca="false">Q416-R416</f>
        <v>914.550000000001</v>
      </c>
      <c r="T416" s="11" t="n">
        <f aca="false">IFERROR(S416/Q416,0)</f>
        <v>0.111111111111111</v>
      </c>
      <c r="U416" s="13" t="n">
        <f aca="false">F416-E416</f>
        <v>5</v>
      </c>
      <c r="V416" s="13" t="n">
        <f aca="false">G416-F416</f>
        <v>10</v>
      </c>
      <c r="W416" s="13" t="n">
        <f aca="false">G416-E416</f>
        <v>15</v>
      </c>
      <c r="X416" s="10" t="n">
        <f aca="false">YEAR(E416)</f>
        <v>2018</v>
      </c>
      <c r="Y416" s="0" t="str">
        <f aca="false">TEXT(E416,"yyyy-mm")</f>
        <v>2018-07</v>
      </c>
      <c r="Z416" s="0" t="str">
        <f aca="false">"Q"&amp;ROUNDUP(MONTH(E416)/3,0)&amp;"-"&amp;YEAR(E416)</f>
        <v>Q3-2018</v>
      </c>
    </row>
    <row r="417" customFormat="false" ht="14.25" hidden="false" customHeight="false" outlineLevel="0" collapsed="false">
      <c r="A417" s="0" t="s">
        <v>459</v>
      </c>
      <c r="B417" s="0" t="s">
        <v>34</v>
      </c>
      <c r="C417" s="0" t="s">
        <v>46</v>
      </c>
      <c r="D417" s="9" t="n">
        <v>43200</v>
      </c>
      <c r="E417" s="9" t="n">
        <v>43300</v>
      </c>
      <c r="F417" s="9" t="n">
        <v>43314</v>
      </c>
      <c r="G417" s="9" t="n">
        <v>43322</v>
      </c>
      <c r="H417" s="10" t="s">
        <v>36</v>
      </c>
      <c r="I417" s="0" t="n">
        <v>4</v>
      </c>
      <c r="J417" s="0" t="n">
        <v>15</v>
      </c>
      <c r="K417" s="0" t="n">
        <v>277</v>
      </c>
      <c r="L417" s="0" t="n">
        <v>37</v>
      </c>
      <c r="M417" s="0" t="n">
        <v>6</v>
      </c>
      <c r="N417" s="11" t="n">
        <v>0.075</v>
      </c>
      <c r="O417" s="12" t="n">
        <v>1230.12</v>
      </c>
      <c r="P417" s="12" t="n">
        <v>2733.6</v>
      </c>
      <c r="Q417" s="12" t="n">
        <f aca="false">M417*P417*(1-N417)</f>
        <v>15171.48</v>
      </c>
      <c r="R417" s="12" t="n">
        <f aca="false">M417*O417</f>
        <v>7380.72</v>
      </c>
      <c r="S417" s="12" t="n">
        <f aca="false">Q417-R417</f>
        <v>7790.76</v>
      </c>
      <c r="T417" s="11" t="n">
        <f aca="false">IFERROR(S417/Q417,0)</f>
        <v>0.513513513513514</v>
      </c>
      <c r="U417" s="13" t="n">
        <f aca="false">F417-E417</f>
        <v>14</v>
      </c>
      <c r="V417" s="13" t="n">
        <f aca="false">G417-F417</f>
        <v>8</v>
      </c>
      <c r="W417" s="13" t="n">
        <f aca="false">G417-E417</f>
        <v>22</v>
      </c>
      <c r="X417" s="10" t="n">
        <f aca="false">YEAR(E417)</f>
        <v>2018</v>
      </c>
      <c r="Y417" s="0" t="str">
        <f aca="false">TEXT(E417,"yyyy-mm")</f>
        <v>2018-07</v>
      </c>
      <c r="Z417" s="0" t="str">
        <f aca="false">"Q"&amp;ROUNDUP(MONTH(E417)/3,0)&amp;"-"&amp;YEAR(E417)</f>
        <v>Q3-2018</v>
      </c>
    </row>
    <row r="418" customFormat="false" ht="14.25" hidden="false" customHeight="false" outlineLevel="0" collapsed="false">
      <c r="A418" s="0" t="s">
        <v>460</v>
      </c>
      <c r="B418" s="0" t="s">
        <v>34</v>
      </c>
      <c r="C418" s="0" t="s">
        <v>46</v>
      </c>
      <c r="D418" s="9" t="n">
        <v>43200</v>
      </c>
      <c r="E418" s="9" t="n">
        <v>43300</v>
      </c>
      <c r="F418" s="9" t="n">
        <v>43303</v>
      </c>
      <c r="G418" s="9" t="n">
        <v>43312</v>
      </c>
      <c r="H418" s="10" t="s">
        <v>36</v>
      </c>
      <c r="I418" s="0" t="n">
        <v>5</v>
      </c>
      <c r="J418" s="0" t="n">
        <v>20</v>
      </c>
      <c r="K418" s="0" t="n">
        <v>328</v>
      </c>
      <c r="L418" s="0" t="n">
        <v>39</v>
      </c>
      <c r="M418" s="0" t="n">
        <v>8</v>
      </c>
      <c r="N418" s="11" t="n">
        <v>0.075</v>
      </c>
      <c r="O418" s="12" t="n">
        <v>717.57</v>
      </c>
      <c r="P418" s="12" t="n">
        <v>844.2</v>
      </c>
      <c r="Q418" s="12" t="n">
        <f aca="false">M418*P418*(1-N418)</f>
        <v>6247.08</v>
      </c>
      <c r="R418" s="12" t="n">
        <f aca="false">M418*O418</f>
        <v>5740.56</v>
      </c>
      <c r="S418" s="12" t="n">
        <f aca="false">Q418-R418</f>
        <v>506.52</v>
      </c>
      <c r="T418" s="11" t="n">
        <f aca="false">IFERROR(S418/Q418,0)</f>
        <v>0.0810810810810811</v>
      </c>
      <c r="U418" s="13" t="n">
        <f aca="false">F418-E418</f>
        <v>3</v>
      </c>
      <c r="V418" s="13" t="n">
        <f aca="false">G418-F418</f>
        <v>9</v>
      </c>
      <c r="W418" s="13" t="n">
        <f aca="false">G418-E418</f>
        <v>12</v>
      </c>
      <c r="X418" s="10" t="n">
        <f aca="false">YEAR(E418)</f>
        <v>2018</v>
      </c>
      <c r="Y418" s="0" t="str">
        <f aca="false">TEXT(E418,"yyyy-mm")</f>
        <v>2018-07</v>
      </c>
      <c r="Z418" s="0" t="str">
        <f aca="false">"Q"&amp;ROUNDUP(MONTH(E418)/3,0)&amp;"-"&amp;YEAR(E418)</f>
        <v>Q3-2018</v>
      </c>
    </row>
    <row r="419" customFormat="false" ht="14.25" hidden="false" customHeight="false" outlineLevel="0" collapsed="false">
      <c r="A419" s="0" t="s">
        <v>461</v>
      </c>
      <c r="B419" s="0" t="s">
        <v>34</v>
      </c>
      <c r="C419" s="0" t="s">
        <v>46</v>
      </c>
      <c r="D419" s="9" t="n">
        <v>43200</v>
      </c>
      <c r="E419" s="9" t="n">
        <v>43301</v>
      </c>
      <c r="F419" s="9" t="n">
        <v>43329</v>
      </c>
      <c r="G419" s="9" t="n">
        <v>43330</v>
      </c>
      <c r="H419" s="10" t="s">
        <v>36</v>
      </c>
      <c r="I419" s="0" t="n">
        <v>12</v>
      </c>
      <c r="J419" s="0" t="n">
        <v>28</v>
      </c>
      <c r="K419" s="0" t="n">
        <v>302</v>
      </c>
      <c r="L419" s="0" t="n">
        <v>27</v>
      </c>
      <c r="M419" s="0" t="n">
        <v>4</v>
      </c>
      <c r="N419" s="11" t="n">
        <v>0.05</v>
      </c>
      <c r="O419" s="12" t="n">
        <v>4922.49</v>
      </c>
      <c r="P419" s="12" t="n">
        <v>6231</v>
      </c>
      <c r="Q419" s="12" t="n">
        <f aca="false">M419*P419*(1-N419)</f>
        <v>23677.8</v>
      </c>
      <c r="R419" s="12" t="n">
        <f aca="false">M419*O419</f>
        <v>19689.96</v>
      </c>
      <c r="S419" s="12" t="n">
        <f aca="false">Q419-R419</f>
        <v>3987.84</v>
      </c>
      <c r="T419" s="11" t="n">
        <f aca="false">IFERROR(S419/Q419,0)</f>
        <v>0.168421052631579</v>
      </c>
      <c r="U419" s="13" t="n">
        <f aca="false">F419-E419</f>
        <v>28</v>
      </c>
      <c r="V419" s="13" t="n">
        <f aca="false">G419-F419</f>
        <v>1</v>
      </c>
      <c r="W419" s="13" t="n">
        <f aca="false">G419-E419</f>
        <v>29</v>
      </c>
      <c r="X419" s="10" t="n">
        <f aca="false">YEAR(E419)</f>
        <v>2018</v>
      </c>
      <c r="Y419" s="0" t="str">
        <f aca="false">TEXT(E419,"yyyy-mm")</f>
        <v>2018-07</v>
      </c>
      <c r="Z419" s="0" t="str">
        <f aca="false">"Q"&amp;ROUNDUP(MONTH(E419)/3,0)&amp;"-"&amp;YEAR(E419)</f>
        <v>Q3-2018</v>
      </c>
    </row>
    <row r="420" customFormat="false" ht="14.25" hidden="false" customHeight="false" outlineLevel="0" collapsed="false">
      <c r="A420" s="0" t="s">
        <v>462</v>
      </c>
      <c r="B420" s="0" t="s">
        <v>38</v>
      </c>
      <c r="C420" s="0" t="s">
        <v>79</v>
      </c>
      <c r="D420" s="9" t="n">
        <v>43200</v>
      </c>
      <c r="E420" s="9" t="n">
        <v>43301</v>
      </c>
      <c r="F420" s="9" t="n">
        <v>43323</v>
      </c>
      <c r="G420" s="9" t="n">
        <v>43332</v>
      </c>
      <c r="H420" s="10" t="s">
        <v>36</v>
      </c>
      <c r="I420" s="0" t="n">
        <v>15</v>
      </c>
      <c r="J420" s="0" t="n">
        <v>16</v>
      </c>
      <c r="K420" s="0" t="n">
        <v>65</v>
      </c>
      <c r="L420" s="0" t="n">
        <v>5</v>
      </c>
      <c r="M420" s="0" t="n">
        <v>3</v>
      </c>
      <c r="N420" s="11" t="n">
        <v>0.05</v>
      </c>
      <c r="O420" s="12" t="n">
        <v>614.32</v>
      </c>
      <c r="P420" s="12" t="n">
        <v>1159.1</v>
      </c>
      <c r="Q420" s="12" t="n">
        <f aca="false">M420*P420*(1-N420)</f>
        <v>3303.435</v>
      </c>
      <c r="R420" s="12" t="n">
        <f aca="false">M420*O420</f>
        <v>1842.96</v>
      </c>
      <c r="S420" s="12" t="n">
        <f aca="false">Q420-R420</f>
        <v>1460.475</v>
      </c>
      <c r="T420" s="11" t="n">
        <f aca="false">IFERROR(S420/Q420,0)</f>
        <v>0.442107987594731</v>
      </c>
      <c r="U420" s="13" t="n">
        <f aca="false">F420-E420</f>
        <v>22</v>
      </c>
      <c r="V420" s="13" t="n">
        <f aca="false">G420-F420</f>
        <v>9</v>
      </c>
      <c r="W420" s="13" t="n">
        <f aca="false">G420-E420</f>
        <v>31</v>
      </c>
      <c r="X420" s="10" t="n">
        <f aca="false">YEAR(E420)</f>
        <v>2018</v>
      </c>
      <c r="Y420" s="0" t="str">
        <f aca="false">TEXT(E420,"yyyy-mm")</f>
        <v>2018-07</v>
      </c>
      <c r="Z420" s="0" t="str">
        <f aca="false">"Q"&amp;ROUNDUP(MONTH(E420)/3,0)&amp;"-"&amp;YEAR(E420)</f>
        <v>Q3-2018</v>
      </c>
    </row>
    <row r="421" customFormat="false" ht="14.25" hidden="false" customHeight="false" outlineLevel="0" collapsed="false">
      <c r="A421" s="0" t="s">
        <v>463</v>
      </c>
      <c r="B421" s="0" t="s">
        <v>34</v>
      </c>
      <c r="C421" s="0" t="s">
        <v>48</v>
      </c>
      <c r="D421" s="9" t="n">
        <v>43200</v>
      </c>
      <c r="E421" s="9" t="n">
        <v>43301</v>
      </c>
      <c r="F421" s="9" t="n">
        <v>43311</v>
      </c>
      <c r="G421" s="9" t="n">
        <v>43320</v>
      </c>
      <c r="H421" s="10" t="s">
        <v>36</v>
      </c>
      <c r="I421" s="0" t="n">
        <v>1</v>
      </c>
      <c r="J421" s="0" t="n">
        <v>15</v>
      </c>
      <c r="K421" s="0" t="n">
        <v>40</v>
      </c>
      <c r="L421" s="0" t="n">
        <v>42</v>
      </c>
      <c r="M421" s="0" t="n">
        <v>1</v>
      </c>
      <c r="N421" s="11" t="n">
        <v>0.15</v>
      </c>
      <c r="O421" s="12" t="n">
        <v>2379.84</v>
      </c>
      <c r="P421" s="12" t="n">
        <v>3966.4</v>
      </c>
      <c r="Q421" s="12" t="n">
        <f aca="false">M421*P421*(1-N421)</f>
        <v>3371.44</v>
      </c>
      <c r="R421" s="12" t="n">
        <f aca="false">M421*O421</f>
        <v>2379.84</v>
      </c>
      <c r="S421" s="12" t="n">
        <f aca="false">Q421-R421</f>
        <v>991.6</v>
      </c>
      <c r="T421" s="11" t="n">
        <f aca="false">IFERROR(S421/Q421,0)</f>
        <v>0.294117647058824</v>
      </c>
      <c r="U421" s="13" t="n">
        <f aca="false">F421-E421</f>
        <v>10</v>
      </c>
      <c r="V421" s="13" t="n">
        <f aca="false">G421-F421</f>
        <v>9</v>
      </c>
      <c r="W421" s="13" t="n">
        <f aca="false">G421-E421</f>
        <v>19</v>
      </c>
      <c r="X421" s="10" t="n">
        <f aca="false">YEAR(E421)</f>
        <v>2018</v>
      </c>
      <c r="Y421" s="0" t="str">
        <f aca="false">TEXT(E421,"yyyy-mm")</f>
        <v>2018-07</v>
      </c>
      <c r="Z421" s="0" t="str">
        <f aca="false">"Q"&amp;ROUNDUP(MONTH(E421)/3,0)&amp;"-"&amp;YEAR(E421)</f>
        <v>Q3-2018</v>
      </c>
    </row>
    <row r="422" customFormat="false" ht="14.25" hidden="false" customHeight="false" outlineLevel="0" collapsed="false">
      <c r="A422" s="0" t="s">
        <v>464</v>
      </c>
      <c r="B422" s="0" t="s">
        <v>38</v>
      </c>
      <c r="C422" s="0" t="s">
        <v>48</v>
      </c>
      <c r="D422" s="9" t="n">
        <v>43200</v>
      </c>
      <c r="E422" s="9" t="n">
        <v>43301</v>
      </c>
      <c r="F422" s="9" t="n">
        <v>43325</v>
      </c>
      <c r="G422" s="9" t="n">
        <v>43334</v>
      </c>
      <c r="H422" s="10" t="s">
        <v>36</v>
      </c>
      <c r="I422" s="0" t="n">
        <v>13</v>
      </c>
      <c r="J422" s="0" t="n">
        <v>41</v>
      </c>
      <c r="K422" s="0" t="n">
        <v>4</v>
      </c>
      <c r="L422" s="0" t="n">
        <v>12</v>
      </c>
      <c r="M422" s="0" t="n">
        <v>4</v>
      </c>
      <c r="N422" s="11" t="n">
        <v>0.1</v>
      </c>
      <c r="O422" s="12" t="n">
        <v>740.69</v>
      </c>
      <c r="P422" s="12" t="n">
        <v>1105.5</v>
      </c>
      <c r="Q422" s="12" t="n">
        <f aca="false">M422*P422*(1-N422)</f>
        <v>3979.8</v>
      </c>
      <c r="R422" s="12" t="n">
        <f aca="false">M422*O422</f>
        <v>2962.76</v>
      </c>
      <c r="S422" s="12" t="n">
        <f aca="false">Q422-R422</f>
        <v>1017.04</v>
      </c>
      <c r="T422" s="11" t="n">
        <f aca="false">IFERROR(S422/Q422,0)</f>
        <v>0.255550530177396</v>
      </c>
      <c r="U422" s="13" t="n">
        <f aca="false">F422-E422</f>
        <v>24</v>
      </c>
      <c r="V422" s="13" t="n">
        <f aca="false">G422-F422</f>
        <v>9</v>
      </c>
      <c r="W422" s="13" t="n">
        <f aca="false">G422-E422</f>
        <v>33</v>
      </c>
      <c r="X422" s="10" t="n">
        <f aca="false">YEAR(E422)</f>
        <v>2018</v>
      </c>
      <c r="Y422" s="0" t="str">
        <f aca="false">TEXT(E422,"yyyy-mm")</f>
        <v>2018-07</v>
      </c>
      <c r="Z422" s="0" t="str">
        <f aca="false">"Q"&amp;ROUNDUP(MONTH(E422)/3,0)&amp;"-"&amp;YEAR(E422)</f>
        <v>Q3-2018</v>
      </c>
    </row>
    <row r="423" customFormat="false" ht="14.25" hidden="false" customHeight="false" outlineLevel="0" collapsed="false">
      <c r="A423" s="0" t="s">
        <v>465</v>
      </c>
      <c r="B423" s="0" t="s">
        <v>34</v>
      </c>
      <c r="C423" s="0" t="s">
        <v>48</v>
      </c>
      <c r="D423" s="9" t="n">
        <v>43200</v>
      </c>
      <c r="E423" s="9" t="n">
        <v>43301</v>
      </c>
      <c r="F423" s="9" t="n">
        <v>43306</v>
      </c>
      <c r="G423" s="9" t="n">
        <v>43311</v>
      </c>
      <c r="H423" s="10" t="s">
        <v>36</v>
      </c>
      <c r="I423" s="0" t="n">
        <v>1</v>
      </c>
      <c r="J423" s="0" t="n">
        <v>16</v>
      </c>
      <c r="K423" s="0" t="n">
        <v>56</v>
      </c>
      <c r="L423" s="0" t="n">
        <v>8</v>
      </c>
      <c r="M423" s="0" t="n">
        <v>5</v>
      </c>
      <c r="N423" s="11" t="n">
        <v>0.05</v>
      </c>
      <c r="O423" s="12" t="n">
        <v>731.64</v>
      </c>
      <c r="P423" s="12" t="n">
        <v>1125.6</v>
      </c>
      <c r="Q423" s="12" t="n">
        <f aca="false">M423*P423*(1-N423)</f>
        <v>5346.6</v>
      </c>
      <c r="R423" s="12" t="n">
        <f aca="false">M423*O423</f>
        <v>3658.2</v>
      </c>
      <c r="S423" s="12" t="n">
        <f aca="false">Q423-R423</f>
        <v>1688.4</v>
      </c>
      <c r="T423" s="11" t="n">
        <f aca="false">IFERROR(S423/Q423,0)</f>
        <v>0.315789473684211</v>
      </c>
      <c r="U423" s="13" t="n">
        <f aca="false">F423-E423</f>
        <v>5</v>
      </c>
      <c r="V423" s="13" t="n">
        <f aca="false">G423-F423</f>
        <v>5</v>
      </c>
      <c r="W423" s="13" t="n">
        <f aca="false">G423-E423</f>
        <v>10</v>
      </c>
      <c r="X423" s="10" t="n">
        <f aca="false">YEAR(E423)</f>
        <v>2018</v>
      </c>
      <c r="Y423" s="0" t="str">
        <f aca="false">TEXT(E423,"yyyy-mm")</f>
        <v>2018-07</v>
      </c>
      <c r="Z423" s="0" t="str">
        <f aca="false">"Q"&amp;ROUNDUP(MONTH(E423)/3,0)&amp;"-"&amp;YEAR(E423)</f>
        <v>Q3-2018</v>
      </c>
    </row>
    <row r="424" customFormat="false" ht="14.25" hidden="false" customHeight="false" outlineLevel="0" collapsed="false">
      <c r="A424" s="0" t="s">
        <v>466</v>
      </c>
      <c r="B424" s="0" t="s">
        <v>41</v>
      </c>
      <c r="C424" s="0" t="s">
        <v>39</v>
      </c>
      <c r="D424" s="9" t="n">
        <v>43200</v>
      </c>
      <c r="E424" s="9" t="n">
        <v>43301</v>
      </c>
      <c r="F424" s="9" t="n">
        <v>43309</v>
      </c>
      <c r="G424" s="9" t="n">
        <v>43312</v>
      </c>
      <c r="H424" s="10" t="s">
        <v>36</v>
      </c>
      <c r="I424" s="0" t="n">
        <v>20</v>
      </c>
      <c r="J424" s="0" t="n">
        <v>19</v>
      </c>
      <c r="K424" s="0" t="n">
        <v>139</v>
      </c>
      <c r="L424" s="0" t="n">
        <v>42</v>
      </c>
      <c r="M424" s="0" t="n">
        <v>5</v>
      </c>
      <c r="N424" s="11" t="n">
        <v>0.15</v>
      </c>
      <c r="O424" s="12" t="n">
        <v>709.26</v>
      </c>
      <c r="P424" s="12" t="n">
        <v>897.8</v>
      </c>
      <c r="Q424" s="12" t="n">
        <f aca="false">M424*P424*(1-N424)</f>
        <v>3815.65</v>
      </c>
      <c r="R424" s="12" t="n">
        <f aca="false">M424*O424</f>
        <v>3546.3</v>
      </c>
      <c r="S424" s="12" t="n">
        <f aca="false">Q424-R424</f>
        <v>269.35</v>
      </c>
      <c r="T424" s="11" t="n">
        <f aca="false">IFERROR(S424/Q424,0)</f>
        <v>0.070590856079567</v>
      </c>
      <c r="U424" s="13" t="n">
        <f aca="false">F424-E424</f>
        <v>8</v>
      </c>
      <c r="V424" s="13" t="n">
        <f aca="false">G424-F424</f>
        <v>3</v>
      </c>
      <c r="W424" s="13" t="n">
        <f aca="false">G424-E424</f>
        <v>11</v>
      </c>
      <c r="X424" s="10" t="n">
        <f aca="false">YEAR(E424)</f>
        <v>2018</v>
      </c>
      <c r="Y424" s="0" t="str">
        <f aca="false">TEXT(E424,"yyyy-mm")</f>
        <v>2018-07</v>
      </c>
      <c r="Z424" s="0" t="str">
        <f aca="false">"Q"&amp;ROUNDUP(MONTH(E424)/3,0)&amp;"-"&amp;YEAR(E424)</f>
        <v>Q3-2018</v>
      </c>
    </row>
    <row r="425" customFormat="false" ht="14.25" hidden="false" customHeight="false" outlineLevel="0" collapsed="false">
      <c r="A425" s="0" t="s">
        <v>467</v>
      </c>
      <c r="B425" s="0" t="s">
        <v>38</v>
      </c>
      <c r="C425" s="0" t="s">
        <v>79</v>
      </c>
      <c r="D425" s="9" t="n">
        <v>43200</v>
      </c>
      <c r="E425" s="9" t="n">
        <v>43301</v>
      </c>
      <c r="F425" s="9" t="n">
        <v>43315</v>
      </c>
      <c r="G425" s="9" t="n">
        <v>43321</v>
      </c>
      <c r="H425" s="10" t="s">
        <v>36</v>
      </c>
      <c r="I425" s="0" t="n">
        <v>14</v>
      </c>
      <c r="J425" s="0" t="n">
        <v>21</v>
      </c>
      <c r="K425" s="0" t="n">
        <v>70</v>
      </c>
      <c r="L425" s="0" t="n">
        <v>5</v>
      </c>
      <c r="M425" s="0" t="n">
        <v>5</v>
      </c>
      <c r="N425" s="11" t="n">
        <v>0.2</v>
      </c>
      <c r="O425" s="12" t="n">
        <v>83.08</v>
      </c>
      <c r="P425" s="12" t="n">
        <v>207.7</v>
      </c>
      <c r="Q425" s="12" t="n">
        <f aca="false">M425*P425*(1-N425)</f>
        <v>830.8</v>
      </c>
      <c r="R425" s="12" t="n">
        <f aca="false">M425*O425</f>
        <v>415.4</v>
      </c>
      <c r="S425" s="12" t="n">
        <f aca="false">Q425-R425</f>
        <v>415.4</v>
      </c>
      <c r="T425" s="11" t="n">
        <f aca="false">IFERROR(S425/Q425,0)</f>
        <v>0.5</v>
      </c>
      <c r="U425" s="13" t="n">
        <f aca="false">F425-E425</f>
        <v>14</v>
      </c>
      <c r="V425" s="13" t="n">
        <f aca="false">G425-F425</f>
        <v>6</v>
      </c>
      <c r="W425" s="13" t="n">
        <f aca="false">G425-E425</f>
        <v>20</v>
      </c>
      <c r="X425" s="10" t="n">
        <f aca="false">YEAR(E425)</f>
        <v>2018</v>
      </c>
      <c r="Y425" s="0" t="str">
        <f aca="false">TEXT(E425,"yyyy-mm")</f>
        <v>2018-07</v>
      </c>
      <c r="Z425" s="0" t="str">
        <f aca="false">"Q"&amp;ROUNDUP(MONTH(E425)/3,0)&amp;"-"&amp;YEAR(E425)</f>
        <v>Q3-2018</v>
      </c>
    </row>
    <row r="426" customFormat="false" ht="14.25" hidden="false" customHeight="false" outlineLevel="0" collapsed="false">
      <c r="A426" s="0" t="s">
        <v>468</v>
      </c>
      <c r="B426" s="0" t="s">
        <v>34</v>
      </c>
      <c r="C426" s="0" t="s">
        <v>58</v>
      </c>
      <c r="D426" s="9" t="n">
        <v>43200</v>
      </c>
      <c r="E426" s="9" t="n">
        <v>43301</v>
      </c>
      <c r="F426" s="9" t="n">
        <v>43323</v>
      </c>
      <c r="G426" s="9" t="n">
        <v>43329</v>
      </c>
      <c r="H426" s="10" t="s">
        <v>36</v>
      </c>
      <c r="I426" s="0" t="n">
        <v>1</v>
      </c>
      <c r="J426" s="0" t="n">
        <v>43</v>
      </c>
      <c r="K426" s="0" t="n">
        <v>360</v>
      </c>
      <c r="L426" s="0" t="n">
        <v>8</v>
      </c>
      <c r="M426" s="0" t="n">
        <v>5</v>
      </c>
      <c r="N426" s="11" t="n">
        <v>0.15</v>
      </c>
      <c r="O426" s="12" t="n">
        <v>2138.24</v>
      </c>
      <c r="P426" s="12" t="n">
        <v>3959.7</v>
      </c>
      <c r="Q426" s="12" t="n">
        <f aca="false">M426*P426*(1-N426)</f>
        <v>16828.725</v>
      </c>
      <c r="R426" s="12" t="n">
        <f aca="false">M426*O426</f>
        <v>10691.2</v>
      </c>
      <c r="S426" s="12" t="n">
        <f aca="false">Q426-R426</f>
        <v>6137.525</v>
      </c>
      <c r="T426" s="11" t="n">
        <f aca="false">IFERROR(S426/Q426,0)</f>
        <v>0.36470528813086</v>
      </c>
      <c r="U426" s="13" t="n">
        <f aca="false">F426-E426</f>
        <v>22</v>
      </c>
      <c r="V426" s="13" t="n">
        <f aca="false">G426-F426</f>
        <v>6</v>
      </c>
      <c r="W426" s="13" t="n">
        <f aca="false">G426-E426</f>
        <v>28</v>
      </c>
      <c r="X426" s="10" t="n">
        <f aca="false">YEAR(E426)</f>
        <v>2018</v>
      </c>
      <c r="Y426" s="0" t="str">
        <f aca="false">TEXT(E426,"yyyy-mm")</f>
        <v>2018-07</v>
      </c>
      <c r="Z426" s="0" t="str">
        <f aca="false">"Q"&amp;ROUNDUP(MONTH(E426)/3,0)&amp;"-"&amp;YEAR(E426)</f>
        <v>Q3-2018</v>
      </c>
    </row>
    <row r="427" customFormat="false" ht="14.25" hidden="false" customHeight="false" outlineLevel="0" collapsed="false">
      <c r="A427" s="0" t="s">
        <v>469</v>
      </c>
      <c r="B427" s="0" t="s">
        <v>38</v>
      </c>
      <c r="C427" s="0" t="s">
        <v>46</v>
      </c>
      <c r="D427" s="9" t="n">
        <v>43200</v>
      </c>
      <c r="E427" s="9" t="n">
        <v>43302</v>
      </c>
      <c r="F427" s="9" t="n">
        <v>43312</v>
      </c>
      <c r="G427" s="9" t="n">
        <v>43316</v>
      </c>
      <c r="H427" s="10" t="s">
        <v>36</v>
      </c>
      <c r="I427" s="0" t="n">
        <v>17</v>
      </c>
      <c r="J427" s="0" t="n">
        <v>21</v>
      </c>
      <c r="K427" s="0" t="n">
        <v>321</v>
      </c>
      <c r="L427" s="0" t="n">
        <v>2</v>
      </c>
      <c r="M427" s="0" t="n">
        <v>7</v>
      </c>
      <c r="N427" s="11" t="n">
        <v>0.075</v>
      </c>
      <c r="O427" s="12" t="n">
        <v>912.81</v>
      </c>
      <c r="P427" s="12" t="n">
        <v>1755.4</v>
      </c>
      <c r="Q427" s="12" t="n">
        <f aca="false">M427*P427*(1-N427)</f>
        <v>11366.215</v>
      </c>
      <c r="R427" s="12" t="n">
        <f aca="false">M427*O427</f>
        <v>6389.67</v>
      </c>
      <c r="S427" s="12" t="n">
        <f aca="false">Q427-R427</f>
        <v>4976.545</v>
      </c>
      <c r="T427" s="11" t="n">
        <f aca="false">IFERROR(S427/Q427,0)</f>
        <v>0.43783660611734</v>
      </c>
      <c r="U427" s="13" t="n">
        <f aca="false">F427-E427</f>
        <v>10</v>
      </c>
      <c r="V427" s="13" t="n">
        <f aca="false">G427-F427</f>
        <v>4</v>
      </c>
      <c r="W427" s="13" t="n">
        <f aca="false">G427-E427</f>
        <v>14</v>
      </c>
      <c r="X427" s="10" t="n">
        <f aca="false">YEAR(E427)</f>
        <v>2018</v>
      </c>
      <c r="Y427" s="0" t="str">
        <f aca="false">TEXT(E427,"yyyy-mm")</f>
        <v>2018-07</v>
      </c>
      <c r="Z427" s="0" t="str">
        <f aca="false">"Q"&amp;ROUNDUP(MONTH(E427)/3,0)&amp;"-"&amp;YEAR(E427)</f>
        <v>Q3-2018</v>
      </c>
    </row>
    <row r="428" customFormat="false" ht="14.25" hidden="false" customHeight="false" outlineLevel="0" collapsed="false">
      <c r="A428" s="0" t="s">
        <v>470</v>
      </c>
      <c r="B428" s="0" t="s">
        <v>34</v>
      </c>
      <c r="C428" s="0" t="s">
        <v>35</v>
      </c>
      <c r="D428" s="9" t="n">
        <v>43200</v>
      </c>
      <c r="E428" s="9" t="n">
        <v>43302</v>
      </c>
      <c r="F428" s="9" t="n">
        <v>43323</v>
      </c>
      <c r="G428" s="9" t="n">
        <v>43324</v>
      </c>
      <c r="H428" s="10" t="s">
        <v>36</v>
      </c>
      <c r="I428" s="0" t="n">
        <v>10</v>
      </c>
      <c r="J428" s="0" t="n">
        <v>37</v>
      </c>
      <c r="K428" s="0" t="n">
        <v>214</v>
      </c>
      <c r="L428" s="0" t="n">
        <v>27</v>
      </c>
      <c r="M428" s="0" t="n">
        <v>3</v>
      </c>
      <c r="N428" s="11" t="n">
        <v>0.2</v>
      </c>
      <c r="O428" s="12" t="n">
        <v>1650.88</v>
      </c>
      <c r="P428" s="12" t="n">
        <v>3001.6</v>
      </c>
      <c r="Q428" s="12" t="n">
        <f aca="false">M428*P428*(1-N428)</f>
        <v>7203.84</v>
      </c>
      <c r="R428" s="12" t="n">
        <f aca="false">M428*O428</f>
        <v>4952.64</v>
      </c>
      <c r="S428" s="12" t="n">
        <f aca="false">Q428-R428</f>
        <v>2251.2</v>
      </c>
      <c r="T428" s="11" t="n">
        <f aca="false">IFERROR(S428/Q428,0)</f>
        <v>0.3125</v>
      </c>
      <c r="U428" s="13" t="n">
        <f aca="false">F428-E428</f>
        <v>21</v>
      </c>
      <c r="V428" s="13" t="n">
        <f aca="false">G428-F428</f>
        <v>1</v>
      </c>
      <c r="W428" s="13" t="n">
        <f aca="false">G428-E428</f>
        <v>22</v>
      </c>
      <c r="X428" s="10" t="n">
        <f aca="false">YEAR(E428)</f>
        <v>2018</v>
      </c>
      <c r="Y428" s="0" t="str">
        <f aca="false">TEXT(E428,"yyyy-mm")</f>
        <v>2018-07</v>
      </c>
      <c r="Z428" s="0" t="str">
        <f aca="false">"Q"&amp;ROUNDUP(MONTH(E428)/3,0)&amp;"-"&amp;YEAR(E428)</f>
        <v>Q3-2018</v>
      </c>
    </row>
    <row r="429" customFormat="false" ht="14.25" hidden="false" customHeight="false" outlineLevel="0" collapsed="false">
      <c r="A429" s="0" t="s">
        <v>471</v>
      </c>
      <c r="B429" s="0" t="s">
        <v>38</v>
      </c>
      <c r="C429" s="0" t="s">
        <v>46</v>
      </c>
      <c r="D429" s="9" t="n">
        <v>43200</v>
      </c>
      <c r="E429" s="9" t="n">
        <v>43302</v>
      </c>
      <c r="F429" s="9" t="n">
        <v>43316</v>
      </c>
      <c r="G429" s="9" t="n">
        <v>43320</v>
      </c>
      <c r="H429" s="10" t="s">
        <v>36</v>
      </c>
      <c r="I429" s="0" t="n">
        <v>20</v>
      </c>
      <c r="J429" s="0" t="n">
        <v>33</v>
      </c>
      <c r="K429" s="0" t="n">
        <v>268</v>
      </c>
      <c r="L429" s="0" t="n">
        <v>13</v>
      </c>
      <c r="M429" s="0" t="n">
        <v>6</v>
      </c>
      <c r="N429" s="11" t="n">
        <v>0.4</v>
      </c>
      <c r="O429" s="12" t="n">
        <v>464.31</v>
      </c>
      <c r="P429" s="12" t="n">
        <v>1031.8</v>
      </c>
      <c r="Q429" s="12" t="n">
        <f aca="false">M429*P429*(1-N429)</f>
        <v>3714.48</v>
      </c>
      <c r="R429" s="12" t="n">
        <f aca="false">M429*O429</f>
        <v>2785.86</v>
      </c>
      <c r="S429" s="12" t="n">
        <f aca="false">Q429-R429</f>
        <v>928.619999999999</v>
      </c>
      <c r="T429" s="11" t="n">
        <f aca="false">IFERROR(S429/Q429,0)</f>
        <v>0.25</v>
      </c>
      <c r="U429" s="13" t="n">
        <f aca="false">F429-E429</f>
        <v>14</v>
      </c>
      <c r="V429" s="13" t="n">
        <f aca="false">G429-F429</f>
        <v>4</v>
      </c>
      <c r="W429" s="13" t="n">
        <f aca="false">G429-E429</f>
        <v>18</v>
      </c>
      <c r="X429" s="10" t="n">
        <f aca="false">YEAR(E429)</f>
        <v>2018</v>
      </c>
      <c r="Y429" s="0" t="str">
        <f aca="false">TEXT(E429,"yyyy-mm")</f>
        <v>2018-07</v>
      </c>
      <c r="Z429" s="0" t="str">
        <f aca="false">"Q"&amp;ROUNDUP(MONTH(E429)/3,0)&amp;"-"&amp;YEAR(E429)</f>
        <v>Q3-2018</v>
      </c>
    </row>
    <row r="430" customFormat="false" ht="14.25" hidden="false" customHeight="false" outlineLevel="0" collapsed="false">
      <c r="A430" s="0" t="s">
        <v>472</v>
      </c>
      <c r="B430" s="0" t="s">
        <v>34</v>
      </c>
      <c r="C430" s="0" t="s">
        <v>48</v>
      </c>
      <c r="D430" s="9" t="n">
        <v>43200</v>
      </c>
      <c r="E430" s="9" t="n">
        <v>43302</v>
      </c>
      <c r="F430" s="9" t="n">
        <v>43329</v>
      </c>
      <c r="G430" s="9" t="n">
        <v>43330</v>
      </c>
      <c r="H430" s="10" t="s">
        <v>36</v>
      </c>
      <c r="I430" s="0" t="n">
        <v>7</v>
      </c>
      <c r="J430" s="0" t="n">
        <v>21</v>
      </c>
      <c r="K430" s="0" t="n">
        <v>54</v>
      </c>
      <c r="L430" s="0" t="n">
        <v>12</v>
      </c>
      <c r="M430" s="0" t="n">
        <v>4</v>
      </c>
      <c r="N430" s="11" t="n">
        <v>0.1</v>
      </c>
      <c r="O430" s="12" t="n">
        <v>2776.48</v>
      </c>
      <c r="P430" s="12" t="n">
        <v>3966.4</v>
      </c>
      <c r="Q430" s="12" t="n">
        <f aca="false">M430*P430*(1-N430)</f>
        <v>14279.04</v>
      </c>
      <c r="R430" s="12" t="n">
        <f aca="false">M430*O430</f>
        <v>11105.92</v>
      </c>
      <c r="S430" s="12" t="n">
        <f aca="false">Q430-R430</f>
        <v>3173.12</v>
      </c>
      <c r="T430" s="11" t="n">
        <f aca="false">IFERROR(S430/Q430,0)</f>
        <v>0.222222222222222</v>
      </c>
      <c r="U430" s="13" t="n">
        <f aca="false">F430-E430</f>
        <v>27</v>
      </c>
      <c r="V430" s="13" t="n">
        <f aca="false">G430-F430</f>
        <v>1</v>
      </c>
      <c r="W430" s="13" t="n">
        <f aca="false">G430-E430</f>
        <v>28</v>
      </c>
      <c r="X430" s="10" t="n">
        <f aca="false">YEAR(E430)</f>
        <v>2018</v>
      </c>
      <c r="Y430" s="0" t="str">
        <f aca="false">TEXT(E430,"yyyy-mm")</f>
        <v>2018-07</v>
      </c>
      <c r="Z430" s="0" t="str">
        <f aca="false">"Q"&amp;ROUNDUP(MONTH(E430)/3,0)&amp;"-"&amp;YEAR(E430)</f>
        <v>Q3-2018</v>
      </c>
    </row>
    <row r="431" customFormat="false" ht="14.25" hidden="false" customHeight="false" outlineLevel="0" collapsed="false">
      <c r="A431" s="0" t="s">
        <v>473</v>
      </c>
      <c r="B431" s="0" t="s">
        <v>38</v>
      </c>
      <c r="C431" s="0" t="s">
        <v>39</v>
      </c>
      <c r="D431" s="9" t="n">
        <v>43200</v>
      </c>
      <c r="E431" s="9" t="n">
        <v>43302</v>
      </c>
      <c r="F431" s="9" t="n">
        <v>43318</v>
      </c>
      <c r="G431" s="9" t="n">
        <v>43319</v>
      </c>
      <c r="H431" s="10" t="s">
        <v>36</v>
      </c>
      <c r="I431" s="0" t="n">
        <v>19</v>
      </c>
      <c r="J431" s="0" t="n">
        <v>48</v>
      </c>
      <c r="K431" s="0" t="n">
        <v>95</v>
      </c>
      <c r="L431" s="0" t="n">
        <v>12</v>
      </c>
      <c r="M431" s="0" t="n">
        <v>5</v>
      </c>
      <c r="N431" s="11" t="n">
        <v>0.1</v>
      </c>
      <c r="O431" s="12" t="n">
        <v>1126.74</v>
      </c>
      <c r="P431" s="12" t="n">
        <v>1681.7</v>
      </c>
      <c r="Q431" s="12" t="n">
        <f aca="false">M431*P431*(1-N431)</f>
        <v>7567.65</v>
      </c>
      <c r="R431" s="12" t="n">
        <f aca="false">M431*O431</f>
        <v>5633.7</v>
      </c>
      <c r="S431" s="12" t="n">
        <f aca="false">Q431-R431</f>
        <v>1933.95</v>
      </c>
      <c r="T431" s="11" t="n">
        <f aca="false">IFERROR(S431/Q431,0)</f>
        <v>0.255554894848467</v>
      </c>
      <c r="U431" s="13" t="n">
        <f aca="false">F431-E431</f>
        <v>16</v>
      </c>
      <c r="V431" s="13" t="n">
        <f aca="false">G431-F431</f>
        <v>1</v>
      </c>
      <c r="W431" s="13" t="n">
        <f aca="false">G431-E431</f>
        <v>17</v>
      </c>
      <c r="X431" s="10" t="n">
        <f aca="false">YEAR(E431)</f>
        <v>2018</v>
      </c>
      <c r="Y431" s="0" t="str">
        <f aca="false">TEXT(E431,"yyyy-mm")</f>
        <v>2018-07</v>
      </c>
      <c r="Z431" s="0" t="str">
        <f aca="false">"Q"&amp;ROUNDUP(MONTH(E431)/3,0)&amp;"-"&amp;YEAR(E431)</f>
        <v>Q3-2018</v>
      </c>
    </row>
    <row r="432" customFormat="false" ht="14.25" hidden="false" customHeight="false" outlineLevel="0" collapsed="false">
      <c r="A432" s="0" t="s">
        <v>474</v>
      </c>
      <c r="B432" s="0" t="s">
        <v>34</v>
      </c>
      <c r="C432" s="0" t="s">
        <v>48</v>
      </c>
      <c r="D432" s="9" t="n">
        <v>43200</v>
      </c>
      <c r="E432" s="9" t="n">
        <v>43302</v>
      </c>
      <c r="F432" s="9" t="n">
        <v>43325</v>
      </c>
      <c r="G432" s="9" t="n">
        <v>43330</v>
      </c>
      <c r="H432" s="10" t="s">
        <v>36</v>
      </c>
      <c r="I432" s="0" t="n">
        <v>4</v>
      </c>
      <c r="J432" s="0" t="n">
        <v>33</v>
      </c>
      <c r="K432" s="0" t="n">
        <v>11</v>
      </c>
      <c r="L432" s="0" t="n">
        <v>41</v>
      </c>
      <c r="M432" s="0" t="n">
        <v>1</v>
      </c>
      <c r="N432" s="11" t="n">
        <v>0.05</v>
      </c>
      <c r="O432" s="12" t="n">
        <v>809.03</v>
      </c>
      <c r="P432" s="12" t="n">
        <v>1172.5</v>
      </c>
      <c r="Q432" s="12" t="n">
        <f aca="false">M432*P432*(1-N432)</f>
        <v>1113.875</v>
      </c>
      <c r="R432" s="12" t="n">
        <f aca="false">M432*O432</f>
        <v>809.03</v>
      </c>
      <c r="S432" s="12" t="n">
        <f aca="false">Q432-R432</f>
        <v>304.845</v>
      </c>
      <c r="T432" s="11" t="n">
        <f aca="false">IFERROR(S432/Q432,0)</f>
        <v>0.27367972169229</v>
      </c>
      <c r="U432" s="13" t="n">
        <f aca="false">F432-E432</f>
        <v>23</v>
      </c>
      <c r="V432" s="13" t="n">
        <f aca="false">G432-F432</f>
        <v>5</v>
      </c>
      <c r="W432" s="13" t="n">
        <f aca="false">G432-E432</f>
        <v>28</v>
      </c>
      <c r="X432" s="10" t="n">
        <f aca="false">YEAR(E432)</f>
        <v>2018</v>
      </c>
      <c r="Y432" s="0" t="str">
        <f aca="false">TEXT(E432,"yyyy-mm")</f>
        <v>2018-07</v>
      </c>
      <c r="Z432" s="0" t="str">
        <f aca="false">"Q"&amp;ROUNDUP(MONTH(E432)/3,0)&amp;"-"&amp;YEAR(E432)</f>
        <v>Q3-2018</v>
      </c>
    </row>
    <row r="433" customFormat="false" ht="14.25" hidden="false" customHeight="false" outlineLevel="0" collapsed="false">
      <c r="A433" s="0" t="s">
        <v>475</v>
      </c>
      <c r="B433" s="0" t="s">
        <v>38</v>
      </c>
      <c r="C433" s="0" t="s">
        <v>46</v>
      </c>
      <c r="D433" s="9" t="n">
        <v>43200</v>
      </c>
      <c r="E433" s="9" t="n">
        <v>43302</v>
      </c>
      <c r="F433" s="9" t="n">
        <v>43328</v>
      </c>
      <c r="G433" s="9" t="n">
        <v>43331</v>
      </c>
      <c r="H433" s="10" t="s">
        <v>36</v>
      </c>
      <c r="I433" s="0" t="n">
        <v>19</v>
      </c>
      <c r="J433" s="0" t="n">
        <v>26</v>
      </c>
      <c r="K433" s="0" t="n">
        <v>304</v>
      </c>
      <c r="L433" s="0" t="n">
        <v>38</v>
      </c>
      <c r="M433" s="0" t="n">
        <v>7</v>
      </c>
      <c r="N433" s="11" t="n">
        <v>0.15</v>
      </c>
      <c r="O433" s="12" t="n">
        <v>473.15</v>
      </c>
      <c r="P433" s="12" t="n">
        <v>716.9</v>
      </c>
      <c r="Q433" s="12" t="n">
        <f aca="false">M433*P433*(1-N433)</f>
        <v>4265.555</v>
      </c>
      <c r="R433" s="12" t="n">
        <f aca="false">M433*O433</f>
        <v>3312.05</v>
      </c>
      <c r="S433" s="12" t="n">
        <f aca="false">Q433-R433</f>
        <v>953.505000000001</v>
      </c>
      <c r="T433" s="11" t="n">
        <f aca="false">IFERROR(S433/Q433,0)</f>
        <v>0.22353597597499</v>
      </c>
      <c r="U433" s="13" t="n">
        <f aca="false">F433-E433</f>
        <v>26</v>
      </c>
      <c r="V433" s="13" t="n">
        <f aca="false">G433-F433</f>
        <v>3</v>
      </c>
      <c r="W433" s="13" t="n">
        <f aca="false">G433-E433</f>
        <v>29</v>
      </c>
      <c r="X433" s="10" t="n">
        <f aca="false">YEAR(E433)</f>
        <v>2018</v>
      </c>
      <c r="Y433" s="0" t="str">
        <f aca="false">TEXT(E433,"yyyy-mm")</f>
        <v>2018-07</v>
      </c>
      <c r="Z433" s="0" t="str">
        <f aca="false">"Q"&amp;ROUNDUP(MONTH(E433)/3,0)&amp;"-"&amp;YEAR(E433)</f>
        <v>Q3-2018</v>
      </c>
    </row>
    <row r="434" customFormat="false" ht="14.25" hidden="false" customHeight="false" outlineLevel="0" collapsed="false">
      <c r="A434" s="0" t="s">
        <v>476</v>
      </c>
      <c r="B434" s="0" t="s">
        <v>41</v>
      </c>
      <c r="C434" s="0" t="s">
        <v>46</v>
      </c>
      <c r="D434" s="9" t="n">
        <v>43200</v>
      </c>
      <c r="E434" s="9" t="n">
        <v>43302</v>
      </c>
      <c r="F434" s="9" t="n">
        <v>43306</v>
      </c>
      <c r="G434" s="9" t="n">
        <v>43307</v>
      </c>
      <c r="H434" s="10" t="s">
        <v>36</v>
      </c>
      <c r="I434" s="0" t="n">
        <v>22</v>
      </c>
      <c r="J434" s="0" t="n">
        <v>12</v>
      </c>
      <c r="K434" s="0" t="n">
        <v>288</v>
      </c>
      <c r="L434" s="0" t="n">
        <v>30</v>
      </c>
      <c r="M434" s="0" t="n">
        <v>7</v>
      </c>
      <c r="N434" s="11" t="n">
        <v>0.075</v>
      </c>
      <c r="O434" s="12" t="n">
        <v>3879.3</v>
      </c>
      <c r="P434" s="12" t="n">
        <v>6465.5</v>
      </c>
      <c r="Q434" s="12" t="n">
        <f aca="false">M434*P434*(1-N434)</f>
        <v>41864.1125</v>
      </c>
      <c r="R434" s="12" t="n">
        <f aca="false">M434*O434</f>
        <v>27155.1</v>
      </c>
      <c r="S434" s="12" t="n">
        <f aca="false">Q434-R434</f>
        <v>14709.0125</v>
      </c>
      <c r="T434" s="11" t="n">
        <f aca="false">IFERROR(S434/Q434,0)</f>
        <v>0.351351351351351</v>
      </c>
      <c r="U434" s="13" t="n">
        <f aca="false">F434-E434</f>
        <v>4</v>
      </c>
      <c r="V434" s="13" t="n">
        <f aca="false">G434-F434</f>
        <v>1</v>
      </c>
      <c r="W434" s="13" t="n">
        <f aca="false">G434-E434</f>
        <v>5</v>
      </c>
      <c r="X434" s="10" t="n">
        <f aca="false">YEAR(E434)</f>
        <v>2018</v>
      </c>
      <c r="Y434" s="0" t="str">
        <f aca="false">TEXT(E434,"yyyy-mm")</f>
        <v>2018-07</v>
      </c>
      <c r="Z434" s="0" t="str">
        <f aca="false">"Q"&amp;ROUNDUP(MONTH(E434)/3,0)&amp;"-"&amp;YEAR(E434)</f>
        <v>Q3-2018</v>
      </c>
    </row>
    <row r="435" customFormat="false" ht="14.25" hidden="false" customHeight="false" outlineLevel="0" collapsed="false">
      <c r="A435" s="0" t="s">
        <v>477</v>
      </c>
      <c r="B435" s="0" t="s">
        <v>41</v>
      </c>
      <c r="C435" s="0" t="s">
        <v>46</v>
      </c>
      <c r="D435" s="9" t="n">
        <v>43200</v>
      </c>
      <c r="E435" s="9" t="n">
        <v>43302</v>
      </c>
      <c r="F435" s="9" t="n">
        <v>43320</v>
      </c>
      <c r="G435" s="9" t="n">
        <v>43324</v>
      </c>
      <c r="H435" s="10" t="s">
        <v>36</v>
      </c>
      <c r="I435" s="0" t="n">
        <v>24</v>
      </c>
      <c r="J435" s="0" t="n">
        <v>30</v>
      </c>
      <c r="K435" s="0" t="n">
        <v>291</v>
      </c>
      <c r="L435" s="0" t="n">
        <v>20</v>
      </c>
      <c r="M435" s="0" t="n">
        <v>1</v>
      </c>
      <c r="N435" s="11" t="n">
        <v>0.075</v>
      </c>
      <c r="O435" s="12" t="n">
        <v>101.3</v>
      </c>
      <c r="P435" s="12" t="n">
        <v>241.2</v>
      </c>
      <c r="Q435" s="12" t="n">
        <f aca="false">M435*P435*(1-N435)</f>
        <v>223.11</v>
      </c>
      <c r="R435" s="12" t="n">
        <f aca="false">M435*O435</f>
        <v>101.3</v>
      </c>
      <c r="S435" s="12" t="n">
        <f aca="false">Q435-R435</f>
        <v>121.81</v>
      </c>
      <c r="T435" s="11" t="n">
        <f aca="false">IFERROR(S435/Q435,0)</f>
        <v>0.545963874322083</v>
      </c>
      <c r="U435" s="13" t="n">
        <f aca="false">F435-E435</f>
        <v>18</v>
      </c>
      <c r="V435" s="13" t="n">
        <f aca="false">G435-F435</f>
        <v>4</v>
      </c>
      <c r="W435" s="13" t="n">
        <f aca="false">G435-E435</f>
        <v>22</v>
      </c>
      <c r="X435" s="10" t="n">
        <f aca="false">YEAR(E435)</f>
        <v>2018</v>
      </c>
      <c r="Y435" s="0" t="str">
        <f aca="false">TEXT(E435,"yyyy-mm")</f>
        <v>2018-07</v>
      </c>
      <c r="Z435" s="0" t="str">
        <f aca="false">"Q"&amp;ROUNDUP(MONTH(E435)/3,0)&amp;"-"&amp;YEAR(E435)</f>
        <v>Q3-2018</v>
      </c>
    </row>
    <row r="436" customFormat="false" ht="14.25" hidden="false" customHeight="false" outlineLevel="0" collapsed="false">
      <c r="A436" s="0" t="s">
        <v>478</v>
      </c>
      <c r="B436" s="0" t="s">
        <v>38</v>
      </c>
      <c r="C436" s="0" t="s">
        <v>39</v>
      </c>
      <c r="D436" s="9" t="n">
        <v>43200</v>
      </c>
      <c r="E436" s="9" t="n">
        <v>43302</v>
      </c>
      <c r="F436" s="9" t="n">
        <v>43308</v>
      </c>
      <c r="G436" s="9" t="n">
        <v>43312</v>
      </c>
      <c r="H436" s="10" t="s">
        <v>36</v>
      </c>
      <c r="I436" s="0" t="n">
        <v>17</v>
      </c>
      <c r="J436" s="0" t="n">
        <v>38</v>
      </c>
      <c r="K436" s="0" t="n">
        <v>123</v>
      </c>
      <c r="L436" s="0" t="n">
        <v>36</v>
      </c>
      <c r="M436" s="0" t="n">
        <v>1</v>
      </c>
      <c r="N436" s="11" t="n">
        <v>0.05</v>
      </c>
      <c r="O436" s="12" t="n">
        <v>849.02</v>
      </c>
      <c r="P436" s="12" t="n">
        <v>1929.6</v>
      </c>
      <c r="Q436" s="12" t="n">
        <f aca="false">M436*P436*(1-N436)</f>
        <v>1833.12</v>
      </c>
      <c r="R436" s="12" t="n">
        <f aca="false">M436*O436</f>
        <v>849.02</v>
      </c>
      <c r="S436" s="12" t="n">
        <f aca="false">Q436-R436</f>
        <v>984.1</v>
      </c>
      <c r="T436" s="11" t="n">
        <f aca="false">IFERROR(S436/Q436,0)</f>
        <v>0.536844287335254</v>
      </c>
      <c r="U436" s="13" t="n">
        <f aca="false">F436-E436</f>
        <v>6</v>
      </c>
      <c r="V436" s="13" t="n">
        <f aca="false">G436-F436</f>
        <v>4</v>
      </c>
      <c r="W436" s="13" t="n">
        <f aca="false">G436-E436</f>
        <v>10</v>
      </c>
      <c r="X436" s="10" t="n">
        <f aca="false">YEAR(E436)</f>
        <v>2018</v>
      </c>
      <c r="Y436" s="0" t="str">
        <f aca="false">TEXT(E436,"yyyy-mm")</f>
        <v>2018-07</v>
      </c>
      <c r="Z436" s="0" t="str">
        <f aca="false">"Q"&amp;ROUNDUP(MONTH(E436)/3,0)&amp;"-"&amp;YEAR(E436)</f>
        <v>Q3-2018</v>
      </c>
    </row>
    <row r="437" customFormat="false" ht="14.25" hidden="false" customHeight="false" outlineLevel="0" collapsed="false">
      <c r="A437" s="0" t="s">
        <v>479</v>
      </c>
      <c r="B437" s="0" t="s">
        <v>41</v>
      </c>
      <c r="C437" s="0" t="s">
        <v>39</v>
      </c>
      <c r="D437" s="9" t="n">
        <v>43200</v>
      </c>
      <c r="E437" s="9" t="n">
        <v>43302</v>
      </c>
      <c r="F437" s="9" t="n">
        <v>43310</v>
      </c>
      <c r="G437" s="9" t="n">
        <v>43320</v>
      </c>
      <c r="H437" s="10" t="s">
        <v>36</v>
      </c>
      <c r="I437" s="0" t="n">
        <v>20</v>
      </c>
      <c r="J437" s="0" t="n">
        <v>23</v>
      </c>
      <c r="K437" s="0" t="n">
        <v>166</v>
      </c>
      <c r="L437" s="0" t="n">
        <v>14</v>
      </c>
      <c r="M437" s="0" t="n">
        <v>8</v>
      </c>
      <c r="N437" s="11" t="n">
        <v>0.1</v>
      </c>
      <c r="O437" s="12" t="n">
        <v>3280.99</v>
      </c>
      <c r="P437" s="12" t="n">
        <v>3953</v>
      </c>
      <c r="Q437" s="12" t="n">
        <f aca="false">M437*P437*(1-N437)</f>
        <v>28461.6</v>
      </c>
      <c r="R437" s="12" t="n">
        <f aca="false">M437*O437</f>
        <v>26247.92</v>
      </c>
      <c r="S437" s="12" t="n">
        <f aca="false">Q437-R437</f>
        <v>2213.68</v>
      </c>
      <c r="T437" s="11" t="n">
        <f aca="false">IFERROR(S437/Q437,0)</f>
        <v>0.0777777777777779</v>
      </c>
      <c r="U437" s="13" t="n">
        <f aca="false">F437-E437</f>
        <v>8</v>
      </c>
      <c r="V437" s="13" t="n">
        <f aca="false">G437-F437</f>
        <v>10</v>
      </c>
      <c r="W437" s="13" t="n">
        <f aca="false">G437-E437</f>
        <v>18</v>
      </c>
      <c r="X437" s="10" t="n">
        <f aca="false">YEAR(E437)</f>
        <v>2018</v>
      </c>
      <c r="Y437" s="0" t="str">
        <f aca="false">TEXT(E437,"yyyy-mm")</f>
        <v>2018-07</v>
      </c>
      <c r="Z437" s="0" t="str">
        <f aca="false">"Q"&amp;ROUNDUP(MONTH(E437)/3,0)&amp;"-"&amp;YEAR(E437)</f>
        <v>Q3-2018</v>
      </c>
    </row>
    <row r="438" customFormat="false" ht="14.25" hidden="false" customHeight="false" outlineLevel="0" collapsed="false">
      <c r="A438" s="0" t="s">
        <v>480</v>
      </c>
      <c r="B438" s="0" t="s">
        <v>38</v>
      </c>
      <c r="C438" s="0" t="s">
        <v>35</v>
      </c>
      <c r="D438" s="9" t="n">
        <v>43200</v>
      </c>
      <c r="E438" s="9" t="n">
        <v>43303</v>
      </c>
      <c r="F438" s="9" t="n">
        <v>43319</v>
      </c>
      <c r="G438" s="9" t="n">
        <v>43329</v>
      </c>
      <c r="H438" s="10" t="s">
        <v>36</v>
      </c>
      <c r="I438" s="0" t="n">
        <v>18</v>
      </c>
      <c r="J438" s="0" t="n">
        <v>46</v>
      </c>
      <c r="K438" s="0" t="n">
        <v>204</v>
      </c>
      <c r="L438" s="0" t="n">
        <v>40</v>
      </c>
      <c r="M438" s="0" t="n">
        <v>2</v>
      </c>
      <c r="N438" s="11" t="n">
        <v>0.05</v>
      </c>
      <c r="O438" s="12" t="n">
        <v>1320.97</v>
      </c>
      <c r="P438" s="12" t="n">
        <v>2492.4</v>
      </c>
      <c r="Q438" s="12" t="n">
        <f aca="false">M438*P438*(1-N438)</f>
        <v>4735.56</v>
      </c>
      <c r="R438" s="12" t="n">
        <f aca="false">M438*O438</f>
        <v>2641.94</v>
      </c>
      <c r="S438" s="12" t="n">
        <f aca="false">Q438-R438</f>
        <v>2093.62</v>
      </c>
      <c r="T438" s="11" t="n">
        <f aca="false">IFERROR(S438/Q438,0)</f>
        <v>0.442106107830964</v>
      </c>
      <c r="U438" s="13" t="n">
        <f aca="false">F438-E438</f>
        <v>16</v>
      </c>
      <c r="V438" s="13" t="n">
        <f aca="false">G438-F438</f>
        <v>10</v>
      </c>
      <c r="W438" s="13" t="n">
        <f aca="false">G438-E438</f>
        <v>26</v>
      </c>
      <c r="X438" s="10" t="n">
        <f aca="false">YEAR(E438)</f>
        <v>2018</v>
      </c>
      <c r="Y438" s="0" t="str">
        <f aca="false">TEXT(E438,"yyyy-mm")</f>
        <v>2018-07</v>
      </c>
      <c r="Z438" s="0" t="str">
        <f aca="false">"Q"&amp;ROUNDUP(MONTH(E438)/3,0)&amp;"-"&amp;YEAR(E438)</f>
        <v>Q3-2018</v>
      </c>
    </row>
    <row r="439" customFormat="false" ht="14.25" hidden="false" customHeight="false" outlineLevel="0" collapsed="false">
      <c r="A439" s="0" t="s">
        <v>481</v>
      </c>
      <c r="B439" s="0" t="s">
        <v>38</v>
      </c>
      <c r="C439" s="0" t="s">
        <v>46</v>
      </c>
      <c r="D439" s="9" t="n">
        <v>43200</v>
      </c>
      <c r="E439" s="9" t="n">
        <v>43303</v>
      </c>
      <c r="F439" s="9" t="n">
        <v>43325</v>
      </c>
      <c r="G439" s="9" t="n">
        <v>43327</v>
      </c>
      <c r="H439" s="10" t="s">
        <v>36</v>
      </c>
      <c r="I439" s="0" t="n">
        <v>18</v>
      </c>
      <c r="J439" s="0" t="n">
        <v>15</v>
      </c>
      <c r="K439" s="0" t="n">
        <v>295</v>
      </c>
      <c r="L439" s="0" t="n">
        <v>1</v>
      </c>
      <c r="M439" s="0" t="n">
        <v>7</v>
      </c>
      <c r="N439" s="11" t="n">
        <v>0.075</v>
      </c>
      <c r="O439" s="12" t="n">
        <v>185.72</v>
      </c>
      <c r="P439" s="12" t="n">
        <v>241.2</v>
      </c>
      <c r="Q439" s="12" t="n">
        <f aca="false">M439*P439*(1-N439)</f>
        <v>1561.77</v>
      </c>
      <c r="R439" s="12" t="n">
        <f aca="false">M439*O439</f>
        <v>1300.04</v>
      </c>
      <c r="S439" s="12" t="n">
        <f aca="false">Q439-R439</f>
        <v>261.73</v>
      </c>
      <c r="T439" s="11" t="n">
        <f aca="false">IFERROR(S439/Q439,0)</f>
        <v>0.167585495943705</v>
      </c>
      <c r="U439" s="13" t="n">
        <f aca="false">F439-E439</f>
        <v>22</v>
      </c>
      <c r="V439" s="13" t="n">
        <f aca="false">G439-F439</f>
        <v>2</v>
      </c>
      <c r="W439" s="13" t="n">
        <f aca="false">G439-E439</f>
        <v>24</v>
      </c>
      <c r="X439" s="10" t="n">
        <f aca="false">YEAR(E439)</f>
        <v>2018</v>
      </c>
      <c r="Y439" s="0" t="str">
        <f aca="false">TEXT(E439,"yyyy-mm")</f>
        <v>2018-07</v>
      </c>
      <c r="Z439" s="0" t="str">
        <f aca="false">"Q"&amp;ROUNDUP(MONTH(E439)/3,0)&amp;"-"&amp;YEAR(E439)</f>
        <v>Q3-2018</v>
      </c>
    </row>
    <row r="440" customFormat="false" ht="14.25" hidden="false" customHeight="false" outlineLevel="0" collapsed="false">
      <c r="A440" s="0" t="s">
        <v>482</v>
      </c>
      <c r="B440" s="0" t="s">
        <v>34</v>
      </c>
      <c r="C440" s="0" t="s">
        <v>35</v>
      </c>
      <c r="D440" s="9" t="n">
        <v>43200</v>
      </c>
      <c r="E440" s="9" t="n">
        <v>43303</v>
      </c>
      <c r="F440" s="9" t="n">
        <v>43319</v>
      </c>
      <c r="G440" s="9" t="n">
        <v>43324</v>
      </c>
      <c r="H440" s="10" t="s">
        <v>36</v>
      </c>
      <c r="I440" s="0" t="n">
        <v>12</v>
      </c>
      <c r="J440" s="0" t="n">
        <v>34</v>
      </c>
      <c r="K440" s="0" t="n">
        <v>207</v>
      </c>
      <c r="L440" s="0" t="n">
        <v>26</v>
      </c>
      <c r="M440" s="0" t="n">
        <v>5</v>
      </c>
      <c r="N440" s="11" t="n">
        <v>0.05</v>
      </c>
      <c r="O440" s="12" t="n">
        <v>380.56</v>
      </c>
      <c r="P440" s="12" t="n">
        <v>951.4</v>
      </c>
      <c r="Q440" s="12" t="n">
        <f aca="false">M440*P440*(1-N440)</f>
        <v>4519.15</v>
      </c>
      <c r="R440" s="12" t="n">
        <f aca="false">M440*O440</f>
        <v>1902.8</v>
      </c>
      <c r="S440" s="12" t="n">
        <f aca="false">Q440-R440</f>
        <v>2616.35</v>
      </c>
      <c r="T440" s="11" t="n">
        <f aca="false">IFERROR(S440/Q440,0)</f>
        <v>0.578947368421053</v>
      </c>
      <c r="U440" s="13" t="n">
        <f aca="false">F440-E440</f>
        <v>16</v>
      </c>
      <c r="V440" s="13" t="n">
        <f aca="false">G440-F440</f>
        <v>5</v>
      </c>
      <c r="W440" s="13" t="n">
        <f aca="false">G440-E440</f>
        <v>21</v>
      </c>
      <c r="X440" s="10" t="n">
        <f aca="false">YEAR(E440)</f>
        <v>2018</v>
      </c>
      <c r="Y440" s="0" t="str">
        <f aca="false">TEXT(E440,"yyyy-mm")</f>
        <v>2018-07</v>
      </c>
      <c r="Z440" s="0" t="str">
        <f aca="false">"Q"&amp;ROUNDUP(MONTH(E440)/3,0)&amp;"-"&amp;YEAR(E440)</f>
        <v>Q3-2018</v>
      </c>
    </row>
    <row r="441" customFormat="false" ht="14.25" hidden="false" customHeight="false" outlineLevel="0" collapsed="false">
      <c r="A441" s="0" t="s">
        <v>483</v>
      </c>
      <c r="B441" s="0" t="s">
        <v>41</v>
      </c>
      <c r="C441" s="0" t="s">
        <v>79</v>
      </c>
      <c r="D441" s="9" t="n">
        <v>43200</v>
      </c>
      <c r="E441" s="9" t="n">
        <v>43303</v>
      </c>
      <c r="F441" s="9" t="n">
        <v>43305</v>
      </c>
      <c r="G441" s="9" t="n">
        <v>43311</v>
      </c>
      <c r="H441" s="10" t="s">
        <v>36</v>
      </c>
      <c r="I441" s="0" t="n">
        <v>25</v>
      </c>
      <c r="J441" s="0" t="n">
        <v>45</v>
      </c>
      <c r="K441" s="0" t="n">
        <v>75</v>
      </c>
      <c r="L441" s="0" t="n">
        <v>24</v>
      </c>
      <c r="M441" s="0" t="n">
        <v>4</v>
      </c>
      <c r="N441" s="11" t="n">
        <v>0.2</v>
      </c>
      <c r="O441" s="12" t="n">
        <v>5284.96</v>
      </c>
      <c r="P441" s="12" t="n">
        <v>6217.6</v>
      </c>
      <c r="Q441" s="12" t="n">
        <f aca="false">M441*P441*(1-N441)</f>
        <v>19896.32</v>
      </c>
      <c r="R441" s="12" t="n">
        <f aca="false">M441*O441</f>
        <v>21139.84</v>
      </c>
      <c r="S441" s="12" t="n">
        <f aca="false">Q441-R441</f>
        <v>-1243.52</v>
      </c>
      <c r="T441" s="11" t="n">
        <f aca="false">IFERROR(S441/Q441,0)</f>
        <v>-0.0624999999999998</v>
      </c>
      <c r="U441" s="13" t="n">
        <f aca="false">F441-E441</f>
        <v>2</v>
      </c>
      <c r="V441" s="13" t="n">
        <f aca="false">G441-F441</f>
        <v>6</v>
      </c>
      <c r="W441" s="13" t="n">
        <f aca="false">G441-E441</f>
        <v>8</v>
      </c>
      <c r="X441" s="10" t="n">
        <f aca="false">YEAR(E441)</f>
        <v>2018</v>
      </c>
      <c r="Y441" s="0" t="str">
        <f aca="false">TEXT(E441,"yyyy-mm")</f>
        <v>2018-07</v>
      </c>
      <c r="Z441" s="0" t="str">
        <f aca="false">"Q"&amp;ROUNDUP(MONTH(E441)/3,0)&amp;"-"&amp;YEAR(E441)</f>
        <v>Q3-2018</v>
      </c>
    </row>
    <row r="442" customFormat="false" ht="14.25" hidden="false" customHeight="false" outlineLevel="0" collapsed="false">
      <c r="A442" s="0" t="s">
        <v>484</v>
      </c>
      <c r="B442" s="0" t="s">
        <v>34</v>
      </c>
      <c r="C442" s="0" t="s">
        <v>79</v>
      </c>
      <c r="D442" s="9" t="n">
        <v>43200</v>
      </c>
      <c r="E442" s="9" t="n">
        <v>43303</v>
      </c>
      <c r="F442" s="9" t="n">
        <v>43322</v>
      </c>
      <c r="G442" s="9" t="n">
        <v>43328</v>
      </c>
      <c r="H442" s="10" t="s">
        <v>36</v>
      </c>
      <c r="I442" s="0" t="n">
        <v>12</v>
      </c>
      <c r="J442" s="0" t="n">
        <v>15</v>
      </c>
      <c r="K442" s="0" t="n">
        <v>77</v>
      </c>
      <c r="L442" s="0" t="n">
        <v>42</v>
      </c>
      <c r="M442" s="0" t="n">
        <v>6</v>
      </c>
      <c r="N442" s="11" t="n">
        <v>0.075</v>
      </c>
      <c r="O442" s="12" t="n">
        <v>1246.4</v>
      </c>
      <c r="P442" s="12" t="n">
        <v>2351.7</v>
      </c>
      <c r="Q442" s="12" t="n">
        <f aca="false">M442*P442*(1-N442)</f>
        <v>13051.935</v>
      </c>
      <c r="R442" s="12" t="n">
        <f aca="false">M442*O442</f>
        <v>7478.4</v>
      </c>
      <c r="S442" s="12" t="n">
        <f aca="false">Q442-R442</f>
        <v>5573.535</v>
      </c>
      <c r="T442" s="11" t="n">
        <f aca="false">IFERROR(S442/Q442,0)</f>
        <v>0.427027486728979</v>
      </c>
      <c r="U442" s="13" t="n">
        <f aca="false">F442-E442</f>
        <v>19</v>
      </c>
      <c r="V442" s="13" t="n">
        <f aca="false">G442-F442</f>
        <v>6</v>
      </c>
      <c r="W442" s="13" t="n">
        <f aca="false">G442-E442</f>
        <v>25</v>
      </c>
      <c r="X442" s="10" t="n">
        <f aca="false">YEAR(E442)</f>
        <v>2018</v>
      </c>
      <c r="Y442" s="0" t="str">
        <f aca="false">TEXT(E442,"yyyy-mm")</f>
        <v>2018-07</v>
      </c>
      <c r="Z442" s="0" t="str">
        <f aca="false">"Q"&amp;ROUNDUP(MONTH(E442)/3,0)&amp;"-"&amp;YEAR(E442)</f>
        <v>Q3-2018</v>
      </c>
    </row>
    <row r="443" customFormat="false" ht="14.25" hidden="false" customHeight="false" outlineLevel="0" collapsed="false">
      <c r="A443" s="0" t="s">
        <v>485</v>
      </c>
      <c r="B443" s="0" t="s">
        <v>41</v>
      </c>
      <c r="C443" s="0" t="s">
        <v>39</v>
      </c>
      <c r="D443" s="9" t="n">
        <v>43200</v>
      </c>
      <c r="E443" s="9" t="n">
        <v>43303</v>
      </c>
      <c r="F443" s="9" t="n">
        <v>43314</v>
      </c>
      <c r="G443" s="9" t="n">
        <v>43317</v>
      </c>
      <c r="H443" s="10" t="s">
        <v>36</v>
      </c>
      <c r="I443" s="0" t="n">
        <v>22</v>
      </c>
      <c r="J443" s="0" t="n">
        <v>19</v>
      </c>
      <c r="K443" s="0" t="n">
        <v>134</v>
      </c>
      <c r="L443" s="0" t="n">
        <v>3</v>
      </c>
      <c r="M443" s="0" t="n">
        <v>6</v>
      </c>
      <c r="N443" s="11" t="n">
        <v>0.1</v>
      </c>
      <c r="O443" s="12" t="n">
        <v>871.87</v>
      </c>
      <c r="P443" s="12" t="n">
        <v>1132.3</v>
      </c>
      <c r="Q443" s="12" t="n">
        <f aca="false">M443*P443*(1-N443)</f>
        <v>6114.42</v>
      </c>
      <c r="R443" s="12" t="n">
        <f aca="false">M443*O443</f>
        <v>5231.22</v>
      </c>
      <c r="S443" s="12" t="n">
        <f aca="false">Q443-R443</f>
        <v>883.199999999999</v>
      </c>
      <c r="T443" s="11" t="n">
        <f aca="false">IFERROR(S443/Q443,0)</f>
        <v>0.144445425731304</v>
      </c>
      <c r="U443" s="13" t="n">
        <f aca="false">F443-E443</f>
        <v>11</v>
      </c>
      <c r="V443" s="13" t="n">
        <f aca="false">G443-F443</f>
        <v>3</v>
      </c>
      <c r="W443" s="13" t="n">
        <f aca="false">G443-E443</f>
        <v>14</v>
      </c>
      <c r="X443" s="10" t="n">
        <f aca="false">YEAR(E443)</f>
        <v>2018</v>
      </c>
      <c r="Y443" s="0" t="str">
        <f aca="false">TEXT(E443,"yyyy-mm")</f>
        <v>2018-07</v>
      </c>
      <c r="Z443" s="0" t="str">
        <f aca="false">"Q"&amp;ROUNDUP(MONTH(E443)/3,0)&amp;"-"&amp;YEAR(E443)</f>
        <v>Q3-2018</v>
      </c>
    </row>
    <row r="444" customFormat="false" ht="14.25" hidden="false" customHeight="false" outlineLevel="0" collapsed="false">
      <c r="A444" s="0" t="s">
        <v>486</v>
      </c>
      <c r="B444" s="0" t="s">
        <v>41</v>
      </c>
      <c r="C444" s="0" t="s">
        <v>35</v>
      </c>
      <c r="D444" s="9" t="n">
        <v>43200</v>
      </c>
      <c r="E444" s="9" t="n">
        <v>43303</v>
      </c>
      <c r="F444" s="9" t="n">
        <v>43315</v>
      </c>
      <c r="G444" s="9" t="n">
        <v>43324</v>
      </c>
      <c r="H444" s="10" t="s">
        <v>36</v>
      </c>
      <c r="I444" s="0" t="n">
        <v>21</v>
      </c>
      <c r="J444" s="0" t="n">
        <v>1</v>
      </c>
      <c r="K444" s="0" t="n">
        <v>211</v>
      </c>
      <c r="L444" s="0" t="n">
        <v>47</v>
      </c>
      <c r="M444" s="0" t="n">
        <v>3</v>
      </c>
      <c r="N444" s="11" t="n">
        <v>0.1</v>
      </c>
      <c r="O444" s="12" t="n">
        <v>607.22</v>
      </c>
      <c r="P444" s="12" t="n">
        <v>1145.7</v>
      </c>
      <c r="Q444" s="12" t="n">
        <f aca="false">M444*P444*(1-N444)</f>
        <v>3093.39</v>
      </c>
      <c r="R444" s="12" t="n">
        <f aca="false">M444*O444</f>
        <v>1821.66</v>
      </c>
      <c r="S444" s="12" t="n">
        <f aca="false">Q444-R444</f>
        <v>1271.73</v>
      </c>
      <c r="T444" s="11" t="n">
        <f aca="false">IFERROR(S444/Q444,0)</f>
        <v>0.411112080920931</v>
      </c>
      <c r="U444" s="13" t="n">
        <f aca="false">F444-E444</f>
        <v>12</v>
      </c>
      <c r="V444" s="13" t="n">
        <f aca="false">G444-F444</f>
        <v>9</v>
      </c>
      <c r="W444" s="13" t="n">
        <f aca="false">G444-E444</f>
        <v>21</v>
      </c>
      <c r="X444" s="10" t="n">
        <f aca="false">YEAR(E444)</f>
        <v>2018</v>
      </c>
      <c r="Y444" s="0" t="str">
        <f aca="false">TEXT(E444,"yyyy-mm")</f>
        <v>2018-07</v>
      </c>
      <c r="Z444" s="0" t="str">
        <f aca="false">"Q"&amp;ROUNDUP(MONTH(E444)/3,0)&amp;"-"&amp;YEAR(E444)</f>
        <v>Q3-2018</v>
      </c>
    </row>
    <row r="445" customFormat="false" ht="14.25" hidden="false" customHeight="false" outlineLevel="0" collapsed="false">
      <c r="A445" s="0" t="s">
        <v>487</v>
      </c>
      <c r="B445" s="0" t="s">
        <v>41</v>
      </c>
      <c r="C445" s="0" t="s">
        <v>39</v>
      </c>
      <c r="D445" s="9" t="n">
        <v>43200</v>
      </c>
      <c r="E445" s="9" t="n">
        <v>43303</v>
      </c>
      <c r="F445" s="9" t="n">
        <v>43322</v>
      </c>
      <c r="G445" s="9" t="n">
        <v>43325</v>
      </c>
      <c r="H445" s="10" t="s">
        <v>36</v>
      </c>
      <c r="I445" s="0" t="n">
        <v>24</v>
      </c>
      <c r="J445" s="0" t="n">
        <v>15</v>
      </c>
      <c r="K445" s="0" t="n">
        <v>127</v>
      </c>
      <c r="L445" s="0" t="n">
        <v>27</v>
      </c>
      <c r="M445" s="0" t="n">
        <v>3</v>
      </c>
      <c r="N445" s="11" t="n">
        <v>0.075</v>
      </c>
      <c r="O445" s="12" t="n">
        <v>2048.86</v>
      </c>
      <c r="P445" s="12" t="n">
        <v>3725.2</v>
      </c>
      <c r="Q445" s="12" t="n">
        <f aca="false">M445*P445*(1-N445)</f>
        <v>10337.43</v>
      </c>
      <c r="R445" s="12" t="n">
        <f aca="false">M445*O445</f>
        <v>6146.58</v>
      </c>
      <c r="S445" s="12" t="n">
        <f aca="false">Q445-R445</f>
        <v>4190.85</v>
      </c>
      <c r="T445" s="11" t="n">
        <f aca="false">IFERROR(S445/Q445,0)</f>
        <v>0.405405405405405</v>
      </c>
      <c r="U445" s="13" t="n">
        <f aca="false">F445-E445</f>
        <v>19</v>
      </c>
      <c r="V445" s="13" t="n">
        <f aca="false">G445-F445</f>
        <v>3</v>
      </c>
      <c r="W445" s="13" t="n">
        <f aca="false">G445-E445</f>
        <v>22</v>
      </c>
      <c r="X445" s="10" t="n">
        <f aca="false">YEAR(E445)</f>
        <v>2018</v>
      </c>
      <c r="Y445" s="0" t="str">
        <f aca="false">TEXT(E445,"yyyy-mm")</f>
        <v>2018-07</v>
      </c>
      <c r="Z445" s="0" t="str">
        <f aca="false">"Q"&amp;ROUNDUP(MONTH(E445)/3,0)&amp;"-"&amp;YEAR(E445)</f>
        <v>Q3-2018</v>
      </c>
    </row>
    <row r="446" customFormat="false" ht="14.25" hidden="false" customHeight="false" outlineLevel="0" collapsed="false">
      <c r="A446" s="0" t="s">
        <v>488</v>
      </c>
      <c r="B446" s="0" t="s">
        <v>41</v>
      </c>
      <c r="C446" s="0" t="s">
        <v>39</v>
      </c>
      <c r="D446" s="9" t="n">
        <v>43200</v>
      </c>
      <c r="E446" s="9" t="n">
        <v>43303</v>
      </c>
      <c r="F446" s="9" t="n">
        <v>43307</v>
      </c>
      <c r="G446" s="9" t="n">
        <v>43317</v>
      </c>
      <c r="H446" s="10" t="s">
        <v>36</v>
      </c>
      <c r="I446" s="0" t="n">
        <v>24</v>
      </c>
      <c r="J446" s="0" t="n">
        <v>50</v>
      </c>
      <c r="K446" s="0" t="n">
        <v>194</v>
      </c>
      <c r="L446" s="0" t="n">
        <v>33</v>
      </c>
      <c r="M446" s="0" t="n">
        <v>7</v>
      </c>
      <c r="N446" s="11" t="n">
        <v>0.05</v>
      </c>
      <c r="O446" s="12" t="n">
        <v>689.63</v>
      </c>
      <c r="P446" s="12" t="n">
        <v>944.7</v>
      </c>
      <c r="Q446" s="12" t="n">
        <f aca="false">M446*P446*(1-N446)</f>
        <v>6282.255</v>
      </c>
      <c r="R446" s="12" t="n">
        <f aca="false">M446*O446</f>
        <v>4827.41</v>
      </c>
      <c r="S446" s="12" t="n">
        <f aca="false">Q446-R446</f>
        <v>1454.845</v>
      </c>
      <c r="T446" s="11" t="n">
        <f aca="false">IFERROR(S446/Q446,0)</f>
        <v>0.231580061618002</v>
      </c>
      <c r="U446" s="13" t="n">
        <f aca="false">F446-E446</f>
        <v>4</v>
      </c>
      <c r="V446" s="13" t="n">
        <f aca="false">G446-F446</f>
        <v>10</v>
      </c>
      <c r="W446" s="13" t="n">
        <f aca="false">G446-E446</f>
        <v>14</v>
      </c>
      <c r="X446" s="10" t="n">
        <f aca="false">YEAR(E446)</f>
        <v>2018</v>
      </c>
      <c r="Y446" s="0" t="str">
        <f aca="false">TEXT(E446,"yyyy-mm")</f>
        <v>2018-07</v>
      </c>
      <c r="Z446" s="0" t="str">
        <f aca="false">"Q"&amp;ROUNDUP(MONTH(E446)/3,0)&amp;"-"&amp;YEAR(E446)</f>
        <v>Q3-2018</v>
      </c>
    </row>
    <row r="447" customFormat="false" ht="14.25" hidden="false" customHeight="false" outlineLevel="0" collapsed="false">
      <c r="A447" s="0" t="s">
        <v>489</v>
      </c>
      <c r="B447" s="0" t="s">
        <v>38</v>
      </c>
      <c r="C447" s="0" t="s">
        <v>39</v>
      </c>
      <c r="D447" s="9" t="n">
        <v>43200</v>
      </c>
      <c r="E447" s="9" t="n">
        <v>43303</v>
      </c>
      <c r="F447" s="9" t="n">
        <v>43326</v>
      </c>
      <c r="G447" s="9" t="n">
        <v>43334</v>
      </c>
      <c r="H447" s="10" t="s">
        <v>36</v>
      </c>
      <c r="I447" s="0" t="n">
        <v>18</v>
      </c>
      <c r="J447" s="0" t="n">
        <v>39</v>
      </c>
      <c r="K447" s="0" t="n">
        <v>157</v>
      </c>
      <c r="L447" s="0" t="n">
        <v>42</v>
      </c>
      <c r="M447" s="0" t="n">
        <v>3</v>
      </c>
      <c r="N447" s="11" t="n">
        <v>0.075</v>
      </c>
      <c r="O447" s="12" t="n">
        <v>560.92</v>
      </c>
      <c r="P447" s="12" t="n">
        <v>1219.4</v>
      </c>
      <c r="Q447" s="12" t="n">
        <f aca="false">M447*P447*(1-N447)</f>
        <v>3383.835</v>
      </c>
      <c r="R447" s="12" t="n">
        <f aca="false">M447*O447</f>
        <v>1682.76</v>
      </c>
      <c r="S447" s="12" t="n">
        <f aca="false">Q447-R447</f>
        <v>1701.075</v>
      </c>
      <c r="T447" s="11" t="n">
        <f aca="false">IFERROR(S447/Q447,0)</f>
        <v>0.502706248974906</v>
      </c>
      <c r="U447" s="13" t="n">
        <f aca="false">F447-E447</f>
        <v>23</v>
      </c>
      <c r="V447" s="13" t="n">
        <f aca="false">G447-F447</f>
        <v>8</v>
      </c>
      <c r="W447" s="13" t="n">
        <f aca="false">G447-E447</f>
        <v>31</v>
      </c>
      <c r="X447" s="10" t="n">
        <f aca="false">YEAR(E447)</f>
        <v>2018</v>
      </c>
      <c r="Y447" s="0" t="str">
        <f aca="false">TEXT(E447,"yyyy-mm")</f>
        <v>2018-07</v>
      </c>
      <c r="Z447" s="0" t="str">
        <f aca="false">"Q"&amp;ROUNDUP(MONTH(E447)/3,0)&amp;"-"&amp;YEAR(E447)</f>
        <v>Q3-2018</v>
      </c>
    </row>
    <row r="448" customFormat="false" ht="14.25" hidden="false" customHeight="false" outlineLevel="0" collapsed="false">
      <c r="A448" s="0" t="s">
        <v>490</v>
      </c>
      <c r="B448" s="0" t="s">
        <v>41</v>
      </c>
      <c r="C448" s="0" t="s">
        <v>35</v>
      </c>
      <c r="D448" s="9" t="n">
        <v>43200</v>
      </c>
      <c r="E448" s="9" t="n">
        <v>43303</v>
      </c>
      <c r="F448" s="9" t="n">
        <v>43327</v>
      </c>
      <c r="G448" s="9" t="n">
        <v>43332</v>
      </c>
      <c r="H448" s="10" t="s">
        <v>36</v>
      </c>
      <c r="I448" s="0" t="n">
        <v>23</v>
      </c>
      <c r="J448" s="0" t="n">
        <v>30</v>
      </c>
      <c r="K448" s="0" t="n">
        <v>211</v>
      </c>
      <c r="L448" s="0" t="n">
        <v>47</v>
      </c>
      <c r="M448" s="0" t="n">
        <v>4</v>
      </c>
      <c r="N448" s="11" t="n">
        <v>0.075</v>
      </c>
      <c r="O448" s="12" t="n">
        <v>736.33</v>
      </c>
      <c r="P448" s="12" t="n">
        <v>1051.9</v>
      </c>
      <c r="Q448" s="12" t="n">
        <f aca="false">M448*P448*(1-N448)</f>
        <v>3892.03</v>
      </c>
      <c r="R448" s="12" t="n">
        <f aca="false">M448*O448</f>
        <v>2945.32</v>
      </c>
      <c r="S448" s="12" t="n">
        <f aca="false">Q448-R448</f>
        <v>946.710000000001</v>
      </c>
      <c r="T448" s="11" t="n">
        <f aca="false">IFERROR(S448/Q448,0)</f>
        <v>0.243243243243243</v>
      </c>
      <c r="U448" s="13" t="n">
        <f aca="false">F448-E448</f>
        <v>24</v>
      </c>
      <c r="V448" s="13" t="n">
        <f aca="false">G448-F448</f>
        <v>5</v>
      </c>
      <c r="W448" s="13" t="n">
        <f aca="false">G448-E448</f>
        <v>29</v>
      </c>
      <c r="X448" s="10" t="n">
        <f aca="false">YEAR(E448)</f>
        <v>2018</v>
      </c>
      <c r="Y448" s="0" t="str">
        <f aca="false">TEXT(E448,"yyyy-mm")</f>
        <v>2018-07</v>
      </c>
      <c r="Z448" s="0" t="str">
        <f aca="false">"Q"&amp;ROUNDUP(MONTH(E448)/3,0)&amp;"-"&amp;YEAR(E448)</f>
        <v>Q3-2018</v>
      </c>
    </row>
    <row r="449" customFormat="false" ht="14.25" hidden="false" customHeight="false" outlineLevel="0" collapsed="false">
      <c r="A449" s="0" t="s">
        <v>491</v>
      </c>
      <c r="B449" s="0" t="s">
        <v>34</v>
      </c>
      <c r="C449" s="0" t="s">
        <v>48</v>
      </c>
      <c r="D449" s="9" t="n">
        <v>43200</v>
      </c>
      <c r="E449" s="9" t="n">
        <v>43303</v>
      </c>
      <c r="F449" s="9" t="n">
        <v>43312</v>
      </c>
      <c r="G449" s="9" t="n">
        <v>43314</v>
      </c>
      <c r="H449" s="10" t="s">
        <v>36</v>
      </c>
      <c r="I449" s="0" t="n">
        <v>1</v>
      </c>
      <c r="J449" s="0" t="n">
        <v>31</v>
      </c>
      <c r="K449" s="0" t="n">
        <v>19</v>
      </c>
      <c r="L449" s="0" t="n">
        <v>20</v>
      </c>
      <c r="M449" s="0" t="n">
        <v>2</v>
      </c>
      <c r="N449" s="11" t="n">
        <v>0.075</v>
      </c>
      <c r="O449" s="12" t="n">
        <v>135.01</v>
      </c>
      <c r="P449" s="12" t="n">
        <v>207.7</v>
      </c>
      <c r="Q449" s="12" t="n">
        <f aca="false">M449*P449*(1-N449)</f>
        <v>384.245</v>
      </c>
      <c r="R449" s="12" t="n">
        <f aca="false">M449*O449</f>
        <v>270.02</v>
      </c>
      <c r="S449" s="12" t="n">
        <f aca="false">Q449-R449</f>
        <v>114.225</v>
      </c>
      <c r="T449" s="11" t="n">
        <f aca="false">IFERROR(S449/Q449,0)</f>
        <v>0.297271272235163</v>
      </c>
      <c r="U449" s="13" t="n">
        <f aca="false">F449-E449</f>
        <v>9</v>
      </c>
      <c r="V449" s="13" t="n">
        <f aca="false">G449-F449</f>
        <v>2</v>
      </c>
      <c r="W449" s="13" t="n">
        <f aca="false">G449-E449</f>
        <v>11</v>
      </c>
      <c r="X449" s="10" t="n">
        <f aca="false">YEAR(E449)</f>
        <v>2018</v>
      </c>
      <c r="Y449" s="0" t="str">
        <f aca="false">TEXT(E449,"yyyy-mm")</f>
        <v>2018-07</v>
      </c>
      <c r="Z449" s="0" t="str">
        <f aca="false">"Q"&amp;ROUNDUP(MONTH(E449)/3,0)&amp;"-"&amp;YEAR(E449)</f>
        <v>Q3-2018</v>
      </c>
    </row>
    <row r="450" customFormat="false" ht="14.25" hidden="false" customHeight="false" outlineLevel="0" collapsed="false">
      <c r="A450" s="0" t="s">
        <v>492</v>
      </c>
      <c r="B450" s="0" t="s">
        <v>38</v>
      </c>
      <c r="C450" s="0" t="s">
        <v>39</v>
      </c>
      <c r="D450" s="9" t="n">
        <v>43200</v>
      </c>
      <c r="E450" s="9" t="n">
        <v>43303</v>
      </c>
      <c r="F450" s="9" t="n">
        <v>43327</v>
      </c>
      <c r="G450" s="9" t="n">
        <v>43334</v>
      </c>
      <c r="H450" s="10" t="s">
        <v>36</v>
      </c>
      <c r="I450" s="0" t="n">
        <v>17</v>
      </c>
      <c r="J450" s="0" t="n">
        <v>14</v>
      </c>
      <c r="K450" s="0" t="n">
        <v>201</v>
      </c>
      <c r="L450" s="0" t="n">
        <v>35</v>
      </c>
      <c r="M450" s="0" t="n">
        <v>4</v>
      </c>
      <c r="N450" s="11" t="n">
        <v>0.05</v>
      </c>
      <c r="O450" s="12" t="n">
        <v>1098.93</v>
      </c>
      <c r="P450" s="12" t="n">
        <v>1862.6</v>
      </c>
      <c r="Q450" s="12" t="n">
        <f aca="false">M450*P450*(1-N450)</f>
        <v>7077.88</v>
      </c>
      <c r="R450" s="12" t="n">
        <f aca="false">M450*O450</f>
        <v>4395.72</v>
      </c>
      <c r="S450" s="12" t="n">
        <f aca="false">Q450-R450</f>
        <v>2682.16</v>
      </c>
      <c r="T450" s="11" t="n">
        <f aca="false">IFERROR(S450/Q450,0)</f>
        <v>0.37894962898495</v>
      </c>
      <c r="U450" s="13" t="n">
        <f aca="false">F450-E450</f>
        <v>24</v>
      </c>
      <c r="V450" s="13" t="n">
        <f aca="false">G450-F450</f>
        <v>7</v>
      </c>
      <c r="W450" s="13" t="n">
        <f aca="false">G450-E450</f>
        <v>31</v>
      </c>
      <c r="X450" s="10" t="n">
        <f aca="false">YEAR(E450)</f>
        <v>2018</v>
      </c>
      <c r="Y450" s="0" t="str">
        <f aca="false">TEXT(E450,"yyyy-mm")</f>
        <v>2018-07</v>
      </c>
      <c r="Z450" s="0" t="str">
        <f aca="false">"Q"&amp;ROUNDUP(MONTH(E450)/3,0)&amp;"-"&amp;YEAR(E450)</f>
        <v>Q3-2018</v>
      </c>
    </row>
    <row r="451" customFormat="false" ht="14.25" hidden="false" customHeight="false" outlineLevel="0" collapsed="false">
      <c r="A451" s="0" t="s">
        <v>493</v>
      </c>
      <c r="B451" s="0" t="s">
        <v>43</v>
      </c>
      <c r="C451" s="0" t="s">
        <v>79</v>
      </c>
      <c r="D451" s="9" t="n">
        <v>43200</v>
      </c>
      <c r="E451" s="9" t="n">
        <v>43303</v>
      </c>
      <c r="F451" s="9" t="n">
        <v>43323</v>
      </c>
      <c r="G451" s="9" t="n">
        <v>43327</v>
      </c>
      <c r="H451" s="10" t="s">
        <v>36</v>
      </c>
      <c r="I451" s="0" t="n">
        <v>26</v>
      </c>
      <c r="J451" s="0" t="n">
        <v>26</v>
      </c>
      <c r="K451" s="0" t="n">
        <v>76</v>
      </c>
      <c r="L451" s="0" t="n">
        <v>8</v>
      </c>
      <c r="M451" s="0" t="n">
        <v>3</v>
      </c>
      <c r="N451" s="11" t="n">
        <v>0.1</v>
      </c>
      <c r="O451" s="12" t="n">
        <v>1152.53</v>
      </c>
      <c r="P451" s="12" t="n">
        <v>1889.4</v>
      </c>
      <c r="Q451" s="12" t="n">
        <f aca="false">M451*P451*(1-N451)</f>
        <v>5101.38</v>
      </c>
      <c r="R451" s="12" t="n">
        <f aca="false">M451*O451</f>
        <v>3457.59</v>
      </c>
      <c r="S451" s="12" t="n">
        <f aca="false">Q451-R451</f>
        <v>1643.79</v>
      </c>
      <c r="T451" s="11" t="n">
        <f aca="false">IFERROR(S451/Q451,0)</f>
        <v>0.322224574526893</v>
      </c>
      <c r="U451" s="13" t="n">
        <f aca="false">F451-E451</f>
        <v>20</v>
      </c>
      <c r="V451" s="13" t="n">
        <f aca="false">G451-F451</f>
        <v>4</v>
      </c>
      <c r="W451" s="13" t="n">
        <f aca="false">G451-E451</f>
        <v>24</v>
      </c>
      <c r="X451" s="10" t="n">
        <f aca="false">YEAR(E451)</f>
        <v>2018</v>
      </c>
      <c r="Y451" s="0" t="str">
        <f aca="false">TEXT(E451,"yyyy-mm")</f>
        <v>2018-07</v>
      </c>
      <c r="Z451" s="0" t="str">
        <f aca="false">"Q"&amp;ROUNDUP(MONTH(E451)/3,0)&amp;"-"&amp;YEAR(E451)</f>
        <v>Q3-2018</v>
      </c>
    </row>
    <row r="452" customFormat="false" ht="14.25" hidden="false" customHeight="false" outlineLevel="0" collapsed="false">
      <c r="A452" s="0" t="s">
        <v>494</v>
      </c>
      <c r="B452" s="0" t="s">
        <v>41</v>
      </c>
      <c r="C452" s="0" t="s">
        <v>58</v>
      </c>
      <c r="D452" s="9" t="n">
        <v>43200</v>
      </c>
      <c r="E452" s="9" t="n">
        <v>43303</v>
      </c>
      <c r="F452" s="9" t="n">
        <v>43325</v>
      </c>
      <c r="G452" s="9" t="n">
        <v>43330</v>
      </c>
      <c r="H452" s="10" t="s">
        <v>36</v>
      </c>
      <c r="I452" s="0" t="n">
        <v>22</v>
      </c>
      <c r="J452" s="0" t="n">
        <v>40</v>
      </c>
      <c r="K452" s="0" t="n">
        <v>354</v>
      </c>
      <c r="L452" s="0" t="n">
        <v>12</v>
      </c>
      <c r="M452" s="0" t="n">
        <v>8</v>
      </c>
      <c r="N452" s="11" t="n">
        <v>0.15</v>
      </c>
      <c r="O452" s="12" t="n">
        <v>2016.43</v>
      </c>
      <c r="P452" s="12" t="n">
        <v>2653.2</v>
      </c>
      <c r="Q452" s="12" t="n">
        <f aca="false">M452*P452*(1-N452)</f>
        <v>18041.76</v>
      </c>
      <c r="R452" s="12" t="n">
        <f aca="false">M452*O452</f>
        <v>16131.44</v>
      </c>
      <c r="S452" s="12" t="n">
        <f aca="false">Q452-R452</f>
        <v>1910.32</v>
      </c>
      <c r="T452" s="11" t="n">
        <f aca="false">IFERROR(S452/Q452,0)</f>
        <v>0.105883239772616</v>
      </c>
      <c r="U452" s="13" t="n">
        <f aca="false">F452-E452</f>
        <v>22</v>
      </c>
      <c r="V452" s="13" t="n">
        <f aca="false">G452-F452</f>
        <v>5</v>
      </c>
      <c r="W452" s="13" t="n">
        <f aca="false">G452-E452</f>
        <v>27</v>
      </c>
      <c r="X452" s="10" t="n">
        <f aca="false">YEAR(E452)</f>
        <v>2018</v>
      </c>
      <c r="Y452" s="0" t="str">
        <f aca="false">TEXT(E452,"yyyy-mm")</f>
        <v>2018-07</v>
      </c>
      <c r="Z452" s="0" t="str">
        <f aca="false">"Q"&amp;ROUNDUP(MONTH(E452)/3,0)&amp;"-"&amp;YEAR(E452)</f>
        <v>Q3-2018</v>
      </c>
    </row>
    <row r="453" customFormat="false" ht="14.25" hidden="false" customHeight="false" outlineLevel="0" collapsed="false">
      <c r="A453" s="0" t="s">
        <v>495</v>
      </c>
      <c r="B453" s="0" t="s">
        <v>41</v>
      </c>
      <c r="C453" s="0" t="s">
        <v>58</v>
      </c>
      <c r="D453" s="9" t="n">
        <v>43200</v>
      </c>
      <c r="E453" s="9" t="n">
        <v>43303</v>
      </c>
      <c r="F453" s="9" t="n">
        <v>43315</v>
      </c>
      <c r="G453" s="9" t="n">
        <v>43318</v>
      </c>
      <c r="H453" s="10" t="s">
        <v>36</v>
      </c>
      <c r="I453" s="0" t="n">
        <v>24</v>
      </c>
      <c r="J453" s="0" t="n">
        <v>43</v>
      </c>
      <c r="K453" s="0" t="n">
        <v>343</v>
      </c>
      <c r="L453" s="0" t="n">
        <v>27</v>
      </c>
      <c r="M453" s="0" t="n">
        <v>2</v>
      </c>
      <c r="N453" s="11" t="n">
        <v>0.075</v>
      </c>
      <c r="O453" s="12" t="n">
        <v>1818.38</v>
      </c>
      <c r="P453" s="12" t="n">
        <v>3953</v>
      </c>
      <c r="Q453" s="12" t="n">
        <f aca="false">M453*P453*(1-N453)</f>
        <v>7313.05</v>
      </c>
      <c r="R453" s="12" t="n">
        <f aca="false">M453*O453</f>
        <v>3636.76</v>
      </c>
      <c r="S453" s="12" t="n">
        <f aca="false">Q453-R453</f>
        <v>3676.29</v>
      </c>
      <c r="T453" s="11" t="n">
        <f aca="false">IFERROR(S453/Q453,0)</f>
        <v>0.502702702702703</v>
      </c>
      <c r="U453" s="13" t="n">
        <f aca="false">F453-E453</f>
        <v>12</v>
      </c>
      <c r="V453" s="13" t="n">
        <f aca="false">G453-F453</f>
        <v>3</v>
      </c>
      <c r="W453" s="13" t="n">
        <f aca="false">G453-E453</f>
        <v>15</v>
      </c>
      <c r="X453" s="10" t="n">
        <f aca="false">YEAR(E453)</f>
        <v>2018</v>
      </c>
      <c r="Y453" s="0" t="str">
        <f aca="false">TEXT(E453,"yyyy-mm")</f>
        <v>2018-07</v>
      </c>
      <c r="Z453" s="0" t="str">
        <f aca="false">"Q"&amp;ROUNDUP(MONTH(E453)/3,0)&amp;"-"&amp;YEAR(E453)</f>
        <v>Q3-2018</v>
      </c>
    </row>
    <row r="454" customFormat="false" ht="14.25" hidden="false" customHeight="false" outlineLevel="0" collapsed="false">
      <c r="A454" s="0" t="s">
        <v>496</v>
      </c>
      <c r="B454" s="0" t="s">
        <v>34</v>
      </c>
      <c r="C454" s="0" t="s">
        <v>58</v>
      </c>
      <c r="D454" s="9" t="n">
        <v>43200</v>
      </c>
      <c r="E454" s="9" t="n">
        <v>43303</v>
      </c>
      <c r="F454" s="9" t="n">
        <v>43320</v>
      </c>
      <c r="G454" s="9" t="n">
        <v>43326</v>
      </c>
      <c r="H454" s="10" t="s">
        <v>36</v>
      </c>
      <c r="I454" s="0" t="n">
        <v>4</v>
      </c>
      <c r="J454" s="0" t="n">
        <v>5</v>
      </c>
      <c r="K454" s="0" t="n">
        <v>365</v>
      </c>
      <c r="L454" s="0" t="n">
        <v>41</v>
      </c>
      <c r="M454" s="0" t="n">
        <v>3</v>
      </c>
      <c r="N454" s="11" t="n">
        <v>0.05</v>
      </c>
      <c r="O454" s="12" t="n">
        <v>191.35</v>
      </c>
      <c r="P454" s="12" t="n">
        <v>227.8</v>
      </c>
      <c r="Q454" s="12" t="n">
        <f aca="false">M454*P454*(1-N454)</f>
        <v>649.23</v>
      </c>
      <c r="R454" s="12" t="n">
        <f aca="false">M454*O454</f>
        <v>574.05</v>
      </c>
      <c r="S454" s="12" t="n">
        <f aca="false">Q454-R454</f>
        <v>75.1800000000001</v>
      </c>
      <c r="T454" s="11" t="n">
        <f aca="false">IFERROR(S454/Q454,0)</f>
        <v>0.115798715401322</v>
      </c>
      <c r="U454" s="13" t="n">
        <f aca="false">F454-E454</f>
        <v>17</v>
      </c>
      <c r="V454" s="13" t="n">
        <f aca="false">G454-F454</f>
        <v>6</v>
      </c>
      <c r="W454" s="13" t="n">
        <f aca="false">G454-E454</f>
        <v>23</v>
      </c>
      <c r="X454" s="10" t="n">
        <f aca="false">YEAR(E454)</f>
        <v>2018</v>
      </c>
      <c r="Y454" s="0" t="str">
        <f aca="false">TEXT(E454,"yyyy-mm")</f>
        <v>2018-07</v>
      </c>
      <c r="Z454" s="0" t="str">
        <f aca="false">"Q"&amp;ROUNDUP(MONTH(E454)/3,0)&amp;"-"&amp;YEAR(E454)</f>
        <v>Q3-2018</v>
      </c>
    </row>
    <row r="455" customFormat="false" ht="14.25" hidden="false" customHeight="false" outlineLevel="0" collapsed="false">
      <c r="A455" s="0" t="s">
        <v>497</v>
      </c>
      <c r="B455" s="0" t="s">
        <v>38</v>
      </c>
      <c r="C455" s="0" t="s">
        <v>46</v>
      </c>
      <c r="D455" s="9" t="n">
        <v>43200</v>
      </c>
      <c r="E455" s="9" t="n">
        <v>43304</v>
      </c>
      <c r="F455" s="9" t="n">
        <v>43312</v>
      </c>
      <c r="G455" s="9" t="n">
        <v>43320</v>
      </c>
      <c r="H455" s="10" t="s">
        <v>36</v>
      </c>
      <c r="I455" s="0" t="n">
        <v>17</v>
      </c>
      <c r="J455" s="0" t="n">
        <v>28</v>
      </c>
      <c r="K455" s="0" t="n">
        <v>309</v>
      </c>
      <c r="L455" s="0" t="n">
        <v>17</v>
      </c>
      <c r="M455" s="0" t="n">
        <v>1</v>
      </c>
      <c r="N455" s="11" t="n">
        <v>0.2</v>
      </c>
      <c r="O455" s="12" t="n">
        <v>1551.72</v>
      </c>
      <c r="P455" s="12" t="n">
        <v>3879.3</v>
      </c>
      <c r="Q455" s="12" t="n">
        <f aca="false">M455*P455*(1-N455)</f>
        <v>3103.44</v>
      </c>
      <c r="R455" s="12" t="n">
        <f aca="false">M455*O455</f>
        <v>1551.72</v>
      </c>
      <c r="S455" s="12" t="n">
        <f aca="false">Q455-R455</f>
        <v>1551.72</v>
      </c>
      <c r="T455" s="11" t="n">
        <f aca="false">IFERROR(S455/Q455,0)</f>
        <v>0.5</v>
      </c>
      <c r="U455" s="13" t="n">
        <f aca="false">F455-E455</f>
        <v>8</v>
      </c>
      <c r="V455" s="13" t="n">
        <f aca="false">G455-F455</f>
        <v>8</v>
      </c>
      <c r="W455" s="13" t="n">
        <f aca="false">G455-E455</f>
        <v>16</v>
      </c>
      <c r="X455" s="10" t="n">
        <f aca="false">YEAR(E455)</f>
        <v>2018</v>
      </c>
      <c r="Y455" s="0" t="str">
        <f aca="false">TEXT(E455,"yyyy-mm")</f>
        <v>2018-07</v>
      </c>
      <c r="Z455" s="0" t="str">
        <f aca="false">"Q"&amp;ROUNDUP(MONTH(E455)/3,0)&amp;"-"&amp;YEAR(E455)</f>
        <v>Q3-2018</v>
      </c>
    </row>
    <row r="456" customFormat="false" ht="14.25" hidden="false" customHeight="false" outlineLevel="0" collapsed="false">
      <c r="A456" s="0" t="s">
        <v>498</v>
      </c>
      <c r="B456" s="0" t="s">
        <v>34</v>
      </c>
      <c r="C456" s="0" t="s">
        <v>39</v>
      </c>
      <c r="D456" s="9" t="n">
        <v>43200</v>
      </c>
      <c r="E456" s="9" t="n">
        <v>43304</v>
      </c>
      <c r="F456" s="9" t="n">
        <v>43328</v>
      </c>
      <c r="G456" s="9" t="n">
        <v>43334</v>
      </c>
      <c r="H456" s="10" t="s">
        <v>36</v>
      </c>
      <c r="I456" s="0" t="n">
        <v>1</v>
      </c>
      <c r="J456" s="0" t="n">
        <v>21</v>
      </c>
      <c r="K456" s="0" t="n">
        <v>151</v>
      </c>
      <c r="L456" s="0" t="n">
        <v>13</v>
      </c>
      <c r="M456" s="0" t="n">
        <v>1</v>
      </c>
      <c r="N456" s="11" t="n">
        <v>0.15</v>
      </c>
      <c r="O456" s="12" t="n">
        <v>804.8</v>
      </c>
      <c r="P456" s="12" t="n">
        <v>1045.2</v>
      </c>
      <c r="Q456" s="12" t="n">
        <f aca="false">M456*P456*(1-N456)</f>
        <v>888.42</v>
      </c>
      <c r="R456" s="12" t="n">
        <f aca="false">M456*O456</f>
        <v>804.8</v>
      </c>
      <c r="S456" s="12" t="n">
        <f aca="false">Q456-R456</f>
        <v>83.62</v>
      </c>
      <c r="T456" s="11" t="n">
        <f aca="false">IFERROR(S456/Q456,0)</f>
        <v>0.0941221494338264</v>
      </c>
      <c r="U456" s="13" t="n">
        <f aca="false">F456-E456</f>
        <v>24</v>
      </c>
      <c r="V456" s="13" t="n">
        <f aca="false">G456-F456</f>
        <v>6</v>
      </c>
      <c r="W456" s="13" t="n">
        <f aca="false">G456-E456</f>
        <v>30</v>
      </c>
      <c r="X456" s="10" t="n">
        <f aca="false">YEAR(E456)</f>
        <v>2018</v>
      </c>
      <c r="Y456" s="0" t="str">
        <f aca="false">TEXT(E456,"yyyy-mm")</f>
        <v>2018-07</v>
      </c>
      <c r="Z456" s="0" t="str">
        <f aca="false">"Q"&amp;ROUNDUP(MONTH(E456)/3,0)&amp;"-"&amp;YEAR(E456)</f>
        <v>Q3-2018</v>
      </c>
    </row>
    <row r="457" customFormat="false" ht="14.25" hidden="false" customHeight="false" outlineLevel="0" collapsed="false">
      <c r="A457" s="0" t="s">
        <v>499</v>
      </c>
      <c r="B457" s="0" t="s">
        <v>34</v>
      </c>
      <c r="C457" s="0" t="s">
        <v>46</v>
      </c>
      <c r="D457" s="9" t="n">
        <v>43200</v>
      </c>
      <c r="E457" s="9" t="n">
        <v>43304</v>
      </c>
      <c r="F457" s="9" t="n">
        <v>43330</v>
      </c>
      <c r="G457" s="9" t="n">
        <v>43336</v>
      </c>
      <c r="H457" s="10" t="s">
        <v>36</v>
      </c>
      <c r="I457" s="0" t="n">
        <v>9</v>
      </c>
      <c r="J457" s="0" t="n">
        <v>4</v>
      </c>
      <c r="K457" s="0" t="n">
        <v>296</v>
      </c>
      <c r="L457" s="0" t="n">
        <v>46</v>
      </c>
      <c r="M457" s="0" t="n">
        <v>2</v>
      </c>
      <c r="N457" s="11" t="n">
        <v>0.1</v>
      </c>
      <c r="O457" s="12" t="n">
        <v>2535.95</v>
      </c>
      <c r="P457" s="12" t="n">
        <v>5071.9</v>
      </c>
      <c r="Q457" s="12" t="n">
        <f aca="false">M457*P457*(1-N457)</f>
        <v>9129.42</v>
      </c>
      <c r="R457" s="12" t="n">
        <f aca="false">M457*O457</f>
        <v>5071.9</v>
      </c>
      <c r="S457" s="12" t="n">
        <f aca="false">Q457-R457</f>
        <v>4057.52</v>
      </c>
      <c r="T457" s="11" t="n">
        <f aca="false">IFERROR(S457/Q457,0)</f>
        <v>0.444444444444445</v>
      </c>
      <c r="U457" s="13" t="n">
        <f aca="false">F457-E457</f>
        <v>26</v>
      </c>
      <c r="V457" s="13" t="n">
        <f aca="false">G457-F457</f>
        <v>6</v>
      </c>
      <c r="W457" s="13" t="n">
        <f aca="false">G457-E457</f>
        <v>32</v>
      </c>
      <c r="X457" s="10" t="n">
        <f aca="false">YEAR(E457)</f>
        <v>2018</v>
      </c>
      <c r="Y457" s="0" t="str">
        <f aca="false">TEXT(E457,"yyyy-mm")</f>
        <v>2018-07</v>
      </c>
      <c r="Z457" s="0" t="str">
        <f aca="false">"Q"&amp;ROUNDUP(MONTH(E457)/3,0)&amp;"-"&amp;YEAR(E457)</f>
        <v>Q3-2018</v>
      </c>
    </row>
    <row r="458" customFormat="false" ht="14.25" hidden="false" customHeight="false" outlineLevel="0" collapsed="false">
      <c r="A458" s="0" t="s">
        <v>500</v>
      </c>
      <c r="B458" s="0" t="s">
        <v>34</v>
      </c>
      <c r="C458" s="0" t="s">
        <v>58</v>
      </c>
      <c r="D458" s="9" t="n">
        <v>43200</v>
      </c>
      <c r="E458" s="9" t="n">
        <v>43304</v>
      </c>
      <c r="F458" s="9" t="n">
        <v>43306</v>
      </c>
      <c r="G458" s="9" t="n">
        <v>43309</v>
      </c>
      <c r="H458" s="10" t="s">
        <v>36</v>
      </c>
      <c r="I458" s="0" t="n">
        <v>5</v>
      </c>
      <c r="J458" s="0" t="n">
        <v>23</v>
      </c>
      <c r="K458" s="0" t="n">
        <v>364</v>
      </c>
      <c r="L458" s="0" t="n">
        <v>25</v>
      </c>
      <c r="M458" s="0" t="n">
        <v>1</v>
      </c>
      <c r="N458" s="11" t="n">
        <v>0.15</v>
      </c>
      <c r="O458" s="12" t="n">
        <v>144.72</v>
      </c>
      <c r="P458" s="12" t="n">
        <v>241.2</v>
      </c>
      <c r="Q458" s="12" t="n">
        <f aca="false">M458*P458*(1-N458)</f>
        <v>205.02</v>
      </c>
      <c r="R458" s="12" t="n">
        <f aca="false">M458*O458</f>
        <v>144.72</v>
      </c>
      <c r="S458" s="12" t="n">
        <f aca="false">Q458-R458</f>
        <v>60.3</v>
      </c>
      <c r="T458" s="11" t="n">
        <f aca="false">IFERROR(S458/Q458,0)</f>
        <v>0.294117647058824</v>
      </c>
      <c r="U458" s="13" t="n">
        <f aca="false">F458-E458</f>
        <v>2</v>
      </c>
      <c r="V458" s="13" t="n">
        <f aca="false">G458-F458</f>
        <v>3</v>
      </c>
      <c r="W458" s="13" t="n">
        <f aca="false">G458-E458</f>
        <v>5</v>
      </c>
      <c r="X458" s="10" t="n">
        <f aca="false">YEAR(E458)</f>
        <v>2018</v>
      </c>
      <c r="Y458" s="0" t="str">
        <f aca="false">TEXT(E458,"yyyy-mm")</f>
        <v>2018-07</v>
      </c>
      <c r="Z458" s="0" t="str">
        <f aca="false">"Q"&amp;ROUNDUP(MONTH(E458)/3,0)&amp;"-"&amp;YEAR(E458)</f>
        <v>Q3-2018</v>
      </c>
    </row>
    <row r="459" customFormat="false" ht="14.25" hidden="false" customHeight="false" outlineLevel="0" collapsed="false">
      <c r="A459" s="0" t="s">
        <v>501</v>
      </c>
      <c r="B459" s="0" t="s">
        <v>34</v>
      </c>
      <c r="C459" s="0" t="s">
        <v>39</v>
      </c>
      <c r="D459" s="9" t="n">
        <v>43200</v>
      </c>
      <c r="E459" s="9" t="n">
        <v>43304</v>
      </c>
      <c r="F459" s="9" t="n">
        <v>43313</v>
      </c>
      <c r="G459" s="9" t="n">
        <v>43319</v>
      </c>
      <c r="H459" s="10" t="s">
        <v>36</v>
      </c>
      <c r="I459" s="0" t="n">
        <v>6</v>
      </c>
      <c r="J459" s="0" t="n">
        <v>35</v>
      </c>
      <c r="K459" s="0" t="n">
        <v>95</v>
      </c>
      <c r="L459" s="0" t="n">
        <v>8</v>
      </c>
      <c r="M459" s="0" t="n">
        <v>8</v>
      </c>
      <c r="N459" s="11" t="n">
        <v>0.2</v>
      </c>
      <c r="O459" s="12" t="n">
        <v>1539.73</v>
      </c>
      <c r="P459" s="12" t="n">
        <v>2298.1</v>
      </c>
      <c r="Q459" s="12" t="n">
        <f aca="false">M459*P459*(1-N459)</f>
        <v>14707.84</v>
      </c>
      <c r="R459" s="12" t="n">
        <f aca="false">M459*O459</f>
        <v>12317.84</v>
      </c>
      <c r="S459" s="12" t="n">
        <f aca="false">Q459-R459</f>
        <v>2390</v>
      </c>
      <c r="T459" s="11" t="n">
        <f aca="false">IFERROR(S459/Q459,0)</f>
        <v>0.162498368217223</v>
      </c>
      <c r="U459" s="13" t="n">
        <f aca="false">F459-E459</f>
        <v>9</v>
      </c>
      <c r="V459" s="13" t="n">
        <f aca="false">G459-F459</f>
        <v>6</v>
      </c>
      <c r="W459" s="13" t="n">
        <f aca="false">G459-E459</f>
        <v>15</v>
      </c>
      <c r="X459" s="10" t="n">
        <f aca="false">YEAR(E459)</f>
        <v>2018</v>
      </c>
      <c r="Y459" s="0" t="str">
        <f aca="false">TEXT(E459,"yyyy-mm")</f>
        <v>2018-07</v>
      </c>
      <c r="Z459" s="0" t="str">
        <f aca="false">"Q"&amp;ROUNDUP(MONTH(E459)/3,0)&amp;"-"&amp;YEAR(E459)</f>
        <v>Q3-2018</v>
      </c>
    </row>
    <row r="460" customFormat="false" ht="14.25" hidden="false" customHeight="false" outlineLevel="0" collapsed="false">
      <c r="A460" s="0" t="s">
        <v>502</v>
      </c>
      <c r="B460" s="0" t="s">
        <v>34</v>
      </c>
      <c r="C460" s="0" t="s">
        <v>79</v>
      </c>
      <c r="D460" s="9" t="n">
        <v>43200</v>
      </c>
      <c r="E460" s="9" t="n">
        <v>43304</v>
      </c>
      <c r="F460" s="9" t="n">
        <v>43332</v>
      </c>
      <c r="G460" s="9" t="n">
        <v>43337</v>
      </c>
      <c r="H460" s="10" t="s">
        <v>36</v>
      </c>
      <c r="I460" s="0" t="n">
        <v>12</v>
      </c>
      <c r="J460" s="0" t="n">
        <v>25</v>
      </c>
      <c r="K460" s="0" t="n">
        <v>65</v>
      </c>
      <c r="L460" s="0" t="n">
        <v>34</v>
      </c>
      <c r="M460" s="0" t="n">
        <v>7</v>
      </c>
      <c r="N460" s="11" t="n">
        <v>0.2</v>
      </c>
      <c r="O460" s="12" t="n">
        <v>1845.98</v>
      </c>
      <c r="P460" s="12" t="n">
        <v>3845.8</v>
      </c>
      <c r="Q460" s="12" t="n">
        <f aca="false">M460*P460*(1-N460)</f>
        <v>21536.48</v>
      </c>
      <c r="R460" s="12" t="n">
        <f aca="false">M460*O460</f>
        <v>12921.86</v>
      </c>
      <c r="S460" s="12" t="n">
        <f aca="false">Q460-R460</f>
        <v>8614.62</v>
      </c>
      <c r="T460" s="11" t="n">
        <f aca="false">IFERROR(S460/Q460,0)</f>
        <v>0.400001300119611</v>
      </c>
      <c r="U460" s="13" t="n">
        <f aca="false">F460-E460</f>
        <v>28</v>
      </c>
      <c r="V460" s="13" t="n">
        <f aca="false">G460-F460</f>
        <v>5</v>
      </c>
      <c r="W460" s="13" t="n">
        <f aca="false">G460-E460</f>
        <v>33</v>
      </c>
      <c r="X460" s="10" t="n">
        <f aca="false">YEAR(E460)</f>
        <v>2018</v>
      </c>
      <c r="Y460" s="0" t="str">
        <f aca="false">TEXT(E460,"yyyy-mm")</f>
        <v>2018-07</v>
      </c>
      <c r="Z460" s="0" t="str">
        <f aca="false">"Q"&amp;ROUNDUP(MONTH(E460)/3,0)&amp;"-"&amp;YEAR(E460)</f>
        <v>Q3-2018</v>
      </c>
    </row>
    <row r="461" customFormat="false" ht="14.25" hidden="false" customHeight="false" outlineLevel="0" collapsed="false">
      <c r="A461" s="0" t="s">
        <v>503</v>
      </c>
      <c r="B461" s="0" t="s">
        <v>43</v>
      </c>
      <c r="C461" s="0" t="s">
        <v>35</v>
      </c>
      <c r="D461" s="9" t="n">
        <v>43200</v>
      </c>
      <c r="E461" s="9" t="n">
        <v>43304</v>
      </c>
      <c r="F461" s="9" t="n">
        <v>43329</v>
      </c>
      <c r="G461" s="9" t="n">
        <v>43338</v>
      </c>
      <c r="H461" s="10" t="s">
        <v>36</v>
      </c>
      <c r="I461" s="0" t="n">
        <v>28</v>
      </c>
      <c r="J461" s="0" t="n">
        <v>21</v>
      </c>
      <c r="K461" s="0" t="n">
        <v>255</v>
      </c>
      <c r="L461" s="0" t="n">
        <v>11</v>
      </c>
      <c r="M461" s="0" t="n">
        <v>6</v>
      </c>
      <c r="N461" s="11" t="n">
        <v>0.075</v>
      </c>
      <c r="O461" s="12" t="n">
        <v>1042.92</v>
      </c>
      <c r="P461" s="12" t="n">
        <v>2425.4</v>
      </c>
      <c r="Q461" s="12" t="n">
        <f aca="false">M461*P461*(1-N461)</f>
        <v>13460.97</v>
      </c>
      <c r="R461" s="12" t="n">
        <f aca="false">M461*O461</f>
        <v>6257.52</v>
      </c>
      <c r="S461" s="12" t="n">
        <f aca="false">Q461-R461</f>
        <v>7203.45</v>
      </c>
      <c r="T461" s="11" t="n">
        <f aca="false">IFERROR(S461/Q461,0)</f>
        <v>0.535136026601352</v>
      </c>
      <c r="U461" s="13" t="n">
        <f aca="false">F461-E461</f>
        <v>25</v>
      </c>
      <c r="V461" s="13" t="n">
        <f aca="false">G461-F461</f>
        <v>9</v>
      </c>
      <c r="W461" s="13" t="n">
        <f aca="false">G461-E461</f>
        <v>34</v>
      </c>
      <c r="X461" s="10" t="n">
        <f aca="false">YEAR(E461)</f>
        <v>2018</v>
      </c>
      <c r="Y461" s="0" t="str">
        <f aca="false">TEXT(E461,"yyyy-mm")</f>
        <v>2018-07</v>
      </c>
      <c r="Z461" s="0" t="str">
        <f aca="false">"Q"&amp;ROUNDUP(MONTH(E461)/3,0)&amp;"-"&amp;YEAR(E461)</f>
        <v>Q3-2018</v>
      </c>
    </row>
    <row r="462" customFormat="false" ht="14.25" hidden="false" customHeight="false" outlineLevel="0" collapsed="false">
      <c r="A462" s="0" t="s">
        <v>504</v>
      </c>
      <c r="B462" s="0" t="s">
        <v>34</v>
      </c>
      <c r="C462" s="0" t="s">
        <v>48</v>
      </c>
      <c r="D462" s="9" t="n">
        <v>43200</v>
      </c>
      <c r="E462" s="9" t="n">
        <v>43305</v>
      </c>
      <c r="F462" s="9" t="n">
        <v>43314</v>
      </c>
      <c r="G462" s="9" t="n">
        <v>43322</v>
      </c>
      <c r="H462" s="10" t="s">
        <v>36</v>
      </c>
      <c r="I462" s="0" t="n">
        <v>2</v>
      </c>
      <c r="J462" s="0" t="n">
        <v>48</v>
      </c>
      <c r="K462" s="0" t="n">
        <v>7</v>
      </c>
      <c r="L462" s="0" t="n">
        <v>6</v>
      </c>
      <c r="M462" s="0" t="n">
        <v>8</v>
      </c>
      <c r="N462" s="11" t="n">
        <v>0.05</v>
      </c>
      <c r="O462" s="12" t="n">
        <v>663.3</v>
      </c>
      <c r="P462" s="12" t="n">
        <v>1206</v>
      </c>
      <c r="Q462" s="12" t="n">
        <f aca="false">M462*P462*(1-N462)</f>
        <v>9165.6</v>
      </c>
      <c r="R462" s="12" t="n">
        <f aca="false">M462*O462</f>
        <v>5306.4</v>
      </c>
      <c r="S462" s="12" t="n">
        <f aca="false">Q462-R462</f>
        <v>3859.2</v>
      </c>
      <c r="T462" s="11" t="n">
        <f aca="false">IFERROR(S462/Q462,0)</f>
        <v>0.421052631578947</v>
      </c>
      <c r="U462" s="13" t="n">
        <f aca="false">F462-E462</f>
        <v>9</v>
      </c>
      <c r="V462" s="13" t="n">
        <f aca="false">G462-F462</f>
        <v>8</v>
      </c>
      <c r="W462" s="13" t="n">
        <f aca="false">G462-E462</f>
        <v>17</v>
      </c>
      <c r="X462" s="10" t="n">
        <f aca="false">YEAR(E462)</f>
        <v>2018</v>
      </c>
      <c r="Y462" s="0" t="str">
        <f aca="false">TEXT(E462,"yyyy-mm")</f>
        <v>2018-07</v>
      </c>
      <c r="Z462" s="0" t="str">
        <f aca="false">"Q"&amp;ROUNDUP(MONTH(E462)/3,0)&amp;"-"&amp;YEAR(E462)</f>
        <v>Q3-2018</v>
      </c>
    </row>
    <row r="463" customFormat="false" ht="14.25" hidden="false" customHeight="false" outlineLevel="0" collapsed="false">
      <c r="A463" s="0" t="s">
        <v>505</v>
      </c>
      <c r="B463" s="0" t="s">
        <v>34</v>
      </c>
      <c r="C463" s="0" t="s">
        <v>39</v>
      </c>
      <c r="D463" s="9" t="n">
        <v>43200</v>
      </c>
      <c r="E463" s="9" t="n">
        <v>43305</v>
      </c>
      <c r="F463" s="9" t="n">
        <v>43329</v>
      </c>
      <c r="G463" s="9" t="n">
        <v>43336</v>
      </c>
      <c r="H463" s="10" t="s">
        <v>36</v>
      </c>
      <c r="I463" s="0" t="n">
        <v>3</v>
      </c>
      <c r="J463" s="0" t="n">
        <v>50</v>
      </c>
      <c r="K463" s="0" t="n">
        <v>125</v>
      </c>
      <c r="L463" s="0" t="n">
        <v>21</v>
      </c>
      <c r="M463" s="0" t="n">
        <v>8</v>
      </c>
      <c r="N463" s="11" t="n">
        <v>0.075</v>
      </c>
      <c r="O463" s="12" t="n">
        <v>179.09</v>
      </c>
      <c r="P463" s="12" t="n">
        <v>221.1</v>
      </c>
      <c r="Q463" s="12" t="n">
        <f aca="false">M463*P463*(1-N463)</f>
        <v>1636.14</v>
      </c>
      <c r="R463" s="12" t="n">
        <f aca="false">M463*O463</f>
        <v>1432.72</v>
      </c>
      <c r="S463" s="12" t="n">
        <f aca="false">Q463-R463</f>
        <v>203.42</v>
      </c>
      <c r="T463" s="11" t="n">
        <f aca="false">IFERROR(S463/Q463,0)</f>
        <v>0.124329213881453</v>
      </c>
      <c r="U463" s="13" t="n">
        <f aca="false">F463-E463</f>
        <v>24</v>
      </c>
      <c r="V463" s="13" t="n">
        <f aca="false">G463-F463</f>
        <v>7</v>
      </c>
      <c r="W463" s="13" t="n">
        <f aca="false">G463-E463</f>
        <v>31</v>
      </c>
      <c r="X463" s="10" t="n">
        <f aca="false">YEAR(E463)</f>
        <v>2018</v>
      </c>
      <c r="Y463" s="0" t="str">
        <f aca="false">TEXT(E463,"yyyy-mm")</f>
        <v>2018-07</v>
      </c>
      <c r="Z463" s="0" t="str">
        <f aca="false">"Q"&amp;ROUNDUP(MONTH(E463)/3,0)&amp;"-"&amp;YEAR(E463)</f>
        <v>Q3-2018</v>
      </c>
    </row>
    <row r="464" customFormat="false" ht="14.25" hidden="false" customHeight="false" outlineLevel="0" collapsed="false">
      <c r="A464" s="0" t="s">
        <v>506</v>
      </c>
      <c r="B464" s="0" t="s">
        <v>43</v>
      </c>
      <c r="C464" s="0" t="s">
        <v>35</v>
      </c>
      <c r="D464" s="9" t="n">
        <v>43200</v>
      </c>
      <c r="E464" s="9" t="n">
        <v>43305</v>
      </c>
      <c r="F464" s="9" t="n">
        <v>43314</v>
      </c>
      <c r="G464" s="9" t="n">
        <v>43324</v>
      </c>
      <c r="H464" s="10" t="s">
        <v>36</v>
      </c>
      <c r="I464" s="0" t="n">
        <v>27</v>
      </c>
      <c r="J464" s="0" t="n">
        <v>30</v>
      </c>
      <c r="K464" s="0" t="n">
        <v>255</v>
      </c>
      <c r="L464" s="0" t="n">
        <v>41</v>
      </c>
      <c r="M464" s="0" t="n">
        <v>3</v>
      </c>
      <c r="N464" s="11" t="n">
        <v>0.075</v>
      </c>
      <c r="O464" s="12" t="n">
        <v>2563.22</v>
      </c>
      <c r="P464" s="12" t="n">
        <v>3825.7</v>
      </c>
      <c r="Q464" s="12" t="n">
        <f aca="false">M464*P464*(1-N464)</f>
        <v>10616.3175</v>
      </c>
      <c r="R464" s="12" t="n">
        <f aca="false">M464*O464</f>
        <v>7689.66</v>
      </c>
      <c r="S464" s="12" t="n">
        <f aca="false">Q464-R464</f>
        <v>2926.6575</v>
      </c>
      <c r="T464" s="11" t="n">
        <f aca="false">IFERROR(S464/Q464,0)</f>
        <v>0.275675393091814</v>
      </c>
      <c r="U464" s="13" t="n">
        <f aca="false">F464-E464</f>
        <v>9</v>
      </c>
      <c r="V464" s="13" t="n">
        <f aca="false">G464-F464</f>
        <v>10</v>
      </c>
      <c r="W464" s="13" t="n">
        <f aca="false">G464-E464</f>
        <v>19</v>
      </c>
      <c r="X464" s="10" t="n">
        <f aca="false">YEAR(E464)</f>
        <v>2018</v>
      </c>
      <c r="Y464" s="0" t="str">
        <f aca="false">TEXT(E464,"yyyy-mm")</f>
        <v>2018-07</v>
      </c>
      <c r="Z464" s="0" t="str">
        <f aca="false">"Q"&amp;ROUNDUP(MONTH(E464)/3,0)&amp;"-"&amp;YEAR(E464)</f>
        <v>Q3-2018</v>
      </c>
    </row>
    <row r="465" customFormat="false" ht="14.25" hidden="false" customHeight="false" outlineLevel="0" collapsed="false">
      <c r="A465" s="0" t="s">
        <v>507</v>
      </c>
      <c r="B465" s="0" t="s">
        <v>41</v>
      </c>
      <c r="C465" s="0" t="s">
        <v>48</v>
      </c>
      <c r="D465" s="9" t="n">
        <v>43200</v>
      </c>
      <c r="E465" s="9" t="n">
        <v>43305</v>
      </c>
      <c r="F465" s="9" t="n">
        <v>43322</v>
      </c>
      <c r="G465" s="9" t="n">
        <v>43327</v>
      </c>
      <c r="H465" s="10" t="s">
        <v>36</v>
      </c>
      <c r="I465" s="0" t="n">
        <v>22</v>
      </c>
      <c r="J465" s="0" t="n">
        <v>27</v>
      </c>
      <c r="K465" s="0" t="n">
        <v>41</v>
      </c>
      <c r="L465" s="0" t="n">
        <v>6</v>
      </c>
      <c r="M465" s="0" t="n">
        <v>5</v>
      </c>
      <c r="N465" s="11" t="n">
        <v>0.075</v>
      </c>
      <c r="O465" s="12" t="n">
        <v>394.5</v>
      </c>
      <c r="P465" s="12" t="n">
        <v>857.6</v>
      </c>
      <c r="Q465" s="12" t="n">
        <f aca="false">M465*P465*(1-N465)</f>
        <v>3966.4</v>
      </c>
      <c r="R465" s="12" t="n">
        <f aca="false">M465*O465</f>
        <v>1972.5</v>
      </c>
      <c r="S465" s="12" t="n">
        <f aca="false">Q465-R465</f>
        <v>1993.9</v>
      </c>
      <c r="T465" s="11" t="n">
        <f aca="false">IFERROR(S465/Q465,0)</f>
        <v>0.502697660346914</v>
      </c>
      <c r="U465" s="13" t="n">
        <f aca="false">F465-E465</f>
        <v>17</v>
      </c>
      <c r="V465" s="13" t="n">
        <f aca="false">G465-F465</f>
        <v>5</v>
      </c>
      <c r="W465" s="13" t="n">
        <f aca="false">G465-E465</f>
        <v>22</v>
      </c>
      <c r="X465" s="10" t="n">
        <f aca="false">YEAR(E465)</f>
        <v>2018</v>
      </c>
      <c r="Y465" s="0" t="str">
        <f aca="false">TEXT(E465,"yyyy-mm")</f>
        <v>2018-07</v>
      </c>
      <c r="Z465" s="0" t="str">
        <f aca="false">"Q"&amp;ROUNDUP(MONTH(E465)/3,0)&amp;"-"&amp;YEAR(E465)</f>
        <v>Q3-2018</v>
      </c>
    </row>
    <row r="466" customFormat="false" ht="14.25" hidden="false" customHeight="false" outlineLevel="0" collapsed="false">
      <c r="A466" s="0" t="s">
        <v>508</v>
      </c>
      <c r="B466" s="0" t="s">
        <v>38</v>
      </c>
      <c r="C466" s="0" t="s">
        <v>48</v>
      </c>
      <c r="D466" s="9" t="n">
        <v>43200</v>
      </c>
      <c r="E466" s="9" t="n">
        <v>43305</v>
      </c>
      <c r="F466" s="9" t="n">
        <v>43308</v>
      </c>
      <c r="G466" s="9" t="n">
        <v>43314</v>
      </c>
      <c r="H466" s="10" t="s">
        <v>36</v>
      </c>
      <c r="I466" s="0" t="n">
        <v>20</v>
      </c>
      <c r="J466" s="0" t="n">
        <v>31</v>
      </c>
      <c r="K466" s="0" t="n">
        <v>41</v>
      </c>
      <c r="L466" s="0" t="n">
        <v>32</v>
      </c>
      <c r="M466" s="0" t="n">
        <v>3</v>
      </c>
      <c r="N466" s="11" t="n">
        <v>0.075</v>
      </c>
      <c r="O466" s="12" t="n">
        <v>2563.22</v>
      </c>
      <c r="P466" s="12" t="n">
        <v>3825.7</v>
      </c>
      <c r="Q466" s="12" t="n">
        <f aca="false">M466*P466*(1-N466)</f>
        <v>10616.3175</v>
      </c>
      <c r="R466" s="12" t="n">
        <f aca="false">M466*O466</f>
        <v>7689.66</v>
      </c>
      <c r="S466" s="12" t="n">
        <f aca="false">Q466-R466</f>
        <v>2926.6575</v>
      </c>
      <c r="T466" s="11" t="n">
        <f aca="false">IFERROR(S466/Q466,0)</f>
        <v>0.275675393091814</v>
      </c>
      <c r="U466" s="13" t="n">
        <f aca="false">F466-E466</f>
        <v>3</v>
      </c>
      <c r="V466" s="13" t="n">
        <f aca="false">G466-F466</f>
        <v>6</v>
      </c>
      <c r="W466" s="13" t="n">
        <f aca="false">G466-E466</f>
        <v>9</v>
      </c>
      <c r="X466" s="10" t="n">
        <f aca="false">YEAR(E466)</f>
        <v>2018</v>
      </c>
      <c r="Y466" s="0" t="str">
        <f aca="false">TEXT(E466,"yyyy-mm")</f>
        <v>2018-07</v>
      </c>
      <c r="Z466" s="0" t="str">
        <f aca="false">"Q"&amp;ROUNDUP(MONTH(E466)/3,0)&amp;"-"&amp;YEAR(E466)</f>
        <v>Q3-2018</v>
      </c>
    </row>
    <row r="467" customFormat="false" ht="14.25" hidden="false" customHeight="false" outlineLevel="0" collapsed="false">
      <c r="A467" s="0" t="s">
        <v>509</v>
      </c>
      <c r="B467" s="0" t="s">
        <v>38</v>
      </c>
      <c r="C467" s="0" t="s">
        <v>39</v>
      </c>
      <c r="D467" s="9" t="n">
        <v>43200</v>
      </c>
      <c r="E467" s="9" t="n">
        <v>43305</v>
      </c>
      <c r="F467" s="9" t="n">
        <v>43331</v>
      </c>
      <c r="G467" s="9" t="n">
        <v>43339</v>
      </c>
      <c r="H467" s="10" t="s">
        <v>36</v>
      </c>
      <c r="I467" s="0" t="n">
        <v>12</v>
      </c>
      <c r="J467" s="0" t="n">
        <v>5</v>
      </c>
      <c r="K467" s="0" t="n">
        <v>107</v>
      </c>
      <c r="L467" s="0" t="n">
        <v>12</v>
      </c>
      <c r="M467" s="0" t="n">
        <v>8</v>
      </c>
      <c r="N467" s="11" t="n">
        <v>0.075</v>
      </c>
      <c r="O467" s="12" t="n">
        <v>898.47</v>
      </c>
      <c r="P467" s="12" t="n">
        <v>1996.6</v>
      </c>
      <c r="Q467" s="12" t="n">
        <f aca="false">M467*P467*(1-N467)</f>
        <v>14774.84</v>
      </c>
      <c r="R467" s="12" t="n">
        <f aca="false">M467*O467</f>
        <v>7187.76</v>
      </c>
      <c r="S467" s="12" t="n">
        <f aca="false">Q467-R467</f>
        <v>7587.08</v>
      </c>
      <c r="T467" s="11" t="n">
        <f aca="false">IFERROR(S467/Q467,0)</f>
        <v>0.513513513513514</v>
      </c>
      <c r="U467" s="13" t="n">
        <f aca="false">F467-E467</f>
        <v>26</v>
      </c>
      <c r="V467" s="13" t="n">
        <f aca="false">G467-F467</f>
        <v>8</v>
      </c>
      <c r="W467" s="13" t="n">
        <f aca="false">G467-E467</f>
        <v>34</v>
      </c>
      <c r="X467" s="10" t="n">
        <f aca="false">YEAR(E467)</f>
        <v>2018</v>
      </c>
      <c r="Y467" s="0" t="str">
        <f aca="false">TEXT(E467,"yyyy-mm")</f>
        <v>2018-07</v>
      </c>
      <c r="Z467" s="0" t="str">
        <f aca="false">"Q"&amp;ROUNDUP(MONTH(E467)/3,0)&amp;"-"&amp;YEAR(E467)</f>
        <v>Q3-2018</v>
      </c>
    </row>
    <row r="468" customFormat="false" ht="14.25" hidden="false" customHeight="false" outlineLevel="0" collapsed="false">
      <c r="A468" s="0" t="s">
        <v>510</v>
      </c>
      <c r="B468" s="0" t="s">
        <v>41</v>
      </c>
      <c r="C468" s="0" t="s">
        <v>39</v>
      </c>
      <c r="D468" s="9" t="n">
        <v>43200</v>
      </c>
      <c r="E468" s="9" t="n">
        <v>43305</v>
      </c>
      <c r="F468" s="9" t="n">
        <v>43333</v>
      </c>
      <c r="G468" s="9" t="n">
        <v>43338</v>
      </c>
      <c r="H468" s="10" t="s">
        <v>36</v>
      </c>
      <c r="I468" s="0" t="n">
        <v>20</v>
      </c>
      <c r="J468" s="0" t="n">
        <v>10</v>
      </c>
      <c r="K468" s="0" t="n">
        <v>147</v>
      </c>
      <c r="L468" s="0" t="n">
        <v>17</v>
      </c>
      <c r="M468" s="0" t="n">
        <v>1</v>
      </c>
      <c r="N468" s="11" t="n">
        <v>0.05</v>
      </c>
      <c r="O468" s="12" t="n">
        <v>121.94</v>
      </c>
      <c r="P468" s="12" t="n">
        <v>234.5</v>
      </c>
      <c r="Q468" s="12" t="n">
        <f aca="false">M468*P468*(1-N468)</f>
        <v>222.775</v>
      </c>
      <c r="R468" s="12" t="n">
        <f aca="false">M468*O468</f>
        <v>121.94</v>
      </c>
      <c r="S468" s="12" t="n">
        <f aca="false">Q468-R468</f>
        <v>100.835</v>
      </c>
      <c r="T468" s="11" t="n">
        <f aca="false">IFERROR(S468/Q468,0)</f>
        <v>0.452631578947368</v>
      </c>
      <c r="U468" s="13" t="n">
        <f aca="false">F468-E468</f>
        <v>28</v>
      </c>
      <c r="V468" s="13" t="n">
        <f aca="false">G468-F468</f>
        <v>5</v>
      </c>
      <c r="W468" s="13" t="n">
        <f aca="false">G468-E468</f>
        <v>33</v>
      </c>
      <c r="X468" s="10" t="n">
        <f aca="false">YEAR(E468)</f>
        <v>2018</v>
      </c>
      <c r="Y468" s="0" t="str">
        <f aca="false">TEXT(E468,"yyyy-mm")</f>
        <v>2018-07</v>
      </c>
      <c r="Z468" s="0" t="str">
        <f aca="false">"Q"&amp;ROUNDUP(MONTH(E468)/3,0)&amp;"-"&amp;YEAR(E468)</f>
        <v>Q3-2018</v>
      </c>
    </row>
    <row r="469" customFormat="false" ht="14.25" hidden="false" customHeight="false" outlineLevel="0" collapsed="false">
      <c r="A469" s="0" t="s">
        <v>511</v>
      </c>
      <c r="B469" s="0" t="s">
        <v>38</v>
      </c>
      <c r="C469" s="0" t="s">
        <v>35</v>
      </c>
      <c r="D469" s="9" t="n">
        <v>43200</v>
      </c>
      <c r="E469" s="9" t="n">
        <v>43305</v>
      </c>
      <c r="F469" s="9" t="n">
        <v>43317</v>
      </c>
      <c r="G469" s="9" t="n">
        <v>43327</v>
      </c>
      <c r="H469" s="10" t="s">
        <v>36</v>
      </c>
      <c r="I469" s="0" t="n">
        <v>16</v>
      </c>
      <c r="J469" s="0" t="n">
        <v>15</v>
      </c>
      <c r="K469" s="0" t="n">
        <v>206</v>
      </c>
      <c r="L469" s="0" t="n">
        <v>14</v>
      </c>
      <c r="M469" s="0" t="n">
        <v>8</v>
      </c>
      <c r="N469" s="11" t="n">
        <v>0.075</v>
      </c>
      <c r="O469" s="12" t="n">
        <v>948.05</v>
      </c>
      <c r="P469" s="12" t="n">
        <v>1896.1</v>
      </c>
      <c r="Q469" s="12" t="n">
        <f aca="false">M469*P469*(1-N469)</f>
        <v>14031.14</v>
      </c>
      <c r="R469" s="12" t="n">
        <f aca="false">M469*O469</f>
        <v>7584.4</v>
      </c>
      <c r="S469" s="12" t="n">
        <f aca="false">Q469-R469</f>
        <v>6446.74</v>
      </c>
      <c r="T469" s="11" t="n">
        <f aca="false">IFERROR(S469/Q469,0)</f>
        <v>0.45945945945946</v>
      </c>
      <c r="U469" s="13" t="n">
        <f aca="false">F469-E469</f>
        <v>12</v>
      </c>
      <c r="V469" s="13" t="n">
        <f aca="false">G469-F469</f>
        <v>10</v>
      </c>
      <c r="W469" s="13" t="n">
        <f aca="false">G469-E469</f>
        <v>22</v>
      </c>
      <c r="X469" s="10" t="n">
        <f aca="false">YEAR(E469)</f>
        <v>2018</v>
      </c>
      <c r="Y469" s="0" t="str">
        <f aca="false">TEXT(E469,"yyyy-mm")</f>
        <v>2018-07</v>
      </c>
      <c r="Z469" s="0" t="str">
        <f aca="false">"Q"&amp;ROUNDUP(MONTH(E469)/3,0)&amp;"-"&amp;YEAR(E469)</f>
        <v>Q3-2018</v>
      </c>
    </row>
    <row r="470" customFormat="false" ht="14.25" hidden="false" customHeight="false" outlineLevel="0" collapsed="false">
      <c r="A470" s="0" t="s">
        <v>512</v>
      </c>
      <c r="B470" s="0" t="s">
        <v>34</v>
      </c>
      <c r="C470" s="0" t="s">
        <v>39</v>
      </c>
      <c r="D470" s="9" t="n">
        <v>43200</v>
      </c>
      <c r="E470" s="9" t="n">
        <v>43306</v>
      </c>
      <c r="F470" s="9" t="n">
        <v>43321</v>
      </c>
      <c r="G470" s="9" t="n">
        <v>43331</v>
      </c>
      <c r="H470" s="10" t="s">
        <v>36</v>
      </c>
      <c r="I470" s="0" t="n">
        <v>9</v>
      </c>
      <c r="J470" s="0" t="n">
        <v>1</v>
      </c>
      <c r="K470" s="0" t="n">
        <v>115</v>
      </c>
      <c r="L470" s="0" t="n">
        <v>32</v>
      </c>
      <c r="M470" s="0" t="n">
        <v>2</v>
      </c>
      <c r="N470" s="11" t="n">
        <v>0.1</v>
      </c>
      <c r="O470" s="12" t="n">
        <v>87.23</v>
      </c>
      <c r="P470" s="12" t="n">
        <v>207.7</v>
      </c>
      <c r="Q470" s="12" t="n">
        <f aca="false">M470*P470*(1-N470)</f>
        <v>373.86</v>
      </c>
      <c r="R470" s="12" t="n">
        <f aca="false">M470*O470</f>
        <v>174.46</v>
      </c>
      <c r="S470" s="12" t="n">
        <f aca="false">Q470-R470</f>
        <v>199.4</v>
      </c>
      <c r="T470" s="11" t="n">
        <f aca="false">IFERROR(S470/Q470,0)</f>
        <v>0.533354731717755</v>
      </c>
      <c r="U470" s="13" t="n">
        <f aca="false">F470-E470</f>
        <v>15</v>
      </c>
      <c r="V470" s="13" t="n">
        <f aca="false">G470-F470</f>
        <v>10</v>
      </c>
      <c r="W470" s="13" t="n">
        <f aca="false">G470-E470</f>
        <v>25</v>
      </c>
      <c r="X470" s="10" t="n">
        <f aca="false">YEAR(E470)</f>
        <v>2018</v>
      </c>
      <c r="Y470" s="0" t="str">
        <f aca="false">TEXT(E470,"yyyy-mm")</f>
        <v>2018-07</v>
      </c>
      <c r="Z470" s="0" t="str">
        <f aca="false">"Q"&amp;ROUNDUP(MONTH(E470)/3,0)&amp;"-"&amp;YEAR(E470)</f>
        <v>Q3-2018</v>
      </c>
    </row>
    <row r="471" customFormat="false" ht="14.25" hidden="false" customHeight="false" outlineLevel="0" collapsed="false">
      <c r="A471" s="0" t="s">
        <v>513</v>
      </c>
      <c r="B471" s="0" t="s">
        <v>41</v>
      </c>
      <c r="C471" s="0" t="s">
        <v>39</v>
      </c>
      <c r="D471" s="9" t="n">
        <v>43200</v>
      </c>
      <c r="E471" s="9" t="n">
        <v>43306</v>
      </c>
      <c r="F471" s="9" t="n">
        <v>43313</v>
      </c>
      <c r="G471" s="9" t="n">
        <v>43315</v>
      </c>
      <c r="H471" s="10" t="s">
        <v>36</v>
      </c>
      <c r="I471" s="0" t="n">
        <v>24</v>
      </c>
      <c r="J471" s="0" t="n">
        <v>8</v>
      </c>
      <c r="K471" s="0" t="n">
        <v>109</v>
      </c>
      <c r="L471" s="0" t="n">
        <v>8</v>
      </c>
      <c r="M471" s="0" t="n">
        <v>1</v>
      </c>
      <c r="N471" s="11" t="n">
        <v>0.075</v>
      </c>
      <c r="O471" s="12" t="n">
        <v>125.63</v>
      </c>
      <c r="P471" s="12" t="n">
        <v>167.5</v>
      </c>
      <c r="Q471" s="12" t="n">
        <f aca="false">M471*P471*(1-N471)</f>
        <v>154.9375</v>
      </c>
      <c r="R471" s="12" t="n">
        <f aca="false">M471*O471</f>
        <v>125.63</v>
      </c>
      <c r="S471" s="12" t="n">
        <f aca="false">Q471-R471</f>
        <v>29.3075</v>
      </c>
      <c r="T471" s="11" t="n">
        <f aca="false">IFERROR(S471/Q471,0)</f>
        <v>0.189156918112142</v>
      </c>
      <c r="U471" s="13" t="n">
        <f aca="false">F471-E471</f>
        <v>7</v>
      </c>
      <c r="V471" s="13" t="n">
        <f aca="false">G471-F471</f>
        <v>2</v>
      </c>
      <c r="W471" s="13" t="n">
        <f aca="false">G471-E471</f>
        <v>9</v>
      </c>
      <c r="X471" s="10" t="n">
        <f aca="false">YEAR(E471)</f>
        <v>2018</v>
      </c>
      <c r="Y471" s="0" t="str">
        <f aca="false">TEXT(E471,"yyyy-mm")</f>
        <v>2018-07</v>
      </c>
      <c r="Z471" s="0" t="str">
        <f aca="false">"Q"&amp;ROUNDUP(MONTH(E471)/3,0)&amp;"-"&amp;YEAR(E471)</f>
        <v>Q3-2018</v>
      </c>
    </row>
    <row r="472" customFormat="false" ht="14.25" hidden="false" customHeight="false" outlineLevel="0" collapsed="false">
      <c r="A472" s="0" t="s">
        <v>514</v>
      </c>
      <c r="B472" s="0" t="s">
        <v>43</v>
      </c>
      <c r="C472" s="0" t="s">
        <v>46</v>
      </c>
      <c r="D472" s="9" t="n">
        <v>43200</v>
      </c>
      <c r="E472" s="9" t="n">
        <v>43306</v>
      </c>
      <c r="F472" s="9" t="n">
        <v>43313</v>
      </c>
      <c r="G472" s="9" t="n">
        <v>43316</v>
      </c>
      <c r="H472" s="10" t="s">
        <v>36</v>
      </c>
      <c r="I472" s="0" t="n">
        <v>28</v>
      </c>
      <c r="J472" s="0" t="n">
        <v>22</v>
      </c>
      <c r="K472" s="0" t="n">
        <v>297</v>
      </c>
      <c r="L472" s="0" t="n">
        <v>11</v>
      </c>
      <c r="M472" s="0" t="n">
        <v>1</v>
      </c>
      <c r="N472" s="11" t="n">
        <v>0.1</v>
      </c>
      <c r="O472" s="12" t="n">
        <v>2591.23</v>
      </c>
      <c r="P472" s="12" t="n">
        <v>3986.5</v>
      </c>
      <c r="Q472" s="12" t="n">
        <f aca="false">M472*P472*(1-N472)</f>
        <v>3587.85</v>
      </c>
      <c r="R472" s="12" t="n">
        <f aca="false">M472*O472</f>
        <v>2591.23</v>
      </c>
      <c r="S472" s="12" t="n">
        <f aca="false">Q472-R472</f>
        <v>996.62</v>
      </c>
      <c r="T472" s="11" t="n">
        <f aca="false">IFERROR(S472/Q472,0)</f>
        <v>0.277776384185515</v>
      </c>
      <c r="U472" s="13" t="n">
        <f aca="false">F472-E472</f>
        <v>7</v>
      </c>
      <c r="V472" s="13" t="n">
        <f aca="false">G472-F472</f>
        <v>3</v>
      </c>
      <c r="W472" s="13" t="n">
        <f aca="false">G472-E472</f>
        <v>10</v>
      </c>
      <c r="X472" s="10" t="n">
        <f aca="false">YEAR(E472)</f>
        <v>2018</v>
      </c>
      <c r="Y472" s="0" t="str">
        <f aca="false">TEXT(E472,"yyyy-mm")</f>
        <v>2018-07</v>
      </c>
      <c r="Z472" s="0" t="str">
        <f aca="false">"Q"&amp;ROUNDUP(MONTH(E472)/3,0)&amp;"-"&amp;YEAR(E472)</f>
        <v>Q3-2018</v>
      </c>
    </row>
    <row r="473" customFormat="false" ht="14.25" hidden="false" customHeight="false" outlineLevel="0" collapsed="false">
      <c r="A473" s="0" t="s">
        <v>515</v>
      </c>
      <c r="B473" s="0" t="s">
        <v>38</v>
      </c>
      <c r="C473" s="0" t="s">
        <v>39</v>
      </c>
      <c r="D473" s="9" t="n">
        <v>43200</v>
      </c>
      <c r="E473" s="9" t="n">
        <v>43306</v>
      </c>
      <c r="F473" s="9" t="n">
        <v>43324</v>
      </c>
      <c r="G473" s="9" t="n">
        <v>43330</v>
      </c>
      <c r="H473" s="10" t="s">
        <v>36</v>
      </c>
      <c r="I473" s="0" t="n">
        <v>18</v>
      </c>
      <c r="J473" s="0" t="n">
        <v>28</v>
      </c>
      <c r="K473" s="0" t="n">
        <v>114</v>
      </c>
      <c r="L473" s="0" t="n">
        <v>4</v>
      </c>
      <c r="M473" s="0" t="n">
        <v>8</v>
      </c>
      <c r="N473" s="11" t="n">
        <v>0.4</v>
      </c>
      <c r="O473" s="12" t="n">
        <v>1018.4</v>
      </c>
      <c r="P473" s="12" t="n">
        <v>2546</v>
      </c>
      <c r="Q473" s="12" t="n">
        <f aca="false">M473*P473*(1-N473)</f>
        <v>12220.8</v>
      </c>
      <c r="R473" s="12" t="n">
        <f aca="false">M473*O473</f>
        <v>8147.2</v>
      </c>
      <c r="S473" s="12" t="n">
        <f aca="false">Q473-R473</f>
        <v>4073.6</v>
      </c>
      <c r="T473" s="11" t="n">
        <f aca="false">IFERROR(S473/Q473,0)</f>
        <v>0.333333333333333</v>
      </c>
      <c r="U473" s="13" t="n">
        <f aca="false">F473-E473</f>
        <v>18</v>
      </c>
      <c r="V473" s="13" t="n">
        <f aca="false">G473-F473</f>
        <v>6</v>
      </c>
      <c r="W473" s="13" t="n">
        <f aca="false">G473-E473</f>
        <v>24</v>
      </c>
      <c r="X473" s="10" t="n">
        <f aca="false">YEAR(E473)</f>
        <v>2018</v>
      </c>
      <c r="Y473" s="0" t="str">
        <f aca="false">TEXT(E473,"yyyy-mm")</f>
        <v>2018-07</v>
      </c>
      <c r="Z473" s="0" t="str">
        <f aca="false">"Q"&amp;ROUNDUP(MONTH(E473)/3,0)&amp;"-"&amp;YEAR(E473)</f>
        <v>Q3-2018</v>
      </c>
    </row>
    <row r="474" customFormat="false" ht="14.25" hidden="false" customHeight="false" outlineLevel="0" collapsed="false">
      <c r="A474" s="0" t="s">
        <v>516</v>
      </c>
      <c r="B474" s="0" t="s">
        <v>43</v>
      </c>
      <c r="C474" s="0" t="s">
        <v>39</v>
      </c>
      <c r="D474" s="9" t="n">
        <v>43200</v>
      </c>
      <c r="E474" s="9" t="n">
        <v>43306</v>
      </c>
      <c r="F474" s="9" t="n">
        <v>43325</v>
      </c>
      <c r="G474" s="9" t="n">
        <v>43335</v>
      </c>
      <c r="H474" s="10" t="s">
        <v>36</v>
      </c>
      <c r="I474" s="0" t="n">
        <v>27</v>
      </c>
      <c r="J474" s="0" t="n">
        <v>28</v>
      </c>
      <c r="K474" s="0" t="n">
        <v>138</v>
      </c>
      <c r="L474" s="0" t="n">
        <v>10</v>
      </c>
      <c r="M474" s="0" t="n">
        <v>1</v>
      </c>
      <c r="N474" s="11" t="n">
        <v>0.075</v>
      </c>
      <c r="O474" s="12" t="n">
        <v>380.29</v>
      </c>
      <c r="P474" s="12" t="n">
        <v>864.3</v>
      </c>
      <c r="Q474" s="12" t="n">
        <f aca="false">M474*P474*(1-N474)</f>
        <v>799.4775</v>
      </c>
      <c r="R474" s="12" t="n">
        <f aca="false">M474*O474</f>
        <v>380.29</v>
      </c>
      <c r="S474" s="12" t="n">
        <f aca="false">Q474-R474</f>
        <v>419.1875</v>
      </c>
      <c r="T474" s="11" t="n">
        <f aca="false">IFERROR(S474/Q474,0)</f>
        <v>0.524326825958204</v>
      </c>
      <c r="U474" s="13" t="n">
        <f aca="false">F474-E474</f>
        <v>19</v>
      </c>
      <c r="V474" s="13" t="n">
        <f aca="false">G474-F474</f>
        <v>10</v>
      </c>
      <c r="W474" s="13" t="n">
        <f aca="false">G474-E474</f>
        <v>29</v>
      </c>
      <c r="X474" s="10" t="n">
        <f aca="false">YEAR(E474)</f>
        <v>2018</v>
      </c>
      <c r="Y474" s="0" t="str">
        <f aca="false">TEXT(E474,"yyyy-mm")</f>
        <v>2018-07</v>
      </c>
      <c r="Z474" s="0" t="str">
        <f aca="false">"Q"&amp;ROUNDUP(MONTH(E474)/3,0)&amp;"-"&amp;YEAR(E474)</f>
        <v>Q3-2018</v>
      </c>
    </row>
    <row r="475" customFormat="false" ht="14.25" hidden="false" customHeight="false" outlineLevel="0" collapsed="false">
      <c r="A475" s="0" t="s">
        <v>517</v>
      </c>
      <c r="B475" s="0" t="s">
        <v>41</v>
      </c>
      <c r="C475" s="0" t="s">
        <v>39</v>
      </c>
      <c r="D475" s="9" t="n">
        <v>43200</v>
      </c>
      <c r="E475" s="9" t="n">
        <v>43306</v>
      </c>
      <c r="F475" s="9" t="n">
        <v>43334</v>
      </c>
      <c r="G475" s="9" t="n">
        <v>43340</v>
      </c>
      <c r="H475" s="10" t="s">
        <v>36</v>
      </c>
      <c r="I475" s="0" t="n">
        <v>23</v>
      </c>
      <c r="J475" s="0" t="n">
        <v>40</v>
      </c>
      <c r="K475" s="0" t="n">
        <v>148</v>
      </c>
      <c r="L475" s="0" t="n">
        <v>41</v>
      </c>
      <c r="M475" s="0" t="n">
        <v>1</v>
      </c>
      <c r="N475" s="11" t="n">
        <v>0.05</v>
      </c>
      <c r="O475" s="12" t="n">
        <v>1350.72</v>
      </c>
      <c r="P475" s="12" t="n">
        <v>1876</v>
      </c>
      <c r="Q475" s="12" t="n">
        <f aca="false">M475*P475*(1-N475)</f>
        <v>1782.2</v>
      </c>
      <c r="R475" s="12" t="n">
        <f aca="false">M475*O475</f>
        <v>1350.72</v>
      </c>
      <c r="S475" s="12" t="n">
        <f aca="false">Q475-R475</f>
        <v>431.48</v>
      </c>
      <c r="T475" s="11" t="n">
        <f aca="false">IFERROR(S475/Q475,0)</f>
        <v>0.242105263157895</v>
      </c>
      <c r="U475" s="13" t="n">
        <f aca="false">F475-E475</f>
        <v>28</v>
      </c>
      <c r="V475" s="13" t="n">
        <f aca="false">G475-F475</f>
        <v>6</v>
      </c>
      <c r="W475" s="13" t="n">
        <f aca="false">G475-E475</f>
        <v>34</v>
      </c>
      <c r="X475" s="10" t="n">
        <f aca="false">YEAR(E475)</f>
        <v>2018</v>
      </c>
      <c r="Y475" s="0" t="str">
        <f aca="false">TEXT(E475,"yyyy-mm")</f>
        <v>2018-07</v>
      </c>
      <c r="Z475" s="0" t="str">
        <f aca="false">"Q"&amp;ROUNDUP(MONTH(E475)/3,0)&amp;"-"&amp;YEAR(E475)</f>
        <v>Q3-2018</v>
      </c>
    </row>
    <row r="476" customFormat="false" ht="14.25" hidden="false" customHeight="false" outlineLevel="0" collapsed="false">
      <c r="A476" s="0" t="s">
        <v>518</v>
      </c>
      <c r="B476" s="0" t="s">
        <v>38</v>
      </c>
      <c r="C476" s="0" t="s">
        <v>46</v>
      </c>
      <c r="D476" s="9" t="n">
        <v>43200</v>
      </c>
      <c r="E476" s="9" t="n">
        <v>43306</v>
      </c>
      <c r="F476" s="9" t="n">
        <v>43313</v>
      </c>
      <c r="G476" s="9" t="n">
        <v>43323</v>
      </c>
      <c r="H476" s="10" t="s">
        <v>36</v>
      </c>
      <c r="I476" s="0" t="n">
        <v>16</v>
      </c>
      <c r="J476" s="0" t="n">
        <v>3</v>
      </c>
      <c r="K476" s="0" t="n">
        <v>309</v>
      </c>
      <c r="L476" s="0" t="n">
        <v>11</v>
      </c>
      <c r="M476" s="0" t="n">
        <v>5</v>
      </c>
      <c r="N476" s="11" t="n">
        <v>0.075</v>
      </c>
      <c r="O476" s="12" t="n">
        <v>163.61</v>
      </c>
      <c r="P476" s="12" t="n">
        <v>247.9</v>
      </c>
      <c r="Q476" s="12" t="n">
        <f aca="false">M476*P476*(1-N476)</f>
        <v>1146.5375</v>
      </c>
      <c r="R476" s="12" t="n">
        <f aca="false">M476*O476</f>
        <v>818.05</v>
      </c>
      <c r="S476" s="12" t="n">
        <f aca="false">Q476-R476</f>
        <v>328.4875</v>
      </c>
      <c r="T476" s="11" t="n">
        <f aca="false">IFERROR(S476/Q476,0)</f>
        <v>0.286503930311917</v>
      </c>
      <c r="U476" s="13" t="n">
        <f aca="false">F476-E476</f>
        <v>7</v>
      </c>
      <c r="V476" s="13" t="n">
        <f aca="false">G476-F476</f>
        <v>10</v>
      </c>
      <c r="W476" s="13" t="n">
        <f aca="false">G476-E476</f>
        <v>17</v>
      </c>
      <c r="X476" s="10" t="n">
        <f aca="false">YEAR(E476)</f>
        <v>2018</v>
      </c>
      <c r="Y476" s="0" t="str">
        <f aca="false">TEXT(E476,"yyyy-mm")</f>
        <v>2018-07</v>
      </c>
      <c r="Z476" s="0" t="str">
        <f aca="false">"Q"&amp;ROUNDUP(MONTH(E476)/3,0)&amp;"-"&amp;YEAR(E476)</f>
        <v>Q3-2018</v>
      </c>
    </row>
    <row r="477" customFormat="false" ht="14.25" hidden="false" customHeight="false" outlineLevel="0" collapsed="false">
      <c r="A477" s="0" t="s">
        <v>519</v>
      </c>
      <c r="B477" s="0" t="s">
        <v>38</v>
      </c>
      <c r="C477" s="0" t="s">
        <v>39</v>
      </c>
      <c r="D477" s="9" t="n">
        <v>43200</v>
      </c>
      <c r="E477" s="9" t="n">
        <v>43306</v>
      </c>
      <c r="F477" s="9" t="n">
        <v>43323</v>
      </c>
      <c r="G477" s="9" t="n">
        <v>43327</v>
      </c>
      <c r="H477" s="10" t="s">
        <v>36</v>
      </c>
      <c r="I477" s="0" t="n">
        <v>12</v>
      </c>
      <c r="J477" s="0" t="n">
        <v>21</v>
      </c>
      <c r="K477" s="0" t="n">
        <v>151</v>
      </c>
      <c r="L477" s="0" t="n">
        <v>44</v>
      </c>
      <c r="M477" s="0" t="n">
        <v>2</v>
      </c>
      <c r="N477" s="11" t="n">
        <v>0.075</v>
      </c>
      <c r="O477" s="12" t="n">
        <v>3435.22</v>
      </c>
      <c r="P477" s="12" t="n">
        <v>5051.8</v>
      </c>
      <c r="Q477" s="12" t="n">
        <f aca="false">M477*P477*(1-N477)</f>
        <v>9345.83</v>
      </c>
      <c r="R477" s="12" t="n">
        <f aca="false">M477*O477</f>
        <v>6870.44</v>
      </c>
      <c r="S477" s="12" t="n">
        <f aca="false">Q477-R477</f>
        <v>2475.39</v>
      </c>
      <c r="T477" s="11" t="n">
        <f aca="false">IFERROR(S477/Q477,0)</f>
        <v>0.264865720861604</v>
      </c>
      <c r="U477" s="13" t="n">
        <f aca="false">F477-E477</f>
        <v>17</v>
      </c>
      <c r="V477" s="13" t="n">
        <f aca="false">G477-F477</f>
        <v>4</v>
      </c>
      <c r="W477" s="13" t="n">
        <f aca="false">G477-E477</f>
        <v>21</v>
      </c>
      <c r="X477" s="10" t="n">
        <f aca="false">YEAR(E477)</f>
        <v>2018</v>
      </c>
      <c r="Y477" s="0" t="str">
        <f aca="false">TEXT(E477,"yyyy-mm")</f>
        <v>2018-07</v>
      </c>
      <c r="Z477" s="0" t="str">
        <f aca="false">"Q"&amp;ROUNDUP(MONTH(E477)/3,0)&amp;"-"&amp;YEAR(E477)</f>
        <v>Q3-2018</v>
      </c>
    </row>
    <row r="478" customFormat="false" ht="14.25" hidden="false" customHeight="false" outlineLevel="0" collapsed="false">
      <c r="A478" s="0" t="s">
        <v>520</v>
      </c>
      <c r="B478" s="0" t="s">
        <v>43</v>
      </c>
      <c r="C478" s="0" t="s">
        <v>46</v>
      </c>
      <c r="D478" s="9" t="n">
        <v>43200</v>
      </c>
      <c r="E478" s="9" t="n">
        <v>43306</v>
      </c>
      <c r="F478" s="9" t="n">
        <v>43329</v>
      </c>
      <c r="G478" s="9" t="n">
        <v>43332</v>
      </c>
      <c r="H478" s="10" t="s">
        <v>36</v>
      </c>
      <c r="I478" s="0" t="n">
        <v>25</v>
      </c>
      <c r="J478" s="0" t="n">
        <v>3</v>
      </c>
      <c r="K478" s="0" t="n">
        <v>266</v>
      </c>
      <c r="L478" s="0" t="n">
        <v>22</v>
      </c>
      <c r="M478" s="0" t="n">
        <v>4</v>
      </c>
      <c r="N478" s="11" t="n">
        <v>0.4</v>
      </c>
      <c r="O478" s="12" t="n">
        <v>667.72</v>
      </c>
      <c r="P478" s="12" t="n">
        <v>1011.7</v>
      </c>
      <c r="Q478" s="12" t="n">
        <f aca="false">M478*P478*(1-N478)</f>
        <v>2428.08</v>
      </c>
      <c r="R478" s="12" t="n">
        <f aca="false">M478*O478</f>
        <v>2670.88</v>
      </c>
      <c r="S478" s="12" t="n">
        <f aca="false">Q478-R478</f>
        <v>-242.8</v>
      </c>
      <c r="T478" s="11" t="n">
        <f aca="false">IFERROR(S478/Q478,0)</f>
        <v>-0.0999967052156437</v>
      </c>
      <c r="U478" s="13" t="n">
        <f aca="false">F478-E478</f>
        <v>23</v>
      </c>
      <c r="V478" s="13" t="n">
        <f aca="false">G478-F478</f>
        <v>3</v>
      </c>
      <c r="W478" s="13" t="n">
        <f aca="false">G478-E478</f>
        <v>26</v>
      </c>
      <c r="X478" s="10" t="n">
        <f aca="false">YEAR(E478)</f>
        <v>2018</v>
      </c>
      <c r="Y478" s="0" t="str">
        <f aca="false">TEXT(E478,"yyyy-mm")</f>
        <v>2018-07</v>
      </c>
      <c r="Z478" s="0" t="str">
        <f aca="false">"Q"&amp;ROUNDUP(MONTH(E478)/3,0)&amp;"-"&amp;YEAR(E478)</f>
        <v>Q3-2018</v>
      </c>
    </row>
    <row r="479" customFormat="false" ht="14.25" hidden="false" customHeight="false" outlineLevel="0" collapsed="false">
      <c r="A479" s="0" t="s">
        <v>521</v>
      </c>
      <c r="B479" s="0" t="s">
        <v>34</v>
      </c>
      <c r="C479" s="0" t="s">
        <v>35</v>
      </c>
      <c r="D479" s="9" t="n">
        <v>43200</v>
      </c>
      <c r="E479" s="9" t="n">
        <v>43306</v>
      </c>
      <c r="F479" s="9" t="n">
        <v>43334</v>
      </c>
      <c r="G479" s="9" t="n">
        <v>43337</v>
      </c>
      <c r="H479" s="10" t="s">
        <v>36</v>
      </c>
      <c r="I479" s="0" t="n">
        <v>4</v>
      </c>
      <c r="J479" s="0" t="n">
        <v>16</v>
      </c>
      <c r="K479" s="0" t="n">
        <v>242</v>
      </c>
      <c r="L479" s="0" t="n">
        <v>2</v>
      </c>
      <c r="M479" s="0" t="n">
        <v>6</v>
      </c>
      <c r="N479" s="11" t="n">
        <v>0.2</v>
      </c>
      <c r="O479" s="12" t="n">
        <v>1247.94</v>
      </c>
      <c r="P479" s="12" t="n">
        <v>1862.6</v>
      </c>
      <c r="Q479" s="12" t="n">
        <f aca="false">M479*P479*(1-N479)</f>
        <v>8940.48</v>
      </c>
      <c r="R479" s="12" t="n">
        <f aca="false">M479*O479</f>
        <v>7487.64</v>
      </c>
      <c r="S479" s="12" t="n">
        <f aca="false">Q479-R479</f>
        <v>1452.84</v>
      </c>
      <c r="T479" s="11" t="n">
        <f aca="false">IFERROR(S479/Q479,0)</f>
        <v>0.162501342209814</v>
      </c>
      <c r="U479" s="13" t="n">
        <f aca="false">F479-E479</f>
        <v>28</v>
      </c>
      <c r="V479" s="13" t="n">
        <f aca="false">G479-F479</f>
        <v>3</v>
      </c>
      <c r="W479" s="13" t="n">
        <f aca="false">G479-E479</f>
        <v>31</v>
      </c>
      <c r="X479" s="10" t="n">
        <f aca="false">YEAR(E479)</f>
        <v>2018</v>
      </c>
      <c r="Y479" s="0" t="str">
        <f aca="false">TEXT(E479,"yyyy-mm")</f>
        <v>2018-07</v>
      </c>
      <c r="Z479" s="0" t="str">
        <f aca="false">"Q"&amp;ROUNDUP(MONTH(E479)/3,0)&amp;"-"&amp;YEAR(E479)</f>
        <v>Q3-2018</v>
      </c>
    </row>
    <row r="480" customFormat="false" ht="14.25" hidden="false" customHeight="false" outlineLevel="0" collapsed="false">
      <c r="A480" s="0" t="s">
        <v>522</v>
      </c>
      <c r="B480" s="0" t="s">
        <v>38</v>
      </c>
      <c r="C480" s="0" t="s">
        <v>39</v>
      </c>
      <c r="D480" s="9" t="n">
        <v>43200</v>
      </c>
      <c r="E480" s="9" t="n">
        <v>43306</v>
      </c>
      <c r="F480" s="9" t="n">
        <v>43308</v>
      </c>
      <c r="G480" s="9" t="n">
        <v>43316</v>
      </c>
      <c r="H480" s="10" t="s">
        <v>36</v>
      </c>
      <c r="I480" s="0" t="n">
        <v>17</v>
      </c>
      <c r="J480" s="0" t="n">
        <v>31</v>
      </c>
      <c r="K480" s="0" t="n">
        <v>150</v>
      </c>
      <c r="L480" s="0" t="n">
        <v>12</v>
      </c>
      <c r="M480" s="0" t="n">
        <v>6</v>
      </c>
      <c r="N480" s="11" t="n">
        <v>0.1</v>
      </c>
      <c r="O480" s="12" t="n">
        <v>660.49</v>
      </c>
      <c r="P480" s="12" t="n">
        <v>1246.2</v>
      </c>
      <c r="Q480" s="12" t="n">
        <f aca="false">M480*P480*(1-N480)</f>
        <v>6729.48</v>
      </c>
      <c r="R480" s="12" t="n">
        <f aca="false">M480*O480</f>
        <v>3962.94</v>
      </c>
      <c r="S480" s="12" t="n">
        <f aca="false">Q480-R480</f>
        <v>2766.54</v>
      </c>
      <c r="T480" s="11" t="n">
        <f aca="false">IFERROR(S480/Q480,0)</f>
        <v>0.411107544713708</v>
      </c>
      <c r="U480" s="13" t="n">
        <f aca="false">F480-E480</f>
        <v>2</v>
      </c>
      <c r="V480" s="13" t="n">
        <f aca="false">G480-F480</f>
        <v>8</v>
      </c>
      <c r="W480" s="13" t="n">
        <f aca="false">G480-E480</f>
        <v>10</v>
      </c>
      <c r="X480" s="10" t="n">
        <f aca="false">YEAR(E480)</f>
        <v>2018</v>
      </c>
      <c r="Y480" s="0" t="str">
        <f aca="false">TEXT(E480,"yyyy-mm")</f>
        <v>2018-07</v>
      </c>
      <c r="Z480" s="0" t="str">
        <f aca="false">"Q"&amp;ROUNDUP(MONTH(E480)/3,0)&amp;"-"&amp;YEAR(E480)</f>
        <v>Q3-2018</v>
      </c>
    </row>
    <row r="481" customFormat="false" ht="14.25" hidden="false" customHeight="false" outlineLevel="0" collapsed="false">
      <c r="A481" s="0" t="s">
        <v>523</v>
      </c>
      <c r="B481" s="0" t="s">
        <v>41</v>
      </c>
      <c r="C481" s="0" t="s">
        <v>58</v>
      </c>
      <c r="D481" s="9" t="n">
        <v>43200</v>
      </c>
      <c r="E481" s="9" t="n">
        <v>43307</v>
      </c>
      <c r="F481" s="9" t="n">
        <v>43314</v>
      </c>
      <c r="G481" s="9" t="n">
        <v>43318</v>
      </c>
      <c r="H481" s="10" t="s">
        <v>36</v>
      </c>
      <c r="I481" s="0" t="n">
        <v>24</v>
      </c>
      <c r="J481" s="0" t="n">
        <v>26</v>
      </c>
      <c r="K481" s="0" t="n">
        <v>349</v>
      </c>
      <c r="L481" s="0" t="n">
        <v>30</v>
      </c>
      <c r="M481" s="0" t="n">
        <v>1</v>
      </c>
      <c r="N481" s="11" t="n">
        <v>0.1</v>
      </c>
      <c r="O481" s="12" t="n">
        <v>1215.65</v>
      </c>
      <c r="P481" s="12" t="n">
        <v>1688.4</v>
      </c>
      <c r="Q481" s="12" t="n">
        <f aca="false">M481*P481*(1-N481)</f>
        <v>1519.56</v>
      </c>
      <c r="R481" s="12" t="n">
        <f aca="false">M481*O481</f>
        <v>1215.65</v>
      </c>
      <c r="S481" s="12" t="n">
        <f aca="false">Q481-R481</f>
        <v>303.91</v>
      </c>
      <c r="T481" s="11" t="n">
        <f aca="false">IFERROR(S481/Q481,0)</f>
        <v>0.19999868382953</v>
      </c>
      <c r="U481" s="13" t="n">
        <f aca="false">F481-E481</f>
        <v>7</v>
      </c>
      <c r="V481" s="13" t="n">
        <f aca="false">G481-F481</f>
        <v>4</v>
      </c>
      <c r="W481" s="13" t="n">
        <f aca="false">G481-E481</f>
        <v>11</v>
      </c>
      <c r="X481" s="10" t="n">
        <f aca="false">YEAR(E481)</f>
        <v>2018</v>
      </c>
      <c r="Y481" s="0" t="str">
        <f aca="false">TEXT(E481,"yyyy-mm")</f>
        <v>2018-07</v>
      </c>
      <c r="Z481" s="0" t="str">
        <f aca="false">"Q"&amp;ROUNDUP(MONTH(E481)/3,0)&amp;"-"&amp;YEAR(E481)</f>
        <v>Q3-2018</v>
      </c>
    </row>
    <row r="482" customFormat="false" ht="14.25" hidden="false" customHeight="false" outlineLevel="0" collapsed="false">
      <c r="A482" s="0" t="s">
        <v>524</v>
      </c>
      <c r="B482" s="0" t="s">
        <v>34</v>
      </c>
      <c r="C482" s="0" t="s">
        <v>35</v>
      </c>
      <c r="D482" s="9" t="n">
        <v>43200</v>
      </c>
      <c r="E482" s="9" t="n">
        <v>43307</v>
      </c>
      <c r="F482" s="9" t="n">
        <v>43316</v>
      </c>
      <c r="G482" s="9" t="n">
        <v>43323</v>
      </c>
      <c r="H482" s="10" t="s">
        <v>36</v>
      </c>
      <c r="I482" s="0" t="n">
        <v>12</v>
      </c>
      <c r="J482" s="0" t="n">
        <v>30</v>
      </c>
      <c r="K482" s="0" t="n">
        <v>237</v>
      </c>
      <c r="L482" s="0" t="n">
        <v>11</v>
      </c>
      <c r="M482" s="0" t="n">
        <v>8</v>
      </c>
      <c r="N482" s="11" t="n">
        <v>0.1</v>
      </c>
      <c r="O482" s="12" t="n">
        <v>4673.72</v>
      </c>
      <c r="P482" s="12" t="n">
        <v>5916.1</v>
      </c>
      <c r="Q482" s="12" t="n">
        <f aca="false">M482*P482*(1-N482)</f>
        <v>42595.92</v>
      </c>
      <c r="R482" s="12" t="n">
        <f aca="false">M482*O482</f>
        <v>37389.76</v>
      </c>
      <c r="S482" s="12" t="n">
        <f aca="false">Q482-R482</f>
        <v>5206.16</v>
      </c>
      <c r="T482" s="11" t="n">
        <f aca="false">IFERROR(S482/Q482,0)</f>
        <v>0.122222034410807</v>
      </c>
      <c r="U482" s="13" t="n">
        <f aca="false">F482-E482</f>
        <v>9</v>
      </c>
      <c r="V482" s="13" t="n">
        <f aca="false">G482-F482</f>
        <v>7</v>
      </c>
      <c r="W482" s="13" t="n">
        <f aca="false">G482-E482</f>
        <v>16</v>
      </c>
      <c r="X482" s="10" t="n">
        <f aca="false">YEAR(E482)</f>
        <v>2018</v>
      </c>
      <c r="Y482" s="0" t="str">
        <f aca="false">TEXT(E482,"yyyy-mm")</f>
        <v>2018-07</v>
      </c>
      <c r="Z482" s="0" t="str">
        <f aca="false">"Q"&amp;ROUNDUP(MONTH(E482)/3,0)&amp;"-"&amp;YEAR(E482)</f>
        <v>Q3-2018</v>
      </c>
    </row>
    <row r="483" customFormat="false" ht="14.25" hidden="false" customHeight="false" outlineLevel="0" collapsed="false">
      <c r="A483" s="0" t="s">
        <v>525</v>
      </c>
      <c r="B483" s="0" t="s">
        <v>38</v>
      </c>
      <c r="C483" s="0" t="s">
        <v>39</v>
      </c>
      <c r="D483" s="9" t="n">
        <v>43200</v>
      </c>
      <c r="E483" s="9" t="n">
        <v>43307</v>
      </c>
      <c r="F483" s="9" t="n">
        <v>43332</v>
      </c>
      <c r="G483" s="9" t="n">
        <v>43341</v>
      </c>
      <c r="H483" s="10" t="s">
        <v>36</v>
      </c>
      <c r="I483" s="0" t="n">
        <v>13</v>
      </c>
      <c r="J483" s="0" t="n">
        <v>17</v>
      </c>
      <c r="K483" s="0" t="n">
        <v>190</v>
      </c>
      <c r="L483" s="0" t="n">
        <v>13</v>
      </c>
      <c r="M483" s="0" t="n">
        <v>3</v>
      </c>
      <c r="N483" s="11" t="n">
        <v>0.1</v>
      </c>
      <c r="O483" s="12" t="n">
        <v>2771.39</v>
      </c>
      <c r="P483" s="12" t="n">
        <v>5132.2</v>
      </c>
      <c r="Q483" s="12" t="n">
        <f aca="false">M483*P483*(1-N483)</f>
        <v>13856.94</v>
      </c>
      <c r="R483" s="12" t="n">
        <f aca="false">M483*O483</f>
        <v>8314.17</v>
      </c>
      <c r="S483" s="12" t="n">
        <f aca="false">Q483-R483</f>
        <v>5542.77</v>
      </c>
      <c r="T483" s="11" t="n">
        <f aca="false">IFERROR(S483/Q483,0)</f>
        <v>0.399999567003971</v>
      </c>
      <c r="U483" s="13" t="n">
        <f aca="false">F483-E483</f>
        <v>25</v>
      </c>
      <c r="V483" s="13" t="n">
        <f aca="false">G483-F483</f>
        <v>9</v>
      </c>
      <c r="W483" s="13" t="n">
        <f aca="false">G483-E483</f>
        <v>34</v>
      </c>
      <c r="X483" s="10" t="n">
        <f aca="false">YEAR(E483)</f>
        <v>2018</v>
      </c>
      <c r="Y483" s="0" t="str">
        <f aca="false">TEXT(E483,"yyyy-mm")</f>
        <v>2018-07</v>
      </c>
      <c r="Z483" s="0" t="str">
        <f aca="false">"Q"&amp;ROUNDUP(MONTH(E483)/3,0)&amp;"-"&amp;YEAR(E483)</f>
        <v>Q3-2018</v>
      </c>
    </row>
    <row r="484" customFormat="false" ht="14.25" hidden="false" customHeight="false" outlineLevel="0" collapsed="false">
      <c r="A484" s="0" t="s">
        <v>526</v>
      </c>
      <c r="B484" s="0" t="s">
        <v>34</v>
      </c>
      <c r="C484" s="0" t="s">
        <v>79</v>
      </c>
      <c r="D484" s="9" t="n">
        <v>43200</v>
      </c>
      <c r="E484" s="9" t="n">
        <v>43307</v>
      </c>
      <c r="F484" s="9" t="n">
        <v>43314</v>
      </c>
      <c r="G484" s="9" t="n">
        <v>43315</v>
      </c>
      <c r="H484" s="10" t="s">
        <v>36</v>
      </c>
      <c r="I484" s="0" t="n">
        <v>7</v>
      </c>
      <c r="J484" s="0" t="n">
        <v>46</v>
      </c>
      <c r="K484" s="0" t="n">
        <v>82</v>
      </c>
      <c r="L484" s="0" t="n">
        <v>7</v>
      </c>
      <c r="M484" s="0" t="n">
        <v>2</v>
      </c>
      <c r="N484" s="11" t="n">
        <v>0.05</v>
      </c>
      <c r="O484" s="12" t="n">
        <v>839.18</v>
      </c>
      <c r="P484" s="12" t="n">
        <v>1118.9</v>
      </c>
      <c r="Q484" s="12" t="n">
        <f aca="false">M484*P484*(1-N484)</f>
        <v>2125.91</v>
      </c>
      <c r="R484" s="12" t="n">
        <f aca="false">M484*O484</f>
        <v>1678.36</v>
      </c>
      <c r="S484" s="12" t="n">
        <f aca="false">Q484-R484</f>
        <v>447.55</v>
      </c>
      <c r="T484" s="11" t="n">
        <f aca="false">IFERROR(S484/Q484,0)</f>
        <v>0.210521611921483</v>
      </c>
      <c r="U484" s="13" t="n">
        <f aca="false">F484-E484</f>
        <v>7</v>
      </c>
      <c r="V484" s="13" t="n">
        <f aca="false">G484-F484</f>
        <v>1</v>
      </c>
      <c r="W484" s="13" t="n">
        <f aca="false">G484-E484</f>
        <v>8</v>
      </c>
      <c r="X484" s="10" t="n">
        <f aca="false">YEAR(E484)</f>
        <v>2018</v>
      </c>
      <c r="Y484" s="0" t="str">
        <f aca="false">TEXT(E484,"yyyy-mm")</f>
        <v>2018-07</v>
      </c>
      <c r="Z484" s="0" t="str">
        <f aca="false">"Q"&amp;ROUNDUP(MONTH(E484)/3,0)&amp;"-"&amp;YEAR(E484)</f>
        <v>Q3-2018</v>
      </c>
    </row>
    <row r="485" customFormat="false" ht="14.25" hidden="false" customHeight="false" outlineLevel="0" collapsed="false">
      <c r="A485" s="0" t="s">
        <v>527</v>
      </c>
      <c r="B485" s="0" t="s">
        <v>34</v>
      </c>
      <c r="C485" s="0" t="s">
        <v>35</v>
      </c>
      <c r="D485" s="9" t="n">
        <v>43200</v>
      </c>
      <c r="E485" s="9" t="n">
        <v>43307</v>
      </c>
      <c r="F485" s="9" t="n">
        <v>43321</v>
      </c>
      <c r="G485" s="9" t="n">
        <v>43329</v>
      </c>
      <c r="H485" s="10" t="s">
        <v>36</v>
      </c>
      <c r="I485" s="0" t="n">
        <v>11</v>
      </c>
      <c r="J485" s="0" t="n">
        <v>39</v>
      </c>
      <c r="K485" s="0" t="n">
        <v>214</v>
      </c>
      <c r="L485" s="0" t="n">
        <v>10</v>
      </c>
      <c r="M485" s="0" t="n">
        <v>6</v>
      </c>
      <c r="N485" s="11" t="n">
        <v>0.15</v>
      </c>
      <c r="O485" s="12" t="n">
        <v>3968.28</v>
      </c>
      <c r="P485" s="12" t="n">
        <v>5835.7</v>
      </c>
      <c r="Q485" s="12" t="n">
        <f aca="false">M485*P485*(1-N485)</f>
        <v>29762.07</v>
      </c>
      <c r="R485" s="12" t="n">
        <f aca="false">M485*O485</f>
        <v>23809.68</v>
      </c>
      <c r="S485" s="12" t="n">
        <f aca="false">Q485-R485</f>
        <v>5952.39</v>
      </c>
      <c r="T485" s="11" t="n">
        <f aca="false">IFERROR(S485/Q485,0)</f>
        <v>0.199999193604477</v>
      </c>
      <c r="U485" s="13" t="n">
        <f aca="false">F485-E485</f>
        <v>14</v>
      </c>
      <c r="V485" s="13" t="n">
        <f aca="false">G485-F485</f>
        <v>8</v>
      </c>
      <c r="W485" s="13" t="n">
        <f aca="false">G485-E485</f>
        <v>22</v>
      </c>
      <c r="X485" s="10" t="n">
        <f aca="false">YEAR(E485)</f>
        <v>2018</v>
      </c>
      <c r="Y485" s="0" t="str">
        <f aca="false">TEXT(E485,"yyyy-mm")</f>
        <v>2018-07</v>
      </c>
      <c r="Z485" s="0" t="str">
        <f aca="false">"Q"&amp;ROUNDUP(MONTH(E485)/3,0)&amp;"-"&amp;YEAR(E485)</f>
        <v>Q3-2018</v>
      </c>
    </row>
    <row r="486" customFormat="false" ht="14.25" hidden="false" customHeight="false" outlineLevel="0" collapsed="false">
      <c r="A486" s="0" t="s">
        <v>528</v>
      </c>
      <c r="B486" s="0" t="s">
        <v>41</v>
      </c>
      <c r="C486" s="0" t="s">
        <v>46</v>
      </c>
      <c r="D486" s="9" t="n">
        <v>43200</v>
      </c>
      <c r="E486" s="9" t="n">
        <v>43307</v>
      </c>
      <c r="F486" s="9" t="n">
        <v>43315</v>
      </c>
      <c r="G486" s="9" t="n">
        <v>43317</v>
      </c>
      <c r="H486" s="10" t="s">
        <v>36</v>
      </c>
      <c r="I486" s="0" t="n">
        <v>23</v>
      </c>
      <c r="J486" s="0" t="n">
        <v>29</v>
      </c>
      <c r="K486" s="0" t="n">
        <v>275</v>
      </c>
      <c r="L486" s="0" t="n">
        <v>41</v>
      </c>
      <c r="M486" s="0" t="n">
        <v>5</v>
      </c>
      <c r="N486" s="11" t="n">
        <v>0.2</v>
      </c>
      <c r="O486" s="12" t="n">
        <v>3139.08</v>
      </c>
      <c r="P486" s="12" t="n">
        <v>6036.7</v>
      </c>
      <c r="Q486" s="12" t="n">
        <f aca="false">M486*P486*(1-N486)</f>
        <v>24146.8</v>
      </c>
      <c r="R486" s="12" t="n">
        <f aca="false">M486*O486</f>
        <v>15695.4</v>
      </c>
      <c r="S486" s="12" t="n">
        <f aca="false">Q486-R486</f>
        <v>8451.4</v>
      </c>
      <c r="T486" s="11" t="n">
        <f aca="false">IFERROR(S486/Q486,0)</f>
        <v>0.3500008282671</v>
      </c>
      <c r="U486" s="13" t="n">
        <f aca="false">F486-E486</f>
        <v>8</v>
      </c>
      <c r="V486" s="13" t="n">
        <f aca="false">G486-F486</f>
        <v>2</v>
      </c>
      <c r="W486" s="13" t="n">
        <f aca="false">G486-E486</f>
        <v>10</v>
      </c>
      <c r="X486" s="10" t="n">
        <f aca="false">YEAR(E486)</f>
        <v>2018</v>
      </c>
      <c r="Y486" s="0" t="str">
        <f aca="false">TEXT(E486,"yyyy-mm")</f>
        <v>2018-07</v>
      </c>
      <c r="Z486" s="0" t="str">
        <f aca="false">"Q"&amp;ROUNDUP(MONTH(E486)/3,0)&amp;"-"&amp;YEAR(E486)</f>
        <v>Q3-2018</v>
      </c>
    </row>
    <row r="487" customFormat="false" ht="14.25" hidden="false" customHeight="false" outlineLevel="0" collapsed="false">
      <c r="A487" s="0" t="s">
        <v>529</v>
      </c>
      <c r="B487" s="0" t="s">
        <v>38</v>
      </c>
      <c r="C487" s="0" t="s">
        <v>39</v>
      </c>
      <c r="D487" s="9" t="n">
        <v>43200</v>
      </c>
      <c r="E487" s="9" t="n">
        <v>43307</v>
      </c>
      <c r="F487" s="9" t="n">
        <v>43327</v>
      </c>
      <c r="G487" s="9" t="n">
        <v>43328</v>
      </c>
      <c r="H487" s="10" t="s">
        <v>36</v>
      </c>
      <c r="I487" s="0" t="n">
        <v>12</v>
      </c>
      <c r="J487" s="0" t="n">
        <v>22</v>
      </c>
      <c r="K487" s="0" t="n">
        <v>168</v>
      </c>
      <c r="L487" s="0" t="n">
        <v>29</v>
      </c>
      <c r="M487" s="0" t="n">
        <v>7</v>
      </c>
      <c r="N487" s="11" t="n">
        <v>0.4</v>
      </c>
      <c r="O487" s="12" t="n">
        <v>825.44</v>
      </c>
      <c r="P487" s="12" t="n">
        <v>1031.8</v>
      </c>
      <c r="Q487" s="12" t="n">
        <f aca="false">M487*P487*(1-N487)</f>
        <v>4333.56</v>
      </c>
      <c r="R487" s="12" t="n">
        <f aca="false">M487*O487</f>
        <v>5778.08</v>
      </c>
      <c r="S487" s="12" t="n">
        <f aca="false">Q487-R487</f>
        <v>-1444.52</v>
      </c>
      <c r="T487" s="11" t="n">
        <f aca="false">IFERROR(S487/Q487,0)</f>
        <v>-0.333333333333334</v>
      </c>
      <c r="U487" s="13" t="n">
        <f aca="false">F487-E487</f>
        <v>20</v>
      </c>
      <c r="V487" s="13" t="n">
        <f aca="false">G487-F487</f>
        <v>1</v>
      </c>
      <c r="W487" s="13" t="n">
        <f aca="false">G487-E487</f>
        <v>21</v>
      </c>
      <c r="X487" s="10" t="n">
        <f aca="false">YEAR(E487)</f>
        <v>2018</v>
      </c>
      <c r="Y487" s="0" t="str">
        <f aca="false">TEXT(E487,"yyyy-mm")</f>
        <v>2018-07</v>
      </c>
      <c r="Z487" s="0" t="str">
        <f aca="false">"Q"&amp;ROUNDUP(MONTH(E487)/3,0)&amp;"-"&amp;YEAR(E487)</f>
        <v>Q3-2018</v>
      </c>
    </row>
    <row r="488" customFormat="false" ht="14.25" hidden="false" customHeight="false" outlineLevel="0" collapsed="false">
      <c r="A488" s="0" t="s">
        <v>530</v>
      </c>
      <c r="B488" s="0" t="s">
        <v>43</v>
      </c>
      <c r="C488" s="0" t="s">
        <v>58</v>
      </c>
      <c r="D488" s="9" t="n">
        <v>43200</v>
      </c>
      <c r="E488" s="9" t="n">
        <v>43307</v>
      </c>
      <c r="F488" s="9" t="n">
        <v>43317</v>
      </c>
      <c r="G488" s="9" t="n">
        <v>43319</v>
      </c>
      <c r="H488" s="10" t="s">
        <v>36</v>
      </c>
      <c r="I488" s="0" t="n">
        <v>25</v>
      </c>
      <c r="J488" s="0" t="n">
        <v>37</v>
      </c>
      <c r="K488" s="0" t="n">
        <v>332</v>
      </c>
      <c r="L488" s="0" t="n">
        <v>37</v>
      </c>
      <c r="M488" s="0" t="n">
        <v>5</v>
      </c>
      <c r="N488" s="11" t="n">
        <v>0.1</v>
      </c>
      <c r="O488" s="12" t="n">
        <v>4407.66</v>
      </c>
      <c r="P488" s="12" t="n">
        <v>5956.3</v>
      </c>
      <c r="Q488" s="12" t="n">
        <f aca="false">M488*P488*(1-N488)</f>
        <v>26803.35</v>
      </c>
      <c r="R488" s="12" t="n">
        <f aca="false">M488*O488</f>
        <v>22038.3</v>
      </c>
      <c r="S488" s="12" t="n">
        <f aca="false">Q488-R488</f>
        <v>4765.05</v>
      </c>
      <c r="T488" s="11" t="n">
        <f aca="false">IFERROR(S488/Q488,0)</f>
        <v>0.17777815086547</v>
      </c>
      <c r="U488" s="13" t="n">
        <f aca="false">F488-E488</f>
        <v>10</v>
      </c>
      <c r="V488" s="13" t="n">
        <f aca="false">G488-F488</f>
        <v>2</v>
      </c>
      <c r="W488" s="13" t="n">
        <f aca="false">G488-E488</f>
        <v>12</v>
      </c>
      <c r="X488" s="10" t="n">
        <f aca="false">YEAR(E488)</f>
        <v>2018</v>
      </c>
      <c r="Y488" s="0" t="str">
        <f aca="false">TEXT(E488,"yyyy-mm")</f>
        <v>2018-07</v>
      </c>
      <c r="Z488" s="0" t="str">
        <f aca="false">"Q"&amp;ROUNDUP(MONTH(E488)/3,0)&amp;"-"&amp;YEAR(E488)</f>
        <v>Q3-2018</v>
      </c>
    </row>
    <row r="489" customFormat="false" ht="14.25" hidden="false" customHeight="false" outlineLevel="0" collapsed="false">
      <c r="A489" s="0" t="s">
        <v>531</v>
      </c>
      <c r="B489" s="0" t="s">
        <v>41</v>
      </c>
      <c r="C489" s="0" t="s">
        <v>39</v>
      </c>
      <c r="D489" s="9" t="n">
        <v>43200</v>
      </c>
      <c r="E489" s="9" t="n">
        <v>43307</v>
      </c>
      <c r="F489" s="9" t="n">
        <v>43333</v>
      </c>
      <c r="G489" s="9" t="n">
        <v>43339</v>
      </c>
      <c r="H489" s="10" t="s">
        <v>36</v>
      </c>
      <c r="I489" s="0" t="n">
        <v>22</v>
      </c>
      <c r="J489" s="0" t="n">
        <v>9</v>
      </c>
      <c r="K489" s="0" t="n">
        <v>104</v>
      </c>
      <c r="L489" s="0" t="n">
        <v>35</v>
      </c>
      <c r="M489" s="0" t="n">
        <v>7</v>
      </c>
      <c r="N489" s="11" t="n">
        <v>0.2</v>
      </c>
      <c r="O489" s="12" t="n">
        <v>2989</v>
      </c>
      <c r="P489" s="12" t="n">
        <v>3932.9</v>
      </c>
      <c r="Q489" s="12" t="n">
        <f aca="false">M489*P489*(1-N489)</f>
        <v>22024.24</v>
      </c>
      <c r="R489" s="12" t="n">
        <f aca="false">M489*O489</f>
        <v>20923</v>
      </c>
      <c r="S489" s="12" t="n">
        <f aca="false">Q489-R489</f>
        <v>1101.24</v>
      </c>
      <c r="T489" s="11" t="n">
        <f aca="false">IFERROR(S489/Q489,0)</f>
        <v>0.0500012713265021</v>
      </c>
      <c r="U489" s="13" t="n">
        <f aca="false">F489-E489</f>
        <v>26</v>
      </c>
      <c r="V489" s="13" t="n">
        <f aca="false">G489-F489</f>
        <v>6</v>
      </c>
      <c r="W489" s="13" t="n">
        <f aca="false">G489-E489</f>
        <v>32</v>
      </c>
      <c r="X489" s="10" t="n">
        <f aca="false">YEAR(E489)</f>
        <v>2018</v>
      </c>
      <c r="Y489" s="0" t="str">
        <f aca="false">TEXT(E489,"yyyy-mm")</f>
        <v>2018-07</v>
      </c>
      <c r="Z489" s="0" t="str">
        <f aca="false">"Q"&amp;ROUNDUP(MONTH(E489)/3,0)&amp;"-"&amp;YEAR(E489)</f>
        <v>Q3-2018</v>
      </c>
    </row>
    <row r="490" customFormat="false" ht="14.25" hidden="false" customHeight="false" outlineLevel="0" collapsed="false">
      <c r="A490" s="0" t="s">
        <v>532</v>
      </c>
      <c r="B490" s="0" t="s">
        <v>41</v>
      </c>
      <c r="C490" s="0" t="s">
        <v>35</v>
      </c>
      <c r="D490" s="9" t="n">
        <v>43200</v>
      </c>
      <c r="E490" s="9" t="n">
        <v>43307</v>
      </c>
      <c r="F490" s="9" t="n">
        <v>43313</v>
      </c>
      <c r="G490" s="9" t="n">
        <v>43323</v>
      </c>
      <c r="H490" s="10" t="s">
        <v>36</v>
      </c>
      <c r="I490" s="0" t="n">
        <v>21</v>
      </c>
      <c r="J490" s="0" t="n">
        <v>3</v>
      </c>
      <c r="K490" s="0" t="n">
        <v>245</v>
      </c>
      <c r="L490" s="0" t="n">
        <v>19</v>
      </c>
      <c r="M490" s="0" t="n">
        <v>5</v>
      </c>
      <c r="N490" s="11" t="n">
        <v>0.2</v>
      </c>
      <c r="O490" s="12" t="n">
        <v>4416.98</v>
      </c>
      <c r="P490" s="12" t="n">
        <v>5889.3</v>
      </c>
      <c r="Q490" s="12" t="n">
        <f aca="false">M490*P490*(1-N490)</f>
        <v>23557.2</v>
      </c>
      <c r="R490" s="12" t="n">
        <f aca="false">M490*O490</f>
        <v>22084.9</v>
      </c>
      <c r="S490" s="12" t="n">
        <f aca="false">Q490-R490</f>
        <v>1472.3</v>
      </c>
      <c r="T490" s="11" t="n">
        <f aca="false">IFERROR(S490/Q490,0)</f>
        <v>0.0624989387533324</v>
      </c>
      <c r="U490" s="13" t="n">
        <f aca="false">F490-E490</f>
        <v>6</v>
      </c>
      <c r="V490" s="13" t="n">
        <f aca="false">G490-F490</f>
        <v>10</v>
      </c>
      <c r="W490" s="13" t="n">
        <f aca="false">G490-E490</f>
        <v>16</v>
      </c>
      <c r="X490" s="10" t="n">
        <f aca="false">YEAR(E490)</f>
        <v>2018</v>
      </c>
      <c r="Y490" s="0" t="str">
        <f aca="false">TEXT(E490,"yyyy-mm")</f>
        <v>2018-07</v>
      </c>
      <c r="Z490" s="0" t="str">
        <f aca="false">"Q"&amp;ROUNDUP(MONTH(E490)/3,0)&amp;"-"&amp;YEAR(E490)</f>
        <v>Q3-2018</v>
      </c>
    </row>
    <row r="491" customFormat="false" ht="14.25" hidden="false" customHeight="false" outlineLevel="0" collapsed="false">
      <c r="A491" s="0" t="s">
        <v>533</v>
      </c>
      <c r="B491" s="0" t="s">
        <v>41</v>
      </c>
      <c r="C491" s="0" t="s">
        <v>46</v>
      </c>
      <c r="D491" s="9" t="n">
        <v>43200</v>
      </c>
      <c r="E491" s="9" t="n">
        <v>43307</v>
      </c>
      <c r="F491" s="9" t="n">
        <v>43313</v>
      </c>
      <c r="G491" s="9" t="n">
        <v>43314</v>
      </c>
      <c r="H491" s="10" t="s">
        <v>36</v>
      </c>
      <c r="I491" s="0" t="n">
        <v>23</v>
      </c>
      <c r="J491" s="0" t="n">
        <v>13</v>
      </c>
      <c r="K491" s="0" t="n">
        <v>327</v>
      </c>
      <c r="L491" s="0" t="n">
        <v>45</v>
      </c>
      <c r="M491" s="0" t="n">
        <v>8</v>
      </c>
      <c r="N491" s="11" t="n">
        <v>0.075</v>
      </c>
      <c r="O491" s="12" t="n">
        <v>1647.46</v>
      </c>
      <c r="P491" s="12" t="n">
        <v>2458.9</v>
      </c>
      <c r="Q491" s="12" t="n">
        <f aca="false">M491*P491*(1-N491)</f>
        <v>18195.86</v>
      </c>
      <c r="R491" s="12" t="n">
        <f aca="false">M491*O491</f>
        <v>13179.68</v>
      </c>
      <c r="S491" s="12" t="n">
        <f aca="false">Q491-R491</f>
        <v>5016.18</v>
      </c>
      <c r="T491" s="11" t="n">
        <f aca="false">IFERROR(S491/Q491,0)</f>
        <v>0.275676994657026</v>
      </c>
      <c r="U491" s="13" t="n">
        <f aca="false">F491-E491</f>
        <v>6</v>
      </c>
      <c r="V491" s="13" t="n">
        <f aca="false">G491-F491</f>
        <v>1</v>
      </c>
      <c r="W491" s="13" t="n">
        <f aca="false">G491-E491</f>
        <v>7</v>
      </c>
      <c r="X491" s="10" t="n">
        <f aca="false">YEAR(E491)</f>
        <v>2018</v>
      </c>
      <c r="Y491" s="0" t="str">
        <f aca="false">TEXT(E491,"yyyy-mm")</f>
        <v>2018-07</v>
      </c>
      <c r="Z491" s="0" t="str">
        <f aca="false">"Q"&amp;ROUNDUP(MONTH(E491)/3,0)&amp;"-"&amp;YEAR(E491)</f>
        <v>Q3-2018</v>
      </c>
    </row>
    <row r="492" customFormat="false" ht="14.25" hidden="false" customHeight="false" outlineLevel="0" collapsed="false">
      <c r="A492" s="0" t="s">
        <v>534</v>
      </c>
      <c r="B492" s="0" t="s">
        <v>38</v>
      </c>
      <c r="C492" s="0" t="s">
        <v>39</v>
      </c>
      <c r="D492" s="9" t="n">
        <v>43200</v>
      </c>
      <c r="E492" s="9" t="n">
        <v>43307</v>
      </c>
      <c r="F492" s="9" t="n">
        <v>43333</v>
      </c>
      <c r="G492" s="9" t="n">
        <v>43337</v>
      </c>
      <c r="H492" s="10" t="s">
        <v>36</v>
      </c>
      <c r="I492" s="0" t="n">
        <v>20</v>
      </c>
      <c r="J492" s="0" t="n">
        <v>38</v>
      </c>
      <c r="K492" s="0" t="n">
        <v>104</v>
      </c>
      <c r="L492" s="0" t="n">
        <v>8</v>
      </c>
      <c r="M492" s="0" t="n">
        <v>8</v>
      </c>
      <c r="N492" s="11" t="n">
        <v>0.075</v>
      </c>
      <c r="O492" s="12" t="n">
        <v>2034.66</v>
      </c>
      <c r="P492" s="12" t="n">
        <v>3912.8</v>
      </c>
      <c r="Q492" s="12" t="n">
        <f aca="false">M492*P492*(1-N492)</f>
        <v>28954.72</v>
      </c>
      <c r="R492" s="12" t="n">
        <f aca="false">M492*O492</f>
        <v>16277.28</v>
      </c>
      <c r="S492" s="12" t="n">
        <f aca="false">Q492-R492</f>
        <v>12677.44</v>
      </c>
      <c r="T492" s="11" t="n">
        <f aca="false">IFERROR(S492/Q492,0)</f>
        <v>0.437836732663966</v>
      </c>
      <c r="U492" s="13" t="n">
        <f aca="false">F492-E492</f>
        <v>26</v>
      </c>
      <c r="V492" s="13" t="n">
        <f aca="false">G492-F492</f>
        <v>4</v>
      </c>
      <c r="W492" s="13" t="n">
        <f aca="false">G492-E492</f>
        <v>30</v>
      </c>
      <c r="X492" s="10" t="n">
        <f aca="false">YEAR(E492)</f>
        <v>2018</v>
      </c>
      <c r="Y492" s="0" t="str">
        <f aca="false">TEXT(E492,"yyyy-mm")</f>
        <v>2018-07</v>
      </c>
      <c r="Z492" s="0" t="str">
        <f aca="false">"Q"&amp;ROUNDUP(MONTH(E492)/3,0)&amp;"-"&amp;YEAR(E492)</f>
        <v>Q3-2018</v>
      </c>
    </row>
    <row r="493" customFormat="false" ht="14.25" hidden="false" customHeight="false" outlineLevel="0" collapsed="false">
      <c r="A493" s="0" t="s">
        <v>535</v>
      </c>
      <c r="B493" s="0" t="s">
        <v>41</v>
      </c>
      <c r="C493" s="0" t="s">
        <v>39</v>
      </c>
      <c r="D493" s="9" t="n">
        <v>43200</v>
      </c>
      <c r="E493" s="9" t="n">
        <v>43308</v>
      </c>
      <c r="F493" s="9" t="n">
        <v>43329</v>
      </c>
      <c r="G493" s="9" t="n">
        <v>43332</v>
      </c>
      <c r="H493" s="10" t="s">
        <v>36</v>
      </c>
      <c r="I493" s="0" t="n">
        <v>23</v>
      </c>
      <c r="J493" s="0" t="n">
        <v>48</v>
      </c>
      <c r="K493" s="0" t="n">
        <v>136</v>
      </c>
      <c r="L493" s="0" t="n">
        <v>29</v>
      </c>
      <c r="M493" s="0" t="n">
        <v>2</v>
      </c>
      <c r="N493" s="11" t="n">
        <v>0.075</v>
      </c>
      <c r="O493" s="12" t="n">
        <v>3570.97</v>
      </c>
      <c r="P493" s="12" t="n">
        <v>5668.2</v>
      </c>
      <c r="Q493" s="12" t="n">
        <f aca="false">M493*P493*(1-N493)</f>
        <v>10486.17</v>
      </c>
      <c r="R493" s="12" t="n">
        <f aca="false">M493*O493</f>
        <v>7141.94</v>
      </c>
      <c r="S493" s="12" t="n">
        <f aca="false">Q493-R493</f>
        <v>3344.23</v>
      </c>
      <c r="T493" s="11" t="n">
        <f aca="false">IFERROR(S493/Q493,0)</f>
        <v>0.318918156009296</v>
      </c>
      <c r="U493" s="13" t="n">
        <f aca="false">F493-E493</f>
        <v>21</v>
      </c>
      <c r="V493" s="13" t="n">
        <f aca="false">G493-F493</f>
        <v>3</v>
      </c>
      <c r="W493" s="13" t="n">
        <f aca="false">G493-E493</f>
        <v>24</v>
      </c>
      <c r="X493" s="10" t="n">
        <f aca="false">YEAR(E493)</f>
        <v>2018</v>
      </c>
      <c r="Y493" s="0" t="str">
        <f aca="false">TEXT(E493,"yyyy-mm")</f>
        <v>2018-07</v>
      </c>
      <c r="Z493" s="0" t="str">
        <f aca="false">"Q"&amp;ROUNDUP(MONTH(E493)/3,0)&amp;"-"&amp;YEAR(E493)</f>
        <v>Q3-2018</v>
      </c>
    </row>
    <row r="494" customFormat="false" ht="14.25" hidden="false" customHeight="false" outlineLevel="0" collapsed="false">
      <c r="A494" s="0" t="s">
        <v>536</v>
      </c>
      <c r="B494" s="0" t="s">
        <v>38</v>
      </c>
      <c r="C494" s="0" t="s">
        <v>48</v>
      </c>
      <c r="D494" s="9" t="n">
        <v>43200</v>
      </c>
      <c r="E494" s="9" t="n">
        <v>43308</v>
      </c>
      <c r="F494" s="9" t="n">
        <v>43325</v>
      </c>
      <c r="G494" s="9" t="n">
        <v>43331</v>
      </c>
      <c r="H494" s="10" t="s">
        <v>36</v>
      </c>
      <c r="I494" s="0" t="n">
        <v>16</v>
      </c>
      <c r="J494" s="0" t="n">
        <v>18</v>
      </c>
      <c r="K494" s="0" t="n">
        <v>6</v>
      </c>
      <c r="L494" s="0" t="n">
        <v>46</v>
      </c>
      <c r="M494" s="0" t="n">
        <v>1</v>
      </c>
      <c r="N494" s="11" t="n">
        <v>0.15</v>
      </c>
      <c r="O494" s="12" t="n">
        <v>4216.18</v>
      </c>
      <c r="P494" s="12" t="n">
        <v>5547.6</v>
      </c>
      <c r="Q494" s="12" t="n">
        <f aca="false">M494*P494*(1-N494)</f>
        <v>4715.46</v>
      </c>
      <c r="R494" s="12" t="n">
        <f aca="false">M494*O494</f>
        <v>4216.18</v>
      </c>
      <c r="S494" s="12" t="n">
        <f aca="false">Q494-R494</f>
        <v>499.28</v>
      </c>
      <c r="T494" s="11" t="n">
        <f aca="false">IFERROR(S494/Q494,0)</f>
        <v>0.105881504667625</v>
      </c>
      <c r="U494" s="13" t="n">
        <f aca="false">F494-E494</f>
        <v>17</v>
      </c>
      <c r="V494" s="13" t="n">
        <f aca="false">G494-F494</f>
        <v>6</v>
      </c>
      <c r="W494" s="13" t="n">
        <f aca="false">G494-E494</f>
        <v>23</v>
      </c>
      <c r="X494" s="10" t="n">
        <f aca="false">YEAR(E494)</f>
        <v>2018</v>
      </c>
      <c r="Y494" s="0" t="str">
        <f aca="false">TEXT(E494,"yyyy-mm")</f>
        <v>2018-07</v>
      </c>
      <c r="Z494" s="0" t="str">
        <f aca="false">"Q"&amp;ROUNDUP(MONTH(E494)/3,0)&amp;"-"&amp;YEAR(E494)</f>
        <v>Q3-2018</v>
      </c>
    </row>
    <row r="495" customFormat="false" ht="14.25" hidden="false" customHeight="false" outlineLevel="0" collapsed="false">
      <c r="A495" s="0" t="s">
        <v>537</v>
      </c>
      <c r="B495" s="0" t="s">
        <v>41</v>
      </c>
      <c r="C495" s="0" t="s">
        <v>39</v>
      </c>
      <c r="D495" s="9" t="n">
        <v>43200</v>
      </c>
      <c r="E495" s="9" t="n">
        <v>43309</v>
      </c>
      <c r="F495" s="9" t="n">
        <v>43313</v>
      </c>
      <c r="G495" s="9" t="n">
        <v>43314</v>
      </c>
      <c r="H495" s="10" t="s">
        <v>36</v>
      </c>
      <c r="I495" s="0" t="n">
        <v>25</v>
      </c>
      <c r="J495" s="0" t="n">
        <v>35</v>
      </c>
      <c r="K495" s="0" t="n">
        <v>109</v>
      </c>
      <c r="L495" s="0" t="n">
        <v>45</v>
      </c>
      <c r="M495" s="0" t="n">
        <v>1</v>
      </c>
      <c r="N495" s="11" t="n">
        <v>0.15</v>
      </c>
      <c r="O495" s="12" t="n">
        <v>96.48</v>
      </c>
      <c r="P495" s="12" t="n">
        <v>201</v>
      </c>
      <c r="Q495" s="12" t="n">
        <f aca="false">M495*P495*(1-N495)</f>
        <v>170.85</v>
      </c>
      <c r="R495" s="12" t="n">
        <f aca="false">M495*O495</f>
        <v>96.48</v>
      </c>
      <c r="S495" s="12" t="n">
        <f aca="false">Q495-R495</f>
        <v>74.37</v>
      </c>
      <c r="T495" s="11" t="n">
        <f aca="false">IFERROR(S495/Q495,0)</f>
        <v>0.435294117647059</v>
      </c>
      <c r="U495" s="13" t="n">
        <f aca="false">F495-E495</f>
        <v>4</v>
      </c>
      <c r="V495" s="13" t="n">
        <f aca="false">G495-F495</f>
        <v>1</v>
      </c>
      <c r="W495" s="13" t="n">
        <f aca="false">G495-E495</f>
        <v>5</v>
      </c>
      <c r="X495" s="10" t="n">
        <f aca="false">YEAR(E495)</f>
        <v>2018</v>
      </c>
      <c r="Y495" s="0" t="str">
        <f aca="false">TEXT(E495,"yyyy-mm")</f>
        <v>2018-07</v>
      </c>
      <c r="Z495" s="0" t="str">
        <f aca="false">"Q"&amp;ROUNDUP(MONTH(E495)/3,0)&amp;"-"&amp;YEAR(E495)</f>
        <v>Q3-2018</v>
      </c>
    </row>
    <row r="496" customFormat="false" ht="14.25" hidden="false" customHeight="false" outlineLevel="0" collapsed="false">
      <c r="A496" s="0" t="s">
        <v>538</v>
      </c>
      <c r="B496" s="0" t="s">
        <v>34</v>
      </c>
      <c r="C496" s="0" t="s">
        <v>58</v>
      </c>
      <c r="D496" s="9" t="n">
        <v>43200</v>
      </c>
      <c r="E496" s="9" t="n">
        <v>43309</v>
      </c>
      <c r="F496" s="9" t="n">
        <v>43322</v>
      </c>
      <c r="G496" s="9" t="n">
        <v>43328</v>
      </c>
      <c r="H496" s="10" t="s">
        <v>36</v>
      </c>
      <c r="I496" s="0" t="n">
        <v>1</v>
      </c>
      <c r="J496" s="0" t="n">
        <v>40</v>
      </c>
      <c r="K496" s="0" t="n">
        <v>362</v>
      </c>
      <c r="L496" s="0" t="n">
        <v>6</v>
      </c>
      <c r="M496" s="0" t="n">
        <v>6</v>
      </c>
      <c r="N496" s="11" t="n">
        <v>0.075</v>
      </c>
      <c r="O496" s="12" t="n">
        <v>198.32</v>
      </c>
      <c r="P496" s="12" t="n">
        <v>247.9</v>
      </c>
      <c r="Q496" s="12" t="n">
        <f aca="false">M496*P496*(1-N496)</f>
        <v>1375.845</v>
      </c>
      <c r="R496" s="12" t="n">
        <f aca="false">M496*O496</f>
        <v>1189.92</v>
      </c>
      <c r="S496" s="12" t="n">
        <f aca="false">Q496-R496</f>
        <v>185.925</v>
      </c>
      <c r="T496" s="11" t="n">
        <f aca="false">IFERROR(S496/Q496,0)</f>
        <v>0.135135135135135</v>
      </c>
      <c r="U496" s="13" t="n">
        <f aca="false">F496-E496</f>
        <v>13</v>
      </c>
      <c r="V496" s="13" t="n">
        <f aca="false">G496-F496</f>
        <v>6</v>
      </c>
      <c r="W496" s="13" t="n">
        <f aca="false">G496-E496</f>
        <v>19</v>
      </c>
      <c r="X496" s="10" t="n">
        <f aca="false">YEAR(E496)</f>
        <v>2018</v>
      </c>
      <c r="Y496" s="0" t="str">
        <f aca="false">TEXT(E496,"yyyy-mm")</f>
        <v>2018-07</v>
      </c>
      <c r="Z496" s="0" t="str">
        <f aca="false">"Q"&amp;ROUNDUP(MONTH(E496)/3,0)&amp;"-"&amp;YEAR(E496)</f>
        <v>Q3-2018</v>
      </c>
    </row>
    <row r="497" customFormat="false" ht="14.25" hidden="false" customHeight="false" outlineLevel="0" collapsed="false">
      <c r="A497" s="0" t="s">
        <v>539</v>
      </c>
      <c r="B497" s="0" t="s">
        <v>34</v>
      </c>
      <c r="C497" s="0" t="s">
        <v>46</v>
      </c>
      <c r="D497" s="9" t="n">
        <v>43200</v>
      </c>
      <c r="E497" s="9" t="n">
        <v>43309</v>
      </c>
      <c r="F497" s="9" t="n">
        <v>43321</v>
      </c>
      <c r="G497" s="9" t="n">
        <v>43330</v>
      </c>
      <c r="H497" s="10" t="s">
        <v>36</v>
      </c>
      <c r="I497" s="0" t="n">
        <v>12</v>
      </c>
      <c r="J497" s="0" t="n">
        <v>2</v>
      </c>
      <c r="K497" s="0" t="n">
        <v>280</v>
      </c>
      <c r="L497" s="0" t="n">
        <v>45</v>
      </c>
      <c r="M497" s="0" t="n">
        <v>1</v>
      </c>
      <c r="N497" s="11" t="n">
        <v>0.05</v>
      </c>
      <c r="O497" s="12" t="n">
        <v>3125.95</v>
      </c>
      <c r="P497" s="12" t="n">
        <v>3859.2</v>
      </c>
      <c r="Q497" s="12" t="n">
        <f aca="false">M497*P497*(1-N497)</f>
        <v>3666.24</v>
      </c>
      <c r="R497" s="12" t="n">
        <f aca="false">M497*O497</f>
        <v>3125.95</v>
      </c>
      <c r="S497" s="12" t="n">
        <f aca="false">Q497-R497</f>
        <v>540.29</v>
      </c>
      <c r="T497" s="11" t="n">
        <f aca="false">IFERROR(S497/Q497,0)</f>
        <v>0.147368966570655</v>
      </c>
      <c r="U497" s="13" t="n">
        <f aca="false">F497-E497</f>
        <v>12</v>
      </c>
      <c r="V497" s="13" t="n">
        <f aca="false">G497-F497</f>
        <v>9</v>
      </c>
      <c r="W497" s="13" t="n">
        <f aca="false">G497-E497</f>
        <v>21</v>
      </c>
      <c r="X497" s="10" t="n">
        <f aca="false">YEAR(E497)</f>
        <v>2018</v>
      </c>
      <c r="Y497" s="0" t="str">
        <f aca="false">TEXT(E497,"yyyy-mm")</f>
        <v>2018-07</v>
      </c>
      <c r="Z497" s="0" t="str">
        <f aca="false">"Q"&amp;ROUNDUP(MONTH(E497)/3,0)&amp;"-"&amp;YEAR(E497)</f>
        <v>Q3-2018</v>
      </c>
    </row>
    <row r="498" customFormat="false" ht="14.25" hidden="false" customHeight="false" outlineLevel="0" collapsed="false">
      <c r="A498" s="0" t="s">
        <v>540</v>
      </c>
      <c r="B498" s="0" t="s">
        <v>34</v>
      </c>
      <c r="C498" s="0" t="s">
        <v>35</v>
      </c>
      <c r="D498" s="9" t="n">
        <v>43200</v>
      </c>
      <c r="E498" s="9" t="n">
        <v>43309</v>
      </c>
      <c r="F498" s="9" t="n">
        <v>43328</v>
      </c>
      <c r="G498" s="9" t="n">
        <v>43337</v>
      </c>
      <c r="H498" s="10" t="s">
        <v>36</v>
      </c>
      <c r="I498" s="0" t="n">
        <v>8</v>
      </c>
      <c r="J498" s="0" t="n">
        <v>40</v>
      </c>
      <c r="K498" s="0" t="n">
        <v>214</v>
      </c>
      <c r="L498" s="0" t="n">
        <v>21</v>
      </c>
      <c r="M498" s="0" t="n">
        <v>3</v>
      </c>
      <c r="N498" s="11" t="n">
        <v>0.05</v>
      </c>
      <c r="O498" s="12" t="n">
        <v>3127.76</v>
      </c>
      <c r="P498" s="12" t="n">
        <v>5487.3</v>
      </c>
      <c r="Q498" s="12" t="n">
        <f aca="false">M498*P498*(1-N498)</f>
        <v>15638.805</v>
      </c>
      <c r="R498" s="12" t="n">
        <f aca="false">M498*O498</f>
        <v>9383.28</v>
      </c>
      <c r="S498" s="12" t="n">
        <f aca="false">Q498-R498</f>
        <v>6255.525</v>
      </c>
      <c r="T498" s="11" t="n">
        <f aca="false">IFERROR(S498/Q498,0)</f>
        <v>0.400000191830514</v>
      </c>
      <c r="U498" s="13" t="n">
        <f aca="false">F498-E498</f>
        <v>19</v>
      </c>
      <c r="V498" s="13" t="n">
        <f aca="false">G498-F498</f>
        <v>9</v>
      </c>
      <c r="W498" s="13" t="n">
        <f aca="false">G498-E498</f>
        <v>28</v>
      </c>
      <c r="X498" s="10" t="n">
        <f aca="false">YEAR(E498)</f>
        <v>2018</v>
      </c>
      <c r="Y498" s="0" t="str">
        <f aca="false">TEXT(E498,"yyyy-mm")</f>
        <v>2018-07</v>
      </c>
      <c r="Z498" s="0" t="str">
        <f aca="false">"Q"&amp;ROUNDUP(MONTH(E498)/3,0)&amp;"-"&amp;YEAR(E498)</f>
        <v>Q3-2018</v>
      </c>
    </row>
    <row r="499" customFormat="false" ht="14.25" hidden="false" customHeight="false" outlineLevel="0" collapsed="false">
      <c r="A499" s="0" t="s">
        <v>541</v>
      </c>
      <c r="B499" s="0" t="s">
        <v>34</v>
      </c>
      <c r="C499" s="0" t="s">
        <v>35</v>
      </c>
      <c r="D499" s="9" t="n">
        <v>43200</v>
      </c>
      <c r="E499" s="9" t="n">
        <v>43309</v>
      </c>
      <c r="F499" s="9" t="n">
        <v>43322</v>
      </c>
      <c r="G499" s="9" t="n">
        <v>43323</v>
      </c>
      <c r="H499" s="10" t="s">
        <v>36</v>
      </c>
      <c r="I499" s="0" t="n">
        <v>7</v>
      </c>
      <c r="J499" s="0" t="n">
        <v>25</v>
      </c>
      <c r="K499" s="0" t="n">
        <v>223</v>
      </c>
      <c r="L499" s="0" t="n">
        <v>7</v>
      </c>
      <c r="M499" s="0" t="n">
        <v>6</v>
      </c>
      <c r="N499" s="11" t="n">
        <v>0.15</v>
      </c>
      <c r="O499" s="12" t="n">
        <v>1157.76</v>
      </c>
      <c r="P499" s="12" t="n">
        <v>1809</v>
      </c>
      <c r="Q499" s="12" t="n">
        <f aca="false">M499*P499*(1-N499)</f>
        <v>9225.9</v>
      </c>
      <c r="R499" s="12" t="n">
        <f aca="false">M499*O499</f>
        <v>6946.56</v>
      </c>
      <c r="S499" s="12" t="n">
        <f aca="false">Q499-R499</f>
        <v>2279.34</v>
      </c>
      <c r="T499" s="11" t="n">
        <f aca="false">IFERROR(S499/Q499,0)</f>
        <v>0.247058823529412</v>
      </c>
      <c r="U499" s="13" t="n">
        <f aca="false">F499-E499</f>
        <v>13</v>
      </c>
      <c r="V499" s="13" t="n">
        <f aca="false">G499-F499</f>
        <v>1</v>
      </c>
      <c r="W499" s="13" t="n">
        <f aca="false">G499-E499</f>
        <v>14</v>
      </c>
      <c r="X499" s="10" t="n">
        <f aca="false">YEAR(E499)</f>
        <v>2018</v>
      </c>
      <c r="Y499" s="0" t="str">
        <f aca="false">TEXT(E499,"yyyy-mm")</f>
        <v>2018-07</v>
      </c>
      <c r="Z499" s="0" t="str">
        <f aca="false">"Q"&amp;ROUNDUP(MONTH(E499)/3,0)&amp;"-"&amp;YEAR(E499)</f>
        <v>Q3-2018</v>
      </c>
    </row>
    <row r="500" customFormat="false" ht="14.25" hidden="false" customHeight="false" outlineLevel="0" collapsed="false">
      <c r="A500" s="0" t="s">
        <v>542</v>
      </c>
      <c r="B500" s="0" t="s">
        <v>34</v>
      </c>
      <c r="C500" s="0" t="s">
        <v>39</v>
      </c>
      <c r="D500" s="9" t="n">
        <v>43200</v>
      </c>
      <c r="E500" s="9" t="n">
        <v>43310</v>
      </c>
      <c r="F500" s="9" t="n">
        <v>43328</v>
      </c>
      <c r="G500" s="9" t="n">
        <v>43330</v>
      </c>
      <c r="H500" s="10" t="s">
        <v>36</v>
      </c>
      <c r="I500" s="0" t="n">
        <v>12</v>
      </c>
      <c r="J500" s="0" t="n">
        <v>11</v>
      </c>
      <c r="K500" s="0" t="n">
        <v>99</v>
      </c>
      <c r="L500" s="0" t="n">
        <v>46</v>
      </c>
      <c r="M500" s="0" t="n">
        <v>7</v>
      </c>
      <c r="N500" s="11" t="n">
        <v>0.4</v>
      </c>
      <c r="O500" s="12" t="n">
        <v>1731.82</v>
      </c>
      <c r="P500" s="12" t="n">
        <v>2405.3</v>
      </c>
      <c r="Q500" s="12" t="n">
        <f aca="false">M500*P500*(1-N500)</f>
        <v>10102.26</v>
      </c>
      <c r="R500" s="12" t="n">
        <f aca="false">M500*O500</f>
        <v>12122.74</v>
      </c>
      <c r="S500" s="12" t="n">
        <f aca="false">Q500-R500</f>
        <v>-2020.48</v>
      </c>
      <c r="T500" s="11" t="n">
        <f aca="false">IFERROR(S500/Q500,0)</f>
        <v>-0.200002771657035</v>
      </c>
      <c r="U500" s="13" t="n">
        <f aca="false">F500-E500</f>
        <v>18</v>
      </c>
      <c r="V500" s="13" t="n">
        <f aca="false">G500-F500</f>
        <v>2</v>
      </c>
      <c r="W500" s="13" t="n">
        <f aca="false">G500-E500</f>
        <v>20</v>
      </c>
      <c r="X500" s="10" t="n">
        <f aca="false">YEAR(E500)</f>
        <v>2018</v>
      </c>
      <c r="Y500" s="0" t="str">
        <f aca="false">TEXT(E500,"yyyy-mm")</f>
        <v>2018-07</v>
      </c>
      <c r="Z500" s="0" t="str">
        <f aca="false">"Q"&amp;ROUNDUP(MONTH(E500)/3,0)&amp;"-"&amp;YEAR(E500)</f>
        <v>Q3-2018</v>
      </c>
    </row>
    <row r="501" customFormat="false" ht="14.25" hidden="false" customHeight="false" outlineLevel="0" collapsed="false">
      <c r="A501" s="0" t="s">
        <v>543</v>
      </c>
      <c r="B501" s="0" t="s">
        <v>43</v>
      </c>
      <c r="C501" s="0" t="s">
        <v>39</v>
      </c>
      <c r="D501" s="9" t="n">
        <v>43200</v>
      </c>
      <c r="E501" s="9" t="n">
        <v>43310</v>
      </c>
      <c r="F501" s="9" t="n">
        <v>43331</v>
      </c>
      <c r="G501" s="9" t="n">
        <v>43336</v>
      </c>
      <c r="H501" s="10" t="s">
        <v>36</v>
      </c>
      <c r="I501" s="0" t="n">
        <v>28</v>
      </c>
      <c r="J501" s="0" t="n">
        <v>31</v>
      </c>
      <c r="K501" s="0" t="n">
        <v>187</v>
      </c>
      <c r="L501" s="0" t="n">
        <v>20</v>
      </c>
      <c r="M501" s="0" t="n">
        <v>1</v>
      </c>
      <c r="N501" s="11" t="n">
        <v>0.15</v>
      </c>
      <c r="O501" s="12" t="n">
        <v>672.01</v>
      </c>
      <c r="P501" s="12" t="n">
        <v>790.6</v>
      </c>
      <c r="Q501" s="12" t="n">
        <f aca="false">M501*P501*(1-N501)</f>
        <v>672.01</v>
      </c>
      <c r="R501" s="12" t="n">
        <f aca="false">M501*O501</f>
        <v>672.01</v>
      </c>
      <c r="S501" s="12" t="n">
        <f aca="false">Q501-R501</f>
        <v>0</v>
      </c>
      <c r="T501" s="11" t="n">
        <f aca="false">IFERROR(S501/Q501,0)</f>
        <v>0</v>
      </c>
      <c r="U501" s="13" t="n">
        <f aca="false">F501-E501</f>
        <v>21</v>
      </c>
      <c r="V501" s="13" t="n">
        <f aca="false">G501-F501</f>
        <v>5</v>
      </c>
      <c r="W501" s="13" t="n">
        <f aca="false">G501-E501</f>
        <v>26</v>
      </c>
      <c r="X501" s="10" t="n">
        <f aca="false">YEAR(E501)</f>
        <v>2018</v>
      </c>
      <c r="Y501" s="0" t="str">
        <f aca="false">TEXT(E501,"yyyy-mm")</f>
        <v>2018-07</v>
      </c>
      <c r="Z501" s="0" t="str">
        <f aca="false">"Q"&amp;ROUNDUP(MONTH(E501)/3,0)&amp;"-"&amp;YEAR(E501)</f>
        <v>Q3-2018</v>
      </c>
    </row>
    <row r="502" customFormat="false" ht="14.25" hidden="false" customHeight="false" outlineLevel="0" collapsed="false">
      <c r="A502" s="0" t="s">
        <v>544</v>
      </c>
      <c r="B502" s="0" t="s">
        <v>38</v>
      </c>
      <c r="C502" s="0" t="s">
        <v>46</v>
      </c>
      <c r="D502" s="9" t="n">
        <v>43200</v>
      </c>
      <c r="E502" s="9" t="n">
        <v>43310</v>
      </c>
      <c r="F502" s="9" t="n">
        <v>43338</v>
      </c>
      <c r="G502" s="9" t="n">
        <v>43342</v>
      </c>
      <c r="H502" s="10" t="s">
        <v>36</v>
      </c>
      <c r="I502" s="0" t="n">
        <v>15</v>
      </c>
      <c r="J502" s="0" t="n">
        <v>46</v>
      </c>
      <c r="K502" s="0" t="n">
        <v>292</v>
      </c>
      <c r="L502" s="0" t="n">
        <v>14</v>
      </c>
      <c r="M502" s="0" t="n">
        <v>2</v>
      </c>
      <c r="N502" s="11" t="n">
        <v>0.1</v>
      </c>
      <c r="O502" s="12" t="n">
        <v>2177.77</v>
      </c>
      <c r="P502" s="12" t="n">
        <v>3202.6</v>
      </c>
      <c r="Q502" s="12" t="n">
        <f aca="false">M502*P502*(1-N502)</f>
        <v>5764.68</v>
      </c>
      <c r="R502" s="12" t="n">
        <f aca="false">M502*O502</f>
        <v>4355.54</v>
      </c>
      <c r="S502" s="12" t="n">
        <f aca="false">Q502-R502</f>
        <v>1409.14</v>
      </c>
      <c r="T502" s="11" t="n">
        <f aca="false">IFERROR(S502/Q502,0)</f>
        <v>0.244443750563778</v>
      </c>
      <c r="U502" s="13" t="n">
        <f aca="false">F502-E502</f>
        <v>28</v>
      </c>
      <c r="V502" s="13" t="n">
        <f aca="false">G502-F502</f>
        <v>4</v>
      </c>
      <c r="W502" s="13" t="n">
        <f aca="false">G502-E502</f>
        <v>32</v>
      </c>
      <c r="X502" s="10" t="n">
        <f aca="false">YEAR(E502)</f>
        <v>2018</v>
      </c>
      <c r="Y502" s="0" t="str">
        <f aca="false">TEXT(E502,"yyyy-mm")</f>
        <v>2018-07</v>
      </c>
      <c r="Z502" s="0" t="str">
        <f aca="false">"Q"&amp;ROUNDUP(MONTH(E502)/3,0)&amp;"-"&amp;YEAR(E502)</f>
        <v>Q3-2018</v>
      </c>
    </row>
    <row r="503" customFormat="false" ht="14.25" hidden="false" customHeight="false" outlineLevel="0" collapsed="false">
      <c r="A503" s="0" t="s">
        <v>545</v>
      </c>
      <c r="B503" s="0" t="s">
        <v>41</v>
      </c>
      <c r="C503" s="0" t="s">
        <v>46</v>
      </c>
      <c r="D503" s="9" t="n">
        <v>43200</v>
      </c>
      <c r="E503" s="9" t="n">
        <v>43310</v>
      </c>
      <c r="F503" s="9" t="n">
        <v>43338</v>
      </c>
      <c r="G503" s="9" t="n">
        <v>43345</v>
      </c>
      <c r="H503" s="10" t="s">
        <v>36</v>
      </c>
      <c r="I503" s="0" t="n">
        <v>21</v>
      </c>
      <c r="J503" s="0" t="n">
        <v>48</v>
      </c>
      <c r="K503" s="0" t="n">
        <v>315</v>
      </c>
      <c r="L503" s="0" t="n">
        <v>8</v>
      </c>
      <c r="M503" s="0" t="n">
        <v>5</v>
      </c>
      <c r="N503" s="11" t="n">
        <v>0.2</v>
      </c>
      <c r="O503" s="12" t="n">
        <v>645.75</v>
      </c>
      <c r="P503" s="12" t="n">
        <v>1058.6</v>
      </c>
      <c r="Q503" s="12" t="n">
        <f aca="false">M503*P503*(1-N503)</f>
        <v>4234.4</v>
      </c>
      <c r="R503" s="12" t="n">
        <f aca="false">M503*O503</f>
        <v>3228.75</v>
      </c>
      <c r="S503" s="12" t="n">
        <f aca="false">Q503-R503</f>
        <v>1005.65</v>
      </c>
      <c r="T503" s="11" t="n">
        <f aca="false">IFERROR(S503/Q503,0)</f>
        <v>0.237495276780654</v>
      </c>
      <c r="U503" s="13" t="n">
        <f aca="false">F503-E503</f>
        <v>28</v>
      </c>
      <c r="V503" s="13" t="n">
        <f aca="false">G503-F503</f>
        <v>7</v>
      </c>
      <c r="W503" s="13" t="n">
        <f aca="false">G503-E503</f>
        <v>35</v>
      </c>
      <c r="X503" s="10" t="n">
        <f aca="false">YEAR(E503)</f>
        <v>2018</v>
      </c>
      <c r="Y503" s="0" t="str">
        <f aca="false">TEXT(E503,"yyyy-mm")</f>
        <v>2018-07</v>
      </c>
      <c r="Z503" s="0" t="str">
        <f aca="false">"Q"&amp;ROUNDUP(MONTH(E503)/3,0)&amp;"-"&amp;YEAR(E503)</f>
        <v>Q3-2018</v>
      </c>
    </row>
    <row r="504" customFormat="false" ht="14.25" hidden="false" customHeight="false" outlineLevel="0" collapsed="false">
      <c r="A504" s="0" t="s">
        <v>546</v>
      </c>
      <c r="B504" s="0" t="s">
        <v>41</v>
      </c>
      <c r="C504" s="0" t="s">
        <v>48</v>
      </c>
      <c r="D504" s="9" t="n">
        <v>43200</v>
      </c>
      <c r="E504" s="9" t="n">
        <v>43310</v>
      </c>
      <c r="F504" s="9" t="n">
        <v>43338</v>
      </c>
      <c r="G504" s="9" t="n">
        <v>43344</v>
      </c>
      <c r="H504" s="10" t="s">
        <v>36</v>
      </c>
      <c r="I504" s="0" t="n">
        <v>20</v>
      </c>
      <c r="J504" s="0" t="n">
        <v>33</v>
      </c>
      <c r="K504" s="0" t="n">
        <v>35</v>
      </c>
      <c r="L504" s="0" t="n">
        <v>26</v>
      </c>
      <c r="M504" s="0" t="n">
        <v>8</v>
      </c>
      <c r="N504" s="11" t="n">
        <v>0.4</v>
      </c>
      <c r="O504" s="12" t="n">
        <v>778.27</v>
      </c>
      <c r="P504" s="12" t="n">
        <v>1768.8</v>
      </c>
      <c r="Q504" s="12" t="n">
        <f aca="false">M504*P504*(1-N504)</f>
        <v>8490.24</v>
      </c>
      <c r="R504" s="12" t="n">
        <f aca="false">M504*O504</f>
        <v>6226.16</v>
      </c>
      <c r="S504" s="12" t="n">
        <f aca="false">Q504-R504</f>
        <v>2264.08</v>
      </c>
      <c r="T504" s="11" t="n">
        <f aca="false">IFERROR(S504/Q504,0)</f>
        <v>0.266668551183477</v>
      </c>
      <c r="U504" s="13" t="n">
        <f aca="false">F504-E504</f>
        <v>28</v>
      </c>
      <c r="V504" s="13" t="n">
        <f aca="false">G504-F504</f>
        <v>6</v>
      </c>
      <c r="W504" s="13" t="n">
        <f aca="false">G504-E504</f>
        <v>34</v>
      </c>
      <c r="X504" s="10" t="n">
        <f aca="false">YEAR(E504)</f>
        <v>2018</v>
      </c>
      <c r="Y504" s="0" t="str">
        <f aca="false">TEXT(E504,"yyyy-mm")</f>
        <v>2018-07</v>
      </c>
      <c r="Z504" s="0" t="str">
        <f aca="false">"Q"&amp;ROUNDUP(MONTH(E504)/3,0)&amp;"-"&amp;YEAR(E504)</f>
        <v>Q3-2018</v>
      </c>
    </row>
    <row r="505" customFormat="false" ht="14.25" hidden="false" customHeight="false" outlineLevel="0" collapsed="false">
      <c r="A505" s="0" t="s">
        <v>547</v>
      </c>
      <c r="B505" s="0" t="s">
        <v>34</v>
      </c>
      <c r="C505" s="0" t="s">
        <v>39</v>
      </c>
      <c r="D505" s="9" t="n">
        <v>43200</v>
      </c>
      <c r="E505" s="9" t="n">
        <v>43310</v>
      </c>
      <c r="F505" s="9" t="n">
        <v>43337</v>
      </c>
      <c r="G505" s="9" t="n">
        <v>43347</v>
      </c>
      <c r="H505" s="10" t="s">
        <v>36</v>
      </c>
      <c r="I505" s="0" t="n">
        <v>2</v>
      </c>
      <c r="J505" s="0" t="n">
        <v>1</v>
      </c>
      <c r="K505" s="0" t="n">
        <v>199</v>
      </c>
      <c r="L505" s="0" t="n">
        <v>2</v>
      </c>
      <c r="M505" s="0" t="n">
        <v>5</v>
      </c>
      <c r="N505" s="11" t="n">
        <v>0.1</v>
      </c>
      <c r="O505" s="12" t="n">
        <v>534.33</v>
      </c>
      <c r="P505" s="12" t="n">
        <v>971.5</v>
      </c>
      <c r="Q505" s="12" t="n">
        <f aca="false">M505*P505*(1-N505)</f>
        <v>4371.75</v>
      </c>
      <c r="R505" s="12" t="n">
        <f aca="false">M505*O505</f>
        <v>2671.65</v>
      </c>
      <c r="S505" s="12" t="n">
        <f aca="false">Q505-R505</f>
        <v>1700.1</v>
      </c>
      <c r="T505" s="11" t="n">
        <f aca="false">IFERROR(S505/Q505,0)</f>
        <v>0.388883170355121</v>
      </c>
      <c r="U505" s="13" t="n">
        <f aca="false">F505-E505</f>
        <v>27</v>
      </c>
      <c r="V505" s="13" t="n">
        <f aca="false">G505-F505</f>
        <v>10</v>
      </c>
      <c r="W505" s="13" t="n">
        <f aca="false">G505-E505</f>
        <v>37</v>
      </c>
      <c r="X505" s="10" t="n">
        <f aca="false">YEAR(E505)</f>
        <v>2018</v>
      </c>
      <c r="Y505" s="0" t="str">
        <f aca="false">TEXT(E505,"yyyy-mm")</f>
        <v>2018-07</v>
      </c>
      <c r="Z505" s="0" t="str">
        <f aca="false">"Q"&amp;ROUNDUP(MONTH(E505)/3,0)&amp;"-"&amp;YEAR(E505)</f>
        <v>Q3-2018</v>
      </c>
    </row>
    <row r="506" customFormat="false" ht="14.25" hidden="false" customHeight="false" outlineLevel="0" collapsed="false">
      <c r="A506" s="0" t="s">
        <v>548</v>
      </c>
      <c r="B506" s="0" t="s">
        <v>38</v>
      </c>
      <c r="C506" s="0" t="s">
        <v>39</v>
      </c>
      <c r="D506" s="9" t="n">
        <v>43200</v>
      </c>
      <c r="E506" s="9" t="n">
        <v>43310</v>
      </c>
      <c r="F506" s="9" t="n">
        <v>43332</v>
      </c>
      <c r="G506" s="9" t="n">
        <v>43336</v>
      </c>
      <c r="H506" s="10" t="s">
        <v>36</v>
      </c>
      <c r="I506" s="0" t="n">
        <v>19</v>
      </c>
      <c r="J506" s="0" t="n">
        <v>34</v>
      </c>
      <c r="K506" s="0" t="n">
        <v>153</v>
      </c>
      <c r="L506" s="0" t="n">
        <v>34</v>
      </c>
      <c r="M506" s="0" t="n">
        <v>4</v>
      </c>
      <c r="N506" s="11" t="n">
        <v>0.1</v>
      </c>
      <c r="O506" s="12" t="n">
        <v>478.38</v>
      </c>
      <c r="P506" s="12" t="n">
        <v>938</v>
      </c>
      <c r="Q506" s="12" t="n">
        <f aca="false">M506*P506*(1-N506)</f>
        <v>3376.8</v>
      </c>
      <c r="R506" s="12" t="n">
        <f aca="false">M506*O506</f>
        <v>1913.52</v>
      </c>
      <c r="S506" s="12" t="n">
        <f aca="false">Q506-R506</f>
        <v>1463.28</v>
      </c>
      <c r="T506" s="11" t="n">
        <f aca="false">IFERROR(S506/Q506,0)</f>
        <v>0.433333333333333</v>
      </c>
      <c r="U506" s="13" t="n">
        <f aca="false">F506-E506</f>
        <v>22</v>
      </c>
      <c r="V506" s="13" t="n">
        <f aca="false">G506-F506</f>
        <v>4</v>
      </c>
      <c r="W506" s="13" t="n">
        <f aca="false">G506-E506</f>
        <v>26</v>
      </c>
      <c r="X506" s="10" t="n">
        <f aca="false">YEAR(E506)</f>
        <v>2018</v>
      </c>
      <c r="Y506" s="0" t="str">
        <f aca="false">TEXT(E506,"yyyy-mm")</f>
        <v>2018-07</v>
      </c>
      <c r="Z506" s="0" t="str">
        <f aca="false">"Q"&amp;ROUNDUP(MONTH(E506)/3,0)&amp;"-"&amp;YEAR(E506)</f>
        <v>Q3-2018</v>
      </c>
    </row>
    <row r="507" customFormat="false" ht="14.25" hidden="false" customHeight="false" outlineLevel="0" collapsed="false">
      <c r="A507" s="0" t="s">
        <v>549</v>
      </c>
      <c r="B507" s="0" t="s">
        <v>38</v>
      </c>
      <c r="C507" s="0" t="s">
        <v>48</v>
      </c>
      <c r="D507" s="9" t="n">
        <v>43200</v>
      </c>
      <c r="E507" s="9" t="n">
        <v>43310</v>
      </c>
      <c r="F507" s="9" t="n">
        <v>43336</v>
      </c>
      <c r="G507" s="9" t="n">
        <v>43337</v>
      </c>
      <c r="H507" s="10" t="s">
        <v>36</v>
      </c>
      <c r="I507" s="0" t="n">
        <v>16</v>
      </c>
      <c r="J507" s="0" t="n">
        <v>49</v>
      </c>
      <c r="K507" s="0" t="n">
        <v>27</v>
      </c>
      <c r="L507" s="0" t="n">
        <v>20</v>
      </c>
      <c r="M507" s="0" t="n">
        <v>5</v>
      </c>
      <c r="N507" s="11" t="n">
        <v>0.2</v>
      </c>
      <c r="O507" s="12" t="n">
        <v>756.9</v>
      </c>
      <c r="P507" s="12" t="n">
        <v>958.1</v>
      </c>
      <c r="Q507" s="12" t="n">
        <f aca="false">M507*P507*(1-N507)</f>
        <v>3832.4</v>
      </c>
      <c r="R507" s="12" t="n">
        <f aca="false">M507*O507</f>
        <v>3784.5</v>
      </c>
      <c r="S507" s="12" t="n">
        <f aca="false">Q507-R507</f>
        <v>47.9000000000001</v>
      </c>
      <c r="T507" s="11" t="n">
        <f aca="false">IFERROR(S507/Q507,0)</f>
        <v>0.0124986953345163</v>
      </c>
      <c r="U507" s="13" t="n">
        <f aca="false">F507-E507</f>
        <v>26</v>
      </c>
      <c r="V507" s="13" t="n">
        <f aca="false">G507-F507</f>
        <v>1</v>
      </c>
      <c r="W507" s="13" t="n">
        <f aca="false">G507-E507</f>
        <v>27</v>
      </c>
      <c r="X507" s="10" t="n">
        <f aca="false">YEAR(E507)</f>
        <v>2018</v>
      </c>
      <c r="Y507" s="0" t="str">
        <f aca="false">TEXT(E507,"yyyy-mm")</f>
        <v>2018-07</v>
      </c>
      <c r="Z507" s="0" t="str">
        <f aca="false">"Q"&amp;ROUNDUP(MONTH(E507)/3,0)&amp;"-"&amp;YEAR(E507)</f>
        <v>Q3-2018</v>
      </c>
    </row>
    <row r="508" customFormat="false" ht="14.25" hidden="false" customHeight="false" outlineLevel="0" collapsed="false">
      <c r="A508" s="0" t="s">
        <v>550</v>
      </c>
      <c r="B508" s="0" t="s">
        <v>38</v>
      </c>
      <c r="C508" s="0" t="s">
        <v>39</v>
      </c>
      <c r="D508" s="9" t="n">
        <v>43200</v>
      </c>
      <c r="E508" s="9" t="n">
        <v>43310</v>
      </c>
      <c r="F508" s="9" t="n">
        <v>43323</v>
      </c>
      <c r="G508" s="9" t="n">
        <v>43326</v>
      </c>
      <c r="H508" s="10" t="s">
        <v>36</v>
      </c>
      <c r="I508" s="0" t="n">
        <v>15</v>
      </c>
      <c r="J508" s="0" t="n">
        <v>1</v>
      </c>
      <c r="K508" s="0" t="n">
        <v>166</v>
      </c>
      <c r="L508" s="0" t="n">
        <v>23</v>
      </c>
      <c r="M508" s="0" t="n">
        <v>8</v>
      </c>
      <c r="N508" s="11" t="n">
        <v>0.05</v>
      </c>
      <c r="O508" s="12" t="n">
        <v>2111.91</v>
      </c>
      <c r="P508" s="12" t="n">
        <v>3705.1</v>
      </c>
      <c r="Q508" s="12" t="n">
        <f aca="false">M508*P508*(1-N508)</f>
        <v>28158.76</v>
      </c>
      <c r="R508" s="12" t="n">
        <f aca="false">M508*O508</f>
        <v>16895.28</v>
      </c>
      <c r="S508" s="12" t="n">
        <f aca="false">Q508-R508</f>
        <v>11263.48</v>
      </c>
      <c r="T508" s="11" t="n">
        <f aca="false">IFERROR(S508/Q508,0)</f>
        <v>0.399999147689742</v>
      </c>
      <c r="U508" s="13" t="n">
        <f aca="false">F508-E508</f>
        <v>13</v>
      </c>
      <c r="V508" s="13" t="n">
        <f aca="false">G508-F508</f>
        <v>3</v>
      </c>
      <c r="W508" s="13" t="n">
        <f aca="false">G508-E508</f>
        <v>16</v>
      </c>
      <c r="X508" s="10" t="n">
        <f aca="false">YEAR(E508)</f>
        <v>2018</v>
      </c>
      <c r="Y508" s="0" t="str">
        <f aca="false">TEXT(E508,"yyyy-mm")</f>
        <v>2018-07</v>
      </c>
      <c r="Z508" s="0" t="str">
        <f aca="false">"Q"&amp;ROUNDUP(MONTH(E508)/3,0)&amp;"-"&amp;YEAR(E508)</f>
        <v>Q3-2018</v>
      </c>
    </row>
    <row r="509" customFormat="false" ht="14.25" hidden="false" customHeight="false" outlineLevel="0" collapsed="false">
      <c r="A509" s="0" t="s">
        <v>551</v>
      </c>
      <c r="B509" s="0" t="s">
        <v>43</v>
      </c>
      <c r="C509" s="0" t="s">
        <v>35</v>
      </c>
      <c r="D509" s="9" t="n">
        <v>43200</v>
      </c>
      <c r="E509" s="9" t="n">
        <v>43311</v>
      </c>
      <c r="F509" s="9" t="n">
        <v>43322</v>
      </c>
      <c r="G509" s="9" t="n">
        <v>43325</v>
      </c>
      <c r="H509" s="10" t="s">
        <v>36</v>
      </c>
      <c r="I509" s="0" t="n">
        <v>25</v>
      </c>
      <c r="J509" s="0" t="n">
        <v>48</v>
      </c>
      <c r="K509" s="0" t="n">
        <v>257</v>
      </c>
      <c r="L509" s="0" t="n">
        <v>20</v>
      </c>
      <c r="M509" s="0" t="n">
        <v>8</v>
      </c>
      <c r="N509" s="11" t="n">
        <v>0.075</v>
      </c>
      <c r="O509" s="12" t="n">
        <v>686.82</v>
      </c>
      <c r="P509" s="12" t="n">
        <v>1025.1</v>
      </c>
      <c r="Q509" s="12" t="n">
        <f aca="false">M509*P509*(1-N509)</f>
        <v>7585.74</v>
      </c>
      <c r="R509" s="12" t="n">
        <f aca="false">M509*O509</f>
        <v>5494.56</v>
      </c>
      <c r="S509" s="12" t="n">
        <f aca="false">Q509-R509</f>
        <v>2091.18</v>
      </c>
      <c r="T509" s="11" t="n">
        <f aca="false">IFERROR(S509/Q509,0)</f>
        <v>0.275672511844593</v>
      </c>
      <c r="U509" s="13" t="n">
        <f aca="false">F509-E509</f>
        <v>11</v>
      </c>
      <c r="V509" s="13" t="n">
        <f aca="false">G509-F509</f>
        <v>3</v>
      </c>
      <c r="W509" s="13" t="n">
        <f aca="false">G509-E509</f>
        <v>14</v>
      </c>
      <c r="X509" s="10" t="n">
        <f aca="false">YEAR(E509)</f>
        <v>2018</v>
      </c>
      <c r="Y509" s="0" t="str">
        <f aca="false">TEXT(E509,"yyyy-mm")</f>
        <v>2018-07</v>
      </c>
      <c r="Z509" s="0" t="str">
        <f aca="false">"Q"&amp;ROUNDUP(MONTH(E509)/3,0)&amp;"-"&amp;YEAR(E509)</f>
        <v>Q3-2018</v>
      </c>
    </row>
    <row r="510" customFormat="false" ht="14.25" hidden="false" customHeight="false" outlineLevel="0" collapsed="false">
      <c r="A510" s="0" t="s">
        <v>552</v>
      </c>
      <c r="B510" s="0" t="s">
        <v>38</v>
      </c>
      <c r="C510" s="0" t="s">
        <v>39</v>
      </c>
      <c r="D510" s="9" t="n">
        <v>43200</v>
      </c>
      <c r="E510" s="9" t="n">
        <v>43311</v>
      </c>
      <c r="F510" s="9" t="n">
        <v>43328</v>
      </c>
      <c r="G510" s="9" t="n">
        <v>43332</v>
      </c>
      <c r="H510" s="10" t="s">
        <v>36</v>
      </c>
      <c r="I510" s="0" t="n">
        <v>16</v>
      </c>
      <c r="J510" s="0" t="n">
        <v>4</v>
      </c>
      <c r="K510" s="0" t="n">
        <v>184</v>
      </c>
      <c r="L510" s="0" t="n">
        <v>5</v>
      </c>
      <c r="M510" s="0" t="n">
        <v>7</v>
      </c>
      <c r="N510" s="11" t="n">
        <v>0.075</v>
      </c>
      <c r="O510" s="12" t="n">
        <v>1711.31</v>
      </c>
      <c r="P510" s="12" t="n">
        <v>2592.9</v>
      </c>
      <c r="Q510" s="12" t="n">
        <f aca="false">M510*P510*(1-N510)</f>
        <v>16789.0275</v>
      </c>
      <c r="R510" s="12" t="n">
        <f aca="false">M510*O510</f>
        <v>11979.17</v>
      </c>
      <c r="S510" s="12" t="n">
        <f aca="false">Q510-R510</f>
        <v>4809.8575</v>
      </c>
      <c r="T510" s="11" t="n">
        <f aca="false">IFERROR(S510/Q510,0)</f>
        <v>0.286488154242406</v>
      </c>
      <c r="U510" s="13" t="n">
        <f aca="false">F510-E510</f>
        <v>17</v>
      </c>
      <c r="V510" s="13" t="n">
        <f aca="false">G510-F510</f>
        <v>4</v>
      </c>
      <c r="W510" s="13" t="n">
        <f aca="false">G510-E510</f>
        <v>21</v>
      </c>
      <c r="X510" s="10" t="n">
        <f aca="false">YEAR(E510)</f>
        <v>2018</v>
      </c>
      <c r="Y510" s="0" t="str">
        <f aca="false">TEXT(E510,"yyyy-mm")</f>
        <v>2018-07</v>
      </c>
      <c r="Z510" s="0" t="str">
        <f aca="false">"Q"&amp;ROUNDUP(MONTH(E510)/3,0)&amp;"-"&amp;YEAR(E510)</f>
        <v>Q3-2018</v>
      </c>
    </row>
    <row r="511" customFormat="false" ht="14.25" hidden="false" customHeight="false" outlineLevel="0" collapsed="false">
      <c r="A511" s="0" t="s">
        <v>553</v>
      </c>
      <c r="B511" s="0" t="s">
        <v>43</v>
      </c>
      <c r="C511" s="0" t="s">
        <v>39</v>
      </c>
      <c r="D511" s="9" t="n">
        <v>43200</v>
      </c>
      <c r="E511" s="9" t="n">
        <v>43311</v>
      </c>
      <c r="F511" s="9" t="n">
        <v>43338</v>
      </c>
      <c r="G511" s="9" t="n">
        <v>43344</v>
      </c>
      <c r="H511" s="10" t="s">
        <v>36</v>
      </c>
      <c r="I511" s="0" t="n">
        <v>25</v>
      </c>
      <c r="J511" s="0" t="n">
        <v>15</v>
      </c>
      <c r="K511" s="0" t="n">
        <v>150</v>
      </c>
      <c r="L511" s="0" t="n">
        <v>39</v>
      </c>
      <c r="M511" s="0" t="n">
        <v>1</v>
      </c>
      <c r="N511" s="11" t="n">
        <v>0.15</v>
      </c>
      <c r="O511" s="12" t="n">
        <v>3054.06</v>
      </c>
      <c r="P511" s="12" t="n">
        <v>3865.9</v>
      </c>
      <c r="Q511" s="12" t="n">
        <f aca="false">M511*P511*(1-N511)</f>
        <v>3286.015</v>
      </c>
      <c r="R511" s="12" t="n">
        <f aca="false">M511*O511</f>
        <v>3054.06</v>
      </c>
      <c r="S511" s="12" t="n">
        <f aca="false">Q511-R511</f>
        <v>231.955</v>
      </c>
      <c r="T511" s="11" t="n">
        <f aca="false">IFERROR(S511/Q511,0)</f>
        <v>0.0705885396140918</v>
      </c>
      <c r="U511" s="13" t="n">
        <f aca="false">F511-E511</f>
        <v>27</v>
      </c>
      <c r="V511" s="13" t="n">
        <f aca="false">G511-F511</f>
        <v>6</v>
      </c>
      <c r="W511" s="13" t="n">
        <f aca="false">G511-E511</f>
        <v>33</v>
      </c>
      <c r="X511" s="10" t="n">
        <f aca="false">YEAR(E511)</f>
        <v>2018</v>
      </c>
      <c r="Y511" s="0" t="str">
        <f aca="false">TEXT(E511,"yyyy-mm")</f>
        <v>2018-07</v>
      </c>
      <c r="Z511" s="0" t="str">
        <f aca="false">"Q"&amp;ROUNDUP(MONTH(E511)/3,0)&amp;"-"&amp;YEAR(E511)</f>
        <v>Q3-2018</v>
      </c>
    </row>
    <row r="512" customFormat="false" ht="14.25" hidden="false" customHeight="false" outlineLevel="0" collapsed="false">
      <c r="A512" s="0" t="s">
        <v>554</v>
      </c>
      <c r="B512" s="0" t="s">
        <v>41</v>
      </c>
      <c r="C512" s="0" t="s">
        <v>58</v>
      </c>
      <c r="D512" s="9" t="n">
        <v>43200</v>
      </c>
      <c r="E512" s="9" t="n">
        <v>43311</v>
      </c>
      <c r="F512" s="9" t="n">
        <v>43334</v>
      </c>
      <c r="G512" s="9" t="n">
        <v>43344</v>
      </c>
      <c r="H512" s="10" t="s">
        <v>36</v>
      </c>
      <c r="I512" s="0" t="n">
        <v>22</v>
      </c>
      <c r="J512" s="0" t="n">
        <v>30</v>
      </c>
      <c r="K512" s="0" t="n">
        <v>347</v>
      </c>
      <c r="L512" s="0" t="n">
        <v>36</v>
      </c>
      <c r="M512" s="0" t="n">
        <v>8</v>
      </c>
      <c r="N512" s="11" t="n">
        <v>0.05</v>
      </c>
      <c r="O512" s="12" t="n">
        <v>4226.03</v>
      </c>
      <c r="P512" s="12" t="n">
        <v>5634.7</v>
      </c>
      <c r="Q512" s="12" t="n">
        <f aca="false">M512*P512*(1-N512)</f>
        <v>42823.72</v>
      </c>
      <c r="R512" s="12" t="n">
        <f aca="false">M512*O512</f>
        <v>33808.24</v>
      </c>
      <c r="S512" s="12" t="n">
        <f aca="false">Q512-R512</f>
        <v>9015.48</v>
      </c>
      <c r="T512" s="11" t="n">
        <f aca="false">IFERROR(S512/Q512,0)</f>
        <v>0.210525381727697</v>
      </c>
      <c r="U512" s="13" t="n">
        <f aca="false">F512-E512</f>
        <v>23</v>
      </c>
      <c r="V512" s="13" t="n">
        <f aca="false">G512-F512</f>
        <v>10</v>
      </c>
      <c r="W512" s="13" t="n">
        <f aca="false">G512-E512</f>
        <v>33</v>
      </c>
      <c r="X512" s="10" t="n">
        <f aca="false">YEAR(E512)</f>
        <v>2018</v>
      </c>
      <c r="Y512" s="0" t="str">
        <f aca="false">TEXT(E512,"yyyy-mm")</f>
        <v>2018-07</v>
      </c>
      <c r="Z512" s="0" t="str">
        <f aca="false">"Q"&amp;ROUNDUP(MONTH(E512)/3,0)&amp;"-"&amp;YEAR(E512)</f>
        <v>Q3-2018</v>
      </c>
    </row>
    <row r="513" customFormat="false" ht="14.25" hidden="false" customHeight="false" outlineLevel="0" collapsed="false">
      <c r="A513" s="0" t="s">
        <v>555</v>
      </c>
      <c r="B513" s="0" t="s">
        <v>41</v>
      </c>
      <c r="C513" s="0" t="s">
        <v>58</v>
      </c>
      <c r="D513" s="9" t="n">
        <v>43200</v>
      </c>
      <c r="E513" s="9" t="n">
        <v>43311</v>
      </c>
      <c r="F513" s="9" t="n">
        <v>43319</v>
      </c>
      <c r="G513" s="9" t="n">
        <v>43322</v>
      </c>
      <c r="H513" s="10" t="s">
        <v>36</v>
      </c>
      <c r="I513" s="0" t="n">
        <v>23</v>
      </c>
      <c r="J513" s="0" t="n">
        <v>41</v>
      </c>
      <c r="K513" s="0" t="n">
        <v>362</v>
      </c>
      <c r="L513" s="0" t="n">
        <v>15</v>
      </c>
      <c r="M513" s="0" t="n">
        <v>3</v>
      </c>
      <c r="N513" s="11" t="n">
        <v>0.05</v>
      </c>
      <c r="O513" s="12" t="n">
        <v>621.76</v>
      </c>
      <c r="P513" s="12" t="n">
        <v>971.5</v>
      </c>
      <c r="Q513" s="12" t="n">
        <f aca="false">M513*P513*(1-N513)</f>
        <v>2768.775</v>
      </c>
      <c r="R513" s="12" t="n">
        <f aca="false">M513*O513</f>
        <v>1865.28</v>
      </c>
      <c r="S513" s="12" t="n">
        <f aca="false">Q513-R513</f>
        <v>903.495</v>
      </c>
      <c r="T513" s="11" t="n">
        <f aca="false">IFERROR(S513/Q513,0)</f>
        <v>0.326315789473684</v>
      </c>
      <c r="U513" s="13" t="n">
        <f aca="false">F513-E513</f>
        <v>8</v>
      </c>
      <c r="V513" s="13" t="n">
        <f aca="false">G513-F513</f>
        <v>3</v>
      </c>
      <c r="W513" s="13" t="n">
        <f aca="false">G513-E513</f>
        <v>11</v>
      </c>
      <c r="X513" s="10" t="n">
        <f aca="false">YEAR(E513)</f>
        <v>2018</v>
      </c>
      <c r="Y513" s="0" t="str">
        <f aca="false">TEXT(E513,"yyyy-mm")</f>
        <v>2018-07</v>
      </c>
      <c r="Z513" s="0" t="str">
        <f aca="false">"Q"&amp;ROUNDUP(MONTH(E513)/3,0)&amp;"-"&amp;YEAR(E513)</f>
        <v>Q3-2018</v>
      </c>
    </row>
    <row r="514" customFormat="false" ht="14.25" hidden="false" customHeight="false" outlineLevel="0" collapsed="false">
      <c r="A514" s="0" t="s">
        <v>556</v>
      </c>
      <c r="B514" s="0" t="s">
        <v>34</v>
      </c>
      <c r="C514" s="0" t="s">
        <v>35</v>
      </c>
      <c r="D514" s="9" t="n">
        <v>43200</v>
      </c>
      <c r="E514" s="9" t="n">
        <v>43312</v>
      </c>
      <c r="F514" s="9" t="n">
        <v>43336</v>
      </c>
      <c r="G514" s="9" t="n">
        <v>43342</v>
      </c>
      <c r="H514" s="10" t="s">
        <v>36</v>
      </c>
      <c r="I514" s="0" t="n">
        <v>5</v>
      </c>
      <c r="J514" s="0" t="n">
        <v>3</v>
      </c>
      <c r="K514" s="0" t="n">
        <v>218</v>
      </c>
      <c r="L514" s="0" t="n">
        <v>28</v>
      </c>
      <c r="M514" s="0" t="n">
        <v>4</v>
      </c>
      <c r="N514" s="11" t="n">
        <v>0.15</v>
      </c>
      <c r="O514" s="12" t="n">
        <v>694.25</v>
      </c>
      <c r="P514" s="12" t="n">
        <v>1051.9</v>
      </c>
      <c r="Q514" s="12" t="n">
        <f aca="false">M514*P514*(1-N514)</f>
        <v>3576.46</v>
      </c>
      <c r="R514" s="12" t="n">
        <f aca="false">M514*O514</f>
        <v>2777</v>
      </c>
      <c r="S514" s="12" t="n">
        <f aca="false">Q514-R514</f>
        <v>799.46</v>
      </c>
      <c r="T514" s="11" t="n">
        <f aca="false">IFERROR(S514/Q514,0)</f>
        <v>0.223533885462161</v>
      </c>
      <c r="U514" s="13" t="n">
        <f aca="false">F514-E514</f>
        <v>24</v>
      </c>
      <c r="V514" s="13" t="n">
        <f aca="false">G514-F514</f>
        <v>6</v>
      </c>
      <c r="W514" s="13" t="n">
        <f aca="false">G514-E514</f>
        <v>30</v>
      </c>
      <c r="X514" s="10" t="n">
        <f aca="false">YEAR(E514)</f>
        <v>2018</v>
      </c>
      <c r="Y514" s="0" t="str">
        <f aca="false">TEXT(E514,"yyyy-mm")</f>
        <v>2018-07</v>
      </c>
      <c r="Z514" s="0" t="str">
        <f aca="false">"Q"&amp;ROUNDUP(MONTH(E514)/3,0)&amp;"-"&amp;YEAR(E514)</f>
        <v>Q3-2018</v>
      </c>
    </row>
    <row r="515" customFormat="false" ht="14.25" hidden="false" customHeight="false" outlineLevel="0" collapsed="false">
      <c r="A515" s="0" t="s">
        <v>557</v>
      </c>
      <c r="B515" s="0" t="s">
        <v>34</v>
      </c>
      <c r="C515" s="0" t="s">
        <v>39</v>
      </c>
      <c r="D515" s="9" t="n">
        <v>43200</v>
      </c>
      <c r="E515" s="9" t="n">
        <v>43312</v>
      </c>
      <c r="F515" s="9" t="n">
        <v>43331</v>
      </c>
      <c r="G515" s="9" t="n">
        <v>43337</v>
      </c>
      <c r="H515" s="10" t="s">
        <v>36</v>
      </c>
      <c r="I515" s="0" t="n">
        <v>12</v>
      </c>
      <c r="J515" s="0" t="n">
        <v>3</v>
      </c>
      <c r="K515" s="0" t="n">
        <v>196</v>
      </c>
      <c r="L515" s="0" t="n">
        <v>1</v>
      </c>
      <c r="M515" s="0" t="n">
        <v>7</v>
      </c>
      <c r="N515" s="11" t="n">
        <v>0.075</v>
      </c>
      <c r="O515" s="12" t="n">
        <v>683.74</v>
      </c>
      <c r="P515" s="12" t="n">
        <v>1051.9</v>
      </c>
      <c r="Q515" s="12" t="n">
        <f aca="false">M515*P515*(1-N515)</f>
        <v>6811.0525</v>
      </c>
      <c r="R515" s="12" t="n">
        <f aca="false">M515*O515</f>
        <v>4786.18</v>
      </c>
      <c r="S515" s="12" t="n">
        <f aca="false">Q515-R515</f>
        <v>2024.8725</v>
      </c>
      <c r="T515" s="11" t="n">
        <f aca="false">IFERROR(S515/Q515,0)</f>
        <v>0.297292158590761</v>
      </c>
      <c r="U515" s="13" t="n">
        <f aca="false">F515-E515</f>
        <v>19</v>
      </c>
      <c r="V515" s="13" t="n">
        <f aca="false">G515-F515</f>
        <v>6</v>
      </c>
      <c r="W515" s="13" t="n">
        <f aca="false">G515-E515</f>
        <v>25</v>
      </c>
      <c r="X515" s="10" t="n">
        <f aca="false">YEAR(E515)</f>
        <v>2018</v>
      </c>
      <c r="Y515" s="0" t="str">
        <f aca="false">TEXT(E515,"yyyy-mm")</f>
        <v>2018-07</v>
      </c>
      <c r="Z515" s="0" t="str">
        <f aca="false">"Q"&amp;ROUNDUP(MONTH(E515)/3,0)&amp;"-"&amp;YEAR(E515)</f>
        <v>Q3-2018</v>
      </c>
    </row>
    <row r="516" customFormat="false" ht="14.25" hidden="false" customHeight="false" outlineLevel="0" collapsed="false">
      <c r="A516" s="0" t="s">
        <v>558</v>
      </c>
      <c r="B516" s="0" t="s">
        <v>38</v>
      </c>
      <c r="C516" s="0" t="s">
        <v>35</v>
      </c>
      <c r="D516" s="9" t="n">
        <v>43200</v>
      </c>
      <c r="E516" s="9" t="n">
        <v>43312</v>
      </c>
      <c r="F516" s="9" t="n">
        <v>43335</v>
      </c>
      <c r="G516" s="9" t="n">
        <v>43345</v>
      </c>
      <c r="H516" s="10" t="s">
        <v>36</v>
      </c>
      <c r="I516" s="0" t="n">
        <v>17</v>
      </c>
      <c r="J516" s="0" t="n">
        <v>29</v>
      </c>
      <c r="K516" s="0" t="n">
        <v>226</v>
      </c>
      <c r="L516" s="0" t="n">
        <v>17</v>
      </c>
      <c r="M516" s="0" t="n">
        <v>2</v>
      </c>
      <c r="N516" s="11" t="n">
        <v>0.2</v>
      </c>
      <c r="O516" s="12" t="n">
        <v>854.25</v>
      </c>
      <c r="P516" s="12" t="n">
        <v>1139</v>
      </c>
      <c r="Q516" s="12" t="n">
        <f aca="false">M516*P516*(1-N516)</f>
        <v>1822.4</v>
      </c>
      <c r="R516" s="12" t="n">
        <f aca="false">M516*O516</f>
        <v>1708.5</v>
      </c>
      <c r="S516" s="12" t="n">
        <f aca="false">Q516-R516</f>
        <v>113.9</v>
      </c>
      <c r="T516" s="11" t="n">
        <f aca="false">IFERROR(S516/Q516,0)</f>
        <v>0.0625</v>
      </c>
      <c r="U516" s="13" t="n">
        <f aca="false">F516-E516</f>
        <v>23</v>
      </c>
      <c r="V516" s="13" t="n">
        <f aca="false">G516-F516</f>
        <v>10</v>
      </c>
      <c r="W516" s="13" t="n">
        <f aca="false">G516-E516</f>
        <v>33</v>
      </c>
      <c r="X516" s="10" t="n">
        <f aca="false">YEAR(E516)</f>
        <v>2018</v>
      </c>
      <c r="Y516" s="0" t="str">
        <f aca="false">TEXT(E516,"yyyy-mm")</f>
        <v>2018-07</v>
      </c>
      <c r="Z516" s="0" t="str">
        <f aca="false">"Q"&amp;ROUNDUP(MONTH(E516)/3,0)&amp;"-"&amp;YEAR(E516)</f>
        <v>Q3-2018</v>
      </c>
    </row>
    <row r="517" customFormat="false" ht="14.25" hidden="false" customHeight="false" outlineLevel="0" collapsed="false">
      <c r="A517" s="0" t="s">
        <v>559</v>
      </c>
      <c r="B517" s="0" t="s">
        <v>34</v>
      </c>
      <c r="C517" s="0" t="s">
        <v>48</v>
      </c>
      <c r="D517" s="9" t="n">
        <v>43200</v>
      </c>
      <c r="E517" s="9" t="n">
        <v>43312</v>
      </c>
      <c r="F517" s="9" t="n">
        <v>43318</v>
      </c>
      <c r="G517" s="9" t="n">
        <v>43326</v>
      </c>
      <c r="H517" s="10" t="s">
        <v>36</v>
      </c>
      <c r="I517" s="0" t="n">
        <v>10</v>
      </c>
      <c r="J517" s="0" t="n">
        <v>16</v>
      </c>
      <c r="K517" s="0" t="n">
        <v>33</v>
      </c>
      <c r="L517" s="0" t="n">
        <v>10</v>
      </c>
      <c r="M517" s="0" t="n">
        <v>8</v>
      </c>
      <c r="N517" s="11" t="n">
        <v>0.075</v>
      </c>
      <c r="O517" s="12" t="n">
        <v>3041.53</v>
      </c>
      <c r="P517" s="12" t="n">
        <v>5849.1</v>
      </c>
      <c r="Q517" s="12" t="n">
        <f aca="false">M517*P517*(1-N517)</f>
        <v>43283.34</v>
      </c>
      <c r="R517" s="12" t="n">
        <f aca="false">M517*O517</f>
        <v>24332.24</v>
      </c>
      <c r="S517" s="12" t="n">
        <f aca="false">Q517-R517</f>
        <v>18951.1</v>
      </c>
      <c r="T517" s="11" t="n">
        <f aca="false">IFERROR(S517/Q517,0)</f>
        <v>0.437838207495078</v>
      </c>
      <c r="U517" s="13" t="n">
        <f aca="false">F517-E517</f>
        <v>6</v>
      </c>
      <c r="V517" s="13" t="n">
        <f aca="false">G517-F517</f>
        <v>8</v>
      </c>
      <c r="W517" s="13" t="n">
        <f aca="false">G517-E517</f>
        <v>14</v>
      </c>
      <c r="X517" s="10" t="n">
        <f aca="false">YEAR(E517)</f>
        <v>2018</v>
      </c>
      <c r="Y517" s="0" t="str">
        <f aca="false">TEXT(E517,"yyyy-mm")</f>
        <v>2018-07</v>
      </c>
      <c r="Z517" s="0" t="str">
        <f aca="false">"Q"&amp;ROUNDUP(MONTH(E517)/3,0)&amp;"-"&amp;YEAR(E517)</f>
        <v>Q3-2018</v>
      </c>
    </row>
    <row r="518" customFormat="false" ht="14.25" hidden="false" customHeight="false" outlineLevel="0" collapsed="false">
      <c r="A518" s="0" t="s">
        <v>560</v>
      </c>
      <c r="B518" s="0" t="s">
        <v>38</v>
      </c>
      <c r="C518" s="0" t="s">
        <v>79</v>
      </c>
      <c r="D518" s="9" t="n">
        <v>43200</v>
      </c>
      <c r="E518" s="9" t="n">
        <v>43312</v>
      </c>
      <c r="F518" s="9" t="n">
        <v>43316</v>
      </c>
      <c r="G518" s="9" t="n">
        <v>43323</v>
      </c>
      <c r="H518" s="10" t="s">
        <v>36</v>
      </c>
      <c r="I518" s="0" t="n">
        <v>16</v>
      </c>
      <c r="J518" s="0" t="n">
        <v>21</v>
      </c>
      <c r="K518" s="0" t="n">
        <v>68</v>
      </c>
      <c r="L518" s="0" t="n">
        <v>2</v>
      </c>
      <c r="M518" s="0" t="n">
        <v>4</v>
      </c>
      <c r="N518" s="11" t="n">
        <v>0.075</v>
      </c>
      <c r="O518" s="12" t="n">
        <v>1222.88</v>
      </c>
      <c r="P518" s="12" t="n">
        <v>2264.6</v>
      </c>
      <c r="Q518" s="12" t="n">
        <f aca="false">M518*P518*(1-N518)</f>
        <v>8379.02</v>
      </c>
      <c r="R518" s="12" t="n">
        <f aca="false">M518*O518</f>
        <v>4891.52</v>
      </c>
      <c r="S518" s="12" t="n">
        <f aca="false">Q518-R518</f>
        <v>3487.5</v>
      </c>
      <c r="T518" s="11" t="n">
        <f aca="false">IFERROR(S518/Q518,0)</f>
        <v>0.416218125747402</v>
      </c>
      <c r="U518" s="13" t="n">
        <f aca="false">F518-E518</f>
        <v>4</v>
      </c>
      <c r="V518" s="13" t="n">
        <f aca="false">G518-F518</f>
        <v>7</v>
      </c>
      <c r="W518" s="13" t="n">
        <f aca="false">G518-E518</f>
        <v>11</v>
      </c>
      <c r="X518" s="10" t="n">
        <f aca="false">YEAR(E518)</f>
        <v>2018</v>
      </c>
      <c r="Y518" s="0" t="str">
        <f aca="false">TEXT(E518,"yyyy-mm")</f>
        <v>2018-07</v>
      </c>
      <c r="Z518" s="0" t="str">
        <f aca="false">"Q"&amp;ROUNDUP(MONTH(E518)/3,0)&amp;"-"&amp;YEAR(E518)</f>
        <v>Q3-2018</v>
      </c>
    </row>
    <row r="519" customFormat="false" ht="14.25" hidden="false" customHeight="false" outlineLevel="0" collapsed="false">
      <c r="A519" s="0" t="s">
        <v>561</v>
      </c>
      <c r="B519" s="0" t="s">
        <v>34</v>
      </c>
      <c r="C519" s="0" t="s">
        <v>39</v>
      </c>
      <c r="D519" s="9" t="n">
        <v>43200</v>
      </c>
      <c r="E519" s="9" t="n">
        <v>43312</v>
      </c>
      <c r="F519" s="9" t="n">
        <v>43330</v>
      </c>
      <c r="G519" s="9" t="n">
        <v>43337</v>
      </c>
      <c r="H519" s="10" t="s">
        <v>36</v>
      </c>
      <c r="I519" s="0" t="n">
        <v>11</v>
      </c>
      <c r="J519" s="0" t="n">
        <v>26</v>
      </c>
      <c r="K519" s="0" t="n">
        <v>105</v>
      </c>
      <c r="L519" s="0" t="n">
        <v>26</v>
      </c>
      <c r="M519" s="0" t="n">
        <v>7</v>
      </c>
      <c r="N519" s="11" t="n">
        <v>0.075</v>
      </c>
      <c r="O519" s="12" t="n">
        <v>889.22</v>
      </c>
      <c r="P519" s="12" t="n">
        <v>1125.6</v>
      </c>
      <c r="Q519" s="12" t="n">
        <f aca="false">M519*P519*(1-N519)</f>
        <v>7288.26</v>
      </c>
      <c r="R519" s="12" t="n">
        <f aca="false">M519*O519</f>
        <v>6224.54</v>
      </c>
      <c r="S519" s="12" t="n">
        <f aca="false">Q519-R519</f>
        <v>1063.72</v>
      </c>
      <c r="T519" s="11" t="n">
        <f aca="false">IFERROR(S519/Q519,0)</f>
        <v>0.145949787740832</v>
      </c>
      <c r="U519" s="13" t="n">
        <f aca="false">F519-E519</f>
        <v>18</v>
      </c>
      <c r="V519" s="13" t="n">
        <f aca="false">G519-F519</f>
        <v>7</v>
      </c>
      <c r="W519" s="13" t="n">
        <f aca="false">G519-E519</f>
        <v>25</v>
      </c>
      <c r="X519" s="10" t="n">
        <f aca="false">YEAR(E519)</f>
        <v>2018</v>
      </c>
      <c r="Y519" s="0" t="str">
        <f aca="false">TEXT(E519,"yyyy-mm")</f>
        <v>2018-07</v>
      </c>
      <c r="Z519" s="0" t="str">
        <f aca="false">"Q"&amp;ROUNDUP(MONTH(E519)/3,0)&amp;"-"&amp;YEAR(E519)</f>
        <v>Q3-2018</v>
      </c>
    </row>
    <row r="520" customFormat="false" ht="14.25" hidden="false" customHeight="false" outlineLevel="0" collapsed="false">
      <c r="A520" s="0" t="s">
        <v>562</v>
      </c>
      <c r="B520" s="0" t="s">
        <v>38</v>
      </c>
      <c r="C520" s="0" t="s">
        <v>48</v>
      </c>
      <c r="D520" s="9" t="n">
        <v>43200</v>
      </c>
      <c r="E520" s="9" t="n">
        <v>43312</v>
      </c>
      <c r="F520" s="9" t="n">
        <v>43323</v>
      </c>
      <c r="G520" s="9" t="n">
        <v>43327</v>
      </c>
      <c r="H520" s="10" t="s">
        <v>36</v>
      </c>
      <c r="I520" s="0" t="n">
        <v>17</v>
      </c>
      <c r="J520" s="0" t="n">
        <v>37</v>
      </c>
      <c r="K520" s="0" t="n">
        <v>7</v>
      </c>
      <c r="L520" s="0" t="n">
        <v>20</v>
      </c>
      <c r="M520" s="0" t="n">
        <v>7</v>
      </c>
      <c r="N520" s="11" t="n">
        <v>0.05</v>
      </c>
      <c r="O520" s="12" t="n">
        <v>755.09</v>
      </c>
      <c r="P520" s="12" t="n">
        <v>1078.7</v>
      </c>
      <c r="Q520" s="12" t="n">
        <f aca="false">M520*P520*(1-N520)</f>
        <v>7173.355</v>
      </c>
      <c r="R520" s="12" t="n">
        <f aca="false">M520*O520</f>
        <v>5285.63</v>
      </c>
      <c r="S520" s="12" t="n">
        <f aca="false">Q520-R520</f>
        <v>1887.725</v>
      </c>
      <c r="T520" s="11" t="n">
        <f aca="false">IFERROR(S520/Q520,0)</f>
        <v>0.263157894736842</v>
      </c>
      <c r="U520" s="13" t="n">
        <f aca="false">F520-E520</f>
        <v>11</v>
      </c>
      <c r="V520" s="13" t="n">
        <f aca="false">G520-F520</f>
        <v>4</v>
      </c>
      <c r="W520" s="13" t="n">
        <f aca="false">G520-E520</f>
        <v>15</v>
      </c>
      <c r="X520" s="10" t="n">
        <f aca="false">YEAR(E520)</f>
        <v>2018</v>
      </c>
      <c r="Y520" s="0" t="str">
        <f aca="false">TEXT(E520,"yyyy-mm")</f>
        <v>2018-07</v>
      </c>
      <c r="Z520" s="0" t="str">
        <f aca="false">"Q"&amp;ROUNDUP(MONTH(E520)/3,0)&amp;"-"&amp;YEAR(E520)</f>
        <v>Q3-2018</v>
      </c>
    </row>
    <row r="521" customFormat="false" ht="14.25" hidden="false" customHeight="false" outlineLevel="0" collapsed="false">
      <c r="A521" s="0" t="s">
        <v>563</v>
      </c>
      <c r="B521" s="0" t="s">
        <v>43</v>
      </c>
      <c r="C521" s="0" t="s">
        <v>48</v>
      </c>
      <c r="D521" s="9" t="n">
        <v>43200</v>
      </c>
      <c r="E521" s="9" t="n">
        <v>43312</v>
      </c>
      <c r="F521" s="9" t="n">
        <v>43326</v>
      </c>
      <c r="G521" s="9" t="n">
        <v>43334</v>
      </c>
      <c r="H521" s="10" t="s">
        <v>36</v>
      </c>
      <c r="I521" s="0" t="n">
        <v>28</v>
      </c>
      <c r="J521" s="0" t="n">
        <v>23</v>
      </c>
      <c r="K521" s="0" t="n">
        <v>57</v>
      </c>
      <c r="L521" s="0" t="n">
        <v>16</v>
      </c>
      <c r="M521" s="0" t="n">
        <v>4</v>
      </c>
      <c r="N521" s="11" t="n">
        <v>0.15</v>
      </c>
      <c r="O521" s="12" t="n">
        <v>1635.6</v>
      </c>
      <c r="P521" s="12" t="n">
        <v>2405.3</v>
      </c>
      <c r="Q521" s="12" t="n">
        <f aca="false">M521*P521*(1-N521)</f>
        <v>8178.02</v>
      </c>
      <c r="R521" s="12" t="n">
        <f aca="false">M521*O521</f>
        <v>6542.4</v>
      </c>
      <c r="S521" s="12" t="n">
        <f aca="false">Q521-R521</f>
        <v>1635.62</v>
      </c>
      <c r="T521" s="11" t="n">
        <f aca="false">IFERROR(S521/Q521,0)</f>
        <v>0.20000195646379</v>
      </c>
      <c r="U521" s="13" t="n">
        <f aca="false">F521-E521</f>
        <v>14</v>
      </c>
      <c r="V521" s="13" t="n">
        <f aca="false">G521-F521</f>
        <v>8</v>
      </c>
      <c r="W521" s="13" t="n">
        <f aca="false">G521-E521</f>
        <v>22</v>
      </c>
      <c r="X521" s="10" t="n">
        <f aca="false">YEAR(E521)</f>
        <v>2018</v>
      </c>
      <c r="Y521" s="0" t="str">
        <f aca="false">TEXT(E521,"yyyy-mm")</f>
        <v>2018-07</v>
      </c>
      <c r="Z521" s="0" t="str">
        <f aca="false">"Q"&amp;ROUNDUP(MONTH(E521)/3,0)&amp;"-"&amp;YEAR(E521)</f>
        <v>Q3-2018</v>
      </c>
    </row>
    <row r="522" customFormat="false" ht="14.25" hidden="false" customHeight="false" outlineLevel="0" collapsed="false">
      <c r="A522" s="0" t="s">
        <v>564</v>
      </c>
      <c r="B522" s="0" t="s">
        <v>34</v>
      </c>
      <c r="C522" s="0" t="s">
        <v>39</v>
      </c>
      <c r="D522" s="9" t="n">
        <v>43200</v>
      </c>
      <c r="E522" s="9" t="n">
        <v>43312</v>
      </c>
      <c r="F522" s="9" t="n">
        <v>43340</v>
      </c>
      <c r="G522" s="9" t="n">
        <v>43347</v>
      </c>
      <c r="H522" s="10" t="s">
        <v>36</v>
      </c>
      <c r="I522" s="0" t="n">
        <v>7</v>
      </c>
      <c r="J522" s="0" t="n">
        <v>17</v>
      </c>
      <c r="K522" s="0" t="n">
        <v>155</v>
      </c>
      <c r="L522" s="0" t="n">
        <v>4</v>
      </c>
      <c r="M522" s="0" t="n">
        <v>1</v>
      </c>
      <c r="N522" s="11" t="n">
        <v>0.05</v>
      </c>
      <c r="O522" s="12" t="n">
        <v>707.52</v>
      </c>
      <c r="P522" s="12" t="n">
        <v>1072</v>
      </c>
      <c r="Q522" s="12" t="n">
        <f aca="false">M522*P522*(1-N522)</f>
        <v>1018.4</v>
      </c>
      <c r="R522" s="12" t="n">
        <f aca="false">M522*O522</f>
        <v>707.52</v>
      </c>
      <c r="S522" s="12" t="n">
        <f aca="false">Q522-R522</f>
        <v>310.88</v>
      </c>
      <c r="T522" s="11" t="n">
        <f aca="false">IFERROR(S522/Q522,0)</f>
        <v>0.305263157894737</v>
      </c>
      <c r="U522" s="13" t="n">
        <f aca="false">F522-E522</f>
        <v>28</v>
      </c>
      <c r="V522" s="13" t="n">
        <f aca="false">G522-F522</f>
        <v>7</v>
      </c>
      <c r="W522" s="13" t="n">
        <f aca="false">G522-E522</f>
        <v>35</v>
      </c>
      <c r="X522" s="10" t="n">
        <f aca="false">YEAR(E522)</f>
        <v>2018</v>
      </c>
      <c r="Y522" s="0" t="str">
        <f aca="false">TEXT(E522,"yyyy-mm")</f>
        <v>2018-07</v>
      </c>
      <c r="Z522" s="0" t="str">
        <f aca="false">"Q"&amp;ROUNDUP(MONTH(E522)/3,0)&amp;"-"&amp;YEAR(E522)</f>
        <v>Q3-2018</v>
      </c>
    </row>
    <row r="523" customFormat="false" ht="14.25" hidden="false" customHeight="false" outlineLevel="0" collapsed="false">
      <c r="A523" s="0" t="s">
        <v>565</v>
      </c>
      <c r="B523" s="0" t="s">
        <v>41</v>
      </c>
      <c r="C523" s="0" t="s">
        <v>39</v>
      </c>
      <c r="D523" s="9" t="n">
        <v>43200</v>
      </c>
      <c r="E523" s="9" t="n">
        <v>43313</v>
      </c>
      <c r="F523" s="9" t="n">
        <v>43333</v>
      </c>
      <c r="G523" s="9" t="n">
        <v>43334</v>
      </c>
      <c r="H523" s="10" t="s">
        <v>36</v>
      </c>
      <c r="I523" s="0" t="n">
        <v>23</v>
      </c>
      <c r="J523" s="0" t="n">
        <v>4</v>
      </c>
      <c r="K523" s="0" t="n">
        <v>202</v>
      </c>
      <c r="L523" s="0" t="n">
        <v>26</v>
      </c>
      <c r="M523" s="0" t="n">
        <v>1</v>
      </c>
      <c r="N523" s="11" t="n">
        <v>0.3</v>
      </c>
      <c r="O523" s="12" t="n">
        <v>3369.16</v>
      </c>
      <c r="P523" s="12" t="n">
        <v>5808.9</v>
      </c>
      <c r="Q523" s="12" t="n">
        <f aca="false">M523*P523*(1-N523)</f>
        <v>4066.23</v>
      </c>
      <c r="R523" s="12" t="n">
        <f aca="false">M523*O523</f>
        <v>3369.16</v>
      </c>
      <c r="S523" s="12" t="n">
        <f aca="false">Q523-R523</f>
        <v>697.07</v>
      </c>
      <c r="T523" s="11" t="n">
        <f aca="false">IFERROR(S523/Q523,0)</f>
        <v>0.171429063284664</v>
      </c>
      <c r="U523" s="13" t="n">
        <f aca="false">F523-E523</f>
        <v>20</v>
      </c>
      <c r="V523" s="13" t="n">
        <f aca="false">G523-F523</f>
        <v>1</v>
      </c>
      <c r="W523" s="13" t="n">
        <f aca="false">G523-E523</f>
        <v>21</v>
      </c>
      <c r="X523" s="10" t="n">
        <f aca="false">YEAR(E523)</f>
        <v>2018</v>
      </c>
      <c r="Y523" s="0" t="str">
        <f aca="false">TEXT(E523,"yyyy-mm")</f>
        <v>2018-08</v>
      </c>
      <c r="Z523" s="0" t="str">
        <f aca="false">"Q"&amp;ROUNDUP(MONTH(E523)/3,0)&amp;"-"&amp;YEAR(E523)</f>
        <v>Q3-2018</v>
      </c>
    </row>
    <row r="524" customFormat="false" ht="14.25" hidden="false" customHeight="false" outlineLevel="0" collapsed="false">
      <c r="A524" s="0" t="s">
        <v>566</v>
      </c>
      <c r="B524" s="0" t="s">
        <v>34</v>
      </c>
      <c r="C524" s="0" t="s">
        <v>35</v>
      </c>
      <c r="D524" s="9" t="n">
        <v>43200</v>
      </c>
      <c r="E524" s="9" t="n">
        <v>43313</v>
      </c>
      <c r="F524" s="9" t="n">
        <v>43332</v>
      </c>
      <c r="G524" s="9" t="n">
        <v>43335</v>
      </c>
      <c r="H524" s="10" t="s">
        <v>36</v>
      </c>
      <c r="I524" s="0" t="n">
        <v>1</v>
      </c>
      <c r="J524" s="0" t="n">
        <v>21</v>
      </c>
      <c r="K524" s="0" t="n">
        <v>205</v>
      </c>
      <c r="L524" s="0" t="n">
        <v>19</v>
      </c>
      <c r="M524" s="0" t="n">
        <v>6</v>
      </c>
      <c r="N524" s="11" t="n">
        <v>0.2</v>
      </c>
      <c r="O524" s="12" t="n">
        <v>1845.31</v>
      </c>
      <c r="P524" s="12" t="n">
        <v>3926.2</v>
      </c>
      <c r="Q524" s="12" t="n">
        <f aca="false">M524*P524*(1-N524)</f>
        <v>18845.76</v>
      </c>
      <c r="R524" s="12" t="n">
        <f aca="false">M524*O524</f>
        <v>11071.86</v>
      </c>
      <c r="S524" s="12" t="n">
        <f aca="false">Q524-R524</f>
        <v>7773.9</v>
      </c>
      <c r="T524" s="11" t="n">
        <f aca="false">IFERROR(S524/Q524,0)</f>
        <v>0.412501273496001</v>
      </c>
      <c r="U524" s="13" t="n">
        <f aca="false">F524-E524</f>
        <v>19</v>
      </c>
      <c r="V524" s="13" t="n">
        <f aca="false">G524-F524</f>
        <v>3</v>
      </c>
      <c r="W524" s="13" t="n">
        <f aca="false">G524-E524</f>
        <v>22</v>
      </c>
      <c r="X524" s="10" t="n">
        <f aca="false">YEAR(E524)</f>
        <v>2018</v>
      </c>
      <c r="Y524" s="0" t="str">
        <f aca="false">TEXT(E524,"yyyy-mm")</f>
        <v>2018-08</v>
      </c>
      <c r="Z524" s="0" t="str">
        <f aca="false">"Q"&amp;ROUNDUP(MONTH(E524)/3,0)&amp;"-"&amp;YEAR(E524)</f>
        <v>Q3-2018</v>
      </c>
    </row>
    <row r="525" customFormat="false" ht="14.25" hidden="false" customHeight="false" outlineLevel="0" collapsed="false">
      <c r="A525" s="0" t="s">
        <v>567</v>
      </c>
      <c r="B525" s="0" t="s">
        <v>41</v>
      </c>
      <c r="C525" s="0" t="s">
        <v>46</v>
      </c>
      <c r="D525" s="9" t="n">
        <v>43200</v>
      </c>
      <c r="E525" s="9" t="n">
        <v>43313</v>
      </c>
      <c r="F525" s="9" t="n">
        <v>43319</v>
      </c>
      <c r="G525" s="9" t="n">
        <v>43327</v>
      </c>
      <c r="H525" s="10" t="s">
        <v>36</v>
      </c>
      <c r="I525" s="0" t="n">
        <v>23</v>
      </c>
      <c r="J525" s="0" t="n">
        <v>29</v>
      </c>
      <c r="K525" s="0" t="n">
        <v>287</v>
      </c>
      <c r="L525" s="0" t="n">
        <v>38</v>
      </c>
      <c r="M525" s="0" t="n">
        <v>8</v>
      </c>
      <c r="N525" s="11" t="n">
        <v>0.1</v>
      </c>
      <c r="O525" s="12" t="n">
        <v>160.8</v>
      </c>
      <c r="P525" s="12" t="n">
        <v>201</v>
      </c>
      <c r="Q525" s="12" t="n">
        <f aca="false">M525*P525*(1-N525)</f>
        <v>1447.2</v>
      </c>
      <c r="R525" s="12" t="n">
        <f aca="false">M525*O525</f>
        <v>1286.4</v>
      </c>
      <c r="S525" s="12" t="n">
        <f aca="false">Q525-R525</f>
        <v>160.8</v>
      </c>
      <c r="T525" s="11" t="n">
        <f aca="false">IFERROR(S525/Q525,0)</f>
        <v>0.111111111111111</v>
      </c>
      <c r="U525" s="13" t="n">
        <f aca="false">F525-E525</f>
        <v>6</v>
      </c>
      <c r="V525" s="13" t="n">
        <f aca="false">G525-F525</f>
        <v>8</v>
      </c>
      <c r="W525" s="13" t="n">
        <f aca="false">G525-E525</f>
        <v>14</v>
      </c>
      <c r="X525" s="10" t="n">
        <f aca="false">YEAR(E525)</f>
        <v>2018</v>
      </c>
      <c r="Y525" s="0" t="str">
        <f aca="false">TEXT(E525,"yyyy-mm")</f>
        <v>2018-08</v>
      </c>
      <c r="Z525" s="0" t="str">
        <f aca="false">"Q"&amp;ROUNDUP(MONTH(E525)/3,0)&amp;"-"&amp;YEAR(E525)</f>
        <v>Q3-2018</v>
      </c>
    </row>
    <row r="526" customFormat="false" ht="14.25" hidden="false" customHeight="false" outlineLevel="0" collapsed="false">
      <c r="A526" s="0" t="s">
        <v>568</v>
      </c>
      <c r="B526" s="0" t="s">
        <v>38</v>
      </c>
      <c r="C526" s="0" t="s">
        <v>48</v>
      </c>
      <c r="D526" s="9" t="n">
        <v>43200</v>
      </c>
      <c r="E526" s="9" t="n">
        <v>43313</v>
      </c>
      <c r="F526" s="9" t="n">
        <v>43334</v>
      </c>
      <c r="G526" s="9" t="n">
        <v>43341</v>
      </c>
      <c r="H526" s="10" t="s">
        <v>36</v>
      </c>
      <c r="I526" s="0" t="n">
        <v>20</v>
      </c>
      <c r="J526" s="0" t="n">
        <v>39</v>
      </c>
      <c r="K526" s="0" t="n">
        <v>16</v>
      </c>
      <c r="L526" s="0" t="n">
        <v>27</v>
      </c>
      <c r="M526" s="0" t="n">
        <v>1</v>
      </c>
      <c r="N526" s="11" t="n">
        <v>0.1</v>
      </c>
      <c r="O526" s="12" t="n">
        <v>1430.85</v>
      </c>
      <c r="P526" s="12" t="n">
        <v>1882.7</v>
      </c>
      <c r="Q526" s="12" t="n">
        <f aca="false">M526*P526*(1-N526)</f>
        <v>1694.43</v>
      </c>
      <c r="R526" s="12" t="n">
        <f aca="false">M526*O526</f>
        <v>1430.85</v>
      </c>
      <c r="S526" s="12" t="n">
        <f aca="false">Q526-R526</f>
        <v>263.58</v>
      </c>
      <c r="T526" s="11" t="n">
        <f aca="false">IFERROR(S526/Q526,0)</f>
        <v>0.155556735893486</v>
      </c>
      <c r="U526" s="13" t="n">
        <f aca="false">F526-E526</f>
        <v>21</v>
      </c>
      <c r="V526" s="13" t="n">
        <f aca="false">G526-F526</f>
        <v>7</v>
      </c>
      <c r="W526" s="13" t="n">
        <f aca="false">G526-E526</f>
        <v>28</v>
      </c>
      <c r="X526" s="10" t="n">
        <f aca="false">YEAR(E526)</f>
        <v>2018</v>
      </c>
      <c r="Y526" s="0" t="str">
        <f aca="false">TEXT(E526,"yyyy-mm")</f>
        <v>2018-08</v>
      </c>
      <c r="Z526" s="0" t="str">
        <f aca="false">"Q"&amp;ROUNDUP(MONTH(E526)/3,0)&amp;"-"&amp;YEAR(E526)</f>
        <v>Q3-2018</v>
      </c>
    </row>
    <row r="527" customFormat="false" ht="14.25" hidden="false" customHeight="false" outlineLevel="0" collapsed="false">
      <c r="A527" s="0" t="s">
        <v>569</v>
      </c>
      <c r="B527" s="0" t="s">
        <v>43</v>
      </c>
      <c r="C527" s="0" t="s">
        <v>39</v>
      </c>
      <c r="D527" s="9" t="n">
        <v>43200</v>
      </c>
      <c r="E527" s="9" t="n">
        <v>43313</v>
      </c>
      <c r="F527" s="9" t="n">
        <v>43328</v>
      </c>
      <c r="G527" s="9" t="n">
        <v>43336</v>
      </c>
      <c r="H527" s="10" t="s">
        <v>36</v>
      </c>
      <c r="I527" s="0" t="n">
        <v>25</v>
      </c>
      <c r="J527" s="0" t="n">
        <v>30</v>
      </c>
      <c r="K527" s="0" t="n">
        <v>149</v>
      </c>
      <c r="L527" s="0" t="n">
        <v>22</v>
      </c>
      <c r="M527" s="0" t="n">
        <v>6</v>
      </c>
      <c r="N527" s="11" t="n">
        <v>0.05</v>
      </c>
      <c r="O527" s="12" t="n">
        <v>1089.02</v>
      </c>
      <c r="P527" s="12" t="n">
        <v>2532.6</v>
      </c>
      <c r="Q527" s="12" t="n">
        <f aca="false">M527*P527*(1-N527)</f>
        <v>14435.82</v>
      </c>
      <c r="R527" s="12" t="n">
        <f aca="false">M527*O527</f>
        <v>6534.12</v>
      </c>
      <c r="S527" s="12" t="n">
        <f aca="false">Q527-R527</f>
        <v>7901.7</v>
      </c>
      <c r="T527" s="11" t="n">
        <f aca="false">IFERROR(S527/Q527,0)</f>
        <v>0.547367589787071</v>
      </c>
      <c r="U527" s="13" t="n">
        <f aca="false">F527-E527</f>
        <v>15</v>
      </c>
      <c r="V527" s="13" t="n">
        <f aca="false">G527-F527</f>
        <v>8</v>
      </c>
      <c r="W527" s="13" t="n">
        <f aca="false">G527-E527</f>
        <v>23</v>
      </c>
      <c r="X527" s="10" t="n">
        <f aca="false">YEAR(E527)</f>
        <v>2018</v>
      </c>
      <c r="Y527" s="0" t="str">
        <f aca="false">TEXT(E527,"yyyy-mm")</f>
        <v>2018-08</v>
      </c>
      <c r="Z527" s="0" t="str">
        <f aca="false">"Q"&amp;ROUNDUP(MONTH(E527)/3,0)&amp;"-"&amp;YEAR(E527)</f>
        <v>Q3-2018</v>
      </c>
    </row>
    <row r="528" customFormat="false" ht="14.25" hidden="false" customHeight="false" outlineLevel="0" collapsed="false">
      <c r="A528" s="0" t="s">
        <v>570</v>
      </c>
      <c r="B528" s="0" t="s">
        <v>38</v>
      </c>
      <c r="C528" s="0" t="s">
        <v>48</v>
      </c>
      <c r="D528" s="9" t="n">
        <v>43200</v>
      </c>
      <c r="E528" s="9" t="n">
        <v>43313</v>
      </c>
      <c r="F528" s="9" t="n">
        <v>43317</v>
      </c>
      <c r="G528" s="9" t="n">
        <v>43325</v>
      </c>
      <c r="H528" s="10" t="s">
        <v>36</v>
      </c>
      <c r="I528" s="0" t="n">
        <v>18</v>
      </c>
      <c r="J528" s="0" t="n">
        <v>33</v>
      </c>
      <c r="K528" s="0" t="n">
        <v>22</v>
      </c>
      <c r="L528" s="0" t="n">
        <v>31</v>
      </c>
      <c r="M528" s="0" t="n">
        <v>8</v>
      </c>
      <c r="N528" s="11" t="n">
        <v>0.05</v>
      </c>
      <c r="O528" s="12" t="n">
        <v>135.01</v>
      </c>
      <c r="P528" s="12" t="n">
        <v>207.7</v>
      </c>
      <c r="Q528" s="12" t="n">
        <f aca="false">M528*P528*(1-N528)</f>
        <v>1578.52</v>
      </c>
      <c r="R528" s="12" t="n">
        <f aca="false">M528*O528</f>
        <v>1080.08</v>
      </c>
      <c r="S528" s="12" t="n">
        <f aca="false">Q528-R528</f>
        <v>498.44</v>
      </c>
      <c r="T528" s="11" t="n">
        <f aca="false">IFERROR(S528/Q528,0)</f>
        <v>0.315764133492132</v>
      </c>
      <c r="U528" s="13" t="n">
        <f aca="false">F528-E528</f>
        <v>4</v>
      </c>
      <c r="V528" s="13" t="n">
        <f aca="false">G528-F528</f>
        <v>8</v>
      </c>
      <c r="W528" s="13" t="n">
        <f aca="false">G528-E528</f>
        <v>12</v>
      </c>
      <c r="X528" s="10" t="n">
        <f aca="false">YEAR(E528)</f>
        <v>2018</v>
      </c>
      <c r="Y528" s="0" t="str">
        <f aca="false">TEXT(E528,"yyyy-mm")</f>
        <v>2018-08</v>
      </c>
      <c r="Z528" s="0" t="str">
        <f aca="false">"Q"&amp;ROUNDUP(MONTH(E528)/3,0)&amp;"-"&amp;YEAR(E528)</f>
        <v>Q3-2018</v>
      </c>
    </row>
    <row r="529" customFormat="false" ht="14.25" hidden="false" customHeight="false" outlineLevel="0" collapsed="false">
      <c r="A529" s="0" t="s">
        <v>571</v>
      </c>
      <c r="B529" s="0" t="s">
        <v>38</v>
      </c>
      <c r="C529" s="0" t="s">
        <v>39</v>
      </c>
      <c r="D529" s="9" t="n">
        <v>43200</v>
      </c>
      <c r="E529" s="9" t="n">
        <v>43313</v>
      </c>
      <c r="F529" s="9" t="n">
        <v>43336</v>
      </c>
      <c r="G529" s="9" t="n">
        <v>43342</v>
      </c>
      <c r="H529" s="10" t="s">
        <v>36</v>
      </c>
      <c r="I529" s="0" t="n">
        <v>20</v>
      </c>
      <c r="J529" s="0" t="n">
        <v>41</v>
      </c>
      <c r="K529" s="0" t="n">
        <v>115</v>
      </c>
      <c r="L529" s="0" t="n">
        <v>10</v>
      </c>
      <c r="M529" s="0" t="n">
        <v>6</v>
      </c>
      <c r="N529" s="11" t="n">
        <v>0.2</v>
      </c>
      <c r="O529" s="12" t="n">
        <v>180.9</v>
      </c>
      <c r="P529" s="12" t="n">
        <v>241.2</v>
      </c>
      <c r="Q529" s="12" t="n">
        <f aca="false">M529*P529*(1-N529)</f>
        <v>1157.76</v>
      </c>
      <c r="R529" s="12" t="n">
        <f aca="false">M529*O529</f>
        <v>1085.4</v>
      </c>
      <c r="S529" s="12" t="n">
        <f aca="false">Q529-R529</f>
        <v>72.3599999999999</v>
      </c>
      <c r="T529" s="11" t="n">
        <f aca="false">IFERROR(S529/Q529,0)</f>
        <v>0.0624999999999999</v>
      </c>
      <c r="U529" s="13" t="n">
        <f aca="false">F529-E529</f>
        <v>23</v>
      </c>
      <c r="V529" s="13" t="n">
        <f aca="false">G529-F529</f>
        <v>6</v>
      </c>
      <c r="W529" s="13" t="n">
        <f aca="false">G529-E529</f>
        <v>29</v>
      </c>
      <c r="X529" s="10" t="n">
        <f aca="false">YEAR(E529)</f>
        <v>2018</v>
      </c>
      <c r="Y529" s="0" t="str">
        <f aca="false">TEXT(E529,"yyyy-mm")</f>
        <v>2018-08</v>
      </c>
      <c r="Z529" s="0" t="str">
        <f aca="false">"Q"&amp;ROUNDUP(MONTH(E529)/3,0)&amp;"-"&amp;YEAR(E529)</f>
        <v>Q3-2018</v>
      </c>
    </row>
    <row r="530" customFormat="false" ht="14.25" hidden="false" customHeight="false" outlineLevel="0" collapsed="false">
      <c r="A530" s="0" t="s">
        <v>572</v>
      </c>
      <c r="B530" s="0" t="s">
        <v>34</v>
      </c>
      <c r="C530" s="0" t="s">
        <v>35</v>
      </c>
      <c r="D530" s="9" t="n">
        <v>43200</v>
      </c>
      <c r="E530" s="9" t="n">
        <v>43313</v>
      </c>
      <c r="F530" s="9" t="n">
        <v>43320</v>
      </c>
      <c r="G530" s="9" t="n">
        <v>43330</v>
      </c>
      <c r="H530" s="10" t="s">
        <v>36</v>
      </c>
      <c r="I530" s="0" t="n">
        <v>3</v>
      </c>
      <c r="J530" s="0" t="n">
        <v>21</v>
      </c>
      <c r="K530" s="0" t="n">
        <v>222</v>
      </c>
      <c r="L530" s="0" t="n">
        <v>11</v>
      </c>
      <c r="M530" s="0" t="n">
        <v>6</v>
      </c>
      <c r="N530" s="11" t="n">
        <v>0.075</v>
      </c>
      <c r="O530" s="12" t="n">
        <v>507.06</v>
      </c>
      <c r="P530" s="12" t="n">
        <v>1152.4</v>
      </c>
      <c r="Q530" s="12" t="n">
        <f aca="false">M530*P530*(1-N530)</f>
        <v>6395.82</v>
      </c>
      <c r="R530" s="12" t="n">
        <f aca="false">M530*O530</f>
        <v>3042.36</v>
      </c>
      <c r="S530" s="12" t="n">
        <f aca="false">Q530-R530</f>
        <v>3353.46</v>
      </c>
      <c r="T530" s="11" t="n">
        <f aca="false">IFERROR(S530/Q530,0)</f>
        <v>0.524320571873505</v>
      </c>
      <c r="U530" s="13" t="n">
        <f aca="false">F530-E530</f>
        <v>7</v>
      </c>
      <c r="V530" s="13" t="n">
        <f aca="false">G530-F530</f>
        <v>10</v>
      </c>
      <c r="W530" s="13" t="n">
        <f aca="false">G530-E530</f>
        <v>17</v>
      </c>
      <c r="X530" s="10" t="n">
        <f aca="false">YEAR(E530)</f>
        <v>2018</v>
      </c>
      <c r="Y530" s="0" t="str">
        <f aca="false">TEXT(E530,"yyyy-mm")</f>
        <v>2018-08</v>
      </c>
      <c r="Z530" s="0" t="str">
        <f aca="false">"Q"&amp;ROUNDUP(MONTH(E530)/3,0)&amp;"-"&amp;YEAR(E530)</f>
        <v>Q3-2018</v>
      </c>
    </row>
    <row r="531" customFormat="false" ht="14.25" hidden="false" customHeight="false" outlineLevel="0" collapsed="false">
      <c r="A531" s="0" t="s">
        <v>573</v>
      </c>
      <c r="B531" s="0" t="s">
        <v>41</v>
      </c>
      <c r="C531" s="0" t="s">
        <v>39</v>
      </c>
      <c r="D531" s="9" t="n">
        <v>43200</v>
      </c>
      <c r="E531" s="9" t="n">
        <v>43314</v>
      </c>
      <c r="F531" s="9" t="n">
        <v>43333</v>
      </c>
      <c r="G531" s="9" t="n">
        <v>43340</v>
      </c>
      <c r="H531" s="10" t="s">
        <v>36</v>
      </c>
      <c r="I531" s="0" t="n">
        <v>20</v>
      </c>
      <c r="J531" s="0" t="n">
        <v>40</v>
      </c>
      <c r="K531" s="0" t="n">
        <v>190</v>
      </c>
      <c r="L531" s="0" t="n">
        <v>14</v>
      </c>
      <c r="M531" s="0" t="n">
        <v>5</v>
      </c>
      <c r="N531" s="11" t="n">
        <v>0.3</v>
      </c>
      <c r="O531" s="12" t="n">
        <v>2288.79</v>
      </c>
      <c r="P531" s="12" t="n">
        <v>3879.3</v>
      </c>
      <c r="Q531" s="12" t="n">
        <f aca="false">M531*P531*(1-N531)</f>
        <v>13577.55</v>
      </c>
      <c r="R531" s="12" t="n">
        <f aca="false">M531*O531</f>
        <v>11443.95</v>
      </c>
      <c r="S531" s="12" t="n">
        <f aca="false">Q531-R531</f>
        <v>2133.6</v>
      </c>
      <c r="T531" s="11" t="n">
        <f aca="false">IFERROR(S531/Q531,0)</f>
        <v>0.157141752378006</v>
      </c>
      <c r="U531" s="13" t="n">
        <f aca="false">F531-E531</f>
        <v>19</v>
      </c>
      <c r="V531" s="13" t="n">
        <f aca="false">G531-F531</f>
        <v>7</v>
      </c>
      <c r="W531" s="13" t="n">
        <f aca="false">G531-E531</f>
        <v>26</v>
      </c>
      <c r="X531" s="10" t="n">
        <f aca="false">YEAR(E531)</f>
        <v>2018</v>
      </c>
      <c r="Y531" s="0" t="str">
        <f aca="false">TEXT(E531,"yyyy-mm")</f>
        <v>2018-08</v>
      </c>
      <c r="Z531" s="0" t="str">
        <f aca="false">"Q"&amp;ROUNDUP(MONTH(E531)/3,0)&amp;"-"&amp;YEAR(E531)</f>
        <v>Q3-2018</v>
      </c>
    </row>
    <row r="532" customFormat="false" ht="14.25" hidden="false" customHeight="false" outlineLevel="0" collapsed="false">
      <c r="A532" s="0" t="s">
        <v>574</v>
      </c>
      <c r="B532" s="0" t="s">
        <v>38</v>
      </c>
      <c r="C532" s="0" t="s">
        <v>35</v>
      </c>
      <c r="D532" s="9" t="n">
        <v>43200</v>
      </c>
      <c r="E532" s="9" t="n">
        <v>43314</v>
      </c>
      <c r="F532" s="9" t="n">
        <v>43330</v>
      </c>
      <c r="G532" s="9" t="n">
        <v>43334</v>
      </c>
      <c r="H532" s="10" t="s">
        <v>36</v>
      </c>
      <c r="I532" s="0" t="n">
        <v>12</v>
      </c>
      <c r="J532" s="0" t="n">
        <v>37</v>
      </c>
      <c r="K532" s="0" t="n">
        <v>219</v>
      </c>
      <c r="L532" s="0" t="n">
        <v>7</v>
      </c>
      <c r="M532" s="0" t="n">
        <v>4</v>
      </c>
      <c r="N532" s="11" t="n">
        <v>0.1</v>
      </c>
      <c r="O532" s="12" t="n">
        <v>3170.04</v>
      </c>
      <c r="P532" s="12" t="n">
        <v>3865.9</v>
      </c>
      <c r="Q532" s="12" t="n">
        <f aca="false">M532*P532*(1-N532)</f>
        <v>13917.24</v>
      </c>
      <c r="R532" s="12" t="n">
        <f aca="false">M532*O532</f>
        <v>12680.16</v>
      </c>
      <c r="S532" s="12" t="n">
        <f aca="false">Q532-R532</f>
        <v>1237.08</v>
      </c>
      <c r="T532" s="11" t="n">
        <f aca="false">IFERROR(S532/Q532,0)</f>
        <v>0.088888314062271</v>
      </c>
      <c r="U532" s="13" t="n">
        <f aca="false">F532-E532</f>
        <v>16</v>
      </c>
      <c r="V532" s="13" t="n">
        <f aca="false">G532-F532</f>
        <v>4</v>
      </c>
      <c r="W532" s="13" t="n">
        <f aca="false">G532-E532</f>
        <v>20</v>
      </c>
      <c r="X532" s="10" t="n">
        <f aca="false">YEAR(E532)</f>
        <v>2018</v>
      </c>
      <c r="Y532" s="0" t="str">
        <f aca="false">TEXT(E532,"yyyy-mm")</f>
        <v>2018-08</v>
      </c>
      <c r="Z532" s="0" t="str">
        <f aca="false">"Q"&amp;ROUNDUP(MONTH(E532)/3,0)&amp;"-"&amp;YEAR(E532)</f>
        <v>Q3-2018</v>
      </c>
    </row>
    <row r="533" customFormat="false" ht="14.25" hidden="false" customHeight="false" outlineLevel="0" collapsed="false">
      <c r="A533" s="0" t="s">
        <v>575</v>
      </c>
      <c r="B533" s="0" t="s">
        <v>38</v>
      </c>
      <c r="C533" s="0" t="s">
        <v>39</v>
      </c>
      <c r="D533" s="9" t="n">
        <v>43200</v>
      </c>
      <c r="E533" s="9" t="n">
        <v>43314</v>
      </c>
      <c r="F533" s="9" t="n">
        <v>43338</v>
      </c>
      <c r="G533" s="9" t="n">
        <v>43346</v>
      </c>
      <c r="H533" s="10" t="s">
        <v>36</v>
      </c>
      <c r="I533" s="0" t="n">
        <v>19</v>
      </c>
      <c r="J533" s="0" t="n">
        <v>35</v>
      </c>
      <c r="K533" s="0" t="n">
        <v>121</v>
      </c>
      <c r="L533" s="0" t="n">
        <v>6</v>
      </c>
      <c r="M533" s="0" t="n">
        <v>6</v>
      </c>
      <c r="N533" s="11" t="n">
        <v>0.075</v>
      </c>
      <c r="O533" s="12" t="n">
        <v>1248.34</v>
      </c>
      <c r="P533" s="12" t="n">
        <v>1835.8</v>
      </c>
      <c r="Q533" s="12" t="n">
        <f aca="false">M533*P533*(1-N533)</f>
        <v>10188.69</v>
      </c>
      <c r="R533" s="12" t="n">
        <f aca="false">M533*O533</f>
        <v>7490.04</v>
      </c>
      <c r="S533" s="12" t="n">
        <f aca="false">Q533-R533</f>
        <v>2698.65</v>
      </c>
      <c r="T533" s="11" t="n">
        <f aca="false">IFERROR(S533/Q533,0)</f>
        <v>0.264867220417934</v>
      </c>
      <c r="U533" s="13" t="n">
        <f aca="false">F533-E533</f>
        <v>24</v>
      </c>
      <c r="V533" s="13" t="n">
        <f aca="false">G533-F533</f>
        <v>8</v>
      </c>
      <c r="W533" s="13" t="n">
        <f aca="false">G533-E533</f>
        <v>32</v>
      </c>
      <c r="X533" s="10" t="n">
        <f aca="false">YEAR(E533)</f>
        <v>2018</v>
      </c>
      <c r="Y533" s="0" t="str">
        <f aca="false">TEXT(E533,"yyyy-mm")</f>
        <v>2018-08</v>
      </c>
      <c r="Z533" s="0" t="str">
        <f aca="false">"Q"&amp;ROUNDUP(MONTH(E533)/3,0)&amp;"-"&amp;YEAR(E533)</f>
        <v>Q3-2018</v>
      </c>
    </row>
    <row r="534" customFormat="false" ht="14.25" hidden="false" customHeight="false" outlineLevel="0" collapsed="false">
      <c r="A534" s="0" t="s">
        <v>576</v>
      </c>
      <c r="B534" s="0" t="s">
        <v>34</v>
      </c>
      <c r="C534" s="0" t="s">
        <v>58</v>
      </c>
      <c r="D534" s="9" t="n">
        <v>43200</v>
      </c>
      <c r="E534" s="9" t="n">
        <v>43314</v>
      </c>
      <c r="F534" s="9" t="n">
        <v>43332</v>
      </c>
      <c r="G534" s="9" t="n">
        <v>43341</v>
      </c>
      <c r="H534" s="10" t="s">
        <v>36</v>
      </c>
      <c r="I534" s="0" t="n">
        <v>8</v>
      </c>
      <c r="J534" s="0" t="n">
        <v>37</v>
      </c>
      <c r="K534" s="0" t="n">
        <v>334</v>
      </c>
      <c r="L534" s="0" t="n">
        <v>23</v>
      </c>
      <c r="M534" s="0" t="n">
        <v>5</v>
      </c>
      <c r="N534" s="11" t="n">
        <v>0.15</v>
      </c>
      <c r="O534" s="12" t="n">
        <v>180.57</v>
      </c>
      <c r="P534" s="12" t="n">
        <v>234.5</v>
      </c>
      <c r="Q534" s="12" t="n">
        <f aca="false">M534*P534*(1-N534)</f>
        <v>996.625</v>
      </c>
      <c r="R534" s="12" t="n">
        <f aca="false">M534*O534</f>
        <v>902.85</v>
      </c>
      <c r="S534" s="12" t="n">
        <f aca="false">Q534-R534</f>
        <v>93.7750000000001</v>
      </c>
      <c r="T534" s="11" t="n">
        <f aca="false">IFERROR(S534/Q534,0)</f>
        <v>0.0940925623980937</v>
      </c>
      <c r="U534" s="13" t="n">
        <f aca="false">F534-E534</f>
        <v>18</v>
      </c>
      <c r="V534" s="13" t="n">
        <f aca="false">G534-F534</f>
        <v>9</v>
      </c>
      <c r="W534" s="13" t="n">
        <f aca="false">G534-E534</f>
        <v>27</v>
      </c>
      <c r="X534" s="10" t="n">
        <f aca="false">YEAR(E534)</f>
        <v>2018</v>
      </c>
      <c r="Y534" s="0" t="str">
        <f aca="false">TEXT(E534,"yyyy-mm")</f>
        <v>2018-08</v>
      </c>
      <c r="Z534" s="0" t="str">
        <f aca="false">"Q"&amp;ROUNDUP(MONTH(E534)/3,0)&amp;"-"&amp;YEAR(E534)</f>
        <v>Q3-2018</v>
      </c>
    </row>
    <row r="535" customFormat="false" ht="14.25" hidden="false" customHeight="false" outlineLevel="0" collapsed="false">
      <c r="A535" s="0" t="s">
        <v>577</v>
      </c>
      <c r="B535" s="0" t="s">
        <v>34</v>
      </c>
      <c r="C535" s="0" t="s">
        <v>46</v>
      </c>
      <c r="D535" s="9" t="n">
        <v>43200</v>
      </c>
      <c r="E535" s="9" t="n">
        <v>43314</v>
      </c>
      <c r="F535" s="9" t="n">
        <v>43327</v>
      </c>
      <c r="G535" s="9" t="n">
        <v>43334</v>
      </c>
      <c r="H535" s="10" t="s">
        <v>36</v>
      </c>
      <c r="I535" s="0" t="n">
        <v>7</v>
      </c>
      <c r="J535" s="0" t="n">
        <v>10</v>
      </c>
      <c r="K535" s="0" t="n">
        <v>283</v>
      </c>
      <c r="L535" s="0" t="n">
        <v>34</v>
      </c>
      <c r="M535" s="0" t="n">
        <v>2</v>
      </c>
      <c r="N535" s="11" t="n">
        <v>0.15</v>
      </c>
      <c r="O535" s="12" t="n">
        <v>507.26</v>
      </c>
      <c r="P535" s="12" t="n">
        <v>757.1</v>
      </c>
      <c r="Q535" s="12" t="n">
        <f aca="false">M535*P535*(1-N535)</f>
        <v>1287.07</v>
      </c>
      <c r="R535" s="12" t="n">
        <f aca="false">M535*O535</f>
        <v>1014.52</v>
      </c>
      <c r="S535" s="12" t="n">
        <f aca="false">Q535-R535</f>
        <v>272.55</v>
      </c>
      <c r="T535" s="11" t="n">
        <f aca="false">IFERROR(S535/Q535,0)</f>
        <v>0.211760044131244</v>
      </c>
      <c r="U535" s="13" t="n">
        <f aca="false">F535-E535</f>
        <v>13</v>
      </c>
      <c r="V535" s="13" t="n">
        <f aca="false">G535-F535</f>
        <v>7</v>
      </c>
      <c r="W535" s="13" t="n">
        <f aca="false">G535-E535</f>
        <v>20</v>
      </c>
      <c r="X535" s="10" t="n">
        <f aca="false">YEAR(E535)</f>
        <v>2018</v>
      </c>
      <c r="Y535" s="0" t="str">
        <f aca="false">TEXT(E535,"yyyy-mm")</f>
        <v>2018-08</v>
      </c>
      <c r="Z535" s="0" t="str">
        <f aca="false">"Q"&amp;ROUNDUP(MONTH(E535)/3,0)&amp;"-"&amp;YEAR(E535)</f>
        <v>Q3-2018</v>
      </c>
    </row>
    <row r="536" customFormat="false" ht="14.25" hidden="false" customHeight="false" outlineLevel="0" collapsed="false">
      <c r="A536" s="0" t="s">
        <v>578</v>
      </c>
      <c r="B536" s="0" t="s">
        <v>43</v>
      </c>
      <c r="C536" s="0" t="s">
        <v>35</v>
      </c>
      <c r="D536" s="9" t="n">
        <v>43200</v>
      </c>
      <c r="E536" s="9" t="n">
        <v>43314</v>
      </c>
      <c r="F536" s="9" t="n">
        <v>43332</v>
      </c>
      <c r="G536" s="9" t="n">
        <v>43333</v>
      </c>
      <c r="H536" s="10" t="s">
        <v>36</v>
      </c>
      <c r="I536" s="0" t="n">
        <v>26</v>
      </c>
      <c r="J536" s="0" t="n">
        <v>39</v>
      </c>
      <c r="K536" s="0" t="n">
        <v>212</v>
      </c>
      <c r="L536" s="0" t="n">
        <v>25</v>
      </c>
      <c r="M536" s="0" t="n">
        <v>8</v>
      </c>
      <c r="N536" s="11" t="n">
        <v>0.05</v>
      </c>
      <c r="O536" s="12" t="n">
        <v>703.5</v>
      </c>
      <c r="P536" s="12" t="n">
        <v>1005</v>
      </c>
      <c r="Q536" s="12" t="n">
        <f aca="false">M536*P536*(1-N536)</f>
        <v>7638</v>
      </c>
      <c r="R536" s="12" t="n">
        <f aca="false">M536*O536</f>
        <v>5628</v>
      </c>
      <c r="S536" s="12" t="n">
        <f aca="false">Q536-R536</f>
        <v>2010</v>
      </c>
      <c r="T536" s="11" t="n">
        <f aca="false">IFERROR(S536/Q536,0)</f>
        <v>0.263157894736842</v>
      </c>
      <c r="U536" s="13" t="n">
        <f aca="false">F536-E536</f>
        <v>18</v>
      </c>
      <c r="V536" s="13" t="n">
        <f aca="false">G536-F536</f>
        <v>1</v>
      </c>
      <c r="W536" s="13" t="n">
        <f aca="false">G536-E536</f>
        <v>19</v>
      </c>
      <c r="X536" s="10" t="n">
        <f aca="false">YEAR(E536)</f>
        <v>2018</v>
      </c>
      <c r="Y536" s="0" t="str">
        <f aca="false">TEXT(E536,"yyyy-mm")</f>
        <v>2018-08</v>
      </c>
      <c r="Z536" s="0" t="str">
        <f aca="false">"Q"&amp;ROUNDUP(MONTH(E536)/3,0)&amp;"-"&amp;YEAR(E536)</f>
        <v>Q3-2018</v>
      </c>
    </row>
    <row r="537" customFormat="false" ht="14.25" hidden="false" customHeight="false" outlineLevel="0" collapsed="false">
      <c r="A537" s="0" t="s">
        <v>579</v>
      </c>
      <c r="B537" s="0" t="s">
        <v>34</v>
      </c>
      <c r="C537" s="0" t="s">
        <v>39</v>
      </c>
      <c r="D537" s="9" t="n">
        <v>43200</v>
      </c>
      <c r="E537" s="9" t="n">
        <v>43315</v>
      </c>
      <c r="F537" s="9" t="n">
        <v>43326</v>
      </c>
      <c r="G537" s="9" t="n">
        <v>43332</v>
      </c>
      <c r="H537" s="10" t="s">
        <v>36</v>
      </c>
      <c r="I537" s="0" t="n">
        <v>10</v>
      </c>
      <c r="J537" s="0" t="n">
        <v>4</v>
      </c>
      <c r="K537" s="0" t="n">
        <v>159</v>
      </c>
      <c r="L537" s="0" t="n">
        <v>11</v>
      </c>
      <c r="M537" s="0" t="n">
        <v>2</v>
      </c>
      <c r="N537" s="11" t="n">
        <v>0.05</v>
      </c>
      <c r="O537" s="12" t="n">
        <v>5113.44</v>
      </c>
      <c r="P537" s="12" t="n">
        <v>6391.8</v>
      </c>
      <c r="Q537" s="12" t="n">
        <f aca="false">M537*P537*(1-N537)</f>
        <v>12144.42</v>
      </c>
      <c r="R537" s="12" t="n">
        <f aca="false">M537*O537</f>
        <v>10226.88</v>
      </c>
      <c r="S537" s="12" t="n">
        <f aca="false">Q537-R537</f>
        <v>1917.54</v>
      </c>
      <c r="T537" s="11" t="n">
        <f aca="false">IFERROR(S537/Q537,0)</f>
        <v>0.157894736842105</v>
      </c>
      <c r="U537" s="13" t="n">
        <f aca="false">F537-E537</f>
        <v>11</v>
      </c>
      <c r="V537" s="13" t="n">
        <f aca="false">G537-F537</f>
        <v>6</v>
      </c>
      <c r="W537" s="13" t="n">
        <f aca="false">G537-E537</f>
        <v>17</v>
      </c>
      <c r="X537" s="10" t="n">
        <f aca="false">YEAR(E537)</f>
        <v>2018</v>
      </c>
      <c r="Y537" s="0" t="str">
        <f aca="false">TEXT(E537,"yyyy-mm")</f>
        <v>2018-08</v>
      </c>
      <c r="Z537" s="0" t="str">
        <f aca="false">"Q"&amp;ROUNDUP(MONTH(E537)/3,0)&amp;"-"&amp;YEAR(E537)</f>
        <v>Q3-2018</v>
      </c>
    </row>
    <row r="538" customFormat="false" ht="14.25" hidden="false" customHeight="false" outlineLevel="0" collapsed="false">
      <c r="A538" s="0" t="s">
        <v>580</v>
      </c>
      <c r="B538" s="0" t="s">
        <v>34</v>
      </c>
      <c r="C538" s="0" t="s">
        <v>46</v>
      </c>
      <c r="D538" s="9" t="n">
        <v>43200</v>
      </c>
      <c r="E538" s="9" t="n">
        <v>43315</v>
      </c>
      <c r="F538" s="9" t="n">
        <v>43323</v>
      </c>
      <c r="G538" s="9" t="n">
        <v>43330</v>
      </c>
      <c r="H538" s="10" t="s">
        <v>36</v>
      </c>
      <c r="I538" s="0" t="n">
        <v>3</v>
      </c>
      <c r="J538" s="0" t="n">
        <v>13</v>
      </c>
      <c r="K538" s="0" t="n">
        <v>269</v>
      </c>
      <c r="L538" s="0" t="n">
        <v>31</v>
      </c>
      <c r="M538" s="0" t="n">
        <v>8</v>
      </c>
      <c r="N538" s="11" t="n">
        <v>0.15</v>
      </c>
      <c r="O538" s="12" t="n">
        <v>1123.52</v>
      </c>
      <c r="P538" s="12" t="n">
        <v>2740.3</v>
      </c>
      <c r="Q538" s="12" t="n">
        <f aca="false">M538*P538*(1-N538)</f>
        <v>18634.04</v>
      </c>
      <c r="R538" s="12" t="n">
        <f aca="false">M538*O538</f>
        <v>8988.16</v>
      </c>
      <c r="S538" s="12" t="n">
        <f aca="false">Q538-R538</f>
        <v>9645.88</v>
      </c>
      <c r="T538" s="11" t="n">
        <f aca="false">IFERROR(S538/Q538,0)</f>
        <v>0.517648346788995</v>
      </c>
      <c r="U538" s="13" t="n">
        <f aca="false">F538-E538</f>
        <v>8</v>
      </c>
      <c r="V538" s="13" t="n">
        <f aca="false">G538-F538</f>
        <v>7</v>
      </c>
      <c r="W538" s="13" t="n">
        <f aca="false">G538-E538</f>
        <v>15</v>
      </c>
      <c r="X538" s="10" t="n">
        <f aca="false">YEAR(E538)</f>
        <v>2018</v>
      </c>
      <c r="Y538" s="0" t="str">
        <f aca="false">TEXT(E538,"yyyy-mm")</f>
        <v>2018-08</v>
      </c>
      <c r="Z538" s="0" t="str">
        <f aca="false">"Q"&amp;ROUNDUP(MONTH(E538)/3,0)&amp;"-"&amp;YEAR(E538)</f>
        <v>Q3-2018</v>
      </c>
    </row>
    <row r="539" customFormat="false" ht="14.25" hidden="false" customHeight="false" outlineLevel="0" collapsed="false">
      <c r="A539" s="0" t="s">
        <v>581</v>
      </c>
      <c r="B539" s="0" t="s">
        <v>38</v>
      </c>
      <c r="C539" s="0" t="s">
        <v>79</v>
      </c>
      <c r="D539" s="9" t="n">
        <v>43200</v>
      </c>
      <c r="E539" s="9" t="n">
        <v>43315</v>
      </c>
      <c r="F539" s="9" t="n">
        <v>43336</v>
      </c>
      <c r="G539" s="9" t="n">
        <v>43338</v>
      </c>
      <c r="H539" s="10" t="s">
        <v>36</v>
      </c>
      <c r="I539" s="0" t="n">
        <v>13</v>
      </c>
      <c r="J539" s="0" t="n">
        <v>48</v>
      </c>
      <c r="K539" s="0" t="n">
        <v>60</v>
      </c>
      <c r="L539" s="0" t="n">
        <v>40</v>
      </c>
      <c r="M539" s="0" t="n">
        <v>3</v>
      </c>
      <c r="N539" s="11" t="n">
        <v>0.15</v>
      </c>
      <c r="O539" s="12" t="n">
        <v>536.27</v>
      </c>
      <c r="P539" s="12" t="n">
        <v>924.6</v>
      </c>
      <c r="Q539" s="12" t="n">
        <f aca="false">M539*P539*(1-N539)</f>
        <v>2357.73</v>
      </c>
      <c r="R539" s="12" t="n">
        <f aca="false">M539*O539</f>
        <v>1608.81</v>
      </c>
      <c r="S539" s="12" t="n">
        <f aca="false">Q539-R539</f>
        <v>748.92</v>
      </c>
      <c r="T539" s="11" t="n">
        <f aca="false">IFERROR(S539/Q539,0)</f>
        <v>0.317644514002876</v>
      </c>
      <c r="U539" s="13" t="n">
        <f aca="false">F539-E539</f>
        <v>21</v>
      </c>
      <c r="V539" s="13" t="n">
        <f aca="false">G539-F539</f>
        <v>2</v>
      </c>
      <c r="W539" s="13" t="n">
        <f aca="false">G539-E539</f>
        <v>23</v>
      </c>
      <c r="X539" s="10" t="n">
        <f aca="false">YEAR(E539)</f>
        <v>2018</v>
      </c>
      <c r="Y539" s="0" t="str">
        <f aca="false">TEXT(E539,"yyyy-mm")</f>
        <v>2018-08</v>
      </c>
      <c r="Z539" s="0" t="str">
        <f aca="false">"Q"&amp;ROUNDUP(MONTH(E539)/3,0)&amp;"-"&amp;YEAR(E539)</f>
        <v>Q3-2018</v>
      </c>
    </row>
    <row r="540" customFormat="false" ht="14.25" hidden="false" customHeight="false" outlineLevel="0" collapsed="false">
      <c r="A540" s="0" t="s">
        <v>582</v>
      </c>
      <c r="B540" s="0" t="s">
        <v>34</v>
      </c>
      <c r="C540" s="0" t="s">
        <v>48</v>
      </c>
      <c r="D540" s="9" t="n">
        <v>43200</v>
      </c>
      <c r="E540" s="9" t="n">
        <v>43315</v>
      </c>
      <c r="F540" s="9" t="n">
        <v>43324</v>
      </c>
      <c r="G540" s="9" t="n">
        <v>43327</v>
      </c>
      <c r="H540" s="10" t="s">
        <v>36</v>
      </c>
      <c r="I540" s="0" t="n">
        <v>11</v>
      </c>
      <c r="J540" s="0" t="n">
        <v>41</v>
      </c>
      <c r="K540" s="0" t="n">
        <v>22</v>
      </c>
      <c r="L540" s="0" t="n">
        <v>16</v>
      </c>
      <c r="M540" s="0" t="n">
        <v>5</v>
      </c>
      <c r="N540" s="11" t="n">
        <v>0.15</v>
      </c>
      <c r="O540" s="12" t="n">
        <v>505.58</v>
      </c>
      <c r="P540" s="12" t="n">
        <v>1031.8</v>
      </c>
      <c r="Q540" s="12" t="n">
        <f aca="false">M540*P540*(1-N540)</f>
        <v>4385.15</v>
      </c>
      <c r="R540" s="12" t="n">
        <f aca="false">M540*O540</f>
        <v>2527.9</v>
      </c>
      <c r="S540" s="12" t="n">
        <f aca="false">Q540-R540</f>
        <v>1857.25</v>
      </c>
      <c r="T540" s="11" t="n">
        <f aca="false">IFERROR(S540/Q540,0)</f>
        <v>0.423531692188409</v>
      </c>
      <c r="U540" s="13" t="n">
        <f aca="false">F540-E540</f>
        <v>9</v>
      </c>
      <c r="V540" s="13" t="n">
        <f aca="false">G540-F540</f>
        <v>3</v>
      </c>
      <c r="W540" s="13" t="n">
        <f aca="false">G540-E540</f>
        <v>12</v>
      </c>
      <c r="X540" s="10" t="n">
        <f aca="false">YEAR(E540)</f>
        <v>2018</v>
      </c>
      <c r="Y540" s="0" t="str">
        <f aca="false">TEXT(E540,"yyyy-mm")</f>
        <v>2018-08</v>
      </c>
      <c r="Z540" s="0" t="str">
        <f aca="false">"Q"&amp;ROUNDUP(MONTH(E540)/3,0)&amp;"-"&amp;YEAR(E540)</f>
        <v>Q3-2018</v>
      </c>
    </row>
    <row r="541" customFormat="false" ht="14.25" hidden="false" customHeight="false" outlineLevel="0" collapsed="false">
      <c r="A541" s="0" t="s">
        <v>583</v>
      </c>
      <c r="B541" s="0" t="s">
        <v>41</v>
      </c>
      <c r="C541" s="0" t="s">
        <v>39</v>
      </c>
      <c r="D541" s="9" t="n">
        <v>43200</v>
      </c>
      <c r="E541" s="9" t="n">
        <v>43315</v>
      </c>
      <c r="F541" s="9" t="n">
        <v>43332</v>
      </c>
      <c r="G541" s="9" t="n">
        <v>43339</v>
      </c>
      <c r="H541" s="10" t="s">
        <v>36</v>
      </c>
      <c r="I541" s="0" t="n">
        <v>25</v>
      </c>
      <c r="J541" s="0" t="n">
        <v>11</v>
      </c>
      <c r="K541" s="0" t="n">
        <v>90</v>
      </c>
      <c r="L541" s="0" t="n">
        <v>21</v>
      </c>
      <c r="M541" s="0" t="n">
        <v>1</v>
      </c>
      <c r="N541" s="11" t="n">
        <v>0.2</v>
      </c>
      <c r="O541" s="12" t="n">
        <v>769.16</v>
      </c>
      <c r="P541" s="12" t="n">
        <v>1098.8</v>
      </c>
      <c r="Q541" s="12" t="n">
        <f aca="false">M541*P541*(1-N541)</f>
        <v>879.04</v>
      </c>
      <c r="R541" s="12" t="n">
        <f aca="false">M541*O541</f>
        <v>769.16</v>
      </c>
      <c r="S541" s="12" t="n">
        <f aca="false">Q541-R541</f>
        <v>109.88</v>
      </c>
      <c r="T541" s="11" t="n">
        <f aca="false">IFERROR(S541/Q541,0)</f>
        <v>0.125</v>
      </c>
      <c r="U541" s="13" t="n">
        <f aca="false">F541-E541</f>
        <v>17</v>
      </c>
      <c r="V541" s="13" t="n">
        <f aca="false">G541-F541</f>
        <v>7</v>
      </c>
      <c r="W541" s="13" t="n">
        <f aca="false">G541-E541</f>
        <v>24</v>
      </c>
      <c r="X541" s="10" t="n">
        <f aca="false">YEAR(E541)</f>
        <v>2018</v>
      </c>
      <c r="Y541" s="0" t="str">
        <f aca="false">TEXT(E541,"yyyy-mm")</f>
        <v>2018-08</v>
      </c>
      <c r="Z541" s="0" t="str">
        <f aca="false">"Q"&amp;ROUNDUP(MONTH(E541)/3,0)&amp;"-"&amp;YEAR(E541)</f>
        <v>Q3-2018</v>
      </c>
    </row>
    <row r="542" customFormat="false" ht="14.25" hidden="false" customHeight="false" outlineLevel="0" collapsed="false">
      <c r="A542" s="0" t="s">
        <v>584</v>
      </c>
      <c r="B542" s="0" t="s">
        <v>43</v>
      </c>
      <c r="C542" s="0" t="s">
        <v>46</v>
      </c>
      <c r="D542" s="9" t="n">
        <v>43200</v>
      </c>
      <c r="E542" s="9" t="n">
        <v>43315</v>
      </c>
      <c r="F542" s="9" t="n">
        <v>43317</v>
      </c>
      <c r="G542" s="9" t="n">
        <v>43324</v>
      </c>
      <c r="H542" s="10" t="s">
        <v>36</v>
      </c>
      <c r="I542" s="0" t="n">
        <v>27</v>
      </c>
      <c r="J542" s="0" t="n">
        <v>10</v>
      </c>
      <c r="K542" s="0" t="n">
        <v>279</v>
      </c>
      <c r="L542" s="0" t="n">
        <v>18</v>
      </c>
      <c r="M542" s="0" t="n">
        <v>3</v>
      </c>
      <c r="N542" s="11" t="n">
        <v>0.05</v>
      </c>
      <c r="O542" s="12" t="n">
        <v>713.35</v>
      </c>
      <c r="P542" s="12" t="n">
        <v>1132.3</v>
      </c>
      <c r="Q542" s="12" t="n">
        <f aca="false">M542*P542*(1-N542)</f>
        <v>3227.055</v>
      </c>
      <c r="R542" s="12" t="n">
        <f aca="false">M542*O542</f>
        <v>2140.05</v>
      </c>
      <c r="S542" s="12" t="n">
        <f aca="false">Q542-R542</f>
        <v>1087.005</v>
      </c>
      <c r="T542" s="11" t="n">
        <f aca="false">IFERROR(S542/Q542,0)</f>
        <v>0.336841175622975</v>
      </c>
      <c r="U542" s="13" t="n">
        <f aca="false">F542-E542</f>
        <v>2</v>
      </c>
      <c r="V542" s="13" t="n">
        <f aca="false">G542-F542</f>
        <v>7</v>
      </c>
      <c r="W542" s="13" t="n">
        <f aca="false">G542-E542</f>
        <v>9</v>
      </c>
      <c r="X542" s="10" t="n">
        <f aca="false">YEAR(E542)</f>
        <v>2018</v>
      </c>
      <c r="Y542" s="0" t="str">
        <f aca="false">TEXT(E542,"yyyy-mm")</f>
        <v>2018-08</v>
      </c>
      <c r="Z542" s="0" t="str">
        <f aca="false">"Q"&amp;ROUNDUP(MONTH(E542)/3,0)&amp;"-"&amp;YEAR(E542)</f>
        <v>Q3-2018</v>
      </c>
    </row>
    <row r="543" customFormat="false" ht="14.25" hidden="false" customHeight="false" outlineLevel="0" collapsed="false">
      <c r="A543" s="0" t="s">
        <v>585</v>
      </c>
      <c r="B543" s="0" t="s">
        <v>41</v>
      </c>
      <c r="C543" s="0" t="s">
        <v>58</v>
      </c>
      <c r="D543" s="9" t="n">
        <v>43200</v>
      </c>
      <c r="E543" s="9" t="n">
        <v>43315</v>
      </c>
      <c r="F543" s="9" t="n">
        <v>43319</v>
      </c>
      <c r="G543" s="9" t="n">
        <v>43326</v>
      </c>
      <c r="H543" s="10" t="s">
        <v>36</v>
      </c>
      <c r="I543" s="0" t="n">
        <v>25</v>
      </c>
      <c r="J543" s="0" t="n">
        <v>12</v>
      </c>
      <c r="K543" s="0" t="n">
        <v>350</v>
      </c>
      <c r="L543" s="0" t="n">
        <v>45</v>
      </c>
      <c r="M543" s="0" t="n">
        <v>3</v>
      </c>
      <c r="N543" s="11" t="n">
        <v>0.05</v>
      </c>
      <c r="O543" s="12" t="n">
        <v>1602.64</v>
      </c>
      <c r="P543" s="12" t="n">
        <v>2465.6</v>
      </c>
      <c r="Q543" s="12" t="n">
        <f aca="false">M543*P543*(1-N543)</f>
        <v>7026.96</v>
      </c>
      <c r="R543" s="12" t="n">
        <f aca="false">M543*O543</f>
        <v>4807.92</v>
      </c>
      <c r="S543" s="12" t="n">
        <f aca="false">Q543-R543</f>
        <v>2219.04</v>
      </c>
      <c r="T543" s="11" t="n">
        <f aca="false">IFERROR(S543/Q543,0)</f>
        <v>0.31578947368421</v>
      </c>
      <c r="U543" s="13" t="n">
        <f aca="false">F543-E543</f>
        <v>4</v>
      </c>
      <c r="V543" s="13" t="n">
        <f aca="false">G543-F543</f>
        <v>7</v>
      </c>
      <c r="W543" s="13" t="n">
        <f aca="false">G543-E543</f>
        <v>11</v>
      </c>
      <c r="X543" s="10" t="n">
        <f aca="false">YEAR(E543)</f>
        <v>2018</v>
      </c>
      <c r="Y543" s="0" t="str">
        <f aca="false">TEXT(E543,"yyyy-mm")</f>
        <v>2018-08</v>
      </c>
      <c r="Z543" s="0" t="str">
        <f aca="false">"Q"&amp;ROUNDUP(MONTH(E543)/3,0)&amp;"-"&amp;YEAR(E543)</f>
        <v>Q3-2018</v>
      </c>
    </row>
    <row r="544" customFormat="false" ht="14.25" hidden="false" customHeight="false" outlineLevel="0" collapsed="false">
      <c r="A544" s="0" t="s">
        <v>586</v>
      </c>
      <c r="B544" s="0" t="s">
        <v>38</v>
      </c>
      <c r="C544" s="0" t="s">
        <v>39</v>
      </c>
      <c r="D544" s="9" t="n">
        <v>43200</v>
      </c>
      <c r="E544" s="9" t="n">
        <v>43315</v>
      </c>
      <c r="F544" s="9" t="n">
        <v>43320</v>
      </c>
      <c r="G544" s="9" t="n">
        <v>43326</v>
      </c>
      <c r="H544" s="10" t="s">
        <v>36</v>
      </c>
      <c r="I544" s="0" t="n">
        <v>17</v>
      </c>
      <c r="J544" s="0" t="n">
        <v>47</v>
      </c>
      <c r="K544" s="0" t="n">
        <v>127</v>
      </c>
      <c r="L544" s="0" t="n">
        <v>26</v>
      </c>
      <c r="M544" s="0" t="n">
        <v>6</v>
      </c>
      <c r="N544" s="11" t="n">
        <v>0.1</v>
      </c>
      <c r="O544" s="12" t="n">
        <v>462.3</v>
      </c>
      <c r="P544" s="12" t="n">
        <v>1005</v>
      </c>
      <c r="Q544" s="12" t="n">
        <f aca="false">M544*P544*(1-N544)</f>
        <v>5427</v>
      </c>
      <c r="R544" s="12" t="n">
        <f aca="false">M544*O544</f>
        <v>2773.8</v>
      </c>
      <c r="S544" s="12" t="n">
        <f aca="false">Q544-R544</f>
        <v>2653.2</v>
      </c>
      <c r="T544" s="11" t="n">
        <f aca="false">IFERROR(S544/Q544,0)</f>
        <v>0.488888888888889</v>
      </c>
      <c r="U544" s="13" t="n">
        <f aca="false">F544-E544</f>
        <v>5</v>
      </c>
      <c r="V544" s="13" t="n">
        <f aca="false">G544-F544</f>
        <v>6</v>
      </c>
      <c r="W544" s="13" t="n">
        <f aca="false">G544-E544</f>
        <v>11</v>
      </c>
      <c r="X544" s="10" t="n">
        <f aca="false">YEAR(E544)</f>
        <v>2018</v>
      </c>
      <c r="Y544" s="0" t="str">
        <f aca="false">TEXT(E544,"yyyy-mm")</f>
        <v>2018-08</v>
      </c>
      <c r="Z544" s="0" t="str">
        <f aca="false">"Q"&amp;ROUNDUP(MONTH(E544)/3,0)&amp;"-"&amp;YEAR(E544)</f>
        <v>Q3-2018</v>
      </c>
    </row>
    <row r="545" customFormat="false" ht="14.25" hidden="false" customHeight="false" outlineLevel="0" collapsed="false">
      <c r="A545" s="0" t="s">
        <v>587</v>
      </c>
      <c r="B545" s="0" t="s">
        <v>34</v>
      </c>
      <c r="C545" s="0" t="s">
        <v>35</v>
      </c>
      <c r="D545" s="9" t="n">
        <v>43200</v>
      </c>
      <c r="E545" s="9" t="n">
        <v>43316</v>
      </c>
      <c r="F545" s="9" t="n">
        <v>43329</v>
      </c>
      <c r="G545" s="9" t="n">
        <v>43333</v>
      </c>
      <c r="H545" s="10" t="s">
        <v>36</v>
      </c>
      <c r="I545" s="0" t="n">
        <v>1</v>
      </c>
      <c r="J545" s="0" t="n">
        <v>13</v>
      </c>
      <c r="K545" s="0" t="n">
        <v>252</v>
      </c>
      <c r="L545" s="0" t="n">
        <v>17</v>
      </c>
      <c r="M545" s="0" t="n">
        <v>2</v>
      </c>
      <c r="N545" s="11" t="n">
        <v>0.1</v>
      </c>
      <c r="O545" s="12" t="n">
        <v>1021.88</v>
      </c>
      <c r="P545" s="12" t="n">
        <v>1246.2</v>
      </c>
      <c r="Q545" s="12" t="n">
        <f aca="false">M545*P545*(1-N545)</f>
        <v>2243.16</v>
      </c>
      <c r="R545" s="12" t="n">
        <f aca="false">M545*O545</f>
        <v>2043.76</v>
      </c>
      <c r="S545" s="12" t="n">
        <f aca="false">Q545-R545</f>
        <v>199.4</v>
      </c>
      <c r="T545" s="11" t="n">
        <f aca="false">IFERROR(S545/Q545,0)</f>
        <v>0.0888924552862927</v>
      </c>
      <c r="U545" s="13" t="n">
        <f aca="false">F545-E545</f>
        <v>13</v>
      </c>
      <c r="V545" s="13" t="n">
        <f aca="false">G545-F545</f>
        <v>4</v>
      </c>
      <c r="W545" s="13" t="n">
        <f aca="false">G545-E545</f>
        <v>17</v>
      </c>
      <c r="X545" s="10" t="n">
        <f aca="false">YEAR(E545)</f>
        <v>2018</v>
      </c>
      <c r="Y545" s="0" t="str">
        <f aca="false">TEXT(E545,"yyyy-mm")</f>
        <v>2018-08</v>
      </c>
      <c r="Z545" s="0" t="str">
        <f aca="false">"Q"&amp;ROUNDUP(MONTH(E545)/3,0)&amp;"-"&amp;YEAR(E545)</f>
        <v>Q3-2018</v>
      </c>
    </row>
    <row r="546" customFormat="false" ht="14.25" hidden="false" customHeight="false" outlineLevel="0" collapsed="false">
      <c r="A546" s="0" t="s">
        <v>588</v>
      </c>
      <c r="B546" s="0" t="s">
        <v>34</v>
      </c>
      <c r="C546" s="0" t="s">
        <v>46</v>
      </c>
      <c r="D546" s="9" t="n">
        <v>43200</v>
      </c>
      <c r="E546" s="9" t="n">
        <v>43316</v>
      </c>
      <c r="F546" s="9" t="n">
        <v>43339</v>
      </c>
      <c r="G546" s="9" t="n">
        <v>43345</v>
      </c>
      <c r="H546" s="10" t="s">
        <v>36</v>
      </c>
      <c r="I546" s="0" t="n">
        <v>11</v>
      </c>
      <c r="J546" s="0" t="n">
        <v>13</v>
      </c>
      <c r="K546" s="0" t="n">
        <v>291</v>
      </c>
      <c r="L546" s="0" t="n">
        <v>5</v>
      </c>
      <c r="M546" s="0" t="n">
        <v>6</v>
      </c>
      <c r="N546" s="11" t="n">
        <v>0.3</v>
      </c>
      <c r="O546" s="12" t="n">
        <v>809.83</v>
      </c>
      <c r="P546" s="12" t="n">
        <v>1025.1</v>
      </c>
      <c r="Q546" s="12" t="n">
        <f aca="false">M546*P546*(1-N546)</f>
        <v>4305.42</v>
      </c>
      <c r="R546" s="12" t="n">
        <f aca="false">M546*O546</f>
        <v>4858.98</v>
      </c>
      <c r="S546" s="12" t="n">
        <f aca="false">Q546-R546</f>
        <v>-553.560000000001</v>
      </c>
      <c r="T546" s="11" t="n">
        <f aca="false">IFERROR(S546/Q546,0)</f>
        <v>-0.128572822163692</v>
      </c>
      <c r="U546" s="13" t="n">
        <f aca="false">F546-E546</f>
        <v>23</v>
      </c>
      <c r="V546" s="13" t="n">
        <f aca="false">G546-F546</f>
        <v>6</v>
      </c>
      <c r="W546" s="13" t="n">
        <f aca="false">G546-E546</f>
        <v>29</v>
      </c>
      <c r="X546" s="10" t="n">
        <f aca="false">YEAR(E546)</f>
        <v>2018</v>
      </c>
      <c r="Y546" s="0" t="str">
        <f aca="false">TEXT(E546,"yyyy-mm")</f>
        <v>2018-08</v>
      </c>
      <c r="Z546" s="0" t="str">
        <f aca="false">"Q"&amp;ROUNDUP(MONTH(E546)/3,0)&amp;"-"&amp;YEAR(E546)</f>
        <v>Q3-2018</v>
      </c>
    </row>
    <row r="547" customFormat="false" ht="14.25" hidden="false" customHeight="false" outlineLevel="0" collapsed="false">
      <c r="A547" s="0" t="s">
        <v>589</v>
      </c>
      <c r="B547" s="0" t="s">
        <v>34</v>
      </c>
      <c r="C547" s="0" t="s">
        <v>48</v>
      </c>
      <c r="D547" s="9" t="n">
        <v>43200</v>
      </c>
      <c r="E547" s="9" t="n">
        <v>43316</v>
      </c>
      <c r="F547" s="9" t="n">
        <v>43328</v>
      </c>
      <c r="G547" s="9" t="n">
        <v>43331</v>
      </c>
      <c r="H547" s="10" t="s">
        <v>36</v>
      </c>
      <c r="I547" s="0" t="n">
        <v>7</v>
      </c>
      <c r="J547" s="0" t="n">
        <v>36</v>
      </c>
      <c r="K547" s="0" t="n">
        <v>14</v>
      </c>
      <c r="L547" s="0" t="n">
        <v>28</v>
      </c>
      <c r="M547" s="0" t="n">
        <v>1</v>
      </c>
      <c r="N547" s="11" t="n">
        <v>0.2</v>
      </c>
      <c r="O547" s="12" t="n">
        <v>1084.6</v>
      </c>
      <c r="P547" s="12" t="n">
        <v>1902.8</v>
      </c>
      <c r="Q547" s="12" t="n">
        <f aca="false">M547*P547*(1-N547)</f>
        <v>1522.24</v>
      </c>
      <c r="R547" s="12" t="n">
        <f aca="false">M547*O547</f>
        <v>1084.6</v>
      </c>
      <c r="S547" s="12" t="n">
        <f aca="false">Q547-R547</f>
        <v>437.64</v>
      </c>
      <c r="T547" s="11" t="n">
        <f aca="false">IFERROR(S547/Q547,0)</f>
        <v>0.287497372293462</v>
      </c>
      <c r="U547" s="13" t="n">
        <f aca="false">F547-E547</f>
        <v>12</v>
      </c>
      <c r="V547" s="13" t="n">
        <f aca="false">G547-F547</f>
        <v>3</v>
      </c>
      <c r="W547" s="13" t="n">
        <f aca="false">G547-E547</f>
        <v>15</v>
      </c>
      <c r="X547" s="10" t="n">
        <f aca="false">YEAR(E547)</f>
        <v>2018</v>
      </c>
      <c r="Y547" s="0" t="str">
        <f aca="false">TEXT(E547,"yyyy-mm")</f>
        <v>2018-08</v>
      </c>
      <c r="Z547" s="0" t="str">
        <f aca="false">"Q"&amp;ROUNDUP(MONTH(E547)/3,0)&amp;"-"&amp;YEAR(E547)</f>
        <v>Q3-2018</v>
      </c>
    </row>
    <row r="548" customFormat="false" ht="14.25" hidden="false" customHeight="false" outlineLevel="0" collapsed="false">
      <c r="A548" s="0" t="s">
        <v>590</v>
      </c>
      <c r="B548" s="0" t="s">
        <v>41</v>
      </c>
      <c r="C548" s="0" t="s">
        <v>46</v>
      </c>
      <c r="D548" s="9" t="n">
        <v>43200</v>
      </c>
      <c r="E548" s="9" t="n">
        <v>43316</v>
      </c>
      <c r="F548" s="9" t="n">
        <v>43340</v>
      </c>
      <c r="G548" s="9" t="n">
        <v>43348</v>
      </c>
      <c r="H548" s="10" t="s">
        <v>36</v>
      </c>
      <c r="I548" s="0" t="n">
        <v>21</v>
      </c>
      <c r="J548" s="0" t="n">
        <v>34</v>
      </c>
      <c r="K548" s="0" t="n">
        <v>292</v>
      </c>
      <c r="L548" s="0" t="n">
        <v>19</v>
      </c>
      <c r="M548" s="0" t="n">
        <v>2</v>
      </c>
      <c r="N548" s="11" t="n">
        <v>0.05</v>
      </c>
      <c r="O548" s="12" t="n">
        <v>2056.23</v>
      </c>
      <c r="P548" s="12" t="n">
        <v>3738.6</v>
      </c>
      <c r="Q548" s="12" t="n">
        <f aca="false">M548*P548*(1-N548)</f>
        <v>7103.34</v>
      </c>
      <c r="R548" s="12" t="n">
        <f aca="false">M548*O548</f>
        <v>4112.46</v>
      </c>
      <c r="S548" s="12" t="n">
        <f aca="false">Q548-R548</f>
        <v>2990.88</v>
      </c>
      <c r="T548" s="11" t="n">
        <f aca="false">IFERROR(S548/Q548,0)</f>
        <v>0.421052631578947</v>
      </c>
      <c r="U548" s="13" t="n">
        <f aca="false">F548-E548</f>
        <v>24</v>
      </c>
      <c r="V548" s="13" t="n">
        <f aca="false">G548-F548</f>
        <v>8</v>
      </c>
      <c r="W548" s="13" t="n">
        <f aca="false">G548-E548</f>
        <v>32</v>
      </c>
      <c r="X548" s="10" t="n">
        <f aca="false">YEAR(E548)</f>
        <v>2018</v>
      </c>
      <c r="Y548" s="0" t="str">
        <f aca="false">TEXT(E548,"yyyy-mm")</f>
        <v>2018-08</v>
      </c>
      <c r="Z548" s="0" t="str">
        <f aca="false">"Q"&amp;ROUNDUP(MONTH(E548)/3,0)&amp;"-"&amp;YEAR(E548)</f>
        <v>Q3-2018</v>
      </c>
    </row>
    <row r="549" customFormat="false" ht="14.25" hidden="false" customHeight="false" outlineLevel="0" collapsed="false">
      <c r="A549" s="0" t="s">
        <v>591</v>
      </c>
      <c r="B549" s="0" t="s">
        <v>34</v>
      </c>
      <c r="C549" s="0" t="s">
        <v>39</v>
      </c>
      <c r="D549" s="9" t="n">
        <v>43200</v>
      </c>
      <c r="E549" s="9" t="n">
        <v>43316</v>
      </c>
      <c r="F549" s="9" t="n">
        <v>43327</v>
      </c>
      <c r="G549" s="9" t="n">
        <v>43333</v>
      </c>
      <c r="H549" s="10" t="s">
        <v>36</v>
      </c>
      <c r="I549" s="0" t="n">
        <v>11</v>
      </c>
      <c r="J549" s="0" t="n">
        <v>39</v>
      </c>
      <c r="K549" s="0" t="n">
        <v>178</v>
      </c>
      <c r="L549" s="0" t="n">
        <v>46</v>
      </c>
      <c r="M549" s="0" t="n">
        <v>6</v>
      </c>
      <c r="N549" s="11" t="n">
        <v>0.075</v>
      </c>
      <c r="O549" s="12" t="n">
        <v>1237.89</v>
      </c>
      <c r="P549" s="12" t="n">
        <v>1996.6</v>
      </c>
      <c r="Q549" s="12" t="n">
        <f aca="false">M549*P549*(1-N549)</f>
        <v>11081.13</v>
      </c>
      <c r="R549" s="12" t="n">
        <f aca="false">M549*O549</f>
        <v>7427.34</v>
      </c>
      <c r="S549" s="12" t="n">
        <f aca="false">Q549-R549</f>
        <v>3653.79</v>
      </c>
      <c r="T549" s="11" t="n">
        <f aca="false">IFERROR(S549/Q549,0)</f>
        <v>0.329730812651778</v>
      </c>
      <c r="U549" s="13" t="n">
        <f aca="false">F549-E549</f>
        <v>11</v>
      </c>
      <c r="V549" s="13" t="n">
        <f aca="false">G549-F549</f>
        <v>6</v>
      </c>
      <c r="W549" s="13" t="n">
        <f aca="false">G549-E549</f>
        <v>17</v>
      </c>
      <c r="X549" s="10" t="n">
        <f aca="false">YEAR(E549)</f>
        <v>2018</v>
      </c>
      <c r="Y549" s="0" t="str">
        <f aca="false">TEXT(E549,"yyyy-mm")</f>
        <v>2018-08</v>
      </c>
      <c r="Z549" s="0" t="str">
        <f aca="false">"Q"&amp;ROUNDUP(MONTH(E549)/3,0)&amp;"-"&amp;YEAR(E549)</f>
        <v>Q3-2018</v>
      </c>
    </row>
    <row r="550" customFormat="false" ht="14.25" hidden="false" customHeight="false" outlineLevel="0" collapsed="false">
      <c r="A550" s="0" t="s">
        <v>592</v>
      </c>
      <c r="B550" s="0" t="s">
        <v>34</v>
      </c>
      <c r="C550" s="0" t="s">
        <v>79</v>
      </c>
      <c r="D550" s="9" t="n">
        <v>43200</v>
      </c>
      <c r="E550" s="9" t="n">
        <v>43316</v>
      </c>
      <c r="F550" s="9" t="n">
        <v>43318</v>
      </c>
      <c r="G550" s="9" t="n">
        <v>43325</v>
      </c>
      <c r="H550" s="10" t="s">
        <v>36</v>
      </c>
      <c r="I550" s="0" t="n">
        <v>10</v>
      </c>
      <c r="J550" s="0" t="n">
        <v>38</v>
      </c>
      <c r="K550" s="0" t="n">
        <v>76</v>
      </c>
      <c r="L550" s="0" t="n">
        <v>9</v>
      </c>
      <c r="M550" s="0" t="n">
        <v>3</v>
      </c>
      <c r="N550" s="11" t="n">
        <v>0.15</v>
      </c>
      <c r="O550" s="12" t="n">
        <v>1818.65</v>
      </c>
      <c r="P550" s="12" t="n">
        <v>2331.6</v>
      </c>
      <c r="Q550" s="12" t="n">
        <f aca="false">M550*P550*(1-N550)</f>
        <v>5945.58</v>
      </c>
      <c r="R550" s="12" t="n">
        <f aca="false">M550*O550</f>
        <v>5455.95</v>
      </c>
      <c r="S550" s="12" t="n">
        <f aca="false">Q550-R550</f>
        <v>489.629999999998</v>
      </c>
      <c r="T550" s="11" t="n">
        <f aca="false">IFERROR(S550/Q550,0)</f>
        <v>0.0823519320234524</v>
      </c>
      <c r="U550" s="13" t="n">
        <f aca="false">F550-E550</f>
        <v>2</v>
      </c>
      <c r="V550" s="13" t="n">
        <f aca="false">G550-F550</f>
        <v>7</v>
      </c>
      <c r="W550" s="13" t="n">
        <f aca="false">G550-E550</f>
        <v>9</v>
      </c>
      <c r="X550" s="10" t="n">
        <f aca="false">YEAR(E550)</f>
        <v>2018</v>
      </c>
      <c r="Y550" s="0" t="str">
        <f aca="false">TEXT(E550,"yyyy-mm")</f>
        <v>2018-08</v>
      </c>
      <c r="Z550" s="0" t="str">
        <f aca="false">"Q"&amp;ROUNDUP(MONTH(E550)/3,0)&amp;"-"&amp;YEAR(E550)</f>
        <v>Q3-2018</v>
      </c>
    </row>
    <row r="551" customFormat="false" ht="14.25" hidden="false" customHeight="false" outlineLevel="0" collapsed="false">
      <c r="A551" s="0" t="s">
        <v>593</v>
      </c>
      <c r="B551" s="0" t="s">
        <v>34</v>
      </c>
      <c r="C551" s="0" t="s">
        <v>35</v>
      </c>
      <c r="D551" s="9" t="n">
        <v>43200</v>
      </c>
      <c r="E551" s="9" t="n">
        <v>43316</v>
      </c>
      <c r="F551" s="9" t="n">
        <v>43328</v>
      </c>
      <c r="G551" s="9" t="n">
        <v>43336</v>
      </c>
      <c r="H551" s="10" t="s">
        <v>36</v>
      </c>
      <c r="I551" s="0" t="n">
        <v>11</v>
      </c>
      <c r="J551" s="0" t="n">
        <v>16</v>
      </c>
      <c r="K551" s="0" t="n">
        <v>221</v>
      </c>
      <c r="L551" s="0" t="n">
        <v>41</v>
      </c>
      <c r="M551" s="0" t="n">
        <v>6</v>
      </c>
      <c r="N551" s="11" t="n">
        <v>0.1</v>
      </c>
      <c r="O551" s="12" t="n">
        <v>701.16</v>
      </c>
      <c r="P551" s="12" t="n">
        <v>1078.7</v>
      </c>
      <c r="Q551" s="12" t="n">
        <f aca="false">M551*P551*(1-N551)</f>
        <v>5824.98</v>
      </c>
      <c r="R551" s="12" t="n">
        <f aca="false">M551*O551</f>
        <v>4206.96</v>
      </c>
      <c r="S551" s="12" t="n">
        <f aca="false">Q551-R551</f>
        <v>1618.02</v>
      </c>
      <c r="T551" s="11" t="n">
        <f aca="false">IFERROR(S551/Q551,0)</f>
        <v>0.277772627545502</v>
      </c>
      <c r="U551" s="13" t="n">
        <f aca="false">F551-E551</f>
        <v>12</v>
      </c>
      <c r="V551" s="13" t="n">
        <f aca="false">G551-F551</f>
        <v>8</v>
      </c>
      <c r="W551" s="13" t="n">
        <f aca="false">G551-E551</f>
        <v>20</v>
      </c>
      <c r="X551" s="10" t="n">
        <f aca="false">YEAR(E551)</f>
        <v>2018</v>
      </c>
      <c r="Y551" s="0" t="str">
        <f aca="false">TEXT(E551,"yyyy-mm")</f>
        <v>2018-08</v>
      </c>
      <c r="Z551" s="0" t="str">
        <f aca="false">"Q"&amp;ROUNDUP(MONTH(E551)/3,0)&amp;"-"&amp;YEAR(E551)</f>
        <v>Q3-2018</v>
      </c>
    </row>
    <row r="552" customFormat="false" ht="14.25" hidden="false" customHeight="false" outlineLevel="0" collapsed="false">
      <c r="A552" s="0" t="s">
        <v>594</v>
      </c>
      <c r="B552" s="0" t="s">
        <v>34</v>
      </c>
      <c r="C552" s="0" t="s">
        <v>58</v>
      </c>
      <c r="D552" s="9" t="n">
        <v>43200</v>
      </c>
      <c r="E552" s="9" t="n">
        <v>43316</v>
      </c>
      <c r="F552" s="9" t="n">
        <v>43343</v>
      </c>
      <c r="G552" s="9" t="n">
        <v>43351</v>
      </c>
      <c r="H552" s="10" t="s">
        <v>36</v>
      </c>
      <c r="I552" s="0" t="n">
        <v>11</v>
      </c>
      <c r="J552" s="0" t="n">
        <v>42</v>
      </c>
      <c r="K552" s="0" t="n">
        <v>334</v>
      </c>
      <c r="L552" s="0" t="n">
        <v>11</v>
      </c>
      <c r="M552" s="0" t="n">
        <v>4</v>
      </c>
      <c r="N552" s="11" t="n">
        <v>0.15</v>
      </c>
      <c r="O552" s="12" t="n">
        <v>1216.45</v>
      </c>
      <c r="P552" s="12" t="n">
        <v>1788.9</v>
      </c>
      <c r="Q552" s="12" t="n">
        <f aca="false">M552*P552*(1-N552)</f>
        <v>6082.26</v>
      </c>
      <c r="R552" s="12" t="n">
        <f aca="false">M552*O552</f>
        <v>4865.8</v>
      </c>
      <c r="S552" s="12" t="n">
        <f aca="false">Q552-R552</f>
        <v>1216.46</v>
      </c>
      <c r="T552" s="11" t="n">
        <f aca="false">IFERROR(S552/Q552,0)</f>
        <v>0.200001315300563</v>
      </c>
      <c r="U552" s="13" t="n">
        <f aca="false">F552-E552</f>
        <v>27</v>
      </c>
      <c r="V552" s="13" t="n">
        <f aca="false">G552-F552</f>
        <v>8</v>
      </c>
      <c r="W552" s="13" t="n">
        <f aca="false">G552-E552</f>
        <v>35</v>
      </c>
      <c r="X552" s="10" t="n">
        <f aca="false">YEAR(E552)</f>
        <v>2018</v>
      </c>
      <c r="Y552" s="0" t="str">
        <f aca="false">TEXT(E552,"yyyy-mm")</f>
        <v>2018-08</v>
      </c>
      <c r="Z552" s="0" t="str">
        <f aca="false">"Q"&amp;ROUNDUP(MONTH(E552)/3,0)&amp;"-"&amp;YEAR(E552)</f>
        <v>Q3-2018</v>
      </c>
    </row>
    <row r="553" customFormat="false" ht="14.25" hidden="false" customHeight="false" outlineLevel="0" collapsed="false">
      <c r="A553" s="0" t="s">
        <v>595</v>
      </c>
      <c r="B553" s="0" t="s">
        <v>34</v>
      </c>
      <c r="C553" s="0" t="s">
        <v>58</v>
      </c>
      <c r="D553" s="9" t="n">
        <v>43200</v>
      </c>
      <c r="E553" s="9" t="n">
        <v>43316</v>
      </c>
      <c r="F553" s="9" t="n">
        <v>43325</v>
      </c>
      <c r="G553" s="9" t="n">
        <v>43329</v>
      </c>
      <c r="H553" s="10" t="s">
        <v>36</v>
      </c>
      <c r="I553" s="0" t="n">
        <v>4</v>
      </c>
      <c r="J553" s="0" t="n">
        <v>36</v>
      </c>
      <c r="K553" s="0" t="n">
        <v>347</v>
      </c>
      <c r="L553" s="0" t="n">
        <v>30</v>
      </c>
      <c r="M553" s="0" t="n">
        <v>3</v>
      </c>
      <c r="N553" s="11" t="n">
        <v>0.1</v>
      </c>
      <c r="O553" s="12" t="n">
        <v>161.6</v>
      </c>
      <c r="P553" s="12" t="n">
        <v>241.2</v>
      </c>
      <c r="Q553" s="12" t="n">
        <f aca="false">M553*P553*(1-N553)</f>
        <v>651.24</v>
      </c>
      <c r="R553" s="12" t="n">
        <f aca="false">M553*O553</f>
        <v>484.8</v>
      </c>
      <c r="S553" s="12" t="n">
        <f aca="false">Q553-R553</f>
        <v>166.44</v>
      </c>
      <c r="T553" s="11" t="n">
        <f aca="false">IFERROR(S553/Q553,0)</f>
        <v>0.255573981942141</v>
      </c>
      <c r="U553" s="13" t="n">
        <f aca="false">F553-E553</f>
        <v>9</v>
      </c>
      <c r="V553" s="13" t="n">
        <f aca="false">G553-F553</f>
        <v>4</v>
      </c>
      <c r="W553" s="13" t="n">
        <f aca="false">G553-E553</f>
        <v>13</v>
      </c>
      <c r="X553" s="10" t="n">
        <f aca="false">YEAR(E553)</f>
        <v>2018</v>
      </c>
      <c r="Y553" s="0" t="str">
        <f aca="false">TEXT(E553,"yyyy-mm")</f>
        <v>2018-08</v>
      </c>
      <c r="Z553" s="0" t="str">
        <f aca="false">"Q"&amp;ROUNDUP(MONTH(E553)/3,0)&amp;"-"&amp;YEAR(E553)</f>
        <v>Q3-2018</v>
      </c>
    </row>
    <row r="554" customFormat="false" ht="14.25" hidden="false" customHeight="false" outlineLevel="0" collapsed="false">
      <c r="A554" s="0" t="s">
        <v>596</v>
      </c>
      <c r="B554" s="0" t="s">
        <v>34</v>
      </c>
      <c r="C554" s="0" t="s">
        <v>35</v>
      </c>
      <c r="D554" s="9" t="n">
        <v>43200</v>
      </c>
      <c r="E554" s="9" t="n">
        <v>43316</v>
      </c>
      <c r="F554" s="9" t="n">
        <v>43323</v>
      </c>
      <c r="G554" s="9" t="n">
        <v>43332</v>
      </c>
      <c r="H554" s="10" t="s">
        <v>36</v>
      </c>
      <c r="I554" s="0" t="n">
        <v>7</v>
      </c>
      <c r="J554" s="0" t="n">
        <v>45</v>
      </c>
      <c r="K554" s="0" t="n">
        <v>240</v>
      </c>
      <c r="L554" s="0" t="n">
        <v>41</v>
      </c>
      <c r="M554" s="0" t="n">
        <v>5</v>
      </c>
      <c r="N554" s="11" t="n">
        <v>0.1</v>
      </c>
      <c r="O554" s="12" t="n">
        <v>533.19</v>
      </c>
      <c r="P554" s="12" t="n">
        <v>1159.1</v>
      </c>
      <c r="Q554" s="12" t="n">
        <f aca="false">M554*P554*(1-N554)</f>
        <v>5215.95</v>
      </c>
      <c r="R554" s="12" t="n">
        <f aca="false">M554*O554</f>
        <v>2665.95</v>
      </c>
      <c r="S554" s="12" t="n">
        <f aca="false">Q554-R554</f>
        <v>2550</v>
      </c>
      <c r="T554" s="11" t="n">
        <f aca="false">IFERROR(S554/Q554,0)</f>
        <v>0.488885054496305</v>
      </c>
      <c r="U554" s="13" t="n">
        <f aca="false">F554-E554</f>
        <v>7</v>
      </c>
      <c r="V554" s="13" t="n">
        <f aca="false">G554-F554</f>
        <v>9</v>
      </c>
      <c r="W554" s="13" t="n">
        <f aca="false">G554-E554</f>
        <v>16</v>
      </c>
      <c r="X554" s="10" t="n">
        <f aca="false">YEAR(E554)</f>
        <v>2018</v>
      </c>
      <c r="Y554" s="0" t="str">
        <f aca="false">TEXT(E554,"yyyy-mm")</f>
        <v>2018-08</v>
      </c>
      <c r="Z554" s="0" t="str">
        <f aca="false">"Q"&amp;ROUNDUP(MONTH(E554)/3,0)&amp;"-"&amp;YEAR(E554)</f>
        <v>Q3-2018</v>
      </c>
    </row>
    <row r="555" customFormat="false" ht="14.25" hidden="false" customHeight="false" outlineLevel="0" collapsed="false">
      <c r="A555" s="0" t="s">
        <v>597</v>
      </c>
      <c r="B555" s="0" t="s">
        <v>38</v>
      </c>
      <c r="C555" s="0" t="s">
        <v>48</v>
      </c>
      <c r="D555" s="9" t="n">
        <v>43200</v>
      </c>
      <c r="E555" s="9" t="n">
        <v>43316</v>
      </c>
      <c r="F555" s="9" t="n">
        <v>43341</v>
      </c>
      <c r="G555" s="9" t="n">
        <v>43342</v>
      </c>
      <c r="H555" s="10" t="s">
        <v>36</v>
      </c>
      <c r="I555" s="0" t="n">
        <v>18</v>
      </c>
      <c r="J555" s="0" t="n">
        <v>12</v>
      </c>
      <c r="K555" s="0" t="n">
        <v>6</v>
      </c>
      <c r="L555" s="0" t="n">
        <v>5</v>
      </c>
      <c r="M555" s="0" t="n">
        <v>7</v>
      </c>
      <c r="N555" s="11" t="n">
        <v>0.1</v>
      </c>
      <c r="O555" s="12" t="n">
        <v>515.43</v>
      </c>
      <c r="P555" s="12" t="n">
        <v>1051.9</v>
      </c>
      <c r="Q555" s="12" t="n">
        <f aca="false">M555*P555*(1-N555)</f>
        <v>6626.97</v>
      </c>
      <c r="R555" s="12" t="n">
        <f aca="false">M555*O555</f>
        <v>3608.01</v>
      </c>
      <c r="S555" s="12" t="n">
        <f aca="false">Q555-R555</f>
        <v>3018.96</v>
      </c>
      <c r="T555" s="11" t="n">
        <f aca="false">IFERROR(S555/Q555,0)</f>
        <v>0.455556611845233</v>
      </c>
      <c r="U555" s="13" t="n">
        <f aca="false">F555-E555</f>
        <v>25</v>
      </c>
      <c r="V555" s="13" t="n">
        <f aca="false">G555-F555</f>
        <v>1</v>
      </c>
      <c r="W555" s="13" t="n">
        <f aca="false">G555-E555</f>
        <v>26</v>
      </c>
      <c r="X555" s="10" t="n">
        <f aca="false">YEAR(E555)</f>
        <v>2018</v>
      </c>
      <c r="Y555" s="0" t="str">
        <f aca="false">TEXT(E555,"yyyy-mm")</f>
        <v>2018-08</v>
      </c>
      <c r="Z555" s="0" t="str">
        <f aca="false">"Q"&amp;ROUNDUP(MONTH(E555)/3,0)&amp;"-"&amp;YEAR(E555)</f>
        <v>Q3-2018</v>
      </c>
    </row>
    <row r="556" customFormat="false" ht="14.25" hidden="false" customHeight="false" outlineLevel="0" collapsed="false">
      <c r="A556" s="0" t="s">
        <v>598</v>
      </c>
      <c r="B556" s="0" t="s">
        <v>34</v>
      </c>
      <c r="C556" s="0" t="s">
        <v>35</v>
      </c>
      <c r="D556" s="9" t="n">
        <v>43200</v>
      </c>
      <c r="E556" s="9" t="n">
        <v>43316</v>
      </c>
      <c r="F556" s="9" t="n">
        <v>43334</v>
      </c>
      <c r="G556" s="9" t="n">
        <v>43342</v>
      </c>
      <c r="H556" s="10" t="s">
        <v>36</v>
      </c>
      <c r="I556" s="0" t="n">
        <v>4</v>
      </c>
      <c r="J556" s="0" t="n">
        <v>18</v>
      </c>
      <c r="K556" s="0" t="n">
        <v>243</v>
      </c>
      <c r="L556" s="0" t="n">
        <v>46</v>
      </c>
      <c r="M556" s="0" t="n">
        <v>3</v>
      </c>
      <c r="N556" s="11" t="n">
        <v>0.15</v>
      </c>
      <c r="O556" s="12" t="n">
        <v>3343.03</v>
      </c>
      <c r="P556" s="12" t="n">
        <v>5969.7</v>
      </c>
      <c r="Q556" s="12" t="n">
        <f aca="false">M556*P556*(1-N556)</f>
        <v>15222.735</v>
      </c>
      <c r="R556" s="12" t="n">
        <f aca="false">M556*O556</f>
        <v>10029.09</v>
      </c>
      <c r="S556" s="12" t="n">
        <f aca="false">Q556-R556</f>
        <v>5193.645</v>
      </c>
      <c r="T556" s="11" t="n">
        <f aca="false">IFERROR(S556/Q556,0)</f>
        <v>0.341176864735542</v>
      </c>
      <c r="U556" s="13" t="n">
        <f aca="false">F556-E556</f>
        <v>18</v>
      </c>
      <c r="V556" s="13" t="n">
        <f aca="false">G556-F556</f>
        <v>8</v>
      </c>
      <c r="W556" s="13" t="n">
        <f aca="false">G556-E556</f>
        <v>26</v>
      </c>
      <c r="X556" s="10" t="n">
        <f aca="false">YEAR(E556)</f>
        <v>2018</v>
      </c>
      <c r="Y556" s="0" t="str">
        <f aca="false">TEXT(E556,"yyyy-mm")</f>
        <v>2018-08</v>
      </c>
      <c r="Z556" s="0" t="str">
        <f aca="false">"Q"&amp;ROUNDUP(MONTH(E556)/3,0)&amp;"-"&amp;YEAR(E556)</f>
        <v>Q3-2018</v>
      </c>
    </row>
    <row r="557" customFormat="false" ht="14.25" hidden="false" customHeight="false" outlineLevel="0" collapsed="false">
      <c r="A557" s="0" t="s">
        <v>599</v>
      </c>
      <c r="B557" s="0" t="s">
        <v>38</v>
      </c>
      <c r="C557" s="0" t="s">
        <v>58</v>
      </c>
      <c r="D557" s="9" t="n">
        <v>43200</v>
      </c>
      <c r="E557" s="9" t="n">
        <v>43316</v>
      </c>
      <c r="F557" s="9" t="n">
        <v>43319</v>
      </c>
      <c r="G557" s="9" t="n">
        <v>43320</v>
      </c>
      <c r="H557" s="10" t="s">
        <v>36</v>
      </c>
      <c r="I557" s="0" t="n">
        <v>19</v>
      </c>
      <c r="J557" s="0" t="n">
        <v>28</v>
      </c>
      <c r="K557" s="0" t="n">
        <v>355</v>
      </c>
      <c r="L557" s="0" t="n">
        <v>12</v>
      </c>
      <c r="M557" s="0" t="n">
        <v>3</v>
      </c>
      <c r="N557" s="11" t="n">
        <v>0.3</v>
      </c>
      <c r="O557" s="12" t="n">
        <v>2508.48</v>
      </c>
      <c r="P557" s="12" t="n">
        <v>3919.5</v>
      </c>
      <c r="Q557" s="12" t="n">
        <f aca="false">M557*P557*(1-N557)</f>
        <v>8230.95</v>
      </c>
      <c r="R557" s="12" t="n">
        <f aca="false">M557*O557</f>
        <v>7525.44</v>
      </c>
      <c r="S557" s="12" t="n">
        <f aca="false">Q557-R557</f>
        <v>705.509999999998</v>
      </c>
      <c r="T557" s="11" t="n">
        <f aca="false">IFERROR(S557/Q557,0)</f>
        <v>0.0857142857142855</v>
      </c>
      <c r="U557" s="13" t="n">
        <f aca="false">F557-E557</f>
        <v>3</v>
      </c>
      <c r="V557" s="13" t="n">
        <f aca="false">G557-F557</f>
        <v>1</v>
      </c>
      <c r="W557" s="13" t="n">
        <f aca="false">G557-E557</f>
        <v>4</v>
      </c>
      <c r="X557" s="10" t="n">
        <f aca="false">YEAR(E557)</f>
        <v>2018</v>
      </c>
      <c r="Y557" s="0" t="str">
        <f aca="false">TEXT(E557,"yyyy-mm")</f>
        <v>2018-08</v>
      </c>
      <c r="Z557" s="0" t="str">
        <f aca="false">"Q"&amp;ROUNDUP(MONTH(E557)/3,0)&amp;"-"&amp;YEAR(E557)</f>
        <v>Q3-2018</v>
      </c>
    </row>
    <row r="558" customFormat="false" ht="14.25" hidden="false" customHeight="false" outlineLevel="0" collapsed="false">
      <c r="A558" s="0" t="s">
        <v>600</v>
      </c>
      <c r="B558" s="0" t="s">
        <v>38</v>
      </c>
      <c r="C558" s="0" t="s">
        <v>48</v>
      </c>
      <c r="D558" s="9" t="n">
        <v>43200</v>
      </c>
      <c r="E558" s="9" t="n">
        <v>43316</v>
      </c>
      <c r="F558" s="9" t="n">
        <v>43328</v>
      </c>
      <c r="G558" s="9" t="n">
        <v>43338</v>
      </c>
      <c r="H558" s="10" t="s">
        <v>36</v>
      </c>
      <c r="I558" s="0" t="n">
        <v>16</v>
      </c>
      <c r="J558" s="0" t="n">
        <v>18</v>
      </c>
      <c r="K558" s="0" t="n">
        <v>4</v>
      </c>
      <c r="L558" s="0" t="n">
        <v>34</v>
      </c>
      <c r="M558" s="0" t="n">
        <v>4</v>
      </c>
      <c r="N558" s="11" t="n">
        <v>0.15</v>
      </c>
      <c r="O558" s="12" t="n">
        <v>492.32</v>
      </c>
      <c r="P558" s="12" t="n">
        <v>1118.9</v>
      </c>
      <c r="Q558" s="12" t="n">
        <f aca="false">M558*P558*(1-N558)</f>
        <v>3804.26</v>
      </c>
      <c r="R558" s="12" t="n">
        <f aca="false">M558*O558</f>
        <v>1969.28</v>
      </c>
      <c r="S558" s="12" t="n">
        <f aca="false">Q558-R558</f>
        <v>1834.98</v>
      </c>
      <c r="T558" s="11" t="n">
        <f aca="false">IFERROR(S558/Q558,0)</f>
        <v>0.482348735365091</v>
      </c>
      <c r="U558" s="13" t="n">
        <f aca="false">F558-E558</f>
        <v>12</v>
      </c>
      <c r="V558" s="13" t="n">
        <f aca="false">G558-F558</f>
        <v>10</v>
      </c>
      <c r="W558" s="13" t="n">
        <f aca="false">G558-E558</f>
        <v>22</v>
      </c>
      <c r="X558" s="10" t="n">
        <f aca="false">YEAR(E558)</f>
        <v>2018</v>
      </c>
      <c r="Y558" s="0" t="str">
        <f aca="false">TEXT(E558,"yyyy-mm")</f>
        <v>2018-08</v>
      </c>
      <c r="Z558" s="0" t="str">
        <f aca="false">"Q"&amp;ROUNDUP(MONTH(E558)/3,0)&amp;"-"&amp;YEAR(E558)</f>
        <v>Q3-2018</v>
      </c>
    </row>
    <row r="559" customFormat="false" ht="14.25" hidden="false" customHeight="false" outlineLevel="0" collapsed="false">
      <c r="A559" s="0" t="s">
        <v>601</v>
      </c>
      <c r="B559" s="0" t="s">
        <v>34</v>
      </c>
      <c r="C559" s="0" t="s">
        <v>58</v>
      </c>
      <c r="D559" s="9" t="n">
        <v>43200</v>
      </c>
      <c r="E559" s="9" t="n">
        <v>43316</v>
      </c>
      <c r="F559" s="9" t="n">
        <v>43331</v>
      </c>
      <c r="G559" s="9" t="n">
        <v>43334</v>
      </c>
      <c r="H559" s="10" t="s">
        <v>36</v>
      </c>
      <c r="I559" s="0" t="n">
        <v>2</v>
      </c>
      <c r="J559" s="0" t="n">
        <v>11</v>
      </c>
      <c r="K559" s="0" t="n">
        <v>350</v>
      </c>
      <c r="L559" s="0" t="n">
        <v>30</v>
      </c>
      <c r="M559" s="0" t="n">
        <v>5</v>
      </c>
      <c r="N559" s="11" t="n">
        <v>0.05</v>
      </c>
      <c r="O559" s="12" t="n">
        <v>570.64</v>
      </c>
      <c r="P559" s="12" t="n">
        <v>1118.9</v>
      </c>
      <c r="Q559" s="12" t="n">
        <f aca="false">M559*P559*(1-N559)</f>
        <v>5314.775</v>
      </c>
      <c r="R559" s="12" t="n">
        <f aca="false">M559*O559</f>
        <v>2853.2</v>
      </c>
      <c r="S559" s="12" t="n">
        <f aca="false">Q559-R559</f>
        <v>2461.575</v>
      </c>
      <c r="T559" s="11" t="n">
        <f aca="false">IFERROR(S559/Q559,0)</f>
        <v>0.463156953963244</v>
      </c>
      <c r="U559" s="13" t="n">
        <f aca="false">F559-E559</f>
        <v>15</v>
      </c>
      <c r="V559" s="13" t="n">
        <f aca="false">G559-F559</f>
        <v>3</v>
      </c>
      <c r="W559" s="13" t="n">
        <f aca="false">G559-E559</f>
        <v>18</v>
      </c>
      <c r="X559" s="10" t="n">
        <f aca="false">YEAR(E559)</f>
        <v>2018</v>
      </c>
      <c r="Y559" s="0" t="str">
        <f aca="false">TEXT(E559,"yyyy-mm")</f>
        <v>2018-08</v>
      </c>
      <c r="Z559" s="0" t="str">
        <f aca="false">"Q"&amp;ROUNDUP(MONTH(E559)/3,0)&amp;"-"&amp;YEAR(E559)</f>
        <v>Q3-2018</v>
      </c>
    </row>
    <row r="560" customFormat="false" ht="14.25" hidden="false" customHeight="false" outlineLevel="0" collapsed="false">
      <c r="A560" s="0" t="s">
        <v>602</v>
      </c>
      <c r="B560" s="0" t="s">
        <v>34</v>
      </c>
      <c r="C560" s="0" t="s">
        <v>48</v>
      </c>
      <c r="D560" s="9" t="n">
        <v>43200</v>
      </c>
      <c r="E560" s="9" t="n">
        <v>43316</v>
      </c>
      <c r="F560" s="9" t="n">
        <v>43328</v>
      </c>
      <c r="G560" s="9" t="n">
        <v>43334</v>
      </c>
      <c r="H560" s="10" t="s">
        <v>36</v>
      </c>
      <c r="I560" s="0" t="n">
        <v>1</v>
      </c>
      <c r="J560" s="0" t="n">
        <v>29</v>
      </c>
      <c r="K560" s="0" t="n">
        <v>28</v>
      </c>
      <c r="L560" s="0" t="n">
        <v>23</v>
      </c>
      <c r="M560" s="0" t="n">
        <v>4</v>
      </c>
      <c r="N560" s="11" t="n">
        <v>0.1</v>
      </c>
      <c r="O560" s="12" t="n">
        <v>3744.63</v>
      </c>
      <c r="P560" s="12" t="n">
        <v>5427</v>
      </c>
      <c r="Q560" s="12" t="n">
        <f aca="false">M560*P560*(1-N560)</f>
        <v>19537.2</v>
      </c>
      <c r="R560" s="12" t="n">
        <f aca="false">M560*O560</f>
        <v>14978.52</v>
      </c>
      <c r="S560" s="12" t="n">
        <f aca="false">Q560-R560</f>
        <v>4558.68</v>
      </c>
      <c r="T560" s="11" t="n">
        <f aca="false">IFERROR(S560/Q560,0)</f>
        <v>0.233333333333333</v>
      </c>
      <c r="U560" s="13" t="n">
        <f aca="false">F560-E560</f>
        <v>12</v>
      </c>
      <c r="V560" s="13" t="n">
        <f aca="false">G560-F560</f>
        <v>6</v>
      </c>
      <c r="W560" s="13" t="n">
        <f aca="false">G560-E560</f>
        <v>18</v>
      </c>
      <c r="X560" s="10" t="n">
        <f aca="false">YEAR(E560)</f>
        <v>2018</v>
      </c>
      <c r="Y560" s="0" t="str">
        <f aca="false">TEXT(E560,"yyyy-mm")</f>
        <v>2018-08</v>
      </c>
      <c r="Z560" s="0" t="str">
        <f aca="false">"Q"&amp;ROUNDUP(MONTH(E560)/3,0)&amp;"-"&amp;YEAR(E560)</f>
        <v>Q3-2018</v>
      </c>
    </row>
    <row r="561" customFormat="false" ht="14.25" hidden="false" customHeight="false" outlineLevel="0" collapsed="false">
      <c r="A561" s="0" t="s">
        <v>603</v>
      </c>
      <c r="B561" s="0" t="s">
        <v>41</v>
      </c>
      <c r="C561" s="0" t="s">
        <v>39</v>
      </c>
      <c r="D561" s="9" t="n">
        <v>43200</v>
      </c>
      <c r="E561" s="9" t="n">
        <v>43316</v>
      </c>
      <c r="F561" s="9" t="n">
        <v>43321</v>
      </c>
      <c r="G561" s="9" t="n">
        <v>43325</v>
      </c>
      <c r="H561" s="10" t="s">
        <v>36</v>
      </c>
      <c r="I561" s="0" t="n">
        <v>24</v>
      </c>
      <c r="J561" s="0" t="n">
        <v>32</v>
      </c>
      <c r="K561" s="0" t="n">
        <v>108</v>
      </c>
      <c r="L561" s="0" t="n">
        <v>36</v>
      </c>
      <c r="M561" s="0" t="n">
        <v>2</v>
      </c>
      <c r="N561" s="11" t="n">
        <v>0.05</v>
      </c>
      <c r="O561" s="12" t="n">
        <v>2570.39</v>
      </c>
      <c r="P561" s="12" t="n">
        <v>3725.2</v>
      </c>
      <c r="Q561" s="12" t="n">
        <f aca="false">M561*P561*(1-N561)</f>
        <v>7077.88</v>
      </c>
      <c r="R561" s="12" t="n">
        <f aca="false">M561*O561</f>
        <v>5140.78</v>
      </c>
      <c r="S561" s="12" t="n">
        <f aca="false">Q561-R561</f>
        <v>1937.1</v>
      </c>
      <c r="T561" s="11" t="n">
        <f aca="false">IFERROR(S561/Q561,0)</f>
        <v>0.273683645385341</v>
      </c>
      <c r="U561" s="13" t="n">
        <f aca="false">F561-E561</f>
        <v>5</v>
      </c>
      <c r="V561" s="13" t="n">
        <f aca="false">G561-F561</f>
        <v>4</v>
      </c>
      <c r="W561" s="13" t="n">
        <f aca="false">G561-E561</f>
        <v>9</v>
      </c>
      <c r="X561" s="10" t="n">
        <f aca="false">YEAR(E561)</f>
        <v>2018</v>
      </c>
      <c r="Y561" s="0" t="str">
        <f aca="false">TEXT(E561,"yyyy-mm")</f>
        <v>2018-08</v>
      </c>
      <c r="Z561" s="0" t="str">
        <f aca="false">"Q"&amp;ROUNDUP(MONTH(E561)/3,0)&amp;"-"&amp;YEAR(E561)</f>
        <v>Q3-2018</v>
      </c>
    </row>
    <row r="562" customFormat="false" ht="14.25" hidden="false" customHeight="false" outlineLevel="0" collapsed="false">
      <c r="A562" s="0" t="s">
        <v>604</v>
      </c>
      <c r="B562" s="0" t="s">
        <v>38</v>
      </c>
      <c r="C562" s="0" t="s">
        <v>35</v>
      </c>
      <c r="D562" s="9" t="n">
        <v>43200</v>
      </c>
      <c r="E562" s="9" t="n">
        <v>43316</v>
      </c>
      <c r="F562" s="9" t="n">
        <v>43329</v>
      </c>
      <c r="G562" s="9" t="n">
        <v>43334</v>
      </c>
      <c r="H562" s="10" t="s">
        <v>36</v>
      </c>
      <c r="I562" s="0" t="n">
        <v>18</v>
      </c>
      <c r="J562" s="0" t="n">
        <v>7</v>
      </c>
      <c r="K562" s="0" t="n">
        <v>214</v>
      </c>
      <c r="L562" s="0" t="n">
        <v>14</v>
      </c>
      <c r="M562" s="0" t="n">
        <v>3</v>
      </c>
      <c r="N562" s="11" t="n">
        <v>0.05</v>
      </c>
      <c r="O562" s="12" t="n">
        <v>75.04</v>
      </c>
      <c r="P562" s="12" t="n">
        <v>187.6</v>
      </c>
      <c r="Q562" s="12" t="n">
        <f aca="false">M562*P562*(1-N562)</f>
        <v>534.66</v>
      </c>
      <c r="R562" s="12" t="n">
        <f aca="false">M562*O562</f>
        <v>225.12</v>
      </c>
      <c r="S562" s="12" t="n">
        <f aca="false">Q562-R562</f>
        <v>309.54</v>
      </c>
      <c r="T562" s="11" t="n">
        <f aca="false">IFERROR(S562/Q562,0)</f>
        <v>0.578947368421053</v>
      </c>
      <c r="U562" s="13" t="n">
        <f aca="false">F562-E562</f>
        <v>13</v>
      </c>
      <c r="V562" s="13" t="n">
        <f aca="false">G562-F562</f>
        <v>5</v>
      </c>
      <c r="W562" s="13" t="n">
        <f aca="false">G562-E562</f>
        <v>18</v>
      </c>
      <c r="X562" s="10" t="n">
        <f aca="false">YEAR(E562)</f>
        <v>2018</v>
      </c>
      <c r="Y562" s="0" t="str">
        <f aca="false">TEXT(E562,"yyyy-mm")</f>
        <v>2018-08</v>
      </c>
      <c r="Z562" s="0" t="str">
        <f aca="false">"Q"&amp;ROUNDUP(MONTH(E562)/3,0)&amp;"-"&amp;YEAR(E562)</f>
        <v>Q3-2018</v>
      </c>
    </row>
    <row r="563" customFormat="false" ht="14.25" hidden="false" customHeight="false" outlineLevel="0" collapsed="false">
      <c r="A563" s="0" t="s">
        <v>605</v>
      </c>
      <c r="B563" s="0" t="s">
        <v>34</v>
      </c>
      <c r="C563" s="0" t="s">
        <v>46</v>
      </c>
      <c r="D563" s="9" t="n">
        <v>43200</v>
      </c>
      <c r="E563" s="9" t="n">
        <v>43316</v>
      </c>
      <c r="F563" s="9" t="n">
        <v>43343</v>
      </c>
      <c r="G563" s="9" t="n">
        <v>43349</v>
      </c>
      <c r="H563" s="10" t="s">
        <v>36</v>
      </c>
      <c r="I563" s="0" t="n">
        <v>7</v>
      </c>
      <c r="J563" s="0" t="n">
        <v>4</v>
      </c>
      <c r="K563" s="0" t="n">
        <v>297</v>
      </c>
      <c r="L563" s="0" t="n">
        <v>38</v>
      </c>
      <c r="M563" s="0" t="n">
        <v>7</v>
      </c>
      <c r="N563" s="11" t="n">
        <v>0.075</v>
      </c>
      <c r="O563" s="12" t="n">
        <v>3359.92</v>
      </c>
      <c r="P563" s="12" t="n">
        <v>3999.9</v>
      </c>
      <c r="Q563" s="12" t="n">
        <f aca="false">M563*P563*(1-N563)</f>
        <v>25899.3525</v>
      </c>
      <c r="R563" s="12" t="n">
        <f aca="false">M563*O563</f>
        <v>23519.44</v>
      </c>
      <c r="S563" s="12" t="n">
        <f aca="false">Q563-R563</f>
        <v>2379.9125</v>
      </c>
      <c r="T563" s="11" t="n">
        <f aca="false">IFERROR(S563/Q563,0)</f>
        <v>0.0918908107837831</v>
      </c>
      <c r="U563" s="13" t="n">
        <f aca="false">F563-E563</f>
        <v>27</v>
      </c>
      <c r="V563" s="13" t="n">
        <f aca="false">G563-F563</f>
        <v>6</v>
      </c>
      <c r="W563" s="13" t="n">
        <f aca="false">G563-E563</f>
        <v>33</v>
      </c>
      <c r="X563" s="10" t="n">
        <f aca="false">YEAR(E563)</f>
        <v>2018</v>
      </c>
      <c r="Y563" s="0" t="str">
        <f aca="false">TEXT(E563,"yyyy-mm")</f>
        <v>2018-08</v>
      </c>
      <c r="Z563" s="0" t="str">
        <f aca="false">"Q"&amp;ROUNDUP(MONTH(E563)/3,0)&amp;"-"&amp;YEAR(E563)</f>
        <v>Q3-2018</v>
      </c>
    </row>
    <row r="564" customFormat="false" ht="14.25" hidden="false" customHeight="false" outlineLevel="0" collapsed="false">
      <c r="A564" s="0" t="s">
        <v>606</v>
      </c>
      <c r="B564" s="0" t="s">
        <v>38</v>
      </c>
      <c r="C564" s="0" t="s">
        <v>48</v>
      </c>
      <c r="D564" s="9" t="n">
        <v>43200</v>
      </c>
      <c r="E564" s="9" t="n">
        <v>43316</v>
      </c>
      <c r="F564" s="9" t="n">
        <v>43331</v>
      </c>
      <c r="G564" s="9" t="n">
        <v>43333</v>
      </c>
      <c r="H564" s="10" t="s">
        <v>36</v>
      </c>
      <c r="I564" s="0" t="n">
        <v>17</v>
      </c>
      <c r="J564" s="0" t="n">
        <v>32</v>
      </c>
      <c r="K564" s="0" t="n">
        <v>15</v>
      </c>
      <c r="L564" s="0" t="n">
        <v>20</v>
      </c>
      <c r="M564" s="0" t="n">
        <v>1</v>
      </c>
      <c r="N564" s="11" t="n">
        <v>0.15</v>
      </c>
      <c r="O564" s="12" t="n">
        <v>592.62</v>
      </c>
      <c r="P564" s="12" t="n">
        <v>971.5</v>
      </c>
      <c r="Q564" s="12" t="n">
        <f aca="false">M564*P564*(1-N564)</f>
        <v>825.775</v>
      </c>
      <c r="R564" s="12" t="n">
        <f aca="false">M564*O564</f>
        <v>592.62</v>
      </c>
      <c r="S564" s="12" t="n">
        <f aca="false">Q564-R564</f>
        <v>233.155</v>
      </c>
      <c r="T564" s="11" t="n">
        <f aca="false">IFERROR(S564/Q564,0)</f>
        <v>0.282346886258363</v>
      </c>
      <c r="U564" s="13" t="n">
        <f aca="false">F564-E564</f>
        <v>15</v>
      </c>
      <c r="V564" s="13" t="n">
        <f aca="false">G564-F564</f>
        <v>2</v>
      </c>
      <c r="W564" s="13" t="n">
        <f aca="false">G564-E564</f>
        <v>17</v>
      </c>
      <c r="X564" s="10" t="n">
        <f aca="false">YEAR(E564)</f>
        <v>2018</v>
      </c>
      <c r="Y564" s="0" t="str">
        <f aca="false">TEXT(E564,"yyyy-mm")</f>
        <v>2018-08</v>
      </c>
      <c r="Z564" s="0" t="str">
        <f aca="false">"Q"&amp;ROUNDUP(MONTH(E564)/3,0)&amp;"-"&amp;YEAR(E564)</f>
        <v>Q3-2018</v>
      </c>
    </row>
    <row r="565" customFormat="false" ht="14.25" hidden="false" customHeight="false" outlineLevel="0" collapsed="false">
      <c r="A565" s="0" t="s">
        <v>607</v>
      </c>
      <c r="B565" s="0" t="s">
        <v>34</v>
      </c>
      <c r="C565" s="0" t="s">
        <v>48</v>
      </c>
      <c r="D565" s="9" t="n">
        <v>43200</v>
      </c>
      <c r="E565" s="9" t="n">
        <v>43316</v>
      </c>
      <c r="F565" s="9" t="n">
        <v>43324</v>
      </c>
      <c r="G565" s="9" t="n">
        <v>43332</v>
      </c>
      <c r="H565" s="10" t="s">
        <v>36</v>
      </c>
      <c r="I565" s="0" t="n">
        <v>6</v>
      </c>
      <c r="J565" s="0" t="n">
        <v>42</v>
      </c>
      <c r="K565" s="0" t="n">
        <v>21</v>
      </c>
      <c r="L565" s="0" t="n">
        <v>37</v>
      </c>
      <c r="M565" s="0" t="n">
        <v>5</v>
      </c>
      <c r="N565" s="11" t="n">
        <v>0.075</v>
      </c>
      <c r="O565" s="12" t="n">
        <v>727.29</v>
      </c>
      <c r="P565" s="12" t="n">
        <v>1118.9</v>
      </c>
      <c r="Q565" s="12" t="n">
        <f aca="false">M565*P565*(1-N565)</f>
        <v>5174.9125</v>
      </c>
      <c r="R565" s="12" t="n">
        <f aca="false">M565*O565</f>
        <v>3636.45</v>
      </c>
      <c r="S565" s="12" t="n">
        <f aca="false">Q565-R565</f>
        <v>1538.4625</v>
      </c>
      <c r="T565" s="11" t="n">
        <f aca="false">IFERROR(S565/Q565,0)</f>
        <v>0.297292466297739</v>
      </c>
      <c r="U565" s="13" t="n">
        <f aca="false">F565-E565</f>
        <v>8</v>
      </c>
      <c r="V565" s="13" t="n">
        <f aca="false">G565-F565</f>
        <v>8</v>
      </c>
      <c r="W565" s="13" t="n">
        <f aca="false">G565-E565</f>
        <v>16</v>
      </c>
      <c r="X565" s="10" t="n">
        <f aca="false">YEAR(E565)</f>
        <v>2018</v>
      </c>
      <c r="Y565" s="0" t="str">
        <f aca="false">TEXT(E565,"yyyy-mm")</f>
        <v>2018-08</v>
      </c>
      <c r="Z565" s="0" t="str">
        <f aca="false">"Q"&amp;ROUNDUP(MONTH(E565)/3,0)&amp;"-"&amp;YEAR(E565)</f>
        <v>Q3-2018</v>
      </c>
    </row>
    <row r="566" customFormat="false" ht="14.25" hidden="false" customHeight="false" outlineLevel="0" collapsed="false">
      <c r="A566" s="0" t="s">
        <v>608</v>
      </c>
      <c r="B566" s="0" t="s">
        <v>38</v>
      </c>
      <c r="C566" s="0" t="s">
        <v>35</v>
      </c>
      <c r="D566" s="9" t="n">
        <v>43200</v>
      </c>
      <c r="E566" s="9" t="n">
        <v>43317</v>
      </c>
      <c r="F566" s="9" t="n">
        <v>43335</v>
      </c>
      <c r="G566" s="9" t="n">
        <v>43339</v>
      </c>
      <c r="H566" s="10" t="s">
        <v>36</v>
      </c>
      <c r="I566" s="0" t="n">
        <v>18</v>
      </c>
      <c r="J566" s="0" t="n">
        <v>33</v>
      </c>
      <c r="K566" s="0" t="n">
        <v>208</v>
      </c>
      <c r="L566" s="0" t="n">
        <v>2</v>
      </c>
      <c r="M566" s="0" t="n">
        <v>6</v>
      </c>
      <c r="N566" s="11" t="n">
        <v>0.4</v>
      </c>
      <c r="O566" s="12" t="n">
        <v>501.29</v>
      </c>
      <c r="P566" s="12" t="n">
        <v>864.3</v>
      </c>
      <c r="Q566" s="12" t="n">
        <f aca="false">M566*P566*(1-N566)</f>
        <v>3111.48</v>
      </c>
      <c r="R566" s="12" t="n">
        <f aca="false">M566*O566</f>
        <v>3007.74</v>
      </c>
      <c r="S566" s="12" t="n">
        <f aca="false">Q566-R566</f>
        <v>103.739999999999</v>
      </c>
      <c r="T566" s="11" t="n">
        <f aca="false">IFERROR(S566/Q566,0)</f>
        <v>0.033341046704462</v>
      </c>
      <c r="U566" s="13" t="n">
        <f aca="false">F566-E566</f>
        <v>18</v>
      </c>
      <c r="V566" s="13" t="n">
        <f aca="false">G566-F566</f>
        <v>4</v>
      </c>
      <c r="W566" s="13" t="n">
        <f aca="false">G566-E566</f>
        <v>22</v>
      </c>
      <c r="X566" s="10" t="n">
        <f aca="false">YEAR(E566)</f>
        <v>2018</v>
      </c>
      <c r="Y566" s="0" t="str">
        <f aca="false">TEXT(E566,"yyyy-mm")</f>
        <v>2018-08</v>
      </c>
      <c r="Z566" s="0" t="str">
        <f aca="false">"Q"&amp;ROUNDUP(MONTH(E566)/3,0)&amp;"-"&amp;YEAR(E566)</f>
        <v>Q3-2018</v>
      </c>
    </row>
    <row r="567" customFormat="false" ht="14.25" hidden="false" customHeight="false" outlineLevel="0" collapsed="false">
      <c r="A567" s="0" t="s">
        <v>609</v>
      </c>
      <c r="B567" s="0" t="s">
        <v>34</v>
      </c>
      <c r="C567" s="0" t="s">
        <v>39</v>
      </c>
      <c r="D567" s="9" t="n">
        <v>43200</v>
      </c>
      <c r="E567" s="9" t="n">
        <v>43317</v>
      </c>
      <c r="F567" s="9" t="n">
        <v>43334</v>
      </c>
      <c r="G567" s="9" t="n">
        <v>43337</v>
      </c>
      <c r="H567" s="10" t="s">
        <v>36</v>
      </c>
      <c r="I567" s="0" t="n">
        <v>7</v>
      </c>
      <c r="J567" s="0" t="n">
        <v>22</v>
      </c>
      <c r="K567" s="0" t="n">
        <v>116</v>
      </c>
      <c r="L567" s="0" t="n">
        <v>22</v>
      </c>
      <c r="M567" s="0" t="n">
        <v>6</v>
      </c>
      <c r="N567" s="11" t="n">
        <v>0.05</v>
      </c>
      <c r="O567" s="12" t="n">
        <v>4394.4</v>
      </c>
      <c r="P567" s="12" t="n">
        <v>5782.1</v>
      </c>
      <c r="Q567" s="12" t="n">
        <f aca="false">M567*P567*(1-N567)</f>
        <v>32957.97</v>
      </c>
      <c r="R567" s="12" t="n">
        <f aca="false">M567*O567</f>
        <v>26366.4</v>
      </c>
      <c r="S567" s="12" t="n">
        <f aca="false">Q567-R567</f>
        <v>6591.57</v>
      </c>
      <c r="T567" s="11" t="n">
        <f aca="false">IFERROR(S567/Q567,0)</f>
        <v>0.199999271799811</v>
      </c>
      <c r="U567" s="13" t="n">
        <f aca="false">F567-E567</f>
        <v>17</v>
      </c>
      <c r="V567" s="13" t="n">
        <f aca="false">G567-F567</f>
        <v>3</v>
      </c>
      <c r="W567" s="13" t="n">
        <f aca="false">G567-E567</f>
        <v>20</v>
      </c>
      <c r="X567" s="10" t="n">
        <f aca="false">YEAR(E567)</f>
        <v>2018</v>
      </c>
      <c r="Y567" s="0" t="str">
        <f aca="false">TEXT(E567,"yyyy-mm")</f>
        <v>2018-08</v>
      </c>
      <c r="Z567" s="0" t="str">
        <f aca="false">"Q"&amp;ROUNDUP(MONTH(E567)/3,0)&amp;"-"&amp;YEAR(E567)</f>
        <v>Q3-2018</v>
      </c>
    </row>
    <row r="568" customFormat="false" ht="14.25" hidden="false" customHeight="false" outlineLevel="0" collapsed="false">
      <c r="A568" s="0" t="s">
        <v>610</v>
      </c>
      <c r="B568" s="0" t="s">
        <v>41</v>
      </c>
      <c r="C568" s="0" t="s">
        <v>39</v>
      </c>
      <c r="D568" s="9" t="n">
        <v>43200</v>
      </c>
      <c r="E568" s="9" t="n">
        <v>43317</v>
      </c>
      <c r="F568" s="9" t="n">
        <v>43339</v>
      </c>
      <c r="G568" s="9" t="n">
        <v>43348</v>
      </c>
      <c r="H568" s="10" t="s">
        <v>36</v>
      </c>
      <c r="I568" s="0" t="n">
        <v>25</v>
      </c>
      <c r="J568" s="0" t="n">
        <v>10</v>
      </c>
      <c r="K568" s="0" t="n">
        <v>152</v>
      </c>
      <c r="L568" s="0" t="n">
        <v>9</v>
      </c>
      <c r="M568" s="0" t="n">
        <v>5</v>
      </c>
      <c r="N568" s="11" t="n">
        <v>0.05</v>
      </c>
      <c r="O568" s="12" t="n">
        <v>461.3</v>
      </c>
      <c r="P568" s="12" t="n">
        <v>904.5</v>
      </c>
      <c r="Q568" s="12" t="n">
        <f aca="false">M568*P568*(1-N568)</f>
        <v>4296.375</v>
      </c>
      <c r="R568" s="12" t="n">
        <f aca="false">M568*O568</f>
        <v>2306.5</v>
      </c>
      <c r="S568" s="12" t="n">
        <f aca="false">Q568-R568</f>
        <v>1989.875</v>
      </c>
      <c r="T568" s="11" t="n">
        <f aca="false">IFERROR(S568/Q568,0)</f>
        <v>0.46315207587792</v>
      </c>
      <c r="U568" s="13" t="n">
        <f aca="false">F568-E568</f>
        <v>22</v>
      </c>
      <c r="V568" s="13" t="n">
        <f aca="false">G568-F568</f>
        <v>9</v>
      </c>
      <c r="W568" s="13" t="n">
        <f aca="false">G568-E568</f>
        <v>31</v>
      </c>
      <c r="X568" s="10" t="n">
        <f aca="false">YEAR(E568)</f>
        <v>2018</v>
      </c>
      <c r="Y568" s="0" t="str">
        <f aca="false">TEXT(E568,"yyyy-mm")</f>
        <v>2018-08</v>
      </c>
      <c r="Z568" s="0" t="str">
        <f aca="false">"Q"&amp;ROUNDUP(MONTH(E568)/3,0)&amp;"-"&amp;YEAR(E568)</f>
        <v>Q3-2018</v>
      </c>
    </row>
    <row r="569" customFormat="false" ht="14.25" hidden="false" customHeight="false" outlineLevel="0" collapsed="false">
      <c r="A569" s="0" t="s">
        <v>611</v>
      </c>
      <c r="B569" s="0" t="s">
        <v>38</v>
      </c>
      <c r="C569" s="0" t="s">
        <v>39</v>
      </c>
      <c r="D569" s="9" t="n">
        <v>43200</v>
      </c>
      <c r="E569" s="9" t="n">
        <v>43317</v>
      </c>
      <c r="F569" s="9" t="n">
        <v>43327</v>
      </c>
      <c r="G569" s="9" t="n">
        <v>43335</v>
      </c>
      <c r="H569" s="10" t="s">
        <v>36</v>
      </c>
      <c r="I569" s="0" t="n">
        <v>18</v>
      </c>
      <c r="J569" s="0" t="n">
        <v>25</v>
      </c>
      <c r="K569" s="0" t="n">
        <v>188</v>
      </c>
      <c r="L569" s="0" t="n">
        <v>29</v>
      </c>
      <c r="M569" s="0" t="n">
        <v>8</v>
      </c>
      <c r="N569" s="11" t="n">
        <v>0.15</v>
      </c>
      <c r="O569" s="12" t="n">
        <v>158.66</v>
      </c>
      <c r="P569" s="12" t="n">
        <v>247.9</v>
      </c>
      <c r="Q569" s="12" t="n">
        <f aca="false">M569*P569*(1-N569)</f>
        <v>1685.72</v>
      </c>
      <c r="R569" s="12" t="n">
        <f aca="false">M569*O569</f>
        <v>1269.28</v>
      </c>
      <c r="S569" s="12" t="n">
        <f aca="false">Q569-R569</f>
        <v>416.44</v>
      </c>
      <c r="T569" s="11" t="n">
        <f aca="false">IFERROR(S569/Q569,0)</f>
        <v>0.247039840542913</v>
      </c>
      <c r="U569" s="13" t="n">
        <f aca="false">F569-E569</f>
        <v>10</v>
      </c>
      <c r="V569" s="13" t="n">
        <f aca="false">G569-F569</f>
        <v>8</v>
      </c>
      <c r="W569" s="13" t="n">
        <f aca="false">G569-E569</f>
        <v>18</v>
      </c>
      <c r="X569" s="10" t="n">
        <f aca="false">YEAR(E569)</f>
        <v>2018</v>
      </c>
      <c r="Y569" s="0" t="str">
        <f aca="false">TEXT(E569,"yyyy-mm")</f>
        <v>2018-08</v>
      </c>
      <c r="Z569" s="0" t="str">
        <f aca="false">"Q"&amp;ROUNDUP(MONTH(E569)/3,0)&amp;"-"&amp;YEAR(E569)</f>
        <v>Q3-2018</v>
      </c>
    </row>
    <row r="570" customFormat="false" ht="14.25" hidden="false" customHeight="false" outlineLevel="0" collapsed="false">
      <c r="A570" s="0" t="s">
        <v>612</v>
      </c>
      <c r="B570" s="0" t="s">
        <v>41</v>
      </c>
      <c r="C570" s="0" t="s">
        <v>46</v>
      </c>
      <c r="D570" s="9" t="n">
        <v>43200</v>
      </c>
      <c r="E570" s="9" t="n">
        <v>43317</v>
      </c>
      <c r="F570" s="9" t="n">
        <v>43330</v>
      </c>
      <c r="G570" s="9" t="n">
        <v>43338</v>
      </c>
      <c r="H570" s="10" t="s">
        <v>36</v>
      </c>
      <c r="I570" s="0" t="n">
        <v>22</v>
      </c>
      <c r="J570" s="0" t="n">
        <v>49</v>
      </c>
      <c r="K570" s="0" t="n">
        <v>270</v>
      </c>
      <c r="L570" s="0" t="n">
        <v>16</v>
      </c>
      <c r="M570" s="0" t="n">
        <v>2</v>
      </c>
      <c r="N570" s="11" t="n">
        <v>0.15</v>
      </c>
      <c r="O570" s="12" t="n">
        <v>1213.04</v>
      </c>
      <c r="P570" s="12" t="n">
        <v>1708.5</v>
      </c>
      <c r="Q570" s="12" t="n">
        <f aca="false">M570*P570*(1-N570)</f>
        <v>2904.45</v>
      </c>
      <c r="R570" s="12" t="n">
        <f aca="false">M570*O570</f>
        <v>2426.08</v>
      </c>
      <c r="S570" s="12" t="n">
        <f aca="false">Q570-R570</f>
        <v>478.37</v>
      </c>
      <c r="T570" s="11" t="n">
        <f aca="false">IFERROR(S570/Q570,0)</f>
        <v>0.164702439360292</v>
      </c>
      <c r="U570" s="13" t="n">
        <f aca="false">F570-E570</f>
        <v>13</v>
      </c>
      <c r="V570" s="13" t="n">
        <f aca="false">G570-F570</f>
        <v>8</v>
      </c>
      <c r="W570" s="13" t="n">
        <f aca="false">G570-E570</f>
        <v>21</v>
      </c>
      <c r="X570" s="10" t="n">
        <f aca="false">YEAR(E570)</f>
        <v>2018</v>
      </c>
      <c r="Y570" s="0" t="str">
        <f aca="false">TEXT(E570,"yyyy-mm")</f>
        <v>2018-08</v>
      </c>
      <c r="Z570" s="0" t="str">
        <f aca="false">"Q"&amp;ROUNDUP(MONTH(E570)/3,0)&amp;"-"&amp;YEAR(E570)</f>
        <v>Q3-2018</v>
      </c>
    </row>
    <row r="571" customFormat="false" ht="14.25" hidden="false" customHeight="false" outlineLevel="0" collapsed="false">
      <c r="A571" s="0" t="s">
        <v>613</v>
      </c>
      <c r="B571" s="0" t="s">
        <v>41</v>
      </c>
      <c r="C571" s="0" t="s">
        <v>39</v>
      </c>
      <c r="D571" s="9" t="n">
        <v>43200</v>
      </c>
      <c r="E571" s="9" t="n">
        <v>43317</v>
      </c>
      <c r="F571" s="9" t="n">
        <v>43332</v>
      </c>
      <c r="G571" s="9" t="n">
        <v>43340</v>
      </c>
      <c r="H571" s="10" t="s">
        <v>36</v>
      </c>
      <c r="I571" s="0" t="n">
        <v>24</v>
      </c>
      <c r="J571" s="0" t="n">
        <v>39</v>
      </c>
      <c r="K571" s="0" t="n">
        <v>166</v>
      </c>
      <c r="L571" s="0" t="n">
        <v>16</v>
      </c>
      <c r="M571" s="0" t="n">
        <v>6</v>
      </c>
      <c r="N571" s="11" t="n">
        <v>0.05</v>
      </c>
      <c r="O571" s="12" t="n">
        <v>702.03</v>
      </c>
      <c r="P571" s="12" t="n">
        <v>1132.3</v>
      </c>
      <c r="Q571" s="12" t="n">
        <f aca="false">M571*P571*(1-N571)</f>
        <v>6454.11</v>
      </c>
      <c r="R571" s="12" t="n">
        <f aca="false">M571*O571</f>
        <v>4212.18</v>
      </c>
      <c r="S571" s="12" t="n">
        <f aca="false">Q571-R571</f>
        <v>2241.93</v>
      </c>
      <c r="T571" s="11" t="n">
        <f aca="false">IFERROR(S571/Q571,0)</f>
        <v>0.3473647024919</v>
      </c>
      <c r="U571" s="13" t="n">
        <f aca="false">F571-E571</f>
        <v>15</v>
      </c>
      <c r="V571" s="13" t="n">
        <f aca="false">G571-F571</f>
        <v>8</v>
      </c>
      <c r="W571" s="13" t="n">
        <f aca="false">G571-E571</f>
        <v>23</v>
      </c>
      <c r="X571" s="10" t="n">
        <f aca="false">YEAR(E571)</f>
        <v>2018</v>
      </c>
      <c r="Y571" s="0" t="str">
        <f aca="false">TEXT(E571,"yyyy-mm")</f>
        <v>2018-08</v>
      </c>
      <c r="Z571" s="0" t="str">
        <f aca="false">"Q"&amp;ROUNDUP(MONTH(E571)/3,0)&amp;"-"&amp;YEAR(E571)</f>
        <v>Q3-2018</v>
      </c>
    </row>
    <row r="572" customFormat="false" ht="14.25" hidden="false" customHeight="false" outlineLevel="0" collapsed="false">
      <c r="A572" s="0" t="s">
        <v>614</v>
      </c>
      <c r="B572" s="0" t="s">
        <v>43</v>
      </c>
      <c r="C572" s="0" t="s">
        <v>39</v>
      </c>
      <c r="D572" s="9" t="n">
        <v>43200</v>
      </c>
      <c r="E572" s="9" t="n">
        <v>43317</v>
      </c>
      <c r="F572" s="9" t="n">
        <v>43331</v>
      </c>
      <c r="G572" s="9" t="n">
        <v>43340</v>
      </c>
      <c r="H572" s="10" t="s">
        <v>36</v>
      </c>
      <c r="I572" s="0" t="n">
        <v>27</v>
      </c>
      <c r="J572" s="0" t="n">
        <v>20</v>
      </c>
      <c r="K572" s="0" t="n">
        <v>119</v>
      </c>
      <c r="L572" s="0" t="n">
        <v>13</v>
      </c>
      <c r="M572" s="0" t="n">
        <v>6</v>
      </c>
      <c r="N572" s="11" t="n">
        <v>0.05</v>
      </c>
      <c r="O572" s="12" t="n">
        <v>1225.1</v>
      </c>
      <c r="P572" s="12" t="n">
        <v>1775.5</v>
      </c>
      <c r="Q572" s="12" t="n">
        <f aca="false">M572*P572*(1-N572)</f>
        <v>10120.35</v>
      </c>
      <c r="R572" s="12" t="n">
        <f aca="false">M572*O572</f>
        <v>7350.6</v>
      </c>
      <c r="S572" s="12" t="n">
        <f aca="false">Q572-R572</f>
        <v>2769.75</v>
      </c>
      <c r="T572" s="11" t="n">
        <f aca="false">IFERROR(S572/Q572,0)</f>
        <v>0.27368124620196</v>
      </c>
      <c r="U572" s="13" t="n">
        <f aca="false">F572-E572</f>
        <v>14</v>
      </c>
      <c r="V572" s="13" t="n">
        <f aca="false">G572-F572</f>
        <v>9</v>
      </c>
      <c r="W572" s="13" t="n">
        <f aca="false">G572-E572</f>
        <v>23</v>
      </c>
      <c r="X572" s="10" t="n">
        <f aca="false">YEAR(E572)</f>
        <v>2018</v>
      </c>
      <c r="Y572" s="0" t="str">
        <f aca="false">TEXT(E572,"yyyy-mm")</f>
        <v>2018-08</v>
      </c>
      <c r="Z572" s="0" t="str">
        <f aca="false">"Q"&amp;ROUNDUP(MONTH(E572)/3,0)&amp;"-"&amp;YEAR(E572)</f>
        <v>Q3-2018</v>
      </c>
    </row>
    <row r="573" customFormat="false" ht="14.25" hidden="false" customHeight="false" outlineLevel="0" collapsed="false">
      <c r="A573" s="0" t="s">
        <v>615</v>
      </c>
      <c r="B573" s="0" t="s">
        <v>34</v>
      </c>
      <c r="C573" s="0" t="s">
        <v>48</v>
      </c>
      <c r="D573" s="9" t="n">
        <v>43200</v>
      </c>
      <c r="E573" s="9" t="n">
        <v>43317</v>
      </c>
      <c r="F573" s="9" t="n">
        <v>43330</v>
      </c>
      <c r="G573" s="9" t="n">
        <v>43333</v>
      </c>
      <c r="H573" s="10" t="s">
        <v>36</v>
      </c>
      <c r="I573" s="0" t="n">
        <v>1</v>
      </c>
      <c r="J573" s="0" t="n">
        <v>25</v>
      </c>
      <c r="K573" s="0" t="n">
        <v>28</v>
      </c>
      <c r="L573" s="0" t="n">
        <v>20</v>
      </c>
      <c r="M573" s="0" t="n">
        <v>8</v>
      </c>
      <c r="N573" s="11" t="n">
        <v>0.2</v>
      </c>
      <c r="O573" s="12" t="n">
        <v>970.43</v>
      </c>
      <c r="P573" s="12" t="n">
        <v>1902.8</v>
      </c>
      <c r="Q573" s="12" t="n">
        <f aca="false">M573*P573*(1-N573)</f>
        <v>12177.92</v>
      </c>
      <c r="R573" s="12" t="n">
        <f aca="false">M573*O573</f>
        <v>7763.44</v>
      </c>
      <c r="S573" s="12" t="n">
        <f aca="false">Q573-R573</f>
        <v>4414.48</v>
      </c>
      <c r="T573" s="11" t="n">
        <f aca="false">IFERROR(S573/Q573,0)</f>
        <v>0.362498686146731</v>
      </c>
      <c r="U573" s="13" t="n">
        <f aca="false">F573-E573</f>
        <v>13</v>
      </c>
      <c r="V573" s="13" t="n">
        <f aca="false">G573-F573</f>
        <v>3</v>
      </c>
      <c r="W573" s="13" t="n">
        <f aca="false">G573-E573</f>
        <v>16</v>
      </c>
      <c r="X573" s="10" t="n">
        <f aca="false">YEAR(E573)</f>
        <v>2018</v>
      </c>
      <c r="Y573" s="0" t="str">
        <f aca="false">TEXT(E573,"yyyy-mm")</f>
        <v>2018-08</v>
      </c>
      <c r="Z573" s="0" t="str">
        <f aca="false">"Q"&amp;ROUNDUP(MONTH(E573)/3,0)&amp;"-"&amp;YEAR(E573)</f>
        <v>Q3-2018</v>
      </c>
    </row>
    <row r="574" customFormat="false" ht="14.25" hidden="false" customHeight="false" outlineLevel="0" collapsed="false">
      <c r="A574" s="0" t="s">
        <v>616</v>
      </c>
      <c r="B574" s="0" t="s">
        <v>34</v>
      </c>
      <c r="C574" s="0" t="s">
        <v>39</v>
      </c>
      <c r="D574" s="9" t="n">
        <v>43200</v>
      </c>
      <c r="E574" s="9" t="n">
        <v>43318</v>
      </c>
      <c r="F574" s="9" t="n">
        <v>43342</v>
      </c>
      <c r="G574" s="9" t="n">
        <v>43345</v>
      </c>
      <c r="H574" s="10" t="s">
        <v>36</v>
      </c>
      <c r="I574" s="0" t="n">
        <v>1</v>
      </c>
      <c r="J574" s="0" t="n">
        <v>28</v>
      </c>
      <c r="K574" s="0" t="n">
        <v>151</v>
      </c>
      <c r="L574" s="0" t="n">
        <v>3</v>
      </c>
      <c r="M574" s="0" t="n">
        <v>3</v>
      </c>
      <c r="N574" s="11" t="n">
        <v>0.1</v>
      </c>
      <c r="O574" s="12" t="n">
        <v>2802.61</v>
      </c>
      <c r="P574" s="12" t="n">
        <v>5963</v>
      </c>
      <c r="Q574" s="12" t="n">
        <f aca="false">M574*P574*(1-N574)</f>
        <v>16100.1</v>
      </c>
      <c r="R574" s="12" t="n">
        <f aca="false">M574*O574</f>
        <v>8407.83</v>
      </c>
      <c r="S574" s="12" t="n">
        <f aca="false">Q574-R574</f>
        <v>7692.27</v>
      </c>
      <c r="T574" s="11" t="n">
        <f aca="false">IFERROR(S574/Q574,0)</f>
        <v>0.477777777777778</v>
      </c>
      <c r="U574" s="13" t="n">
        <f aca="false">F574-E574</f>
        <v>24</v>
      </c>
      <c r="V574" s="13" t="n">
        <f aca="false">G574-F574</f>
        <v>3</v>
      </c>
      <c r="W574" s="13" t="n">
        <f aca="false">G574-E574</f>
        <v>27</v>
      </c>
      <c r="X574" s="10" t="n">
        <f aca="false">YEAR(E574)</f>
        <v>2018</v>
      </c>
      <c r="Y574" s="0" t="str">
        <f aca="false">TEXT(E574,"yyyy-mm")</f>
        <v>2018-08</v>
      </c>
      <c r="Z574" s="0" t="str">
        <f aca="false">"Q"&amp;ROUNDUP(MONTH(E574)/3,0)&amp;"-"&amp;YEAR(E574)</f>
        <v>Q3-2018</v>
      </c>
    </row>
    <row r="575" customFormat="false" ht="14.25" hidden="false" customHeight="false" outlineLevel="0" collapsed="false">
      <c r="A575" s="0" t="s">
        <v>617</v>
      </c>
      <c r="B575" s="0" t="s">
        <v>43</v>
      </c>
      <c r="C575" s="0" t="s">
        <v>35</v>
      </c>
      <c r="D575" s="9" t="n">
        <v>43200</v>
      </c>
      <c r="E575" s="9" t="n">
        <v>43318</v>
      </c>
      <c r="F575" s="9" t="n">
        <v>43321</v>
      </c>
      <c r="G575" s="9" t="n">
        <v>43326</v>
      </c>
      <c r="H575" s="10" t="s">
        <v>36</v>
      </c>
      <c r="I575" s="0" t="n">
        <v>27</v>
      </c>
      <c r="J575" s="0" t="n">
        <v>34</v>
      </c>
      <c r="K575" s="0" t="n">
        <v>211</v>
      </c>
      <c r="L575" s="0" t="n">
        <v>3</v>
      </c>
      <c r="M575" s="0" t="n">
        <v>3</v>
      </c>
      <c r="N575" s="11" t="n">
        <v>0.1</v>
      </c>
      <c r="O575" s="12" t="n">
        <v>2176.16</v>
      </c>
      <c r="P575" s="12" t="n">
        <v>3886</v>
      </c>
      <c r="Q575" s="12" t="n">
        <f aca="false">M575*P575*(1-N575)</f>
        <v>10492.2</v>
      </c>
      <c r="R575" s="12" t="n">
        <f aca="false">M575*O575</f>
        <v>6528.48</v>
      </c>
      <c r="S575" s="12" t="n">
        <f aca="false">Q575-R575</f>
        <v>3963.72</v>
      </c>
      <c r="T575" s="11" t="n">
        <f aca="false">IFERROR(S575/Q575,0)</f>
        <v>0.377777777777778</v>
      </c>
      <c r="U575" s="13" t="n">
        <f aca="false">F575-E575</f>
        <v>3</v>
      </c>
      <c r="V575" s="13" t="n">
        <f aca="false">G575-F575</f>
        <v>5</v>
      </c>
      <c r="W575" s="13" t="n">
        <f aca="false">G575-E575</f>
        <v>8</v>
      </c>
      <c r="X575" s="10" t="n">
        <f aca="false">YEAR(E575)</f>
        <v>2018</v>
      </c>
      <c r="Y575" s="0" t="str">
        <f aca="false">TEXT(E575,"yyyy-mm")</f>
        <v>2018-08</v>
      </c>
      <c r="Z575" s="0" t="str">
        <f aca="false">"Q"&amp;ROUNDUP(MONTH(E575)/3,0)&amp;"-"&amp;YEAR(E575)</f>
        <v>Q3-2018</v>
      </c>
    </row>
    <row r="576" customFormat="false" ht="14.25" hidden="false" customHeight="false" outlineLevel="0" collapsed="false">
      <c r="A576" s="0" t="s">
        <v>618</v>
      </c>
      <c r="B576" s="0" t="s">
        <v>34</v>
      </c>
      <c r="C576" s="0" t="s">
        <v>46</v>
      </c>
      <c r="D576" s="9" t="n">
        <v>43200</v>
      </c>
      <c r="E576" s="9" t="n">
        <v>43318</v>
      </c>
      <c r="F576" s="9" t="n">
        <v>43329</v>
      </c>
      <c r="G576" s="9" t="n">
        <v>43331</v>
      </c>
      <c r="H576" s="10" t="s">
        <v>36</v>
      </c>
      <c r="I576" s="0" t="n">
        <v>11</v>
      </c>
      <c r="J576" s="0" t="n">
        <v>2</v>
      </c>
      <c r="K576" s="0" t="n">
        <v>281</v>
      </c>
      <c r="L576" s="0" t="n">
        <v>33</v>
      </c>
      <c r="M576" s="0" t="n">
        <v>6</v>
      </c>
      <c r="N576" s="11" t="n">
        <v>0.075</v>
      </c>
      <c r="O576" s="12" t="n">
        <v>635.16</v>
      </c>
      <c r="P576" s="12" t="n">
        <v>1058.6</v>
      </c>
      <c r="Q576" s="12" t="n">
        <f aca="false">M576*P576*(1-N576)</f>
        <v>5875.23</v>
      </c>
      <c r="R576" s="12" t="n">
        <f aca="false">M576*O576</f>
        <v>3810.96</v>
      </c>
      <c r="S576" s="12" t="n">
        <f aca="false">Q576-R576</f>
        <v>2064.27</v>
      </c>
      <c r="T576" s="11" t="n">
        <f aca="false">IFERROR(S576/Q576,0)</f>
        <v>0.351351351351351</v>
      </c>
      <c r="U576" s="13" t="n">
        <f aca="false">F576-E576</f>
        <v>11</v>
      </c>
      <c r="V576" s="13" t="n">
        <f aca="false">G576-F576</f>
        <v>2</v>
      </c>
      <c r="W576" s="13" t="n">
        <f aca="false">G576-E576</f>
        <v>13</v>
      </c>
      <c r="X576" s="10" t="n">
        <f aca="false">YEAR(E576)</f>
        <v>2018</v>
      </c>
      <c r="Y576" s="0" t="str">
        <f aca="false">TEXT(E576,"yyyy-mm")</f>
        <v>2018-08</v>
      </c>
      <c r="Z576" s="0" t="str">
        <f aca="false">"Q"&amp;ROUNDUP(MONTH(E576)/3,0)&amp;"-"&amp;YEAR(E576)</f>
        <v>Q3-2018</v>
      </c>
    </row>
    <row r="577" customFormat="false" ht="14.25" hidden="false" customHeight="false" outlineLevel="0" collapsed="false">
      <c r="A577" s="0" t="s">
        <v>619</v>
      </c>
      <c r="B577" s="0" t="s">
        <v>38</v>
      </c>
      <c r="C577" s="0" t="s">
        <v>35</v>
      </c>
      <c r="D577" s="9" t="n">
        <v>43200</v>
      </c>
      <c r="E577" s="9" t="n">
        <v>43318</v>
      </c>
      <c r="F577" s="9" t="n">
        <v>43328</v>
      </c>
      <c r="G577" s="9" t="n">
        <v>43330</v>
      </c>
      <c r="H577" s="10" t="s">
        <v>36</v>
      </c>
      <c r="I577" s="0" t="n">
        <v>18</v>
      </c>
      <c r="J577" s="0" t="n">
        <v>33</v>
      </c>
      <c r="K577" s="0" t="n">
        <v>214</v>
      </c>
      <c r="L577" s="0" t="n">
        <v>32</v>
      </c>
      <c r="M577" s="0" t="n">
        <v>4</v>
      </c>
      <c r="N577" s="11" t="n">
        <v>0.05</v>
      </c>
      <c r="O577" s="12" t="n">
        <v>4419.86</v>
      </c>
      <c r="P577" s="12" t="n">
        <v>5815.6</v>
      </c>
      <c r="Q577" s="12" t="n">
        <f aca="false">M577*P577*(1-N577)</f>
        <v>22099.28</v>
      </c>
      <c r="R577" s="12" t="n">
        <f aca="false">M577*O577</f>
        <v>17679.44</v>
      </c>
      <c r="S577" s="12" t="n">
        <f aca="false">Q577-R577</f>
        <v>4419.84</v>
      </c>
      <c r="T577" s="11" t="n">
        <f aca="false">IFERROR(S577/Q577,0)</f>
        <v>0.199999275994512</v>
      </c>
      <c r="U577" s="13" t="n">
        <f aca="false">F577-E577</f>
        <v>10</v>
      </c>
      <c r="V577" s="13" t="n">
        <f aca="false">G577-F577</f>
        <v>2</v>
      </c>
      <c r="W577" s="13" t="n">
        <f aca="false">G577-E577</f>
        <v>12</v>
      </c>
      <c r="X577" s="10" t="n">
        <f aca="false">YEAR(E577)</f>
        <v>2018</v>
      </c>
      <c r="Y577" s="0" t="str">
        <f aca="false">TEXT(E577,"yyyy-mm")</f>
        <v>2018-08</v>
      </c>
      <c r="Z577" s="0" t="str">
        <f aca="false">"Q"&amp;ROUNDUP(MONTH(E577)/3,0)&amp;"-"&amp;YEAR(E577)</f>
        <v>Q3-2018</v>
      </c>
    </row>
    <row r="578" customFormat="false" ht="14.25" hidden="false" customHeight="false" outlineLevel="0" collapsed="false">
      <c r="A578" s="0" t="s">
        <v>620</v>
      </c>
      <c r="B578" s="0" t="s">
        <v>38</v>
      </c>
      <c r="C578" s="0" t="s">
        <v>35</v>
      </c>
      <c r="D578" s="9" t="n">
        <v>43200</v>
      </c>
      <c r="E578" s="9" t="n">
        <v>43318</v>
      </c>
      <c r="F578" s="9" t="n">
        <v>43330</v>
      </c>
      <c r="G578" s="9" t="n">
        <v>43334</v>
      </c>
      <c r="H578" s="10" t="s">
        <v>36</v>
      </c>
      <c r="I578" s="0" t="n">
        <v>18</v>
      </c>
      <c r="J578" s="0" t="n">
        <v>45</v>
      </c>
      <c r="K578" s="0" t="n">
        <v>240</v>
      </c>
      <c r="L578" s="0" t="n">
        <v>3</v>
      </c>
      <c r="M578" s="0" t="n">
        <v>6</v>
      </c>
      <c r="N578" s="11" t="n">
        <v>0.05</v>
      </c>
      <c r="O578" s="12" t="n">
        <v>4496.77</v>
      </c>
      <c r="P578" s="12" t="n">
        <v>5353.3</v>
      </c>
      <c r="Q578" s="12" t="n">
        <f aca="false">M578*P578*(1-N578)</f>
        <v>30513.81</v>
      </c>
      <c r="R578" s="12" t="n">
        <f aca="false">M578*O578</f>
        <v>26980.62</v>
      </c>
      <c r="S578" s="12" t="n">
        <f aca="false">Q578-R578</f>
        <v>3533.19</v>
      </c>
      <c r="T578" s="11" t="n">
        <f aca="false">IFERROR(S578/Q578,0)</f>
        <v>0.115789866948768</v>
      </c>
      <c r="U578" s="13" t="n">
        <f aca="false">F578-E578</f>
        <v>12</v>
      </c>
      <c r="V578" s="13" t="n">
        <f aca="false">G578-F578</f>
        <v>4</v>
      </c>
      <c r="W578" s="13" t="n">
        <f aca="false">G578-E578</f>
        <v>16</v>
      </c>
      <c r="X578" s="10" t="n">
        <f aca="false">YEAR(E578)</f>
        <v>2018</v>
      </c>
      <c r="Y578" s="0" t="str">
        <f aca="false">TEXT(E578,"yyyy-mm")</f>
        <v>2018-08</v>
      </c>
      <c r="Z578" s="0" t="str">
        <f aca="false">"Q"&amp;ROUNDUP(MONTH(E578)/3,0)&amp;"-"&amp;YEAR(E578)</f>
        <v>Q3-2018</v>
      </c>
    </row>
    <row r="579" customFormat="false" ht="14.25" hidden="false" customHeight="false" outlineLevel="0" collapsed="false">
      <c r="A579" s="0" t="s">
        <v>621</v>
      </c>
      <c r="B579" s="0" t="s">
        <v>34</v>
      </c>
      <c r="C579" s="0" t="s">
        <v>46</v>
      </c>
      <c r="D579" s="9" t="n">
        <v>43200</v>
      </c>
      <c r="E579" s="9" t="n">
        <v>43318</v>
      </c>
      <c r="F579" s="9" t="n">
        <v>43336</v>
      </c>
      <c r="G579" s="9" t="n">
        <v>43339</v>
      </c>
      <c r="H579" s="10" t="s">
        <v>36</v>
      </c>
      <c r="I579" s="0" t="n">
        <v>8</v>
      </c>
      <c r="J579" s="0" t="n">
        <v>18</v>
      </c>
      <c r="K579" s="0" t="n">
        <v>297</v>
      </c>
      <c r="L579" s="0" t="n">
        <v>5</v>
      </c>
      <c r="M579" s="0" t="n">
        <v>4</v>
      </c>
      <c r="N579" s="11" t="n">
        <v>0.075</v>
      </c>
      <c r="O579" s="12" t="n">
        <v>4565.51</v>
      </c>
      <c r="P579" s="12" t="n">
        <v>5567.7</v>
      </c>
      <c r="Q579" s="12" t="n">
        <f aca="false">M579*P579*(1-N579)</f>
        <v>20600.49</v>
      </c>
      <c r="R579" s="12" t="n">
        <f aca="false">M579*O579</f>
        <v>18262.04</v>
      </c>
      <c r="S579" s="12" t="n">
        <f aca="false">Q579-R579</f>
        <v>2338.45</v>
      </c>
      <c r="T579" s="11" t="n">
        <f aca="false">IFERROR(S579/Q579,0)</f>
        <v>0.113514290194068</v>
      </c>
      <c r="U579" s="13" t="n">
        <f aca="false">F579-E579</f>
        <v>18</v>
      </c>
      <c r="V579" s="13" t="n">
        <f aca="false">G579-F579</f>
        <v>3</v>
      </c>
      <c r="W579" s="13" t="n">
        <f aca="false">G579-E579</f>
        <v>21</v>
      </c>
      <c r="X579" s="10" t="n">
        <f aca="false">YEAR(E579)</f>
        <v>2018</v>
      </c>
      <c r="Y579" s="0" t="str">
        <f aca="false">TEXT(E579,"yyyy-mm")</f>
        <v>2018-08</v>
      </c>
      <c r="Z579" s="0" t="str">
        <f aca="false">"Q"&amp;ROUNDUP(MONTH(E579)/3,0)&amp;"-"&amp;YEAR(E579)</f>
        <v>Q3-2018</v>
      </c>
    </row>
    <row r="580" customFormat="false" ht="14.25" hidden="false" customHeight="false" outlineLevel="0" collapsed="false">
      <c r="A580" s="0" t="s">
        <v>622</v>
      </c>
      <c r="B580" s="0" t="s">
        <v>34</v>
      </c>
      <c r="C580" s="0" t="s">
        <v>39</v>
      </c>
      <c r="D580" s="9" t="n">
        <v>43200</v>
      </c>
      <c r="E580" s="9" t="n">
        <v>43319</v>
      </c>
      <c r="F580" s="9" t="n">
        <v>43335</v>
      </c>
      <c r="G580" s="9" t="n">
        <v>43339</v>
      </c>
      <c r="H580" s="10" t="s">
        <v>36</v>
      </c>
      <c r="I580" s="0" t="n">
        <v>10</v>
      </c>
      <c r="J580" s="0" t="n">
        <v>6</v>
      </c>
      <c r="K580" s="0" t="n">
        <v>153</v>
      </c>
      <c r="L580" s="0" t="n">
        <v>37</v>
      </c>
      <c r="M580" s="0" t="n">
        <v>3</v>
      </c>
      <c r="N580" s="11" t="n">
        <v>0.1</v>
      </c>
      <c r="O580" s="12" t="n">
        <v>2135.63</v>
      </c>
      <c r="P580" s="12" t="n">
        <v>2512.5</v>
      </c>
      <c r="Q580" s="12" t="n">
        <f aca="false">M580*P580*(1-N580)</f>
        <v>6783.75</v>
      </c>
      <c r="R580" s="12" t="n">
        <f aca="false">M580*O580</f>
        <v>6406.89</v>
      </c>
      <c r="S580" s="12" t="n">
        <f aca="false">Q580-R580</f>
        <v>376.86</v>
      </c>
      <c r="T580" s="11" t="n">
        <f aca="false">IFERROR(S580/Q580,0)</f>
        <v>0.0555533443891652</v>
      </c>
      <c r="U580" s="13" t="n">
        <f aca="false">F580-E580</f>
        <v>16</v>
      </c>
      <c r="V580" s="13" t="n">
        <f aca="false">G580-F580</f>
        <v>4</v>
      </c>
      <c r="W580" s="13" t="n">
        <f aca="false">G580-E580</f>
        <v>20</v>
      </c>
      <c r="X580" s="10" t="n">
        <f aca="false">YEAR(E580)</f>
        <v>2018</v>
      </c>
      <c r="Y580" s="0" t="str">
        <f aca="false">TEXT(E580,"yyyy-mm")</f>
        <v>2018-08</v>
      </c>
      <c r="Z580" s="0" t="str">
        <f aca="false">"Q"&amp;ROUNDUP(MONTH(E580)/3,0)&amp;"-"&amp;YEAR(E580)</f>
        <v>Q3-2018</v>
      </c>
    </row>
    <row r="581" customFormat="false" ht="14.25" hidden="false" customHeight="false" outlineLevel="0" collapsed="false">
      <c r="A581" s="0" t="s">
        <v>623</v>
      </c>
      <c r="B581" s="0" t="s">
        <v>34</v>
      </c>
      <c r="C581" s="0" t="s">
        <v>46</v>
      </c>
      <c r="D581" s="9" t="n">
        <v>43200</v>
      </c>
      <c r="E581" s="9" t="n">
        <v>43319</v>
      </c>
      <c r="F581" s="9" t="n">
        <v>43326</v>
      </c>
      <c r="G581" s="9" t="n">
        <v>43329</v>
      </c>
      <c r="H581" s="10" t="s">
        <v>36</v>
      </c>
      <c r="I581" s="0" t="n">
        <v>4</v>
      </c>
      <c r="J581" s="0" t="n">
        <v>22</v>
      </c>
      <c r="K581" s="0" t="n">
        <v>293</v>
      </c>
      <c r="L581" s="0" t="n">
        <v>42</v>
      </c>
      <c r="M581" s="0" t="n">
        <v>3</v>
      </c>
      <c r="N581" s="11" t="n">
        <v>0.075</v>
      </c>
      <c r="O581" s="12" t="n">
        <v>1227.64</v>
      </c>
      <c r="P581" s="12" t="n">
        <v>1681.7</v>
      </c>
      <c r="Q581" s="12" t="n">
        <f aca="false">M581*P581*(1-N581)</f>
        <v>4666.7175</v>
      </c>
      <c r="R581" s="12" t="n">
        <f aca="false">M581*O581</f>
        <v>3682.92</v>
      </c>
      <c r="S581" s="12" t="n">
        <f aca="false">Q581-R581</f>
        <v>983.797500000001</v>
      </c>
      <c r="T581" s="11" t="n">
        <f aca="false">IFERROR(S581/Q581,0)</f>
        <v>0.210811453660951</v>
      </c>
      <c r="U581" s="13" t="n">
        <f aca="false">F581-E581</f>
        <v>7</v>
      </c>
      <c r="V581" s="13" t="n">
        <f aca="false">G581-F581</f>
        <v>3</v>
      </c>
      <c r="W581" s="13" t="n">
        <f aca="false">G581-E581</f>
        <v>10</v>
      </c>
      <c r="X581" s="10" t="n">
        <f aca="false">YEAR(E581)</f>
        <v>2018</v>
      </c>
      <c r="Y581" s="0" t="str">
        <f aca="false">TEXT(E581,"yyyy-mm")</f>
        <v>2018-08</v>
      </c>
      <c r="Z581" s="0" t="str">
        <f aca="false">"Q"&amp;ROUNDUP(MONTH(E581)/3,0)&amp;"-"&amp;YEAR(E581)</f>
        <v>Q3-2018</v>
      </c>
    </row>
    <row r="582" customFormat="false" ht="14.25" hidden="false" customHeight="false" outlineLevel="0" collapsed="false">
      <c r="A582" s="0" t="s">
        <v>624</v>
      </c>
      <c r="B582" s="0" t="s">
        <v>34</v>
      </c>
      <c r="C582" s="0" t="s">
        <v>46</v>
      </c>
      <c r="D582" s="9" t="n">
        <v>43200</v>
      </c>
      <c r="E582" s="9" t="n">
        <v>43319</v>
      </c>
      <c r="F582" s="9" t="n">
        <v>43330</v>
      </c>
      <c r="G582" s="9" t="n">
        <v>43340</v>
      </c>
      <c r="H582" s="10" t="s">
        <v>36</v>
      </c>
      <c r="I582" s="0" t="n">
        <v>7</v>
      </c>
      <c r="J582" s="0" t="n">
        <v>39</v>
      </c>
      <c r="K582" s="0" t="n">
        <v>265</v>
      </c>
      <c r="L582" s="0" t="n">
        <v>4</v>
      </c>
      <c r="M582" s="0" t="n">
        <v>7</v>
      </c>
      <c r="N582" s="11" t="n">
        <v>0.05</v>
      </c>
      <c r="O582" s="12" t="n">
        <v>136.01</v>
      </c>
      <c r="P582" s="12" t="n">
        <v>194.3</v>
      </c>
      <c r="Q582" s="12" t="n">
        <f aca="false">M582*P582*(1-N582)</f>
        <v>1292.095</v>
      </c>
      <c r="R582" s="12" t="n">
        <f aca="false">M582*O582</f>
        <v>952.07</v>
      </c>
      <c r="S582" s="12" t="n">
        <f aca="false">Q582-R582</f>
        <v>340.025</v>
      </c>
      <c r="T582" s="11" t="n">
        <f aca="false">IFERROR(S582/Q582,0)</f>
        <v>0.263157894736842</v>
      </c>
      <c r="U582" s="13" t="n">
        <f aca="false">F582-E582</f>
        <v>11</v>
      </c>
      <c r="V582" s="13" t="n">
        <f aca="false">G582-F582</f>
        <v>10</v>
      </c>
      <c r="W582" s="13" t="n">
        <f aca="false">G582-E582</f>
        <v>21</v>
      </c>
      <c r="X582" s="10" t="n">
        <f aca="false">YEAR(E582)</f>
        <v>2018</v>
      </c>
      <c r="Y582" s="0" t="str">
        <f aca="false">TEXT(E582,"yyyy-mm")</f>
        <v>2018-08</v>
      </c>
      <c r="Z582" s="0" t="str">
        <f aca="false">"Q"&amp;ROUNDUP(MONTH(E582)/3,0)&amp;"-"&amp;YEAR(E582)</f>
        <v>Q3-2018</v>
      </c>
    </row>
    <row r="583" customFormat="false" ht="14.25" hidden="false" customHeight="false" outlineLevel="0" collapsed="false">
      <c r="A583" s="0" t="s">
        <v>625</v>
      </c>
      <c r="B583" s="0" t="s">
        <v>34</v>
      </c>
      <c r="C583" s="0" t="s">
        <v>35</v>
      </c>
      <c r="D583" s="9" t="n">
        <v>43200</v>
      </c>
      <c r="E583" s="9" t="n">
        <v>43319</v>
      </c>
      <c r="F583" s="9" t="n">
        <v>43330</v>
      </c>
      <c r="G583" s="9" t="n">
        <v>43335</v>
      </c>
      <c r="H583" s="10" t="s">
        <v>36</v>
      </c>
      <c r="I583" s="0" t="n">
        <v>10</v>
      </c>
      <c r="J583" s="0" t="n">
        <v>18</v>
      </c>
      <c r="K583" s="0" t="n">
        <v>255</v>
      </c>
      <c r="L583" s="0" t="n">
        <v>9</v>
      </c>
      <c r="M583" s="0" t="n">
        <v>4</v>
      </c>
      <c r="N583" s="11" t="n">
        <v>0.05</v>
      </c>
      <c r="O583" s="12" t="n">
        <v>1683.71</v>
      </c>
      <c r="P583" s="12" t="n">
        <v>2405.3</v>
      </c>
      <c r="Q583" s="12" t="n">
        <f aca="false">M583*P583*(1-N583)</f>
        <v>9140.14</v>
      </c>
      <c r="R583" s="12" t="n">
        <f aca="false">M583*O583</f>
        <v>6734.84</v>
      </c>
      <c r="S583" s="12" t="n">
        <f aca="false">Q583-R583</f>
        <v>2405.3</v>
      </c>
      <c r="T583" s="11" t="n">
        <f aca="false">IFERROR(S583/Q583,0)</f>
        <v>0.263157894736842</v>
      </c>
      <c r="U583" s="13" t="n">
        <f aca="false">F583-E583</f>
        <v>11</v>
      </c>
      <c r="V583" s="13" t="n">
        <f aca="false">G583-F583</f>
        <v>5</v>
      </c>
      <c r="W583" s="13" t="n">
        <f aca="false">G583-E583</f>
        <v>16</v>
      </c>
      <c r="X583" s="10" t="n">
        <f aca="false">YEAR(E583)</f>
        <v>2018</v>
      </c>
      <c r="Y583" s="0" t="str">
        <f aca="false">TEXT(E583,"yyyy-mm")</f>
        <v>2018-08</v>
      </c>
      <c r="Z583" s="0" t="str">
        <f aca="false">"Q"&amp;ROUNDUP(MONTH(E583)/3,0)&amp;"-"&amp;YEAR(E583)</f>
        <v>Q3-2018</v>
      </c>
    </row>
    <row r="584" customFormat="false" ht="14.25" hidden="false" customHeight="false" outlineLevel="0" collapsed="false">
      <c r="A584" s="0" t="s">
        <v>626</v>
      </c>
      <c r="B584" s="0" t="s">
        <v>38</v>
      </c>
      <c r="C584" s="0" t="s">
        <v>46</v>
      </c>
      <c r="D584" s="9" t="n">
        <v>43200</v>
      </c>
      <c r="E584" s="9" t="n">
        <v>43319</v>
      </c>
      <c r="F584" s="9" t="n">
        <v>43327</v>
      </c>
      <c r="G584" s="9" t="n">
        <v>43333</v>
      </c>
      <c r="H584" s="10" t="s">
        <v>36</v>
      </c>
      <c r="I584" s="0" t="n">
        <v>16</v>
      </c>
      <c r="J584" s="0" t="n">
        <v>21</v>
      </c>
      <c r="K584" s="0" t="n">
        <v>269</v>
      </c>
      <c r="L584" s="0" t="n">
        <v>13</v>
      </c>
      <c r="M584" s="0" t="n">
        <v>1</v>
      </c>
      <c r="N584" s="11" t="n">
        <v>0.2</v>
      </c>
      <c r="O584" s="12" t="n">
        <v>706.18</v>
      </c>
      <c r="P584" s="12" t="n">
        <v>1038.5</v>
      </c>
      <c r="Q584" s="12" t="n">
        <f aca="false">M584*P584*(1-N584)</f>
        <v>830.8</v>
      </c>
      <c r="R584" s="12" t="n">
        <f aca="false">M584*O584</f>
        <v>706.18</v>
      </c>
      <c r="S584" s="12" t="n">
        <f aca="false">Q584-R584</f>
        <v>124.62</v>
      </c>
      <c r="T584" s="11" t="n">
        <f aca="false">IFERROR(S584/Q584,0)</f>
        <v>0.15</v>
      </c>
      <c r="U584" s="13" t="n">
        <f aca="false">F584-E584</f>
        <v>8</v>
      </c>
      <c r="V584" s="13" t="n">
        <f aca="false">G584-F584</f>
        <v>6</v>
      </c>
      <c r="W584" s="13" t="n">
        <f aca="false">G584-E584</f>
        <v>14</v>
      </c>
      <c r="X584" s="10" t="n">
        <f aca="false">YEAR(E584)</f>
        <v>2018</v>
      </c>
      <c r="Y584" s="0" t="str">
        <f aca="false">TEXT(E584,"yyyy-mm")</f>
        <v>2018-08</v>
      </c>
      <c r="Z584" s="0" t="str">
        <f aca="false">"Q"&amp;ROUNDUP(MONTH(E584)/3,0)&amp;"-"&amp;YEAR(E584)</f>
        <v>Q3-2018</v>
      </c>
    </row>
    <row r="585" customFormat="false" ht="14.25" hidden="false" customHeight="false" outlineLevel="0" collapsed="false">
      <c r="A585" s="0" t="s">
        <v>627</v>
      </c>
      <c r="B585" s="0" t="s">
        <v>34</v>
      </c>
      <c r="C585" s="0" t="s">
        <v>79</v>
      </c>
      <c r="D585" s="9" t="n">
        <v>43200</v>
      </c>
      <c r="E585" s="9" t="n">
        <v>43319</v>
      </c>
      <c r="F585" s="9" t="n">
        <v>43331</v>
      </c>
      <c r="G585" s="9" t="n">
        <v>43335</v>
      </c>
      <c r="H585" s="10" t="s">
        <v>36</v>
      </c>
      <c r="I585" s="0" t="n">
        <v>10</v>
      </c>
      <c r="J585" s="0" t="n">
        <v>38</v>
      </c>
      <c r="K585" s="0" t="n">
        <v>71</v>
      </c>
      <c r="L585" s="0" t="n">
        <v>27</v>
      </c>
      <c r="M585" s="0" t="n">
        <v>3</v>
      </c>
      <c r="N585" s="11" t="n">
        <v>0.2</v>
      </c>
      <c r="O585" s="12" t="n">
        <v>591.74</v>
      </c>
      <c r="P585" s="12" t="n">
        <v>857.6</v>
      </c>
      <c r="Q585" s="12" t="n">
        <f aca="false">M585*P585*(1-N585)</f>
        <v>2058.24</v>
      </c>
      <c r="R585" s="12" t="n">
        <f aca="false">M585*O585</f>
        <v>1775.22</v>
      </c>
      <c r="S585" s="12" t="n">
        <f aca="false">Q585-R585</f>
        <v>283.02</v>
      </c>
      <c r="T585" s="11" t="n">
        <f aca="false">IFERROR(S585/Q585,0)</f>
        <v>0.137505830223881</v>
      </c>
      <c r="U585" s="13" t="n">
        <f aca="false">F585-E585</f>
        <v>12</v>
      </c>
      <c r="V585" s="13" t="n">
        <f aca="false">G585-F585</f>
        <v>4</v>
      </c>
      <c r="W585" s="13" t="n">
        <f aca="false">G585-E585</f>
        <v>16</v>
      </c>
      <c r="X585" s="10" t="n">
        <f aca="false">YEAR(E585)</f>
        <v>2018</v>
      </c>
      <c r="Y585" s="0" t="str">
        <f aca="false">TEXT(E585,"yyyy-mm")</f>
        <v>2018-08</v>
      </c>
      <c r="Z585" s="0" t="str">
        <f aca="false">"Q"&amp;ROUNDUP(MONTH(E585)/3,0)&amp;"-"&amp;YEAR(E585)</f>
        <v>Q3-2018</v>
      </c>
    </row>
    <row r="586" customFormat="false" ht="14.25" hidden="false" customHeight="false" outlineLevel="0" collapsed="false">
      <c r="A586" s="0" t="s">
        <v>628</v>
      </c>
      <c r="B586" s="0" t="s">
        <v>34</v>
      </c>
      <c r="C586" s="0" t="s">
        <v>46</v>
      </c>
      <c r="D586" s="9" t="n">
        <v>43200</v>
      </c>
      <c r="E586" s="9" t="n">
        <v>43319</v>
      </c>
      <c r="F586" s="9" t="n">
        <v>43336</v>
      </c>
      <c r="G586" s="9" t="n">
        <v>43346</v>
      </c>
      <c r="H586" s="10" t="s">
        <v>36</v>
      </c>
      <c r="I586" s="0" t="n">
        <v>7</v>
      </c>
      <c r="J586" s="0" t="n">
        <v>22</v>
      </c>
      <c r="K586" s="0" t="n">
        <v>284</v>
      </c>
      <c r="L586" s="0" t="n">
        <v>1</v>
      </c>
      <c r="M586" s="0" t="n">
        <v>8</v>
      </c>
      <c r="N586" s="11" t="n">
        <v>0.1</v>
      </c>
      <c r="O586" s="12" t="n">
        <v>1354.81</v>
      </c>
      <c r="P586" s="12" t="n">
        <v>1855.9</v>
      </c>
      <c r="Q586" s="12" t="n">
        <f aca="false">M586*P586*(1-N586)</f>
        <v>13362.48</v>
      </c>
      <c r="R586" s="12" t="n">
        <f aca="false">M586*O586</f>
        <v>10838.48</v>
      </c>
      <c r="S586" s="12" t="n">
        <f aca="false">Q586-R586</f>
        <v>2524</v>
      </c>
      <c r="T586" s="11" t="n">
        <f aca="false">IFERROR(S586/Q586,0)</f>
        <v>0.188887092815106</v>
      </c>
      <c r="U586" s="13" t="n">
        <f aca="false">F586-E586</f>
        <v>17</v>
      </c>
      <c r="V586" s="13" t="n">
        <f aca="false">G586-F586</f>
        <v>10</v>
      </c>
      <c r="W586" s="13" t="n">
        <f aca="false">G586-E586</f>
        <v>27</v>
      </c>
      <c r="X586" s="10" t="n">
        <f aca="false">YEAR(E586)</f>
        <v>2018</v>
      </c>
      <c r="Y586" s="0" t="str">
        <f aca="false">TEXT(E586,"yyyy-mm")</f>
        <v>2018-08</v>
      </c>
      <c r="Z586" s="0" t="str">
        <f aca="false">"Q"&amp;ROUNDUP(MONTH(E586)/3,0)&amp;"-"&amp;YEAR(E586)</f>
        <v>Q3-2018</v>
      </c>
    </row>
    <row r="587" customFormat="false" ht="14.25" hidden="false" customHeight="false" outlineLevel="0" collapsed="false">
      <c r="A587" s="0" t="s">
        <v>629</v>
      </c>
      <c r="B587" s="0" t="s">
        <v>38</v>
      </c>
      <c r="C587" s="0" t="s">
        <v>48</v>
      </c>
      <c r="D587" s="9" t="n">
        <v>43200</v>
      </c>
      <c r="E587" s="9" t="n">
        <v>43319</v>
      </c>
      <c r="F587" s="9" t="n">
        <v>43328</v>
      </c>
      <c r="G587" s="9" t="n">
        <v>43336</v>
      </c>
      <c r="H587" s="10" t="s">
        <v>36</v>
      </c>
      <c r="I587" s="0" t="n">
        <v>20</v>
      </c>
      <c r="J587" s="0" t="n">
        <v>36</v>
      </c>
      <c r="K587" s="0" t="n">
        <v>26</v>
      </c>
      <c r="L587" s="0" t="n">
        <v>38</v>
      </c>
      <c r="M587" s="0" t="n">
        <v>2</v>
      </c>
      <c r="N587" s="11" t="n">
        <v>0.05</v>
      </c>
      <c r="O587" s="12" t="n">
        <v>2585.8</v>
      </c>
      <c r="P587" s="12" t="n">
        <v>5621.3</v>
      </c>
      <c r="Q587" s="12" t="n">
        <f aca="false">M587*P587*(1-N587)</f>
        <v>10680.47</v>
      </c>
      <c r="R587" s="12" t="n">
        <f aca="false">M587*O587</f>
        <v>5171.6</v>
      </c>
      <c r="S587" s="12" t="n">
        <f aca="false">Q587-R587</f>
        <v>5508.87</v>
      </c>
      <c r="T587" s="11" t="n">
        <f aca="false">IFERROR(S587/Q587,0)</f>
        <v>0.515789099168857</v>
      </c>
      <c r="U587" s="13" t="n">
        <f aca="false">F587-E587</f>
        <v>9</v>
      </c>
      <c r="V587" s="13" t="n">
        <f aca="false">G587-F587</f>
        <v>8</v>
      </c>
      <c r="W587" s="13" t="n">
        <f aca="false">G587-E587</f>
        <v>17</v>
      </c>
      <c r="X587" s="10" t="n">
        <f aca="false">YEAR(E587)</f>
        <v>2018</v>
      </c>
      <c r="Y587" s="0" t="str">
        <f aca="false">TEXT(E587,"yyyy-mm")</f>
        <v>2018-08</v>
      </c>
      <c r="Z587" s="0" t="str">
        <f aca="false">"Q"&amp;ROUNDUP(MONTH(E587)/3,0)&amp;"-"&amp;YEAR(E587)</f>
        <v>Q3-2018</v>
      </c>
    </row>
    <row r="588" customFormat="false" ht="14.25" hidden="false" customHeight="false" outlineLevel="0" collapsed="false">
      <c r="A588" s="0" t="s">
        <v>630</v>
      </c>
      <c r="B588" s="0" t="s">
        <v>41</v>
      </c>
      <c r="C588" s="0" t="s">
        <v>39</v>
      </c>
      <c r="D588" s="9" t="n">
        <v>43200</v>
      </c>
      <c r="E588" s="9" t="n">
        <v>43319</v>
      </c>
      <c r="F588" s="9" t="n">
        <v>43340</v>
      </c>
      <c r="G588" s="9" t="n">
        <v>43349</v>
      </c>
      <c r="H588" s="10" t="s">
        <v>36</v>
      </c>
      <c r="I588" s="0" t="n">
        <v>23</v>
      </c>
      <c r="J588" s="0" t="n">
        <v>26</v>
      </c>
      <c r="K588" s="0" t="n">
        <v>92</v>
      </c>
      <c r="L588" s="0" t="n">
        <v>20</v>
      </c>
      <c r="M588" s="0" t="n">
        <v>8</v>
      </c>
      <c r="N588" s="11" t="n">
        <v>0.1</v>
      </c>
      <c r="O588" s="12" t="n">
        <v>649.23</v>
      </c>
      <c r="P588" s="12" t="n">
        <v>1139</v>
      </c>
      <c r="Q588" s="12" t="n">
        <f aca="false">M588*P588*(1-N588)</f>
        <v>8200.8</v>
      </c>
      <c r="R588" s="12" t="n">
        <f aca="false">M588*O588</f>
        <v>5193.84</v>
      </c>
      <c r="S588" s="12" t="n">
        <f aca="false">Q588-R588</f>
        <v>3006.96</v>
      </c>
      <c r="T588" s="11" t="n">
        <f aca="false">IFERROR(S588/Q588,0)</f>
        <v>0.366666666666667</v>
      </c>
      <c r="U588" s="13" t="n">
        <f aca="false">F588-E588</f>
        <v>21</v>
      </c>
      <c r="V588" s="13" t="n">
        <f aca="false">G588-F588</f>
        <v>9</v>
      </c>
      <c r="W588" s="13" t="n">
        <f aca="false">G588-E588</f>
        <v>30</v>
      </c>
      <c r="X588" s="10" t="n">
        <f aca="false">YEAR(E588)</f>
        <v>2018</v>
      </c>
      <c r="Y588" s="0" t="str">
        <f aca="false">TEXT(E588,"yyyy-mm")</f>
        <v>2018-08</v>
      </c>
      <c r="Z588" s="0" t="str">
        <f aca="false">"Q"&amp;ROUNDUP(MONTH(E588)/3,0)&amp;"-"&amp;YEAR(E588)</f>
        <v>Q3-2018</v>
      </c>
    </row>
    <row r="589" customFormat="false" ht="14.25" hidden="false" customHeight="false" outlineLevel="0" collapsed="false">
      <c r="A589" s="0" t="s">
        <v>631</v>
      </c>
      <c r="B589" s="0" t="s">
        <v>34</v>
      </c>
      <c r="C589" s="0" t="s">
        <v>58</v>
      </c>
      <c r="D589" s="9" t="n">
        <v>43200</v>
      </c>
      <c r="E589" s="9" t="n">
        <v>43320</v>
      </c>
      <c r="F589" s="9" t="n">
        <v>43326</v>
      </c>
      <c r="G589" s="9" t="n">
        <v>43327</v>
      </c>
      <c r="H589" s="10" t="s">
        <v>36</v>
      </c>
      <c r="I589" s="0" t="n">
        <v>1</v>
      </c>
      <c r="J589" s="0" t="n">
        <v>9</v>
      </c>
      <c r="K589" s="0" t="n">
        <v>349</v>
      </c>
      <c r="L589" s="0" t="n">
        <v>17</v>
      </c>
      <c r="M589" s="0" t="n">
        <v>7</v>
      </c>
      <c r="N589" s="11" t="n">
        <v>0.05</v>
      </c>
      <c r="O589" s="12" t="n">
        <v>1834.33</v>
      </c>
      <c r="P589" s="12" t="n">
        <v>2264.6</v>
      </c>
      <c r="Q589" s="12" t="n">
        <f aca="false">M589*P589*(1-N589)</f>
        <v>15059.59</v>
      </c>
      <c r="R589" s="12" t="n">
        <f aca="false">M589*O589</f>
        <v>12840.31</v>
      </c>
      <c r="S589" s="12" t="n">
        <f aca="false">Q589-R589</f>
        <v>2219.28</v>
      </c>
      <c r="T589" s="11" t="n">
        <f aca="false">IFERROR(S589/Q589,0)</f>
        <v>0.147366561772266</v>
      </c>
      <c r="U589" s="13" t="n">
        <f aca="false">F589-E589</f>
        <v>6</v>
      </c>
      <c r="V589" s="13" t="n">
        <f aca="false">G589-F589</f>
        <v>1</v>
      </c>
      <c r="W589" s="13" t="n">
        <f aca="false">G589-E589</f>
        <v>7</v>
      </c>
      <c r="X589" s="10" t="n">
        <f aca="false">YEAR(E589)</f>
        <v>2018</v>
      </c>
      <c r="Y589" s="0" t="str">
        <f aca="false">TEXT(E589,"yyyy-mm")</f>
        <v>2018-08</v>
      </c>
      <c r="Z589" s="0" t="str">
        <f aca="false">"Q"&amp;ROUNDUP(MONTH(E589)/3,0)&amp;"-"&amp;YEAR(E589)</f>
        <v>Q3-2018</v>
      </c>
    </row>
    <row r="590" customFormat="false" ht="14.25" hidden="false" customHeight="false" outlineLevel="0" collapsed="false">
      <c r="A590" s="0" t="s">
        <v>632</v>
      </c>
      <c r="B590" s="0" t="s">
        <v>34</v>
      </c>
      <c r="C590" s="0" t="s">
        <v>46</v>
      </c>
      <c r="D590" s="9" t="n">
        <v>43200</v>
      </c>
      <c r="E590" s="9" t="n">
        <v>43320</v>
      </c>
      <c r="F590" s="9" t="n">
        <v>43328</v>
      </c>
      <c r="G590" s="9" t="n">
        <v>43329</v>
      </c>
      <c r="H590" s="10" t="s">
        <v>36</v>
      </c>
      <c r="I590" s="0" t="n">
        <v>4</v>
      </c>
      <c r="J590" s="0" t="n">
        <v>14</v>
      </c>
      <c r="K590" s="0" t="n">
        <v>301</v>
      </c>
      <c r="L590" s="0" t="n">
        <v>8</v>
      </c>
      <c r="M590" s="0" t="n">
        <v>4</v>
      </c>
      <c r="N590" s="11" t="n">
        <v>0.1</v>
      </c>
      <c r="O590" s="12" t="n">
        <v>566.02</v>
      </c>
      <c r="P590" s="12" t="n">
        <v>884.4</v>
      </c>
      <c r="Q590" s="12" t="n">
        <f aca="false">M590*P590*(1-N590)</f>
        <v>3183.84</v>
      </c>
      <c r="R590" s="12" t="n">
        <f aca="false">M590*O590</f>
        <v>2264.08</v>
      </c>
      <c r="S590" s="12" t="n">
        <f aca="false">Q590-R590</f>
        <v>919.76</v>
      </c>
      <c r="T590" s="11" t="n">
        <f aca="false">IFERROR(S590/Q590,0)</f>
        <v>0.288883863510729</v>
      </c>
      <c r="U590" s="13" t="n">
        <f aca="false">F590-E590</f>
        <v>8</v>
      </c>
      <c r="V590" s="13" t="n">
        <f aca="false">G590-F590</f>
        <v>1</v>
      </c>
      <c r="W590" s="13" t="n">
        <f aca="false">G590-E590</f>
        <v>9</v>
      </c>
      <c r="X590" s="10" t="n">
        <f aca="false">YEAR(E590)</f>
        <v>2018</v>
      </c>
      <c r="Y590" s="0" t="str">
        <f aca="false">TEXT(E590,"yyyy-mm")</f>
        <v>2018-08</v>
      </c>
      <c r="Z590" s="0" t="str">
        <f aca="false">"Q"&amp;ROUNDUP(MONTH(E590)/3,0)&amp;"-"&amp;YEAR(E590)</f>
        <v>Q3-2018</v>
      </c>
    </row>
    <row r="591" customFormat="false" ht="14.25" hidden="false" customHeight="false" outlineLevel="0" collapsed="false">
      <c r="A591" s="0" t="s">
        <v>633</v>
      </c>
      <c r="B591" s="0" t="s">
        <v>34</v>
      </c>
      <c r="C591" s="0" t="s">
        <v>79</v>
      </c>
      <c r="D591" s="9" t="n">
        <v>43200</v>
      </c>
      <c r="E591" s="9" t="n">
        <v>43320</v>
      </c>
      <c r="F591" s="9" t="n">
        <v>43333</v>
      </c>
      <c r="G591" s="9" t="n">
        <v>43343</v>
      </c>
      <c r="H591" s="10" t="s">
        <v>36</v>
      </c>
      <c r="I591" s="0" t="n">
        <v>8</v>
      </c>
      <c r="J591" s="0" t="n">
        <v>5</v>
      </c>
      <c r="K591" s="0" t="n">
        <v>81</v>
      </c>
      <c r="L591" s="0" t="n">
        <v>4</v>
      </c>
      <c r="M591" s="0" t="n">
        <v>5</v>
      </c>
      <c r="N591" s="11" t="n">
        <v>0.075</v>
      </c>
      <c r="O591" s="12" t="n">
        <v>382.7</v>
      </c>
      <c r="P591" s="12" t="n">
        <v>683.4</v>
      </c>
      <c r="Q591" s="12" t="n">
        <f aca="false">M591*P591*(1-N591)</f>
        <v>3160.725</v>
      </c>
      <c r="R591" s="12" t="n">
        <f aca="false">M591*O591</f>
        <v>1913.5</v>
      </c>
      <c r="S591" s="12" t="n">
        <f aca="false">Q591-R591</f>
        <v>1247.225</v>
      </c>
      <c r="T591" s="11" t="n">
        <f aca="false">IFERROR(S591/Q591,0)</f>
        <v>0.394600922256761</v>
      </c>
      <c r="U591" s="13" t="n">
        <f aca="false">F591-E591</f>
        <v>13</v>
      </c>
      <c r="V591" s="13" t="n">
        <f aca="false">G591-F591</f>
        <v>10</v>
      </c>
      <c r="W591" s="13" t="n">
        <f aca="false">G591-E591</f>
        <v>23</v>
      </c>
      <c r="X591" s="10" t="n">
        <f aca="false">YEAR(E591)</f>
        <v>2018</v>
      </c>
      <c r="Y591" s="0" t="str">
        <f aca="false">TEXT(E591,"yyyy-mm")</f>
        <v>2018-08</v>
      </c>
      <c r="Z591" s="0" t="str">
        <f aca="false">"Q"&amp;ROUNDUP(MONTH(E591)/3,0)&amp;"-"&amp;YEAR(E591)</f>
        <v>Q3-2018</v>
      </c>
    </row>
    <row r="592" customFormat="false" ht="14.25" hidden="false" customHeight="false" outlineLevel="0" collapsed="false">
      <c r="A592" s="0" t="s">
        <v>634</v>
      </c>
      <c r="B592" s="0" t="s">
        <v>38</v>
      </c>
      <c r="C592" s="0" t="s">
        <v>79</v>
      </c>
      <c r="D592" s="9" t="n">
        <v>43200</v>
      </c>
      <c r="E592" s="9" t="n">
        <v>43320</v>
      </c>
      <c r="F592" s="9" t="n">
        <v>43348</v>
      </c>
      <c r="G592" s="9" t="n">
        <v>43350</v>
      </c>
      <c r="H592" s="10" t="s">
        <v>36</v>
      </c>
      <c r="I592" s="0" t="n">
        <v>15</v>
      </c>
      <c r="J592" s="0" t="n">
        <v>49</v>
      </c>
      <c r="K592" s="0" t="n">
        <v>68</v>
      </c>
      <c r="L592" s="0" t="n">
        <v>32</v>
      </c>
      <c r="M592" s="0" t="n">
        <v>1</v>
      </c>
      <c r="N592" s="11" t="n">
        <v>0.075</v>
      </c>
      <c r="O592" s="12" t="n">
        <v>481.8</v>
      </c>
      <c r="P592" s="12" t="n">
        <v>1025.1</v>
      </c>
      <c r="Q592" s="12" t="n">
        <f aca="false">M592*P592*(1-N592)</f>
        <v>948.2175</v>
      </c>
      <c r="R592" s="12" t="n">
        <f aca="false">M592*O592</f>
        <v>481.8</v>
      </c>
      <c r="S592" s="12" t="n">
        <f aca="false">Q592-R592</f>
        <v>466.4175</v>
      </c>
      <c r="T592" s="11" t="n">
        <f aca="false">IFERROR(S592/Q592,0)</f>
        <v>0.491888728060809</v>
      </c>
      <c r="U592" s="13" t="n">
        <f aca="false">F592-E592</f>
        <v>28</v>
      </c>
      <c r="V592" s="13" t="n">
        <f aca="false">G592-F592</f>
        <v>2</v>
      </c>
      <c r="W592" s="13" t="n">
        <f aca="false">G592-E592</f>
        <v>30</v>
      </c>
      <c r="X592" s="10" t="n">
        <f aca="false">YEAR(E592)</f>
        <v>2018</v>
      </c>
      <c r="Y592" s="0" t="str">
        <f aca="false">TEXT(E592,"yyyy-mm")</f>
        <v>2018-08</v>
      </c>
      <c r="Z592" s="0" t="str">
        <f aca="false">"Q"&amp;ROUNDUP(MONTH(E592)/3,0)&amp;"-"&amp;YEAR(E592)</f>
        <v>Q3-2018</v>
      </c>
    </row>
    <row r="593" customFormat="false" ht="14.25" hidden="false" customHeight="false" outlineLevel="0" collapsed="false">
      <c r="A593" s="0" t="s">
        <v>635</v>
      </c>
      <c r="B593" s="0" t="s">
        <v>43</v>
      </c>
      <c r="C593" s="0" t="s">
        <v>39</v>
      </c>
      <c r="D593" s="9" t="n">
        <v>43200</v>
      </c>
      <c r="E593" s="9" t="n">
        <v>43320</v>
      </c>
      <c r="F593" s="9" t="n">
        <v>43323</v>
      </c>
      <c r="G593" s="9" t="n">
        <v>43333</v>
      </c>
      <c r="H593" s="10" t="s">
        <v>36</v>
      </c>
      <c r="I593" s="0" t="n">
        <v>28</v>
      </c>
      <c r="J593" s="0" t="n">
        <v>15</v>
      </c>
      <c r="K593" s="0" t="n">
        <v>87</v>
      </c>
      <c r="L593" s="0" t="n">
        <v>27</v>
      </c>
      <c r="M593" s="0" t="n">
        <v>7</v>
      </c>
      <c r="N593" s="11" t="n">
        <v>0.4</v>
      </c>
      <c r="O593" s="12" t="n">
        <v>2276.46</v>
      </c>
      <c r="P593" s="12" t="n">
        <v>3731.9</v>
      </c>
      <c r="Q593" s="12" t="n">
        <f aca="false">M593*P593*(1-N593)</f>
        <v>15673.98</v>
      </c>
      <c r="R593" s="12" t="n">
        <f aca="false">M593*O593</f>
        <v>15935.22</v>
      </c>
      <c r="S593" s="12" t="n">
        <f aca="false">Q593-R593</f>
        <v>-261.240000000002</v>
      </c>
      <c r="T593" s="11" t="n">
        <f aca="false">IFERROR(S593/Q593,0)</f>
        <v>-0.0166671132667007</v>
      </c>
      <c r="U593" s="13" t="n">
        <f aca="false">F593-E593</f>
        <v>3</v>
      </c>
      <c r="V593" s="13" t="n">
        <f aca="false">G593-F593</f>
        <v>10</v>
      </c>
      <c r="W593" s="13" t="n">
        <f aca="false">G593-E593</f>
        <v>13</v>
      </c>
      <c r="X593" s="10" t="n">
        <f aca="false">YEAR(E593)</f>
        <v>2018</v>
      </c>
      <c r="Y593" s="0" t="str">
        <f aca="false">TEXT(E593,"yyyy-mm")</f>
        <v>2018-08</v>
      </c>
      <c r="Z593" s="0" t="str">
        <f aca="false">"Q"&amp;ROUNDUP(MONTH(E593)/3,0)&amp;"-"&amp;YEAR(E593)</f>
        <v>Q3-2018</v>
      </c>
    </row>
    <row r="594" customFormat="false" ht="14.25" hidden="false" customHeight="false" outlineLevel="0" collapsed="false">
      <c r="A594" s="0" t="s">
        <v>636</v>
      </c>
      <c r="B594" s="0" t="s">
        <v>38</v>
      </c>
      <c r="C594" s="0" t="s">
        <v>58</v>
      </c>
      <c r="D594" s="9" t="n">
        <v>43200</v>
      </c>
      <c r="E594" s="9" t="n">
        <v>43320</v>
      </c>
      <c r="F594" s="9" t="n">
        <v>43326</v>
      </c>
      <c r="G594" s="9" t="n">
        <v>43330</v>
      </c>
      <c r="H594" s="10" t="s">
        <v>36</v>
      </c>
      <c r="I594" s="0" t="n">
        <v>12</v>
      </c>
      <c r="J594" s="0" t="n">
        <v>31</v>
      </c>
      <c r="K594" s="0" t="n">
        <v>340</v>
      </c>
      <c r="L594" s="0" t="n">
        <v>44</v>
      </c>
      <c r="M594" s="0" t="n">
        <v>2</v>
      </c>
      <c r="N594" s="11" t="n">
        <v>0.1</v>
      </c>
      <c r="O594" s="12" t="n">
        <v>3229.27</v>
      </c>
      <c r="P594" s="12" t="n">
        <v>5567.7</v>
      </c>
      <c r="Q594" s="12" t="n">
        <f aca="false">M594*P594*(1-N594)</f>
        <v>10021.86</v>
      </c>
      <c r="R594" s="12" t="n">
        <f aca="false">M594*O594</f>
        <v>6458.54</v>
      </c>
      <c r="S594" s="12" t="n">
        <f aca="false">Q594-R594</f>
        <v>3563.32</v>
      </c>
      <c r="T594" s="11" t="n">
        <f aca="false">IFERROR(S594/Q594,0)</f>
        <v>0.355554757300541</v>
      </c>
      <c r="U594" s="13" t="n">
        <f aca="false">F594-E594</f>
        <v>6</v>
      </c>
      <c r="V594" s="13" t="n">
        <f aca="false">G594-F594</f>
        <v>4</v>
      </c>
      <c r="W594" s="13" t="n">
        <f aca="false">G594-E594</f>
        <v>10</v>
      </c>
      <c r="X594" s="10" t="n">
        <f aca="false">YEAR(E594)</f>
        <v>2018</v>
      </c>
      <c r="Y594" s="0" t="str">
        <f aca="false">TEXT(E594,"yyyy-mm")</f>
        <v>2018-08</v>
      </c>
      <c r="Z594" s="0" t="str">
        <f aca="false">"Q"&amp;ROUNDUP(MONTH(E594)/3,0)&amp;"-"&amp;YEAR(E594)</f>
        <v>Q3-2018</v>
      </c>
    </row>
    <row r="595" customFormat="false" ht="14.25" hidden="false" customHeight="false" outlineLevel="0" collapsed="false">
      <c r="A595" s="0" t="s">
        <v>637</v>
      </c>
      <c r="B595" s="0" t="s">
        <v>34</v>
      </c>
      <c r="C595" s="0" t="s">
        <v>39</v>
      </c>
      <c r="D595" s="9" t="n">
        <v>43200</v>
      </c>
      <c r="E595" s="9" t="n">
        <v>43320</v>
      </c>
      <c r="F595" s="9" t="n">
        <v>43337</v>
      </c>
      <c r="G595" s="9" t="n">
        <v>43345</v>
      </c>
      <c r="H595" s="10" t="s">
        <v>36</v>
      </c>
      <c r="I595" s="0" t="n">
        <v>5</v>
      </c>
      <c r="J595" s="0" t="n">
        <v>16</v>
      </c>
      <c r="K595" s="0" t="n">
        <v>95</v>
      </c>
      <c r="L595" s="0" t="n">
        <v>41</v>
      </c>
      <c r="M595" s="0" t="n">
        <v>6</v>
      </c>
      <c r="N595" s="11" t="n">
        <v>0.1</v>
      </c>
      <c r="O595" s="12" t="n">
        <v>525.55</v>
      </c>
      <c r="P595" s="12" t="n">
        <v>991.6</v>
      </c>
      <c r="Q595" s="12" t="n">
        <f aca="false">M595*P595*(1-N595)</f>
        <v>5354.64</v>
      </c>
      <c r="R595" s="12" t="n">
        <f aca="false">M595*O595</f>
        <v>3153.3</v>
      </c>
      <c r="S595" s="12" t="n">
        <f aca="false">Q595-R595</f>
        <v>2201.34</v>
      </c>
      <c r="T595" s="11" t="n">
        <f aca="false">IFERROR(S595/Q595,0)</f>
        <v>0.411108870064094</v>
      </c>
      <c r="U595" s="13" t="n">
        <f aca="false">F595-E595</f>
        <v>17</v>
      </c>
      <c r="V595" s="13" t="n">
        <f aca="false">G595-F595</f>
        <v>8</v>
      </c>
      <c r="W595" s="13" t="n">
        <f aca="false">G595-E595</f>
        <v>25</v>
      </c>
      <c r="X595" s="10" t="n">
        <f aca="false">YEAR(E595)</f>
        <v>2018</v>
      </c>
      <c r="Y595" s="0" t="str">
        <f aca="false">TEXT(E595,"yyyy-mm")</f>
        <v>2018-08</v>
      </c>
      <c r="Z595" s="0" t="str">
        <f aca="false">"Q"&amp;ROUNDUP(MONTH(E595)/3,0)&amp;"-"&amp;YEAR(E595)</f>
        <v>Q3-2018</v>
      </c>
    </row>
    <row r="596" customFormat="false" ht="14.25" hidden="false" customHeight="false" outlineLevel="0" collapsed="false">
      <c r="A596" s="0" t="s">
        <v>638</v>
      </c>
      <c r="B596" s="0" t="s">
        <v>38</v>
      </c>
      <c r="C596" s="0" t="s">
        <v>39</v>
      </c>
      <c r="D596" s="9" t="n">
        <v>43200</v>
      </c>
      <c r="E596" s="9" t="n">
        <v>43320</v>
      </c>
      <c r="F596" s="9" t="n">
        <v>43329</v>
      </c>
      <c r="G596" s="9" t="n">
        <v>43339</v>
      </c>
      <c r="H596" s="10" t="s">
        <v>36</v>
      </c>
      <c r="I596" s="0" t="n">
        <v>18</v>
      </c>
      <c r="J596" s="0" t="n">
        <v>43</v>
      </c>
      <c r="K596" s="0" t="n">
        <v>94</v>
      </c>
      <c r="L596" s="0" t="n">
        <v>15</v>
      </c>
      <c r="M596" s="0" t="n">
        <v>8</v>
      </c>
      <c r="N596" s="11" t="n">
        <v>0.1</v>
      </c>
      <c r="O596" s="12" t="n">
        <v>3043.48</v>
      </c>
      <c r="P596" s="12" t="n">
        <v>3852.5</v>
      </c>
      <c r="Q596" s="12" t="n">
        <f aca="false">M596*P596*(1-N596)</f>
        <v>27738</v>
      </c>
      <c r="R596" s="12" t="n">
        <f aca="false">M596*O596</f>
        <v>24347.84</v>
      </c>
      <c r="S596" s="12" t="n">
        <f aca="false">Q596-R596</f>
        <v>3390.16</v>
      </c>
      <c r="T596" s="11" t="n">
        <f aca="false">IFERROR(S596/Q596,0)</f>
        <v>0.122220780157185</v>
      </c>
      <c r="U596" s="13" t="n">
        <f aca="false">F596-E596</f>
        <v>9</v>
      </c>
      <c r="V596" s="13" t="n">
        <f aca="false">G596-F596</f>
        <v>10</v>
      </c>
      <c r="W596" s="13" t="n">
        <f aca="false">G596-E596</f>
        <v>19</v>
      </c>
      <c r="X596" s="10" t="n">
        <f aca="false">YEAR(E596)</f>
        <v>2018</v>
      </c>
      <c r="Y596" s="0" t="str">
        <f aca="false">TEXT(E596,"yyyy-mm")</f>
        <v>2018-08</v>
      </c>
      <c r="Z596" s="0" t="str">
        <f aca="false">"Q"&amp;ROUNDUP(MONTH(E596)/3,0)&amp;"-"&amp;YEAR(E596)</f>
        <v>Q3-2018</v>
      </c>
    </row>
    <row r="597" customFormat="false" ht="14.25" hidden="false" customHeight="false" outlineLevel="0" collapsed="false">
      <c r="A597" s="0" t="s">
        <v>639</v>
      </c>
      <c r="B597" s="0" t="s">
        <v>34</v>
      </c>
      <c r="C597" s="0" t="s">
        <v>46</v>
      </c>
      <c r="D597" s="9" t="n">
        <v>43200</v>
      </c>
      <c r="E597" s="9" t="n">
        <v>43320</v>
      </c>
      <c r="F597" s="9" t="n">
        <v>43340</v>
      </c>
      <c r="G597" s="9" t="n">
        <v>43345</v>
      </c>
      <c r="H597" s="10" t="s">
        <v>36</v>
      </c>
      <c r="I597" s="0" t="n">
        <v>9</v>
      </c>
      <c r="J597" s="0" t="n">
        <v>16</v>
      </c>
      <c r="K597" s="0" t="n">
        <v>263</v>
      </c>
      <c r="L597" s="0" t="n">
        <v>39</v>
      </c>
      <c r="M597" s="0" t="n">
        <v>1</v>
      </c>
      <c r="N597" s="11" t="n">
        <v>0.05</v>
      </c>
      <c r="O597" s="12" t="n">
        <v>1835.87</v>
      </c>
      <c r="P597" s="12" t="n">
        <v>3906.1</v>
      </c>
      <c r="Q597" s="12" t="n">
        <f aca="false">M597*P597*(1-N597)</f>
        <v>3710.795</v>
      </c>
      <c r="R597" s="12" t="n">
        <f aca="false">M597*O597</f>
        <v>1835.87</v>
      </c>
      <c r="S597" s="12" t="n">
        <f aca="false">Q597-R597</f>
        <v>1874.925</v>
      </c>
      <c r="T597" s="11" t="n">
        <f aca="false">IFERROR(S597/Q597,0)</f>
        <v>0.50526234944264</v>
      </c>
      <c r="U597" s="13" t="n">
        <f aca="false">F597-E597</f>
        <v>20</v>
      </c>
      <c r="V597" s="13" t="n">
        <f aca="false">G597-F597</f>
        <v>5</v>
      </c>
      <c r="W597" s="13" t="n">
        <f aca="false">G597-E597</f>
        <v>25</v>
      </c>
      <c r="X597" s="10" t="n">
        <f aca="false">YEAR(E597)</f>
        <v>2018</v>
      </c>
      <c r="Y597" s="0" t="str">
        <f aca="false">TEXT(E597,"yyyy-mm")</f>
        <v>2018-08</v>
      </c>
      <c r="Z597" s="0" t="str">
        <f aca="false">"Q"&amp;ROUNDUP(MONTH(E597)/3,0)&amp;"-"&amp;YEAR(E597)</f>
        <v>Q3-2018</v>
      </c>
    </row>
    <row r="598" customFormat="false" ht="14.25" hidden="false" customHeight="false" outlineLevel="0" collapsed="false">
      <c r="A598" s="0" t="s">
        <v>640</v>
      </c>
      <c r="B598" s="0" t="s">
        <v>38</v>
      </c>
      <c r="C598" s="0" t="s">
        <v>35</v>
      </c>
      <c r="D598" s="9" t="n">
        <v>43200</v>
      </c>
      <c r="E598" s="9" t="n">
        <v>43320</v>
      </c>
      <c r="F598" s="9" t="n">
        <v>43322</v>
      </c>
      <c r="G598" s="9" t="n">
        <v>43329</v>
      </c>
      <c r="H598" s="10" t="s">
        <v>36</v>
      </c>
      <c r="I598" s="0" t="n">
        <v>16</v>
      </c>
      <c r="J598" s="0" t="n">
        <v>40</v>
      </c>
      <c r="K598" s="0" t="n">
        <v>245</v>
      </c>
      <c r="L598" s="0" t="n">
        <v>34</v>
      </c>
      <c r="M598" s="0" t="n">
        <v>1</v>
      </c>
      <c r="N598" s="11" t="n">
        <v>0.15</v>
      </c>
      <c r="O598" s="12" t="n">
        <v>2354.65</v>
      </c>
      <c r="P598" s="12" t="n">
        <v>5118.8</v>
      </c>
      <c r="Q598" s="12" t="n">
        <f aca="false">M598*P598*(1-N598)</f>
        <v>4350.98</v>
      </c>
      <c r="R598" s="12" t="n">
        <f aca="false">M598*O598</f>
        <v>2354.65</v>
      </c>
      <c r="S598" s="12" t="n">
        <f aca="false">Q598-R598</f>
        <v>1996.33</v>
      </c>
      <c r="T598" s="11" t="n">
        <f aca="false">IFERROR(S598/Q598,0)</f>
        <v>0.458823069745207</v>
      </c>
      <c r="U598" s="13" t="n">
        <f aca="false">F598-E598</f>
        <v>2</v>
      </c>
      <c r="V598" s="13" t="n">
        <f aca="false">G598-F598</f>
        <v>7</v>
      </c>
      <c r="W598" s="13" t="n">
        <f aca="false">G598-E598</f>
        <v>9</v>
      </c>
      <c r="X598" s="10" t="n">
        <f aca="false">YEAR(E598)</f>
        <v>2018</v>
      </c>
      <c r="Y598" s="0" t="str">
        <f aca="false">TEXT(E598,"yyyy-mm")</f>
        <v>2018-08</v>
      </c>
      <c r="Z598" s="0" t="str">
        <f aca="false">"Q"&amp;ROUNDUP(MONTH(E598)/3,0)&amp;"-"&amp;YEAR(E598)</f>
        <v>Q3-2018</v>
      </c>
    </row>
    <row r="599" customFormat="false" ht="14.25" hidden="false" customHeight="false" outlineLevel="0" collapsed="false">
      <c r="A599" s="0" t="s">
        <v>641</v>
      </c>
      <c r="B599" s="0" t="s">
        <v>38</v>
      </c>
      <c r="C599" s="0" t="s">
        <v>46</v>
      </c>
      <c r="D599" s="9" t="n">
        <v>43200</v>
      </c>
      <c r="E599" s="9" t="n">
        <v>43320</v>
      </c>
      <c r="F599" s="9" t="n">
        <v>43344</v>
      </c>
      <c r="G599" s="9" t="n">
        <v>43347</v>
      </c>
      <c r="H599" s="10" t="s">
        <v>36</v>
      </c>
      <c r="I599" s="0" t="n">
        <v>18</v>
      </c>
      <c r="J599" s="0" t="n">
        <v>9</v>
      </c>
      <c r="K599" s="0" t="n">
        <v>284</v>
      </c>
      <c r="L599" s="0" t="n">
        <v>2</v>
      </c>
      <c r="M599" s="0" t="n">
        <v>7</v>
      </c>
      <c r="N599" s="11" t="n">
        <v>0.05</v>
      </c>
      <c r="O599" s="12" t="n">
        <v>4404.31</v>
      </c>
      <c r="P599" s="12" t="n">
        <v>6117.1</v>
      </c>
      <c r="Q599" s="12" t="n">
        <f aca="false">M599*P599*(1-N599)</f>
        <v>40678.715</v>
      </c>
      <c r="R599" s="12" t="n">
        <f aca="false">M599*O599</f>
        <v>30830.17</v>
      </c>
      <c r="S599" s="12" t="n">
        <f aca="false">Q599-R599</f>
        <v>9848.545</v>
      </c>
      <c r="T599" s="11" t="n">
        <f aca="false">IFERROR(S599/Q599,0)</f>
        <v>0.242105607318225</v>
      </c>
      <c r="U599" s="13" t="n">
        <f aca="false">F599-E599</f>
        <v>24</v>
      </c>
      <c r="V599" s="13" t="n">
        <f aca="false">G599-F599</f>
        <v>3</v>
      </c>
      <c r="W599" s="13" t="n">
        <f aca="false">G599-E599</f>
        <v>27</v>
      </c>
      <c r="X599" s="10" t="n">
        <f aca="false">YEAR(E599)</f>
        <v>2018</v>
      </c>
      <c r="Y599" s="0" t="str">
        <f aca="false">TEXT(E599,"yyyy-mm")</f>
        <v>2018-08</v>
      </c>
      <c r="Z599" s="0" t="str">
        <f aca="false">"Q"&amp;ROUNDUP(MONTH(E599)/3,0)&amp;"-"&amp;YEAR(E599)</f>
        <v>Q3-2018</v>
      </c>
    </row>
    <row r="600" customFormat="false" ht="14.25" hidden="false" customHeight="false" outlineLevel="0" collapsed="false">
      <c r="A600" s="0" t="s">
        <v>642</v>
      </c>
      <c r="B600" s="0" t="s">
        <v>41</v>
      </c>
      <c r="C600" s="0" t="s">
        <v>46</v>
      </c>
      <c r="D600" s="9" t="n">
        <v>43200</v>
      </c>
      <c r="E600" s="9" t="n">
        <v>43320</v>
      </c>
      <c r="F600" s="9" t="n">
        <v>43334</v>
      </c>
      <c r="G600" s="9" t="n">
        <v>43340</v>
      </c>
      <c r="H600" s="10" t="s">
        <v>36</v>
      </c>
      <c r="I600" s="0" t="n">
        <v>25</v>
      </c>
      <c r="J600" s="0" t="n">
        <v>16</v>
      </c>
      <c r="K600" s="0" t="n">
        <v>279</v>
      </c>
      <c r="L600" s="0" t="n">
        <v>28</v>
      </c>
      <c r="M600" s="0" t="n">
        <v>6</v>
      </c>
      <c r="N600" s="11" t="n">
        <v>0.1</v>
      </c>
      <c r="O600" s="12" t="n">
        <v>850.83</v>
      </c>
      <c r="P600" s="12" t="n">
        <v>1025.1</v>
      </c>
      <c r="Q600" s="12" t="n">
        <f aca="false">M600*P600*(1-N600)</f>
        <v>5535.54</v>
      </c>
      <c r="R600" s="12" t="n">
        <f aca="false">M600*O600</f>
        <v>5104.98</v>
      </c>
      <c r="S600" s="12" t="n">
        <f aca="false">Q600-R600</f>
        <v>430.56</v>
      </c>
      <c r="T600" s="11" t="n">
        <f aca="false">IFERROR(S600/Q600,0)</f>
        <v>0.0777810294930575</v>
      </c>
      <c r="U600" s="13" t="n">
        <f aca="false">F600-E600</f>
        <v>14</v>
      </c>
      <c r="V600" s="13" t="n">
        <f aca="false">G600-F600</f>
        <v>6</v>
      </c>
      <c r="W600" s="13" t="n">
        <f aca="false">G600-E600</f>
        <v>20</v>
      </c>
      <c r="X600" s="10" t="n">
        <f aca="false">YEAR(E600)</f>
        <v>2018</v>
      </c>
      <c r="Y600" s="0" t="str">
        <f aca="false">TEXT(E600,"yyyy-mm")</f>
        <v>2018-08</v>
      </c>
      <c r="Z600" s="0" t="str">
        <f aca="false">"Q"&amp;ROUNDUP(MONTH(E600)/3,0)&amp;"-"&amp;YEAR(E600)</f>
        <v>Q3-2018</v>
      </c>
    </row>
    <row r="601" customFormat="false" ht="14.25" hidden="false" customHeight="false" outlineLevel="0" collapsed="false">
      <c r="A601" s="0" t="s">
        <v>643</v>
      </c>
      <c r="B601" s="0" t="s">
        <v>34</v>
      </c>
      <c r="C601" s="0" t="s">
        <v>39</v>
      </c>
      <c r="D601" s="9" t="n">
        <v>43200</v>
      </c>
      <c r="E601" s="9" t="n">
        <v>43320</v>
      </c>
      <c r="F601" s="9" t="n">
        <v>43322</v>
      </c>
      <c r="G601" s="9" t="n">
        <v>43327</v>
      </c>
      <c r="H601" s="10" t="s">
        <v>36</v>
      </c>
      <c r="I601" s="0" t="n">
        <v>2</v>
      </c>
      <c r="J601" s="0" t="n">
        <v>4</v>
      </c>
      <c r="K601" s="0" t="n">
        <v>114</v>
      </c>
      <c r="L601" s="0" t="n">
        <v>4</v>
      </c>
      <c r="M601" s="0" t="n">
        <v>7</v>
      </c>
      <c r="N601" s="11" t="n">
        <v>0.15</v>
      </c>
      <c r="O601" s="12" t="n">
        <v>462.9</v>
      </c>
      <c r="P601" s="12" t="n">
        <v>944.7</v>
      </c>
      <c r="Q601" s="12" t="n">
        <f aca="false">M601*P601*(1-N601)</f>
        <v>5620.965</v>
      </c>
      <c r="R601" s="12" t="n">
        <f aca="false">M601*O601</f>
        <v>3240.3</v>
      </c>
      <c r="S601" s="12" t="n">
        <f aca="false">Q601-R601</f>
        <v>2380.665</v>
      </c>
      <c r="T601" s="11" t="n">
        <f aca="false">IFERROR(S601/Q601,0)</f>
        <v>0.423533147778006</v>
      </c>
      <c r="U601" s="13" t="n">
        <f aca="false">F601-E601</f>
        <v>2</v>
      </c>
      <c r="V601" s="13" t="n">
        <f aca="false">G601-F601</f>
        <v>5</v>
      </c>
      <c r="W601" s="13" t="n">
        <f aca="false">G601-E601</f>
        <v>7</v>
      </c>
      <c r="X601" s="10" t="n">
        <f aca="false">YEAR(E601)</f>
        <v>2018</v>
      </c>
      <c r="Y601" s="0" t="str">
        <f aca="false">TEXT(E601,"yyyy-mm")</f>
        <v>2018-08</v>
      </c>
      <c r="Z601" s="0" t="str">
        <f aca="false">"Q"&amp;ROUNDUP(MONTH(E601)/3,0)&amp;"-"&amp;YEAR(E601)</f>
        <v>Q3-2018</v>
      </c>
    </row>
    <row r="602" customFormat="false" ht="14.25" hidden="false" customHeight="false" outlineLevel="0" collapsed="false">
      <c r="A602" s="0" t="s">
        <v>644</v>
      </c>
      <c r="B602" s="0" t="s">
        <v>34</v>
      </c>
      <c r="C602" s="0" t="s">
        <v>46</v>
      </c>
      <c r="D602" s="9" t="n">
        <v>43200</v>
      </c>
      <c r="E602" s="9" t="n">
        <v>43321</v>
      </c>
      <c r="F602" s="9" t="n">
        <v>43326</v>
      </c>
      <c r="G602" s="9" t="n">
        <v>43331</v>
      </c>
      <c r="H602" s="10" t="s">
        <v>36</v>
      </c>
      <c r="I602" s="0" t="n">
        <v>7</v>
      </c>
      <c r="J602" s="0" t="n">
        <v>25</v>
      </c>
      <c r="K602" s="0" t="n">
        <v>303</v>
      </c>
      <c r="L602" s="0" t="n">
        <v>2</v>
      </c>
      <c r="M602" s="0" t="n">
        <v>3</v>
      </c>
      <c r="N602" s="11" t="n">
        <v>0.2</v>
      </c>
      <c r="O602" s="12" t="n">
        <v>656.06</v>
      </c>
      <c r="P602" s="12" t="n">
        <v>1025.1</v>
      </c>
      <c r="Q602" s="12" t="n">
        <f aca="false">M602*P602*(1-N602)</f>
        <v>2460.24</v>
      </c>
      <c r="R602" s="12" t="n">
        <f aca="false">M602*O602</f>
        <v>1968.18</v>
      </c>
      <c r="S602" s="12" t="n">
        <f aca="false">Q602-R602</f>
        <v>492.06</v>
      </c>
      <c r="T602" s="11" t="n">
        <f aca="false">IFERROR(S602/Q602,0)</f>
        <v>0.20000487757292</v>
      </c>
      <c r="U602" s="13" t="n">
        <f aca="false">F602-E602</f>
        <v>5</v>
      </c>
      <c r="V602" s="13" t="n">
        <f aca="false">G602-F602</f>
        <v>5</v>
      </c>
      <c r="W602" s="13" t="n">
        <f aca="false">G602-E602</f>
        <v>10</v>
      </c>
      <c r="X602" s="10" t="n">
        <f aca="false">YEAR(E602)</f>
        <v>2018</v>
      </c>
      <c r="Y602" s="0" t="str">
        <f aca="false">TEXT(E602,"yyyy-mm")</f>
        <v>2018-08</v>
      </c>
      <c r="Z602" s="0" t="str">
        <f aca="false">"Q"&amp;ROUNDUP(MONTH(E602)/3,0)&amp;"-"&amp;YEAR(E602)</f>
        <v>Q3-2018</v>
      </c>
    </row>
    <row r="603" customFormat="false" ht="14.25" hidden="false" customHeight="false" outlineLevel="0" collapsed="false">
      <c r="A603" s="0" t="s">
        <v>645</v>
      </c>
      <c r="B603" s="0" t="s">
        <v>34</v>
      </c>
      <c r="C603" s="0" t="s">
        <v>46</v>
      </c>
      <c r="D603" s="9" t="n">
        <v>43200</v>
      </c>
      <c r="E603" s="9" t="n">
        <v>43321</v>
      </c>
      <c r="F603" s="9" t="n">
        <v>43332</v>
      </c>
      <c r="G603" s="9" t="n">
        <v>43333</v>
      </c>
      <c r="H603" s="10" t="s">
        <v>36</v>
      </c>
      <c r="I603" s="0" t="n">
        <v>5</v>
      </c>
      <c r="J603" s="0" t="n">
        <v>23</v>
      </c>
      <c r="K603" s="0" t="n">
        <v>264</v>
      </c>
      <c r="L603" s="0" t="n">
        <v>2</v>
      </c>
      <c r="M603" s="0" t="n">
        <v>8</v>
      </c>
      <c r="N603" s="11" t="n">
        <v>0.1</v>
      </c>
      <c r="O603" s="12" t="n">
        <v>2045.38</v>
      </c>
      <c r="P603" s="12" t="n">
        <v>3859.2</v>
      </c>
      <c r="Q603" s="12" t="n">
        <f aca="false">M603*P603*(1-N603)</f>
        <v>27786.24</v>
      </c>
      <c r="R603" s="12" t="n">
        <f aca="false">M603*O603</f>
        <v>16363.04</v>
      </c>
      <c r="S603" s="12" t="n">
        <f aca="false">Q603-R603</f>
        <v>11423.2</v>
      </c>
      <c r="T603" s="11" t="n">
        <f aca="false">IFERROR(S603/Q603,0)</f>
        <v>0.411109959461949</v>
      </c>
      <c r="U603" s="13" t="n">
        <f aca="false">F603-E603</f>
        <v>11</v>
      </c>
      <c r="V603" s="13" t="n">
        <f aca="false">G603-F603</f>
        <v>1</v>
      </c>
      <c r="W603" s="13" t="n">
        <f aca="false">G603-E603</f>
        <v>12</v>
      </c>
      <c r="X603" s="10" t="n">
        <f aca="false">YEAR(E603)</f>
        <v>2018</v>
      </c>
      <c r="Y603" s="0" t="str">
        <f aca="false">TEXT(E603,"yyyy-mm")</f>
        <v>2018-08</v>
      </c>
      <c r="Z603" s="0" t="str">
        <f aca="false">"Q"&amp;ROUNDUP(MONTH(E603)/3,0)&amp;"-"&amp;YEAR(E603)</f>
        <v>Q3-2018</v>
      </c>
    </row>
    <row r="604" customFormat="false" ht="14.25" hidden="false" customHeight="false" outlineLevel="0" collapsed="false">
      <c r="A604" s="0" t="s">
        <v>646</v>
      </c>
      <c r="B604" s="0" t="s">
        <v>43</v>
      </c>
      <c r="C604" s="0" t="s">
        <v>58</v>
      </c>
      <c r="D604" s="9" t="n">
        <v>43200</v>
      </c>
      <c r="E604" s="9" t="n">
        <v>43321</v>
      </c>
      <c r="F604" s="9" t="n">
        <v>43327</v>
      </c>
      <c r="G604" s="9" t="n">
        <v>43337</v>
      </c>
      <c r="H604" s="10" t="s">
        <v>36</v>
      </c>
      <c r="I604" s="0" t="n">
        <v>27</v>
      </c>
      <c r="J604" s="0" t="n">
        <v>30</v>
      </c>
      <c r="K604" s="0" t="n">
        <v>329</v>
      </c>
      <c r="L604" s="0" t="n">
        <v>40</v>
      </c>
      <c r="M604" s="0" t="n">
        <v>4</v>
      </c>
      <c r="N604" s="11" t="n">
        <v>0.1</v>
      </c>
      <c r="O604" s="12" t="n">
        <v>91.32</v>
      </c>
      <c r="P604" s="12" t="n">
        <v>194.3</v>
      </c>
      <c r="Q604" s="12" t="n">
        <f aca="false">M604*P604*(1-N604)</f>
        <v>699.48</v>
      </c>
      <c r="R604" s="12" t="n">
        <f aca="false">M604*O604</f>
        <v>365.28</v>
      </c>
      <c r="S604" s="12" t="n">
        <f aca="false">Q604-R604</f>
        <v>334.2</v>
      </c>
      <c r="T604" s="11" t="n">
        <f aca="false">IFERROR(S604/Q604,0)</f>
        <v>0.477783496311546</v>
      </c>
      <c r="U604" s="13" t="n">
        <f aca="false">F604-E604</f>
        <v>6</v>
      </c>
      <c r="V604" s="13" t="n">
        <f aca="false">G604-F604</f>
        <v>10</v>
      </c>
      <c r="W604" s="13" t="n">
        <f aca="false">G604-E604</f>
        <v>16</v>
      </c>
      <c r="X604" s="10" t="n">
        <f aca="false">YEAR(E604)</f>
        <v>2018</v>
      </c>
      <c r="Y604" s="0" t="str">
        <f aca="false">TEXT(E604,"yyyy-mm")</f>
        <v>2018-08</v>
      </c>
      <c r="Z604" s="0" t="str">
        <f aca="false">"Q"&amp;ROUNDUP(MONTH(E604)/3,0)&amp;"-"&amp;YEAR(E604)</f>
        <v>Q3-2018</v>
      </c>
    </row>
    <row r="605" customFormat="false" ht="14.25" hidden="false" customHeight="false" outlineLevel="0" collapsed="false">
      <c r="A605" s="0" t="s">
        <v>647</v>
      </c>
      <c r="B605" s="0" t="s">
        <v>34</v>
      </c>
      <c r="C605" s="0" t="s">
        <v>79</v>
      </c>
      <c r="D605" s="9" t="n">
        <v>43200</v>
      </c>
      <c r="E605" s="9" t="n">
        <v>43321</v>
      </c>
      <c r="F605" s="9" t="n">
        <v>43348</v>
      </c>
      <c r="G605" s="9" t="n">
        <v>43351</v>
      </c>
      <c r="H605" s="10" t="s">
        <v>36</v>
      </c>
      <c r="I605" s="0" t="n">
        <v>1</v>
      </c>
      <c r="J605" s="0" t="n">
        <v>2</v>
      </c>
      <c r="K605" s="0" t="n">
        <v>82</v>
      </c>
      <c r="L605" s="0" t="n">
        <v>35</v>
      </c>
      <c r="M605" s="0" t="n">
        <v>4</v>
      </c>
      <c r="N605" s="11" t="n">
        <v>0.05</v>
      </c>
      <c r="O605" s="12" t="n">
        <v>4638.08</v>
      </c>
      <c r="P605" s="12" t="n">
        <v>6184.1</v>
      </c>
      <c r="Q605" s="12" t="n">
        <f aca="false">M605*P605*(1-N605)</f>
        <v>23499.58</v>
      </c>
      <c r="R605" s="12" t="n">
        <f aca="false">M605*O605</f>
        <v>18552.32</v>
      </c>
      <c r="S605" s="12" t="n">
        <f aca="false">Q605-R605</f>
        <v>4947.26</v>
      </c>
      <c r="T605" s="11" t="n">
        <f aca="false">IFERROR(S605/Q605,0)</f>
        <v>0.210525464710433</v>
      </c>
      <c r="U605" s="13" t="n">
        <f aca="false">F605-E605</f>
        <v>27</v>
      </c>
      <c r="V605" s="13" t="n">
        <f aca="false">G605-F605</f>
        <v>3</v>
      </c>
      <c r="W605" s="13" t="n">
        <f aca="false">G605-E605</f>
        <v>30</v>
      </c>
      <c r="X605" s="10" t="n">
        <f aca="false">YEAR(E605)</f>
        <v>2018</v>
      </c>
      <c r="Y605" s="0" t="str">
        <f aca="false">TEXT(E605,"yyyy-mm")</f>
        <v>2018-08</v>
      </c>
      <c r="Z605" s="0" t="str">
        <f aca="false">"Q"&amp;ROUNDUP(MONTH(E605)/3,0)&amp;"-"&amp;YEAR(E605)</f>
        <v>Q3-2018</v>
      </c>
    </row>
    <row r="606" customFormat="false" ht="14.25" hidden="false" customHeight="false" outlineLevel="0" collapsed="false">
      <c r="A606" s="0" t="s">
        <v>648</v>
      </c>
      <c r="B606" s="0" t="s">
        <v>41</v>
      </c>
      <c r="C606" s="0" t="s">
        <v>39</v>
      </c>
      <c r="D606" s="9" t="n">
        <v>43200</v>
      </c>
      <c r="E606" s="9" t="n">
        <v>43321</v>
      </c>
      <c r="F606" s="9" t="n">
        <v>43327</v>
      </c>
      <c r="G606" s="9" t="n">
        <v>43337</v>
      </c>
      <c r="H606" s="10" t="s">
        <v>36</v>
      </c>
      <c r="I606" s="0" t="n">
        <v>24</v>
      </c>
      <c r="J606" s="0" t="n">
        <v>16</v>
      </c>
      <c r="K606" s="0" t="n">
        <v>131</v>
      </c>
      <c r="L606" s="0" t="n">
        <v>46</v>
      </c>
      <c r="M606" s="0" t="n">
        <v>3</v>
      </c>
      <c r="N606" s="11" t="n">
        <v>0.2</v>
      </c>
      <c r="O606" s="12" t="n">
        <v>916.16</v>
      </c>
      <c r="P606" s="12" t="n">
        <v>1728.6</v>
      </c>
      <c r="Q606" s="12" t="n">
        <f aca="false">M606*P606*(1-N606)</f>
        <v>4148.64</v>
      </c>
      <c r="R606" s="12" t="n">
        <f aca="false">M606*O606</f>
        <v>2748.48</v>
      </c>
      <c r="S606" s="12" t="n">
        <f aca="false">Q606-R606</f>
        <v>1400.16</v>
      </c>
      <c r="T606" s="11" t="n">
        <f aca="false">IFERROR(S606/Q606,0)</f>
        <v>0.337498553742913</v>
      </c>
      <c r="U606" s="13" t="n">
        <f aca="false">F606-E606</f>
        <v>6</v>
      </c>
      <c r="V606" s="13" t="n">
        <f aca="false">G606-F606</f>
        <v>10</v>
      </c>
      <c r="W606" s="13" t="n">
        <f aca="false">G606-E606</f>
        <v>16</v>
      </c>
      <c r="X606" s="10" t="n">
        <f aca="false">YEAR(E606)</f>
        <v>2018</v>
      </c>
      <c r="Y606" s="0" t="str">
        <f aca="false">TEXT(E606,"yyyy-mm")</f>
        <v>2018-08</v>
      </c>
      <c r="Z606" s="0" t="str">
        <f aca="false">"Q"&amp;ROUNDUP(MONTH(E606)/3,0)&amp;"-"&amp;YEAR(E606)</f>
        <v>Q3-2018</v>
      </c>
    </row>
    <row r="607" customFormat="false" ht="14.25" hidden="false" customHeight="false" outlineLevel="0" collapsed="false">
      <c r="A607" s="0" t="s">
        <v>649</v>
      </c>
      <c r="B607" s="0" t="s">
        <v>34</v>
      </c>
      <c r="C607" s="0" t="s">
        <v>35</v>
      </c>
      <c r="D607" s="9" t="n">
        <v>43200</v>
      </c>
      <c r="E607" s="9" t="n">
        <v>43321</v>
      </c>
      <c r="F607" s="9" t="n">
        <v>43349</v>
      </c>
      <c r="G607" s="9" t="n">
        <v>43350</v>
      </c>
      <c r="H607" s="10" t="s">
        <v>36</v>
      </c>
      <c r="I607" s="0" t="n">
        <v>1</v>
      </c>
      <c r="J607" s="0" t="n">
        <v>7</v>
      </c>
      <c r="K607" s="0" t="n">
        <v>204</v>
      </c>
      <c r="L607" s="0" t="n">
        <v>37</v>
      </c>
      <c r="M607" s="0" t="n">
        <v>6</v>
      </c>
      <c r="N607" s="11" t="n">
        <v>0.1</v>
      </c>
      <c r="O607" s="12" t="n">
        <v>772.98</v>
      </c>
      <c r="P607" s="12" t="n">
        <v>931.3</v>
      </c>
      <c r="Q607" s="12" t="n">
        <f aca="false">M607*P607*(1-N607)</f>
        <v>5029.02</v>
      </c>
      <c r="R607" s="12" t="n">
        <f aca="false">M607*O607</f>
        <v>4637.88</v>
      </c>
      <c r="S607" s="12" t="n">
        <f aca="false">Q607-R607</f>
        <v>391.139999999999</v>
      </c>
      <c r="T607" s="11" t="n">
        <f aca="false">IFERROR(S607/Q607,0)</f>
        <v>0.0777765847023872</v>
      </c>
      <c r="U607" s="13" t="n">
        <f aca="false">F607-E607</f>
        <v>28</v>
      </c>
      <c r="V607" s="13" t="n">
        <f aca="false">G607-F607</f>
        <v>1</v>
      </c>
      <c r="W607" s="13" t="n">
        <f aca="false">G607-E607</f>
        <v>29</v>
      </c>
      <c r="X607" s="10" t="n">
        <f aca="false">YEAR(E607)</f>
        <v>2018</v>
      </c>
      <c r="Y607" s="0" t="str">
        <f aca="false">TEXT(E607,"yyyy-mm")</f>
        <v>2018-08</v>
      </c>
      <c r="Z607" s="0" t="str">
        <f aca="false">"Q"&amp;ROUNDUP(MONTH(E607)/3,0)&amp;"-"&amp;YEAR(E607)</f>
        <v>Q3-2018</v>
      </c>
    </row>
    <row r="608" customFormat="false" ht="14.25" hidden="false" customHeight="false" outlineLevel="0" collapsed="false">
      <c r="A608" s="0" t="s">
        <v>650</v>
      </c>
      <c r="B608" s="0" t="s">
        <v>34</v>
      </c>
      <c r="C608" s="0" t="s">
        <v>39</v>
      </c>
      <c r="D608" s="9" t="n">
        <v>43200</v>
      </c>
      <c r="E608" s="9" t="n">
        <v>43321</v>
      </c>
      <c r="F608" s="9" t="n">
        <v>43340</v>
      </c>
      <c r="G608" s="9" t="n">
        <v>43342</v>
      </c>
      <c r="H608" s="10" t="s">
        <v>36</v>
      </c>
      <c r="I608" s="0" t="n">
        <v>12</v>
      </c>
      <c r="J608" s="0" t="n">
        <v>17</v>
      </c>
      <c r="K608" s="0" t="n">
        <v>131</v>
      </c>
      <c r="L608" s="0" t="n">
        <v>8</v>
      </c>
      <c r="M608" s="0" t="n">
        <v>6</v>
      </c>
      <c r="N608" s="11" t="n">
        <v>0.3</v>
      </c>
      <c r="O608" s="12" t="n">
        <v>2797.92</v>
      </c>
      <c r="P608" s="12" t="n">
        <v>3886</v>
      </c>
      <c r="Q608" s="12" t="n">
        <f aca="false">M608*P608*(1-N608)</f>
        <v>16321.2</v>
      </c>
      <c r="R608" s="12" t="n">
        <f aca="false">M608*O608</f>
        <v>16787.52</v>
      </c>
      <c r="S608" s="12" t="n">
        <f aca="false">Q608-R608</f>
        <v>-466.320000000002</v>
      </c>
      <c r="T608" s="11" t="n">
        <f aca="false">IFERROR(S608/Q608,0)</f>
        <v>-0.0285714285714287</v>
      </c>
      <c r="U608" s="13" t="n">
        <f aca="false">F608-E608</f>
        <v>19</v>
      </c>
      <c r="V608" s="13" t="n">
        <f aca="false">G608-F608</f>
        <v>2</v>
      </c>
      <c r="W608" s="13" t="n">
        <f aca="false">G608-E608</f>
        <v>21</v>
      </c>
      <c r="X608" s="10" t="n">
        <f aca="false">YEAR(E608)</f>
        <v>2018</v>
      </c>
      <c r="Y608" s="0" t="str">
        <f aca="false">TEXT(E608,"yyyy-mm")</f>
        <v>2018-08</v>
      </c>
      <c r="Z608" s="0" t="str">
        <f aca="false">"Q"&amp;ROUNDUP(MONTH(E608)/3,0)&amp;"-"&amp;YEAR(E608)</f>
        <v>Q3-2018</v>
      </c>
    </row>
    <row r="609" customFormat="false" ht="14.25" hidden="false" customHeight="false" outlineLevel="0" collapsed="false">
      <c r="A609" s="0" t="s">
        <v>651</v>
      </c>
      <c r="B609" s="0" t="s">
        <v>41</v>
      </c>
      <c r="C609" s="0" t="s">
        <v>79</v>
      </c>
      <c r="D609" s="9" t="n">
        <v>43200</v>
      </c>
      <c r="E609" s="9" t="n">
        <v>43321</v>
      </c>
      <c r="F609" s="9" t="n">
        <v>43337</v>
      </c>
      <c r="G609" s="9" t="n">
        <v>43339</v>
      </c>
      <c r="H609" s="10" t="s">
        <v>36</v>
      </c>
      <c r="I609" s="0" t="n">
        <v>23</v>
      </c>
      <c r="J609" s="0" t="n">
        <v>39</v>
      </c>
      <c r="K609" s="0" t="n">
        <v>75</v>
      </c>
      <c r="L609" s="0" t="n">
        <v>8</v>
      </c>
      <c r="M609" s="0" t="n">
        <v>3</v>
      </c>
      <c r="N609" s="11" t="n">
        <v>0.4</v>
      </c>
      <c r="O609" s="12" t="n">
        <v>96.15</v>
      </c>
      <c r="P609" s="12" t="n">
        <v>234.5</v>
      </c>
      <c r="Q609" s="12" t="n">
        <f aca="false">M609*P609*(1-N609)</f>
        <v>422.1</v>
      </c>
      <c r="R609" s="12" t="n">
        <f aca="false">M609*O609</f>
        <v>288.45</v>
      </c>
      <c r="S609" s="12" t="n">
        <f aca="false">Q609-R609</f>
        <v>133.65</v>
      </c>
      <c r="T609" s="11" t="n">
        <f aca="false">IFERROR(S609/Q609,0)</f>
        <v>0.316631130063966</v>
      </c>
      <c r="U609" s="13" t="n">
        <f aca="false">F609-E609</f>
        <v>16</v>
      </c>
      <c r="V609" s="13" t="n">
        <f aca="false">G609-F609</f>
        <v>2</v>
      </c>
      <c r="W609" s="13" t="n">
        <f aca="false">G609-E609</f>
        <v>18</v>
      </c>
      <c r="X609" s="10" t="n">
        <f aca="false">YEAR(E609)</f>
        <v>2018</v>
      </c>
      <c r="Y609" s="0" t="str">
        <f aca="false">TEXT(E609,"yyyy-mm")</f>
        <v>2018-08</v>
      </c>
      <c r="Z609" s="0" t="str">
        <f aca="false">"Q"&amp;ROUNDUP(MONTH(E609)/3,0)&amp;"-"&amp;YEAR(E609)</f>
        <v>Q3-2018</v>
      </c>
    </row>
    <row r="610" customFormat="false" ht="14.25" hidden="false" customHeight="false" outlineLevel="0" collapsed="false">
      <c r="A610" s="0" t="s">
        <v>652</v>
      </c>
      <c r="B610" s="0" t="s">
        <v>34</v>
      </c>
      <c r="C610" s="0" t="s">
        <v>35</v>
      </c>
      <c r="D610" s="9" t="n">
        <v>43200</v>
      </c>
      <c r="E610" s="9" t="n">
        <v>43321</v>
      </c>
      <c r="F610" s="9" t="n">
        <v>43343</v>
      </c>
      <c r="G610" s="9" t="n">
        <v>43349</v>
      </c>
      <c r="H610" s="10" t="s">
        <v>36</v>
      </c>
      <c r="I610" s="0" t="n">
        <v>11</v>
      </c>
      <c r="J610" s="0" t="n">
        <v>32</v>
      </c>
      <c r="K610" s="0" t="n">
        <v>213</v>
      </c>
      <c r="L610" s="0" t="n">
        <v>33</v>
      </c>
      <c r="M610" s="0" t="n">
        <v>3</v>
      </c>
      <c r="N610" s="11" t="n">
        <v>0.075</v>
      </c>
      <c r="O610" s="12" t="n">
        <v>1989.9</v>
      </c>
      <c r="P610" s="12" t="n">
        <v>3979.8</v>
      </c>
      <c r="Q610" s="12" t="n">
        <f aca="false">M610*P610*(1-N610)</f>
        <v>11043.945</v>
      </c>
      <c r="R610" s="12" t="n">
        <f aca="false">M610*O610</f>
        <v>5969.7</v>
      </c>
      <c r="S610" s="12" t="n">
        <f aca="false">Q610-R610</f>
        <v>5074.245</v>
      </c>
      <c r="T610" s="11" t="n">
        <f aca="false">IFERROR(S610/Q610,0)</f>
        <v>0.45945945945946</v>
      </c>
      <c r="U610" s="13" t="n">
        <f aca="false">F610-E610</f>
        <v>22</v>
      </c>
      <c r="V610" s="13" t="n">
        <f aca="false">G610-F610</f>
        <v>6</v>
      </c>
      <c r="W610" s="13" t="n">
        <f aca="false">G610-E610</f>
        <v>28</v>
      </c>
      <c r="X610" s="10" t="n">
        <f aca="false">YEAR(E610)</f>
        <v>2018</v>
      </c>
      <c r="Y610" s="0" t="str">
        <f aca="false">TEXT(E610,"yyyy-mm")</f>
        <v>2018-08</v>
      </c>
      <c r="Z610" s="0" t="str">
        <f aca="false">"Q"&amp;ROUNDUP(MONTH(E610)/3,0)&amp;"-"&amp;YEAR(E610)</f>
        <v>Q3-2018</v>
      </c>
    </row>
    <row r="611" customFormat="false" ht="14.25" hidden="false" customHeight="false" outlineLevel="0" collapsed="false">
      <c r="A611" s="0" t="s">
        <v>653</v>
      </c>
      <c r="B611" s="0" t="s">
        <v>43</v>
      </c>
      <c r="C611" s="0" t="s">
        <v>35</v>
      </c>
      <c r="D611" s="9" t="n">
        <v>43200</v>
      </c>
      <c r="E611" s="9" t="n">
        <v>43322</v>
      </c>
      <c r="F611" s="9" t="n">
        <v>43336</v>
      </c>
      <c r="G611" s="9" t="n">
        <v>43344</v>
      </c>
      <c r="H611" s="10" t="s">
        <v>36</v>
      </c>
      <c r="I611" s="0" t="n">
        <v>28</v>
      </c>
      <c r="J611" s="0" t="n">
        <v>49</v>
      </c>
      <c r="K611" s="0" t="n">
        <v>232</v>
      </c>
      <c r="L611" s="0" t="n">
        <v>35</v>
      </c>
      <c r="M611" s="0" t="n">
        <v>1</v>
      </c>
      <c r="N611" s="11" t="n">
        <v>0.075</v>
      </c>
      <c r="O611" s="12" t="n">
        <v>1846.19</v>
      </c>
      <c r="P611" s="12" t="n">
        <v>3356.7</v>
      </c>
      <c r="Q611" s="12" t="n">
        <f aca="false">M611*P611*(1-N611)</f>
        <v>3104.9475</v>
      </c>
      <c r="R611" s="12" t="n">
        <f aca="false">M611*O611</f>
        <v>1846.19</v>
      </c>
      <c r="S611" s="12" t="n">
        <f aca="false">Q611-R611</f>
        <v>1258.7575</v>
      </c>
      <c r="T611" s="11" t="n">
        <f aca="false">IFERROR(S611/Q611,0)</f>
        <v>0.405403795072219</v>
      </c>
      <c r="U611" s="13" t="n">
        <f aca="false">F611-E611</f>
        <v>14</v>
      </c>
      <c r="V611" s="13" t="n">
        <f aca="false">G611-F611</f>
        <v>8</v>
      </c>
      <c r="W611" s="13" t="n">
        <f aca="false">G611-E611</f>
        <v>22</v>
      </c>
      <c r="X611" s="10" t="n">
        <f aca="false">YEAR(E611)</f>
        <v>2018</v>
      </c>
      <c r="Y611" s="0" t="str">
        <f aca="false">TEXT(E611,"yyyy-mm")</f>
        <v>2018-08</v>
      </c>
      <c r="Z611" s="0" t="str">
        <f aca="false">"Q"&amp;ROUNDUP(MONTH(E611)/3,0)&amp;"-"&amp;YEAR(E611)</f>
        <v>Q3-2018</v>
      </c>
    </row>
    <row r="612" customFormat="false" ht="14.25" hidden="false" customHeight="false" outlineLevel="0" collapsed="false">
      <c r="A612" s="0" t="s">
        <v>654</v>
      </c>
      <c r="B612" s="0" t="s">
        <v>34</v>
      </c>
      <c r="C612" s="0" t="s">
        <v>48</v>
      </c>
      <c r="D612" s="9" t="n">
        <v>43200</v>
      </c>
      <c r="E612" s="9" t="n">
        <v>43322</v>
      </c>
      <c r="F612" s="9" t="n">
        <v>43324</v>
      </c>
      <c r="G612" s="9" t="n">
        <v>43334</v>
      </c>
      <c r="H612" s="10" t="s">
        <v>36</v>
      </c>
      <c r="I612" s="0" t="n">
        <v>8</v>
      </c>
      <c r="J612" s="0" t="n">
        <v>42</v>
      </c>
      <c r="K612" s="0" t="n">
        <v>52</v>
      </c>
      <c r="L612" s="0" t="n">
        <v>4</v>
      </c>
      <c r="M612" s="0" t="n">
        <v>6</v>
      </c>
      <c r="N612" s="11" t="n">
        <v>0.1</v>
      </c>
      <c r="O612" s="12" t="n">
        <v>1309.98</v>
      </c>
      <c r="P612" s="12" t="n">
        <v>2519.2</v>
      </c>
      <c r="Q612" s="12" t="n">
        <f aca="false">M612*P612*(1-N612)</f>
        <v>13603.68</v>
      </c>
      <c r="R612" s="12" t="n">
        <f aca="false">M612*O612</f>
        <v>7859.88</v>
      </c>
      <c r="S612" s="12" t="n">
        <f aca="false">Q612-R612</f>
        <v>5743.8</v>
      </c>
      <c r="T612" s="11" t="n">
        <f aca="false">IFERROR(S612/Q612,0)</f>
        <v>0.422223986450725</v>
      </c>
      <c r="U612" s="13" t="n">
        <f aca="false">F612-E612</f>
        <v>2</v>
      </c>
      <c r="V612" s="13" t="n">
        <f aca="false">G612-F612</f>
        <v>10</v>
      </c>
      <c r="W612" s="13" t="n">
        <f aca="false">G612-E612</f>
        <v>12</v>
      </c>
      <c r="X612" s="10" t="n">
        <f aca="false">YEAR(E612)</f>
        <v>2018</v>
      </c>
      <c r="Y612" s="0" t="str">
        <f aca="false">TEXT(E612,"yyyy-mm")</f>
        <v>2018-08</v>
      </c>
      <c r="Z612" s="0" t="str">
        <f aca="false">"Q"&amp;ROUNDUP(MONTH(E612)/3,0)&amp;"-"&amp;YEAR(E612)</f>
        <v>Q3-2018</v>
      </c>
    </row>
    <row r="613" customFormat="false" ht="14.25" hidden="false" customHeight="false" outlineLevel="0" collapsed="false">
      <c r="A613" s="0" t="s">
        <v>655</v>
      </c>
      <c r="B613" s="0" t="s">
        <v>34</v>
      </c>
      <c r="C613" s="0" t="s">
        <v>48</v>
      </c>
      <c r="D613" s="9" t="n">
        <v>43200</v>
      </c>
      <c r="E613" s="9" t="n">
        <v>43322</v>
      </c>
      <c r="F613" s="9" t="n">
        <v>43335</v>
      </c>
      <c r="G613" s="9" t="n">
        <v>43345</v>
      </c>
      <c r="H613" s="10" t="s">
        <v>36</v>
      </c>
      <c r="I613" s="0" t="n">
        <v>7</v>
      </c>
      <c r="J613" s="0" t="n">
        <v>28</v>
      </c>
      <c r="K613" s="0" t="n">
        <v>23</v>
      </c>
      <c r="L613" s="0" t="n">
        <v>19</v>
      </c>
      <c r="M613" s="0" t="n">
        <v>3</v>
      </c>
      <c r="N613" s="11" t="n">
        <v>0.05</v>
      </c>
      <c r="O613" s="12" t="n">
        <v>460.63</v>
      </c>
      <c r="P613" s="12" t="n">
        <v>837.5</v>
      </c>
      <c r="Q613" s="12" t="n">
        <f aca="false">M613*P613*(1-N613)</f>
        <v>2386.875</v>
      </c>
      <c r="R613" s="12" t="n">
        <f aca="false">M613*O613</f>
        <v>1381.89</v>
      </c>
      <c r="S613" s="12" t="n">
        <f aca="false">Q613-R613</f>
        <v>1004.985</v>
      </c>
      <c r="T613" s="11" t="n">
        <f aca="false">IFERROR(S613/Q613,0)</f>
        <v>0.421046347211312</v>
      </c>
      <c r="U613" s="13" t="n">
        <f aca="false">F613-E613</f>
        <v>13</v>
      </c>
      <c r="V613" s="13" t="n">
        <f aca="false">G613-F613</f>
        <v>10</v>
      </c>
      <c r="W613" s="13" t="n">
        <f aca="false">G613-E613</f>
        <v>23</v>
      </c>
      <c r="X613" s="10" t="n">
        <f aca="false">YEAR(E613)</f>
        <v>2018</v>
      </c>
      <c r="Y613" s="0" t="str">
        <f aca="false">TEXT(E613,"yyyy-mm")</f>
        <v>2018-08</v>
      </c>
      <c r="Z613" s="0" t="str">
        <f aca="false">"Q"&amp;ROUNDUP(MONTH(E613)/3,0)&amp;"-"&amp;YEAR(E613)</f>
        <v>Q3-2018</v>
      </c>
    </row>
    <row r="614" customFormat="false" ht="14.25" hidden="false" customHeight="false" outlineLevel="0" collapsed="false">
      <c r="A614" s="0" t="s">
        <v>656</v>
      </c>
      <c r="B614" s="0" t="s">
        <v>34</v>
      </c>
      <c r="C614" s="0" t="s">
        <v>35</v>
      </c>
      <c r="D614" s="9" t="n">
        <v>43200</v>
      </c>
      <c r="E614" s="9" t="n">
        <v>43322</v>
      </c>
      <c r="F614" s="9" t="n">
        <v>43350</v>
      </c>
      <c r="G614" s="9" t="n">
        <v>43354</v>
      </c>
      <c r="H614" s="10" t="s">
        <v>36</v>
      </c>
      <c r="I614" s="0" t="n">
        <v>7</v>
      </c>
      <c r="J614" s="0" t="n">
        <v>31</v>
      </c>
      <c r="K614" s="0" t="n">
        <v>233</v>
      </c>
      <c r="L614" s="0" t="n">
        <v>24</v>
      </c>
      <c r="M614" s="0" t="n">
        <v>2</v>
      </c>
      <c r="N614" s="11" t="n">
        <v>0.1</v>
      </c>
      <c r="O614" s="12" t="n">
        <v>2552.03</v>
      </c>
      <c r="P614" s="12" t="n">
        <v>3926.2</v>
      </c>
      <c r="Q614" s="12" t="n">
        <f aca="false">M614*P614*(1-N614)</f>
        <v>7067.16</v>
      </c>
      <c r="R614" s="12" t="n">
        <f aca="false">M614*O614</f>
        <v>5104.06</v>
      </c>
      <c r="S614" s="12" t="n">
        <f aca="false">Q614-R614</f>
        <v>1963.1</v>
      </c>
      <c r="T614" s="11" t="n">
        <f aca="false">IFERROR(S614/Q614,0)</f>
        <v>0.277777777777778</v>
      </c>
      <c r="U614" s="13" t="n">
        <f aca="false">F614-E614</f>
        <v>28</v>
      </c>
      <c r="V614" s="13" t="n">
        <f aca="false">G614-F614</f>
        <v>4</v>
      </c>
      <c r="W614" s="13" t="n">
        <f aca="false">G614-E614</f>
        <v>32</v>
      </c>
      <c r="X614" s="10" t="n">
        <f aca="false">YEAR(E614)</f>
        <v>2018</v>
      </c>
      <c r="Y614" s="0" t="str">
        <f aca="false">TEXT(E614,"yyyy-mm")</f>
        <v>2018-08</v>
      </c>
      <c r="Z614" s="0" t="str">
        <f aca="false">"Q"&amp;ROUNDUP(MONTH(E614)/3,0)&amp;"-"&amp;YEAR(E614)</f>
        <v>Q3-2018</v>
      </c>
    </row>
    <row r="615" customFormat="false" ht="14.25" hidden="false" customHeight="false" outlineLevel="0" collapsed="false">
      <c r="A615" s="0" t="s">
        <v>657</v>
      </c>
      <c r="B615" s="0" t="s">
        <v>34</v>
      </c>
      <c r="C615" s="0" t="s">
        <v>46</v>
      </c>
      <c r="D615" s="9" t="n">
        <v>43200</v>
      </c>
      <c r="E615" s="9" t="n">
        <v>43322</v>
      </c>
      <c r="F615" s="9" t="n">
        <v>43343</v>
      </c>
      <c r="G615" s="9" t="n">
        <v>43352</v>
      </c>
      <c r="H615" s="10" t="s">
        <v>36</v>
      </c>
      <c r="I615" s="0" t="n">
        <v>5</v>
      </c>
      <c r="J615" s="0" t="n">
        <v>10</v>
      </c>
      <c r="K615" s="0" t="n">
        <v>308</v>
      </c>
      <c r="L615" s="0" t="n">
        <v>9</v>
      </c>
      <c r="M615" s="0" t="n">
        <v>5</v>
      </c>
      <c r="N615" s="11" t="n">
        <v>0.05</v>
      </c>
      <c r="O615" s="12" t="n">
        <v>4797.87</v>
      </c>
      <c r="P615" s="12" t="n">
        <v>6231</v>
      </c>
      <c r="Q615" s="12" t="n">
        <f aca="false">M615*P615*(1-N615)</f>
        <v>29597.25</v>
      </c>
      <c r="R615" s="12" t="n">
        <f aca="false">M615*O615</f>
        <v>23989.35</v>
      </c>
      <c r="S615" s="12" t="n">
        <f aca="false">Q615-R615</f>
        <v>5607.9</v>
      </c>
      <c r="T615" s="11" t="n">
        <f aca="false">IFERROR(S615/Q615,0)</f>
        <v>0.189473684210526</v>
      </c>
      <c r="U615" s="13" t="n">
        <f aca="false">F615-E615</f>
        <v>21</v>
      </c>
      <c r="V615" s="13" t="n">
        <f aca="false">G615-F615</f>
        <v>9</v>
      </c>
      <c r="W615" s="13" t="n">
        <f aca="false">G615-E615</f>
        <v>30</v>
      </c>
      <c r="X615" s="10" t="n">
        <f aca="false">YEAR(E615)</f>
        <v>2018</v>
      </c>
      <c r="Y615" s="0" t="str">
        <f aca="false">TEXT(E615,"yyyy-mm")</f>
        <v>2018-08</v>
      </c>
      <c r="Z615" s="0" t="str">
        <f aca="false">"Q"&amp;ROUNDUP(MONTH(E615)/3,0)&amp;"-"&amp;YEAR(E615)</f>
        <v>Q3-2018</v>
      </c>
    </row>
    <row r="616" customFormat="false" ht="14.25" hidden="false" customHeight="false" outlineLevel="0" collapsed="false">
      <c r="A616" s="0" t="s">
        <v>658</v>
      </c>
      <c r="B616" s="0" t="s">
        <v>38</v>
      </c>
      <c r="C616" s="0" t="s">
        <v>35</v>
      </c>
      <c r="D616" s="9" t="n">
        <v>43200</v>
      </c>
      <c r="E616" s="9" t="n">
        <v>43322</v>
      </c>
      <c r="F616" s="9" t="n">
        <v>43329</v>
      </c>
      <c r="G616" s="9" t="n">
        <v>43339</v>
      </c>
      <c r="H616" s="10" t="s">
        <v>36</v>
      </c>
      <c r="I616" s="0" t="n">
        <v>12</v>
      </c>
      <c r="J616" s="0" t="n">
        <v>46</v>
      </c>
      <c r="K616" s="0" t="n">
        <v>236</v>
      </c>
      <c r="L616" s="0" t="n">
        <v>25</v>
      </c>
      <c r="M616" s="0" t="n">
        <v>4</v>
      </c>
      <c r="N616" s="11" t="n">
        <v>0.075</v>
      </c>
      <c r="O616" s="12" t="n">
        <v>2871.02</v>
      </c>
      <c r="P616" s="12" t="n">
        <v>3932.9</v>
      </c>
      <c r="Q616" s="12" t="n">
        <f aca="false">M616*P616*(1-N616)</f>
        <v>14551.73</v>
      </c>
      <c r="R616" s="12" t="n">
        <f aca="false">M616*O616</f>
        <v>11484.08</v>
      </c>
      <c r="S616" s="12" t="n">
        <f aca="false">Q616-R616</f>
        <v>3067.65</v>
      </c>
      <c r="T616" s="11" t="n">
        <f aca="false">IFERROR(S616/Q616,0)</f>
        <v>0.210809986166593</v>
      </c>
      <c r="U616" s="13" t="n">
        <f aca="false">F616-E616</f>
        <v>7</v>
      </c>
      <c r="V616" s="13" t="n">
        <f aca="false">G616-F616</f>
        <v>10</v>
      </c>
      <c r="W616" s="13" t="n">
        <f aca="false">G616-E616</f>
        <v>17</v>
      </c>
      <c r="X616" s="10" t="n">
        <f aca="false">YEAR(E616)</f>
        <v>2018</v>
      </c>
      <c r="Y616" s="0" t="str">
        <f aca="false">TEXT(E616,"yyyy-mm")</f>
        <v>2018-08</v>
      </c>
      <c r="Z616" s="0" t="str">
        <f aca="false">"Q"&amp;ROUNDUP(MONTH(E616)/3,0)&amp;"-"&amp;YEAR(E616)</f>
        <v>Q3-2018</v>
      </c>
    </row>
    <row r="617" customFormat="false" ht="14.25" hidden="false" customHeight="false" outlineLevel="0" collapsed="false">
      <c r="A617" s="0" t="s">
        <v>659</v>
      </c>
      <c r="B617" s="0" t="s">
        <v>41</v>
      </c>
      <c r="C617" s="0" t="s">
        <v>39</v>
      </c>
      <c r="D617" s="9" t="n">
        <v>43200</v>
      </c>
      <c r="E617" s="9" t="n">
        <v>43322</v>
      </c>
      <c r="F617" s="9" t="n">
        <v>43345</v>
      </c>
      <c r="G617" s="9" t="n">
        <v>43353</v>
      </c>
      <c r="H617" s="10" t="s">
        <v>36</v>
      </c>
      <c r="I617" s="0" t="n">
        <v>23</v>
      </c>
      <c r="J617" s="0" t="n">
        <v>16</v>
      </c>
      <c r="K617" s="0" t="n">
        <v>156</v>
      </c>
      <c r="L617" s="0" t="n">
        <v>1</v>
      </c>
      <c r="M617" s="0" t="n">
        <v>4</v>
      </c>
      <c r="N617" s="11" t="n">
        <v>0.075</v>
      </c>
      <c r="O617" s="12" t="n">
        <v>2816.14</v>
      </c>
      <c r="P617" s="12" t="n">
        <v>3966.4</v>
      </c>
      <c r="Q617" s="12" t="n">
        <f aca="false">M617*P617*(1-N617)</f>
        <v>14675.68</v>
      </c>
      <c r="R617" s="12" t="n">
        <f aca="false">M617*O617</f>
        <v>11264.56</v>
      </c>
      <c r="S617" s="12" t="n">
        <f aca="false">Q617-R617</f>
        <v>3411.12</v>
      </c>
      <c r="T617" s="11" t="n">
        <f aca="false">IFERROR(S617/Q617,0)</f>
        <v>0.232433522671522</v>
      </c>
      <c r="U617" s="13" t="n">
        <f aca="false">F617-E617</f>
        <v>23</v>
      </c>
      <c r="V617" s="13" t="n">
        <f aca="false">G617-F617</f>
        <v>8</v>
      </c>
      <c r="W617" s="13" t="n">
        <f aca="false">G617-E617</f>
        <v>31</v>
      </c>
      <c r="X617" s="10" t="n">
        <f aca="false">YEAR(E617)</f>
        <v>2018</v>
      </c>
      <c r="Y617" s="0" t="str">
        <f aca="false">TEXT(E617,"yyyy-mm")</f>
        <v>2018-08</v>
      </c>
      <c r="Z617" s="0" t="str">
        <f aca="false">"Q"&amp;ROUNDUP(MONTH(E617)/3,0)&amp;"-"&amp;YEAR(E617)</f>
        <v>Q3-2018</v>
      </c>
    </row>
    <row r="618" customFormat="false" ht="14.25" hidden="false" customHeight="false" outlineLevel="0" collapsed="false">
      <c r="A618" s="0" t="s">
        <v>660</v>
      </c>
      <c r="B618" s="0" t="s">
        <v>41</v>
      </c>
      <c r="C618" s="0" t="s">
        <v>79</v>
      </c>
      <c r="D618" s="9" t="n">
        <v>43200</v>
      </c>
      <c r="E618" s="9" t="n">
        <v>43322</v>
      </c>
      <c r="F618" s="9" t="n">
        <v>43329</v>
      </c>
      <c r="G618" s="9" t="n">
        <v>43330</v>
      </c>
      <c r="H618" s="10" t="s">
        <v>36</v>
      </c>
      <c r="I618" s="0" t="n">
        <v>22</v>
      </c>
      <c r="J618" s="0" t="n">
        <v>31</v>
      </c>
      <c r="K618" s="0" t="n">
        <v>69</v>
      </c>
      <c r="L618" s="0" t="n">
        <v>39</v>
      </c>
      <c r="M618" s="0" t="n">
        <v>1</v>
      </c>
      <c r="N618" s="11" t="n">
        <v>0.075</v>
      </c>
      <c r="O618" s="12" t="n">
        <v>1581.07</v>
      </c>
      <c r="P618" s="12" t="n">
        <v>2291.4</v>
      </c>
      <c r="Q618" s="12" t="n">
        <f aca="false">M618*P618*(1-N618)</f>
        <v>2119.545</v>
      </c>
      <c r="R618" s="12" t="n">
        <f aca="false">M618*O618</f>
        <v>1581.07</v>
      </c>
      <c r="S618" s="12" t="n">
        <f aca="false">Q618-R618</f>
        <v>538.475</v>
      </c>
      <c r="T618" s="11" t="n">
        <f aca="false">IFERROR(S618/Q618,0)</f>
        <v>0.254052166856566</v>
      </c>
      <c r="U618" s="13" t="n">
        <f aca="false">F618-E618</f>
        <v>7</v>
      </c>
      <c r="V618" s="13" t="n">
        <f aca="false">G618-F618</f>
        <v>1</v>
      </c>
      <c r="W618" s="13" t="n">
        <f aca="false">G618-E618</f>
        <v>8</v>
      </c>
      <c r="X618" s="10" t="n">
        <f aca="false">YEAR(E618)</f>
        <v>2018</v>
      </c>
      <c r="Y618" s="0" t="str">
        <f aca="false">TEXT(E618,"yyyy-mm")</f>
        <v>2018-08</v>
      </c>
      <c r="Z618" s="0" t="str">
        <f aca="false">"Q"&amp;ROUNDUP(MONTH(E618)/3,0)&amp;"-"&amp;YEAR(E618)</f>
        <v>Q3-2018</v>
      </c>
    </row>
    <row r="619" customFormat="false" ht="14.25" hidden="false" customHeight="false" outlineLevel="0" collapsed="false">
      <c r="A619" s="0" t="s">
        <v>661</v>
      </c>
      <c r="B619" s="0" t="s">
        <v>34</v>
      </c>
      <c r="C619" s="0" t="s">
        <v>39</v>
      </c>
      <c r="D619" s="9" t="n">
        <v>43200</v>
      </c>
      <c r="E619" s="9" t="n">
        <v>43322</v>
      </c>
      <c r="F619" s="9" t="n">
        <v>43329</v>
      </c>
      <c r="G619" s="9" t="n">
        <v>43337</v>
      </c>
      <c r="H619" s="10" t="s">
        <v>36</v>
      </c>
      <c r="I619" s="0" t="n">
        <v>11</v>
      </c>
      <c r="J619" s="0" t="n">
        <v>30</v>
      </c>
      <c r="K619" s="0" t="n">
        <v>182</v>
      </c>
      <c r="L619" s="0" t="n">
        <v>37</v>
      </c>
      <c r="M619" s="0" t="n">
        <v>5</v>
      </c>
      <c r="N619" s="11" t="n">
        <v>0.4</v>
      </c>
      <c r="O619" s="12" t="n">
        <v>2059.85</v>
      </c>
      <c r="P619" s="12" t="n">
        <v>3678.3</v>
      </c>
      <c r="Q619" s="12" t="n">
        <f aca="false">M619*P619*(1-N619)</f>
        <v>11034.9</v>
      </c>
      <c r="R619" s="12" t="n">
        <f aca="false">M619*O619</f>
        <v>10299.25</v>
      </c>
      <c r="S619" s="12" t="n">
        <f aca="false">Q619-R619</f>
        <v>735.65</v>
      </c>
      <c r="T619" s="11" t="n">
        <f aca="false">IFERROR(S619/Q619,0)</f>
        <v>0.0666657604509329</v>
      </c>
      <c r="U619" s="13" t="n">
        <f aca="false">F619-E619</f>
        <v>7</v>
      </c>
      <c r="V619" s="13" t="n">
        <f aca="false">G619-F619</f>
        <v>8</v>
      </c>
      <c r="W619" s="13" t="n">
        <f aca="false">G619-E619</f>
        <v>15</v>
      </c>
      <c r="X619" s="10" t="n">
        <f aca="false">YEAR(E619)</f>
        <v>2018</v>
      </c>
      <c r="Y619" s="0" t="str">
        <f aca="false">TEXT(E619,"yyyy-mm")</f>
        <v>2018-08</v>
      </c>
      <c r="Z619" s="0" t="str">
        <f aca="false">"Q"&amp;ROUNDUP(MONTH(E619)/3,0)&amp;"-"&amp;YEAR(E619)</f>
        <v>Q3-2018</v>
      </c>
    </row>
    <row r="620" customFormat="false" ht="14.25" hidden="false" customHeight="false" outlineLevel="0" collapsed="false">
      <c r="A620" s="0" t="s">
        <v>662</v>
      </c>
      <c r="B620" s="0" t="s">
        <v>41</v>
      </c>
      <c r="C620" s="0" t="s">
        <v>58</v>
      </c>
      <c r="D620" s="9" t="n">
        <v>43200</v>
      </c>
      <c r="E620" s="9" t="n">
        <v>43323</v>
      </c>
      <c r="F620" s="9" t="n">
        <v>43346</v>
      </c>
      <c r="G620" s="9" t="n">
        <v>43356</v>
      </c>
      <c r="H620" s="10" t="s">
        <v>36</v>
      </c>
      <c r="I620" s="0" t="n">
        <v>25</v>
      </c>
      <c r="J620" s="0" t="n">
        <v>39</v>
      </c>
      <c r="K620" s="0" t="n">
        <v>358</v>
      </c>
      <c r="L620" s="0" t="n">
        <v>13</v>
      </c>
      <c r="M620" s="0" t="n">
        <v>7</v>
      </c>
      <c r="N620" s="11" t="n">
        <v>0.075</v>
      </c>
      <c r="O620" s="12" t="n">
        <v>3039.92</v>
      </c>
      <c r="P620" s="12" t="n">
        <v>3999.9</v>
      </c>
      <c r="Q620" s="12" t="n">
        <f aca="false">M620*P620*(1-N620)</f>
        <v>25899.3525</v>
      </c>
      <c r="R620" s="12" t="n">
        <f aca="false">M620*O620</f>
        <v>21279.44</v>
      </c>
      <c r="S620" s="12" t="n">
        <f aca="false">Q620-R620</f>
        <v>4619.9125</v>
      </c>
      <c r="T620" s="11" t="n">
        <f aca="false">IFERROR(S620/Q620,0)</f>
        <v>0.178379459486487</v>
      </c>
      <c r="U620" s="13" t="n">
        <f aca="false">F620-E620</f>
        <v>23</v>
      </c>
      <c r="V620" s="13" t="n">
        <f aca="false">G620-F620</f>
        <v>10</v>
      </c>
      <c r="W620" s="13" t="n">
        <f aca="false">G620-E620</f>
        <v>33</v>
      </c>
      <c r="X620" s="10" t="n">
        <f aca="false">YEAR(E620)</f>
        <v>2018</v>
      </c>
      <c r="Y620" s="0" t="str">
        <f aca="false">TEXT(E620,"yyyy-mm")</f>
        <v>2018-08</v>
      </c>
      <c r="Z620" s="0" t="str">
        <f aca="false">"Q"&amp;ROUNDUP(MONTH(E620)/3,0)&amp;"-"&amp;YEAR(E620)</f>
        <v>Q3-2018</v>
      </c>
    </row>
    <row r="621" customFormat="false" ht="14.25" hidden="false" customHeight="false" outlineLevel="0" collapsed="false">
      <c r="A621" s="0" t="s">
        <v>663</v>
      </c>
      <c r="B621" s="0" t="s">
        <v>38</v>
      </c>
      <c r="C621" s="0" t="s">
        <v>46</v>
      </c>
      <c r="D621" s="9" t="n">
        <v>43200</v>
      </c>
      <c r="E621" s="9" t="n">
        <v>43323</v>
      </c>
      <c r="F621" s="9" t="n">
        <v>43335</v>
      </c>
      <c r="G621" s="9" t="n">
        <v>43344</v>
      </c>
      <c r="H621" s="10" t="s">
        <v>36</v>
      </c>
      <c r="I621" s="0" t="n">
        <v>16</v>
      </c>
      <c r="J621" s="0" t="n">
        <v>36</v>
      </c>
      <c r="K621" s="0" t="n">
        <v>283</v>
      </c>
      <c r="L621" s="0" t="n">
        <v>23</v>
      </c>
      <c r="M621" s="0" t="n">
        <v>8</v>
      </c>
      <c r="N621" s="11" t="n">
        <v>0.15</v>
      </c>
      <c r="O621" s="12" t="n">
        <v>575.13</v>
      </c>
      <c r="P621" s="12" t="n">
        <v>991.6</v>
      </c>
      <c r="Q621" s="12" t="n">
        <f aca="false">M621*P621*(1-N621)</f>
        <v>6742.88</v>
      </c>
      <c r="R621" s="12" t="n">
        <f aca="false">M621*O621</f>
        <v>4601.04</v>
      </c>
      <c r="S621" s="12" t="n">
        <f aca="false">Q621-R621</f>
        <v>2141.84</v>
      </c>
      <c r="T621" s="11" t="n">
        <f aca="false">IFERROR(S621/Q621,0)</f>
        <v>0.317644685950217</v>
      </c>
      <c r="U621" s="13" t="n">
        <f aca="false">F621-E621</f>
        <v>12</v>
      </c>
      <c r="V621" s="13" t="n">
        <f aca="false">G621-F621</f>
        <v>9</v>
      </c>
      <c r="W621" s="13" t="n">
        <f aca="false">G621-E621</f>
        <v>21</v>
      </c>
      <c r="X621" s="10" t="n">
        <f aca="false">YEAR(E621)</f>
        <v>2018</v>
      </c>
      <c r="Y621" s="0" t="str">
        <f aca="false">TEXT(E621,"yyyy-mm")</f>
        <v>2018-08</v>
      </c>
      <c r="Z621" s="0" t="str">
        <f aca="false">"Q"&amp;ROUNDUP(MONTH(E621)/3,0)&amp;"-"&amp;YEAR(E621)</f>
        <v>Q3-2018</v>
      </c>
    </row>
    <row r="622" customFormat="false" ht="14.25" hidden="false" customHeight="false" outlineLevel="0" collapsed="false">
      <c r="A622" s="0" t="s">
        <v>664</v>
      </c>
      <c r="B622" s="0" t="s">
        <v>38</v>
      </c>
      <c r="C622" s="0" t="s">
        <v>39</v>
      </c>
      <c r="D622" s="9" t="n">
        <v>43200</v>
      </c>
      <c r="E622" s="9" t="n">
        <v>43323</v>
      </c>
      <c r="F622" s="9" t="n">
        <v>43332</v>
      </c>
      <c r="G622" s="9" t="n">
        <v>43337</v>
      </c>
      <c r="H622" s="10" t="s">
        <v>36</v>
      </c>
      <c r="I622" s="0" t="n">
        <v>14</v>
      </c>
      <c r="J622" s="0" t="n">
        <v>35</v>
      </c>
      <c r="K622" s="0" t="n">
        <v>140</v>
      </c>
      <c r="L622" s="0" t="n">
        <v>34</v>
      </c>
      <c r="M622" s="0" t="n">
        <v>6</v>
      </c>
      <c r="N622" s="11" t="n">
        <v>0.2</v>
      </c>
      <c r="O622" s="12" t="n">
        <v>4248.74</v>
      </c>
      <c r="P622" s="12" t="n">
        <v>5447.1</v>
      </c>
      <c r="Q622" s="12" t="n">
        <f aca="false">M622*P622*(1-N622)</f>
        <v>26146.08</v>
      </c>
      <c r="R622" s="12" t="n">
        <f aca="false">M622*O622</f>
        <v>25492.44</v>
      </c>
      <c r="S622" s="12" t="n">
        <f aca="false">Q622-R622</f>
        <v>653.640000000003</v>
      </c>
      <c r="T622" s="11" t="n">
        <f aca="false">IFERROR(S622/Q622,0)</f>
        <v>0.0249995410401866</v>
      </c>
      <c r="U622" s="13" t="n">
        <f aca="false">F622-E622</f>
        <v>9</v>
      </c>
      <c r="V622" s="13" t="n">
        <f aca="false">G622-F622</f>
        <v>5</v>
      </c>
      <c r="W622" s="13" t="n">
        <f aca="false">G622-E622</f>
        <v>14</v>
      </c>
      <c r="X622" s="10" t="n">
        <f aca="false">YEAR(E622)</f>
        <v>2018</v>
      </c>
      <c r="Y622" s="0" t="str">
        <f aca="false">TEXT(E622,"yyyy-mm")</f>
        <v>2018-08</v>
      </c>
      <c r="Z622" s="0" t="str">
        <f aca="false">"Q"&amp;ROUNDUP(MONTH(E622)/3,0)&amp;"-"&amp;YEAR(E622)</f>
        <v>Q3-2018</v>
      </c>
    </row>
    <row r="623" customFormat="false" ht="14.25" hidden="false" customHeight="false" outlineLevel="0" collapsed="false">
      <c r="A623" s="0" t="s">
        <v>665</v>
      </c>
      <c r="B623" s="0" t="s">
        <v>38</v>
      </c>
      <c r="C623" s="0" t="s">
        <v>39</v>
      </c>
      <c r="D623" s="9" t="n">
        <v>43200</v>
      </c>
      <c r="E623" s="9" t="n">
        <v>43323</v>
      </c>
      <c r="F623" s="9" t="n">
        <v>43347</v>
      </c>
      <c r="G623" s="9" t="n">
        <v>43350</v>
      </c>
      <c r="H623" s="10" t="s">
        <v>36</v>
      </c>
      <c r="I623" s="0" t="n">
        <v>13</v>
      </c>
      <c r="J623" s="0" t="n">
        <v>39</v>
      </c>
      <c r="K623" s="0" t="n">
        <v>178</v>
      </c>
      <c r="L623" s="0" t="n">
        <v>24</v>
      </c>
      <c r="M623" s="0" t="n">
        <v>3</v>
      </c>
      <c r="N623" s="11" t="n">
        <v>0.075</v>
      </c>
      <c r="O623" s="12" t="n">
        <v>1054.45</v>
      </c>
      <c r="P623" s="12" t="n">
        <v>2452.2</v>
      </c>
      <c r="Q623" s="12" t="n">
        <f aca="false">M623*P623*(1-N623)</f>
        <v>6804.855</v>
      </c>
      <c r="R623" s="12" t="n">
        <f aca="false">M623*O623</f>
        <v>3163.35</v>
      </c>
      <c r="S623" s="12" t="n">
        <f aca="false">Q623-R623</f>
        <v>3641.505</v>
      </c>
      <c r="T623" s="11" t="n">
        <f aca="false">IFERROR(S623/Q623,0)</f>
        <v>0.535133371688302</v>
      </c>
      <c r="U623" s="13" t="n">
        <f aca="false">F623-E623</f>
        <v>24</v>
      </c>
      <c r="V623" s="13" t="n">
        <f aca="false">G623-F623</f>
        <v>3</v>
      </c>
      <c r="W623" s="13" t="n">
        <f aca="false">G623-E623</f>
        <v>27</v>
      </c>
      <c r="X623" s="10" t="n">
        <f aca="false">YEAR(E623)</f>
        <v>2018</v>
      </c>
      <c r="Y623" s="0" t="str">
        <f aca="false">TEXT(E623,"yyyy-mm")</f>
        <v>2018-08</v>
      </c>
      <c r="Z623" s="0" t="str">
        <f aca="false">"Q"&amp;ROUNDUP(MONTH(E623)/3,0)&amp;"-"&amp;YEAR(E623)</f>
        <v>Q3-2018</v>
      </c>
    </row>
    <row r="624" customFormat="false" ht="14.25" hidden="false" customHeight="false" outlineLevel="0" collapsed="false">
      <c r="A624" s="0" t="s">
        <v>666</v>
      </c>
      <c r="B624" s="0" t="s">
        <v>34</v>
      </c>
      <c r="C624" s="0" t="s">
        <v>39</v>
      </c>
      <c r="D624" s="9" t="n">
        <v>43200</v>
      </c>
      <c r="E624" s="9" t="n">
        <v>43323</v>
      </c>
      <c r="F624" s="9" t="n">
        <v>43344</v>
      </c>
      <c r="G624" s="9" t="n">
        <v>43350</v>
      </c>
      <c r="H624" s="10" t="s">
        <v>36</v>
      </c>
      <c r="I624" s="0" t="n">
        <v>10</v>
      </c>
      <c r="J624" s="0" t="n">
        <v>13</v>
      </c>
      <c r="K624" s="0" t="n">
        <v>201</v>
      </c>
      <c r="L624" s="0" t="n">
        <v>11</v>
      </c>
      <c r="M624" s="0" t="n">
        <v>4</v>
      </c>
      <c r="N624" s="11" t="n">
        <v>0.15</v>
      </c>
      <c r="O624" s="12" t="n">
        <v>469.2</v>
      </c>
      <c r="P624" s="12" t="n">
        <v>998.3</v>
      </c>
      <c r="Q624" s="12" t="n">
        <f aca="false">M624*P624*(1-N624)</f>
        <v>3394.22</v>
      </c>
      <c r="R624" s="12" t="n">
        <f aca="false">M624*O624</f>
        <v>1876.8</v>
      </c>
      <c r="S624" s="12" t="n">
        <f aca="false">Q624-R624</f>
        <v>1517.42</v>
      </c>
      <c r="T624" s="11" t="n">
        <f aca="false">IFERROR(S624/Q624,0)</f>
        <v>0.447060002003406</v>
      </c>
      <c r="U624" s="13" t="n">
        <f aca="false">F624-E624</f>
        <v>21</v>
      </c>
      <c r="V624" s="13" t="n">
        <f aca="false">G624-F624</f>
        <v>6</v>
      </c>
      <c r="W624" s="13" t="n">
        <f aca="false">G624-E624</f>
        <v>27</v>
      </c>
      <c r="X624" s="10" t="n">
        <f aca="false">YEAR(E624)</f>
        <v>2018</v>
      </c>
      <c r="Y624" s="0" t="str">
        <f aca="false">TEXT(E624,"yyyy-mm")</f>
        <v>2018-08</v>
      </c>
      <c r="Z624" s="0" t="str">
        <f aca="false">"Q"&amp;ROUNDUP(MONTH(E624)/3,0)&amp;"-"&amp;YEAR(E624)</f>
        <v>Q3-2018</v>
      </c>
    </row>
    <row r="625" customFormat="false" ht="14.25" hidden="false" customHeight="false" outlineLevel="0" collapsed="false">
      <c r="A625" s="0" t="s">
        <v>667</v>
      </c>
      <c r="B625" s="0" t="s">
        <v>34</v>
      </c>
      <c r="C625" s="0" t="s">
        <v>35</v>
      </c>
      <c r="D625" s="9" t="n">
        <v>43200</v>
      </c>
      <c r="E625" s="9" t="n">
        <v>43323</v>
      </c>
      <c r="F625" s="9" t="n">
        <v>43340</v>
      </c>
      <c r="G625" s="9" t="n">
        <v>43344</v>
      </c>
      <c r="H625" s="10" t="s">
        <v>36</v>
      </c>
      <c r="I625" s="0" t="n">
        <v>8</v>
      </c>
      <c r="J625" s="0" t="n">
        <v>28</v>
      </c>
      <c r="K625" s="0" t="n">
        <v>248</v>
      </c>
      <c r="L625" s="0" t="n">
        <v>23</v>
      </c>
      <c r="M625" s="0" t="n">
        <v>4</v>
      </c>
      <c r="N625" s="11" t="n">
        <v>0.2</v>
      </c>
      <c r="O625" s="12" t="n">
        <v>577.81</v>
      </c>
      <c r="P625" s="12" t="n">
        <v>1313.2</v>
      </c>
      <c r="Q625" s="12" t="n">
        <f aca="false">M625*P625*(1-N625)</f>
        <v>4202.24</v>
      </c>
      <c r="R625" s="12" t="n">
        <f aca="false">M625*O625</f>
        <v>2311.24</v>
      </c>
      <c r="S625" s="12" t="n">
        <f aca="false">Q625-R625</f>
        <v>1891</v>
      </c>
      <c r="T625" s="11" t="n">
        <f aca="false">IFERROR(S625/Q625,0)</f>
        <v>0.449998096253427</v>
      </c>
      <c r="U625" s="13" t="n">
        <f aca="false">F625-E625</f>
        <v>17</v>
      </c>
      <c r="V625" s="13" t="n">
        <f aca="false">G625-F625</f>
        <v>4</v>
      </c>
      <c r="W625" s="13" t="n">
        <f aca="false">G625-E625</f>
        <v>21</v>
      </c>
      <c r="X625" s="10" t="n">
        <f aca="false">YEAR(E625)</f>
        <v>2018</v>
      </c>
      <c r="Y625" s="0" t="str">
        <f aca="false">TEXT(E625,"yyyy-mm")</f>
        <v>2018-08</v>
      </c>
      <c r="Z625" s="0" t="str">
        <f aca="false">"Q"&amp;ROUNDUP(MONTH(E625)/3,0)&amp;"-"&amp;YEAR(E625)</f>
        <v>Q3-2018</v>
      </c>
    </row>
    <row r="626" customFormat="false" ht="14.25" hidden="false" customHeight="false" outlineLevel="0" collapsed="false">
      <c r="A626" s="0" t="s">
        <v>668</v>
      </c>
      <c r="B626" s="0" t="s">
        <v>34</v>
      </c>
      <c r="C626" s="0" t="s">
        <v>48</v>
      </c>
      <c r="D626" s="9" t="n">
        <v>43200</v>
      </c>
      <c r="E626" s="9" t="n">
        <v>43323</v>
      </c>
      <c r="F626" s="9" t="n">
        <v>43340</v>
      </c>
      <c r="G626" s="9" t="n">
        <v>43347</v>
      </c>
      <c r="H626" s="10" t="s">
        <v>36</v>
      </c>
      <c r="I626" s="0" t="n">
        <v>1</v>
      </c>
      <c r="J626" s="0" t="n">
        <v>26</v>
      </c>
      <c r="K626" s="0" t="n">
        <v>15</v>
      </c>
      <c r="L626" s="0" t="n">
        <v>20</v>
      </c>
      <c r="M626" s="0" t="n">
        <v>1</v>
      </c>
      <c r="N626" s="11" t="n">
        <v>0.1</v>
      </c>
      <c r="O626" s="12" t="n">
        <v>1658.25</v>
      </c>
      <c r="P626" s="12" t="n">
        <v>2512.5</v>
      </c>
      <c r="Q626" s="12" t="n">
        <f aca="false">M626*P626*(1-N626)</f>
        <v>2261.25</v>
      </c>
      <c r="R626" s="12" t="n">
        <f aca="false">M626*O626</f>
        <v>1658.25</v>
      </c>
      <c r="S626" s="12" t="n">
        <f aca="false">Q626-R626</f>
        <v>603</v>
      </c>
      <c r="T626" s="11" t="n">
        <f aca="false">IFERROR(S626/Q626,0)</f>
        <v>0.266666666666667</v>
      </c>
      <c r="U626" s="13" t="n">
        <f aca="false">F626-E626</f>
        <v>17</v>
      </c>
      <c r="V626" s="13" t="n">
        <f aca="false">G626-F626</f>
        <v>7</v>
      </c>
      <c r="W626" s="13" t="n">
        <f aca="false">G626-E626</f>
        <v>24</v>
      </c>
      <c r="X626" s="10" t="n">
        <f aca="false">YEAR(E626)</f>
        <v>2018</v>
      </c>
      <c r="Y626" s="0" t="str">
        <f aca="false">TEXT(E626,"yyyy-mm")</f>
        <v>2018-08</v>
      </c>
      <c r="Z626" s="0" t="str">
        <f aca="false">"Q"&amp;ROUNDUP(MONTH(E626)/3,0)&amp;"-"&amp;YEAR(E626)</f>
        <v>Q3-2018</v>
      </c>
    </row>
    <row r="627" customFormat="false" ht="14.25" hidden="false" customHeight="false" outlineLevel="0" collapsed="false">
      <c r="A627" s="0" t="s">
        <v>669</v>
      </c>
      <c r="B627" s="0" t="s">
        <v>43</v>
      </c>
      <c r="C627" s="0" t="s">
        <v>35</v>
      </c>
      <c r="D627" s="9" t="n">
        <v>43200</v>
      </c>
      <c r="E627" s="9" t="n">
        <v>43324</v>
      </c>
      <c r="F627" s="9" t="n">
        <v>43351</v>
      </c>
      <c r="G627" s="9" t="n">
        <v>43355</v>
      </c>
      <c r="H627" s="10" t="s">
        <v>36</v>
      </c>
      <c r="I627" s="0" t="n">
        <v>28</v>
      </c>
      <c r="J627" s="0" t="n">
        <v>29</v>
      </c>
      <c r="K627" s="0" t="n">
        <v>238</v>
      </c>
      <c r="L627" s="0" t="n">
        <v>30</v>
      </c>
      <c r="M627" s="0" t="n">
        <v>6</v>
      </c>
      <c r="N627" s="11" t="n">
        <v>0.05</v>
      </c>
      <c r="O627" s="12" t="n">
        <v>3528.76</v>
      </c>
      <c r="P627" s="12" t="n">
        <v>5346.6</v>
      </c>
      <c r="Q627" s="12" t="n">
        <f aca="false">M627*P627*(1-N627)</f>
        <v>30475.62</v>
      </c>
      <c r="R627" s="12" t="n">
        <f aca="false">M627*O627</f>
        <v>21172.56</v>
      </c>
      <c r="S627" s="12" t="n">
        <f aca="false">Q627-R627</f>
        <v>9303.06</v>
      </c>
      <c r="T627" s="11" t="n">
        <f aca="false">IFERROR(S627/Q627,0)</f>
        <v>0.305262370379996</v>
      </c>
      <c r="U627" s="13" t="n">
        <f aca="false">F627-E627</f>
        <v>27</v>
      </c>
      <c r="V627" s="13" t="n">
        <f aca="false">G627-F627</f>
        <v>4</v>
      </c>
      <c r="W627" s="13" t="n">
        <f aca="false">G627-E627</f>
        <v>31</v>
      </c>
      <c r="X627" s="10" t="n">
        <f aca="false">YEAR(E627)</f>
        <v>2018</v>
      </c>
      <c r="Y627" s="0" t="str">
        <f aca="false">TEXT(E627,"yyyy-mm")</f>
        <v>2018-08</v>
      </c>
      <c r="Z627" s="0" t="str">
        <f aca="false">"Q"&amp;ROUNDUP(MONTH(E627)/3,0)&amp;"-"&amp;YEAR(E627)</f>
        <v>Q3-2018</v>
      </c>
    </row>
    <row r="628" customFormat="false" ht="14.25" hidden="false" customHeight="false" outlineLevel="0" collapsed="false">
      <c r="A628" s="0" t="s">
        <v>670</v>
      </c>
      <c r="B628" s="0" t="s">
        <v>34</v>
      </c>
      <c r="C628" s="0" t="s">
        <v>58</v>
      </c>
      <c r="D628" s="9" t="n">
        <v>43200</v>
      </c>
      <c r="E628" s="9" t="n">
        <v>43324</v>
      </c>
      <c r="F628" s="9" t="n">
        <v>43338</v>
      </c>
      <c r="G628" s="9" t="n">
        <v>43346</v>
      </c>
      <c r="H628" s="10" t="s">
        <v>36</v>
      </c>
      <c r="I628" s="0" t="n">
        <v>11</v>
      </c>
      <c r="J628" s="0" t="n">
        <v>15</v>
      </c>
      <c r="K628" s="0" t="n">
        <v>331</v>
      </c>
      <c r="L628" s="0" t="n">
        <v>18</v>
      </c>
      <c r="M628" s="0" t="n">
        <v>2</v>
      </c>
      <c r="N628" s="11" t="n">
        <v>0.1</v>
      </c>
      <c r="O628" s="12" t="n">
        <v>2496.42</v>
      </c>
      <c r="P628" s="12" t="n">
        <v>3618</v>
      </c>
      <c r="Q628" s="12" t="n">
        <f aca="false">M628*P628*(1-N628)</f>
        <v>6512.4</v>
      </c>
      <c r="R628" s="12" t="n">
        <f aca="false">M628*O628</f>
        <v>4992.84</v>
      </c>
      <c r="S628" s="12" t="n">
        <f aca="false">Q628-R628</f>
        <v>1519.56</v>
      </c>
      <c r="T628" s="11" t="n">
        <f aca="false">IFERROR(S628/Q628,0)</f>
        <v>0.233333333333333</v>
      </c>
      <c r="U628" s="13" t="n">
        <f aca="false">F628-E628</f>
        <v>14</v>
      </c>
      <c r="V628" s="13" t="n">
        <f aca="false">G628-F628</f>
        <v>8</v>
      </c>
      <c r="W628" s="13" t="n">
        <f aca="false">G628-E628</f>
        <v>22</v>
      </c>
      <c r="X628" s="10" t="n">
        <f aca="false">YEAR(E628)</f>
        <v>2018</v>
      </c>
      <c r="Y628" s="0" t="str">
        <f aca="false">TEXT(E628,"yyyy-mm")</f>
        <v>2018-08</v>
      </c>
      <c r="Z628" s="0" t="str">
        <f aca="false">"Q"&amp;ROUNDUP(MONTH(E628)/3,0)&amp;"-"&amp;YEAR(E628)</f>
        <v>Q3-2018</v>
      </c>
    </row>
    <row r="629" customFormat="false" ht="14.25" hidden="false" customHeight="false" outlineLevel="0" collapsed="false">
      <c r="A629" s="0" t="s">
        <v>671</v>
      </c>
      <c r="B629" s="0" t="s">
        <v>38</v>
      </c>
      <c r="C629" s="0" t="s">
        <v>39</v>
      </c>
      <c r="D629" s="9" t="n">
        <v>43200</v>
      </c>
      <c r="E629" s="9" t="n">
        <v>43324</v>
      </c>
      <c r="F629" s="9" t="n">
        <v>43335</v>
      </c>
      <c r="G629" s="9" t="n">
        <v>43341</v>
      </c>
      <c r="H629" s="10" t="s">
        <v>36</v>
      </c>
      <c r="I629" s="0" t="n">
        <v>17</v>
      </c>
      <c r="J629" s="0" t="n">
        <v>21</v>
      </c>
      <c r="K629" s="0" t="n">
        <v>125</v>
      </c>
      <c r="L629" s="0" t="n">
        <v>30</v>
      </c>
      <c r="M629" s="0" t="n">
        <v>7</v>
      </c>
      <c r="N629" s="11" t="n">
        <v>0.075</v>
      </c>
      <c r="O629" s="12" t="n">
        <v>1500.8</v>
      </c>
      <c r="P629" s="12" t="n">
        <v>1876</v>
      </c>
      <c r="Q629" s="12" t="n">
        <f aca="false">M629*P629*(1-N629)</f>
        <v>12147.1</v>
      </c>
      <c r="R629" s="12" t="n">
        <f aca="false">M629*O629</f>
        <v>10505.6</v>
      </c>
      <c r="S629" s="12" t="n">
        <f aca="false">Q629-R629</f>
        <v>1641.5</v>
      </c>
      <c r="T629" s="11" t="n">
        <f aca="false">IFERROR(S629/Q629,0)</f>
        <v>0.135135135135135</v>
      </c>
      <c r="U629" s="13" t="n">
        <f aca="false">F629-E629</f>
        <v>11</v>
      </c>
      <c r="V629" s="13" t="n">
        <f aca="false">G629-F629</f>
        <v>6</v>
      </c>
      <c r="W629" s="13" t="n">
        <f aca="false">G629-E629</f>
        <v>17</v>
      </c>
      <c r="X629" s="10" t="n">
        <f aca="false">YEAR(E629)</f>
        <v>2018</v>
      </c>
      <c r="Y629" s="0" t="str">
        <f aca="false">TEXT(E629,"yyyy-mm")</f>
        <v>2018-08</v>
      </c>
      <c r="Z629" s="0" t="str">
        <f aca="false">"Q"&amp;ROUNDUP(MONTH(E629)/3,0)&amp;"-"&amp;YEAR(E629)</f>
        <v>Q3-2018</v>
      </c>
    </row>
    <row r="630" customFormat="false" ht="14.25" hidden="false" customHeight="false" outlineLevel="0" collapsed="false">
      <c r="A630" s="0" t="s">
        <v>672</v>
      </c>
      <c r="B630" s="0" t="s">
        <v>34</v>
      </c>
      <c r="C630" s="0" t="s">
        <v>48</v>
      </c>
      <c r="D630" s="9" t="n">
        <v>43200</v>
      </c>
      <c r="E630" s="9" t="n">
        <v>43324</v>
      </c>
      <c r="F630" s="9" t="n">
        <v>43341</v>
      </c>
      <c r="G630" s="9" t="n">
        <v>43342</v>
      </c>
      <c r="H630" s="10" t="s">
        <v>36</v>
      </c>
      <c r="I630" s="0" t="n">
        <v>5</v>
      </c>
      <c r="J630" s="0" t="n">
        <v>18</v>
      </c>
      <c r="K630" s="0" t="n">
        <v>44</v>
      </c>
      <c r="L630" s="0" t="n">
        <v>15</v>
      </c>
      <c r="M630" s="0" t="n">
        <v>1</v>
      </c>
      <c r="N630" s="11" t="n">
        <v>0.1</v>
      </c>
      <c r="O630" s="12" t="n">
        <v>201.13</v>
      </c>
      <c r="P630" s="12" t="n">
        <v>254.6</v>
      </c>
      <c r="Q630" s="12" t="n">
        <f aca="false">M630*P630*(1-N630)</f>
        <v>229.14</v>
      </c>
      <c r="R630" s="12" t="n">
        <f aca="false">M630*O630</f>
        <v>201.13</v>
      </c>
      <c r="S630" s="12" t="n">
        <f aca="false">Q630-R630</f>
        <v>28.01</v>
      </c>
      <c r="T630" s="11" t="n">
        <f aca="false">IFERROR(S630/Q630,0)</f>
        <v>0.122239678798987</v>
      </c>
      <c r="U630" s="13" t="n">
        <f aca="false">F630-E630</f>
        <v>17</v>
      </c>
      <c r="V630" s="13" t="n">
        <f aca="false">G630-F630</f>
        <v>1</v>
      </c>
      <c r="W630" s="13" t="n">
        <f aca="false">G630-E630</f>
        <v>18</v>
      </c>
      <c r="X630" s="10" t="n">
        <f aca="false">YEAR(E630)</f>
        <v>2018</v>
      </c>
      <c r="Y630" s="0" t="str">
        <f aca="false">TEXT(E630,"yyyy-mm")</f>
        <v>2018-08</v>
      </c>
      <c r="Z630" s="0" t="str">
        <f aca="false">"Q"&amp;ROUNDUP(MONTH(E630)/3,0)&amp;"-"&amp;YEAR(E630)</f>
        <v>Q3-2018</v>
      </c>
    </row>
    <row r="631" customFormat="false" ht="14.25" hidden="false" customHeight="false" outlineLevel="0" collapsed="false">
      <c r="A631" s="0" t="s">
        <v>673</v>
      </c>
      <c r="B631" s="0" t="s">
        <v>34</v>
      </c>
      <c r="C631" s="0" t="s">
        <v>39</v>
      </c>
      <c r="D631" s="9" t="n">
        <v>43200</v>
      </c>
      <c r="E631" s="9" t="n">
        <v>43324</v>
      </c>
      <c r="F631" s="9" t="n">
        <v>43330</v>
      </c>
      <c r="G631" s="9" t="n">
        <v>43335</v>
      </c>
      <c r="H631" s="10" t="s">
        <v>36</v>
      </c>
      <c r="I631" s="0" t="n">
        <v>10</v>
      </c>
      <c r="J631" s="0" t="n">
        <v>49</v>
      </c>
      <c r="K631" s="0" t="n">
        <v>157</v>
      </c>
      <c r="L631" s="0" t="n">
        <v>5</v>
      </c>
      <c r="M631" s="0" t="n">
        <v>3</v>
      </c>
      <c r="N631" s="11" t="n">
        <v>0.15</v>
      </c>
      <c r="O631" s="12" t="n">
        <v>1530.28</v>
      </c>
      <c r="P631" s="12" t="n">
        <v>3825.7</v>
      </c>
      <c r="Q631" s="12" t="n">
        <f aca="false">M631*P631*(1-N631)</f>
        <v>9755.535</v>
      </c>
      <c r="R631" s="12" t="n">
        <f aca="false">M631*O631</f>
        <v>4590.84</v>
      </c>
      <c r="S631" s="12" t="n">
        <f aca="false">Q631-R631</f>
        <v>5164.695</v>
      </c>
      <c r="T631" s="11" t="n">
        <f aca="false">IFERROR(S631/Q631,0)</f>
        <v>0.529411764705882</v>
      </c>
      <c r="U631" s="13" t="n">
        <f aca="false">F631-E631</f>
        <v>6</v>
      </c>
      <c r="V631" s="13" t="n">
        <f aca="false">G631-F631</f>
        <v>5</v>
      </c>
      <c r="W631" s="13" t="n">
        <f aca="false">G631-E631</f>
        <v>11</v>
      </c>
      <c r="X631" s="10" t="n">
        <f aca="false">YEAR(E631)</f>
        <v>2018</v>
      </c>
      <c r="Y631" s="0" t="str">
        <f aca="false">TEXT(E631,"yyyy-mm")</f>
        <v>2018-08</v>
      </c>
      <c r="Z631" s="0" t="str">
        <f aca="false">"Q"&amp;ROUNDUP(MONTH(E631)/3,0)&amp;"-"&amp;YEAR(E631)</f>
        <v>Q3-2018</v>
      </c>
    </row>
    <row r="632" customFormat="false" ht="14.25" hidden="false" customHeight="false" outlineLevel="0" collapsed="false">
      <c r="A632" s="0" t="s">
        <v>674</v>
      </c>
      <c r="B632" s="0" t="s">
        <v>34</v>
      </c>
      <c r="C632" s="0" t="s">
        <v>46</v>
      </c>
      <c r="D632" s="9" t="n">
        <v>43200</v>
      </c>
      <c r="E632" s="9" t="n">
        <v>43324</v>
      </c>
      <c r="F632" s="9" t="n">
        <v>43350</v>
      </c>
      <c r="G632" s="9" t="n">
        <v>43357</v>
      </c>
      <c r="H632" s="10" t="s">
        <v>36</v>
      </c>
      <c r="I632" s="0" t="n">
        <v>5</v>
      </c>
      <c r="J632" s="0" t="n">
        <v>26</v>
      </c>
      <c r="K632" s="0" t="n">
        <v>284</v>
      </c>
      <c r="L632" s="0" t="n">
        <v>35</v>
      </c>
      <c r="M632" s="0" t="n">
        <v>6</v>
      </c>
      <c r="N632" s="11" t="n">
        <v>0.15</v>
      </c>
      <c r="O632" s="12" t="n">
        <v>1620.86</v>
      </c>
      <c r="P632" s="12" t="n">
        <v>2251.2</v>
      </c>
      <c r="Q632" s="12" t="n">
        <f aca="false">M632*P632*(1-N632)</f>
        <v>11481.12</v>
      </c>
      <c r="R632" s="12" t="n">
        <f aca="false">M632*O632</f>
        <v>9725.16</v>
      </c>
      <c r="S632" s="12" t="n">
        <f aca="false">Q632-R632</f>
        <v>1755.96</v>
      </c>
      <c r="T632" s="11" t="n">
        <f aca="false">IFERROR(S632/Q632,0)</f>
        <v>0.152943266858982</v>
      </c>
      <c r="U632" s="13" t="n">
        <f aca="false">F632-E632</f>
        <v>26</v>
      </c>
      <c r="V632" s="13" t="n">
        <f aca="false">G632-F632</f>
        <v>7</v>
      </c>
      <c r="W632" s="13" t="n">
        <f aca="false">G632-E632</f>
        <v>33</v>
      </c>
      <c r="X632" s="10" t="n">
        <f aca="false">YEAR(E632)</f>
        <v>2018</v>
      </c>
      <c r="Y632" s="0" t="str">
        <f aca="false">TEXT(E632,"yyyy-mm")</f>
        <v>2018-08</v>
      </c>
      <c r="Z632" s="0" t="str">
        <f aca="false">"Q"&amp;ROUNDUP(MONTH(E632)/3,0)&amp;"-"&amp;YEAR(E632)</f>
        <v>Q3-2018</v>
      </c>
    </row>
    <row r="633" customFormat="false" ht="14.25" hidden="false" customHeight="false" outlineLevel="0" collapsed="false">
      <c r="A633" s="0" t="s">
        <v>675</v>
      </c>
      <c r="B633" s="0" t="s">
        <v>41</v>
      </c>
      <c r="C633" s="0" t="s">
        <v>39</v>
      </c>
      <c r="D633" s="9" t="n">
        <v>43200</v>
      </c>
      <c r="E633" s="9" t="n">
        <v>43324</v>
      </c>
      <c r="F633" s="9" t="n">
        <v>43347</v>
      </c>
      <c r="G633" s="9" t="n">
        <v>43350</v>
      </c>
      <c r="H633" s="10" t="s">
        <v>36</v>
      </c>
      <c r="I633" s="0" t="n">
        <v>23</v>
      </c>
      <c r="J633" s="0" t="n">
        <v>30</v>
      </c>
      <c r="K633" s="0" t="n">
        <v>132</v>
      </c>
      <c r="L633" s="0" t="n">
        <v>25</v>
      </c>
      <c r="M633" s="0" t="n">
        <v>8</v>
      </c>
      <c r="N633" s="11" t="n">
        <v>0.075</v>
      </c>
      <c r="O633" s="12" t="n">
        <v>3090.24</v>
      </c>
      <c r="P633" s="12" t="n">
        <v>4013.3</v>
      </c>
      <c r="Q633" s="12" t="n">
        <f aca="false">M633*P633*(1-N633)</f>
        <v>29698.42</v>
      </c>
      <c r="R633" s="12" t="n">
        <f aca="false">M633*O633</f>
        <v>24721.92</v>
      </c>
      <c r="S633" s="12" t="n">
        <f aca="false">Q633-R633</f>
        <v>4976.5</v>
      </c>
      <c r="T633" s="11" t="n">
        <f aca="false">IFERROR(S633/Q633,0)</f>
        <v>0.167567836942167</v>
      </c>
      <c r="U633" s="13" t="n">
        <f aca="false">F633-E633</f>
        <v>23</v>
      </c>
      <c r="V633" s="13" t="n">
        <f aca="false">G633-F633</f>
        <v>3</v>
      </c>
      <c r="W633" s="13" t="n">
        <f aca="false">G633-E633</f>
        <v>26</v>
      </c>
      <c r="X633" s="10" t="n">
        <f aca="false">YEAR(E633)</f>
        <v>2018</v>
      </c>
      <c r="Y633" s="0" t="str">
        <f aca="false">TEXT(E633,"yyyy-mm")</f>
        <v>2018-08</v>
      </c>
      <c r="Z633" s="0" t="str">
        <f aca="false">"Q"&amp;ROUNDUP(MONTH(E633)/3,0)&amp;"-"&amp;YEAR(E633)</f>
        <v>Q3-2018</v>
      </c>
    </row>
    <row r="634" customFormat="false" ht="14.25" hidden="false" customHeight="false" outlineLevel="0" collapsed="false">
      <c r="A634" s="0" t="s">
        <v>676</v>
      </c>
      <c r="B634" s="0" t="s">
        <v>43</v>
      </c>
      <c r="C634" s="0" t="s">
        <v>39</v>
      </c>
      <c r="D634" s="9" t="n">
        <v>43200</v>
      </c>
      <c r="E634" s="9" t="n">
        <v>43324</v>
      </c>
      <c r="F634" s="9" t="n">
        <v>43351</v>
      </c>
      <c r="G634" s="9" t="n">
        <v>43355</v>
      </c>
      <c r="H634" s="10" t="s">
        <v>36</v>
      </c>
      <c r="I634" s="0" t="n">
        <v>28</v>
      </c>
      <c r="J634" s="0" t="n">
        <v>24</v>
      </c>
      <c r="K634" s="0" t="n">
        <v>152</v>
      </c>
      <c r="L634" s="0" t="n">
        <v>2</v>
      </c>
      <c r="M634" s="0" t="n">
        <v>1</v>
      </c>
      <c r="N634" s="11" t="n">
        <v>0.05</v>
      </c>
      <c r="O634" s="12" t="n">
        <v>836.16</v>
      </c>
      <c r="P634" s="12" t="n">
        <v>1072</v>
      </c>
      <c r="Q634" s="12" t="n">
        <f aca="false">M634*P634*(1-N634)</f>
        <v>1018.4</v>
      </c>
      <c r="R634" s="12" t="n">
        <f aca="false">M634*O634</f>
        <v>836.16</v>
      </c>
      <c r="S634" s="12" t="n">
        <f aca="false">Q634-R634</f>
        <v>182.24</v>
      </c>
      <c r="T634" s="11" t="n">
        <f aca="false">IFERROR(S634/Q634,0)</f>
        <v>0.178947368421053</v>
      </c>
      <c r="U634" s="13" t="n">
        <f aca="false">F634-E634</f>
        <v>27</v>
      </c>
      <c r="V634" s="13" t="n">
        <f aca="false">G634-F634</f>
        <v>4</v>
      </c>
      <c r="W634" s="13" t="n">
        <f aca="false">G634-E634</f>
        <v>31</v>
      </c>
      <c r="X634" s="10" t="n">
        <f aca="false">YEAR(E634)</f>
        <v>2018</v>
      </c>
      <c r="Y634" s="0" t="str">
        <f aca="false">TEXT(E634,"yyyy-mm")</f>
        <v>2018-08</v>
      </c>
      <c r="Z634" s="0" t="str">
        <f aca="false">"Q"&amp;ROUNDUP(MONTH(E634)/3,0)&amp;"-"&amp;YEAR(E634)</f>
        <v>Q3-2018</v>
      </c>
    </row>
    <row r="635" customFormat="false" ht="14.25" hidden="false" customHeight="false" outlineLevel="0" collapsed="false">
      <c r="A635" s="0" t="s">
        <v>677</v>
      </c>
      <c r="B635" s="0" t="s">
        <v>41</v>
      </c>
      <c r="C635" s="0" t="s">
        <v>46</v>
      </c>
      <c r="D635" s="9" t="n">
        <v>43200</v>
      </c>
      <c r="E635" s="9" t="n">
        <v>43325</v>
      </c>
      <c r="F635" s="9" t="n">
        <v>43337</v>
      </c>
      <c r="G635" s="9" t="n">
        <v>43345</v>
      </c>
      <c r="H635" s="10" t="s">
        <v>36</v>
      </c>
      <c r="I635" s="0" t="n">
        <v>23</v>
      </c>
      <c r="J635" s="0" t="n">
        <v>2</v>
      </c>
      <c r="K635" s="0" t="n">
        <v>275</v>
      </c>
      <c r="L635" s="0" t="n">
        <v>4</v>
      </c>
      <c r="M635" s="0" t="n">
        <v>3</v>
      </c>
      <c r="N635" s="11" t="n">
        <v>0.15</v>
      </c>
      <c r="O635" s="12" t="n">
        <v>2090.07</v>
      </c>
      <c r="P635" s="12" t="n">
        <v>2458.9</v>
      </c>
      <c r="Q635" s="12" t="n">
        <f aca="false">M635*P635*(1-N635)</f>
        <v>6270.195</v>
      </c>
      <c r="R635" s="12" t="n">
        <f aca="false">M635*O635</f>
        <v>6270.21</v>
      </c>
      <c r="S635" s="12" t="n">
        <f aca="false">Q635-R635</f>
        <v>-0.0150000000003274</v>
      </c>
      <c r="T635" s="11" t="n">
        <f aca="false">IFERROR(S635/Q635,0)</f>
        <v>-2.39227009691523E-006</v>
      </c>
      <c r="U635" s="13" t="n">
        <f aca="false">F635-E635</f>
        <v>12</v>
      </c>
      <c r="V635" s="13" t="n">
        <f aca="false">G635-F635</f>
        <v>8</v>
      </c>
      <c r="W635" s="13" t="n">
        <f aca="false">G635-E635</f>
        <v>20</v>
      </c>
      <c r="X635" s="10" t="n">
        <f aca="false">YEAR(E635)</f>
        <v>2018</v>
      </c>
      <c r="Y635" s="0" t="str">
        <f aca="false">TEXT(E635,"yyyy-mm")</f>
        <v>2018-08</v>
      </c>
      <c r="Z635" s="0" t="str">
        <f aca="false">"Q"&amp;ROUNDUP(MONTH(E635)/3,0)&amp;"-"&amp;YEAR(E635)</f>
        <v>Q3-2018</v>
      </c>
    </row>
    <row r="636" customFormat="false" ht="14.25" hidden="false" customHeight="false" outlineLevel="0" collapsed="false">
      <c r="A636" s="0" t="s">
        <v>678</v>
      </c>
      <c r="B636" s="0" t="s">
        <v>34</v>
      </c>
      <c r="C636" s="0" t="s">
        <v>39</v>
      </c>
      <c r="D636" s="9" t="n">
        <v>43200</v>
      </c>
      <c r="E636" s="9" t="n">
        <v>43325</v>
      </c>
      <c r="F636" s="9" t="n">
        <v>43350</v>
      </c>
      <c r="G636" s="9" t="n">
        <v>43356</v>
      </c>
      <c r="H636" s="10" t="s">
        <v>36</v>
      </c>
      <c r="I636" s="0" t="n">
        <v>7</v>
      </c>
      <c r="J636" s="0" t="n">
        <v>19</v>
      </c>
      <c r="K636" s="0" t="n">
        <v>161</v>
      </c>
      <c r="L636" s="0" t="n">
        <v>28</v>
      </c>
      <c r="M636" s="0" t="n">
        <v>8</v>
      </c>
      <c r="N636" s="11" t="n">
        <v>0.075</v>
      </c>
      <c r="O636" s="12" t="n">
        <v>1013.04</v>
      </c>
      <c r="P636" s="12" t="n">
        <v>1809</v>
      </c>
      <c r="Q636" s="12" t="n">
        <f aca="false">M636*P636*(1-N636)</f>
        <v>13386.6</v>
      </c>
      <c r="R636" s="12" t="n">
        <f aca="false">M636*O636</f>
        <v>8104.32</v>
      </c>
      <c r="S636" s="12" t="n">
        <f aca="false">Q636-R636</f>
        <v>5282.28</v>
      </c>
      <c r="T636" s="11" t="n">
        <f aca="false">IFERROR(S636/Q636,0)</f>
        <v>0.394594594594595</v>
      </c>
      <c r="U636" s="13" t="n">
        <f aca="false">F636-E636</f>
        <v>25</v>
      </c>
      <c r="V636" s="13" t="n">
        <f aca="false">G636-F636</f>
        <v>6</v>
      </c>
      <c r="W636" s="13" t="n">
        <f aca="false">G636-E636</f>
        <v>31</v>
      </c>
      <c r="X636" s="10" t="n">
        <f aca="false">YEAR(E636)</f>
        <v>2018</v>
      </c>
      <c r="Y636" s="0" t="str">
        <f aca="false">TEXT(E636,"yyyy-mm")</f>
        <v>2018-08</v>
      </c>
      <c r="Z636" s="0" t="str">
        <f aca="false">"Q"&amp;ROUNDUP(MONTH(E636)/3,0)&amp;"-"&amp;YEAR(E636)</f>
        <v>Q3-2018</v>
      </c>
    </row>
    <row r="637" customFormat="false" ht="14.25" hidden="false" customHeight="false" outlineLevel="0" collapsed="false">
      <c r="A637" s="0" t="s">
        <v>679</v>
      </c>
      <c r="B637" s="0" t="s">
        <v>38</v>
      </c>
      <c r="C637" s="0" t="s">
        <v>46</v>
      </c>
      <c r="D637" s="9" t="n">
        <v>43200</v>
      </c>
      <c r="E637" s="9" t="n">
        <v>43325</v>
      </c>
      <c r="F637" s="9" t="n">
        <v>43347</v>
      </c>
      <c r="G637" s="9" t="n">
        <v>43351</v>
      </c>
      <c r="H637" s="10" t="s">
        <v>36</v>
      </c>
      <c r="I637" s="0" t="n">
        <v>14</v>
      </c>
      <c r="J637" s="0" t="n">
        <v>7</v>
      </c>
      <c r="K637" s="0" t="n">
        <v>265</v>
      </c>
      <c r="L637" s="0" t="n">
        <v>38</v>
      </c>
      <c r="M637" s="0" t="n">
        <v>7</v>
      </c>
      <c r="N637" s="11" t="n">
        <v>0.05</v>
      </c>
      <c r="O637" s="12" t="n">
        <v>1158.16</v>
      </c>
      <c r="P637" s="12" t="n">
        <v>1728.6</v>
      </c>
      <c r="Q637" s="12" t="n">
        <f aca="false">M637*P637*(1-N637)</f>
        <v>11495.19</v>
      </c>
      <c r="R637" s="12" t="n">
        <f aca="false">M637*O637</f>
        <v>8107.12</v>
      </c>
      <c r="S637" s="12" t="n">
        <f aca="false">Q637-R637</f>
        <v>3388.07</v>
      </c>
      <c r="T637" s="11" t="n">
        <f aca="false">IFERROR(S637/Q637,0)</f>
        <v>0.294738060005968</v>
      </c>
      <c r="U637" s="13" t="n">
        <f aca="false">F637-E637</f>
        <v>22</v>
      </c>
      <c r="V637" s="13" t="n">
        <f aca="false">G637-F637</f>
        <v>4</v>
      </c>
      <c r="W637" s="13" t="n">
        <f aca="false">G637-E637</f>
        <v>26</v>
      </c>
      <c r="X637" s="10" t="n">
        <f aca="false">YEAR(E637)</f>
        <v>2018</v>
      </c>
      <c r="Y637" s="0" t="str">
        <f aca="false">TEXT(E637,"yyyy-mm")</f>
        <v>2018-08</v>
      </c>
      <c r="Z637" s="0" t="str">
        <f aca="false">"Q"&amp;ROUNDUP(MONTH(E637)/3,0)&amp;"-"&amp;YEAR(E637)</f>
        <v>Q3-2018</v>
      </c>
    </row>
    <row r="638" customFormat="false" ht="14.25" hidden="false" customHeight="false" outlineLevel="0" collapsed="false">
      <c r="A638" s="0" t="s">
        <v>680</v>
      </c>
      <c r="B638" s="0" t="s">
        <v>38</v>
      </c>
      <c r="C638" s="0" t="s">
        <v>39</v>
      </c>
      <c r="D638" s="9" t="n">
        <v>43200</v>
      </c>
      <c r="E638" s="9" t="n">
        <v>43325</v>
      </c>
      <c r="F638" s="9" t="n">
        <v>43341</v>
      </c>
      <c r="G638" s="9" t="n">
        <v>43347</v>
      </c>
      <c r="H638" s="10" t="s">
        <v>36</v>
      </c>
      <c r="I638" s="0" t="n">
        <v>13</v>
      </c>
      <c r="J638" s="0" t="n">
        <v>33</v>
      </c>
      <c r="K638" s="0" t="n">
        <v>186</v>
      </c>
      <c r="L638" s="0" t="n">
        <v>41</v>
      </c>
      <c r="M638" s="0" t="n">
        <v>6</v>
      </c>
      <c r="N638" s="11" t="n">
        <v>0.075</v>
      </c>
      <c r="O638" s="12" t="n">
        <v>2677.32</v>
      </c>
      <c r="P638" s="12" t="n">
        <v>3718.5</v>
      </c>
      <c r="Q638" s="12" t="n">
        <f aca="false">M638*P638*(1-N638)</f>
        <v>20637.675</v>
      </c>
      <c r="R638" s="12" t="n">
        <f aca="false">M638*O638</f>
        <v>16063.92</v>
      </c>
      <c r="S638" s="12" t="n">
        <f aca="false">Q638-R638</f>
        <v>4573.755</v>
      </c>
      <c r="T638" s="11" t="n">
        <f aca="false">IFERROR(S638/Q638,0)</f>
        <v>0.221621621621622</v>
      </c>
      <c r="U638" s="13" t="n">
        <f aca="false">F638-E638</f>
        <v>16</v>
      </c>
      <c r="V638" s="13" t="n">
        <f aca="false">G638-F638</f>
        <v>6</v>
      </c>
      <c r="W638" s="13" t="n">
        <f aca="false">G638-E638</f>
        <v>22</v>
      </c>
      <c r="X638" s="10" t="n">
        <f aca="false">YEAR(E638)</f>
        <v>2018</v>
      </c>
      <c r="Y638" s="0" t="str">
        <f aca="false">TEXT(E638,"yyyy-mm")</f>
        <v>2018-08</v>
      </c>
      <c r="Z638" s="0" t="str">
        <f aca="false">"Q"&amp;ROUNDUP(MONTH(E638)/3,0)&amp;"-"&amp;YEAR(E638)</f>
        <v>Q3-2018</v>
      </c>
    </row>
    <row r="639" customFormat="false" ht="14.25" hidden="false" customHeight="false" outlineLevel="0" collapsed="false">
      <c r="A639" s="0" t="s">
        <v>681</v>
      </c>
      <c r="B639" s="0" t="s">
        <v>34</v>
      </c>
      <c r="C639" s="0" t="s">
        <v>79</v>
      </c>
      <c r="D639" s="9" t="n">
        <v>43200</v>
      </c>
      <c r="E639" s="9" t="n">
        <v>43325</v>
      </c>
      <c r="F639" s="9" t="n">
        <v>43347</v>
      </c>
      <c r="G639" s="9" t="n">
        <v>43356</v>
      </c>
      <c r="H639" s="10" t="s">
        <v>36</v>
      </c>
      <c r="I639" s="0" t="n">
        <v>1</v>
      </c>
      <c r="J639" s="0" t="n">
        <v>8</v>
      </c>
      <c r="K639" s="0" t="n">
        <v>64</v>
      </c>
      <c r="L639" s="0" t="n">
        <v>38</v>
      </c>
      <c r="M639" s="0" t="n">
        <v>3</v>
      </c>
      <c r="N639" s="11" t="n">
        <v>0.05</v>
      </c>
      <c r="O639" s="12" t="n">
        <v>150.15</v>
      </c>
      <c r="P639" s="12" t="n">
        <v>180.9</v>
      </c>
      <c r="Q639" s="12" t="n">
        <f aca="false">M639*P639*(1-N639)</f>
        <v>515.565</v>
      </c>
      <c r="R639" s="12" t="n">
        <f aca="false">M639*O639</f>
        <v>450.45</v>
      </c>
      <c r="S639" s="12" t="n">
        <f aca="false">Q639-R639</f>
        <v>65.115</v>
      </c>
      <c r="T639" s="11" t="n">
        <f aca="false">IFERROR(S639/Q639,0)</f>
        <v>0.126298332896919</v>
      </c>
      <c r="U639" s="13" t="n">
        <f aca="false">F639-E639</f>
        <v>22</v>
      </c>
      <c r="V639" s="13" t="n">
        <f aca="false">G639-F639</f>
        <v>9</v>
      </c>
      <c r="W639" s="13" t="n">
        <f aca="false">G639-E639</f>
        <v>31</v>
      </c>
      <c r="X639" s="10" t="n">
        <f aca="false">YEAR(E639)</f>
        <v>2018</v>
      </c>
      <c r="Y639" s="0" t="str">
        <f aca="false">TEXT(E639,"yyyy-mm")</f>
        <v>2018-08</v>
      </c>
      <c r="Z639" s="0" t="str">
        <f aca="false">"Q"&amp;ROUNDUP(MONTH(E639)/3,0)&amp;"-"&amp;YEAR(E639)</f>
        <v>Q3-2018</v>
      </c>
    </row>
    <row r="640" customFormat="false" ht="14.25" hidden="false" customHeight="false" outlineLevel="0" collapsed="false">
      <c r="A640" s="0" t="s">
        <v>682</v>
      </c>
      <c r="B640" s="0" t="s">
        <v>43</v>
      </c>
      <c r="C640" s="0" t="s">
        <v>39</v>
      </c>
      <c r="D640" s="9" t="n">
        <v>43200</v>
      </c>
      <c r="E640" s="9" t="n">
        <v>43325</v>
      </c>
      <c r="F640" s="9" t="n">
        <v>43327</v>
      </c>
      <c r="G640" s="9" t="n">
        <v>43331</v>
      </c>
      <c r="H640" s="10" t="s">
        <v>36</v>
      </c>
      <c r="I640" s="0" t="n">
        <v>26</v>
      </c>
      <c r="J640" s="0" t="n">
        <v>10</v>
      </c>
      <c r="K640" s="0" t="n">
        <v>103</v>
      </c>
      <c r="L640" s="0" t="n">
        <v>3</v>
      </c>
      <c r="M640" s="0" t="n">
        <v>1</v>
      </c>
      <c r="N640" s="11" t="n">
        <v>0.075</v>
      </c>
      <c r="O640" s="12" t="n">
        <v>3269.87</v>
      </c>
      <c r="P640" s="12" t="n">
        <v>3939.6</v>
      </c>
      <c r="Q640" s="12" t="n">
        <f aca="false">M640*P640*(1-N640)</f>
        <v>3644.13</v>
      </c>
      <c r="R640" s="12" t="n">
        <f aca="false">M640*O640</f>
        <v>3269.87</v>
      </c>
      <c r="S640" s="12" t="n">
        <f aca="false">Q640-R640</f>
        <v>374.26</v>
      </c>
      <c r="T640" s="11" t="n">
        <f aca="false">IFERROR(S640/Q640,0)</f>
        <v>0.102702153874862</v>
      </c>
      <c r="U640" s="13" t="n">
        <f aca="false">F640-E640</f>
        <v>2</v>
      </c>
      <c r="V640" s="13" t="n">
        <f aca="false">G640-F640</f>
        <v>4</v>
      </c>
      <c r="W640" s="13" t="n">
        <f aca="false">G640-E640</f>
        <v>6</v>
      </c>
      <c r="X640" s="10" t="n">
        <f aca="false">YEAR(E640)</f>
        <v>2018</v>
      </c>
      <c r="Y640" s="0" t="str">
        <f aca="false">TEXT(E640,"yyyy-mm")</f>
        <v>2018-08</v>
      </c>
      <c r="Z640" s="0" t="str">
        <f aca="false">"Q"&amp;ROUNDUP(MONTH(E640)/3,0)&amp;"-"&amp;YEAR(E640)</f>
        <v>Q3-2018</v>
      </c>
    </row>
    <row r="641" customFormat="false" ht="14.25" hidden="false" customHeight="false" outlineLevel="0" collapsed="false">
      <c r="A641" s="0" t="s">
        <v>683</v>
      </c>
      <c r="B641" s="0" t="s">
        <v>41</v>
      </c>
      <c r="C641" s="0" t="s">
        <v>48</v>
      </c>
      <c r="D641" s="9" t="n">
        <v>43200</v>
      </c>
      <c r="E641" s="9" t="n">
        <v>43325</v>
      </c>
      <c r="F641" s="9" t="n">
        <v>43332</v>
      </c>
      <c r="G641" s="9" t="n">
        <v>43335</v>
      </c>
      <c r="H641" s="10" t="s">
        <v>36</v>
      </c>
      <c r="I641" s="0" t="n">
        <v>21</v>
      </c>
      <c r="J641" s="0" t="n">
        <v>19</v>
      </c>
      <c r="K641" s="0" t="n">
        <v>33</v>
      </c>
      <c r="L641" s="0" t="n">
        <v>35</v>
      </c>
      <c r="M641" s="0" t="n">
        <v>6</v>
      </c>
      <c r="N641" s="11" t="n">
        <v>0.075</v>
      </c>
      <c r="O641" s="12" t="n">
        <v>1196.35</v>
      </c>
      <c r="P641" s="12" t="n">
        <v>1869.3</v>
      </c>
      <c r="Q641" s="12" t="n">
        <f aca="false">M641*P641*(1-N641)</f>
        <v>10374.615</v>
      </c>
      <c r="R641" s="12" t="n">
        <f aca="false">M641*O641</f>
        <v>7178.1</v>
      </c>
      <c r="S641" s="12" t="n">
        <f aca="false">Q641-R641</f>
        <v>3196.515</v>
      </c>
      <c r="T641" s="11" t="n">
        <f aca="false">IFERROR(S641/Q641,0)</f>
        <v>0.308109264777536</v>
      </c>
      <c r="U641" s="13" t="n">
        <f aca="false">F641-E641</f>
        <v>7</v>
      </c>
      <c r="V641" s="13" t="n">
        <f aca="false">G641-F641</f>
        <v>3</v>
      </c>
      <c r="W641" s="13" t="n">
        <f aca="false">G641-E641</f>
        <v>10</v>
      </c>
      <c r="X641" s="10" t="n">
        <f aca="false">YEAR(E641)</f>
        <v>2018</v>
      </c>
      <c r="Y641" s="0" t="str">
        <f aca="false">TEXT(E641,"yyyy-mm")</f>
        <v>2018-08</v>
      </c>
      <c r="Z641" s="0" t="str">
        <f aca="false">"Q"&amp;ROUNDUP(MONTH(E641)/3,0)&amp;"-"&amp;YEAR(E641)</f>
        <v>Q3-2018</v>
      </c>
    </row>
    <row r="642" customFormat="false" ht="14.25" hidden="false" customHeight="false" outlineLevel="0" collapsed="false">
      <c r="A642" s="0" t="s">
        <v>684</v>
      </c>
      <c r="B642" s="0" t="s">
        <v>34</v>
      </c>
      <c r="C642" s="0" t="s">
        <v>58</v>
      </c>
      <c r="D642" s="9" t="n">
        <v>43200</v>
      </c>
      <c r="E642" s="9" t="n">
        <v>43325</v>
      </c>
      <c r="F642" s="9" t="n">
        <v>43344</v>
      </c>
      <c r="G642" s="9" t="n">
        <v>43352</v>
      </c>
      <c r="H642" s="10" t="s">
        <v>36</v>
      </c>
      <c r="I642" s="0" t="n">
        <v>6</v>
      </c>
      <c r="J642" s="0" t="n">
        <v>5</v>
      </c>
      <c r="K642" s="0" t="n">
        <v>360</v>
      </c>
      <c r="L642" s="0" t="n">
        <v>17</v>
      </c>
      <c r="M642" s="0" t="n">
        <v>5</v>
      </c>
      <c r="N642" s="11" t="n">
        <v>0.05</v>
      </c>
      <c r="O642" s="12" t="n">
        <v>691.44</v>
      </c>
      <c r="P642" s="12" t="n">
        <v>864.3</v>
      </c>
      <c r="Q642" s="12" t="n">
        <f aca="false">M642*P642*(1-N642)</f>
        <v>4105.425</v>
      </c>
      <c r="R642" s="12" t="n">
        <f aca="false">M642*O642</f>
        <v>3457.2</v>
      </c>
      <c r="S642" s="12" t="n">
        <f aca="false">Q642-R642</f>
        <v>648.225</v>
      </c>
      <c r="T642" s="11" t="n">
        <f aca="false">IFERROR(S642/Q642,0)</f>
        <v>0.157894736842105</v>
      </c>
      <c r="U642" s="13" t="n">
        <f aca="false">F642-E642</f>
        <v>19</v>
      </c>
      <c r="V642" s="13" t="n">
        <f aca="false">G642-F642</f>
        <v>8</v>
      </c>
      <c r="W642" s="13" t="n">
        <f aca="false">G642-E642</f>
        <v>27</v>
      </c>
      <c r="X642" s="10" t="n">
        <f aca="false">YEAR(E642)</f>
        <v>2018</v>
      </c>
      <c r="Y642" s="0" t="str">
        <f aca="false">TEXT(E642,"yyyy-mm")</f>
        <v>2018-08</v>
      </c>
      <c r="Z642" s="0" t="str">
        <f aca="false">"Q"&amp;ROUNDUP(MONTH(E642)/3,0)&amp;"-"&amp;YEAR(E642)</f>
        <v>Q3-2018</v>
      </c>
    </row>
    <row r="643" customFormat="false" ht="14.25" hidden="false" customHeight="false" outlineLevel="0" collapsed="false">
      <c r="A643" s="0" t="s">
        <v>685</v>
      </c>
      <c r="B643" s="0" t="s">
        <v>41</v>
      </c>
      <c r="C643" s="0" t="s">
        <v>39</v>
      </c>
      <c r="D643" s="9" t="n">
        <v>43200</v>
      </c>
      <c r="E643" s="9" t="n">
        <v>43325</v>
      </c>
      <c r="F643" s="9" t="n">
        <v>43348</v>
      </c>
      <c r="G643" s="9" t="n">
        <v>43356</v>
      </c>
      <c r="H643" s="10" t="s">
        <v>36</v>
      </c>
      <c r="I643" s="0" t="n">
        <v>21</v>
      </c>
      <c r="J643" s="0" t="n">
        <v>31</v>
      </c>
      <c r="K643" s="0" t="n">
        <v>105</v>
      </c>
      <c r="L643" s="0" t="n">
        <v>32</v>
      </c>
      <c r="M643" s="0" t="n">
        <v>3</v>
      </c>
      <c r="N643" s="11" t="n">
        <v>0.1</v>
      </c>
      <c r="O643" s="12" t="n">
        <v>835.09</v>
      </c>
      <c r="P643" s="12" t="n">
        <v>1098.8</v>
      </c>
      <c r="Q643" s="12" t="n">
        <f aca="false">M643*P643*(1-N643)</f>
        <v>2966.76</v>
      </c>
      <c r="R643" s="12" t="n">
        <f aca="false">M643*O643</f>
        <v>2505.27</v>
      </c>
      <c r="S643" s="12" t="n">
        <f aca="false">Q643-R643</f>
        <v>461.49</v>
      </c>
      <c r="T643" s="11" t="n">
        <f aca="false">IFERROR(S643/Q643,0)</f>
        <v>0.155553533147272</v>
      </c>
      <c r="U643" s="13" t="n">
        <f aca="false">F643-E643</f>
        <v>23</v>
      </c>
      <c r="V643" s="13" t="n">
        <f aca="false">G643-F643</f>
        <v>8</v>
      </c>
      <c r="W643" s="13" t="n">
        <f aca="false">G643-E643</f>
        <v>31</v>
      </c>
      <c r="X643" s="10" t="n">
        <f aca="false">YEAR(E643)</f>
        <v>2018</v>
      </c>
      <c r="Y643" s="0" t="str">
        <f aca="false">TEXT(E643,"yyyy-mm")</f>
        <v>2018-08</v>
      </c>
      <c r="Z643" s="0" t="str">
        <f aca="false">"Q"&amp;ROUNDUP(MONTH(E643)/3,0)&amp;"-"&amp;YEAR(E643)</f>
        <v>Q3-2018</v>
      </c>
    </row>
    <row r="644" customFormat="false" ht="14.25" hidden="false" customHeight="false" outlineLevel="0" collapsed="false">
      <c r="A644" s="0" t="s">
        <v>686</v>
      </c>
      <c r="B644" s="0" t="s">
        <v>34</v>
      </c>
      <c r="C644" s="0" t="s">
        <v>35</v>
      </c>
      <c r="D644" s="9" t="n">
        <v>43200</v>
      </c>
      <c r="E644" s="9" t="n">
        <v>43325</v>
      </c>
      <c r="F644" s="9" t="n">
        <v>43329</v>
      </c>
      <c r="G644" s="9" t="n">
        <v>43337</v>
      </c>
      <c r="H644" s="10" t="s">
        <v>36</v>
      </c>
      <c r="I644" s="0" t="n">
        <v>8</v>
      </c>
      <c r="J644" s="0" t="n">
        <v>36</v>
      </c>
      <c r="K644" s="0" t="n">
        <v>227</v>
      </c>
      <c r="L644" s="0" t="n">
        <v>37</v>
      </c>
      <c r="M644" s="0" t="n">
        <v>4</v>
      </c>
      <c r="N644" s="11" t="n">
        <v>0.075</v>
      </c>
      <c r="O644" s="12" t="n">
        <v>2730.52</v>
      </c>
      <c r="P644" s="12" t="n">
        <v>3845.8</v>
      </c>
      <c r="Q644" s="12" t="n">
        <f aca="false">M644*P644*(1-N644)</f>
        <v>14229.46</v>
      </c>
      <c r="R644" s="12" t="n">
        <f aca="false">M644*O644</f>
        <v>10922.08</v>
      </c>
      <c r="S644" s="12" t="n">
        <f aca="false">Q644-R644</f>
        <v>3307.38</v>
      </c>
      <c r="T644" s="11" t="n">
        <f aca="false">IFERROR(S644/Q644,0)</f>
        <v>0.232431870218547</v>
      </c>
      <c r="U644" s="13" t="n">
        <f aca="false">F644-E644</f>
        <v>4</v>
      </c>
      <c r="V644" s="13" t="n">
        <f aca="false">G644-F644</f>
        <v>8</v>
      </c>
      <c r="W644" s="13" t="n">
        <f aca="false">G644-E644</f>
        <v>12</v>
      </c>
      <c r="X644" s="10" t="n">
        <f aca="false">YEAR(E644)</f>
        <v>2018</v>
      </c>
      <c r="Y644" s="0" t="str">
        <f aca="false">TEXT(E644,"yyyy-mm")</f>
        <v>2018-08</v>
      </c>
      <c r="Z644" s="0" t="str">
        <f aca="false">"Q"&amp;ROUNDUP(MONTH(E644)/3,0)&amp;"-"&amp;YEAR(E644)</f>
        <v>Q3-2018</v>
      </c>
    </row>
    <row r="645" customFormat="false" ht="14.25" hidden="false" customHeight="false" outlineLevel="0" collapsed="false">
      <c r="A645" s="0" t="s">
        <v>687</v>
      </c>
      <c r="B645" s="0" t="s">
        <v>34</v>
      </c>
      <c r="C645" s="0" t="s">
        <v>39</v>
      </c>
      <c r="D645" s="9" t="n">
        <v>43200</v>
      </c>
      <c r="E645" s="9" t="n">
        <v>43325</v>
      </c>
      <c r="F645" s="9" t="n">
        <v>43350</v>
      </c>
      <c r="G645" s="9" t="n">
        <v>43356</v>
      </c>
      <c r="H645" s="10" t="s">
        <v>36</v>
      </c>
      <c r="I645" s="0" t="n">
        <v>11</v>
      </c>
      <c r="J645" s="0" t="n">
        <v>22</v>
      </c>
      <c r="K645" s="0" t="n">
        <v>113</v>
      </c>
      <c r="L645" s="0" t="n">
        <v>41</v>
      </c>
      <c r="M645" s="0" t="n">
        <v>3</v>
      </c>
      <c r="N645" s="11" t="n">
        <v>0.075</v>
      </c>
      <c r="O645" s="12" t="n">
        <v>3882.11</v>
      </c>
      <c r="P645" s="12" t="n">
        <v>5246.1</v>
      </c>
      <c r="Q645" s="12" t="n">
        <f aca="false">M645*P645*(1-N645)</f>
        <v>14557.9275</v>
      </c>
      <c r="R645" s="12" t="n">
        <f aca="false">M645*O645</f>
        <v>11646.33</v>
      </c>
      <c r="S645" s="12" t="n">
        <f aca="false">Q645-R645</f>
        <v>2911.5975</v>
      </c>
      <c r="T645" s="11" t="n">
        <f aca="false">IFERROR(S645/Q645,0)</f>
        <v>0.200000824293156</v>
      </c>
      <c r="U645" s="13" t="n">
        <f aca="false">F645-E645</f>
        <v>25</v>
      </c>
      <c r="V645" s="13" t="n">
        <f aca="false">G645-F645</f>
        <v>6</v>
      </c>
      <c r="W645" s="13" t="n">
        <f aca="false">G645-E645</f>
        <v>31</v>
      </c>
      <c r="X645" s="10" t="n">
        <f aca="false">YEAR(E645)</f>
        <v>2018</v>
      </c>
      <c r="Y645" s="0" t="str">
        <f aca="false">TEXT(E645,"yyyy-mm")</f>
        <v>2018-08</v>
      </c>
      <c r="Z645" s="0" t="str">
        <f aca="false">"Q"&amp;ROUNDUP(MONTH(E645)/3,0)&amp;"-"&amp;YEAR(E645)</f>
        <v>Q3-2018</v>
      </c>
    </row>
    <row r="646" customFormat="false" ht="14.25" hidden="false" customHeight="false" outlineLevel="0" collapsed="false">
      <c r="A646" s="0" t="s">
        <v>688</v>
      </c>
      <c r="B646" s="0" t="s">
        <v>38</v>
      </c>
      <c r="C646" s="0" t="s">
        <v>46</v>
      </c>
      <c r="D646" s="9" t="n">
        <v>43200</v>
      </c>
      <c r="E646" s="9" t="n">
        <v>43325</v>
      </c>
      <c r="F646" s="9" t="n">
        <v>43348</v>
      </c>
      <c r="G646" s="9" t="n">
        <v>43352</v>
      </c>
      <c r="H646" s="10" t="s">
        <v>36</v>
      </c>
      <c r="I646" s="0" t="n">
        <v>13</v>
      </c>
      <c r="J646" s="0" t="n">
        <v>22</v>
      </c>
      <c r="K646" s="0" t="n">
        <v>313</v>
      </c>
      <c r="L646" s="0" t="n">
        <v>11</v>
      </c>
      <c r="M646" s="0" t="n">
        <v>8</v>
      </c>
      <c r="N646" s="11" t="n">
        <v>0.1</v>
      </c>
      <c r="O646" s="12" t="n">
        <v>404.81</v>
      </c>
      <c r="P646" s="12" t="n">
        <v>763.8</v>
      </c>
      <c r="Q646" s="12" t="n">
        <f aca="false">M646*P646*(1-N646)</f>
        <v>5499.36</v>
      </c>
      <c r="R646" s="12" t="n">
        <f aca="false">M646*O646</f>
        <v>3238.48</v>
      </c>
      <c r="S646" s="12" t="n">
        <f aca="false">Q646-R646</f>
        <v>2260.88</v>
      </c>
      <c r="T646" s="11" t="n">
        <f aca="false">IFERROR(S646/Q646,0)</f>
        <v>0.411116929970033</v>
      </c>
      <c r="U646" s="13" t="n">
        <f aca="false">F646-E646</f>
        <v>23</v>
      </c>
      <c r="V646" s="13" t="n">
        <f aca="false">G646-F646</f>
        <v>4</v>
      </c>
      <c r="W646" s="13" t="n">
        <f aca="false">G646-E646</f>
        <v>27</v>
      </c>
      <c r="X646" s="10" t="n">
        <f aca="false">YEAR(E646)</f>
        <v>2018</v>
      </c>
      <c r="Y646" s="0" t="str">
        <f aca="false">TEXT(E646,"yyyy-mm")</f>
        <v>2018-08</v>
      </c>
      <c r="Z646" s="0" t="str">
        <f aca="false">"Q"&amp;ROUNDUP(MONTH(E646)/3,0)&amp;"-"&amp;YEAR(E646)</f>
        <v>Q3-2018</v>
      </c>
    </row>
    <row r="647" customFormat="false" ht="14.25" hidden="false" customHeight="false" outlineLevel="0" collapsed="false">
      <c r="A647" s="0" t="s">
        <v>689</v>
      </c>
      <c r="B647" s="0" t="s">
        <v>41</v>
      </c>
      <c r="C647" s="0" t="s">
        <v>39</v>
      </c>
      <c r="D647" s="9" t="n">
        <v>43200</v>
      </c>
      <c r="E647" s="9" t="n">
        <v>43326</v>
      </c>
      <c r="F647" s="9" t="n">
        <v>43340</v>
      </c>
      <c r="G647" s="9" t="n">
        <v>43350</v>
      </c>
      <c r="H647" s="10" t="s">
        <v>36</v>
      </c>
      <c r="I647" s="0" t="n">
        <v>22</v>
      </c>
      <c r="J647" s="0" t="n">
        <v>17</v>
      </c>
      <c r="K647" s="0" t="n">
        <v>118</v>
      </c>
      <c r="L647" s="0" t="n">
        <v>24</v>
      </c>
      <c r="M647" s="0" t="n">
        <v>1</v>
      </c>
      <c r="N647" s="11" t="n">
        <v>0.4</v>
      </c>
      <c r="O647" s="12" t="n">
        <v>2673.3</v>
      </c>
      <c r="P647" s="12" t="n">
        <v>3819</v>
      </c>
      <c r="Q647" s="12" t="n">
        <f aca="false">M647*P647*(1-N647)</f>
        <v>2291.4</v>
      </c>
      <c r="R647" s="12" t="n">
        <f aca="false">M647*O647</f>
        <v>2673.3</v>
      </c>
      <c r="S647" s="12" t="n">
        <f aca="false">Q647-R647</f>
        <v>-381.9</v>
      </c>
      <c r="T647" s="11" t="n">
        <f aca="false">IFERROR(S647/Q647,0)</f>
        <v>-0.166666666666667</v>
      </c>
      <c r="U647" s="13" t="n">
        <f aca="false">F647-E647</f>
        <v>14</v>
      </c>
      <c r="V647" s="13" t="n">
        <f aca="false">G647-F647</f>
        <v>10</v>
      </c>
      <c r="W647" s="13" t="n">
        <f aca="false">G647-E647</f>
        <v>24</v>
      </c>
      <c r="X647" s="10" t="n">
        <f aca="false">YEAR(E647)</f>
        <v>2018</v>
      </c>
      <c r="Y647" s="0" t="str">
        <f aca="false">TEXT(E647,"yyyy-mm")</f>
        <v>2018-08</v>
      </c>
      <c r="Z647" s="0" t="str">
        <f aca="false">"Q"&amp;ROUNDUP(MONTH(E647)/3,0)&amp;"-"&amp;YEAR(E647)</f>
        <v>Q3-2018</v>
      </c>
    </row>
    <row r="648" customFormat="false" ht="14.25" hidden="false" customHeight="false" outlineLevel="0" collapsed="false">
      <c r="A648" s="0" t="s">
        <v>690</v>
      </c>
      <c r="B648" s="0" t="s">
        <v>34</v>
      </c>
      <c r="C648" s="0" t="s">
        <v>46</v>
      </c>
      <c r="D648" s="9" t="n">
        <v>43200</v>
      </c>
      <c r="E648" s="9" t="n">
        <v>43326</v>
      </c>
      <c r="F648" s="9" t="n">
        <v>43336</v>
      </c>
      <c r="G648" s="9" t="n">
        <v>43345</v>
      </c>
      <c r="H648" s="10" t="s">
        <v>36</v>
      </c>
      <c r="I648" s="0" t="n">
        <v>7</v>
      </c>
      <c r="J648" s="0" t="n">
        <v>36</v>
      </c>
      <c r="K648" s="0" t="n">
        <v>292</v>
      </c>
      <c r="L648" s="0" t="n">
        <v>4</v>
      </c>
      <c r="M648" s="0" t="n">
        <v>2</v>
      </c>
      <c r="N648" s="11" t="n">
        <v>0.15</v>
      </c>
      <c r="O648" s="12" t="n">
        <v>2013.08</v>
      </c>
      <c r="P648" s="12" t="n">
        <v>2425.4</v>
      </c>
      <c r="Q648" s="12" t="n">
        <f aca="false">M648*P648*(1-N648)</f>
        <v>4123.18</v>
      </c>
      <c r="R648" s="12" t="n">
        <f aca="false">M648*O648</f>
        <v>4026.16</v>
      </c>
      <c r="S648" s="12" t="n">
        <f aca="false">Q648-R648</f>
        <v>97.0200000000004</v>
      </c>
      <c r="T648" s="11" t="n">
        <f aca="false">IFERROR(S648/Q648,0)</f>
        <v>0.0235303818897066</v>
      </c>
      <c r="U648" s="13" t="n">
        <f aca="false">F648-E648</f>
        <v>10</v>
      </c>
      <c r="V648" s="13" t="n">
        <f aca="false">G648-F648</f>
        <v>9</v>
      </c>
      <c r="W648" s="13" t="n">
        <f aca="false">G648-E648</f>
        <v>19</v>
      </c>
      <c r="X648" s="10" t="n">
        <f aca="false">YEAR(E648)</f>
        <v>2018</v>
      </c>
      <c r="Y648" s="0" t="str">
        <f aca="false">TEXT(E648,"yyyy-mm")</f>
        <v>2018-08</v>
      </c>
      <c r="Z648" s="0" t="str">
        <f aca="false">"Q"&amp;ROUNDUP(MONTH(E648)/3,0)&amp;"-"&amp;YEAR(E648)</f>
        <v>Q3-2018</v>
      </c>
    </row>
    <row r="649" customFormat="false" ht="14.25" hidden="false" customHeight="false" outlineLevel="0" collapsed="false">
      <c r="A649" s="0" t="s">
        <v>691</v>
      </c>
      <c r="B649" s="0" t="s">
        <v>38</v>
      </c>
      <c r="C649" s="0" t="s">
        <v>79</v>
      </c>
      <c r="D649" s="9" t="n">
        <v>43200</v>
      </c>
      <c r="E649" s="9" t="n">
        <v>43326</v>
      </c>
      <c r="F649" s="9" t="n">
        <v>43342</v>
      </c>
      <c r="G649" s="9" t="n">
        <v>43346</v>
      </c>
      <c r="H649" s="10" t="s">
        <v>36</v>
      </c>
      <c r="I649" s="0" t="n">
        <v>18</v>
      </c>
      <c r="J649" s="0" t="n">
        <v>11</v>
      </c>
      <c r="K649" s="0" t="n">
        <v>65</v>
      </c>
      <c r="L649" s="0" t="n">
        <v>44</v>
      </c>
      <c r="M649" s="0" t="n">
        <v>6</v>
      </c>
      <c r="N649" s="11" t="n">
        <v>0.05</v>
      </c>
      <c r="O649" s="12" t="n">
        <v>884.33</v>
      </c>
      <c r="P649" s="12" t="n">
        <v>1319.9</v>
      </c>
      <c r="Q649" s="12" t="n">
        <f aca="false">M649*P649*(1-N649)</f>
        <v>7523.43</v>
      </c>
      <c r="R649" s="12" t="n">
        <f aca="false">M649*O649</f>
        <v>5305.98</v>
      </c>
      <c r="S649" s="12" t="n">
        <f aca="false">Q649-R649</f>
        <v>2217.45</v>
      </c>
      <c r="T649" s="11" t="n">
        <f aca="false">IFERROR(S649/Q649,0)</f>
        <v>0.294739234631013</v>
      </c>
      <c r="U649" s="13" t="n">
        <f aca="false">F649-E649</f>
        <v>16</v>
      </c>
      <c r="V649" s="13" t="n">
        <f aca="false">G649-F649</f>
        <v>4</v>
      </c>
      <c r="W649" s="13" t="n">
        <f aca="false">G649-E649</f>
        <v>20</v>
      </c>
      <c r="X649" s="10" t="n">
        <f aca="false">YEAR(E649)</f>
        <v>2018</v>
      </c>
      <c r="Y649" s="0" t="str">
        <f aca="false">TEXT(E649,"yyyy-mm")</f>
        <v>2018-08</v>
      </c>
      <c r="Z649" s="0" t="str">
        <f aca="false">"Q"&amp;ROUNDUP(MONTH(E649)/3,0)&amp;"-"&amp;YEAR(E649)</f>
        <v>Q3-2018</v>
      </c>
    </row>
    <row r="650" customFormat="false" ht="14.25" hidden="false" customHeight="false" outlineLevel="0" collapsed="false">
      <c r="A650" s="0" t="s">
        <v>692</v>
      </c>
      <c r="B650" s="0" t="s">
        <v>34</v>
      </c>
      <c r="C650" s="0" t="s">
        <v>39</v>
      </c>
      <c r="D650" s="9" t="n">
        <v>43200</v>
      </c>
      <c r="E650" s="9" t="n">
        <v>43326</v>
      </c>
      <c r="F650" s="9" t="n">
        <v>43349</v>
      </c>
      <c r="G650" s="9" t="n">
        <v>43354</v>
      </c>
      <c r="H650" s="10" t="s">
        <v>36</v>
      </c>
      <c r="I650" s="0" t="n">
        <v>11</v>
      </c>
      <c r="J650" s="0" t="n">
        <v>3</v>
      </c>
      <c r="K650" s="0" t="n">
        <v>111</v>
      </c>
      <c r="L650" s="0" t="n">
        <v>27</v>
      </c>
      <c r="M650" s="0" t="n">
        <v>6</v>
      </c>
      <c r="N650" s="11" t="n">
        <v>0.15</v>
      </c>
      <c r="O650" s="12" t="n">
        <v>529.03</v>
      </c>
      <c r="P650" s="12" t="n">
        <v>1125.6</v>
      </c>
      <c r="Q650" s="12" t="n">
        <f aca="false">M650*P650*(1-N650)</f>
        <v>5740.56</v>
      </c>
      <c r="R650" s="12" t="n">
        <f aca="false">M650*O650</f>
        <v>3174.18</v>
      </c>
      <c r="S650" s="12" t="n">
        <f aca="false">Q650-R650</f>
        <v>2566.38</v>
      </c>
      <c r="T650" s="11" t="n">
        <f aca="false">IFERROR(S650/Q650,0)</f>
        <v>0.447060913917806</v>
      </c>
      <c r="U650" s="13" t="n">
        <f aca="false">F650-E650</f>
        <v>23</v>
      </c>
      <c r="V650" s="13" t="n">
        <f aca="false">G650-F650</f>
        <v>5</v>
      </c>
      <c r="W650" s="13" t="n">
        <f aca="false">G650-E650</f>
        <v>28</v>
      </c>
      <c r="X650" s="10" t="n">
        <f aca="false">YEAR(E650)</f>
        <v>2018</v>
      </c>
      <c r="Y650" s="0" t="str">
        <f aca="false">TEXT(E650,"yyyy-mm")</f>
        <v>2018-08</v>
      </c>
      <c r="Z650" s="0" t="str">
        <f aca="false">"Q"&amp;ROUNDUP(MONTH(E650)/3,0)&amp;"-"&amp;YEAR(E650)</f>
        <v>Q3-2018</v>
      </c>
    </row>
    <row r="651" customFormat="false" ht="14.25" hidden="false" customHeight="false" outlineLevel="0" collapsed="false">
      <c r="A651" s="0" t="s">
        <v>693</v>
      </c>
      <c r="B651" s="0" t="s">
        <v>34</v>
      </c>
      <c r="C651" s="0" t="s">
        <v>48</v>
      </c>
      <c r="D651" s="9" t="n">
        <v>43200</v>
      </c>
      <c r="E651" s="9" t="n">
        <v>43326</v>
      </c>
      <c r="F651" s="9" t="n">
        <v>43348</v>
      </c>
      <c r="G651" s="9" t="n">
        <v>43352</v>
      </c>
      <c r="H651" s="10" t="s">
        <v>36</v>
      </c>
      <c r="I651" s="0" t="n">
        <v>3</v>
      </c>
      <c r="J651" s="0" t="n">
        <v>45</v>
      </c>
      <c r="K651" s="0" t="n">
        <v>27</v>
      </c>
      <c r="L651" s="0" t="n">
        <v>10</v>
      </c>
      <c r="M651" s="0" t="n">
        <v>3</v>
      </c>
      <c r="N651" s="11" t="n">
        <v>0.1</v>
      </c>
      <c r="O651" s="12" t="n">
        <v>2590.42</v>
      </c>
      <c r="P651" s="12" t="n">
        <v>6318.1</v>
      </c>
      <c r="Q651" s="12" t="n">
        <f aca="false">M651*P651*(1-N651)</f>
        <v>17058.87</v>
      </c>
      <c r="R651" s="12" t="n">
        <f aca="false">M651*O651</f>
        <v>7771.26</v>
      </c>
      <c r="S651" s="12" t="n">
        <f aca="false">Q651-R651</f>
        <v>9287.61</v>
      </c>
      <c r="T651" s="11" t="n">
        <f aca="false">IFERROR(S651/Q651,0)</f>
        <v>0.544444620306034</v>
      </c>
      <c r="U651" s="13" t="n">
        <f aca="false">F651-E651</f>
        <v>22</v>
      </c>
      <c r="V651" s="13" t="n">
        <f aca="false">G651-F651</f>
        <v>4</v>
      </c>
      <c r="W651" s="13" t="n">
        <f aca="false">G651-E651</f>
        <v>26</v>
      </c>
      <c r="X651" s="10" t="n">
        <f aca="false">YEAR(E651)</f>
        <v>2018</v>
      </c>
      <c r="Y651" s="0" t="str">
        <f aca="false">TEXT(E651,"yyyy-mm")</f>
        <v>2018-08</v>
      </c>
      <c r="Z651" s="0" t="str">
        <f aca="false">"Q"&amp;ROUNDUP(MONTH(E651)/3,0)&amp;"-"&amp;YEAR(E651)</f>
        <v>Q3-2018</v>
      </c>
    </row>
    <row r="652" customFormat="false" ht="14.25" hidden="false" customHeight="false" outlineLevel="0" collapsed="false">
      <c r="A652" s="0" t="s">
        <v>694</v>
      </c>
      <c r="B652" s="0" t="s">
        <v>34</v>
      </c>
      <c r="C652" s="0" t="s">
        <v>39</v>
      </c>
      <c r="D652" s="9" t="n">
        <v>43200</v>
      </c>
      <c r="E652" s="9" t="n">
        <v>43326</v>
      </c>
      <c r="F652" s="9" t="n">
        <v>43350</v>
      </c>
      <c r="G652" s="9" t="n">
        <v>43351</v>
      </c>
      <c r="H652" s="10" t="s">
        <v>36</v>
      </c>
      <c r="I652" s="0" t="n">
        <v>2</v>
      </c>
      <c r="J652" s="0" t="n">
        <v>3</v>
      </c>
      <c r="K652" s="0" t="n">
        <v>182</v>
      </c>
      <c r="L652" s="0" t="n">
        <v>2</v>
      </c>
      <c r="M652" s="0" t="n">
        <v>8</v>
      </c>
      <c r="N652" s="11" t="n">
        <v>0.05</v>
      </c>
      <c r="O652" s="12" t="n">
        <v>1459.26</v>
      </c>
      <c r="P652" s="12" t="n">
        <v>3242.8</v>
      </c>
      <c r="Q652" s="12" t="n">
        <f aca="false">M652*P652*(1-N652)</f>
        <v>24645.28</v>
      </c>
      <c r="R652" s="12" t="n">
        <f aca="false">M652*O652</f>
        <v>11674.08</v>
      </c>
      <c r="S652" s="12" t="n">
        <f aca="false">Q652-R652</f>
        <v>12971.2</v>
      </c>
      <c r="T652" s="11" t="n">
        <f aca="false">IFERROR(S652/Q652,0)</f>
        <v>0.526315789473684</v>
      </c>
      <c r="U652" s="13" t="n">
        <f aca="false">F652-E652</f>
        <v>24</v>
      </c>
      <c r="V652" s="13" t="n">
        <f aca="false">G652-F652</f>
        <v>1</v>
      </c>
      <c r="W652" s="13" t="n">
        <f aca="false">G652-E652</f>
        <v>25</v>
      </c>
      <c r="X652" s="10" t="n">
        <f aca="false">YEAR(E652)</f>
        <v>2018</v>
      </c>
      <c r="Y652" s="0" t="str">
        <f aca="false">TEXT(E652,"yyyy-mm")</f>
        <v>2018-08</v>
      </c>
      <c r="Z652" s="0" t="str">
        <f aca="false">"Q"&amp;ROUNDUP(MONTH(E652)/3,0)&amp;"-"&amp;YEAR(E652)</f>
        <v>Q3-2018</v>
      </c>
    </row>
    <row r="653" customFormat="false" ht="14.25" hidden="false" customHeight="false" outlineLevel="0" collapsed="false">
      <c r="A653" s="0" t="s">
        <v>695</v>
      </c>
      <c r="B653" s="0" t="s">
        <v>43</v>
      </c>
      <c r="C653" s="0" t="s">
        <v>39</v>
      </c>
      <c r="D653" s="9" t="n">
        <v>43200</v>
      </c>
      <c r="E653" s="9" t="n">
        <v>43326</v>
      </c>
      <c r="F653" s="9" t="n">
        <v>43343</v>
      </c>
      <c r="G653" s="9" t="n">
        <v>43351</v>
      </c>
      <c r="H653" s="10" t="s">
        <v>36</v>
      </c>
      <c r="I653" s="0" t="n">
        <v>26</v>
      </c>
      <c r="J653" s="0" t="n">
        <v>23</v>
      </c>
      <c r="K653" s="0" t="n">
        <v>167</v>
      </c>
      <c r="L653" s="0" t="n">
        <v>5</v>
      </c>
      <c r="M653" s="0" t="n">
        <v>4</v>
      </c>
      <c r="N653" s="11" t="n">
        <v>0.15</v>
      </c>
      <c r="O653" s="12" t="n">
        <v>1142.42</v>
      </c>
      <c r="P653" s="12" t="n">
        <v>1936.3</v>
      </c>
      <c r="Q653" s="12" t="n">
        <f aca="false">M653*P653*(1-N653)</f>
        <v>6583.42</v>
      </c>
      <c r="R653" s="12" t="n">
        <f aca="false">M653*O653</f>
        <v>4569.68</v>
      </c>
      <c r="S653" s="12" t="n">
        <f aca="false">Q653-R653</f>
        <v>2013.74</v>
      </c>
      <c r="T653" s="11" t="n">
        <f aca="false">IFERROR(S653/Q653,0)</f>
        <v>0.305880530180362</v>
      </c>
      <c r="U653" s="13" t="n">
        <f aca="false">F653-E653</f>
        <v>17</v>
      </c>
      <c r="V653" s="13" t="n">
        <f aca="false">G653-F653</f>
        <v>8</v>
      </c>
      <c r="W653" s="13" t="n">
        <f aca="false">G653-E653</f>
        <v>25</v>
      </c>
      <c r="X653" s="10" t="n">
        <f aca="false">YEAR(E653)</f>
        <v>2018</v>
      </c>
      <c r="Y653" s="0" t="str">
        <f aca="false">TEXT(E653,"yyyy-mm")</f>
        <v>2018-08</v>
      </c>
      <c r="Z653" s="0" t="str">
        <f aca="false">"Q"&amp;ROUNDUP(MONTH(E653)/3,0)&amp;"-"&amp;YEAR(E653)</f>
        <v>Q3-2018</v>
      </c>
    </row>
    <row r="654" customFormat="false" ht="14.25" hidden="false" customHeight="false" outlineLevel="0" collapsed="false">
      <c r="A654" s="0" t="s">
        <v>696</v>
      </c>
      <c r="B654" s="0" t="s">
        <v>38</v>
      </c>
      <c r="C654" s="0" t="s">
        <v>35</v>
      </c>
      <c r="D654" s="9" t="n">
        <v>43200</v>
      </c>
      <c r="E654" s="9" t="n">
        <v>43326</v>
      </c>
      <c r="F654" s="9" t="n">
        <v>43352</v>
      </c>
      <c r="G654" s="9" t="n">
        <v>43355</v>
      </c>
      <c r="H654" s="10" t="s">
        <v>36</v>
      </c>
      <c r="I654" s="0" t="n">
        <v>17</v>
      </c>
      <c r="J654" s="0" t="n">
        <v>37</v>
      </c>
      <c r="K654" s="0" t="n">
        <v>220</v>
      </c>
      <c r="L654" s="0" t="n">
        <v>7</v>
      </c>
      <c r="M654" s="0" t="n">
        <v>4</v>
      </c>
      <c r="N654" s="11" t="n">
        <v>0.05</v>
      </c>
      <c r="O654" s="12" t="n">
        <v>3038.65</v>
      </c>
      <c r="P654" s="12" t="n">
        <v>3946.3</v>
      </c>
      <c r="Q654" s="12" t="n">
        <f aca="false">M654*P654*(1-N654)</f>
        <v>14995.94</v>
      </c>
      <c r="R654" s="12" t="n">
        <f aca="false">M654*O654</f>
        <v>12154.6</v>
      </c>
      <c r="S654" s="12" t="n">
        <f aca="false">Q654-R654</f>
        <v>2841.34</v>
      </c>
      <c r="T654" s="11" t="n">
        <f aca="false">IFERROR(S654/Q654,0)</f>
        <v>0.18947395094939</v>
      </c>
      <c r="U654" s="13" t="n">
        <f aca="false">F654-E654</f>
        <v>26</v>
      </c>
      <c r="V654" s="13" t="n">
        <f aca="false">G654-F654</f>
        <v>3</v>
      </c>
      <c r="W654" s="13" t="n">
        <f aca="false">G654-E654</f>
        <v>29</v>
      </c>
      <c r="X654" s="10" t="n">
        <f aca="false">YEAR(E654)</f>
        <v>2018</v>
      </c>
      <c r="Y654" s="0" t="str">
        <f aca="false">TEXT(E654,"yyyy-mm")</f>
        <v>2018-08</v>
      </c>
      <c r="Z654" s="0" t="str">
        <f aca="false">"Q"&amp;ROUNDUP(MONTH(E654)/3,0)&amp;"-"&amp;YEAR(E654)</f>
        <v>Q3-2018</v>
      </c>
    </row>
    <row r="655" customFormat="false" ht="14.25" hidden="false" customHeight="false" outlineLevel="0" collapsed="false">
      <c r="A655" s="0" t="s">
        <v>697</v>
      </c>
      <c r="B655" s="0" t="s">
        <v>38</v>
      </c>
      <c r="C655" s="0" t="s">
        <v>48</v>
      </c>
      <c r="D655" s="9" t="n">
        <v>43200</v>
      </c>
      <c r="E655" s="9" t="n">
        <v>43326</v>
      </c>
      <c r="F655" s="9" t="n">
        <v>43334</v>
      </c>
      <c r="G655" s="9" t="n">
        <v>43344</v>
      </c>
      <c r="H655" s="10" t="s">
        <v>36</v>
      </c>
      <c r="I655" s="0" t="n">
        <v>14</v>
      </c>
      <c r="J655" s="0" t="n">
        <v>38</v>
      </c>
      <c r="K655" s="0" t="n">
        <v>12</v>
      </c>
      <c r="L655" s="0" t="n">
        <v>26</v>
      </c>
      <c r="M655" s="0" t="n">
        <v>6</v>
      </c>
      <c r="N655" s="11" t="n">
        <v>0.075</v>
      </c>
      <c r="O655" s="12" t="n">
        <v>442.27</v>
      </c>
      <c r="P655" s="12" t="n">
        <v>1078.7</v>
      </c>
      <c r="Q655" s="12" t="n">
        <f aca="false">M655*P655*(1-N655)</f>
        <v>5986.785</v>
      </c>
      <c r="R655" s="12" t="n">
        <f aca="false">M655*O655</f>
        <v>2653.62</v>
      </c>
      <c r="S655" s="12" t="n">
        <f aca="false">Q655-R655</f>
        <v>3333.165</v>
      </c>
      <c r="T655" s="11" t="n">
        <f aca="false">IFERROR(S655/Q655,0)</f>
        <v>0.556753750134672</v>
      </c>
      <c r="U655" s="13" t="n">
        <f aca="false">F655-E655</f>
        <v>8</v>
      </c>
      <c r="V655" s="13" t="n">
        <f aca="false">G655-F655</f>
        <v>10</v>
      </c>
      <c r="W655" s="13" t="n">
        <f aca="false">G655-E655</f>
        <v>18</v>
      </c>
      <c r="X655" s="10" t="n">
        <f aca="false">YEAR(E655)</f>
        <v>2018</v>
      </c>
      <c r="Y655" s="0" t="str">
        <f aca="false">TEXT(E655,"yyyy-mm")</f>
        <v>2018-08</v>
      </c>
      <c r="Z655" s="0" t="str">
        <f aca="false">"Q"&amp;ROUNDUP(MONTH(E655)/3,0)&amp;"-"&amp;YEAR(E655)</f>
        <v>Q3-2018</v>
      </c>
    </row>
    <row r="656" customFormat="false" ht="14.25" hidden="false" customHeight="false" outlineLevel="0" collapsed="false">
      <c r="A656" s="0" t="s">
        <v>698</v>
      </c>
      <c r="B656" s="0" t="s">
        <v>41</v>
      </c>
      <c r="C656" s="0" t="s">
        <v>39</v>
      </c>
      <c r="D656" s="9" t="n">
        <v>43200</v>
      </c>
      <c r="E656" s="9" t="n">
        <v>43327</v>
      </c>
      <c r="F656" s="9" t="n">
        <v>43332</v>
      </c>
      <c r="G656" s="9" t="n">
        <v>43336</v>
      </c>
      <c r="H656" s="10" t="s">
        <v>36</v>
      </c>
      <c r="I656" s="0" t="n">
        <v>24</v>
      </c>
      <c r="J656" s="0" t="n">
        <v>42</v>
      </c>
      <c r="K656" s="0" t="n">
        <v>117</v>
      </c>
      <c r="L656" s="0" t="n">
        <v>8</v>
      </c>
      <c r="M656" s="0" t="n">
        <v>3</v>
      </c>
      <c r="N656" s="11" t="n">
        <v>0.075</v>
      </c>
      <c r="O656" s="12" t="n">
        <v>3967.34</v>
      </c>
      <c r="P656" s="12" t="n">
        <v>5587.8</v>
      </c>
      <c r="Q656" s="12" t="n">
        <f aca="false">M656*P656*(1-N656)</f>
        <v>15506.145</v>
      </c>
      <c r="R656" s="12" t="n">
        <f aca="false">M656*O656</f>
        <v>11902.02</v>
      </c>
      <c r="S656" s="12" t="n">
        <f aca="false">Q656-R656</f>
        <v>3604.125</v>
      </c>
      <c r="T656" s="11" t="n">
        <f aca="false">IFERROR(S656/Q656,0)</f>
        <v>0.232432045489063</v>
      </c>
      <c r="U656" s="13" t="n">
        <f aca="false">F656-E656</f>
        <v>5</v>
      </c>
      <c r="V656" s="13" t="n">
        <f aca="false">G656-F656</f>
        <v>4</v>
      </c>
      <c r="W656" s="13" t="n">
        <f aca="false">G656-E656</f>
        <v>9</v>
      </c>
      <c r="X656" s="10" t="n">
        <f aca="false">YEAR(E656)</f>
        <v>2018</v>
      </c>
      <c r="Y656" s="0" t="str">
        <f aca="false">TEXT(E656,"yyyy-mm")</f>
        <v>2018-08</v>
      </c>
      <c r="Z656" s="0" t="str">
        <f aca="false">"Q"&amp;ROUNDUP(MONTH(E656)/3,0)&amp;"-"&amp;YEAR(E656)</f>
        <v>Q3-2018</v>
      </c>
    </row>
    <row r="657" customFormat="false" ht="14.25" hidden="false" customHeight="false" outlineLevel="0" collapsed="false">
      <c r="A657" s="0" t="s">
        <v>699</v>
      </c>
      <c r="B657" s="0" t="s">
        <v>41</v>
      </c>
      <c r="C657" s="0" t="s">
        <v>48</v>
      </c>
      <c r="D657" s="9" t="n">
        <v>43200</v>
      </c>
      <c r="E657" s="9" t="n">
        <v>43327</v>
      </c>
      <c r="F657" s="9" t="n">
        <v>43353</v>
      </c>
      <c r="G657" s="9" t="n">
        <v>43359</v>
      </c>
      <c r="H657" s="10" t="s">
        <v>36</v>
      </c>
      <c r="I657" s="0" t="n">
        <v>25</v>
      </c>
      <c r="J657" s="0" t="n">
        <v>11</v>
      </c>
      <c r="K657" s="0" t="n">
        <v>50</v>
      </c>
      <c r="L657" s="0" t="n">
        <v>21</v>
      </c>
      <c r="M657" s="0" t="n">
        <v>1</v>
      </c>
      <c r="N657" s="11" t="n">
        <v>0.4</v>
      </c>
      <c r="O657" s="12" t="n">
        <v>1896.37</v>
      </c>
      <c r="P657" s="12" t="n">
        <v>3108.8</v>
      </c>
      <c r="Q657" s="12" t="n">
        <f aca="false">M657*P657*(1-N657)</f>
        <v>1865.28</v>
      </c>
      <c r="R657" s="12" t="n">
        <f aca="false">M657*O657</f>
        <v>1896.37</v>
      </c>
      <c r="S657" s="12" t="n">
        <f aca="false">Q657-R657</f>
        <v>-31.0899999999999</v>
      </c>
      <c r="T657" s="11" t="n">
        <f aca="false">IFERROR(S657/Q657,0)</f>
        <v>-0.0166677388917481</v>
      </c>
      <c r="U657" s="13" t="n">
        <f aca="false">F657-E657</f>
        <v>26</v>
      </c>
      <c r="V657" s="13" t="n">
        <f aca="false">G657-F657</f>
        <v>6</v>
      </c>
      <c r="W657" s="13" t="n">
        <f aca="false">G657-E657</f>
        <v>32</v>
      </c>
      <c r="X657" s="10" t="n">
        <f aca="false">YEAR(E657)</f>
        <v>2018</v>
      </c>
      <c r="Y657" s="0" t="str">
        <f aca="false">TEXT(E657,"yyyy-mm")</f>
        <v>2018-08</v>
      </c>
      <c r="Z657" s="0" t="str">
        <f aca="false">"Q"&amp;ROUNDUP(MONTH(E657)/3,0)&amp;"-"&amp;YEAR(E657)</f>
        <v>Q3-2018</v>
      </c>
    </row>
    <row r="658" customFormat="false" ht="14.25" hidden="false" customHeight="false" outlineLevel="0" collapsed="false">
      <c r="A658" s="0" t="s">
        <v>700</v>
      </c>
      <c r="B658" s="0" t="s">
        <v>43</v>
      </c>
      <c r="C658" s="0" t="s">
        <v>39</v>
      </c>
      <c r="D658" s="9" t="n">
        <v>43200</v>
      </c>
      <c r="E658" s="9" t="n">
        <v>43327</v>
      </c>
      <c r="F658" s="9" t="n">
        <v>43340</v>
      </c>
      <c r="G658" s="9" t="n">
        <v>43348</v>
      </c>
      <c r="H658" s="10" t="s">
        <v>36</v>
      </c>
      <c r="I658" s="0" t="n">
        <v>27</v>
      </c>
      <c r="J658" s="0" t="n">
        <v>24</v>
      </c>
      <c r="K658" s="0" t="n">
        <v>120</v>
      </c>
      <c r="L658" s="0" t="n">
        <v>2</v>
      </c>
      <c r="M658" s="0" t="n">
        <v>1</v>
      </c>
      <c r="N658" s="11" t="n">
        <v>0.05</v>
      </c>
      <c r="O658" s="12" t="n">
        <v>661.96</v>
      </c>
      <c r="P658" s="12" t="n">
        <v>871</v>
      </c>
      <c r="Q658" s="12" t="n">
        <f aca="false">M658*P658*(1-N658)</f>
        <v>827.45</v>
      </c>
      <c r="R658" s="12" t="n">
        <f aca="false">M658*O658</f>
        <v>661.96</v>
      </c>
      <c r="S658" s="12" t="n">
        <f aca="false">Q658-R658</f>
        <v>165.49</v>
      </c>
      <c r="T658" s="11" t="n">
        <f aca="false">IFERROR(S658/Q658,0)</f>
        <v>0.2</v>
      </c>
      <c r="U658" s="13" t="n">
        <f aca="false">F658-E658</f>
        <v>13</v>
      </c>
      <c r="V658" s="13" t="n">
        <f aca="false">G658-F658</f>
        <v>8</v>
      </c>
      <c r="W658" s="13" t="n">
        <f aca="false">G658-E658</f>
        <v>21</v>
      </c>
      <c r="X658" s="10" t="n">
        <f aca="false">YEAR(E658)</f>
        <v>2018</v>
      </c>
      <c r="Y658" s="0" t="str">
        <f aca="false">TEXT(E658,"yyyy-mm")</f>
        <v>2018-08</v>
      </c>
      <c r="Z658" s="0" t="str">
        <f aca="false">"Q"&amp;ROUNDUP(MONTH(E658)/3,0)&amp;"-"&amp;YEAR(E658)</f>
        <v>Q3-2018</v>
      </c>
    </row>
    <row r="659" customFormat="false" ht="14.25" hidden="false" customHeight="false" outlineLevel="0" collapsed="false">
      <c r="A659" s="0" t="s">
        <v>701</v>
      </c>
      <c r="B659" s="0" t="s">
        <v>34</v>
      </c>
      <c r="C659" s="0" t="s">
        <v>46</v>
      </c>
      <c r="D659" s="9" t="n">
        <v>43200</v>
      </c>
      <c r="E659" s="9" t="n">
        <v>43327</v>
      </c>
      <c r="F659" s="9" t="n">
        <v>43340</v>
      </c>
      <c r="G659" s="9" t="n">
        <v>43347</v>
      </c>
      <c r="H659" s="10" t="s">
        <v>36</v>
      </c>
      <c r="I659" s="0" t="n">
        <v>2</v>
      </c>
      <c r="J659" s="0" t="n">
        <v>44</v>
      </c>
      <c r="K659" s="0" t="n">
        <v>279</v>
      </c>
      <c r="L659" s="0" t="n">
        <v>12</v>
      </c>
      <c r="M659" s="0" t="n">
        <v>7</v>
      </c>
      <c r="N659" s="11" t="n">
        <v>0.1</v>
      </c>
      <c r="O659" s="12" t="n">
        <v>1543.35</v>
      </c>
      <c r="P659" s="12" t="n">
        <v>1815.7</v>
      </c>
      <c r="Q659" s="12" t="n">
        <f aca="false">M659*P659*(1-N659)</f>
        <v>11438.91</v>
      </c>
      <c r="R659" s="12" t="n">
        <f aca="false">M659*O659</f>
        <v>10803.45</v>
      </c>
      <c r="S659" s="12" t="n">
        <f aca="false">Q659-R659</f>
        <v>635.460000000001</v>
      </c>
      <c r="T659" s="11" t="n">
        <f aca="false">IFERROR(S659/Q659,0)</f>
        <v>0.0555524958234658</v>
      </c>
      <c r="U659" s="13" t="n">
        <f aca="false">F659-E659</f>
        <v>13</v>
      </c>
      <c r="V659" s="13" t="n">
        <f aca="false">G659-F659</f>
        <v>7</v>
      </c>
      <c r="W659" s="13" t="n">
        <f aca="false">G659-E659</f>
        <v>20</v>
      </c>
      <c r="X659" s="10" t="n">
        <f aca="false">YEAR(E659)</f>
        <v>2018</v>
      </c>
      <c r="Y659" s="0" t="str">
        <f aca="false">TEXT(E659,"yyyy-mm")</f>
        <v>2018-08</v>
      </c>
      <c r="Z659" s="0" t="str">
        <f aca="false">"Q"&amp;ROUNDUP(MONTH(E659)/3,0)&amp;"-"&amp;YEAR(E659)</f>
        <v>Q3-2018</v>
      </c>
    </row>
    <row r="660" customFormat="false" ht="14.25" hidden="false" customHeight="false" outlineLevel="0" collapsed="false">
      <c r="A660" s="0" t="s">
        <v>702</v>
      </c>
      <c r="B660" s="0" t="s">
        <v>38</v>
      </c>
      <c r="C660" s="0" t="s">
        <v>35</v>
      </c>
      <c r="D660" s="9" t="n">
        <v>43200</v>
      </c>
      <c r="E660" s="9" t="n">
        <v>43327</v>
      </c>
      <c r="F660" s="9" t="n">
        <v>43347</v>
      </c>
      <c r="G660" s="9" t="n">
        <v>43352</v>
      </c>
      <c r="H660" s="10" t="s">
        <v>36</v>
      </c>
      <c r="I660" s="0" t="n">
        <v>16</v>
      </c>
      <c r="J660" s="0" t="n">
        <v>42</v>
      </c>
      <c r="K660" s="0" t="n">
        <v>231</v>
      </c>
      <c r="L660" s="0" t="n">
        <v>6</v>
      </c>
      <c r="M660" s="0" t="n">
        <v>7</v>
      </c>
      <c r="N660" s="11" t="n">
        <v>0.075</v>
      </c>
      <c r="O660" s="12" t="n">
        <v>541.7</v>
      </c>
      <c r="P660" s="12" t="n">
        <v>984.9</v>
      </c>
      <c r="Q660" s="12" t="n">
        <f aca="false">M660*P660*(1-N660)</f>
        <v>6377.2275</v>
      </c>
      <c r="R660" s="12" t="n">
        <f aca="false">M660*O660</f>
        <v>3791.9</v>
      </c>
      <c r="S660" s="12" t="n">
        <f aca="false">Q660-R660</f>
        <v>2585.3275</v>
      </c>
      <c r="T660" s="11" t="n">
        <f aca="false">IFERROR(S660/Q660,0)</f>
        <v>0.405399917126996</v>
      </c>
      <c r="U660" s="13" t="n">
        <f aca="false">F660-E660</f>
        <v>20</v>
      </c>
      <c r="V660" s="13" t="n">
        <f aca="false">G660-F660</f>
        <v>5</v>
      </c>
      <c r="W660" s="13" t="n">
        <f aca="false">G660-E660</f>
        <v>25</v>
      </c>
      <c r="X660" s="10" t="n">
        <f aca="false">YEAR(E660)</f>
        <v>2018</v>
      </c>
      <c r="Y660" s="0" t="str">
        <f aca="false">TEXT(E660,"yyyy-mm")</f>
        <v>2018-08</v>
      </c>
      <c r="Z660" s="0" t="str">
        <f aca="false">"Q"&amp;ROUNDUP(MONTH(E660)/3,0)&amp;"-"&amp;YEAR(E660)</f>
        <v>Q3-2018</v>
      </c>
    </row>
    <row r="661" customFormat="false" ht="14.25" hidden="false" customHeight="false" outlineLevel="0" collapsed="false">
      <c r="A661" s="0" t="s">
        <v>703</v>
      </c>
      <c r="B661" s="0" t="s">
        <v>41</v>
      </c>
      <c r="C661" s="0" t="s">
        <v>58</v>
      </c>
      <c r="D661" s="9" t="n">
        <v>43200</v>
      </c>
      <c r="E661" s="9" t="n">
        <v>43327</v>
      </c>
      <c r="F661" s="9" t="n">
        <v>43355</v>
      </c>
      <c r="G661" s="9" t="n">
        <v>43361</v>
      </c>
      <c r="H661" s="10" t="s">
        <v>36</v>
      </c>
      <c r="I661" s="0" t="n">
        <v>22</v>
      </c>
      <c r="J661" s="0" t="n">
        <v>21</v>
      </c>
      <c r="K661" s="0" t="n">
        <v>354</v>
      </c>
      <c r="L661" s="0" t="n">
        <v>30</v>
      </c>
      <c r="M661" s="0" t="n">
        <v>3</v>
      </c>
      <c r="N661" s="11" t="n">
        <v>0.075</v>
      </c>
      <c r="O661" s="12" t="n">
        <v>1727.53</v>
      </c>
      <c r="P661" s="12" t="n">
        <v>3926.2</v>
      </c>
      <c r="Q661" s="12" t="n">
        <f aca="false">M661*P661*(1-N661)</f>
        <v>10895.205</v>
      </c>
      <c r="R661" s="12" t="n">
        <f aca="false">M661*O661</f>
        <v>5182.59</v>
      </c>
      <c r="S661" s="12" t="n">
        <f aca="false">Q661-R661</f>
        <v>5712.615</v>
      </c>
      <c r="T661" s="11" t="n">
        <f aca="false">IFERROR(S661/Q661,0)</f>
        <v>0.524323773623351</v>
      </c>
      <c r="U661" s="13" t="n">
        <f aca="false">F661-E661</f>
        <v>28</v>
      </c>
      <c r="V661" s="13" t="n">
        <f aca="false">G661-F661</f>
        <v>6</v>
      </c>
      <c r="W661" s="13" t="n">
        <f aca="false">G661-E661</f>
        <v>34</v>
      </c>
      <c r="X661" s="10" t="n">
        <f aca="false">YEAR(E661)</f>
        <v>2018</v>
      </c>
      <c r="Y661" s="0" t="str">
        <f aca="false">TEXT(E661,"yyyy-mm")</f>
        <v>2018-08</v>
      </c>
      <c r="Z661" s="0" t="str">
        <f aca="false">"Q"&amp;ROUNDUP(MONTH(E661)/3,0)&amp;"-"&amp;YEAR(E661)</f>
        <v>Q3-2018</v>
      </c>
    </row>
    <row r="662" customFormat="false" ht="14.25" hidden="false" customHeight="false" outlineLevel="0" collapsed="false">
      <c r="A662" s="0" t="s">
        <v>704</v>
      </c>
      <c r="B662" s="0" t="s">
        <v>38</v>
      </c>
      <c r="C662" s="0" t="s">
        <v>46</v>
      </c>
      <c r="D662" s="9" t="n">
        <v>43200</v>
      </c>
      <c r="E662" s="9" t="n">
        <v>43328</v>
      </c>
      <c r="F662" s="9" t="n">
        <v>43356</v>
      </c>
      <c r="G662" s="9" t="n">
        <v>43357</v>
      </c>
      <c r="H662" s="10" t="s">
        <v>36</v>
      </c>
      <c r="I662" s="0" t="n">
        <v>13</v>
      </c>
      <c r="J662" s="0" t="n">
        <v>24</v>
      </c>
      <c r="K662" s="0" t="n">
        <v>304</v>
      </c>
      <c r="L662" s="0" t="n">
        <v>29</v>
      </c>
      <c r="M662" s="0" t="n">
        <v>1</v>
      </c>
      <c r="N662" s="11" t="n">
        <v>0.075</v>
      </c>
      <c r="O662" s="12" t="n">
        <v>126.63</v>
      </c>
      <c r="P662" s="12" t="n">
        <v>234.5</v>
      </c>
      <c r="Q662" s="12" t="n">
        <f aca="false">M662*P662*(1-N662)</f>
        <v>216.9125</v>
      </c>
      <c r="R662" s="12" t="n">
        <f aca="false">M662*O662</f>
        <v>126.63</v>
      </c>
      <c r="S662" s="12" t="n">
        <f aca="false">Q662-R662</f>
        <v>90.2825</v>
      </c>
      <c r="T662" s="11" t="n">
        <f aca="false">IFERROR(S662/Q662,0)</f>
        <v>0.416216216216216</v>
      </c>
      <c r="U662" s="13" t="n">
        <f aca="false">F662-E662</f>
        <v>28</v>
      </c>
      <c r="V662" s="13" t="n">
        <f aca="false">G662-F662</f>
        <v>1</v>
      </c>
      <c r="W662" s="13" t="n">
        <f aca="false">G662-E662</f>
        <v>29</v>
      </c>
      <c r="X662" s="10" t="n">
        <f aca="false">YEAR(E662)</f>
        <v>2018</v>
      </c>
      <c r="Y662" s="0" t="str">
        <f aca="false">TEXT(E662,"yyyy-mm")</f>
        <v>2018-08</v>
      </c>
      <c r="Z662" s="0" t="str">
        <f aca="false">"Q"&amp;ROUNDUP(MONTH(E662)/3,0)&amp;"-"&amp;YEAR(E662)</f>
        <v>Q3-2018</v>
      </c>
    </row>
    <row r="663" customFormat="false" ht="14.25" hidden="false" customHeight="false" outlineLevel="0" collapsed="false">
      <c r="A663" s="0" t="s">
        <v>705</v>
      </c>
      <c r="B663" s="0" t="s">
        <v>34</v>
      </c>
      <c r="C663" s="0" t="s">
        <v>35</v>
      </c>
      <c r="D663" s="9" t="n">
        <v>43200</v>
      </c>
      <c r="E663" s="9" t="n">
        <v>43328</v>
      </c>
      <c r="F663" s="9" t="n">
        <v>43354</v>
      </c>
      <c r="G663" s="9" t="n">
        <v>43360</v>
      </c>
      <c r="H663" s="10" t="s">
        <v>36</v>
      </c>
      <c r="I663" s="0" t="n">
        <v>8</v>
      </c>
      <c r="J663" s="0" t="n">
        <v>18</v>
      </c>
      <c r="K663" s="0" t="n">
        <v>204</v>
      </c>
      <c r="L663" s="0" t="n">
        <v>16</v>
      </c>
      <c r="M663" s="0" t="n">
        <v>8</v>
      </c>
      <c r="N663" s="11" t="n">
        <v>0.2</v>
      </c>
      <c r="O663" s="12" t="n">
        <v>1429.51</v>
      </c>
      <c r="P663" s="12" t="n">
        <v>2552.7</v>
      </c>
      <c r="Q663" s="12" t="n">
        <f aca="false">M663*P663*(1-N663)</f>
        <v>16337.28</v>
      </c>
      <c r="R663" s="12" t="n">
        <f aca="false">M663*O663</f>
        <v>11436.08</v>
      </c>
      <c r="S663" s="12" t="n">
        <f aca="false">Q663-R663</f>
        <v>4901.2</v>
      </c>
      <c r="T663" s="11" t="n">
        <f aca="false">IFERROR(S663/Q663,0)</f>
        <v>0.300000979355193</v>
      </c>
      <c r="U663" s="13" t="n">
        <f aca="false">F663-E663</f>
        <v>26</v>
      </c>
      <c r="V663" s="13" t="n">
        <f aca="false">G663-F663</f>
        <v>6</v>
      </c>
      <c r="W663" s="13" t="n">
        <f aca="false">G663-E663</f>
        <v>32</v>
      </c>
      <c r="X663" s="10" t="n">
        <f aca="false">YEAR(E663)</f>
        <v>2018</v>
      </c>
      <c r="Y663" s="0" t="str">
        <f aca="false">TEXT(E663,"yyyy-mm")</f>
        <v>2018-08</v>
      </c>
      <c r="Z663" s="0" t="str">
        <f aca="false">"Q"&amp;ROUNDUP(MONTH(E663)/3,0)&amp;"-"&amp;YEAR(E663)</f>
        <v>Q3-2018</v>
      </c>
    </row>
    <row r="664" customFormat="false" ht="14.25" hidden="false" customHeight="false" outlineLevel="0" collapsed="false">
      <c r="A664" s="0" t="s">
        <v>706</v>
      </c>
      <c r="B664" s="0" t="s">
        <v>34</v>
      </c>
      <c r="C664" s="0" t="s">
        <v>35</v>
      </c>
      <c r="D664" s="9" t="n">
        <v>43200</v>
      </c>
      <c r="E664" s="9" t="n">
        <v>43328</v>
      </c>
      <c r="F664" s="9" t="n">
        <v>43335</v>
      </c>
      <c r="G664" s="9" t="n">
        <v>43342</v>
      </c>
      <c r="H664" s="10" t="s">
        <v>36</v>
      </c>
      <c r="I664" s="0" t="n">
        <v>2</v>
      </c>
      <c r="J664" s="0" t="n">
        <v>13</v>
      </c>
      <c r="K664" s="0" t="n">
        <v>223</v>
      </c>
      <c r="L664" s="0" t="n">
        <v>32</v>
      </c>
      <c r="M664" s="0" t="n">
        <v>4</v>
      </c>
      <c r="N664" s="11" t="n">
        <v>0.05</v>
      </c>
      <c r="O664" s="12" t="n">
        <v>591.74</v>
      </c>
      <c r="P664" s="12" t="n">
        <v>857.6</v>
      </c>
      <c r="Q664" s="12" t="n">
        <f aca="false">M664*P664*(1-N664)</f>
        <v>3258.88</v>
      </c>
      <c r="R664" s="12" t="n">
        <f aca="false">M664*O664</f>
        <v>2366.96</v>
      </c>
      <c r="S664" s="12" t="n">
        <f aca="false">Q664-R664</f>
        <v>891.92</v>
      </c>
      <c r="T664" s="11" t="n">
        <f aca="false">IFERROR(S664/Q664,0)</f>
        <v>0.273689120188531</v>
      </c>
      <c r="U664" s="13" t="n">
        <f aca="false">F664-E664</f>
        <v>7</v>
      </c>
      <c r="V664" s="13" t="n">
        <f aca="false">G664-F664</f>
        <v>7</v>
      </c>
      <c r="W664" s="13" t="n">
        <f aca="false">G664-E664</f>
        <v>14</v>
      </c>
      <c r="X664" s="10" t="n">
        <f aca="false">YEAR(E664)</f>
        <v>2018</v>
      </c>
      <c r="Y664" s="0" t="str">
        <f aca="false">TEXT(E664,"yyyy-mm")</f>
        <v>2018-08</v>
      </c>
      <c r="Z664" s="0" t="str">
        <f aca="false">"Q"&amp;ROUNDUP(MONTH(E664)/3,0)&amp;"-"&amp;YEAR(E664)</f>
        <v>Q3-2018</v>
      </c>
    </row>
    <row r="665" customFormat="false" ht="14.25" hidden="false" customHeight="false" outlineLevel="0" collapsed="false">
      <c r="A665" s="0" t="s">
        <v>707</v>
      </c>
      <c r="B665" s="0" t="s">
        <v>34</v>
      </c>
      <c r="C665" s="0" t="s">
        <v>79</v>
      </c>
      <c r="D665" s="9" t="n">
        <v>43200</v>
      </c>
      <c r="E665" s="9" t="n">
        <v>43328</v>
      </c>
      <c r="F665" s="9" t="n">
        <v>43341</v>
      </c>
      <c r="G665" s="9" t="n">
        <v>43350</v>
      </c>
      <c r="H665" s="10" t="s">
        <v>36</v>
      </c>
      <c r="I665" s="0" t="n">
        <v>1</v>
      </c>
      <c r="J665" s="0" t="n">
        <v>41</v>
      </c>
      <c r="K665" s="0" t="n">
        <v>70</v>
      </c>
      <c r="L665" s="0" t="n">
        <v>40</v>
      </c>
      <c r="M665" s="0" t="n">
        <v>3</v>
      </c>
      <c r="N665" s="11" t="n">
        <v>0.05</v>
      </c>
      <c r="O665" s="12" t="n">
        <v>553.96</v>
      </c>
      <c r="P665" s="12" t="n">
        <v>1065.3</v>
      </c>
      <c r="Q665" s="12" t="n">
        <f aca="false">M665*P665*(1-N665)</f>
        <v>3036.105</v>
      </c>
      <c r="R665" s="12" t="n">
        <f aca="false">M665*O665</f>
        <v>1661.88</v>
      </c>
      <c r="S665" s="12" t="n">
        <f aca="false">Q665-R665</f>
        <v>1374.225</v>
      </c>
      <c r="T665" s="11" t="n">
        <f aca="false">IFERROR(S665/Q665,0)</f>
        <v>0.452627626514893</v>
      </c>
      <c r="U665" s="13" t="n">
        <f aca="false">F665-E665</f>
        <v>13</v>
      </c>
      <c r="V665" s="13" t="n">
        <f aca="false">G665-F665</f>
        <v>9</v>
      </c>
      <c r="W665" s="13" t="n">
        <f aca="false">G665-E665</f>
        <v>22</v>
      </c>
      <c r="X665" s="10" t="n">
        <f aca="false">YEAR(E665)</f>
        <v>2018</v>
      </c>
      <c r="Y665" s="0" t="str">
        <f aca="false">TEXT(E665,"yyyy-mm")</f>
        <v>2018-08</v>
      </c>
      <c r="Z665" s="0" t="str">
        <f aca="false">"Q"&amp;ROUNDUP(MONTH(E665)/3,0)&amp;"-"&amp;YEAR(E665)</f>
        <v>Q3-2018</v>
      </c>
    </row>
    <row r="666" customFormat="false" ht="14.25" hidden="false" customHeight="false" outlineLevel="0" collapsed="false">
      <c r="A666" s="0" t="s">
        <v>708</v>
      </c>
      <c r="B666" s="0" t="s">
        <v>38</v>
      </c>
      <c r="C666" s="0" t="s">
        <v>58</v>
      </c>
      <c r="D666" s="9" t="n">
        <v>43200</v>
      </c>
      <c r="E666" s="9" t="n">
        <v>43328</v>
      </c>
      <c r="F666" s="9" t="n">
        <v>43354</v>
      </c>
      <c r="G666" s="9" t="n">
        <v>43363</v>
      </c>
      <c r="H666" s="10" t="s">
        <v>36</v>
      </c>
      <c r="I666" s="0" t="n">
        <v>17</v>
      </c>
      <c r="J666" s="0" t="n">
        <v>28</v>
      </c>
      <c r="K666" s="0" t="n">
        <v>332</v>
      </c>
      <c r="L666" s="0" t="n">
        <v>29</v>
      </c>
      <c r="M666" s="0" t="n">
        <v>4</v>
      </c>
      <c r="N666" s="11" t="n">
        <v>0.2</v>
      </c>
      <c r="O666" s="12" t="n">
        <v>1581.2</v>
      </c>
      <c r="P666" s="12" t="n">
        <v>1976.5</v>
      </c>
      <c r="Q666" s="12" t="n">
        <f aca="false">M666*P666*(1-N666)</f>
        <v>6324.8</v>
      </c>
      <c r="R666" s="12" t="n">
        <f aca="false">M666*O666</f>
        <v>6324.8</v>
      </c>
      <c r="S666" s="12" t="n">
        <f aca="false">Q666-R666</f>
        <v>0</v>
      </c>
      <c r="T666" s="11" t="n">
        <f aca="false">IFERROR(S666/Q666,0)</f>
        <v>0</v>
      </c>
      <c r="U666" s="13" t="n">
        <f aca="false">F666-E666</f>
        <v>26</v>
      </c>
      <c r="V666" s="13" t="n">
        <f aca="false">G666-F666</f>
        <v>9</v>
      </c>
      <c r="W666" s="13" t="n">
        <f aca="false">G666-E666</f>
        <v>35</v>
      </c>
      <c r="X666" s="10" t="n">
        <f aca="false">YEAR(E666)</f>
        <v>2018</v>
      </c>
      <c r="Y666" s="0" t="str">
        <f aca="false">TEXT(E666,"yyyy-mm")</f>
        <v>2018-08</v>
      </c>
      <c r="Z666" s="0" t="str">
        <f aca="false">"Q"&amp;ROUNDUP(MONTH(E666)/3,0)&amp;"-"&amp;YEAR(E666)</f>
        <v>Q3-2018</v>
      </c>
    </row>
    <row r="667" customFormat="false" ht="14.25" hidden="false" customHeight="false" outlineLevel="0" collapsed="false">
      <c r="A667" s="0" t="s">
        <v>709</v>
      </c>
      <c r="B667" s="0" t="s">
        <v>34</v>
      </c>
      <c r="C667" s="0" t="s">
        <v>39</v>
      </c>
      <c r="D667" s="9" t="n">
        <v>43200</v>
      </c>
      <c r="E667" s="9" t="n">
        <v>43328</v>
      </c>
      <c r="F667" s="9" t="n">
        <v>43354</v>
      </c>
      <c r="G667" s="9" t="n">
        <v>43361</v>
      </c>
      <c r="H667" s="10" t="s">
        <v>36</v>
      </c>
      <c r="I667" s="0" t="n">
        <v>6</v>
      </c>
      <c r="J667" s="0" t="n">
        <v>27</v>
      </c>
      <c r="K667" s="0" t="n">
        <v>117</v>
      </c>
      <c r="L667" s="0" t="n">
        <v>31</v>
      </c>
      <c r="M667" s="0" t="n">
        <v>2</v>
      </c>
      <c r="N667" s="11" t="n">
        <v>0.3</v>
      </c>
      <c r="O667" s="12" t="n">
        <v>2725.76</v>
      </c>
      <c r="P667" s="12" t="n">
        <v>3839.1</v>
      </c>
      <c r="Q667" s="12" t="n">
        <f aca="false">M667*P667*(1-N667)</f>
        <v>5374.74</v>
      </c>
      <c r="R667" s="12" t="n">
        <f aca="false">M667*O667</f>
        <v>5451.52</v>
      </c>
      <c r="S667" s="12" t="n">
        <f aca="false">Q667-R667</f>
        <v>-76.7800000000007</v>
      </c>
      <c r="T667" s="11" t="n">
        <f aca="false">IFERROR(S667/Q667,0)</f>
        <v>-0.0142853421746914</v>
      </c>
      <c r="U667" s="13" t="n">
        <f aca="false">F667-E667</f>
        <v>26</v>
      </c>
      <c r="V667" s="13" t="n">
        <f aca="false">G667-F667</f>
        <v>7</v>
      </c>
      <c r="W667" s="13" t="n">
        <f aca="false">G667-E667</f>
        <v>33</v>
      </c>
      <c r="X667" s="10" t="n">
        <f aca="false">YEAR(E667)</f>
        <v>2018</v>
      </c>
      <c r="Y667" s="0" t="str">
        <f aca="false">TEXT(E667,"yyyy-mm")</f>
        <v>2018-08</v>
      </c>
      <c r="Z667" s="0" t="str">
        <f aca="false">"Q"&amp;ROUNDUP(MONTH(E667)/3,0)&amp;"-"&amp;YEAR(E667)</f>
        <v>Q3-2018</v>
      </c>
    </row>
    <row r="668" customFormat="false" ht="14.25" hidden="false" customHeight="false" outlineLevel="0" collapsed="false">
      <c r="A668" s="0" t="s">
        <v>710</v>
      </c>
      <c r="B668" s="0" t="s">
        <v>38</v>
      </c>
      <c r="C668" s="0" t="s">
        <v>35</v>
      </c>
      <c r="D668" s="9" t="n">
        <v>43200</v>
      </c>
      <c r="E668" s="9" t="n">
        <v>43328</v>
      </c>
      <c r="F668" s="9" t="n">
        <v>43353</v>
      </c>
      <c r="G668" s="9" t="n">
        <v>43354</v>
      </c>
      <c r="H668" s="10" t="s">
        <v>36</v>
      </c>
      <c r="I668" s="0" t="n">
        <v>16</v>
      </c>
      <c r="J668" s="0" t="n">
        <v>32</v>
      </c>
      <c r="K668" s="0" t="n">
        <v>221</v>
      </c>
      <c r="L668" s="0" t="n">
        <v>2</v>
      </c>
      <c r="M668" s="0" t="n">
        <v>3</v>
      </c>
      <c r="N668" s="11" t="n">
        <v>0.05</v>
      </c>
      <c r="O668" s="12" t="n">
        <v>2807.57</v>
      </c>
      <c r="P668" s="12" t="n">
        <v>3899.4</v>
      </c>
      <c r="Q668" s="12" t="n">
        <f aca="false">M668*P668*(1-N668)</f>
        <v>11113.29</v>
      </c>
      <c r="R668" s="12" t="n">
        <f aca="false">M668*O668</f>
        <v>8422.71</v>
      </c>
      <c r="S668" s="12" t="n">
        <f aca="false">Q668-R668</f>
        <v>2690.58</v>
      </c>
      <c r="T668" s="11" t="n">
        <f aca="false">IFERROR(S668/Q668,0)</f>
        <v>0.242104723263768</v>
      </c>
      <c r="U668" s="13" t="n">
        <f aca="false">F668-E668</f>
        <v>25</v>
      </c>
      <c r="V668" s="13" t="n">
        <f aca="false">G668-F668</f>
        <v>1</v>
      </c>
      <c r="W668" s="13" t="n">
        <f aca="false">G668-E668</f>
        <v>26</v>
      </c>
      <c r="X668" s="10" t="n">
        <f aca="false">YEAR(E668)</f>
        <v>2018</v>
      </c>
      <c r="Y668" s="0" t="str">
        <f aca="false">TEXT(E668,"yyyy-mm")</f>
        <v>2018-08</v>
      </c>
      <c r="Z668" s="0" t="str">
        <f aca="false">"Q"&amp;ROUNDUP(MONTH(E668)/3,0)&amp;"-"&amp;YEAR(E668)</f>
        <v>Q3-2018</v>
      </c>
    </row>
    <row r="669" customFormat="false" ht="14.25" hidden="false" customHeight="false" outlineLevel="0" collapsed="false">
      <c r="A669" s="0" t="s">
        <v>711</v>
      </c>
      <c r="B669" s="0" t="s">
        <v>34</v>
      </c>
      <c r="C669" s="0" t="s">
        <v>35</v>
      </c>
      <c r="D669" s="9" t="n">
        <v>43200</v>
      </c>
      <c r="E669" s="9" t="n">
        <v>43328</v>
      </c>
      <c r="F669" s="9" t="n">
        <v>43347</v>
      </c>
      <c r="G669" s="9" t="n">
        <v>43351</v>
      </c>
      <c r="H669" s="10" t="s">
        <v>36</v>
      </c>
      <c r="I669" s="0" t="n">
        <v>4</v>
      </c>
      <c r="J669" s="0" t="n">
        <v>5</v>
      </c>
      <c r="K669" s="0" t="n">
        <v>220</v>
      </c>
      <c r="L669" s="0" t="n">
        <v>2</v>
      </c>
      <c r="M669" s="0" t="n">
        <v>6</v>
      </c>
      <c r="N669" s="11" t="n">
        <v>0.05</v>
      </c>
      <c r="O669" s="12" t="n">
        <v>85.02</v>
      </c>
      <c r="P669" s="12" t="n">
        <v>180.9</v>
      </c>
      <c r="Q669" s="12" t="n">
        <f aca="false">M669*P669*(1-N669)</f>
        <v>1031.13</v>
      </c>
      <c r="R669" s="12" t="n">
        <f aca="false">M669*O669</f>
        <v>510.12</v>
      </c>
      <c r="S669" s="12" t="n">
        <f aca="false">Q669-R669</f>
        <v>521.01</v>
      </c>
      <c r="T669" s="11" t="n">
        <f aca="false">IFERROR(S669/Q669,0)</f>
        <v>0.505280614471502</v>
      </c>
      <c r="U669" s="13" t="n">
        <f aca="false">F669-E669</f>
        <v>19</v>
      </c>
      <c r="V669" s="13" t="n">
        <f aca="false">G669-F669</f>
        <v>4</v>
      </c>
      <c r="W669" s="13" t="n">
        <f aca="false">G669-E669</f>
        <v>23</v>
      </c>
      <c r="X669" s="10" t="n">
        <f aca="false">YEAR(E669)</f>
        <v>2018</v>
      </c>
      <c r="Y669" s="0" t="str">
        <f aca="false">TEXT(E669,"yyyy-mm")</f>
        <v>2018-08</v>
      </c>
      <c r="Z669" s="0" t="str">
        <f aca="false">"Q"&amp;ROUNDUP(MONTH(E669)/3,0)&amp;"-"&amp;YEAR(E669)</f>
        <v>Q3-2018</v>
      </c>
    </row>
    <row r="670" customFormat="false" ht="14.25" hidden="false" customHeight="false" outlineLevel="0" collapsed="false">
      <c r="A670" s="0" t="s">
        <v>712</v>
      </c>
      <c r="B670" s="0" t="s">
        <v>43</v>
      </c>
      <c r="C670" s="0" t="s">
        <v>46</v>
      </c>
      <c r="D670" s="9" t="n">
        <v>43200</v>
      </c>
      <c r="E670" s="9" t="n">
        <v>43328</v>
      </c>
      <c r="F670" s="9" t="n">
        <v>43351</v>
      </c>
      <c r="G670" s="9" t="n">
        <v>43354</v>
      </c>
      <c r="H670" s="10" t="s">
        <v>36</v>
      </c>
      <c r="I670" s="0" t="n">
        <v>25</v>
      </c>
      <c r="J670" s="0" t="n">
        <v>36</v>
      </c>
      <c r="K670" s="0" t="n">
        <v>282</v>
      </c>
      <c r="L670" s="0" t="n">
        <v>25</v>
      </c>
      <c r="M670" s="0" t="n">
        <v>6</v>
      </c>
      <c r="N670" s="11" t="n">
        <v>0.15</v>
      </c>
      <c r="O670" s="12" t="n">
        <v>588.53</v>
      </c>
      <c r="P670" s="12" t="n">
        <v>1226.1</v>
      </c>
      <c r="Q670" s="12" t="n">
        <f aca="false">M670*P670*(1-N670)</f>
        <v>6253.11</v>
      </c>
      <c r="R670" s="12" t="n">
        <f aca="false">M670*O670</f>
        <v>3531.18</v>
      </c>
      <c r="S670" s="12" t="n">
        <f aca="false">Q670-R670</f>
        <v>2721.93</v>
      </c>
      <c r="T670" s="11" t="n">
        <f aca="false">IFERROR(S670/Q670,0)</f>
        <v>0.435292198601976</v>
      </c>
      <c r="U670" s="13" t="n">
        <f aca="false">F670-E670</f>
        <v>23</v>
      </c>
      <c r="V670" s="13" t="n">
        <f aca="false">G670-F670</f>
        <v>3</v>
      </c>
      <c r="W670" s="13" t="n">
        <f aca="false">G670-E670</f>
        <v>26</v>
      </c>
      <c r="X670" s="10" t="n">
        <f aca="false">YEAR(E670)</f>
        <v>2018</v>
      </c>
      <c r="Y670" s="0" t="str">
        <f aca="false">TEXT(E670,"yyyy-mm")</f>
        <v>2018-08</v>
      </c>
      <c r="Z670" s="0" t="str">
        <f aca="false">"Q"&amp;ROUNDUP(MONTH(E670)/3,0)&amp;"-"&amp;YEAR(E670)</f>
        <v>Q3-2018</v>
      </c>
    </row>
    <row r="671" customFormat="false" ht="14.25" hidden="false" customHeight="false" outlineLevel="0" collapsed="false">
      <c r="A671" s="0" t="s">
        <v>713</v>
      </c>
      <c r="B671" s="0" t="s">
        <v>41</v>
      </c>
      <c r="C671" s="0" t="s">
        <v>46</v>
      </c>
      <c r="D671" s="9" t="n">
        <v>43200</v>
      </c>
      <c r="E671" s="9" t="n">
        <v>43328</v>
      </c>
      <c r="F671" s="9" t="n">
        <v>43346</v>
      </c>
      <c r="G671" s="9" t="n">
        <v>43348</v>
      </c>
      <c r="H671" s="10" t="s">
        <v>36</v>
      </c>
      <c r="I671" s="0" t="n">
        <v>24</v>
      </c>
      <c r="J671" s="0" t="n">
        <v>13</v>
      </c>
      <c r="K671" s="0" t="n">
        <v>263</v>
      </c>
      <c r="L671" s="0" t="n">
        <v>37</v>
      </c>
      <c r="M671" s="0" t="n">
        <v>8</v>
      </c>
      <c r="N671" s="11" t="n">
        <v>0.05</v>
      </c>
      <c r="O671" s="12" t="n">
        <v>313.56</v>
      </c>
      <c r="P671" s="12" t="n">
        <v>783.9</v>
      </c>
      <c r="Q671" s="12" t="n">
        <f aca="false">M671*P671*(1-N671)</f>
        <v>5957.64</v>
      </c>
      <c r="R671" s="12" t="n">
        <f aca="false">M671*O671</f>
        <v>2508.48</v>
      </c>
      <c r="S671" s="12" t="n">
        <f aca="false">Q671-R671</f>
        <v>3449.16</v>
      </c>
      <c r="T671" s="11" t="n">
        <f aca="false">IFERROR(S671/Q671,0)</f>
        <v>0.578947368421053</v>
      </c>
      <c r="U671" s="13" t="n">
        <f aca="false">F671-E671</f>
        <v>18</v>
      </c>
      <c r="V671" s="13" t="n">
        <f aca="false">G671-F671</f>
        <v>2</v>
      </c>
      <c r="W671" s="13" t="n">
        <f aca="false">G671-E671</f>
        <v>20</v>
      </c>
      <c r="X671" s="10" t="n">
        <f aca="false">YEAR(E671)</f>
        <v>2018</v>
      </c>
      <c r="Y671" s="0" t="str">
        <f aca="false">TEXT(E671,"yyyy-mm")</f>
        <v>2018-08</v>
      </c>
      <c r="Z671" s="0" t="str">
        <f aca="false">"Q"&amp;ROUNDUP(MONTH(E671)/3,0)&amp;"-"&amp;YEAR(E671)</f>
        <v>Q3-2018</v>
      </c>
    </row>
    <row r="672" customFormat="false" ht="14.25" hidden="false" customHeight="false" outlineLevel="0" collapsed="false">
      <c r="A672" s="0" t="s">
        <v>714</v>
      </c>
      <c r="B672" s="0" t="s">
        <v>34</v>
      </c>
      <c r="C672" s="0" t="s">
        <v>35</v>
      </c>
      <c r="D672" s="9" t="n">
        <v>43200</v>
      </c>
      <c r="E672" s="9" t="n">
        <v>43329</v>
      </c>
      <c r="F672" s="9" t="n">
        <v>43351</v>
      </c>
      <c r="G672" s="9" t="n">
        <v>43355</v>
      </c>
      <c r="H672" s="10" t="s">
        <v>36</v>
      </c>
      <c r="I672" s="0" t="n">
        <v>7</v>
      </c>
      <c r="J672" s="0" t="n">
        <v>3</v>
      </c>
      <c r="K672" s="0" t="n">
        <v>253</v>
      </c>
      <c r="L672" s="0" t="n">
        <v>16</v>
      </c>
      <c r="M672" s="0" t="n">
        <v>7</v>
      </c>
      <c r="N672" s="11" t="n">
        <v>0.15</v>
      </c>
      <c r="O672" s="12" t="n">
        <v>489.1</v>
      </c>
      <c r="P672" s="12" t="n">
        <v>978.2</v>
      </c>
      <c r="Q672" s="12" t="n">
        <f aca="false">M672*P672*(1-N672)</f>
        <v>5820.29</v>
      </c>
      <c r="R672" s="12" t="n">
        <f aca="false">M672*O672</f>
        <v>3423.7</v>
      </c>
      <c r="S672" s="12" t="n">
        <f aca="false">Q672-R672</f>
        <v>2396.59</v>
      </c>
      <c r="T672" s="11" t="n">
        <f aca="false">IFERROR(S672/Q672,0)</f>
        <v>0.411764705882353</v>
      </c>
      <c r="U672" s="13" t="n">
        <f aca="false">F672-E672</f>
        <v>22</v>
      </c>
      <c r="V672" s="13" t="n">
        <f aca="false">G672-F672</f>
        <v>4</v>
      </c>
      <c r="W672" s="13" t="n">
        <f aca="false">G672-E672</f>
        <v>26</v>
      </c>
      <c r="X672" s="10" t="n">
        <f aca="false">YEAR(E672)</f>
        <v>2018</v>
      </c>
      <c r="Y672" s="0" t="str">
        <f aca="false">TEXT(E672,"yyyy-mm")</f>
        <v>2018-08</v>
      </c>
      <c r="Z672" s="0" t="str">
        <f aca="false">"Q"&amp;ROUNDUP(MONTH(E672)/3,0)&amp;"-"&amp;YEAR(E672)</f>
        <v>Q3-2018</v>
      </c>
    </row>
    <row r="673" customFormat="false" ht="14.25" hidden="false" customHeight="false" outlineLevel="0" collapsed="false">
      <c r="A673" s="0" t="s">
        <v>715</v>
      </c>
      <c r="B673" s="0" t="s">
        <v>38</v>
      </c>
      <c r="C673" s="0" t="s">
        <v>46</v>
      </c>
      <c r="D673" s="9" t="n">
        <v>43200</v>
      </c>
      <c r="E673" s="9" t="n">
        <v>43329</v>
      </c>
      <c r="F673" s="9" t="n">
        <v>43348</v>
      </c>
      <c r="G673" s="9" t="n">
        <v>43356</v>
      </c>
      <c r="H673" s="10" t="s">
        <v>36</v>
      </c>
      <c r="I673" s="0" t="n">
        <v>16</v>
      </c>
      <c r="J673" s="0" t="n">
        <v>14</v>
      </c>
      <c r="K673" s="0" t="n">
        <v>280</v>
      </c>
      <c r="L673" s="0" t="n">
        <v>15</v>
      </c>
      <c r="M673" s="0" t="n">
        <v>6</v>
      </c>
      <c r="N673" s="11" t="n">
        <v>0.15</v>
      </c>
      <c r="O673" s="12" t="n">
        <v>1616.24</v>
      </c>
      <c r="P673" s="12" t="n">
        <v>3169.1</v>
      </c>
      <c r="Q673" s="12" t="n">
        <f aca="false">M673*P673*(1-N673)</f>
        <v>16162.41</v>
      </c>
      <c r="R673" s="12" t="n">
        <f aca="false">M673*O673</f>
        <v>9697.44</v>
      </c>
      <c r="S673" s="12" t="n">
        <f aca="false">Q673-R673</f>
        <v>6464.97</v>
      </c>
      <c r="T673" s="11" t="n">
        <f aca="false">IFERROR(S673/Q673,0)</f>
        <v>0.400000371231765</v>
      </c>
      <c r="U673" s="13" t="n">
        <f aca="false">F673-E673</f>
        <v>19</v>
      </c>
      <c r="V673" s="13" t="n">
        <f aca="false">G673-F673</f>
        <v>8</v>
      </c>
      <c r="W673" s="13" t="n">
        <f aca="false">G673-E673</f>
        <v>27</v>
      </c>
      <c r="X673" s="10" t="n">
        <f aca="false">YEAR(E673)</f>
        <v>2018</v>
      </c>
      <c r="Y673" s="0" t="str">
        <f aca="false">TEXT(E673,"yyyy-mm")</f>
        <v>2018-08</v>
      </c>
      <c r="Z673" s="0" t="str">
        <f aca="false">"Q"&amp;ROUNDUP(MONTH(E673)/3,0)&amp;"-"&amp;YEAR(E673)</f>
        <v>Q3-2018</v>
      </c>
    </row>
    <row r="674" customFormat="false" ht="14.25" hidden="false" customHeight="false" outlineLevel="0" collapsed="false">
      <c r="A674" s="0" t="s">
        <v>716</v>
      </c>
      <c r="B674" s="0" t="s">
        <v>38</v>
      </c>
      <c r="C674" s="0" t="s">
        <v>39</v>
      </c>
      <c r="D674" s="9" t="n">
        <v>43200</v>
      </c>
      <c r="E674" s="9" t="n">
        <v>43329</v>
      </c>
      <c r="F674" s="9" t="n">
        <v>43352</v>
      </c>
      <c r="G674" s="9" t="n">
        <v>43362</v>
      </c>
      <c r="H674" s="10" t="s">
        <v>36</v>
      </c>
      <c r="I674" s="0" t="n">
        <v>18</v>
      </c>
      <c r="J674" s="0" t="n">
        <v>49</v>
      </c>
      <c r="K674" s="0" t="n">
        <v>95</v>
      </c>
      <c r="L674" s="0" t="n">
        <v>13</v>
      </c>
      <c r="M674" s="0" t="n">
        <v>2</v>
      </c>
      <c r="N674" s="11" t="n">
        <v>0.1</v>
      </c>
      <c r="O674" s="12" t="n">
        <v>1497.05</v>
      </c>
      <c r="P674" s="12" t="n">
        <v>3055.2</v>
      </c>
      <c r="Q674" s="12" t="n">
        <f aca="false">M674*P674*(1-N674)</f>
        <v>5499.36</v>
      </c>
      <c r="R674" s="12" t="n">
        <f aca="false">M674*O674</f>
        <v>2994.1</v>
      </c>
      <c r="S674" s="12" t="n">
        <f aca="false">Q674-R674</f>
        <v>2505.26</v>
      </c>
      <c r="T674" s="11" t="n">
        <f aca="false">IFERROR(S674/Q674,0)</f>
        <v>0.45555482819819</v>
      </c>
      <c r="U674" s="13" t="n">
        <f aca="false">F674-E674</f>
        <v>23</v>
      </c>
      <c r="V674" s="13" t="n">
        <f aca="false">G674-F674</f>
        <v>10</v>
      </c>
      <c r="W674" s="13" t="n">
        <f aca="false">G674-E674</f>
        <v>33</v>
      </c>
      <c r="X674" s="10" t="n">
        <f aca="false">YEAR(E674)</f>
        <v>2018</v>
      </c>
      <c r="Y674" s="0" t="str">
        <f aca="false">TEXT(E674,"yyyy-mm")</f>
        <v>2018-08</v>
      </c>
      <c r="Z674" s="0" t="str">
        <f aca="false">"Q"&amp;ROUNDUP(MONTH(E674)/3,0)&amp;"-"&amp;YEAR(E674)</f>
        <v>Q3-2018</v>
      </c>
    </row>
    <row r="675" customFormat="false" ht="14.25" hidden="false" customHeight="false" outlineLevel="0" collapsed="false">
      <c r="A675" s="0" t="s">
        <v>717</v>
      </c>
      <c r="B675" s="0" t="s">
        <v>43</v>
      </c>
      <c r="C675" s="0" t="s">
        <v>39</v>
      </c>
      <c r="D675" s="9" t="n">
        <v>43200</v>
      </c>
      <c r="E675" s="9" t="n">
        <v>43329</v>
      </c>
      <c r="F675" s="9" t="n">
        <v>43355</v>
      </c>
      <c r="G675" s="9" t="n">
        <v>43363</v>
      </c>
      <c r="H675" s="10" t="s">
        <v>36</v>
      </c>
      <c r="I675" s="0" t="n">
        <v>28</v>
      </c>
      <c r="J675" s="0" t="n">
        <v>17</v>
      </c>
      <c r="K675" s="0" t="n">
        <v>202</v>
      </c>
      <c r="L675" s="0" t="n">
        <v>1</v>
      </c>
      <c r="M675" s="0" t="n">
        <v>4</v>
      </c>
      <c r="N675" s="11" t="n">
        <v>0.1</v>
      </c>
      <c r="O675" s="12" t="n">
        <v>1563.78</v>
      </c>
      <c r="P675" s="12" t="n">
        <v>2606.3</v>
      </c>
      <c r="Q675" s="12" t="n">
        <f aca="false">M675*P675*(1-N675)</f>
        <v>9382.68</v>
      </c>
      <c r="R675" s="12" t="n">
        <f aca="false">M675*O675</f>
        <v>6255.12</v>
      </c>
      <c r="S675" s="12" t="n">
        <f aca="false">Q675-R675</f>
        <v>3127.56</v>
      </c>
      <c r="T675" s="11" t="n">
        <f aca="false">IFERROR(S675/Q675,0)</f>
        <v>0.333333333333333</v>
      </c>
      <c r="U675" s="13" t="n">
        <f aca="false">F675-E675</f>
        <v>26</v>
      </c>
      <c r="V675" s="13" t="n">
        <f aca="false">G675-F675</f>
        <v>8</v>
      </c>
      <c r="W675" s="13" t="n">
        <f aca="false">G675-E675</f>
        <v>34</v>
      </c>
      <c r="X675" s="10" t="n">
        <f aca="false">YEAR(E675)</f>
        <v>2018</v>
      </c>
      <c r="Y675" s="0" t="str">
        <f aca="false">TEXT(E675,"yyyy-mm")</f>
        <v>2018-08</v>
      </c>
      <c r="Z675" s="0" t="str">
        <f aca="false">"Q"&amp;ROUNDUP(MONTH(E675)/3,0)&amp;"-"&amp;YEAR(E675)</f>
        <v>Q3-2018</v>
      </c>
    </row>
    <row r="676" customFormat="false" ht="14.25" hidden="false" customHeight="false" outlineLevel="0" collapsed="false">
      <c r="A676" s="0" t="s">
        <v>718</v>
      </c>
      <c r="B676" s="0" t="s">
        <v>34</v>
      </c>
      <c r="C676" s="0" t="s">
        <v>39</v>
      </c>
      <c r="D676" s="9" t="n">
        <v>43200</v>
      </c>
      <c r="E676" s="9" t="n">
        <v>43329</v>
      </c>
      <c r="F676" s="9" t="n">
        <v>43346</v>
      </c>
      <c r="G676" s="9" t="n">
        <v>43355</v>
      </c>
      <c r="H676" s="10" t="s">
        <v>36</v>
      </c>
      <c r="I676" s="0" t="n">
        <v>4</v>
      </c>
      <c r="J676" s="0" t="n">
        <v>33</v>
      </c>
      <c r="K676" s="0" t="n">
        <v>187</v>
      </c>
      <c r="L676" s="0" t="n">
        <v>21</v>
      </c>
      <c r="M676" s="0" t="n">
        <v>7</v>
      </c>
      <c r="N676" s="11" t="n">
        <v>0.075</v>
      </c>
      <c r="O676" s="12" t="n">
        <v>794.35</v>
      </c>
      <c r="P676" s="12" t="n">
        <v>1045.2</v>
      </c>
      <c r="Q676" s="12" t="n">
        <f aca="false">M676*P676*(1-N676)</f>
        <v>6767.67</v>
      </c>
      <c r="R676" s="12" t="n">
        <f aca="false">M676*O676</f>
        <v>5560.45</v>
      </c>
      <c r="S676" s="12" t="n">
        <f aca="false">Q676-R676</f>
        <v>1207.22</v>
      </c>
      <c r="T676" s="11" t="n">
        <f aca="false">IFERROR(S676/Q676,0)</f>
        <v>0.178380447037164</v>
      </c>
      <c r="U676" s="13" t="n">
        <f aca="false">F676-E676</f>
        <v>17</v>
      </c>
      <c r="V676" s="13" t="n">
        <f aca="false">G676-F676</f>
        <v>9</v>
      </c>
      <c r="W676" s="13" t="n">
        <f aca="false">G676-E676</f>
        <v>26</v>
      </c>
      <c r="X676" s="10" t="n">
        <f aca="false">YEAR(E676)</f>
        <v>2018</v>
      </c>
      <c r="Y676" s="0" t="str">
        <f aca="false">TEXT(E676,"yyyy-mm")</f>
        <v>2018-08</v>
      </c>
      <c r="Z676" s="0" t="str">
        <f aca="false">"Q"&amp;ROUNDUP(MONTH(E676)/3,0)&amp;"-"&amp;YEAR(E676)</f>
        <v>Q3-2018</v>
      </c>
    </row>
    <row r="677" customFormat="false" ht="14.25" hidden="false" customHeight="false" outlineLevel="0" collapsed="false">
      <c r="A677" s="0" t="s">
        <v>719</v>
      </c>
      <c r="B677" s="0" t="s">
        <v>34</v>
      </c>
      <c r="C677" s="0" t="s">
        <v>35</v>
      </c>
      <c r="D677" s="9" t="n">
        <v>43200</v>
      </c>
      <c r="E677" s="9" t="n">
        <v>43329</v>
      </c>
      <c r="F677" s="9" t="n">
        <v>43337</v>
      </c>
      <c r="G677" s="9" t="n">
        <v>43346</v>
      </c>
      <c r="H677" s="10" t="s">
        <v>36</v>
      </c>
      <c r="I677" s="0" t="n">
        <v>6</v>
      </c>
      <c r="J677" s="0" t="n">
        <v>19</v>
      </c>
      <c r="K677" s="0" t="n">
        <v>208</v>
      </c>
      <c r="L677" s="0" t="n">
        <v>35</v>
      </c>
      <c r="M677" s="0" t="n">
        <v>8</v>
      </c>
      <c r="N677" s="11" t="n">
        <v>0.3</v>
      </c>
      <c r="O677" s="12" t="n">
        <v>1069.32</v>
      </c>
      <c r="P677" s="12" t="n">
        <v>1909.5</v>
      </c>
      <c r="Q677" s="12" t="n">
        <f aca="false">M677*P677*(1-N677)</f>
        <v>10693.2</v>
      </c>
      <c r="R677" s="12" t="n">
        <f aca="false">M677*O677</f>
        <v>8554.56</v>
      </c>
      <c r="S677" s="12" t="n">
        <f aca="false">Q677-R677</f>
        <v>2138.64</v>
      </c>
      <c r="T677" s="11" t="n">
        <f aca="false">IFERROR(S677/Q677,0)</f>
        <v>0.2</v>
      </c>
      <c r="U677" s="13" t="n">
        <f aca="false">F677-E677</f>
        <v>8</v>
      </c>
      <c r="V677" s="13" t="n">
        <f aca="false">G677-F677</f>
        <v>9</v>
      </c>
      <c r="W677" s="13" t="n">
        <f aca="false">G677-E677</f>
        <v>17</v>
      </c>
      <c r="X677" s="10" t="n">
        <f aca="false">YEAR(E677)</f>
        <v>2018</v>
      </c>
      <c r="Y677" s="0" t="str">
        <f aca="false">TEXT(E677,"yyyy-mm")</f>
        <v>2018-08</v>
      </c>
      <c r="Z677" s="0" t="str">
        <f aca="false">"Q"&amp;ROUNDUP(MONTH(E677)/3,0)&amp;"-"&amp;YEAR(E677)</f>
        <v>Q3-2018</v>
      </c>
    </row>
    <row r="678" customFormat="false" ht="14.25" hidden="false" customHeight="false" outlineLevel="0" collapsed="false">
      <c r="A678" s="0" t="s">
        <v>720</v>
      </c>
      <c r="B678" s="0" t="s">
        <v>41</v>
      </c>
      <c r="C678" s="0" t="s">
        <v>39</v>
      </c>
      <c r="D678" s="9" t="n">
        <v>43200</v>
      </c>
      <c r="E678" s="9" t="n">
        <v>43329</v>
      </c>
      <c r="F678" s="9" t="n">
        <v>43357</v>
      </c>
      <c r="G678" s="9" t="n">
        <v>43367</v>
      </c>
      <c r="H678" s="10" t="s">
        <v>36</v>
      </c>
      <c r="I678" s="0" t="n">
        <v>23</v>
      </c>
      <c r="J678" s="0" t="n">
        <v>19</v>
      </c>
      <c r="K678" s="0" t="n">
        <v>104</v>
      </c>
      <c r="L678" s="0" t="n">
        <v>3</v>
      </c>
      <c r="M678" s="0" t="n">
        <v>3</v>
      </c>
      <c r="N678" s="11" t="n">
        <v>0.15</v>
      </c>
      <c r="O678" s="12" t="n">
        <v>689.43</v>
      </c>
      <c r="P678" s="12" t="n">
        <v>984.9</v>
      </c>
      <c r="Q678" s="12" t="n">
        <f aca="false">M678*P678*(1-N678)</f>
        <v>2511.495</v>
      </c>
      <c r="R678" s="12" t="n">
        <f aca="false">M678*O678</f>
        <v>2068.29</v>
      </c>
      <c r="S678" s="12" t="n">
        <f aca="false">Q678-R678</f>
        <v>443.205</v>
      </c>
      <c r="T678" s="11" t="n">
        <f aca="false">IFERROR(S678/Q678,0)</f>
        <v>0.176470588235294</v>
      </c>
      <c r="U678" s="13" t="n">
        <f aca="false">F678-E678</f>
        <v>28</v>
      </c>
      <c r="V678" s="13" t="n">
        <f aca="false">G678-F678</f>
        <v>10</v>
      </c>
      <c r="W678" s="13" t="n">
        <f aca="false">G678-E678</f>
        <v>38</v>
      </c>
      <c r="X678" s="10" t="n">
        <f aca="false">YEAR(E678)</f>
        <v>2018</v>
      </c>
      <c r="Y678" s="0" t="str">
        <f aca="false">TEXT(E678,"yyyy-mm")</f>
        <v>2018-08</v>
      </c>
      <c r="Z678" s="0" t="str">
        <f aca="false">"Q"&amp;ROUNDUP(MONTH(E678)/3,0)&amp;"-"&amp;YEAR(E678)</f>
        <v>Q3-2018</v>
      </c>
    </row>
    <row r="679" customFormat="false" ht="14.25" hidden="false" customHeight="false" outlineLevel="0" collapsed="false">
      <c r="A679" s="0" t="s">
        <v>721</v>
      </c>
      <c r="B679" s="0" t="s">
        <v>34</v>
      </c>
      <c r="C679" s="0" t="s">
        <v>39</v>
      </c>
      <c r="D679" s="9" t="n">
        <v>43200</v>
      </c>
      <c r="E679" s="9" t="n">
        <v>43329</v>
      </c>
      <c r="F679" s="9" t="n">
        <v>43352</v>
      </c>
      <c r="G679" s="9" t="n">
        <v>43355</v>
      </c>
      <c r="H679" s="10" t="s">
        <v>36</v>
      </c>
      <c r="I679" s="0" t="n">
        <v>1</v>
      </c>
      <c r="J679" s="0" t="n">
        <v>17</v>
      </c>
      <c r="K679" s="0" t="n">
        <v>153</v>
      </c>
      <c r="L679" s="0" t="n">
        <v>38</v>
      </c>
      <c r="M679" s="0" t="n">
        <v>6</v>
      </c>
      <c r="N679" s="11" t="n">
        <v>0.075</v>
      </c>
      <c r="O679" s="12" t="n">
        <v>944.3</v>
      </c>
      <c r="P679" s="12" t="n">
        <v>1165.8</v>
      </c>
      <c r="Q679" s="12" t="n">
        <f aca="false">M679*P679*(1-N679)</f>
        <v>6470.19</v>
      </c>
      <c r="R679" s="12" t="n">
        <f aca="false">M679*O679</f>
        <v>5665.8</v>
      </c>
      <c r="S679" s="12" t="n">
        <f aca="false">Q679-R679</f>
        <v>804.39</v>
      </c>
      <c r="T679" s="11" t="n">
        <f aca="false">IFERROR(S679/Q679,0)</f>
        <v>0.124322469664724</v>
      </c>
      <c r="U679" s="13" t="n">
        <f aca="false">F679-E679</f>
        <v>23</v>
      </c>
      <c r="V679" s="13" t="n">
        <f aca="false">G679-F679</f>
        <v>3</v>
      </c>
      <c r="W679" s="13" t="n">
        <f aca="false">G679-E679</f>
        <v>26</v>
      </c>
      <c r="X679" s="10" t="n">
        <f aca="false">YEAR(E679)</f>
        <v>2018</v>
      </c>
      <c r="Y679" s="0" t="str">
        <f aca="false">TEXT(E679,"yyyy-mm")</f>
        <v>2018-08</v>
      </c>
      <c r="Z679" s="0" t="str">
        <f aca="false">"Q"&amp;ROUNDUP(MONTH(E679)/3,0)&amp;"-"&amp;YEAR(E679)</f>
        <v>Q3-2018</v>
      </c>
    </row>
    <row r="680" customFormat="false" ht="14.25" hidden="false" customHeight="false" outlineLevel="0" collapsed="false">
      <c r="A680" s="0" t="s">
        <v>722</v>
      </c>
      <c r="B680" s="0" t="s">
        <v>34</v>
      </c>
      <c r="C680" s="0" t="s">
        <v>39</v>
      </c>
      <c r="D680" s="9" t="n">
        <v>43200</v>
      </c>
      <c r="E680" s="9" t="n">
        <v>43329</v>
      </c>
      <c r="F680" s="9" t="n">
        <v>43342</v>
      </c>
      <c r="G680" s="9" t="n">
        <v>43344</v>
      </c>
      <c r="H680" s="10" t="s">
        <v>36</v>
      </c>
      <c r="I680" s="0" t="n">
        <v>8</v>
      </c>
      <c r="J680" s="0" t="n">
        <v>11</v>
      </c>
      <c r="K680" s="0" t="n">
        <v>129</v>
      </c>
      <c r="L680" s="0" t="n">
        <v>43</v>
      </c>
      <c r="M680" s="0" t="n">
        <v>7</v>
      </c>
      <c r="N680" s="11" t="n">
        <v>0.05</v>
      </c>
      <c r="O680" s="12" t="n">
        <v>944.3</v>
      </c>
      <c r="P680" s="12" t="n">
        <v>1748.7</v>
      </c>
      <c r="Q680" s="12" t="n">
        <f aca="false">M680*P680*(1-N680)</f>
        <v>11628.855</v>
      </c>
      <c r="R680" s="12" t="n">
        <f aca="false">M680*O680</f>
        <v>6610.1</v>
      </c>
      <c r="S680" s="12" t="n">
        <f aca="false">Q680-R680</f>
        <v>5018.755</v>
      </c>
      <c r="T680" s="11" t="n">
        <f aca="false">IFERROR(S680/Q680,0)</f>
        <v>0.431577743466575</v>
      </c>
      <c r="U680" s="13" t="n">
        <f aca="false">F680-E680</f>
        <v>13</v>
      </c>
      <c r="V680" s="13" t="n">
        <f aca="false">G680-F680</f>
        <v>2</v>
      </c>
      <c r="W680" s="13" t="n">
        <f aca="false">G680-E680</f>
        <v>15</v>
      </c>
      <c r="X680" s="10" t="n">
        <f aca="false">YEAR(E680)</f>
        <v>2018</v>
      </c>
      <c r="Y680" s="0" t="str">
        <f aca="false">TEXT(E680,"yyyy-mm")</f>
        <v>2018-08</v>
      </c>
      <c r="Z680" s="0" t="str">
        <f aca="false">"Q"&amp;ROUNDUP(MONTH(E680)/3,0)&amp;"-"&amp;YEAR(E680)</f>
        <v>Q3-2018</v>
      </c>
    </row>
    <row r="681" customFormat="false" ht="14.25" hidden="false" customHeight="false" outlineLevel="0" collapsed="false">
      <c r="A681" s="0" t="s">
        <v>723</v>
      </c>
      <c r="B681" s="0" t="s">
        <v>34</v>
      </c>
      <c r="C681" s="0" t="s">
        <v>58</v>
      </c>
      <c r="D681" s="9" t="n">
        <v>43200</v>
      </c>
      <c r="E681" s="9" t="n">
        <v>43329</v>
      </c>
      <c r="F681" s="9" t="n">
        <v>43333</v>
      </c>
      <c r="G681" s="9" t="n">
        <v>43337</v>
      </c>
      <c r="H681" s="10" t="s">
        <v>36</v>
      </c>
      <c r="I681" s="0" t="n">
        <v>1</v>
      </c>
      <c r="J681" s="0" t="n">
        <v>11</v>
      </c>
      <c r="K681" s="0" t="n">
        <v>357</v>
      </c>
      <c r="L681" s="0" t="n">
        <v>8</v>
      </c>
      <c r="M681" s="0" t="n">
        <v>3</v>
      </c>
      <c r="N681" s="11" t="n">
        <v>0.1</v>
      </c>
      <c r="O681" s="12" t="n">
        <v>2024.07</v>
      </c>
      <c r="P681" s="12" t="n">
        <v>3819</v>
      </c>
      <c r="Q681" s="12" t="n">
        <f aca="false">M681*P681*(1-N681)</f>
        <v>10311.3</v>
      </c>
      <c r="R681" s="12" t="n">
        <f aca="false">M681*O681</f>
        <v>6072.21</v>
      </c>
      <c r="S681" s="12" t="n">
        <f aca="false">Q681-R681</f>
        <v>4239.09</v>
      </c>
      <c r="T681" s="11" t="n">
        <f aca="false">IFERROR(S681/Q681,0)</f>
        <v>0.411111111111111</v>
      </c>
      <c r="U681" s="13" t="n">
        <f aca="false">F681-E681</f>
        <v>4</v>
      </c>
      <c r="V681" s="13" t="n">
        <f aca="false">G681-F681</f>
        <v>4</v>
      </c>
      <c r="W681" s="13" t="n">
        <f aca="false">G681-E681</f>
        <v>8</v>
      </c>
      <c r="X681" s="10" t="n">
        <f aca="false">YEAR(E681)</f>
        <v>2018</v>
      </c>
      <c r="Y681" s="0" t="str">
        <f aca="false">TEXT(E681,"yyyy-mm")</f>
        <v>2018-08</v>
      </c>
      <c r="Z681" s="0" t="str">
        <f aca="false">"Q"&amp;ROUNDUP(MONTH(E681)/3,0)&amp;"-"&amp;YEAR(E681)</f>
        <v>Q3-2018</v>
      </c>
    </row>
    <row r="682" customFormat="false" ht="14.25" hidden="false" customHeight="false" outlineLevel="0" collapsed="false">
      <c r="A682" s="0" t="s">
        <v>724</v>
      </c>
      <c r="B682" s="0" t="s">
        <v>38</v>
      </c>
      <c r="C682" s="0" t="s">
        <v>39</v>
      </c>
      <c r="D682" s="9" t="n">
        <v>43200</v>
      </c>
      <c r="E682" s="9" t="n">
        <v>43329</v>
      </c>
      <c r="F682" s="9" t="n">
        <v>43338</v>
      </c>
      <c r="G682" s="9" t="n">
        <v>43340</v>
      </c>
      <c r="H682" s="10" t="s">
        <v>36</v>
      </c>
      <c r="I682" s="0" t="n">
        <v>17</v>
      </c>
      <c r="J682" s="0" t="n">
        <v>22</v>
      </c>
      <c r="K682" s="0" t="n">
        <v>191</v>
      </c>
      <c r="L682" s="0" t="n">
        <v>26</v>
      </c>
      <c r="M682" s="0" t="n">
        <v>1</v>
      </c>
      <c r="N682" s="11" t="n">
        <v>0.05</v>
      </c>
      <c r="O682" s="12" t="n">
        <v>744.71</v>
      </c>
      <c r="P682" s="12" t="n">
        <v>1145.7</v>
      </c>
      <c r="Q682" s="12" t="n">
        <f aca="false">M682*P682*(1-N682)</f>
        <v>1088.415</v>
      </c>
      <c r="R682" s="12" t="n">
        <f aca="false">M682*O682</f>
        <v>744.71</v>
      </c>
      <c r="S682" s="12" t="n">
        <f aca="false">Q682-R682</f>
        <v>343.705</v>
      </c>
      <c r="T682" s="11" t="n">
        <f aca="false">IFERROR(S682/Q682,0)</f>
        <v>0.31578487984822</v>
      </c>
      <c r="U682" s="13" t="n">
        <f aca="false">F682-E682</f>
        <v>9</v>
      </c>
      <c r="V682" s="13" t="n">
        <f aca="false">G682-F682</f>
        <v>2</v>
      </c>
      <c r="W682" s="13" t="n">
        <f aca="false">G682-E682</f>
        <v>11</v>
      </c>
      <c r="X682" s="10" t="n">
        <f aca="false">YEAR(E682)</f>
        <v>2018</v>
      </c>
      <c r="Y682" s="0" t="str">
        <f aca="false">TEXT(E682,"yyyy-mm")</f>
        <v>2018-08</v>
      </c>
      <c r="Z682" s="0" t="str">
        <f aca="false">"Q"&amp;ROUNDUP(MONTH(E682)/3,0)&amp;"-"&amp;YEAR(E682)</f>
        <v>Q3-2018</v>
      </c>
    </row>
    <row r="683" customFormat="false" ht="14.25" hidden="false" customHeight="false" outlineLevel="0" collapsed="false">
      <c r="A683" s="0" t="s">
        <v>725</v>
      </c>
      <c r="B683" s="0" t="s">
        <v>34</v>
      </c>
      <c r="C683" s="0" t="s">
        <v>35</v>
      </c>
      <c r="D683" s="9" t="n">
        <v>43200</v>
      </c>
      <c r="E683" s="9" t="n">
        <v>43329</v>
      </c>
      <c r="F683" s="9" t="n">
        <v>43336</v>
      </c>
      <c r="G683" s="9" t="n">
        <v>43341</v>
      </c>
      <c r="H683" s="10" t="s">
        <v>36</v>
      </c>
      <c r="I683" s="0" t="n">
        <v>8</v>
      </c>
      <c r="J683" s="0" t="n">
        <v>31</v>
      </c>
      <c r="K683" s="0" t="n">
        <v>214</v>
      </c>
      <c r="L683" s="0" t="n">
        <v>10</v>
      </c>
      <c r="M683" s="0" t="n">
        <v>5</v>
      </c>
      <c r="N683" s="11" t="n">
        <v>0.15</v>
      </c>
      <c r="O683" s="12" t="n">
        <v>1968.19</v>
      </c>
      <c r="P683" s="12" t="n">
        <v>3644.8</v>
      </c>
      <c r="Q683" s="12" t="n">
        <f aca="false">M683*P683*(1-N683)</f>
        <v>15490.4</v>
      </c>
      <c r="R683" s="12" t="n">
        <f aca="false">M683*O683</f>
        <v>9840.95</v>
      </c>
      <c r="S683" s="12" t="n">
        <f aca="false">Q683-R683</f>
        <v>5649.45</v>
      </c>
      <c r="T683" s="11" t="n">
        <f aca="false">IFERROR(S683/Q683,0)</f>
        <v>0.364706527914063</v>
      </c>
      <c r="U683" s="13" t="n">
        <f aca="false">F683-E683</f>
        <v>7</v>
      </c>
      <c r="V683" s="13" t="n">
        <f aca="false">G683-F683</f>
        <v>5</v>
      </c>
      <c r="W683" s="13" t="n">
        <f aca="false">G683-E683</f>
        <v>12</v>
      </c>
      <c r="X683" s="10" t="n">
        <f aca="false">YEAR(E683)</f>
        <v>2018</v>
      </c>
      <c r="Y683" s="0" t="str">
        <f aca="false">TEXT(E683,"yyyy-mm")</f>
        <v>2018-08</v>
      </c>
      <c r="Z683" s="0" t="str">
        <f aca="false">"Q"&amp;ROUNDUP(MONTH(E683)/3,0)&amp;"-"&amp;YEAR(E683)</f>
        <v>Q3-2018</v>
      </c>
    </row>
    <row r="684" customFormat="false" ht="14.25" hidden="false" customHeight="false" outlineLevel="0" collapsed="false">
      <c r="A684" s="0" t="s">
        <v>726</v>
      </c>
      <c r="B684" s="0" t="s">
        <v>34</v>
      </c>
      <c r="C684" s="0" t="s">
        <v>39</v>
      </c>
      <c r="D684" s="9" t="n">
        <v>43200</v>
      </c>
      <c r="E684" s="9" t="n">
        <v>43329</v>
      </c>
      <c r="F684" s="9" t="n">
        <v>43342</v>
      </c>
      <c r="G684" s="9" t="n">
        <v>43352</v>
      </c>
      <c r="H684" s="10" t="s">
        <v>36</v>
      </c>
      <c r="I684" s="0" t="n">
        <v>6</v>
      </c>
      <c r="J684" s="0" t="n">
        <v>13</v>
      </c>
      <c r="K684" s="0" t="n">
        <v>171</v>
      </c>
      <c r="L684" s="0" t="n">
        <v>13</v>
      </c>
      <c r="M684" s="0" t="n">
        <v>5</v>
      </c>
      <c r="N684" s="11" t="n">
        <v>0.1</v>
      </c>
      <c r="O684" s="12" t="n">
        <v>3092.72</v>
      </c>
      <c r="P684" s="12" t="n">
        <v>3865.9</v>
      </c>
      <c r="Q684" s="12" t="n">
        <f aca="false">M684*P684*(1-N684)</f>
        <v>17396.55</v>
      </c>
      <c r="R684" s="12" t="n">
        <f aca="false">M684*O684</f>
        <v>15463.6</v>
      </c>
      <c r="S684" s="12" t="n">
        <f aca="false">Q684-R684</f>
        <v>1932.95</v>
      </c>
      <c r="T684" s="11" t="n">
        <f aca="false">IFERROR(S684/Q684,0)</f>
        <v>0.111111111111111</v>
      </c>
      <c r="U684" s="13" t="n">
        <f aca="false">F684-E684</f>
        <v>13</v>
      </c>
      <c r="V684" s="13" t="n">
        <f aca="false">G684-F684</f>
        <v>10</v>
      </c>
      <c r="W684" s="13" t="n">
        <f aca="false">G684-E684</f>
        <v>23</v>
      </c>
      <c r="X684" s="10" t="n">
        <f aca="false">YEAR(E684)</f>
        <v>2018</v>
      </c>
      <c r="Y684" s="0" t="str">
        <f aca="false">TEXT(E684,"yyyy-mm")</f>
        <v>2018-08</v>
      </c>
      <c r="Z684" s="0" t="str">
        <f aca="false">"Q"&amp;ROUNDUP(MONTH(E684)/3,0)&amp;"-"&amp;YEAR(E684)</f>
        <v>Q3-2018</v>
      </c>
    </row>
    <row r="685" customFormat="false" ht="14.25" hidden="false" customHeight="false" outlineLevel="0" collapsed="false">
      <c r="A685" s="0" t="s">
        <v>727</v>
      </c>
      <c r="B685" s="0" t="s">
        <v>41</v>
      </c>
      <c r="C685" s="0" t="s">
        <v>48</v>
      </c>
      <c r="D685" s="9" t="n">
        <v>43200</v>
      </c>
      <c r="E685" s="9" t="n">
        <v>43329</v>
      </c>
      <c r="F685" s="9" t="n">
        <v>43354</v>
      </c>
      <c r="G685" s="9" t="n">
        <v>43364</v>
      </c>
      <c r="H685" s="10" t="s">
        <v>36</v>
      </c>
      <c r="I685" s="0" t="n">
        <v>21</v>
      </c>
      <c r="J685" s="0" t="n">
        <v>35</v>
      </c>
      <c r="K685" s="0" t="n">
        <v>12</v>
      </c>
      <c r="L685" s="0" t="n">
        <v>26</v>
      </c>
      <c r="M685" s="0" t="n">
        <v>6</v>
      </c>
      <c r="N685" s="11" t="n">
        <v>0.05</v>
      </c>
      <c r="O685" s="12" t="n">
        <v>110.75</v>
      </c>
      <c r="P685" s="12" t="n">
        <v>194.3</v>
      </c>
      <c r="Q685" s="12" t="n">
        <f aca="false">M685*P685*(1-N685)</f>
        <v>1107.51</v>
      </c>
      <c r="R685" s="12" t="n">
        <f aca="false">M685*O685</f>
        <v>664.5</v>
      </c>
      <c r="S685" s="12" t="n">
        <f aca="false">Q685-R685</f>
        <v>443.01</v>
      </c>
      <c r="T685" s="11" t="n">
        <f aca="false">IFERROR(S685/Q685,0)</f>
        <v>0.400005417558307</v>
      </c>
      <c r="U685" s="13" t="n">
        <f aca="false">F685-E685</f>
        <v>25</v>
      </c>
      <c r="V685" s="13" t="n">
        <f aca="false">G685-F685</f>
        <v>10</v>
      </c>
      <c r="W685" s="13" t="n">
        <f aca="false">G685-E685</f>
        <v>35</v>
      </c>
      <c r="X685" s="10" t="n">
        <f aca="false">YEAR(E685)</f>
        <v>2018</v>
      </c>
      <c r="Y685" s="0" t="str">
        <f aca="false">TEXT(E685,"yyyy-mm")</f>
        <v>2018-08</v>
      </c>
      <c r="Z685" s="0" t="str">
        <f aca="false">"Q"&amp;ROUNDUP(MONTH(E685)/3,0)&amp;"-"&amp;YEAR(E685)</f>
        <v>Q3-2018</v>
      </c>
    </row>
    <row r="686" customFormat="false" ht="14.25" hidden="false" customHeight="false" outlineLevel="0" collapsed="false">
      <c r="A686" s="0" t="s">
        <v>728</v>
      </c>
      <c r="B686" s="0" t="s">
        <v>38</v>
      </c>
      <c r="C686" s="0" t="s">
        <v>39</v>
      </c>
      <c r="D686" s="9" t="n">
        <v>43200</v>
      </c>
      <c r="E686" s="9" t="n">
        <v>43330</v>
      </c>
      <c r="F686" s="9" t="n">
        <v>43349</v>
      </c>
      <c r="G686" s="9" t="n">
        <v>43350</v>
      </c>
      <c r="H686" s="10" t="s">
        <v>36</v>
      </c>
      <c r="I686" s="0" t="n">
        <v>16</v>
      </c>
      <c r="J686" s="0" t="n">
        <v>30</v>
      </c>
      <c r="K686" s="0" t="n">
        <v>139</v>
      </c>
      <c r="L686" s="0" t="n">
        <v>11</v>
      </c>
      <c r="M686" s="0" t="n">
        <v>2</v>
      </c>
      <c r="N686" s="11" t="n">
        <v>0.075</v>
      </c>
      <c r="O686" s="12" t="n">
        <v>1681.7</v>
      </c>
      <c r="P686" s="12" t="n">
        <v>3363.4</v>
      </c>
      <c r="Q686" s="12" t="n">
        <f aca="false">M686*P686*(1-N686)</f>
        <v>6222.29</v>
      </c>
      <c r="R686" s="12" t="n">
        <f aca="false">M686*O686</f>
        <v>3363.4</v>
      </c>
      <c r="S686" s="12" t="n">
        <f aca="false">Q686-R686</f>
        <v>2858.89</v>
      </c>
      <c r="T686" s="11" t="n">
        <f aca="false">IFERROR(S686/Q686,0)</f>
        <v>0.45945945945946</v>
      </c>
      <c r="U686" s="13" t="n">
        <f aca="false">F686-E686</f>
        <v>19</v>
      </c>
      <c r="V686" s="13" t="n">
        <f aca="false">G686-F686</f>
        <v>1</v>
      </c>
      <c r="W686" s="13" t="n">
        <f aca="false">G686-E686</f>
        <v>20</v>
      </c>
      <c r="X686" s="10" t="n">
        <f aca="false">YEAR(E686)</f>
        <v>2018</v>
      </c>
      <c r="Y686" s="0" t="str">
        <f aca="false">TEXT(E686,"yyyy-mm")</f>
        <v>2018-08</v>
      </c>
      <c r="Z686" s="0" t="str">
        <f aca="false">"Q"&amp;ROUNDUP(MONTH(E686)/3,0)&amp;"-"&amp;YEAR(E686)</f>
        <v>Q3-2018</v>
      </c>
    </row>
    <row r="687" customFormat="false" ht="14.25" hidden="false" customHeight="false" outlineLevel="0" collapsed="false">
      <c r="A687" s="0" t="s">
        <v>729</v>
      </c>
      <c r="B687" s="0" t="s">
        <v>34</v>
      </c>
      <c r="C687" s="0" t="s">
        <v>48</v>
      </c>
      <c r="D687" s="9" t="n">
        <v>43200</v>
      </c>
      <c r="E687" s="9" t="n">
        <v>43330</v>
      </c>
      <c r="F687" s="9" t="n">
        <v>43342</v>
      </c>
      <c r="G687" s="9" t="n">
        <v>43348</v>
      </c>
      <c r="H687" s="10" t="s">
        <v>36</v>
      </c>
      <c r="I687" s="0" t="n">
        <v>9</v>
      </c>
      <c r="J687" s="0" t="n">
        <v>31</v>
      </c>
      <c r="K687" s="0" t="n">
        <v>51</v>
      </c>
      <c r="L687" s="0" t="n">
        <v>40</v>
      </c>
      <c r="M687" s="0" t="n">
        <v>5</v>
      </c>
      <c r="N687" s="11" t="n">
        <v>0.075</v>
      </c>
      <c r="O687" s="12" t="n">
        <v>2406.64</v>
      </c>
      <c r="P687" s="12" t="n">
        <v>3008.3</v>
      </c>
      <c r="Q687" s="12" t="n">
        <f aca="false">M687*P687*(1-N687)</f>
        <v>13913.3875</v>
      </c>
      <c r="R687" s="12" t="n">
        <f aca="false">M687*O687</f>
        <v>12033.2</v>
      </c>
      <c r="S687" s="12" t="n">
        <f aca="false">Q687-R687</f>
        <v>1880.1875</v>
      </c>
      <c r="T687" s="11" t="n">
        <f aca="false">IFERROR(S687/Q687,0)</f>
        <v>0.135135135135135</v>
      </c>
      <c r="U687" s="13" t="n">
        <f aca="false">F687-E687</f>
        <v>12</v>
      </c>
      <c r="V687" s="13" t="n">
        <f aca="false">G687-F687</f>
        <v>6</v>
      </c>
      <c r="W687" s="13" t="n">
        <f aca="false">G687-E687</f>
        <v>18</v>
      </c>
      <c r="X687" s="10" t="n">
        <f aca="false">YEAR(E687)</f>
        <v>2018</v>
      </c>
      <c r="Y687" s="0" t="str">
        <f aca="false">TEXT(E687,"yyyy-mm")</f>
        <v>2018-08</v>
      </c>
      <c r="Z687" s="0" t="str">
        <f aca="false">"Q"&amp;ROUNDUP(MONTH(E687)/3,0)&amp;"-"&amp;YEAR(E687)</f>
        <v>Q3-2018</v>
      </c>
    </row>
    <row r="688" customFormat="false" ht="14.25" hidden="false" customHeight="false" outlineLevel="0" collapsed="false">
      <c r="A688" s="0" t="s">
        <v>730</v>
      </c>
      <c r="B688" s="0" t="s">
        <v>34</v>
      </c>
      <c r="C688" s="0" t="s">
        <v>35</v>
      </c>
      <c r="D688" s="9" t="n">
        <v>43200</v>
      </c>
      <c r="E688" s="9" t="n">
        <v>43330</v>
      </c>
      <c r="F688" s="9" t="n">
        <v>43352</v>
      </c>
      <c r="G688" s="9" t="n">
        <v>43354</v>
      </c>
      <c r="H688" s="10" t="s">
        <v>36</v>
      </c>
      <c r="I688" s="0" t="n">
        <v>8</v>
      </c>
      <c r="J688" s="0" t="n">
        <v>4</v>
      </c>
      <c r="K688" s="0" t="n">
        <v>241</v>
      </c>
      <c r="L688" s="0" t="n">
        <v>27</v>
      </c>
      <c r="M688" s="0" t="n">
        <v>1</v>
      </c>
      <c r="N688" s="11" t="n">
        <v>0.075</v>
      </c>
      <c r="O688" s="12" t="n">
        <v>2230.3</v>
      </c>
      <c r="P688" s="12" t="n">
        <v>3055.2</v>
      </c>
      <c r="Q688" s="12" t="n">
        <f aca="false">M688*P688*(1-N688)</f>
        <v>2826.06</v>
      </c>
      <c r="R688" s="12" t="n">
        <f aca="false">M688*O688</f>
        <v>2230.3</v>
      </c>
      <c r="S688" s="12" t="n">
        <f aca="false">Q688-R688</f>
        <v>595.76</v>
      </c>
      <c r="T688" s="11" t="n">
        <f aca="false">IFERROR(S688/Q688,0)</f>
        <v>0.210809395412695</v>
      </c>
      <c r="U688" s="13" t="n">
        <f aca="false">F688-E688</f>
        <v>22</v>
      </c>
      <c r="V688" s="13" t="n">
        <f aca="false">G688-F688</f>
        <v>2</v>
      </c>
      <c r="W688" s="13" t="n">
        <f aca="false">G688-E688</f>
        <v>24</v>
      </c>
      <c r="X688" s="10" t="n">
        <f aca="false">YEAR(E688)</f>
        <v>2018</v>
      </c>
      <c r="Y688" s="0" t="str">
        <f aca="false">TEXT(E688,"yyyy-mm")</f>
        <v>2018-08</v>
      </c>
      <c r="Z688" s="0" t="str">
        <f aca="false">"Q"&amp;ROUNDUP(MONTH(E688)/3,0)&amp;"-"&amp;YEAR(E688)</f>
        <v>Q3-2018</v>
      </c>
    </row>
    <row r="689" customFormat="false" ht="14.25" hidden="false" customHeight="false" outlineLevel="0" collapsed="false">
      <c r="A689" s="0" t="s">
        <v>731</v>
      </c>
      <c r="B689" s="0" t="s">
        <v>43</v>
      </c>
      <c r="C689" s="0" t="s">
        <v>48</v>
      </c>
      <c r="D689" s="9" t="n">
        <v>43200</v>
      </c>
      <c r="E689" s="9" t="n">
        <v>43330</v>
      </c>
      <c r="F689" s="9" t="n">
        <v>43340</v>
      </c>
      <c r="G689" s="9" t="n">
        <v>43345</v>
      </c>
      <c r="H689" s="10" t="s">
        <v>36</v>
      </c>
      <c r="I689" s="0" t="n">
        <v>26</v>
      </c>
      <c r="J689" s="0" t="n">
        <v>3</v>
      </c>
      <c r="K689" s="0" t="n">
        <v>57</v>
      </c>
      <c r="L689" s="0" t="n">
        <v>17</v>
      </c>
      <c r="M689" s="0" t="n">
        <v>8</v>
      </c>
      <c r="N689" s="11" t="n">
        <v>0.1</v>
      </c>
      <c r="O689" s="12" t="n">
        <v>629.4</v>
      </c>
      <c r="P689" s="12" t="n">
        <v>1031.8</v>
      </c>
      <c r="Q689" s="12" t="n">
        <f aca="false">M689*P689*(1-N689)</f>
        <v>7428.96</v>
      </c>
      <c r="R689" s="12" t="n">
        <f aca="false">M689*O689</f>
        <v>5035.2</v>
      </c>
      <c r="S689" s="12" t="n">
        <f aca="false">Q689-R689</f>
        <v>2393.76</v>
      </c>
      <c r="T689" s="11" t="n">
        <f aca="false">IFERROR(S689/Q689,0)</f>
        <v>0.322220068488725</v>
      </c>
      <c r="U689" s="13" t="n">
        <f aca="false">F689-E689</f>
        <v>10</v>
      </c>
      <c r="V689" s="13" t="n">
        <f aca="false">G689-F689</f>
        <v>5</v>
      </c>
      <c r="W689" s="13" t="n">
        <f aca="false">G689-E689</f>
        <v>15</v>
      </c>
      <c r="X689" s="10" t="n">
        <f aca="false">YEAR(E689)</f>
        <v>2018</v>
      </c>
      <c r="Y689" s="0" t="str">
        <f aca="false">TEXT(E689,"yyyy-mm")</f>
        <v>2018-08</v>
      </c>
      <c r="Z689" s="0" t="str">
        <f aca="false">"Q"&amp;ROUNDUP(MONTH(E689)/3,0)&amp;"-"&amp;YEAR(E689)</f>
        <v>Q3-2018</v>
      </c>
    </row>
    <row r="690" customFormat="false" ht="14.25" hidden="false" customHeight="false" outlineLevel="0" collapsed="false">
      <c r="A690" s="0" t="s">
        <v>732</v>
      </c>
      <c r="B690" s="0" t="s">
        <v>41</v>
      </c>
      <c r="C690" s="0" t="s">
        <v>79</v>
      </c>
      <c r="D690" s="9" t="n">
        <v>43200</v>
      </c>
      <c r="E690" s="9" t="n">
        <v>43330</v>
      </c>
      <c r="F690" s="9" t="n">
        <v>43346</v>
      </c>
      <c r="G690" s="9" t="n">
        <v>43351</v>
      </c>
      <c r="H690" s="10" t="s">
        <v>36</v>
      </c>
      <c r="I690" s="0" t="n">
        <v>21</v>
      </c>
      <c r="J690" s="0" t="n">
        <v>8</v>
      </c>
      <c r="K690" s="0" t="n">
        <v>73</v>
      </c>
      <c r="L690" s="0" t="n">
        <v>3</v>
      </c>
      <c r="M690" s="0" t="n">
        <v>7</v>
      </c>
      <c r="N690" s="11" t="n">
        <v>0.05</v>
      </c>
      <c r="O690" s="12" t="n">
        <v>2127.38</v>
      </c>
      <c r="P690" s="12" t="n">
        <v>3939.6</v>
      </c>
      <c r="Q690" s="12" t="n">
        <f aca="false">M690*P690*(1-N690)</f>
        <v>26198.34</v>
      </c>
      <c r="R690" s="12" t="n">
        <f aca="false">M690*O690</f>
        <v>14891.66</v>
      </c>
      <c r="S690" s="12" t="n">
        <f aca="false">Q690-R690</f>
        <v>11306.68</v>
      </c>
      <c r="T690" s="11" t="n">
        <f aca="false">IFERROR(S690/Q690,0)</f>
        <v>0.431580016138427</v>
      </c>
      <c r="U690" s="13" t="n">
        <f aca="false">F690-E690</f>
        <v>16</v>
      </c>
      <c r="V690" s="13" t="n">
        <f aca="false">G690-F690</f>
        <v>5</v>
      </c>
      <c r="W690" s="13" t="n">
        <f aca="false">G690-E690</f>
        <v>21</v>
      </c>
      <c r="X690" s="10" t="n">
        <f aca="false">YEAR(E690)</f>
        <v>2018</v>
      </c>
      <c r="Y690" s="0" t="str">
        <f aca="false">TEXT(E690,"yyyy-mm")</f>
        <v>2018-08</v>
      </c>
      <c r="Z690" s="0" t="str">
        <f aca="false">"Q"&amp;ROUNDUP(MONTH(E690)/3,0)&amp;"-"&amp;YEAR(E690)</f>
        <v>Q3-2018</v>
      </c>
    </row>
    <row r="691" customFormat="false" ht="14.25" hidden="false" customHeight="false" outlineLevel="0" collapsed="false">
      <c r="A691" s="0" t="s">
        <v>733</v>
      </c>
      <c r="B691" s="0" t="s">
        <v>41</v>
      </c>
      <c r="C691" s="0" t="s">
        <v>39</v>
      </c>
      <c r="D691" s="9" t="n">
        <v>43200</v>
      </c>
      <c r="E691" s="9" t="n">
        <v>43330</v>
      </c>
      <c r="F691" s="9" t="n">
        <v>43343</v>
      </c>
      <c r="G691" s="9" t="n">
        <v>43352</v>
      </c>
      <c r="H691" s="10" t="s">
        <v>36</v>
      </c>
      <c r="I691" s="0" t="n">
        <v>23</v>
      </c>
      <c r="J691" s="0" t="n">
        <v>13</v>
      </c>
      <c r="K691" s="0" t="n">
        <v>138</v>
      </c>
      <c r="L691" s="0" t="n">
        <v>41</v>
      </c>
      <c r="M691" s="0" t="n">
        <v>4</v>
      </c>
      <c r="N691" s="11" t="n">
        <v>0.075</v>
      </c>
      <c r="O691" s="12" t="n">
        <v>2720.2</v>
      </c>
      <c r="P691" s="12" t="n">
        <v>3886</v>
      </c>
      <c r="Q691" s="12" t="n">
        <f aca="false">M691*P691*(1-N691)</f>
        <v>14378.2</v>
      </c>
      <c r="R691" s="12" t="n">
        <f aca="false">M691*O691</f>
        <v>10880.8</v>
      </c>
      <c r="S691" s="12" t="n">
        <f aca="false">Q691-R691</f>
        <v>3497.4</v>
      </c>
      <c r="T691" s="11" t="n">
        <f aca="false">IFERROR(S691/Q691,0)</f>
        <v>0.243243243243243</v>
      </c>
      <c r="U691" s="13" t="n">
        <f aca="false">F691-E691</f>
        <v>13</v>
      </c>
      <c r="V691" s="13" t="n">
        <f aca="false">G691-F691</f>
        <v>9</v>
      </c>
      <c r="W691" s="13" t="n">
        <f aca="false">G691-E691</f>
        <v>22</v>
      </c>
      <c r="X691" s="10" t="n">
        <f aca="false">YEAR(E691)</f>
        <v>2018</v>
      </c>
      <c r="Y691" s="0" t="str">
        <f aca="false">TEXT(E691,"yyyy-mm")</f>
        <v>2018-08</v>
      </c>
      <c r="Z691" s="0" t="str">
        <f aca="false">"Q"&amp;ROUNDUP(MONTH(E691)/3,0)&amp;"-"&amp;YEAR(E691)</f>
        <v>Q3-2018</v>
      </c>
    </row>
    <row r="692" customFormat="false" ht="14.25" hidden="false" customHeight="false" outlineLevel="0" collapsed="false">
      <c r="A692" s="0" t="s">
        <v>734</v>
      </c>
      <c r="B692" s="0" t="s">
        <v>34</v>
      </c>
      <c r="C692" s="0" t="s">
        <v>48</v>
      </c>
      <c r="D692" s="9" t="n">
        <v>43200</v>
      </c>
      <c r="E692" s="9" t="n">
        <v>43330</v>
      </c>
      <c r="F692" s="9" t="n">
        <v>43347</v>
      </c>
      <c r="G692" s="9" t="n">
        <v>43350</v>
      </c>
      <c r="H692" s="10" t="s">
        <v>36</v>
      </c>
      <c r="I692" s="0" t="n">
        <v>1</v>
      </c>
      <c r="J692" s="0" t="n">
        <v>20</v>
      </c>
      <c r="K692" s="0" t="n">
        <v>36</v>
      </c>
      <c r="L692" s="0" t="n">
        <v>4</v>
      </c>
      <c r="M692" s="0" t="n">
        <v>2</v>
      </c>
      <c r="N692" s="11" t="n">
        <v>0.05</v>
      </c>
      <c r="O692" s="12" t="n">
        <v>1896.37</v>
      </c>
      <c r="P692" s="12" t="n">
        <v>3108.8</v>
      </c>
      <c r="Q692" s="12" t="n">
        <f aca="false">M692*P692*(1-N692)</f>
        <v>5906.72</v>
      </c>
      <c r="R692" s="12" t="n">
        <f aca="false">M692*O692</f>
        <v>3792.74</v>
      </c>
      <c r="S692" s="12" t="n">
        <f aca="false">Q692-R692</f>
        <v>2113.98</v>
      </c>
      <c r="T692" s="11" t="n">
        <f aca="false">IFERROR(S692/Q692,0)</f>
        <v>0.357894059647317</v>
      </c>
      <c r="U692" s="13" t="n">
        <f aca="false">F692-E692</f>
        <v>17</v>
      </c>
      <c r="V692" s="13" t="n">
        <f aca="false">G692-F692</f>
        <v>3</v>
      </c>
      <c r="W692" s="13" t="n">
        <f aca="false">G692-E692</f>
        <v>20</v>
      </c>
      <c r="X692" s="10" t="n">
        <f aca="false">YEAR(E692)</f>
        <v>2018</v>
      </c>
      <c r="Y692" s="0" t="str">
        <f aca="false">TEXT(E692,"yyyy-mm")</f>
        <v>2018-08</v>
      </c>
      <c r="Z692" s="0" t="str">
        <f aca="false">"Q"&amp;ROUNDUP(MONTH(E692)/3,0)&amp;"-"&amp;YEAR(E692)</f>
        <v>Q3-2018</v>
      </c>
    </row>
    <row r="693" customFormat="false" ht="14.25" hidden="false" customHeight="false" outlineLevel="0" collapsed="false">
      <c r="A693" s="0" t="s">
        <v>735</v>
      </c>
      <c r="B693" s="0" t="s">
        <v>38</v>
      </c>
      <c r="C693" s="0" t="s">
        <v>35</v>
      </c>
      <c r="D693" s="9" t="n">
        <v>43200</v>
      </c>
      <c r="E693" s="9" t="n">
        <v>43330</v>
      </c>
      <c r="F693" s="9" t="n">
        <v>43358</v>
      </c>
      <c r="G693" s="9" t="n">
        <v>43364</v>
      </c>
      <c r="H693" s="10" t="s">
        <v>36</v>
      </c>
      <c r="I693" s="0" t="n">
        <v>12</v>
      </c>
      <c r="J693" s="0" t="n">
        <v>30</v>
      </c>
      <c r="K693" s="0" t="n">
        <v>226</v>
      </c>
      <c r="L693" s="0" t="n">
        <v>11</v>
      </c>
      <c r="M693" s="0" t="n">
        <v>1</v>
      </c>
      <c r="N693" s="11" t="n">
        <v>0.075</v>
      </c>
      <c r="O693" s="12" t="n">
        <v>505.85</v>
      </c>
      <c r="P693" s="12" t="n">
        <v>1011.7</v>
      </c>
      <c r="Q693" s="12" t="n">
        <f aca="false">M693*P693*(1-N693)</f>
        <v>935.8225</v>
      </c>
      <c r="R693" s="12" t="n">
        <f aca="false">M693*O693</f>
        <v>505.85</v>
      </c>
      <c r="S693" s="12" t="n">
        <f aca="false">Q693-R693</f>
        <v>429.9725</v>
      </c>
      <c r="T693" s="11" t="n">
        <f aca="false">IFERROR(S693/Q693,0)</f>
        <v>0.45945945945946</v>
      </c>
      <c r="U693" s="13" t="n">
        <f aca="false">F693-E693</f>
        <v>28</v>
      </c>
      <c r="V693" s="13" t="n">
        <f aca="false">G693-F693</f>
        <v>6</v>
      </c>
      <c r="W693" s="13" t="n">
        <f aca="false">G693-E693</f>
        <v>34</v>
      </c>
      <c r="X693" s="10" t="n">
        <f aca="false">YEAR(E693)</f>
        <v>2018</v>
      </c>
      <c r="Y693" s="0" t="str">
        <f aca="false">TEXT(E693,"yyyy-mm")</f>
        <v>2018-08</v>
      </c>
      <c r="Z693" s="0" t="str">
        <f aca="false">"Q"&amp;ROUNDUP(MONTH(E693)/3,0)&amp;"-"&amp;YEAR(E693)</f>
        <v>Q3-2018</v>
      </c>
    </row>
    <row r="694" customFormat="false" ht="14.25" hidden="false" customHeight="false" outlineLevel="0" collapsed="false">
      <c r="A694" s="0" t="s">
        <v>736</v>
      </c>
      <c r="B694" s="0" t="s">
        <v>38</v>
      </c>
      <c r="C694" s="0" t="s">
        <v>35</v>
      </c>
      <c r="D694" s="9" t="n">
        <v>43200</v>
      </c>
      <c r="E694" s="9" t="n">
        <v>43330</v>
      </c>
      <c r="F694" s="9" t="n">
        <v>43358</v>
      </c>
      <c r="G694" s="9" t="n">
        <v>43366</v>
      </c>
      <c r="H694" s="10" t="s">
        <v>36</v>
      </c>
      <c r="I694" s="0" t="n">
        <v>12</v>
      </c>
      <c r="J694" s="0" t="n">
        <v>15</v>
      </c>
      <c r="K694" s="0" t="n">
        <v>258</v>
      </c>
      <c r="L694" s="0" t="n">
        <v>19</v>
      </c>
      <c r="M694" s="0" t="n">
        <v>5</v>
      </c>
      <c r="N694" s="11" t="n">
        <v>0.3</v>
      </c>
      <c r="O694" s="12" t="n">
        <v>1327.4</v>
      </c>
      <c r="P694" s="12" t="n">
        <v>2552.7</v>
      </c>
      <c r="Q694" s="12" t="n">
        <f aca="false">M694*P694*(1-N694)</f>
        <v>8934.45</v>
      </c>
      <c r="R694" s="12" t="n">
        <f aca="false">M694*O694</f>
        <v>6637</v>
      </c>
      <c r="S694" s="12" t="n">
        <f aca="false">Q694-R694</f>
        <v>2297.45</v>
      </c>
      <c r="T694" s="11" t="n">
        <f aca="false">IFERROR(S694/Q694,0)</f>
        <v>0.257145095669011</v>
      </c>
      <c r="U694" s="13" t="n">
        <f aca="false">F694-E694</f>
        <v>28</v>
      </c>
      <c r="V694" s="13" t="n">
        <f aca="false">G694-F694</f>
        <v>8</v>
      </c>
      <c r="W694" s="13" t="n">
        <f aca="false">G694-E694</f>
        <v>36</v>
      </c>
      <c r="X694" s="10" t="n">
        <f aca="false">YEAR(E694)</f>
        <v>2018</v>
      </c>
      <c r="Y694" s="0" t="str">
        <f aca="false">TEXT(E694,"yyyy-mm")</f>
        <v>2018-08</v>
      </c>
      <c r="Z694" s="0" t="str">
        <f aca="false">"Q"&amp;ROUNDUP(MONTH(E694)/3,0)&amp;"-"&amp;YEAR(E694)</f>
        <v>Q3-2018</v>
      </c>
    </row>
    <row r="695" customFormat="false" ht="14.25" hidden="false" customHeight="false" outlineLevel="0" collapsed="false">
      <c r="A695" s="0" t="s">
        <v>737</v>
      </c>
      <c r="B695" s="0" t="s">
        <v>34</v>
      </c>
      <c r="C695" s="0" t="s">
        <v>39</v>
      </c>
      <c r="D695" s="9" t="n">
        <v>43200</v>
      </c>
      <c r="E695" s="9" t="n">
        <v>43330</v>
      </c>
      <c r="F695" s="9" t="n">
        <v>43357</v>
      </c>
      <c r="G695" s="9" t="n">
        <v>43360</v>
      </c>
      <c r="H695" s="10" t="s">
        <v>36</v>
      </c>
      <c r="I695" s="0" t="n">
        <v>10</v>
      </c>
      <c r="J695" s="0" t="n">
        <v>42</v>
      </c>
      <c r="K695" s="0" t="n">
        <v>162</v>
      </c>
      <c r="L695" s="0" t="n">
        <v>17</v>
      </c>
      <c r="M695" s="0" t="n">
        <v>5</v>
      </c>
      <c r="N695" s="11" t="n">
        <v>0.1</v>
      </c>
      <c r="O695" s="12" t="n">
        <v>954.75</v>
      </c>
      <c r="P695" s="12" t="n">
        <v>1675</v>
      </c>
      <c r="Q695" s="12" t="n">
        <f aca="false">M695*P695*(1-N695)</f>
        <v>7537.5</v>
      </c>
      <c r="R695" s="12" t="n">
        <f aca="false">M695*O695</f>
        <v>4773.75</v>
      </c>
      <c r="S695" s="12" t="n">
        <f aca="false">Q695-R695</f>
        <v>2763.75</v>
      </c>
      <c r="T695" s="11" t="n">
        <f aca="false">IFERROR(S695/Q695,0)</f>
        <v>0.366666666666667</v>
      </c>
      <c r="U695" s="13" t="n">
        <f aca="false">F695-E695</f>
        <v>27</v>
      </c>
      <c r="V695" s="13" t="n">
        <f aca="false">G695-F695</f>
        <v>3</v>
      </c>
      <c r="W695" s="13" t="n">
        <f aca="false">G695-E695</f>
        <v>30</v>
      </c>
      <c r="X695" s="10" t="n">
        <f aca="false">YEAR(E695)</f>
        <v>2018</v>
      </c>
      <c r="Y695" s="0" t="str">
        <f aca="false">TEXT(E695,"yyyy-mm")</f>
        <v>2018-08</v>
      </c>
      <c r="Z695" s="0" t="str">
        <f aca="false">"Q"&amp;ROUNDUP(MONTH(E695)/3,0)&amp;"-"&amp;YEAR(E695)</f>
        <v>Q3-2018</v>
      </c>
    </row>
    <row r="696" customFormat="false" ht="14.25" hidden="false" customHeight="false" outlineLevel="0" collapsed="false">
      <c r="A696" s="0" t="s">
        <v>738</v>
      </c>
      <c r="B696" s="0" t="s">
        <v>41</v>
      </c>
      <c r="C696" s="0" t="s">
        <v>39</v>
      </c>
      <c r="D696" s="9" t="n">
        <v>43200</v>
      </c>
      <c r="E696" s="9" t="n">
        <v>43331</v>
      </c>
      <c r="F696" s="9" t="n">
        <v>43351</v>
      </c>
      <c r="G696" s="9" t="n">
        <v>43353</v>
      </c>
      <c r="H696" s="10" t="s">
        <v>36</v>
      </c>
      <c r="I696" s="0" t="n">
        <v>24</v>
      </c>
      <c r="J696" s="0" t="n">
        <v>45</v>
      </c>
      <c r="K696" s="0" t="n">
        <v>155</v>
      </c>
      <c r="L696" s="0" t="n">
        <v>20</v>
      </c>
      <c r="M696" s="0" t="n">
        <v>5</v>
      </c>
      <c r="N696" s="11" t="n">
        <v>0.05</v>
      </c>
      <c r="O696" s="12" t="n">
        <v>831.47</v>
      </c>
      <c r="P696" s="12" t="n">
        <v>1139</v>
      </c>
      <c r="Q696" s="12" t="n">
        <f aca="false">M696*P696*(1-N696)</f>
        <v>5410.25</v>
      </c>
      <c r="R696" s="12" t="n">
        <f aca="false">M696*O696</f>
        <v>4157.35</v>
      </c>
      <c r="S696" s="12" t="n">
        <f aca="false">Q696-R696</f>
        <v>1252.9</v>
      </c>
      <c r="T696" s="11" t="n">
        <f aca="false">IFERROR(S696/Q696,0)</f>
        <v>0.231578947368421</v>
      </c>
      <c r="U696" s="13" t="n">
        <f aca="false">F696-E696</f>
        <v>20</v>
      </c>
      <c r="V696" s="13" t="n">
        <f aca="false">G696-F696</f>
        <v>2</v>
      </c>
      <c r="W696" s="13" t="n">
        <f aca="false">G696-E696</f>
        <v>22</v>
      </c>
      <c r="X696" s="10" t="n">
        <f aca="false">YEAR(E696)</f>
        <v>2018</v>
      </c>
      <c r="Y696" s="0" t="str">
        <f aca="false">TEXT(E696,"yyyy-mm")</f>
        <v>2018-08</v>
      </c>
      <c r="Z696" s="0" t="str">
        <f aca="false">"Q"&amp;ROUNDUP(MONTH(E696)/3,0)&amp;"-"&amp;YEAR(E696)</f>
        <v>Q3-2018</v>
      </c>
    </row>
    <row r="697" customFormat="false" ht="14.25" hidden="false" customHeight="false" outlineLevel="0" collapsed="false">
      <c r="A697" s="0" t="s">
        <v>739</v>
      </c>
      <c r="B697" s="0" t="s">
        <v>43</v>
      </c>
      <c r="C697" s="0" t="s">
        <v>39</v>
      </c>
      <c r="D697" s="9" t="n">
        <v>43200</v>
      </c>
      <c r="E697" s="9" t="n">
        <v>43331</v>
      </c>
      <c r="F697" s="9" t="n">
        <v>43338</v>
      </c>
      <c r="G697" s="9" t="n">
        <v>43343</v>
      </c>
      <c r="H697" s="10" t="s">
        <v>36</v>
      </c>
      <c r="I697" s="0" t="n">
        <v>25</v>
      </c>
      <c r="J697" s="0" t="n">
        <v>27</v>
      </c>
      <c r="K697" s="0" t="n">
        <v>124</v>
      </c>
      <c r="L697" s="0" t="n">
        <v>46</v>
      </c>
      <c r="M697" s="0" t="n">
        <v>7</v>
      </c>
      <c r="N697" s="11" t="n">
        <v>0.4</v>
      </c>
      <c r="O697" s="12" t="n">
        <v>3802.92</v>
      </c>
      <c r="P697" s="12" t="n">
        <v>6338.2</v>
      </c>
      <c r="Q697" s="12" t="n">
        <f aca="false">M697*P697*(1-N697)</f>
        <v>26620.44</v>
      </c>
      <c r="R697" s="12" t="n">
        <f aca="false">M697*O697</f>
        <v>26620.44</v>
      </c>
      <c r="S697" s="12" t="n">
        <f aca="false">Q697-R697</f>
        <v>0</v>
      </c>
      <c r="T697" s="11" t="n">
        <f aca="false">IFERROR(S697/Q697,0)</f>
        <v>0</v>
      </c>
      <c r="U697" s="13" t="n">
        <f aca="false">F697-E697</f>
        <v>7</v>
      </c>
      <c r="V697" s="13" t="n">
        <f aca="false">G697-F697</f>
        <v>5</v>
      </c>
      <c r="W697" s="13" t="n">
        <f aca="false">G697-E697</f>
        <v>12</v>
      </c>
      <c r="X697" s="10" t="n">
        <f aca="false">YEAR(E697)</f>
        <v>2018</v>
      </c>
      <c r="Y697" s="0" t="str">
        <f aca="false">TEXT(E697,"yyyy-mm")</f>
        <v>2018-08</v>
      </c>
      <c r="Z697" s="0" t="str">
        <f aca="false">"Q"&amp;ROUNDUP(MONTH(E697)/3,0)&amp;"-"&amp;YEAR(E697)</f>
        <v>Q3-2018</v>
      </c>
    </row>
    <row r="698" customFormat="false" ht="14.25" hidden="false" customHeight="false" outlineLevel="0" collapsed="false">
      <c r="A698" s="0" t="s">
        <v>740</v>
      </c>
      <c r="B698" s="0" t="s">
        <v>38</v>
      </c>
      <c r="C698" s="0" t="s">
        <v>35</v>
      </c>
      <c r="D698" s="9" t="n">
        <v>43200</v>
      </c>
      <c r="E698" s="9" t="n">
        <v>43331</v>
      </c>
      <c r="F698" s="9" t="n">
        <v>43340</v>
      </c>
      <c r="G698" s="9" t="n">
        <v>43350</v>
      </c>
      <c r="H698" s="10" t="s">
        <v>36</v>
      </c>
      <c r="I698" s="0" t="n">
        <v>16</v>
      </c>
      <c r="J698" s="0" t="n">
        <v>20</v>
      </c>
      <c r="K698" s="0" t="n">
        <v>258</v>
      </c>
      <c r="L698" s="0" t="n">
        <v>2</v>
      </c>
      <c r="M698" s="0" t="n">
        <v>3</v>
      </c>
      <c r="N698" s="11" t="n">
        <v>0.05</v>
      </c>
      <c r="O698" s="12" t="n">
        <v>1874.12</v>
      </c>
      <c r="P698" s="12" t="n">
        <v>2231.1</v>
      </c>
      <c r="Q698" s="12" t="n">
        <f aca="false">M698*P698*(1-N698)</f>
        <v>6358.635</v>
      </c>
      <c r="R698" s="12" t="n">
        <f aca="false">M698*O698</f>
        <v>5622.36</v>
      </c>
      <c r="S698" s="12" t="n">
        <f aca="false">Q698-R698</f>
        <v>736.275</v>
      </c>
      <c r="T698" s="11" t="n">
        <f aca="false">IFERROR(S698/Q698,0)</f>
        <v>0.115791360881699</v>
      </c>
      <c r="U698" s="13" t="n">
        <f aca="false">F698-E698</f>
        <v>9</v>
      </c>
      <c r="V698" s="13" t="n">
        <f aca="false">G698-F698</f>
        <v>10</v>
      </c>
      <c r="W698" s="13" t="n">
        <f aca="false">G698-E698</f>
        <v>19</v>
      </c>
      <c r="X698" s="10" t="n">
        <f aca="false">YEAR(E698)</f>
        <v>2018</v>
      </c>
      <c r="Y698" s="0" t="str">
        <f aca="false">TEXT(E698,"yyyy-mm")</f>
        <v>2018-08</v>
      </c>
      <c r="Z698" s="0" t="str">
        <f aca="false">"Q"&amp;ROUNDUP(MONTH(E698)/3,0)&amp;"-"&amp;YEAR(E698)</f>
        <v>Q3-2018</v>
      </c>
    </row>
    <row r="699" customFormat="false" ht="14.25" hidden="false" customHeight="false" outlineLevel="0" collapsed="false">
      <c r="A699" s="0" t="s">
        <v>741</v>
      </c>
      <c r="B699" s="0" t="s">
        <v>41</v>
      </c>
      <c r="C699" s="0" t="s">
        <v>79</v>
      </c>
      <c r="D699" s="9" t="n">
        <v>43200</v>
      </c>
      <c r="E699" s="9" t="n">
        <v>43331</v>
      </c>
      <c r="F699" s="9" t="n">
        <v>43348</v>
      </c>
      <c r="G699" s="9" t="n">
        <v>43351</v>
      </c>
      <c r="H699" s="10" t="s">
        <v>36</v>
      </c>
      <c r="I699" s="0" t="n">
        <v>21</v>
      </c>
      <c r="J699" s="0" t="n">
        <v>1</v>
      </c>
      <c r="K699" s="0" t="n">
        <v>79</v>
      </c>
      <c r="L699" s="0" t="n">
        <v>42</v>
      </c>
      <c r="M699" s="0" t="n">
        <v>6</v>
      </c>
      <c r="N699" s="11" t="n">
        <v>0.2</v>
      </c>
      <c r="O699" s="12" t="n">
        <v>1525.59</v>
      </c>
      <c r="P699" s="12" t="n">
        <v>2311.5</v>
      </c>
      <c r="Q699" s="12" t="n">
        <f aca="false">M699*P699*(1-N699)</f>
        <v>11095.2</v>
      </c>
      <c r="R699" s="12" t="n">
        <f aca="false">M699*O699</f>
        <v>9153.54</v>
      </c>
      <c r="S699" s="12" t="n">
        <f aca="false">Q699-R699</f>
        <v>1941.66</v>
      </c>
      <c r="T699" s="11" t="n">
        <f aca="false">IFERROR(S699/Q699,0)</f>
        <v>0.175</v>
      </c>
      <c r="U699" s="13" t="n">
        <f aca="false">F699-E699</f>
        <v>17</v>
      </c>
      <c r="V699" s="13" t="n">
        <f aca="false">G699-F699</f>
        <v>3</v>
      </c>
      <c r="W699" s="13" t="n">
        <f aca="false">G699-E699</f>
        <v>20</v>
      </c>
      <c r="X699" s="10" t="n">
        <f aca="false">YEAR(E699)</f>
        <v>2018</v>
      </c>
      <c r="Y699" s="0" t="str">
        <f aca="false">TEXT(E699,"yyyy-mm")</f>
        <v>2018-08</v>
      </c>
      <c r="Z699" s="0" t="str">
        <f aca="false">"Q"&amp;ROUNDUP(MONTH(E699)/3,0)&amp;"-"&amp;YEAR(E699)</f>
        <v>Q3-2018</v>
      </c>
    </row>
    <row r="700" customFormat="false" ht="14.25" hidden="false" customHeight="false" outlineLevel="0" collapsed="false">
      <c r="A700" s="0" t="s">
        <v>742</v>
      </c>
      <c r="B700" s="0" t="s">
        <v>38</v>
      </c>
      <c r="C700" s="0" t="s">
        <v>48</v>
      </c>
      <c r="D700" s="9" t="n">
        <v>43200</v>
      </c>
      <c r="E700" s="9" t="n">
        <v>43331</v>
      </c>
      <c r="F700" s="9" t="n">
        <v>43352</v>
      </c>
      <c r="G700" s="9" t="n">
        <v>43355</v>
      </c>
      <c r="H700" s="10" t="s">
        <v>36</v>
      </c>
      <c r="I700" s="0" t="n">
        <v>19</v>
      </c>
      <c r="J700" s="0" t="n">
        <v>13</v>
      </c>
      <c r="K700" s="0" t="n">
        <v>17</v>
      </c>
      <c r="L700" s="0" t="n">
        <v>33</v>
      </c>
      <c r="M700" s="0" t="n">
        <v>7</v>
      </c>
      <c r="N700" s="11" t="n">
        <v>0.05</v>
      </c>
      <c r="O700" s="12" t="n">
        <v>2835.98</v>
      </c>
      <c r="P700" s="12" t="n">
        <v>3832.4</v>
      </c>
      <c r="Q700" s="12" t="n">
        <f aca="false">M700*P700*(1-N700)</f>
        <v>25485.46</v>
      </c>
      <c r="R700" s="12" t="n">
        <f aca="false">M700*O700</f>
        <v>19851.86</v>
      </c>
      <c r="S700" s="12" t="n">
        <f aca="false">Q700-R700</f>
        <v>5633.6</v>
      </c>
      <c r="T700" s="11" t="n">
        <f aca="false">IFERROR(S700/Q700,0)</f>
        <v>0.221051532913277</v>
      </c>
      <c r="U700" s="13" t="n">
        <f aca="false">F700-E700</f>
        <v>21</v>
      </c>
      <c r="V700" s="13" t="n">
        <f aca="false">G700-F700</f>
        <v>3</v>
      </c>
      <c r="W700" s="13" t="n">
        <f aca="false">G700-E700</f>
        <v>24</v>
      </c>
      <c r="X700" s="10" t="n">
        <f aca="false">YEAR(E700)</f>
        <v>2018</v>
      </c>
      <c r="Y700" s="0" t="str">
        <f aca="false">TEXT(E700,"yyyy-mm")</f>
        <v>2018-08</v>
      </c>
      <c r="Z700" s="0" t="str">
        <f aca="false">"Q"&amp;ROUNDUP(MONTH(E700)/3,0)&amp;"-"&amp;YEAR(E700)</f>
        <v>Q3-2018</v>
      </c>
    </row>
    <row r="701" customFormat="false" ht="14.25" hidden="false" customHeight="false" outlineLevel="0" collapsed="false">
      <c r="A701" s="0" t="s">
        <v>743</v>
      </c>
      <c r="B701" s="0" t="s">
        <v>38</v>
      </c>
      <c r="C701" s="0" t="s">
        <v>46</v>
      </c>
      <c r="D701" s="9" t="n">
        <v>43200</v>
      </c>
      <c r="E701" s="9" t="n">
        <v>43331</v>
      </c>
      <c r="F701" s="9" t="n">
        <v>43349</v>
      </c>
      <c r="G701" s="9" t="n">
        <v>43355</v>
      </c>
      <c r="H701" s="10" t="s">
        <v>36</v>
      </c>
      <c r="I701" s="0" t="n">
        <v>16</v>
      </c>
      <c r="J701" s="0" t="n">
        <v>9</v>
      </c>
      <c r="K701" s="0" t="n">
        <v>326</v>
      </c>
      <c r="L701" s="0" t="n">
        <v>39</v>
      </c>
      <c r="M701" s="0" t="n">
        <v>6</v>
      </c>
      <c r="N701" s="11" t="n">
        <v>0.1</v>
      </c>
      <c r="O701" s="12" t="n">
        <v>793.95</v>
      </c>
      <c r="P701" s="12" t="n">
        <v>1005</v>
      </c>
      <c r="Q701" s="12" t="n">
        <f aca="false">M701*P701*(1-N701)</f>
        <v>5427</v>
      </c>
      <c r="R701" s="12" t="n">
        <f aca="false">M701*O701</f>
        <v>4763.7</v>
      </c>
      <c r="S701" s="12" t="n">
        <f aca="false">Q701-R701</f>
        <v>663.299999999999</v>
      </c>
      <c r="T701" s="11" t="n">
        <f aca="false">IFERROR(S701/Q701,0)</f>
        <v>0.122222222222222</v>
      </c>
      <c r="U701" s="13" t="n">
        <f aca="false">F701-E701</f>
        <v>18</v>
      </c>
      <c r="V701" s="13" t="n">
        <f aca="false">G701-F701</f>
        <v>6</v>
      </c>
      <c r="W701" s="13" t="n">
        <f aca="false">G701-E701</f>
        <v>24</v>
      </c>
      <c r="X701" s="10" t="n">
        <f aca="false">YEAR(E701)</f>
        <v>2018</v>
      </c>
      <c r="Y701" s="0" t="str">
        <f aca="false">TEXT(E701,"yyyy-mm")</f>
        <v>2018-08</v>
      </c>
      <c r="Z701" s="0" t="str">
        <f aca="false">"Q"&amp;ROUNDUP(MONTH(E701)/3,0)&amp;"-"&amp;YEAR(E701)</f>
        <v>Q3-2018</v>
      </c>
    </row>
    <row r="702" customFormat="false" ht="14.25" hidden="false" customHeight="false" outlineLevel="0" collapsed="false">
      <c r="A702" s="0" t="s">
        <v>744</v>
      </c>
      <c r="B702" s="0" t="s">
        <v>34</v>
      </c>
      <c r="C702" s="0" t="s">
        <v>48</v>
      </c>
      <c r="D702" s="9" t="n">
        <v>43200</v>
      </c>
      <c r="E702" s="9" t="n">
        <v>43331</v>
      </c>
      <c r="F702" s="9" t="n">
        <v>43336</v>
      </c>
      <c r="G702" s="9" t="n">
        <v>43343</v>
      </c>
      <c r="H702" s="10" t="s">
        <v>36</v>
      </c>
      <c r="I702" s="0" t="n">
        <v>5</v>
      </c>
      <c r="J702" s="0" t="n">
        <v>33</v>
      </c>
      <c r="K702" s="0" t="n">
        <v>16</v>
      </c>
      <c r="L702" s="0" t="n">
        <v>34</v>
      </c>
      <c r="M702" s="0" t="n">
        <v>8</v>
      </c>
      <c r="N702" s="11" t="n">
        <v>0.15</v>
      </c>
      <c r="O702" s="12" t="n">
        <v>671.14</v>
      </c>
      <c r="P702" s="12" t="n">
        <v>1065.3</v>
      </c>
      <c r="Q702" s="12" t="n">
        <f aca="false">M702*P702*(1-N702)</f>
        <v>7244.04</v>
      </c>
      <c r="R702" s="12" t="n">
        <f aca="false">M702*O702</f>
        <v>5369.12</v>
      </c>
      <c r="S702" s="12" t="n">
        <f aca="false">Q702-R702</f>
        <v>1874.92</v>
      </c>
      <c r="T702" s="11" t="n">
        <f aca="false">IFERROR(S702/Q702,0)</f>
        <v>0.258822425055632</v>
      </c>
      <c r="U702" s="13" t="n">
        <f aca="false">F702-E702</f>
        <v>5</v>
      </c>
      <c r="V702" s="13" t="n">
        <f aca="false">G702-F702</f>
        <v>7</v>
      </c>
      <c r="W702" s="13" t="n">
        <f aca="false">G702-E702</f>
        <v>12</v>
      </c>
      <c r="X702" s="10" t="n">
        <f aca="false">YEAR(E702)</f>
        <v>2018</v>
      </c>
      <c r="Y702" s="0" t="str">
        <f aca="false">TEXT(E702,"yyyy-mm")</f>
        <v>2018-08</v>
      </c>
      <c r="Z702" s="0" t="str">
        <f aca="false">"Q"&amp;ROUNDUP(MONTH(E702)/3,0)&amp;"-"&amp;YEAR(E702)</f>
        <v>Q3-2018</v>
      </c>
    </row>
    <row r="703" customFormat="false" ht="14.25" hidden="false" customHeight="false" outlineLevel="0" collapsed="false">
      <c r="A703" s="0" t="s">
        <v>745</v>
      </c>
      <c r="B703" s="0" t="s">
        <v>34</v>
      </c>
      <c r="C703" s="0" t="s">
        <v>39</v>
      </c>
      <c r="D703" s="9" t="n">
        <v>43200</v>
      </c>
      <c r="E703" s="9" t="n">
        <v>43331</v>
      </c>
      <c r="F703" s="9" t="n">
        <v>43349</v>
      </c>
      <c r="G703" s="9" t="n">
        <v>43358</v>
      </c>
      <c r="H703" s="10" t="s">
        <v>36</v>
      </c>
      <c r="I703" s="0" t="n">
        <v>11</v>
      </c>
      <c r="J703" s="0" t="n">
        <v>50</v>
      </c>
      <c r="K703" s="0" t="n">
        <v>169</v>
      </c>
      <c r="L703" s="0" t="n">
        <v>16</v>
      </c>
      <c r="M703" s="0" t="n">
        <v>3</v>
      </c>
      <c r="N703" s="11" t="n">
        <v>0.1</v>
      </c>
      <c r="O703" s="12" t="n">
        <v>1454.84</v>
      </c>
      <c r="P703" s="12" t="n">
        <v>1889.4</v>
      </c>
      <c r="Q703" s="12" t="n">
        <f aca="false">M703*P703*(1-N703)</f>
        <v>5101.38</v>
      </c>
      <c r="R703" s="12" t="n">
        <f aca="false">M703*O703</f>
        <v>4364.52</v>
      </c>
      <c r="S703" s="12" t="n">
        <f aca="false">Q703-R703</f>
        <v>736.860000000002</v>
      </c>
      <c r="T703" s="11" t="n">
        <f aca="false">IFERROR(S703/Q703,0)</f>
        <v>0.144443268292109</v>
      </c>
      <c r="U703" s="13" t="n">
        <f aca="false">F703-E703</f>
        <v>18</v>
      </c>
      <c r="V703" s="13" t="n">
        <f aca="false">G703-F703</f>
        <v>9</v>
      </c>
      <c r="W703" s="13" t="n">
        <f aca="false">G703-E703</f>
        <v>27</v>
      </c>
      <c r="X703" s="10" t="n">
        <f aca="false">YEAR(E703)</f>
        <v>2018</v>
      </c>
      <c r="Y703" s="0" t="str">
        <f aca="false">TEXT(E703,"yyyy-mm")</f>
        <v>2018-08</v>
      </c>
      <c r="Z703" s="0" t="str">
        <f aca="false">"Q"&amp;ROUNDUP(MONTH(E703)/3,0)&amp;"-"&amp;YEAR(E703)</f>
        <v>Q3-2018</v>
      </c>
    </row>
    <row r="704" customFormat="false" ht="14.25" hidden="false" customHeight="false" outlineLevel="0" collapsed="false">
      <c r="A704" s="0" t="s">
        <v>746</v>
      </c>
      <c r="B704" s="0" t="s">
        <v>38</v>
      </c>
      <c r="C704" s="0" t="s">
        <v>46</v>
      </c>
      <c r="D704" s="9" t="n">
        <v>43200</v>
      </c>
      <c r="E704" s="9" t="n">
        <v>43332</v>
      </c>
      <c r="F704" s="9" t="n">
        <v>43357</v>
      </c>
      <c r="G704" s="9" t="n">
        <v>43365</v>
      </c>
      <c r="H704" s="10" t="s">
        <v>36</v>
      </c>
      <c r="I704" s="0" t="n">
        <v>17</v>
      </c>
      <c r="J704" s="0" t="n">
        <v>16</v>
      </c>
      <c r="K704" s="0" t="n">
        <v>272</v>
      </c>
      <c r="L704" s="0" t="n">
        <v>4</v>
      </c>
      <c r="M704" s="0" t="n">
        <v>4</v>
      </c>
      <c r="N704" s="11" t="n">
        <v>0.1</v>
      </c>
      <c r="O704" s="12" t="n">
        <v>108.88</v>
      </c>
      <c r="P704" s="12" t="n">
        <v>167.5</v>
      </c>
      <c r="Q704" s="12" t="n">
        <f aca="false">M704*P704*(1-N704)</f>
        <v>603</v>
      </c>
      <c r="R704" s="12" t="n">
        <f aca="false">M704*O704</f>
        <v>435.52</v>
      </c>
      <c r="S704" s="12" t="n">
        <f aca="false">Q704-R704</f>
        <v>167.48</v>
      </c>
      <c r="T704" s="11" t="n">
        <f aca="false">IFERROR(S704/Q704,0)</f>
        <v>0.277744610281924</v>
      </c>
      <c r="U704" s="13" t="n">
        <f aca="false">F704-E704</f>
        <v>25</v>
      </c>
      <c r="V704" s="13" t="n">
        <f aca="false">G704-F704</f>
        <v>8</v>
      </c>
      <c r="W704" s="13" t="n">
        <f aca="false">G704-E704</f>
        <v>33</v>
      </c>
      <c r="X704" s="10" t="n">
        <f aca="false">YEAR(E704)</f>
        <v>2018</v>
      </c>
      <c r="Y704" s="0" t="str">
        <f aca="false">TEXT(E704,"yyyy-mm")</f>
        <v>2018-08</v>
      </c>
      <c r="Z704" s="0" t="str">
        <f aca="false">"Q"&amp;ROUNDUP(MONTH(E704)/3,0)&amp;"-"&amp;YEAR(E704)</f>
        <v>Q3-2018</v>
      </c>
    </row>
    <row r="705" customFormat="false" ht="14.25" hidden="false" customHeight="false" outlineLevel="0" collapsed="false">
      <c r="A705" s="0" t="s">
        <v>747</v>
      </c>
      <c r="B705" s="0" t="s">
        <v>34</v>
      </c>
      <c r="C705" s="0" t="s">
        <v>46</v>
      </c>
      <c r="D705" s="9" t="n">
        <v>43200</v>
      </c>
      <c r="E705" s="9" t="n">
        <v>43332</v>
      </c>
      <c r="F705" s="9" t="n">
        <v>43346</v>
      </c>
      <c r="G705" s="9" t="n">
        <v>43353</v>
      </c>
      <c r="H705" s="10" t="s">
        <v>36</v>
      </c>
      <c r="I705" s="0" t="n">
        <v>11</v>
      </c>
      <c r="J705" s="0" t="n">
        <v>13</v>
      </c>
      <c r="K705" s="0" t="n">
        <v>278</v>
      </c>
      <c r="L705" s="0" t="n">
        <v>37</v>
      </c>
      <c r="M705" s="0" t="n">
        <v>3</v>
      </c>
      <c r="N705" s="11" t="n">
        <v>0.075</v>
      </c>
      <c r="O705" s="12" t="n">
        <v>2472.3</v>
      </c>
      <c r="P705" s="12" t="n">
        <v>6030</v>
      </c>
      <c r="Q705" s="12" t="n">
        <f aca="false">M705*P705*(1-N705)</f>
        <v>16733.25</v>
      </c>
      <c r="R705" s="12" t="n">
        <f aca="false">M705*O705</f>
        <v>7416.9</v>
      </c>
      <c r="S705" s="12" t="n">
        <f aca="false">Q705-R705</f>
        <v>9316.35</v>
      </c>
      <c r="T705" s="11" t="n">
        <f aca="false">IFERROR(S705/Q705,0)</f>
        <v>0.556756756756757</v>
      </c>
      <c r="U705" s="13" t="n">
        <f aca="false">F705-E705</f>
        <v>14</v>
      </c>
      <c r="V705" s="13" t="n">
        <f aca="false">G705-F705</f>
        <v>7</v>
      </c>
      <c r="W705" s="13" t="n">
        <f aca="false">G705-E705</f>
        <v>21</v>
      </c>
      <c r="X705" s="10" t="n">
        <f aca="false">YEAR(E705)</f>
        <v>2018</v>
      </c>
      <c r="Y705" s="0" t="str">
        <f aca="false">TEXT(E705,"yyyy-mm")</f>
        <v>2018-08</v>
      </c>
      <c r="Z705" s="0" t="str">
        <f aca="false">"Q"&amp;ROUNDUP(MONTH(E705)/3,0)&amp;"-"&amp;YEAR(E705)</f>
        <v>Q3-2018</v>
      </c>
    </row>
    <row r="706" customFormat="false" ht="14.25" hidden="false" customHeight="false" outlineLevel="0" collapsed="false">
      <c r="A706" s="0" t="s">
        <v>748</v>
      </c>
      <c r="B706" s="0" t="s">
        <v>34</v>
      </c>
      <c r="C706" s="0" t="s">
        <v>46</v>
      </c>
      <c r="D706" s="9" t="n">
        <v>43200</v>
      </c>
      <c r="E706" s="9" t="n">
        <v>43332</v>
      </c>
      <c r="F706" s="9" t="n">
        <v>43360</v>
      </c>
      <c r="G706" s="9" t="n">
        <v>43369</v>
      </c>
      <c r="H706" s="10" t="s">
        <v>36</v>
      </c>
      <c r="I706" s="0" t="n">
        <v>5</v>
      </c>
      <c r="J706" s="0" t="n">
        <v>44</v>
      </c>
      <c r="K706" s="0" t="n">
        <v>302</v>
      </c>
      <c r="L706" s="0" t="n">
        <v>35</v>
      </c>
      <c r="M706" s="0" t="n">
        <v>2</v>
      </c>
      <c r="N706" s="11" t="n">
        <v>0.1</v>
      </c>
      <c r="O706" s="12" t="n">
        <v>527.63</v>
      </c>
      <c r="P706" s="12" t="n">
        <v>837.5</v>
      </c>
      <c r="Q706" s="12" t="n">
        <f aca="false">M706*P706*(1-N706)</f>
        <v>1507.5</v>
      </c>
      <c r="R706" s="12" t="n">
        <f aca="false">M706*O706</f>
        <v>1055.26</v>
      </c>
      <c r="S706" s="12" t="n">
        <f aca="false">Q706-R706</f>
        <v>452.24</v>
      </c>
      <c r="T706" s="11" t="n">
        <f aca="false">IFERROR(S706/Q706,0)</f>
        <v>0.299993366500829</v>
      </c>
      <c r="U706" s="13" t="n">
        <f aca="false">F706-E706</f>
        <v>28</v>
      </c>
      <c r="V706" s="13" t="n">
        <f aca="false">G706-F706</f>
        <v>9</v>
      </c>
      <c r="W706" s="13" t="n">
        <f aca="false">G706-E706</f>
        <v>37</v>
      </c>
      <c r="X706" s="10" t="n">
        <f aca="false">YEAR(E706)</f>
        <v>2018</v>
      </c>
      <c r="Y706" s="0" t="str">
        <f aca="false">TEXT(E706,"yyyy-mm")</f>
        <v>2018-08</v>
      </c>
      <c r="Z706" s="0" t="str">
        <f aca="false">"Q"&amp;ROUNDUP(MONTH(E706)/3,0)&amp;"-"&amp;YEAR(E706)</f>
        <v>Q3-2018</v>
      </c>
    </row>
    <row r="707" customFormat="false" ht="14.25" hidden="false" customHeight="false" outlineLevel="0" collapsed="false">
      <c r="A707" s="0" t="s">
        <v>749</v>
      </c>
      <c r="B707" s="0" t="s">
        <v>34</v>
      </c>
      <c r="C707" s="0" t="s">
        <v>79</v>
      </c>
      <c r="D707" s="9" t="n">
        <v>43200</v>
      </c>
      <c r="E707" s="9" t="n">
        <v>43332</v>
      </c>
      <c r="F707" s="9" t="n">
        <v>43345</v>
      </c>
      <c r="G707" s="9" t="n">
        <v>43355</v>
      </c>
      <c r="H707" s="10" t="s">
        <v>36</v>
      </c>
      <c r="I707" s="0" t="n">
        <v>3</v>
      </c>
      <c r="J707" s="0" t="n">
        <v>7</v>
      </c>
      <c r="K707" s="0" t="n">
        <v>77</v>
      </c>
      <c r="L707" s="0" t="n">
        <v>45</v>
      </c>
      <c r="M707" s="0" t="n">
        <v>6</v>
      </c>
      <c r="N707" s="11" t="n">
        <v>0.1</v>
      </c>
      <c r="O707" s="12" t="n">
        <v>1051.5</v>
      </c>
      <c r="P707" s="12" t="n">
        <v>1782.2</v>
      </c>
      <c r="Q707" s="12" t="n">
        <f aca="false">M707*P707*(1-N707)</f>
        <v>9623.88</v>
      </c>
      <c r="R707" s="12" t="n">
        <f aca="false">M707*O707</f>
        <v>6309</v>
      </c>
      <c r="S707" s="12" t="n">
        <f aca="false">Q707-R707</f>
        <v>3314.88</v>
      </c>
      <c r="T707" s="11" t="n">
        <f aca="false">IFERROR(S707/Q707,0)</f>
        <v>0.344443197546104</v>
      </c>
      <c r="U707" s="13" t="n">
        <f aca="false">F707-E707</f>
        <v>13</v>
      </c>
      <c r="V707" s="13" t="n">
        <f aca="false">G707-F707</f>
        <v>10</v>
      </c>
      <c r="W707" s="13" t="n">
        <f aca="false">G707-E707</f>
        <v>23</v>
      </c>
      <c r="X707" s="10" t="n">
        <f aca="false">YEAR(E707)</f>
        <v>2018</v>
      </c>
      <c r="Y707" s="0" t="str">
        <f aca="false">TEXT(E707,"yyyy-mm")</f>
        <v>2018-08</v>
      </c>
      <c r="Z707" s="0" t="str">
        <f aca="false">"Q"&amp;ROUNDUP(MONTH(E707)/3,0)&amp;"-"&amp;YEAR(E707)</f>
        <v>Q3-2018</v>
      </c>
    </row>
    <row r="708" customFormat="false" ht="14.25" hidden="false" customHeight="false" outlineLevel="0" collapsed="false">
      <c r="A708" s="0" t="s">
        <v>750</v>
      </c>
      <c r="B708" s="0" t="s">
        <v>38</v>
      </c>
      <c r="C708" s="0" t="s">
        <v>39</v>
      </c>
      <c r="D708" s="9" t="n">
        <v>43200</v>
      </c>
      <c r="E708" s="9" t="n">
        <v>43332</v>
      </c>
      <c r="F708" s="9" t="n">
        <v>43353</v>
      </c>
      <c r="G708" s="9" t="n">
        <v>43359</v>
      </c>
      <c r="H708" s="10" t="s">
        <v>36</v>
      </c>
      <c r="I708" s="0" t="n">
        <v>17</v>
      </c>
      <c r="J708" s="0" t="n">
        <v>29</v>
      </c>
      <c r="K708" s="0" t="n">
        <v>173</v>
      </c>
      <c r="L708" s="0" t="n">
        <v>29</v>
      </c>
      <c r="M708" s="0" t="n">
        <v>8</v>
      </c>
      <c r="N708" s="11" t="n">
        <v>0.075</v>
      </c>
      <c r="O708" s="12" t="n">
        <v>439.25</v>
      </c>
      <c r="P708" s="12" t="n">
        <v>998.3</v>
      </c>
      <c r="Q708" s="12" t="n">
        <f aca="false">M708*P708*(1-N708)</f>
        <v>7387.42</v>
      </c>
      <c r="R708" s="12" t="n">
        <f aca="false">M708*O708</f>
        <v>3514</v>
      </c>
      <c r="S708" s="12" t="n">
        <f aca="false">Q708-R708</f>
        <v>3873.42</v>
      </c>
      <c r="T708" s="11" t="n">
        <f aca="false">IFERROR(S708/Q708,0)</f>
        <v>0.524326490168422</v>
      </c>
      <c r="U708" s="13" t="n">
        <f aca="false">F708-E708</f>
        <v>21</v>
      </c>
      <c r="V708" s="13" t="n">
        <f aca="false">G708-F708</f>
        <v>6</v>
      </c>
      <c r="W708" s="13" t="n">
        <f aca="false">G708-E708</f>
        <v>27</v>
      </c>
      <c r="X708" s="10" t="n">
        <f aca="false">YEAR(E708)</f>
        <v>2018</v>
      </c>
      <c r="Y708" s="0" t="str">
        <f aca="false">TEXT(E708,"yyyy-mm")</f>
        <v>2018-08</v>
      </c>
      <c r="Z708" s="0" t="str">
        <f aca="false">"Q"&amp;ROUNDUP(MONTH(E708)/3,0)&amp;"-"&amp;YEAR(E708)</f>
        <v>Q3-2018</v>
      </c>
    </row>
    <row r="709" customFormat="false" ht="14.25" hidden="false" customHeight="false" outlineLevel="0" collapsed="false">
      <c r="A709" s="0" t="s">
        <v>751</v>
      </c>
      <c r="B709" s="0" t="s">
        <v>34</v>
      </c>
      <c r="C709" s="0" t="s">
        <v>46</v>
      </c>
      <c r="D709" s="9" t="n">
        <v>43200</v>
      </c>
      <c r="E709" s="9" t="n">
        <v>43332</v>
      </c>
      <c r="F709" s="9" t="n">
        <v>43352</v>
      </c>
      <c r="G709" s="9" t="n">
        <v>43355</v>
      </c>
      <c r="H709" s="10" t="s">
        <v>36</v>
      </c>
      <c r="I709" s="0" t="n">
        <v>11</v>
      </c>
      <c r="J709" s="0" t="n">
        <v>31</v>
      </c>
      <c r="K709" s="0" t="n">
        <v>319</v>
      </c>
      <c r="L709" s="0" t="n">
        <v>19</v>
      </c>
      <c r="M709" s="0" t="n">
        <v>4</v>
      </c>
      <c r="N709" s="11" t="n">
        <v>0.15</v>
      </c>
      <c r="O709" s="12" t="n">
        <v>2679.93</v>
      </c>
      <c r="P709" s="12" t="n">
        <v>3999.9</v>
      </c>
      <c r="Q709" s="12" t="n">
        <f aca="false">M709*P709*(1-N709)</f>
        <v>13599.66</v>
      </c>
      <c r="R709" s="12" t="n">
        <f aca="false">M709*O709</f>
        <v>10719.72</v>
      </c>
      <c r="S709" s="12" t="n">
        <f aca="false">Q709-R709</f>
        <v>2879.94</v>
      </c>
      <c r="T709" s="11" t="n">
        <f aca="false">IFERROR(S709/Q709,0)</f>
        <v>0.211765588257354</v>
      </c>
      <c r="U709" s="13" t="n">
        <f aca="false">F709-E709</f>
        <v>20</v>
      </c>
      <c r="V709" s="13" t="n">
        <f aca="false">G709-F709</f>
        <v>3</v>
      </c>
      <c r="W709" s="13" t="n">
        <f aca="false">G709-E709</f>
        <v>23</v>
      </c>
      <c r="X709" s="10" t="n">
        <f aca="false">YEAR(E709)</f>
        <v>2018</v>
      </c>
      <c r="Y709" s="0" t="str">
        <f aca="false">TEXT(E709,"yyyy-mm")</f>
        <v>2018-08</v>
      </c>
      <c r="Z709" s="0" t="str">
        <f aca="false">"Q"&amp;ROUNDUP(MONTH(E709)/3,0)&amp;"-"&amp;YEAR(E709)</f>
        <v>Q3-2018</v>
      </c>
    </row>
    <row r="710" customFormat="false" ht="14.25" hidden="false" customHeight="false" outlineLevel="0" collapsed="false">
      <c r="A710" s="0" t="s">
        <v>752</v>
      </c>
      <c r="B710" s="0" t="s">
        <v>38</v>
      </c>
      <c r="C710" s="0" t="s">
        <v>46</v>
      </c>
      <c r="D710" s="9" t="n">
        <v>43200</v>
      </c>
      <c r="E710" s="9" t="n">
        <v>43333</v>
      </c>
      <c r="F710" s="9" t="n">
        <v>43355</v>
      </c>
      <c r="G710" s="9" t="n">
        <v>43356</v>
      </c>
      <c r="H710" s="10" t="s">
        <v>36</v>
      </c>
      <c r="I710" s="0" t="n">
        <v>12</v>
      </c>
      <c r="J710" s="0" t="n">
        <v>31</v>
      </c>
      <c r="K710" s="0" t="n">
        <v>305</v>
      </c>
      <c r="L710" s="0" t="n">
        <v>35</v>
      </c>
      <c r="M710" s="0" t="n">
        <v>8</v>
      </c>
      <c r="N710" s="11" t="n">
        <v>0.15</v>
      </c>
      <c r="O710" s="12" t="n">
        <v>1118.7</v>
      </c>
      <c r="P710" s="12" t="n">
        <v>1896.1</v>
      </c>
      <c r="Q710" s="12" t="n">
        <f aca="false">M710*P710*(1-N710)</f>
        <v>12893.48</v>
      </c>
      <c r="R710" s="12" t="n">
        <f aca="false">M710*O710</f>
        <v>8949.6</v>
      </c>
      <c r="S710" s="12" t="n">
        <f aca="false">Q710-R710</f>
        <v>3943.88</v>
      </c>
      <c r="T710" s="11" t="n">
        <f aca="false">IFERROR(S710/Q710,0)</f>
        <v>0.305881732472536</v>
      </c>
      <c r="U710" s="13" t="n">
        <f aca="false">F710-E710</f>
        <v>22</v>
      </c>
      <c r="V710" s="13" t="n">
        <f aca="false">G710-F710</f>
        <v>1</v>
      </c>
      <c r="W710" s="13" t="n">
        <f aca="false">G710-E710</f>
        <v>23</v>
      </c>
      <c r="X710" s="10" t="n">
        <f aca="false">YEAR(E710)</f>
        <v>2018</v>
      </c>
      <c r="Y710" s="0" t="str">
        <f aca="false">TEXT(E710,"yyyy-mm")</f>
        <v>2018-08</v>
      </c>
      <c r="Z710" s="0" t="str">
        <f aca="false">"Q"&amp;ROUNDUP(MONTH(E710)/3,0)&amp;"-"&amp;YEAR(E710)</f>
        <v>Q3-2018</v>
      </c>
    </row>
    <row r="711" customFormat="false" ht="14.25" hidden="false" customHeight="false" outlineLevel="0" collapsed="false">
      <c r="A711" s="0" t="s">
        <v>753</v>
      </c>
      <c r="B711" s="0" t="s">
        <v>41</v>
      </c>
      <c r="C711" s="0" t="s">
        <v>39</v>
      </c>
      <c r="D711" s="9" t="n">
        <v>43200</v>
      </c>
      <c r="E711" s="9" t="n">
        <v>43333</v>
      </c>
      <c r="F711" s="9" t="n">
        <v>43358</v>
      </c>
      <c r="G711" s="9" t="n">
        <v>43368</v>
      </c>
      <c r="H711" s="10" t="s">
        <v>36</v>
      </c>
      <c r="I711" s="0" t="n">
        <v>24</v>
      </c>
      <c r="J711" s="0" t="n">
        <v>35</v>
      </c>
      <c r="K711" s="0" t="n">
        <v>151</v>
      </c>
      <c r="L711" s="0" t="n">
        <v>35</v>
      </c>
      <c r="M711" s="0" t="n">
        <v>2</v>
      </c>
      <c r="N711" s="11" t="n">
        <v>0.075</v>
      </c>
      <c r="O711" s="12" t="n">
        <v>477.71</v>
      </c>
      <c r="P711" s="12" t="n">
        <v>1038.5</v>
      </c>
      <c r="Q711" s="12" t="n">
        <f aca="false">M711*P711*(1-N711)</f>
        <v>1921.225</v>
      </c>
      <c r="R711" s="12" t="n">
        <f aca="false">M711*O711</f>
        <v>955.42</v>
      </c>
      <c r="S711" s="12" t="n">
        <f aca="false">Q711-R711</f>
        <v>965.805</v>
      </c>
      <c r="T711" s="11" t="n">
        <f aca="false">IFERROR(S711/Q711,0)</f>
        <v>0.502702702702703</v>
      </c>
      <c r="U711" s="13" t="n">
        <f aca="false">F711-E711</f>
        <v>25</v>
      </c>
      <c r="V711" s="13" t="n">
        <f aca="false">G711-F711</f>
        <v>10</v>
      </c>
      <c r="W711" s="13" t="n">
        <f aca="false">G711-E711</f>
        <v>35</v>
      </c>
      <c r="X711" s="10" t="n">
        <f aca="false">YEAR(E711)</f>
        <v>2018</v>
      </c>
      <c r="Y711" s="0" t="str">
        <f aca="false">TEXT(E711,"yyyy-mm")</f>
        <v>2018-08</v>
      </c>
      <c r="Z711" s="0" t="str">
        <f aca="false">"Q"&amp;ROUNDUP(MONTH(E711)/3,0)&amp;"-"&amp;YEAR(E711)</f>
        <v>Q3-2018</v>
      </c>
    </row>
    <row r="712" customFormat="false" ht="14.25" hidden="false" customHeight="false" outlineLevel="0" collapsed="false">
      <c r="A712" s="0" t="s">
        <v>754</v>
      </c>
      <c r="B712" s="0" t="s">
        <v>41</v>
      </c>
      <c r="C712" s="0" t="s">
        <v>39</v>
      </c>
      <c r="D712" s="9" t="n">
        <v>43200</v>
      </c>
      <c r="E712" s="9" t="n">
        <v>43333</v>
      </c>
      <c r="F712" s="9" t="n">
        <v>43342</v>
      </c>
      <c r="G712" s="9" t="n">
        <v>43343</v>
      </c>
      <c r="H712" s="10" t="s">
        <v>36</v>
      </c>
      <c r="I712" s="0" t="n">
        <v>24</v>
      </c>
      <c r="J712" s="0" t="n">
        <v>43</v>
      </c>
      <c r="K712" s="0" t="n">
        <v>170</v>
      </c>
      <c r="L712" s="0" t="n">
        <v>4</v>
      </c>
      <c r="M712" s="0" t="n">
        <v>2</v>
      </c>
      <c r="N712" s="11" t="n">
        <v>0.05</v>
      </c>
      <c r="O712" s="12" t="n">
        <v>3071.28</v>
      </c>
      <c r="P712" s="12" t="n">
        <v>3839.1</v>
      </c>
      <c r="Q712" s="12" t="n">
        <f aca="false">M712*P712*(1-N712)</f>
        <v>7294.29</v>
      </c>
      <c r="R712" s="12" t="n">
        <f aca="false">M712*O712</f>
        <v>6142.56</v>
      </c>
      <c r="S712" s="12" t="n">
        <f aca="false">Q712-R712</f>
        <v>1151.73</v>
      </c>
      <c r="T712" s="11" t="n">
        <f aca="false">IFERROR(S712/Q712,0)</f>
        <v>0.157894736842105</v>
      </c>
      <c r="U712" s="13" t="n">
        <f aca="false">F712-E712</f>
        <v>9</v>
      </c>
      <c r="V712" s="13" t="n">
        <f aca="false">G712-F712</f>
        <v>1</v>
      </c>
      <c r="W712" s="13" t="n">
        <f aca="false">G712-E712</f>
        <v>10</v>
      </c>
      <c r="X712" s="10" t="n">
        <f aca="false">YEAR(E712)</f>
        <v>2018</v>
      </c>
      <c r="Y712" s="0" t="str">
        <f aca="false">TEXT(E712,"yyyy-mm")</f>
        <v>2018-08</v>
      </c>
      <c r="Z712" s="0" t="str">
        <f aca="false">"Q"&amp;ROUNDUP(MONTH(E712)/3,0)&amp;"-"&amp;YEAR(E712)</f>
        <v>Q3-2018</v>
      </c>
    </row>
    <row r="713" customFormat="false" ht="14.25" hidden="false" customHeight="false" outlineLevel="0" collapsed="false">
      <c r="A713" s="0" t="s">
        <v>755</v>
      </c>
      <c r="B713" s="0" t="s">
        <v>34</v>
      </c>
      <c r="C713" s="0" t="s">
        <v>39</v>
      </c>
      <c r="D713" s="9" t="n">
        <v>43200</v>
      </c>
      <c r="E713" s="9" t="n">
        <v>43333</v>
      </c>
      <c r="F713" s="9" t="n">
        <v>43354</v>
      </c>
      <c r="G713" s="9" t="n">
        <v>43364</v>
      </c>
      <c r="H713" s="10" t="s">
        <v>36</v>
      </c>
      <c r="I713" s="0" t="n">
        <v>4</v>
      </c>
      <c r="J713" s="0" t="n">
        <v>5</v>
      </c>
      <c r="K713" s="0" t="n">
        <v>129</v>
      </c>
      <c r="L713" s="0" t="n">
        <v>31</v>
      </c>
      <c r="M713" s="0" t="n">
        <v>1</v>
      </c>
      <c r="N713" s="11" t="n">
        <v>0.1</v>
      </c>
      <c r="O713" s="12" t="n">
        <v>535.46</v>
      </c>
      <c r="P713" s="12" t="n">
        <v>743.7</v>
      </c>
      <c r="Q713" s="12" t="n">
        <f aca="false">M713*P713*(1-N713)</f>
        <v>669.33</v>
      </c>
      <c r="R713" s="12" t="n">
        <f aca="false">M713*O713</f>
        <v>535.46</v>
      </c>
      <c r="S713" s="12" t="n">
        <f aca="false">Q713-R713</f>
        <v>133.87</v>
      </c>
      <c r="T713" s="11" t="n">
        <f aca="false">IFERROR(S713/Q713,0)</f>
        <v>0.200005976125379</v>
      </c>
      <c r="U713" s="13" t="n">
        <f aca="false">F713-E713</f>
        <v>21</v>
      </c>
      <c r="V713" s="13" t="n">
        <f aca="false">G713-F713</f>
        <v>10</v>
      </c>
      <c r="W713" s="13" t="n">
        <f aca="false">G713-E713</f>
        <v>31</v>
      </c>
      <c r="X713" s="10" t="n">
        <f aca="false">YEAR(E713)</f>
        <v>2018</v>
      </c>
      <c r="Y713" s="0" t="str">
        <f aca="false">TEXT(E713,"yyyy-mm")</f>
        <v>2018-08</v>
      </c>
      <c r="Z713" s="0" t="str">
        <f aca="false">"Q"&amp;ROUNDUP(MONTH(E713)/3,0)&amp;"-"&amp;YEAR(E713)</f>
        <v>Q3-2018</v>
      </c>
    </row>
    <row r="714" customFormat="false" ht="14.25" hidden="false" customHeight="false" outlineLevel="0" collapsed="false">
      <c r="A714" s="0" t="s">
        <v>756</v>
      </c>
      <c r="B714" s="0" t="s">
        <v>43</v>
      </c>
      <c r="C714" s="0" t="s">
        <v>39</v>
      </c>
      <c r="D714" s="9" t="n">
        <v>43200</v>
      </c>
      <c r="E714" s="9" t="n">
        <v>43333</v>
      </c>
      <c r="F714" s="9" t="n">
        <v>43352</v>
      </c>
      <c r="G714" s="9" t="n">
        <v>43362</v>
      </c>
      <c r="H714" s="10" t="s">
        <v>36</v>
      </c>
      <c r="I714" s="0" t="n">
        <v>26</v>
      </c>
      <c r="J714" s="0" t="n">
        <v>20</v>
      </c>
      <c r="K714" s="0" t="n">
        <v>92</v>
      </c>
      <c r="L714" s="0" t="n">
        <v>47</v>
      </c>
      <c r="M714" s="0" t="n">
        <v>6</v>
      </c>
      <c r="N714" s="11" t="n">
        <v>0.15</v>
      </c>
      <c r="O714" s="12" t="n">
        <v>1100.48</v>
      </c>
      <c r="P714" s="12" t="n">
        <v>2445.5</v>
      </c>
      <c r="Q714" s="12" t="n">
        <f aca="false">M714*P714*(1-N714)</f>
        <v>12472.05</v>
      </c>
      <c r="R714" s="12" t="n">
        <f aca="false">M714*O714</f>
        <v>6602.88</v>
      </c>
      <c r="S714" s="12" t="n">
        <f aca="false">Q714-R714</f>
        <v>5869.17</v>
      </c>
      <c r="T714" s="11" t="n">
        <f aca="false">IFERROR(S714/Q714,0)</f>
        <v>0.470585829915691</v>
      </c>
      <c r="U714" s="13" t="n">
        <f aca="false">F714-E714</f>
        <v>19</v>
      </c>
      <c r="V714" s="13" t="n">
        <f aca="false">G714-F714</f>
        <v>10</v>
      </c>
      <c r="W714" s="13" t="n">
        <f aca="false">G714-E714</f>
        <v>29</v>
      </c>
      <c r="X714" s="10" t="n">
        <f aca="false">YEAR(E714)</f>
        <v>2018</v>
      </c>
      <c r="Y714" s="0" t="str">
        <f aca="false">TEXT(E714,"yyyy-mm")</f>
        <v>2018-08</v>
      </c>
      <c r="Z714" s="0" t="str">
        <f aca="false">"Q"&amp;ROUNDUP(MONTH(E714)/3,0)&amp;"-"&amp;YEAR(E714)</f>
        <v>Q3-2018</v>
      </c>
    </row>
    <row r="715" customFormat="false" ht="14.25" hidden="false" customHeight="false" outlineLevel="0" collapsed="false">
      <c r="A715" s="0" t="s">
        <v>757</v>
      </c>
      <c r="B715" s="0" t="s">
        <v>34</v>
      </c>
      <c r="C715" s="0" t="s">
        <v>46</v>
      </c>
      <c r="D715" s="9" t="n">
        <v>43200</v>
      </c>
      <c r="E715" s="9" t="n">
        <v>43333</v>
      </c>
      <c r="F715" s="9" t="n">
        <v>43348</v>
      </c>
      <c r="G715" s="9" t="n">
        <v>43351</v>
      </c>
      <c r="H715" s="10" t="s">
        <v>36</v>
      </c>
      <c r="I715" s="0" t="n">
        <v>8</v>
      </c>
      <c r="J715" s="0" t="n">
        <v>42</v>
      </c>
      <c r="K715" s="0" t="n">
        <v>297</v>
      </c>
      <c r="L715" s="0" t="n">
        <v>46</v>
      </c>
      <c r="M715" s="0" t="n">
        <v>7</v>
      </c>
      <c r="N715" s="11" t="n">
        <v>0.2</v>
      </c>
      <c r="O715" s="12" t="n">
        <v>1463.28</v>
      </c>
      <c r="P715" s="12" t="n">
        <v>2613</v>
      </c>
      <c r="Q715" s="12" t="n">
        <f aca="false">M715*P715*(1-N715)</f>
        <v>14632.8</v>
      </c>
      <c r="R715" s="12" t="n">
        <f aca="false">M715*O715</f>
        <v>10242.96</v>
      </c>
      <c r="S715" s="12" t="n">
        <f aca="false">Q715-R715</f>
        <v>4389.84</v>
      </c>
      <c r="T715" s="11" t="n">
        <f aca="false">IFERROR(S715/Q715,0)</f>
        <v>0.3</v>
      </c>
      <c r="U715" s="13" t="n">
        <f aca="false">F715-E715</f>
        <v>15</v>
      </c>
      <c r="V715" s="13" t="n">
        <f aca="false">G715-F715</f>
        <v>3</v>
      </c>
      <c r="W715" s="13" t="n">
        <f aca="false">G715-E715</f>
        <v>18</v>
      </c>
      <c r="X715" s="10" t="n">
        <f aca="false">YEAR(E715)</f>
        <v>2018</v>
      </c>
      <c r="Y715" s="0" t="str">
        <f aca="false">TEXT(E715,"yyyy-mm")</f>
        <v>2018-08</v>
      </c>
      <c r="Z715" s="0" t="str">
        <f aca="false">"Q"&amp;ROUNDUP(MONTH(E715)/3,0)&amp;"-"&amp;YEAR(E715)</f>
        <v>Q3-2018</v>
      </c>
    </row>
    <row r="716" customFormat="false" ht="14.25" hidden="false" customHeight="false" outlineLevel="0" collapsed="false">
      <c r="A716" s="0" t="s">
        <v>758</v>
      </c>
      <c r="B716" s="0" t="s">
        <v>34</v>
      </c>
      <c r="C716" s="0" t="s">
        <v>39</v>
      </c>
      <c r="D716" s="9" t="n">
        <v>43200</v>
      </c>
      <c r="E716" s="9" t="n">
        <v>43333</v>
      </c>
      <c r="F716" s="9" t="n">
        <v>43335</v>
      </c>
      <c r="G716" s="9" t="n">
        <v>43343</v>
      </c>
      <c r="H716" s="10" t="s">
        <v>36</v>
      </c>
      <c r="I716" s="0" t="n">
        <v>1</v>
      </c>
      <c r="J716" s="0" t="n">
        <v>14</v>
      </c>
      <c r="K716" s="0" t="n">
        <v>200</v>
      </c>
      <c r="L716" s="0" t="n">
        <v>24</v>
      </c>
      <c r="M716" s="0" t="n">
        <v>8</v>
      </c>
      <c r="N716" s="11" t="n">
        <v>0.1</v>
      </c>
      <c r="O716" s="12" t="n">
        <v>127.57</v>
      </c>
      <c r="P716" s="12" t="n">
        <v>187.6</v>
      </c>
      <c r="Q716" s="12" t="n">
        <f aca="false">M716*P716*(1-N716)</f>
        <v>1350.72</v>
      </c>
      <c r="R716" s="12" t="n">
        <f aca="false">M716*O716</f>
        <v>1020.56</v>
      </c>
      <c r="S716" s="12" t="n">
        <f aca="false">Q716-R716</f>
        <v>330.16</v>
      </c>
      <c r="T716" s="11" t="n">
        <f aca="false">IFERROR(S716/Q716,0)</f>
        <v>0.244432598910211</v>
      </c>
      <c r="U716" s="13" t="n">
        <f aca="false">F716-E716</f>
        <v>2</v>
      </c>
      <c r="V716" s="13" t="n">
        <f aca="false">G716-F716</f>
        <v>8</v>
      </c>
      <c r="W716" s="13" t="n">
        <f aca="false">G716-E716</f>
        <v>10</v>
      </c>
      <c r="X716" s="10" t="n">
        <f aca="false">YEAR(E716)</f>
        <v>2018</v>
      </c>
      <c r="Y716" s="0" t="str">
        <f aca="false">TEXT(E716,"yyyy-mm")</f>
        <v>2018-08</v>
      </c>
      <c r="Z716" s="0" t="str">
        <f aca="false">"Q"&amp;ROUNDUP(MONTH(E716)/3,0)&amp;"-"&amp;YEAR(E716)</f>
        <v>Q3-2018</v>
      </c>
    </row>
    <row r="717" customFormat="false" ht="14.25" hidden="false" customHeight="false" outlineLevel="0" collapsed="false">
      <c r="A717" s="0" t="s">
        <v>759</v>
      </c>
      <c r="B717" s="0" t="s">
        <v>38</v>
      </c>
      <c r="C717" s="0" t="s">
        <v>39</v>
      </c>
      <c r="D717" s="9" t="n">
        <v>43200</v>
      </c>
      <c r="E717" s="9" t="n">
        <v>43333</v>
      </c>
      <c r="F717" s="9" t="n">
        <v>43356</v>
      </c>
      <c r="G717" s="9" t="n">
        <v>43360</v>
      </c>
      <c r="H717" s="10" t="s">
        <v>36</v>
      </c>
      <c r="I717" s="0" t="n">
        <v>20</v>
      </c>
      <c r="J717" s="0" t="n">
        <v>34</v>
      </c>
      <c r="K717" s="0" t="n">
        <v>198</v>
      </c>
      <c r="L717" s="0" t="n">
        <v>14</v>
      </c>
      <c r="M717" s="0" t="n">
        <v>2</v>
      </c>
      <c r="N717" s="11" t="n">
        <v>0.05</v>
      </c>
      <c r="O717" s="12" t="n">
        <v>3845.8</v>
      </c>
      <c r="P717" s="12" t="n">
        <v>5494</v>
      </c>
      <c r="Q717" s="12" t="n">
        <f aca="false">M717*P717*(1-N717)</f>
        <v>10438.6</v>
      </c>
      <c r="R717" s="12" t="n">
        <f aca="false">M717*O717</f>
        <v>7691.6</v>
      </c>
      <c r="S717" s="12" t="n">
        <f aca="false">Q717-R717</f>
        <v>2747</v>
      </c>
      <c r="T717" s="11" t="n">
        <f aca="false">IFERROR(S717/Q717,0)</f>
        <v>0.263157894736842</v>
      </c>
      <c r="U717" s="13" t="n">
        <f aca="false">F717-E717</f>
        <v>23</v>
      </c>
      <c r="V717" s="13" t="n">
        <f aca="false">G717-F717</f>
        <v>4</v>
      </c>
      <c r="W717" s="13" t="n">
        <f aca="false">G717-E717</f>
        <v>27</v>
      </c>
      <c r="X717" s="10" t="n">
        <f aca="false">YEAR(E717)</f>
        <v>2018</v>
      </c>
      <c r="Y717" s="0" t="str">
        <f aca="false">TEXT(E717,"yyyy-mm")</f>
        <v>2018-08</v>
      </c>
      <c r="Z717" s="0" t="str">
        <f aca="false">"Q"&amp;ROUNDUP(MONTH(E717)/3,0)&amp;"-"&amp;YEAR(E717)</f>
        <v>Q3-2018</v>
      </c>
    </row>
    <row r="718" customFormat="false" ht="14.25" hidden="false" customHeight="false" outlineLevel="0" collapsed="false">
      <c r="A718" s="0" t="s">
        <v>760</v>
      </c>
      <c r="B718" s="0" t="s">
        <v>34</v>
      </c>
      <c r="C718" s="0" t="s">
        <v>35</v>
      </c>
      <c r="D718" s="9" t="n">
        <v>43200</v>
      </c>
      <c r="E718" s="9" t="n">
        <v>43333</v>
      </c>
      <c r="F718" s="9" t="n">
        <v>43361</v>
      </c>
      <c r="G718" s="9" t="n">
        <v>43364</v>
      </c>
      <c r="H718" s="10" t="s">
        <v>36</v>
      </c>
      <c r="I718" s="0" t="n">
        <v>11</v>
      </c>
      <c r="J718" s="0" t="n">
        <v>20</v>
      </c>
      <c r="K718" s="0" t="n">
        <v>230</v>
      </c>
      <c r="L718" s="0" t="n">
        <v>36</v>
      </c>
      <c r="M718" s="0" t="n">
        <v>2</v>
      </c>
      <c r="N718" s="11" t="n">
        <v>0.2</v>
      </c>
      <c r="O718" s="12" t="n">
        <v>4625.68</v>
      </c>
      <c r="P718" s="12" t="n">
        <v>5782.1</v>
      </c>
      <c r="Q718" s="12" t="n">
        <f aca="false">M718*P718*(1-N718)</f>
        <v>9251.36</v>
      </c>
      <c r="R718" s="12" t="n">
        <f aca="false">M718*O718</f>
        <v>9251.36</v>
      </c>
      <c r="S718" s="12" t="n">
        <f aca="false">Q718-R718</f>
        <v>0</v>
      </c>
      <c r="T718" s="11" t="n">
        <f aca="false">IFERROR(S718/Q718,0)</f>
        <v>0</v>
      </c>
      <c r="U718" s="13" t="n">
        <f aca="false">F718-E718</f>
        <v>28</v>
      </c>
      <c r="V718" s="13" t="n">
        <f aca="false">G718-F718</f>
        <v>3</v>
      </c>
      <c r="W718" s="13" t="n">
        <f aca="false">G718-E718</f>
        <v>31</v>
      </c>
      <c r="X718" s="10" t="n">
        <f aca="false">YEAR(E718)</f>
        <v>2018</v>
      </c>
      <c r="Y718" s="0" t="str">
        <f aca="false">TEXT(E718,"yyyy-mm")</f>
        <v>2018-08</v>
      </c>
      <c r="Z718" s="0" t="str">
        <f aca="false">"Q"&amp;ROUNDUP(MONTH(E718)/3,0)&amp;"-"&amp;YEAR(E718)</f>
        <v>Q3-2018</v>
      </c>
    </row>
    <row r="719" customFormat="false" ht="14.25" hidden="false" customHeight="false" outlineLevel="0" collapsed="false">
      <c r="A719" s="0" t="s">
        <v>761</v>
      </c>
      <c r="B719" s="0" t="s">
        <v>41</v>
      </c>
      <c r="C719" s="0" t="s">
        <v>48</v>
      </c>
      <c r="D719" s="9" t="n">
        <v>43200</v>
      </c>
      <c r="E719" s="9" t="n">
        <v>43333</v>
      </c>
      <c r="F719" s="9" t="n">
        <v>43339</v>
      </c>
      <c r="G719" s="9" t="n">
        <v>43341</v>
      </c>
      <c r="H719" s="10" t="s">
        <v>36</v>
      </c>
      <c r="I719" s="0" t="n">
        <v>23</v>
      </c>
      <c r="J719" s="0" t="n">
        <v>42</v>
      </c>
      <c r="K719" s="0" t="n">
        <v>33</v>
      </c>
      <c r="L719" s="0" t="n">
        <v>4</v>
      </c>
      <c r="M719" s="0" t="n">
        <v>5</v>
      </c>
      <c r="N719" s="11" t="n">
        <v>0.075</v>
      </c>
      <c r="O719" s="12" t="n">
        <v>2052.48</v>
      </c>
      <c r="P719" s="12" t="n">
        <v>3872.6</v>
      </c>
      <c r="Q719" s="12" t="n">
        <f aca="false">M719*P719*(1-N719)</f>
        <v>17910.775</v>
      </c>
      <c r="R719" s="12" t="n">
        <f aca="false">M719*O719</f>
        <v>10262.4</v>
      </c>
      <c r="S719" s="12" t="n">
        <f aca="false">Q719-R719</f>
        <v>7648.375</v>
      </c>
      <c r="T719" s="11" t="n">
        <f aca="false">IFERROR(S719/Q719,0)</f>
        <v>0.427026468703895</v>
      </c>
      <c r="U719" s="13" t="n">
        <f aca="false">F719-E719</f>
        <v>6</v>
      </c>
      <c r="V719" s="13" t="n">
        <f aca="false">G719-F719</f>
        <v>2</v>
      </c>
      <c r="W719" s="13" t="n">
        <f aca="false">G719-E719</f>
        <v>8</v>
      </c>
      <c r="X719" s="10" t="n">
        <f aca="false">YEAR(E719)</f>
        <v>2018</v>
      </c>
      <c r="Y719" s="0" t="str">
        <f aca="false">TEXT(E719,"yyyy-mm")</f>
        <v>2018-08</v>
      </c>
      <c r="Z719" s="0" t="str">
        <f aca="false">"Q"&amp;ROUNDUP(MONTH(E719)/3,0)&amp;"-"&amp;YEAR(E719)</f>
        <v>Q3-2018</v>
      </c>
    </row>
    <row r="720" customFormat="false" ht="14.25" hidden="false" customHeight="false" outlineLevel="0" collapsed="false">
      <c r="A720" s="0" t="s">
        <v>762</v>
      </c>
      <c r="B720" s="0" t="s">
        <v>43</v>
      </c>
      <c r="C720" s="0" t="s">
        <v>46</v>
      </c>
      <c r="D720" s="9" t="n">
        <v>43200</v>
      </c>
      <c r="E720" s="9" t="n">
        <v>43334</v>
      </c>
      <c r="F720" s="9" t="n">
        <v>43352</v>
      </c>
      <c r="G720" s="9" t="n">
        <v>43357</v>
      </c>
      <c r="H720" s="10" t="s">
        <v>36</v>
      </c>
      <c r="I720" s="0" t="n">
        <v>26</v>
      </c>
      <c r="J720" s="0" t="n">
        <v>22</v>
      </c>
      <c r="K720" s="0" t="n">
        <v>261</v>
      </c>
      <c r="L720" s="0" t="n">
        <v>20</v>
      </c>
      <c r="M720" s="0" t="n">
        <v>5</v>
      </c>
      <c r="N720" s="11" t="n">
        <v>0.075</v>
      </c>
      <c r="O720" s="12" t="n">
        <v>3544.97</v>
      </c>
      <c r="P720" s="12" t="n">
        <v>6445.4</v>
      </c>
      <c r="Q720" s="12" t="n">
        <f aca="false">M720*P720*(1-N720)</f>
        <v>29809.975</v>
      </c>
      <c r="R720" s="12" t="n">
        <f aca="false">M720*O720</f>
        <v>17724.85</v>
      </c>
      <c r="S720" s="12" t="n">
        <f aca="false">Q720-R720</f>
        <v>12085.125</v>
      </c>
      <c r="T720" s="11" t="n">
        <f aca="false">IFERROR(S720/Q720,0)</f>
        <v>0.405405405405406</v>
      </c>
      <c r="U720" s="13" t="n">
        <f aca="false">F720-E720</f>
        <v>18</v>
      </c>
      <c r="V720" s="13" t="n">
        <f aca="false">G720-F720</f>
        <v>5</v>
      </c>
      <c r="W720" s="13" t="n">
        <f aca="false">G720-E720</f>
        <v>23</v>
      </c>
      <c r="X720" s="10" t="n">
        <f aca="false">YEAR(E720)</f>
        <v>2018</v>
      </c>
      <c r="Y720" s="0" t="str">
        <f aca="false">TEXT(E720,"yyyy-mm")</f>
        <v>2018-08</v>
      </c>
      <c r="Z720" s="0" t="str">
        <f aca="false">"Q"&amp;ROUNDUP(MONTH(E720)/3,0)&amp;"-"&amp;YEAR(E720)</f>
        <v>Q3-2018</v>
      </c>
    </row>
    <row r="721" customFormat="false" ht="14.25" hidden="false" customHeight="false" outlineLevel="0" collapsed="false">
      <c r="A721" s="0" t="s">
        <v>763</v>
      </c>
      <c r="B721" s="0" t="s">
        <v>38</v>
      </c>
      <c r="C721" s="0" t="s">
        <v>39</v>
      </c>
      <c r="D721" s="9" t="n">
        <v>43300</v>
      </c>
      <c r="E721" s="9" t="n">
        <v>43334</v>
      </c>
      <c r="F721" s="9" t="n">
        <v>43361</v>
      </c>
      <c r="G721" s="9" t="n">
        <v>43368</v>
      </c>
      <c r="H721" s="10" t="s">
        <v>36</v>
      </c>
      <c r="I721" s="0" t="n">
        <v>17</v>
      </c>
      <c r="J721" s="0" t="n">
        <v>42</v>
      </c>
      <c r="K721" s="0" t="n">
        <v>95</v>
      </c>
      <c r="L721" s="0" t="n">
        <v>6</v>
      </c>
      <c r="M721" s="0" t="n">
        <v>7</v>
      </c>
      <c r="N721" s="11" t="n">
        <v>0.05</v>
      </c>
      <c r="O721" s="12" t="n">
        <v>93.4</v>
      </c>
      <c r="P721" s="12" t="n">
        <v>227.8</v>
      </c>
      <c r="Q721" s="12" t="n">
        <f aca="false">M721*P721*(1-N721)</f>
        <v>1514.87</v>
      </c>
      <c r="R721" s="12" t="n">
        <f aca="false">M721*O721</f>
        <v>653.8</v>
      </c>
      <c r="S721" s="12" t="n">
        <f aca="false">Q721-R721</f>
        <v>861.07</v>
      </c>
      <c r="T721" s="11" t="n">
        <f aca="false">IFERROR(S721/Q721,0)</f>
        <v>0.568411810914468</v>
      </c>
      <c r="U721" s="13" t="n">
        <f aca="false">F721-E721</f>
        <v>27</v>
      </c>
      <c r="V721" s="13" t="n">
        <f aca="false">G721-F721</f>
        <v>7</v>
      </c>
      <c r="W721" s="13" t="n">
        <f aca="false">G721-E721</f>
        <v>34</v>
      </c>
      <c r="X721" s="10" t="n">
        <f aca="false">YEAR(E721)</f>
        <v>2018</v>
      </c>
      <c r="Y721" s="0" t="str">
        <f aca="false">TEXT(E721,"yyyy-mm")</f>
        <v>2018-08</v>
      </c>
      <c r="Z721" s="0" t="str">
        <f aca="false">"Q"&amp;ROUNDUP(MONTH(E721)/3,0)&amp;"-"&amp;YEAR(E721)</f>
        <v>Q3-2018</v>
      </c>
    </row>
    <row r="722" customFormat="false" ht="14.25" hidden="false" customHeight="false" outlineLevel="0" collapsed="false">
      <c r="A722" s="0" t="s">
        <v>764</v>
      </c>
      <c r="B722" s="0" t="s">
        <v>43</v>
      </c>
      <c r="C722" s="0" t="s">
        <v>48</v>
      </c>
      <c r="D722" s="9" t="n">
        <v>43200</v>
      </c>
      <c r="E722" s="9" t="n">
        <v>43334</v>
      </c>
      <c r="F722" s="9" t="n">
        <v>43343</v>
      </c>
      <c r="G722" s="9" t="n">
        <v>43344</v>
      </c>
      <c r="H722" s="10" t="s">
        <v>36</v>
      </c>
      <c r="I722" s="0" t="n">
        <v>26</v>
      </c>
      <c r="J722" s="0" t="n">
        <v>11</v>
      </c>
      <c r="K722" s="0" t="n">
        <v>22</v>
      </c>
      <c r="L722" s="0" t="n">
        <v>38</v>
      </c>
      <c r="M722" s="0" t="n">
        <v>5</v>
      </c>
      <c r="N722" s="11" t="n">
        <v>0.15</v>
      </c>
      <c r="O722" s="12" t="n">
        <v>151.22</v>
      </c>
      <c r="P722" s="12" t="n">
        <v>247.9</v>
      </c>
      <c r="Q722" s="12" t="n">
        <f aca="false">M722*P722*(1-N722)</f>
        <v>1053.575</v>
      </c>
      <c r="R722" s="12" t="n">
        <f aca="false">M722*O722</f>
        <v>756.1</v>
      </c>
      <c r="S722" s="12" t="n">
        <f aca="false">Q722-R722</f>
        <v>297.475</v>
      </c>
      <c r="T722" s="11" t="n">
        <f aca="false">IFERROR(S722/Q722,0)</f>
        <v>0.282348195429846</v>
      </c>
      <c r="U722" s="13" t="n">
        <f aca="false">F722-E722</f>
        <v>9</v>
      </c>
      <c r="V722" s="13" t="n">
        <f aca="false">G722-F722</f>
        <v>1</v>
      </c>
      <c r="W722" s="13" t="n">
        <f aca="false">G722-E722</f>
        <v>10</v>
      </c>
      <c r="X722" s="10" t="n">
        <f aca="false">YEAR(E722)</f>
        <v>2018</v>
      </c>
      <c r="Y722" s="0" t="str">
        <f aca="false">TEXT(E722,"yyyy-mm")</f>
        <v>2018-08</v>
      </c>
      <c r="Z722" s="0" t="str">
        <f aca="false">"Q"&amp;ROUNDUP(MONTH(E722)/3,0)&amp;"-"&amp;YEAR(E722)</f>
        <v>Q3-2018</v>
      </c>
    </row>
    <row r="723" customFormat="false" ht="14.25" hidden="false" customHeight="false" outlineLevel="0" collapsed="false">
      <c r="A723" s="0" t="s">
        <v>765</v>
      </c>
      <c r="B723" s="0" t="s">
        <v>38</v>
      </c>
      <c r="C723" s="0" t="s">
        <v>39</v>
      </c>
      <c r="D723" s="9" t="n">
        <v>43200</v>
      </c>
      <c r="E723" s="9" t="n">
        <v>43334</v>
      </c>
      <c r="F723" s="9" t="n">
        <v>43337</v>
      </c>
      <c r="G723" s="9" t="n">
        <v>43346</v>
      </c>
      <c r="H723" s="10" t="s">
        <v>36</v>
      </c>
      <c r="I723" s="0" t="n">
        <v>18</v>
      </c>
      <c r="J723" s="0" t="n">
        <v>37</v>
      </c>
      <c r="K723" s="0" t="n">
        <v>102</v>
      </c>
      <c r="L723" s="0" t="n">
        <v>31</v>
      </c>
      <c r="M723" s="0" t="n">
        <v>8</v>
      </c>
      <c r="N723" s="11" t="n">
        <v>0.075</v>
      </c>
      <c r="O723" s="12" t="n">
        <v>763.53</v>
      </c>
      <c r="P723" s="12" t="n">
        <v>1031.8</v>
      </c>
      <c r="Q723" s="12" t="n">
        <f aca="false">M723*P723*(1-N723)</f>
        <v>7635.32</v>
      </c>
      <c r="R723" s="12" t="n">
        <f aca="false">M723*O723</f>
        <v>6108.24</v>
      </c>
      <c r="S723" s="12" t="n">
        <f aca="false">Q723-R723</f>
        <v>1527.08</v>
      </c>
      <c r="T723" s="11" t="n">
        <f aca="false">IFERROR(S723/Q723,0)</f>
        <v>0.200002095524484</v>
      </c>
      <c r="U723" s="13" t="n">
        <f aca="false">F723-E723</f>
        <v>3</v>
      </c>
      <c r="V723" s="13" t="n">
        <f aca="false">G723-F723</f>
        <v>9</v>
      </c>
      <c r="W723" s="13" t="n">
        <f aca="false">G723-E723</f>
        <v>12</v>
      </c>
      <c r="X723" s="10" t="n">
        <f aca="false">YEAR(E723)</f>
        <v>2018</v>
      </c>
      <c r="Y723" s="0" t="str">
        <f aca="false">TEXT(E723,"yyyy-mm")</f>
        <v>2018-08</v>
      </c>
      <c r="Z723" s="0" t="str">
        <f aca="false">"Q"&amp;ROUNDUP(MONTH(E723)/3,0)&amp;"-"&amp;YEAR(E723)</f>
        <v>Q3-2018</v>
      </c>
    </row>
    <row r="724" customFormat="false" ht="14.25" hidden="false" customHeight="false" outlineLevel="0" collapsed="false">
      <c r="A724" s="0" t="s">
        <v>766</v>
      </c>
      <c r="B724" s="0" t="s">
        <v>38</v>
      </c>
      <c r="C724" s="0" t="s">
        <v>58</v>
      </c>
      <c r="D724" s="9" t="n">
        <v>43300</v>
      </c>
      <c r="E724" s="9" t="n">
        <v>43334</v>
      </c>
      <c r="F724" s="9" t="n">
        <v>43336</v>
      </c>
      <c r="G724" s="9" t="n">
        <v>43342</v>
      </c>
      <c r="H724" s="10" t="s">
        <v>36</v>
      </c>
      <c r="I724" s="0" t="n">
        <v>14</v>
      </c>
      <c r="J724" s="0" t="n">
        <v>45</v>
      </c>
      <c r="K724" s="0" t="n">
        <v>353</v>
      </c>
      <c r="L724" s="0" t="n">
        <v>38</v>
      </c>
      <c r="M724" s="0" t="n">
        <v>3</v>
      </c>
      <c r="N724" s="11" t="n">
        <v>0.05</v>
      </c>
      <c r="O724" s="12" t="n">
        <v>1499.33</v>
      </c>
      <c r="P724" s="12" t="n">
        <v>2237.8</v>
      </c>
      <c r="Q724" s="12" t="n">
        <f aca="false">M724*P724*(1-N724)</f>
        <v>6377.73</v>
      </c>
      <c r="R724" s="12" t="n">
        <f aca="false">M724*O724</f>
        <v>4497.99</v>
      </c>
      <c r="S724" s="12" t="n">
        <f aca="false">Q724-R724</f>
        <v>1879.74</v>
      </c>
      <c r="T724" s="11" t="n">
        <f aca="false">IFERROR(S724/Q724,0)</f>
        <v>0.294734960558067</v>
      </c>
      <c r="U724" s="13" t="n">
        <f aca="false">F724-E724</f>
        <v>2</v>
      </c>
      <c r="V724" s="13" t="n">
        <f aca="false">G724-F724</f>
        <v>6</v>
      </c>
      <c r="W724" s="13" t="n">
        <f aca="false">G724-E724</f>
        <v>8</v>
      </c>
      <c r="X724" s="10" t="n">
        <f aca="false">YEAR(E724)</f>
        <v>2018</v>
      </c>
      <c r="Y724" s="0" t="str">
        <f aca="false">TEXT(E724,"yyyy-mm")</f>
        <v>2018-08</v>
      </c>
      <c r="Z724" s="0" t="str">
        <f aca="false">"Q"&amp;ROUNDUP(MONTH(E724)/3,0)&amp;"-"&amp;YEAR(E724)</f>
        <v>Q3-2018</v>
      </c>
    </row>
    <row r="725" customFormat="false" ht="14.25" hidden="false" customHeight="false" outlineLevel="0" collapsed="false">
      <c r="A725" s="0" t="s">
        <v>767</v>
      </c>
      <c r="B725" s="0" t="s">
        <v>34</v>
      </c>
      <c r="C725" s="0" t="s">
        <v>39</v>
      </c>
      <c r="D725" s="9" t="n">
        <v>43200</v>
      </c>
      <c r="E725" s="9" t="n">
        <v>43334</v>
      </c>
      <c r="F725" s="9" t="n">
        <v>43355</v>
      </c>
      <c r="G725" s="9" t="n">
        <v>43358</v>
      </c>
      <c r="H725" s="10" t="s">
        <v>36</v>
      </c>
      <c r="I725" s="0" t="n">
        <v>8</v>
      </c>
      <c r="J725" s="0" t="n">
        <v>11</v>
      </c>
      <c r="K725" s="0" t="n">
        <v>121</v>
      </c>
      <c r="L725" s="0" t="n">
        <v>38</v>
      </c>
      <c r="M725" s="0" t="n">
        <v>5</v>
      </c>
      <c r="N725" s="11" t="n">
        <v>0.1</v>
      </c>
      <c r="O725" s="12" t="n">
        <v>825.44</v>
      </c>
      <c r="P725" s="12" t="n">
        <v>1179.2</v>
      </c>
      <c r="Q725" s="12" t="n">
        <f aca="false">M725*P725*(1-N725)</f>
        <v>5306.4</v>
      </c>
      <c r="R725" s="12" t="n">
        <f aca="false">M725*O725</f>
        <v>4127.2</v>
      </c>
      <c r="S725" s="12" t="n">
        <f aca="false">Q725-R725</f>
        <v>1179.2</v>
      </c>
      <c r="T725" s="11" t="n">
        <f aca="false">IFERROR(S725/Q725,0)</f>
        <v>0.222222222222222</v>
      </c>
      <c r="U725" s="13" t="n">
        <f aca="false">F725-E725</f>
        <v>21</v>
      </c>
      <c r="V725" s="13" t="n">
        <f aca="false">G725-F725</f>
        <v>3</v>
      </c>
      <c r="W725" s="13" t="n">
        <f aca="false">G725-E725</f>
        <v>24</v>
      </c>
      <c r="X725" s="10" t="n">
        <f aca="false">YEAR(E725)</f>
        <v>2018</v>
      </c>
      <c r="Y725" s="0" t="str">
        <f aca="false">TEXT(E725,"yyyy-mm")</f>
        <v>2018-08</v>
      </c>
      <c r="Z725" s="0" t="str">
        <f aca="false">"Q"&amp;ROUNDUP(MONTH(E725)/3,0)&amp;"-"&amp;YEAR(E725)</f>
        <v>Q3-2018</v>
      </c>
    </row>
    <row r="726" customFormat="false" ht="14.25" hidden="false" customHeight="false" outlineLevel="0" collapsed="false">
      <c r="A726" s="0" t="s">
        <v>768</v>
      </c>
      <c r="B726" s="0" t="s">
        <v>34</v>
      </c>
      <c r="C726" s="0" t="s">
        <v>35</v>
      </c>
      <c r="D726" s="9" t="n">
        <v>43200</v>
      </c>
      <c r="E726" s="9" t="n">
        <v>43334</v>
      </c>
      <c r="F726" s="9" t="n">
        <v>43349</v>
      </c>
      <c r="G726" s="9" t="n">
        <v>43350</v>
      </c>
      <c r="H726" s="10" t="s">
        <v>36</v>
      </c>
      <c r="I726" s="0" t="n">
        <v>5</v>
      </c>
      <c r="J726" s="0" t="n">
        <v>50</v>
      </c>
      <c r="K726" s="0" t="n">
        <v>238</v>
      </c>
      <c r="L726" s="0" t="n">
        <v>21</v>
      </c>
      <c r="M726" s="0" t="n">
        <v>7</v>
      </c>
      <c r="N726" s="11" t="n">
        <v>0.075</v>
      </c>
      <c r="O726" s="12" t="n">
        <v>1546.03</v>
      </c>
      <c r="P726" s="12" t="n">
        <v>2378.5</v>
      </c>
      <c r="Q726" s="12" t="n">
        <f aca="false">M726*P726*(1-N726)</f>
        <v>15400.7875</v>
      </c>
      <c r="R726" s="12" t="n">
        <f aca="false">M726*O726</f>
        <v>10822.21</v>
      </c>
      <c r="S726" s="12" t="n">
        <f aca="false">Q726-R726</f>
        <v>4578.5775</v>
      </c>
      <c r="T726" s="11" t="n">
        <f aca="false">IFERROR(S726/Q726,0)</f>
        <v>0.297295024686238</v>
      </c>
      <c r="U726" s="13" t="n">
        <f aca="false">F726-E726</f>
        <v>15</v>
      </c>
      <c r="V726" s="13" t="n">
        <f aca="false">G726-F726</f>
        <v>1</v>
      </c>
      <c r="W726" s="13" t="n">
        <f aca="false">G726-E726</f>
        <v>16</v>
      </c>
      <c r="X726" s="10" t="n">
        <f aca="false">YEAR(E726)</f>
        <v>2018</v>
      </c>
      <c r="Y726" s="0" t="str">
        <f aca="false">TEXT(E726,"yyyy-mm")</f>
        <v>2018-08</v>
      </c>
      <c r="Z726" s="0" t="str">
        <f aca="false">"Q"&amp;ROUNDUP(MONTH(E726)/3,0)&amp;"-"&amp;YEAR(E726)</f>
        <v>Q3-2018</v>
      </c>
    </row>
    <row r="727" customFormat="false" ht="14.25" hidden="false" customHeight="false" outlineLevel="0" collapsed="false">
      <c r="A727" s="0" t="s">
        <v>769</v>
      </c>
      <c r="B727" s="0" t="s">
        <v>38</v>
      </c>
      <c r="C727" s="0" t="s">
        <v>39</v>
      </c>
      <c r="D727" s="9" t="n">
        <v>43200</v>
      </c>
      <c r="E727" s="9" t="n">
        <v>43334</v>
      </c>
      <c r="F727" s="9" t="n">
        <v>43357</v>
      </c>
      <c r="G727" s="9" t="n">
        <v>43358</v>
      </c>
      <c r="H727" s="10" t="s">
        <v>36</v>
      </c>
      <c r="I727" s="0" t="n">
        <v>12</v>
      </c>
      <c r="J727" s="0" t="n">
        <v>49</v>
      </c>
      <c r="K727" s="0" t="n">
        <v>134</v>
      </c>
      <c r="L727" s="0" t="n">
        <v>41</v>
      </c>
      <c r="M727" s="0" t="n">
        <v>1</v>
      </c>
      <c r="N727" s="11" t="n">
        <v>0.05</v>
      </c>
      <c r="O727" s="12" t="n">
        <v>768.83</v>
      </c>
      <c r="P727" s="12" t="n">
        <v>1025.1</v>
      </c>
      <c r="Q727" s="12" t="n">
        <f aca="false">M727*P727*(1-N727)</f>
        <v>973.845</v>
      </c>
      <c r="R727" s="12" t="n">
        <f aca="false">M727*O727</f>
        <v>768.83</v>
      </c>
      <c r="S727" s="12" t="n">
        <f aca="false">Q727-R727</f>
        <v>205.015</v>
      </c>
      <c r="T727" s="11" t="n">
        <f aca="false">IFERROR(S727/Q727,0)</f>
        <v>0.21052118150219</v>
      </c>
      <c r="U727" s="13" t="n">
        <f aca="false">F727-E727</f>
        <v>23</v>
      </c>
      <c r="V727" s="13" t="n">
        <f aca="false">G727-F727</f>
        <v>1</v>
      </c>
      <c r="W727" s="13" t="n">
        <f aca="false">G727-E727</f>
        <v>24</v>
      </c>
      <c r="X727" s="10" t="n">
        <f aca="false">YEAR(E727)</f>
        <v>2018</v>
      </c>
      <c r="Y727" s="0" t="str">
        <f aca="false">TEXT(E727,"yyyy-mm")</f>
        <v>2018-08</v>
      </c>
      <c r="Z727" s="0" t="str">
        <f aca="false">"Q"&amp;ROUNDUP(MONTH(E727)/3,0)&amp;"-"&amp;YEAR(E727)</f>
        <v>Q3-2018</v>
      </c>
    </row>
    <row r="728" customFormat="false" ht="14.25" hidden="false" customHeight="false" outlineLevel="0" collapsed="false">
      <c r="A728" s="0" t="s">
        <v>770</v>
      </c>
      <c r="B728" s="0" t="s">
        <v>41</v>
      </c>
      <c r="C728" s="0" t="s">
        <v>39</v>
      </c>
      <c r="D728" s="9" t="n">
        <v>43200</v>
      </c>
      <c r="E728" s="9" t="n">
        <v>43334</v>
      </c>
      <c r="F728" s="9" t="n">
        <v>43336</v>
      </c>
      <c r="G728" s="9" t="n">
        <v>43346</v>
      </c>
      <c r="H728" s="10" t="s">
        <v>36</v>
      </c>
      <c r="I728" s="0" t="n">
        <v>21</v>
      </c>
      <c r="J728" s="0" t="n">
        <v>44</v>
      </c>
      <c r="K728" s="0" t="n">
        <v>136</v>
      </c>
      <c r="L728" s="0" t="n">
        <v>2</v>
      </c>
      <c r="M728" s="0" t="n">
        <v>6</v>
      </c>
      <c r="N728" s="11" t="n">
        <v>0.05</v>
      </c>
      <c r="O728" s="12" t="n">
        <v>720.92</v>
      </c>
      <c r="P728" s="12" t="n">
        <v>1802.3</v>
      </c>
      <c r="Q728" s="12" t="n">
        <f aca="false">M728*P728*(1-N728)</f>
        <v>10273.11</v>
      </c>
      <c r="R728" s="12" t="n">
        <f aca="false">M728*O728</f>
        <v>4325.52</v>
      </c>
      <c r="S728" s="12" t="n">
        <f aca="false">Q728-R728</f>
        <v>5947.59</v>
      </c>
      <c r="T728" s="11" t="n">
        <f aca="false">IFERROR(S728/Q728,0)</f>
        <v>0.578947368421053</v>
      </c>
      <c r="U728" s="13" t="n">
        <f aca="false">F728-E728</f>
        <v>2</v>
      </c>
      <c r="V728" s="13" t="n">
        <f aca="false">G728-F728</f>
        <v>10</v>
      </c>
      <c r="W728" s="13" t="n">
        <f aca="false">G728-E728</f>
        <v>12</v>
      </c>
      <c r="X728" s="10" t="n">
        <f aca="false">YEAR(E728)</f>
        <v>2018</v>
      </c>
      <c r="Y728" s="0" t="str">
        <f aca="false">TEXT(E728,"yyyy-mm")</f>
        <v>2018-08</v>
      </c>
      <c r="Z728" s="0" t="str">
        <f aca="false">"Q"&amp;ROUNDUP(MONTH(E728)/3,0)&amp;"-"&amp;YEAR(E728)</f>
        <v>Q3-2018</v>
      </c>
    </row>
    <row r="729" customFormat="false" ht="14.25" hidden="false" customHeight="false" outlineLevel="0" collapsed="false">
      <c r="A729" s="0" t="s">
        <v>771</v>
      </c>
      <c r="B729" s="0" t="s">
        <v>38</v>
      </c>
      <c r="C729" s="0" t="s">
        <v>39</v>
      </c>
      <c r="D729" s="9" t="n">
        <v>43200</v>
      </c>
      <c r="E729" s="9" t="n">
        <v>43334</v>
      </c>
      <c r="F729" s="9" t="n">
        <v>43342</v>
      </c>
      <c r="G729" s="9" t="n">
        <v>43348</v>
      </c>
      <c r="H729" s="10" t="s">
        <v>36</v>
      </c>
      <c r="I729" s="0" t="n">
        <v>15</v>
      </c>
      <c r="J729" s="0" t="n">
        <v>27</v>
      </c>
      <c r="K729" s="0" t="n">
        <v>120</v>
      </c>
      <c r="L729" s="0" t="n">
        <v>39</v>
      </c>
      <c r="M729" s="0" t="n">
        <v>6</v>
      </c>
      <c r="N729" s="11" t="n">
        <v>0.075</v>
      </c>
      <c r="O729" s="12" t="n">
        <v>1015.59</v>
      </c>
      <c r="P729" s="12" t="n">
        <v>1916.2</v>
      </c>
      <c r="Q729" s="12" t="n">
        <f aca="false">M729*P729*(1-N729)</f>
        <v>10634.91</v>
      </c>
      <c r="R729" s="12" t="n">
        <f aca="false">M729*O729</f>
        <v>6093.54</v>
      </c>
      <c r="S729" s="12" t="n">
        <f aca="false">Q729-R729</f>
        <v>4541.37</v>
      </c>
      <c r="T729" s="11" t="n">
        <f aca="false">IFERROR(S729/Q729,0)</f>
        <v>0.427024770308353</v>
      </c>
      <c r="U729" s="13" t="n">
        <f aca="false">F729-E729</f>
        <v>8</v>
      </c>
      <c r="V729" s="13" t="n">
        <f aca="false">G729-F729</f>
        <v>6</v>
      </c>
      <c r="W729" s="13" t="n">
        <f aca="false">G729-E729</f>
        <v>14</v>
      </c>
      <c r="X729" s="10" t="n">
        <f aca="false">YEAR(E729)</f>
        <v>2018</v>
      </c>
      <c r="Y729" s="0" t="str">
        <f aca="false">TEXT(E729,"yyyy-mm")</f>
        <v>2018-08</v>
      </c>
      <c r="Z729" s="0" t="str">
        <f aca="false">"Q"&amp;ROUNDUP(MONTH(E729)/3,0)&amp;"-"&amp;YEAR(E729)</f>
        <v>Q3-2018</v>
      </c>
    </row>
    <row r="730" customFormat="false" ht="14.25" hidden="false" customHeight="false" outlineLevel="0" collapsed="false">
      <c r="A730" s="0" t="s">
        <v>772</v>
      </c>
      <c r="B730" s="0" t="s">
        <v>34</v>
      </c>
      <c r="C730" s="0" t="s">
        <v>79</v>
      </c>
      <c r="D730" s="9" t="n">
        <v>43200</v>
      </c>
      <c r="E730" s="9" t="n">
        <v>43335</v>
      </c>
      <c r="F730" s="9" t="n">
        <v>43353</v>
      </c>
      <c r="G730" s="9" t="n">
        <v>43360</v>
      </c>
      <c r="H730" s="10" t="s">
        <v>36</v>
      </c>
      <c r="I730" s="0" t="n">
        <v>12</v>
      </c>
      <c r="J730" s="0" t="n">
        <v>33</v>
      </c>
      <c r="K730" s="0" t="n">
        <v>79</v>
      </c>
      <c r="L730" s="0" t="n">
        <v>29</v>
      </c>
      <c r="M730" s="0" t="n">
        <v>6</v>
      </c>
      <c r="N730" s="11" t="n">
        <v>0.2</v>
      </c>
      <c r="O730" s="12" t="n">
        <v>1661.94</v>
      </c>
      <c r="P730" s="12" t="n">
        <v>3021.7</v>
      </c>
      <c r="Q730" s="12" t="n">
        <f aca="false">M730*P730*(1-N730)</f>
        <v>14504.16</v>
      </c>
      <c r="R730" s="12" t="n">
        <f aca="false">M730*O730</f>
        <v>9971.64</v>
      </c>
      <c r="S730" s="12" t="n">
        <f aca="false">Q730-R730</f>
        <v>4532.52</v>
      </c>
      <c r="T730" s="11" t="n">
        <f aca="false">IFERROR(S730/Q730,0)</f>
        <v>0.312497931627892</v>
      </c>
      <c r="U730" s="13" t="n">
        <f aca="false">F730-E730</f>
        <v>18</v>
      </c>
      <c r="V730" s="13" t="n">
        <f aca="false">G730-F730</f>
        <v>7</v>
      </c>
      <c r="W730" s="13" t="n">
        <f aca="false">G730-E730</f>
        <v>25</v>
      </c>
      <c r="X730" s="10" t="n">
        <f aca="false">YEAR(E730)</f>
        <v>2018</v>
      </c>
      <c r="Y730" s="0" t="str">
        <f aca="false">TEXT(E730,"yyyy-mm")</f>
        <v>2018-08</v>
      </c>
      <c r="Z730" s="0" t="str">
        <f aca="false">"Q"&amp;ROUNDUP(MONTH(E730)/3,0)&amp;"-"&amp;YEAR(E730)</f>
        <v>Q3-2018</v>
      </c>
    </row>
    <row r="731" customFormat="false" ht="14.25" hidden="false" customHeight="false" outlineLevel="0" collapsed="false">
      <c r="A731" s="0" t="s">
        <v>773</v>
      </c>
      <c r="B731" s="0" t="s">
        <v>41</v>
      </c>
      <c r="C731" s="0" t="s">
        <v>79</v>
      </c>
      <c r="D731" s="9" t="n">
        <v>43200</v>
      </c>
      <c r="E731" s="9" t="n">
        <v>43335</v>
      </c>
      <c r="F731" s="9" t="n">
        <v>43363</v>
      </c>
      <c r="G731" s="9" t="n">
        <v>43371</v>
      </c>
      <c r="H731" s="10" t="s">
        <v>36</v>
      </c>
      <c r="I731" s="0" t="n">
        <v>23</v>
      </c>
      <c r="J731" s="0" t="n">
        <v>23</v>
      </c>
      <c r="K731" s="0" t="n">
        <v>78</v>
      </c>
      <c r="L731" s="0" t="n">
        <v>46</v>
      </c>
      <c r="M731" s="0" t="n">
        <v>3</v>
      </c>
      <c r="N731" s="11" t="n">
        <v>0.4</v>
      </c>
      <c r="O731" s="12" t="n">
        <v>1710.91</v>
      </c>
      <c r="P731" s="12" t="n">
        <v>2251.2</v>
      </c>
      <c r="Q731" s="12" t="n">
        <f aca="false">M731*P731*(1-N731)</f>
        <v>4052.16</v>
      </c>
      <c r="R731" s="12" t="n">
        <f aca="false">M731*O731</f>
        <v>5132.73</v>
      </c>
      <c r="S731" s="12" t="n">
        <f aca="false">Q731-R731</f>
        <v>-1080.57</v>
      </c>
      <c r="T731" s="11" t="n">
        <f aca="false">IFERROR(S731/Q731,0)</f>
        <v>-0.266665185974888</v>
      </c>
      <c r="U731" s="13" t="n">
        <f aca="false">F731-E731</f>
        <v>28</v>
      </c>
      <c r="V731" s="13" t="n">
        <f aca="false">G731-F731</f>
        <v>8</v>
      </c>
      <c r="W731" s="13" t="n">
        <f aca="false">G731-E731</f>
        <v>36</v>
      </c>
      <c r="X731" s="10" t="n">
        <f aca="false">YEAR(E731)</f>
        <v>2018</v>
      </c>
      <c r="Y731" s="0" t="str">
        <f aca="false">TEXT(E731,"yyyy-mm")</f>
        <v>2018-08</v>
      </c>
      <c r="Z731" s="0" t="str">
        <f aca="false">"Q"&amp;ROUNDUP(MONTH(E731)/3,0)&amp;"-"&amp;YEAR(E731)</f>
        <v>Q3-2018</v>
      </c>
    </row>
    <row r="732" customFormat="false" ht="14.25" hidden="false" customHeight="false" outlineLevel="0" collapsed="false">
      <c r="A732" s="0" t="s">
        <v>774</v>
      </c>
      <c r="B732" s="0" t="s">
        <v>34</v>
      </c>
      <c r="C732" s="0" t="s">
        <v>39</v>
      </c>
      <c r="D732" s="9" t="n">
        <v>43200</v>
      </c>
      <c r="E732" s="9" t="n">
        <v>43335</v>
      </c>
      <c r="F732" s="9" t="n">
        <v>43350</v>
      </c>
      <c r="G732" s="9" t="n">
        <v>43351</v>
      </c>
      <c r="H732" s="10" t="s">
        <v>36</v>
      </c>
      <c r="I732" s="0" t="n">
        <v>12</v>
      </c>
      <c r="J732" s="0" t="n">
        <v>8</v>
      </c>
      <c r="K732" s="0" t="n">
        <v>156</v>
      </c>
      <c r="L732" s="0" t="n">
        <v>6</v>
      </c>
      <c r="M732" s="0" t="n">
        <v>4</v>
      </c>
      <c r="N732" s="11" t="n">
        <v>0.075</v>
      </c>
      <c r="O732" s="12" t="n">
        <v>1074.08</v>
      </c>
      <c r="P732" s="12" t="n">
        <v>2619.7</v>
      </c>
      <c r="Q732" s="12" t="n">
        <f aca="false">M732*P732*(1-N732)</f>
        <v>9692.89</v>
      </c>
      <c r="R732" s="12" t="n">
        <f aca="false">M732*O732</f>
        <v>4296.32</v>
      </c>
      <c r="S732" s="12" t="n">
        <f aca="false">Q732-R732</f>
        <v>5396.57</v>
      </c>
      <c r="T732" s="11" t="n">
        <f aca="false">IFERROR(S732/Q732,0)</f>
        <v>0.556755518735898</v>
      </c>
      <c r="U732" s="13" t="n">
        <f aca="false">F732-E732</f>
        <v>15</v>
      </c>
      <c r="V732" s="13" t="n">
        <f aca="false">G732-F732</f>
        <v>1</v>
      </c>
      <c r="W732" s="13" t="n">
        <f aca="false">G732-E732</f>
        <v>16</v>
      </c>
      <c r="X732" s="10" t="n">
        <f aca="false">YEAR(E732)</f>
        <v>2018</v>
      </c>
      <c r="Y732" s="0" t="str">
        <f aca="false">TEXT(E732,"yyyy-mm")</f>
        <v>2018-08</v>
      </c>
      <c r="Z732" s="0" t="str">
        <f aca="false">"Q"&amp;ROUNDUP(MONTH(E732)/3,0)&amp;"-"&amp;YEAR(E732)</f>
        <v>Q3-2018</v>
      </c>
    </row>
    <row r="733" customFormat="false" ht="14.25" hidden="false" customHeight="false" outlineLevel="0" collapsed="false">
      <c r="A733" s="0" t="s">
        <v>775</v>
      </c>
      <c r="B733" s="0" t="s">
        <v>38</v>
      </c>
      <c r="C733" s="0" t="s">
        <v>35</v>
      </c>
      <c r="D733" s="9" t="n">
        <v>43200</v>
      </c>
      <c r="E733" s="9" t="n">
        <v>43335</v>
      </c>
      <c r="F733" s="9" t="n">
        <v>43338</v>
      </c>
      <c r="G733" s="9" t="n">
        <v>43342</v>
      </c>
      <c r="H733" s="10" t="s">
        <v>36</v>
      </c>
      <c r="I733" s="0" t="n">
        <v>13</v>
      </c>
      <c r="J733" s="0" t="n">
        <v>33</v>
      </c>
      <c r="K733" s="0" t="n">
        <v>227</v>
      </c>
      <c r="L733" s="0" t="n">
        <v>29</v>
      </c>
      <c r="M733" s="0" t="n">
        <v>2</v>
      </c>
      <c r="N733" s="11" t="n">
        <v>0.075</v>
      </c>
      <c r="O733" s="12" t="n">
        <v>884.4</v>
      </c>
      <c r="P733" s="12" t="n">
        <v>2010</v>
      </c>
      <c r="Q733" s="12" t="n">
        <f aca="false">M733*P733*(1-N733)</f>
        <v>3718.5</v>
      </c>
      <c r="R733" s="12" t="n">
        <f aca="false">M733*O733</f>
        <v>1768.8</v>
      </c>
      <c r="S733" s="12" t="n">
        <f aca="false">Q733-R733</f>
        <v>1949.7</v>
      </c>
      <c r="T733" s="11" t="n">
        <f aca="false">IFERROR(S733/Q733,0)</f>
        <v>0.524324324324324</v>
      </c>
      <c r="U733" s="13" t="n">
        <f aca="false">F733-E733</f>
        <v>3</v>
      </c>
      <c r="V733" s="13" t="n">
        <f aca="false">G733-F733</f>
        <v>4</v>
      </c>
      <c r="W733" s="13" t="n">
        <f aca="false">G733-E733</f>
        <v>7</v>
      </c>
      <c r="X733" s="10" t="n">
        <f aca="false">YEAR(E733)</f>
        <v>2018</v>
      </c>
      <c r="Y733" s="0" t="str">
        <f aca="false">TEXT(E733,"yyyy-mm")</f>
        <v>2018-08</v>
      </c>
      <c r="Z733" s="0" t="str">
        <f aca="false">"Q"&amp;ROUNDUP(MONTH(E733)/3,0)&amp;"-"&amp;YEAR(E733)</f>
        <v>Q3-2018</v>
      </c>
    </row>
    <row r="734" customFormat="false" ht="14.25" hidden="false" customHeight="false" outlineLevel="0" collapsed="false">
      <c r="A734" s="0" t="s">
        <v>776</v>
      </c>
      <c r="B734" s="0" t="s">
        <v>34</v>
      </c>
      <c r="C734" s="0" t="s">
        <v>39</v>
      </c>
      <c r="D734" s="9" t="n">
        <v>43200</v>
      </c>
      <c r="E734" s="9" t="n">
        <v>43335</v>
      </c>
      <c r="F734" s="9" t="n">
        <v>43337</v>
      </c>
      <c r="G734" s="9" t="n">
        <v>43342</v>
      </c>
      <c r="H734" s="10" t="s">
        <v>36</v>
      </c>
      <c r="I734" s="0" t="n">
        <v>8</v>
      </c>
      <c r="J734" s="0" t="n">
        <v>31</v>
      </c>
      <c r="K734" s="0" t="n">
        <v>89</v>
      </c>
      <c r="L734" s="0" t="n">
        <v>13</v>
      </c>
      <c r="M734" s="0" t="n">
        <v>6</v>
      </c>
      <c r="N734" s="11" t="n">
        <v>0.4</v>
      </c>
      <c r="O734" s="12" t="n">
        <v>687.42</v>
      </c>
      <c r="P734" s="12" t="n">
        <v>1145.7</v>
      </c>
      <c r="Q734" s="12" t="n">
        <f aca="false">M734*P734*(1-N734)</f>
        <v>4124.52</v>
      </c>
      <c r="R734" s="12" t="n">
        <f aca="false">M734*O734</f>
        <v>4124.52</v>
      </c>
      <c r="S734" s="12" t="n">
        <f aca="false">Q734-R734</f>
        <v>0</v>
      </c>
      <c r="T734" s="11" t="n">
        <f aca="false">IFERROR(S734/Q734,0)</f>
        <v>0</v>
      </c>
      <c r="U734" s="13" t="n">
        <f aca="false">F734-E734</f>
        <v>2</v>
      </c>
      <c r="V734" s="13" t="n">
        <f aca="false">G734-F734</f>
        <v>5</v>
      </c>
      <c r="W734" s="13" t="n">
        <f aca="false">G734-E734</f>
        <v>7</v>
      </c>
      <c r="X734" s="10" t="n">
        <f aca="false">YEAR(E734)</f>
        <v>2018</v>
      </c>
      <c r="Y734" s="0" t="str">
        <f aca="false">TEXT(E734,"yyyy-mm")</f>
        <v>2018-08</v>
      </c>
      <c r="Z734" s="0" t="str">
        <f aca="false">"Q"&amp;ROUNDUP(MONTH(E734)/3,0)&amp;"-"&amp;YEAR(E734)</f>
        <v>Q3-2018</v>
      </c>
    </row>
    <row r="735" customFormat="false" ht="14.25" hidden="false" customHeight="false" outlineLevel="0" collapsed="false">
      <c r="A735" s="0" t="s">
        <v>777</v>
      </c>
      <c r="B735" s="0" t="s">
        <v>38</v>
      </c>
      <c r="C735" s="0" t="s">
        <v>35</v>
      </c>
      <c r="D735" s="9" t="n">
        <v>43200</v>
      </c>
      <c r="E735" s="9" t="n">
        <v>43335</v>
      </c>
      <c r="F735" s="9" t="n">
        <v>43360</v>
      </c>
      <c r="G735" s="9" t="n">
        <v>43364</v>
      </c>
      <c r="H735" s="10" t="s">
        <v>36</v>
      </c>
      <c r="I735" s="0" t="n">
        <v>16</v>
      </c>
      <c r="J735" s="0" t="n">
        <v>43</v>
      </c>
      <c r="K735" s="0" t="n">
        <v>252</v>
      </c>
      <c r="L735" s="0" t="n">
        <v>7</v>
      </c>
      <c r="M735" s="0" t="n">
        <v>3</v>
      </c>
      <c r="N735" s="11" t="n">
        <v>0.15</v>
      </c>
      <c r="O735" s="12" t="n">
        <v>1447.2</v>
      </c>
      <c r="P735" s="12" t="n">
        <v>3618</v>
      </c>
      <c r="Q735" s="12" t="n">
        <f aca="false">M735*P735*(1-N735)</f>
        <v>9225.9</v>
      </c>
      <c r="R735" s="12" t="n">
        <f aca="false">M735*O735</f>
        <v>4341.6</v>
      </c>
      <c r="S735" s="12" t="n">
        <f aca="false">Q735-R735</f>
        <v>4884.3</v>
      </c>
      <c r="T735" s="11" t="n">
        <f aca="false">IFERROR(S735/Q735,0)</f>
        <v>0.529411764705882</v>
      </c>
      <c r="U735" s="13" t="n">
        <f aca="false">F735-E735</f>
        <v>25</v>
      </c>
      <c r="V735" s="13" t="n">
        <f aca="false">G735-F735</f>
        <v>4</v>
      </c>
      <c r="W735" s="13" t="n">
        <f aca="false">G735-E735</f>
        <v>29</v>
      </c>
      <c r="X735" s="10" t="n">
        <f aca="false">YEAR(E735)</f>
        <v>2018</v>
      </c>
      <c r="Y735" s="0" t="str">
        <f aca="false">TEXT(E735,"yyyy-mm")</f>
        <v>2018-08</v>
      </c>
      <c r="Z735" s="0" t="str">
        <f aca="false">"Q"&amp;ROUNDUP(MONTH(E735)/3,0)&amp;"-"&amp;YEAR(E735)</f>
        <v>Q3-2018</v>
      </c>
    </row>
    <row r="736" customFormat="false" ht="14.25" hidden="false" customHeight="false" outlineLevel="0" collapsed="false">
      <c r="A736" s="0" t="s">
        <v>778</v>
      </c>
      <c r="B736" s="0" t="s">
        <v>34</v>
      </c>
      <c r="C736" s="0" t="s">
        <v>35</v>
      </c>
      <c r="D736" s="9" t="n">
        <v>43200</v>
      </c>
      <c r="E736" s="9" t="n">
        <v>43335</v>
      </c>
      <c r="F736" s="9" t="n">
        <v>43351</v>
      </c>
      <c r="G736" s="9" t="n">
        <v>43357</v>
      </c>
      <c r="H736" s="10" t="s">
        <v>36</v>
      </c>
      <c r="I736" s="0" t="n">
        <v>9</v>
      </c>
      <c r="J736" s="0" t="n">
        <v>19</v>
      </c>
      <c r="K736" s="0" t="n">
        <v>217</v>
      </c>
      <c r="L736" s="0" t="n">
        <v>15</v>
      </c>
      <c r="M736" s="0" t="n">
        <v>5</v>
      </c>
      <c r="N736" s="11" t="n">
        <v>0.05</v>
      </c>
      <c r="O736" s="12" t="n">
        <v>2982.84</v>
      </c>
      <c r="P736" s="12" t="n">
        <v>3551</v>
      </c>
      <c r="Q736" s="12" t="n">
        <f aca="false">M736*P736*(1-N736)</f>
        <v>16867.25</v>
      </c>
      <c r="R736" s="12" t="n">
        <f aca="false">M736*O736</f>
        <v>14914.2</v>
      </c>
      <c r="S736" s="12" t="n">
        <f aca="false">Q736-R736</f>
        <v>1953.05</v>
      </c>
      <c r="T736" s="11" t="n">
        <f aca="false">IFERROR(S736/Q736,0)</f>
        <v>0.11578947368421</v>
      </c>
      <c r="U736" s="13" t="n">
        <f aca="false">F736-E736</f>
        <v>16</v>
      </c>
      <c r="V736" s="13" t="n">
        <f aca="false">G736-F736</f>
        <v>6</v>
      </c>
      <c r="W736" s="13" t="n">
        <f aca="false">G736-E736</f>
        <v>22</v>
      </c>
      <c r="X736" s="10" t="n">
        <f aca="false">YEAR(E736)</f>
        <v>2018</v>
      </c>
      <c r="Y736" s="0" t="str">
        <f aca="false">TEXT(E736,"yyyy-mm")</f>
        <v>2018-08</v>
      </c>
      <c r="Z736" s="0" t="str">
        <f aca="false">"Q"&amp;ROUNDUP(MONTH(E736)/3,0)&amp;"-"&amp;YEAR(E736)</f>
        <v>Q3-2018</v>
      </c>
    </row>
    <row r="737" customFormat="false" ht="14.25" hidden="false" customHeight="false" outlineLevel="0" collapsed="false">
      <c r="A737" s="0" t="s">
        <v>779</v>
      </c>
      <c r="B737" s="0" t="s">
        <v>38</v>
      </c>
      <c r="C737" s="0" t="s">
        <v>35</v>
      </c>
      <c r="D737" s="9" t="n">
        <v>43200</v>
      </c>
      <c r="E737" s="9" t="n">
        <v>43335</v>
      </c>
      <c r="F737" s="9" t="n">
        <v>43337</v>
      </c>
      <c r="G737" s="9" t="n">
        <v>43346</v>
      </c>
      <c r="H737" s="10" t="s">
        <v>36</v>
      </c>
      <c r="I737" s="0" t="n">
        <v>13</v>
      </c>
      <c r="J737" s="0" t="n">
        <v>3</v>
      </c>
      <c r="K737" s="0" t="n">
        <v>222</v>
      </c>
      <c r="L737" s="0" t="n">
        <v>3</v>
      </c>
      <c r="M737" s="0" t="n">
        <v>5</v>
      </c>
      <c r="N737" s="11" t="n">
        <v>0.075</v>
      </c>
      <c r="O737" s="12" t="n">
        <v>736.87</v>
      </c>
      <c r="P737" s="12" t="n">
        <v>944.7</v>
      </c>
      <c r="Q737" s="12" t="n">
        <f aca="false">M737*P737*(1-N737)</f>
        <v>4369.2375</v>
      </c>
      <c r="R737" s="12" t="n">
        <f aca="false">M737*O737</f>
        <v>3684.35</v>
      </c>
      <c r="S737" s="12" t="n">
        <f aca="false">Q737-R737</f>
        <v>684.8875</v>
      </c>
      <c r="T737" s="11" t="n">
        <f aca="false">IFERROR(S737/Q737,0)</f>
        <v>0.15675217929902</v>
      </c>
      <c r="U737" s="13" t="n">
        <f aca="false">F737-E737</f>
        <v>2</v>
      </c>
      <c r="V737" s="13" t="n">
        <f aca="false">G737-F737</f>
        <v>9</v>
      </c>
      <c r="W737" s="13" t="n">
        <f aca="false">G737-E737</f>
        <v>11</v>
      </c>
      <c r="X737" s="10" t="n">
        <f aca="false">YEAR(E737)</f>
        <v>2018</v>
      </c>
      <c r="Y737" s="0" t="str">
        <f aca="false">TEXT(E737,"yyyy-mm")</f>
        <v>2018-08</v>
      </c>
      <c r="Z737" s="0" t="str">
        <f aca="false">"Q"&amp;ROUNDUP(MONTH(E737)/3,0)&amp;"-"&amp;YEAR(E737)</f>
        <v>Q3-2018</v>
      </c>
    </row>
    <row r="738" customFormat="false" ht="14.25" hidden="false" customHeight="false" outlineLevel="0" collapsed="false">
      <c r="A738" s="0" t="s">
        <v>780</v>
      </c>
      <c r="B738" s="0" t="s">
        <v>34</v>
      </c>
      <c r="C738" s="0" t="s">
        <v>48</v>
      </c>
      <c r="D738" s="9" t="n">
        <v>43200</v>
      </c>
      <c r="E738" s="9" t="n">
        <v>43335</v>
      </c>
      <c r="F738" s="9" t="n">
        <v>43346</v>
      </c>
      <c r="G738" s="9" t="n">
        <v>43352</v>
      </c>
      <c r="H738" s="10" t="s">
        <v>36</v>
      </c>
      <c r="I738" s="0" t="n">
        <v>11</v>
      </c>
      <c r="J738" s="0" t="n">
        <v>26</v>
      </c>
      <c r="K738" s="0" t="n">
        <v>29</v>
      </c>
      <c r="L738" s="0" t="n">
        <v>2</v>
      </c>
      <c r="M738" s="0" t="n">
        <v>4</v>
      </c>
      <c r="N738" s="11" t="n">
        <v>0.075</v>
      </c>
      <c r="O738" s="12" t="n">
        <v>74.91</v>
      </c>
      <c r="P738" s="12" t="n">
        <v>174.2</v>
      </c>
      <c r="Q738" s="12" t="n">
        <f aca="false">M738*P738*(1-N738)</f>
        <v>644.54</v>
      </c>
      <c r="R738" s="12" t="n">
        <f aca="false">M738*O738</f>
        <v>299.64</v>
      </c>
      <c r="S738" s="12" t="n">
        <f aca="false">Q738-R738</f>
        <v>344.9</v>
      </c>
      <c r="T738" s="11" t="n">
        <f aca="false">IFERROR(S738/Q738,0)</f>
        <v>0.535110311229714</v>
      </c>
      <c r="U738" s="13" t="n">
        <f aca="false">F738-E738</f>
        <v>11</v>
      </c>
      <c r="V738" s="13" t="n">
        <f aca="false">G738-F738</f>
        <v>6</v>
      </c>
      <c r="W738" s="13" t="n">
        <f aca="false">G738-E738</f>
        <v>17</v>
      </c>
      <c r="X738" s="10" t="n">
        <f aca="false">YEAR(E738)</f>
        <v>2018</v>
      </c>
      <c r="Y738" s="0" t="str">
        <f aca="false">TEXT(E738,"yyyy-mm")</f>
        <v>2018-08</v>
      </c>
      <c r="Z738" s="0" t="str">
        <f aca="false">"Q"&amp;ROUNDUP(MONTH(E738)/3,0)&amp;"-"&amp;YEAR(E738)</f>
        <v>Q3-2018</v>
      </c>
    </row>
    <row r="739" customFormat="false" ht="14.25" hidden="false" customHeight="false" outlineLevel="0" collapsed="false">
      <c r="A739" s="0" t="s">
        <v>781</v>
      </c>
      <c r="B739" s="0" t="s">
        <v>38</v>
      </c>
      <c r="C739" s="0" t="s">
        <v>48</v>
      </c>
      <c r="D739" s="9" t="n">
        <v>43200</v>
      </c>
      <c r="E739" s="9" t="n">
        <v>43335</v>
      </c>
      <c r="F739" s="9" t="n">
        <v>43359</v>
      </c>
      <c r="G739" s="9" t="n">
        <v>43368</v>
      </c>
      <c r="H739" s="10" t="s">
        <v>36</v>
      </c>
      <c r="I739" s="0" t="n">
        <v>13</v>
      </c>
      <c r="J739" s="0" t="n">
        <v>3</v>
      </c>
      <c r="K739" s="0" t="n">
        <v>17</v>
      </c>
      <c r="L739" s="0" t="n">
        <v>30</v>
      </c>
      <c r="M739" s="0" t="n">
        <v>4</v>
      </c>
      <c r="N739" s="11" t="n">
        <v>0.075</v>
      </c>
      <c r="O739" s="12" t="n">
        <v>1465.29</v>
      </c>
      <c r="P739" s="12" t="n">
        <v>1809</v>
      </c>
      <c r="Q739" s="12" t="n">
        <f aca="false">M739*P739*(1-N739)</f>
        <v>6693.3</v>
      </c>
      <c r="R739" s="12" t="n">
        <f aca="false">M739*O739</f>
        <v>5861.16</v>
      </c>
      <c r="S739" s="12" t="n">
        <f aca="false">Q739-R739</f>
        <v>832.14</v>
      </c>
      <c r="T739" s="11" t="n">
        <f aca="false">IFERROR(S739/Q739,0)</f>
        <v>0.124324324324324</v>
      </c>
      <c r="U739" s="13" t="n">
        <f aca="false">F739-E739</f>
        <v>24</v>
      </c>
      <c r="V739" s="13" t="n">
        <f aca="false">G739-F739</f>
        <v>9</v>
      </c>
      <c r="W739" s="13" t="n">
        <f aca="false">G739-E739</f>
        <v>33</v>
      </c>
      <c r="X739" s="10" t="n">
        <f aca="false">YEAR(E739)</f>
        <v>2018</v>
      </c>
      <c r="Y739" s="0" t="str">
        <f aca="false">TEXT(E739,"yyyy-mm")</f>
        <v>2018-08</v>
      </c>
      <c r="Z739" s="0" t="str">
        <f aca="false">"Q"&amp;ROUNDUP(MONTH(E739)/3,0)&amp;"-"&amp;YEAR(E739)</f>
        <v>Q3-2018</v>
      </c>
    </row>
    <row r="740" customFormat="false" ht="14.25" hidden="false" customHeight="false" outlineLevel="0" collapsed="false">
      <c r="A740" s="0" t="s">
        <v>782</v>
      </c>
      <c r="B740" s="0" t="s">
        <v>38</v>
      </c>
      <c r="C740" s="0" t="s">
        <v>48</v>
      </c>
      <c r="D740" s="9" t="n">
        <v>43200</v>
      </c>
      <c r="E740" s="9" t="n">
        <v>43336</v>
      </c>
      <c r="F740" s="9" t="n">
        <v>43344</v>
      </c>
      <c r="G740" s="9" t="n">
        <v>43346</v>
      </c>
      <c r="H740" s="10" t="s">
        <v>36</v>
      </c>
      <c r="I740" s="0" t="n">
        <v>14</v>
      </c>
      <c r="J740" s="0" t="n">
        <v>19</v>
      </c>
      <c r="K740" s="0" t="n">
        <v>57</v>
      </c>
      <c r="L740" s="0" t="n">
        <v>36</v>
      </c>
      <c r="M740" s="0" t="n">
        <v>8</v>
      </c>
      <c r="N740" s="11" t="n">
        <v>0.05</v>
      </c>
      <c r="O740" s="12" t="n">
        <v>1876.8</v>
      </c>
      <c r="P740" s="12" t="n">
        <v>3993.2</v>
      </c>
      <c r="Q740" s="12" t="n">
        <f aca="false">M740*P740*(1-N740)</f>
        <v>30348.32</v>
      </c>
      <c r="R740" s="12" t="n">
        <f aca="false">M740*O740</f>
        <v>15014.4</v>
      </c>
      <c r="S740" s="12" t="n">
        <f aca="false">Q740-R740</f>
        <v>15333.92</v>
      </c>
      <c r="T740" s="11" t="n">
        <f aca="false">IFERROR(S740/Q740,0)</f>
        <v>0.505264212318837</v>
      </c>
      <c r="U740" s="13" t="n">
        <f aca="false">F740-E740</f>
        <v>8</v>
      </c>
      <c r="V740" s="13" t="n">
        <f aca="false">G740-F740</f>
        <v>2</v>
      </c>
      <c r="W740" s="13" t="n">
        <f aca="false">G740-E740</f>
        <v>10</v>
      </c>
      <c r="X740" s="10" t="n">
        <f aca="false">YEAR(E740)</f>
        <v>2018</v>
      </c>
      <c r="Y740" s="0" t="str">
        <f aca="false">TEXT(E740,"yyyy-mm")</f>
        <v>2018-08</v>
      </c>
      <c r="Z740" s="0" t="str">
        <f aca="false">"Q"&amp;ROUNDUP(MONTH(E740)/3,0)&amp;"-"&amp;YEAR(E740)</f>
        <v>Q3-2018</v>
      </c>
    </row>
    <row r="741" customFormat="false" ht="14.25" hidden="false" customHeight="false" outlineLevel="0" collapsed="false">
      <c r="A741" s="0" t="s">
        <v>783</v>
      </c>
      <c r="B741" s="0" t="s">
        <v>38</v>
      </c>
      <c r="C741" s="0" t="s">
        <v>39</v>
      </c>
      <c r="D741" s="9" t="n">
        <v>43200</v>
      </c>
      <c r="E741" s="9" t="n">
        <v>43336</v>
      </c>
      <c r="F741" s="9" t="n">
        <v>43362</v>
      </c>
      <c r="G741" s="9" t="n">
        <v>43372</v>
      </c>
      <c r="H741" s="10" t="s">
        <v>36</v>
      </c>
      <c r="I741" s="0" t="n">
        <v>16</v>
      </c>
      <c r="J741" s="0" t="n">
        <v>23</v>
      </c>
      <c r="K741" s="0" t="n">
        <v>91</v>
      </c>
      <c r="L741" s="0" t="n">
        <v>12</v>
      </c>
      <c r="M741" s="0" t="n">
        <v>6</v>
      </c>
      <c r="N741" s="11" t="n">
        <v>0.075</v>
      </c>
      <c r="O741" s="12" t="n">
        <v>793.95</v>
      </c>
      <c r="P741" s="12" t="n">
        <v>1005</v>
      </c>
      <c r="Q741" s="12" t="n">
        <f aca="false">M741*P741*(1-N741)</f>
        <v>5577.75</v>
      </c>
      <c r="R741" s="12" t="n">
        <f aca="false">M741*O741</f>
        <v>4763.7</v>
      </c>
      <c r="S741" s="12" t="n">
        <f aca="false">Q741-R741</f>
        <v>814.049999999999</v>
      </c>
      <c r="T741" s="11" t="n">
        <f aca="false">IFERROR(S741/Q741,0)</f>
        <v>0.145945945945946</v>
      </c>
      <c r="U741" s="13" t="n">
        <f aca="false">F741-E741</f>
        <v>26</v>
      </c>
      <c r="V741" s="13" t="n">
        <f aca="false">G741-F741</f>
        <v>10</v>
      </c>
      <c r="W741" s="13" t="n">
        <f aca="false">G741-E741</f>
        <v>36</v>
      </c>
      <c r="X741" s="10" t="n">
        <f aca="false">YEAR(E741)</f>
        <v>2018</v>
      </c>
      <c r="Y741" s="0" t="str">
        <f aca="false">TEXT(E741,"yyyy-mm")</f>
        <v>2018-08</v>
      </c>
      <c r="Z741" s="0" t="str">
        <f aca="false">"Q"&amp;ROUNDUP(MONTH(E741)/3,0)&amp;"-"&amp;YEAR(E741)</f>
        <v>Q3-2018</v>
      </c>
    </row>
    <row r="742" customFormat="false" ht="14.25" hidden="false" customHeight="false" outlineLevel="0" collapsed="false">
      <c r="A742" s="0" t="s">
        <v>784</v>
      </c>
      <c r="B742" s="0" t="s">
        <v>34</v>
      </c>
      <c r="C742" s="0" t="s">
        <v>39</v>
      </c>
      <c r="D742" s="9" t="n">
        <v>43300</v>
      </c>
      <c r="E742" s="9" t="n">
        <v>43336</v>
      </c>
      <c r="F742" s="9" t="n">
        <v>43340</v>
      </c>
      <c r="G742" s="9" t="n">
        <v>43346</v>
      </c>
      <c r="H742" s="10" t="s">
        <v>36</v>
      </c>
      <c r="I742" s="0" t="n">
        <v>8</v>
      </c>
      <c r="J742" s="0" t="n">
        <v>15</v>
      </c>
      <c r="K742" s="0" t="n">
        <v>147</v>
      </c>
      <c r="L742" s="0" t="n">
        <v>4</v>
      </c>
      <c r="M742" s="0" t="n">
        <v>8</v>
      </c>
      <c r="N742" s="11" t="n">
        <v>0.075</v>
      </c>
      <c r="O742" s="12" t="n">
        <v>2176.83</v>
      </c>
      <c r="P742" s="12" t="n">
        <v>3819</v>
      </c>
      <c r="Q742" s="12" t="n">
        <f aca="false">M742*P742*(1-N742)</f>
        <v>28260.6</v>
      </c>
      <c r="R742" s="12" t="n">
        <f aca="false">M742*O742</f>
        <v>17414.64</v>
      </c>
      <c r="S742" s="12" t="n">
        <f aca="false">Q742-R742</f>
        <v>10845.96</v>
      </c>
      <c r="T742" s="11" t="n">
        <f aca="false">IFERROR(S742/Q742,0)</f>
        <v>0.383783783783784</v>
      </c>
      <c r="U742" s="13" t="n">
        <f aca="false">F742-E742</f>
        <v>4</v>
      </c>
      <c r="V742" s="13" t="n">
        <f aca="false">G742-F742</f>
        <v>6</v>
      </c>
      <c r="W742" s="13" t="n">
        <f aca="false">G742-E742</f>
        <v>10</v>
      </c>
      <c r="X742" s="10" t="n">
        <f aca="false">YEAR(E742)</f>
        <v>2018</v>
      </c>
      <c r="Y742" s="0" t="str">
        <f aca="false">TEXT(E742,"yyyy-mm")</f>
        <v>2018-08</v>
      </c>
      <c r="Z742" s="0" t="str">
        <f aca="false">"Q"&amp;ROUNDUP(MONTH(E742)/3,0)&amp;"-"&amp;YEAR(E742)</f>
        <v>Q3-2018</v>
      </c>
    </row>
    <row r="743" customFormat="false" ht="14.25" hidden="false" customHeight="false" outlineLevel="0" collapsed="false">
      <c r="A743" s="0" t="s">
        <v>785</v>
      </c>
      <c r="B743" s="0" t="s">
        <v>34</v>
      </c>
      <c r="C743" s="0" t="s">
        <v>35</v>
      </c>
      <c r="D743" s="9" t="n">
        <v>43200</v>
      </c>
      <c r="E743" s="9" t="n">
        <v>43336</v>
      </c>
      <c r="F743" s="9" t="n">
        <v>43355</v>
      </c>
      <c r="G743" s="9" t="n">
        <v>43359</v>
      </c>
      <c r="H743" s="10" t="s">
        <v>36</v>
      </c>
      <c r="I743" s="0" t="n">
        <v>5</v>
      </c>
      <c r="J743" s="0" t="n">
        <v>49</v>
      </c>
      <c r="K743" s="0" t="n">
        <v>215</v>
      </c>
      <c r="L743" s="0" t="n">
        <v>46</v>
      </c>
      <c r="M743" s="0" t="n">
        <v>2</v>
      </c>
      <c r="N743" s="11" t="n">
        <v>0.05</v>
      </c>
      <c r="O743" s="12" t="n">
        <v>968.02</v>
      </c>
      <c r="P743" s="12" t="n">
        <v>2251.2</v>
      </c>
      <c r="Q743" s="12" t="n">
        <f aca="false">M743*P743*(1-N743)</f>
        <v>4277.28</v>
      </c>
      <c r="R743" s="12" t="n">
        <f aca="false">M743*O743</f>
        <v>1936.04</v>
      </c>
      <c r="S743" s="12" t="n">
        <f aca="false">Q743-R743</f>
        <v>2341.24</v>
      </c>
      <c r="T743" s="11" t="n">
        <f aca="false">IFERROR(S743/Q743,0)</f>
        <v>0.547366550705121</v>
      </c>
      <c r="U743" s="13" t="n">
        <f aca="false">F743-E743</f>
        <v>19</v>
      </c>
      <c r="V743" s="13" t="n">
        <f aca="false">G743-F743</f>
        <v>4</v>
      </c>
      <c r="W743" s="13" t="n">
        <f aca="false">G743-E743</f>
        <v>23</v>
      </c>
      <c r="X743" s="10" t="n">
        <f aca="false">YEAR(E743)</f>
        <v>2018</v>
      </c>
      <c r="Y743" s="0" t="str">
        <f aca="false">TEXT(E743,"yyyy-mm")</f>
        <v>2018-08</v>
      </c>
      <c r="Z743" s="0" t="str">
        <f aca="false">"Q"&amp;ROUNDUP(MONTH(E743)/3,0)&amp;"-"&amp;YEAR(E743)</f>
        <v>Q3-2018</v>
      </c>
    </row>
    <row r="744" customFormat="false" ht="14.25" hidden="false" customHeight="false" outlineLevel="0" collapsed="false">
      <c r="A744" s="0" t="s">
        <v>786</v>
      </c>
      <c r="B744" s="0" t="s">
        <v>34</v>
      </c>
      <c r="C744" s="0" t="s">
        <v>39</v>
      </c>
      <c r="D744" s="9" t="n">
        <v>43200</v>
      </c>
      <c r="E744" s="9" t="n">
        <v>43336</v>
      </c>
      <c r="F744" s="9" t="n">
        <v>43340</v>
      </c>
      <c r="G744" s="9" t="n">
        <v>43347</v>
      </c>
      <c r="H744" s="10" t="s">
        <v>36</v>
      </c>
      <c r="I744" s="0" t="n">
        <v>6</v>
      </c>
      <c r="J744" s="0" t="n">
        <v>1</v>
      </c>
      <c r="K744" s="0" t="n">
        <v>106</v>
      </c>
      <c r="L744" s="0" t="n">
        <v>30</v>
      </c>
      <c r="M744" s="0" t="n">
        <v>8</v>
      </c>
      <c r="N744" s="11" t="n">
        <v>0.05</v>
      </c>
      <c r="O744" s="12" t="n">
        <v>665.71</v>
      </c>
      <c r="P744" s="12" t="n">
        <v>964.8</v>
      </c>
      <c r="Q744" s="12" t="n">
        <f aca="false">M744*P744*(1-N744)</f>
        <v>7332.48</v>
      </c>
      <c r="R744" s="12" t="n">
        <f aca="false">M744*O744</f>
        <v>5325.68</v>
      </c>
      <c r="S744" s="12" t="n">
        <f aca="false">Q744-R744</f>
        <v>2006.8</v>
      </c>
      <c r="T744" s="11" t="n">
        <f aca="false">IFERROR(S744/Q744,0)</f>
        <v>0.273686392598411</v>
      </c>
      <c r="U744" s="13" t="n">
        <f aca="false">F744-E744</f>
        <v>4</v>
      </c>
      <c r="V744" s="13" t="n">
        <f aca="false">G744-F744</f>
        <v>7</v>
      </c>
      <c r="W744" s="13" t="n">
        <f aca="false">G744-E744</f>
        <v>11</v>
      </c>
      <c r="X744" s="10" t="n">
        <f aca="false">YEAR(E744)</f>
        <v>2018</v>
      </c>
      <c r="Y744" s="0" t="str">
        <f aca="false">TEXT(E744,"yyyy-mm")</f>
        <v>2018-08</v>
      </c>
      <c r="Z744" s="0" t="str">
        <f aca="false">"Q"&amp;ROUNDUP(MONTH(E744)/3,0)&amp;"-"&amp;YEAR(E744)</f>
        <v>Q3-2018</v>
      </c>
    </row>
    <row r="745" customFormat="false" ht="14.25" hidden="false" customHeight="false" outlineLevel="0" collapsed="false">
      <c r="A745" s="0" t="s">
        <v>787</v>
      </c>
      <c r="B745" s="0" t="s">
        <v>34</v>
      </c>
      <c r="C745" s="0" t="s">
        <v>46</v>
      </c>
      <c r="D745" s="9" t="n">
        <v>43200</v>
      </c>
      <c r="E745" s="9" t="n">
        <v>43336</v>
      </c>
      <c r="F745" s="9" t="n">
        <v>43340</v>
      </c>
      <c r="G745" s="9" t="n">
        <v>43348</v>
      </c>
      <c r="H745" s="10" t="s">
        <v>36</v>
      </c>
      <c r="I745" s="0" t="n">
        <v>3</v>
      </c>
      <c r="J745" s="0" t="n">
        <v>33</v>
      </c>
      <c r="K745" s="0" t="n">
        <v>307</v>
      </c>
      <c r="L745" s="0" t="n">
        <v>15</v>
      </c>
      <c r="M745" s="0" t="n">
        <v>2</v>
      </c>
      <c r="N745" s="11" t="n">
        <v>0.05</v>
      </c>
      <c r="O745" s="12" t="n">
        <v>733.25</v>
      </c>
      <c r="P745" s="12" t="n">
        <v>1018.4</v>
      </c>
      <c r="Q745" s="12" t="n">
        <f aca="false">M745*P745*(1-N745)</f>
        <v>1934.96</v>
      </c>
      <c r="R745" s="12" t="n">
        <f aca="false">M745*O745</f>
        <v>1466.5</v>
      </c>
      <c r="S745" s="12" t="n">
        <f aca="false">Q745-R745</f>
        <v>468.46</v>
      </c>
      <c r="T745" s="11" t="n">
        <f aca="false">IFERROR(S745/Q745,0)</f>
        <v>0.242103195931699</v>
      </c>
      <c r="U745" s="13" t="n">
        <f aca="false">F745-E745</f>
        <v>4</v>
      </c>
      <c r="V745" s="13" t="n">
        <f aca="false">G745-F745</f>
        <v>8</v>
      </c>
      <c r="W745" s="13" t="n">
        <f aca="false">G745-E745</f>
        <v>12</v>
      </c>
      <c r="X745" s="10" t="n">
        <f aca="false">YEAR(E745)</f>
        <v>2018</v>
      </c>
      <c r="Y745" s="0" t="str">
        <f aca="false">TEXT(E745,"yyyy-mm")</f>
        <v>2018-08</v>
      </c>
      <c r="Z745" s="0" t="str">
        <f aca="false">"Q"&amp;ROUNDUP(MONTH(E745)/3,0)&amp;"-"&amp;YEAR(E745)</f>
        <v>Q3-2018</v>
      </c>
    </row>
    <row r="746" customFormat="false" ht="14.25" hidden="false" customHeight="false" outlineLevel="0" collapsed="false">
      <c r="A746" s="0" t="s">
        <v>788</v>
      </c>
      <c r="B746" s="0" t="s">
        <v>43</v>
      </c>
      <c r="C746" s="0" t="s">
        <v>58</v>
      </c>
      <c r="D746" s="9" t="n">
        <v>43200</v>
      </c>
      <c r="E746" s="9" t="n">
        <v>43337</v>
      </c>
      <c r="F746" s="9" t="n">
        <v>43347</v>
      </c>
      <c r="G746" s="9" t="n">
        <v>43356</v>
      </c>
      <c r="H746" s="10" t="s">
        <v>36</v>
      </c>
      <c r="I746" s="0" t="n">
        <v>27</v>
      </c>
      <c r="J746" s="0" t="n">
        <v>31</v>
      </c>
      <c r="K746" s="0" t="n">
        <v>330</v>
      </c>
      <c r="L746" s="0" t="n">
        <v>12</v>
      </c>
      <c r="M746" s="0" t="n">
        <v>7</v>
      </c>
      <c r="N746" s="11" t="n">
        <v>0.075</v>
      </c>
      <c r="O746" s="12" t="n">
        <v>117.59</v>
      </c>
      <c r="P746" s="12" t="n">
        <v>261.3</v>
      </c>
      <c r="Q746" s="12" t="n">
        <f aca="false">M746*P746*(1-N746)</f>
        <v>1691.9175</v>
      </c>
      <c r="R746" s="12" t="n">
        <f aca="false">M746*O746</f>
        <v>823.13</v>
      </c>
      <c r="S746" s="12" t="n">
        <f aca="false">Q746-R746</f>
        <v>868.7875</v>
      </c>
      <c r="T746" s="11" t="n">
        <f aca="false">IFERROR(S746/Q746,0)</f>
        <v>0.513492826925663</v>
      </c>
      <c r="U746" s="13" t="n">
        <f aca="false">F746-E746</f>
        <v>10</v>
      </c>
      <c r="V746" s="13" t="n">
        <f aca="false">G746-F746</f>
        <v>9</v>
      </c>
      <c r="W746" s="13" t="n">
        <f aca="false">G746-E746</f>
        <v>19</v>
      </c>
      <c r="X746" s="10" t="n">
        <f aca="false">YEAR(E746)</f>
        <v>2018</v>
      </c>
      <c r="Y746" s="0" t="str">
        <f aca="false">TEXT(E746,"yyyy-mm")</f>
        <v>2018-08</v>
      </c>
      <c r="Z746" s="0" t="str">
        <f aca="false">"Q"&amp;ROUNDUP(MONTH(E746)/3,0)&amp;"-"&amp;YEAR(E746)</f>
        <v>Q3-2018</v>
      </c>
    </row>
    <row r="747" customFormat="false" ht="14.25" hidden="false" customHeight="false" outlineLevel="0" collapsed="false">
      <c r="A747" s="0" t="s">
        <v>789</v>
      </c>
      <c r="B747" s="0" t="s">
        <v>38</v>
      </c>
      <c r="C747" s="0" t="s">
        <v>39</v>
      </c>
      <c r="D747" s="9" t="n">
        <v>43200</v>
      </c>
      <c r="E747" s="9" t="n">
        <v>43337</v>
      </c>
      <c r="F747" s="9" t="n">
        <v>43356</v>
      </c>
      <c r="G747" s="9" t="n">
        <v>43359</v>
      </c>
      <c r="H747" s="10" t="s">
        <v>36</v>
      </c>
      <c r="I747" s="0" t="n">
        <v>15</v>
      </c>
      <c r="J747" s="0" t="n">
        <v>27</v>
      </c>
      <c r="K747" s="0" t="n">
        <v>194</v>
      </c>
      <c r="L747" s="0" t="n">
        <v>31</v>
      </c>
      <c r="M747" s="0" t="n">
        <v>1</v>
      </c>
      <c r="N747" s="11" t="n">
        <v>0.075</v>
      </c>
      <c r="O747" s="12" t="n">
        <v>1530.48</v>
      </c>
      <c r="P747" s="12" t="n">
        <v>2887.7</v>
      </c>
      <c r="Q747" s="12" t="n">
        <f aca="false">M747*P747*(1-N747)</f>
        <v>2671.1225</v>
      </c>
      <c r="R747" s="12" t="n">
        <f aca="false">M747*O747</f>
        <v>1530.48</v>
      </c>
      <c r="S747" s="12" t="n">
        <f aca="false">Q747-R747</f>
        <v>1140.6425</v>
      </c>
      <c r="T747" s="11" t="n">
        <f aca="false">IFERROR(S747/Q747,0)</f>
        <v>0.427027401401471</v>
      </c>
      <c r="U747" s="13" t="n">
        <f aca="false">F747-E747</f>
        <v>19</v>
      </c>
      <c r="V747" s="13" t="n">
        <f aca="false">G747-F747</f>
        <v>3</v>
      </c>
      <c r="W747" s="13" t="n">
        <f aca="false">G747-E747</f>
        <v>22</v>
      </c>
      <c r="X747" s="10" t="n">
        <f aca="false">YEAR(E747)</f>
        <v>2018</v>
      </c>
      <c r="Y747" s="0" t="str">
        <f aca="false">TEXT(E747,"yyyy-mm")</f>
        <v>2018-08</v>
      </c>
      <c r="Z747" s="0" t="str">
        <f aca="false">"Q"&amp;ROUNDUP(MONTH(E747)/3,0)&amp;"-"&amp;YEAR(E747)</f>
        <v>Q3-2018</v>
      </c>
    </row>
    <row r="748" customFormat="false" ht="14.25" hidden="false" customHeight="false" outlineLevel="0" collapsed="false">
      <c r="A748" s="0" t="s">
        <v>790</v>
      </c>
      <c r="B748" s="0" t="s">
        <v>34</v>
      </c>
      <c r="C748" s="0" t="s">
        <v>39</v>
      </c>
      <c r="D748" s="9" t="n">
        <v>43200</v>
      </c>
      <c r="E748" s="9" t="n">
        <v>43337</v>
      </c>
      <c r="F748" s="9" t="n">
        <v>43357</v>
      </c>
      <c r="G748" s="9" t="n">
        <v>43365</v>
      </c>
      <c r="H748" s="10" t="s">
        <v>36</v>
      </c>
      <c r="I748" s="0" t="n">
        <v>10</v>
      </c>
      <c r="J748" s="0" t="n">
        <v>2</v>
      </c>
      <c r="K748" s="0" t="n">
        <v>143</v>
      </c>
      <c r="L748" s="0" t="n">
        <v>12</v>
      </c>
      <c r="M748" s="0" t="n">
        <v>1</v>
      </c>
      <c r="N748" s="11" t="n">
        <v>0.1</v>
      </c>
      <c r="O748" s="12" t="n">
        <v>857.06</v>
      </c>
      <c r="P748" s="12" t="n">
        <v>1098.8</v>
      </c>
      <c r="Q748" s="12" t="n">
        <f aca="false">M748*P748*(1-N748)</f>
        <v>988.92</v>
      </c>
      <c r="R748" s="12" t="n">
        <f aca="false">M748*O748</f>
        <v>857.06</v>
      </c>
      <c r="S748" s="12" t="n">
        <f aca="false">Q748-R748</f>
        <v>131.86</v>
      </c>
      <c r="T748" s="11" t="n">
        <f aca="false">IFERROR(S748/Q748,0)</f>
        <v>0.133337378149901</v>
      </c>
      <c r="U748" s="13" t="n">
        <f aca="false">F748-E748</f>
        <v>20</v>
      </c>
      <c r="V748" s="13" t="n">
        <f aca="false">G748-F748</f>
        <v>8</v>
      </c>
      <c r="W748" s="13" t="n">
        <f aca="false">G748-E748</f>
        <v>28</v>
      </c>
      <c r="X748" s="10" t="n">
        <f aca="false">YEAR(E748)</f>
        <v>2018</v>
      </c>
      <c r="Y748" s="0" t="str">
        <f aca="false">TEXT(E748,"yyyy-mm")</f>
        <v>2018-08</v>
      </c>
      <c r="Z748" s="0" t="str">
        <f aca="false">"Q"&amp;ROUNDUP(MONTH(E748)/3,0)&amp;"-"&amp;YEAR(E748)</f>
        <v>Q3-2018</v>
      </c>
    </row>
    <row r="749" customFormat="false" ht="14.25" hidden="false" customHeight="false" outlineLevel="0" collapsed="false">
      <c r="A749" s="0" t="s">
        <v>791</v>
      </c>
      <c r="B749" s="0" t="s">
        <v>38</v>
      </c>
      <c r="C749" s="0" t="s">
        <v>48</v>
      </c>
      <c r="D749" s="9" t="n">
        <v>43200</v>
      </c>
      <c r="E749" s="9" t="n">
        <v>43337</v>
      </c>
      <c r="F749" s="9" t="n">
        <v>43348</v>
      </c>
      <c r="G749" s="9" t="n">
        <v>43349</v>
      </c>
      <c r="H749" s="10" t="s">
        <v>36</v>
      </c>
      <c r="I749" s="0" t="n">
        <v>12</v>
      </c>
      <c r="J749" s="0" t="n">
        <v>36</v>
      </c>
      <c r="K749" s="0" t="n">
        <v>1</v>
      </c>
      <c r="L749" s="0" t="n">
        <v>33</v>
      </c>
      <c r="M749" s="0" t="n">
        <v>5</v>
      </c>
      <c r="N749" s="11" t="n">
        <v>0.05</v>
      </c>
      <c r="O749" s="12" t="n">
        <v>1596.74</v>
      </c>
      <c r="P749" s="12" t="n">
        <v>2217.7</v>
      </c>
      <c r="Q749" s="12" t="n">
        <f aca="false">M749*P749*(1-N749)</f>
        <v>10534.075</v>
      </c>
      <c r="R749" s="12" t="n">
        <f aca="false">M749*O749</f>
        <v>7983.7</v>
      </c>
      <c r="S749" s="12" t="n">
        <f aca="false">Q749-R749</f>
        <v>2550.375</v>
      </c>
      <c r="T749" s="11" t="n">
        <f aca="false">IFERROR(S749/Q749,0)</f>
        <v>0.242107161758389</v>
      </c>
      <c r="U749" s="13" t="n">
        <f aca="false">F749-E749</f>
        <v>11</v>
      </c>
      <c r="V749" s="13" t="n">
        <f aca="false">G749-F749</f>
        <v>1</v>
      </c>
      <c r="W749" s="13" t="n">
        <f aca="false">G749-E749</f>
        <v>12</v>
      </c>
      <c r="X749" s="10" t="n">
        <f aca="false">YEAR(E749)</f>
        <v>2018</v>
      </c>
      <c r="Y749" s="0" t="str">
        <f aca="false">TEXT(E749,"yyyy-mm")</f>
        <v>2018-08</v>
      </c>
      <c r="Z749" s="0" t="str">
        <f aca="false">"Q"&amp;ROUNDUP(MONTH(E749)/3,0)&amp;"-"&amp;YEAR(E749)</f>
        <v>Q3-2018</v>
      </c>
    </row>
    <row r="750" customFormat="false" ht="14.25" hidden="false" customHeight="false" outlineLevel="0" collapsed="false">
      <c r="A750" s="0" t="s">
        <v>792</v>
      </c>
      <c r="B750" s="0" t="s">
        <v>34</v>
      </c>
      <c r="C750" s="0" t="s">
        <v>39</v>
      </c>
      <c r="D750" s="9" t="n">
        <v>43200</v>
      </c>
      <c r="E750" s="9" t="n">
        <v>43337</v>
      </c>
      <c r="F750" s="9" t="n">
        <v>43342</v>
      </c>
      <c r="G750" s="9" t="n">
        <v>43349</v>
      </c>
      <c r="H750" s="10" t="s">
        <v>36</v>
      </c>
      <c r="I750" s="0" t="n">
        <v>3</v>
      </c>
      <c r="J750" s="0" t="n">
        <v>16</v>
      </c>
      <c r="K750" s="0" t="n">
        <v>93</v>
      </c>
      <c r="L750" s="0" t="n">
        <v>24</v>
      </c>
      <c r="M750" s="0" t="n">
        <v>1</v>
      </c>
      <c r="N750" s="11" t="n">
        <v>0.075</v>
      </c>
      <c r="O750" s="12" t="n">
        <v>165.49</v>
      </c>
      <c r="P750" s="12" t="n">
        <v>254.6</v>
      </c>
      <c r="Q750" s="12" t="n">
        <f aca="false">M750*P750*(1-N750)</f>
        <v>235.505</v>
      </c>
      <c r="R750" s="12" t="n">
        <f aca="false">M750*O750</f>
        <v>165.49</v>
      </c>
      <c r="S750" s="12" t="n">
        <f aca="false">Q750-R750</f>
        <v>70.015</v>
      </c>
      <c r="T750" s="11" t="n">
        <f aca="false">IFERROR(S750/Q750,0)</f>
        <v>0.297297297297297</v>
      </c>
      <c r="U750" s="13" t="n">
        <f aca="false">F750-E750</f>
        <v>5</v>
      </c>
      <c r="V750" s="13" t="n">
        <f aca="false">G750-F750</f>
        <v>7</v>
      </c>
      <c r="W750" s="13" t="n">
        <f aca="false">G750-E750</f>
        <v>12</v>
      </c>
      <c r="X750" s="10" t="n">
        <f aca="false">YEAR(E750)</f>
        <v>2018</v>
      </c>
      <c r="Y750" s="0" t="str">
        <f aca="false">TEXT(E750,"yyyy-mm")</f>
        <v>2018-08</v>
      </c>
      <c r="Z750" s="0" t="str">
        <f aca="false">"Q"&amp;ROUNDUP(MONTH(E750)/3,0)&amp;"-"&amp;YEAR(E750)</f>
        <v>Q3-2018</v>
      </c>
    </row>
    <row r="751" customFormat="false" ht="14.25" hidden="false" customHeight="false" outlineLevel="0" collapsed="false">
      <c r="A751" s="0" t="s">
        <v>793</v>
      </c>
      <c r="B751" s="0" t="s">
        <v>43</v>
      </c>
      <c r="C751" s="0" t="s">
        <v>79</v>
      </c>
      <c r="D751" s="9" t="n">
        <v>43200</v>
      </c>
      <c r="E751" s="9" t="n">
        <v>43337</v>
      </c>
      <c r="F751" s="9" t="n">
        <v>43350</v>
      </c>
      <c r="G751" s="9" t="n">
        <v>43351</v>
      </c>
      <c r="H751" s="10" t="s">
        <v>36</v>
      </c>
      <c r="I751" s="0" t="n">
        <v>25</v>
      </c>
      <c r="J751" s="0" t="n">
        <v>50</v>
      </c>
      <c r="K751" s="0" t="n">
        <v>60</v>
      </c>
      <c r="L751" s="0" t="n">
        <v>42</v>
      </c>
      <c r="M751" s="0" t="n">
        <v>4</v>
      </c>
      <c r="N751" s="11" t="n">
        <v>0.075</v>
      </c>
      <c r="O751" s="12" t="n">
        <v>2018.64</v>
      </c>
      <c r="P751" s="12" t="n">
        <v>2432.1</v>
      </c>
      <c r="Q751" s="12" t="n">
        <f aca="false">M751*P751*(1-N751)</f>
        <v>8998.77</v>
      </c>
      <c r="R751" s="12" t="n">
        <f aca="false">M751*O751</f>
        <v>8074.56</v>
      </c>
      <c r="S751" s="12" t="n">
        <f aca="false">Q751-R751</f>
        <v>924.21</v>
      </c>
      <c r="T751" s="11" t="n">
        <f aca="false">IFERROR(S751/Q751,0)</f>
        <v>0.102704036218283</v>
      </c>
      <c r="U751" s="13" t="n">
        <f aca="false">F751-E751</f>
        <v>13</v>
      </c>
      <c r="V751" s="13" t="n">
        <f aca="false">G751-F751</f>
        <v>1</v>
      </c>
      <c r="W751" s="13" t="n">
        <f aca="false">G751-E751</f>
        <v>14</v>
      </c>
      <c r="X751" s="10" t="n">
        <f aca="false">YEAR(E751)</f>
        <v>2018</v>
      </c>
      <c r="Y751" s="0" t="str">
        <f aca="false">TEXT(E751,"yyyy-mm")</f>
        <v>2018-08</v>
      </c>
      <c r="Z751" s="0" t="str">
        <f aca="false">"Q"&amp;ROUNDUP(MONTH(E751)/3,0)&amp;"-"&amp;YEAR(E751)</f>
        <v>Q3-2018</v>
      </c>
    </row>
    <row r="752" customFormat="false" ht="14.25" hidden="false" customHeight="false" outlineLevel="0" collapsed="false">
      <c r="A752" s="0" t="s">
        <v>794</v>
      </c>
      <c r="B752" s="0" t="s">
        <v>34</v>
      </c>
      <c r="C752" s="0" t="s">
        <v>35</v>
      </c>
      <c r="D752" s="9" t="n">
        <v>43200</v>
      </c>
      <c r="E752" s="9" t="n">
        <v>43337</v>
      </c>
      <c r="F752" s="9" t="n">
        <v>43341</v>
      </c>
      <c r="G752" s="9" t="n">
        <v>43342</v>
      </c>
      <c r="H752" s="10" t="s">
        <v>36</v>
      </c>
      <c r="I752" s="0" t="n">
        <v>2</v>
      </c>
      <c r="J752" s="0" t="n">
        <v>15</v>
      </c>
      <c r="K752" s="0" t="n">
        <v>237</v>
      </c>
      <c r="L752" s="0" t="n">
        <v>37</v>
      </c>
      <c r="M752" s="0" t="n">
        <v>4</v>
      </c>
      <c r="N752" s="11" t="n">
        <v>0.075</v>
      </c>
      <c r="O752" s="12" t="n">
        <v>1624.42</v>
      </c>
      <c r="P752" s="12" t="n">
        <v>2499.1</v>
      </c>
      <c r="Q752" s="12" t="n">
        <f aca="false">M752*P752*(1-N752)</f>
        <v>9246.67</v>
      </c>
      <c r="R752" s="12" t="n">
        <f aca="false">M752*O752</f>
        <v>6497.68</v>
      </c>
      <c r="S752" s="12" t="n">
        <f aca="false">Q752-R752</f>
        <v>2748.99</v>
      </c>
      <c r="T752" s="11" t="n">
        <f aca="false">IFERROR(S752/Q752,0)</f>
        <v>0.297295134356476</v>
      </c>
      <c r="U752" s="13" t="n">
        <f aca="false">F752-E752</f>
        <v>4</v>
      </c>
      <c r="V752" s="13" t="n">
        <f aca="false">G752-F752</f>
        <v>1</v>
      </c>
      <c r="W752" s="13" t="n">
        <f aca="false">G752-E752</f>
        <v>5</v>
      </c>
      <c r="X752" s="10" t="n">
        <f aca="false">YEAR(E752)</f>
        <v>2018</v>
      </c>
      <c r="Y752" s="0" t="str">
        <f aca="false">TEXT(E752,"yyyy-mm")</f>
        <v>2018-08</v>
      </c>
      <c r="Z752" s="0" t="str">
        <f aca="false">"Q"&amp;ROUNDUP(MONTH(E752)/3,0)&amp;"-"&amp;YEAR(E752)</f>
        <v>Q3-2018</v>
      </c>
    </row>
    <row r="753" customFormat="false" ht="14.25" hidden="false" customHeight="false" outlineLevel="0" collapsed="false">
      <c r="A753" s="0" t="s">
        <v>795</v>
      </c>
      <c r="B753" s="0" t="s">
        <v>34</v>
      </c>
      <c r="C753" s="0" t="s">
        <v>58</v>
      </c>
      <c r="D753" s="9" t="n">
        <v>43200</v>
      </c>
      <c r="E753" s="9" t="n">
        <v>43337</v>
      </c>
      <c r="F753" s="9" t="n">
        <v>43344</v>
      </c>
      <c r="G753" s="9" t="n">
        <v>43353</v>
      </c>
      <c r="H753" s="10" t="s">
        <v>36</v>
      </c>
      <c r="I753" s="0" t="n">
        <v>2</v>
      </c>
      <c r="J753" s="0" t="n">
        <v>19</v>
      </c>
      <c r="K753" s="0" t="n">
        <v>361</v>
      </c>
      <c r="L753" s="0" t="n">
        <v>30</v>
      </c>
      <c r="M753" s="0" t="n">
        <v>8</v>
      </c>
      <c r="N753" s="11" t="n">
        <v>0.15</v>
      </c>
      <c r="O753" s="12" t="n">
        <v>1497.05</v>
      </c>
      <c r="P753" s="12" t="n">
        <v>3564.4</v>
      </c>
      <c r="Q753" s="12" t="n">
        <f aca="false">M753*P753*(1-N753)</f>
        <v>24237.92</v>
      </c>
      <c r="R753" s="12" t="n">
        <f aca="false">M753*O753</f>
        <v>11976.4</v>
      </c>
      <c r="S753" s="12" t="n">
        <f aca="false">Q753-R753</f>
        <v>12261.52</v>
      </c>
      <c r="T753" s="11" t="n">
        <f aca="false">IFERROR(S753/Q753,0)</f>
        <v>0.505881692818526</v>
      </c>
      <c r="U753" s="13" t="n">
        <f aca="false">F753-E753</f>
        <v>7</v>
      </c>
      <c r="V753" s="13" t="n">
        <f aca="false">G753-F753</f>
        <v>9</v>
      </c>
      <c r="W753" s="13" t="n">
        <f aca="false">G753-E753</f>
        <v>16</v>
      </c>
      <c r="X753" s="10" t="n">
        <f aca="false">YEAR(E753)</f>
        <v>2018</v>
      </c>
      <c r="Y753" s="0" t="str">
        <f aca="false">TEXT(E753,"yyyy-mm")</f>
        <v>2018-08</v>
      </c>
      <c r="Z753" s="0" t="str">
        <f aca="false">"Q"&amp;ROUNDUP(MONTH(E753)/3,0)&amp;"-"&amp;YEAR(E753)</f>
        <v>Q3-2018</v>
      </c>
    </row>
    <row r="754" customFormat="false" ht="14.25" hidden="false" customHeight="false" outlineLevel="0" collapsed="false">
      <c r="A754" s="0" t="s">
        <v>796</v>
      </c>
      <c r="B754" s="0" t="s">
        <v>34</v>
      </c>
      <c r="C754" s="0" t="s">
        <v>39</v>
      </c>
      <c r="D754" s="9" t="n">
        <v>43200</v>
      </c>
      <c r="E754" s="9" t="n">
        <v>43337</v>
      </c>
      <c r="F754" s="9" t="n">
        <v>43352</v>
      </c>
      <c r="G754" s="9" t="n">
        <v>43357</v>
      </c>
      <c r="H754" s="10" t="s">
        <v>36</v>
      </c>
      <c r="I754" s="0" t="n">
        <v>1</v>
      </c>
      <c r="J754" s="0" t="n">
        <v>17</v>
      </c>
      <c r="K754" s="0" t="n">
        <v>115</v>
      </c>
      <c r="L754" s="0" t="n">
        <v>24</v>
      </c>
      <c r="M754" s="0" t="n">
        <v>8</v>
      </c>
      <c r="N754" s="11" t="n">
        <v>0.075</v>
      </c>
      <c r="O754" s="12" t="n">
        <v>1595.54</v>
      </c>
      <c r="P754" s="12" t="n">
        <v>2532.6</v>
      </c>
      <c r="Q754" s="12" t="n">
        <f aca="false">M754*P754*(1-N754)</f>
        <v>18741.24</v>
      </c>
      <c r="R754" s="12" t="n">
        <f aca="false">M754*O754</f>
        <v>12764.32</v>
      </c>
      <c r="S754" s="12" t="n">
        <f aca="false">Q754-R754</f>
        <v>5976.92</v>
      </c>
      <c r="T754" s="11" t="n">
        <f aca="false">IFERROR(S754/Q754,0)</f>
        <v>0.318918065186722</v>
      </c>
      <c r="U754" s="13" t="n">
        <f aca="false">F754-E754</f>
        <v>15</v>
      </c>
      <c r="V754" s="13" t="n">
        <f aca="false">G754-F754</f>
        <v>5</v>
      </c>
      <c r="W754" s="13" t="n">
        <f aca="false">G754-E754</f>
        <v>20</v>
      </c>
      <c r="X754" s="10" t="n">
        <f aca="false">YEAR(E754)</f>
        <v>2018</v>
      </c>
      <c r="Y754" s="0" t="str">
        <f aca="false">TEXT(E754,"yyyy-mm")</f>
        <v>2018-08</v>
      </c>
      <c r="Z754" s="0" t="str">
        <f aca="false">"Q"&amp;ROUNDUP(MONTH(E754)/3,0)&amp;"-"&amp;YEAR(E754)</f>
        <v>Q3-2018</v>
      </c>
    </row>
    <row r="755" customFormat="false" ht="14.25" hidden="false" customHeight="false" outlineLevel="0" collapsed="false">
      <c r="A755" s="0" t="s">
        <v>797</v>
      </c>
      <c r="B755" s="0" t="s">
        <v>43</v>
      </c>
      <c r="C755" s="0" t="s">
        <v>39</v>
      </c>
      <c r="D755" s="9" t="n">
        <v>43200</v>
      </c>
      <c r="E755" s="9" t="n">
        <v>43338</v>
      </c>
      <c r="F755" s="9" t="n">
        <v>43366</v>
      </c>
      <c r="G755" s="9" t="n">
        <v>43372</v>
      </c>
      <c r="H755" s="10" t="s">
        <v>36</v>
      </c>
      <c r="I755" s="0" t="n">
        <v>26</v>
      </c>
      <c r="J755" s="0" t="n">
        <v>18</v>
      </c>
      <c r="K755" s="0" t="n">
        <v>89</v>
      </c>
      <c r="L755" s="0" t="n">
        <v>37</v>
      </c>
      <c r="M755" s="0" t="n">
        <v>5</v>
      </c>
      <c r="N755" s="11" t="n">
        <v>0.1</v>
      </c>
      <c r="O755" s="12" t="n">
        <v>1043.59</v>
      </c>
      <c r="P755" s="12" t="n">
        <v>1768.8</v>
      </c>
      <c r="Q755" s="12" t="n">
        <f aca="false">M755*P755*(1-N755)</f>
        <v>7959.6</v>
      </c>
      <c r="R755" s="12" t="n">
        <f aca="false">M755*O755</f>
        <v>5217.95</v>
      </c>
      <c r="S755" s="12" t="n">
        <f aca="false">Q755-R755</f>
        <v>2741.65</v>
      </c>
      <c r="T755" s="11" t="n">
        <f aca="false">IFERROR(S755/Q755,0)</f>
        <v>0.344445700788984</v>
      </c>
      <c r="U755" s="13" t="n">
        <f aca="false">F755-E755</f>
        <v>28</v>
      </c>
      <c r="V755" s="13" t="n">
        <f aca="false">G755-F755</f>
        <v>6</v>
      </c>
      <c r="W755" s="13" t="n">
        <f aca="false">G755-E755</f>
        <v>34</v>
      </c>
      <c r="X755" s="10" t="n">
        <f aca="false">YEAR(E755)</f>
        <v>2018</v>
      </c>
      <c r="Y755" s="0" t="str">
        <f aca="false">TEXT(E755,"yyyy-mm")</f>
        <v>2018-08</v>
      </c>
      <c r="Z755" s="0" t="str">
        <f aca="false">"Q"&amp;ROUNDUP(MONTH(E755)/3,0)&amp;"-"&amp;YEAR(E755)</f>
        <v>Q3-2018</v>
      </c>
    </row>
    <row r="756" customFormat="false" ht="14.25" hidden="false" customHeight="false" outlineLevel="0" collapsed="false">
      <c r="A756" s="0" t="s">
        <v>798</v>
      </c>
      <c r="B756" s="0" t="s">
        <v>41</v>
      </c>
      <c r="C756" s="0" t="s">
        <v>46</v>
      </c>
      <c r="D756" s="9" t="n">
        <v>43200</v>
      </c>
      <c r="E756" s="9" t="n">
        <v>43338</v>
      </c>
      <c r="F756" s="9" t="n">
        <v>43360</v>
      </c>
      <c r="G756" s="9" t="n">
        <v>43370</v>
      </c>
      <c r="H756" s="10" t="s">
        <v>36</v>
      </c>
      <c r="I756" s="0" t="n">
        <v>22</v>
      </c>
      <c r="J756" s="0" t="n">
        <v>12</v>
      </c>
      <c r="K756" s="0" t="n">
        <v>323</v>
      </c>
      <c r="L756" s="0" t="n">
        <v>38</v>
      </c>
      <c r="M756" s="0" t="n">
        <v>4</v>
      </c>
      <c r="N756" s="11" t="n">
        <v>0.05</v>
      </c>
      <c r="O756" s="12" t="n">
        <v>1222.75</v>
      </c>
      <c r="P756" s="12" t="n">
        <v>2445.5</v>
      </c>
      <c r="Q756" s="12" t="n">
        <f aca="false">M756*P756*(1-N756)</f>
        <v>9292.9</v>
      </c>
      <c r="R756" s="12" t="n">
        <f aca="false">M756*O756</f>
        <v>4891</v>
      </c>
      <c r="S756" s="12" t="n">
        <f aca="false">Q756-R756</f>
        <v>4401.9</v>
      </c>
      <c r="T756" s="11" t="n">
        <f aca="false">IFERROR(S756/Q756,0)</f>
        <v>0.473684210526316</v>
      </c>
      <c r="U756" s="13" t="n">
        <f aca="false">F756-E756</f>
        <v>22</v>
      </c>
      <c r="V756" s="13" t="n">
        <f aca="false">G756-F756</f>
        <v>10</v>
      </c>
      <c r="W756" s="13" t="n">
        <f aca="false">G756-E756</f>
        <v>32</v>
      </c>
      <c r="X756" s="10" t="n">
        <f aca="false">YEAR(E756)</f>
        <v>2018</v>
      </c>
      <c r="Y756" s="0" t="str">
        <f aca="false">TEXT(E756,"yyyy-mm")</f>
        <v>2018-08</v>
      </c>
      <c r="Z756" s="0" t="str">
        <f aca="false">"Q"&amp;ROUNDUP(MONTH(E756)/3,0)&amp;"-"&amp;YEAR(E756)</f>
        <v>Q3-2018</v>
      </c>
    </row>
    <row r="757" customFormat="false" ht="14.25" hidden="false" customHeight="false" outlineLevel="0" collapsed="false">
      <c r="A757" s="0" t="s">
        <v>799</v>
      </c>
      <c r="B757" s="0" t="s">
        <v>43</v>
      </c>
      <c r="C757" s="0" t="s">
        <v>48</v>
      </c>
      <c r="D757" s="9" t="n">
        <v>43300</v>
      </c>
      <c r="E757" s="9" t="n">
        <v>43338</v>
      </c>
      <c r="F757" s="9" t="n">
        <v>43344</v>
      </c>
      <c r="G757" s="9" t="n">
        <v>43351</v>
      </c>
      <c r="H757" s="10" t="s">
        <v>36</v>
      </c>
      <c r="I757" s="0" t="n">
        <v>27</v>
      </c>
      <c r="J757" s="0" t="n">
        <v>30</v>
      </c>
      <c r="K757" s="0" t="n">
        <v>48</v>
      </c>
      <c r="L757" s="0" t="n">
        <v>37</v>
      </c>
      <c r="M757" s="0" t="n">
        <v>4</v>
      </c>
      <c r="N757" s="11" t="n">
        <v>0.075</v>
      </c>
      <c r="O757" s="12" t="n">
        <v>4567.52</v>
      </c>
      <c r="P757" s="12" t="n">
        <v>5855.8</v>
      </c>
      <c r="Q757" s="12" t="n">
        <f aca="false">M757*P757*(1-N757)</f>
        <v>21666.46</v>
      </c>
      <c r="R757" s="12" t="n">
        <f aca="false">M757*O757</f>
        <v>18270.08</v>
      </c>
      <c r="S757" s="12" t="n">
        <f aca="false">Q757-R757</f>
        <v>3396.38</v>
      </c>
      <c r="T757" s="11" t="n">
        <f aca="false">IFERROR(S757/Q757,0)</f>
        <v>0.156757495225339</v>
      </c>
      <c r="U757" s="13" t="n">
        <f aca="false">F757-E757</f>
        <v>6</v>
      </c>
      <c r="V757" s="13" t="n">
        <f aca="false">G757-F757</f>
        <v>7</v>
      </c>
      <c r="W757" s="13" t="n">
        <f aca="false">G757-E757</f>
        <v>13</v>
      </c>
      <c r="X757" s="10" t="n">
        <f aca="false">YEAR(E757)</f>
        <v>2018</v>
      </c>
      <c r="Y757" s="0" t="str">
        <f aca="false">TEXT(E757,"yyyy-mm")</f>
        <v>2018-08</v>
      </c>
      <c r="Z757" s="0" t="str">
        <f aca="false">"Q"&amp;ROUNDUP(MONTH(E757)/3,0)&amp;"-"&amp;YEAR(E757)</f>
        <v>Q3-2018</v>
      </c>
    </row>
    <row r="758" customFormat="false" ht="14.25" hidden="false" customHeight="false" outlineLevel="0" collapsed="false">
      <c r="A758" s="0" t="s">
        <v>800</v>
      </c>
      <c r="B758" s="0" t="s">
        <v>38</v>
      </c>
      <c r="C758" s="0" t="s">
        <v>35</v>
      </c>
      <c r="D758" s="9" t="n">
        <v>43200</v>
      </c>
      <c r="E758" s="9" t="n">
        <v>43338</v>
      </c>
      <c r="F758" s="9" t="n">
        <v>43356</v>
      </c>
      <c r="G758" s="9" t="n">
        <v>43361</v>
      </c>
      <c r="H758" s="10" t="s">
        <v>36</v>
      </c>
      <c r="I758" s="0" t="n">
        <v>19</v>
      </c>
      <c r="J758" s="0" t="n">
        <v>36</v>
      </c>
      <c r="K758" s="0" t="n">
        <v>210</v>
      </c>
      <c r="L758" s="0" t="n">
        <v>24</v>
      </c>
      <c r="M758" s="0" t="n">
        <v>3</v>
      </c>
      <c r="N758" s="11" t="n">
        <v>0.3</v>
      </c>
      <c r="O758" s="12" t="n">
        <v>3223.64</v>
      </c>
      <c r="P758" s="12" t="n">
        <v>3979.8</v>
      </c>
      <c r="Q758" s="12" t="n">
        <f aca="false">M758*P758*(1-N758)</f>
        <v>8357.58</v>
      </c>
      <c r="R758" s="12" t="n">
        <f aca="false">M758*O758</f>
        <v>9670.92</v>
      </c>
      <c r="S758" s="12" t="n">
        <f aca="false">Q758-R758</f>
        <v>-1313.34</v>
      </c>
      <c r="T758" s="11" t="n">
        <f aca="false">IFERROR(S758/Q758,0)</f>
        <v>-0.157143575054023</v>
      </c>
      <c r="U758" s="13" t="n">
        <f aca="false">F758-E758</f>
        <v>18</v>
      </c>
      <c r="V758" s="13" t="n">
        <f aca="false">G758-F758</f>
        <v>5</v>
      </c>
      <c r="W758" s="13" t="n">
        <f aca="false">G758-E758</f>
        <v>23</v>
      </c>
      <c r="X758" s="10" t="n">
        <f aca="false">YEAR(E758)</f>
        <v>2018</v>
      </c>
      <c r="Y758" s="0" t="str">
        <f aca="false">TEXT(E758,"yyyy-mm")</f>
        <v>2018-08</v>
      </c>
      <c r="Z758" s="0" t="str">
        <f aca="false">"Q"&amp;ROUNDUP(MONTH(E758)/3,0)&amp;"-"&amp;YEAR(E758)</f>
        <v>Q3-2018</v>
      </c>
    </row>
    <row r="759" customFormat="false" ht="14.25" hidden="false" customHeight="false" outlineLevel="0" collapsed="false">
      <c r="A759" s="0" t="s">
        <v>801</v>
      </c>
      <c r="B759" s="0" t="s">
        <v>38</v>
      </c>
      <c r="C759" s="0" t="s">
        <v>35</v>
      </c>
      <c r="D759" s="9" t="n">
        <v>43200</v>
      </c>
      <c r="E759" s="9" t="n">
        <v>43338</v>
      </c>
      <c r="F759" s="9" t="n">
        <v>43346</v>
      </c>
      <c r="G759" s="9" t="n">
        <v>43350</v>
      </c>
      <c r="H759" s="10" t="s">
        <v>36</v>
      </c>
      <c r="I759" s="0" t="n">
        <v>13</v>
      </c>
      <c r="J759" s="0" t="n">
        <v>14</v>
      </c>
      <c r="K759" s="0" t="n">
        <v>223</v>
      </c>
      <c r="L759" s="0" t="n">
        <v>24</v>
      </c>
      <c r="M759" s="0" t="n">
        <v>8</v>
      </c>
      <c r="N759" s="11" t="n">
        <v>0.05</v>
      </c>
      <c r="O759" s="12" t="n">
        <v>443.81</v>
      </c>
      <c r="P759" s="12" t="n">
        <v>964.8</v>
      </c>
      <c r="Q759" s="12" t="n">
        <f aca="false">M759*P759*(1-N759)</f>
        <v>7332.48</v>
      </c>
      <c r="R759" s="12" t="n">
        <f aca="false">M759*O759</f>
        <v>3550.48</v>
      </c>
      <c r="S759" s="12" t="n">
        <f aca="false">Q759-R759</f>
        <v>3782</v>
      </c>
      <c r="T759" s="11" t="n">
        <f aca="false">IFERROR(S759/Q759,0)</f>
        <v>0.515787291612115</v>
      </c>
      <c r="U759" s="13" t="n">
        <f aca="false">F759-E759</f>
        <v>8</v>
      </c>
      <c r="V759" s="13" t="n">
        <f aca="false">G759-F759</f>
        <v>4</v>
      </c>
      <c r="W759" s="13" t="n">
        <f aca="false">G759-E759</f>
        <v>12</v>
      </c>
      <c r="X759" s="10" t="n">
        <f aca="false">YEAR(E759)</f>
        <v>2018</v>
      </c>
      <c r="Y759" s="0" t="str">
        <f aca="false">TEXT(E759,"yyyy-mm")</f>
        <v>2018-08</v>
      </c>
      <c r="Z759" s="0" t="str">
        <f aca="false">"Q"&amp;ROUNDUP(MONTH(E759)/3,0)&amp;"-"&amp;YEAR(E759)</f>
        <v>Q3-2018</v>
      </c>
    </row>
    <row r="760" customFormat="false" ht="14.25" hidden="false" customHeight="false" outlineLevel="0" collapsed="false">
      <c r="A760" s="0" t="s">
        <v>802</v>
      </c>
      <c r="B760" s="0" t="s">
        <v>34</v>
      </c>
      <c r="C760" s="0" t="s">
        <v>35</v>
      </c>
      <c r="D760" s="9" t="n">
        <v>43200</v>
      </c>
      <c r="E760" s="9" t="n">
        <v>43339</v>
      </c>
      <c r="F760" s="9" t="n">
        <v>43341</v>
      </c>
      <c r="G760" s="9" t="n">
        <v>43342</v>
      </c>
      <c r="H760" s="10" t="s">
        <v>36</v>
      </c>
      <c r="I760" s="0" t="n">
        <v>4</v>
      </c>
      <c r="J760" s="0" t="n">
        <v>29</v>
      </c>
      <c r="K760" s="0" t="n">
        <v>224</v>
      </c>
      <c r="L760" s="0" t="n">
        <v>24</v>
      </c>
      <c r="M760" s="0" t="n">
        <v>3</v>
      </c>
      <c r="N760" s="11" t="n">
        <v>0.075</v>
      </c>
      <c r="O760" s="12" t="n">
        <v>158.66</v>
      </c>
      <c r="P760" s="12" t="n">
        <v>247.9</v>
      </c>
      <c r="Q760" s="12" t="n">
        <f aca="false">M760*P760*(1-N760)</f>
        <v>687.9225</v>
      </c>
      <c r="R760" s="12" t="n">
        <f aca="false">M760*O760</f>
        <v>475.98</v>
      </c>
      <c r="S760" s="12" t="n">
        <f aca="false">Q760-R760</f>
        <v>211.9425</v>
      </c>
      <c r="T760" s="11" t="n">
        <f aca="false">IFERROR(S760/Q760,0)</f>
        <v>0.308090664282677</v>
      </c>
      <c r="U760" s="13" t="n">
        <f aca="false">F760-E760</f>
        <v>2</v>
      </c>
      <c r="V760" s="13" t="n">
        <f aca="false">G760-F760</f>
        <v>1</v>
      </c>
      <c r="W760" s="13" t="n">
        <f aca="false">G760-E760</f>
        <v>3</v>
      </c>
      <c r="X760" s="10" t="n">
        <f aca="false">YEAR(E760)</f>
        <v>2018</v>
      </c>
      <c r="Y760" s="0" t="str">
        <f aca="false">TEXT(E760,"yyyy-mm")</f>
        <v>2018-08</v>
      </c>
      <c r="Z760" s="0" t="str">
        <f aca="false">"Q"&amp;ROUNDUP(MONTH(E760)/3,0)&amp;"-"&amp;YEAR(E760)</f>
        <v>Q3-2018</v>
      </c>
    </row>
    <row r="761" customFormat="false" ht="14.25" hidden="false" customHeight="false" outlineLevel="0" collapsed="false">
      <c r="A761" s="0" t="s">
        <v>803</v>
      </c>
      <c r="B761" s="0" t="s">
        <v>34</v>
      </c>
      <c r="C761" s="0" t="s">
        <v>35</v>
      </c>
      <c r="D761" s="9" t="n">
        <v>43200</v>
      </c>
      <c r="E761" s="9" t="n">
        <v>43339</v>
      </c>
      <c r="F761" s="9" t="n">
        <v>43342</v>
      </c>
      <c r="G761" s="9" t="n">
        <v>43345</v>
      </c>
      <c r="H761" s="10" t="s">
        <v>36</v>
      </c>
      <c r="I761" s="0" t="n">
        <v>3</v>
      </c>
      <c r="J761" s="0" t="n">
        <v>29</v>
      </c>
      <c r="K761" s="0" t="n">
        <v>255</v>
      </c>
      <c r="L761" s="0" t="n">
        <v>13</v>
      </c>
      <c r="M761" s="0" t="n">
        <v>7</v>
      </c>
      <c r="N761" s="11" t="n">
        <v>0.1</v>
      </c>
      <c r="O761" s="12" t="n">
        <v>2264.33</v>
      </c>
      <c r="P761" s="12" t="n">
        <v>3189.2</v>
      </c>
      <c r="Q761" s="12" t="n">
        <f aca="false">M761*P761*(1-N761)</f>
        <v>20091.96</v>
      </c>
      <c r="R761" s="12" t="n">
        <f aca="false">M761*O761</f>
        <v>15850.31</v>
      </c>
      <c r="S761" s="12" t="n">
        <f aca="false">Q761-R761</f>
        <v>4241.65</v>
      </c>
      <c r="T761" s="11" t="n">
        <f aca="false">IFERROR(S761/Q761,0)</f>
        <v>0.211111807907243</v>
      </c>
      <c r="U761" s="13" t="n">
        <f aca="false">F761-E761</f>
        <v>3</v>
      </c>
      <c r="V761" s="13" t="n">
        <f aca="false">G761-F761</f>
        <v>3</v>
      </c>
      <c r="W761" s="13" t="n">
        <f aca="false">G761-E761</f>
        <v>6</v>
      </c>
      <c r="X761" s="10" t="n">
        <f aca="false">YEAR(E761)</f>
        <v>2018</v>
      </c>
      <c r="Y761" s="0" t="str">
        <f aca="false">TEXT(E761,"yyyy-mm")</f>
        <v>2018-08</v>
      </c>
      <c r="Z761" s="0" t="str">
        <f aca="false">"Q"&amp;ROUNDUP(MONTH(E761)/3,0)&amp;"-"&amp;YEAR(E761)</f>
        <v>Q3-2018</v>
      </c>
    </row>
    <row r="762" customFormat="false" ht="14.25" hidden="false" customHeight="false" outlineLevel="0" collapsed="false">
      <c r="A762" s="0" t="s">
        <v>804</v>
      </c>
      <c r="B762" s="0" t="s">
        <v>38</v>
      </c>
      <c r="C762" s="0" t="s">
        <v>46</v>
      </c>
      <c r="D762" s="9" t="n">
        <v>43200</v>
      </c>
      <c r="E762" s="9" t="n">
        <v>43339</v>
      </c>
      <c r="F762" s="9" t="n">
        <v>43363</v>
      </c>
      <c r="G762" s="9" t="n">
        <v>43372</v>
      </c>
      <c r="H762" s="10" t="s">
        <v>36</v>
      </c>
      <c r="I762" s="0" t="n">
        <v>20</v>
      </c>
      <c r="J762" s="0" t="n">
        <v>50</v>
      </c>
      <c r="K762" s="0" t="n">
        <v>312</v>
      </c>
      <c r="L762" s="0" t="n">
        <v>28</v>
      </c>
      <c r="M762" s="0" t="n">
        <v>3</v>
      </c>
      <c r="N762" s="11" t="n">
        <v>0.1</v>
      </c>
      <c r="O762" s="12" t="n">
        <v>2830.15</v>
      </c>
      <c r="P762" s="12" t="n">
        <v>5339.9</v>
      </c>
      <c r="Q762" s="12" t="n">
        <f aca="false">M762*P762*(1-N762)</f>
        <v>14417.73</v>
      </c>
      <c r="R762" s="12" t="n">
        <f aca="false">M762*O762</f>
        <v>8490.45</v>
      </c>
      <c r="S762" s="12" t="n">
        <f aca="false">Q762-R762</f>
        <v>5927.28</v>
      </c>
      <c r="T762" s="11" t="n">
        <f aca="false">IFERROR(S762/Q762,0)</f>
        <v>0.411110486879696</v>
      </c>
      <c r="U762" s="13" t="n">
        <f aca="false">F762-E762</f>
        <v>24</v>
      </c>
      <c r="V762" s="13" t="n">
        <f aca="false">G762-F762</f>
        <v>9</v>
      </c>
      <c r="W762" s="13" t="n">
        <f aca="false">G762-E762</f>
        <v>33</v>
      </c>
      <c r="X762" s="10" t="n">
        <f aca="false">YEAR(E762)</f>
        <v>2018</v>
      </c>
      <c r="Y762" s="0" t="str">
        <f aca="false">TEXT(E762,"yyyy-mm")</f>
        <v>2018-08</v>
      </c>
      <c r="Z762" s="0" t="str">
        <f aca="false">"Q"&amp;ROUNDUP(MONTH(E762)/3,0)&amp;"-"&amp;YEAR(E762)</f>
        <v>Q3-2018</v>
      </c>
    </row>
    <row r="763" customFormat="false" ht="14.25" hidden="false" customHeight="false" outlineLevel="0" collapsed="false">
      <c r="A763" s="0" t="s">
        <v>805</v>
      </c>
      <c r="B763" s="0" t="s">
        <v>41</v>
      </c>
      <c r="C763" s="0" t="s">
        <v>48</v>
      </c>
      <c r="D763" s="9" t="n">
        <v>43200</v>
      </c>
      <c r="E763" s="9" t="n">
        <v>43339</v>
      </c>
      <c r="F763" s="9" t="n">
        <v>43358</v>
      </c>
      <c r="G763" s="9" t="n">
        <v>43365</v>
      </c>
      <c r="H763" s="10" t="s">
        <v>36</v>
      </c>
      <c r="I763" s="0" t="n">
        <v>24</v>
      </c>
      <c r="J763" s="0" t="n">
        <v>47</v>
      </c>
      <c r="K763" s="0" t="n">
        <v>36</v>
      </c>
      <c r="L763" s="0" t="n">
        <v>2</v>
      </c>
      <c r="M763" s="0" t="n">
        <v>2</v>
      </c>
      <c r="N763" s="11" t="n">
        <v>0.15</v>
      </c>
      <c r="O763" s="12" t="n">
        <v>717.57</v>
      </c>
      <c r="P763" s="12" t="n">
        <v>1139</v>
      </c>
      <c r="Q763" s="12" t="n">
        <f aca="false">M763*P763*(1-N763)</f>
        <v>1936.3</v>
      </c>
      <c r="R763" s="12" t="n">
        <f aca="false">M763*O763</f>
        <v>1435.14</v>
      </c>
      <c r="S763" s="12" t="n">
        <f aca="false">Q763-R763</f>
        <v>501.16</v>
      </c>
      <c r="T763" s="11" t="n">
        <f aca="false">IFERROR(S763/Q763,0)</f>
        <v>0.258823529411765</v>
      </c>
      <c r="U763" s="13" t="n">
        <f aca="false">F763-E763</f>
        <v>19</v>
      </c>
      <c r="V763" s="13" t="n">
        <f aca="false">G763-F763</f>
        <v>7</v>
      </c>
      <c r="W763" s="13" t="n">
        <f aca="false">G763-E763</f>
        <v>26</v>
      </c>
      <c r="X763" s="10" t="n">
        <f aca="false">YEAR(E763)</f>
        <v>2018</v>
      </c>
      <c r="Y763" s="0" t="str">
        <f aca="false">TEXT(E763,"yyyy-mm")</f>
        <v>2018-08</v>
      </c>
      <c r="Z763" s="0" t="str">
        <f aca="false">"Q"&amp;ROUNDUP(MONTH(E763)/3,0)&amp;"-"&amp;YEAR(E763)</f>
        <v>Q3-2018</v>
      </c>
    </row>
    <row r="764" customFormat="false" ht="14.25" hidden="false" customHeight="false" outlineLevel="0" collapsed="false">
      <c r="A764" s="0" t="s">
        <v>806</v>
      </c>
      <c r="B764" s="0" t="s">
        <v>38</v>
      </c>
      <c r="C764" s="0" t="s">
        <v>39</v>
      </c>
      <c r="D764" s="9" t="n">
        <v>43200</v>
      </c>
      <c r="E764" s="9" t="n">
        <v>43339</v>
      </c>
      <c r="F764" s="9" t="n">
        <v>43348</v>
      </c>
      <c r="G764" s="9" t="n">
        <v>43357</v>
      </c>
      <c r="H764" s="10" t="s">
        <v>36</v>
      </c>
      <c r="I764" s="0" t="n">
        <v>15</v>
      </c>
      <c r="J764" s="0" t="n">
        <v>13</v>
      </c>
      <c r="K764" s="0" t="n">
        <v>145</v>
      </c>
      <c r="L764" s="0" t="n">
        <v>40</v>
      </c>
      <c r="M764" s="0" t="n">
        <v>5</v>
      </c>
      <c r="N764" s="11" t="n">
        <v>0.05</v>
      </c>
      <c r="O764" s="12" t="n">
        <v>91.39</v>
      </c>
      <c r="P764" s="12" t="n">
        <v>207.7</v>
      </c>
      <c r="Q764" s="12" t="n">
        <f aca="false">M764*P764*(1-N764)</f>
        <v>986.575</v>
      </c>
      <c r="R764" s="12" t="n">
        <f aca="false">M764*O764</f>
        <v>456.95</v>
      </c>
      <c r="S764" s="12" t="n">
        <f aca="false">Q764-R764</f>
        <v>529.625</v>
      </c>
      <c r="T764" s="11" t="n">
        <f aca="false">IFERROR(S764/Q764,0)</f>
        <v>0.536831969186327</v>
      </c>
      <c r="U764" s="13" t="n">
        <f aca="false">F764-E764</f>
        <v>9</v>
      </c>
      <c r="V764" s="13" t="n">
        <f aca="false">G764-F764</f>
        <v>9</v>
      </c>
      <c r="W764" s="13" t="n">
        <f aca="false">G764-E764</f>
        <v>18</v>
      </c>
      <c r="X764" s="10" t="n">
        <f aca="false">YEAR(E764)</f>
        <v>2018</v>
      </c>
      <c r="Y764" s="0" t="str">
        <f aca="false">TEXT(E764,"yyyy-mm")</f>
        <v>2018-08</v>
      </c>
      <c r="Z764" s="0" t="str">
        <f aca="false">"Q"&amp;ROUNDUP(MONTH(E764)/3,0)&amp;"-"&amp;YEAR(E764)</f>
        <v>Q3-2018</v>
      </c>
    </row>
    <row r="765" customFormat="false" ht="14.25" hidden="false" customHeight="false" outlineLevel="0" collapsed="false">
      <c r="A765" s="0" t="s">
        <v>807</v>
      </c>
      <c r="B765" s="0" t="s">
        <v>38</v>
      </c>
      <c r="C765" s="0" t="s">
        <v>46</v>
      </c>
      <c r="D765" s="9" t="n">
        <v>43300</v>
      </c>
      <c r="E765" s="9" t="n">
        <v>43339</v>
      </c>
      <c r="F765" s="9" t="n">
        <v>43348</v>
      </c>
      <c r="G765" s="9" t="n">
        <v>43357</v>
      </c>
      <c r="H765" s="10" t="s">
        <v>36</v>
      </c>
      <c r="I765" s="0" t="n">
        <v>13</v>
      </c>
      <c r="J765" s="0" t="n">
        <v>41</v>
      </c>
      <c r="K765" s="0" t="n">
        <v>302</v>
      </c>
      <c r="L765" s="0" t="n">
        <v>36</v>
      </c>
      <c r="M765" s="0" t="n">
        <v>6</v>
      </c>
      <c r="N765" s="11" t="n">
        <v>0.075</v>
      </c>
      <c r="O765" s="12" t="n">
        <v>1242.85</v>
      </c>
      <c r="P765" s="12" t="n">
        <v>2345</v>
      </c>
      <c r="Q765" s="12" t="n">
        <f aca="false">M765*P765*(1-N765)</f>
        <v>13014.75</v>
      </c>
      <c r="R765" s="12" t="n">
        <f aca="false">M765*O765</f>
        <v>7457.1</v>
      </c>
      <c r="S765" s="12" t="n">
        <f aca="false">Q765-R765</f>
        <v>5557.65</v>
      </c>
      <c r="T765" s="11" t="n">
        <f aca="false">IFERROR(S765/Q765,0)</f>
        <v>0.427027027027027</v>
      </c>
      <c r="U765" s="13" t="n">
        <f aca="false">F765-E765</f>
        <v>9</v>
      </c>
      <c r="V765" s="13" t="n">
        <f aca="false">G765-F765</f>
        <v>9</v>
      </c>
      <c r="W765" s="13" t="n">
        <f aca="false">G765-E765</f>
        <v>18</v>
      </c>
      <c r="X765" s="10" t="n">
        <f aca="false">YEAR(E765)</f>
        <v>2018</v>
      </c>
      <c r="Y765" s="0" t="str">
        <f aca="false">TEXT(E765,"yyyy-mm")</f>
        <v>2018-08</v>
      </c>
      <c r="Z765" s="0" t="str">
        <f aca="false">"Q"&amp;ROUNDUP(MONTH(E765)/3,0)&amp;"-"&amp;YEAR(E765)</f>
        <v>Q3-2018</v>
      </c>
    </row>
    <row r="766" customFormat="false" ht="14.25" hidden="false" customHeight="false" outlineLevel="0" collapsed="false">
      <c r="A766" s="0" t="s">
        <v>808</v>
      </c>
      <c r="B766" s="0" t="s">
        <v>34</v>
      </c>
      <c r="C766" s="0" t="s">
        <v>39</v>
      </c>
      <c r="D766" s="9" t="n">
        <v>43200</v>
      </c>
      <c r="E766" s="9" t="n">
        <v>43339</v>
      </c>
      <c r="F766" s="9" t="n">
        <v>43342</v>
      </c>
      <c r="G766" s="9" t="n">
        <v>43345</v>
      </c>
      <c r="H766" s="10" t="s">
        <v>36</v>
      </c>
      <c r="I766" s="0" t="n">
        <v>9</v>
      </c>
      <c r="J766" s="0" t="n">
        <v>39</v>
      </c>
      <c r="K766" s="0" t="n">
        <v>99</v>
      </c>
      <c r="L766" s="0" t="n">
        <v>44</v>
      </c>
      <c r="M766" s="0" t="n">
        <v>4</v>
      </c>
      <c r="N766" s="11" t="n">
        <v>0.05</v>
      </c>
      <c r="O766" s="12" t="n">
        <v>1824.08</v>
      </c>
      <c r="P766" s="12" t="n">
        <v>2432.1</v>
      </c>
      <c r="Q766" s="12" t="n">
        <f aca="false">M766*P766*(1-N766)</f>
        <v>9241.98</v>
      </c>
      <c r="R766" s="12" t="n">
        <f aca="false">M766*O766</f>
        <v>7296.32</v>
      </c>
      <c r="S766" s="12" t="n">
        <f aca="false">Q766-R766</f>
        <v>1945.66</v>
      </c>
      <c r="T766" s="11" t="n">
        <f aca="false">IFERROR(S766/Q766,0)</f>
        <v>0.210524151751032</v>
      </c>
      <c r="U766" s="13" t="n">
        <f aca="false">F766-E766</f>
        <v>3</v>
      </c>
      <c r="V766" s="13" t="n">
        <f aca="false">G766-F766</f>
        <v>3</v>
      </c>
      <c r="W766" s="13" t="n">
        <f aca="false">G766-E766</f>
        <v>6</v>
      </c>
      <c r="X766" s="10" t="n">
        <f aca="false">YEAR(E766)</f>
        <v>2018</v>
      </c>
      <c r="Y766" s="0" t="str">
        <f aca="false">TEXT(E766,"yyyy-mm")</f>
        <v>2018-08</v>
      </c>
      <c r="Z766" s="0" t="str">
        <f aca="false">"Q"&amp;ROUNDUP(MONTH(E766)/3,0)&amp;"-"&amp;YEAR(E766)</f>
        <v>Q3-2018</v>
      </c>
    </row>
    <row r="767" customFormat="false" ht="14.25" hidden="false" customHeight="false" outlineLevel="0" collapsed="false">
      <c r="A767" s="0" t="s">
        <v>809</v>
      </c>
      <c r="B767" s="0" t="s">
        <v>34</v>
      </c>
      <c r="C767" s="0" t="s">
        <v>35</v>
      </c>
      <c r="D767" s="9" t="n">
        <v>43200</v>
      </c>
      <c r="E767" s="9" t="n">
        <v>43339</v>
      </c>
      <c r="F767" s="9" t="n">
        <v>43362</v>
      </c>
      <c r="G767" s="9" t="n">
        <v>43370</v>
      </c>
      <c r="H767" s="10" t="s">
        <v>36</v>
      </c>
      <c r="I767" s="0" t="n">
        <v>8</v>
      </c>
      <c r="J767" s="0" t="n">
        <v>21</v>
      </c>
      <c r="K767" s="0" t="n">
        <v>249</v>
      </c>
      <c r="L767" s="0" t="n">
        <v>42</v>
      </c>
      <c r="M767" s="0" t="n">
        <v>6</v>
      </c>
      <c r="N767" s="11" t="n">
        <v>0.075</v>
      </c>
      <c r="O767" s="12" t="n">
        <v>578.34</v>
      </c>
      <c r="P767" s="12" t="n">
        <v>1112.2</v>
      </c>
      <c r="Q767" s="12" t="n">
        <f aca="false">M767*P767*(1-N767)</f>
        <v>6172.71</v>
      </c>
      <c r="R767" s="12" t="n">
        <f aca="false">M767*O767</f>
        <v>3470.04</v>
      </c>
      <c r="S767" s="12" t="n">
        <f aca="false">Q767-R767</f>
        <v>2702.67</v>
      </c>
      <c r="T767" s="11" t="n">
        <f aca="false">IFERROR(S767/Q767,0)</f>
        <v>0.43784172591941</v>
      </c>
      <c r="U767" s="13" t="n">
        <f aca="false">F767-E767</f>
        <v>23</v>
      </c>
      <c r="V767" s="13" t="n">
        <f aca="false">G767-F767</f>
        <v>8</v>
      </c>
      <c r="W767" s="13" t="n">
        <f aca="false">G767-E767</f>
        <v>31</v>
      </c>
      <c r="X767" s="10" t="n">
        <f aca="false">YEAR(E767)</f>
        <v>2018</v>
      </c>
      <c r="Y767" s="0" t="str">
        <f aca="false">TEXT(E767,"yyyy-mm")</f>
        <v>2018-08</v>
      </c>
      <c r="Z767" s="0" t="str">
        <f aca="false">"Q"&amp;ROUNDUP(MONTH(E767)/3,0)&amp;"-"&amp;YEAR(E767)</f>
        <v>Q3-2018</v>
      </c>
    </row>
    <row r="768" customFormat="false" ht="14.25" hidden="false" customHeight="false" outlineLevel="0" collapsed="false">
      <c r="A768" s="0" t="s">
        <v>810</v>
      </c>
      <c r="B768" s="0" t="s">
        <v>38</v>
      </c>
      <c r="C768" s="0" t="s">
        <v>39</v>
      </c>
      <c r="D768" s="9" t="n">
        <v>43200</v>
      </c>
      <c r="E768" s="9" t="n">
        <v>43339</v>
      </c>
      <c r="F768" s="9" t="n">
        <v>43348</v>
      </c>
      <c r="G768" s="9" t="n">
        <v>43350</v>
      </c>
      <c r="H768" s="10" t="s">
        <v>36</v>
      </c>
      <c r="I768" s="0" t="n">
        <v>19</v>
      </c>
      <c r="J768" s="0" t="n">
        <v>32</v>
      </c>
      <c r="K768" s="0" t="n">
        <v>146</v>
      </c>
      <c r="L768" s="0" t="n">
        <v>3</v>
      </c>
      <c r="M768" s="0" t="n">
        <v>7</v>
      </c>
      <c r="N768" s="11" t="n">
        <v>0.075</v>
      </c>
      <c r="O768" s="12" t="n">
        <v>670.27</v>
      </c>
      <c r="P768" s="12" t="n">
        <v>1098.8</v>
      </c>
      <c r="Q768" s="12" t="n">
        <f aca="false">M768*P768*(1-N768)</f>
        <v>7114.73</v>
      </c>
      <c r="R768" s="12" t="n">
        <f aca="false">M768*O768</f>
        <v>4691.89</v>
      </c>
      <c r="S768" s="12" t="n">
        <f aca="false">Q768-R768</f>
        <v>2422.84</v>
      </c>
      <c r="T768" s="11" t="n">
        <f aca="false">IFERROR(S768/Q768,0)</f>
        <v>0.34053857279194</v>
      </c>
      <c r="U768" s="13" t="n">
        <f aca="false">F768-E768</f>
        <v>9</v>
      </c>
      <c r="V768" s="13" t="n">
        <f aca="false">G768-F768</f>
        <v>2</v>
      </c>
      <c r="W768" s="13" t="n">
        <f aca="false">G768-E768</f>
        <v>11</v>
      </c>
      <c r="X768" s="10" t="n">
        <f aca="false">YEAR(E768)</f>
        <v>2018</v>
      </c>
      <c r="Y768" s="0" t="str">
        <f aca="false">TEXT(E768,"yyyy-mm")</f>
        <v>2018-08</v>
      </c>
      <c r="Z768" s="0" t="str">
        <f aca="false">"Q"&amp;ROUNDUP(MONTH(E768)/3,0)&amp;"-"&amp;YEAR(E768)</f>
        <v>Q3-2018</v>
      </c>
    </row>
    <row r="769" customFormat="false" ht="14.25" hidden="false" customHeight="false" outlineLevel="0" collapsed="false">
      <c r="A769" s="0" t="s">
        <v>811</v>
      </c>
      <c r="B769" s="0" t="s">
        <v>41</v>
      </c>
      <c r="C769" s="0" t="s">
        <v>46</v>
      </c>
      <c r="D769" s="9" t="n">
        <v>43200</v>
      </c>
      <c r="E769" s="9" t="n">
        <v>43339</v>
      </c>
      <c r="F769" s="9" t="n">
        <v>43345</v>
      </c>
      <c r="G769" s="9" t="n">
        <v>43355</v>
      </c>
      <c r="H769" s="10" t="s">
        <v>36</v>
      </c>
      <c r="I769" s="0" t="n">
        <v>24</v>
      </c>
      <c r="J769" s="0" t="n">
        <v>25</v>
      </c>
      <c r="K769" s="0" t="n">
        <v>307</v>
      </c>
      <c r="L769" s="0" t="n">
        <v>3</v>
      </c>
      <c r="M769" s="0" t="n">
        <v>5</v>
      </c>
      <c r="N769" s="11" t="n">
        <v>0.05</v>
      </c>
      <c r="O769" s="12" t="n">
        <v>741.82</v>
      </c>
      <c r="P769" s="12" t="n">
        <v>1159.1</v>
      </c>
      <c r="Q769" s="12" t="n">
        <f aca="false">M769*P769*(1-N769)</f>
        <v>5505.725</v>
      </c>
      <c r="R769" s="12" t="n">
        <f aca="false">M769*O769</f>
        <v>3709.1</v>
      </c>
      <c r="S769" s="12" t="n">
        <f aca="false">Q769-R769</f>
        <v>1796.625</v>
      </c>
      <c r="T769" s="11" t="n">
        <f aca="false">IFERROR(S769/Q769,0)</f>
        <v>0.326319422056132</v>
      </c>
      <c r="U769" s="13" t="n">
        <f aca="false">F769-E769</f>
        <v>6</v>
      </c>
      <c r="V769" s="13" t="n">
        <f aca="false">G769-F769</f>
        <v>10</v>
      </c>
      <c r="W769" s="13" t="n">
        <f aca="false">G769-E769</f>
        <v>16</v>
      </c>
      <c r="X769" s="10" t="n">
        <f aca="false">YEAR(E769)</f>
        <v>2018</v>
      </c>
      <c r="Y769" s="0" t="str">
        <f aca="false">TEXT(E769,"yyyy-mm")</f>
        <v>2018-08</v>
      </c>
      <c r="Z769" s="0" t="str">
        <f aca="false">"Q"&amp;ROUNDUP(MONTH(E769)/3,0)&amp;"-"&amp;YEAR(E769)</f>
        <v>Q3-2018</v>
      </c>
    </row>
    <row r="770" customFormat="false" ht="14.25" hidden="false" customHeight="false" outlineLevel="0" collapsed="false">
      <c r="A770" s="0" t="s">
        <v>812</v>
      </c>
      <c r="B770" s="0" t="s">
        <v>41</v>
      </c>
      <c r="C770" s="0" t="s">
        <v>39</v>
      </c>
      <c r="D770" s="9" t="n">
        <v>43200</v>
      </c>
      <c r="E770" s="9" t="n">
        <v>43339</v>
      </c>
      <c r="F770" s="9" t="n">
        <v>43362</v>
      </c>
      <c r="G770" s="9" t="n">
        <v>43367</v>
      </c>
      <c r="H770" s="10" t="s">
        <v>36</v>
      </c>
      <c r="I770" s="0" t="n">
        <v>21</v>
      </c>
      <c r="J770" s="0" t="n">
        <v>25</v>
      </c>
      <c r="K770" s="0" t="n">
        <v>159</v>
      </c>
      <c r="L770" s="0" t="n">
        <v>22</v>
      </c>
      <c r="M770" s="0" t="n">
        <v>8</v>
      </c>
      <c r="N770" s="11" t="n">
        <v>0.05</v>
      </c>
      <c r="O770" s="12" t="n">
        <v>1253.3</v>
      </c>
      <c r="P770" s="12" t="n">
        <v>2666.6</v>
      </c>
      <c r="Q770" s="12" t="n">
        <f aca="false">M770*P770*(1-N770)</f>
        <v>20266.16</v>
      </c>
      <c r="R770" s="12" t="n">
        <f aca="false">M770*O770</f>
        <v>10026.4</v>
      </c>
      <c r="S770" s="12" t="n">
        <f aca="false">Q770-R770</f>
        <v>10239.76</v>
      </c>
      <c r="T770" s="11" t="n">
        <f aca="false">IFERROR(S770/Q770,0)</f>
        <v>0.505263947388158</v>
      </c>
      <c r="U770" s="13" t="n">
        <f aca="false">F770-E770</f>
        <v>23</v>
      </c>
      <c r="V770" s="13" t="n">
        <f aca="false">G770-F770</f>
        <v>5</v>
      </c>
      <c r="W770" s="13" t="n">
        <f aca="false">G770-E770</f>
        <v>28</v>
      </c>
      <c r="X770" s="10" t="n">
        <f aca="false">YEAR(E770)</f>
        <v>2018</v>
      </c>
      <c r="Y770" s="0" t="str">
        <f aca="false">TEXT(E770,"yyyy-mm")</f>
        <v>2018-08</v>
      </c>
      <c r="Z770" s="0" t="str">
        <f aca="false">"Q"&amp;ROUNDUP(MONTH(E770)/3,0)&amp;"-"&amp;YEAR(E770)</f>
        <v>Q3-2018</v>
      </c>
    </row>
    <row r="771" customFormat="false" ht="14.25" hidden="false" customHeight="false" outlineLevel="0" collapsed="false">
      <c r="A771" s="0" t="s">
        <v>813</v>
      </c>
      <c r="B771" s="0" t="s">
        <v>38</v>
      </c>
      <c r="C771" s="0" t="s">
        <v>46</v>
      </c>
      <c r="D771" s="9" t="n">
        <v>43200</v>
      </c>
      <c r="E771" s="9" t="n">
        <v>43339</v>
      </c>
      <c r="F771" s="9" t="n">
        <v>43366</v>
      </c>
      <c r="G771" s="9" t="n">
        <v>43376</v>
      </c>
      <c r="H771" s="10" t="s">
        <v>36</v>
      </c>
      <c r="I771" s="0" t="n">
        <v>15</v>
      </c>
      <c r="J771" s="0" t="n">
        <v>7</v>
      </c>
      <c r="K771" s="0" t="n">
        <v>307</v>
      </c>
      <c r="L771" s="0" t="n">
        <v>10</v>
      </c>
      <c r="M771" s="0" t="n">
        <v>8</v>
      </c>
      <c r="N771" s="11" t="n">
        <v>0.075</v>
      </c>
      <c r="O771" s="12" t="n">
        <v>1190.32</v>
      </c>
      <c r="P771" s="12" t="n">
        <v>2834.1</v>
      </c>
      <c r="Q771" s="12" t="n">
        <f aca="false">M771*P771*(1-N771)</f>
        <v>20972.34</v>
      </c>
      <c r="R771" s="12" t="n">
        <f aca="false">M771*O771</f>
        <v>9522.56</v>
      </c>
      <c r="S771" s="12" t="n">
        <f aca="false">Q771-R771</f>
        <v>11449.78</v>
      </c>
      <c r="T771" s="11" t="n">
        <f aca="false">IFERROR(S771/Q771,0)</f>
        <v>0.545946708855569</v>
      </c>
      <c r="U771" s="13" t="n">
        <f aca="false">F771-E771</f>
        <v>27</v>
      </c>
      <c r="V771" s="13" t="n">
        <f aca="false">G771-F771</f>
        <v>10</v>
      </c>
      <c r="W771" s="13" t="n">
        <f aca="false">G771-E771</f>
        <v>37</v>
      </c>
      <c r="X771" s="10" t="n">
        <f aca="false">YEAR(E771)</f>
        <v>2018</v>
      </c>
      <c r="Y771" s="0" t="str">
        <f aca="false">TEXT(E771,"yyyy-mm")</f>
        <v>2018-08</v>
      </c>
      <c r="Z771" s="0" t="str">
        <f aca="false">"Q"&amp;ROUNDUP(MONTH(E771)/3,0)&amp;"-"&amp;YEAR(E771)</f>
        <v>Q3-2018</v>
      </c>
    </row>
    <row r="772" customFormat="false" ht="14.25" hidden="false" customHeight="false" outlineLevel="0" collapsed="false">
      <c r="A772" s="0" t="s">
        <v>814</v>
      </c>
      <c r="B772" s="0" t="s">
        <v>38</v>
      </c>
      <c r="C772" s="0" t="s">
        <v>79</v>
      </c>
      <c r="D772" s="9" t="n">
        <v>43200</v>
      </c>
      <c r="E772" s="9" t="n">
        <v>43339</v>
      </c>
      <c r="F772" s="9" t="n">
        <v>43364</v>
      </c>
      <c r="G772" s="9" t="n">
        <v>43373</v>
      </c>
      <c r="H772" s="10" t="s">
        <v>36</v>
      </c>
      <c r="I772" s="0" t="n">
        <v>17</v>
      </c>
      <c r="J772" s="0" t="n">
        <v>49</v>
      </c>
      <c r="K772" s="0" t="n">
        <v>81</v>
      </c>
      <c r="L772" s="0" t="n">
        <v>23</v>
      </c>
      <c r="M772" s="0" t="n">
        <v>8</v>
      </c>
      <c r="N772" s="11" t="n">
        <v>0.15</v>
      </c>
      <c r="O772" s="12" t="n">
        <v>2450.86</v>
      </c>
      <c r="P772" s="12" t="n">
        <v>3953</v>
      </c>
      <c r="Q772" s="12" t="n">
        <f aca="false">M772*P772*(1-N772)</f>
        <v>26880.4</v>
      </c>
      <c r="R772" s="12" t="n">
        <f aca="false">M772*O772</f>
        <v>19606.88</v>
      </c>
      <c r="S772" s="12" t="n">
        <f aca="false">Q772-R772</f>
        <v>7273.52</v>
      </c>
      <c r="T772" s="11" t="n">
        <f aca="false">IFERROR(S772/Q772,0)</f>
        <v>0.270588235294118</v>
      </c>
      <c r="U772" s="13" t="n">
        <f aca="false">F772-E772</f>
        <v>25</v>
      </c>
      <c r="V772" s="13" t="n">
        <f aca="false">G772-F772</f>
        <v>9</v>
      </c>
      <c r="W772" s="13" t="n">
        <f aca="false">G772-E772</f>
        <v>34</v>
      </c>
      <c r="X772" s="10" t="n">
        <f aca="false">YEAR(E772)</f>
        <v>2018</v>
      </c>
      <c r="Y772" s="0" t="str">
        <f aca="false">TEXT(E772,"yyyy-mm")</f>
        <v>2018-08</v>
      </c>
      <c r="Z772" s="0" t="str">
        <f aca="false">"Q"&amp;ROUNDUP(MONTH(E772)/3,0)&amp;"-"&amp;YEAR(E772)</f>
        <v>Q3-2018</v>
      </c>
    </row>
    <row r="773" customFormat="false" ht="14.25" hidden="false" customHeight="false" outlineLevel="0" collapsed="false">
      <c r="A773" s="0" t="s">
        <v>815</v>
      </c>
      <c r="B773" s="0" t="s">
        <v>34</v>
      </c>
      <c r="C773" s="0" t="s">
        <v>46</v>
      </c>
      <c r="D773" s="9" t="n">
        <v>43200</v>
      </c>
      <c r="E773" s="9" t="n">
        <v>43339</v>
      </c>
      <c r="F773" s="9" t="n">
        <v>43350</v>
      </c>
      <c r="G773" s="9" t="n">
        <v>43353</v>
      </c>
      <c r="H773" s="10" t="s">
        <v>36</v>
      </c>
      <c r="I773" s="0" t="n">
        <v>11</v>
      </c>
      <c r="J773" s="0" t="n">
        <v>9</v>
      </c>
      <c r="K773" s="0" t="n">
        <v>269</v>
      </c>
      <c r="L773" s="0" t="n">
        <v>34</v>
      </c>
      <c r="M773" s="0" t="n">
        <v>8</v>
      </c>
      <c r="N773" s="11" t="n">
        <v>0.15</v>
      </c>
      <c r="O773" s="12" t="n">
        <v>1127.74</v>
      </c>
      <c r="P773" s="12" t="n">
        <v>1762.1</v>
      </c>
      <c r="Q773" s="12" t="n">
        <f aca="false">M773*P773*(1-N773)</f>
        <v>11982.28</v>
      </c>
      <c r="R773" s="12" t="n">
        <f aca="false">M773*O773</f>
        <v>9021.92</v>
      </c>
      <c r="S773" s="12" t="n">
        <f aca="false">Q773-R773</f>
        <v>2960.36</v>
      </c>
      <c r="T773" s="11" t="n">
        <f aca="false">IFERROR(S773/Q773,0)</f>
        <v>0.24706149413968</v>
      </c>
      <c r="U773" s="13" t="n">
        <f aca="false">F773-E773</f>
        <v>11</v>
      </c>
      <c r="V773" s="13" t="n">
        <f aca="false">G773-F773</f>
        <v>3</v>
      </c>
      <c r="W773" s="13" t="n">
        <f aca="false">G773-E773</f>
        <v>14</v>
      </c>
      <c r="X773" s="10" t="n">
        <f aca="false">YEAR(E773)</f>
        <v>2018</v>
      </c>
      <c r="Y773" s="0" t="str">
        <f aca="false">TEXT(E773,"yyyy-mm")</f>
        <v>2018-08</v>
      </c>
      <c r="Z773" s="0" t="str">
        <f aca="false">"Q"&amp;ROUNDUP(MONTH(E773)/3,0)&amp;"-"&amp;YEAR(E773)</f>
        <v>Q3-2018</v>
      </c>
    </row>
    <row r="774" customFormat="false" ht="14.25" hidden="false" customHeight="false" outlineLevel="0" collapsed="false">
      <c r="A774" s="0" t="s">
        <v>816</v>
      </c>
      <c r="B774" s="0" t="s">
        <v>38</v>
      </c>
      <c r="C774" s="0" t="s">
        <v>58</v>
      </c>
      <c r="D774" s="9" t="n">
        <v>43200</v>
      </c>
      <c r="E774" s="9" t="n">
        <v>43340</v>
      </c>
      <c r="F774" s="9" t="n">
        <v>43354</v>
      </c>
      <c r="G774" s="9" t="n">
        <v>43355</v>
      </c>
      <c r="H774" s="10" t="s">
        <v>36</v>
      </c>
      <c r="I774" s="0" t="n">
        <v>12</v>
      </c>
      <c r="J774" s="0" t="n">
        <v>30</v>
      </c>
      <c r="K774" s="0" t="n">
        <v>330</v>
      </c>
      <c r="L774" s="0" t="n">
        <v>40</v>
      </c>
      <c r="M774" s="0" t="n">
        <v>1</v>
      </c>
      <c r="N774" s="11" t="n">
        <v>0.05</v>
      </c>
      <c r="O774" s="12" t="n">
        <v>1400.17</v>
      </c>
      <c r="P774" s="12" t="n">
        <v>2592.9</v>
      </c>
      <c r="Q774" s="12" t="n">
        <f aca="false">M774*P774*(1-N774)</f>
        <v>2463.255</v>
      </c>
      <c r="R774" s="12" t="n">
        <f aca="false">M774*O774</f>
        <v>1400.17</v>
      </c>
      <c r="S774" s="12" t="n">
        <f aca="false">Q774-R774</f>
        <v>1063.085</v>
      </c>
      <c r="T774" s="11" t="n">
        <f aca="false">IFERROR(S774/Q774,0)</f>
        <v>0.431577323500815</v>
      </c>
      <c r="U774" s="13" t="n">
        <f aca="false">F774-E774</f>
        <v>14</v>
      </c>
      <c r="V774" s="13" t="n">
        <f aca="false">G774-F774</f>
        <v>1</v>
      </c>
      <c r="W774" s="13" t="n">
        <f aca="false">G774-E774</f>
        <v>15</v>
      </c>
      <c r="X774" s="10" t="n">
        <f aca="false">YEAR(E774)</f>
        <v>2018</v>
      </c>
      <c r="Y774" s="0" t="str">
        <f aca="false">TEXT(E774,"yyyy-mm")</f>
        <v>2018-08</v>
      </c>
      <c r="Z774" s="0" t="str">
        <f aca="false">"Q"&amp;ROUNDUP(MONTH(E774)/3,0)&amp;"-"&amp;YEAR(E774)</f>
        <v>Q3-2018</v>
      </c>
    </row>
    <row r="775" customFormat="false" ht="14.25" hidden="false" customHeight="false" outlineLevel="0" collapsed="false">
      <c r="A775" s="0" t="s">
        <v>817</v>
      </c>
      <c r="B775" s="0" t="s">
        <v>43</v>
      </c>
      <c r="C775" s="0" t="s">
        <v>79</v>
      </c>
      <c r="D775" s="9" t="n">
        <v>43200</v>
      </c>
      <c r="E775" s="9" t="n">
        <v>43340</v>
      </c>
      <c r="F775" s="9" t="n">
        <v>43359</v>
      </c>
      <c r="G775" s="9" t="n">
        <v>43362</v>
      </c>
      <c r="H775" s="10" t="s">
        <v>36</v>
      </c>
      <c r="I775" s="0" t="n">
        <v>25</v>
      </c>
      <c r="J775" s="0" t="n">
        <v>35</v>
      </c>
      <c r="K775" s="0" t="n">
        <v>80</v>
      </c>
      <c r="L775" s="0" t="n">
        <v>8</v>
      </c>
      <c r="M775" s="0" t="n">
        <v>6</v>
      </c>
      <c r="N775" s="11" t="n">
        <v>0.075</v>
      </c>
      <c r="O775" s="12" t="n">
        <v>1378.19</v>
      </c>
      <c r="P775" s="12" t="n">
        <v>2505.8</v>
      </c>
      <c r="Q775" s="12" t="n">
        <f aca="false">M775*P775*(1-N775)</f>
        <v>13907.19</v>
      </c>
      <c r="R775" s="12" t="n">
        <f aca="false">M775*O775</f>
        <v>8269.14</v>
      </c>
      <c r="S775" s="12" t="n">
        <f aca="false">Q775-R775</f>
        <v>5638.05</v>
      </c>
      <c r="T775" s="11" t="n">
        <f aca="false">IFERROR(S775/Q775,0)</f>
        <v>0.405405405405406</v>
      </c>
      <c r="U775" s="13" t="n">
        <f aca="false">F775-E775</f>
        <v>19</v>
      </c>
      <c r="V775" s="13" t="n">
        <f aca="false">G775-F775</f>
        <v>3</v>
      </c>
      <c r="W775" s="13" t="n">
        <f aca="false">G775-E775</f>
        <v>22</v>
      </c>
      <c r="X775" s="10" t="n">
        <f aca="false">YEAR(E775)</f>
        <v>2018</v>
      </c>
      <c r="Y775" s="0" t="str">
        <f aca="false">TEXT(E775,"yyyy-mm")</f>
        <v>2018-08</v>
      </c>
      <c r="Z775" s="0" t="str">
        <f aca="false">"Q"&amp;ROUNDUP(MONTH(E775)/3,0)&amp;"-"&amp;YEAR(E775)</f>
        <v>Q3-2018</v>
      </c>
    </row>
    <row r="776" customFormat="false" ht="14.25" hidden="false" customHeight="false" outlineLevel="0" collapsed="false">
      <c r="A776" s="0" t="s">
        <v>818</v>
      </c>
      <c r="B776" s="0" t="s">
        <v>38</v>
      </c>
      <c r="C776" s="0" t="s">
        <v>58</v>
      </c>
      <c r="D776" s="9" t="n">
        <v>43200</v>
      </c>
      <c r="E776" s="9" t="n">
        <v>43340</v>
      </c>
      <c r="F776" s="9" t="n">
        <v>43365</v>
      </c>
      <c r="G776" s="9" t="n">
        <v>43375</v>
      </c>
      <c r="H776" s="10" t="s">
        <v>36</v>
      </c>
      <c r="I776" s="0" t="n">
        <v>18</v>
      </c>
      <c r="J776" s="0" t="n">
        <v>6</v>
      </c>
      <c r="K776" s="0" t="n">
        <v>361</v>
      </c>
      <c r="L776" s="0" t="n">
        <v>27</v>
      </c>
      <c r="M776" s="0" t="n">
        <v>5</v>
      </c>
      <c r="N776" s="11" t="n">
        <v>0.05</v>
      </c>
      <c r="O776" s="12" t="n">
        <v>137.95</v>
      </c>
      <c r="P776" s="12" t="n">
        <v>194.3</v>
      </c>
      <c r="Q776" s="12" t="n">
        <f aca="false">M776*P776*(1-N776)</f>
        <v>922.925</v>
      </c>
      <c r="R776" s="12" t="n">
        <f aca="false">M776*O776</f>
        <v>689.75</v>
      </c>
      <c r="S776" s="12" t="n">
        <f aca="false">Q776-R776</f>
        <v>233.175</v>
      </c>
      <c r="T776" s="11" t="n">
        <f aca="false">IFERROR(S776/Q776,0)</f>
        <v>0.252647831622288</v>
      </c>
      <c r="U776" s="13" t="n">
        <f aca="false">F776-E776</f>
        <v>25</v>
      </c>
      <c r="V776" s="13" t="n">
        <f aca="false">G776-F776</f>
        <v>10</v>
      </c>
      <c r="W776" s="13" t="n">
        <f aca="false">G776-E776</f>
        <v>35</v>
      </c>
      <c r="X776" s="10" t="n">
        <f aca="false">YEAR(E776)</f>
        <v>2018</v>
      </c>
      <c r="Y776" s="0" t="str">
        <f aca="false">TEXT(E776,"yyyy-mm")</f>
        <v>2018-08</v>
      </c>
      <c r="Z776" s="0" t="str">
        <f aca="false">"Q"&amp;ROUNDUP(MONTH(E776)/3,0)&amp;"-"&amp;YEAR(E776)</f>
        <v>Q3-2018</v>
      </c>
    </row>
    <row r="777" customFormat="false" ht="14.25" hidden="false" customHeight="false" outlineLevel="0" collapsed="false">
      <c r="A777" s="0" t="s">
        <v>819</v>
      </c>
      <c r="B777" s="0" t="s">
        <v>34</v>
      </c>
      <c r="C777" s="0" t="s">
        <v>58</v>
      </c>
      <c r="D777" s="9" t="n">
        <v>43200</v>
      </c>
      <c r="E777" s="9" t="n">
        <v>43340</v>
      </c>
      <c r="F777" s="9" t="n">
        <v>43359</v>
      </c>
      <c r="G777" s="9" t="n">
        <v>43362</v>
      </c>
      <c r="H777" s="10" t="s">
        <v>36</v>
      </c>
      <c r="I777" s="0" t="n">
        <v>3</v>
      </c>
      <c r="J777" s="0" t="n">
        <v>33</v>
      </c>
      <c r="K777" s="0" t="n">
        <v>355</v>
      </c>
      <c r="L777" s="0" t="n">
        <v>1</v>
      </c>
      <c r="M777" s="0" t="n">
        <v>6</v>
      </c>
      <c r="N777" s="11" t="n">
        <v>0.2</v>
      </c>
      <c r="O777" s="12" t="n">
        <v>2852.93</v>
      </c>
      <c r="P777" s="12" t="n">
        <v>5822.3</v>
      </c>
      <c r="Q777" s="12" t="n">
        <f aca="false">M777*P777*(1-N777)</f>
        <v>27947.04</v>
      </c>
      <c r="R777" s="12" t="n">
        <f aca="false">M777*O777</f>
        <v>17117.58</v>
      </c>
      <c r="S777" s="12" t="n">
        <f aca="false">Q777-R777</f>
        <v>10829.46</v>
      </c>
      <c r="T777" s="11" t="n">
        <f aca="false">IFERROR(S777/Q777,0)</f>
        <v>0.387499355924635</v>
      </c>
      <c r="U777" s="13" t="n">
        <f aca="false">F777-E777</f>
        <v>19</v>
      </c>
      <c r="V777" s="13" t="n">
        <f aca="false">G777-F777</f>
        <v>3</v>
      </c>
      <c r="W777" s="13" t="n">
        <f aca="false">G777-E777</f>
        <v>22</v>
      </c>
      <c r="X777" s="10" t="n">
        <f aca="false">YEAR(E777)</f>
        <v>2018</v>
      </c>
      <c r="Y777" s="0" t="str">
        <f aca="false">TEXT(E777,"yyyy-mm")</f>
        <v>2018-08</v>
      </c>
      <c r="Z777" s="0" t="str">
        <f aca="false">"Q"&amp;ROUNDUP(MONTH(E777)/3,0)&amp;"-"&amp;YEAR(E777)</f>
        <v>Q3-2018</v>
      </c>
    </row>
    <row r="778" customFormat="false" ht="14.25" hidden="false" customHeight="false" outlineLevel="0" collapsed="false">
      <c r="A778" s="0" t="s">
        <v>820</v>
      </c>
      <c r="B778" s="0" t="s">
        <v>34</v>
      </c>
      <c r="C778" s="0" t="s">
        <v>46</v>
      </c>
      <c r="D778" s="9" t="n">
        <v>43200</v>
      </c>
      <c r="E778" s="9" t="n">
        <v>43341</v>
      </c>
      <c r="F778" s="9" t="n">
        <v>43344</v>
      </c>
      <c r="G778" s="9" t="n">
        <v>43353</v>
      </c>
      <c r="H778" s="10" t="s">
        <v>36</v>
      </c>
      <c r="I778" s="0" t="n">
        <v>5</v>
      </c>
      <c r="J778" s="0" t="n">
        <v>37</v>
      </c>
      <c r="K778" s="0" t="n">
        <v>320</v>
      </c>
      <c r="L778" s="0" t="n">
        <v>26</v>
      </c>
      <c r="M778" s="0" t="n">
        <v>2</v>
      </c>
      <c r="N778" s="11" t="n">
        <v>0.1</v>
      </c>
      <c r="O778" s="12" t="n">
        <v>1434.4</v>
      </c>
      <c r="P778" s="12" t="n">
        <v>1815.7</v>
      </c>
      <c r="Q778" s="12" t="n">
        <f aca="false">M778*P778*(1-N778)</f>
        <v>3268.26</v>
      </c>
      <c r="R778" s="12" t="n">
        <f aca="false">M778*O778</f>
        <v>2868.8</v>
      </c>
      <c r="S778" s="12" t="n">
        <f aca="false">Q778-R778</f>
        <v>399.46</v>
      </c>
      <c r="T778" s="11" t="n">
        <f aca="false">IFERROR(S778/Q778,0)</f>
        <v>0.122224058061476</v>
      </c>
      <c r="U778" s="13" t="n">
        <f aca="false">F778-E778</f>
        <v>3</v>
      </c>
      <c r="V778" s="13" t="n">
        <f aca="false">G778-F778</f>
        <v>9</v>
      </c>
      <c r="W778" s="13" t="n">
        <f aca="false">G778-E778</f>
        <v>12</v>
      </c>
      <c r="X778" s="10" t="n">
        <f aca="false">YEAR(E778)</f>
        <v>2018</v>
      </c>
      <c r="Y778" s="0" t="str">
        <f aca="false">TEXT(E778,"yyyy-mm")</f>
        <v>2018-08</v>
      </c>
      <c r="Z778" s="0" t="str">
        <f aca="false">"Q"&amp;ROUNDUP(MONTH(E778)/3,0)&amp;"-"&amp;YEAR(E778)</f>
        <v>Q3-2018</v>
      </c>
    </row>
    <row r="779" customFormat="false" ht="14.25" hidden="false" customHeight="false" outlineLevel="0" collapsed="false">
      <c r="A779" s="0" t="s">
        <v>821</v>
      </c>
      <c r="B779" s="0" t="s">
        <v>38</v>
      </c>
      <c r="C779" s="0" t="s">
        <v>39</v>
      </c>
      <c r="D779" s="9" t="n">
        <v>43200</v>
      </c>
      <c r="E779" s="9" t="n">
        <v>43341</v>
      </c>
      <c r="F779" s="9" t="n">
        <v>43355</v>
      </c>
      <c r="G779" s="9" t="n">
        <v>43357</v>
      </c>
      <c r="H779" s="10" t="s">
        <v>36</v>
      </c>
      <c r="I779" s="0" t="n">
        <v>13</v>
      </c>
      <c r="J779" s="0" t="n">
        <v>40</v>
      </c>
      <c r="K779" s="0" t="n">
        <v>192</v>
      </c>
      <c r="L779" s="0" t="n">
        <v>18</v>
      </c>
      <c r="M779" s="0" t="n">
        <v>8</v>
      </c>
      <c r="N779" s="11" t="n">
        <v>0.4</v>
      </c>
      <c r="O779" s="12" t="n">
        <v>2148.36</v>
      </c>
      <c r="P779" s="12" t="n">
        <v>3906.1</v>
      </c>
      <c r="Q779" s="12" t="n">
        <f aca="false">M779*P779*(1-N779)</f>
        <v>18749.28</v>
      </c>
      <c r="R779" s="12" t="n">
        <f aca="false">M779*O779</f>
        <v>17186.88</v>
      </c>
      <c r="S779" s="12" t="n">
        <f aca="false">Q779-R779</f>
        <v>1562.4</v>
      </c>
      <c r="T779" s="11" t="n">
        <f aca="false">IFERROR(S779/Q779,0)</f>
        <v>0.0833311999180768</v>
      </c>
      <c r="U779" s="13" t="n">
        <f aca="false">F779-E779</f>
        <v>14</v>
      </c>
      <c r="V779" s="13" t="n">
        <f aca="false">G779-F779</f>
        <v>2</v>
      </c>
      <c r="W779" s="13" t="n">
        <f aca="false">G779-E779</f>
        <v>16</v>
      </c>
      <c r="X779" s="10" t="n">
        <f aca="false">YEAR(E779)</f>
        <v>2018</v>
      </c>
      <c r="Y779" s="0" t="str">
        <f aca="false">TEXT(E779,"yyyy-mm")</f>
        <v>2018-08</v>
      </c>
      <c r="Z779" s="0" t="str">
        <f aca="false">"Q"&amp;ROUNDUP(MONTH(E779)/3,0)&amp;"-"&amp;YEAR(E779)</f>
        <v>Q3-2018</v>
      </c>
    </row>
    <row r="780" customFormat="false" ht="14.25" hidden="false" customHeight="false" outlineLevel="0" collapsed="false">
      <c r="A780" s="0" t="s">
        <v>822</v>
      </c>
      <c r="B780" s="0" t="s">
        <v>43</v>
      </c>
      <c r="C780" s="0" t="s">
        <v>35</v>
      </c>
      <c r="D780" s="9" t="n">
        <v>43200</v>
      </c>
      <c r="E780" s="9" t="n">
        <v>43341</v>
      </c>
      <c r="F780" s="9" t="n">
        <v>43350</v>
      </c>
      <c r="G780" s="9" t="n">
        <v>43356</v>
      </c>
      <c r="H780" s="10" t="s">
        <v>36</v>
      </c>
      <c r="I780" s="0" t="n">
        <v>26</v>
      </c>
      <c r="J780" s="0" t="n">
        <v>22</v>
      </c>
      <c r="K780" s="0" t="n">
        <v>239</v>
      </c>
      <c r="L780" s="0" t="n">
        <v>3</v>
      </c>
      <c r="M780" s="0" t="n">
        <v>1</v>
      </c>
      <c r="N780" s="11" t="n">
        <v>0.1</v>
      </c>
      <c r="O780" s="12" t="n">
        <v>1766.79</v>
      </c>
      <c r="P780" s="12" t="n">
        <v>3926.2</v>
      </c>
      <c r="Q780" s="12" t="n">
        <f aca="false">M780*P780*(1-N780)</f>
        <v>3533.58</v>
      </c>
      <c r="R780" s="12" t="n">
        <f aca="false">M780*O780</f>
        <v>1766.79</v>
      </c>
      <c r="S780" s="12" t="n">
        <f aca="false">Q780-R780</f>
        <v>1766.79</v>
      </c>
      <c r="T780" s="11" t="n">
        <f aca="false">IFERROR(S780/Q780,0)</f>
        <v>0.5</v>
      </c>
      <c r="U780" s="13" t="n">
        <f aca="false">F780-E780</f>
        <v>9</v>
      </c>
      <c r="V780" s="13" t="n">
        <f aca="false">G780-F780</f>
        <v>6</v>
      </c>
      <c r="W780" s="13" t="n">
        <f aca="false">G780-E780</f>
        <v>15</v>
      </c>
      <c r="X780" s="10" t="n">
        <f aca="false">YEAR(E780)</f>
        <v>2018</v>
      </c>
      <c r="Y780" s="0" t="str">
        <f aca="false">TEXT(E780,"yyyy-mm")</f>
        <v>2018-08</v>
      </c>
      <c r="Z780" s="0" t="str">
        <f aca="false">"Q"&amp;ROUNDUP(MONTH(E780)/3,0)&amp;"-"&amp;YEAR(E780)</f>
        <v>Q3-2018</v>
      </c>
    </row>
    <row r="781" customFormat="false" ht="14.25" hidden="false" customHeight="false" outlineLevel="0" collapsed="false">
      <c r="A781" s="0" t="s">
        <v>823</v>
      </c>
      <c r="B781" s="0" t="s">
        <v>38</v>
      </c>
      <c r="C781" s="0" t="s">
        <v>39</v>
      </c>
      <c r="D781" s="9" t="n">
        <v>43200</v>
      </c>
      <c r="E781" s="9" t="n">
        <v>43341</v>
      </c>
      <c r="F781" s="9" t="n">
        <v>43366</v>
      </c>
      <c r="G781" s="9" t="n">
        <v>43374</v>
      </c>
      <c r="H781" s="10" t="s">
        <v>36</v>
      </c>
      <c r="I781" s="0" t="n">
        <v>18</v>
      </c>
      <c r="J781" s="0" t="n">
        <v>5</v>
      </c>
      <c r="K781" s="0" t="n">
        <v>168</v>
      </c>
      <c r="L781" s="0" t="n">
        <v>9</v>
      </c>
      <c r="M781" s="0" t="n">
        <v>2</v>
      </c>
      <c r="N781" s="11" t="n">
        <v>0.1</v>
      </c>
      <c r="O781" s="12" t="n">
        <v>4960.28</v>
      </c>
      <c r="P781" s="12" t="n">
        <v>6123.8</v>
      </c>
      <c r="Q781" s="12" t="n">
        <f aca="false">M781*P781*(1-N781)</f>
        <v>11022.84</v>
      </c>
      <c r="R781" s="12" t="n">
        <f aca="false">M781*O781</f>
        <v>9920.56</v>
      </c>
      <c r="S781" s="12" t="n">
        <f aca="false">Q781-R781</f>
        <v>1102.28</v>
      </c>
      <c r="T781" s="11" t="n">
        <f aca="false">IFERROR(S781/Q781,0)</f>
        <v>0.0999996371171133</v>
      </c>
      <c r="U781" s="13" t="n">
        <f aca="false">F781-E781</f>
        <v>25</v>
      </c>
      <c r="V781" s="13" t="n">
        <f aca="false">G781-F781</f>
        <v>8</v>
      </c>
      <c r="W781" s="13" t="n">
        <f aca="false">G781-E781</f>
        <v>33</v>
      </c>
      <c r="X781" s="10" t="n">
        <f aca="false">YEAR(E781)</f>
        <v>2018</v>
      </c>
      <c r="Y781" s="0" t="str">
        <f aca="false">TEXT(E781,"yyyy-mm")</f>
        <v>2018-08</v>
      </c>
      <c r="Z781" s="0" t="str">
        <f aca="false">"Q"&amp;ROUNDUP(MONTH(E781)/3,0)&amp;"-"&amp;YEAR(E781)</f>
        <v>Q3-2018</v>
      </c>
    </row>
    <row r="782" customFormat="false" ht="14.25" hidden="false" customHeight="false" outlineLevel="0" collapsed="false">
      <c r="A782" s="0" t="s">
        <v>824</v>
      </c>
      <c r="B782" s="0" t="s">
        <v>41</v>
      </c>
      <c r="C782" s="0" t="s">
        <v>48</v>
      </c>
      <c r="D782" s="9" t="n">
        <v>43200</v>
      </c>
      <c r="E782" s="9" t="n">
        <v>43341</v>
      </c>
      <c r="F782" s="9" t="n">
        <v>43368</v>
      </c>
      <c r="G782" s="9" t="n">
        <v>43373</v>
      </c>
      <c r="H782" s="10" t="s">
        <v>36</v>
      </c>
      <c r="I782" s="0" t="n">
        <v>21</v>
      </c>
      <c r="J782" s="0" t="n">
        <v>25</v>
      </c>
      <c r="K782" s="0" t="n">
        <v>58</v>
      </c>
      <c r="L782" s="0" t="n">
        <v>12</v>
      </c>
      <c r="M782" s="0" t="n">
        <v>1</v>
      </c>
      <c r="N782" s="11" t="n">
        <v>0.15</v>
      </c>
      <c r="O782" s="12" t="n">
        <v>962.46</v>
      </c>
      <c r="P782" s="12" t="n">
        <v>1132.3</v>
      </c>
      <c r="Q782" s="12" t="n">
        <f aca="false">M782*P782*(1-N782)</f>
        <v>962.455</v>
      </c>
      <c r="R782" s="12" t="n">
        <f aca="false">M782*O782</f>
        <v>962.46</v>
      </c>
      <c r="S782" s="12" t="n">
        <f aca="false">Q782-R782</f>
        <v>-0.00500000000010914</v>
      </c>
      <c r="T782" s="11" t="n">
        <f aca="false">IFERROR(S782/Q782,0)</f>
        <v>-5.19504808028338E-006</v>
      </c>
      <c r="U782" s="13" t="n">
        <f aca="false">F782-E782</f>
        <v>27</v>
      </c>
      <c r="V782" s="13" t="n">
        <f aca="false">G782-F782</f>
        <v>5</v>
      </c>
      <c r="W782" s="13" t="n">
        <f aca="false">G782-E782</f>
        <v>32</v>
      </c>
      <c r="X782" s="10" t="n">
        <f aca="false">YEAR(E782)</f>
        <v>2018</v>
      </c>
      <c r="Y782" s="0" t="str">
        <f aca="false">TEXT(E782,"yyyy-mm")</f>
        <v>2018-08</v>
      </c>
      <c r="Z782" s="0" t="str">
        <f aca="false">"Q"&amp;ROUNDUP(MONTH(E782)/3,0)&amp;"-"&amp;YEAR(E782)</f>
        <v>Q3-2018</v>
      </c>
    </row>
    <row r="783" customFormat="false" ht="14.25" hidden="false" customHeight="false" outlineLevel="0" collapsed="false">
      <c r="A783" s="0" t="s">
        <v>825</v>
      </c>
      <c r="B783" s="0" t="s">
        <v>38</v>
      </c>
      <c r="C783" s="0" t="s">
        <v>35</v>
      </c>
      <c r="D783" s="9" t="n">
        <v>43300</v>
      </c>
      <c r="E783" s="9" t="n">
        <v>43341</v>
      </c>
      <c r="F783" s="9" t="n">
        <v>43354</v>
      </c>
      <c r="G783" s="9" t="n">
        <v>43359</v>
      </c>
      <c r="H783" s="10" t="s">
        <v>36</v>
      </c>
      <c r="I783" s="0" t="n">
        <v>14</v>
      </c>
      <c r="J783" s="0" t="n">
        <v>29</v>
      </c>
      <c r="K783" s="0" t="n">
        <v>237</v>
      </c>
      <c r="L783" s="0" t="n">
        <v>45</v>
      </c>
      <c r="M783" s="0" t="n">
        <v>2</v>
      </c>
      <c r="N783" s="11" t="n">
        <v>0.1</v>
      </c>
      <c r="O783" s="12" t="n">
        <v>2315.52</v>
      </c>
      <c r="P783" s="12" t="n">
        <v>3859.2</v>
      </c>
      <c r="Q783" s="12" t="n">
        <f aca="false">M783*P783*(1-N783)</f>
        <v>6946.56</v>
      </c>
      <c r="R783" s="12" t="n">
        <f aca="false">M783*O783</f>
        <v>4631.04</v>
      </c>
      <c r="S783" s="12" t="n">
        <f aca="false">Q783-R783</f>
        <v>2315.52</v>
      </c>
      <c r="T783" s="11" t="n">
        <f aca="false">IFERROR(S783/Q783,0)</f>
        <v>0.333333333333333</v>
      </c>
      <c r="U783" s="13" t="n">
        <f aca="false">F783-E783</f>
        <v>13</v>
      </c>
      <c r="V783" s="13" t="n">
        <f aca="false">G783-F783</f>
        <v>5</v>
      </c>
      <c r="W783" s="13" t="n">
        <f aca="false">G783-E783</f>
        <v>18</v>
      </c>
      <c r="X783" s="10" t="n">
        <f aca="false">YEAR(E783)</f>
        <v>2018</v>
      </c>
      <c r="Y783" s="0" t="str">
        <f aca="false">TEXT(E783,"yyyy-mm")</f>
        <v>2018-08</v>
      </c>
      <c r="Z783" s="0" t="str">
        <f aca="false">"Q"&amp;ROUNDUP(MONTH(E783)/3,0)&amp;"-"&amp;YEAR(E783)</f>
        <v>Q3-2018</v>
      </c>
    </row>
    <row r="784" customFormat="false" ht="14.25" hidden="false" customHeight="false" outlineLevel="0" collapsed="false">
      <c r="A784" s="0" t="s">
        <v>826</v>
      </c>
      <c r="B784" s="0" t="s">
        <v>43</v>
      </c>
      <c r="C784" s="0" t="s">
        <v>35</v>
      </c>
      <c r="D784" s="9" t="n">
        <v>43200</v>
      </c>
      <c r="E784" s="9" t="n">
        <v>43341</v>
      </c>
      <c r="F784" s="9" t="n">
        <v>43351</v>
      </c>
      <c r="G784" s="9" t="n">
        <v>43354</v>
      </c>
      <c r="H784" s="10" t="s">
        <v>36</v>
      </c>
      <c r="I784" s="0" t="n">
        <v>27</v>
      </c>
      <c r="J784" s="0" t="n">
        <v>3</v>
      </c>
      <c r="K784" s="0" t="n">
        <v>225</v>
      </c>
      <c r="L784" s="0" t="n">
        <v>31</v>
      </c>
      <c r="M784" s="0" t="n">
        <v>3</v>
      </c>
      <c r="N784" s="11" t="n">
        <v>0.075</v>
      </c>
      <c r="O784" s="12" t="n">
        <v>454.46</v>
      </c>
      <c r="P784" s="12" t="n">
        <v>797.3</v>
      </c>
      <c r="Q784" s="12" t="n">
        <f aca="false">M784*P784*(1-N784)</f>
        <v>2212.5075</v>
      </c>
      <c r="R784" s="12" t="n">
        <f aca="false">M784*O784</f>
        <v>1363.38</v>
      </c>
      <c r="S784" s="12" t="n">
        <f aca="false">Q784-R784</f>
        <v>849.1275</v>
      </c>
      <c r="T784" s="11" t="n">
        <f aca="false">IFERROR(S784/Q784,0)</f>
        <v>0.383785139711391</v>
      </c>
      <c r="U784" s="13" t="n">
        <f aca="false">F784-E784</f>
        <v>10</v>
      </c>
      <c r="V784" s="13" t="n">
        <f aca="false">G784-F784</f>
        <v>3</v>
      </c>
      <c r="W784" s="13" t="n">
        <f aca="false">G784-E784</f>
        <v>13</v>
      </c>
      <c r="X784" s="10" t="n">
        <f aca="false">YEAR(E784)</f>
        <v>2018</v>
      </c>
      <c r="Y784" s="0" t="str">
        <f aca="false">TEXT(E784,"yyyy-mm")</f>
        <v>2018-08</v>
      </c>
      <c r="Z784" s="0" t="str">
        <f aca="false">"Q"&amp;ROUNDUP(MONTH(E784)/3,0)&amp;"-"&amp;YEAR(E784)</f>
        <v>Q3-2018</v>
      </c>
    </row>
    <row r="785" customFormat="false" ht="14.25" hidden="false" customHeight="false" outlineLevel="0" collapsed="false">
      <c r="A785" s="0" t="s">
        <v>827</v>
      </c>
      <c r="B785" s="0" t="s">
        <v>38</v>
      </c>
      <c r="C785" s="0" t="s">
        <v>46</v>
      </c>
      <c r="D785" s="9" t="n">
        <v>43300</v>
      </c>
      <c r="E785" s="9" t="n">
        <v>43341</v>
      </c>
      <c r="F785" s="9" t="n">
        <v>43352</v>
      </c>
      <c r="G785" s="9" t="n">
        <v>43356</v>
      </c>
      <c r="H785" s="10" t="s">
        <v>36</v>
      </c>
      <c r="I785" s="0" t="n">
        <v>13</v>
      </c>
      <c r="J785" s="0" t="n">
        <v>21</v>
      </c>
      <c r="K785" s="0" t="n">
        <v>314</v>
      </c>
      <c r="L785" s="0" t="n">
        <v>39</v>
      </c>
      <c r="M785" s="0" t="n">
        <v>3</v>
      </c>
      <c r="N785" s="11" t="n">
        <v>0.15</v>
      </c>
      <c r="O785" s="12" t="n">
        <v>3174.26</v>
      </c>
      <c r="P785" s="12" t="n">
        <v>5380.1</v>
      </c>
      <c r="Q785" s="12" t="n">
        <f aca="false">M785*P785*(1-N785)</f>
        <v>13719.255</v>
      </c>
      <c r="R785" s="12" t="n">
        <f aca="false">M785*O785</f>
        <v>9522.78</v>
      </c>
      <c r="S785" s="12" t="n">
        <f aca="false">Q785-R785</f>
        <v>4196.475</v>
      </c>
      <c r="T785" s="11" t="n">
        <f aca="false">IFERROR(S785/Q785,0)</f>
        <v>0.30588213427041</v>
      </c>
      <c r="U785" s="13" t="n">
        <f aca="false">F785-E785</f>
        <v>11</v>
      </c>
      <c r="V785" s="13" t="n">
        <f aca="false">G785-F785</f>
        <v>4</v>
      </c>
      <c r="W785" s="13" t="n">
        <f aca="false">G785-E785</f>
        <v>15</v>
      </c>
      <c r="X785" s="10" t="n">
        <f aca="false">YEAR(E785)</f>
        <v>2018</v>
      </c>
      <c r="Y785" s="0" t="str">
        <f aca="false">TEXT(E785,"yyyy-mm")</f>
        <v>2018-08</v>
      </c>
      <c r="Z785" s="0" t="str">
        <f aca="false">"Q"&amp;ROUNDUP(MONTH(E785)/3,0)&amp;"-"&amp;YEAR(E785)</f>
        <v>Q3-2018</v>
      </c>
    </row>
    <row r="786" customFormat="false" ht="14.25" hidden="false" customHeight="false" outlineLevel="0" collapsed="false">
      <c r="A786" s="0" t="s">
        <v>828</v>
      </c>
      <c r="B786" s="0" t="s">
        <v>38</v>
      </c>
      <c r="C786" s="0" t="s">
        <v>39</v>
      </c>
      <c r="D786" s="9" t="n">
        <v>43200</v>
      </c>
      <c r="E786" s="9" t="n">
        <v>43342</v>
      </c>
      <c r="F786" s="9" t="n">
        <v>43346</v>
      </c>
      <c r="G786" s="9" t="n">
        <v>43352</v>
      </c>
      <c r="H786" s="10" t="s">
        <v>36</v>
      </c>
      <c r="I786" s="0" t="n">
        <v>17</v>
      </c>
      <c r="J786" s="0" t="n">
        <v>6</v>
      </c>
      <c r="K786" s="0" t="n">
        <v>135</v>
      </c>
      <c r="L786" s="0" t="n">
        <v>22</v>
      </c>
      <c r="M786" s="0" t="n">
        <v>8</v>
      </c>
      <c r="N786" s="11" t="n">
        <v>0.05</v>
      </c>
      <c r="O786" s="12" t="n">
        <v>2870.28</v>
      </c>
      <c r="P786" s="12" t="n">
        <v>3986.5</v>
      </c>
      <c r="Q786" s="12" t="n">
        <f aca="false">M786*P786*(1-N786)</f>
        <v>30297.4</v>
      </c>
      <c r="R786" s="12" t="n">
        <f aca="false">M786*O786</f>
        <v>22962.24</v>
      </c>
      <c r="S786" s="12" t="n">
        <f aca="false">Q786-R786</f>
        <v>7335.16</v>
      </c>
      <c r="T786" s="11" t="n">
        <f aca="false">IFERROR(S786/Q786,0)</f>
        <v>0.242105263157895</v>
      </c>
      <c r="U786" s="13" t="n">
        <f aca="false">F786-E786</f>
        <v>4</v>
      </c>
      <c r="V786" s="13" t="n">
        <f aca="false">G786-F786</f>
        <v>6</v>
      </c>
      <c r="W786" s="13" t="n">
        <f aca="false">G786-E786</f>
        <v>10</v>
      </c>
      <c r="X786" s="10" t="n">
        <f aca="false">YEAR(E786)</f>
        <v>2018</v>
      </c>
      <c r="Y786" s="0" t="str">
        <f aca="false">TEXT(E786,"yyyy-mm")</f>
        <v>2018-08</v>
      </c>
      <c r="Z786" s="0" t="str">
        <f aca="false">"Q"&amp;ROUNDUP(MONTH(E786)/3,0)&amp;"-"&amp;YEAR(E786)</f>
        <v>Q3-2018</v>
      </c>
    </row>
    <row r="787" customFormat="false" ht="14.25" hidden="false" customHeight="false" outlineLevel="0" collapsed="false">
      <c r="A787" s="0" t="s">
        <v>829</v>
      </c>
      <c r="B787" s="0" t="s">
        <v>34</v>
      </c>
      <c r="C787" s="0" t="s">
        <v>48</v>
      </c>
      <c r="D787" s="9" t="n">
        <v>43300</v>
      </c>
      <c r="E787" s="9" t="n">
        <v>43342</v>
      </c>
      <c r="F787" s="9" t="n">
        <v>43358</v>
      </c>
      <c r="G787" s="9" t="n">
        <v>43360</v>
      </c>
      <c r="H787" s="10" t="s">
        <v>36</v>
      </c>
      <c r="I787" s="0" t="n">
        <v>3</v>
      </c>
      <c r="J787" s="0" t="n">
        <v>8</v>
      </c>
      <c r="K787" s="0" t="n">
        <v>20</v>
      </c>
      <c r="L787" s="0" t="n">
        <v>17</v>
      </c>
      <c r="M787" s="0" t="n">
        <v>5</v>
      </c>
      <c r="N787" s="11" t="n">
        <v>0.2</v>
      </c>
      <c r="O787" s="12" t="n">
        <v>951.13</v>
      </c>
      <c r="P787" s="12" t="n">
        <v>1219.4</v>
      </c>
      <c r="Q787" s="12" t="n">
        <f aca="false">M787*P787*(1-N787)</f>
        <v>4877.6</v>
      </c>
      <c r="R787" s="12" t="n">
        <f aca="false">M787*O787</f>
        <v>4755.65</v>
      </c>
      <c r="S787" s="12" t="n">
        <f aca="false">Q787-R787</f>
        <v>121.950000000001</v>
      </c>
      <c r="T787" s="11" t="n">
        <f aca="false">IFERROR(S787/Q787,0)</f>
        <v>0.0250020501886175</v>
      </c>
      <c r="U787" s="13" t="n">
        <f aca="false">F787-E787</f>
        <v>16</v>
      </c>
      <c r="V787" s="13" t="n">
        <f aca="false">G787-F787</f>
        <v>2</v>
      </c>
      <c r="W787" s="13" t="n">
        <f aca="false">G787-E787</f>
        <v>18</v>
      </c>
      <c r="X787" s="10" t="n">
        <f aca="false">YEAR(E787)</f>
        <v>2018</v>
      </c>
      <c r="Y787" s="0" t="str">
        <f aca="false">TEXT(E787,"yyyy-mm")</f>
        <v>2018-08</v>
      </c>
      <c r="Z787" s="0" t="str">
        <f aca="false">"Q"&amp;ROUNDUP(MONTH(E787)/3,0)&amp;"-"&amp;YEAR(E787)</f>
        <v>Q3-2018</v>
      </c>
    </row>
    <row r="788" customFormat="false" ht="14.25" hidden="false" customHeight="false" outlineLevel="0" collapsed="false">
      <c r="A788" s="0" t="s">
        <v>830</v>
      </c>
      <c r="B788" s="0" t="s">
        <v>38</v>
      </c>
      <c r="C788" s="0" t="s">
        <v>39</v>
      </c>
      <c r="D788" s="9" t="n">
        <v>43200</v>
      </c>
      <c r="E788" s="9" t="n">
        <v>43342</v>
      </c>
      <c r="F788" s="9" t="n">
        <v>43353</v>
      </c>
      <c r="G788" s="9" t="n">
        <v>43358</v>
      </c>
      <c r="H788" s="10" t="s">
        <v>36</v>
      </c>
      <c r="I788" s="0" t="n">
        <v>18</v>
      </c>
      <c r="J788" s="0" t="n">
        <v>16</v>
      </c>
      <c r="K788" s="0" t="n">
        <v>186</v>
      </c>
      <c r="L788" s="0" t="n">
        <v>29</v>
      </c>
      <c r="M788" s="0" t="n">
        <v>6</v>
      </c>
      <c r="N788" s="11" t="n">
        <v>0.05</v>
      </c>
      <c r="O788" s="12" t="n">
        <v>1345.36</v>
      </c>
      <c r="P788" s="12" t="n">
        <v>1681.7</v>
      </c>
      <c r="Q788" s="12" t="n">
        <f aca="false">M788*P788*(1-N788)</f>
        <v>9585.69</v>
      </c>
      <c r="R788" s="12" t="n">
        <f aca="false">M788*O788</f>
        <v>8072.16</v>
      </c>
      <c r="S788" s="12" t="n">
        <f aca="false">Q788-R788</f>
        <v>1513.53</v>
      </c>
      <c r="T788" s="11" t="n">
        <f aca="false">IFERROR(S788/Q788,0)</f>
        <v>0.157894736842105</v>
      </c>
      <c r="U788" s="13" t="n">
        <f aca="false">F788-E788</f>
        <v>11</v>
      </c>
      <c r="V788" s="13" t="n">
        <f aca="false">G788-F788</f>
        <v>5</v>
      </c>
      <c r="W788" s="13" t="n">
        <f aca="false">G788-E788</f>
        <v>16</v>
      </c>
      <c r="X788" s="10" t="n">
        <f aca="false">YEAR(E788)</f>
        <v>2018</v>
      </c>
      <c r="Y788" s="0" t="str">
        <f aca="false">TEXT(E788,"yyyy-mm")</f>
        <v>2018-08</v>
      </c>
      <c r="Z788" s="0" t="str">
        <f aca="false">"Q"&amp;ROUNDUP(MONTH(E788)/3,0)&amp;"-"&amp;YEAR(E788)</f>
        <v>Q3-2018</v>
      </c>
    </row>
    <row r="789" customFormat="false" ht="14.25" hidden="false" customHeight="false" outlineLevel="0" collapsed="false">
      <c r="A789" s="0" t="s">
        <v>831</v>
      </c>
      <c r="B789" s="0" t="s">
        <v>34</v>
      </c>
      <c r="C789" s="0" t="s">
        <v>48</v>
      </c>
      <c r="D789" s="9" t="n">
        <v>43200</v>
      </c>
      <c r="E789" s="9" t="n">
        <v>43342</v>
      </c>
      <c r="F789" s="9" t="n">
        <v>43370</v>
      </c>
      <c r="G789" s="9" t="n">
        <v>43372</v>
      </c>
      <c r="H789" s="10" t="s">
        <v>36</v>
      </c>
      <c r="I789" s="0" t="n">
        <v>3</v>
      </c>
      <c r="J789" s="0" t="n">
        <v>50</v>
      </c>
      <c r="K789" s="0" t="n">
        <v>21</v>
      </c>
      <c r="L789" s="0" t="n">
        <v>28</v>
      </c>
      <c r="M789" s="0" t="n">
        <v>2</v>
      </c>
      <c r="N789" s="11" t="n">
        <v>0.05</v>
      </c>
      <c r="O789" s="12" t="n">
        <v>80.13</v>
      </c>
      <c r="P789" s="12" t="n">
        <v>174.2</v>
      </c>
      <c r="Q789" s="12" t="n">
        <f aca="false">M789*P789*(1-N789)</f>
        <v>330.98</v>
      </c>
      <c r="R789" s="12" t="n">
        <f aca="false">M789*O789</f>
        <v>160.26</v>
      </c>
      <c r="S789" s="12" t="n">
        <f aca="false">Q789-R789</f>
        <v>170.72</v>
      </c>
      <c r="T789" s="11" t="n">
        <f aca="false">IFERROR(S789/Q789,0)</f>
        <v>0.515801559006586</v>
      </c>
      <c r="U789" s="13" t="n">
        <f aca="false">F789-E789</f>
        <v>28</v>
      </c>
      <c r="V789" s="13" t="n">
        <f aca="false">G789-F789</f>
        <v>2</v>
      </c>
      <c r="W789" s="13" t="n">
        <f aca="false">G789-E789</f>
        <v>30</v>
      </c>
      <c r="X789" s="10" t="n">
        <f aca="false">YEAR(E789)</f>
        <v>2018</v>
      </c>
      <c r="Y789" s="0" t="str">
        <f aca="false">TEXT(E789,"yyyy-mm")</f>
        <v>2018-08</v>
      </c>
      <c r="Z789" s="0" t="str">
        <f aca="false">"Q"&amp;ROUNDUP(MONTH(E789)/3,0)&amp;"-"&amp;YEAR(E789)</f>
        <v>Q3-2018</v>
      </c>
    </row>
    <row r="790" customFormat="false" ht="14.25" hidden="false" customHeight="false" outlineLevel="0" collapsed="false">
      <c r="A790" s="0" t="s">
        <v>832</v>
      </c>
      <c r="B790" s="0" t="s">
        <v>43</v>
      </c>
      <c r="C790" s="0" t="s">
        <v>39</v>
      </c>
      <c r="D790" s="9" t="n">
        <v>43200</v>
      </c>
      <c r="E790" s="9" t="n">
        <v>43342</v>
      </c>
      <c r="F790" s="9" t="n">
        <v>43353</v>
      </c>
      <c r="G790" s="9" t="n">
        <v>43361</v>
      </c>
      <c r="H790" s="10" t="s">
        <v>36</v>
      </c>
      <c r="I790" s="0" t="n">
        <v>27</v>
      </c>
      <c r="J790" s="0" t="n">
        <v>31</v>
      </c>
      <c r="K790" s="0" t="n">
        <v>138</v>
      </c>
      <c r="L790" s="0" t="n">
        <v>20</v>
      </c>
      <c r="M790" s="0" t="n">
        <v>4</v>
      </c>
      <c r="N790" s="11" t="n">
        <v>0.2</v>
      </c>
      <c r="O790" s="12" t="n">
        <v>1739.66</v>
      </c>
      <c r="P790" s="12" t="n">
        <v>3865.9</v>
      </c>
      <c r="Q790" s="12" t="n">
        <f aca="false">M790*P790*(1-N790)</f>
        <v>12370.88</v>
      </c>
      <c r="R790" s="12" t="n">
        <f aca="false">M790*O790</f>
        <v>6958.64</v>
      </c>
      <c r="S790" s="12" t="n">
        <f aca="false">Q790-R790</f>
        <v>5412.24</v>
      </c>
      <c r="T790" s="11" t="n">
        <f aca="false">IFERROR(S790/Q790,0)</f>
        <v>0.437498383300137</v>
      </c>
      <c r="U790" s="13" t="n">
        <f aca="false">F790-E790</f>
        <v>11</v>
      </c>
      <c r="V790" s="13" t="n">
        <f aca="false">G790-F790</f>
        <v>8</v>
      </c>
      <c r="W790" s="13" t="n">
        <f aca="false">G790-E790</f>
        <v>19</v>
      </c>
      <c r="X790" s="10" t="n">
        <f aca="false">YEAR(E790)</f>
        <v>2018</v>
      </c>
      <c r="Y790" s="0" t="str">
        <f aca="false">TEXT(E790,"yyyy-mm")</f>
        <v>2018-08</v>
      </c>
      <c r="Z790" s="0" t="str">
        <f aca="false">"Q"&amp;ROUNDUP(MONTH(E790)/3,0)&amp;"-"&amp;YEAR(E790)</f>
        <v>Q3-2018</v>
      </c>
    </row>
    <row r="791" customFormat="false" ht="14.25" hidden="false" customHeight="false" outlineLevel="0" collapsed="false">
      <c r="A791" s="0" t="s">
        <v>833</v>
      </c>
      <c r="B791" s="0" t="s">
        <v>34</v>
      </c>
      <c r="C791" s="0" t="s">
        <v>39</v>
      </c>
      <c r="D791" s="9" t="n">
        <v>43300</v>
      </c>
      <c r="E791" s="9" t="n">
        <v>43342</v>
      </c>
      <c r="F791" s="9" t="n">
        <v>43357</v>
      </c>
      <c r="G791" s="9" t="n">
        <v>43367</v>
      </c>
      <c r="H791" s="10" t="s">
        <v>36</v>
      </c>
      <c r="I791" s="0" t="n">
        <v>10</v>
      </c>
      <c r="J791" s="0" t="n">
        <v>14</v>
      </c>
      <c r="K791" s="0" t="n">
        <v>166</v>
      </c>
      <c r="L791" s="0" t="n">
        <v>43</v>
      </c>
      <c r="M791" s="0" t="n">
        <v>2</v>
      </c>
      <c r="N791" s="11" t="n">
        <v>0.05</v>
      </c>
      <c r="O791" s="12" t="n">
        <v>2514.78</v>
      </c>
      <c r="P791" s="12" t="n">
        <v>5132.2</v>
      </c>
      <c r="Q791" s="12" t="n">
        <f aca="false">M791*P791*(1-N791)</f>
        <v>9751.18</v>
      </c>
      <c r="R791" s="12" t="n">
        <f aca="false">M791*O791</f>
        <v>5029.56</v>
      </c>
      <c r="S791" s="12" t="n">
        <f aca="false">Q791-R791</f>
        <v>4721.62</v>
      </c>
      <c r="T791" s="11" t="n">
        <f aca="false">IFERROR(S791/Q791,0)</f>
        <v>0.484210116109025</v>
      </c>
      <c r="U791" s="13" t="n">
        <f aca="false">F791-E791</f>
        <v>15</v>
      </c>
      <c r="V791" s="13" t="n">
        <f aca="false">G791-F791</f>
        <v>10</v>
      </c>
      <c r="W791" s="13" t="n">
        <f aca="false">G791-E791</f>
        <v>25</v>
      </c>
      <c r="X791" s="10" t="n">
        <f aca="false">YEAR(E791)</f>
        <v>2018</v>
      </c>
      <c r="Y791" s="0" t="str">
        <f aca="false">TEXT(E791,"yyyy-mm")</f>
        <v>2018-08</v>
      </c>
      <c r="Z791" s="0" t="str">
        <f aca="false">"Q"&amp;ROUNDUP(MONTH(E791)/3,0)&amp;"-"&amp;YEAR(E791)</f>
        <v>Q3-2018</v>
      </c>
    </row>
    <row r="792" customFormat="false" ht="14.25" hidden="false" customHeight="false" outlineLevel="0" collapsed="false">
      <c r="A792" s="0" t="s">
        <v>834</v>
      </c>
      <c r="B792" s="0" t="s">
        <v>34</v>
      </c>
      <c r="C792" s="0" t="s">
        <v>39</v>
      </c>
      <c r="D792" s="9" t="n">
        <v>43300</v>
      </c>
      <c r="E792" s="9" t="n">
        <v>43342</v>
      </c>
      <c r="F792" s="9" t="n">
        <v>43346</v>
      </c>
      <c r="G792" s="9" t="n">
        <v>43350</v>
      </c>
      <c r="H792" s="10" t="s">
        <v>36</v>
      </c>
      <c r="I792" s="0" t="n">
        <v>6</v>
      </c>
      <c r="J792" s="0" t="n">
        <v>21</v>
      </c>
      <c r="K792" s="0" t="n">
        <v>110</v>
      </c>
      <c r="L792" s="0" t="n">
        <v>43</v>
      </c>
      <c r="M792" s="0" t="n">
        <v>3</v>
      </c>
      <c r="N792" s="11" t="n">
        <v>0.1</v>
      </c>
      <c r="O792" s="12" t="n">
        <v>987.71</v>
      </c>
      <c r="P792" s="12" t="n">
        <v>1829.1</v>
      </c>
      <c r="Q792" s="12" t="n">
        <f aca="false">M792*P792*(1-N792)</f>
        <v>4938.57</v>
      </c>
      <c r="R792" s="12" t="n">
        <f aca="false">M792*O792</f>
        <v>2963.13</v>
      </c>
      <c r="S792" s="12" t="n">
        <f aca="false">Q792-R792</f>
        <v>1975.44</v>
      </c>
      <c r="T792" s="11" t="n">
        <f aca="false">IFERROR(S792/Q792,0)</f>
        <v>0.400002429853176</v>
      </c>
      <c r="U792" s="13" t="n">
        <f aca="false">F792-E792</f>
        <v>4</v>
      </c>
      <c r="V792" s="13" t="n">
        <f aca="false">G792-F792</f>
        <v>4</v>
      </c>
      <c r="W792" s="13" t="n">
        <f aca="false">G792-E792</f>
        <v>8</v>
      </c>
      <c r="X792" s="10" t="n">
        <f aca="false">YEAR(E792)</f>
        <v>2018</v>
      </c>
      <c r="Y792" s="0" t="str">
        <f aca="false">TEXT(E792,"yyyy-mm")</f>
        <v>2018-08</v>
      </c>
      <c r="Z792" s="0" t="str">
        <f aca="false">"Q"&amp;ROUNDUP(MONTH(E792)/3,0)&amp;"-"&amp;YEAR(E792)</f>
        <v>Q3-2018</v>
      </c>
    </row>
    <row r="793" customFormat="false" ht="14.25" hidden="false" customHeight="false" outlineLevel="0" collapsed="false">
      <c r="A793" s="0" t="s">
        <v>835</v>
      </c>
      <c r="B793" s="0" t="s">
        <v>41</v>
      </c>
      <c r="C793" s="0" t="s">
        <v>58</v>
      </c>
      <c r="D793" s="9" t="n">
        <v>43300</v>
      </c>
      <c r="E793" s="9" t="n">
        <v>43342</v>
      </c>
      <c r="F793" s="9" t="n">
        <v>43344</v>
      </c>
      <c r="G793" s="9" t="n">
        <v>43347</v>
      </c>
      <c r="H793" s="10" t="s">
        <v>36</v>
      </c>
      <c r="I793" s="0" t="n">
        <v>22</v>
      </c>
      <c r="J793" s="0" t="n">
        <v>24</v>
      </c>
      <c r="K793" s="0" t="n">
        <v>356</v>
      </c>
      <c r="L793" s="0" t="n">
        <v>11</v>
      </c>
      <c r="M793" s="0" t="n">
        <v>3</v>
      </c>
      <c r="N793" s="11" t="n">
        <v>0.2</v>
      </c>
      <c r="O793" s="12" t="n">
        <v>2023.94</v>
      </c>
      <c r="P793" s="12" t="n">
        <v>3162.4</v>
      </c>
      <c r="Q793" s="12" t="n">
        <f aca="false">M793*P793*(1-N793)</f>
        <v>7589.76</v>
      </c>
      <c r="R793" s="12" t="n">
        <f aca="false">M793*O793</f>
        <v>6071.82</v>
      </c>
      <c r="S793" s="12" t="n">
        <f aca="false">Q793-R793</f>
        <v>1517.94</v>
      </c>
      <c r="T793" s="11" t="n">
        <f aca="false">IFERROR(S793/Q793,0)</f>
        <v>0.199998418922338</v>
      </c>
      <c r="U793" s="13" t="n">
        <f aca="false">F793-E793</f>
        <v>2</v>
      </c>
      <c r="V793" s="13" t="n">
        <f aca="false">G793-F793</f>
        <v>3</v>
      </c>
      <c r="W793" s="13" t="n">
        <f aca="false">G793-E793</f>
        <v>5</v>
      </c>
      <c r="X793" s="10" t="n">
        <f aca="false">YEAR(E793)</f>
        <v>2018</v>
      </c>
      <c r="Y793" s="0" t="str">
        <f aca="false">TEXT(E793,"yyyy-mm")</f>
        <v>2018-08</v>
      </c>
      <c r="Z793" s="0" t="str">
        <f aca="false">"Q"&amp;ROUNDUP(MONTH(E793)/3,0)&amp;"-"&amp;YEAR(E793)</f>
        <v>Q3-2018</v>
      </c>
    </row>
    <row r="794" customFormat="false" ht="14.25" hidden="false" customHeight="false" outlineLevel="0" collapsed="false">
      <c r="A794" s="0" t="s">
        <v>836</v>
      </c>
      <c r="B794" s="0" t="s">
        <v>43</v>
      </c>
      <c r="C794" s="0" t="s">
        <v>48</v>
      </c>
      <c r="D794" s="9" t="n">
        <v>43300</v>
      </c>
      <c r="E794" s="9" t="n">
        <v>43342</v>
      </c>
      <c r="F794" s="9" t="n">
        <v>43353</v>
      </c>
      <c r="G794" s="9" t="n">
        <v>43356</v>
      </c>
      <c r="H794" s="10" t="s">
        <v>36</v>
      </c>
      <c r="I794" s="0" t="n">
        <v>27</v>
      </c>
      <c r="J794" s="0" t="n">
        <v>4</v>
      </c>
      <c r="K794" s="0" t="n">
        <v>5</v>
      </c>
      <c r="L794" s="0" t="n">
        <v>14</v>
      </c>
      <c r="M794" s="0" t="n">
        <v>2</v>
      </c>
      <c r="N794" s="11" t="n">
        <v>0.075</v>
      </c>
      <c r="O794" s="12" t="n">
        <v>2746.67</v>
      </c>
      <c r="P794" s="12" t="n">
        <v>6103.7</v>
      </c>
      <c r="Q794" s="12" t="n">
        <f aca="false">M794*P794*(1-N794)</f>
        <v>11291.845</v>
      </c>
      <c r="R794" s="12" t="n">
        <f aca="false">M794*O794</f>
        <v>5493.34</v>
      </c>
      <c r="S794" s="12" t="n">
        <f aca="false">Q794-R794</f>
        <v>5798.505</v>
      </c>
      <c r="T794" s="11" t="n">
        <f aca="false">IFERROR(S794/Q794,0)</f>
        <v>0.513512627918644</v>
      </c>
      <c r="U794" s="13" t="n">
        <f aca="false">F794-E794</f>
        <v>11</v>
      </c>
      <c r="V794" s="13" t="n">
        <f aca="false">G794-F794</f>
        <v>3</v>
      </c>
      <c r="W794" s="13" t="n">
        <f aca="false">G794-E794</f>
        <v>14</v>
      </c>
      <c r="X794" s="10" t="n">
        <f aca="false">YEAR(E794)</f>
        <v>2018</v>
      </c>
      <c r="Y794" s="0" t="str">
        <f aca="false">TEXT(E794,"yyyy-mm")</f>
        <v>2018-08</v>
      </c>
      <c r="Z794" s="0" t="str">
        <f aca="false">"Q"&amp;ROUNDUP(MONTH(E794)/3,0)&amp;"-"&amp;YEAR(E794)</f>
        <v>Q3-2018</v>
      </c>
    </row>
    <row r="795" customFormat="false" ht="14.25" hidden="false" customHeight="false" outlineLevel="0" collapsed="false">
      <c r="A795" s="0" t="s">
        <v>837</v>
      </c>
      <c r="B795" s="0" t="s">
        <v>34</v>
      </c>
      <c r="C795" s="0" t="s">
        <v>35</v>
      </c>
      <c r="D795" s="9" t="n">
        <v>43300</v>
      </c>
      <c r="E795" s="9" t="n">
        <v>43342</v>
      </c>
      <c r="F795" s="9" t="n">
        <v>43351</v>
      </c>
      <c r="G795" s="9" t="n">
        <v>43359</v>
      </c>
      <c r="H795" s="10" t="s">
        <v>36</v>
      </c>
      <c r="I795" s="0" t="n">
        <v>8</v>
      </c>
      <c r="J795" s="0" t="n">
        <v>23</v>
      </c>
      <c r="K795" s="0" t="n">
        <v>239</v>
      </c>
      <c r="L795" s="0" t="n">
        <v>11</v>
      </c>
      <c r="M795" s="0" t="n">
        <v>6</v>
      </c>
      <c r="N795" s="11" t="n">
        <v>0.3</v>
      </c>
      <c r="O795" s="12" t="n">
        <v>600.32</v>
      </c>
      <c r="P795" s="12" t="n">
        <v>750.4</v>
      </c>
      <c r="Q795" s="12" t="n">
        <f aca="false">M795*P795*(1-N795)</f>
        <v>3151.68</v>
      </c>
      <c r="R795" s="12" t="n">
        <f aca="false">M795*O795</f>
        <v>3601.92</v>
      </c>
      <c r="S795" s="12" t="n">
        <f aca="false">Q795-R795</f>
        <v>-450.240000000001</v>
      </c>
      <c r="T795" s="11" t="n">
        <f aca="false">IFERROR(S795/Q795,0)</f>
        <v>-0.142857142857143</v>
      </c>
      <c r="U795" s="13" t="n">
        <f aca="false">F795-E795</f>
        <v>9</v>
      </c>
      <c r="V795" s="13" t="n">
        <f aca="false">G795-F795</f>
        <v>8</v>
      </c>
      <c r="W795" s="13" t="n">
        <f aca="false">G795-E795</f>
        <v>17</v>
      </c>
      <c r="X795" s="10" t="n">
        <f aca="false">YEAR(E795)</f>
        <v>2018</v>
      </c>
      <c r="Y795" s="0" t="str">
        <f aca="false">TEXT(E795,"yyyy-mm")</f>
        <v>2018-08</v>
      </c>
      <c r="Z795" s="0" t="str">
        <f aca="false">"Q"&amp;ROUNDUP(MONTH(E795)/3,0)&amp;"-"&amp;YEAR(E795)</f>
        <v>Q3-2018</v>
      </c>
    </row>
    <row r="796" customFormat="false" ht="14.25" hidden="false" customHeight="false" outlineLevel="0" collapsed="false">
      <c r="A796" s="0" t="s">
        <v>838</v>
      </c>
      <c r="B796" s="0" t="s">
        <v>41</v>
      </c>
      <c r="C796" s="0" t="s">
        <v>35</v>
      </c>
      <c r="D796" s="9" t="n">
        <v>43200</v>
      </c>
      <c r="E796" s="9" t="n">
        <v>43343</v>
      </c>
      <c r="F796" s="9" t="n">
        <v>43360</v>
      </c>
      <c r="G796" s="9" t="n">
        <v>43362</v>
      </c>
      <c r="H796" s="10" t="s">
        <v>36</v>
      </c>
      <c r="I796" s="0" t="n">
        <v>22</v>
      </c>
      <c r="J796" s="0" t="n">
        <v>22</v>
      </c>
      <c r="K796" s="0" t="n">
        <v>226</v>
      </c>
      <c r="L796" s="0" t="n">
        <v>18</v>
      </c>
      <c r="M796" s="0" t="n">
        <v>2</v>
      </c>
      <c r="N796" s="11" t="n">
        <v>0.05</v>
      </c>
      <c r="O796" s="12" t="n">
        <v>100.5</v>
      </c>
      <c r="P796" s="12" t="n">
        <v>167.5</v>
      </c>
      <c r="Q796" s="12" t="n">
        <f aca="false">M796*P796*(1-N796)</f>
        <v>318.25</v>
      </c>
      <c r="R796" s="12" t="n">
        <f aca="false">M796*O796</f>
        <v>201</v>
      </c>
      <c r="S796" s="12" t="n">
        <f aca="false">Q796-R796</f>
        <v>117.25</v>
      </c>
      <c r="T796" s="11" t="n">
        <f aca="false">IFERROR(S796/Q796,0)</f>
        <v>0.368421052631579</v>
      </c>
      <c r="U796" s="13" t="n">
        <f aca="false">F796-E796</f>
        <v>17</v>
      </c>
      <c r="V796" s="13" t="n">
        <f aca="false">G796-F796</f>
        <v>2</v>
      </c>
      <c r="W796" s="13" t="n">
        <f aca="false">G796-E796</f>
        <v>19</v>
      </c>
      <c r="X796" s="10" t="n">
        <f aca="false">YEAR(E796)</f>
        <v>2018</v>
      </c>
      <c r="Y796" s="0" t="str">
        <f aca="false">TEXT(E796,"yyyy-mm")</f>
        <v>2018-08</v>
      </c>
      <c r="Z796" s="0" t="str">
        <f aca="false">"Q"&amp;ROUNDUP(MONTH(E796)/3,0)&amp;"-"&amp;YEAR(E796)</f>
        <v>Q3-2018</v>
      </c>
    </row>
    <row r="797" customFormat="false" ht="14.25" hidden="false" customHeight="false" outlineLevel="0" collapsed="false">
      <c r="A797" s="0" t="s">
        <v>839</v>
      </c>
      <c r="B797" s="0" t="s">
        <v>34</v>
      </c>
      <c r="C797" s="0" t="s">
        <v>39</v>
      </c>
      <c r="D797" s="9" t="n">
        <v>43200</v>
      </c>
      <c r="E797" s="9" t="n">
        <v>43343</v>
      </c>
      <c r="F797" s="9" t="n">
        <v>43359</v>
      </c>
      <c r="G797" s="9" t="n">
        <v>43366</v>
      </c>
      <c r="H797" s="10" t="s">
        <v>36</v>
      </c>
      <c r="I797" s="0" t="n">
        <v>7</v>
      </c>
      <c r="J797" s="0" t="n">
        <v>48</v>
      </c>
      <c r="K797" s="0" t="n">
        <v>196</v>
      </c>
      <c r="L797" s="0" t="n">
        <v>33</v>
      </c>
      <c r="M797" s="0" t="n">
        <v>8</v>
      </c>
      <c r="N797" s="11" t="n">
        <v>0.075</v>
      </c>
      <c r="O797" s="12" t="n">
        <v>2069.5</v>
      </c>
      <c r="P797" s="12" t="n">
        <v>2653.2</v>
      </c>
      <c r="Q797" s="12" t="n">
        <f aca="false">M797*P797*(1-N797)</f>
        <v>19633.68</v>
      </c>
      <c r="R797" s="12" t="n">
        <f aca="false">M797*O797</f>
        <v>16556</v>
      </c>
      <c r="S797" s="12" t="n">
        <f aca="false">Q797-R797</f>
        <v>3077.68</v>
      </c>
      <c r="T797" s="11" t="n">
        <f aca="false">IFERROR(S797/Q797,0)</f>
        <v>0.156755126904381</v>
      </c>
      <c r="U797" s="13" t="n">
        <f aca="false">F797-E797</f>
        <v>16</v>
      </c>
      <c r="V797" s="13" t="n">
        <f aca="false">G797-F797</f>
        <v>7</v>
      </c>
      <c r="W797" s="13" t="n">
        <f aca="false">G797-E797</f>
        <v>23</v>
      </c>
      <c r="X797" s="10" t="n">
        <f aca="false">YEAR(E797)</f>
        <v>2018</v>
      </c>
      <c r="Y797" s="0" t="str">
        <f aca="false">TEXT(E797,"yyyy-mm")</f>
        <v>2018-08</v>
      </c>
      <c r="Z797" s="0" t="str">
        <f aca="false">"Q"&amp;ROUNDUP(MONTH(E797)/3,0)&amp;"-"&amp;YEAR(E797)</f>
        <v>Q3-2018</v>
      </c>
    </row>
    <row r="798" customFormat="false" ht="14.25" hidden="false" customHeight="false" outlineLevel="0" collapsed="false">
      <c r="A798" s="0" t="s">
        <v>840</v>
      </c>
      <c r="B798" s="0" t="s">
        <v>34</v>
      </c>
      <c r="C798" s="0" t="s">
        <v>48</v>
      </c>
      <c r="D798" s="9" t="n">
        <v>43200</v>
      </c>
      <c r="E798" s="9" t="n">
        <v>43343</v>
      </c>
      <c r="F798" s="9" t="n">
        <v>43371</v>
      </c>
      <c r="G798" s="9" t="n">
        <v>43376</v>
      </c>
      <c r="H798" s="10" t="s">
        <v>36</v>
      </c>
      <c r="I798" s="0" t="n">
        <v>9</v>
      </c>
      <c r="J798" s="0" t="n">
        <v>14</v>
      </c>
      <c r="K798" s="0" t="n">
        <v>11</v>
      </c>
      <c r="L798" s="0" t="n">
        <v>22</v>
      </c>
      <c r="M798" s="0" t="n">
        <v>4</v>
      </c>
      <c r="N798" s="11" t="n">
        <v>0.15</v>
      </c>
      <c r="O798" s="12" t="n">
        <v>1594.4</v>
      </c>
      <c r="P798" s="12" t="n">
        <v>3008.3</v>
      </c>
      <c r="Q798" s="12" t="n">
        <f aca="false">M798*P798*(1-N798)</f>
        <v>10228.22</v>
      </c>
      <c r="R798" s="12" t="n">
        <f aca="false">M798*O798</f>
        <v>6377.6</v>
      </c>
      <c r="S798" s="12" t="n">
        <f aca="false">Q798-R798</f>
        <v>3850.62</v>
      </c>
      <c r="T798" s="11" t="n">
        <f aca="false">IFERROR(S798/Q798,0)</f>
        <v>0.376470197160405</v>
      </c>
      <c r="U798" s="13" t="n">
        <f aca="false">F798-E798</f>
        <v>28</v>
      </c>
      <c r="V798" s="13" t="n">
        <f aca="false">G798-F798</f>
        <v>5</v>
      </c>
      <c r="W798" s="13" t="n">
        <f aca="false">G798-E798</f>
        <v>33</v>
      </c>
      <c r="X798" s="10" t="n">
        <f aca="false">YEAR(E798)</f>
        <v>2018</v>
      </c>
      <c r="Y798" s="0" t="str">
        <f aca="false">TEXT(E798,"yyyy-mm")</f>
        <v>2018-08</v>
      </c>
      <c r="Z798" s="0" t="str">
        <f aca="false">"Q"&amp;ROUNDUP(MONTH(E798)/3,0)&amp;"-"&amp;YEAR(E798)</f>
        <v>Q3-2018</v>
      </c>
    </row>
    <row r="799" customFormat="false" ht="14.25" hidden="false" customHeight="false" outlineLevel="0" collapsed="false">
      <c r="A799" s="0" t="s">
        <v>841</v>
      </c>
      <c r="B799" s="0" t="s">
        <v>38</v>
      </c>
      <c r="C799" s="0" t="s">
        <v>46</v>
      </c>
      <c r="D799" s="9" t="n">
        <v>43200</v>
      </c>
      <c r="E799" s="9" t="n">
        <v>43343</v>
      </c>
      <c r="F799" s="9" t="n">
        <v>43362</v>
      </c>
      <c r="G799" s="9" t="n">
        <v>43366</v>
      </c>
      <c r="H799" s="10" t="s">
        <v>36</v>
      </c>
      <c r="I799" s="0" t="n">
        <v>13</v>
      </c>
      <c r="J799" s="0" t="n">
        <v>9</v>
      </c>
      <c r="K799" s="0" t="n">
        <v>264</v>
      </c>
      <c r="L799" s="0" t="n">
        <v>9</v>
      </c>
      <c r="M799" s="0" t="n">
        <v>2</v>
      </c>
      <c r="N799" s="11" t="n">
        <v>0.1</v>
      </c>
      <c r="O799" s="12" t="n">
        <v>338.15</v>
      </c>
      <c r="P799" s="12" t="n">
        <v>690.1</v>
      </c>
      <c r="Q799" s="12" t="n">
        <f aca="false">M799*P799*(1-N799)</f>
        <v>1242.18</v>
      </c>
      <c r="R799" s="12" t="n">
        <f aca="false">M799*O799</f>
        <v>676.3</v>
      </c>
      <c r="S799" s="12" t="n">
        <f aca="false">Q799-R799</f>
        <v>565.88</v>
      </c>
      <c r="T799" s="11" t="n">
        <f aca="false">IFERROR(S799/Q799,0)</f>
        <v>0.455553945482941</v>
      </c>
      <c r="U799" s="13" t="n">
        <f aca="false">F799-E799</f>
        <v>19</v>
      </c>
      <c r="V799" s="13" t="n">
        <f aca="false">G799-F799</f>
        <v>4</v>
      </c>
      <c r="W799" s="13" t="n">
        <f aca="false">G799-E799</f>
        <v>23</v>
      </c>
      <c r="X799" s="10" t="n">
        <f aca="false">YEAR(E799)</f>
        <v>2018</v>
      </c>
      <c r="Y799" s="0" t="str">
        <f aca="false">TEXT(E799,"yyyy-mm")</f>
        <v>2018-08</v>
      </c>
      <c r="Z799" s="0" t="str">
        <f aca="false">"Q"&amp;ROUNDUP(MONTH(E799)/3,0)&amp;"-"&amp;YEAR(E799)</f>
        <v>Q3-2018</v>
      </c>
    </row>
    <row r="800" customFormat="false" ht="14.25" hidden="false" customHeight="false" outlineLevel="0" collapsed="false">
      <c r="A800" s="0" t="s">
        <v>842</v>
      </c>
      <c r="B800" s="0" t="s">
        <v>43</v>
      </c>
      <c r="C800" s="0" t="s">
        <v>39</v>
      </c>
      <c r="D800" s="9" t="n">
        <v>43200</v>
      </c>
      <c r="E800" s="9" t="n">
        <v>43343</v>
      </c>
      <c r="F800" s="9" t="n">
        <v>43359</v>
      </c>
      <c r="G800" s="9" t="n">
        <v>43361</v>
      </c>
      <c r="H800" s="10" t="s">
        <v>36</v>
      </c>
      <c r="I800" s="0" t="n">
        <v>27</v>
      </c>
      <c r="J800" s="0" t="n">
        <v>26</v>
      </c>
      <c r="K800" s="0" t="n">
        <v>116</v>
      </c>
      <c r="L800" s="0" t="n">
        <v>16</v>
      </c>
      <c r="M800" s="0" t="n">
        <v>8</v>
      </c>
      <c r="N800" s="11" t="n">
        <v>0.15</v>
      </c>
      <c r="O800" s="12" t="n">
        <v>474.63</v>
      </c>
      <c r="P800" s="12" t="n">
        <v>1031.8</v>
      </c>
      <c r="Q800" s="12" t="n">
        <f aca="false">M800*P800*(1-N800)</f>
        <v>7016.24</v>
      </c>
      <c r="R800" s="12" t="n">
        <f aca="false">M800*O800</f>
        <v>3797.04</v>
      </c>
      <c r="S800" s="12" t="n">
        <f aca="false">Q800-R800</f>
        <v>3219.2</v>
      </c>
      <c r="T800" s="11" t="n">
        <f aca="false">IFERROR(S800/Q800,0)</f>
        <v>0.458821248988062</v>
      </c>
      <c r="U800" s="13" t="n">
        <f aca="false">F800-E800</f>
        <v>16</v>
      </c>
      <c r="V800" s="13" t="n">
        <f aca="false">G800-F800</f>
        <v>2</v>
      </c>
      <c r="W800" s="13" t="n">
        <f aca="false">G800-E800</f>
        <v>18</v>
      </c>
      <c r="X800" s="10" t="n">
        <f aca="false">YEAR(E800)</f>
        <v>2018</v>
      </c>
      <c r="Y800" s="0" t="str">
        <f aca="false">TEXT(E800,"yyyy-mm")</f>
        <v>2018-08</v>
      </c>
      <c r="Z800" s="0" t="str">
        <f aca="false">"Q"&amp;ROUNDUP(MONTH(E800)/3,0)&amp;"-"&amp;YEAR(E800)</f>
        <v>Q3-2018</v>
      </c>
    </row>
    <row r="801" customFormat="false" ht="14.25" hidden="false" customHeight="false" outlineLevel="0" collapsed="false">
      <c r="A801" s="0" t="s">
        <v>843</v>
      </c>
      <c r="B801" s="0" t="s">
        <v>41</v>
      </c>
      <c r="C801" s="0" t="s">
        <v>58</v>
      </c>
      <c r="D801" s="9" t="n">
        <v>43200</v>
      </c>
      <c r="E801" s="9" t="n">
        <v>43343</v>
      </c>
      <c r="F801" s="9" t="n">
        <v>43346</v>
      </c>
      <c r="G801" s="9" t="n">
        <v>43354</v>
      </c>
      <c r="H801" s="10" t="s">
        <v>36</v>
      </c>
      <c r="I801" s="0" t="n">
        <v>21</v>
      </c>
      <c r="J801" s="0" t="n">
        <v>18</v>
      </c>
      <c r="K801" s="0" t="n">
        <v>361</v>
      </c>
      <c r="L801" s="0" t="n">
        <v>31</v>
      </c>
      <c r="M801" s="0" t="n">
        <v>3</v>
      </c>
      <c r="N801" s="11" t="n">
        <v>0.3</v>
      </c>
      <c r="O801" s="12" t="n">
        <v>371.45</v>
      </c>
      <c r="P801" s="12" t="n">
        <v>884.4</v>
      </c>
      <c r="Q801" s="12" t="n">
        <f aca="false">M801*P801*(1-N801)</f>
        <v>1857.24</v>
      </c>
      <c r="R801" s="12" t="n">
        <f aca="false">M801*O801</f>
        <v>1114.35</v>
      </c>
      <c r="S801" s="12" t="n">
        <f aca="false">Q801-R801</f>
        <v>742.89</v>
      </c>
      <c r="T801" s="11" t="n">
        <f aca="false">IFERROR(S801/Q801,0)</f>
        <v>0.399996769399754</v>
      </c>
      <c r="U801" s="13" t="n">
        <f aca="false">F801-E801</f>
        <v>3</v>
      </c>
      <c r="V801" s="13" t="n">
        <f aca="false">G801-F801</f>
        <v>8</v>
      </c>
      <c r="W801" s="13" t="n">
        <f aca="false">G801-E801</f>
        <v>11</v>
      </c>
      <c r="X801" s="10" t="n">
        <f aca="false">YEAR(E801)</f>
        <v>2018</v>
      </c>
      <c r="Y801" s="0" t="str">
        <f aca="false">TEXT(E801,"yyyy-mm")</f>
        <v>2018-08</v>
      </c>
      <c r="Z801" s="0" t="str">
        <f aca="false">"Q"&amp;ROUNDUP(MONTH(E801)/3,0)&amp;"-"&amp;YEAR(E801)</f>
        <v>Q3-2018</v>
      </c>
    </row>
    <row r="802" customFormat="false" ht="14.25" hidden="false" customHeight="false" outlineLevel="0" collapsed="false">
      <c r="A802" s="0" t="s">
        <v>844</v>
      </c>
      <c r="B802" s="0" t="s">
        <v>41</v>
      </c>
      <c r="C802" s="0" t="s">
        <v>39</v>
      </c>
      <c r="D802" s="9" t="n">
        <v>43200</v>
      </c>
      <c r="E802" s="9" t="n">
        <v>43344</v>
      </c>
      <c r="F802" s="9" t="n">
        <v>43370</v>
      </c>
      <c r="G802" s="9" t="n">
        <v>43376</v>
      </c>
      <c r="H802" s="10" t="s">
        <v>36</v>
      </c>
      <c r="I802" s="0" t="n">
        <v>25</v>
      </c>
      <c r="J802" s="0" t="n">
        <v>26</v>
      </c>
      <c r="K802" s="0" t="n">
        <v>107</v>
      </c>
      <c r="L802" s="0" t="n">
        <v>13</v>
      </c>
      <c r="M802" s="0" t="n">
        <v>4</v>
      </c>
      <c r="N802" s="11" t="n">
        <v>0.05</v>
      </c>
      <c r="O802" s="12" t="n">
        <v>469.94</v>
      </c>
      <c r="P802" s="12" t="n">
        <v>1118.9</v>
      </c>
      <c r="Q802" s="12" t="n">
        <f aca="false">M802*P802*(1-N802)</f>
        <v>4251.82</v>
      </c>
      <c r="R802" s="12" t="n">
        <f aca="false">M802*O802</f>
        <v>1879.76</v>
      </c>
      <c r="S802" s="12" t="n">
        <f aca="false">Q802-R802</f>
        <v>2372.06</v>
      </c>
      <c r="T802" s="11" t="n">
        <f aca="false">IFERROR(S802/Q802,0)</f>
        <v>0.557892855294909</v>
      </c>
      <c r="U802" s="13" t="n">
        <f aca="false">F802-E802</f>
        <v>26</v>
      </c>
      <c r="V802" s="13" t="n">
        <f aca="false">G802-F802</f>
        <v>6</v>
      </c>
      <c r="W802" s="13" t="n">
        <f aca="false">G802-E802</f>
        <v>32</v>
      </c>
      <c r="X802" s="10" t="n">
        <f aca="false">YEAR(E802)</f>
        <v>2018</v>
      </c>
      <c r="Y802" s="0" t="str">
        <f aca="false">TEXT(E802,"yyyy-mm")</f>
        <v>2018-09</v>
      </c>
      <c r="Z802" s="0" t="str">
        <f aca="false">"Q"&amp;ROUNDUP(MONTH(E802)/3,0)&amp;"-"&amp;YEAR(E802)</f>
        <v>Q3-2018</v>
      </c>
    </row>
    <row r="803" customFormat="false" ht="14.25" hidden="false" customHeight="false" outlineLevel="0" collapsed="false">
      <c r="A803" s="0" t="s">
        <v>845</v>
      </c>
      <c r="B803" s="0" t="s">
        <v>38</v>
      </c>
      <c r="C803" s="0" t="s">
        <v>39</v>
      </c>
      <c r="D803" s="9" t="n">
        <v>43200</v>
      </c>
      <c r="E803" s="9" t="n">
        <v>43344</v>
      </c>
      <c r="F803" s="9" t="n">
        <v>43371</v>
      </c>
      <c r="G803" s="9" t="n">
        <v>43381</v>
      </c>
      <c r="H803" s="10" t="s">
        <v>36</v>
      </c>
      <c r="I803" s="0" t="n">
        <v>19</v>
      </c>
      <c r="J803" s="0" t="n">
        <v>20</v>
      </c>
      <c r="K803" s="0" t="n">
        <v>134</v>
      </c>
      <c r="L803" s="0" t="n">
        <v>41</v>
      </c>
      <c r="M803" s="0" t="n">
        <v>4</v>
      </c>
      <c r="N803" s="11" t="n">
        <v>0.05</v>
      </c>
      <c r="O803" s="12" t="n">
        <v>958.7</v>
      </c>
      <c r="P803" s="12" t="n">
        <v>2338.3</v>
      </c>
      <c r="Q803" s="12" t="n">
        <f aca="false">M803*P803*(1-N803)</f>
        <v>8885.54</v>
      </c>
      <c r="R803" s="12" t="n">
        <f aca="false">M803*O803</f>
        <v>3834.8</v>
      </c>
      <c r="S803" s="12" t="n">
        <f aca="false">Q803-R803</f>
        <v>5050.74</v>
      </c>
      <c r="T803" s="11" t="n">
        <f aca="false">IFERROR(S803/Q803,0)</f>
        <v>0.568422403140383</v>
      </c>
      <c r="U803" s="13" t="n">
        <f aca="false">F803-E803</f>
        <v>27</v>
      </c>
      <c r="V803" s="13" t="n">
        <f aca="false">G803-F803</f>
        <v>10</v>
      </c>
      <c r="W803" s="13" t="n">
        <f aca="false">G803-E803</f>
        <v>37</v>
      </c>
      <c r="X803" s="10" t="n">
        <f aca="false">YEAR(E803)</f>
        <v>2018</v>
      </c>
      <c r="Y803" s="0" t="str">
        <f aca="false">TEXT(E803,"yyyy-mm")</f>
        <v>2018-09</v>
      </c>
      <c r="Z803" s="0" t="str">
        <f aca="false">"Q"&amp;ROUNDUP(MONTH(E803)/3,0)&amp;"-"&amp;YEAR(E803)</f>
        <v>Q3-2018</v>
      </c>
    </row>
    <row r="804" customFormat="false" ht="14.25" hidden="false" customHeight="false" outlineLevel="0" collapsed="false">
      <c r="A804" s="0" t="s">
        <v>846</v>
      </c>
      <c r="B804" s="0" t="s">
        <v>38</v>
      </c>
      <c r="C804" s="0" t="s">
        <v>39</v>
      </c>
      <c r="D804" s="9" t="n">
        <v>43200</v>
      </c>
      <c r="E804" s="9" t="n">
        <v>43344</v>
      </c>
      <c r="F804" s="9" t="n">
        <v>43360</v>
      </c>
      <c r="G804" s="9" t="n">
        <v>43367</v>
      </c>
      <c r="H804" s="10" t="s">
        <v>36</v>
      </c>
      <c r="I804" s="0" t="n">
        <v>20</v>
      </c>
      <c r="J804" s="0" t="n">
        <v>13</v>
      </c>
      <c r="K804" s="0" t="n">
        <v>119</v>
      </c>
      <c r="L804" s="0" t="n">
        <v>13</v>
      </c>
      <c r="M804" s="0" t="n">
        <v>2</v>
      </c>
      <c r="N804" s="11" t="n">
        <v>0.05</v>
      </c>
      <c r="O804" s="12" t="n">
        <v>551.28</v>
      </c>
      <c r="P804" s="12" t="n">
        <v>810.7</v>
      </c>
      <c r="Q804" s="12" t="n">
        <f aca="false">M804*P804*(1-N804)</f>
        <v>1540.33</v>
      </c>
      <c r="R804" s="12" t="n">
        <f aca="false">M804*O804</f>
        <v>1102.56</v>
      </c>
      <c r="S804" s="12" t="n">
        <f aca="false">Q804-R804</f>
        <v>437.77</v>
      </c>
      <c r="T804" s="11" t="n">
        <f aca="false">IFERROR(S804/Q804,0)</f>
        <v>0.284205332623529</v>
      </c>
      <c r="U804" s="13" t="n">
        <f aca="false">F804-E804</f>
        <v>16</v>
      </c>
      <c r="V804" s="13" t="n">
        <f aca="false">G804-F804</f>
        <v>7</v>
      </c>
      <c r="W804" s="13" t="n">
        <f aca="false">G804-E804</f>
        <v>23</v>
      </c>
      <c r="X804" s="10" t="n">
        <f aca="false">YEAR(E804)</f>
        <v>2018</v>
      </c>
      <c r="Y804" s="0" t="str">
        <f aca="false">TEXT(E804,"yyyy-mm")</f>
        <v>2018-09</v>
      </c>
      <c r="Z804" s="0" t="str">
        <f aca="false">"Q"&amp;ROUNDUP(MONTH(E804)/3,0)&amp;"-"&amp;YEAR(E804)</f>
        <v>Q3-2018</v>
      </c>
    </row>
    <row r="805" customFormat="false" ht="14.25" hidden="false" customHeight="false" outlineLevel="0" collapsed="false">
      <c r="A805" s="0" t="s">
        <v>847</v>
      </c>
      <c r="B805" s="0" t="s">
        <v>38</v>
      </c>
      <c r="C805" s="0" t="s">
        <v>39</v>
      </c>
      <c r="D805" s="9" t="n">
        <v>43200</v>
      </c>
      <c r="E805" s="9" t="n">
        <v>43344</v>
      </c>
      <c r="F805" s="9" t="n">
        <v>43355</v>
      </c>
      <c r="G805" s="9" t="n">
        <v>43359</v>
      </c>
      <c r="H805" s="10" t="s">
        <v>36</v>
      </c>
      <c r="I805" s="0" t="n">
        <v>15</v>
      </c>
      <c r="J805" s="0" t="n">
        <v>4</v>
      </c>
      <c r="K805" s="0" t="n">
        <v>130</v>
      </c>
      <c r="L805" s="0" t="n">
        <v>9</v>
      </c>
      <c r="M805" s="0" t="n">
        <v>7</v>
      </c>
      <c r="N805" s="11" t="n">
        <v>0.1</v>
      </c>
      <c r="O805" s="12" t="n">
        <v>1651.82</v>
      </c>
      <c r="P805" s="12" t="n">
        <v>3932.9</v>
      </c>
      <c r="Q805" s="12" t="n">
        <f aca="false">M805*P805*(1-N805)</f>
        <v>24777.27</v>
      </c>
      <c r="R805" s="12" t="n">
        <f aca="false">M805*O805</f>
        <v>11562.74</v>
      </c>
      <c r="S805" s="12" t="n">
        <f aca="false">Q805-R805</f>
        <v>13214.53</v>
      </c>
      <c r="T805" s="11" t="n">
        <f aca="false">IFERROR(S805/Q805,0)</f>
        <v>0.533332768299332</v>
      </c>
      <c r="U805" s="13" t="n">
        <f aca="false">F805-E805</f>
        <v>11</v>
      </c>
      <c r="V805" s="13" t="n">
        <f aca="false">G805-F805</f>
        <v>4</v>
      </c>
      <c r="W805" s="13" t="n">
        <f aca="false">G805-E805</f>
        <v>15</v>
      </c>
      <c r="X805" s="10" t="n">
        <f aca="false">YEAR(E805)</f>
        <v>2018</v>
      </c>
      <c r="Y805" s="0" t="str">
        <f aca="false">TEXT(E805,"yyyy-mm")</f>
        <v>2018-09</v>
      </c>
      <c r="Z805" s="0" t="str">
        <f aca="false">"Q"&amp;ROUNDUP(MONTH(E805)/3,0)&amp;"-"&amp;YEAR(E805)</f>
        <v>Q3-2018</v>
      </c>
    </row>
    <row r="806" customFormat="false" ht="14.25" hidden="false" customHeight="false" outlineLevel="0" collapsed="false">
      <c r="A806" s="0" t="s">
        <v>848</v>
      </c>
      <c r="B806" s="0" t="s">
        <v>41</v>
      </c>
      <c r="C806" s="0" t="s">
        <v>79</v>
      </c>
      <c r="D806" s="9" t="n">
        <v>43200</v>
      </c>
      <c r="E806" s="9" t="n">
        <v>43344</v>
      </c>
      <c r="F806" s="9" t="n">
        <v>43354</v>
      </c>
      <c r="G806" s="9" t="n">
        <v>43355</v>
      </c>
      <c r="H806" s="10" t="s">
        <v>36</v>
      </c>
      <c r="I806" s="0" t="n">
        <v>25</v>
      </c>
      <c r="J806" s="0" t="n">
        <v>33</v>
      </c>
      <c r="K806" s="0" t="n">
        <v>87</v>
      </c>
      <c r="L806" s="0" t="n">
        <v>39</v>
      </c>
      <c r="M806" s="0" t="n">
        <v>4</v>
      </c>
      <c r="N806" s="11" t="n">
        <v>0.1</v>
      </c>
      <c r="O806" s="12" t="n">
        <v>337.68</v>
      </c>
      <c r="P806" s="12" t="n">
        <v>844.2</v>
      </c>
      <c r="Q806" s="12" t="n">
        <f aca="false">M806*P806*(1-N806)</f>
        <v>3039.12</v>
      </c>
      <c r="R806" s="12" t="n">
        <f aca="false">M806*O806</f>
        <v>1350.72</v>
      </c>
      <c r="S806" s="12" t="n">
        <f aca="false">Q806-R806</f>
        <v>1688.4</v>
      </c>
      <c r="T806" s="11" t="n">
        <f aca="false">IFERROR(S806/Q806,0)</f>
        <v>0.555555555555556</v>
      </c>
      <c r="U806" s="13" t="n">
        <f aca="false">F806-E806</f>
        <v>10</v>
      </c>
      <c r="V806" s="13" t="n">
        <f aca="false">G806-F806</f>
        <v>1</v>
      </c>
      <c r="W806" s="13" t="n">
        <f aca="false">G806-E806</f>
        <v>11</v>
      </c>
      <c r="X806" s="10" t="n">
        <f aca="false">YEAR(E806)</f>
        <v>2018</v>
      </c>
      <c r="Y806" s="0" t="str">
        <f aca="false">TEXT(E806,"yyyy-mm")</f>
        <v>2018-09</v>
      </c>
      <c r="Z806" s="0" t="str">
        <f aca="false">"Q"&amp;ROUNDUP(MONTH(E806)/3,0)&amp;"-"&amp;YEAR(E806)</f>
        <v>Q3-2018</v>
      </c>
    </row>
    <row r="807" customFormat="false" ht="14.25" hidden="false" customHeight="false" outlineLevel="0" collapsed="false">
      <c r="A807" s="0" t="s">
        <v>849</v>
      </c>
      <c r="B807" s="0" t="s">
        <v>43</v>
      </c>
      <c r="C807" s="0" t="s">
        <v>35</v>
      </c>
      <c r="D807" s="9" t="n">
        <v>43200</v>
      </c>
      <c r="E807" s="9" t="n">
        <v>43344</v>
      </c>
      <c r="F807" s="9" t="n">
        <v>43354</v>
      </c>
      <c r="G807" s="9" t="n">
        <v>43358</v>
      </c>
      <c r="H807" s="10" t="s">
        <v>36</v>
      </c>
      <c r="I807" s="0" t="n">
        <v>26</v>
      </c>
      <c r="J807" s="0" t="n">
        <v>19</v>
      </c>
      <c r="K807" s="0" t="n">
        <v>218</v>
      </c>
      <c r="L807" s="0" t="n">
        <v>45</v>
      </c>
      <c r="M807" s="0" t="n">
        <v>4</v>
      </c>
      <c r="N807" s="11" t="n">
        <v>0.1</v>
      </c>
      <c r="O807" s="12" t="n">
        <v>119.39</v>
      </c>
      <c r="P807" s="12" t="n">
        <v>180.9</v>
      </c>
      <c r="Q807" s="12" t="n">
        <f aca="false">M807*P807*(1-N807)</f>
        <v>651.24</v>
      </c>
      <c r="R807" s="12" t="n">
        <f aca="false">M807*O807</f>
        <v>477.56</v>
      </c>
      <c r="S807" s="12" t="n">
        <f aca="false">Q807-R807</f>
        <v>173.68</v>
      </c>
      <c r="T807" s="11" t="n">
        <f aca="false">IFERROR(S807/Q807,0)</f>
        <v>0.266691235182114</v>
      </c>
      <c r="U807" s="13" t="n">
        <f aca="false">F807-E807</f>
        <v>10</v>
      </c>
      <c r="V807" s="13" t="n">
        <f aca="false">G807-F807</f>
        <v>4</v>
      </c>
      <c r="W807" s="13" t="n">
        <f aca="false">G807-E807</f>
        <v>14</v>
      </c>
      <c r="X807" s="10" t="n">
        <f aca="false">YEAR(E807)</f>
        <v>2018</v>
      </c>
      <c r="Y807" s="0" t="str">
        <f aca="false">TEXT(E807,"yyyy-mm")</f>
        <v>2018-09</v>
      </c>
      <c r="Z807" s="0" t="str">
        <f aca="false">"Q"&amp;ROUNDUP(MONTH(E807)/3,0)&amp;"-"&amp;YEAR(E807)</f>
        <v>Q3-2018</v>
      </c>
    </row>
    <row r="808" customFormat="false" ht="14.25" hidden="false" customHeight="false" outlineLevel="0" collapsed="false">
      <c r="A808" s="0" t="s">
        <v>850</v>
      </c>
      <c r="B808" s="0" t="s">
        <v>38</v>
      </c>
      <c r="C808" s="0" t="s">
        <v>35</v>
      </c>
      <c r="D808" s="9" t="n">
        <v>43200</v>
      </c>
      <c r="E808" s="9" t="n">
        <v>43344</v>
      </c>
      <c r="F808" s="9" t="n">
        <v>43355</v>
      </c>
      <c r="G808" s="9" t="n">
        <v>43359</v>
      </c>
      <c r="H808" s="10" t="s">
        <v>36</v>
      </c>
      <c r="I808" s="0" t="n">
        <v>13</v>
      </c>
      <c r="J808" s="0" t="n">
        <v>28</v>
      </c>
      <c r="K808" s="0" t="n">
        <v>258</v>
      </c>
      <c r="L808" s="0" t="n">
        <v>44</v>
      </c>
      <c r="M808" s="0" t="n">
        <v>7</v>
      </c>
      <c r="N808" s="11" t="n">
        <v>0.075</v>
      </c>
      <c r="O808" s="12" t="n">
        <v>1986.68</v>
      </c>
      <c r="P808" s="12" t="n">
        <v>2365.1</v>
      </c>
      <c r="Q808" s="12" t="n">
        <f aca="false">M808*P808*(1-N808)</f>
        <v>15314.0225</v>
      </c>
      <c r="R808" s="12" t="n">
        <f aca="false">M808*O808</f>
        <v>13906.76</v>
      </c>
      <c r="S808" s="12" t="n">
        <f aca="false">Q808-R808</f>
        <v>1407.2625</v>
      </c>
      <c r="T808" s="11" t="n">
        <f aca="false">IFERROR(S808/Q808,0)</f>
        <v>0.0918937202815263</v>
      </c>
      <c r="U808" s="13" t="n">
        <f aca="false">F808-E808</f>
        <v>11</v>
      </c>
      <c r="V808" s="13" t="n">
        <f aca="false">G808-F808</f>
        <v>4</v>
      </c>
      <c r="W808" s="13" t="n">
        <f aca="false">G808-E808</f>
        <v>15</v>
      </c>
      <c r="X808" s="10" t="n">
        <f aca="false">YEAR(E808)</f>
        <v>2018</v>
      </c>
      <c r="Y808" s="0" t="str">
        <f aca="false">TEXT(E808,"yyyy-mm")</f>
        <v>2018-09</v>
      </c>
      <c r="Z808" s="0" t="str">
        <f aca="false">"Q"&amp;ROUNDUP(MONTH(E808)/3,0)&amp;"-"&amp;YEAR(E808)</f>
        <v>Q3-2018</v>
      </c>
    </row>
    <row r="809" customFormat="false" ht="14.25" hidden="false" customHeight="false" outlineLevel="0" collapsed="false">
      <c r="A809" s="0" t="s">
        <v>851</v>
      </c>
      <c r="B809" s="0" t="s">
        <v>34</v>
      </c>
      <c r="C809" s="0" t="s">
        <v>39</v>
      </c>
      <c r="D809" s="9" t="n">
        <v>43200</v>
      </c>
      <c r="E809" s="9" t="n">
        <v>43344</v>
      </c>
      <c r="F809" s="9" t="n">
        <v>43358</v>
      </c>
      <c r="G809" s="9" t="n">
        <v>43359</v>
      </c>
      <c r="H809" s="10" t="s">
        <v>36</v>
      </c>
      <c r="I809" s="0" t="n">
        <v>7</v>
      </c>
      <c r="J809" s="0" t="n">
        <v>45</v>
      </c>
      <c r="K809" s="0" t="n">
        <v>99</v>
      </c>
      <c r="L809" s="0" t="n">
        <v>34</v>
      </c>
      <c r="M809" s="0" t="n">
        <v>4</v>
      </c>
      <c r="N809" s="11" t="n">
        <v>0.1</v>
      </c>
      <c r="O809" s="12" t="n">
        <v>1084.86</v>
      </c>
      <c r="P809" s="12" t="n">
        <v>2358.4</v>
      </c>
      <c r="Q809" s="12" t="n">
        <f aca="false">M809*P809*(1-N809)</f>
        <v>8490.24</v>
      </c>
      <c r="R809" s="12" t="n">
        <f aca="false">M809*O809</f>
        <v>4339.44</v>
      </c>
      <c r="S809" s="12" t="n">
        <f aca="false">Q809-R809</f>
        <v>4150.8</v>
      </c>
      <c r="T809" s="11" t="n">
        <f aca="false">IFERROR(S809/Q809,0)</f>
        <v>0.488890773405699</v>
      </c>
      <c r="U809" s="13" t="n">
        <f aca="false">F809-E809</f>
        <v>14</v>
      </c>
      <c r="V809" s="13" t="n">
        <f aca="false">G809-F809</f>
        <v>1</v>
      </c>
      <c r="W809" s="13" t="n">
        <f aca="false">G809-E809</f>
        <v>15</v>
      </c>
      <c r="X809" s="10" t="n">
        <f aca="false">YEAR(E809)</f>
        <v>2018</v>
      </c>
      <c r="Y809" s="0" t="str">
        <f aca="false">TEXT(E809,"yyyy-mm")</f>
        <v>2018-09</v>
      </c>
      <c r="Z809" s="0" t="str">
        <f aca="false">"Q"&amp;ROUNDUP(MONTH(E809)/3,0)&amp;"-"&amp;YEAR(E809)</f>
        <v>Q3-2018</v>
      </c>
    </row>
    <row r="810" customFormat="false" ht="14.25" hidden="false" customHeight="false" outlineLevel="0" collapsed="false">
      <c r="A810" s="0" t="s">
        <v>852</v>
      </c>
      <c r="B810" s="0" t="s">
        <v>34</v>
      </c>
      <c r="C810" s="0" t="s">
        <v>35</v>
      </c>
      <c r="D810" s="9" t="n">
        <v>43300</v>
      </c>
      <c r="E810" s="9" t="n">
        <v>43345</v>
      </c>
      <c r="F810" s="9" t="n">
        <v>43371</v>
      </c>
      <c r="G810" s="9" t="n">
        <v>43379</v>
      </c>
      <c r="H810" s="10" t="s">
        <v>36</v>
      </c>
      <c r="I810" s="0" t="n">
        <v>3</v>
      </c>
      <c r="J810" s="0" t="n">
        <v>22</v>
      </c>
      <c r="K810" s="0" t="n">
        <v>212</v>
      </c>
      <c r="L810" s="0" t="n">
        <v>10</v>
      </c>
      <c r="M810" s="0" t="n">
        <v>7</v>
      </c>
      <c r="N810" s="11" t="n">
        <v>0.075</v>
      </c>
      <c r="O810" s="12" t="n">
        <v>1171.63</v>
      </c>
      <c r="P810" s="12" t="n">
        <v>1748.7</v>
      </c>
      <c r="Q810" s="12" t="n">
        <f aca="false">M810*P810*(1-N810)</f>
        <v>11322.8325</v>
      </c>
      <c r="R810" s="12" t="n">
        <f aca="false">M810*O810</f>
        <v>8201.41</v>
      </c>
      <c r="S810" s="12" t="n">
        <f aca="false">Q810-R810</f>
        <v>3121.4225</v>
      </c>
      <c r="T810" s="11" t="n">
        <f aca="false">IFERROR(S810/Q810,0)</f>
        <v>0.275675057455809</v>
      </c>
      <c r="U810" s="13" t="n">
        <f aca="false">F810-E810</f>
        <v>26</v>
      </c>
      <c r="V810" s="13" t="n">
        <f aca="false">G810-F810</f>
        <v>8</v>
      </c>
      <c r="W810" s="13" t="n">
        <f aca="false">G810-E810</f>
        <v>34</v>
      </c>
      <c r="X810" s="10" t="n">
        <f aca="false">YEAR(E810)</f>
        <v>2018</v>
      </c>
      <c r="Y810" s="0" t="str">
        <f aca="false">TEXT(E810,"yyyy-mm")</f>
        <v>2018-09</v>
      </c>
      <c r="Z810" s="0" t="str">
        <f aca="false">"Q"&amp;ROUNDUP(MONTH(E810)/3,0)&amp;"-"&amp;YEAR(E810)</f>
        <v>Q3-2018</v>
      </c>
    </row>
    <row r="811" customFormat="false" ht="14.25" hidden="false" customHeight="false" outlineLevel="0" collapsed="false">
      <c r="A811" s="0" t="s">
        <v>853</v>
      </c>
      <c r="B811" s="0" t="s">
        <v>38</v>
      </c>
      <c r="C811" s="0" t="s">
        <v>35</v>
      </c>
      <c r="D811" s="9" t="n">
        <v>43300</v>
      </c>
      <c r="E811" s="9" t="n">
        <v>43345</v>
      </c>
      <c r="F811" s="9" t="n">
        <v>43352</v>
      </c>
      <c r="G811" s="9" t="n">
        <v>43362</v>
      </c>
      <c r="H811" s="10" t="s">
        <v>36</v>
      </c>
      <c r="I811" s="0" t="n">
        <v>13</v>
      </c>
      <c r="J811" s="0" t="n">
        <v>30</v>
      </c>
      <c r="K811" s="0" t="n">
        <v>212</v>
      </c>
      <c r="L811" s="0" t="n">
        <v>17</v>
      </c>
      <c r="M811" s="0" t="n">
        <v>3</v>
      </c>
      <c r="N811" s="11" t="n">
        <v>0.05</v>
      </c>
      <c r="O811" s="12" t="n">
        <v>1202.78</v>
      </c>
      <c r="P811" s="12" t="n">
        <v>1822.4</v>
      </c>
      <c r="Q811" s="12" t="n">
        <f aca="false">M811*P811*(1-N811)</f>
        <v>5193.84</v>
      </c>
      <c r="R811" s="12" t="n">
        <f aca="false">M811*O811</f>
        <v>3608.34</v>
      </c>
      <c r="S811" s="12" t="n">
        <f aca="false">Q811-R811</f>
        <v>1585.5</v>
      </c>
      <c r="T811" s="11" t="n">
        <f aca="false">IFERROR(S811/Q811,0)</f>
        <v>0.305265468324015</v>
      </c>
      <c r="U811" s="13" t="n">
        <f aca="false">F811-E811</f>
        <v>7</v>
      </c>
      <c r="V811" s="13" t="n">
        <f aca="false">G811-F811</f>
        <v>10</v>
      </c>
      <c r="W811" s="13" t="n">
        <f aca="false">G811-E811</f>
        <v>17</v>
      </c>
      <c r="X811" s="10" t="n">
        <f aca="false">YEAR(E811)</f>
        <v>2018</v>
      </c>
      <c r="Y811" s="0" t="str">
        <f aca="false">TEXT(E811,"yyyy-mm")</f>
        <v>2018-09</v>
      </c>
      <c r="Z811" s="0" t="str">
        <f aca="false">"Q"&amp;ROUNDUP(MONTH(E811)/3,0)&amp;"-"&amp;YEAR(E811)</f>
        <v>Q3-2018</v>
      </c>
    </row>
    <row r="812" customFormat="false" ht="14.25" hidden="false" customHeight="false" outlineLevel="0" collapsed="false">
      <c r="A812" s="0" t="s">
        <v>854</v>
      </c>
      <c r="B812" s="0" t="s">
        <v>38</v>
      </c>
      <c r="C812" s="0" t="s">
        <v>58</v>
      </c>
      <c r="D812" s="9" t="n">
        <v>43200</v>
      </c>
      <c r="E812" s="9" t="n">
        <v>43345</v>
      </c>
      <c r="F812" s="9" t="n">
        <v>43371</v>
      </c>
      <c r="G812" s="9" t="n">
        <v>43380</v>
      </c>
      <c r="H812" s="10" t="s">
        <v>36</v>
      </c>
      <c r="I812" s="0" t="n">
        <v>16</v>
      </c>
      <c r="J812" s="0" t="n">
        <v>20</v>
      </c>
      <c r="K812" s="0" t="n">
        <v>364</v>
      </c>
      <c r="L812" s="0" t="n">
        <v>22</v>
      </c>
      <c r="M812" s="0" t="n">
        <v>3</v>
      </c>
      <c r="N812" s="11" t="n">
        <v>0.075</v>
      </c>
      <c r="O812" s="12" t="n">
        <v>684</v>
      </c>
      <c r="P812" s="12" t="n">
        <v>824.1</v>
      </c>
      <c r="Q812" s="12" t="n">
        <f aca="false">M812*P812*(1-N812)</f>
        <v>2286.8775</v>
      </c>
      <c r="R812" s="12" t="n">
        <f aca="false">M812*O812</f>
        <v>2052</v>
      </c>
      <c r="S812" s="12" t="n">
        <f aca="false">Q812-R812</f>
        <v>234.8775</v>
      </c>
      <c r="T812" s="11" t="n">
        <f aca="false">IFERROR(S812/Q812,0)</f>
        <v>0.102706638199904</v>
      </c>
      <c r="U812" s="13" t="n">
        <f aca="false">F812-E812</f>
        <v>26</v>
      </c>
      <c r="V812" s="13" t="n">
        <f aca="false">G812-F812</f>
        <v>9</v>
      </c>
      <c r="W812" s="13" t="n">
        <f aca="false">G812-E812</f>
        <v>35</v>
      </c>
      <c r="X812" s="10" t="n">
        <f aca="false">YEAR(E812)</f>
        <v>2018</v>
      </c>
      <c r="Y812" s="0" t="str">
        <f aca="false">TEXT(E812,"yyyy-mm")</f>
        <v>2018-09</v>
      </c>
      <c r="Z812" s="0" t="str">
        <f aca="false">"Q"&amp;ROUNDUP(MONTH(E812)/3,0)&amp;"-"&amp;YEAR(E812)</f>
        <v>Q3-2018</v>
      </c>
    </row>
    <row r="813" customFormat="false" ht="14.25" hidden="false" customHeight="false" outlineLevel="0" collapsed="false">
      <c r="A813" s="0" t="s">
        <v>855</v>
      </c>
      <c r="B813" s="0" t="s">
        <v>43</v>
      </c>
      <c r="C813" s="0" t="s">
        <v>58</v>
      </c>
      <c r="D813" s="9" t="n">
        <v>43200</v>
      </c>
      <c r="E813" s="9" t="n">
        <v>43345</v>
      </c>
      <c r="F813" s="9" t="n">
        <v>43357</v>
      </c>
      <c r="G813" s="9" t="n">
        <v>43360</v>
      </c>
      <c r="H813" s="10" t="s">
        <v>36</v>
      </c>
      <c r="I813" s="0" t="n">
        <v>26</v>
      </c>
      <c r="J813" s="0" t="n">
        <v>3</v>
      </c>
      <c r="K813" s="0" t="n">
        <v>342</v>
      </c>
      <c r="L813" s="0" t="n">
        <v>8</v>
      </c>
      <c r="M813" s="0" t="n">
        <v>7</v>
      </c>
      <c r="N813" s="11" t="n">
        <v>0.075</v>
      </c>
      <c r="O813" s="12" t="n">
        <v>1317.89</v>
      </c>
      <c r="P813" s="12" t="n">
        <v>1882.7</v>
      </c>
      <c r="Q813" s="12" t="n">
        <f aca="false">M813*P813*(1-N813)</f>
        <v>12190.4825</v>
      </c>
      <c r="R813" s="12" t="n">
        <f aca="false">M813*O813</f>
        <v>9225.23</v>
      </c>
      <c r="S813" s="12" t="n">
        <f aca="false">Q813-R813</f>
        <v>2965.2525</v>
      </c>
      <c r="T813" s="11" t="n">
        <f aca="false">IFERROR(S813/Q813,0)</f>
        <v>0.243243243243243</v>
      </c>
      <c r="U813" s="13" t="n">
        <f aca="false">F813-E813</f>
        <v>12</v>
      </c>
      <c r="V813" s="13" t="n">
        <f aca="false">G813-F813</f>
        <v>3</v>
      </c>
      <c r="W813" s="13" t="n">
        <f aca="false">G813-E813</f>
        <v>15</v>
      </c>
      <c r="X813" s="10" t="n">
        <f aca="false">YEAR(E813)</f>
        <v>2018</v>
      </c>
      <c r="Y813" s="0" t="str">
        <f aca="false">TEXT(E813,"yyyy-mm")</f>
        <v>2018-09</v>
      </c>
      <c r="Z813" s="0" t="str">
        <f aca="false">"Q"&amp;ROUNDUP(MONTH(E813)/3,0)&amp;"-"&amp;YEAR(E813)</f>
        <v>Q3-2018</v>
      </c>
    </row>
    <row r="814" customFormat="false" ht="14.25" hidden="false" customHeight="false" outlineLevel="0" collapsed="false">
      <c r="A814" s="0" t="s">
        <v>856</v>
      </c>
      <c r="B814" s="0" t="s">
        <v>34</v>
      </c>
      <c r="C814" s="0" t="s">
        <v>39</v>
      </c>
      <c r="D814" s="9" t="n">
        <v>43200</v>
      </c>
      <c r="E814" s="9" t="n">
        <v>43345</v>
      </c>
      <c r="F814" s="9" t="n">
        <v>43351</v>
      </c>
      <c r="G814" s="9" t="n">
        <v>43352</v>
      </c>
      <c r="H814" s="10" t="s">
        <v>36</v>
      </c>
      <c r="I814" s="0" t="n">
        <v>9</v>
      </c>
      <c r="J814" s="0" t="n">
        <v>6</v>
      </c>
      <c r="K814" s="0" t="n">
        <v>92</v>
      </c>
      <c r="L814" s="0" t="n">
        <v>37</v>
      </c>
      <c r="M814" s="0" t="n">
        <v>5</v>
      </c>
      <c r="N814" s="11" t="n">
        <v>0.075</v>
      </c>
      <c r="O814" s="12" t="n">
        <v>1565.79</v>
      </c>
      <c r="P814" s="12" t="n">
        <v>3819</v>
      </c>
      <c r="Q814" s="12" t="n">
        <f aca="false">M814*P814*(1-N814)</f>
        <v>17662.875</v>
      </c>
      <c r="R814" s="12" t="n">
        <f aca="false">M814*O814</f>
        <v>7828.95</v>
      </c>
      <c r="S814" s="12" t="n">
        <f aca="false">Q814-R814</f>
        <v>9833.925</v>
      </c>
      <c r="T814" s="11" t="n">
        <f aca="false">IFERROR(S814/Q814,0)</f>
        <v>0.556756756756757</v>
      </c>
      <c r="U814" s="13" t="n">
        <f aca="false">F814-E814</f>
        <v>6</v>
      </c>
      <c r="V814" s="13" t="n">
        <f aca="false">G814-F814</f>
        <v>1</v>
      </c>
      <c r="W814" s="13" t="n">
        <f aca="false">G814-E814</f>
        <v>7</v>
      </c>
      <c r="X814" s="10" t="n">
        <f aca="false">YEAR(E814)</f>
        <v>2018</v>
      </c>
      <c r="Y814" s="0" t="str">
        <f aca="false">TEXT(E814,"yyyy-mm")</f>
        <v>2018-09</v>
      </c>
      <c r="Z814" s="0" t="str">
        <f aca="false">"Q"&amp;ROUNDUP(MONTH(E814)/3,0)&amp;"-"&amp;YEAR(E814)</f>
        <v>Q3-2018</v>
      </c>
    </row>
    <row r="815" customFormat="false" ht="14.25" hidden="false" customHeight="false" outlineLevel="0" collapsed="false">
      <c r="A815" s="0" t="s">
        <v>857</v>
      </c>
      <c r="B815" s="0" t="s">
        <v>38</v>
      </c>
      <c r="C815" s="0" t="s">
        <v>46</v>
      </c>
      <c r="D815" s="9" t="n">
        <v>43200</v>
      </c>
      <c r="E815" s="9" t="n">
        <v>43345</v>
      </c>
      <c r="F815" s="9" t="n">
        <v>43361</v>
      </c>
      <c r="G815" s="9" t="n">
        <v>43368</v>
      </c>
      <c r="H815" s="10" t="s">
        <v>36</v>
      </c>
      <c r="I815" s="0" t="n">
        <v>13</v>
      </c>
      <c r="J815" s="0" t="n">
        <v>8</v>
      </c>
      <c r="K815" s="0" t="n">
        <v>298</v>
      </c>
      <c r="L815" s="0" t="n">
        <v>43</v>
      </c>
      <c r="M815" s="0" t="n">
        <v>4</v>
      </c>
      <c r="N815" s="11" t="n">
        <v>0.05</v>
      </c>
      <c r="O815" s="12" t="n">
        <v>672.95</v>
      </c>
      <c r="P815" s="12" t="n">
        <v>1085.4</v>
      </c>
      <c r="Q815" s="12" t="n">
        <f aca="false">M815*P815*(1-N815)</f>
        <v>4124.52</v>
      </c>
      <c r="R815" s="12" t="n">
        <f aca="false">M815*O815</f>
        <v>2691.8</v>
      </c>
      <c r="S815" s="12" t="n">
        <f aca="false">Q815-R815</f>
        <v>1432.72</v>
      </c>
      <c r="T815" s="11" t="n">
        <f aca="false">IFERROR(S815/Q815,0)</f>
        <v>0.347366481432991</v>
      </c>
      <c r="U815" s="13" t="n">
        <f aca="false">F815-E815</f>
        <v>16</v>
      </c>
      <c r="V815" s="13" t="n">
        <f aca="false">G815-F815</f>
        <v>7</v>
      </c>
      <c r="W815" s="13" t="n">
        <f aca="false">G815-E815</f>
        <v>23</v>
      </c>
      <c r="X815" s="10" t="n">
        <f aca="false">YEAR(E815)</f>
        <v>2018</v>
      </c>
      <c r="Y815" s="0" t="str">
        <f aca="false">TEXT(E815,"yyyy-mm")</f>
        <v>2018-09</v>
      </c>
      <c r="Z815" s="0" t="str">
        <f aca="false">"Q"&amp;ROUNDUP(MONTH(E815)/3,0)&amp;"-"&amp;YEAR(E815)</f>
        <v>Q3-2018</v>
      </c>
    </row>
    <row r="816" customFormat="false" ht="14.25" hidden="false" customHeight="false" outlineLevel="0" collapsed="false">
      <c r="A816" s="0" t="s">
        <v>858</v>
      </c>
      <c r="B816" s="0" t="s">
        <v>43</v>
      </c>
      <c r="C816" s="0" t="s">
        <v>46</v>
      </c>
      <c r="D816" s="9" t="n">
        <v>43200</v>
      </c>
      <c r="E816" s="9" t="n">
        <v>43345</v>
      </c>
      <c r="F816" s="9" t="n">
        <v>43372</v>
      </c>
      <c r="G816" s="9" t="n">
        <v>43373</v>
      </c>
      <c r="H816" s="10" t="s">
        <v>36</v>
      </c>
      <c r="I816" s="0" t="n">
        <v>26</v>
      </c>
      <c r="J816" s="0" t="n">
        <v>8</v>
      </c>
      <c r="K816" s="0" t="n">
        <v>283</v>
      </c>
      <c r="L816" s="0" t="n">
        <v>5</v>
      </c>
      <c r="M816" s="0" t="n">
        <v>8</v>
      </c>
      <c r="N816" s="11" t="n">
        <v>0.075</v>
      </c>
      <c r="O816" s="12" t="n">
        <v>857.6</v>
      </c>
      <c r="P816" s="12" t="n">
        <v>1072</v>
      </c>
      <c r="Q816" s="12" t="n">
        <f aca="false">M816*P816*(1-N816)</f>
        <v>7932.8</v>
      </c>
      <c r="R816" s="12" t="n">
        <f aca="false">M816*O816</f>
        <v>6860.8</v>
      </c>
      <c r="S816" s="12" t="n">
        <f aca="false">Q816-R816</f>
        <v>1072</v>
      </c>
      <c r="T816" s="11" t="n">
        <f aca="false">IFERROR(S816/Q816,0)</f>
        <v>0.135135135135135</v>
      </c>
      <c r="U816" s="13" t="n">
        <f aca="false">F816-E816</f>
        <v>27</v>
      </c>
      <c r="V816" s="13" t="n">
        <f aca="false">G816-F816</f>
        <v>1</v>
      </c>
      <c r="W816" s="13" t="n">
        <f aca="false">G816-E816</f>
        <v>28</v>
      </c>
      <c r="X816" s="10" t="n">
        <f aca="false">YEAR(E816)</f>
        <v>2018</v>
      </c>
      <c r="Y816" s="0" t="str">
        <f aca="false">TEXT(E816,"yyyy-mm")</f>
        <v>2018-09</v>
      </c>
      <c r="Z816" s="0" t="str">
        <f aca="false">"Q"&amp;ROUNDUP(MONTH(E816)/3,0)&amp;"-"&amp;YEAR(E816)</f>
        <v>Q3-2018</v>
      </c>
    </row>
    <row r="817" customFormat="false" ht="14.25" hidden="false" customHeight="false" outlineLevel="0" collapsed="false">
      <c r="A817" s="0" t="s">
        <v>859</v>
      </c>
      <c r="B817" s="0" t="s">
        <v>43</v>
      </c>
      <c r="C817" s="0" t="s">
        <v>39</v>
      </c>
      <c r="D817" s="9" t="n">
        <v>43200</v>
      </c>
      <c r="E817" s="9" t="n">
        <v>43345</v>
      </c>
      <c r="F817" s="9" t="n">
        <v>43363</v>
      </c>
      <c r="G817" s="9" t="n">
        <v>43366</v>
      </c>
      <c r="H817" s="10" t="s">
        <v>36</v>
      </c>
      <c r="I817" s="0" t="n">
        <v>26</v>
      </c>
      <c r="J817" s="0" t="n">
        <v>39</v>
      </c>
      <c r="K817" s="0" t="n">
        <v>150</v>
      </c>
      <c r="L817" s="0" t="n">
        <v>27</v>
      </c>
      <c r="M817" s="0" t="n">
        <v>8</v>
      </c>
      <c r="N817" s="11" t="n">
        <v>0.075</v>
      </c>
      <c r="O817" s="12" t="n">
        <v>441.8</v>
      </c>
      <c r="P817" s="12" t="n">
        <v>1051.9</v>
      </c>
      <c r="Q817" s="12" t="n">
        <f aca="false">M817*P817*(1-N817)</f>
        <v>7784.06</v>
      </c>
      <c r="R817" s="12" t="n">
        <f aca="false">M817*O817</f>
        <v>3534.4</v>
      </c>
      <c r="S817" s="12" t="n">
        <f aca="false">Q817-R817</f>
        <v>4249.66</v>
      </c>
      <c r="T817" s="11" t="n">
        <f aca="false">IFERROR(S817/Q817,0)</f>
        <v>0.545943890463332</v>
      </c>
      <c r="U817" s="13" t="n">
        <f aca="false">F817-E817</f>
        <v>18</v>
      </c>
      <c r="V817" s="13" t="n">
        <f aca="false">G817-F817</f>
        <v>3</v>
      </c>
      <c r="W817" s="13" t="n">
        <f aca="false">G817-E817</f>
        <v>21</v>
      </c>
      <c r="X817" s="10" t="n">
        <f aca="false">YEAR(E817)</f>
        <v>2018</v>
      </c>
      <c r="Y817" s="0" t="str">
        <f aca="false">TEXT(E817,"yyyy-mm")</f>
        <v>2018-09</v>
      </c>
      <c r="Z817" s="0" t="str">
        <f aca="false">"Q"&amp;ROUNDUP(MONTH(E817)/3,0)&amp;"-"&amp;YEAR(E817)</f>
        <v>Q3-2018</v>
      </c>
    </row>
    <row r="818" customFormat="false" ht="14.25" hidden="false" customHeight="false" outlineLevel="0" collapsed="false">
      <c r="A818" s="0" t="s">
        <v>860</v>
      </c>
      <c r="B818" s="0" t="s">
        <v>34</v>
      </c>
      <c r="C818" s="0" t="s">
        <v>35</v>
      </c>
      <c r="D818" s="9" t="n">
        <v>43200</v>
      </c>
      <c r="E818" s="9" t="n">
        <v>43346</v>
      </c>
      <c r="F818" s="9" t="n">
        <v>43359</v>
      </c>
      <c r="G818" s="9" t="n">
        <v>43367</v>
      </c>
      <c r="H818" s="10" t="s">
        <v>36</v>
      </c>
      <c r="I818" s="0" t="n">
        <v>4</v>
      </c>
      <c r="J818" s="0" t="n">
        <v>14</v>
      </c>
      <c r="K818" s="0" t="n">
        <v>232</v>
      </c>
      <c r="L818" s="0" t="n">
        <v>45</v>
      </c>
      <c r="M818" s="0" t="n">
        <v>4</v>
      </c>
      <c r="N818" s="11" t="n">
        <v>0.05</v>
      </c>
      <c r="O818" s="12" t="n">
        <v>584.31</v>
      </c>
      <c r="P818" s="12" t="n">
        <v>1025.1</v>
      </c>
      <c r="Q818" s="12" t="n">
        <f aca="false">M818*P818*(1-N818)</f>
        <v>3895.38</v>
      </c>
      <c r="R818" s="12" t="n">
        <f aca="false">M818*O818</f>
        <v>2337.24</v>
      </c>
      <c r="S818" s="12" t="n">
        <f aca="false">Q818-R818</f>
        <v>1558.14</v>
      </c>
      <c r="T818" s="11" t="n">
        <f aca="false">IFERROR(S818/Q818,0)</f>
        <v>0.39999691942763</v>
      </c>
      <c r="U818" s="13" t="n">
        <f aca="false">F818-E818</f>
        <v>13</v>
      </c>
      <c r="V818" s="13" t="n">
        <f aca="false">G818-F818</f>
        <v>8</v>
      </c>
      <c r="W818" s="13" t="n">
        <f aca="false">G818-E818</f>
        <v>21</v>
      </c>
      <c r="X818" s="10" t="n">
        <f aca="false">YEAR(E818)</f>
        <v>2018</v>
      </c>
      <c r="Y818" s="0" t="str">
        <f aca="false">TEXT(E818,"yyyy-mm")</f>
        <v>2018-09</v>
      </c>
      <c r="Z818" s="0" t="str">
        <f aca="false">"Q"&amp;ROUNDUP(MONTH(E818)/3,0)&amp;"-"&amp;YEAR(E818)</f>
        <v>Q3-2018</v>
      </c>
    </row>
    <row r="819" customFormat="false" ht="14.25" hidden="false" customHeight="false" outlineLevel="0" collapsed="false">
      <c r="A819" s="0" t="s">
        <v>861</v>
      </c>
      <c r="B819" s="0" t="s">
        <v>38</v>
      </c>
      <c r="C819" s="0" t="s">
        <v>39</v>
      </c>
      <c r="D819" s="9" t="n">
        <v>43200</v>
      </c>
      <c r="E819" s="9" t="n">
        <v>43346</v>
      </c>
      <c r="F819" s="9" t="n">
        <v>43374</v>
      </c>
      <c r="G819" s="9" t="n">
        <v>43381</v>
      </c>
      <c r="H819" s="10" t="s">
        <v>36</v>
      </c>
      <c r="I819" s="0" t="n">
        <v>16</v>
      </c>
      <c r="J819" s="0" t="n">
        <v>7</v>
      </c>
      <c r="K819" s="0" t="n">
        <v>182</v>
      </c>
      <c r="L819" s="0" t="n">
        <v>28</v>
      </c>
      <c r="M819" s="0" t="n">
        <v>2</v>
      </c>
      <c r="N819" s="11" t="n">
        <v>0.15</v>
      </c>
      <c r="O819" s="12" t="n">
        <v>1026.31</v>
      </c>
      <c r="P819" s="12" t="n">
        <v>2231.1</v>
      </c>
      <c r="Q819" s="12" t="n">
        <f aca="false">M819*P819*(1-N819)</f>
        <v>3792.87</v>
      </c>
      <c r="R819" s="12" t="n">
        <f aca="false">M819*O819</f>
        <v>2052.62</v>
      </c>
      <c r="S819" s="12" t="n">
        <f aca="false">Q819-R819</f>
        <v>1740.25</v>
      </c>
      <c r="T819" s="11" t="n">
        <f aca="false">IFERROR(S819/Q819,0)</f>
        <v>0.458821420191043</v>
      </c>
      <c r="U819" s="13" t="n">
        <f aca="false">F819-E819</f>
        <v>28</v>
      </c>
      <c r="V819" s="13" t="n">
        <f aca="false">G819-F819</f>
        <v>7</v>
      </c>
      <c r="W819" s="13" t="n">
        <f aca="false">G819-E819</f>
        <v>35</v>
      </c>
      <c r="X819" s="10" t="n">
        <f aca="false">YEAR(E819)</f>
        <v>2018</v>
      </c>
      <c r="Y819" s="0" t="str">
        <f aca="false">TEXT(E819,"yyyy-mm")</f>
        <v>2018-09</v>
      </c>
      <c r="Z819" s="0" t="str">
        <f aca="false">"Q"&amp;ROUNDUP(MONTH(E819)/3,0)&amp;"-"&amp;YEAR(E819)</f>
        <v>Q3-2018</v>
      </c>
    </row>
    <row r="820" customFormat="false" ht="14.25" hidden="false" customHeight="false" outlineLevel="0" collapsed="false">
      <c r="A820" s="0" t="s">
        <v>862</v>
      </c>
      <c r="B820" s="0" t="s">
        <v>41</v>
      </c>
      <c r="C820" s="0" t="s">
        <v>39</v>
      </c>
      <c r="D820" s="9" t="n">
        <v>43300</v>
      </c>
      <c r="E820" s="9" t="n">
        <v>43346</v>
      </c>
      <c r="F820" s="9" t="n">
        <v>43356</v>
      </c>
      <c r="G820" s="9" t="n">
        <v>43363</v>
      </c>
      <c r="H820" s="10" t="s">
        <v>36</v>
      </c>
      <c r="I820" s="0" t="n">
        <v>25</v>
      </c>
      <c r="J820" s="0" t="n">
        <v>3</v>
      </c>
      <c r="K820" s="0" t="n">
        <v>183</v>
      </c>
      <c r="L820" s="0" t="n">
        <v>37</v>
      </c>
      <c r="M820" s="0" t="n">
        <v>2</v>
      </c>
      <c r="N820" s="11" t="n">
        <v>0.2</v>
      </c>
      <c r="O820" s="12" t="n">
        <v>117.59</v>
      </c>
      <c r="P820" s="12" t="n">
        <v>261.3</v>
      </c>
      <c r="Q820" s="12" t="n">
        <f aca="false">M820*P820*(1-N820)</f>
        <v>418.08</v>
      </c>
      <c r="R820" s="12" t="n">
        <f aca="false">M820*O820</f>
        <v>235.18</v>
      </c>
      <c r="S820" s="12" t="n">
        <f aca="false">Q820-R820</f>
        <v>182.9</v>
      </c>
      <c r="T820" s="11" t="n">
        <f aca="false">IFERROR(S820/Q820,0)</f>
        <v>0.437476081132798</v>
      </c>
      <c r="U820" s="13" t="n">
        <f aca="false">F820-E820</f>
        <v>10</v>
      </c>
      <c r="V820" s="13" t="n">
        <f aca="false">G820-F820</f>
        <v>7</v>
      </c>
      <c r="W820" s="13" t="n">
        <f aca="false">G820-E820</f>
        <v>17</v>
      </c>
      <c r="X820" s="10" t="n">
        <f aca="false">YEAR(E820)</f>
        <v>2018</v>
      </c>
      <c r="Y820" s="0" t="str">
        <f aca="false">TEXT(E820,"yyyy-mm")</f>
        <v>2018-09</v>
      </c>
      <c r="Z820" s="0" t="str">
        <f aca="false">"Q"&amp;ROUNDUP(MONTH(E820)/3,0)&amp;"-"&amp;YEAR(E820)</f>
        <v>Q3-2018</v>
      </c>
    </row>
    <row r="821" customFormat="false" ht="14.25" hidden="false" customHeight="false" outlineLevel="0" collapsed="false">
      <c r="A821" s="0" t="s">
        <v>863</v>
      </c>
      <c r="B821" s="0" t="s">
        <v>34</v>
      </c>
      <c r="C821" s="0" t="s">
        <v>48</v>
      </c>
      <c r="D821" s="9" t="n">
        <v>43200</v>
      </c>
      <c r="E821" s="9" t="n">
        <v>43347</v>
      </c>
      <c r="F821" s="9" t="n">
        <v>43372</v>
      </c>
      <c r="G821" s="9" t="n">
        <v>43374</v>
      </c>
      <c r="H821" s="10" t="s">
        <v>36</v>
      </c>
      <c r="I821" s="0" t="n">
        <v>11</v>
      </c>
      <c r="J821" s="0" t="n">
        <v>35</v>
      </c>
      <c r="K821" s="0" t="n">
        <v>49</v>
      </c>
      <c r="L821" s="0" t="n">
        <v>28</v>
      </c>
      <c r="M821" s="0" t="n">
        <v>3</v>
      </c>
      <c r="N821" s="11" t="n">
        <v>0.2</v>
      </c>
      <c r="O821" s="12" t="n">
        <v>2960.33</v>
      </c>
      <c r="P821" s="12" t="n">
        <v>3524.2</v>
      </c>
      <c r="Q821" s="12" t="n">
        <f aca="false">M821*P821*(1-N821)</f>
        <v>8458.08</v>
      </c>
      <c r="R821" s="12" t="n">
        <f aca="false">M821*O821</f>
        <v>8880.99</v>
      </c>
      <c r="S821" s="12" t="n">
        <f aca="false">Q821-R821</f>
        <v>-422.91</v>
      </c>
      <c r="T821" s="11" t="n">
        <f aca="false">IFERROR(S821/Q821,0)</f>
        <v>-0.0500007093808524</v>
      </c>
      <c r="U821" s="13" t="n">
        <f aca="false">F821-E821</f>
        <v>25</v>
      </c>
      <c r="V821" s="13" t="n">
        <f aca="false">G821-F821</f>
        <v>2</v>
      </c>
      <c r="W821" s="13" t="n">
        <f aca="false">G821-E821</f>
        <v>27</v>
      </c>
      <c r="X821" s="10" t="n">
        <f aca="false">YEAR(E821)</f>
        <v>2018</v>
      </c>
      <c r="Y821" s="0" t="str">
        <f aca="false">TEXT(E821,"yyyy-mm")</f>
        <v>2018-09</v>
      </c>
      <c r="Z821" s="0" t="str">
        <f aca="false">"Q"&amp;ROUNDUP(MONTH(E821)/3,0)&amp;"-"&amp;YEAR(E821)</f>
        <v>Q3-2018</v>
      </c>
    </row>
    <row r="822" customFormat="false" ht="14.25" hidden="false" customHeight="false" outlineLevel="0" collapsed="false">
      <c r="A822" s="0" t="s">
        <v>864</v>
      </c>
      <c r="B822" s="0" t="s">
        <v>34</v>
      </c>
      <c r="C822" s="0" t="s">
        <v>58</v>
      </c>
      <c r="D822" s="9" t="n">
        <v>43200</v>
      </c>
      <c r="E822" s="9" t="n">
        <v>43347</v>
      </c>
      <c r="F822" s="9" t="n">
        <v>43366</v>
      </c>
      <c r="G822" s="9" t="n">
        <v>43368</v>
      </c>
      <c r="H822" s="10" t="s">
        <v>36</v>
      </c>
      <c r="I822" s="0" t="n">
        <v>3</v>
      </c>
      <c r="J822" s="0" t="n">
        <v>43</v>
      </c>
      <c r="K822" s="0" t="n">
        <v>356</v>
      </c>
      <c r="L822" s="0" t="n">
        <v>44</v>
      </c>
      <c r="M822" s="0" t="n">
        <v>6</v>
      </c>
      <c r="N822" s="11" t="n">
        <v>0.3</v>
      </c>
      <c r="O822" s="12" t="n">
        <v>3207.96</v>
      </c>
      <c r="P822" s="12" t="n">
        <v>3819</v>
      </c>
      <c r="Q822" s="12" t="n">
        <f aca="false">M822*P822*(1-N822)</f>
        <v>16039.8</v>
      </c>
      <c r="R822" s="12" t="n">
        <f aca="false">M822*O822</f>
        <v>19247.76</v>
      </c>
      <c r="S822" s="12" t="n">
        <f aca="false">Q822-R822</f>
        <v>-3207.96</v>
      </c>
      <c r="T822" s="11" t="n">
        <f aca="false">IFERROR(S822/Q822,0)</f>
        <v>-0.2</v>
      </c>
      <c r="U822" s="13" t="n">
        <f aca="false">F822-E822</f>
        <v>19</v>
      </c>
      <c r="V822" s="13" t="n">
        <f aca="false">G822-F822</f>
        <v>2</v>
      </c>
      <c r="W822" s="13" t="n">
        <f aca="false">G822-E822</f>
        <v>21</v>
      </c>
      <c r="X822" s="10" t="n">
        <f aca="false">YEAR(E822)</f>
        <v>2018</v>
      </c>
      <c r="Y822" s="0" t="str">
        <f aca="false">TEXT(E822,"yyyy-mm")</f>
        <v>2018-09</v>
      </c>
      <c r="Z822" s="0" t="str">
        <f aca="false">"Q"&amp;ROUNDUP(MONTH(E822)/3,0)&amp;"-"&amp;YEAR(E822)</f>
        <v>Q3-2018</v>
      </c>
    </row>
    <row r="823" customFormat="false" ht="14.25" hidden="false" customHeight="false" outlineLevel="0" collapsed="false">
      <c r="A823" s="0" t="s">
        <v>865</v>
      </c>
      <c r="B823" s="0" t="s">
        <v>43</v>
      </c>
      <c r="C823" s="0" t="s">
        <v>79</v>
      </c>
      <c r="D823" s="9" t="n">
        <v>43300</v>
      </c>
      <c r="E823" s="9" t="n">
        <v>43347</v>
      </c>
      <c r="F823" s="9" t="n">
        <v>43370</v>
      </c>
      <c r="G823" s="9" t="n">
        <v>43380</v>
      </c>
      <c r="H823" s="10" t="s">
        <v>36</v>
      </c>
      <c r="I823" s="0" t="n">
        <v>27</v>
      </c>
      <c r="J823" s="0" t="n">
        <v>26</v>
      </c>
      <c r="K823" s="0" t="n">
        <v>66</v>
      </c>
      <c r="L823" s="0" t="n">
        <v>36</v>
      </c>
      <c r="M823" s="0" t="n">
        <v>5</v>
      </c>
      <c r="N823" s="11" t="n">
        <v>0.15</v>
      </c>
      <c r="O823" s="12" t="n">
        <v>2560.34</v>
      </c>
      <c r="P823" s="12" t="n">
        <v>3879.3</v>
      </c>
      <c r="Q823" s="12" t="n">
        <f aca="false">M823*P823*(1-N823)</f>
        <v>16487.025</v>
      </c>
      <c r="R823" s="12" t="n">
        <f aca="false">M823*O823</f>
        <v>12801.7</v>
      </c>
      <c r="S823" s="12" t="n">
        <f aca="false">Q823-R823</f>
        <v>3685.325</v>
      </c>
      <c r="T823" s="11" t="n">
        <f aca="false">IFERROR(S823/Q823,0)</f>
        <v>0.223528805227141</v>
      </c>
      <c r="U823" s="13" t="n">
        <f aca="false">F823-E823</f>
        <v>23</v>
      </c>
      <c r="V823" s="13" t="n">
        <f aca="false">G823-F823</f>
        <v>10</v>
      </c>
      <c r="W823" s="13" t="n">
        <f aca="false">G823-E823</f>
        <v>33</v>
      </c>
      <c r="X823" s="10" t="n">
        <f aca="false">YEAR(E823)</f>
        <v>2018</v>
      </c>
      <c r="Y823" s="0" t="str">
        <f aca="false">TEXT(E823,"yyyy-mm")</f>
        <v>2018-09</v>
      </c>
      <c r="Z823" s="0" t="str">
        <f aca="false">"Q"&amp;ROUNDUP(MONTH(E823)/3,0)&amp;"-"&amp;YEAR(E823)</f>
        <v>Q3-2018</v>
      </c>
    </row>
    <row r="824" customFormat="false" ht="14.25" hidden="false" customHeight="false" outlineLevel="0" collapsed="false">
      <c r="A824" s="0" t="s">
        <v>866</v>
      </c>
      <c r="B824" s="0" t="s">
        <v>34</v>
      </c>
      <c r="C824" s="0" t="s">
        <v>35</v>
      </c>
      <c r="D824" s="9" t="n">
        <v>43200</v>
      </c>
      <c r="E824" s="9" t="n">
        <v>43347</v>
      </c>
      <c r="F824" s="9" t="n">
        <v>43350</v>
      </c>
      <c r="G824" s="9" t="n">
        <v>43355</v>
      </c>
      <c r="H824" s="10" t="s">
        <v>36</v>
      </c>
      <c r="I824" s="0" t="n">
        <v>8</v>
      </c>
      <c r="J824" s="0" t="n">
        <v>41</v>
      </c>
      <c r="K824" s="0" t="n">
        <v>217</v>
      </c>
      <c r="L824" s="0" t="n">
        <v>12</v>
      </c>
      <c r="M824" s="0" t="n">
        <v>3</v>
      </c>
      <c r="N824" s="11" t="n">
        <v>0.2</v>
      </c>
      <c r="O824" s="12" t="n">
        <v>132.12</v>
      </c>
      <c r="P824" s="12" t="n">
        <v>227.8</v>
      </c>
      <c r="Q824" s="12" t="n">
        <f aca="false">M824*P824*(1-N824)</f>
        <v>546.72</v>
      </c>
      <c r="R824" s="12" t="n">
        <f aca="false">M824*O824</f>
        <v>396.36</v>
      </c>
      <c r="S824" s="12" t="n">
        <f aca="false">Q824-R824</f>
        <v>150.36</v>
      </c>
      <c r="T824" s="11" t="n">
        <f aca="false">IFERROR(S824/Q824,0)</f>
        <v>0.275021949078139</v>
      </c>
      <c r="U824" s="13" t="n">
        <f aca="false">F824-E824</f>
        <v>3</v>
      </c>
      <c r="V824" s="13" t="n">
        <f aca="false">G824-F824</f>
        <v>5</v>
      </c>
      <c r="W824" s="13" t="n">
        <f aca="false">G824-E824</f>
        <v>8</v>
      </c>
      <c r="X824" s="10" t="n">
        <f aca="false">YEAR(E824)</f>
        <v>2018</v>
      </c>
      <c r="Y824" s="0" t="str">
        <f aca="false">TEXT(E824,"yyyy-mm")</f>
        <v>2018-09</v>
      </c>
      <c r="Z824" s="0" t="str">
        <f aca="false">"Q"&amp;ROUNDUP(MONTH(E824)/3,0)&amp;"-"&amp;YEAR(E824)</f>
        <v>Q3-2018</v>
      </c>
    </row>
    <row r="825" customFormat="false" ht="14.25" hidden="false" customHeight="false" outlineLevel="0" collapsed="false">
      <c r="A825" s="0" t="s">
        <v>867</v>
      </c>
      <c r="B825" s="0" t="s">
        <v>38</v>
      </c>
      <c r="C825" s="0" t="s">
        <v>35</v>
      </c>
      <c r="D825" s="9" t="n">
        <v>43200</v>
      </c>
      <c r="E825" s="9" t="n">
        <v>43347</v>
      </c>
      <c r="F825" s="9" t="n">
        <v>43361</v>
      </c>
      <c r="G825" s="9" t="n">
        <v>43365</v>
      </c>
      <c r="H825" s="10" t="s">
        <v>36</v>
      </c>
      <c r="I825" s="0" t="n">
        <v>20</v>
      </c>
      <c r="J825" s="0" t="n">
        <v>50</v>
      </c>
      <c r="K825" s="0" t="n">
        <v>251</v>
      </c>
      <c r="L825" s="0" t="n">
        <v>29</v>
      </c>
      <c r="M825" s="0" t="n">
        <v>2</v>
      </c>
      <c r="N825" s="11" t="n">
        <v>0.1</v>
      </c>
      <c r="O825" s="12" t="n">
        <v>847.82</v>
      </c>
      <c r="P825" s="12" t="n">
        <v>1145.7</v>
      </c>
      <c r="Q825" s="12" t="n">
        <f aca="false">M825*P825*(1-N825)</f>
        <v>2062.26</v>
      </c>
      <c r="R825" s="12" t="n">
        <f aca="false">M825*O825</f>
        <v>1695.64</v>
      </c>
      <c r="S825" s="12" t="n">
        <f aca="false">Q825-R825</f>
        <v>366.62</v>
      </c>
      <c r="T825" s="11" t="n">
        <f aca="false">IFERROR(S825/Q825,0)</f>
        <v>0.177775838158137</v>
      </c>
      <c r="U825" s="13" t="n">
        <f aca="false">F825-E825</f>
        <v>14</v>
      </c>
      <c r="V825" s="13" t="n">
        <f aca="false">G825-F825</f>
        <v>4</v>
      </c>
      <c r="W825" s="13" t="n">
        <f aca="false">G825-E825</f>
        <v>18</v>
      </c>
      <c r="X825" s="10" t="n">
        <f aca="false">YEAR(E825)</f>
        <v>2018</v>
      </c>
      <c r="Y825" s="0" t="str">
        <f aca="false">TEXT(E825,"yyyy-mm")</f>
        <v>2018-09</v>
      </c>
      <c r="Z825" s="0" t="str">
        <f aca="false">"Q"&amp;ROUNDUP(MONTH(E825)/3,0)&amp;"-"&amp;YEAR(E825)</f>
        <v>Q3-2018</v>
      </c>
    </row>
    <row r="826" customFormat="false" ht="14.25" hidden="false" customHeight="false" outlineLevel="0" collapsed="false">
      <c r="A826" s="0" t="s">
        <v>868</v>
      </c>
      <c r="B826" s="0" t="s">
        <v>41</v>
      </c>
      <c r="C826" s="0" t="s">
        <v>48</v>
      </c>
      <c r="D826" s="9" t="n">
        <v>43300</v>
      </c>
      <c r="E826" s="9" t="n">
        <v>43347</v>
      </c>
      <c r="F826" s="9" t="n">
        <v>43353</v>
      </c>
      <c r="G826" s="9" t="n">
        <v>43362</v>
      </c>
      <c r="H826" s="10" t="s">
        <v>36</v>
      </c>
      <c r="I826" s="0" t="n">
        <v>20</v>
      </c>
      <c r="J826" s="0" t="n">
        <v>27</v>
      </c>
      <c r="K826" s="0" t="n">
        <v>41</v>
      </c>
      <c r="L826" s="0" t="n">
        <v>46</v>
      </c>
      <c r="M826" s="0" t="n">
        <v>2</v>
      </c>
      <c r="N826" s="11" t="n">
        <v>0.05</v>
      </c>
      <c r="O826" s="12" t="n">
        <v>1134.98</v>
      </c>
      <c r="P826" s="12" t="n">
        <v>2579.5</v>
      </c>
      <c r="Q826" s="12" t="n">
        <f aca="false">M826*P826*(1-N826)</f>
        <v>4901.05</v>
      </c>
      <c r="R826" s="12" t="n">
        <f aca="false">M826*O826</f>
        <v>2269.96</v>
      </c>
      <c r="S826" s="12" t="n">
        <f aca="false">Q826-R826</f>
        <v>2631.09</v>
      </c>
      <c r="T826" s="11" t="n">
        <f aca="false">IFERROR(S826/Q826,0)</f>
        <v>0.536842105263158</v>
      </c>
      <c r="U826" s="13" t="n">
        <f aca="false">F826-E826</f>
        <v>6</v>
      </c>
      <c r="V826" s="13" t="n">
        <f aca="false">G826-F826</f>
        <v>9</v>
      </c>
      <c r="W826" s="13" t="n">
        <f aca="false">G826-E826</f>
        <v>15</v>
      </c>
      <c r="X826" s="10" t="n">
        <f aca="false">YEAR(E826)</f>
        <v>2018</v>
      </c>
      <c r="Y826" s="0" t="str">
        <f aca="false">TEXT(E826,"yyyy-mm")</f>
        <v>2018-09</v>
      </c>
      <c r="Z826" s="0" t="str">
        <f aca="false">"Q"&amp;ROUNDUP(MONTH(E826)/3,0)&amp;"-"&amp;YEAR(E826)</f>
        <v>Q3-2018</v>
      </c>
    </row>
    <row r="827" customFormat="false" ht="14.25" hidden="false" customHeight="false" outlineLevel="0" collapsed="false">
      <c r="A827" s="0" t="s">
        <v>869</v>
      </c>
      <c r="B827" s="0" t="s">
        <v>38</v>
      </c>
      <c r="C827" s="0" t="s">
        <v>35</v>
      </c>
      <c r="D827" s="9" t="n">
        <v>43200</v>
      </c>
      <c r="E827" s="9" t="n">
        <v>43347</v>
      </c>
      <c r="F827" s="9" t="n">
        <v>43374</v>
      </c>
      <c r="G827" s="9" t="n">
        <v>43376</v>
      </c>
      <c r="H827" s="10" t="s">
        <v>36</v>
      </c>
      <c r="I827" s="0" t="n">
        <v>13</v>
      </c>
      <c r="J827" s="0" t="n">
        <v>4</v>
      </c>
      <c r="K827" s="0" t="n">
        <v>239</v>
      </c>
      <c r="L827" s="0" t="n">
        <v>35</v>
      </c>
      <c r="M827" s="0" t="n">
        <v>8</v>
      </c>
      <c r="N827" s="11" t="n">
        <v>0.2</v>
      </c>
      <c r="O827" s="12" t="n">
        <v>464.31</v>
      </c>
      <c r="P827" s="12" t="n">
        <v>1105.5</v>
      </c>
      <c r="Q827" s="12" t="n">
        <f aca="false">M827*P827*(1-N827)</f>
        <v>7075.2</v>
      </c>
      <c r="R827" s="12" t="n">
        <f aca="false">M827*O827</f>
        <v>3714.48</v>
      </c>
      <c r="S827" s="12" t="n">
        <f aca="false">Q827-R827</f>
        <v>3360.72</v>
      </c>
      <c r="T827" s="11" t="n">
        <f aca="false">IFERROR(S827/Q827,0)</f>
        <v>0.475</v>
      </c>
      <c r="U827" s="13" t="n">
        <f aca="false">F827-E827</f>
        <v>27</v>
      </c>
      <c r="V827" s="13" t="n">
        <f aca="false">G827-F827</f>
        <v>2</v>
      </c>
      <c r="W827" s="13" t="n">
        <f aca="false">G827-E827</f>
        <v>29</v>
      </c>
      <c r="X827" s="10" t="n">
        <f aca="false">YEAR(E827)</f>
        <v>2018</v>
      </c>
      <c r="Y827" s="0" t="str">
        <f aca="false">TEXT(E827,"yyyy-mm")</f>
        <v>2018-09</v>
      </c>
      <c r="Z827" s="0" t="str">
        <f aca="false">"Q"&amp;ROUNDUP(MONTH(E827)/3,0)&amp;"-"&amp;YEAR(E827)</f>
        <v>Q3-2018</v>
      </c>
    </row>
    <row r="828" customFormat="false" ht="14.25" hidden="false" customHeight="false" outlineLevel="0" collapsed="false">
      <c r="A828" s="0" t="s">
        <v>870</v>
      </c>
      <c r="B828" s="0" t="s">
        <v>43</v>
      </c>
      <c r="C828" s="0" t="s">
        <v>46</v>
      </c>
      <c r="D828" s="9" t="n">
        <v>43200</v>
      </c>
      <c r="E828" s="9" t="n">
        <v>43347</v>
      </c>
      <c r="F828" s="9" t="n">
        <v>43360</v>
      </c>
      <c r="G828" s="9" t="n">
        <v>43367</v>
      </c>
      <c r="H828" s="10" t="s">
        <v>36</v>
      </c>
      <c r="I828" s="0" t="n">
        <v>28</v>
      </c>
      <c r="J828" s="0" t="n">
        <v>32</v>
      </c>
      <c r="K828" s="0" t="n">
        <v>271</v>
      </c>
      <c r="L828" s="0" t="n">
        <v>13</v>
      </c>
      <c r="M828" s="0" t="n">
        <v>4</v>
      </c>
      <c r="N828" s="11" t="n">
        <v>0.4</v>
      </c>
      <c r="O828" s="12" t="n">
        <v>1215.85</v>
      </c>
      <c r="P828" s="12" t="n">
        <v>1762.1</v>
      </c>
      <c r="Q828" s="12" t="n">
        <f aca="false">M828*P828*(1-N828)</f>
        <v>4229.04</v>
      </c>
      <c r="R828" s="12" t="n">
        <f aca="false">M828*O828</f>
        <v>4863.4</v>
      </c>
      <c r="S828" s="12" t="n">
        <f aca="false">Q828-R828</f>
        <v>-634.36</v>
      </c>
      <c r="T828" s="11" t="n">
        <f aca="false">IFERROR(S828/Q828,0)</f>
        <v>-0.150000945841136</v>
      </c>
      <c r="U828" s="13" t="n">
        <f aca="false">F828-E828</f>
        <v>13</v>
      </c>
      <c r="V828" s="13" t="n">
        <f aca="false">G828-F828</f>
        <v>7</v>
      </c>
      <c r="W828" s="13" t="n">
        <f aca="false">G828-E828</f>
        <v>20</v>
      </c>
      <c r="X828" s="10" t="n">
        <f aca="false">YEAR(E828)</f>
        <v>2018</v>
      </c>
      <c r="Y828" s="0" t="str">
        <f aca="false">TEXT(E828,"yyyy-mm")</f>
        <v>2018-09</v>
      </c>
      <c r="Z828" s="0" t="str">
        <f aca="false">"Q"&amp;ROUNDUP(MONTH(E828)/3,0)&amp;"-"&amp;YEAR(E828)</f>
        <v>Q3-2018</v>
      </c>
    </row>
    <row r="829" customFormat="false" ht="14.25" hidden="false" customHeight="false" outlineLevel="0" collapsed="false">
      <c r="A829" s="0" t="s">
        <v>871</v>
      </c>
      <c r="B829" s="0" t="s">
        <v>38</v>
      </c>
      <c r="C829" s="0" t="s">
        <v>46</v>
      </c>
      <c r="D829" s="9" t="n">
        <v>43300</v>
      </c>
      <c r="E829" s="9" t="n">
        <v>43347</v>
      </c>
      <c r="F829" s="9" t="n">
        <v>43371</v>
      </c>
      <c r="G829" s="9" t="n">
        <v>43372</v>
      </c>
      <c r="H829" s="10" t="s">
        <v>36</v>
      </c>
      <c r="I829" s="0" t="n">
        <v>13</v>
      </c>
      <c r="J829" s="0" t="n">
        <v>17</v>
      </c>
      <c r="K829" s="0" t="n">
        <v>287</v>
      </c>
      <c r="L829" s="0" t="n">
        <v>39</v>
      </c>
      <c r="M829" s="0" t="n">
        <v>3</v>
      </c>
      <c r="N829" s="11" t="n">
        <v>0.2</v>
      </c>
      <c r="O829" s="12" t="n">
        <v>935.25</v>
      </c>
      <c r="P829" s="12" t="n">
        <v>1989.9</v>
      </c>
      <c r="Q829" s="12" t="n">
        <f aca="false">M829*P829*(1-N829)</f>
        <v>4775.76</v>
      </c>
      <c r="R829" s="12" t="n">
        <f aca="false">M829*O829</f>
        <v>2805.75</v>
      </c>
      <c r="S829" s="12" t="n">
        <f aca="false">Q829-R829</f>
        <v>1970.01</v>
      </c>
      <c r="T829" s="11" t="n">
        <f aca="false">IFERROR(S829/Q829,0)</f>
        <v>0.41250188451681</v>
      </c>
      <c r="U829" s="13" t="n">
        <f aca="false">F829-E829</f>
        <v>24</v>
      </c>
      <c r="V829" s="13" t="n">
        <f aca="false">G829-F829</f>
        <v>1</v>
      </c>
      <c r="W829" s="13" t="n">
        <f aca="false">G829-E829</f>
        <v>25</v>
      </c>
      <c r="X829" s="10" t="n">
        <f aca="false">YEAR(E829)</f>
        <v>2018</v>
      </c>
      <c r="Y829" s="0" t="str">
        <f aca="false">TEXT(E829,"yyyy-mm")</f>
        <v>2018-09</v>
      </c>
      <c r="Z829" s="0" t="str">
        <f aca="false">"Q"&amp;ROUNDUP(MONTH(E829)/3,0)&amp;"-"&amp;YEAR(E829)</f>
        <v>Q3-2018</v>
      </c>
    </row>
    <row r="830" customFormat="false" ht="14.25" hidden="false" customHeight="false" outlineLevel="0" collapsed="false">
      <c r="A830" s="0" t="s">
        <v>872</v>
      </c>
      <c r="B830" s="0" t="s">
        <v>34</v>
      </c>
      <c r="C830" s="0" t="s">
        <v>39</v>
      </c>
      <c r="D830" s="9" t="n">
        <v>43200</v>
      </c>
      <c r="E830" s="9" t="n">
        <v>43348</v>
      </c>
      <c r="F830" s="9" t="n">
        <v>43369</v>
      </c>
      <c r="G830" s="9" t="n">
        <v>43377</v>
      </c>
      <c r="H830" s="10" t="s">
        <v>36</v>
      </c>
      <c r="I830" s="0" t="n">
        <v>7</v>
      </c>
      <c r="J830" s="0" t="n">
        <v>14</v>
      </c>
      <c r="K830" s="0" t="n">
        <v>159</v>
      </c>
      <c r="L830" s="0" t="n">
        <v>33</v>
      </c>
      <c r="M830" s="0" t="n">
        <v>3</v>
      </c>
      <c r="N830" s="11" t="n">
        <v>0.1</v>
      </c>
      <c r="O830" s="12" t="n">
        <v>198.59</v>
      </c>
      <c r="P830" s="12" t="n">
        <v>261.3</v>
      </c>
      <c r="Q830" s="12" t="n">
        <f aca="false">M830*P830*(1-N830)</f>
        <v>705.51</v>
      </c>
      <c r="R830" s="12" t="n">
        <f aca="false">M830*O830</f>
        <v>595.77</v>
      </c>
      <c r="S830" s="12" t="n">
        <f aca="false">Q830-R830</f>
        <v>109.74</v>
      </c>
      <c r="T830" s="11" t="n">
        <f aca="false">IFERROR(S830/Q830,0)</f>
        <v>0.155547051069439</v>
      </c>
      <c r="U830" s="13" t="n">
        <f aca="false">F830-E830</f>
        <v>21</v>
      </c>
      <c r="V830" s="13" t="n">
        <f aca="false">G830-F830</f>
        <v>8</v>
      </c>
      <c r="W830" s="13" t="n">
        <f aca="false">G830-E830</f>
        <v>29</v>
      </c>
      <c r="X830" s="10" t="n">
        <f aca="false">YEAR(E830)</f>
        <v>2018</v>
      </c>
      <c r="Y830" s="0" t="str">
        <f aca="false">TEXT(E830,"yyyy-mm")</f>
        <v>2018-09</v>
      </c>
      <c r="Z830" s="0" t="str">
        <f aca="false">"Q"&amp;ROUNDUP(MONTH(E830)/3,0)&amp;"-"&amp;YEAR(E830)</f>
        <v>Q3-2018</v>
      </c>
    </row>
    <row r="831" customFormat="false" ht="14.25" hidden="false" customHeight="false" outlineLevel="0" collapsed="false">
      <c r="A831" s="0" t="s">
        <v>873</v>
      </c>
      <c r="B831" s="0" t="s">
        <v>43</v>
      </c>
      <c r="C831" s="0" t="s">
        <v>48</v>
      </c>
      <c r="D831" s="9" t="n">
        <v>43200</v>
      </c>
      <c r="E831" s="9" t="n">
        <v>43348</v>
      </c>
      <c r="F831" s="9" t="n">
        <v>43350</v>
      </c>
      <c r="G831" s="9" t="n">
        <v>43355</v>
      </c>
      <c r="H831" s="10" t="s">
        <v>36</v>
      </c>
      <c r="I831" s="0" t="n">
        <v>27</v>
      </c>
      <c r="J831" s="0" t="n">
        <v>35</v>
      </c>
      <c r="K831" s="0" t="n">
        <v>31</v>
      </c>
      <c r="L831" s="0" t="n">
        <v>34</v>
      </c>
      <c r="M831" s="0" t="n">
        <v>6</v>
      </c>
      <c r="N831" s="11" t="n">
        <v>0.1</v>
      </c>
      <c r="O831" s="12" t="n">
        <v>675.36</v>
      </c>
      <c r="P831" s="12" t="n">
        <v>1072</v>
      </c>
      <c r="Q831" s="12" t="n">
        <f aca="false">M831*P831*(1-N831)</f>
        <v>5788.8</v>
      </c>
      <c r="R831" s="12" t="n">
        <f aca="false">M831*O831</f>
        <v>4052.16</v>
      </c>
      <c r="S831" s="12" t="n">
        <f aca="false">Q831-R831</f>
        <v>1736.64</v>
      </c>
      <c r="T831" s="11" t="n">
        <f aca="false">IFERROR(S831/Q831,0)</f>
        <v>0.3</v>
      </c>
      <c r="U831" s="13" t="n">
        <f aca="false">F831-E831</f>
        <v>2</v>
      </c>
      <c r="V831" s="13" t="n">
        <f aca="false">G831-F831</f>
        <v>5</v>
      </c>
      <c r="W831" s="13" t="n">
        <f aca="false">G831-E831</f>
        <v>7</v>
      </c>
      <c r="X831" s="10" t="n">
        <f aca="false">YEAR(E831)</f>
        <v>2018</v>
      </c>
      <c r="Y831" s="0" t="str">
        <f aca="false">TEXT(E831,"yyyy-mm")</f>
        <v>2018-09</v>
      </c>
      <c r="Z831" s="0" t="str">
        <f aca="false">"Q"&amp;ROUNDUP(MONTH(E831)/3,0)&amp;"-"&amp;YEAR(E831)</f>
        <v>Q3-2018</v>
      </c>
    </row>
    <row r="832" customFormat="false" ht="14.25" hidden="false" customHeight="false" outlineLevel="0" collapsed="false">
      <c r="A832" s="0" t="s">
        <v>874</v>
      </c>
      <c r="B832" s="0" t="s">
        <v>34</v>
      </c>
      <c r="C832" s="0" t="s">
        <v>39</v>
      </c>
      <c r="D832" s="9" t="n">
        <v>43200</v>
      </c>
      <c r="E832" s="9" t="n">
        <v>43348</v>
      </c>
      <c r="F832" s="9" t="n">
        <v>43376</v>
      </c>
      <c r="G832" s="9" t="n">
        <v>43377</v>
      </c>
      <c r="H832" s="10" t="s">
        <v>36</v>
      </c>
      <c r="I832" s="0" t="n">
        <v>12</v>
      </c>
      <c r="J832" s="0" t="n">
        <v>21</v>
      </c>
      <c r="K832" s="0" t="n">
        <v>184</v>
      </c>
      <c r="L832" s="0" t="n">
        <v>9</v>
      </c>
      <c r="M832" s="0" t="n">
        <v>5</v>
      </c>
      <c r="N832" s="11" t="n">
        <v>0.075</v>
      </c>
      <c r="O832" s="12" t="n">
        <v>899.81</v>
      </c>
      <c r="P832" s="12" t="n">
        <v>1058.6</v>
      </c>
      <c r="Q832" s="12" t="n">
        <f aca="false">M832*P832*(1-N832)</f>
        <v>4896.025</v>
      </c>
      <c r="R832" s="12" t="n">
        <f aca="false">M832*O832</f>
        <v>4499.05</v>
      </c>
      <c r="S832" s="12" t="n">
        <f aca="false">Q832-R832</f>
        <v>396.975000000001</v>
      </c>
      <c r="T832" s="11" t="n">
        <f aca="false">IFERROR(S832/Q832,0)</f>
        <v>0.0810810810810813</v>
      </c>
      <c r="U832" s="13" t="n">
        <f aca="false">F832-E832</f>
        <v>28</v>
      </c>
      <c r="V832" s="13" t="n">
        <f aca="false">G832-F832</f>
        <v>1</v>
      </c>
      <c r="W832" s="13" t="n">
        <f aca="false">G832-E832</f>
        <v>29</v>
      </c>
      <c r="X832" s="10" t="n">
        <f aca="false">YEAR(E832)</f>
        <v>2018</v>
      </c>
      <c r="Y832" s="0" t="str">
        <f aca="false">TEXT(E832,"yyyy-mm")</f>
        <v>2018-09</v>
      </c>
      <c r="Z832" s="0" t="str">
        <f aca="false">"Q"&amp;ROUNDUP(MONTH(E832)/3,0)&amp;"-"&amp;YEAR(E832)</f>
        <v>Q3-2018</v>
      </c>
    </row>
    <row r="833" customFormat="false" ht="14.25" hidden="false" customHeight="false" outlineLevel="0" collapsed="false">
      <c r="A833" s="0" t="s">
        <v>875</v>
      </c>
      <c r="B833" s="0" t="s">
        <v>34</v>
      </c>
      <c r="C833" s="0" t="s">
        <v>35</v>
      </c>
      <c r="D833" s="9" t="n">
        <v>43300</v>
      </c>
      <c r="E833" s="9" t="n">
        <v>43348</v>
      </c>
      <c r="F833" s="9" t="n">
        <v>43374</v>
      </c>
      <c r="G833" s="9" t="n">
        <v>43375</v>
      </c>
      <c r="H833" s="10" t="s">
        <v>36</v>
      </c>
      <c r="I833" s="0" t="n">
        <v>9</v>
      </c>
      <c r="J833" s="0" t="n">
        <v>20</v>
      </c>
      <c r="K833" s="0" t="n">
        <v>211</v>
      </c>
      <c r="L833" s="0" t="n">
        <v>37</v>
      </c>
      <c r="M833" s="0" t="n">
        <v>7</v>
      </c>
      <c r="N833" s="11" t="n">
        <v>0.05</v>
      </c>
      <c r="O833" s="12" t="n">
        <v>131.39</v>
      </c>
      <c r="P833" s="12" t="n">
        <v>247.9</v>
      </c>
      <c r="Q833" s="12" t="n">
        <f aca="false">M833*P833*(1-N833)</f>
        <v>1648.535</v>
      </c>
      <c r="R833" s="12" t="n">
        <f aca="false">M833*O833</f>
        <v>919.73</v>
      </c>
      <c r="S833" s="12" t="n">
        <f aca="false">Q833-R833</f>
        <v>728.805</v>
      </c>
      <c r="T833" s="11" t="n">
        <f aca="false">IFERROR(S833/Q833,0)</f>
        <v>0.44209252457485</v>
      </c>
      <c r="U833" s="13" t="n">
        <f aca="false">F833-E833</f>
        <v>26</v>
      </c>
      <c r="V833" s="13" t="n">
        <f aca="false">G833-F833</f>
        <v>1</v>
      </c>
      <c r="W833" s="13" t="n">
        <f aca="false">G833-E833</f>
        <v>27</v>
      </c>
      <c r="X833" s="10" t="n">
        <f aca="false">YEAR(E833)</f>
        <v>2018</v>
      </c>
      <c r="Y833" s="0" t="str">
        <f aca="false">TEXT(E833,"yyyy-mm")</f>
        <v>2018-09</v>
      </c>
      <c r="Z833" s="0" t="str">
        <f aca="false">"Q"&amp;ROUNDUP(MONTH(E833)/3,0)&amp;"-"&amp;YEAR(E833)</f>
        <v>Q3-2018</v>
      </c>
    </row>
    <row r="834" customFormat="false" ht="14.25" hidden="false" customHeight="false" outlineLevel="0" collapsed="false">
      <c r="A834" s="0" t="s">
        <v>876</v>
      </c>
      <c r="B834" s="0" t="s">
        <v>34</v>
      </c>
      <c r="C834" s="0" t="s">
        <v>48</v>
      </c>
      <c r="D834" s="9" t="n">
        <v>43300</v>
      </c>
      <c r="E834" s="9" t="n">
        <v>43348</v>
      </c>
      <c r="F834" s="9" t="n">
        <v>43376</v>
      </c>
      <c r="G834" s="9" t="n">
        <v>43383</v>
      </c>
      <c r="H834" s="10" t="s">
        <v>36</v>
      </c>
      <c r="I834" s="0" t="n">
        <v>7</v>
      </c>
      <c r="J834" s="0" t="n">
        <v>11</v>
      </c>
      <c r="K834" s="0" t="n">
        <v>22</v>
      </c>
      <c r="L834" s="0" t="n">
        <v>37</v>
      </c>
      <c r="M834" s="0" t="n">
        <v>8</v>
      </c>
      <c r="N834" s="11" t="n">
        <v>0.1</v>
      </c>
      <c r="O834" s="12" t="n">
        <v>1117.16</v>
      </c>
      <c r="P834" s="12" t="n">
        <v>2659.9</v>
      </c>
      <c r="Q834" s="12" t="n">
        <f aca="false">M834*P834*(1-N834)</f>
        <v>19151.28</v>
      </c>
      <c r="R834" s="12" t="n">
        <f aca="false">M834*O834</f>
        <v>8937.28</v>
      </c>
      <c r="S834" s="12" t="n">
        <f aca="false">Q834-R834</f>
        <v>10214</v>
      </c>
      <c r="T834" s="11" t="n">
        <f aca="false">IFERROR(S834/Q834,0)</f>
        <v>0.533332497880037</v>
      </c>
      <c r="U834" s="13" t="n">
        <f aca="false">F834-E834</f>
        <v>28</v>
      </c>
      <c r="V834" s="13" t="n">
        <f aca="false">G834-F834</f>
        <v>7</v>
      </c>
      <c r="W834" s="13" t="n">
        <f aca="false">G834-E834</f>
        <v>35</v>
      </c>
      <c r="X834" s="10" t="n">
        <f aca="false">YEAR(E834)</f>
        <v>2018</v>
      </c>
      <c r="Y834" s="0" t="str">
        <f aca="false">TEXT(E834,"yyyy-mm")</f>
        <v>2018-09</v>
      </c>
      <c r="Z834" s="0" t="str">
        <f aca="false">"Q"&amp;ROUNDUP(MONTH(E834)/3,0)&amp;"-"&amp;YEAR(E834)</f>
        <v>Q3-2018</v>
      </c>
    </row>
    <row r="835" customFormat="false" ht="14.25" hidden="false" customHeight="false" outlineLevel="0" collapsed="false">
      <c r="A835" s="0" t="s">
        <v>877</v>
      </c>
      <c r="B835" s="0" t="s">
        <v>34</v>
      </c>
      <c r="C835" s="0" t="s">
        <v>39</v>
      </c>
      <c r="D835" s="9" t="n">
        <v>43200</v>
      </c>
      <c r="E835" s="9" t="n">
        <v>43348</v>
      </c>
      <c r="F835" s="9" t="n">
        <v>43373</v>
      </c>
      <c r="G835" s="9" t="n">
        <v>43382</v>
      </c>
      <c r="H835" s="10" t="s">
        <v>36</v>
      </c>
      <c r="I835" s="0" t="n">
        <v>9</v>
      </c>
      <c r="J835" s="0" t="n">
        <v>44</v>
      </c>
      <c r="K835" s="0" t="n">
        <v>152</v>
      </c>
      <c r="L835" s="0" t="n">
        <v>34</v>
      </c>
      <c r="M835" s="0" t="n">
        <v>3</v>
      </c>
      <c r="N835" s="11" t="n">
        <v>0.05</v>
      </c>
      <c r="O835" s="12" t="n">
        <v>866.71</v>
      </c>
      <c r="P835" s="12" t="n">
        <v>1031.8</v>
      </c>
      <c r="Q835" s="12" t="n">
        <f aca="false">M835*P835*(1-N835)</f>
        <v>2940.63</v>
      </c>
      <c r="R835" s="12" t="n">
        <f aca="false">M835*O835</f>
        <v>2600.13</v>
      </c>
      <c r="S835" s="12" t="n">
        <f aca="false">Q835-R835</f>
        <v>340.5</v>
      </c>
      <c r="T835" s="11" t="n">
        <f aca="false">IFERROR(S835/Q835,0)</f>
        <v>0.115791514063313</v>
      </c>
      <c r="U835" s="13" t="n">
        <f aca="false">F835-E835</f>
        <v>25</v>
      </c>
      <c r="V835" s="13" t="n">
        <f aca="false">G835-F835</f>
        <v>9</v>
      </c>
      <c r="W835" s="13" t="n">
        <f aca="false">G835-E835</f>
        <v>34</v>
      </c>
      <c r="X835" s="10" t="n">
        <f aca="false">YEAR(E835)</f>
        <v>2018</v>
      </c>
      <c r="Y835" s="0" t="str">
        <f aca="false">TEXT(E835,"yyyy-mm")</f>
        <v>2018-09</v>
      </c>
      <c r="Z835" s="0" t="str">
        <f aca="false">"Q"&amp;ROUNDUP(MONTH(E835)/3,0)&amp;"-"&amp;YEAR(E835)</f>
        <v>Q3-2018</v>
      </c>
    </row>
    <row r="836" customFormat="false" ht="14.25" hidden="false" customHeight="false" outlineLevel="0" collapsed="false">
      <c r="A836" s="0" t="s">
        <v>878</v>
      </c>
      <c r="B836" s="0" t="s">
        <v>38</v>
      </c>
      <c r="C836" s="0" t="s">
        <v>48</v>
      </c>
      <c r="D836" s="9" t="n">
        <v>43200</v>
      </c>
      <c r="E836" s="9" t="n">
        <v>43348</v>
      </c>
      <c r="F836" s="9" t="n">
        <v>43356</v>
      </c>
      <c r="G836" s="9" t="n">
        <v>43363</v>
      </c>
      <c r="H836" s="10" t="s">
        <v>36</v>
      </c>
      <c r="I836" s="0" t="n">
        <v>15</v>
      </c>
      <c r="J836" s="0" t="n">
        <v>8</v>
      </c>
      <c r="K836" s="0" t="n">
        <v>44</v>
      </c>
      <c r="L836" s="0" t="n">
        <v>32</v>
      </c>
      <c r="M836" s="0" t="n">
        <v>7</v>
      </c>
      <c r="N836" s="11" t="n">
        <v>0.15</v>
      </c>
      <c r="O836" s="12" t="n">
        <v>1120.24</v>
      </c>
      <c r="P836" s="12" t="n">
        <v>2546</v>
      </c>
      <c r="Q836" s="12" t="n">
        <f aca="false">M836*P836*(1-N836)</f>
        <v>15148.7</v>
      </c>
      <c r="R836" s="12" t="n">
        <f aca="false">M836*O836</f>
        <v>7841.68</v>
      </c>
      <c r="S836" s="12" t="n">
        <f aca="false">Q836-R836</f>
        <v>7307.02</v>
      </c>
      <c r="T836" s="11" t="n">
        <f aca="false">IFERROR(S836/Q836,0)</f>
        <v>0.482352941176471</v>
      </c>
      <c r="U836" s="13" t="n">
        <f aca="false">F836-E836</f>
        <v>8</v>
      </c>
      <c r="V836" s="13" t="n">
        <f aca="false">G836-F836</f>
        <v>7</v>
      </c>
      <c r="W836" s="13" t="n">
        <f aca="false">G836-E836</f>
        <v>15</v>
      </c>
      <c r="X836" s="10" t="n">
        <f aca="false">YEAR(E836)</f>
        <v>2018</v>
      </c>
      <c r="Y836" s="0" t="str">
        <f aca="false">TEXT(E836,"yyyy-mm")</f>
        <v>2018-09</v>
      </c>
      <c r="Z836" s="0" t="str">
        <f aca="false">"Q"&amp;ROUNDUP(MONTH(E836)/3,0)&amp;"-"&amp;YEAR(E836)</f>
        <v>Q3-2018</v>
      </c>
    </row>
    <row r="837" customFormat="false" ht="14.25" hidden="false" customHeight="false" outlineLevel="0" collapsed="false">
      <c r="A837" s="0" t="s">
        <v>879</v>
      </c>
      <c r="B837" s="0" t="s">
        <v>38</v>
      </c>
      <c r="C837" s="0" t="s">
        <v>48</v>
      </c>
      <c r="D837" s="9" t="n">
        <v>43300</v>
      </c>
      <c r="E837" s="9" t="n">
        <v>43348</v>
      </c>
      <c r="F837" s="9" t="n">
        <v>43364</v>
      </c>
      <c r="G837" s="9" t="n">
        <v>43366</v>
      </c>
      <c r="H837" s="10" t="s">
        <v>36</v>
      </c>
      <c r="I837" s="0" t="n">
        <v>18</v>
      </c>
      <c r="J837" s="0" t="n">
        <v>21</v>
      </c>
      <c r="K837" s="0" t="n">
        <v>54</v>
      </c>
      <c r="L837" s="0" t="n">
        <v>4</v>
      </c>
      <c r="M837" s="0" t="n">
        <v>7</v>
      </c>
      <c r="N837" s="11" t="n">
        <v>0.1</v>
      </c>
      <c r="O837" s="12" t="n">
        <v>660.35</v>
      </c>
      <c r="P837" s="12" t="n">
        <v>857.6</v>
      </c>
      <c r="Q837" s="12" t="n">
        <f aca="false">M837*P837*(1-N837)</f>
        <v>5402.88</v>
      </c>
      <c r="R837" s="12" t="n">
        <f aca="false">M837*O837</f>
        <v>4622.45</v>
      </c>
      <c r="S837" s="12" t="n">
        <f aca="false">Q837-R837</f>
        <v>780.43</v>
      </c>
      <c r="T837" s="11" t="n">
        <f aca="false">IFERROR(S837/Q837,0)</f>
        <v>0.144447035655058</v>
      </c>
      <c r="U837" s="13" t="n">
        <f aca="false">F837-E837</f>
        <v>16</v>
      </c>
      <c r="V837" s="13" t="n">
        <f aca="false">G837-F837</f>
        <v>2</v>
      </c>
      <c r="W837" s="13" t="n">
        <f aca="false">G837-E837</f>
        <v>18</v>
      </c>
      <c r="X837" s="10" t="n">
        <f aca="false">YEAR(E837)</f>
        <v>2018</v>
      </c>
      <c r="Y837" s="0" t="str">
        <f aca="false">TEXT(E837,"yyyy-mm")</f>
        <v>2018-09</v>
      </c>
      <c r="Z837" s="0" t="str">
        <f aca="false">"Q"&amp;ROUNDUP(MONTH(E837)/3,0)&amp;"-"&amp;YEAR(E837)</f>
        <v>Q3-2018</v>
      </c>
    </row>
    <row r="838" customFormat="false" ht="14.25" hidden="false" customHeight="false" outlineLevel="0" collapsed="false">
      <c r="A838" s="0" t="s">
        <v>880</v>
      </c>
      <c r="B838" s="0" t="s">
        <v>38</v>
      </c>
      <c r="C838" s="0" t="s">
        <v>39</v>
      </c>
      <c r="D838" s="9" t="n">
        <v>43200</v>
      </c>
      <c r="E838" s="9" t="n">
        <v>43349</v>
      </c>
      <c r="F838" s="9" t="n">
        <v>43364</v>
      </c>
      <c r="G838" s="9" t="n">
        <v>43371</v>
      </c>
      <c r="H838" s="10" t="s">
        <v>36</v>
      </c>
      <c r="I838" s="0" t="n">
        <v>20</v>
      </c>
      <c r="J838" s="0" t="n">
        <v>31</v>
      </c>
      <c r="K838" s="0" t="n">
        <v>116</v>
      </c>
      <c r="L838" s="0" t="n">
        <v>39</v>
      </c>
      <c r="M838" s="0" t="n">
        <v>5</v>
      </c>
      <c r="N838" s="11" t="n">
        <v>0.1</v>
      </c>
      <c r="O838" s="12" t="n">
        <v>1973.15</v>
      </c>
      <c r="P838" s="12" t="n">
        <v>3946.3</v>
      </c>
      <c r="Q838" s="12" t="n">
        <f aca="false">M838*P838*(1-N838)</f>
        <v>17758.35</v>
      </c>
      <c r="R838" s="12" t="n">
        <f aca="false">M838*O838</f>
        <v>9865.75</v>
      </c>
      <c r="S838" s="12" t="n">
        <f aca="false">Q838-R838</f>
        <v>7892.6</v>
      </c>
      <c r="T838" s="11" t="n">
        <f aca="false">IFERROR(S838/Q838,0)</f>
        <v>0.444444444444445</v>
      </c>
      <c r="U838" s="13" t="n">
        <f aca="false">F838-E838</f>
        <v>15</v>
      </c>
      <c r="V838" s="13" t="n">
        <f aca="false">G838-F838</f>
        <v>7</v>
      </c>
      <c r="W838" s="13" t="n">
        <f aca="false">G838-E838</f>
        <v>22</v>
      </c>
      <c r="X838" s="10" t="n">
        <f aca="false">YEAR(E838)</f>
        <v>2018</v>
      </c>
      <c r="Y838" s="0" t="str">
        <f aca="false">TEXT(E838,"yyyy-mm")</f>
        <v>2018-09</v>
      </c>
      <c r="Z838" s="0" t="str">
        <f aca="false">"Q"&amp;ROUNDUP(MONTH(E838)/3,0)&amp;"-"&amp;YEAR(E838)</f>
        <v>Q3-2018</v>
      </c>
    </row>
    <row r="839" customFormat="false" ht="14.25" hidden="false" customHeight="false" outlineLevel="0" collapsed="false">
      <c r="A839" s="0" t="s">
        <v>881</v>
      </c>
      <c r="B839" s="0" t="s">
        <v>34</v>
      </c>
      <c r="C839" s="0" t="s">
        <v>58</v>
      </c>
      <c r="D839" s="9" t="n">
        <v>43200</v>
      </c>
      <c r="E839" s="9" t="n">
        <v>43349</v>
      </c>
      <c r="F839" s="9" t="n">
        <v>43375</v>
      </c>
      <c r="G839" s="9" t="n">
        <v>43383</v>
      </c>
      <c r="H839" s="10" t="s">
        <v>36</v>
      </c>
      <c r="I839" s="0" t="n">
        <v>4</v>
      </c>
      <c r="J839" s="0" t="n">
        <v>28</v>
      </c>
      <c r="K839" s="0" t="n">
        <v>364</v>
      </c>
      <c r="L839" s="0" t="n">
        <v>1</v>
      </c>
      <c r="M839" s="0" t="n">
        <v>2</v>
      </c>
      <c r="N839" s="11" t="n">
        <v>0.075</v>
      </c>
      <c r="O839" s="12" t="n">
        <v>2484.09</v>
      </c>
      <c r="P839" s="12" t="n">
        <v>4006.6</v>
      </c>
      <c r="Q839" s="12" t="n">
        <f aca="false">M839*P839*(1-N839)</f>
        <v>7412.21</v>
      </c>
      <c r="R839" s="12" t="n">
        <f aca="false">M839*O839</f>
        <v>4968.18</v>
      </c>
      <c r="S839" s="12" t="n">
        <f aca="false">Q839-R839</f>
        <v>2444.03</v>
      </c>
      <c r="T839" s="11" t="n">
        <f aca="false">IFERROR(S839/Q839,0)</f>
        <v>0.329730269379848</v>
      </c>
      <c r="U839" s="13" t="n">
        <f aca="false">F839-E839</f>
        <v>26</v>
      </c>
      <c r="V839" s="13" t="n">
        <f aca="false">G839-F839</f>
        <v>8</v>
      </c>
      <c r="W839" s="13" t="n">
        <f aca="false">G839-E839</f>
        <v>34</v>
      </c>
      <c r="X839" s="10" t="n">
        <f aca="false">YEAR(E839)</f>
        <v>2018</v>
      </c>
      <c r="Y839" s="0" t="str">
        <f aca="false">TEXT(E839,"yyyy-mm")</f>
        <v>2018-09</v>
      </c>
      <c r="Z839" s="0" t="str">
        <f aca="false">"Q"&amp;ROUNDUP(MONTH(E839)/3,0)&amp;"-"&amp;YEAR(E839)</f>
        <v>Q3-2018</v>
      </c>
    </row>
    <row r="840" customFormat="false" ht="14.25" hidden="false" customHeight="false" outlineLevel="0" collapsed="false">
      <c r="A840" s="0" t="s">
        <v>882</v>
      </c>
      <c r="B840" s="0" t="s">
        <v>41</v>
      </c>
      <c r="C840" s="0" t="s">
        <v>35</v>
      </c>
      <c r="D840" s="9" t="n">
        <v>43200</v>
      </c>
      <c r="E840" s="9" t="n">
        <v>43349</v>
      </c>
      <c r="F840" s="9" t="n">
        <v>43376</v>
      </c>
      <c r="G840" s="9" t="n">
        <v>43383</v>
      </c>
      <c r="H840" s="10" t="s">
        <v>36</v>
      </c>
      <c r="I840" s="0" t="n">
        <v>25</v>
      </c>
      <c r="J840" s="0" t="n">
        <v>37</v>
      </c>
      <c r="K840" s="0" t="n">
        <v>222</v>
      </c>
      <c r="L840" s="0" t="n">
        <v>35</v>
      </c>
      <c r="M840" s="0" t="n">
        <v>4</v>
      </c>
      <c r="N840" s="11" t="n">
        <v>0.075</v>
      </c>
      <c r="O840" s="12" t="n">
        <v>758.64</v>
      </c>
      <c r="P840" s="12" t="n">
        <v>1132.3</v>
      </c>
      <c r="Q840" s="12" t="n">
        <f aca="false">M840*P840*(1-N840)</f>
        <v>4189.51</v>
      </c>
      <c r="R840" s="12" t="n">
        <f aca="false">M840*O840</f>
        <v>3034.56</v>
      </c>
      <c r="S840" s="12" t="n">
        <f aca="false">Q840-R840</f>
        <v>1154.95</v>
      </c>
      <c r="T840" s="11" t="n">
        <f aca="false">IFERROR(S840/Q840,0)</f>
        <v>0.275676630441269</v>
      </c>
      <c r="U840" s="13" t="n">
        <f aca="false">F840-E840</f>
        <v>27</v>
      </c>
      <c r="V840" s="13" t="n">
        <f aca="false">G840-F840</f>
        <v>7</v>
      </c>
      <c r="W840" s="13" t="n">
        <f aca="false">G840-E840</f>
        <v>34</v>
      </c>
      <c r="X840" s="10" t="n">
        <f aca="false">YEAR(E840)</f>
        <v>2018</v>
      </c>
      <c r="Y840" s="0" t="str">
        <f aca="false">TEXT(E840,"yyyy-mm")</f>
        <v>2018-09</v>
      </c>
      <c r="Z840" s="0" t="str">
        <f aca="false">"Q"&amp;ROUNDUP(MONTH(E840)/3,0)&amp;"-"&amp;YEAR(E840)</f>
        <v>Q3-2018</v>
      </c>
    </row>
    <row r="841" customFormat="false" ht="14.25" hidden="false" customHeight="false" outlineLevel="0" collapsed="false">
      <c r="A841" s="0" t="s">
        <v>883</v>
      </c>
      <c r="B841" s="0" t="s">
        <v>41</v>
      </c>
      <c r="C841" s="0" t="s">
        <v>39</v>
      </c>
      <c r="D841" s="9" t="n">
        <v>43200</v>
      </c>
      <c r="E841" s="9" t="n">
        <v>43349</v>
      </c>
      <c r="F841" s="9" t="n">
        <v>43357</v>
      </c>
      <c r="G841" s="9" t="n">
        <v>43363</v>
      </c>
      <c r="H841" s="10" t="s">
        <v>36</v>
      </c>
      <c r="I841" s="0" t="n">
        <v>20</v>
      </c>
      <c r="J841" s="0" t="n">
        <v>7</v>
      </c>
      <c r="K841" s="0" t="n">
        <v>101</v>
      </c>
      <c r="L841" s="0" t="n">
        <v>13</v>
      </c>
      <c r="M841" s="0" t="n">
        <v>6</v>
      </c>
      <c r="N841" s="11" t="n">
        <v>0.05</v>
      </c>
      <c r="O841" s="12" t="n">
        <v>511.75</v>
      </c>
      <c r="P841" s="12" t="n">
        <v>897.8</v>
      </c>
      <c r="Q841" s="12" t="n">
        <f aca="false">M841*P841*(1-N841)</f>
        <v>5117.46</v>
      </c>
      <c r="R841" s="12" t="n">
        <f aca="false">M841*O841</f>
        <v>3070.5</v>
      </c>
      <c r="S841" s="12" t="n">
        <f aca="false">Q841-R841</f>
        <v>2046.96</v>
      </c>
      <c r="T841" s="11" t="n">
        <f aca="false">IFERROR(S841/Q841,0)</f>
        <v>0.399995310173406</v>
      </c>
      <c r="U841" s="13" t="n">
        <f aca="false">F841-E841</f>
        <v>8</v>
      </c>
      <c r="V841" s="13" t="n">
        <f aca="false">G841-F841</f>
        <v>6</v>
      </c>
      <c r="W841" s="13" t="n">
        <f aca="false">G841-E841</f>
        <v>14</v>
      </c>
      <c r="X841" s="10" t="n">
        <f aca="false">YEAR(E841)</f>
        <v>2018</v>
      </c>
      <c r="Y841" s="0" t="str">
        <f aca="false">TEXT(E841,"yyyy-mm")</f>
        <v>2018-09</v>
      </c>
      <c r="Z841" s="0" t="str">
        <f aca="false">"Q"&amp;ROUNDUP(MONTH(E841)/3,0)&amp;"-"&amp;YEAR(E841)</f>
        <v>Q3-2018</v>
      </c>
    </row>
    <row r="842" customFormat="false" ht="14.25" hidden="false" customHeight="false" outlineLevel="0" collapsed="false">
      <c r="A842" s="0" t="s">
        <v>884</v>
      </c>
      <c r="B842" s="0" t="s">
        <v>34</v>
      </c>
      <c r="C842" s="0" t="s">
        <v>39</v>
      </c>
      <c r="D842" s="9" t="n">
        <v>43300</v>
      </c>
      <c r="E842" s="9" t="n">
        <v>43349</v>
      </c>
      <c r="F842" s="9" t="n">
        <v>43366</v>
      </c>
      <c r="G842" s="9" t="n">
        <v>43368</v>
      </c>
      <c r="H842" s="10" t="s">
        <v>36</v>
      </c>
      <c r="I842" s="0" t="n">
        <v>8</v>
      </c>
      <c r="J842" s="0" t="n">
        <v>17</v>
      </c>
      <c r="K842" s="0" t="n">
        <v>153</v>
      </c>
      <c r="L842" s="0" t="n">
        <v>23</v>
      </c>
      <c r="M842" s="0" t="n">
        <v>4</v>
      </c>
      <c r="N842" s="11" t="n">
        <v>0.2</v>
      </c>
      <c r="O842" s="12" t="n">
        <v>2678.93</v>
      </c>
      <c r="P842" s="12" t="n">
        <v>3939.6</v>
      </c>
      <c r="Q842" s="12" t="n">
        <f aca="false">M842*P842*(1-N842)</f>
        <v>12606.72</v>
      </c>
      <c r="R842" s="12" t="n">
        <f aca="false">M842*O842</f>
        <v>10715.72</v>
      </c>
      <c r="S842" s="12" t="n">
        <f aca="false">Q842-R842</f>
        <v>1891</v>
      </c>
      <c r="T842" s="11" t="n">
        <f aca="false">IFERROR(S842/Q842,0)</f>
        <v>0.149999365417809</v>
      </c>
      <c r="U842" s="13" t="n">
        <f aca="false">F842-E842</f>
        <v>17</v>
      </c>
      <c r="V842" s="13" t="n">
        <f aca="false">G842-F842</f>
        <v>2</v>
      </c>
      <c r="W842" s="13" t="n">
        <f aca="false">G842-E842</f>
        <v>19</v>
      </c>
      <c r="X842" s="10" t="n">
        <f aca="false">YEAR(E842)</f>
        <v>2018</v>
      </c>
      <c r="Y842" s="0" t="str">
        <f aca="false">TEXT(E842,"yyyy-mm")</f>
        <v>2018-09</v>
      </c>
      <c r="Z842" s="0" t="str">
        <f aca="false">"Q"&amp;ROUNDUP(MONTH(E842)/3,0)&amp;"-"&amp;YEAR(E842)</f>
        <v>Q3-2018</v>
      </c>
    </row>
    <row r="843" customFormat="false" ht="14.25" hidden="false" customHeight="false" outlineLevel="0" collapsed="false">
      <c r="A843" s="0" t="s">
        <v>885</v>
      </c>
      <c r="B843" s="0" t="s">
        <v>43</v>
      </c>
      <c r="C843" s="0" t="s">
        <v>39</v>
      </c>
      <c r="D843" s="9" t="n">
        <v>43300</v>
      </c>
      <c r="E843" s="9" t="n">
        <v>43349</v>
      </c>
      <c r="F843" s="9" t="n">
        <v>43358</v>
      </c>
      <c r="G843" s="9" t="n">
        <v>43367</v>
      </c>
      <c r="H843" s="10" t="s">
        <v>36</v>
      </c>
      <c r="I843" s="0" t="n">
        <v>26</v>
      </c>
      <c r="J843" s="0" t="n">
        <v>1</v>
      </c>
      <c r="K843" s="0" t="n">
        <v>173</v>
      </c>
      <c r="L843" s="0" t="n">
        <v>32</v>
      </c>
      <c r="M843" s="0" t="n">
        <v>7</v>
      </c>
      <c r="N843" s="11" t="n">
        <v>0.05</v>
      </c>
      <c r="O843" s="12" t="n">
        <v>515.9</v>
      </c>
      <c r="P843" s="12" t="n">
        <v>1031.8</v>
      </c>
      <c r="Q843" s="12" t="n">
        <f aca="false">M843*P843*(1-N843)</f>
        <v>6861.47</v>
      </c>
      <c r="R843" s="12" t="n">
        <f aca="false">M843*O843</f>
        <v>3611.3</v>
      </c>
      <c r="S843" s="12" t="n">
        <f aca="false">Q843-R843</f>
        <v>3250.17</v>
      </c>
      <c r="T843" s="11" t="n">
        <f aca="false">IFERROR(S843/Q843,0)</f>
        <v>0.473684210526316</v>
      </c>
      <c r="U843" s="13" t="n">
        <f aca="false">F843-E843</f>
        <v>9</v>
      </c>
      <c r="V843" s="13" t="n">
        <f aca="false">G843-F843</f>
        <v>9</v>
      </c>
      <c r="W843" s="13" t="n">
        <f aca="false">G843-E843</f>
        <v>18</v>
      </c>
      <c r="X843" s="10" t="n">
        <f aca="false">YEAR(E843)</f>
        <v>2018</v>
      </c>
      <c r="Y843" s="0" t="str">
        <f aca="false">TEXT(E843,"yyyy-mm")</f>
        <v>2018-09</v>
      </c>
      <c r="Z843" s="0" t="str">
        <f aca="false">"Q"&amp;ROUNDUP(MONTH(E843)/3,0)&amp;"-"&amp;YEAR(E843)</f>
        <v>Q3-2018</v>
      </c>
    </row>
    <row r="844" customFormat="false" ht="14.25" hidden="false" customHeight="false" outlineLevel="0" collapsed="false">
      <c r="A844" s="0" t="s">
        <v>886</v>
      </c>
      <c r="B844" s="0" t="s">
        <v>34</v>
      </c>
      <c r="C844" s="0" t="s">
        <v>48</v>
      </c>
      <c r="D844" s="9" t="n">
        <v>43300</v>
      </c>
      <c r="E844" s="9" t="n">
        <v>43349</v>
      </c>
      <c r="F844" s="9" t="n">
        <v>43375</v>
      </c>
      <c r="G844" s="9" t="n">
        <v>43380</v>
      </c>
      <c r="H844" s="10" t="s">
        <v>36</v>
      </c>
      <c r="I844" s="0" t="n">
        <v>1</v>
      </c>
      <c r="J844" s="0" t="n">
        <v>40</v>
      </c>
      <c r="K844" s="0" t="n">
        <v>24</v>
      </c>
      <c r="L844" s="0" t="n">
        <v>46</v>
      </c>
      <c r="M844" s="0" t="n">
        <v>7</v>
      </c>
      <c r="N844" s="11" t="n">
        <v>0.05</v>
      </c>
      <c r="O844" s="12" t="n">
        <v>4938.37</v>
      </c>
      <c r="P844" s="12" t="n">
        <v>6251.1</v>
      </c>
      <c r="Q844" s="12" t="n">
        <f aca="false">M844*P844*(1-N844)</f>
        <v>41569.815</v>
      </c>
      <c r="R844" s="12" t="n">
        <f aca="false">M844*O844</f>
        <v>34568.59</v>
      </c>
      <c r="S844" s="12" t="n">
        <f aca="false">Q844-R844</f>
        <v>7001.22500000001</v>
      </c>
      <c r="T844" s="11" t="n">
        <f aca="false">IFERROR(S844/Q844,0)</f>
        <v>0.168420884240163</v>
      </c>
      <c r="U844" s="13" t="n">
        <f aca="false">F844-E844</f>
        <v>26</v>
      </c>
      <c r="V844" s="13" t="n">
        <f aca="false">G844-F844</f>
        <v>5</v>
      </c>
      <c r="W844" s="13" t="n">
        <f aca="false">G844-E844</f>
        <v>31</v>
      </c>
      <c r="X844" s="10" t="n">
        <f aca="false">YEAR(E844)</f>
        <v>2018</v>
      </c>
      <c r="Y844" s="0" t="str">
        <f aca="false">TEXT(E844,"yyyy-mm")</f>
        <v>2018-09</v>
      </c>
      <c r="Z844" s="0" t="str">
        <f aca="false">"Q"&amp;ROUNDUP(MONTH(E844)/3,0)&amp;"-"&amp;YEAR(E844)</f>
        <v>Q3-2018</v>
      </c>
    </row>
    <row r="845" customFormat="false" ht="14.25" hidden="false" customHeight="false" outlineLevel="0" collapsed="false">
      <c r="A845" s="0" t="s">
        <v>887</v>
      </c>
      <c r="B845" s="0" t="s">
        <v>43</v>
      </c>
      <c r="C845" s="0" t="s">
        <v>39</v>
      </c>
      <c r="D845" s="9" t="n">
        <v>43300</v>
      </c>
      <c r="E845" s="9" t="n">
        <v>43349</v>
      </c>
      <c r="F845" s="9" t="n">
        <v>43372</v>
      </c>
      <c r="G845" s="9" t="n">
        <v>43381</v>
      </c>
      <c r="H845" s="10" t="s">
        <v>36</v>
      </c>
      <c r="I845" s="0" t="n">
        <v>27</v>
      </c>
      <c r="J845" s="0" t="n">
        <v>47</v>
      </c>
      <c r="K845" s="0" t="n">
        <v>169</v>
      </c>
      <c r="L845" s="0" t="n">
        <v>3</v>
      </c>
      <c r="M845" s="0" t="n">
        <v>7</v>
      </c>
      <c r="N845" s="11" t="n">
        <v>0.05</v>
      </c>
      <c r="O845" s="12" t="n">
        <v>2176.83</v>
      </c>
      <c r="P845" s="12" t="n">
        <v>3819</v>
      </c>
      <c r="Q845" s="12" t="n">
        <f aca="false">M845*P845*(1-N845)</f>
        <v>25396.35</v>
      </c>
      <c r="R845" s="12" t="n">
        <f aca="false">M845*O845</f>
        <v>15237.81</v>
      </c>
      <c r="S845" s="12" t="n">
        <f aca="false">Q845-R845</f>
        <v>10158.54</v>
      </c>
      <c r="T845" s="11" t="n">
        <f aca="false">IFERROR(S845/Q845,0)</f>
        <v>0.4</v>
      </c>
      <c r="U845" s="13" t="n">
        <f aca="false">F845-E845</f>
        <v>23</v>
      </c>
      <c r="V845" s="13" t="n">
        <f aca="false">G845-F845</f>
        <v>9</v>
      </c>
      <c r="W845" s="13" t="n">
        <f aca="false">G845-E845</f>
        <v>32</v>
      </c>
      <c r="X845" s="10" t="n">
        <f aca="false">YEAR(E845)</f>
        <v>2018</v>
      </c>
      <c r="Y845" s="0" t="str">
        <f aca="false">TEXT(E845,"yyyy-mm")</f>
        <v>2018-09</v>
      </c>
      <c r="Z845" s="0" t="str">
        <f aca="false">"Q"&amp;ROUNDUP(MONTH(E845)/3,0)&amp;"-"&amp;YEAR(E845)</f>
        <v>Q3-2018</v>
      </c>
    </row>
    <row r="846" customFormat="false" ht="14.25" hidden="false" customHeight="false" outlineLevel="0" collapsed="false">
      <c r="A846" s="0" t="s">
        <v>888</v>
      </c>
      <c r="B846" s="0" t="s">
        <v>41</v>
      </c>
      <c r="C846" s="0" t="s">
        <v>39</v>
      </c>
      <c r="D846" s="9" t="n">
        <v>43200</v>
      </c>
      <c r="E846" s="9" t="n">
        <v>43349</v>
      </c>
      <c r="F846" s="9" t="n">
        <v>43360</v>
      </c>
      <c r="G846" s="9" t="n">
        <v>43370</v>
      </c>
      <c r="H846" s="10" t="s">
        <v>36</v>
      </c>
      <c r="I846" s="0" t="n">
        <v>24</v>
      </c>
      <c r="J846" s="0" t="n">
        <v>15</v>
      </c>
      <c r="K846" s="0" t="n">
        <v>161</v>
      </c>
      <c r="L846" s="0" t="n">
        <v>42</v>
      </c>
      <c r="M846" s="0" t="n">
        <v>1</v>
      </c>
      <c r="N846" s="11" t="n">
        <v>0.05</v>
      </c>
      <c r="O846" s="12" t="n">
        <v>3233.55</v>
      </c>
      <c r="P846" s="12" t="n">
        <v>5480.6</v>
      </c>
      <c r="Q846" s="12" t="n">
        <f aca="false">M846*P846*(1-N846)</f>
        <v>5206.57</v>
      </c>
      <c r="R846" s="12" t="n">
        <f aca="false">M846*O846</f>
        <v>3233.55</v>
      </c>
      <c r="S846" s="12" t="n">
        <f aca="false">Q846-R846</f>
        <v>1973.02</v>
      </c>
      <c r="T846" s="11" t="n">
        <f aca="false">IFERROR(S846/Q846,0)</f>
        <v>0.378948136681155</v>
      </c>
      <c r="U846" s="13" t="n">
        <f aca="false">F846-E846</f>
        <v>11</v>
      </c>
      <c r="V846" s="13" t="n">
        <f aca="false">G846-F846</f>
        <v>10</v>
      </c>
      <c r="W846" s="13" t="n">
        <f aca="false">G846-E846</f>
        <v>21</v>
      </c>
      <c r="X846" s="10" t="n">
        <f aca="false">YEAR(E846)</f>
        <v>2018</v>
      </c>
      <c r="Y846" s="0" t="str">
        <f aca="false">TEXT(E846,"yyyy-mm")</f>
        <v>2018-09</v>
      </c>
      <c r="Z846" s="0" t="str">
        <f aca="false">"Q"&amp;ROUNDUP(MONTH(E846)/3,0)&amp;"-"&amp;YEAR(E846)</f>
        <v>Q3-2018</v>
      </c>
    </row>
    <row r="847" customFormat="false" ht="14.25" hidden="false" customHeight="false" outlineLevel="0" collapsed="false">
      <c r="A847" s="0" t="s">
        <v>889</v>
      </c>
      <c r="B847" s="0" t="s">
        <v>41</v>
      </c>
      <c r="C847" s="0" t="s">
        <v>58</v>
      </c>
      <c r="D847" s="9" t="n">
        <v>43200</v>
      </c>
      <c r="E847" s="9" t="n">
        <v>43350</v>
      </c>
      <c r="F847" s="9" t="n">
        <v>43370</v>
      </c>
      <c r="G847" s="9" t="n">
        <v>43377</v>
      </c>
      <c r="H847" s="10" t="s">
        <v>36</v>
      </c>
      <c r="I847" s="0" t="n">
        <v>21</v>
      </c>
      <c r="J847" s="0" t="n">
        <v>12</v>
      </c>
      <c r="K847" s="0" t="n">
        <v>347</v>
      </c>
      <c r="L847" s="0" t="n">
        <v>20</v>
      </c>
      <c r="M847" s="0" t="n">
        <v>8</v>
      </c>
      <c r="N847" s="11" t="n">
        <v>0.075</v>
      </c>
      <c r="O847" s="12" t="n">
        <v>752.54</v>
      </c>
      <c r="P847" s="12" t="n">
        <v>1045.2</v>
      </c>
      <c r="Q847" s="12" t="n">
        <f aca="false">M847*P847*(1-N847)</f>
        <v>7734.48</v>
      </c>
      <c r="R847" s="12" t="n">
        <f aca="false">M847*O847</f>
        <v>6020.32</v>
      </c>
      <c r="S847" s="12" t="n">
        <f aca="false">Q847-R847</f>
        <v>1714.16</v>
      </c>
      <c r="T847" s="11" t="n">
        <f aca="false">IFERROR(S847/Q847,0)</f>
        <v>0.221625758939192</v>
      </c>
      <c r="U847" s="13" t="n">
        <f aca="false">F847-E847</f>
        <v>20</v>
      </c>
      <c r="V847" s="13" t="n">
        <f aca="false">G847-F847</f>
        <v>7</v>
      </c>
      <c r="W847" s="13" t="n">
        <f aca="false">G847-E847</f>
        <v>27</v>
      </c>
      <c r="X847" s="10" t="n">
        <f aca="false">YEAR(E847)</f>
        <v>2018</v>
      </c>
      <c r="Y847" s="0" t="str">
        <f aca="false">TEXT(E847,"yyyy-mm")</f>
        <v>2018-09</v>
      </c>
      <c r="Z847" s="0" t="str">
        <f aca="false">"Q"&amp;ROUNDUP(MONTH(E847)/3,0)&amp;"-"&amp;YEAR(E847)</f>
        <v>Q3-2018</v>
      </c>
    </row>
    <row r="848" customFormat="false" ht="14.25" hidden="false" customHeight="false" outlineLevel="0" collapsed="false">
      <c r="A848" s="0" t="s">
        <v>890</v>
      </c>
      <c r="B848" s="0" t="s">
        <v>34</v>
      </c>
      <c r="C848" s="0" t="s">
        <v>39</v>
      </c>
      <c r="D848" s="9" t="n">
        <v>43300</v>
      </c>
      <c r="E848" s="9" t="n">
        <v>43350</v>
      </c>
      <c r="F848" s="9" t="n">
        <v>43362</v>
      </c>
      <c r="G848" s="9" t="n">
        <v>43363</v>
      </c>
      <c r="H848" s="10" t="s">
        <v>36</v>
      </c>
      <c r="I848" s="0" t="n">
        <v>6</v>
      </c>
      <c r="J848" s="0" t="n">
        <v>48</v>
      </c>
      <c r="K848" s="0" t="n">
        <v>101</v>
      </c>
      <c r="L848" s="0" t="n">
        <v>6</v>
      </c>
      <c r="M848" s="0" t="n">
        <v>7</v>
      </c>
      <c r="N848" s="11" t="n">
        <v>0.4</v>
      </c>
      <c r="O848" s="12" t="n">
        <v>988.18</v>
      </c>
      <c r="P848" s="12" t="n">
        <v>2298.1</v>
      </c>
      <c r="Q848" s="12" t="n">
        <f aca="false">M848*P848*(1-N848)</f>
        <v>9652.02</v>
      </c>
      <c r="R848" s="12" t="n">
        <f aca="false">M848*O848</f>
        <v>6917.26</v>
      </c>
      <c r="S848" s="12" t="n">
        <f aca="false">Q848-R848</f>
        <v>2734.76</v>
      </c>
      <c r="T848" s="11" t="n">
        <f aca="false">IFERROR(S848/Q848,0)</f>
        <v>0.283335509043703</v>
      </c>
      <c r="U848" s="13" t="n">
        <f aca="false">F848-E848</f>
        <v>12</v>
      </c>
      <c r="V848" s="13" t="n">
        <f aca="false">G848-F848</f>
        <v>1</v>
      </c>
      <c r="W848" s="13" t="n">
        <f aca="false">G848-E848</f>
        <v>13</v>
      </c>
      <c r="X848" s="10" t="n">
        <f aca="false">YEAR(E848)</f>
        <v>2018</v>
      </c>
      <c r="Y848" s="0" t="str">
        <f aca="false">TEXT(E848,"yyyy-mm")</f>
        <v>2018-09</v>
      </c>
      <c r="Z848" s="0" t="str">
        <f aca="false">"Q"&amp;ROUNDUP(MONTH(E848)/3,0)&amp;"-"&amp;YEAR(E848)</f>
        <v>Q3-2018</v>
      </c>
    </row>
    <row r="849" customFormat="false" ht="14.25" hidden="false" customHeight="false" outlineLevel="0" collapsed="false">
      <c r="A849" s="0" t="s">
        <v>891</v>
      </c>
      <c r="B849" s="0" t="s">
        <v>38</v>
      </c>
      <c r="C849" s="0" t="s">
        <v>79</v>
      </c>
      <c r="D849" s="9" t="n">
        <v>43300</v>
      </c>
      <c r="E849" s="9" t="n">
        <v>43350</v>
      </c>
      <c r="F849" s="9" t="n">
        <v>43369</v>
      </c>
      <c r="G849" s="9" t="n">
        <v>43370</v>
      </c>
      <c r="H849" s="10" t="s">
        <v>36</v>
      </c>
      <c r="I849" s="0" t="n">
        <v>18</v>
      </c>
      <c r="J849" s="0" t="n">
        <v>10</v>
      </c>
      <c r="K849" s="0" t="n">
        <v>64</v>
      </c>
      <c r="L849" s="0" t="n">
        <v>38</v>
      </c>
      <c r="M849" s="0" t="n">
        <v>7</v>
      </c>
      <c r="N849" s="11" t="n">
        <v>0.05</v>
      </c>
      <c r="O849" s="12" t="n">
        <v>730.43</v>
      </c>
      <c r="P849" s="12" t="n">
        <v>924.6</v>
      </c>
      <c r="Q849" s="12" t="n">
        <f aca="false">M849*P849*(1-N849)</f>
        <v>6148.59</v>
      </c>
      <c r="R849" s="12" t="n">
        <f aca="false">M849*O849</f>
        <v>5113.01</v>
      </c>
      <c r="S849" s="12" t="n">
        <f aca="false">Q849-R849</f>
        <v>1035.58</v>
      </c>
      <c r="T849" s="11" t="n">
        <f aca="false">IFERROR(S849/Q849,0)</f>
        <v>0.16842560652117</v>
      </c>
      <c r="U849" s="13" t="n">
        <f aca="false">F849-E849</f>
        <v>19</v>
      </c>
      <c r="V849" s="13" t="n">
        <f aca="false">G849-F849</f>
        <v>1</v>
      </c>
      <c r="W849" s="13" t="n">
        <f aca="false">G849-E849</f>
        <v>20</v>
      </c>
      <c r="X849" s="10" t="n">
        <f aca="false">YEAR(E849)</f>
        <v>2018</v>
      </c>
      <c r="Y849" s="0" t="str">
        <f aca="false">TEXT(E849,"yyyy-mm")</f>
        <v>2018-09</v>
      </c>
      <c r="Z849" s="0" t="str">
        <f aca="false">"Q"&amp;ROUNDUP(MONTH(E849)/3,0)&amp;"-"&amp;YEAR(E849)</f>
        <v>Q3-2018</v>
      </c>
    </row>
    <row r="850" customFormat="false" ht="14.25" hidden="false" customHeight="false" outlineLevel="0" collapsed="false">
      <c r="A850" s="0" t="s">
        <v>892</v>
      </c>
      <c r="B850" s="0" t="s">
        <v>34</v>
      </c>
      <c r="C850" s="0" t="s">
        <v>39</v>
      </c>
      <c r="D850" s="9" t="n">
        <v>43200</v>
      </c>
      <c r="E850" s="9" t="n">
        <v>43350</v>
      </c>
      <c r="F850" s="9" t="n">
        <v>43357</v>
      </c>
      <c r="G850" s="9" t="n">
        <v>43358</v>
      </c>
      <c r="H850" s="10" t="s">
        <v>36</v>
      </c>
      <c r="I850" s="0" t="n">
        <v>6</v>
      </c>
      <c r="J850" s="0" t="n">
        <v>21</v>
      </c>
      <c r="K850" s="0" t="n">
        <v>186</v>
      </c>
      <c r="L850" s="0" t="n">
        <v>13</v>
      </c>
      <c r="M850" s="0" t="n">
        <v>3</v>
      </c>
      <c r="N850" s="11" t="n">
        <v>0.1</v>
      </c>
      <c r="O850" s="12" t="n">
        <v>2231.1</v>
      </c>
      <c r="P850" s="12" t="n">
        <v>2974.8</v>
      </c>
      <c r="Q850" s="12" t="n">
        <f aca="false">M850*P850*(1-N850)</f>
        <v>8031.96</v>
      </c>
      <c r="R850" s="12" t="n">
        <f aca="false">M850*O850</f>
        <v>6693.3</v>
      </c>
      <c r="S850" s="12" t="n">
        <f aca="false">Q850-R850</f>
        <v>1338.66</v>
      </c>
      <c r="T850" s="11" t="n">
        <f aca="false">IFERROR(S850/Q850,0)</f>
        <v>0.166666666666667</v>
      </c>
      <c r="U850" s="13" t="n">
        <f aca="false">F850-E850</f>
        <v>7</v>
      </c>
      <c r="V850" s="13" t="n">
        <f aca="false">G850-F850</f>
        <v>1</v>
      </c>
      <c r="W850" s="13" t="n">
        <f aca="false">G850-E850</f>
        <v>8</v>
      </c>
      <c r="X850" s="10" t="n">
        <f aca="false">YEAR(E850)</f>
        <v>2018</v>
      </c>
      <c r="Y850" s="0" t="str">
        <f aca="false">TEXT(E850,"yyyy-mm")</f>
        <v>2018-09</v>
      </c>
      <c r="Z850" s="0" t="str">
        <f aca="false">"Q"&amp;ROUNDUP(MONTH(E850)/3,0)&amp;"-"&amp;YEAR(E850)</f>
        <v>Q3-2018</v>
      </c>
    </row>
    <row r="851" customFormat="false" ht="14.25" hidden="false" customHeight="false" outlineLevel="0" collapsed="false">
      <c r="A851" s="0" t="s">
        <v>893</v>
      </c>
      <c r="B851" s="0" t="s">
        <v>41</v>
      </c>
      <c r="C851" s="0" t="s">
        <v>39</v>
      </c>
      <c r="D851" s="9" t="n">
        <v>43200</v>
      </c>
      <c r="E851" s="9" t="n">
        <v>43350</v>
      </c>
      <c r="F851" s="9" t="n">
        <v>43362</v>
      </c>
      <c r="G851" s="9" t="n">
        <v>43370</v>
      </c>
      <c r="H851" s="10" t="s">
        <v>36</v>
      </c>
      <c r="I851" s="0" t="n">
        <v>21</v>
      </c>
      <c r="J851" s="0" t="n">
        <v>19</v>
      </c>
      <c r="K851" s="0" t="n">
        <v>127</v>
      </c>
      <c r="L851" s="0" t="n">
        <v>29</v>
      </c>
      <c r="M851" s="0" t="n">
        <v>6</v>
      </c>
      <c r="N851" s="11" t="n">
        <v>0.1</v>
      </c>
      <c r="O851" s="12" t="n">
        <v>515.1</v>
      </c>
      <c r="P851" s="12" t="n">
        <v>830.8</v>
      </c>
      <c r="Q851" s="12" t="n">
        <f aca="false">M851*P851*(1-N851)</f>
        <v>4486.32</v>
      </c>
      <c r="R851" s="12" t="n">
        <f aca="false">M851*O851</f>
        <v>3090.6</v>
      </c>
      <c r="S851" s="12" t="n">
        <f aca="false">Q851-R851</f>
        <v>1395.72</v>
      </c>
      <c r="T851" s="11" t="n">
        <f aca="false">IFERROR(S851/Q851,0)</f>
        <v>0.311105761515006</v>
      </c>
      <c r="U851" s="13" t="n">
        <f aca="false">F851-E851</f>
        <v>12</v>
      </c>
      <c r="V851" s="13" t="n">
        <f aca="false">G851-F851</f>
        <v>8</v>
      </c>
      <c r="W851" s="13" t="n">
        <f aca="false">G851-E851</f>
        <v>20</v>
      </c>
      <c r="X851" s="10" t="n">
        <f aca="false">YEAR(E851)</f>
        <v>2018</v>
      </c>
      <c r="Y851" s="0" t="str">
        <f aca="false">TEXT(E851,"yyyy-mm")</f>
        <v>2018-09</v>
      </c>
      <c r="Z851" s="0" t="str">
        <f aca="false">"Q"&amp;ROUNDUP(MONTH(E851)/3,0)&amp;"-"&amp;YEAR(E851)</f>
        <v>Q3-2018</v>
      </c>
    </row>
    <row r="852" customFormat="false" ht="14.25" hidden="false" customHeight="false" outlineLevel="0" collapsed="false">
      <c r="A852" s="0" t="s">
        <v>894</v>
      </c>
      <c r="B852" s="0" t="s">
        <v>34</v>
      </c>
      <c r="C852" s="0" t="s">
        <v>39</v>
      </c>
      <c r="D852" s="9" t="n">
        <v>43200</v>
      </c>
      <c r="E852" s="9" t="n">
        <v>43350</v>
      </c>
      <c r="F852" s="9" t="n">
        <v>43360</v>
      </c>
      <c r="G852" s="9" t="n">
        <v>43362</v>
      </c>
      <c r="H852" s="10" t="s">
        <v>36</v>
      </c>
      <c r="I852" s="0" t="n">
        <v>8</v>
      </c>
      <c r="J852" s="0" t="n">
        <v>17</v>
      </c>
      <c r="K852" s="0" t="n">
        <v>189</v>
      </c>
      <c r="L852" s="0" t="n">
        <v>39</v>
      </c>
      <c r="M852" s="0" t="n">
        <v>2</v>
      </c>
      <c r="N852" s="11" t="n">
        <v>0.1</v>
      </c>
      <c r="O852" s="12" t="n">
        <v>641.66</v>
      </c>
      <c r="P852" s="12" t="n">
        <v>1051.9</v>
      </c>
      <c r="Q852" s="12" t="n">
        <f aca="false">M852*P852*(1-N852)</f>
        <v>1893.42</v>
      </c>
      <c r="R852" s="12" t="n">
        <f aca="false">M852*O852</f>
        <v>1283.32</v>
      </c>
      <c r="S852" s="12" t="n">
        <f aca="false">Q852-R852</f>
        <v>610.1</v>
      </c>
      <c r="T852" s="11" t="n">
        <f aca="false">IFERROR(S852/Q852,0)</f>
        <v>0.322221165932545</v>
      </c>
      <c r="U852" s="13" t="n">
        <f aca="false">F852-E852</f>
        <v>10</v>
      </c>
      <c r="V852" s="13" t="n">
        <f aca="false">G852-F852</f>
        <v>2</v>
      </c>
      <c r="W852" s="13" t="n">
        <f aca="false">G852-E852</f>
        <v>12</v>
      </c>
      <c r="X852" s="10" t="n">
        <f aca="false">YEAR(E852)</f>
        <v>2018</v>
      </c>
      <c r="Y852" s="0" t="str">
        <f aca="false">TEXT(E852,"yyyy-mm")</f>
        <v>2018-09</v>
      </c>
      <c r="Z852" s="0" t="str">
        <f aca="false">"Q"&amp;ROUNDUP(MONTH(E852)/3,0)&amp;"-"&amp;YEAR(E852)</f>
        <v>Q3-2018</v>
      </c>
    </row>
    <row r="853" customFormat="false" ht="14.25" hidden="false" customHeight="false" outlineLevel="0" collapsed="false">
      <c r="A853" s="0" t="s">
        <v>895</v>
      </c>
      <c r="B853" s="0" t="s">
        <v>38</v>
      </c>
      <c r="C853" s="0" t="s">
        <v>39</v>
      </c>
      <c r="D853" s="9" t="n">
        <v>43300</v>
      </c>
      <c r="E853" s="9" t="n">
        <v>43350</v>
      </c>
      <c r="F853" s="9" t="n">
        <v>43365</v>
      </c>
      <c r="G853" s="9" t="n">
        <v>43373</v>
      </c>
      <c r="H853" s="10" t="s">
        <v>36</v>
      </c>
      <c r="I853" s="0" t="n">
        <v>13</v>
      </c>
      <c r="J853" s="0" t="n">
        <v>49</v>
      </c>
      <c r="K853" s="0" t="n">
        <v>146</v>
      </c>
      <c r="L853" s="0" t="n">
        <v>11</v>
      </c>
      <c r="M853" s="0" t="n">
        <v>4</v>
      </c>
      <c r="N853" s="11" t="n">
        <v>0.2</v>
      </c>
      <c r="O853" s="12" t="n">
        <v>763.53</v>
      </c>
      <c r="P853" s="12" t="n">
        <v>1031.8</v>
      </c>
      <c r="Q853" s="12" t="n">
        <f aca="false">M853*P853*(1-N853)</f>
        <v>3301.76</v>
      </c>
      <c r="R853" s="12" t="n">
        <f aca="false">M853*O853</f>
        <v>3054.12</v>
      </c>
      <c r="S853" s="12" t="n">
        <f aca="false">Q853-R853</f>
        <v>247.64</v>
      </c>
      <c r="T853" s="11" t="n">
        <f aca="false">IFERROR(S853/Q853,0)</f>
        <v>0.0750024229501842</v>
      </c>
      <c r="U853" s="13" t="n">
        <f aca="false">F853-E853</f>
        <v>15</v>
      </c>
      <c r="V853" s="13" t="n">
        <f aca="false">G853-F853</f>
        <v>8</v>
      </c>
      <c r="W853" s="13" t="n">
        <f aca="false">G853-E853</f>
        <v>23</v>
      </c>
      <c r="X853" s="10" t="n">
        <f aca="false">YEAR(E853)</f>
        <v>2018</v>
      </c>
      <c r="Y853" s="0" t="str">
        <f aca="false">TEXT(E853,"yyyy-mm")</f>
        <v>2018-09</v>
      </c>
      <c r="Z853" s="0" t="str">
        <f aca="false">"Q"&amp;ROUNDUP(MONTH(E853)/3,0)&amp;"-"&amp;YEAR(E853)</f>
        <v>Q3-2018</v>
      </c>
    </row>
    <row r="854" customFormat="false" ht="14.25" hidden="false" customHeight="false" outlineLevel="0" collapsed="false">
      <c r="A854" s="0" t="s">
        <v>896</v>
      </c>
      <c r="B854" s="0" t="s">
        <v>34</v>
      </c>
      <c r="C854" s="0" t="s">
        <v>39</v>
      </c>
      <c r="D854" s="9" t="n">
        <v>43300</v>
      </c>
      <c r="E854" s="9" t="n">
        <v>43350</v>
      </c>
      <c r="F854" s="9" t="n">
        <v>43358</v>
      </c>
      <c r="G854" s="9" t="n">
        <v>43363</v>
      </c>
      <c r="H854" s="10" t="s">
        <v>36</v>
      </c>
      <c r="I854" s="0" t="n">
        <v>3</v>
      </c>
      <c r="J854" s="0" t="n">
        <v>29</v>
      </c>
      <c r="K854" s="0" t="n">
        <v>96</v>
      </c>
      <c r="L854" s="0" t="n">
        <v>39</v>
      </c>
      <c r="M854" s="0" t="n">
        <v>3</v>
      </c>
      <c r="N854" s="11" t="n">
        <v>0.2</v>
      </c>
      <c r="O854" s="12" t="n">
        <v>905.51</v>
      </c>
      <c r="P854" s="12" t="n">
        <v>1775.5</v>
      </c>
      <c r="Q854" s="12" t="n">
        <f aca="false">M854*P854*(1-N854)</f>
        <v>4261.2</v>
      </c>
      <c r="R854" s="12" t="n">
        <f aca="false">M854*O854</f>
        <v>2716.53</v>
      </c>
      <c r="S854" s="12" t="n">
        <f aca="false">Q854-R854</f>
        <v>1544.67</v>
      </c>
      <c r="T854" s="11" t="n">
        <f aca="false">IFERROR(S854/Q854,0)</f>
        <v>0.362496479864827</v>
      </c>
      <c r="U854" s="13" t="n">
        <f aca="false">F854-E854</f>
        <v>8</v>
      </c>
      <c r="V854" s="13" t="n">
        <f aca="false">G854-F854</f>
        <v>5</v>
      </c>
      <c r="W854" s="13" t="n">
        <f aca="false">G854-E854</f>
        <v>13</v>
      </c>
      <c r="X854" s="10" t="n">
        <f aca="false">YEAR(E854)</f>
        <v>2018</v>
      </c>
      <c r="Y854" s="0" t="str">
        <f aca="false">TEXT(E854,"yyyy-mm")</f>
        <v>2018-09</v>
      </c>
      <c r="Z854" s="0" t="str">
        <f aca="false">"Q"&amp;ROUNDUP(MONTH(E854)/3,0)&amp;"-"&amp;YEAR(E854)</f>
        <v>Q3-2018</v>
      </c>
    </row>
    <row r="855" customFormat="false" ht="14.25" hidden="false" customHeight="false" outlineLevel="0" collapsed="false">
      <c r="A855" s="0" t="s">
        <v>897</v>
      </c>
      <c r="B855" s="0" t="s">
        <v>34</v>
      </c>
      <c r="C855" s="0" t="s">
        <v>48</v>
      </c>
      <c r="D855" s="9" t="n">
        <v>43300</v>
      </c>
      <c r="E855" s="9" t="n">
        <v>43351</v>
      </c>
      <c r="F855" s="9" t="n">
        <v>43373</v>
      </c>
      <c r="G855" s="9" t="n">
        <v>43375</v>
      </c>
      <c r="H855" s="10" t="s">
        <v>36</v>
      </c>
      <c r="I855" s="0" t="n">
        <v>7</v>
      </c>
      <c r="J855" s="0" t="n">
        <v>27</v>
      </c>
      <c r="K855" s="0" t="n">
        <v>25</v>
      </c>
      <c r="L855" s="0" t="n">
        <v>33</v>
      </c>
      <c r="M855" s="0" t="n">
        <v>7</v>
      </c>
      <c r="N855" s="11" t="n">
        <v>0.05</v>
      </c>
      <c r="O855" s="12" t="n">
        <v>1465.29</v>
      </c>
      <c r="P855" s="12" t="n">
        <v>1809</v>
      </c>
      <c r="Q855" s="12" t="n">
        <f aca="false">M855*P855*(1-N855)</f>
        <v>12029.85</v>
      </c>
      <c r="R855" s="12" t="n">
        <f aca="false">M855*O855</f>
        <v>10257.03</v>
      </c>
      <c r="S855" s="12" t="n">
        <f aca="false">Q855-R855</f>
        <v>1772.82</v>
      </c>
      <c r="T855" s="11" t="n">
        <f aca="false">IFERROR(S855/Q855,0)</f>
        <v>0.147368421052632</v>
      </c>
      <c r="U855" s="13" t="n">
        <f aca="false">F855-E855</f>
        <v>22</v>
      </c>
      <c r="V855" s="13" t="n">
        <f aca="false">G855-F855</f>
        <v>2</v>
      </c>
      <c r="W855" s="13" t="n">
        <f aca="false">G855-E855</f>
        <v>24</v>
      </c>
      <c r="X855" s="10" t="n">
        <f aca="false">YEAR(E855)</f>
        <v>2018</v>
      </c>
      <c r="Y855" s="0" t="str">
        <f aca="false">TEXT(E855,"yyyy-mm")</f>
        <v>2018-09</v>
      </c>
      <c r="Z855" s="0" t="str">
        <f aca="false">"Q"&amp;ROUNDUP(MONTH(E855)/3,0)&amp;"-"&amp;YEAR(E855)</f>
        <v>Q3-2018</v>
      </c>
    </row>
    <row r="856" customFormat="false" ht="14.25" hidden="false" customHeight="false" outlineLevel="0" collapsed="false">
      <c r="A856" s="0" t="s">
        <v>898</v>
      </c>
      <c r="B856" s="0" t="s">
        <v>38</v>
      </c>
      <c r="C856" s="0" t="s">
        <v>35</v>
      </c>
      <c r="D856" s="9" t="n">
        <v>43200</v>
      </c>
      <c r="E856" s="9" t="n">
        <v>43351</v>
      </c>
      <c r="F856" s="9" t="n">
        <v>43364</v>
      </c>
      <c r="G856" s="9" t="n">
        <v>43368</v>
      </c>
      <c r="H856" s="10" t="s">
        <v>36</v>
      </c>
      <c r="I856" s="0" t="n">
        <v>18</v>
      </c>
      <c r="J856" s="0" t="n">
        <v>7</v>
      </c>
      <c r="K856" s="0" t="n">
        <v>236</v>
      </c>
      <c r="L856" s="0" t="n">
        <v>26</v>
      </c>
      <c r="M856" s="0" t="n">
        <v>8</v>
      </c>
      <c r="N856" s="11" t="n">
        <v>0.4</v>
      </c>
      <c r="O856" s="12" t="n">
        <v>763.8</v>
      </c>
      <c r="P856" s="12" t="n">
        <v>1005</v>
      </c>
      <c r="Q856" s="12" t="n">
        <f aca="false">M856*P856*(1-N856)</f>
        <v>4824</v>
      </c>
      <c r="R856" s="12" t="n">
        <f aca="false">M856*O856</f>
        <v>6110.4</v>
      </c>
      <c r="S856" s="12" t="n">
        <f aca="false">Q856-R856</f>
        <v>-1286.4</v>
      </c>
      <c r="T856" s="11" t="n">
        <f aca="false">IFERROR(S856/Q856,0)</f>
        <v>-0.266666666666667</v>
      </c>
      <c r="U856" s="13" t="n">
        <f aca="false">F856-E856</f>
        <v>13</v>
      </c>
      <c r="V856" s="13" t="n">
        <f aca="false">G856-F856</f>
        <v>4</v>
      </c>
      <c r="W856" s="13" t="n">
        <f aca="false">G856-E856</f>
        <v>17</v>
      </c>
      <c r="X856" s="10" t="n">
        <f aca="false">YEAR(E856)</f>
        <v>2018</v>
      </c>
      <c r="Y856" s="0" t="str">
        <f aca="false">TEXT(E856,"yyyy-mm")</f>
        <v>2018-09</v>
      </c>
      <c r="Z856" s="0" t="str">
        <f aca="false">"Q"&amp;ROUNDUP(MONTH(E856)/3,0)&amp;"-"&amp;YEAR(E856)</f>
        <v>Q3-2018</v>
      </c>
    </row>
    <row r="857" customFormat="false" ht="14.25" hidden="false" customHeight="false" outlineLevel="0" collapsed="false">
      <c r="A857" s="0" t="s">
        <v>899</v>
      </c>
      <c r="B857" s="0" t="s">
        <v>34</v>
      </c>
      <c r="C857" s="0" t="s">
        <v>39</v>
      </c>
      <c r="D857" s="9" t="n">
        <v>43200</v>
      </c>
      <c r="E857" s="9" t="n">
        <v>43351</v>
      </c>
      <c r="F857" s="9" t="n">
        <v>43361</v>
      </c>
      <c r="G857" s="9" t="n">
        <v>43362</v>
      </c>
      <c r="H857" s="10" t="s">
        <v>36</v>
      </c>
      <c r="I857" s="0" t="n">
        <v>1</v>
      </c>
      <c r="J857" s="0" t="n">
        <v>45</v>
      </c>
      <c r="K857" s="0" t="n">
        <v>134</v>
      </c>
      <c r="L857" s="0" t="n">
        <v>15</v>
      </c>
      <c r="M857" s="0" t="n">
        <v>4</v>
      </c>
      <c r="N857" s="11" t="n">
        <v>0.2</v>
      </c>
      <c r="O857" s="12" t="n">
        <v>85.43</v>
      </c>
      <c r="P857" s="12" t="n">
        <v>167.5</v>
      </c>
      <c r="Q857" s="12" t="n">
        <f aca="false">M857*P857*(1-N857)</f>
        <v>536</v>
      </c>
      <c r="R857" s="12" t="n">
        <f aca="false">M857*O857</f>
        <v>341.72</v>
      </c>
      <c r="S857" s="12" t="n">
        <f aca="false">Q857-R857</f>
        <v>194.28</v>
      </c>
      <c r="T857" s="11" t="n">
        <f aca="false">IFERROR(S857/Q857,0)</f>
        <v>0.362462686567164</v>
      </c>
      <c r="U857" s="13" t="n">
        <f aca="false">F857-E857</f>
        <v>10</v>
      </c>
      <c r="V857" s="13" t="n">
        <f aca="false">G857-F857</f>
        <v>1</v>
      </c>
      <c r="W857" s="13" t="n">
        <f aca="false">G857-E857</f>
        <v>11</v>
      </c>
      <c r="X857" s="10" t="n">
        <f aca="false">YEAR(E857)</f>
        <v>2018</v>
      </c>
      <c r="Y857" s="0" t="str">
        <f aca="false">TEXT(E857,"yyyy-mm")</f>
        <v>2018-09</v>
      </c>
      <c r="Z857" s="0" t="str">
        <f aca="false">"Q"&amp;ROUNDUP(MONTH(E857)/3,0)&amp;"-"&amp;YEAR(E857)</f>
        <v>Q3-2018</v>
      </c>
    </row>
    <row r="858" customFormat="false" ht="14.25" hidden="false" customHeight="false" outlineLevel="0" collapsed="false">
      <c r="A858" s="0" t="s">
        <v>900</v>
      </c>
      <c r="B858" s="0" t="s">
        <v>38</v>
      </c>
      <c r="C858" s="0" t="s">
        <v>39</v>
      </c>
      <c r="D858" s="9" t="n">
        <v>43200</v>
      </c>
      <c r="E858" s="9" t="n">
        <v>43351</v>
      </c>
      <c r="F858" s="9" t="n">
        <v>43364</v>
      </c>
      <c r="G858" s="9" t="n">
        <v>43369</v>
      </c>
      <c r="H858" s="10" t="s">
        <v>36</v>
      </c>
      <c r="I858" s="0" t="n">
        <v>14</v>
      </c>
      <c r="J858" s="0" t="n">
        <v>2</v>
      </c>
      <c r="K858" s="0" t="n">
        <v>201</v>
      </c>
      <c r="L858" s="0" t="n">
        <v>43</v>
      </c>
      <c r="M858" s="0" t="n">
        <v>2</v>
      </c>
      <c r="N858" s="11" t="n">
        <v>0.075</v>
      </c>
      <c r="O858" s="12" t="n">
        <v>681.26</v>
      </c>
      <c r="P858" s="12" t="n">
        <v>1098.8</v>
      </c>
      <c r="Q858" s="12" t="n">
        <f aca="false">M858*P858*(1-N858)</f>
        <v>2032.78</v>
      </c>
      <c r="R858" s="12" t="n">
        <f aca="false">M858*O858</f>
        <v>1362.52</v>
      </c>
      <c r="S858" s="12" t="n">
        <f aca="false">Q858-R858</f>
        <v>670.26</v>
      </c>
      <c r="T858" s="11" t="n">
        <f aca="false">IFERROR(S858/Q858,0)</f>
        <v>0.329725794232529</v>
      </c>
      <c r="U858" s="13" t="n">
        <f aca="false">F858-E858</f>
        <v>13</v>
      </c>
      <c r="V858" s="13" t="n">
        <f aca="false">G858-F858</f>
        <v>5</v>
      </c>
      <c r="W858" s="13" t="n">
        <f aca="false">G858-E858</f>
        <v>18</v>
      </c>
      <c r="X858" s="10" t="n">
        <f aca="false">YEAR(E858)</f>
        <v>2018</v>
      </c>
      <c r="Y858" s="0" t="str">
        <f aca="false">TEXT(E858,"yyyy-mm")</f>
        <v>2018-09</v>
      </c>
      <c r="Z858" s="0" t="str">
        <f aca="false">"Q"&amp;ROUNDUP(MONTH(E858)/3,0)&amp;"-"&amp;YEAR(E858)</f>
        <v>Q3-2018</v>
      </c>
    </row>
    <row r="859" customFormat="false" ht="14.25" hidden="false" customHeight="false" outlineLevel="0" collapsed="false">
      <c r="A859" s="0" t="s">
        <v>901</v>
      </c>
      <c r="B859" s="0" t="s">
        <v>41</v>
      </c>
      <c r="C859" s="0" t="s">
        <v>46</v>
      </c>
      <c r="D859" s="9" t="n">
        <v>43300</v>
      </c>
      <c r="E859" s="9" t="n">
        <v>43351</v>
      </c>
      <c r="F859" s="9" t="n">
        <v>43354</v>
      </c>
      <c r="G859" s="9" t="n">
        <v>43360</v>
      </c>
      <c r="H859" s="10" t="s">
        <v>36</v>
      </c>
      <c r="I859" s="0" t="n">
        <v>22</v>
      </c>
      <c r="J859" s="0" t="n">
        <v>40</v>
      </c>
      <c r="K859" s="0" t="n">
        <v>324</v>
      </c>
      <c r="L859" s="0" t="n">
        <v>33</v>
      </c>
      <c r="M859" s="0" t="n">
        <v>4</v>
      </c>
      <c r="N859" s="11" t="n">
        <v>0.05</v>
      </c>
      <c r="O859" s="12" t="n">
        <v>91.92</v>
      </c>
      <c r="P859" s="12" t="n">
        <v>187.6</v>
      </c>
      <c r="Q859" s="12" t="n">
        <f aca="false">M859*P859*(1-N859)</f>
        <v>712.88</v>
      </c>
      <c r="R859" s="12" t="n">
        <f aca="false">M859*O859</f>
        <v>367.68</v>
      </c>
      <c r="S859" s="12" t="n">
        <f aca="false">Q859-R859</f>
        <v>345.2</v>
      </c>
      <c r="T859" s="11" t="n">
        <f aca="false">IFERROR(S859/Q859,0)</f>
        <v>0.484232970485916</v>
      </c>
      <c r="U859" s="13" t="n">
        <f aca="false">F859-E859</f>
        <v>3</v>
      </c>
      <c r="V859" s="13" t="n">
        <f aca="false">G859-F859</f>
        <v>6</v>
      </c>
      <c r="W859" s="13" t="n">
        <f aca="false">G859-E859</f>
        <v>9</v>
      </c>
      <c r="X859" s="10" t="n">
        <f aca="false">YEAR(E859)</f>
        <v>2018</v>
      </c>
      <c r="Y859" s="0" t="str">
        <f aca="false">TEXT(E859,"yyyy-mm")</f>
        <v>2018-09</v>
      </c>
      <c r="Z859" s="0" t="str">
        <f aca="false">"Q"&amp;ROUNDUP(MONTH(E859)/3,0)&amp;"-"&amp;YEAR(E859)</f>
        <v>Q3-2018</v>
      </c>
    </row>
    <row r="860" customFormat="false" ht="14.25" hidden="false" customHeight="false" outlineLevel="0" collapsed="false">
      <c r="A860" s="0" t="s">
        <v>902</v>
      </c>
      <c r="B860" s="0" t="s">
        <v>43</v>
      </c>
      <c r="C860" s="0" t="s">
        <v>39</v>
      </c>
      <c r="D860" s="9" t="n">
        <v>43300</v>
      </c>
      <c r="E860" s="9" t="n">
        <v>43351</v>
      </c>
      <c r="F860" s="9" t="n">
        <v>43360</v>
      </c>
      <c r="G860" s="9" t="n">
        <v>43370</v>
      </c>
      <c r="H860" s="10" t="s">
        <v>36</v>
      </c>
      <c r="I860" s="0" t="n">
        <v>26</v>
      </c>
      <c r="J860" s="0" t="n">
        <v>36</v>
      </c>
      <c r="K860" s="0" t="n">
        <v>156</v>
      </c>
      <c r="L860" s="0" t="n">
        <v>2</v>
      </c>
      <c r="M860" s="0" t="n">
        <v>6</v>
      </c>
      <c r="N860" s="11" t="n">
        <v>0.05</v>
      </c>
      <c r="O860" s="12" t="n">
        <v>511.34</v>
      </c>
      <c r="P860" s="12" t="n">
        <v>1065.3</v>
      </c>
      <c r="Q860" s="12" t="n">
        <f aca="false">M860*P860*(1-N860)</f>
        <v>6072.21</v>
      </c>
      <c r="R860" s="12" t="n">
        <f aca="false">M860*O860</f>
        <v>3068.04</v>
      </c>
      <c r="S860" s="12" t="n">
        <f aca="false">Q860-R860</f>
        <v>3004.17</v>
      </c>
      <c r="T860" s="11" t="n">
        <f aca="false">IFERROR(S860/Q860,0)</f>
        <v>0.494740794537738</v>
      </c>
      <c r="U860" s="13" t="n">
        <f aca="false">F860-E860</f>
        <v>9</v>
      </c>
      <c r="V860" s="13" t="n">
        <f aca="false">G860-F860</f>
        <v>10</v>
      </c>
      <c r="W860" s="13" t="n">
        <f aca="false">G860-E860</f>
        <v>19</v>
      </c>
      <c r="X860" s="10" t="n">
        <f aca="false">YEAR(E860)</f>
        <v>2018</v>
      </c>
      <c r="Y860" s="0" t="str">
        <f aca="false">TEXT(E860,"yyyy-mm")</f>
        <v>2018-09</v>
      </c>
      <c r="Z860" s="0" t="str">
        <f aca="false">"Q"&amp;ROUNDUP(MONTH(E860)/3,0)&amp;"-"&amp;YEAR(E860)</f>
        <v>Q3-2018</v>
      </c>
    </row>
    <row r="861" customFormat="false" ht="14.25" hidden="false" customHeight="false" outlineLevel="0" collapsed="false">
      <c r="A861" s="0" t="s">
        <v>903</v>
      </c>
      <c r="B861" s="0" t="s">
        <v>41</v>
      </c>
      <c r="C861" s="0" t="s">
        <v>35</v>
      </c>
      <c r="D861" s="9" t="n">
        <v>43200</v>
      </c>
      <c r="E861" s="9" t="n">
        <v>43351</v>
      </c>
      <c r="F861" s="9" t="n">
        <v>43377</v>
      </c>
      <c r="G861" s="9" t="n">
        <v>43384</v>
      </c>
      <c r="H861" s="10" t="s">
        <v>36</v>
      </c>
      <c r="I861" s="0" t="n">
        <v>21</v>
      </c>
      <c r="J861" s="0" t="n">
        <v>13</v>
      </c>
      <c r="K861" s="0" t="n">
        <v>219</v>
      </c>
      <c r="L861" s="0" t="n">
        <v>26</v>
      </c>
      <c r="M861" s="0" t="n">
        <v>3</v>
      </c>
      <c r="N861" s="11" t="n">
        <v>0.2</v>
      </c>
      <c r="O861" s="12" t="n">
        <v>813.65</v>
      </c>
      <c r="P861" s="12" t="n">
        <v>1179.2</v>
      </c>
      <c r="Q861" s="12" t="n">
        <f aca="false">M861*P861*(1-N861)</f>
        <v>2830.08</v>
      </c>
      <c r="R861" s="12" t="n">
        <f aca="false">M861*O861</f>
        <v>2440.95</v>
      </c>
      <c r="S861" s="12" t="n">
        <f aca="false">Q861-R861</f>
        <v>389.130000000001</v>
      </c>
      <c r="T861" s="11" t="n">
        <f aca="false">IFERROR(S861/Q861,0)</f>
        <v>0.137497879918589</v>
      </c>
      <c r="U861" s="13" t="n">
        <f aca="false">F861-E861</f>
        <v>26</v>
      </c>
      <c r="V861" s="13" t="n">
        <f aca="false">G861-F861</f>
        <v>7</v>
      </c>
      <c r="W861" s="13" t="n">
        <f aca="false">G861-E861</f>
        <v>33</v>
      </c>
      <c r="X861" s="10" t="n">
        <f aca="false">YEAR(E861)</f>
        <v>2018</v>
      </c>
      <c r="Y861" s="0" t="str">
        <f aca="false">TEXT(E861,"yyyy-mm")</f>
        <v>2018-09</v>
      </c>
      <c r="Z861" s="0" t="str">
        <f aca="false">"Q"&amp;ROUNDUP(MONTH(E861)/3,0)&amp;"-"&amp;YEAR(E861)</f>
        <v>Q3-2018</v>
      </c>
    </row>
    <row r="862" customFormat="false" ht="14.25" hidden="false" customHeight="false" outlineLevel="0" collapsed="false">
      <c r="A862" s="0" t="s">
        <v>904</v>
      </c>
      <c r="B862" s="0" t="s">
        <v>34</v>
      </c>
      <c r="C862" s="0" t="s">
        <v>39</v>
      </c>
      <c r="D862" s="9" t="n">
        <v>43300</v>
      </c>
      <c r="E862" s="9" t="n">
        <v>43352</v>
      </c>
      <c r="F862" s="9" t="n">
        <v>43358</v>
      </c>
      <c r="G862" s="9" t="n">
        <v>43363</v>
      </c>
      <c r="H862" s="10" t="s">
        <v>36</v>
      </c>
      <c r="I862" s="0" t="n">
        <v>5</v>
      </c>
      <c r="J862" s="0" t="n">
        <v>48</v>
      </c>
      <c r="K862" s="0" t="n">
        <v>140</v>
      </c>
      <c r="L862" s="0" t="n">
        <v>18</v>
      </c>
      <c r="M862" s="0" t="n">
        <v>4</v>
      </c>
      <c r="N862" s="11" t="n">
        <v>0.075</v>
      </c>
      <c r="O862" s="12" t="n">
        <v>418.08</v>
      </c>
      <c r="P862" s="12" t="n">
        <v>1045.2</v>
      </c>
      <c r="Q862" s="12" t="n">
        <f aca="false">M862*P862*(1-N862)</f>
        <v>3867.24</v>
      </c>
      <c r="R862" s="12" t="n">
        <f aca="false">M862*O862</f>
        <v>1672.32</v>
      </c>
      <c r="S862" s="12" t="n">
        <f aca="false">Q862-R862</f>
        <v>2194.92</v>
      </c>
      <c r="T862" s="11" t="n">
        <f aca="false">IFERROR(S862/Q862,0)</f>
        <v>0.567567567567568</v>
      </c>
      <c r="U862" s="13" t="n">
        <f aca="false">F862-E862</f>
        <v>6</v>
      </c>
      <c r="V862" s="13" t="n">
        <f aca="false">G862-F862</f>
        <v>5</v>
      </c>
      <c r="W862" s="13" t="n">
        <f aca="false">G862-E862</f>
        <v>11</v>
      </c>
      <c r="X862" s="10" t="n">
        <f aca="false">YEAR(E862)</f>
        <v>2018</v>
      </c>
      <c r="Y862" s="0" t="str">
        <f aca="false">TEXT(E862,"yyyy-mm")</f>
        <v>2018-09</v>
      </c>
      <c r="Z862" s="0" t="str">
        <f aca="false">"Q"&amp;ROUNDUP(MONTH(E862)/3,0)&amp;"-"&amp;YEAR(E862)</f>
        <v>Q3-2018</v>
      </c>
    </row>
    <row r="863" customFormat="false" ht="14.25" hidden="false" customHeight="false" outlineLevel="0" collapsed="false">
      <c r="A863" s="0" t="s">
        <v>905</v>
      </c>
      <c r="B863" s="0" t="s">
        <v>41</v>
      </c>
      <c r="C863" s="0" t="s">
        <v>48</v>
      </c>
      <c r="D863" s="9" t="n">
        <v>43200</v>
      </c>
      <c r="E863" s="9" t="n">
        <v>43352</v>
      </c>
      <c r="F863" s="9" t="n">
        <v>43379</v>
      </c>
      <c r="G863" s="9" t="n">
        <v>43384</v>
      </c>
      <c r="H863" s="10" t="s">
        <v>36</v>
      </c>
      <c r="I863" s="0" t="n">
        <v>21</v>
      </c>
      <c r="J863" s="0" t="n">
        <v>24</v>
      </c>
      <c r="K863" s="0" t="n">
        <v>22</v>
      </c>
      <c r="L863" s="0" t="n">
        <v>6</v>
      </c>
      <c r="M863" s="0" t="n">
        <v>7</v>
      </c>
      <c r="N863" s="11" t="n">
        <v>0.05</v>
      </c>
      <c r="O863" s="12" t="n">
        <v>644.88</v>
      </c>
      <c r="P863" s="12" t="n">
        <v>837.5</v>
      </c>
      <c r="Q863" s="12" t="n">
        <f aca="false">M863*P863*(1-N863)</f>
        <v>5569.375</v>
      </c>
      <c r="R863" s="12" t="n">
        <f aca="false">M863*O863</f>
        <v>4514.16</v>
      </c>
      <c r="S863" s="12" t="n">
        <f aca="false">Q863-R863</f>
        <v>1055.215</v>
      </c>
      <c r="T863" s="11" t="n">
        <f aca="false">IFERROR(S863/Q863,0)</f>
        <v>0.189467399842891</v>
      </c>
      <c r="U863" s="13" t="n">
        <f aca="false">F863-E863</f>
        <v>27</v>
      </c>
      <c r="V863" s="13" t="n">
        <f aca="false">G863-F863</f>
        <v>5</v>
      </c>
      <c r="W863" s="13" t="n">
        <f aca="false">G863-E863</f>
        <v>32</v>
      </c>
      <c r="X863" s="10" t="n">
        <f aca="false">YEAR(E863)</f>
        <v>2018</v>
      </c>
      <c r="Y863" s="0" t="str">
        <f aca="false">TEXT(E863,"yyyy-mm")</f>
        <v>2018-09</v>
      </c>
      <c r="Z863" s="0" t="str">
        <f aca="false">"Q"&amp;ROUNDUP(MONTH(E863)/3,0)&amp;"-"&amp;YEAR(E863)</f>
        <v>Q3-2018</v>
      </c>
    </row>
    <row r="864" customFormat="false" ht="14.25" hidden="false" customHeight="false" outlineLevel="0" collapsed="false">
      <c r="A864" s="0" t="s">
        <v>906</v>
      </c>
      <c r="B864" s="0" t="s">
        <v>34</v>
      </c>
      <c r="C864" s="0" t="s">
        <v>48</v>
      </c>
      <c r="D864" s="9" t="n">
        <v>43200</v>
      </c>
      <c r="E864" s="9" t="n">
        <v>43352</v>
      </c>
      <c r="F864" s="9" t="n">
        <v>43376</v>
      </c>
      <c r="G864" s="9" t="n">
        <v>43377</v>
      </c>
      <c r="H864" s="10" t="s">
        <v>36</v>
      </c>
      <c r="I864" s="0" t="n">
        <v>10</v>
      </c>
      <c r="J864" s="0" t="n">
        <v>37</v>
      </c>
      <c r="K864" s="0" t="n">
        <v>41</v>
      </c>
      <c r="L864" s="0" t="n">
        <v>31</v>
      </c>
      <c r="M864" s="0" t="n">
        <v>4</v>
      </c>
      <c r="N864" s="11" t="n">
        <v>0.075</v>
      </c>
      <c r="O864" s="12" t="n">
        <v>480.73</v>
      </c>
      <c r="P864" s="12" t="n">
        <v>1172.5</v>
      </c>
      <c r="Q864" s="12" t="n">
        <f aca="false">M864*P864*(1-N864)</f>
        <v>4338.25</v>
      </c>
      <c r="R864" s="12" t="n">
        <f aca="false">M864*O864</f>
        <v>1922.92</v>
      </c>
      <c r="S864" s="12" t="n">
        <f aca="false">Q864-R864</f>
        <v>2415.33</v>
      </c>
      <c r="T864" s="11" t="n">
        <f aca="false">IFERROR(S864/Q864,0)</f>
        <v>0.556752146602893</v>
      </c>
      <c r="U864" s="13" t="n">
        <f aca="false">F864-E864</f>
        <v>24</v>
      </c>
      <c r="V864" s="13" t="n">
        <f aca="false">G864-F864</f>
        <v>1</v>
      </c>
      <c r="W864" s="13" t="n">
        <f aca="false">G864-E864</f>
        <v>25</v>
      </c>
      <c r="X864" s="10" t="n">
        <f aca="false">YEAR(E864)</f>
        <v>2018</v>
      </c>
      <c r="Y864" s="0" t="str">
        <f aca="false">TEXT(E864,"yyyy-mm")</f>
        <v>2018-09</v>
      </c>
      <c r="Z864" s="0" t="str">
        <f aca="false">"Q"&amp;ROUNDUP(MONTH(E864)/3,0)&amp;"-"&amp;YEAR(E864)</f>
        <v>Q3-2018</v>
      </c>
    </row>
    <row r="865" customFormat="false" ht="14.25" hidden="false" customHeight="false" outlineLevel="0" collapsed="false">
      <c r="A865" s="0" t="s">
        <v>907</v>
      </c>
      <c r="B865" s="0" t="s">
        <v>41</v>
      </c>
      <c r="C865" s="0" t="s">
        <v>48</v>
      </c>
      <c r="D865" s="9" t="n">
        <v>43200</v>
      </c>
      <c r="E865" s="9" t="n">
        <v>43352</v>
      </c>
      <c r="F865" s="9" t="n">
        <v>43361</v>
      </c>
      <c r="G865" s="9" t="n">
        <v>43367</v>
      </c>
      <c r="H865" s="10" t="s">
        <v>36</v>
      </c>
      <c r="I865" s="0" t="n">
        <v>21</v>
      </c>
      <c r="J865" s="0" t="n">
        <v>20</v>
      </c>
      <c r="K865" s="0" t="n">
        <v>54</v>
      </c>
      <c r="L865" s="0" t="n">
        <v>17</v>
      </c>
      <c r="M865" s="0" t="n">
        <v>1</v>
      </c>
      <c r="N865" s="11" t="n">
        <v>0.15</v>
      </c>
      <c r="O865" s="12" t="n">
        <v>123.28</v>
      </c>
      <c r="P865" s="12" t="n">
        <v>268</v>
      </c>
      <c r="Q865" s="12" t="n">
        <f aca="false">M865*P865*(1-N865)</f>
        <v>227.8</v>
      </c>
      <c r="R865" s="12" t="n">
        <f aca="false">M865*O865</f>
        <v>123.28</v>
      </c>
      <c r="S865" s="12" t="n">
        <f aca="false">Q865-R865</f>
        <v>104.52</v>
      </c>
      <c r="T865" s="11" t="n">
        <f aca="false">IFERROR(S865/Q865,0)</f>
        <v>0.458823529411765</v>
      </c>
      <c r="U865" s="13" t="n">
        <f aca="false">F865-E865</f>
        <v>9</v>
      </c>
      <c r="V865" s="13" t="n">
        <f aca="false">G865-F865</f>
        <v>6</v>
      </c>
      <c r="W865" s="13" t="n">
        <f aca="false">G865-E865</f>
        <v>15</v>
      </c>
      <c r="X865" s="10" t="n">
        <f aca="false">YEAR(E865)</f>
        <v>2018</v>
      </c>
      <c r="Y865" s="0" t="str">
        <f aca="false">TEXT(E865,"yyyy-mm")</f>
        <v>2018-09</v>
      </c>
      <c r="Z865" s="0" t="str">
        <f aca="false">"Q"&amp;ROUNDUP(MONTH(E865)/3,0)&amp;"-"&amp;YEAR(E865)</f>
        <v>Q3-2018</v>
      </c>
    </row>
    <row r="866" customFormat="false" ht="14.25" hidden="false" customHeight="false" outlineLevel="0" collapsed="false">
      <c r="A866" s="0" t="s">
        <v>908</v>
      </c>
      <c r="B866" s="0" t="s">
        <v>34</v>
      </c>
      <c r="C866" s="0" t="s">
        <v>48</v>
      </c>
      <c r="D866" s="9" t="n">
        <v>43200</v>
      </c>
      <c r="E866" s="9" t="n">
        <v>43352</v>
      </c>
      <c r="F866" s="9" t="n">
        <v>43367</v>
      </c>
      <c r="G866" s="9" t="n">
        <v>43368</v>
      </c>
      <c r="H866" s="10" t="s">
        <v>36</v>
      </c>
      <c r="I866" s="0" t="n">
        <v>11</v>
      </c>
      <c r="J866" s="0" t="n">
        <v>12</v>
      </c>
      <c r="K866" s="0" t="n">
        <v>54</v>
      </c>
      <c r="L866" s="0" t="n">
        <v>11</v>
      </c>
      <c r="M866" s="0" t="n">
        <v>3</v>
      </c>
      <c r="N866" s="11" t="n">
        <v>0.075</v>
      </c>
      <c r="O866" s="12" t="n">
        <v>640.39</v>
      </c>
      <c r="P866" s="12" t="n">
        <v>1085.4</v>
      </c>
      <c r="Q866" s="12" t="n">
        <f aca="false">M866*P866*(1-N866)</f>
        <v>3011.985</v>
      </c>
      <c r="R866" s="12" t="n">
        <f aca="false">M866*O866</f>
        <v>1921.17</v>
      </c>
      <c r="S866" s="12" t="n">
        <f aca="false">Q866-R866</f>
        <v>1090.815</v>
      </c>
      <c r="T866" s="11" t="n">
        <f aca="false">IFERROR(S866/Q866,0)</f>
        <v>0.362158178078576</v>
      </c>
      <c r="U866" s="13" t="n">
        <f aca="false">F866-E866</f>
        <v>15</v>
      </c>
      <c r="V866" s="13" t="n">
        <f aca="false">G866-F866</f>
        <v>1</v>
      </c>
      <c r="W866" s="13" t="n">
        <f aca="false">G866-E866</f>
        <v>16</v>
      </c>
      <c r="X866" s="10" t="n">
        <f aca="false">YEAR(E866)</f>
        <v>2018</v>
      </c>
      <c r="Y866" s="0" t="str">
        <f aca="false">TEXT(E866,"yyyy-mm")</f>
        <v>2018-09</v>
      </c>
      <c r="Z866" s="0" t="str">
        <f aca="false">"Q"&amp;ROUNDUP(MONTH(E866)/3,0)&amp;"-"&amp;YEAR(E866)</f>
        <v>Q3-2018</v>
      </c>
    </row>
    <row r="867" customFormat="false" ht="14.25" hidden="false" customHeight="false" outlineLevel="0" collapsed="false">
      <c r="A867" s="0" t="s">
        <v>909</v>
      </c>
      <c r="B867" s="0" t="s">
        <v>41</v>
      </c>
      <c r="C867" s="0" t="s">
        <v>46</v>
      </c>
      <c r="D867" s="9" t="n">
        <v>43200</v>
      </c>
      <c r="E867" s="9" t="n">
        <v>43352</v>
      </c>
      <c r="F867" s="9" t="n">
        <v>43375</v>
      </c>
      <c r="G867" s="9" t="n">
        <v>43383</v>
      </c>
      <c r="H867" s="10" t="s">
        <v>36</v>
      </c>
      <c r="I867" s="0" t="n">
        <v>25</v>
      </c>
      <c r="J867" s="0" t="n">
        <v>31</v>
      </c>
      <c r="K867" s="0" t="n">
        <v>279</v>
      </c>
      <c r="L867" s="0" t="n">
        <v>44</v>
      </c>
      <c r="M867" s="0" t="n">
        <v>6</v>
      </c>
      <c r="N867" s="11" t="n">
        <v>0.05</v>
      </c>
      <c r="O867" s="12" t="n">
        <v>1246.2</v>
      </c>
      <c r="P867" s="12" t="n">
        <v>3115.5</v>
      </c>
      <c r="Q867" s="12" t="n">
        <f aca="false">M867*P867*(1-N867)</f>
        <v>17758.35</v>
      </c>
      <c r="R867" s="12" t="n">
        <f aca="false">M867*O867</f>
        <v>7477.2</v>
      </c>
      <c r="S867" s="12" t="n">
        <f aca="false">Q867-R867</f>
        <v>10281.15</v>
      </c>
      <c r="T867" s="11" t="n">
        <f aca="false">IFERROR(S867/Q867,0)</f>
        <v>0.578947368421053</v>
      </c>
      <c r="U867" s="13" t="n">
        <f aca="false">F867-E867</f>
        <v>23</v>
      </c>
      <c r="V867" s="13" t="n">
        <f aca="false">G867-F867</f>
        <v>8</v>
      </c>
      <c r="W867" s="13" t="n">
        <f aca="false">G867-E867</f>
        <v>31</v>
      </c>
      <c r="X867" s="10" t="n">
        <f aca="false">YEAR(E867)</f>
        <v>2018</v>
      </c>
      <c r="Y867" s="0" t="str">
        <f aca="false">TEXT(E867,"yyyy-mm")</f>
        <v>2018-09</v>
      </c>
      <c r="Z867" s="0" t="str">
        <f aca="false">"Q"&amp;ROUNDUP(MONTH(E867)/3,0)&amp;"-"&amp;YEAR(E867)</f>
        <v>Q3-2018</v>
      </c>
    </row>
    <row r="868" customFormat="false" ht="14.25" hidden="false" customHeight="false" outlineLevel="0" collapsed="false">
      <c r="A868" s="0" t="s">
        <v>910</v>
      </c>
      <c r="B868" s="0" t="s">
        <v>43</v>
      </c>
      <c r="C868" s="0" t="s">
        <v>39</v>
      </c>
      <c r="D868" s="9" t="n">
        <v>43200</v>
      </c>
      <c r="E868" s="9" t="n">
        <v>43353</v>
      </c>
      <c r="F868" s="9" t="n">
        <v>43372</v>
      </c>
      <c r="G868" s="9" t="n">
        <v>43375</v>
      </c>
      <c r="H868" s="10" t="s">
        <v>36</v>
      </c>
      <c r="I868" s="0" t="n">
        <v>26</v>
      </c>
      <c r="J868" s="0" t="n">
        <v>28</v>
      </c>
      <c r="K868" s="0" t="n">
        <v>98</v>
      </c>
      <c r="L868" s="0" t="n">
        <v>11</v>
      </c>
      <c r="M868" s="0" t="n">
        <v>8</v>
      </c>
      <c r="N868" s="11" t="n">
        <v>0.05</v>
      </c>
      <c r="O868" s="12" t="n">
        <v>1447.2</v>
      </c>
      <c r="P868" s="12" t="n">
        <v>2412</v>
      </c>
      <c r="Q868" s="12" t="n">
        <f aca="false">M868*P868*(1-N868)</f>
        <v>18331.2</v>
      </c>
      <c r="R868" s="12" t="n">
        <f aca="false">M868*O868</f>
        <v>11577.6</v>
      </c>
      <c r="S868" s="12" t="n">
        <f aca="false">Q868-R868</f>
        <v>6753.6</v>
      </c>
      <c r="T868" s="11" t="n">
        <f aca="false">IFERROR(S868/Q868,0)</f>
        <v>0.368421052631579</v>
      </c>
      <c r="U868" s="13" t="n">
        <f aca="false">F868-E868</f>
        <v>19</v>
      </c>
      <c r="V868" s="13" t="n">
        <f aca="false">G868-F868</f>
        <v>3</v>
      </c>
      <c r="W868" s="13" t="n">
        <f aca="false">G868-E868</f>
        <v>22</v>
      </c>
      <c r="X868" s="10" t="n">
        <f aca="false">YEAR(E868)</f>
        <v>2018</v>
      </c>
      <c r="Y868" s="0" t="str">
        <f aca="false">TEXT(E868,"yyyy-mm")</f>
        <v>2018-09</v>
      </c>
      <c r="Z868" s="0" t="str">
        <f aca="false">"Q"&amp;ROUNDUP(MONTH(E868)/3,0)&amp;"-"&amp;YEAR(E868)</f>
        <v>Q3-2018</v>
      </c>
    </row>
    <row r="869" customFormat="false" ht="14.25" hidden="false" customHeight="false" outlineLevel="0" collapsed="false">
      <c r="A869" s="0" t="s">
        <v>911</v>
      </c>
      <c r="B869" s="0" t="s">
        <v>34</v>
      </c>
      <c r="C869" s="0" t="s">
        <v>48</v>
      </c>
      <c r="D869" s="9" t="n">
        <v>43300</v>
      </c>
      <c r="E869" s="9" t="n">
        <v>43353</v>
      </c>
      <c r="F869" s="9" t="n">
        <v>43366</v>
      </c>
      <c r="G869" s="9" t="n">
        <v>43372</v>
      </c>
      <c r="H869" s="10" t="s">
        <v>36</v>
      </c>
      <c r="I869" s="0" t="n">
        <v>10</v>
      </c>
      <c r="J869" s="0" t="n">
        <v>24</v>
      </c>
      <c r="K869" s="0" t="n">
        <v>51</v>
      </c>
      <c r="L869" s="0" t="n">
        <v>38</v>
      </c>
      <c r="M869" s="0" t="n">
        <v>5</v>
      </c>
      <c r="N869" s="11" t="n">
        <v>0.15</v>
      </c>
      <c r="O869" s="12" t="n">
        <v>1923.84</v>
      </c>
      <c r="P869" s="12" t="n">
        <v>3926.2</v>
      </c>
      <c r="Q869" s="12" t="n">
        <f aca="false">M869*P869*(1-N869)</f>
        <v>16686.35</v>
      </c>
      <c r="R869" s="12" t="n">
        <f aca="false">M869*O869</f>
        <v>9619.2</v>
      </c>
      <c r="S869" s="12" t="n">
        <f aca="false">Q869-R869</f>
        <v>7067.15</v>
      </c>
      <c r="T869" s="11" t="n">
        <f aca="false">IFERROR(S869/Q869,0)</f>
        <v>0.42352881247247</v>
      </c>
      <c r="U869" s="13" t="n">
        <f aca="false">F869-E869</f>
        <v>13</v>
      </c>
      <c r="V869" s="13" t="n">
        <f aca="false">G869-F869</f>
        <v>6</v>
      </c>
      <c r="W869" s="13" t="n">
        <f aca="false">G869-E869</f>
        <v>19</v>
      </c>
      <c r="X869" s="10" t="n">
        <f aca="false">YEAR(E869)</f>
        <v>2018</v>
      </c>
      <c r="Y869" s="0" t="str">
        <f aca="false">TEXT(E869,"yyyy-mm")</f>
        <v>2018-09</v>
      </c>
      <c r="Z869" s="0" t="str">
        <f aca="false">"Q"&amp;ROUNDUP(MONTH(E869)/3,0)&amp;"-"&amp;YEAR(E869)</f>
        <v>Q3-2018</v>
      </c>
    </row>
    <row r="870" customFormat="false" ht="14.25" hidden="false" customHeight="false" outlineLevel="0" collapsed="false">
      <c r="A870" s="0" t="s">
        <v>912</v>
      </c>
      <c r="B870" s="0" t="s">
        <v>41</v>
      </c>
      <c r="C870" s="0" t="s">
        <v>48</v>
      </c>
      <c r="D870" s="9" t="n">
        <v>43300</v>
      </c>
      <c r="E870" s="9" t="n">
        <v>43353</v>
      </c>
      <c r="F870" s="9" t="n">
        <v>43364</v>
      </c>
      <c r="G870" s="9" t="n">
        <v>43373</v>
      </c>
      <c r="H870" s="10" t="s">
        <v>36</v>
      </c>
      <c r="I870" s="0" t="n">
        <v>25</v>
      </c>
      <c r="J870" s="0" t="n">
        <v>33</v>
      </c>
      <c r="K870" s="0" t="n">
        <v>16</v>
      </c>
      <c r="L870" s="0" t="n">
        <v>27</v>
      </c>
      <c r="M870" s="0" t="n">
        <v>7</v>
      </c>
      <c r="N870" s="11" t="n">
        <v>0.2</v>
      </c>
      <c r="O870" s="12" t="n">
        <v>1713.53</v>
      </c>
      <c r="P870" s="12" t="n">
        <v>2284.7</v>
      </c>
      <c r="Q870" s="12" t="n">
        <f aca="false">M870*P870*(1-N870)</f>
        <v>12794.32</v>
      </c>
      <c r="R870" s="12" t="n">
        <f aca="false">M870*O870</f>
        <v>11994.71</v>
      </c>
      <c r="S870" s="12" t="n">
        <f aca="false">Q870-R870</f>
        <v>799.610000000001</v>
      </c>
      <c r="T870" s="11" t="n">
        <f aca="false">IFERROR(S870/Q870,0)</f>
        <v>0.0624972644110825</v>
      </c>
      <c r="U870" s="13" t="n">
        <f aca="false">F870-E870</f>
        <v>11</v>
      </c>
      <c r="V870" s="13" t="n">
        <f aca="false">G870-F870</f>
        <v>9</v>
      </c>
      <c r="W870" s="13" t="n">
        <f aca="false">G870-E870</f>
        <v>20</v>
      </c>
      <c r="X870" s="10" t="n">
        <f aca="false">YEAR(E870)</f>
        <v>2018</v>
      </c>
      <c r="Y870" s="0" t="str">
        <f aca="false">TEXT(E870,"yyyy-mm")</f>
        <v>2018-09</v>
      </c>
      <c r="Z870" s="0" t="str">
        <f aca="false">"Q"&amp;ROUNDUP(MONTH(E870)/3,0)&amp;"-"&amp;YEAR(E870)</f>
        <v>Q3-2018</v>
      </c>
    </row>
    <row r="871" customFormat="false" ht="14.25" hidden="false" customHeight="false" outlineLevel="0" collapsed="false">
      <c r="A871" s="0" t="s">
        <v>913</v>
      </c>
      <c r="B871" s="0" t="s">
        <v>38</v>
      </c>
      <c r="C871" s="0" t="s">
        <v>35</v>
      </c>
      <c r="D871" s="9" t="n">
        <v>43300</v>
      </c>
      <c r="E871" s="9" t="n">
        <v>43353</v>
      </c>
      <c r="F871" s="9" t="n">
        <v>43378</v>
      </c>
      <c r="G871" s="9" t="n">
        <v>43379</v>
      </c>
      <c r="H871" s="10" t="s">
        <v>36</v>
      </c>
      <c r="I871" s="0" t="n">
        <v>13</v>
      </c>
      <c r="J871" s="0" t="n">
        <v>39</v>
      </c>
      <c r="K871" s="0" t="n">
        <v>255</v>
      </c>
      <c r="L871" s="0" t="n">
        <v>47</v>
      </c>
      <c r="M871" s="0" t="n">
        <v>5</v>
      </c>
      <c r="N871" s="11" t="n">
        <v>0.05</v>
      </c>
      <c r="O871" s="12" t="n">
        <v>556.57</v>
      </c>
      <c r="P871" s="12" t="n">
        <v>783.9</v>
      </c>
      <c r="Q871" s="12" t="n">
        <f aca="false">M871*P871*(1-N871)</f>
        <v>3723.525</v>
      </c>
      <c r="R871" s="12" t="n">
        <f aca="false">M871*O871</f>
        <v>2782.85</v>
      </c>
      <c r="S871" s="12" t="n">
        <f aca="false">Q871-R871</f>
        <v>940.674999999999</v>
      </c>
      <c r="T871" s="11" t="n">
        <f aca="false">IFERROR(S871/Q871,0)</f>
        <v>0.252630236133771</v>
      </c>
      <c r="U871" s="13" t="n">
        <f aca="false">F871-E871</f>
        <v>25</v>
      </c>
      <c r="V871" s="13" t="n">
        <f aca="false">G871-F871</f>
        <v>1</v>
      </c>
      <c r="W871" s="13" t="n">
        <f aca="false">G871-E871</f>
        <v>26</v>
      </c>
      <c r="X871" s="10" t="n">
        <f aca="false">YEAR(E871)</f>
        <v>2018</v>
      </c>
      <c r="Y871" s="0" t="str">
        <f aca="false">TEXT(E871,"yyyy-mm")</f>
        <v>2018-09</v>
      </c>
      <c r="Z871" s="0" t="str">
        <f aca="false">"Q"&amp;ROUNDUP(MONTH(E871)/3,0)&amp;"-"&amp;YEAR(E871)</f>
        <v>Q3-2018</v>
      </c>
    </row>
    <row r="872" customFormat="false" ht="14.25" hidden="false" customHeight="false" outlineLevel="0" collapsed="false">
      <c r="A872" s="0" t="s">
        <v>914</v>
      </c>
      <c r="B872" s="0" t="s">
        <v>34</v>
      </c>
      <c r="C872" s="0" t="s">
        <v>46</v>
      </c>
      <c r="D872" s="9" t="n">
        <v>43300</v>
      </c>
      <c r="E872" s="9" t="n">
        <v>43353</v>
      </c>
      <c r="F872" s="9" t="n">
        <v>43355</v>
      </c>
      <c r="G872" s="9" t="n">
        <v>43357</v>
      </c>
      <c r="H872" s="10" t="s">
        <v>36</v>
      </c>
      <c r="I872" s="0" t="n">
        <v>7</v>
      </c>
      <c r="J872" s="0" t="n">
        <v>4</v>
      </c>
      <c r="K872" s="0" t="n">
        <v>310</v>
      </c>
      <c r="L872" s="0" t="n">
        <v>3</v>
      </c>
      <c r="M872" s="0" t="n">
        <v>8</v>
      </c>
      <c r="N872" s="11" t="n">
        <v>0.075</v>
      </c>
      <c r="O872" s="12" t="n">
        <v>557.44</v>
      </c>
      <c r="P872" s="12" t="n">
        <v>871</v>
      </c>
      <c r="Q872" s="12" t="n">
        <f aca="false">M872*P872*(1-N872)</f>
        <v>6445.4</v>
      </c>
      <c r="R872" s="12" t="n">
        <f aca="false">M872*O872</f>
        <v>4459.52</v>
      </c>
      <c r="S872" s="12" t="n">
        <f aca="false">Q872-R872</f>
        <v>1985.88</v>
      </c>
      <c r="T872" s="11" t="n">
        <f aca="false">IFERROR(S872/Q872,0)</f>
        <v>0.308108108108108</v>
      </c>
      <c r="U872" s="13" t="n">
        <f aca="false">F872-E872</f>
        <v>2</v>
      </c>
      <c r="V872" s="13" t="n">
        <f aca="false">G872-F872</f>
        <v>2</v>
      </c>
      <c r="W872" s="13" t="n">
        <f aca="false">G872-E872</f>
        <v>4</v>
      </c>
      <c r="X872" s="10" t="n">
        <f aca="false">YEAR(E872)</f>
        <v>2018</v>
      </c>
      <c r="Y872" s="0" t="str">
        <f aca="false">TEXT(E872,"yyyy-mm")</f>
        <v>2018-09</v>
      </c>
      <c r="Z872" s="0" t="str">
        <f aca="false">"Q"&amp;ROUNDUP(MONTH(E872)/3,0)&amp;"-"&amp;YEAR(E872)</f>
        <v>Q3-2018</v>
      </c>
    </row>
    <row r="873" customFormat="false" ht="14.25" hidden="false" customHeight="false" outlineLevel="0" collapsed="false">
      <c r="A873" s="0" t="s">
        <v>915</v>
      </c>
      <c r="B873" s="0" t="s">
        <v>38</v>
      </c>
      <c r="C873" s="0" t="s">
        <v>39</v>
      </c>
      <c r="D873" s="9" t="n">
        <v>43300</v>
      </c>
      <c r="E873" s="9" t="n">
        <v>43353</v>
      </c>
      <c r="F873" s="9" t="n">
        <v>43377</v>
      </c>
      <c r="G873" s="9" t="n">
        <v>43384</v>
      </c>
      <c r="H873" s="10" t="s">
        <v>36</v>
      </c>
      <c r="I873" s="0" t="n">
        <v>20</v>
      </c>
      <c r="J873" s="0" t="n">
        <v>8</v>
      </c>
      <c r="K873" s="0" t="n">
        <v>190</v>
      </c>
      <c r="L873" s="0" t="n">
        <v>29</v>
      </c>
      <c r="M873" s="0" t="n">
        <v>3</v>
      </c>
      <c r="N873" s="11" t="n">
        <v>0.05</v>
      </c>
      <c r="O873" s="12" t="n">
        <v>831</v>
      </c>
      <c r="P873" s="12" t="n">
        <v>1051.9</v>
      </c>
      <c r="Q873" s="12" t="n">
        <f aca="false">M873*P873*(1-N873)</f>
        <v>2997.915</v>
      </c>
      <c r="R873" s="12" t="n">
        <f aca="false">M873*O873</f>
        <v>2493</v>
      </c>
      <c r="S873" s="12" t="n">
        <f aca="false">Q873-R873</f>
        <v>504.915</v>
      </c>
      <c r="T873" s="11" t="n">
        <f aca="false">IFERROR(S873/Q873,0)</f>
        <v>0.168422053327062</v>
      </c>
      <c r="U873" s="13" t="n">
        <f aca="false">F873-E873</f>
        <v>24</v>
      </c>
      <c r="V873" s="13" t="n">
        <f aca="false">G873-F873</f>
        <v>7</v>
      </c>
      <c r="W873" s="13" t="n">
        <f aca="false">G873-E873</f>
        <v>31</v>
      </c>
      <c r="X873" s="10" t="n">
        <f aca="false">YEAR(E873)</f>
        <v>2018</v>
      </c>
      <c r="Y873" s="0" t="str">
        <f aca="false">TEXT(E873,"yyyy-mm")</f>
        <v>2018-09</v>
      </c>
      <c r="Z873" s="0" t="str">
        <f aca="false">"Q"&amp;ROUNDUP(MONTH(E873)/3,0)&amp;"-"&amp;YEAR(E873)</f>
        <v>Q3-2018</v>
      </c>
    </row>
    <row r="874" customFormat="false" ht="14.25" hidden="false" customHeight="false" outlineLevel="0" collapsed="false">
      <c r="A874" s="0" t="s">
        <v>916</v>
      </c>
      <c r="B874" s="0" t="s">
        <v>34</v>
      </c>
      <c r="C874" s="0" t="s">
        <v>46</v>
      </c>
      <c r="D874" s="9" t="n">
        <v>43200</v>
      </c>
      <c r="E874" s="9" t="n">
        <v>43353</v>
      </c>
      <c r="F874" s="9" t="n">
        <v>43367</v>
      </c>
      <c r="G874" s="9" t="n">
        <v>43368</v>
      </c>
      <c r="H874" s="10" t="s">
        <v>36</v>
      </c>
      <c r="I874" s="0" t="n">
        <v>8</v>
      </c>
      <c r="J874" s="0" t="n">
        <v>6</v>
      </c>
      <c r="K874" s="0" t="n">
        <v>294</v>
      </c>
      <c r="L874" s="0" t="n">
        <v>31</v>
      </c>
      <c r="M874" s="0" t="n">
        <v>1</v>
      </c>
      <c r="N874" s="11" t="n">
        <v>0.05</v>
      </c>
      <c r="O874" s="12" t="n">
        <v>609.7</v>
      </c>
      <c r="P874" s="12" t="n">
        <v>1219.4</v>
      </c>
      <c r="Q874" s="12" t="n">
        <f aca="false">M874*P874*(1-N874)</f>
        <v>1158.43</v>
      </c>
      <c r="R874" s="12" t="n">
        <f aca="false">M874*O874</f>
        <v>609.7</v>
      </c>
      <c r="S874" s="12" t="n">
        <f aca="false">Q874-R874</f>
        <v>548.73</v>
      </c>
      <c r="T874" s="11" t="n">
        <f aca="false">IFERROR(S874/Q874,0)</f>
        <v>0.473684210526316</v>
      </c>
      <c r="U874" s="13" t="n">
        <f aca="false">F874-E874</f>
        <v>14</v>
      </c>
      <c r="V874" s="13" t="n">
        <f aca="false">G874-F874</f>
        <v>1</v>
      </c>
      <c r="W874" s="13" t="n">
        <f aca="false">G874-E874</f>
        <v>15</v>
      </c>
      <c r="X874" s="10" t="n">
        <f aca="false">YEAR(E874)</f>
        <v>2018</v>
      </c>
      <c r="Y874" s="0" t="str">
        <f aca="false">TEXT(E874,"yyyy-mm")</f>
        <v>2018-09</v>
      </c>
      <c r="Z874" s="0" t="str">
        <f aca="false">"Q"&amp;ROUNDUP(MONTH(E874)/3,0)&amp;"-"&amp;YEAR(E874)</f>
        <v>Q3-2018</v>
      </c>
    </row>
    <row r="875" customFormat="false" ht="14.25" hidden="false" customHeight="false" outlineLevel="0" collapsed="false">
      <c r="A875" s="0" t="s">
        <v>917</v>
      </c>
      <c r="B875" s="0" t="s">
        <v>34</v>
      </c>
      <c r="C875" s="0" t="s">
        <v>58</v>
      </c>
      <c r="D875" s="9" t="n">
        <v>43200</v>
      </c>
      <c r="E875" s="9" t="n">
        <v>43353</v>
      </c>
      <c r="F875" s="9" t="n">
        <v>43364</v>
      </c>
      <c r="G875" s="9" t="n">
        <v>43374</v>
      </c>
      <c r="H875" s="10" t="s">
        <v>36</v>
      </c>
      <c r="I875" s="0" t="n">
        <v>7</v>
      </c>
      <c r="J875" s="0" t="n">
        <v>3</v>
      </c>
      <c r="K875" s="0" t="n">
        <v>361</v>
      </c>
      <c r="L875" s="0" t="n">
        <v>26</v>
      </c>
      <c r="M875" s="0" t="n">
        <v>5</v>
      </c>
      <c r="N875" s="11" t="n">
        <v>0.2</v>
      </c>
      <c r="O875" s="12" t="n">
        <v>509.07</v>
      </c>
      <c r="P875" s="12" t="n">
        <v>877.7</v>
      </c>
      <c r="Q875" s="12" t="n">
        <f aca="false">M875*P875*(1-N875)</f>
        <v>3510.8</v>
      </c>
      <c r="R875" s="12" t="n">
        <f aca="false">M875*O875</f>
        <v>2545.35</v>
      </c>
      <c r="S875" s="12" t="n">
        <f aca="false">Q875-R875</f>
        <v>965.45</v>
      </c>
      <c r="T875" s="11" t="n">
        <f aca="false">IFERROR(S875/Q875,0)</f>
        <v>0.274994303292697</v>
      </c>
      <c r="U875" s="13" t="n">
        <f aca="false">F875-E875</f>
        <v>11</v>
      </c>
      <c r="V875" s="13" t="n">
        <f aca="false">G875-F875</f>
        <v>10</v>
      </c>
      <c r="W875" s="13" t="n">
        <f aca="false">G875-E875</f>
        <v>21</v>
      </c>
      <c r="X875" s="10" t="n">
        <f aca="false">YEAR(E875)</f>
        <v>2018</v>
      </c>
      <c r="Y875" s="0" t="str">
        <f aca="false">TEXT(E875,"yyyy-mm")</f>
        <v>2018-09</v>
      </c>
      <c r="Z875" s="0" t="str">
        <f aca="false">"Q"&amp;ROUNDUP(MONTH(E875)/3,0)&amp;"-"&amp;YEAR(E875)</f>
        <v>Q3-2018</v>
      </c>
    </row>
    <row r="876" customFormat="false" ht="14.25" hidden="false" customHeight="false" outlineLevel="0" collapsed="false">
      <c r="A876" s="0" t="s">
        <v>918</v>
      </c>
      <c r="B876" s="0" t="s">
        <v>34</v>
      </c>
      <c r="C876" s="0" t="s">
        <v>39</v>
      </c>
      <c r="D876" s="9" t="n">
        <v>43300</v>
      </c>
      <c r="E876" s="9" t="n">
        <v>43353</v>
      </c>
      <c r="F876" s="9" t="n">
        <v>43359</v>
      </c>
      <c r="G876" s="9" t="n">
        <v>43360</v>
      </c>
      <c r="H876" s="10" t="s">
        <v>36</v>
      </c>
      <c r="I876" s="0" t="n">
        <v>3</v>
      </c>
      <c r="J876" s="0" t="n">
        <v>28</v>
      </c>
      <c r="K876" s="0" t="n">
        <v>193</v>
      </c>
      <c r="L876" s="0" t="n">
        <v>7</v>
      </c>
      <c r="M876" s="0" t="n">
        <v>6</v>
      </c>
      <c r="N876" s="11" t="n">
        <v>0.1</v>
      </c>
      <c r="O876" s="12" t="n">
        <v>151.55</v>
      </c>
      <c r="P876" s="12" t="n">
        <v>261.3</v>
      </c>
      <c r="Q876" s="12" t="n">
        <f aca="false">M876*P876*(1-N876)</f>
        <v>1411.02</v>
      </c>
      <c r="R876" s="12" t="n">
        <f aca="false">M876*O876</f>
        <v>909.3</v>
      </c>
      <c r="S876" s="12" t="n">
        <f aca="false">Q876-R876</f>
        <v>501.72</v>
      </c>
      <c r="T876" s="11" t="n">
        <f aca="false">IFERROR(S876/Q876,0)</f>
        <v>0.355572564527788</v>
      </c>
      <c r="U876" s="13" t="n">
        <f aca="false">F876-E876</f>
        <v>6</v>
      </c>
      <c r="V876" s="13" t="n">
        <f aca="false">G876-F876</f>
        <v>1</v>
      </c>
      <c r="W876" s="13" t="n">
        <f aca="false">G876-E876</f>
        <v>7</v>
      </c>
      <c r="X876" s="10" t="n">
        <f aca="false">YEAR(E876)</f>
        <v>2018</v>
      </c>
      <c r="Y876" s="0" t="str">
        <f aca="false">TEXT(E876,"yyyy-mm")</f>
        <v>2018-09</v>
      </c>
      <c r="Z876" s="0" t="str">
        <f aca="false">"Q"&amp;ROUNDUP(MONTH(E876)/3,0)&amp;"-"&amp;YEAR(E876)</f>
        <v>Q3-2018</v>
      </c>
    </row>
    <row r="877" customFormat="false" ht="14.25" hidden="false" customHeight="false" outlineLevel="0" collapsed="false">
      <c r="A877" s="0" t="s">
        <v>919</v>
      </c>
      <c r="B877" s="0" t="s">
        <v>34</v>
      </c>
      <c r="C877" s="0" t="s">
        <v>48</v>
      </c>
      <c r="D877" s="9" t="n">
        <v>43200</v>
      </c>
      <c r="E877" s="9" t="n">
        <v>43354</v>
      </c>
      <c r="F877" s="9" t="n">
        <v>43358</v>
      </c>
      <c r="G877" s="9" t="n">
        <v>43362</v>
      </c>
      <c r="H877" s="10" t="s">
        <v>36</v>
      </c>
      <c r="I877" s="0" t="n">
        <v>11</v>
      </c>
      <c r="J877" s="0" t="n">
        <v>48</v>
      </c>
      <c r="K877" s="0" t="n">
        <v>25</v>
      </c>
      <c r="L877" s="0" t="n">
        <v>11</v>
      </c>
      <c r="M877" s="0" t="n">
        <v>7</v>
      </c>
      <c r="N877" s="11" t="n">
        <v>0.15</v>
      </c>
      <c r="O877" s="12" t="n">
        <v>3155.16</v>
      </c>
      <c r="P877" s="12" t="n">
        <v>5172.4</v>
      </c>
      <c r="Q877" s="12" t="n">
        <f aca="false">M877*P877*(1-N877)</f>
        <v>30775.78</v>
      </c>
      <c r="R877" s="12" t="n">
        <f aca="false">M877*O877</f>
        <v>22086.12</v>
      </c>
      <c r="S877" s="12" t="n">
        <f aca="false">Q877-R877</f>
        <v>8689.66</v>
      </c>
      <c r="T877" s="11" t="n">
        <f aca="false">IFERROR(S877/Q877,0)</f>
        <v>0.282353850982818</v>
      </c>
      <c r="U877" s="13" t="n">
        <f aca="false">F877-E877</f>
        <v>4</v>
      </c>
      <c r="V877" s="13" t="n">
        <f aca="false">G877-F877</f>
        <v>4</v>
      </c>
      <c r="W877" s="13" t="n">
        <f aca="false">G877-E877</f>
        <v>8</v>
      </c>
      <c r="X877" s="10" t="n">
        <f aca="false">YEAR(E877)</f>
        <v>2018</v>
      </c>
      <c r="Y877" s="0" t="str">
        <f aca="false">TEXT(E877,"yyyy-mm")</f>
        <v>2018-09</v>
      </c>
      <c r="Z877" s="0" t="str">
        <f aca="false">"Q"&amp;ROUNDUP(MONTH(E877)/3,0)&amp;"-"&amp;YEAR(E877)</f>
        <v>Q3-2018</v>
      </c>
    </row>
    <row r="878" customFormat="false" ht="14.25" hidden="false" customHeight="false" outlineLevel="0" collapsed="false">
      <c r="A878" s="0" t="s">
        <v>920</v>
      </c>
      <c r="B878" s="0" t="s">
        <v>38</v>
      </c>
      <c r="C878" s="0" t="s">
        <v>35</v>
      </c>
      <c r="D878" s="9" t="n">
        <v>43300</v>
      </c>
      <c r="E878" s="9" t="n">
        <v>43354</v>
      </c>
      <c r="F878" s="9" t="n">
        <v>43382</v>
      </c>
      <c r="G878" s="9" t="n">
        <v>43392</v>
      </c>
      <c r="H878" s="10" t="s">
        <v>36</v>
      </c>
      <c r="I878" s="0" t="n">
        <v>12</v>
      </c>
      <c r="J878" s="0" t="n">
        <v>12</v>
      </c>
      <c r="K878" s="0" t="n">
        <v>230</v>
      </c>
      <c r="L878" s="0" t="n">
        <v>16</v>
      </c>
      <c r="M878" s="0" t="n">
        <v>1</v>
      </c>
      <c r="N878" s="11" t="n">
        <v>0.1</v>
      </c>
      <c r="O878" s="12" t="n">
        <v>1835</v>
      </c>
      <c r="P878" s="12" t="n">
        <v>2237.8</v>
      </c>
      <c r="Q878" s="12" t="n">
        <f aca="false">M878*P878*(1-N878)</f>
        <v>2014.02</v>
      </c>
      <c r="R878" s="12" t="n">
        <f aca="false">M878*O878</f>
        <v>1835</v>
      </c>
      <c r="S878" s="12" t="n">
        <f aca="false">Q878-R878</f>
        <v>179.02</v>
      </c>
      <c r="T878" s="11" t="n">
        <f aca="false">IFERROR(S878/Q878,0)</f>
        <v>0.0888869028112929</v>
      </c>
      <c r="U878" s="13" t="n">
        <f aca="false">F878-E878</f>
        <v>28</v>
      </c>
      <c r="V878" s="13" t="n">
        <f aca="false">G878-F878</f>
        <v>10</v>
      </c>
      <c r="W878" s="13" t="n">
        <f aca="false">G878-E878</f>
        <v>38</v>
      </c>
      <c r="X878" s="10" t="n">
        <f aca="false">YEAR(E878)</f>
        <v>2018</v>
      </c>
      <c r="Y878" s="0" t="str">
        <f aca="false">TEXT(E878,"yyyy-mm")</f>
        <v>2018-09</v>
      </c>
      <c r="Z878" s="0" t="str">
        <f aca="false">"Q"&amp;ROUNDUP(MONTH(E878)/3,0)&amp;"-"&amp;YEAR(E878)</f>
        <v>Q3-2018</v>
      </c>
    </row>
    <row r="879" customFormat="false" ht="14.25" hidden="false" customHeight="false" outlineLevel="0" collapsed="false">
      <c r="A879" s="0" t="s">
        <v>921</v>
      </c>
      <c r="B879" s="0" t="s">
        <v>34</v>
      </c>
      <c r="C879" s="0" t="s">
        <v>39</v>
      </c>
      <c r="D879" s="9" t="n">
        <v>43300</v>
      </c>
      <c r="E879" s="9" t="n">
        <v>43354</v>
      </c>
      <c r="F879" s="9" t="n">
        <v>43382</v>
      </c>
      <c r="G879" s="9" t="n">
        <v>43385</v>
      </c>
      <c r="H879" s="10" t="s">
        <v>36</v>
      </c>
      <c r="I879" s="0" t="n">
        <v>6</v>
      </c>
      <c r="J879" s="0" t="n">
        <v>18</v>
      </c>
      <c r="K879" s="0" t="n">
        <v>121</v>
      </c>
      <c r="L879" s="0" t="n">
        <v>7</v>
      </c>
      <c r="M879" s="0" t="n">
        <v>5</v>
      </c>
      <c r="N879" s="11" t="n">
        <v>0.05</v>
      </c>
      <c r="O879" s="12" t="n">
        <v>135.68</v>
      </c>
      <c r="P879" s="12" t="n">
        <v>180.9</v>
      </c>
      <c r="Q879" s="12" t="n">
        <f aca="false">M879*P879*(1-N879)</f>
        <v>859.275</v>
      </c>
      <c r="R879" s="12" t="n">
        <f aca="false">M879*O879</f>
        <v>678.4</v>
      </c>
      <c r="S879" s="12" t="n">
        <f aca="false">Q879-R879</f>
        <v>180.875</v>
      </c>
      <c r="T879" s="11" t="n">
        <f aca="false">IFERROR(S879/Q879,0)</f>
        <v>0.210497221494865</v>
      </c>
      <c r="U879" s="13" t="n">
        <f aca="false">F879-E879</f>
        <v>28</v>
      </c>
      <c r="V879" s="13" t="n">
        <f aca="false">G879-F879</f>
        <v>3</v>
      </c>
      <c r="W879" s="13" t="n">
        <f aca="false">G879-E879</f>
        <v>31</v>
      </c>
      <c r="X879" s="10" t="n">
        <f aca="false">YEAR(E879)</f>
        <v>2018</v>
      </c>
      <c r="Y879" s="0" t="str">
        <f aca="false">TEXT(E879,"yyyy-mm")</f>
        <v>2018-09</v>
      </c>
      <c r="Z879" s="0" t="str">
        <f aca="false">"Q"&amp;ROUNDUP(MONTH(E879)/3,0)&amp;"-"&amp;YEAR(E879)</f>
        <v>Q3-2018</v>
      </c>
    </row>
    <row r="880" customFormat="false" ht="14.25" hidden="false" customHeight="false" outlineLevel="0" collapsed="false">
      <c r="A880" s="0" t="s">
        <v>922</v>
      </c>
      <c r="B880" s="0" t="s">
        <v>34</v>
      </c>
      <c r="C880" s="0" t="s">
        <v>39</v>
      </c>
      <c r="D880" s="9" t="n">
        <v>43200</v>
      </c>
      <c r="E880" s="9" t="n">
        <v>43354</v>
      </c>
      <c r="F880" s="9" t="n">
        <v>43379</v>
      </c>
      <c r="G880" s="9" t="n">
        <v>43383</v>
      </c>
      <c r="H880" s="10" t="s">
        <v>36</v>
      </c>
      <c r="I880" s="0" t="n">
        <v>4</v>
      </c>
      <c r="J880" s="0" t="n">
        <v>45</v>
      </c>
      <c r="K880" s="0" t="n">
        <v>103</v>
      </c>
      <c r="L880" s="0" t="n">
        <v>37</v>
      </c>
      <c r="M880" s="0" t="n">
        <v>6</v>
      </c>
      <c r="N880" s="11" t="n">
        <v>0.075</v>
      </c>
      <c r="O880" s="12" t="n">
        <v>1594.6</v>
      </c>
      <c r="P880" s="12" t="n">
        <v>1876</v>
      </c>
      <c r="Q880" s="12" t="n">
        <f aca="false">M880*P880*(1-N880)</f>
        <v>10411.8</v>
      </c>
      <c r="R880" s="12" t="n">
        <f aca="false">M880*O880</f>
        <v>9567.6</v>
      </c>
      <c r="S880" s="12" t="n">
        <f aca="false">Q880-R880</f>
        <v>844.200000000003</v>
      </c>
      <c r="T880" s="11" t="n">
        <f aca="false">IFERROR(S880/Q880,0)</f>
        <v>0.0810810810810813</v>
      </c>
      <c r="U880" s="13" t="n">
        <f aca="false">F880-E880</f>
        <v>25</v>
      </c>
      <c r="V880" s="13" t="n">
        <f aca="false">G880-F880</f>
        <v>4</v>
      </c>
      <c r="W880" s="13" t="n">
        <f aca="false">G880-E880</f>
        <v>29</v>
      </c>
      <c r="X880" s="10" t="n">
        <f aca="false">YEAR(E880)</f>
        <v>2018</v>
      </c>
      <c r="Y880" s="0" t="str">
        <f aca="false">TEXT(E880,"yyyy-mm")</f>
        <v>2018-09</v>
      </c>
      <c r="Z880" s="0" t="str">
        <f aca="false">"Q"&amp;ROUNDUP(MONTH(E880)/3,0)&amp;"-"&amp;YEAR(E880)</f>
        <v>Q3-2018</v>
      </c>
    </row>
    <row r="881" customFormat="false" ht="14.25" hidden="false" customHeight="false" outlineLevel="0" collapsed="false">
      <c r="A881" s="0" t="s">
        <v>923</v>
      </c>
      <c r="B881" s="0" t="s">
        <v>41</v>
      </c>
      <c r="C881" s="0" t="s">
        <v>35</v>
      </c>
      <c r="D881" s="9" t="n">
        <v>43300</v>
      </c>
      <c r="E881" s="9" t="n">
        <v>43354</v>
      </c>
      <c r="F881" s="9" t="n">
        <v>43364</v>
      </c>
      <c r="G881" s="9" t="n">
        <v>43366</v>
      </c>
      <c r="H881" s="10" t="s">
        <v>36</v>
      </c>
      <c r="I881" s="0" t="n">
        <v>21</v>
      </c>
      <c r="J881" s="0" t="n">
        <v>25</v>
      </c>
      <c r="K881" s="0" t="n">
        <v>251</v>
      </c>
      <c r="L881" s="0" t="n">
        <v>20</v>
      </c>
      <c r="M881" s="0" t="n">
        <v>8</v>
      </c>
      <c r="N881" s="11" t="n">
        <v>0.2</v>
      </c>
      <c r="O881" s="12" t="n">
        <v>4303.54</v>
      </c>
      <c r="P881" s="12" t="n">
        <v>5815.6</v>
      </c>
      <c r="Q881" s="12" t="n">
        <f aca="false">M881*P881*(1-N881)</f>
        <v>37219.84</v>
      </c>
      <c r="R881" s="12" t="n">
        <f aca="false">M881*O881</f>
        <v>34428.32</v>
      </c>
      <c r="S881" s="12" t="n">
        <f aca="false">Q881-R881</f>
        <v>2791.52</v>
      </c>
      <c r="T881" s="11" t="n">
        <f aca="false">IFERROR(S881/Q881,0)</f>
        <v>0.0750008597565171</v>
      </c>
      <c r="U881" s="13" t="n">
        <f aca="false">F881-E881</f>
        <v>10</v>
      </c>
      <c r="V881" s="13" t="n">
        <f aca="false">G881-F881</f>
        <v>2</v>
      </c>
      <c r="W881" s="13" t="n">
        <f aca="false">G881-E881</f>
        <v>12</v>
      </c>
      <c r="X881" s="10" t="n">
        <f aca="false">YEAR(E881)</f>
        <v>2018</v>
      </c>
      <c r="Y881" s="0" t="str">
        <f aca="false">TEXT(E881,"yyyy-mm")</f>
        <v>2018-09</v>
      </c>
      <c r="Z881" s="0" t="str">
        <f aca="false">"Q"&amp;ROUNDUP(MONTH(E881)/3,0)&amp;"-"&amp;YEAR(E881)</f>
        <v>Q3-2018</v>
      </c>
    </row>
    <row r="882" customFormat="false" ht="14.25" hidden="false" customHeight="false" outlineLevel="0" collapsed="false">
      <c r="A882" s="0" t="s">
        <v>924</v>
      </c>
      <c r="B882" s="0" t="s">
        <v>34</v>
      </c>
      <c r="C882" s="0" t="s">
        <v>39</v>
      </c>
      <c r="D882" s="9" t="n">
        <v>43200</v>
      </c>
      <c r="E882" s="9" t="n">
        <v>43354</v>
      </c>
      <c r="F882" s="9" t="n">
        <v>43378</v>
      </c>
      <c r="G882" s="9" t="n">
        <v>43388</v>
      </c>
      <c r="H882" s="10" t="s">
        <v>36</v>
      </c>
      <c r="I882" s="0" t="n">
        <v>9</v>
      </c>
      <c r="J882" s="0" t="n">
        <v>12</v>
      </c>
      <c r="K882" s="0" t="n">
        <v>148</v>
      </c>
      <c r="L882" s="0" t="n">
        <v>33</v>
      </c>
      <c r="M882" s="0" t="n">
        <v>6</v>
      </c>
      <c r="N882" s="11" t="n">
        <v>0.1</v>
      </c>
      <c r="O882" s="12" t="n">
        <v>903.76</v>
      </c>
      <c r="P882" s="12" t="n">
        <v>1922.9</v>
      </c>
      <c r="Q882" s="12" t="n">
        <f aca="false">M882*P882*(1-N882)</f>
        <v>10383.66</v>
      </c>
      <c r="R882" s="12" t="n">
        <f aca="false">M882*O882</f>
        <v>5422.56</v>
      </c>
      <c r="S882" s="12" t="n">
        <f aca="false">Q882-R882</f>
        <v>4961.1</v>
      </c>
      <c r="T882" s="11" t="n">
        <f aca="false">IFERROR(S882/Q882,0)</f>
        <v>0.477779511270593</v>
      </c>
      <c r="U882" s="13" t="n">
        <f aca="false">F882-E882</f>
        <v>24</v>
      </c>
      <c r="V882" s="13" t="n">
        <f aca="false">G882-F882</f>
        <v>10</v>
      </c>
      <c r="W882" s="13" t="n">
        <f aca="false">G882-E882</f>
        <v>34</v>
      </c>
      <c r="X882" s="10" t="n">
        <f aca="false">YEAR(E882)</f>
        <v>2018</v>
      </c>
      <c r="Y882" s="0" t="str">
        <f aca="false">TEXT(E882,"yyyy-mm")</f>
        <v>2018-09</v>
      </c>
      <c r="Z882" s="0" t="str">
        <f aca="false">"Q"&amp;ROUNDUP(MONTH(E882)/3,0)&amp;"-"&amp;YEAR(E882)</f>
        <v>Q3-2018</v>
      </c>
    </row>
    <row r="883" customFormat="false" ht="14.25" hidden="false" customHeight="false" outlineLevel="0" collapsed="false">
      <c r="A883" s="0" t="s">
        <v>925</v>
      </c>
      <c r="B883" s="0" t="s">
        <v>34</v>
      </c>
      <c r="C883" s="0" t="s">
        <v>39</v>
      </c>
      <c r="D883" s="9" t="n">
        <v>43200</v>
      </c>
      <c r="E883" s="9" t="n">
        <v>43354</v>
      </c>
      <c r="F883" s="9" t="n">
        <v>43362</v>
      </c>
      <c r="G883" s="9" t="n">
        <v>43370</v>
      </c>
      <c r="H883" s="10" t="s">
        <v>36</v>
      </c>
      <c r="I883" s="0" t="n">
        <v>1</v>
      </c>
      <c r="J883" s="0" t="n">
        <v>43</v>
      </c>
      <c r="K883" s="0" t="n">
        <v>142</v>
      </c>
      <c r="L883" s="0" t="n">
        <v>27</v>
      </c>
      <c r="M883" s="0" t="n">
        <v>5</v>
      </c>
      <c r="N883" s="11" t="n">
        <v>0.05</v>
      </c>
      <c r="O883" s="12" t="n">
        <v>441.8</v>
      </c>
      <c r="P883" s="12" t="n">
        <v>1051.9</v>
      </c>
      <c r="Q883" s="12" t="n">
        <f aca="false">M883*P883*(1-N883)</f>
        <v>4996.525</v>
      </c>
      <c r="R883" s="12" t="n">
        <f aca="false">M883*O883</f>
        <v>2209</v>
      </c>
      <c r="S883" s="12" t="n">
        <f aca="false">Q883-R883</f>
        <v>2787.525</v>
      </c>
      <c r="T883" s="11" t="n">
        <f aca="false">IFERROR(S883/Q883,0)</f>
        <v>0.557892735451139</v>
      </c>
      <c r="U883" s="13" t="n">
        <f aca="false">F883-E883</f>
        <v>8</v>
      </c>
      <c r="V883" s="13" t="n">
        <f aca="false">G883-F883</f>
        <v>8</v>
      </c>
      <c r="W883" s="13" t="n">
        <f aca="false">G883-E883</f>
        <v>16</v>
      </c>
      <c r="X883" s="10" t="n">
        <f aca="false">YEAR(E883)</f>
        <v>2018</v>
      </c>
      <c r="Y883" s="0" t="str">
        <f aca="false">TEXT(E883,"yyyy-mm")</f>
        <v>2018-09</v>
      </c>
      <c r="Z883" s="0" t="str">
        <f aca="false">"Q"&amp;ROUNDUP(MONTH(E883)/3,0)&amp;"-"&amp;YEAR(E883)</f>
        <v>Q3-2018</v>
      </c>
    </row>
    <row r="884" customFormat="false" ht="14.25" hidden="false" customHeight="false" outlineLevel="0" collapsed="false">
      <c r="A884" s="0" t="s">
        <v>926</v>
      </c>
      <c r="B884" s="0" t="s">
        <v>38</v>
      </c>
      <c r="C884" s="0" t="s">
        <v>79</v>
      </c>
      <c r="D884" s="9" t="n">
        <v>43300</v>
      </c>
      <c r="E884" s="9" t="n">
        <v>43354</v>
      </c>
      <c r="F884" s="9" t="n">
        <v>43359</v>
      </c>
      <c r="G884" s="9" t="n">
        <v>43367</v>
      </c>
      <c r="H884" s="10" t="s">
        <v>36</v>
      </c>
      <c r="I884" s="0" t="n">
        <v>17</v>
      </c>
      <c r="J884" s="0" t="n">
        <v>4</v>
      </c>
      <c r="K884" s="0" t="n">
        <v>76</v>
      </c>
      <c r="L884" s="0" t="n">
        <v>12</v>
      </c>
      <c r="M884" s="0" t="n">
        <v>7</v>
      </c>
      <c r="N884" s="11" t="n">
        <v>0.2</v>
      </c>
      <c r="O884" s="12" t="n">
        <v>3597.9</v>
      </c>
      <c r="P884" s="12" t="n">
        <v>5996.5</v>
      </c>
      <c r="Q884" s="12" t="n">
        <f aca="false">M884*P884*(1-N884)</f>
        <v>33580.4</v>
      </c>
      <c r="R884" s="12" t="n">
        <f aca="false">M884*O884</f>
        <v>25185.3</v>
      </c>
      <c r="S884" s="12" t="n">
        <f aca="false">Q884-R884</f>
        <v>8395.1</v>
      </c>
      <c r="T884" s="11" t="n">
        <f aca="false">IFERROR(S884/Q884,0)</f>
        <v>0.25</v>
      </c>
      <c r="U884" s="13" t="n">
        <f aca="false">F884-E884</f>
        <v>5</v>
      </c>
      <c r="V884" s="13" t="n">
        <f aca="false">G884-F884</f>
        <v>8</v>
      </c>
      <c r="W884" s="13" t="n">
        <f aca="false">G884-E884</f>
        <v>13</v>
      </c>
      <c r="X884" s="10" t="n">
        <f aca="false">YEAR(E884)</f>
        <v>2018</v>
      </c>
      <c r="Y884" s="0" t="str">
        <f aca="false">TEXT(E884,"yyyy-mm")</f>
        <v>2018-09</v>
      </c>
      <c r="Z884" s="0" t="str">
        <f aca="false">"Q"&amp;ROUNDUP(MONTH(E884)/3,0)&amp;"-"&amp;YEAR(E884)</f>
        <v>Q3-2018</v>
      </c>
    </row>
    <row r="885" customFormat="false" ht="14.25" hidden="false" customHeight="false" outlineLevel="0" collapsed="false">
      <c r="A885" s="0" t="s">
        <v>927</v>
      </c>
      <c r="B885" s="0" t="s">
        <v>43</v>
      </c>
      <c r="C885" s="0" t="s">
        <v>46</v>
      </c>
      <c r="D885" s="9" t="n">
        <v>43200</v>
      </c>
      <c r="E885" s="9" t="n">
        <v>43354</v>
      </c>
      <c r="F885" s="9" t="n">
        <v>43363</v>
      </c>
      <c r="G885" s="9" t="n">
        <v>43368</v>
      </c>
      <c r="H885" s="10" t="s">
        <v>36</v>
      </c>
      <c r="I885" s="0" t="n">
        <v>28</v>
      </c>
      <c r="J885" s="0" t="n">
        <v>7</v>
      </c>
      <c r="K885" s="0" t="n">
        <v>322</v>
      </c>
      <c r="L885" s="0" t="n">
        <v>42</v>
      </c>
      <c r="M885" s="0" t="n">
        <v>8</v>
      </c>
      <c r="N885" s="11" t="n">
        <v>0.2</v>
      </c>
      <c r="O885" s="12" t="n">
        <v>926.28</v>
      </c>
      <c r="P885" s="12" t="n">
        <v>1172.5</v>
      </c>
      <c r="Q885" s="12" t="n">
        <f aca="false">M885*P885*(1-N885)</f>
        <v>7504</v>
      </c>
      <c r="R885" s="12" t="n">
        <f aca="false">M885*O885</f>
        <v>7410.24</v>
      </c>
      <c r="S885" s="12" t="n">
        <f aca="false">Q885-R885</f>
        <v>93.7600000000002</v>
      </c>
      <c r="T885" s="11" t="n">
        <f aca="false">IFERROR(S885/Q885,0)</f>
        <v>0.0124946695095949</v>
      </c>
      <c r="U885" s="13" t="n">
        <f aca="false">F885-E885</f>
        <v>9</v>
      </c>
      <c r="V885" s="13" t="n">
        <f aca="false">G885-F885</f>
        <v>5</v>
      </c>
      <c r="W885" s="13" t="n">
        <f aca="false">G885-E885</f>
        <v>14</v>
      </c>
      <c r="X885" s="10" t="n">
        <f aca="false">YEAR(E885)</f>
        <v>2018</v>
      </c>
      <c r="Y885" s="0" t="str">
        <f aca="false">TEXT(E885,"yyyy-mm")</f>
        <v>2018-09</v>
      </c>
      <c r="Z885" s="0" t="str">
        <f aca="false">"Q"&amp;ROUNDUP(MONTH(E885)/3,0)&amp;"-"&amp;YEAR(E885)</f>
        <v>Q3-2018</v>
      </c>
    </row>
    <row r="886" customFormat="false" ht="14.25" hidden="false" customHeight="false" outlineLevel="0" collapsed="false">
      <c r="A886" s="0" t="s">
        <v>928</v>
      </c>
      <c r="B886" s="0" t="s">
        <v>43</v>
      </c>
      <c r="C886" s="0" t="s">
        <v>48</v>
      </c>
      <c r="D886" s="9" t="n">
        <v>43200</v>
      </c>
      <c r="E886" s="9" t="n">
        <v>43354</v>
      </c>
      <c r="F886" s="9" t="n">
        <v>43365</v>
      </c>
      <c r="G886" s="9" t="n">
        <v>43368</v>
      </c>
      <c r="H886" s="10" t="s">
        <v>36</v>
      </c>
      <c r="I886" s="0" t="n">
        <v>28</v>
      </c>
      <c r="J886" s="0" t="n">
        <v>49</v>
      </c>
      <c r="K886" s="0" t="n">
        <v>56</v>
      </c>
      <c r="L886" s="0" t="n">
        <v>42</v>
      </c>
      <c r="M886" s="0" t="n">
        <v>8</v>
      </c>
      <c r="N886" s="11" t="n">
        <v>0.05</v>
      </c>
      <c r="O886" s="12" t="n">
        <v>153.7</v>
      </c>
      <c r="P886" s="12" t="n">
        <v>207.7</v>
      </c>
      <c r="Q886" s="12" t="n">
        <f aca="false">M886*P886*(1-N886)</f>
        <v>1578.52</v>
      </c>
      <c r="R886" s="12" t="n">
        <f aca="false">M886*O886</f>
        <v>1229.6</v>
      </c>
      <c r="S886" s="12" t="n">
        <f aca="false">Q886-R886</f>
        <v>348.92</v>
      </c>
      <c r="T886" s="11" t="n">
        <f aca="false">IFERROR(S886/Q886,0)</f>
        <v>0.221042495502116</v>
      </c>
      <c r="U886" s="13" t="n">
        <f aca="false">F886-E886</f>
        <v>11</v>
      </c>
      <c r="V886" s="13" t="n">
        <f aca="false">G886-F886</f>
        <v>3</v>
      </c>
      <c r="W886" s="13" t="n">
        <f aca="false">G886-E886</f>
        <v>14</v>
      </c>
      <c r="X886" s="10" t="n">
        <f aca="false">YEAR(E886)</f>
        <v>2018</v>
      </c>
      <c r="Y886" s="0" t="str">
        <f aca="false">TEXT(E886,"yyyy-mm")</f>
        <v>2018-09</v>
      </c>
      <c r="Z886" s="0" t="str">
        <f aca="false">"Q"&amp;ROUNDUP(MONTH(E886)/3,0)&amp;"-"&amp;YEAR(E886)</f>
        <v>Q3-2018</v>
      </c>
    </row>
    <row r="887" customFormat="false" ht="14.25" hidden="false" customHeight="false" outlineLevel="0" collapsed="false">
      <c r="A887" s="0" t="s">
        <v>929</v>
      </c>
      <c r="B887" s="0" t="s">
        <v>34</v>
      </c>
      <c r="C887" s="0" t="s">
        <v>39</v>
      </c>
      <c r="D887" s="9" t="n">
        <v>43300</v>
      </c>
      <c r="E887" s="9" t="n">
        <v>43354</v>
      </c>
      <c r="F887" s="9" t="n">
        <v>43375</v>
      </c>
      <c r="G887" s="9" t="n">
        <v>43379</v>
      </c>
      <c r="H887" s="10" t="s">
        <v>36</v>
      </c>
      <c r="I887" s="0" t="n">
        <v>3</v>
      </c>
      <c r="J887" s="0" t="n">
        <v>42</v>
      </c>
      <c r="K887" s="0" t="n">
        <v>148</v>
      </c>
      <c r="L887" s="0" t="n">
        <v>18</v>
      </c>
      <c r="M887" s="0" t="n">
        <v>6</v>
      </c>
      <c r="N887" s="11" t="n">
        <v>0.1</v>
      </c>
      <c r="O887" s="12" t="n">
        <v>868.32</v>
      </c>
      <c r="P887" s="12" t="n">
        <v>1085.4</v>
      </c>
      <c r="Q887" s="12" t="n">
        <f aca="false">M887*P887*(1-N887)</f>
        <v>5861.16</v>
      </c>
      <c r="R887" s="12" t="n">
        <f aca="false">M887*O887</f>
        <v>5209.92</v>
      </c>
      <c r="S887" s="12" t="n">
        <f aca="false">Q887-R887</f>
        <v>651.240000000001</v>
      </c>
      <c r="T887" s="11" t="n">
        <f aca="false">IFERROR(S887/Q887,0)</f>
        <v>0.111111111111111</v>
      </c>
      <c r="U887" s="13" t="n">
        <f aca="false">F887-E887</f>
        <v>21</v>
      </c>
      <c r="V887" s="13" t="n">
        <f aca="false">G887-F887</f>
        <v>4</v>
      </c>
      <c r="W887" s="13" t="n">
        <f aca="false">G887-E887</f>
        <v>25</v>
      </c>
      <c r="X887" s="10" t="n">
        <f aca="false">YEAR(E887)</f>
        <v>2018</v>
      </c>
      <c r="Y887" s="0" t="str">
        <f aca="false">TEXT(E887,"yyyy-mm")</f>
        <v>2018-09</v>
      </c>
      <c r="Z887" s="0" t="str">
        <f aca="false">"Q"&amp;ROUNDUP(MONTH(E887)/3,0)&amp;"-"&amp;YEAR(E887)</f>
        <v>Q3-2018</v>
      </c>
    </row>
    <row r="888" customFormat="false" ht="14.25" hidden="false" customHeight="false" outlineLevel="0" collapsed="false">
      <c r="A888" s="0" t="s">
        <v>930</v>
      </c>
      <c r="B888" s="0" t="s">
        <v>38</v>
      </c>
      <c r="C888" s="0" t="s">
        <v>35</v>
      </c>
      <c r="D888" s="9" t="n">
        <v>43200</v>
      </c>
      <c r="E888" s="9" t="n">
        <v>43354</v>
      </c>
      <c r="F888" s="9" t="n">
        <v>43381</v>
      </c>
      <c r="G888" s="9" t="n">
        <v>43388</v>
      </c>
      <c r="H888" s="10" t="s">
        <v>36</v>
      </c>
      <c r="I888" s="0" t="n">
        <v>16</v>
      </c>
      <c r="J888" s="0" t="n">
        <v>42</v>
      </c>
      <c r="K888" s="0" t="n">
        <v>224</v>
      </c>
      <c r="L888" s="0" t="n">
        <v>41</v>
      </c>
      <c r="M888" s="0" t="n">
        <v>7</v>
      </c>
      <c r="N888" s="11" t="n">
        <v>0.2</v>
      </c>
      <c r="O888" s="12" t="n">
        <v>627.12</v>
      </c>
      <c r="P888" s="12" t="n">
        <v>964.8</v>
      </c>
      <c r="Q888" s="12" t="n">
        <f aca="false">M888*P888*(1-N888)</f>
        <v>5402.88</v>
      </c>
      <c r="R888" s="12" t="n">
        <f aca="false">M888*O888</f>
        <v>4389.84</v>
      </c>
      <c r="S888" s="12" t="n">
        <f aca="false">Q888-R888</f>
        <v>1013.04</v>
      </c>
      <c r="T888" s="11" t="n">
        <f aca="false">IFERROR(S888/Q888,0)</f>
        <v>0.1875</v>
      </c>
      <c r="U888" s="13" t="n">
        <f aca="false">F888-E888</f>
        <v>27</v>
      </c>
      <c r="V888" s="13" t="n">
        <f aca="false">G888-F888</f>
        <v>7</v>
      </c>
      <c r="W888" s="13" t="n">
        <f aca="false">G888-E888</f>
        <v>34</v>
      </c>
      <c r="X888" s="10" t="n">
        <f aca="false">YEAR(E888)</f>
        <v>2018</v>
      </c>
      <c r="Y888" s="0" t="str">
        <f aca="false">TEXT(E888,"yyyy-mm")</f>
        <v>2018-09</v>
      </c>
      <c r="Z888" s="0" t="str">
        <f aca="false">"Q"&amp;ROUNDUP(MONTH(E888)/3,0)&amp;"-"&amp;YEAR(E888)</f>
        <v>Q3-2018</v>
      </c>
    </row>
    <row r="889" customFormat="false" ht="14.25" hidden="false" customHeight="false" outlineLevel="0" collapsed="false">
      <c r="A889" s="0" t="s">
        <v>931</v>
      </c>
      <c r="B889" s="0" t="s">
        <v>43</v>
      </c>
      <c r="C889" s="0" t="s">
        <v>39</v>
      </c>
      <c r="D889" s="9" t="n">
        <v>43300</v>
      </c>
      <c r="E889" s="9" t="n">
        <v>43354</v>
      </c>
      <c r="F889" s="9" t="n">
        <v>43373</v>
      </c>
      <c r="G889" s="9" t="n">
        <v>43377</v>
      </c>
      <c r="H889" s="10" t="s">
        <v>36</v>
      </c>
      <c r="I889" s="0" t="n">
        <v>27</v>
      </c>
      <c r="J889" s="0" t="n">
        <v>50</v>
      </c>
      <c r="K889" s="0" t="n">
        <v>202</v>
      </c>
      <c r="L889" s="0" t="n">
        <v>12</v>
      </c>
      <c r="M889" s="0" t="n">
        <v>2</v>
      </c>
      <c r="N889" s="11" t="n">
        <v>0.05</v>
      </c>
      <c r="O889" s="12" t="n">
        <v>3142.57</v>
      </c>
      <c r="P889" s="12" t="n">
        <v>3832.4</v>
      </c>
      <c r="Q889" s="12" t="n">
        <f aca="false">M889*P889*(1-N889)</f>
        <v>7281.56</v>
      </c>
      <c r="R889" s="12" t="n">
        <f aca="false">M889*O889</f>
        <v>6285.14</v>
      </c>
      <c r="S889" s="12" t="n">
        <f aca="false">Q889-R889</f>
        <v>996.419999999999</v>
      </c>
      <c r="T889" s="11" t="n">
        <f aca="false">IFERROR(S889/Q889,0)</f>
        <v>0.136841555930323</v>
      </c>
      <c r="U889" s="13" t="n">
        <f aca="false">F889-E889</f>
        <v>19</v>
      </c>
      <c r="V889" s="13" t="n">
        <f aca="false">G889-F889</f>
        <v>4</v>
      </c>
      <c r="W889" s="13" t="n">
        <f aca="false">G889-E889</f>
        <v>23</v>
      </c>
      <c r="X889" s="10" t="n">
        <f aca="false">YEAR(E889)</f>
        <v>2018</v>
      </c>
      <c r="Y889" s="0" t="str">
        <f aca="false">TEXT(E889,"yyyy-mm")</f>
        <v>2018-09</v>
      </c>
      <c r="Z889" s="0" t="str">
        <f aca="false">"Q"&amp;ROUNDUP(MONTH(E889)/3,0)&amp;"-"&amp;YEAR(E889)</f>
        <v>Q3-2018</v>
      </c>
    </row>
    <row r="890" customFormat="false" ht="14.25" hidden="false" customHeight="false" outlineLevel="0" collapsed="false">
      <c r="A890" s="0" t="s">
        <v>932</v>
      </c>
      <c r="B890" s="0" t="s">
        <v>41</v>
      </c>
      <c r="C890" s="0" t="s">
        <v>46</v>
      </c>
      <c r="D890" s="9" t="n">
        <v>43200</v>
      </c>
      <c r="E890" s="9" t="n">
        <v>43355</v>
      </c>
      <c r="F890" s="9" t="n">
        <v>43364</v>
      </c>
      <c r="G890" s="9" t="n">
        <v>43370</v>
      </c>
      <c r="H890" s="10" t="s">
        <v>36</v>
      </c>
      <c r="I890" s="0" t="n">
        <v>23</v>
      </c>
      <c r="J890" s="0" t="n">
        <v>12</v>
      </c>
      <c r="K890" s="0" t="n">
        <v>268</v>
      </c>
      <c r="L890" s="0" t="n">
        <v>19</v>
      </c>
      <c r="M890" s="0" t="n">
        <v>2</v>
      </c>
      <c r="N890" s="11" t="n">
        <v>0.3</v>
      </c>
      <c r="O890" s="12" t="n">
        <v>754.15</v>
      </c>
      <c r="P890" s="12" t="n">
        <v>1125.6</v>
      </c>
      <c r="Q890" s="12" t="n">
        <f aca="false">M890*P890*(1-N890)</f>
        <v>1575.84</v>
      </c>
      <c r="R890" s="12" t="n">
        <f aca="false">M890*O890</f>
        <v>1508.3</v>
      </c>
      <c r="S890" s="12" t="n">
        <f aca="false">Q890-R890</f>
        <v>67.5399999999997</v>
      </c>
      <c r="T890" s="11" t="n">
        <f aca="false">IFERROR(S890/Q890,0)</f>
        <v>0.042859681185907</v>
      </c>
      <c r="U890" s="13" t="n">
        <f aca="false">F890-E890</f>
        <v>9</v>
      </c>
      <c r="V890" s="13" t="n">
        <f aca="false">G890-F890</f>
        <v>6</v>
      </c>
      <c r="W890" s="13" t="n">
        <f aca="false">G890-E890</f>
        <v>15</v>
      </c>
      <c r="X890" s="10" t="n">
        <f aca="false">YEAR(E890)</f>
        <v>2018</v>
      </c>
      <c r="Y890" s="0" t="str">
        <f aca="false">TEXT(E890,"yyyy-mm")</f>
        <v>2018-09</v>
      </c>
      <c r="Z890" s="0" t="str">
        <f aca="false">"Q"&amp;ROUNDUP(MONTH(E890)/3,0)&amp;"-"&amp;YEAR(E890)</f>
        <v>Q3-2018</v>
      </c>
    </row>
    <row r="891" customFormat="false" ht="14.25" hidden="false" customHeight="false" outlineLevel="0" collapsed="false">
      <c r="A891" s="0" t="s">
        <v>933</v>
      </c>
      <c r="B891" s="0" t="s">
        <v>41</v>
      </c>
      <c r="C891" s="0" t="s">
        <v>48</v>
      </c>
      <c r="D891" s="9" t="n">
        <v>43200</v>
      </c>
      <c r="E891" s="9" t="n">
        <v>43355</v>
      </c>
      <c r="F891" s="9" t="n">
        <v>43377</v>
      </c>
      <c r="G891" s="9" t="n">
        <v>43381</v>
      </c>
      <c r="H891" s="10" t="s">
        <v>36</v>
      </c>
      <c r="I891" s="0" t="n">
        <v>21</v>
      </c>
      <c r="J891" s="0" t="n">
        <v>34</v>
      </c>
      <c r="K891" s="0" t="n">
        <v>46</v>
      </c>
      <c r="L891" s="0" t="n">
        <v>13</v>
      </c>
      <c r="M891" s="0" t="n">
        <v>2</v>
      </c>
      <c r="N891" s="11" t="n">
        <v>0.05</v>
      </c>
      <c r="O891" s="12" t="n">
        <v>649.83</v>
      </c>
      <c r="P891" s="12" t="n">
        <v>1065.3</v>
      </c>
      <c r="Q891" s="12" t="n">
        <f aca="false">M891*P891*(1-N891)</f>
        <v>2024.07</v>
      </c>
      <c r="R891" s="12" t="n">
        <f aca="false">M891*O891</f>
        <v>1299.66</v>
      </c>
      <c r="S891" s="12" t="n">
        <f aca="false">Q891-R891</f>
        <v>724.41</v>
      </c>
      <c r="T891" s="11" t="n">
        <f aca="false">IFERROR(S891/Q891,0)</f>
        <v>0.357897701166462</v>
      </c>
      <c r="U891" s="13" t="n">
        <f aca="false">F891-E891</f>
        <v>22</v>
      </c>
      <c r="V891" s="13" t="n">
        <f aca="false">G891-F891</f>
        <v>4</v>
      </c>
      <c r="W891" s="13" t="n">
        <f aca="false">G891-E891</f>
        <v>26</v>
      </c>
      <c r="X891" s="10" t="n">
        <f aca="false">YEAR(E891)</f>
        <v>2018</v>
      </c>
      <c r="Y891" s="0" t="str">
        <f aca="false">TEXT(E891,"yyyy-mm")</f>
        <v>2018-09</v>
      </c>
      <c r="Z891" s="0" t="str">
        <f aca="false">"Q"&amp;ROUNDUP(MONTH(E891)/3,0)&amp;"-"&amp;YEAR(E891)</f>
        <v>Q3-2018</v>
      </c>
    </row>
    <row r="892" customFormat="false" ht="14.25" hidden="false" customHeight="false" outlineLevel="0" collapsed="false">
      <c r="A892" s="0" t="s">
        <v>934</v>
      </c>
      <c r="B892" s="0" t="s">
        <v>34</v>
      </c>
      <c r="C892" s="0" t="s">
        <v>39</v>
      </c>
      <c r="D892" s="9" t="n">
        <v>43200</v>
      </c>
      <c r="E892" s="9" t="n">
        <v>43355</v>
      </c>
      <c r="F892" s="9" t="n">
        <v>43357</v>
      </c>
      <c r="G892" s="9" t="n">
        <v>43367</v>
      </c>
      <c r="H892" s="10" t="s">
        <v>36</v>
      </c>
      <c r="I892" s="0" t="n">
        <v>9</v>
      </c>
      <c r="J892" s="0" t="n">
        <v>32</v>
      </c>
      <c r="K892" s="0" t="n">
        <v>120</v>
      </c>
      <c r="L892" s="0" t="n">
        <v>11</v>
      </c>
      <c r="M892" s="0" t="n">
        <v>7</v>
      </c>
      <c r="N892" s="11" t="n">
        <v>0.3</v>
      </c>
      <c r="O892" s="12" t="n">
        <v>4214.3</v>
      </c>
      <c r="P892" s="12" t="n">
        <v>6197.5</v>
      </c>
      <c r="Q892" s="12" t="n">
        <f aca="false">M892*P892*(1-N892)</f>
        <v>30367.75</v>
      </c>
      <c r="R892" s="12" t="n">
        <f aca="false">M892*O892</f>
        <v>29500.1</v>
      </c>
      <c r="S892" s="12" t="n">
        <f aca="false">Q892-R892</f>
        <v>867.649999999994</v>
      </c>
      <c r="T892" s="11" t="n">
        <f aca="false">IFERROR(S892/Q892,0)</f>
        <v>0.0285714285714284</v>
      </c>
      <c r="U892" s="13" t="n">
        <f aca="false">F892-E892</f>
        <v>2</v>
      </c>
      <c r="V892" s="13" t="n">
        <f aca="false">G892-F892</f>
        <v>10</v>
      </c>
      <c r="W892" s="13" t="n">
        <f aca="false">G892-E892</f>
        <v>12</v>
      </c>
      <c r="X892" s="10" t="n">
        <f aca="false">YEAR(E892)</f>
        <v>2018</v>
      </c>
      <c r="Y892" s="0" t="str">
        <f aca="false">TEXT(E892,"yyyy-mm")</f>
        <v>2018-09</v>
      </c>
      <c r="Z892" s="0" t="str">
        <f aca="false">"Q"&amp;ROUNDUP(MONTH(E892)/3,0)&amp;"-"&amp;YEAR(E892)</f>
        <v>Q3-2018</v>
      </c>
    </row>
    <row r="893" customFormat="false" ht="14.25" hidden="false" customHeight="false" outlineLevel="0" collapsed="false">
      <c r="A893" s="0" t="s">
        <v>935</v>
      </c>
      <c r="B893" s="0" t="s">
        <v>41</v>
      </c>
      <c r="C893" s="0" t="s">
        <v>48</v>
      </c>
      <c r="D893" s="9" t="n">
        <v>43200</v>
      </c>
      <c r="E893" s="9" t="n">
        <v>43355</v>
      </c>
      <c r="F893" s="9" t="n">
        <v>43367</v>
      </c>
      <c r="G893" s="9" t="n">
        <v>43370</v>
      </c>
      <c r="H893" s="10" t="s">
        <v>36</v>
      </c>
      <c r="I893" s="0" t="n">
        <v>22</v>
      </c>
      <c r="J893" s="0" t="n">
        <v>49</v>
      </c>
      <c r="K893" s="0" t="n">
        <v>3</v>
      </c>
      <c r="L893" s="0" t="n">
        <v>13</v>
      </c>
      <c r="M893" s="0" t="n">
        <v>6</v>
      </c>
      <c r="N893" s="11" t="n">
        <v>0.05</v>
      </c>
      <c r="O893" s="12" t="n">
        <v>2778.09</v>
      </c>
      <c r="P893" s="12" t="n">
        <v>3912.8</v>
      </c>
      <c r="Q893" s="12" t="n">
        <f aca="false">M893*P893*(1-N893)</f>
        <v>22302.96</v>
      </c>
      <c r="R893" s="12" t="n">
        <f aca="false">M893*O893</f>
        <v>16668.54</v>
      </c>
      <c r="S893" s="12" t="n">
        <f aca="false">Q893-R893</f>
        <v>5634.42</v>
      </c>
      <c r="T893" s="11" t="n">
        <f aca="false">IFERROR(S893/Q893,0)</f>
        <v>0.252631040902194</v>
      </c>
      <c r="U893" s="13" t="n">
        <f aca="false">F893-E893</f>
        <v>12</v>
      </c>
      <c r="V893" s="13" t="n">
        <f aca="false">G893-F893</f>
        <v>3</v>
      </c>
      <c r="W893" s="13" t="n">
        <f aca="false">G893-E893</f>
        <v>15</v>
      </c>
      <c r="X893" s="10" t="n">
        <f aca="false">YEAR(E893)</f>
        <v>2018</v>
      </c>
      <c r="Y893" s="0" t="str">
        <f aca="false">TEXT(E893,"yyyy-mm")</f>
        <v>2018-09</v>
      </c>
      <c r="Z893" s="0" t="str">
        <f aca="false">"Q"&amp;ROUNDUP(MONTH(E893)/3,0)&amp;"-"&amp;YEAR(E893)</f>
        <v>Q3-2018</v>
      </c>
    </row>
    <row r="894" customFormat="false" ht="14.25" hidden="false" customHeight="false" outlineLevel="0" collapsed="false">
      <c r="A894" s="0" t="s">
        <v>936</v>
      </c>
      <c r="B894" s="0" t="s">
        <v>34</v>
      </c>
      <c r="C894" s="0" t="s">
        <v>46</v>
      </c>
      <c r="D894" s="9" t="n">
        <v>43200</v>
      </c>
      <c r="E894" s="9" t="n">
        <v>43355</v>
      </c>
      <c r="F894" s="9" t="n">
        <v>43379</v>
      </c>
      <c r="G894" s="9" t="n">
        <v>43388</v>
      </c>
      <c r="H894" s="10" t="s">
        <v>36</v>
      </c>
      <c r="I894" s="0" t="n">
        <v>4</v>
      </c>
      <c r="J894" s="0" t="n">
        <v>22</v>
      </c>
      <c r="K894" s="0" t="n">
        <v>288</v>
      </c>
      <c r="L894" s="0" t="n">
        <v>14</v>
      </c>
      <c r="M894" s="0" t="n">
        <v>1</v>
      </c>
      <c r="N894" s="11" t="n">
        <v>0.1</v>
      </c>
      <c r="O894" s="12" t="n">
        <v>185.93</v>
      </c>
      <c r="P894" s="12" t="n">
        <v>247.9</v>
      </c>
      <c r="Q894" s="12" t="n">
        <f aca="false">M894*P894*(1-N894)</f>
        <v>223.11</v>
      </c>
      <c r="R894" s="12" t="n">
        <f aca="false">M894*O894</f>
        <v>185.93</v>
      </c>
      <c r="S894" s="12" t="n">
        <f aca="false">Q894-R894</f>
        <v>37.18</v>
      </c>
      <c r="T894" s="11" t="n">
        <f aca="false">IFERROR(S894/Q894,0)</f>
        <v>0.166644256196495</v>
      </c>
      <c r="U894" s="13" t="n">
        <f aca="false">F894-E894</f>
        <v>24</v>
      </c>
      <c r="V894" s="13" t="n">
        <f aca="false">G894-F894</f>
        <v>9</v>
      </c>
      <c r="W894" s="13" t="n">
        <f aca="false">G894-E894</f>
        <v>33</v>
      </c>
      <c r="X894" s="10" t="n">
        <f aca="false">YEAR(E894)</f>
        <v>2018</v>
      </c>
      <c r="Y894" s="0" t="str">
        <f aca="false">TEXT(E894,"yyyy-mm")</f>
        <v>2018-09</v>
      </c>
      <c r="Z894" s="0" t="str">
        <f aca="false">"Q"&amp;ROUNDUP(MONTH(E894)/3,0)&amp;"-"&amp;YEAR(E894)</f>
        <v>Q3-2018</v>
      </c>
    </row>
    <row r="895" customFormat="false" ht="14.25" hidden="false" customHeight="false" outlineLevel="0" collapsed="false">
      <c r="A895" s="0" t="s">
        <v>937</v>
      </c>
      <c r="B895" s="0" t="s">
        <v>38</v>
      </c>
      <c r="C895" s="0" t="s">
        <v>58</v>
      </c>
      <c r="D895" s="9" t="n">
        <v>43300</v>
      </c>
      <c r="E895" s="9" t="n">
        <v>43355</v>
      </c>
      <c r="F895" s="9" t="n">
        <v>43376</v>
      </c>
      <c r="G895" s="9" t="n">
        <v>43380</v>
      </c>
      <c r="H895" s="10" t="s">
        <v>36</v>
      </c>
      <c r="I895" s="0" t="n">
        <v>19</v>
      </c>
      <c r="J895" s="0" t="n">
        <v>3</v>
      </c>
      <c r="K895" s="0" t="n">
        <v>339</v>
      </c>
      <c r="L895" s="0" t="n">
        <v>3</v>
      </c>
      <c r="M895" s="0" t="n">
        <v>3</v>
      </c>
      <c r="N895" s="11" t="n">
        <v>0.075</v>
      </c>
      <c r="O895" s="12" t="n">
        <v>789.26</v>
      </c>
      <c r="P895" s="12" t="n">
        <v>1038.5</v>
      </c>
      <c r="Q895" s="12" t="n">
        <f aca="false">M895*P895*(1-N895)</f>
        <v>2881.8375</v>
      </c>
      <c r="R895" s="12" t="n">
        <f aca="false">M895*O895</f>
        <v>2367.78</v>
      </c>
      <c r="S895" s="12" t="n">
        <f aca="false">Q895-R895</f>
        <v>514.0575</v>
      </c>
      <c r="T895" s="11" t="n">
        <f aca="false">IFERROR(S895/Q895,0)</f>
        <v>0.178378378378379</v>
      </c>
      <c r="U895" s="13" t="n">
        <f aca="false">F895-E895</f>
        <v>21</v>
      </c>
      <c r="V895" s="13" t="n">
        <f aca="false">G895-F895</f>
        <v>4</v>
      </c>
      <c r="W895" s="13" t="n">
        <f aca="false">G895-E895</f>
        <v>25</v>
      </c>
      <c r="X895" s="10" t="n">
        <f aca="false">YEAR(E895)</f>
        <v>2018</v>
      </c>
      <c r="Y895" s="0" t="str">
        <f aca="false">TEXT(E895,"yyyy-mm")</f>
        <v>2018-09</v>
      </c>
      <c r="Z895" s="0" t="str">
        <f aca="false">"Q"&amp;ROUNDUP(MONTH(E895)/3,0)&amp;"-"&amp;YEAR(E895)</f>
        <v>Q3-2018</v>
      </c>
    </row>
    <row r="896" customFormat="false" ht="14.25" hidden="false" customHeight="false" outlineLevel="0" collapsed="false">
      <c r="A896" s="0" t="s">
        <v>938</v>
      </c>
      <c r="B896" s="0" t="s">
        <v>34</v>
      </c>
      <c r="C896" s="0" t="s">
        <v>39</v>
      </c>
      <c r="D896" s="9" t="n">
        <v>43300</v>
      </c>
      <c r="E896" s="9" t="n">
        <v>43355</v>
      </c>
      <c r="F896" s="9" t="n">
        <v>43360</v>
      </c>
      <c r="G896" s="9" t="n">
        <v>43365</v>
      </c>
      <c r="H896" s="10" t="s">
        <v>36</v>
      </c>
      <c r="I896" s="0" t="n">
        <v>2</v>
      </c>
      <c r="J896" s="0" t="n">
        <v>44</v>
      </c>
      <c r="K896" s="0" t="n">
        <v>110</v>
      </c>
      <c r="L896" s="0" t="n">
        <v>36</v>
      </c>
      <c r="M896" s="0" t="n">
        <v>8</v>
      </c>
      <c r="N896" s="11" t="n">
        <v>0.1</v>
      </c>
      <c r="O896" s="12" t="n">
        <v>604.34</v>
      </c>
      <c r="P896" s="12" t="n">
        <v>1098.8</v>
      </c>
      <c r="Q896" s="12" t="n">
        <f aca="false">M896*P896*(1-N896)</f>
        <v>7911.36</v>
      </c>
      <c r="R896" s="12" t="n">
        <f aca="false">M896*O896</f>
        <v>4834.72</v>
      </c>
      <c r="S896" s="12" t="n">
        <f aca="false">Q896-R896</f>
        <v>3076.64</v>
      </c>
      <c r="T896" s="11" t="n">
        <f aca="false">IFERROR(S896/Q896,0)</f>
        <v>0.388888888888889</v>
      </c>
      <c r="U896" s="13" t="n">
        <f aca="false">F896-E896</f>
        <v>5</v>
      </c>
      <c r="V896" s="13" t="n">
        <f aca="false">G896-F896</f>
        <v>5</v>
      </c>
      <c r="W896" s="13" t="n">
        <f aca="false">G896-E896</f>
        <v>10</v>
      </c>
      <c r="X896" s="10" t="n">
        <f aca="false">YEAR(E896)</f>
        <v>2018</v>
      </c>
      <c r="Y896" s="0" t="str">
        <f aca="false">TEXT(E896,"yyyy-mm")</f>
        <v>2018-09</v>
      </c>
      <c r="Z896" s="0" t="str">
        <f aca="false">"Q"&amp;ROUNDUP(MONTH(E896)/3,0)&amp;"-"&amp;YEAR(E896)</f>
        <v>Q3-2018</v>
      </c>
    </row>
    <row r="897" customFormat="false" ht="14.25" hidden="false" customHeight="false" outlineLevel="0" collapsed="false">
      <c r="A897" s="0" t="s">
        <v>939</v>
      </c>
      <c r="B897" s="0" t="s">
        <v>34</v>
      </c>
      <c r="C897" s="0" t="s">
        <v>79</v>
      </c>
      <c r="D897" s="9" t="n">
        <v>43300</v>
      </c>
      <c r="E897" s="9" t="n">
        <v>43355</v>
      </c>
      <c r="F897" s="9" t="n">
        <v>43357</v>
      </c>
      <c r="G897" s="9" t="n">
        <v>43367</v>
      </c>
      <c r="H897" s="10" t="s">
        <v>36</v>
      </c>
      <c r="I897" s="0" t="n">
        <v>3</v>
      </c>
      <c r="J897" s="0" t="n">
        <v>9</v>
      </c>
      <c r="K897" s="0" t="n">
        <v>83</v>
      </c>
      <c r="L897" s="0" t="n">
        <v>12</v>
      </c>
      <c r="M897" s="0" t="n">
        <v>1</v>
      </c>
      <c r="N897" s="11" t="n">
        <v>0.075</v>
      </c>
      <c r="O897" s="12" t="n">
        <v>814.72</v>
      </c>
      <c r="P897" s="12" t="n">
        <v>1273</v>
      </c>
      <c r="Q897" s="12" t="n">
        <f aca="false">M897*P897*(1-N897)</f>
        <v>1177.525</v>
      </c>
      <c r="R897" s="12" t="n">
        <f aca="false">M897*O897</f>
        <v>814.72</v>
      </c>
      <c r="S897" s="12" t="n">
        <f aca="false">Q897-R897</f>
        <v>362.805</v>
      </c>
      <c r="T897" s="11" t="n">
        <f aca="false">IFERROR(S897/Q897,0)</f>
        <v>0.308108108108108</v>
      </c>
      <c r="U897" s="13" t="n">
        <f aca="false">F897-E897</f>
        <v>2</v>
      </c>
      <c r="V897" s="13" t="n">
        <f aca="false">G897-F897</f>
        <v>10</v>
      </c>
      <c r="W897" s="13" t="n">
        <f aca="false">G897-E897</f>
        <v>12</v>
      </c>
      <c r="X897" s="10" t="n">
        <f aca="false">YEAR(E897)</f>
        <v>2018</v>
      </c>
      <c r="Y897" s="0" t="str">
        <f aca="false">TEXT(E897,"yyyy-mm")</f>
        <v>2018-09</v>
      </c>
      <c r="Z897" s="0" t="str">
        <f aca="false">"Q"&amp;ROUNDUP(MONTH(E897)/3,0)&amp;"-"&amp;YEAR(E897)</f>
        <v>Q3-2018</v>
      </c>
    </row>
    <row r="898" customFormat="false" ht="14.25" hidden="false" customHeight="false" outlineLevel="0" collapsed="false">
      <c r="A898" s="0" t="s">
        <v>940</v>
      </c>
      <c r="B898" s="0" t="s">
        <v>41</v>
      </c>
      <c r="C898" s="0" t="s">
        <v>58</v>
      </c>
      <c r="D898" s="9" t="n">
        <v>43200</v>
      </c>
      <c r="E898" s="9" t="n">
        <v>43355</v>
      </c>
      <c r="F898" s="9" t="n">
        <v>43357</v>
      </c>
      <c r="G898" s="9" t="n">
        <v>43361</v>
      </c>
      <c r="H898" s="10" t="s">
        <v>36</v>
      </c>
      <c r="I898" s="0" t="n">
        <v>24</v>
      </c>
      <c r="J898" s="0" t="n">
        <v>13</v>
      </c>
      <c r="K898" s="0" t="n">
        <v>350</v>
      </c>
      <c r="L898" s="0" t="n">
        <v>44</v>
      </c>
      <c r="M898" s="0" t="n">
        <v>5</v>
      </c>
      <c r="N898" s="11" t="n">
        <v>0.15</v>
      </c>
      <c r="O898" s="12" t="n">
        <v>160.8</v>
      </c>
      <c r="P898" s="12" t="n">
        <v>268</v>
      </c>
      <c r="Q898" s="12" t="n">
        <f aca="false">M898*P898*(1-N898)</f>
        <v>1139</v>
      </c>
      <c r="R898" s="12" t="n">
        <f aca="false">M898*O898</f>
        <v>804</v>
      </c>
      <c r="S898" s="12" t="n">
        <f aca="false">Q898-R898</f>
        <v>335</v>
      </c>
      <c r="T898" s="11" t="n">
        <f aca="false">IFERROR(S898/Q898,0)</f>
        <v>0.294117647058824</v>
      </c>
      <c r="U898" s="13" t="n">
        <f aca="false">F898-E898</f>
        <v>2</v>
      </c>
      <c r="V898" s="13" t="n">
        <f aca="false">G898-F898</f>
        <v>4</v>
      </c>
      <c r="W898" s="13" t="n">
        <f aca="false">G898-E898</f>
        <v>6</v>
      </c>
      <c r="X898" s="10" t="n">
        <f aca="false">YEAR(E898)</f>
        <v>2018</v>
      </c>
      <c r="Y898" s="0" t="str">
        <f aca="false">TEXT(E898,"yyyy-mm")</f>
        <v>2018-09</v>
      </c>
      <c r="Z898" s="0" t="str">
        <f aca="false">"Q"&amp;ROUNDUP(MONTH(E898)/3,0)&amp;"-"&amp;YEAR(E898)</f>
        <v>Q3-2018</v>
      </c>
    </row>
    <row r="899" customFormat="false" ht="14.25" hidden="false" customHeight="false" outlineLevel="0" collapsed="false">
      <c r="A899" s="0" t="s">
        <v>941</v>
      </c>
      <c r="B899" s="0" t="s">
        <v>41</v>
      </c>
      <c r="C899" s="0" t="s">
        <v>79</v>
      </c>
      <c r="D899" s="9" t="n">
        <v>43200</v>
      </c>
      <c r="E899" s="9" t="n">
        <v>43356</v>
      </c>
      <c r="F899" s="9" t="n">
        <v>43363</v>
      </c>
      <c r="G899" s="9" t="n">
        <v>43368</v>
      </c>
      <c r="H899" s="10" t="s">
        <v>36</v>
      </c>
      <c r="I899" s="0" t="n">
        <v>21</v>
      </c>
      <c r="J899" s="0" t="n">
        <v>31</v>
      </c>
      <c r="K899" s="0" t="n">
        <v>70</v>
      </c>
      <c r="L899" s="0" t="n">
        <v>32</v>
      </c>
      <c r="M899" s="0" t="n">
        <v>8</v>
      </c>
      <c r="N899" s="11" t="n">
        <v>0.075</v>
      </c>
      <c r="O899" s="12" t="n">
        <v>2157.4</v>
      </c>
      <c r="P899" s="12" t="n">
        <v>3852.5</v>
      </c>
      <c r="Q899" s="12" t="n">
        <f aca="false">M899*P899*(1-N899)</f>
        <v>28508.5</v>
      </c>
      <c r="R899" s="12" t="n">
        <f aca="false">M899*O899</f>
        <v>17259.2</v>
      </c>
      <c r="S899" s="12" t="n">
        <f aca="false">Q899-R899</f>
        <v>11249.3</v>
      </c>
      <c r="T899" s="11" t="n">
        <f aca="false">IFERROR(S899/Q899,0)</f>
        <v>0.394594594594595</v>
      </c>
      <c r="U899" s="13" t="n">
        <f aca="false">F899-E899</f>
        <v>7</v>
      </c>
      <c r="V899" s="13" t="n">
        <f aca="false">G899-F899</f>
        <v>5</v>
      </c>
      <c r="W899" s="13" t="n">
        <f aca="false">G899-E899</f>
        <v>12</v>
      </c>
      <c r="X899" s="10" t="n">
        <f aca="false">YEAR(E899)</f>
        <v>2018</v>
      </c>
      <c r="Y899" s="0" t="str">
        <f aca="false">TEXT(E899,"yyyy-mm")</f>
        <v>2018-09</v>
      </c>
      <c r="Z899" s="0" t="str">
        <f aca="false">"Q"&amp;ROUNDUP(MONTH(E899)/3,0)&amp;"-"&amp;YEAR(E899)</f>
        <v>Q3-2018</v>
      </c>
    </row>
    <row r="900" customFormat="false" ht="14.25" hidden="false" customHeight="false" outlineLevel="0" collapsed="false">
      <c r="A900" s="0" t="s">
        <v>942</v>
      </c>
      <c r="B900" s="0" t="s">
        <v>38</v>
      </c>
      <c r="C900" s="0" t="s">
        <v>39</v>
      </c>
      <c r="D900" s="9" t="n">
        <v>43300</v>
      </c>
      <c r="E900" s="9" t="n">
        <v>43356</v>
      </c>
      <c r="F900" s="9" t="n">
        <v>43376</v>
      </c>
      <c r="G900" s="9" t="n">
        <v>43385</v>
      </c>
      <c r="H900" s="10" t="s">
        <v>36</v>
      </c>
      <c r="I900" s="0" t="n">
        <v>18</v>
      </c>
      <c r="J900" s="0" t="n">
        <v>19</v>
      </c>
      <c r="K900" s="0" t="n">
        <v>154</v>
      </c>
      <c r="L900" s="0" t="n">
        <v>22</v>
      </c>
      <c r="M900" s="0" t="n">
        <v>7</v>
      </c>
      <c r="N900" s="11" t="n">
        <v>0.2</v>
      </c>
      <c r="O900" s="12" t="n">
        <v>900.48</v>
      </c>
      <c r="P900" s="12" t="n">
        <v>1876</v>
      </c>
      <c r="Q900" s="12" t="n">
        <f aca="false">M900*P900*(1-N900)</f>
        <v>10505.6</v>
      </c>
      <c r="R900" s="12" t="n">
        <f aca="false">M900*O900</f>
        <v>6303.36</v>
      </c>
      <c r="S900" s="12" t="n">
        <f aca="false">Q900-R900</f>
        <v>4202.24</v>
      </c>
      <c r="T900" s="11" t="n">
        <f aca="false">IFERROR(S900/Q900,0)</f>
        <v>0.4</v>
      </c>
      <c r="U900" s="13" t="n">
        <f aca="false">F900-E900</f>
        <v>20</v>
      </c>
      <c r="V900" s="13" t="n">
        <f aca="false">G900-F900</f>
        <v>9</v>
      </c>
      <c r="W900" s="13" t="n">
        <f aca="false">G900-E900</f>
        <v>29</v>
      </c>
      <c r="X900" s="10" t="n">
        <f aca="false">YEAR(E900)</f>
        <v>2018</v>
      </c>
      <c r="Y900" s="0" t="str">
        <f aca="false">TEXT(E900,"yyyy-mm")</f>
        <v>2018-09</v>
      </c>
      <c r="Z900" s="0" t="str">
        <f aca="false">"Q"&amp;ROUNDUP(MONTH(E900)/3,0)&amp;"-"&amp;YEAR(E900)</f>
        <v>Q3-2018</v>
      </c>
    </row>
    <row r="901" customFormat="false" ht="14.25" hidden="false" customHeight="false" outlineLevel="0" collapsed="false">
      <c r="A901" s="0" t="s">
        <v>943</v>
      </c>
      <c r="B901" s="0" t="s">
        <v>34</v>
      </c>
      <c r="C901" s="0" t="s">
        <v>39</v>
      </c>
      <c r="D901" s="9" t="n">
        <v>43300</v>
      </c>
      <c r="E901" s="9" t="n">
        <v>43356</v>
      </c>
      <c r="F901" s="9" t="n">
        <v>43376</v>
      </c>
      <c r="G901" s="9" t="n">
        <v>43382</v>
      </c>
      <c r="H901" s="10" t="s">
        <v>36</v>
      </c>
      <c r="I901" s="0" t="n">
        <v>10</v>
      </c>
      <c r="J901" s="0" t="n">
        <v>27</v>
      </c>
      <c r="K901" s="0" t="n">
        <v>134</v>
      </c>
      <c r="L901" s="0" t="n">
        <v>36</v>
      </c>
      <c r="M901" s="0" t="n">
        <v>5</v>
      </c>
      <c r="N901" s="11" t="n">
        <v>0.15</v>
      </c>
      <c r="O901" s="12" t="n">
        <v>887.62</v>
      </c>
      <c r="P901" s="12" t="n">
        <v>1286.4</v>
      </c>
      <c r="Q901" s="12" t="n">
        <f aca="false">M901*P901*(1-N901)</f>
        <v>5467.2</v>
      </c>
      <c r="R901" s="12" t="n">
        <f aca="false">M901*O901</f>
        <v>4438.1</v>
      </c>
      <c r="S901" s="12" t="n">
        <f aca="false">Q901-R901</f>
        <v>1029.1</v>
      </c>
      <c r="T901" s="11" t="n">
        <f aca="false">IFERROR(S901/Q901,0)</f>
        <v>0.188231635937957</v>
      </c>
      <c r="U901" s="13" t="n">
        <f aca="false">F901-E901</f>
        <v>20</v>
      </c>
      <c r="V901" s="13" t="n">
        <f aca="false">G901-F901</f>
        <v>6</v>
      </c>
      <c r="W901" s="13" t="n">
        <f aca="false">G901-E901</f>
        <v>26</v>
      </c>
      <c r="X901" s="10" t="n">
        <f aca="false">YEAR(E901)</f>
        <v>2018</v>
      </c>
      <c r="Y901" s="0" t="str">
        <f aca="false">TEXT(E901,"yyyy-mm")</f>
        <v>2018-09</v>
      </c>
      <c r="Z901" s="0" t="str">
        <f aca="false">"Q"&amp;ROUNDUP(MONTH(E901)/3,0)&amp;"-"&amp;YEAR(E901)</f>
        <v>Q3-2018</v>
      </c>
    </row>
    <row r="902" customFormat="false" ht="14.25" hidden="false" customHeight="false" outlineLevel="0" collapsed="false">
      <c r="A902" s="0" t="s">
        <v>944</v>
      </c>
      <c r="B902" s="0" t="s">
        <v>38</v>
      </c>
      <c r="C902" s="0" t="s">
        <v>39</v>
      </c>
      <c r="D902" s="9" t="n">
        <v>43200</v>
      </c>
      <c r="E902" s="9" t="n">
        <v>43356</v>
      </c>
      <c r="F902" s="9" t="n">
        <v>43365</v>
      </c>
      <c r="G902" s="9" t="n">
        <v>43375</v>
      </c>
      <c r="H902" s="10" t="s">
        <v>36</v>
      </c>
      <c r="I902" s="0" t="n">
        <v>14</v>
      </c>
      <c r="J902" s="0" t="n">
        <v>46</v>
      </c>
      <c r="K902" s="0" t="n">
        <v>120</v>
      </c>
      <c r="L902" s="0" t="n">
        <v>42</v>
      </c>
      <c r="M902" s="0" t="n">
        <v>6</v>
      </c>
      <c r="N902" s="11" t="n">
        <v>0.2</v>
      </c>
      <c r="O902" s="12" t="n">
        <v>101.04</v>
      </c>
      <c r="P902" s="12" t="n">
        <v>174.2</v>
      </c>
      <c r="Q902" s="12" t="n">
        <f aca="false">M902*P902*(1-N902)</f>
        <v>836.16</v>
      </c>
      <c r="R902" s="12" t="n">
        <f aca="false">M902*O902</f>
        <v>606.24</v>
      </c>
      <c r="S902" s="12" t="n">
        <f aca="false">Q902-R902</f>
        <v>229.92</v>
      </c>
      <c r="T902" s="11" t="n">
        <f aca="false">IFERROR(S902/Q902,0)</f>
        <v>0.274971297359357</v>
      </c>
      <c r="U902" s="13" t="n">
        <f aca="false">F902-E902</f>
        <v>9</v>
      </c>
      <c r="V902" s="13" t="n">
        <f aca="false">G902-F902</f>
        <v>10</v>
      </c>
      <c r="W902" s="13" t="n">
        <f aca="false">G902-E902</f>
        <v>19</v>
      </c>
      <c r="X902" s="10" t="n">
        <f aca="false">YEAR(E902)</f>
        <v>2018</v>
      </c>
      <c r="Y902" s="0" t="str">
        <f aca="false">TEXT(E902,"yyyy-mm")</f>
        <v>2018-09</v>
      </c>
      <c r="Z902" s="0" t="str">
        <f aca="false">"Q"&amp;ROUNDUP(MONTH(E902)/3,0)&amp;"-"&amp;YEAR(E902)</f>
        <v>Q3-2018</v>
      </c>
    </row>
    <row r="903" customFormat="false" ht="14.25" hidden="false" customHeight="false" outlineLevel="0" collapsed="false">
      <c r="A903" s="0" t="s">
        <v>945</v>
      </c>
      <c r="B903" s="0" t="s">
        <v>41</v>
      </c>
      <c r="C903" s="0" t="s">
        <v>58</v>
      </c>
      <c r="D903" s="9" t="n">
        <v>43200</v>
      </c>
      <c r="E903" s="9" t="n">
        <v>43356</v>
      </c>
      <c r="F903" s="9" t="n">
        <v>43367</v>
      </c>
      <c r="G903" s="9" t="n">
        <v>43373</v>
      </c>
      <c r="H903" s="10" t="s">
        <v>36</v>
      </c>
      <c r="I903" s="0" t="n">
        <v>22</v>
      </c>
      <c r="J903" s="0" t="n">
        <v>28</v>
      </c>
      <c r="K903" s="0" t="n">
        <v>360</v>
      </c>
      <c r="L903" s="0" t="n">
        <v>26</v>
      </c>
      <c r="M903" s="0" t="n">
        <v>6</v>
      </c>
      <c r="N903" s="11" t="n">
        <v>0.15</v>
      </c>
      <c r="O903" s="12" t="n">
        <v>4102.41</v>
      </c>
      <c r="P903" s="12" t="n">
        <v>5259.5</v>
      </c>
      <c r="Q903" s="12" t="n">
        <f aca="false">M903*P903*(1-N903)</f>
        <v>26823.45</v>
      </c>
      <c r="R903" s="12" t="n">
        <f aca="false">M903*O903</f>
        <v>24614.46</v>
      </c>
      <c r="S903" s="12" t="n">
        <f aca="false">Q903-R903</f>
        <v>2208.99</v>
      </c>
      <c r="T903" s="11" t="n">
        <f aca="false">IFERROR(S903/Q903,0)</f>
        <v>0.0823529411764706</v>
      </c>
      <c r="U903" s="13" t="n">
        <f aca="false">F903-E903</f>
        <v>11</v>
      </c>
      <c r="V903" s="13" t="n">
        <f aca="false">G903-F903</f>
        <v>6</v>
      </c>
      <c r="W903" s="13" t="n">
        <f aca="false">G903-E903</f>
        <v>17</v>
      </c>
      <c r="X903" s="10" t="n">
        <f aca="false">YEAR(E903)</f>
        <v>2018</v>
      </c>
      <c r="Y903" s="0" t="str">
        <f aca="false">TEXT(E903,"yyyy-mm")</f>
        <v>2018-09</v>
      </c>
      <c r="Z903" s="0" t="str">
        <f aca="false">"Q"&amp;ROUNDUP(MONTH(E903)/3,0)&amp;"-"&amp;YEAR(E903)</f>
        <v>Q3-2018</v>
      </c>
    </row>
    <row r="904" customFormat="false" ht="14.25" hidden="false" customHeight="false" outlineLevel="0" collapsed="false">
      <c r="A904" s="0" t="s">
        <v>946</v>
      </c>
      <c r="B904" s="0" t="s">
        <v>41</v>
      </c>
      <c r="C904" s="0" t="s">
        <v>35</v>
      </c>
      <c r="D904" s="9" t="n">
        <v>43200</v>
      </c>
      <c r="E904" s="9" t="n">
        <v>43356</v>
      </c>
      <c r="F904" s="9" t="n">
        <v>43375</v>
      </c>
      <c r="G904" s="9" t="n">
        <v>43381</v>
      </c>
      <c r="H904" s="10" t="s">
        <v>36</v>
      </c>
      <c r="I904" s="0" t="n">
        <v>22</v>
      </c>
      <c r="J904" s="0" t="n">
        <v>48</v>
      </c>
      <c r="K904" s="0" t="n">
        <v>213</v>
      </c>
      <c r="L904" s="0" t="n">
        <v>42</v>
      </c>
      <c r="M904" s="0" t="n">
        <v>1</v>
      </c>
      <c r="N904" s="11" t="n">
        <v>0.4</v>
      </c>
      <c r="O904" s="12" t="n">
        <v>5144.8</v>
      </c>
      <c r="P904" s="12" t="n">
        <v>6512.4</v>
      </c>
      <c r="Q904" s="12" t="n">
        <f aca="false">M904*P904*(1-N904)</f>
        <v>3907.44</v>
      </c>
      <c r="R904" s="12" t="n">
        <f aca="false">M904*O904</f>
        <v>5144.8</v>
      </c>
      <c r="S904" s="12" t="n">
        <f aca="false">Q904-R904</f>
        <v>-1237.36</v>
      </c>
      <c r="T904" s="11" t="n">
        <f aca="false">IFERROR(S904/Q904,0)</f>
        <v>-0.316667690354811</v>
      </c>
      <c r="U904" s="13" t="n">
        <f aca="false">F904-E904</f>
        <v>19</v>
      </c>
      <c r="V904" s="13" t="n">
        <f aca="false">G904-F904</f>
        <v>6</v>
      </c>
      <c r="W904" s="13" t="n">
        <f aca="false">G904-E904</f>
        <v>25</v>
      </c>
      <c r="X904" s="10" t="n">
        <f aca="false">YEAR(E904)</f>
        <v>2018</v>
      </c>
      <c r="Y904" s="0" t="str">
        <f aca="false">TEXT(E904,"yyyy-mm")</f>
        <v>2018-09</v>
      </c>
      <c r="Z904" s="0" t="str">
        <f aca="false">"Q"&amp;ROUNDUP(MONTH(E904)/3,0)&amp;"-"&amp;YEAR(E904)</f>
        <v>Q3-2018</v>
      </c>
    </row>
    <row r="905" customFormat="false" ht="14.25" hidden="false" customHeight="false" outlineLevel="0" collapsed="false">
      <c r="A905" s="0" t="s">
        <v>947</v>
      </c>
      <c r="B905" s="0" t="s">
        <v>34</v>
      </c>
      <c r="C905" s="0" t="s">
        <v>39</v>
      </c>
      <c r="D905" s="9" t="n">
        <v>43200</v>
      </c>
      <c r="E905" s="9" t="n">
        <v>43356</v>
      </c>
      <c r="F905" s="9" t="n">
        <v>43362</v>
      </c>
      <c r="G905" s="9" t="n">
        <v>43368</v>
      </c>
      <c r="H905" s="10" t="s">
        <v>36</v>
      </c>
      <c r="I905" s="0" t="n">
        <v>9</v>
      </c>
      <c r="J905" s="0" t="n">
        <v>39</v>
      </c>
      <c r="K905" s="0" t="n">
        <v>194</v>
      </c>
      <c r="L905" s="0" t="n">
        <v>30</v>
      </c>
      <c r="M905" s="0" t="n">
        <v>3</v>
      </c>
      <c r="N905" s="11" t="n">
        <v>0.075</v>
      </c>
      <c r="O905" s="12" t="n">
        <v>1021.08</v>
      </c>
      <c r="P905" s="12" t="n">
        <v>1701.8</v>
      </c>
      <c r="Q905" s="12" t="n">
        <f aca="false">M905*P905*(1-N905)</f>
        <v>4722.495</v>
      </c>
      <c r="R905" s="12" t="n">
        <f aca="false">M905*O905</f>
        <v>3063.24</v>
      </c>
      <c r="S905" s="12" t="n">
        <f aca="false">Q905-R905</f>
        <v>1659.255</v>
      </c>
      <c r="T905" s="11" t="n">
        <f aca="false">IFERROR(S905/Q905,0)</f>
        <v>0.351351351351351</v>
      </c>
      <c r="U905" s="13" t="n">
        <f aca="false">F905-E905</f>
        <v>6</v>
      </c>
      <c r="V905" s="13" t="n">
        <f aca="false">G905-F905</f>
        <v>6</v>
      </c>
      <c r="W905" s="13" t="n">
        <f aca="false">G905-E905</f>
        <v>12</v>
      </c>
      <c r="X905" s="10" t="n">
        <f aca="false">YEAR(E905)</f>
        <v>2018</v>
      </c>
      <c r="Y905" s="0" t="str">
        <f aca="false">TEXT(E905,"yyyy-mm")</f>
        <v>2018-09</v>
      </c>
      <c r="Z905" s="0" t="str">
        <f aca="false">"Q"&amp;ROUNDUP(MONTH(E905)/3,0)&amp;"-"&amp;YEAR(E905)</f>
        <v>Q3-2018</v>
      </c>
    </row>
    <row r="906" customFormat="false" ht="14.25" hidden="false" customHeight="false" outlineLevel="0" collapsed="false">
      <c r="A906" s="0" t="s">
        <v>948</v>
      </c>
      <c r="B906" s="0" t="s">
        <v>38</v>
      </c>
      <c r="C906" s="0" t="s">
        <v>48</v>
      </c>
      <c r="D906" s="9" t="n">
        <v>43300</v>
      </c>
      <c r="E906" s="9" t="n">
        <v>43356</v>
      </c>
      <c r="F906" s="9" t="n">
        <v>43384</v>
      </c>
      <c r="G906" s="9" t="n">
        <v>43388</v>
      </c>
      <c r="H906" s="10" t="s">
        <v>36</v>
      </c>
      <c r="I906" s="0" t="n">
        <v>17</v>
      </c>
      <c r="J906" s="0" t="n">
        <v>21</v>
      </c>
      <c r="K906" s="0" t="n">
        <v>50</v>
      </c>
      <c r="L906" s="0" t="n">
        <v>1</v>
      </c>
      <c r="M906" s="0" t="n">
        <v>5</v>
      </c>
      <c r="N906" s="11" t="n">
        <v>0.1</v>
      </c>
      <c r="O906" s="12" t="n">
        <v>2682.68</v>
      </c>
      <c r="P906" s="12" t="n">
        <v>3832.4</v>
      </c>
      <c r="Q906" s="12" t="n">
        <f aca="false">M906*P906*(1-N906)</f>
        <v>17245.8</v>
      </c>
      <c r="R906" s="12" t="n">
        <f aca="false">M906*O906</f>
        <v>13413.4</v>
      </c>
      <c r="S906" s="12" t="n">
        <f aca="false">Q906-R906</f>
        <v>3832.4</v>
      </c>
      <c r="T906" s="11" t="n">
        <f aca="false">IFERROR(S906/Q906,0)</f>
        <v>0.222222222222222</v>
      </c>
      <c r="U906" s="13" t="n">
        <f aca="false">F906-E906</f>
        <v>28</v>
      </c>
      <c r="V906" s="13" t="n">
        <f aca="false">G906-F906</f>
        <v>4</v>
      </c>
      <c r="W906" s="13" t="n">
        <f aca="false">G906-E906</f>
        <v>32</v>
      </c>
      <c r="X906" s="10" t="n">
        <f aca="false">YEAR(E906)</f>
        <v>2018</v>
      </c>
      <c r="Y906" s="0" t="str">
        <f aca="false">TEXT(E906,"yyyy-mm")</f>
        <v>2018-09</v>
      </c>
      <c r="Z906" s="0" t="str">
        <f aca="false">"Q"&amp;ROUNDUP(MONTH(E906)/3,0)&amp;"-"&amp;YEAR(E906)</f>
        <v>Q3-2018</v>
      </c>
    </row>
    <row r="907" customFormat="false" ht="14.25" hidden="false" customHeight="false" outlineLevel="0" collapsed="false">
      <c r="A907" s="0" t="s">
        <v>949</v>
      </c>
      <c r="B907" s="0" t="s">
        <v>41</v>
      </c>
      <c r="C907" s="0" t="s">
        <v>58</v>
      </c>
      <c r="D907" s="9" t="n">
        <v>43200</v>
      </c>
      <c r="E907" s="9" t="n">
        <v>43356</v>
      </c>
      <c r="F907" s="9" t="n">
        <v>43360</v>
      </c>
      <c r="G907" s="9" t="n">
        <v>43363</v>
      </c>
      <c r="H907" s="10" t="s">
        <v>36</v>
      </c>
      <c r="I907" s="0" t="n">
        <v>25</v>
      </c>
      <c r="J907" s="0" t="n">
        <v>38</v>
      </c>
      <c r="K907" s="0" t="n">
        <v>330</v>
      </c>
      <c r="L907" s="0" t="n">
        <v>6</v>
      </c>
      <c r="M907" s="0" t="n">
        <v>7</v>
      </c>
      <c r="N907" s="11" t="n">
        <v>0.15</v>
      </c>
      <c r="O907" s="12" t="n">
        <v>923.26</v>
      </c>
      <c r="P907" s="12" t="n">
        <v>1775.5</v>
      </c>
      <c r="Q907" s="12" t="n">
        <f aca="false">M907*P907*(1-N907)</f>
        <v>10564.225</v>
      </c>
      <c r="R907" s="12" t="n">
        <f aca="false">M907*O907</f>
        <v>6462.82</v>
      </c>
      <c r="S907" s="12" t="n">
        <f aca="false">Q907-R907</f>
        <v>4101.405</v>
      </c>
      <c r="T907" s="11" t="n">
        <f aca="false">IFERROR(S907/Q907,0)</f>
        <v>0.388235294117647</v>
      </c>
      <c r="U907" s="13" t="n">
        <f aca="false">F907-E907</f>
        <v>4</v>
      </c>
      <c r="V907" s="13" t="n">
        <f aca="false">G907-F907</f>
        <v>3</v>
      </c>
      <c r="W907" s="13" t="n">
        <f aca="false">G907-E907</f>
        <v>7</v>
      </c>
      <c r="X907" s="10" t="n">
        <f aca="false">YEAR(E907)</f>
        <v>2018</v>
      </c>
      <c r="Y907" s="0" t="str">
        <f aca="false">TEXT(E907,"yyyy-mm")</f>
        <v>2018-09</v>
      </c>
      <c r="Z907" s="0" t="str">
        <f aca="false">"Q"&amp;ROUNDUP(MONTH(E907)/3,0)&amp;"-"&amp;YEAR(E907)</f>
        <v>Q3-2018</v>
      </c>
    </row>
    <row r="908" customFormat="false" ht="14.25" hidden="false" customHeight="false" outlineLevel="0" collapsed="false">
      <c r="A908" s="0" t="s">
        <v>950</v>
      </c>
      <c r="B908" s="0" t="s">
        <v>38</v>
      </c>
      <c r="C908" s="0" t="s">
        <v>48</v>
      </c>
      <c r="D908" s="9" t="n">
        <v>43200</v>
      </c>
      <c r="E908" s="9" t="n">
        <v>43356</v>
      </c>
      <c r="F908" s="9" t="n">
        <v>43384</v>
      </c>
      <c r="G908" s="9" t="n">
        <v>43386</v>
      </c>
      <c r="H908" s="10" t="s">
        <v>36</v>
      </c>
      <c r="I908" s="0" t="n">
        <v>16</v>
      </c>
      <c r="J908" s="0" t="n">
        <v>29</v>
      </c>
      <c r="K908" s="0" t="n">
        <v>12</v>
      </c>
      <c r="L908" s="0" t="n">
        <v>23</v>
      </c>
      <c r="M908" s="0" t="n">
        <v>2</v>
      </c>
      <c r="N908" s="11" t="n">
        <v>0.15</v>
      </c>
      <c r="O908" s="12" t="n">
        <v>865.31</v>
      </c>
      <c r="P908" s="12" t="n">
        <v>1922.9</v>
      </c>
      <c r="Q908" s="12" t="n">
        <f aca="false">M908*P908*(1-N908)</f>
        <v>3268.93</v>
      </c>
      <c r="R908" s="12" t="n">
        <f aca="false">M908*O908</f>
        <v>1730.62</v>
      </c>
      <c r="S908" s="12" t="n">
        <f aca="false">Q908-R908</f>
        <v>1538.31</v>
      </c>
      <c r="T908" s="11" t="n">
        <f aca="false">IFERROR(S908/Q908,0)</f>
        <v>0.470585176189151</v>
      </c>
      <c r="U908" s="13" t="n">
        <f aca="false">F908-E908</f>
        <v>28</v>
      </c>
      <c r="V908" s="13" t="n">
        <f aca="false">G908-F908</f>
        <v>2</v>
      </c>
      <c r="W908" s="13" t="n">
        <f aca="false">G908-E908</f>
        <v>30</v>
      </c>
      <c r="X908" s="10" t="n">
        <f aca="false">YEAR(E908)</f>
        <v>2018</v>
      </c>
      <c r="Y908" s="0" t="str">
        <f aca="false">TEXT(E908,"yyyy-mm")</f>
        <v>2018-09</v>
      </c>
      <c r="Z908" s="0" t="str">
        <f aca="false">"Q"&amp;ROUNDUP(MONTH(E908)/3,0)&amp;"-"&amp;YEAR(E908)</f>
        <v>Q3-2018</v>
      </c>
    </row>
    <row r="909" customFormat="false" ht="14.25" hidden="false" customHeight="false" outlineLevel="0" collapsed="false">
      <c r="A909" s="0" t="s">
        <v>951</v>
      </c>
      <c r="B909" s="0" t="s">
        <v>43</v>
      </c>
      <c r="C909" s="0" t="s">
        <v>46</v>
      </c>
      <c r="D909" s="9" t="n">
        <v>43300</v>
      </c>
      <c r="E909" s="9" t="n">
        <v>43356</v>
      </c>
      <c r="F909" s="9" t="n">
        <v>43383</v>
      </c>
      <c r="G909" s="9" t="n">
        <v>43392</v>
      </c>
      <c r="H909" s="10" t="s">
        <v>36</v>
      </c>
      <c r="I909" s="0" t="n">
        <v>26</v>
      </c>
      <c r="J909" s="0" t="n">
        <v>23</v>
      </c>
      <c r="K909" s="0" t="n">
        <v>291</v>
      </c>
      <c r="L909" s="0" t="n">
        <v>5</v>
      </c>
      <c r="M909" s="0" t="n">
        <v>3</v>
      </c>
      <c r="N909" s="11" t="n">
        <v>0.05</v>
      </c>
      <c r="O909" s="12" t="n">
        <v>490.11</v>
      </c>
      <c r="P909" s="12" t="n">
        <v>891.1</v>
      </c>
      <c r="Q909" s="12" t="n">
        <f aca="false">M909*P909*(1-N909)</f>
        <v>2539.635</v>
      </c>
      <c r="R909" s="12" t="n">
        <f aca="false">M909*O909</f>
        <v>1470.33</v>
      </c>
      <c r="S909" s="12" t="n">
        <f aca="false">Q909-R909</f>
        <v>1069.305</v>
      </c>
      <c r="T909" s="11" t="n">
        <f aca="false">IFERROR(S909/Q909,0)</f>
        <v>0.421046725218388</v>
      </c>
      <c r="U909" s="13" t="n">
        <f aca="false">F909-E909</f>
        <v>27</v>
      </c>
      <c r="V909" s="13" t="n">
        <f aca="false">G909-F909</f>
        <v>9</v>
      </c>
      <c r="W909" s="13" t="n">
        <f aca="false">G909-E909</f>
        <v>36</v>
      </c>
      <c r="X909" s="10" t="n">
        <f aca="false">YEAR(E909)</f>
        <v>2018</v>
      </c>
      <c r="Y909" s="0" t="str">
        <f aca="false">TEXT(E909,"yyyy-mm")</f>
        <v>2018-09</v>
      </c>
      <c r="Z909" s="0" t="str">
        <f aca="false">"Q"&amp;ROUNDUP(MONTH(E909)/3,0)&amp;"-"&amp;YEAR(E909)</f>
        <v>Q3-2018</v>
      </c>
    </row>
    <row r="910" customFormat="false" ht="14.25" hidden="false" customHeight="false" outlineLevel="0" collapsed="false">
      <c r="A910" s="0" t="s">
        <v>952</v>
      </c>
      <c r="B910" s="0" t="s">
        <v>34</v>
      </c>
      <c r="C910" s="0" t="s">
        <v>46</v>
      </c>
      <c r="D910" s="9" t="n">
        <v>43200</v>
      </c>
      <c r="E910" s="9" t="n">
        <v>43357</v>
      </c>
      <c r="F910" s="9" t="n">
        <v>43363</v>
      </c>
      <c r="G910" s="9" t="n">
        <v>43371</v>
      </c>
      <c r="H910" s="10" t="s">
        <v>36</v>
      </c>
      <c r="I910" s="0" t="n">
        <v>2</v>
      </c>
      <c r="J910" s="0" t="n">
        <v>3</v>
      </c>
      <c r="K910" s="0" t="n">
        <v>264</v>
      </c>
      <c r="L910" s="0" t="n">
        <v>43</v>
      </c>
      <c r="M910" s="0" t="n">
        <v>7</v>
      </c>
      <c r="N910" s="11" t="n">
        <v>0.075</v>
      </c>
      <c r="O910" s="12" t="n">
        <v>1875.13</v>
      </c>
      <c r="P910" s="12" t="n">
        <v>3289.7</v>
      </c>
      <c r="Q910" s="12" t="n">
        <f aca="false">M910*P910*(1-N910)</f>
        <v>21300.8075</v>
      </c>
      <c r="R910" s="12" t="n">
        <f aca="false">M910*O910</f>
        <v>13125.91</v>
      </c>
      <c r="S910" s="12" t="n">
        <f aca="false">Q910-R910</f>
        <v>8174.8975</v>
      </c>
      <c r="T910" s="11" t="n">
        <f aca="false">IFERROR(S910/Q910,0)</f>
        <v>0.383783455157745</v>
      </c>
      <c r="U910" s="13" t="n">
        <f aca="false">F910-E910</f>
        <v>6</v>
      </c>
      <c r="V910" s="13" t="n">
        <f aca="false">G910-F910</f>
        <v>8</v>
      </c>
      <c r="W910" s="13" t="n">
        <f aca="false">G910-E910</f>
        <v>14</v>
      </c>
      <c r="X910" s="10" t="n">
        <f aca="false">YEAR(E910)</f>
        <v>2018</v>
      </c>
      <c r="Y910" s="0" t="str">
        <f aca="false">TEXT(E910,"yyyy-mm")</f>
        <v>2018-09</v>
      </c>
      <c r="Z910" s="0" t="str">
        <f aca="false">"Q"&amp;ROUNDUP(MONTH(E910)/3,0)&amp;"-"&amp;YEAR(E910)</f>
        <v>Q3-2018</v>
      </c>
    </row>
    <row r="911" customFormat="false" ht="14.25" hidden="false" customHeight="false" outlineLevel="0" collapsed="false">
      <c r="A911" s="0" t="s">
        <v>953</v>
      </c>
      <c r="B911" s="0" t="s">
        <v>41</v>
      </c>
      <c r="C911" s="0" t="s">
        <v>39</v>
      </c>
      <c r="D911" s="9" t="n">
        <v>43300</v>
      </c>
      <c r="E911" s="9" t="n">
        <v>43357</v>
      </c>
      <c r="F911" s="9" t="n">
        <v>43367</v>
      </c>
      <c r="G911" s="9" t="n">
        <v>43376</v>
      </c>
      <c r="H911" s="10" t="s">
        <v>36</v>
      </c>
      <c r="I911" s="0" t="n">
        <v>24</v>
      </c>
      <c r="J911" s="0" t="n">
        <v>2</v>
      </c>
      <c r="K911" s="0" t="n">
        <v>90</v>
      </c>
      <c r="L911" s="0" t="n">
        <v>34</v>
      </c>
      <c r="M911" s="0" t="n">
        <v>1</v>
      </c>
      <c r="N911" s="11" t="n">
        <v>0.05</v>
      </c>
      <c r="O911" s="12" t="n">
        <v>593.29</v>
      </c>
      <c r="P911" s="12" t="n">
        <v>1078.7</v>
      </c>
      <c r="Q911" s="12" t="n">
        <f aca="false">M911*P911*(1-N911)</f>
        <v>1024.765</v>
      </c>
      <c r="R911" s="12" t="n">
        <f aca="false">M911*O911</f>
        <v>593.29</v>
      </c>
      <c r="S911" s="12" t="n">
        <f aca="false">Q911-R911</f>
        <v>431.475</v>
      </c>
      <c r="T911" s="11" t="n">
        <f aca="false">IFERROR(S911/Q911,0)</f>
        <v>0.421047752411529</v>
      </c>
      <c r="U911" s="13" t="n">
        <f aca="false">F911-E911</f>
        <v>10</v>
      </c>
      <c r="V911" s="13" t="n">
        <f aca="false">G911-F911</f>
        <v>9</v>
      </c>
      <c r="W911" s="13" t="n">
        <f aca="false">G911-E911</f>
        <v>19</v>
      </c>
      <c r="X911" s="10" t="n">
        <f aca="false">YEAR(E911)</f>
        <v>2018</v>
      </c>
      <c r="Y911" s="0" t="str">
        <f aca="false">TEXT(E911,"yyyy-mm")</f>
        <v>2018-09</v>
      </c>
      <c r="Z911" s="0" t="str">
        <f aca="false">"Q"&amp;ROUNDUP(MONTH(E911)/3,0)&amp;"-"&amp;YEAR(E911)</f>
        <v>Q3-2018</v>
      </c>
    </row>
    <row r="912" customFormat="false" ht="14.25" hidden="false" customHeight="false" outlineLevel="0" collapsed="false">
      <c r="A912" s="0" t="s">
        <v>954</v>
      </c>
      <c r="B912" s="0" t="s">
        <v>43</v>
      </c>
      <c r="C912" s="0" t="s">
        <v>58</v>
      </c>
      <c r="D912" s="9" t="n">
        <v>43300</v>
      </c>
      <c r="E912" s="9" t="n">
        <v>43357</v>
      </c>
      <c r="F912" s="9" t="n">
        <v>43376</v>
      </c>
      <c r="G912" s="9" t="n">
        <v>43378</v>
      </c>
      <c r="H912" s="10" t="s">
        <v>36</v>
      </c>
      <c r="I912" s="0" t="n">
        <v>26</v>
      </c>
      <c r="J912" s="0" t="n">
        <v>19</v>
      </c>
      <c r="K912" s="0" t="n">
        <v>346</v>
      </c>
      <c r="L912" s="0" t="n">
        <v>5</v>
      </c>
      <c r="M912" s="0" t="n">
        <v>2</v>
      </c>
      <c r="N912" s="11" t="n">
        <v>0.05</v>
      </c>
      <c r="O912" s="12" t="n">
        <v>2720.2</v>
      </c>
      <c r="P912" s="12" t="n">
        <v>3886</v>
      </c>
      <c r="Q912" s="12" t="n">
        <f aca="false">M912*P912*(1-N912)</f>
        <v>7383.4</v>
      </c>
      <c r="R912" s="12" t="n">
        <f aca="false">M912*O912</f>
        <v>5440.4</v>
      </c>
      <c r="S912" s="12" t="n">
        <f aca="false">Q912-R912</f>
        <v>1943</v>
      </c>
      <c r="T912" s="11" t="n">
        <f aca="false">IFERROR(S912/Q912,0)</f>
        <v>0.263157894736842</v>
      </c>
      <c r="U912" s="13" t="n">
        <f aca="false">F912-E912</f>
        <v>19</v>
      </c>
      <c r="V912" s="13" t="n">
        <f aca="false">G912-F912</f>
        <v>2</v>
      </c>
      <c r="W912" s="13" t="n">
        <f aca="false">G912-E912</f>
        <v>21</v>
      </c>
      <c r="X912" s="10" t="n">
        <f aca="false">YEAR(E912)</f>
        <v>2018</v>
      </c>
      <c r="Y912" s="0" t="str">
        <f aca="false">TEXT(E912,"yyyy-mm")</f>
        <v>2018-09</v>
      </c>
      <c r="Z912" s="0" t="str">
        <f aca="false">"Q"&amp;ROUNDUP(MONTH(E912)/3,0)&amp;"-"&amp;YEAR(E912)</f>
        <v>Q3-2018</v>
      </c>
    </row>
    <row r="913" customFormat="false" ht="14.25" hidden="false" customHeight="false" outlineLevel="0" collapsed="false">
      <c r="A913" s="0" t="s">
        <v>955</v>
      </c>
      <c r="B913" s="0" t="s">
        <v>38</v>
      </c>
      <c r="C913" s="0" t="s">
        <v>39</v>
      </c>
      <c r="D913" s="9" t="n">
        <v>43300</v>
      </c>
      <c r="E913" s="9" t="n">
        <v>43357</v>
      </c>
      <c r="F913" s="9" t="n">
        <v>43383</v>
      </c>
      <c r="G913" s="9" t="n">
        <v>43391</v>
      </c>
      <c r="H913" s="10" t="s">
        <v>36</v>
      </c>
      <c r="I913" s="0" t="n">
        <v>12</v>
      </c>
      <c r="J913" s="0" t="n">
        <v>21</v>
      </c>
      <c r="K913" s="0" t="n">
        <v>172</v>
      </c>
      <c r="L913" s="0" t="n">
        <v>15</v>
      </c>
      <c r="M913" s="0" t="n">
        <v>4</v>
      </c>
      <c r="N913" s="11" t="n">
        <v>0.05</v>
      </c>
      <c r="O913" s="12" t="n">
        <v>1143.56</v>
      </c>
      <c r="P913" s="12" t="n">
        <v>1681.7</v>
      </c>
      <c r="Q913" s="12" t="n">
        <f aca="false">M913*P913*(1-N913)</f>
        <v>6390.46</v>
      </c>
      <c r="R913" s="12" t="n">
        <f aca="false">M913*O913</f>
        <v>4574.24</v>
      </c>
      <c r="S913" s="12" t="n">
        <f aca="false">Q913-R913</f>
        <v>1816.22</v>
      </c>
      <c r="T913" s="11" t="n">
        <f aca="false">IFERROR(S913/Q913,0)</f>
        <v>0.284208022583664</v>
      </c>
      <c r="U913" s="13" t="n">
        <f aca="false">F913-E913</f>
        <v>26</v>
      </c>
      <c r="V913" s="13" t="n">
        <f aca="false">G913-F913</f>
        <v>8</v>
      </c>
      <c r="W913" s="13" t="n">
        <f aca="false">G913-E913</f>
        <v>34</v>
      </c>
      <c r="X913" s="10" t="n">
        <f aca="false">YEAR(E913)</f>
        <v>2018</v>
      </c>
      <c r="Y913" s="0" t="str">
        <f aca="false">TEXT(E913,"yyyy-mm")</f>
        <v>2018-09</v>
      </c>
      <c r="Z913" s="0" t="str">
        <f aca="false">"Q"&amp;ROUNDUP(MONTH(E913)/3,0)&amp;"-"&amp;YEAR(E913)</f>
        <v>Q3-2018</v>
      </c>
    </row>
    <row r="914" customFormat="false" ht="14.25" hidden="false" customHeight="false" outlineLevel="0" collapsed="false">
      <c r="A914" s="0" t="s">
        <v>956</v>
      </c>
      <c r="B914" s="0" t="s">
        <v>43</v>
      </c>
      <c r="C914" s="0" t="s">
        <v>46</v>
      </c>
      <c r="D914" s="9" t="n">
        <v>43200</v>
      </c>
      <c r="E914" s="9" t="n">
        <v>43357</v>
      </c>
      <c r="F914" s="9" t="n">
        <v>43379</v>
      </c>
      <c r="G914" s="9" t="n">
        <v>43386</v>
      </c>
      <c r="H914" s="10" t="s">
        <v>36</v>
      </c>
      <c r="I914" s="0" t="n">
        <v>28</v>
      </c>
      <c r="J914" s="0" t="n">
        <v>19</v>
      </c>
      <c r="K914" s="0" t="n">
        <v>266</v>
      </c>
      <c r="L914" s="0" t="n">
        <v>23</v>
      </c>
      <c r="M914" s="0" t="n">
        <v>2</v>
      </c>
      <c r="N914" s="11" t="n">
        <v>0.075</v>
      </c>
      <c r="O914" s="12" t="n">
        <v>852.24</v>
      </c>
      <c r="P914" s="12" t="n">
        <v>1065.3</v>
      </c>
      <c r="Q914" s="12" t="n">
        <f aca="false">M914*P914*(1-N914)</f>
        <v>1970.805</v>
      </c>
      <c r="R914" s="12" t="n">
        <f aca="false">M914*O914</f>
        <v>1704.48</v>
      </c>
      <c r="S914" s="12" t="n">
        <f aca="false">Q914-R914</f>
        <v>266.325</v>
      </c>
      <c r="T914" s="11" t="n">
        <f aca="false">IFERROR(S914/Q914,0)</f>
        <v>0.135135135135135</v>
      </c>
      <c r="U914" s="13" t="n">
        <f aca="false">F914-E914</f>
        <v>22</v>
      </c>
      <c r="V914" s="13" t="n">
        <f aca="false">G914-F914</f>
        <v>7</v>
      </c>
      <c r="W914" s="13" t="n">
        <f aca="false">G914-E914</f>
        <v>29</v>
      </c>
      <c r="X914" s="10" t="n">
        <f aca="false">YEAR(E914)</f>
        <v>2018</v>
      </c>
      <c r="Y914" s="0" t="str">
        <f aca="false">TEXT(E914,"yyyy-mm")</f>
        <v>2018-09</v>
      </c>
      <c r="Z914" s="0" t="str">
        <f aca="false">"Q"&amp;ROUNDUP(MONTH(E914)/3,0)&amp;"-"&amp;YEAR(E914)</f>
        <v>Q3-2018</v>
      </c>
    </row>
    <row r="915" customFormat="false" ht="14.25" hidden="false" customHeight="false" outlineLevel="0" collapsed="false">
      <c r="A915" s="0" t="s">
        <v>957</v>
      </c>
      <c r="B915" s="0" t="s">
        <v>41</v>
      </c>
      <c r="C915" s="0" t="s">
        <v>39</v>
      </c>
      <c r="D915" s="9" t="n">
        <v>43200</v>
      </c>
      <c r="E915" s="9" t="n">
        <v>43357</v>
      </c>
      <c r="F915" s="9" t="n">
        <v>43382</v>
      </c>
      <c r="G915" s="9" t="n">
        <v>43392</v>
      </c>
      <c r="H915" s="10" t="s">
        <v>36</v>
      </c>
      <c r="I915" s="0" t="n">
        <v>23</v>
      </c>
      <c r="J915" s="0" t="n">
        <v>32</v>
      </c>
      <c r="K915" s="0" t="n">
        <v>146</v>
      </c>
      <c r="L915" s="0" t="n">
        <v>30</v>
      </c>
      <c r="M915" s="0" t="n">
        <v>7</v>
      </c>
      <c r="N915" s="11" t="n">
        <v>0.2</v>
      </c>
      <c r="O915" s="12" t="n">
        <v>3286.75</v>
      </c>
      <c r="P915" s="12" t="n">
        <v>3912.8</v>
      </c>
      <c r="Q915" s="12" t="n">
        <f aca="false">M915*P915*(1-N915)</f>
        <v>21911.68</v>
      </c>
      <c r="R915" s="12" t="n">
        <f aca="false">M915*O915</f>
        <v>23007.25</v>
      </c>
      <c r="S915" s="12" t="n">
        <f aca="false">Q915-R915</f>
        <v>-1095.57</v>
      </c>
      <c r="T915" s="11" t="n">
        <f aca="false">IFERROR(S915/Q915,0)</f>
        <v>-0.0499993610713554</v>
      </c>
      <c r="U915" s="13" t="n">
        <f aca="false">F915-E915</f>
        <v>25</v>
      </c>
      <c r="V915" s="13" t="n">
        <f aca="false">G915-F915</f>
        <v>10</v>
      </c>
      <c r="W915" s="13" t="n">
        <f aca="false">G915-E915</f>
        <v>35</v>
      </c>
      <c r="X915" s="10" t="n">
        <f aca="false">YEAR(E915)</f>
        <v>2018</v>
      </c>
      <c r="Y915" s="0" t="str">
        <f aca="false">TEXT(E915,"yyyy-mm")</f>
        <v>2018-09</v>
      </c>
      <c r="Z915" s="0" t="str">
        <f aca="false">"Q"&amp;ROUNDUP(MONTH(E915)/3,0)&amp;"-"&amp;YEAR(E915)</f>
        <v>Q3-2018</v>
      </c>
    </row>
    <row r="916" customFormat="false" ht="14.25" hidden="false" customHeight="false" outlineLevel="0" collapsed="false">
      <c r="A916" s="0" t="s">
        <v>958</v>
      </c>
      <c r="B916" s="0" t="s">
        <v>38</v>
      </c>
      <c r="C916" s="0" t="s">
        <v>79</v>
      </c>
      <c r="D916" s="9" t="n">
        <v>43300</v>
      </c>
      <c r="E916" s="9" t="n">
        <v>43357</v>
      </c>
      <c r="F916" s="9" t="n">
        <v>43360</v>
      </c>
      <c r="G916" s="9" t="n">
        <v>43364</v>
      </c>
      <c r="H916" s="10" t="s">
        <v>36</v>
      </c>
      <c r="I916" s="0" t="n">
        <v>18</v>
      </c>
      <c r="J916" s="0" t="n">
        <v>9</v>
      </c>
      <c r="K916" s="0" t="n">
        <v>86</v>
      </c>
      <c r="L916" s="0" t="n">
        <v>30</v>
      </c>
      <c r="M916" s="0" t="n">
        <v>2</v>
      </c>
      <c r="N916" s="11" t="n">
        <v>0.3</v>
      </c>
      <c r="O916" s="12" t="n">
        <v>2520.54</v>
      </c>
      <c r="P916" s="12" t="n">
        <v>3819</v>
      </c>
      <c r="Q916" s="12" t="n">
        <f aca="false">M916*P916*(1-N916)</f>
        <v>5346.6</v>
      </c>
      <c r="R916" s="12" t="n">
        <f aca="false">M916*O916</f>
        <v>5041.08</v>
      </c>
      <c r="S916" s="12" t="n">
        <f aca="false">Q916-R916</f>
        <v>305.52</v>
      </c>
      <c r="T916" s="11" t="n">
        <f aca="false">IFERROR(S916/Q916,0)</f>
        <v>0.0571428571428571</v>
      </c>
      <c r="U916" s="13" t="n">
        <f aca="false">F916-E916</f>
        <v>3</v>
      </c>
      <c r="V916" s="13" t="n">
        <f aca="false">G916-F916</f>
        <v>4</v>
      </c>
      <c r="W916" s="13" t="n">
        <f aca="false">G916-E916</f>
        <v>7</v>
      </c>
      <c r="X916" s="10" t="n">
        <f aca="false">YEAR(E916)</f>
        <v>2018</v>
      </c>
      <c r="Y916" s="0" t="str">
        <f aca="false">TEXT(E916,"yyyy-mm")</f>
        <v>2018-09</v>
      </c>
      <c r="Z916" s="0" t="str">
        <f aca="false">"Q"&amp;ROUNDUP(MONTH(E916)/3,0)&amp;"-"&amp;YEAR(E916)</f>
        <v>Q3-2018</v>
      </c>
    </row>
    <row r="917" customFormat="false" ht="14.25" hidden="false" customHeight="false" outlineLevel="0" collapsed="false">
      <c r="A917" s="0" t="s">
        <v>959</v>
      </c>
      <c r="B917" s="0" t="s">
        <v>38</v>
      </c>
      <c r="C917" s="0" t="s">
        <v>35</v>
      </c>
      <c r="D917" s="9" t="n">
        <v>43300</v>
      </c>
      <c r="E917" s="9" t="n">
        <v>43357</v>
      </c>
      <c r="F917" s="9" t="n">
        <v>43370</v>
      </c>
      <c r="G917" s="9" t="n">
        <v>43372</v>
      </c>
      <c r="H917" s="10" t="s">
        <v>36</v>
      </c>
      <c r="I917" s="0" t="n">
        <v>18</v>
      </c>
      <c r="J917" s="0" t="n">
        <v>22</v>
      </c>
      <c r="K917" s="0" t="n">
        <v>222</v>
      </c>
      <c r="L917" s="0" t="n">
        <v>46</v>
      </c>
      <c r="M917" s="0" t="n">
        <v>5</v>
      </c>
      <c r="N917" s="11" t="n">
        <v>0.075</v>
      </c>
      <c r="O917" s="12" t="n">
        <v>758.57</v>
      </c>
      <c r="P917" s="12" t="n">
        <v>1025.1</v>
      </c>
      <c r="Q917" s="12" t="n">
        <f aca="false">M917*P917*(1-N917)</f>
        <v>4741.0875</v>
      </c>
      <c r="R917" s="12" t="n">
        <f aca="false">M917*O917</f>
        <v>3792.85</v>
      </c>
      <c r="S917" s="12" t="n">
        <f aca="false">Q917-R917</f>
        <v>948.2375</v>
      </c>
      <c r="T917" s="11" t="n">
        <f aca="false">IFERROR(S917/Q917,0)</f>
        <v>0.200004218441444</v>
      </c>
      <c r="U917" s="13" t="n">
        <f aca="false">F917-E917</f>
        <v>13</v>
      </c>
      <c r="V917" s="13" t="n">
        <f aca="false">G917-F917</f>
        <v>2</v>
      </c>
      <c r="W917" s="13" t="n">
        <f aca="false">G917-E917</f>
        <v>15</v>
      </c>
      <c r="X917" s="10" t="n">
        <f aca="false">YEAR(E917)</f>
        <v>2018</v>
      </c>
      <c r="Y917" s="0" t="str">
        <f aca="false">TEXT(E917,"yyyy-mm")</f>
        <v>2018-09</v>
      </c>
      <c r="Z917" s="0" t="str">
        <f aca="false">"Q"&amp;ROUNDUP(MONTH(E917)/3,0)&amp;"-"&amp;YEAR(E917)</f>
        <v>Q3-2018</v>
      </c>
    </row>
    <row r="918" customFormat="false" ht="14.25" hidden="false" customHeight="false" outlineLevel="0" collapsed="false">
      <c r="A918" s="0" t="s">
        <v>960</v>
      </c>
      <c r="B918" s="0" t="s">
        <v>41</v>
      </c>
      <c r="C918" s="0" t="s">
        <v>39</v>
      </c>
      <c r="D918" s="9" t="n">
        <v>43200</v>
      </c>
      <c r="E918" s="9" t="n">
        <v>43357</v>
      </c>
      <c r="F918" s="9" t="n">
        <v>43377</v>
      </c>
      <c r="G918" s="9" t="n">
        <v>43379</v>
      </c>
      <c r="H918" s="10" t="s">
        <v>36</v>
      </c>
      <c r="I918" s="0" t="n">
        <v>22</v>
      </c>
      <c r="J918" s="0" t="n">
        <v>8</v>
      </c>
      <c r="K918" s="0" t="n">
        <v>203</v>
      </c>
      <c r="L918" s="0" t="n">
        <v>43</v>
      </c>
      <c r="M918" s="0" t="n">
        <v>6</v>
      </c>
      <c r="N918" s="11" t="n">
        <v>0.15</v>
      </c>
      <c r="O918" s="12" t="n">
        <v>1601.3</v>
      </c>
      <c r="P918" s="12" t="n">
        <v>3202.6</v>
      </c>
      <c r="Q918" s="12" t="n">
        <f aca="false">M918*P918*(1-N918)</f>
        <v>16333.26</v>
      </c>
      <c r="R918" s="12" t="n">
        <f aca="false">M918*O918</f>
        <v>9607.8</v>
      </c>
      <c r="S918" s="12" t="n">
        <f aca="false">Q918-R918</f>
        <v>6725.46</v>
      </c>
      <c r="T918" s="11" t="n">
        <f aca="false">IFERROR(S918/Q918,0)</f>
        <v>0.411764705882353</v>
      </c>
      <c r="U918" s="13" t="n">
        <f aca="false">F918-E918</f>
        <v>20</v>
      </c>
      <c r="V918" s="13" t="n">
        <f aca="false">G918-F918</f>
        <v>2</v>
      </c>
      <c r="W918" s="13" t="n">
        <f aca="false">G918-E918</f>
        <v>22</v>
      </c>
      <c r="X918" s="10" t="n">
        <f aca="false">YEAR(E918)</f>
        <v>2018</v>
      </c>
      <c r="Y918" s="0" t="str">
        <f aca="false">TEXT(E918,"yyyy-mm")</f>
        <v>2018-09</v>
      </c>
      <c r="Z918" s="0" t="str">
        <f aca="false">"Q"&amp;ROUNDUP(MONTH(E918)/3,0)&amp;"-"&amp;YEAR(E918)</f>
        <v>Q3-2018</v>
      </c>
    </row>
    <row r="919" customFormat="false" ht="14.25" hidden="false" customHeight="false" outlineLevel="0" collapsed="false">
      <c r="A919" s="0" t="s">
        <v>961</v>
      </c>
      <c r="B919" s="0" t="s">
        <v>34</v>
      </c>
      <c r="C919" s="0" t="s">
        <v>39</v>
      </c>
      <c r="D919" s="9" t="n">
        <v>43300</v>
      </c>
      <c r="E919" s="9" t="n">
        <v>43357</v>
      </c>
      <c r="F919" s="9" t="n">
        <v>43374</v>
      </c>
      <c r="G919" s="9" t="n">
        <v>43379</v>
      </c>
      <c r="H919" s="10" t="s">
        <v>36</v>
      </c>
      <c r="I919" s="0" t="n">
        <v>11</v>
      </c>
      <c r="J919" s="0" t="n">
        <v>49</v>
      </c>
      <c r="K919" s="0" t="n">
        <v>170</v>
      </c>
      <c r="L919" s="0" t="n">
        <v>22</v>
      </c>
      <c r="M919" s="0" t="n">
        <v>1</v>
      </c>
      <c r="N919" s="11" t="n">
        <v>0.1</v>
      </c>
      <c r="O919" s="12" t="n">
        <v>2440.94</v>
      </c>
      <c r="P919" s="12" t="n">
        <v>5306.4</v>
      </c>
      <c r="Q919" s="12" t="n">
        <f aca="false">M919*P919*(1-N919)</f>
        <v>4775.76</v>
      </c>
      <c r="R919" s="12" t="n">
        <f aca="false">M919*O919</f>
        <v>2440.94</v>
      </c>
      <c r="S919" s="12" t="n">
        <f aca="false">Q919-R919</f>
        <v>2334.82</v>
      </c>
      <c r="T919" s="11" t="n">
        <f aca="false">IFERROR(S919/Q919,0)</f>
        <v>0.488889726451916</v>
      </c>
      <c r="U919" s="13" t="n">
        <f aca="false">F919-E919</f>
        <v>17</v>
      </c>
      <c r="V919" s="13" t="n">
        <f aca="false">G919-F919</f>
        <v>5</v>
      </c>
      <c r="W919" s="13" t="n">
        <f aca="false">G919-E919</f>
        <v>22</v>
      </c>
      <c r="X919" s="10" t="n">
        <f aca="false">YEAR(E919)</f>
        <v>2018</v>
      </c>
      <c r="Y919" s="0" t="str">
        <f aca="false">TEXT(E919,"yyyy-mm")</f>
        <v>2018-09</v>
      </c>
      <c r="Z919" s="0" t="str">
        <f aca="false">"Q"&amp;ROUNDUP(MONTH(E919)/3,0)&amp;"-"&amp;YEAR(E919)</f>
        <v>Q3-2018</v>
      </c>
    </row>
    <row r="920" customFormat="false" ht="14.25" hidden="false" customHeight="false" outlineLevel="0" collapsed="false">
      <c r="A920" s="0" t="s">
        <v>962</v>
      </c>
      <c r="B920" s="0" t="s">
        <v>34</v>
      </c>
      <c r="C920" s="0" t="s">
        <v>35</v>
      </c>
      <c r="D920" s="9" t="n">
        <v>43300</v>
      </c>
      <c r="E920" s="9" t="n">
        <v>43357</v>
      </c>
      <c r="F920" s="9" t="n">
        <v>43369</v>
      </c>
      <c r="G920" s="9" t="n">
        <v>43374</v>
      </c>
      <c r="H920" s="10" t="s">
        <v>36</v>
      </c>
      <c r="I920" s="0" t="n">
        <v>9</v>
      </c>
      <c r="J920" s="0" t="n">
        <v>14</v>
      </c>
      <c r="K920" s="0" t="n">
        <v>239</v>
      </c>
      <c r="L920" s="0" t="n">
        <v>11</v>
      </c>
      <c r="M920" s="0" t="n">
        <v>5</v>
      </c>
      <c r="N920" s="11" t="n">
        <v>0.075</v>
      </c>
      <c r="O920" s="12" t="n">
        <v>1331.42</v>
      </c>
      <c r="P920" s="12" t="n">
        <v>1849.2</v>
      </c>
      <c r="Q920" s="12" t="n">
        <f aca="false">M920*P920*(1-N920)</f>
        <v>8552.55</v>
      </c>
      <c r="R920" s="12" t="n">
        <f aca="false">M920*O920</f>
        <v>6657.1</v>
      </c>
      <c r="S920" s="12" t="n">
        <f aca="false">Q920-R920</f>
        <v>1895.45</v>
      </c>
      <c r="T920" s="11" t="n">
        <f aca="false">IFERROR(S920/Q920,0)</f>
        <v>0.221623960105466</v>
      </c>
      <c r="U920" s="13" t="n">
        <f aca="false">F920-E920</f>
        <v>12</v>
      </c>
      <c r="V920" s="13" t="n">
        <f aca="false">G920-F920</f>
        <v>5</v>
      </c>
      <c r="W920" s="13" t="n">
        <f aca="false">G920-E920</f>
        <v>17</v>
      </c>
      <c r="X920" s="10" t="n">
        <f aca="false">YEAR(E920)</f>
        <v>2018</v>
      </c>
      <c r="Y920" s="0" t="str">
        <f aca="false">TEXT(E920,"yyyy-mm")</f>
        <v>2018-09</v>
      </c>
      <c r="Z920" s="0" t="str">
        <f aca="false">"Q"&amp;ROUNDUP(MONTH(E920)/3,0)&amp;"-"&amp;YEAR(E920)</f>
        <v>Q3-2018</v>
      </c>
    </row>
    <row r="921" customFormat="false" ht="14.25" hidden="false" customHeight="false" outlineLevel="0" collapsed="false">
      <c r="A921" s="0" t="s">
        <v>963</v>
      </c>
      <c r="B921" s="0" t="s">
        <v>38</v>
      </c>
      <c r="C921" s="0" t="s">
        <v>46</v>
      </c>
      <c r="D921" s="9" t="n">
        <v>43300</v>
      </c>
      <c r="E921" s="9" t="n">
        <v>43357</v>
      </c>
      <c r="F921" s="9" t="n">
        <v>43364</v>
      </c>
      <c r="G921" s="9" t="n">
        <v>43373</v>
      </c>
      <c r="H921" s="10" t="s">
        <v>36</v>
      </c>
      <c r="I921" s="0" t="n">
        <v>16</v>
      </c>
      <c r="J921" s="0" t="n">
        <v>3</v>
      </c>
      <c r="K921" s="0" t="n">
        <v>282</v>
      </c>
      <c r="L921" s="0" t="n">
        <v>16</v>
      </c>
      <c r="M921" s="0" t="n">
        <v>3</v>
      </c>
      <c r="N921" s="11" t="n">
        <v>0.1</v>
      </c>
      <c r="O921" s="12" t="n">
        <v>137.95</v>
      </c>
      <c r="P921" s="12" t="n">
        <v>194.3</v>
      </c>
      <c r="Q921" s="12" t="n">
        <f aca="false">M921*P921*(1-N921)</f>
        <v>524.61</v>
      </c>
      <c r="R921" s="12" t="n">
        <f aca="false">M921*O921</f>
        <v>413.85</v>
      </c>
      <c r="S921" s="12" t="n">
        <f aca="false">Q921-R921</f>
        <v>110.76</v>
      </c>
      <c r="T921" s="11" t="n">
        <f aca="false">IFERROR(S921/Q921,0)</f>
        <v>0.211128266712415</v>
      </c>
      <c r="U921" s="13" t="n">
        <f aca="false">F921-E921</f>
        <v>7</v>
      </c>
      <c r="V921" s="13" t="n">
        <f aca="false">G921-F921</f>
        <v>9</v>
      </c>
      <c r="W921" s="13" t="n">
        <f aca="false">G921-E921</f>
        <v>16</v>
      </c>
      <c r="X921" s="10" t="n">
        <f aca="false">YEAR(E921)</f>
        <v>2018</v>
      </c>
      <c r="Y921" s="0" t="str">
        <f aca="false">TEXT(E921,"yyyy-mm")</f>
        <v>2018-09</v>
      </c>
      <c r="Z921" s="0" t="str">
        <f aca="false">"Q"&amp;ROUNDUP(MONTH(E921)/3,0)&amp;"-"&amp;YEAR(E921)</f>
        <v>Q3-2018</v>
      </c>
    </row>
    <row r="922" customFormat="false" ht="14.25" hidden="false" customHeight="false" outlineLevel="0" collapsed="false">
      <c r="A922" s="0" t="s">
        <v>964</v>
      </c>
      <c r="B922" s="0" t="s">
        <v>34</v>
      </c>
      <c r="C922" s="0" t="s">
        <v>48</v>
      </c>
      <c r="D922" s="9" t="n">
        <v>43200</v>
      </c>
      <c r="E922" s="9" t="n">
        <v>43357</v>
      </c>
      <c r="F922" s="9" t="n">
        <v>43363</v>
      </c>
      <c r="G922" s="9" t="n">
        <v>43372</v>
      </c>
      <c r="H922" s="10" t="s">
        <v>36</v>
      </c>
      <c r="I922" s="0" t="n">
        <v>7</v>
      </c>
      <c r="J922" s="0" t="n">
        <v>41</v>
      </c>
      <c r="K922" s="0" t="n">
        <v>24</v>
      </c>
      <c r="L922" s="0" t="n">
        <v>34</v>
      </c>
      <c r="M922" s="0" t="n">
        <v>8</v>
      </c>
      <c r="N922" s="11" t="n">
        <v>0.05</v>
      </c>
      <c r="O922" s="12" t="n">
        <v>757.37</v>
      </c>
      <c r="P922" s="12" t="n">
        <v>1051.9</v>
      </c>
      <c r="Q922" s="12" t="n">
        <f aca="false">M922*P922*(1-N922)</f>
        <v>7994.44</v>
      </c>
      <c r="R922" s="12" t="n">
        <f aca="false">M922*O922</f>
        <v>6058.96</v>
      </c>
      <c r="S922" s="12" t="n">
        <f aca="false">Q922-R922</f>
        <v>1935.48</v>
      </c>
      <c r="T922" s="11" t="n">
        <f aca="false">IFERROR(S922/Q922,0)</f>
        <v>0.242103261766928</v>
      </c>
      <c r="U922" s="13" t="n">
        <f aca="false">F922-E922</f>
        <v>6</v>
      </c>
      <c r="V922" s="13" t="n">
        <f aca="false">G922-F922</f>
        <v>9</v>
      </c>
      <c r="W922" s="13" t="n">
        <f aca="false">G922-E922</f>
        <v>15</v>
      </c>
      <c r="X922" s="10" t="n">
        <f aca="false">YEAR(E922)</f>
        <v>2018</v>
      </c>
      <c r="Y922" s="0" t="str">
        <f aca="false">TEXT(E922,"yyyy-mm")</f>
        <v>2018-09</v>
      </c>
      <c r="Z922" s="0" t="str">
        <f aca="false">"Q"&amp;ROUNDUP(MONTH(E922)/3,0)&amp;"-"&amp;YEAR(E922)</f>
        <v>Q3-2018</v>
      </c>
    </row>
    <row r="923" customFormat="false" ht="14.25" hidden="false" customHeight="false" outlineLevel="0" collapsed="false">
      <c r="A923" s="0" t="s">
        <v>965</v>
      </c>
      <c r="B923" s="0" t="s">
        <v>38</v>
      </c>
      <c r="C923" s="0" t="s">
        <v>48</v>
      </c>
      <c r="D923" s="9" t="n">
        <v>43300</v>
      </c>
      <c r="E923" s="9" t="n">
        <v>43357</v>
      </c>
      <c r="F923" s="9" t="n">
        <v>43366</v>
      </c>
      <c r="G923" s="9" t="n">
        <v>43367</v>
      </c>
      <c r="H923" s="10" t="s">
        <v>36</v>
      </c>
      <c r="I923" s="0" t="n">
        <v>18</v>
      </c>
      <c r="J923" s="0" t="n">
        <v>36</v>
      </c>
      <c r="K923" s="0" t="n">
        <v>58</v>
      </c>
      <c r="L923" s="0" t="n">
        <v>29</v>
      </c>
      <c r="M923" s="0" t="n">
        <v>7</v>
      </c>
      <c r="N923" s="11" t="n">
        <v>0.1</v>
      </c>
      <c r="O923" s="12" t="n">
        <v>1537.65</v>
      </c>
      <c r="P923" s="12" t="n">
        <v>1809</v>
      </c>
      <c r="Q923" s="12" t="n">
        <f aca="false">M923*P923*(1-N923)</f>
        <v>11396.7</v>
      </c>
      <c r="R923" s="12" t="n">
        <f aca="false">M923*O923</f>
        <v>10763.55</v>
      </c>
      <c r="S923" s="12" t="n">
        <f aca="false">Q923-R923</f>
        <v>633.15</v>
      </c>
      <c r="T923" s="11" t="n">
        <f aca="false">IFERROR(S923/Q923,0)</f>
        <v>0.0555555555555555</v>
      </c>
      <c r="U923" s="13" t="n">
        <f aca="false">F923-E923</f>
        <v>9</v>
      </c>
      <c r="V923" s="13" t="n">
        <f aca="false">G923-F923</f>
        <v>1</v>
      </c>
      <c r="W923" s="13" t="n">
        <f aca="false">G923-E923</f>
        <v>10</v>
      </c>
      <c r="X923" s="10" t="n">
        <f aca="false">YEAR(E923)</f>
        <v>2018</v>
      </c>
      <c r="Y923" s="0" t="str">
        <f aca="false">TEXT(E923,"yyyy-mm")</f>
        <v>2018-09</v>
      </c>
      <c r="Z923" s="0" t="str">
        <f aca="false">"Q"&amp;ROUNDUP(MONTH(E923)/3,0)&amp;"-"&amp;YEAR(E923)</f>
        <v>Q3-2018</v>
      </c>
    </row>
    <row r="924" customFormat="false" ht="14.25" hidden="false" customHeight="false" outlineLevel="0" collapsed="false">
      <c r="A924" s="0" t="s">
        <v>966</v>
      </c>
      <c r="B924" s="0" t="s">
        <v>34</v>
      </c>
      <c r="C924" s="0" t="s">
        <v>48</v>
      </c>
      <c r="D924" s="9" t="n">
        <v>43200</v>
      </c>
      <c r="E924" s="9" t="n">
        <v>43358</v>
      </c>
      <c r="F924" s="9" t="n">
        <v>43377</v>
      </c>
      <c r="G924" s="9" t="n">
        <v>43382</v>
      </c>
      <c r="H924" s="10" t="s">
        <v>36</v>
      </c>
      <c r="I924" s="0" t="n">
        <v>1</v>
      </c>
      <c r="J924" s="0" t="n">
        <v>13</v>
      </c>
      <c r="K924" s="0" t="n">
        <v>37</v>
      </c>
      <c r="L924" s="0" t="n">
        <v>18</v>
      </c>
      <c r="M924" s="0" t="n">
        <v>2</v>
      </c>
      <c r="N924" s="11" t="n">
        <v>0.15</v>
      </c>
      <c r="O924" s="12" t="n">
        <v>130.78</v>
      </c>
      <c r="P924" s="12" t="n">
        <v>214.4</v>
      </c>
      <c r="Q924" s="12" t="n">
        <f aca="false">M924*P924*(1-N924)</f>
        <v>364.48</v>
      </c>
      <c r="R924" s="12" t="n">
        <f aca="false">M924*O924</f>
        <v>261.56</v>
      </c>
      <c r="S924" s="12" t="n">
        <f aca="false">Q924-R924</f>
        <v>102.92</v>
      </c>
      <c r="T924" s="11" t="n">
        <f aca="false">IFERROR(S924/Q924,0)</f>
        <v>0.282374890254609</v>
      </c>
      <c r="U924" s="13" t="n">
        <f aca="false">F924-E924</f>
        <v>19</v>
      </c>
      <c r="V924" s="13" t="n">
        <f aca="false">G924-F924</f>
        <v>5</v>
      </c>
      <c r="W924" s="13" t="n">
        <f aca="false">G924-E924</f>
        <v>24</v>
      </c>
      <c r="X924" s="10" t="n">
        <f aca="false">YEAR(E924)</f>
        <v>2018</v>
      </c>
      <c r="Y924" s="0" t="str">
        <f aca="false">TEXT(E924,"yyyy-mm")</f>
        <v>2018-09</v>
      </c>
      <c r="Z924" s="0" t="str">
        <f aca="false">"Q"&amp;ROUNDUP(MONTH(E924)/3,0)&amp;"-"&amp;YEAR(E924)</f>
        <v>Q3-2018</v>
      </c>
    </row>
    <row r="925" customFormat="false" ht="14.25" hidden="false" customHeight="false" outlineLevel="0" collapsed="false">
      <c r="A925" s="0" t="s">
        <v>967</v>
      </c>
      <c r="B925" s="0" t="s">
        <v>34</v>
      </c>
      <c r="C925" s="0" t="s">
        <v>48</v>
      </c>
      <c r="D925" s="9" t="n">
        <v>43300</v>
      </c>
      <c r="E925" s="9" t="n">
        <v>43358</v>
      </c>
      <c r="F925" s="9" t="n">
        <v>43360</v>
      </c>
      <c r="G925" s="9" t="n">
        <v>43364</v>
      </c>
      <c r="H925" s="10" t="s">
        <v>36</v>
      </c>
      <c r="I925" s="0" t="n">
        <v>6</v>
      </c>
      <c r="J925" s="0" t="n">
        <v>40</v>
      </c>
      <c r="K925" s="0" t="n">
        <v>19</v>
      </c>
      <c r="L925" s="0" t="n">
        <v>20</v>
      </c>
      <c r="M925" s="0" t="n">
        <v>6</v>
      </c>
      <c r="N925" s="11" t="n">
        <v>0.075</v>
      </c>
      <c r="O925" s="12" t="n">
        <v>2577.56</v>
      </c>
      <c r="P925" s="12" t="n">
        <v>3530.9</v>
      </c>
      <c r="Q925" s="12" t="n">
        <f aca="false">M925*P925*(1-N925)</f>
        <v>19596.495</v>
      </c>
      <c r="R925" s="12" t="n">
        <f aca="false">M925*O925</f>
        <v>15465.36</v>
      </c>
      <c r="S925" s="12" t="n">
        <f aca="false">Q925-R925</f>
        <v>4131.135</v>
      </c>
      <c r="T925" s="11" t="n">
        <f aca="false">IFERROR(S925/Q925,0)</f>
        <v>0.210809892279206</v>
      </c>
      <c r="U925" s="13" t="n">
        <f aca="false">F925-E925</f>
        <v>2</v>
      </c>
      <c r="V925" s="13" t="n">
        <f aca="false">G925-F925</f>
        <v>4</v>
      </c>
      <c r="W925" s="13" t="n">
        <f aca="false">G925-E925</f>
        <v>6</v>
      </c>
      <c r="X925" s="10" t="n">
        <f aca="false">YEAR(E925)</f>
        <v>2018</v>
      </c>
      <c r="Y925" s="0" t="str">
        <f aca="false">TEXT(E925,"yyyy-mm")</f>
        <v>2018-09</v>
      </c>
      <c r="Z925" s="0" t="str">
        <f aca="false">"Q"&amp;ROUNDUP(MONTH(E925)/3,0)&amp;"-"&amp;YEAR(E925)</f>
        <v>Q3-2018</v>
      </c>
    </row>
    <row r="926" customFormat="false" ht="14.25" hidden="false" customHeight="false" outlineLevel="0" collapsed="false">
      <c r="A926" s="0" t="s">
        <v>968</v>
      </c>
      <c r="B926" s="0" t="s">
        <v>34</v>
      </c>
      <c r="C926" s="0" t="s">
        <v>39</v>
      </c>
      <c r="D926" s="9" t="n">
        <v>43200</v>
      </c>
      <c r="E926" s="9" t="n">
        <v>43358</v>
      </c>
      <c r="F926" s="9" t="n">
        <v>43364</v>
      </c>
      <c r="G926" s="9" t="n">
        <v>43371</v>
      </c>
      <c r="H926" s="10" t="s">
        <v>36</v>
      </c>
      <c r="I926" s="0" t="n">
        <v>5</v>
      </c>
      <c r="J926" s="0" t="n">
        <v>44</v>
      </c>
      <c r="K926" s="0" t="n">
        <v>201</v>
      </c>
      <c r="L926" s="0" t="n">
        <v>10</v>
      </c>
      <c r="M926" s="0" t="n">
        <v>6</v>
      </c>
      <c r="N926" s="11" t="n">
        <v>0.4</v>
      </c>
      <c r="O926" s="12" t="n">
        <v>810.03</v>
      </c>
      <c r="P926" s="12" t="n">
        <v>1038.5</v>
      </c>
      <c r="Q926" s="12" t="n">
        <f aca="false">M926*P926*(1-N926)</f>
        <v>3738.6</v>
      </c>
      <c r="R926" s="12" t="n">
        <f aca="false">M926*O926</f>
        <v>4860.18</v>
      </c>
      <c r="S926" s="12" t="n">
        <f aca="false">Q926-R926</f>
        <v>-1121.58</v>
      </c>
      <c r="T926" s="11" t="n">
        <f aca="false">IFERROR(S926/Q926,0)</f>
        <v>-0.3</v>
      </c>
      <c r="U926" s="13" t="n">
        <f aca="false">F926-E926</f>
        <v>6</v>
      </c>
      <c r="V926" s="13" t="n">
        <f aca="false">G926-F926</f>
        <v>7</v>
      </c>
      <c r="W926" s="13" t="n">
        <f aca="false">G926-E926</f>
        <v>13</v>
      </c>
      <c r="X926" s="10" t="n">
        <f aca="false">YEAR(E926)</f>
        <v>2018</v>
      </c>
      <c r="Y926" s="0" t="str">
        <f aca="false">TEXT(E926,"yyyy-mm")</f>
        <v>2018-09</v>
      </c>
      <c r="Z926" s="0" t="str">
        <f aca="false">"Q"&amp;ROUNDUP(MONTH(E926)/3,0)&amp;"-"&amp;YEAR(E926)</f>
        <v>Q3-2018</v>
      </c>
    </row>
    <row r="927" customFormat="false" ht="14.25" hidden="false" customHeight="false" outlineLevel="0" collapsed="false">
      <c r="A927" s="0" t="s">
        <v>969</v>
      </c>
      <c r="B927" s="0" t="s">
        <v>38</v>
      </c>
      <c r="C927" s="0" t="s">
        <v>58</v>
      </c>
      <c r="D927" s="9" t="n">
        <v>43300</v>
      </c>
      <c r="E927" s="9" t="n">
        <v>43358</v>
      </c>
      <c r="F927" s="9" t="n">
        <v>43374</v>
      </c>
      <c r="G927" s="9" t="n">
        <v>43382</v>
      </c>
      <c r="H927" s="10" t="s">
        <v>36</v>
      </c>
      <c r="I927" s="0" t="n">
        <v>19</v>
      </c>
      <c r="J927" s="0" t="n">
        <v>50</v>
      </c>
      <c r="K927" s="0" t="n">
        <v>352</v>
      </c>
      <c r="L927" s="0" t="n">
        <v>9</v>
      </c>
      <c r="M927" s="0" t="n">
        <v>2</v>
      </c>
      <c r="N927" s="11" t="n">
        <v>0.075</v>
      </c>
      <c r="O927" s="12" t="n">
        <v>1561.77</v>
      </c>
      <c r="P927" s="12" t="n">
        <v>3470.6</v>
      </c>
      <c r="Q927" s="12" t="n">
        <f aca="false">M927*P927*(1-N927)</f>
        <v>6420.61</v>
      </c>
      <c r="R927" s="12" t="n">
        <f aca="false">M927*O927</f>
        <v>3123.54</v>
      </c>
      <c r="S927" s="12" t="n">
        <f aca="false">Q927-R927</f>
        <v>3297.07</v>
      </c>
      <c r="T927" s="11" t="n">
        <f aca="false">IFERROR(S927/Q927,0)</f>
        <v>0.513513513513514</v>
      </c>
      <c r="U927" s="13" t="n">
        <f aca="false">F927-E927</f>
        <v>16</v>
      </c>
      <c r="V927" s="13" t="n">
        <f aca="false">G927-F927</f>
        <v>8</v>
      </c>
      <c r="W927" s="13" t="n">
        <f aca="false">G927-E927</f>
        <v>24</v>
      </c>
      <c r="X927" s="10" t="n">
        <f aca="false">YEAR(E927)</f>
        <v>2018</v>
      </c>
      <c r="Y927" s="0" t="str">
        <f aca="false">TEXT(E927,"yyyy-mm")</f>
        <v>2018-09</v>
      </c>
      <c r="Z927" s="0" t="str">
        <f aca="false">"Q"&amp;ROUNDUP(MONTH(E927)/3,0)&amp;"-"&amp;YEAR(E927)</f>
        <v>Q3-2018</v>
      </c>
    </row>
    <row r="928" customFormat="false" ht="14.25" hidden="false" customHeight="false" outlineLevel="0" collapsed="false">
      <c r="A928" s="0" t="s">
        <v>970</v>
      </c>
      <c r="B928" s="0" t="s">
        <v>41</v>
      </c>
      <c r="C928" s="0" t="s">
        <v>79</v>
      </c>
      <c r="D928" s="9" t="n">
        <v>43300</v>
      </c>
      <c r="E928" s="9" t="n">
        <v>43358</v>
      </c>
      <c r="F928" s="9" t="n">
        <v>43362</v>
      </c>
      <c r="G928" s="9" t="n">
        <v>43370</v>
      </c>
      <c r="H928" s="10" t="s">
        <v>36</v>
      </c>
      <c r="I928" s="0" t="n">
        <v>23</v>
      </c>
      <c r="J928" s="0" t="n">
        <v>14</v>
      </c>
      <c r="K928" s="0" t="n">
        <v>83</v>
      </c>
      <c r="L928" s="0" t="n">
        <v>25</v>
      </c>
      <c r="M928" s="0" t="n">
        <v>1</v>
      </c>
      <c r="N928" s="11" t="n">
        <v>0.15</v>
      </c>
      <c r="O928" s="12" t="n">
        <v>2154.52</v>
      </c>
      <c r="P928" s="12" t="n">
        <v>2659.9</v>
      </c>
      <c r="Q928" s="12" t="n">
        <f aca="false">M928*P928*(1-N928)</f>
        <v>2260.915</v>
      </c>
      <c r="R928" s="12" t="n">
        <f aca="false">M928*O928</f>
        <v>2154.52</v>
      </c>
      <c r="S928" s="12" t="n">
        <f aca="false">Q928-R928</f>
        <v>106.395</v>
      </c>
      <c r="T928" s="11" t="n">
        <f aca="false">IFERROR(S928/Q928,0)</f>
        <v>0.047058381230608</v>
      </c>
      <c r="U928" s="13" t="n">
        <f aca="false">F928-E928</f>
        <v>4</v>
      </c>
      <c r="V928" s="13" t="n">
        <f aca="false">G928-F928</f>
        <v>8</v>
      </c>
      <c r="W928" s="13" t="n">
        <f aca="false">G928-E928</f>
        <v>12</v>
      </c>
      <c r="X928" s="10" t="n">
        <f aca="false">YEAR(E928)</f>
        <v>2018</v>
      </c>
      <c r="Y928" s="0" t="str">
        <f aca="false">TEXT(E928,"yyyy-mm")</f>
        <v>2018-09</v>
      </c>
      <c r="Z928" s="0" t="str">
        <f aca="false">"Q"&amp;ROUNDUP(MONTH(E928)/3,0)&amp;"-"&amp;YEAR(E928)</f>
        <v>Q3-2018</v>
      </c>
    </row>
    <row r="929" customFormat="false" ht="14.25" hidden="false" customHeight="false" outlineLevel="0" collapsed="false">
      <c r="A929" s="0" t="s">
        <v>971</v>
      </c>
      <c r="B929" s="0" t="s">
        <v>38</v>
      </c>
      <c r="C929" s="0" t="s">
        <v>39</v>
      </c>
      <c r="D929" s="9" t="n">
        <v>43200</v>
      </c>
      <c r="E929" s="9" t="n">
        <v>43358</v>
      </c>
      <c r="F929" s="9" t="n">
        <v>43385</v>
      </c>
      <c r="G929" s="9" t="n">
        <v>43394</v>
      </c>
      <c r="H929" s="10" t="s">
        <v>36</v>
      </c>
      <c r="I929" s="0" t="n">
        <v>17</v>
      </c>
      <c r="J929" s="0" t="n">
        <v>24</v>
      </c>
      <c r="K929" s="0" t="n">
        <v>128</v>
      </c>
      <c r="L929" s="0" t="n">
        <v>18</v>
      </c>
      <c r="M929" s="0" t="n">
        <v>8</v>
      </c>
      <c r="N929" s="11" t="n">
        <v>0.05</v>
      </c>
      <c r="O929" s="12" t="n">
        <v>637.77</v>
      </c>
      <c r="P929" s="12" t="n">
        <v>1118.9</v>
      </c>
      <c r="Q929" s="12" t="n">
        <f aca="false">M929*P929*(1-N929)</f>
        <v>8503.64</v>
      </c>
      <c r="R929" s="12" t="n">
        <f aca="false">M929*O929</f>
        <v>5102.16</v>
      </c>
      <c r="S929" s="12" t="n">
        <f aca="false">Q929-R929</f>
        <v>3401.48</v>
      </c>
      <c r="T929" s="11" t="n">
        <f aca="false">IFERROR(S929/Q929,0)</f>
        <v>0.400002822320794</v>
      </c>
      <c r="U929" s="13" t="n">
        <f aca="false">F929-E929</f>
        <v>27</v>
      </c>
      <c r="V929" s="13" t="n">
        <f aca="false">G929-F929</f>
        <v>9</v>
      </c>
      <c r="W929" s="13" t="n">
        <f aca="false">G929-E929</f>
        <v>36</v>
      </c>
      <c r="X929" s="10" t="n">
        <f aca="false">YEAR(E929)</f>
        <v>2018</v>
      </c>
      <c r="Y929" s="0" t="str">
        <f aca="false">TEXT(E929,"yyyy-mm")</f>
        <v>2018-09</v>
      </c>
      <c r="Z929" s="0" t="str">
        <f aca="false">"Q"&amp;ROUNDUP(MONTH(E929)/3,0)&amp;"-"&amp;YEAR(E929)</f>
        <v>Q3-2018</v>
      </c>
    </row>
    <row r="930" customFormat="false" ht="14.25" hidden="false" customHeight="false" outlineLevel="0" collapsed="false">
      <c r="A930" s="0" t="s">
        <v>972</v>
      </c>
      <c r="B930" s="0" t="s">
        <v>34</v>
      </c>
      <c r="C930" s="0" t="s">
        <v>46</v>
      </c>
      <c r="D930" s="9" t="n">
        <v>43200</v>
      </c>
      <c r="E930" s="9" t="n">
        <v>43358</v>
      </c>
      <c r="F930" s="9" t="n">
        <v>43375</v>
      </c>
      <c r="G930" s="9" t="n">
        <v>43380</v>
      </c>
      <c r="H930" s="10" t="s">
        <v>36</v>
      </c>
      <c r="I930" s="0" t="n">
        <v>4</v>
      </c>
      <c r="J930" s="0" t="n">
        <v>46</v>
      </c>
      <c r="K930" s="0" t="n">
        <v>327</v>
      </c>
      <c r="L930" s="0" t="n">
        <v>7</v>
      </c>
      <c r="M930" s="0" t="n">
        <v>4</v>
      </c>
      <c r="N930" s="11" t="n">
        <v>0.4</v>
      </c>
      <c r="O930" s="12" t="n">
        <v>2257.77</v>
      </c>
      <c r="P930" s="12" t="n">
        <v>3892.7</v>
      </c>
      <c r="Q930" s="12" t="n">
        <f aca="false">M930*P930*(1-N930)</f>
        <v>9342.48</v>
      </c>
      <c r="R930" s="12" t="n">
        <f aca="false">M930*O930</f>
        <v>9031.08</v>
      </c>
      <c r="S930" s="12" t="n">
        <f aca="false">Q930-R930</f>
        <v>311.4</v>
      </c>
      <c r="T930" s="11" t="n">
        <f aca="false">IFERROR(S930/Q930,0)</f>
        <v>0.0333316207259742</v>
      </c>
      <c r="U930" s="13" t="n">
        <f aca="false">F930-E930</f>
        <v>17</v>
      </c>
      <c r="V930" s="13" t="n">
        <f aca="false">G930-F930</f>
        <v>5</v>
      </c>
      <c r="W930" s="13" t="n">
        <f aca="false">G930-E930</f>
        <v>22</v>
      </c>
      <c r="X930" s="10" t="n">
        <f aca="false">YEAR(E930)</f>
        <v>2018</v>
      </c>
      <c r="Y930" s="0" t="str">
        <f aca="false">TEXT(E930,"yyyy-mm")</f>
        <v>2018-09</v>
      </c>
      <c r="Z930" s="0" t="str">
        <f aca="false">"Q"&amp;ROUNDUP(MONTH(E930)/3,0)&amp;"-"&amp;YEAR(E930)</f>
        <v>Q3-2018</v>
      </c>
    </row>
    <row r="931" customFormat="false" ht="14.25" hidden="false" customHeight="false" outlineLevel="0" collapsed="false">
      <c r="A931" s="0" t="s">
        <v>973</v>
      </c>
      <c r="B931" s="0" t="s">
        <v>34</v>
      </c>
      <c r="C931" s="0" t="s">
        <v>39</v>
      </c>
      <c r="D931" s="9" t="n">
        <v>43300</v>
      </c>
      <c r="E931" s="9" t="n">
        <v>43358</v>
      </c>
      <c r="F931" s="9" t="n">
        <v>43377</v>
      </c>
      <c r="G931" s="9" t="n">
        <v>43384</v>
      </c>
      <c r="H931" s="10" t="s">
        <v>36</v>
      </c>
      <c r="I931" s="0" t="n">
        <v>9</v>
      </c>
      <c r="J931" s="0" t="n">
        <v>47</v>
      </c>
      <c r="K931" s="0" t="n">
        <v>177</v>
      </c>
      <c r="L931" s="0" t="n">
        <v>5</v>
      </c>
      <c r="M931" s="0" t="n">
        <v>3</v>
      </c>
      <c r="N931" s="11" t="n">
        <v>0.075</v>
      </c>
      <c r="O931" s="12" t="n">
        <v>921.52</v>
      </c>
      <c r="P931" s="12" t="n">
        <v>2003.3</v>
      </c>
      <c r="Q931" s="12" t="n">
        <f aca="false">M931*P931*(1-N931)</f>
        <v>5559.1575</v>
      </c>
      <c r="R931" s="12" t="n">
        <f aca="false">M931*O931</f>
        <v>2764.56</v>
      </c>
      <c r="S931" s="12" t="n">
        <f aca="false">Q931-R931</f>
        <v>2794.5975</v>
      </c>
      <c r="T931" s="11" t="n">
        <f aca="false">IFERROR(S931/Q931,0)</f>
        <v>0.502701623402467</v>
      </c>
      <c r="U931" s="13" t="n">
        <f aca="false">F931-E931</f>
        <v>19</v>
      </c>
      <c r="V931" s="13" t="n">
        <f aca="false">G931-F931</f>
        <v>7</v>
      </c>
      <c r="W931" s="13" t="n">
        <f aca="false">G931-E931</f>
        <v>26</v>
      </c>
      <c r="X931" s="10" t="n">
        <f aca="false">YEAR(E931)</f>
        <v>2018</v>
      </c>
      <c r="Y931" s="0" t="str">
        <f aca="false">TEXT(E931,"yyyy-mm")</f>
        <v>2018-09</v>
      </c>
      <c r="Z931" s="0" t="str">
        <f aca="false">"Q"&amp;ROUNDUP(MONTH(E931)/3,0)&amp;"-"&amp;YEAR(E931)</f>
        <v>Q3-2018</v>
      </c>
    </row>
    <row r="932" customFormat="false" ht="14.25" hidden="false" customHeight="false" outlineLevel="0" collapsed="false">
      <c r="A932" s="0" t="s">
        <v>974</v>
      </c>
      <c r="B932" s="0" t="s">
        <v>38</v>
      </c>
      <c r="C932" s="0" t="s">
        <v>79</v>
      </c>
      <c r="D932" s="9" t="n">
        <v>43300</v>
      </c>
      <c r="E932" s="9" t="n">
        <v>43358</v>
      </c>
      <c r="F932" s="9" t="n">
        <v>43366</v>
      </c>
      <c r="G932" s="9" t="n">
        <v>43371</v>
      </c>
      <c r="H932" s="10" t="s">
        <v>36</v>
      </c>
      <c r="I932" s="0" t="n">
        <v>12</v>
      </c>
      <c r="J932" s="0" t="n">
        <v>26</v>
      </c>
      <c r="K932" s="0" t="n">
        <v>86</v>
      </c>
      <c r="L932" s="0" t="n">
        <v>42</v>
      </c>
      <c r="M932" s="0" t="n">
        <v>4</v>
      </c>
      <c r="N932" s="11" t="n">
        <v>0.05</v>
      </c>
      <c r="O932" s="12" t="n">
        <v>788.66</v>
      </c>
      <c r="P932" s="12" t="n">
        <v>998.3</v>
      </c>
      <c r="Q932" s="12" t="n">
        <f aca="false">M932*P932*(1-N932)</f>
        <v>3793.54</v>
      </c>
      <c r="R932" s="12" t="n">
        <f aca="false">M932*O932</f>
        <v>3154.64</v>
      </c>
      <c r="S932" s="12" t="n">
        <f aca="false">Q932-R932</f>
        <v>638.9</v>
      </c>
      <c r="T932" s="11" t="n">
        <f aca="false">IFERROR(S932/Q932,0)</f>
        <v>0.168417889359279</v>
      </c>
      <c r="U932" s="13" t="n">
        <f aca="false">F932-E932</f>
        <v>8</v>
      </c>
      <c r="V932" s="13" t="n">
        <f aca="false">G932-F932</f>
        <v>5</v>
      </c>
      <c r="W932" s="13" t="n">
        <f aca="false">G932-E932</f>
        <v>13</v>
      </c>
      <c r="X932" s="10" t="n">
        <f aca="false">YEAR(E932)</f>
        <v>2018</v>
      </c>
      <c r="Y932" s="0" t="str">
        <f aca="false">TEXT(E932,"yyyy-mm")</f>
        <v>2018-09</v>
      </c>
      <c r="Z932" s="0" t="str">
        <f aca="false">"Q"&amp;ROUNDUP(MONTH(E932)/3,0)&amp;"-"&amp;YEAR(E932)</f>
        <v>Q3-2018</v>
      </c>
    </row>
    <row r="933" customFormat="false" ht="14.25" hidden="false" customHeight="false" outlineLevel="0" collapsed="false">
      <c r="A933" s="0" t="s">
        <v>975</v>
      </c>
      <c r="B933" s="0" t="s">
        <v>34</v>
      </c>
      <c r="C933" s="0" t="s">
        <v>46</v>
      </c>
      <c r="D933" s="9" t="n">
        <v>43300</v>
      </c>
      <c r="E933" s="9" t="n">
        <v>43359</v>
      </c>
      <c r="F933" s="9" t="n">
        <v>43378</v>
      </c>
      <c r="G933" s="9" t="n">
        <v>43386</v>
      </c>
      <c r="H933" s="10" t="s">
        <v>36</v>
      </c>
      <c r="I933" s="0" t="n">
        <v>9</v>
      </c>
      <c r="J933" s="0" t="n">
        <v>45</v>
      </c>
      <c r="K933" s="0" t="n">
        <v>312</v>
      </c>
      <c r="L933" s="0" t="n">
        <v>17</v>
      </c>
      <c r="M933" s="0" t="n">
        <v>3</v>
      </c>
      <c r="N933" s="11" t="n">
        <v>0.05</v>
      </c>
      <c r="O933" s="12" t="n">
        <v>1654.9</v>
      </c>
      <c r="P933" s="12" t="n">
        <v>2546</v>
      </c>
      <c r="Q933" s="12" t="n">
        <f aca="false">M933*P933*(1-N933)</f>
        <v>7256.1</v>
      </c>
      <c r="R933" s="12" t="n">
        <f aca="false">M933*O933</f>
        <v>4964.7</v>
      </c>
      <c r="S933" s="12" t="n">
        <f aca="false">Q933-R933</f>
        <v>2291.4</v>
      </c>
      <c r="T933" s="11" t="n">
        <f aca="false">IFERROR(S933/Q933,0)</f>
        <v>0.31578947368421</v>
      </c>
      <c r="U933" s="13" t="n">
        <f aca="false">F933-E933</f>
        <v>19</v>
      </c>
      <c r="V933" s="13" t="n">
        <f aca="false">G933-F933</f>
        <v>8</v>
      </c>
      <c r="W933" s="13" t="n">
        <f aca="false">G933-E933</f>
        <v>27</v>
      </c>
      <c r="X933" s="10" t="n">
        <f aca="false">YEAR(E933)</f>
        <v>2018</v>
      </c>
      <c r="Y933" s="0" t="str">
        <f aca="false">TEXT(E933,"yyyy-mm")</f>
        <v>2018-09</v>
      </c>
      <c r="Z933" s="0" t="str">
        <f aca="false">"Q"&amp;ROUNDUP(MONTH(E933)/3,0)&amp;"-"&amp;YEAR(E933)</f>
        <v>Q3-2018</v>
      </c>
    </row>
    <row r="934" customFormat="false" ht="14.25" hidden="false" customHeight="false" outlineLevel="0" collapsed="false">
      <c r="A934" s="0" t="s">
        <v>976</v>
      </c>
      <c r="B934" s="0" t="s">
        <v>38</v>
      </c>
      <c r="C934" s="0" t="s">
        <v>48</v>
      </c>
      <c r="D934" s="9" t="n">
        <v>43300</v>
      </c>
      <c r="E934" s="9" t="n">
        <v>43359</v>
      </c>
      <c r="F934" s="9" t="n">
        <v>43361</v>
      </c>
      <c r="G934" s="9" t="n">
        <v>43366</v>
      </c>
      <c r="H934" s="10" t="s">
        <v>36</v>
      </c>
      <c r="I934" s="0" t="n">
        <v>15</v>
      </c>
      <c r="J934" s="0" t="n">
        <v>29</v>
      </c>
      <c r="K934" s="0" t="n">
        <v>26</v>
      </c>
      <c r="L934" s="0" t="n">
        <v>26</v>
      </c>
      <c r="M934" s="0" t="n">
        <v>5</v>
      </c>
      <c r="N934" s="11" t="n">
        <v>0.075</v>
      </c>
      <c r="O934" s="12" t="n">
        <v>2093.21</v>
      </c>
      <c r="P934" s="12" t="n">
        <v>2552.7</v>
      </c>
      <c r="Q934" s="12" t="n">
        <f aca="false">M934*P934*(1-N934)</f>
        <v>11806.2375</v>
      </c>
      <c r="R934" s="12" t="n">
        <f aca="false">M934*O934</f>
        <v>10466.05</v>
      </c>
      <c r="S934" s="12" t="n">
        <f aca="false">Q934-R934</f>
        <v>1340.1875</v>
      </c>
      <c r="T934" s="11" t="n">
        <f aca="false">IFERROR(S934/Q934,0)</f>
        <v>0.113515207533306</v>
      </c>
      <c r="U934" s="13" t="n">
        <f aca="false">F934-E934</f>
        <v>2</v>
      </c>
      <c r="V934" s="13" t="n">
        <f aca="false">G934-F934</f>
        <v>5</v>
      </c>
      <c r="W934" s="13" t="n">
        <f aca="false">G934-E934</f>
        <v>7</v>
      </c>
      <c r="X934" s="10" t="n">
        <f aca="false">YEAR(E934)</f>
        <v>2018</v>
      </c>
      <c r="Y934" s="0" t="str">
        <f aca="false">TEXT(E934,"yyyy-mm")</f>
        <v>2018-09</v>
      </c>
      <c r="Z934" s="0" t="str">
        <f aca="false">"Q"&amp;ROUNDUP(MONTH(E934)/3,0)&amp;"-"&amp;YEAR(E934)</f>
        <v>Q3-2018</v>
      </c>
    </row>
    <row r="935" customFormat="false" ht="14.25" hidden="false" customHeight="false" outlineLevel="0" collapsed="false">
      <c r="A935" s="0" t="s">
        <v>977</v>
      </c>
      <c r="B935" s="0" t="s">
        <v>34</v>
      </c>
      <c r="C935" s="0" t="s">
        <v>48</v>
      </c>
      <c r="D935" s="9" t="n">
        <v>43300</v>
      </c>
      <c r="E935" s="9" t="n">
        <v>43359</v>
      </c>
      <c r="F935" s="9" t="n">
        <v>43367</v>
      </c>
      <c r="G935" s="9" t="n">
        <v>43371</v>
      </c>
      <c r="H935" s="10" t="s">
        <v>36</v>
      </c>
      <c r="I935" s="0" t="n">
        <v>1</v>
      </c>
      <c r="J935" s="0" t="n">
        <v>22</v>
      </c>
      <c r="K935" s="0" t="n">
        <v>49</v>
      </c>
      <c r="L935" s="0" t="n">
        <v>16</v>
      </c>
      <c r="M935" s="0" t="n">
        <v>8</v>
      </c>
      <c r="N935" s="11" t="n">
        <v>0.05</v>
      </c>
      <c r="O935" s="12" t="n">
        <v>2610.59</v>
      </c>
      <c r="P935" s="12" t="n">
        <v>3839.1</v>
      </c>
      <c r="Q935" s="12" t="n">
        <f aca="false">M935*P935*(1-N935)</f>
        <v>29177.16</v>
      </c>
      <c r="R935" s="12" t="n">
        <f aca="false">M935*O935</f>
        <v>20884.72</v>
      </c>
      <c r="S935" s="12" t="n">
        <f aca="false">Q935-R935</f>
        <v>8292.44</v>
      </c>
      <c r="T935" s="11" t="n">
        <f aca="false">IFERROR(S935/Q935,0)</f>
        <v>0.28420997794165</v>
      </c>
      <c r="U935" s="13" t="n">
        <f aca="false">F935-E935</f>
        <v>8</v>
      </c>
      <c r="V935" s="13" t="n">
        <f aca="false">G935-F935</f>
        <v>4</v>
      </c>
      <c r="W935" s="13" t="n">
        <f aca="false">G935-E935</f>
        <v>12</v>
      </c>
      <c r="X935" s="10" t="n">
        <f aca="false">YEAR(E935)</f>
        <v>2018</v>
      </c>
      <c r="Y935" s="0" t="str">
        <f aca="false">TEXT(E935,"yyyy-mm")</f>
        <v>2018-09</v>
      </c>
      <c r="Z935" s="0" t="str">
        <f aca="false">"Q"&amp;ROUNDUP(MONTH(E935)/3,0)&amp;"-"&amp;YEAR(E935)</f>
        <v>Q3-2018</v>
      </c>
    </row>
    <row r="936" customFormat="false" ht="14.25" hidden="false" customHeight="false" outlineLevel="0" collapsed="false">
      <c r="A936" s="0" t="s">
        <v>978</v>
      </c>
      <c r="B936" s="0" t="s">
        <v>41</v>
      </c>
      <c r="C936" s="0" t="s">
        <v>58</v>
      </c>
      <c r="D936" s="9" t="n">
        <v>43200</v>
      </c>
      <c r="E936" s="9" t="n">
        <v>43359</v>
      </c>
      <c r="F936" s="9" t="n">
        <v>43368</v>
      </c>
      <c r="G936" s="9" t="n">
        <v>43369</v>
      </c>
      <c r="H936" s="10" t="s">
        <v>36</v>
      </c>
      <c r="I936" s="0" t="n">
        <v>23</v>
      </c>
      <c r="J936" s="0" t="n">
        <v>41</v>
      </c>
      <c r="K936" s="0" t="n">
        <v>354</v>
      </c>
      <c r="L936" s="0" t="n">
        <v>13</v>
      </c>
      <c r="M936" s="0" t="n">
        <v>4</v>
      </c>
      <c r="N936" s="11" t="n">
        <v>0.05</v>
      </c>
      <c r="O936" s="12" t="n">
        <v>4071.52</v>
      </c>
      <c r="P936" s="12" t="n">
        <v>6076.9</v>
      </c>
      <c r="Q936" s="12" t="n">
        <f aca="false">M936*P936*(1-N936)</f>
        <v>23092.22</v>
      </c>
      <c r="R936" s="12" t="n">
        <f aca="false">M936*O936</f>
        <v>16286.08</v>
      </c>
      <c r="S936" s="12" t="n">
        <f aca="false">Q936-R936</f>
        <v>6806.14</v>
      </c>
      <c r="T936" s="11" t="n">
        <f aca="false">IFERROR(S936/Q936,0)</f>
        <v>0.294737361760801</v>
      </c>
      <c r="U936" s="13" t="n">
        <f aca="false">F936-E936</f>
        <v>9</v>
      </c>
      <c r="V936" s="13" t="n">
        <f aca="false">G936-F936</f>
        <v>1</v>
      </c>
      <c r="W936" s="13" t="n">
        <f aca="false">G936-E936</f>
        <v>10</v>
      </c>
      <c r="X936" s="10" t="n">
        <f aca="false">YEAR(E936)</f>
        <v>2018</v>
      </c>
      <c r="Y936" s="0" t="str">
        <f aca="false">TEXT(E936,"yyyy-mm")</f>
        <v>2018-09</v>
      </c>
      <c r="Z936" s="0" t="str">
        <f aca="false">"Q"&amp;ROUNDUP(MONTH(E936)/3,0)&amp;"-"&amp;YEAR(E936)</f>
        <v>Q3-2018</v>
      </c>
    </row>
    <row r="937" customFormat="false" ht="14.25" hidden="false" customHeight="false" outlineLevel="0" collapsed="false">
      <c r="A937" s="0" t="s">
        <v>979</v>
      </c>
      <c r="B937" s="0" t="s">
        <v>41</v>
      </c>
      <c r="C937" s="0" t="s">
        <v>46</v>
      </c>
      <c r="D937" s="9" t="n">
        <v>43300</v>
      </c>
      <c r="E937" s="9" t="n">
        <v>43359</v>
      </c>
      <c r="F937" s="9" t="n">
        <v>43384</v>
      </c>
      <c r="G937" s="9" t="n">
        <v>43392</v>
      </c>
      <c r="H937" s="10" t="s">
        <v>36</v>
      </c>
      <c r="I937" s="0" t="n">
        <v>20</v>
      </c>
      <c r="J937" s="0" t="n">
        <v>37</v>
      </c>
      <c r="K937" s="0" t="n">
        <v>307</v>
      </c>
      <c r="L937" s="0" t="n">
        <v>12</v>
      </c>
      <c r="M937" s="0" t="n">
        <v>7</v>
      </c>
      <c r="N937" s="11" t="n">
        <v>0.2</v>
      </c>
      <c r="O937" s="12" t="n">
        <v>462.84</v>
      </c>
      <c r="P937" s="12" t="n">
        <v>1051.9</v>
      </c>
      <c r="Q937" s="12" t="n">
        <f aca="false">M937*P937*(1-N937)</f>
        <v>5890.64</v>
      </c>
      <c r="R937" s="12" t="n">
        <f aca="false">M937*O937</f>
        <v>3239.88</v>
      </c>
      <c r="S937" s="12" t="n">
        <f aca="false">Q937-R937</f>
        <v>2650.76</v>
      </c>
      <c r="T937" s="11" t="n">
        <f aca="false">IFERROR(S937/Q937,0)</f>
        <v>0.449995246696454</v>
      </c>
      <c r="U937" s="13" t="n">
        <f aca="false">F937-E937</f>
        <v>25</v>
      </c>
      <c r="V937" s="13" t="n">
        <f aca="false">G937-F937</f>
        <v>8</v>
      </c>
      <c r="W937" s="13" t="n">
        <f aca="false">G937-E937</f>
        <v>33</v>
      </c>
      <c r="X937" s="10" t="n">
        <f aca="false">YEAR(E937)</f>
        <v>2018</v>
      </c>
      <c r="Y937" s="0" t="str">
        <f aca="false">TEXT(E937,"yyyy-mm")</f>
        <v>2018-09</v>
      </c>
      <c r="Z937" s="0" t="str">
        <f aca="false">"Q"&amp;ROUNDUP(MONTH(E937)/3,0)&amp;"-"&amp;YEAR(E937)</f>
        <v>Q3-2018</v>
      </c>
    </row>
    <row r="938" customFormat="false" ht="14.25" hidden="false" customHeight="false" outlineLevel="0" collapsed="false">
      <c r="A938" s="0" t="s">
        <v>980</v>
      </c>
      <c r="B938" s="0" t="s">
        <v>41</v>
      </c>
      <c r="C938" s="0" t="s">
        <v>46</v>
      </c>
      <c r="D938" s="9" t="n">
        <v>43200</v>
      </c>
      <c r="E938" s="9" t="n">
        <v>43359</v>
      </c>
      <c r="F938" s="9" t="n">
        <v>43386</v>
      </c>
      <c r="G938" s="9" t="n">
        <v>43388</v>
      </c>
      <c r="H938" s="10" t="s">
        <v>36</v>
      </c>
      <c r="I938" s="0" t="n">
        <v>21</v>
      </c>
      <c r="J938" s="0" t="n">
        <v>45</v>
      </c>
      <c r="K938" s="0" t="n">
        <v>303</v>
      </c>
      <c r="L938" s="0" t="n">
        <v>41</v>
      </c>
      <c r="M938" s="0" t="n">
        <v>8</v>
      </c>
      <c r="N938" s="11" t="n">
        <v>0.075</v>
      </c>
      <c r="O938" s="12" t="n">
        <v>577.47</v>
      </c>
      <c r="P938" s="12" t="n">
        <v>1132.3</v>
      </c>
      <c r="Q938" s="12" t="n">
        <f aca="false">M938*P938*(1-N938)</f>
        <v>8379.02</v>
      </c>
      <c r="R938" s="12" t="n">
        <f aca="false">M938*O938</f>
        <v>4619.76</v>
      </c>
      <c r="S938" s="12" t="n">
        <f aca="false">Q938-R938</f>
        <v>3759.26</v>
      </c>
      <c r="T938" s="11" t="n">
        <f aca="false">IFERROR(S938/Q938,0)</f>
        <v>0.448651512945428</v>
      </c>
      <c r="U938" s="13" t="n">
        <f aca="false">F938-E938</f>
        <v>27</v>
      </c>
      <c r="V938" s="13" t="n">
        <f aca="false">G938-F938</f>
        <v>2</v>
      </c>
      <c r="W938" s="13" t="n">
        <f aca="false">G938-E938</f>
        <v>29</v>
      </c>
      <c r="X938" s="10" t="n">
        <f aca="false">YEAR(E938)</f>
        <v>2018</v>
      </c>
      <c r="Y938" s="0" t="str">
        <f aca="false">TEXT(E938,"yyyy-mm")</f>
        <v>2018-09</v>
      </c>
      <c r="Z938" s="0" t="str">
        <f aca="false">"Q"&amp;ROUNDUP(MONTH(E938)/3,0)&amp;"-"&amp;YEAR(E938)</f>
        <v>Q3-2018</v>
      </c>
    </row>
    <row r="939" customFormat="false" ht="14.25" hidden="false" customHeight="false" outlineLevel="0" collapsed="false">
      <c r="A939" s="0" t="s">
        <v>981</v>
      </c>
      <c r="B939" s="0" t="s">
        <v>34</v>
      </c>
      <c r="C939" s="0" t="s">
        <v>58</v>
      </c>
      <c r="D939" s="9" t="n">
        <v>43300</v>
      </c>
      <c r="E939" s="9" t="n">
        <v>43360</v>
      </c>
      <c r="F939" s="9" t="n">
        <v>43368</v>
      </c>
      <c r="G939" s="9" t="n">
        <v>43369</v>
      </c>
      <c r="H939" s="10" t="s">
        <v>36</v>
      </c>
      <c r="I939" s="0" t="n">
        <v>6</v>
      </c>
      <c r="J939" s="0" t="n">
        <v>8</v>
      </c>
      <c r="K939" s="0" t="n">
        <v>366</v>
      </c>
      <c r="L939" s="0" t="n">
        <v>25</v>
      </c>
      <c r="M939" s="0" t="n">
        <v>8</v>
      </c>
      <c r="N939" s="11" t="n">
        <v>0.05</v>
      </c>
      <c r="O939" s="12" t="n">
        <v>1184.56</v>
      </c>
      <c r="P939" s="12" t="n">
        <v>2961.4</v>
      </c>
      <c r="Q939" s="12" t="n">
        <f aca="false">M939*P939*(1-N939)</f>
        <v>22506.64</v>
      </c>
      <c r="R939" s="12" t="n">
        <f aca="false">M939*O939</f>
        <v>9476.48</v>
      </c>
      <c r="S939" s="12" t="n">
        <f aca="false">Q939-R939</f>
        <v>13030.16</v>
      </c>
      <c r="T939" s="11" t="n">
        <f aca="false">IFERROR(S939/Q939,0)</f>
        <v>0.578947368421053</v>
      </c>
      <c r="U939" s="13" t="n">
        <f aca="false">F939-E939</f>
        <v>8</v>
      </c>
      <c r="V939" s="13" t="n">
        <f aca="false">G939-F939</f>
        <v>1</v>
      </c>
      <c r="W939" s="13" t="n">
        <f aca="false">G939-E939</f>
        <v>9</v>
      </c>
      <c r="X939" s="10" t="n">
        <f aca="false">YEAR(E939)</f>
        <v>2018</v>
      </c>
      <c r="Y939" s="0" t="str">
        <f aca="false">TEXT(E939,"yyyy-mm")</f>
        <v>2018-09</v>
      </c>
      <c r="Z939" s="0" t="str">
        <f aca="false">"Q"&amp;ROUNDUP(MONTH(E939)/3,0)&amp;"-"&amp;YEAR(E939)</f>
        <v>Q3-2018</v>
      </c>
    </row>
    <row r="940" customFormat="false" ht="14.25" hidden="false" customHeight="false" outlineLevel="0" collapsed="false">
      <c r="A940" s="0" t="s">
        <v>982</v>
      </c>
      <c r="B940" s="0" t="s">
        <v>34</v>
      </c>
      <c r="C940" s="0" t="s">
        <v>39</v>
      </c>
      <c r="D940" s="9" t="n">
        <v>43200</v>
      </c>
      <c r="E940" s="9" t="n">
        <v>43360</v>
      </c>
      <c r="F940" s="9" t="n">
        <v>43373</v>
      </c>
      <c r="G940" s="9" t="n">
        <v>43379</v>
      </c>
      <c r="H940" s="10" t="s">
        <v>36</v>
      </c>
      <c r="I940" s="0" t="n">
        <v>6</v>
      </c>
      <c r="J940" s="0" t="n">
        <v>39</v>
      </c>
      <c r="K940" s="0" t="n">
        <v>88</v>
      </c>
      <c r="L940" s="0" t="n">
        <v>26</v>
      </c>
      <c r="M940" s="0" t="n">
        <v>4</v>
      </c>
      <c r="N940" s="11" t="n">
        <v>0.05</v>
      </c>
      <c r="O940" s="12" t="n">
        <v>2140.05</v>
      </c>
      <c r="P940" s="12" t="n">
        <v>3396.9</v>
      </c>
      <c r="Q940" s="12" t="n">
        <f aca="false">M940*P940*(1-N940)</f>
        <v>12908.22</v>
      </c>
      <c r="R940" s="12" t="n">
        <f aca="false">M940*O940</f>
        <v>8560.2</v>
      </c>
      <c r="S940" s="12" t="n">
        <f aca="false">Q940-R940</f>
        <v>4348.02</v>
      </c>
      <c r="T940" s="11" t="n">
        <f aca="false">IFERROR(S940/Q940,0)</f>
        <v>0.336841175622975</v>
      </c>
      <c r="U940" s="13" t="n">
        <f aca="false">F940-E940</f>
        <v>13</v>
      </c>
      <c r="V940" s="13" t="n">
        <f aca="false">G940-F940</f>
        <v>6</v>
      </c>
      <c r="W940" s="13" t="n">
        <f aca="false">G940-E940</f>
        <v>19</v>
      </c>
      <c r="X940" s="10" t="n">
        <f aca="false">YEAR(E940)</f>
        <v>2018</v>
      </c>
      <c r="Y940" s="0" t="str">
        <f aca="false">TEXT(E940,"yyyy-mm")</f>
        <v>2018-09</v>
      </c>
      <c r="Z940" s="0" t="str">
        <f aca="false">"Q"&amp;ROUNDUP(MONTH(E940)/3,0)&amp;"-"&amp;YEAR(E940)</f>
        <v>Q3-2018</v>
      </c>
    </row>
    <row r="941" customFormat="false" ht="14.25" hidden="false" customHeight="false" outlineLevel="0" collapsed="false">
      <c r="A941" s="0" t="s">
        <v>983</v>
      </c>
      <c r="B941" s="0" t="s">
        <v>34</v>
      </c>
      <c r="C941" s="0" t="s">
        <v>35</v>
      </c>
      <c r="D941" s="9" t="n">
        <v>43200</v>
      </c>
      <c r="E941" s="9" t="n">
        <v>43360</v>
      </c>
      <c r="F941" s="9" t="n">
        <v>43364</v>
      </c>
      <c r="G941" s="9" t="n">
        <v>43374</v>
      </c>
      <c r="H941" s="10" t="s">
        <v>36</v>
      </c>
      <c r="I941" s="0" t="n">
        <v>5</v>
      </c>
      <c r="J941" s="0" t="n">
        <v>34</v>
      </c>
      <c r="K941" s="0" t="n">
        <v>244</v>
      </c>
      <c r="L941" s="0" t="n">
        <v>5</v>
      </c>
      <c r="M941" s="0" t="n">
        <v>7</v>
      </c>
      <c r="N941" s="11" t="n">
        <v>0.2</v>
      </c>
      <c r="O941" s="12" t="n">
        <v>3322.53</v>
      </c>
      <c r="P941" s="12" t="n">
        <v>5728.5</v>
      </c>
      <c r="Q941" s="12" t="n">
        <f aca="false">M941*P941*(1-N941)</f>
        <v>32079.6</v>
      </c>
      <c r="R941" s="12" t="n">
        <f aca="false">M941*O941</f>
        <v>23257.71</v>
      </c>
      <c r="S941" s="12" t="n">
        <f aca="false">Q941-R941</f>
        <v>8821.89</v>
      </c>
      <c r="T941" s="11" t="n">
        <f aca="false">IFERROR(S941/Q941,0)</f>
        <v>0.275</v>
      </c>
      <c r="U941" s="13" t="n">
        <f aca="false">F941-E941</f>
        <v>4</v>
      </c>
      <c r="V941" s="13" t="n">
        <f aca="false">G941-F941</f>
        <v>10</v>
      </c>
      <c r="W941" s="13" t="n">
        <f aca="false">G941-E941</f>
        <v>14</v>
      </c>
      <c r="X941" s="10" t="n">
        <f aca="false">YEAR(E941)</f>
        <v>2018</v>
      </c>
      <c r="Y941" s="0" t="str">
        <f aca="false">TEXT(E941,"yyyy-mm")</f>
        <v>2018-09</v>
      </c>
      <c r="Z941" s="0" t="str">
        <f aca="false">"Q"&amp;ROUNDUP(MONTH(E941)/3,0)&amp;"-"&amp;YEAR(E941)</f>
        <v>Q3-2018</v>
      </c>
    </row>
    <row r="942" customFormat="false" ht="14.25" hidden="false" customHeight="false" outlineLevel="0" collapsed="false">
      <c r="A942" s="0" t="s">
        <v>984</v>
      </c>
      <c r="B942" s="0" t="s">
        <v>41</v>
      </c>
      <c r="C942" s="0" t="s">
        <v>35</v>
      </c>
      <c r="D942" s="9" t="n">
        <v>43300</v>
      </c>
      <c r="E942" s="9" t="n">
        <v>43360</v>
      </c>
      <c r="F942" s="9" t="n">
        <v>43383</v>
      </c>
      <c r="G942" s="9" t="n">
        <v>43385</v>
      </c>
      <c r="H942" s="10" t="s">
        <v>36</v>
      </c>
      <c r="I942" s="0" t="n">
        <v>21</v>
      </c>
      <c r="J942" s="0" t="n">
        <v>46</v>
      </c>
      <c r="K942" s="0" t="n">
        <v>230</v>
      </c>
      <c r="L942" s="0" t="n">
        <v>19</v>
      </c>
      <c r="M942" s="0" t="n">
        <v>6</v>
      </c>
      <c r="N942" s="11" t="n">
        <v>0.05</v>
      </c>
      <c r="O942" s="12" t="n">
        <v>1401.37</v>
      </c>
      <c r="P942" s="12" t="n">
        <v>2224.4</v>
      </c>
      <c r="Q942" s="12" t="n">
        <f aca="false">M942*P942*(1-N942)</f>
        <v>12679.08</v>
      </c>
      <c r="R942" s="12" t="n">
        <f aca="false">M942*O942</f>
        <v>8408.22</v>
      </c>
      <c r="S942" s="12" t="n">
        <f aca="false">Q942-R942</f>
        <v>4270.86</v>
      </c>
      <c r="T942" s="11" t="n">
        <f aca="false">IFERROR(S942/Q942,0)</f>
        <v>0.336843051704067</v>
      </c>
      <c r="U942" s="13" t="n">
        <f aca="false">F942-E942</f>
        <v>23</v>
      </c>
      <c r="V942" s="13" t="n">
        <f aca="false">G942-F942</f>
        <v>2</v>
      </c>
      <c r="W942" s="13" t="n">
        <f aca="false">G942-E942</f>
        <v>25</v>
      </c>
      <c r="X942" s="10" t="n">
        <f aca="false">YEAR(E942)</f>
        <v>2018</v>
      </c>
      <c r="Y942" s="0" t="str">
        <f aca="false">TEXT(E942,"yyyy-mm")</f>
        <v>2018-09</v>
      </c>
      <c r="Z942" s="0" t="str">
        <f aca="false">"Q"&amp;ROUNDUP(MONTH(E942)/3,0)&amp;"-"&amp;YEAR(E942)</f>
        <v>Q3-2018</v>
      </c>
    </row>
    <row r="943" customFormat="false" ht="14.25" hidden="false" customHeight="false" outlineLevel="0" collapsed="false">
      <c r="A943" s="0" t="s">
        <v>985</v>
      </c>
      <c r="B943" s="0" t="s">
        <v>38</v>
      </c>
      <c r="C943" s="0" t="s">
        <v>58</v>
      </c>
      <c r="D943" s="9" t="n">
        <v>43300</v>
      </c>
      <c r="E943" s="9" t="n">
        <v>43360</v>
      </c>
      <c r="F943" s="9" t="n">
        <v>43364</v>
      </c>
      <c r="G943" s="9" t="n">
        <v>43372</v>
      </c>
      <c r="H943" s="10" t="s">
        <v>36</v>
      </c>
      <c r="I943" s="0" t="n">
        <v>13</v>
      </c>
      <c r="J943" s="0" t="n">
        <v>42</v>
      </c>
      <c r="K943" s="0" t="n">
        <v>357</v>
      </c>
      <c r="L943" s="0" t="n">
        <v>39</v>
      </c>
      <c r="M943" s="0" t="n">
        <v>3</v>
      </c>
      <c r="N943" s="11" t="n">
        <v>0.075</v>
      </c>
      <c r="O943" s="12" t="n">
        <v>1674.33</v>
      </c>
      <c r="P943" s="12" t="n">
        <v>3986.5</v>
      </c>
      <c r="Q943" s="12" t="n">
        <f aca="false">M943*P943*(1-N943)</f>
        <v>11062.5375</v>
      </c>
      <c r="R943" s="12" t="n">
        <f aca="false">M943*O943</f>
        <v>5022.99</v>
      </c>
      <c r="S943" s="12" t="n">
        <f aca="false">Q943-R943</f>
        <v>6039.5475</v>
      </c>
      <c r="T943" s="11" t="n">
        <f aca="false">IFERROR(S943/Q943,0)</f>
        <v>0.545945945945946</v>
      </c>
      <c r="U943" s="13" t="n">
        <f aca="false">F943-E943</f>
        <v>4</v>
      </c>
      <c r="V943" s="13" t="n">
        <f aca="false">G943-F943</f>
        <v>8</v>
      </c>
      <c r="W943" s="13" t="n">
        <f aca="false">G943-E943</f>
        <v>12</v>
      </c>
      <c r="X943" s="10" t="n">
        <f aca="false">YEAR(E943)</f>
        <v>2018</v>
      </c>
      <c r="Y943" s="0" t="str">
        <f aca="false">TEXT(E943,"yyyy-mm")</f>
        <v>2018-09</v>
      </c>
      <c r="Z943" s="0" t="str">
        <f aca="false">"Q"&amp;ROUNDUP(MONTH(E943)/3,0)&amp;"-"&amp;YEAR(E943)</f>
        <v>Q3-2018</v>
      </c>
    </row>
    <row r="944" customFormat="false" ht="14.25" hidden="false" customHeight="false" outlineLevel="0" collapsed="false">
      <c r="A944" s="0" t="s">
        <v>986</v>
      </c>
      <c r="B944" s="0" t="s">
        <v>43</v>
      </c>
      <c r="C944" s="0" t="s">
        <v>39</v>
      </c>
      <c r="D944" s="9" t="n">
        <v>43300</v>
      </c>
      <c r="E944" s="9" t="n">
        <v>43360</v>
      </c>
      <c r="F944" s="9" t="n">
        <v>43368</v>
      </c>
      <c r="G944" s="9" t="n">
        <v>43374</v>
      </c>
      <c r="H944" s="10" t="s">
        <v>36</v>
      </c>
      <c r="I944" s="0" t="n">
        <v>26</v>
      </c>
      <c r="J944" s="0" t="n">
        <v>39</v>
      </c>
      <c r="K944" s="0" t="n">
        <v>155</v>
      </c>
      <c r="L944" s="0" t="n">
        <v>4</v>
      </c>
      <c r="M944" s="0" t="n">
        <v>8</v>
      </c>
      <c r="N944" s="11" t="n">
        <v>0.1</v>
      </c>
      <c r="O944" s="12" t="n">
        <v>2613.54</v>
      </c>
      <c r="P944" s="12" t="n">
        <v>5681.6</v>
      </c>
      <c r="Q944" s="12" t="n">
        <f aca="false">M944*P944*(1-N944)</f>
        <v>40907.52</v>
      </c>
      <c r="R944" s="12" t="n">
        <f aca="false">M944*O944</f>
        <v>20908.32</v>
      </c>
      <c r="S944" s="12" t="n">
        <f aca="false">Q944-R944</f>
        <v>19999.2</v>
      </c>
      <c r="T944" s="11" t="n">
        <f aca="false">IFERROR(S944/Q944,0)</f>
        <v>0.488888106636628</v>
      </c>
      <c r="U944" s="13" t="n">
        <f aca="false">F944-E944</f>
        <v>8</v>
      </c>
      <c r="V944" s="13" t="n">
        <f aca="false">G944-F944</f>
        <v>6</v>
      </c>
      <c r="W944" s="13" t="n">
        <f aca="false">G944-E944</f>
        <v>14</v>
      </c>
      <c r="X944" s="10" t="n">
        <f aca="false">YEAR(E944)</f>
        <v>2018</v>
      </c>
      <c r="Y944" s="0" t="str">
        <f aca="false">TEXT(E944,"yyyy-mm")</f>
        <v>2018-09</v>
      </c>
      <c r="Z944" s="0" t="str">
        <f aca="false">"Q"&amp;ROUNDUP(MONTH(E944)/3,0)&amp;"-"&amp;YEAR(E944)</f>
        <v>Q3-2018</v>
      </c>
    </row>
    <row r="945" customFormat="false" ht="14.25" hidden="false" customHeight="false" outlineLevel="0" collapsed="false">
      <c r="A945" s="0" t="s">
        <v>987</v>
      </c>
      <c r="B945" s="0" t="s">
        <v>41</v>
      </c>
      <c r="C945" s="0" t="s">
        <v>48</v>
      </c>
      <c r="D945" s="9" t="n">
        <v>43200</v>
      </c>
      <c r="E945" s="9" t="n">
        <v>43361</v>
      </c>
      <c r="F945" s="9" t="n">
        <v>43374</v>
      </c>
      <c r="G945" s="9" t="n">
        <v>43381</v>
      </c>
      <c r="H945" s="10" t="s">
        <v>36</v>
      </c>
      <c r="I945" s="0" t="n">
        <v>23</v>
      </c>
      <c r="J945" s="0" t="n">
        <v>39</v>
      </c>
      <c r="K945" s="0" t="n">
        <v>21</v>
      </c>
      <c r="L945" s="0" t="n">
        <v>20</v>
      </c>
      <c r="M945" s="0" t="n">
        <v>2</v>
      </c>
      <c r="N945" s="11" t="n">
        <v>0.075</v>
      </c>
      <c r="O945" s="12" t="n">
        <v>3005.55</v>
      </c>
      <c r="P945" s="12" t="n">
        <v>5272.9</v>
      </c>
      <c r="Q945" s="12" t="n">
        <f aca="false">M945*P945*(1-N945)</f>
        <v>9754.865</v>
      </c>
      <c r="R945" s="12" t="n">
        <f aca="false">M945*O945</f>
        <v>6011.1</v>
      </c>
      <c r="S945" s="12" t="n">
        <f aca="false">Q945-R945</f>
        <v>3743.765</v>
      </c>
      <c r="T945" s="11" t="n">
        <f aca="false">IFERROR(S945/Q945,0)</f>
        <v>0.383784398861491</v>
      </c>
      <c r="U945" s="13" t="n">
        <f aca="false">F945-E945</f>
        <v>13</v>
      </c>
      <c r="V945" s="13" t="n">
        <f aca="false">G945-F945</f>
        <v>7</v>
      </c>
      <c r="W945" s="13" t="n">
        <f aca="false">G945-E945</f>
        <v>20</v>
      </c>
      <c r="X945" s="10" t="n">
        <f aca="false">YEAR(E945)</f>
        <v>2018</v>
      </c>
      <c r="Y945" s="0" t="str">
        <f aca="false">TEXT(E945,"yyyy-mm")</f>
        <v>2018-09</v>
      </c>
      <c r="Z945" s="0" t="str">
        <f aca="false">"Q"&amp;ROUNDUP(MONTH(E945)/3,0)&amp;"-"&amp;YEAR(E945)</f>
        <v>Q3-2018</v>
      </c>
    </row>
    <row r="946" customFormat="false" ht="14.25" hidden="false" customHeight="false" outlineLevel="0" collapsed="false">
      <c r="A946" s="0" t="s">
        <v>988</v>
      </c>
      <c r="B946" s="0" t="s">
        <v>41</v>
      </c>
      <c r="C946" s="0" t="s">
        <v>46</v>
      </c>
      <c r="D946" s="9" t="n">
        <v>43300</v>
      </c>
      <c r="E946" s="9" t="n">
        <v>43361</v>
      </c>
      <c r="F946" s="9" t="n">
        <v>43381</v>
      </c>
      <c r="G946" s="9" t="n">
        <v>43390</v>
      </c>
      <c r="H946" s="10" t="s">
        <v>36</v>
      </c>
      <c r="I946" s="0" t="n">
        <v>23</v>
      </c>
      <c r="J946" s="0" t="n">
        <v>24</v>
      </c>
      <c r="K946" s="0" t="n">
        <v>323</v>
      </c>
      <c r="L946" s="0" t="n">
        <v>45</v>
      </c>
      <c r="M946" s="0" t="n">
        <v>8</v>
      </c>
      <c r="N946" s="11" t="n">
        <v>0.2</v>
      </c>
      <c r="O946" s="12" t="n">
        <v>529.03</v>
      </c>
      <c r="P946" s="12" t="n">
        <v>1125.6</v>
      </c>
      <c r="Q946" s="12" t="n">
        <f aca="false">M946*P946*(1-N946)</f>
        <v>7203.84</v>
      </c>
      <c r="R946" s="12" t="n">
        <f aca="false">M946*O946</f>
        <v>4232.24</v>
      </c>
      <c r="S946" s="12" t="n">
        <f aca="false">Q946-R946</f>
        <v>2971.6</v>
      </c>
      <c r="T946" s="11" t="n">
        <f aca="false">IFERROR(S946/Q946,0)</f>
        <v>0.412502221037669</v>
      </c>
      <c r="U946" s="13" t="n">
        <f aca="false">F946-E946</f>
        <v>20</v>
      </c>
      <c r="V946" s="13" t="n">
        <f aca="false">G946-F946</f>
        <v>9</v>
      </c>
      <c r="W946" s="13" t="n">
        <f aca="false">G946-E946</f>
        <v>29</v>
      </c>
      <c r="X946" s="10" t="n">
        <f aca="false">YEAR(E946)</f>
        <v>2018</v>
      </c>
      <c r="Y946" s="0" t="str">
        <f aca="false">TEXT(E946,"yyyy-mm")</f>
        <v>2018-09</v>
      </c>
      <c r="Z946" s="0" t="str">
        <f aca="false">"Q"&amp;ROUNDUP(MONTH(E946)/3,0)&amp;"-"&amp;YEAR(E946)</f>
        <v>Q3-2018</v>
      </c>
    </row>
    <row r="947" customFormat="false" ht="14.25" hidden="false" customHeight="false" outlineLevel="0" collapsed="false">
      <c r="A947" s="0" t="s">
        <v>989</v>
      </c>
      <c r="B947" s="0" t="s">
        <v>38</v>
      </c>
      <c r="C947" s="0" t="s">
        <v>79</v>
      </c>
      <c r="D947" s="9" t="n">
        <v>43300</v>
      </c>
      <c r="E947" s="9" t="n">
        <v>43361</v>
      </c>
      <c r="F947" s="9" t="n">
        <v>43383</v>
      </c>
      <c r="G947" s="9" t="n">
        <v>43389</v>
      </c>
      <c r="H947" s="10" t="s">
        <v>36</v>
      </c>
      <c r="I947" s="0" t="n">
        <v>15</v>
      </c>
      <c r="J947" s="0" t="n">
        <v>37</v>
      </c>
      <c r="K947" s="0" t="n">
        <v>60</v>
      </c>
      <c r="L947" s="0" t="n">
        <v>46</v>
      </c>
      <c r="M947" s="0" t="n">
        <v>7</v>
      </c>
      <c r="N947" s="11" t="n">
        <v>0.05</v>
      </c>
      <c r="O947" s="12" t="n">
        <v>400.26</v>
      </c>
      <c r="P947" s="12" t="n">
        <v>690.1</v>
      </c>
      <c r="Q947" s="12" t="n">
        <f aca="false">M947*P947*(1-N947)</f>
        <v>4589.165</v>
      </c>
      <c r="R947" s="12" t="n">
        <f aca="false">M947*O947</f>
        <v>2801.82</v>
      </c>
      <c r="S947" s="12" t="n">
        <f aca="false">Q947-R947</f>
        <v>1787.345</v>
      </c>
      <c r="T947" s="11" t="n">
        <f aca="false">IFERROR(S947/Q947,0)</f>
        <v>0.389470633546626</v>
      </c>
      <c r="U947" s="13" t="n">
        <f aca="false">F947-E947</f>
        <v>22</v>
      </c>
      <c r="V947" s="13" t="n">
        <f aca="false">G947-F947</f>
        <v>6</v>
      </c>
      <c r="W947" s="13" t="n">
        <f aca="false">G947-E947</f>
        <v>28</v>
      </c>
      <c r="X947" s="10" t="n">
        <f aca="false">YEAR(E947)</f>
        <v>2018</v>
      </c>
      <c r="Y947" s="0" t="str">
        <f aca="false">TEXT(E947,"yyyy-mm")</f>
        <v>2018-09</v>
      </c>
      <c r="Z947" s="0" t="str">
        <f aca="false">"Q"&amp;ROUNDUP(MONTH(E947)/3,0)&amp;"-"&amp;YEAR(E947)</f>
        <v>Q3-2018</v>
      </c>
    </row>
    <row r="948" customFormat="false" ht="14.25" hidden="false" customHeight="false" outlineLevel="0" collapsed="false">
      <c r="A948" s="0" t="s">
        <v>990</v>
      </c>
      <c r="B948" s="0" t="s">
        <v>34</v>
      </c>
      <c r="C948" s="0" t="s">
        <v>39</v>
      </c>
      <c r="D948" s="9" t="n">
        <v>43300</v>
      </c>
      <c r="E948" s="9" t="n">
        <v>43361</v>
      </c>
      <c r="F948" s="9" t="n">
        <v>43373</v>
      </c>
      <c r="G948" s="9" t="n">
        <v>43379</v>
      </c>
      <c r="H948" s="10" t="s">
        <v>36</v>
      </c>
      <c r="I948" s="0" t="n">
        <v>5</v>
      </c>
      <c r="J948" s="0" t="n">
        <v>29</v>
      </c>
      <c r="K948" s="0" t="n">
        <v>92</v>
      </c>
      <c r="L948" s="0" t="n">
        <v>23</v>
      </c>
      <c r="M948" s="0" t="n">
        <v>3</v>
      </c>
      <c r="N948" s="11" t="n">
        <v>0.05</v>
      </c>
      <c r="O948" s="12" t="n">
        <v>1502.14</v>
      </c>
      <c r="P948" s="12" t="n">
        <v>2546</v>
      </c>
      <c r="Q948" s="12" t="n">
        <f aca="false">M948*P948*(1-N948)</f>
        <v>7256.1</v>
      </c>
      <c r="R948" s="12" t="n">
        <f aca="false">M948*O948</f>
        <v>4506.42</v>
      </c>
      <c r="S948" s="12" t="n">
        <f aca="false">Q948-R948</f>
        <v>2749.68</v>
      </c>
      <c r="T948" s="11" t="n">
        <f aca="false">IFERROR(S948/Q948,0)</f>
        <v>0.378947368421053</v>
      </c>
      <c r="U948" s="13" t="n">
        <f aca="false">F948-E948</f>
        <v>12</v>
      </c>
      <c r="V948" s="13" t="n">
        <f aca="false">G948-F948</f>
        <v>6</v>
      </c>
      <c r="W948" s="13" t="n">
        <f aca="false">G948-E948</f>
        <v>18</v>
      </c>
      <c r="X948" s="10" t="n">
        <f aca="false">YEAR(E948)</f>
        <v>2018</v>
      </c>
      <c r="Y948" s="0" t="str">
        <f aca="false">TEXT(E948,"yyyy-mm")</f>
        <v>2018-09</v>
      </c>
      <c r="Z948" s="0" t="str">
        <f aca="false">"Q"&amp;ROUNDUP(MONTH(E948)/3,0)&amp;"-"&amp;YEAR(E948)</f>
        <v>Q3-2018</v>
      </c>
    </row>
    <row r="949" customFormat="false" ht="14.25" hidden="false" customHeight="false" outlineLevel="0" collapsed="false">
      <c r="A949" s="0" t="s">
        <v>991</v>
      </c>
      <c r="B949" s="0" t="s">
        <v>34</v>
      </c>
      <c r="C949" s="0" t="s">
        <v>35</v>
      </c>
      <c r="D949" s="9" t="n">
        <v>43300</v>
      </c>
      <c r="E949" s="9" t="n">
        <v>43361</v>
      </c>
      <c r="F949" s="9" t="n">
        <v>43368</v>
      </c>
      <c r="G949" s="9" t="n">
        <v>43377</v>
      </c>
      <c r="H949" s="10" t="s">
        <v>36</v>
      </c>
      <c r="I949" s="0" t="n">
        <v>1</v>
      </c>
      <c r="J949" s="0" t="n">
        <v>9</v>
      </c>
      <c r="K949" s="0" t="n">
        <v>224</v>
      </c>
      <c r="L949" s="0" t="n">
        <v>43</v>
      </c>
      <c r="M949" s="0" t="n">
        <v>5</v>
      </c>
      <c r="N949" s="11" t="n">
        <v>0.1</v>
      </c>
      <c r="O949" s="12" t="n">
        <v>2276.33</v>
      </c>
      <c r="P949" s="12" t="n">
        <v>3035.1</v>
      </c>
      <c r="Q949" s="12" t="n">
        <f aca="false">M949*P949*(1-N949)</f>
        <v>13657.95</v>
      </c>
      <c r="R949" s="12" t="n">
        <f aca="false">M949*O949</f>
        <v>11381.65</v>
      </c>
      <c r="S949" s="12" t="n">
        <f aca="false">Q949-R949</f>
        <v>2276.3</v>
      </c>
      <c r="T949" s="11" t="n">
        <f aca="false">IFERROR(S949/Q949,0)</f>
        <v>0.166664836230913</v>
      </c>
      <c r="U949" s="13" t="n">
        <f aca="false">F949-E949</f>
        <v>7</v>
      </c>
      <c r="V949" s="13" t="n">
        <f aca="false">G949-F949</f>
        <v>9</v>
      </c>
      <c r="W949" s="13" t="n">
        <f aca="false">G949-E949</f>
        <v>16</v>
      </c>
      <c r="X949" s="10" t="n">
        <f aca="false">YEAR(E949)</f>
        <v>2018</v>
      </c>
      <c r="Y949" s="0" t="str">
        <f aca="false">TEXT(E949,"yyyy-mm")</f>
        <v>2018-09</v>
      </c>
      <c r="Z949" s="0" t="str">
        <f aca="false">"Q"&amp;ROUNDUP(MONTH(E949)/3,0)&amp;"-"&amp;YEAR(E949)</f>
        <v>Q3-2018</v>
      </c>
    </row>
    <row r="950" customFormat="false" ht="14.25" hidden="false" customHeight="false" outlineLevel="0" collapsed="false">
      <c r="A950" s="0" t="s">
        <v>992</v>
      </c>
      <c r="B950" s="0" t="s">
        <v>38</v>
      </c>
      <c r="C950" s="0" t="s">
        <v>39</v>
      </c>
      <c r="D950" s="9" t="n">
        <v>43200</v>
      </c>
      <c r="E950" s="9" t="n">
        <v>43361</v>
      </c>
      <c r="F950" s="9" t="n">
        <v>43372</v>
      </c>
      <c r="G950" s="9" t="n">
        <v>43382</v>
      </c>
      <c r="H950" s="10" t="s">
        <v>36</v>
      </c>
      <c r="I950" s="0" t="n">
        <v>16</v>
      </c>
      <c r="J950" s="0" t="n">
        <v>16</v>
      </c>
      <c r="K950" s="0" t="n">
        <v>135</v>
      </c>
      <c r="L950" s="0" t="n">
        <v>31</v>
      </c>
      <c r="M950" s="0" t="n">
        <v>2</v>
      </c>
      <c r="N950" s="11" t="n">
        <v>0.05</v>
      </c>
      <c r="O950" s="12" t="n">
        <v>2444.03</v>
      </c>
      <c r="P950" s="12" t="n">
        <v>4006.6</v>
      </c>
      <c r="Q950" s="12" t="n">
        <f aca="false">M950*P950*(1-N950)</f>
        <v>7612.54</v>
      </c>
      <c r="R950" s="12" t="n">
        <f aca="false">M950*O950</f>
        <v>4888.06</v>
      </c>
      <c r="S950" s="12" t="n">
        <f aca="false">Q950-R950</f>
        <v>2724.48</v>
      </c>
      <c r="T950" s="11" t="n">
        <f aca="false">IFERROR(S950/Q950,0)</f>
        <v>0.357893685944507</v>
      </c>
      <c r="U950" s="13" t="n">
        <f aca="false">F950-E950</f>
        <v>11</v>
      </c>
      <c r="V950" s="13" t="n">
        <f aca="false">G950-F950</f>
        <v>10</v>
      </c>
      <c r="W950" s="13" t="n">
        <f aca="false">G950-E950</f>
        <v>21</v>
      </c>
      <c r="X950" s="10" t="n">
        <f aca="false">YEAR(E950)</f>
        <v>2018</v>
      </c>
      <c r="Y950" s="0" t="str">
        <f aca="false">TEXT(E950,"yyyy-mm")</f>
        <v>2018-09</v>
      </c>
      <c r="Z950" s="0" t="str">
        <f aca="false">"Q"&amp;ROUNDUP(MONTH(E950)/3,0)&amp;"-"&amp;YEAR(E950)</f>
        <v>Q3-2018</v>
      </c>
    </row>
    <row r="951" customFormat="false" ht="14.25" hidden="false" customHeight="false" outlineLevel="0" collapsed="false">
      <c r="A951" s="0" t="s">
        <v>993</v>
      </c>
      <c r="B951" s="0" t="s">
        <v>34</v>
      </c>
      <c r="C951" s="0" t="s">
        <v>39</v>
      </c>
      <c r="D951" s="9" t="n">
        <v>43300</v>
      </c>
      <c r="E951" s="9" t="n">
        <v>43362</v>
      </c>
      <c r="F951" s="9" t="n">
        <v>43365</v>
      </c>
      <c r="G951" s="9" t="n">
        <v>43374</v>
      </c>
      <c r="H951" s="10" t="s">
        <v>36</v>
      </c>
      <c r="I951" s="0" t="n">
        <v>3</v>
      </c>
      <c r="J951" s="0" t="n">
        <v>24</v>
      </c>
      <c r="K951" s="0" t="n">
        <v>195</v>
      </c>
      <c r="L951" s="0" t="n">
        <v>29</v>
      </c>
      <c r="M951" s="0" t="n">
        <v>6</v>
      </c>
      <c r="N951" s="11" t="n">
        <v>0.1</v>
      </c>
      <c r="O951" s="12" t="n">
        <v>2179.91</v>
      </c>
      <c r="P951" s="12" t="n">
        <v>3892.7</v>
      </c>
      <c r="Q951" s="12" t="n">
        <f aca="false">M951*P951*(1-N951)</f>
        <v>21020.58</v>
      </c>
      <c r="R951" s="12" t="n">
        <f aca="false">M951*O951</f>
        <v>13079.46</v>
      </c>
      <c r="S951" s="12" t="n">
        <f aca="false">Q951-R951</f>
        <v>7941.12</v>
      </c>
      <c r="T951" s="11" t="n">
        <f aca="false">IFERROR(S951/Q951,0)</f>
        <v>0.377778348646897</v>
      </c>
      <c r="U951" s="13" t="n">
        <f aca="false">F951-E951</f>
        <v>3</v>
      </c>
      <c r="V951" s="13" t="n">
        <f aca="false">G951-F951</f>
        <v>9</v>
      </c>
      <c r="W951" s="13" t="n">
        <f aca="false">G951-E951</f>
        <v>12</v>
      </c>
      <c r="X951" s="10" t="n">
        <f aca="false">YEAR(E951)</f>
        <v>2018</v>
      </c>
      <c r="Y951" s="0" t="str">
        <f aca="false">TEXT(E951,"yyyy-mm")</f>
        <v>2018-09</v>
      </c>
      <c r="Z951" s="0" t="str">
        <f aca="false">"Q"&amp;ROUNDUP(MONTH(E951)/3,0)&amp;"-"&amp;YEAR(E951)</f>
        <v>Q3-2018</v>
      </c>
    </row>
    <row r="952" customFormat="false" ht="14.25" hidden="false" customHeight="false" outlineLevel="0" collapsed="false">
      <c r="A952" s="0" t="s">
        <v>994</v>
      </c>
      <c r="B952" s="0" t="s">
        <v>34</v>
      </c>
      <c r="C952" s="0" t="s">
        <v>58</v>
      </c>
      <c r="D952" s="9" t="n">
        <v>43300</v>
      </c>
      <c r="E952" s="9" t="n">
        <v>43362</v>
      </c>
      <c r="F952" s="9" t="n">
        <v>43378</v>
      </c>
      <c r="G952" s="9" t="n">
        <v>43384</v>
      </c>
      <c r="H952" s="10" t="s">
        <v>36</v>
      </c>
      <c r="I952" s="0" t="n">
        <v>6</v>
      </c>
      <c r="J952" s="0" t="n">
        <v>45</v>
      </c>
      <c r="K952" s="0" t="n">
        <v>338</v>
      </c>
      <c r="L952" s="0" t="n">
        <v>30</v>
      </c>
      <c r="M952" s="0" t="n">
        <v>8</v>
      </c>
      <c r="N952" s="11" t="n">
        <v>0.1</v>
      </c>
      <c r="O952" s="12" t="n">
        <v>1334.37</v>
      </c>
      <c r="P952" s="12" t="n">
        <v>2566.1</v>
      </c>
      <c r="Q952" s="12" t="n">
        <f aca="false">M952*P952*(1-N952)</f>
        <v>18475.92</v>
      </c>
      <c r="R952" s="12" t="n">
        <f aca="false">M952*O952</f>
        <v>10674.96</v>
      </c>
      <c r="S952" s="12" t="n">
        <f aca="false">Q952-R952</f>
        <v>7800.96</v>
      </c>
      <c r="T952" s="11" t="n">
        <f aca="false">IFERROR(S952/Q952,0)</f>
        <v>0.422223088214281</v>
      </c>
      <c r="U952" s="13" t="n">
        <f aca="false">F952-E952</f>
        <v>16</v>
      </c>
      <c r="V952" s="13" t="n">
        <f aca="false">G952-F952</f>
        <v>6</v>
      </c>
      <c r="W952" s="13" t="n">
        <f aca="false">G952-E952</f>
        <v>22</v>
      </c>
      <c r="X952" s="10" t="n">
        <f aca="false">YEAR(E952)</f>
        <v>2018</v>
      </c>
      <c r="Y952" s="0" t="str">
        <f aca="false">TEXT(E952,"yyyy-mm")</f>
        <v>2018-09</v>
      </c>
      <c r="Z952" s="0" t="str">
        <f aca="false">"Q"&amp;ROUNDUP(MONTH(E952)/3,0)&amp;"-"&amp;YEAR(E952)</f>
        <v>Q3-2018</v>
      </c>
    </row>
    <row r="953" customFormat="false" ht="14.25" hidden="false" customHeight="false" outlineLevel="0" collapsed="false">
      <c r="A953" s="0" t="s">
        <v>995</v>
      </c>
      <c r="B953" s="0" t="s">
        <v>34</v>
      </c>
      <c r="C953" s="0" t="s">
        <v>39</v>
      </c>
      <c r="D953" s="9" t="n">
        <v>43300</v>
      </c>
      <c r="E953" s="9" t="n">
        <v>43362</v>
      </c>
      <c r="F953" s="9" t="n">
        <v>43379</v>
      </c>
      <c r="G953" s="9" t="n">
        <v>43380</v>
      </c>
      <c r="H953" s="10" t="s">
        <v>36</v>
      </c>
      <c r="I953" s="0" t="n">
        <v>2</v>
      </c>
      <c r="J953" s="0" t="n">
        <v>44</v>
      </c>
      <c r="K953" s="0" t="n">
        <v>201</v>
      </c>
      <c r="L953" s="0" t="n">
        <v>23</v>
      </c>
      <c r="M953" s="0" t="n">
        <v>8</v>
      </c>
      <c r="N953" s="11" t="n">
        <v>0.075</v>
      </c>
      <c r="O953" s="12" t="n">
        <v>786.65</v>
      </c>
      <c r="P953" s="12" t="n">
        <v>1333.3</v>
      </c>
      <c r="Q953" s="12" t="n">
        <f aca="false">M953*P953*(1-N953)</f>
        <v>9866.42</v>
      </c>
      <c r="R953" s="12" t="n">
        <f aca="false">M953*O953</f>
        <v>6293.2</v>
      </c>
      <c r="S953" s="12" t="n">
        <f aca="false">Q953-R953</f>
        <v>3573.22</v>
      </c>
      <c r="T953" s="11" t="n">
        <f aca="false">IFERROR(S953/Q953,0)</f>
        <v>0.362159729668917</v>
      </c>
      <c r="U953" s="13" t="n">
        <f aca="false">F953-E953</f>
        <v>17</v>
      </c>
      <c r="V953" s="13" t="n">
        <f aca="false">G953-F953</f>
        <v>1</v>
      </c>
      <c r="W953" s="13" t="n">
        <f aca="false">G953-E953</f>
        <v>18</v>
      </c>
      <c r="X953" s="10" t="n">
        <f aca="false">YEAR(E953)</f>
        <v>2018</v>
      </c>
      <c r="Y953" s="0" t="str">
        <f aca="false">TEXT(E953,"yyyy-mm")</f>
        <v>2018-09</v>
      </c>
      <c r="Z953" s="0" t="str">
        <f aca="false">"Q"&amp;ROUNDUP(MONTH(E953)/3,0)&amp;"-"&amp;YEAR(E953)</f>
        <v>Q3-2018</v>
      </c>
    </row>
    <row r="954" customFormat="false" ht="14.25" hidden="false" customHeight="false" outlineLevel="0" collapsed="false">
      <c r="A954" s="0" t="s">
        <v>996</v>
      </c>
      <c r="B954" s="0" t="s">
        <v>34</v>
      </c>
      <c r="C954" s="0" t="s">
        <v>58</v>
      </c>
      <c r="D954" s="9" t="n">
        <v>43300</v>
      </c>
      <c r="E954" s="9" t="n">
        <v>43362</v>
      </c>
      <c r="F954" s="9" t="n">
        <v>43364</v>
      </c>
      <c r="G954" s="9" t="n">
        <v>43368</v>
      </c>
      <c r="H954" s="10" t="s">
        <v>36</v>
      </c>
      <c r="I954" s="0" t="n">
        <v>8</v>
      </c>
      <c r="J954" s="0" t="n">
        <v>20</v>
      </c>
      <c r="K954" s="0" t="n">
        <v>353</v>
      </c>
      <c r="L954" s="0" t="n">
        <v>7</v>
      </c>
      <c r="M954" s="0" t="n">
        <v>5</v>
      </c>
      <c r="N954" s="11" t="n">
        <v>0.05</v>
      </c>
      <c r="O954" s="12" t="n">
        <v>452.32</v>
      </c>
      <c r="P954" s="12" t="n">
        <v>1051.9</v>
      </c>
      <c r="Q954" s="12" t="n">
        <f aca="false">M954*P954*(1-N954)</f>
        <v>4996.525</v>
      </c>
      <c r="R954" s="12" t="n">
        <f aca="false">M954*O954</f>
        <v>2261.6</v>
      </c>
      <c r="S954" s="12" t="n">
        <f aca="false">Q954-R954</f>
        <v>2734.925</v>
      </c>
      <c r="T954" s="11" t="n">
        <f aca="false">IFERROR(S954/Q954,0)</f>
        <v>0.547365418966182</v>
      </c>
      <c r="U954" s="13" t="n">
        <f aca="false">F954-E954</f>
        <v>2</v>
      </c>
      <c r="V954" s="13" t="n">
        <f aca="false">G954-F954</f>
        <v>4</v>
      </c>
      <c r="W954" s="13" t="n">
        <f aca="false">G954-E954</f>
        <v>6</v>
      </c>
      <c r="X954" s="10" t="n">
        <f aca="false">YEAR(E954)</f>
        <v>2018</v>
      </c>
      <c r="Y954" s="0" t="str">
        <f aca="false">TEXT(E954,"yyyy-mm")</f>
        <v>2018-09</v>
      </c>
      <c r="Z954" s="0" t="str">
        <f aca="false">"Q"&amp;ROUNDUP(MONTH(E954)/3,0)&amp;"-"&amp;YEAR(E954)</f>
        <v>Q3-2018</v>
      </c>
    </row>
    <row r="955" customFormat="false" ht="14.25" hidden="false" customHeight="false" outlineLevel="0" collapsed="false">
      <c r="A955" s="0" t="s">
        <v>997</v>
      </c>
      <c r="B955" s="0" t="s">
        <v>43</v>
      </c>
      <c r="C955" s="0" t="s">
        <v>46</v>
      </c>
      <c r="D955" s="9" t="n">
        <v>43300</v>
      </c>
      <c r="E955" s="9" t="n">
        <v>43362</v>
      </c>
      <c r="F955" s="9" t="n">
        <v>43372</v>
      </c>
      <c r="G955" s="9" t="n">
        <v>43382</v>
      </c>
      <c r="H955" s="10" t="s">
        <v>36</v>
      </c>
      <c r="I955" s="0" t="n">
        <v>27</v>
      </c>
      <c r="J955" s="0" t="n">
        <v>49</v>
      </c>
      <c r="K955" s="0" t="n">
        <v>281</v>
      </c>
      <c r="L955" s="0" t="n">
        <v>41</v>
      </c>
      <c r="M955" s="0" t="n">
        <v>3</v>
      </c>
      <c r="N955" s="11" t="n">
        <v>0.05</v>
      </c>
      <c r="O955" s="12" t="n">
        <v>3314.89</v>
      </c>
      <c r="P955" s="12" t="n">
        <v>3946.3</v>
      </c>
      <c r="Q955" s="12" t="n">
        <f aca="false">M955*P955*(1-N955)</f>
        <v>11246.955</v>
      </c>
      <c r="R955" s="12" t="n">
        <f aca="false">M955*O955</f>
        <v>9944.67</v>
      </c>
      <c r="S955" s="12" t="n">
        <f aca="false">Q955-R955</f>
        <v>1302.285</v>
      </c>
      <c r="T955" s="11" t="n">
        <f aca="false">IFERROR(S955/Q955,0)</f>
        <v>0.115790007161939</v>
      </c>
      <c r="U955" s="13" t="n">
        <f aca="false">F955-E955</f>
        <v>10</v>
      </c>
      <c r="V955" s="13" t="n">
        <f aca="false">G955-F955</f>
        <v>10</v>
      </c>
      <c r="W955" s="13" t="n">
        <f aca="false">G955-E955</f>
        <v>20</v>
      </c>
      <c r="X955" s="10" t="n">
        <f aca="false">YEAR(E955)</f>
        <v>2018</v>
      </c>
      <c r="Y955" s="0" t="str">
        <f aca="false">TEXT(E955,"yyyy-mm")</f>
        <v>2018-09</v>
      </c>
      <c r="Z955" s="0" t="str">
        <f aca="false">"Q"&amp;ROUNDUP(MONTH(E955)/3,0)&amp;"-"&amp;YEAR(E955)</f>
        <v>Q3-2018</v>
      </c>
    </row>
    <row r="956" customFormat="false" ht="14.25" hidden="false" customHeight="false" outlineLevel="0" collapsed="false">
      <c r="A956" s="0" t="s">
        <v>998</v>
      </c>
      <c r="B956" s="0" t="s">
        <v>41</v>
      </c>
      <c r="C956" s="0" t="s">
        <v>39</v>
      </c>
      <c r="D956" s="9" t="n">
        <v>43200</v>
      </c>
      <c r="E956" s="9" t="n">
        <v>43362</v>
      </c>
      <c r="F956" s="9" t="n">
        <v>43377</v>
      </c>
      <c r="G956" s="9" t="n">
        <v>43381</v>
      </c>
      <c r="H956" s="10" t="s">
        <v>36</v>
      </c>
      <c r="I956" s="0" t="n">
        <v>23</v>
      </c>
      <c r="J956" s="0" t="n">
        <v>26</v>
      </c>
      <c r="K956" s="0" t="n">
        <v>149</v>
      </c>
      <c r="L956" s="0" t="n">
        <v>47</v>
      </c>
      <c r="M956" s="0" t="n">
        <v>8</v>
      </c>
      <c r="N956" s="11" t="n">
        <v>0.05</v>
      </c>
      <c r="O956" s="12" t="n">
        <v>593.02</v>
      </c>
      <c r="P956" s="12" t="n">
        <v>1118.9</v>
      </c>
      <c r="Q956" s="12" t="n">
        <f aca="false">M956*P956*(1-N956)</f>
        <v>8503.64</v>
      </c>
      <c r="R956" s="12" t="n">
        <f aca="false">M956*O956</f>
        <v>4744.16</v>
      </c>
      <c r="S956" s="12" t="n">
        <f aca="false">Q956-R956</f>
        <v>3759.48</v>
      </c>
      <c r="T956" s="11" t="n">
        <f aca="false">IFERROR(S956/Q956,0)</f>
        <v>0.4421024408371</v>
      </c>
      <c r="U956" s="13" t="n">
        <f aca="false">F956-E956</f>
        <v>15</v>
      </c>
      <c r="V956" s="13" t="n">
        <f aca="false">G956-F956</f>
        <v>4</v>
      </c>
      <c r="W956" s="13" t="n">
        <f aca="false">G956-E956</f>
        <v>19</v>
      </c>
      <c r="X956" s="10" t="n">
        <f aca="false">YEAR(E956)</f>
        <v>2018</v>
      </c>
      <c r="Y956" s="0" t="str">
        <f aca="false">TEXT(E956,"yyyy-mm")</f>
        <v>2018-09</v>
      </c>
      <c r="Z956" s="0" t="str">
        <f aca="false">"Q"&amp;ROUNDUP(MONTH(E956)/3,0)&amp;"-"&amp;YEAR(E956)</f>
        <v>Q3-2018</v>
      </c>
    </row>
    <row r="957" customFormat="false" ht="14.25" hidden="false" customHeight="false" outlineLevel="0" collapsed="false">
      <c r="A957" s="0" t="s">
        <v>999</v>
      </c>
      <c r="B957" s="0" t="s">
        <v>38</v>
      </c>
      <c r="C957" s="0" t="s">
        <v>46</v>
      </c>
      <c r="D957" s="9" t="n">
        <v>43200</v>
      </c>
      <c r="E957" s="9" t="n">
        <v>43362</v>
      </c>
      <c r="F957" s="9" t="n">
        <v>43380</v>
      </c>
      <c r="G957" s="9" t="n">
        <v>43385</v>
      </c>
      <c r="H957" s="10" t="s">
        <v>36</v>
      </c>
      <c r="I957" s="0" t="n">
        <v>19</v>
      </c>
      <c r="J957" s="0" t="n">
        <v>50</v>
      </c>
      <c r="K957" s="0" t="n">
        <v>278</v>
      </c>
      <c r="L957" s="0" t="n">
        <v>18</v>
      </c>
      <c r="M957" s="0" t="n">
        <v>8</v>
      </c>
      <c r="N957" s="11" t="n">
        <v>0.075</v>
      </c>
      <c r="O957" s="12" t="n">
        <v>1325.26</v>
      </c>
      <c r="P957" s="12" t="n">
        <v>2881</v>
      </c>
      <c r="Q957" s="12" t="n">
        <f aca="false">M957*P957*(1-N957)</f>
        <v>21319.4</v>
      </c>
      <c r="R957" s="12" t="n">
        <f aca="false">M957*O957</f>
        <v>10602.08</v>
      </c>
      <c r="S957" s="12" t="n">
        <f aca="false">Q957-R957</f>
        <v>10717.32</v>
      </c>
      <c r="T957" s="11" t="n">
        <f aca="false">IFERROR(S957/Q957,0)</f>
        <v>0.502702702702703</v>
      </c>
      <c r="U957" s="13" t="n">
        <f aca="false">F957-E957</f>
        <v>18</v>
      </c>
      <c r="V957" s="13" t="n">
        <f aca="false">G957-F957</f>
        <v>5</v>
      </c>
      <c r="W957" s="13" t="n">
        <f aca="false">G957-E957</f>
        <v>23</v>
      </c>
      <c r="X957" s="10" t="n">
        <f aca="false">YEAR(E957)</f>
        <v>2018</v>
      </c>
      <c r="Y957" s="0" t="str">
        <f aca="false">TEXT(E957,"yyyy-mm")</f>
        <v>2018-09</v>
      </c>
      <c r="Z957" s="0" t="str">
        <f aca="false">"Q"&amp;ROUNDUP(MONTH(E957)/3,0)&amp;"-"&amp;YEAR(E957)</f>
        <v>Q3-2018</v>
      </c>
    </row>
    <row r="958" customFormat="false" ht="14.25" hidden="false" customHeight="false" outlineLevel="0" collapsed="false">
      <c r="A958" s="0" t="s">
        <v>1000</v>
      </c>
      <c r="B958" s="0" t="s">
        <v>34</v>
      </c>
      <c r="C958" s="0" t="s">
        <v>35</v>
      </c>
      <c r="D958" s="9" t="n">
        <v>43300</v>
      </c>
      <c r="E958" s="9" t="n">
        <v>43363</v>
      </c>
      <c r="F958" s="9" t="n">
        <v>43369</v>
      </c>
      <c r="G958" s="9" t="n">
        <v>43372</v>
      </c>
      <c r="H958" s="10" t="s">
        <v>36</v>
      </c>
      <c r="I958" s="0" t="n">
        <v>8</v>
      </c>
      <c r="J958" s="0" t="n">
        <v>23</v>
      </c>
      <c r="K958" s="0" t="n">
        <v>211</v>
      </c>
      <c r="L958" s="0" t="n">
        <v>45</v>
      </c>
      <c r="M958" s="0" t="n">
        <v>7</v>
      </c>
      <c r="N958" s="11" t="n">
        <v>0.05</v>
      </c>
      <c r="O958" s="12" t="n">
        <v>1890.74</v>
      </c>
      <c r="P958" s="12" t="n">
        <v>2224.4</v>
      </c>
      <c r="Q958" s="12" t="n">
        <f aca="false">M958*P958*(1-N958)</f>
        <v>14792.26</v>
      </c>
      <c r="R958" s="12" t="n">
        <f aca="false">M958*O958</f>
        <v>13235.18</v>
      </c>
      <c r="S958" s="12" t="n">
        <f aca="false">Q958-R958</f>
        <v>1557.08</v>
      </c>
      <c r="T958" s="11" t="n">
        <f aca="false">IFERROR(S958/Q958,0)</f>
        <v>0.105263157894737</v>
      </c>
      <c r="U958" s="13" t="n">
        <f aca="false">F958-E958</f>
        <v>6</v>
      </c>
      <c r="V958" s="13" t="n">
        <f aca="false">G958-F958</f>
        <v>3</v>
      </c>
      <c r="W958" s="13" t="n">
        <f aca="false">G958-E958</f>
        <v>9</v>
      </c>
      <c r="X958" s="10" t="n">
        <f aca="false">YEAR(E958)</f>
        <v>2018</v>
      </c>
      <c r="Y958" s="0" t="str">
        <f aca="false">TEXT(E958,"yyyy-mm")</f>
        <v>2018-09</v>
      </c>
      <c r="Z958" s="0" t="str">
        <f aca="false">"Q"&amp;ROUNDUP(MONTH(E958)/3,0)&amp;"-"&amp;YEAR(E958)</f>
        <v>Q3-2018</v>
      </c>
    </row>
    <row r="959" customFormat="false" ht="14.25" hidden="false" customHeight="false" outlineLevel="0" collapsed="false">
      <c r="A959" s="0" t="s">
        <v>1001</v>
      </c>
      <c r="B959" s="0" t="s">
        <v>38</v>
      </c>
      <c r="C959" s="0" t="s">
        <v>39</v>
      </c>
      <c r="D959" s="9" t="n">
        <v>43200</v>
      </c>
      <c r="E959" s="9" t="n">
        <v>43363</v>
      </c>
      <c r="F959" s="9" t="n">
        <v>43365</v>
      </c>
      <c r="G959" s="9" t="n">
        <v>43375</v>
      </c>
      <c r="H959" s="10" t="s">
        <v>36</v>
      </c>
      <c r="I959" s="0" t="n">
        <v>19</v>
      </c>
      <c r="J959" s="0" t="n">
        <v>39</v>
      </c>
      <c r="K959" s="0" t="n">
        <v>164</v>
      </c>
      <c r="L959" s="0" t="n">
        <v>9</v>
      </c>
      <c r="M959" s="0" t="n">
        <v>1</v>
      </c>
      <c r="N959" s="11" t="n">
        <v>0.075</v>
      </c>
      <c r="O959" s="12" t="n">
        <v>586.79</v>
      </c>
      <c r="P959" s="12" t="n">
        <v>1011.7</v>
      </c>
      <c r="Q959" s="12" t="n">
        <f aca="false">M959*P959*(1-N959)</f>
        <v>935.8225</v>
      </c>
      <c r="R959" s="12" t="n">
        <f aca="false">M959*O959</f>
        <v>586.79</v>
      </c>
      <c r="S959" s="12" t="n">
        <f aca="false">Q959-R959</f>
        <v>349.0325</v>
      </c>
      <c r="T959" s="11" t="n">
        <f aca="false">IFERROR(S959/Q959,0)</f>
        <v>0.372968698658132</v>
      </c>
      <c r="U959" s="13" t="n">
        <f aca="false">F959-E959</f>
        <v>2</v>
      </c>
      <c r="V959" s="13" t="n">
        <f aca="false">G959-F959</f>
        <v>10</v>
      </c>
      <c r="W959" s="13" t="n">
        <f aca="false">G959-E959</f>
        <v>12</v>
      </c>
      <c r="X959" s="10" t="n">
        <f aca="false">YEAR(E959)</f>
        <v>2018</v>
      </c>
      <c r="Y959" s="0" t="str">
        <f aca="false">TEXT(E959,"yyyy-mm")</f>
        <v>2018-09</v>
      </c>
      <c r="Z959" s="0" t="str">
        <f aca="false">"Q"&amp;ROUNDUP(MONTH(E959)/3,0)&amp;"-"&amp;YEAR(E959)</f>
        <v>Q3-2018</v>
      </c>
    </row>
    <row r="960" customFormat="false" ht="14.25" hidden="false" customHeight="false" outlineLevel="0" collapsed="false">
      <c r="A960" s="0" t="s">
        <v>1002</v>
      </c>
      <c r="B960" s="0" t="s">
        <v>41</v>
      </c>
      <c r="C960" s="0" t="s">
        <v>48</v>
      </c>
      <c r="D960" s="9" t="n">
        <v>43200</v>
      </c>
      <c r="E960" s="9" t="n">
        <v>43363</v>
      </c>
      <c r="F960" s="9" t="n">
        <v>43382</v>
      </c>
      <c r="G960" s="9" t="n">
        <v>43385</v>
      </c>
      <c r="H960" s="10" t="s">
        <v>36</v>
      </c>
      <c r="I960" s="0" t="n">
        <v>24</v>
      </c>
      <c r="J960" s="0" t="n">
        <v>16</v>
      </c>
      <c r="K960" s="0" t="n">
        <v>17</v>
      </c>
      <c r="L960" s="0" t="n">
        <v>1</v>
      </c>
      <c r="M960" s="0" t="n">
        <v>2</v>
      </c>
      <c r="N960" s="11" t="n">
        <v>0.2</v>
      </c>
      <c r="O960" s="12" t="n">
        <v>123.95</v>
      </c>
      <c r="P960" s="12" t="n">
        <v>167.5</v>
      </c>
      <c r="Q960" s="12" t="n">
        <f aca="false">M960*P960*(1-N960)</f>
        <v>268</v>
      </c>
      <c r="R960" s="12" t="n">
        <f aca="false">M960*O960</f>
        <v>247.9</v>
      </c>
      <c r="S960" s="12" t="n">
        <f aca="false">Q960-R960</f>
        <v>20.1</v>
      </c>
      <c r="T960" s="11" t="n">
        <f aca="false">IFERROR(S960/Q960,0)</f>
        <v>0.075</v>
      </c>
      <c r="U960" s="13" t="n">
        <f aca="false">F960-E960</f>
        <v>19</v>
      </c>
      <c r="V960" s="13" t="n">
        <f aca="false">G960-F960</f>
        <v>3</v>
      </c>
      <c r="W960" s="13" t="n">
        <f aca="false">G960-E960</f>
        <v>22</v>
      </c>
      <c r="X960" s="10" t="n">
        <f aca="false">YEAR(E960)</f>
        <v>2018</v>
      </c>
      <c r="Y960" s="0" t="str">
        <f aca="false">TEXT(E960,"yyyy-mm")</f>
        <v>2018-09</v>
      </c>
      <c r="Z960" s="0" t="str">
        <f aca="false">"Q"&amp;ROUNDUP(MONTH(E960)/3,0)&amp;"-"&amp;YEAR(E960)</f>
        <v>Q3-2018</v>
      </c>
    </row>
    <row r="961" customFormat="false" ht="14.25" hidden="false" customHeight="false" outlineLevel="0" collapsed="false">
      <c r="A961" s="0" t="s">
        <v>1003</v>
      </c>
      <c r="B961" s="0" t="s">
        <v>34</v>
      </c>
      <c r="C961" s="0" t="s">
        <v>48</v>
      </c>
      <c r="D961" s="9" t="n">
        <v>43300</v>
      </c>
      <c r="E961" s="9" t="n">
        <v>43363</v>
      </c>
      <c r="F961" s="9" t="n">
        <v>43377</v>
      </c>
      <c r="G961" s="9" t="n">
        <v>43387</v>
      </c>
      <c r="H961" s="10" t="s">
        <v>36</v>
      </c>
      <c r="I961" s="0" t="n">
        <v>12</v>
      </c>
      <c r="J961" s="0" t="n">
        <v>4</v>
      </c>
      <c r="K961" s="0" t="n">
        <v>15</v>
      </c>
      <c r="L961" s="0" t="n">
        <v>32</v>
      </c>
      <c r="M961" s="0" t="n">
        <v>7</v>
      </c>
      <c r="N961" s="11" t="n">
        <v>0.05</v>
      </c>
      <c r="O961" s="12" t="n">
        <v>740.35</v>
      </c>
      <c r="P961" s="12" t="n">
        <v>1139</v>
      </c>
      <c r="Q961" s="12" t="n">
        <f aca="false">M961*P961*(1-N961)</f>
        <v>7574.35</v>
      </c>
      <c r="R961" s="12" t="n">
        <f aca="false">M961*O961</f>
        <v>5182.45</v>
      </c>
      <c r="S961" s="12" t="n">
        <f aca="false">Q961-R961</f>
        <v>2391.9</v>
      </c>
      <c r="T961" s="11" t="n">
        <f aca="false">IFERROR(S961/Q961,0)</f>
        <v>0.315789473684211</v>
      </c>
      <c r="U961" s="13" t="n">
        <f aca="false">F961-E961</f>
        <v>14</v>
      </c>
      <c r="V961" s="13" t="n">
        <f aca="false">G961-F961</f>
        <v>10</v>
      </c>
      <c r="W961" s="13" t="n">
        <f aca="false">G961-E961</f>
        <v>24</v>
      </c>
      <c r="X961" s="10" t="n">
        <f aca="false">YEAR(E961)</f>
        <v>2018</v>
      </c>
      <c r="Y961" s="0" t="str">
        <f aca="false">TEXT(E961,"yyyy-mm")</f>
        <v>2018-09</v>
      </c>
      <c r="Z961" s="0" t="str">
        <f aca="false">"Q"&amp;ROUNDUP(MONTH(E961)/3,0)&amp;"-"&amp;YEAR(E961)</f>
        <v>Q3-2018</v>
      </c>
    </row>
    <row r="962" customFormat="false" ht="14.25" hidden="false" customHeight="false" outlineLevel="0" collapsed="false">
      <c r="A962" s="0" t="s">
        <v>1004</v>
      </c>
      <c r="B962" s="0" t="s">
        <v>41</v>
      </c>
      <c r="C962" s="0" t="s">
        <v>39</v>
      </c>
      <c r="D962" s="9" t="n">
        <v>43200</v>
      </c>
      <c r="E962" s="9" t="n">
        <v>43363</v>
      </c>
      <c r="F962" s="9" t="n">
        <v>43382</v>
      </c>
      <c r="G962" s="9" t="n">
        <v>43387</v>
      </c>
      <c r="H962" s="10" t="s">
        <v>36</v>
      </c>
      <c r="I962" s="0" t="n">
        <v>23</v>
      </c>
      <c r="J962" s="0" t="n">
        <v>44</v>
      </c>
      <c r="K962" s="0" t="n">
        <v>134</v>
      </c>
      <c r="L962" s="0" t="n">
        <v>9</v>
      </c>
      <c r="M962" s="0" t="n">
        <v>8</v>
      </c>
      <c r="N962" s="11" t="n">
        <v>0.05</v>
      </c>
      <c r="O962" s="12" t="n">
        <v>110.55</v>
      </c>
      <c r="P962" s="12" t="n">
        <v>167.5</v>
      </c>
      <c r="Q962" s="12" t="n">
        <f aca="false">M962*P962*(1-N962)</f>
        <v>1273</v>
      </c>
      <c r="R962" s="12" t="n">
        <f aca="false">M962*O962</f>
        <v>884.4</v>
      </c>
      <c r="S962" s="12" t="n">
        <f aca="false">Q962-R962</f>
        <v>388.6</v>
      </c>
      <c r="T962" s="11" t="n">
        <f aca="false">IFERROR(S962/Q962,0)</f>
        <v>0.305263157894737</v>
      </c>
      <c r="U962" s="13" t="n">
        <f aca="false">F962-E962</f>
        <v>19</v>
      </c>
      <c r="V962" s="13" t="n">
        <f aca="false">G962-F962</f>
        <v>5</v>
      </c>
      <c r="W962" s="13" t="n">
        <f aca="false">G962-E962</f>
        <v>24</v>
      </c>
      <c r="X962" s="10" t="n">
        <f aca="false">YEAR(E962)</f>
        <v>2018</v>
      </c>
      <c r="Y962" s="0" t="str">
        <f aca="false">TEXT(E962,"yyyy-mm")</f>
        <v>2018-09</v>
      </c>
      <c r="Z962" s="0" t="str">
        <f aca="false">"Q"&amp;ROUNDUP(MONTH(E962)/3,0)&amp;"-"&amp;YEAR(E962)</f>
        <v>Q3-2018</v>
      </c>
    </row>
    <row r="963" customFormat="false" ht="14.25" hidden="false" customHeight="false" outlineLevel="0" collapsed="false">
      <c r="A963" s="0" t="s">
        <v>1005</v>
      </c>
      <c r="B963" s="0" t="s">
        <v>34</v>
      </c>
      <c r="C963" s="0" t="s">
        <v>39</v>
      </c>
      <c r="D963" s="9" t="n">
        <v>43200</v>
      </c>
      <c r="E963" s="9" t="n">
        <v>43363</v>
      </c>
      <c r="F963" s="9" t="n">
        <v>43387</v>
      </c>
      <c r="G963" s="9" t="n">
        <v>43389</v>
      </c>
      <c r="H963" s="10" t="s">
        <v>36</v>
      </c>
      <c r="I963" s="0" t="n">
        <v>1</v>
      </c>
      <c r="J963" s="0" t="n">
        <v>29</v>
      </c>
      <c r="K963" s="0" t="n">
        <v>153</v>
      </c>
      <c r="L963" s="0" t="n">
        <v>18</v>
      </c>
      <c r="M963" s="0" t="n">
        <v>1</v>
      </c>
      <c r="N963" s="11" t="n">
        <v>0.05</v>
      </c>
      <c r="O963" s="12" t="n">
        <v>553.15</v>
      </c>
      <c r="P963" s="12" t="n">
        <v>864.3</v>
      </c>
      <c r="Q963" s="12" t="n">
        <f aca="false">M963*P963*(1-N963)</f>
        <v>821.085</v>
      </c>
      <c r="R963" s="12" t="n">
        <f aca="false">M963*O963</f>
        <v>553.15</v>
      </c>
      <c r="S963" s="12" t="n">
        <f aca="false">Q963-R963</f>
        <v>267.935</v>
      </c>
      <c r="T963" s="11" t="n">
        <f aca="false">IFERROR(S963/Q963,0)</f>
        <v>0.326318225275093</v>
      </c>
      <c r="U963" s="13" t="n">
        <f aca="false">F963-E963</f>
        <v>24</v>
      </c>
      <c r="V963" s="13" t="n">
        <f aca="false">G963-F963</f>
        <v>2</v>
      </c>
      <c r="W963" s="13" t="n">
        <f aca="false">G963-E963</f>
        <v>26</v>
      </c>
      <c r="X963" s="10" t="n">
        <f aca="false">YEAR(E963)</f>
        <v>2018</v>
      </c>
      <c r="Y963" s="0" t="str">
        <f aca="false">TEXT(E963,"yyyy-mm")</f>
        <v>2018-09</v>
      </c>
      <c r="Z963" s="0" t="str">
        <f aca="false">"Q"&amp;ROUNDUP(MONTH(E963)/3,0)&amp;"-"&amp;YEAR(E963)</f>
        <v>Q3-2018</v>
      </c>
    </row>
    <row r="964" customFormat="false" ht="14.25" hidden="false" customHeight="false" outlineLevel="0" collapsed="false">
      <c r="A964" s="0" t="s">
        <v>1006</v>
      </c>
      <c r="B964" s="0" t="s">
        <v>34</v>
      </c>
      <c r="C964" s="0" t="s">
        <v>39</v>
      </c>
      <c r="D964" s="9" t="n">
        <v>43300</v>
      </c>
      <c r="E964" s="9" t="n">
        <v>43363</v>
      </c>
      <c r="F964" s="9" t="n">
        <v>43378</v>
      </c>
      <c r="G964" s="9" t="n">
        <v>43383</v>
      </c>
      <c r="H964" s="10" t="s">
        <v>36</v>
      </c>
      <c r="I964" s="0" t="n">
        <v>4</v>
      </c>
      <c r="J964" s="0" t="n">
        <v>44</v>
      </c>
      <c r="K964" s="0" t="n">
        <v>135</v>
      </c>
      <c r="L964" s="0" t="n">
        <v>2</v>
      </c>
      <c r="M964" s="0" t="n">
        <v>1</v>
      </c>
      <c r="N964" s="11" t="n">
        <v>0.05</v>
      </c>
      <c r="O964" s="12" t="n">
        <v>2477.33</v>
      </c>
      <c r="P964" s="12" t="n">
        <v>2914.5</v>
      </c>
      <c r="Q964" s="12" t="n">
        <f aca="false">M964*P964*(1-N964)</f>
        <v>2768.775</v>
      </c>
      <c r="R964" s="12" t="n">
        <f aca="false">M964*O964</f>
        <v>2477.33</v>
      </c>
      <c r="S964" s="12" t="n">
        <f aca="false">Q964-R964</f>
        <v>291.445</v>
      </c>
      <c r="T964" s="11" t="n">
        <f aca="false">IFERROR(S964/Q964,0)</f>
        <v>0.105261352041968</v>
      </c>
      <c r="U964" s="13" t="n">
        <f aca="false">F964-E964</f>
        <v>15</v>
      </c>
      <c r="V964" s="13" t="n">
        <f aca="false">G964-F964</f>
        <v>5</v>
      </c>
      <c r="W964" s="13" t="n">
        <f aca="false">G964-E964</f>
        <v>20</v>
      </c>
      <c r="X964" s="10" t="n">
        <f aca="false">YEAR(E964)</f>
        <v>2018</v>
      </c>
      <c r="Y964" s="0" t="str">
        <f aca="false">TEXT(E964,"yyyy-mm")</f>
        <v>2018-09</v>
      </c>
      <c r="Z964" s="0" t="str">
        <f aca="false">"Q"&amp;ROUNDUP(MONTH(E964)/3,0)&amp;"-"&amp;YEAR(E964)</f>
        <v>Q3-2018</v>
      </c>
    </row>
    <row r="965" customFormat="false" ht="14.25" hidden="false" customHeight="false" outlineLevel="0" collapsed="false">
      <c r="A965" s="0" t="s">
        <v>1007</v>
      </c>
      <c r="B965" s="0" t="s">
        <v>41</v>
      </c>
      <c r="C965" s="0" t="s">
        <v>35</v>
      </c>
      <c r="D965" s="9" t="n">
        <v>43200</v>
      </c>
      <c r="E965" s="9" t="n">
        <v>43364</v>
      </c>
      <c r="F965" s="9" t="n">
        <v>43388</v>
      </c>
      <c r="G965" s="9" t="n">
        <v>43397</v>
      </c>
      <c r="H965" s="10" t="s">
        <v>36</v>
      </c>
      <c r="I965" s="0" t="n">
        <v>24</v>
      </c>
      <c r="J965" s="0" t="n">
        <v>41</v>
      </c>
      <c r="K965" s="0" t="n">
        <v>232</v>
      </c>
      <c r="L965" s="0" t="n">
        <v>46</v>
      </c>
      <c r="M965" s="0" t="n">
        <v>3</v>
      </c>
      <c r="N965" s="11" t="n">
        <v>0.05</v>
      </c>
      <c r="O965" s="12" t="n">
        <v>2858.22</v>
      </c>
      <c r="P965" s="12" t="n">
        <v>5293</v>
      </c>
      <c r="Q965" s="12" t="n">
        <f aca="false">M965*P965*(1-N965)</f>
        <v>15085.05</v>
      </c>
      <c r="R965" s="12" t="n">
        <f aca="false">M965*O965</f>
        <v>8574.66</v>
      </c>
      <c r="S965" s="12" t="n">
        <f aca="false">Q965-R965</f>
        <v>6510.39</v>
      </c>
      <c r="T965" s="11" t="n">
        <f aca="false">IFERROR(S965/Q965,0)</f>
        <v>0.431578947368421</v>
      </c>
      <c r="U965" s="13" t="n">
        <f aca="false">F965-E965</f>
        <v>24</v>
      </c>
      <c r="V965" s="13" t="n">
        <f aca="false">G965-F965</f>
        <v>9</v>
      </c>
      <c r="W965" s="13" t="n">
        <f aca="false">G965-E965</f>
        <v>33</v>
      </c>
      <c r="X965" s="10" t="n">
        <f aca="false">YEAR(E965)</f>
        <v>2018</v>
      </c>
      <c r="Y965" s="0" t="str">
        <f aca="false">TEXT(E965,"yyyy-mm")</f>
        <v>2018-09</v>
      </c>
      <c r="Z965" s="0" t="str">
        <f aca="false">"Q"&amp;ROUNDUP(MONTH(E965)/3,0)&amp;"-"&amp;YEAR(E965)</f>
        <v>Q3-2018</v>
      </c>
    </row>
    <row r="966" customFormat="false" ht="14.25" hidden="false" customHeight="false" outlineLevel="0" collapsed="false">
      <c r="A966" s="0" t="s">
        <v>1008</v>
      </c>
      <c r="B966" s="0" t="s">
        <v>34</v>
      </c>
      <c r="C966" s="0" t="s">
        <v>79</v>
      </c>
      <c r="D966" s="9" t="n">
        <v>43300</v>
      </c>
      <c r="E966" s="9" t="n">
        <v>43364</v>
      </c>
      <c r="F966" s="9" t="n">
        <v>43372</v>
      </c>
      <c r="G966" s="9" t="n">
        <v>43376</v>
      </c>
      <c r="H966" s="10" t="s">
        <v>36</v>
      </c>
      <c r="I966" s="0" t="n">
        <v>2</v>
      </c>
      <c r="J966" s="0" t="n">
        <v>39</v>
      </c>
      <c r="K966" s="0" t="n">
        <v>66</v>
      </c>
      <c r="L966" s="0" t="n">
        <v>15</v>
      </c>
      <c r="M966" s="0" t="n">
        <v>6</v>
      </c>
      <c r="N966" s="11" t="n">
        <v>0.2</v>
      </c>
      <c r="O966" s="12" t="n">
        <v>406.82</v>
      </c>
      <c r="P966" s="12" t="n">
        <v>924.6</v>
      </c>
      <c r="Q966" s="12" t="n">
        <f aca="false">M966*P966*(1-N966)</f>
        <v>4438.08</v>
      </c>
      <c r="R966" s="12" t="n">
        <f aca="false">M966*O966</f>
        <v>2440.92</v>
      </c>
      <c r="S966" s="12" t="n">
        <f aca="false">Q966-R966</f>
        <v>1997.16</v>
      </c>
      <c r="T966" s="11" t="n">
        <f aca="false">IFERROR(S966/Q966,0)</f>
        <v>0.450005407743889</v>
      </c>
      <c r="U966" s="13" t="n">
        <f aca="false">F966-E966</f>
        <v>8</v>
      </c>
      <c r="V966" s="13" t="n">
        <f aca="false">G966-F966</f>
        <v>4</v>
      </c>
      <c r="W966" s="13" t="n">
        <f aca="false">G966-E966</f>
        <v>12</v>
      </c>
      <c r="X966" s="10" t="n">
        <f aca="false">YEAR(E966)</f>
        <v>2018</v>
      </c>
      <c r="Y966" s="0" t="str">
        <f aca="false">TEXT(E966,"yyyy-mm")</f>
        <v>2018-09</v>
      </c>
      <c r="Z966" s="0" t="str">
        <f aca="false">"Q"&amp;ROUNDUP(MONTH(E966)/3,0)&amp;"-"&amp;YEAR(E966)</f>
        <v>Q3-2018</v>
      </c>
    </row>
    <row r="967" customFormat="false" ht="14.25" hidden="false" customHeight="false" outlineLevel="0" collapsed="false">
      <c r="A967" s="0" t="s">
        <v>1009</v>
      </c>
      <c r="B967" s="0" t="s">
        <v>34</v>
      </c>
      <c r="C967" s="0" t="s">
        <v>39</v>
      </c>
      <c r="D967" s="9" t="n">
        <v>43300</v>
      </c>
      <c r="E967" s="9" t="n">
        <v>43364</v>
      </c>
      <c r="F967" s="9" t="n">
        <v>43373</v>
      </c>
      <c r="G967" s="9" t="n">
        <v>43382</v>
      </c>
      <c r="H967" s="10" t="s">
        <v>36</v>
      </c>
      <c r="I967" s="0" t="n">
        <v>4</v>
      </c>
      <c r="J967" s="0" t="n">
        <v>47</v>
      </c>
      <c r="K967" s="0" t="n">
        <v>160</v>
      </c>
      <c r="L967" s="0" t="n">
        <v>1</v>
      </c>
      <c r="M967" s="0" t="n">
        <v>4</v>
      </c>
      <c r="N967" s="11" t="n">
        <v>0.1</v>
      </c>
      <c r="O967" s="12" t="n">
        <v>619.08</v>
      </c>
      <c r="P967" s="12" t="n">
        <v>884.4</v>
      </c>
      <c r="Q967" s="12" t="n">
        <f aca="false">M967*P967*(1-N967)</f>
        <v>3183.84</v>
      </c>
      <c r="R967" s="12" t="n">
        <f aca="false">M967*O967</f>
        <v>2476.32</v>
      </c>
      <c r="S967" s="12" t="n">
        <f aca="false">Q967-R967</f>
        <v>707.52</v>
      </c>
      <c r="T967" s="11" t="n">
        <f aca="false">IFERROR(S967/Q967,0)</f>
        <v>0.222222222222222</v>
      </c>
      <c r="U967" s="13" t="n">
        <f aca="false">F967-E967</f>
        <v>9</v>
      </c>
      <c r="V967" s="13" t="n">
        <f aca="false">G967-F967</f>
        <v>9</v>
      </c>
      <c r="W967" s="13" t="n">
        <f aca="false">G967-E967</f>
        <v>18</v>
      </c>
      <c r="X967" s="10" t="n">
        <f aca="false">YEAR(E967)</f>
        <v>2018</v>
      </c>
      <c r="Y967" s="0" t="str">
        <f aca="false">TEXT(E967,"yyyy-mm")</f>
        <v>2018-09</v>
      </c>
      <c r="Z967" s="0" t="str">
        <f aca="false">"Q"&amp;ROUNDUP(MONTH(E967)/3,0)&amp;"-"&amp;YEAR(E967)</f>
        <v>Q3-2018</v>
      </c>
    </row>
    <row r="968" customFormat="false" ht="14.25" hidden="false" customHeight="false" outlineLevel="0" collapsed="false">
      <c r="A968" s="0" t="s">
        <v>1010</v>
      </c>
      <c r="B968" s="0" t="s">
        <v>38</v>
      </c>
      <c r="C968" s="0" t="s">
        <v>48</v>
      </c>
      <c r="D968" s="9" t="n">
        <v>43300</v>
      </c>
      <c r="E968" s="9" t="n">
        <v>43364</v>
      </c>
      <c r="F968" s="9" t="n">
        <v>43368</v>
      </c>
      <c r="G968" s="9" t="n">
        <v>43376</v>
      </c>
      <c r="H968" s="10" t="s">
        <v>36</v>
      </c>
      <c r="I968" s="0" t="n">
        <v>18</v>
      </c>
      <c r="J968" s="0" t="n">
        <v>3</v>
      </c>
      <c r="K968" s="0" t="n">
        <v>58</v>
      </c>
      <c r="L968" s="0" t="n">
        <v>11</v>
      </c>
      <c r="M968" s="0" t="n">
        <v>7</v>
      </c>
      <c r="N968" s="11" t="n">
        <v>0.4</v>
      </c>
      <c r="O968" s="12" t="n">
        <v>1819.59</v>
      </c>
      <c r="P968" s="12" t="n">
        <v>2458.9</v>
      </c>
      <c r="Q968" s="12" t="n">
        <f aca="false">M968*P968*(1-N968)</f>
        <v>10327.38</v>
      </c>
      <c r="R968" s="12" t="n">
        <f aca="false">M968*O968</f>
        <v>12737.13</v>
      </c>
      <c r="S968" s="12" t="n">
        <f aca="false">Q968-R968</f>
        <v>-2409.75</v>
      </c>
      <c r="T968" s="11" t="n">
        <f aca="false">IFERROR(S968/Q968,0)</f>
        <v>-0.233336044572776</v>
      </c>
      <c r="U968" s="13" t="n">
        <f aca="false">F968-E968</f>
        <v>4</v>
      </c>
      <c r="V968" s="13" t="n">
        <f aca="false">G968-F968</f>
        <v>8</v>
      </c>
      <c r="W968" s="13" t="n">
        <f aca="false">G968-E968</f>
        <v>12</v>
      </c>
      <c r="X968" s="10" t="n">
        <f aca="false">YEAR(E968)</f>
        <v>2018</v>
      </c>
      <c r="Y968" s="0" t="str">
        <f aca="false">TEXT(E968,"yyyy-mm")</f>
        <v>2018-09</v>
      </c>
      <c r="Z968" s="0" t="str">
        <f aca="false">"Q"&amp;ROUNDUP(MONTH(E968)/3,0)&amp;"-"&amp;YEAR(E968)</f>
        <v>Q3-2018</v>
      </c>
    </row>
    <row r="969" customFormat="false" ht="14.25" hidden="false" customHeight="false" outlineLevel="0" collapsed="false">
      <c r="A969" s="0" t="s">
        <v>1011</v>
      </c>
      <c r="B969" s="0" t="s">
        <v>34</v>
      </c>
      <c r="C969" s="0" t="s">
        <v>58</v>
      </c>
      <c r="D969" s="9" t="n">
        <v>43200</v>
      </c>
      <c r="E969" s="9" t="n">
        <v>43364</v>
      </c>
      <c r="F969" s="9" t="n">
        <v>43387</v>
      </c>
      <c r="G969" s="9" t="n">
        <v>43388</v>
      </c>
      <c r="H969" s="10" t="s">
        <v>36</v>
      </c>
      <c r="I969" s="0" t="n">
        <v>3</v>
      </c>
      <c r="J969" s="0" t="n">
        <v>42</v>
      </c>
      <c r="K969" s="0" t="n">
        <v>357</v>
      </c>
      <c r="L969" s="0" t="n">
        <v>18</v>
      </c>
      <c r="M969" s="0" t="n">
        <v>8</v>
      </c>
      <c r="N969" s="11" t="n">
        <v>0.05</v>
      </c>
      <c r="O969" s="12" t="n">
        <v>656.47</v>
      </c>
      <c r="P969" s="12" t="n">
        <v>924.6</v>
      </c>
      <c r="Q969" s="12" t="n">
        <f aca="false">M969*P969*(1-N969)</f>
        <v>7026.96</v>
      </c>
      <c r="R969" s="12" t="n">
        <f aca="false">M969*O969</f>
        <v>5251.76</v>
      </c>
      <c r="S969" s="12" t="n">
        <f aca="false">Q969-R969</f>
        <v>1775.2</v>
      </c>
      <c r="T969" s="11" t="n">
        <f aca="false">IFERROR(S969/Q969,0)</f>
        <v>0.252627025057777</v>
      </c>
      <c r="U969" s="13" t="n">
        <f aca="false">F969-E969</f>
        <v>23</v>
      </c>
      <c r="V969" s="13" t="n">
        <f aca="false">G969-F969</f>
        <v>1</v>
      </c>
      <c r="W969" s="13" t="n">
        <f aca="false">G969-E969</f>
        <v>24</v>
      </c>
      <c r="X969" s="10" t="n">
        <f aca="false">YEAR(E969)</f>
        <v>2018</v>
      </c>
      <c r="Y969" s="0" t="str">
        <f aca="false">TEXT(E969,"yyyy-mm")</f>
        <v>2018-09</v>
      </c>
      <c r="Z969" s="0" t="str">
        <f aca="false">"Q"&amp;ROUNDUP(MONTH(E969)/3,0)&amp;"-"&amp;YEAR(E969)</f>
        <v>Q3-2018</v>
      </c>
    </row>
    <row r="970" customFormat="false" ht="14.25" hidden="false" customHeight="false" outlineLevel="0" collapsed="false">
      <c r="A970" s="0" t="s">
        <v>1012</v>
      </c>
      <c r="B970" s="0" t="s">
        <v>34</v>
      </c>
      <c r="C970" s="0" t="s">
        <v>39</v>
      </c>
      <c r="D970" s="9" t="n">
        <v>43200</v>
      </c>
      <c r="E970" s="9" t="n">
        <v>43364</v>
      </c>
      <c r="F970" s="9" t="n">
        <v>43376</v>
      </c>
      <c r="G970" s="9" t="n">
        <v>43385</v>
      </c>
      <c r="H970" s="10" t="s">
        <v>36</v>
      </c>
      <c r="I970" s="0" t="n">
        <v>8</v>
      </c>
      <c r="J970" s="0" t="n">
        <v>12</v>
      </c>
      <c r="K970" s="0" t="n">
        <v>101</v>
      </c>
      <c r="L970" s="0" t="n">
        <v>21</v>
      </c>
      <c r="M970" s="0" t="n">
        <v>8</v>
      </c>
      <c r="N970" s="11" t="n">
        <v>0.05</v>
      </c>
      <c r="O970" s="12" t="n">
        <v>3235.9</v>
      </c>
      <c r="P970" s="12" t="n">
        <v>6344.9</v>
      </c>
      <c r="Q970" s="12" t="n">
        <f aca="false">M970*P970*(1-N970)</f>
        <v>48221.24</v>
      </c>
      <c r="R970" s="12" t="n">
        <f aca="false">M970*O970</f>
        <v>25887.2</v>
      </c>
      <c r="S970" s="12" t="n">
        <f aca="false">Q970-R970</f>
        <v>22334.04</v>
      </c>
      <c r="T970" s="11" t="n">
        <f aca="false">IFERROR(S970/Q970,0)</f>
        <v>0.463157728834845</v>
      </c>
      <c r="U970" s="13" t="n">
        <f aca="false">F970-E970</f>
        <v>12</v>
      </c>
      <c r="V970" s="13" t="n">
        <f aca="false">G970-F970</f>
        <v>9</v>
      </c>
      <c r="W970" s="13" t="n">
        <f aca="false">G970-E970</f>
        <v>21</v>
      </c>
      <c r="X970" s="10" t="n">
        <f aca="false">YEAR(E970)</f>
        <v>2018</v>
      </c>
      <c r="Y970" s="0" t="str">
        <f aca="false">TEXT(E970,"yyyy-mm")</f>
        <v>2018-09</v>
      </c>
      <c r="Z970" s="0" t="str">
        <f aca="false">"Q"&amp;ROUNDUP(MONTH(E970)/3,0)&amp;"-"&amp;YEAR(E970)</f>
        <v>Q3-2018</v>
      </c>
    </row>
    <row r="971" customFormat="false" ht="14.25" hidden="false" customHeight="false" outlineLevel="0" collapsed="false">
      <c r="A971" s="0" t="s">
        <v>1013</v>
      </c>
      <c r="B971" s="0" t="s">
        <v>38</v>
      </c>
      <c r="C971" s="0" t="s">
        <v>48</v>
      </c>
      <c r="D971" s="9" t="n">
        <v>43300</v>
      </c>
      <c r="E971" s="9" t="n">
        <v>43364</v>
      </c>
      <c r="F971" s="9" t="n">
        <v>43382</v>
      </c>
      <c r="G971" s="9" t="n">
        <v>43385</v>
      </c>
      <c r="H971" s="10" t="s">
        <v>36</v>
      </c>
      <c r="I971" s="0" t="n">
        <v>18</v>
      </c>
      <c r="J971" s="0" t="n">
        <v>14</v>
      </c>
      <c r="K971" s="0" t="n">
        <v>22</v>
      </c>
      <c r="L971" s="0" t="n">
        <v>44</v>
      </c>
      <c r="M971" s="0" t="n">
        <v>2</v>
      </c>
      <c r="N971" s="11" t="n">
        <v>0.4</v>
      </c>
      <c r="O971" s="12" t="n">
        <v>2910.35</v>
      </c>
      <c r="P971" s="12" t="n">
        <v>3932.9</v>
      </c>
      <c r="Q971" s="12" t="n">
        <f aca="false">M971*P971*(1-N971)</f>
        <v>4719.48</v>
      </c>
      <c r="R971" s="12" t="n">
        <f aca="false">M971*O971</f>
        <v>5820.7</v>
      </c>
      <c r="S971" s="12" t="n">
        <f aca="false">Q971-R971</f>
        <v>-1101.22</v>
      </c>
      <c r="T971" s="11" t="n">
        <f aca="false">IFERROR(S971/Q971,0)</f>
        <v>-0.233335028435336</v>
      </c>
      <c r="U971" s="13" t="n">
        <f aca="false">F971-E971</f>
        <v>18</v>
      </c>
      <c r="V971" s="13" t="n">
        <f aca="false">G971-F971</f>
        <v>3</v>
      </c>
      <c r="W971" s="13" t="n">
        <f aca="false">G971-E971</f>
        <v>21</v>
      </c>
      <c r="X971" s="10" t="n">
        <f aca="false">YEAR(E971)</f>
        <v>2018</v>
      </c>
      <c r="Y971" s="0" t="str">
        <f aca="false">TEXT(E971,"yyyy-mm")</f>
        <v>2018-09</v>
      </c>
      <c r="Z971" s="0" t="str">
        <f aca="false">"Q"&amp;ROUNDUP(MONTH(E971)/3,0)&amp;"-"&amp;YEAR(E971)</f>
        <v>Q3-2018</v>
      </c>
    </row>
    <row r="972" customFormat="false" ht="14.25" hidden="false" customHeight="false" outlineLevel="0" collapsed="false">
      <c r="A972" s="0" t="s">
        <v>1014</v>
      </c>
      <c r="B972" s="0" t="s">
        <v>41</v>
      </c>
      <c r="C972" s="0" t="s">
        <v>46</v>
      </c>
      <c r="D972" s="9" t="n">
        <v>43200</v>
      </c>
      <c r="E972" s="9" t="n">
        <v>43365</v>
      </c>
      <c r="F972" s="9" t="n">
        <v>43389</v>
      </c>
      <c r="G972" s="9" t="n">
        <v>43399</v>
      </c>
      <c r="H972" s="10" t="s">
        <v>36</v>
      </c>
      <c r="I972" s="0" t="n">
        <v>23</v>
      </c>
      <c r="J972" s="0" t="n">
        <v>3</v>
      </c>
      <c r="K972" s="0" t="n">
        <v>296</v>
      </c>
      <c r="L972" s="0" t="n">
        <v>40</v>
      </c>
      <c r="M972" s="0" t="n">
        <v>5</v>
      </c>
      <c r="N972" s="11" t="n">
        <v>0.075</v>
      </c>
      <c r="O972" s="12" t="n">
        <v>500.49</v>
      </c>
      <c r="P972" s="12" t="n">
        <v>1112.2</v>
      </c>
      <c r="Q972" s="12" t="n">
        <f aca="false">M972*P972*(1-N972)</f>
        <v>5143.925</v>
      </c>
      <c r="R972" s="12" t="n">
        <f aca="false">M972*O972</f>
        <v>2502.45</v>
      </c>
      <c r="S972" s="12" t="n">
        <f aca="false">Q972-R972</f>
        <v>2641.475</v>
      </c>
      <c r="T972" s="11" t="n">
        <f aca="false">IFERROR(S972/Q972,0)</f>
        <v>0.513513513513514</v>
      </c>
      <c r="U972" s="13" t="n">
        <f aca="false">F972-E972</f>
        <v>24</v>
      </c>
      <c r="V972" s="13" t="n">
        <f aca="false">G972-F972</f>
        <v>10</v>
      </c>
      <c r="W972" s="13" t="n">
        <f aca="false">G972-E972</f>
        <v>34</v>
      </c>
      <c r="X972" s="10" t="n">
        <f aca="false">YEAR(E972)</f>
        <v>2018</v>
      </c>
      <c r="Y972" s="0" t="str">
        <f aca="false">TEXT(E972,"yyyy-mm")</f>
        <v>2018-09</v>
      </c>
      <c r="Z972" s="0" t="str">
        <f aca="false">"Q"&amp;ROUNDUP(MONTH(E972)/3,0)&amp;"-"&amp;YEAR(E972)</f>
        <v>Q3-2018</v>
      </c>
    </row>
    <row r="973" customFormat="false" ht="14.25" hidden="false" customHeight="false" outlineLevel="0" collapsed="false">
      <c r="A973" s="0" t="s">
        <v>1015</v>
      </c>
      <c r="B973" s="0" t="s">
        <v>41</v>
      </c>
      <c r="C973" s="0" t="s">
        <v>35</v>
      </c>
      <c r="D973" s="9" t="n">
        <v>43300</v>
      </c>
      <c r="E973" s="9" t="n">
        <v>43365</v>
      </c>
      <c r="F973" s="9" t="n">
        <v>43374</v>
      </c>
      <c r="G973" s="9" t="n">
        <v>43376</v>
      </c>
      <c r="H973" s="10" t="s">
        <v>36</v>
      </c>
      <c r="I973" s="0" t="n">
        <v>23</v>
      </c>
      <c r="J973" s="0" t="n">
        <v>46</v>
      </c>
      <c r="K973" s="0" t="n">
        <v>261</v>
      </c>
      <c r="L973" s="0" t="n">
        <v>30</v>
      </c>
      <c r="M973" s="0" t="n">
        <v>7</v>
      </c>
      <c r="N973" s="11" t="n">
        <v>0.15</v>
      </c>
      <c r="O973" s="12" t="n">
        <v>370.85</v>
      </c>
      <c r="P973" s="12" t="n">
        <v>904.5</v>
      </c>
      <c r="Q973" s="12" t="n">
        <f aca="false">M973*P973*(1-N973)</f>
        <v>5381.775</v>
      </c>
      <c r="R973" s="12" t="n">
        <f aca="false">M973*O973</f>
        <v>2595.95</v>
      </c>
      <c r="S973" s="12" t="n">
        <f aca="false">Q973-R973</f>
        <v>2785.825</v>
      </c>
      <c r="T973" s="11" t="n">
        <f aca="false">IFERROR(S973/Q973,0)</f>
        <v>0.51764055539297</v>
      </c>
      <c r="U973" s="13" t="n">
        <f aca="false">F973-E973</f>
        <v>9</v>
      </c>
      <c r="V973" s="13" t="n">
        <f aca="false">G973-F973</f>
        <v>2</v>
      </c>
      <c r="W973" s="13" t="n">
        <f aca="false">G973-E973</f>
        <v>11</v>
      </c>
      <c r="X973" s="10" t="n">
        <f aca="false">YEAR(E973)</f>
        <v>2018</v>
      </c>
      <c r="Y973" s="0" t="str">
        <f aca="false">TEXT(E973,"yyyy-mm")</f>
        <v>2018-09</v>
      </c>
      <c r="Z973" s="0" t="str">
        <f aca="false">"Q"&amp;ROUNDUP(MONTH(E973)/3,0)&amp;"-"&amp;YEAR(E973)</f>
        <v>Q3-2018</v>
      </c>
    </row>
    <row r="974" customFormat="false" ht="14.25" hidden="false" customHeight="false" outlineLevel="0" collapsed="false">
      <c r="A974" s="0" t="s">
        <v>1016</v>
      </c>
      <c r="B974" s="0" t="s">
        <v>38</v>
      </c>
      <c r="C974" s="0" t="s">
        <v>39</v>
      </c>
      <c r="D974" s="9" t="n">
        <v>43300</v>
      </c>
      <c r="E974" s="9" t="n">
        <v>43365</v>
      </c>
      <c r="F974" s="9" t="n">
        <v>43379</v>
      </c>
      <c r="G974" s="9" t="n">
        <v>43380</v>
      </c>
      <c r="H974" s="10" t="s">
        <v>36</v>
      </c>
      <c r="I974" s="0" t="n">
        <v>15</v>
      </c>
      <c r="J974" s="0" t="n">
        <v>50</v>
      </c>
      <c r="K974" s="0" t="n">
        <v>93</v>
      </c>
      <c r="L974" s="0" t="n">
        <v>28</v>
      </c>
      <c r="M974" s="0" t="n">
        <v>2</v>
      </c>
      <c r="N974" s="11" t="n">
        <v>0.075</v>
      </c>
      <c r="O974" s="12" t="n">
        <v>524.61</v>
      </c>
      <c r="P974" s="12" t="n">
        <v>1165.8</v>
      </c>
      <c r="Q974" s="12" t="n">
        <f aca="false">M974*P974*(1-N974)</f>
        <v>2156.73</v>
      </c>
      <c r="R974" s="12" t="n">
        <f aca="false">M974*O974</f>
        <v>1049.22</v>
      </c>
      <c r="S974" s="12" t="n">
        <f aca="false">Q974-R974</f>
        <v>1107.51</v>
      </c>
      <c r="T974" s="11" t="n">
        <f aca="false">IFERROR(S974/Q974,0)</f>
        <v>0.513513513513514</v>
      </c>
      <c r="U974" s="13" t="n">
        <f aca="false">F974-E974</f>
        <v>14</v>
      </c>
      <c r="V974" s="13" t="n">
        <f aca="false">G974-F974</f>
        <v>1</v>
      </c>
      <c r="W974" s="13" t="n">
        <f aca="false">G974-E974</f>
        <v>15</v>
      </c>
      <c r="X974" s="10" t="n">
        <f aca="false">YEAR(E974)</f>
        <v>2018</v>
      </c>
      <c r="Y974" s="0" t="str">
        <f aca="false">TEXT(E974,"yyyy-mm")</f>
        <v>2018-09</v>
      </c>
      <c r="Z974" s="0" t="str">
        <f aca="false">"Q"&amp;ROUNDUP(MONTH(E974)/3,0)&amp;"-"&amp;YEAR(E974)</f>
        <v>Q3-2018</v>
      </c>
    </row>
    <row r="975" customFormat="false" ht="14.25" hidden="false" customHeight="false" outlineLevel="0" collapsed="false">
      <c r="A975" s="0" t="s">
        <v>1017</v>
      </c>
      <c r="B975" s="0" t="s">
        <v>34</v>
      </c>
      <c r="C975" s="0" t="s">
        <v>46</v>
      </c>
      <c r="D975" s="9" t="n">
        <v>43200</v>
      </c>
      <c r="E975" s="9" t="n">
        <v>43365</v>
      </c>
      <c r="F975" s="9" t="n">
        <v>43373</v>
      </c>
      <c r="G975" s="9" t="n">
        <v>43378</v>
      </c>
      <c r="H975" s="10" t="s">
        <v>36</v>
      </c>
      <c r="I975" s="0" t="n">
        <v>1</v>
      </c>
      <c r="J975" s="0" t="n">
        <v>14</v>
      </c>
      <c r="K975" s="0" t="n">
        <v>291</v>
      </c>
      <c r="L975" s="0" t="n">
        <v>5</v>
      </c>
      <c r="M975" s="0" t="n">
        <v>7</v>
      </c>
      <c r="N975" s="11" t="n">
        <v>0.15</v>
      </c>
      <c r="O975" s="12" t="n">
        <v>116.71</v>
      </c>
      <c r="P975" s="12" t="n">
        <v>174.2</v>
      </c>
      <c r="Q975" s="12" t="n">
        <f aca="false">M975*P975*(1-N975)</f>
        <v>1036.49</v>
      </c>
      <c r="R975" s="12" t="n">
        <f aca="false">M975*O975</f>
        <v>816.97</v>
      </c>
      <c r="S975" s="12" t="n">
        <f aca="false">Q975-R975</f>
        <v>219.52</v>
      </c>
      <c r="T975" s="11" t="n">
        <f aca="false">IFERROR(S975/Q975,0)</f>
        <v>0.21179172013237</v>
      </c>
      <c r="U975" s="13" t="n">
        <f aca="false">F975-E975</f>
        <v>8</v>
      </c>
      <c r="V975" s="13" t="n">
        <f aca="false">G975-F975</f>
        <v>5</v>
      </c>
      <c r="W975" s="13" t="n">
        <f aca="false">G975-E975</f>
        <v>13</v>
      </c>
      <c r="X975" s="10" t="n">
        <f aca="false">YEAR(E975)</f>
        <v>2018</v>
      </c>
      <c r="Y975" s="0" t="str">
        <f aca="false">TEXT(E975,"yyyy-mm")</f>
        <v>2018-09</v>
      </c>
      <c r="Z975" s="0" t="str">
        <f aca="false">"Q"&amp;ROUNDUP(MONTH(E975)/3,0)&amp;"-"&amp;YEAR(E975)</f>
        <v>Q3-2018</v>
      </c>
    </row>
    <row r="976" customFormat="false" ht="14.25" hidden="false" customHeight="false" outlineLevel="0" collapsed="false">
      <c r="A976" s="0" t="s">
        <v>1018</v>
      </c>
      <c r="B976" s="0" t="s">
        <v>34</v>
      </c>
      <c r="C976" s="0" t="s">
        <v>46</v>
      </c>
      <c r="D976" s="9" t="n">
        <v>43200</v>
      </c>
      <c r="E976" s="9" t="n">
        <v>43365</v>
      </c>
      <c r="F976" s="9" t="n">
        <v>43386</v>
      </c>
      <c r="G976" s="9" t="n">
        <v>43395</v>
      </c>
      <c r="H976" s="10" t="s">
        <v>36</v>
      </c>
      <c r="I976" s="0" t="n">
        <v>11</v>
      </c>
      <c r="J976" s="0" t="n">
        <v>27</v>
      </c>
      <c r="K976" s="0" t="n">
        <v>320</v>
      </c>
      <c r="L976" s="0" t="n">
        <v>38</v>
      </c>
      <c r="M976" s="0" t="n">
        <v>6</v>
      </c>
      <c r="N976" s="11" t="n">
        <v>0.075</v>
      </c>
      <c r="O976" s="12" t="n">
        <v>1379.53</v>
      </c>
      <c r="P976" s="12" t="n">
        <v>2378.5</v>
      </c>
      <c r="Q976" s="12" t="n">
        <f aca="false">M976*P976*(1-N976)</f>
        <v>13200.675</v>
      </c>
      <c r="R976" s="12" t="n">
        <f aca="false">M976*O976</f>
        <v>8277.18</v>
      </c>
      <c r="S976" s="12" t="n">
        <f aca="false">Q976-R976</f>
        <v>4923.495</v>
      </c>
      <c r="T976" s="11" t="n">
        <f aca="false">IFERROR(S976/Q976,0)</f>
        <v>0.372972972972973</v>
      </c>
      <c r="U976" s="13" t="n">
        <f aca="false">F976-E976</f>
        <v>21</v>
      </c>
      <c r="V976" s="13" t="n">
        <f aca="false">G976-F976</f>
        <v>9</v>
      </c>
      <c r="W976" s="13" t="n">
        <f aca="false">G976-E976</f>
        <v>30</v>
      </c>
      <c r="X976" s="10" t="n">
        <f aca="false">YEAR(E976)</f>
        <v>2018</v>
      </c>
      <c r="Y976" s="0" t="str">
        <f aca="false">TEXT(E976,"yyyy-mm")</f>
        <v>2018-09</v>
      </c>
      <c r="Z976" s="0" t="str">
        <f aca="false">"Q"&amp;ROUNDUP(MONTH(E976)/3,0)&amp;"-"&amp;YEAR(E976)</f>
        <v>Q3-2018</v>
      </c>
    </row>
    <row r="977" customFormat="false" ht="14.25" hidden="false" customHeight="false" outlineLevel="0" collapsed="false">
      <c r="A977" s="0" t="s">
        <v>1019</v>
      </c>
      <c r="B977" s="0" t="s">
        <v>34</v>
      </c>
      <c r="C977" s="0" t="s">
        <v>58</v>
      </c>
      <c r="D977" s="9" t="n">
        <v>43300</v>
      </c>
      <c r="E977" s="9" t="n">
        <v>43365</v>
      </c>
      <c r="F977" s="9" t="n">
        <v>43371</v>
      </c>
      <c r="G977" s="9" t="n">
        <v>43375</v>
      </c>
      <c r="H977" s="10" t="s">
        <v>36</v>
      </c>
      <c r="I977" s="0" t="n">
        <v>2</v>
      </c>
      <c r="J977" s="0" t="n">
        <v>18</v>
      </c>
      <c r="K977" s="0" t="n">
        <v>362</v>
      </c>
      <c r="L977" s="0" t="n">
        <v>29</v>
      </c>
      <c r="M977" s="0" t="n">
        <v>4</v>
      </c>
      <c r="N977" s="11" t="n">
        <v>0.1</v>
      </c>
      <c r="O977" s="12" t="n">
        <v>850.83</v>
      </c>
      <c r="P977" s="12" t="n">
        <v>1025.1</v>
      </c>
      <c r="Q977" s="12" t="n">
        <f aca="false">M977*P977*(1-N977)</f>
        <v>3690.36</v>
      </c>
      <c r="R977" s="12" t="n">
        <f aca="false">M977*O977</f>
        <v>3403.32</v>
      </c>
      <c r="S977" s="12" t="n">
        <f aca="false">Q977-R977</f>
        <v>287.04</v>
      </c>
      <c r="T977" s="11" t="n">
        <f aca="false">IFERROR(S977/Q977,0)</f>
        <v>0.0777810294930575</v>
      </c>
      <c r="U977" s="13" t="n">
        <f aca="false">F977-E977</f>
        <v>6</v>
      </c>
      <c r="V977" s="13" t="n">
        <f aca="false">G977-F977</f>
        <v>4</v>
      </c>
      <c r="W977" s="13" t="n">
        <f aca="false">G977-E977</f>
        <v>10</v>
      </c>
      <c r="X977" s="10" t="n">
        <f aca="false">YEAR(E977)</f>
        <v>2018</v>
      </c>
      <c r="Y977" s="0" t="str">
        <f aca="false">TEXT(E977,"yyyy-mm")</f>
        <v>2018-09</v>
      </c>
      <c r="Z977" s="0" t="str">
        <f aca="false">"Q"&amp;ROUNDUP(MONTH(E977)/3,0)&amp;"-"&amp;YEAR(E977)</f>
        <v>Q3-2018</v>
      </c>
    </row>
    <row r="978" customFormat="false" ht="14.25" hidden="false" customHeight="false" outlineLevel="0" collapsed="false">
      <c r="A978" s="0" t="s">
        <v>1020</v>
      </c>
      <c r="B978" s="0" t="s">
        <v>34</v>
      </c>
      <c r="C978" s="0" t="s">
        <v>39</v>
      </c>
      <c r="D978" s="9" t="n">
        <v>43300</v>
      </c>
      <c r="E978" s="9" t="n">
        <v>43365</v>
      </c>
      <c r="F978" s="9" t="n">
        <v>43389</v>
      </c>
      <c r="G978" s="9" t="n">
        <v>43394</v>
      </c>
      <c r="H978" s="10" t="s">
        <v>36</v>
      </c>
      <c r="I978" s="0" t="n">
        <v>7</v>
      </c>
      <c r="J978" s="0" t="n">
        <v>11</v>
      </c>
      <c r="K978" s="0" t="n">
        <v>100</v>
      </c>
      <c r="L978" s="0" t="n">
        <v>17</v>
      </c>
      <c r="M978" s="0" t="n">
        <v>6</v>
      </c>
      <c r="N978" s="11" t="n">
        <v>0.075</v>
      </c>
      <c r="O978" s="12" t="n">
        <v>2034.72</v>
      </c>
      <c r="P978" s="12" t="n">
        <v>3839.1</v>
      </c>
      <c r="Q978" s="12" t="n">
        <f aca="false">M978*P978*(1-N978)</f>
        <v>21307.005</v>
      </c>
      <c r="R978" s="12" t="n">
        <f aca="false">M978*O978</f>
        <v>12208.32</v>
      </c>
      <c r="S978" s="12" t="n">
        <f aca="false">Q978-R978</f>
        <v>9098.685</v>
      </c>
      <c r="T978" s="11" t="n">
        <f aca="false">IFERROR(S978/Q978,0)</f>
        <v>0.42702787181962</v>
      </c>
      <c r="U978" s="13" t="n">
        <f aca="false">F978-E978</f>
        <v>24</v>
      </c>
      <c r="V978" s="13" t="n">
        <f aca="false">G978-F978</f>
        <v>5</v>
      </c>
      <c r="W978" s="13" t="n">
        <f aca="false">G978-E978</f>
        <v>29</v>
      </c>
      <c r="X978" s="10" t="n">
        <f aca="false">YEAR(E978)</f>
        <v>2018</v>
      </c>
      <c r="Y978" s="0" t="str">
        <f aca="false">TEXT(E978,"yyyy-mm")</f>
        <v>2018-09</v>
      </c>
      <c r="Z978" s="0" t="str">
        <f aca="false">"Q"&amp;ROUNDUP(MONTH(E978)/3,0)&amp;"-"&amp;YEAR(E978)</f>
        <v>Q3-2018</v>
      </c>
    </row>
    <row r="979" customFormat="false" ht="14.25" hidden="false" customHeight="false" outlineLevel="0" collapsed="false">
      <c r="A979" s="0" t="s">
        <v>1021</v>
      </c>
      <c r="B979" s="0" t="s">
        <v>38</v>
      </c>
      <c r="C979" s="0" t="s">
        <v>39</v>
      </c>
      <c r="D979" s="9" t="n">
        <v>43300</v>
      </c>
      <c r="E979" s="9" t="n">
        <v>43365</v>
      </c>
      <c r="F979" s="9" t="n">
        <v>43388</v>
      </c>
      <c r="G979" s="9" t="n">
        <v>43398</v>
      </c>
      <c r="H979" s="10" t="s">
        <v>36</v>
      </c>
      <c r="I979" s="0" t="n">
        <v>16</v>
      </c>
      <c r="J979" s="0" t="n">
        <v>11</v>
      </c>
      <c r="K979" s="0" t="n">
        <v>170</v>
      </c>
      <c r="L979" s="0" t="n">
        <v>34</v>
      </c>
      <c r="M979" s="0" t="n">
        <v>8</v>
      </c>
      <c r="N979" s="11" t="n">
        <v>0.15</v>
      </c>
      <c r="O979" s="12" t="n">
        <v>650.03</v>
      </c>
      <c r="P979" s="12" t="n">
        <v>1031.8</v>
      </c>
      <c r="Q979" s="12" t="n">
        <f aca="false">M979*P979*(1-N979)</f>
        <v>7016.24</v>
      </c>
      <c r="R979" s="12" t="n">
        <f aca="false">M979*O979</f>
        <v>5200.24</v>
      </c>
      <c r="S979" s="12" t="n">
        <f aca="false">Q979-R979</f>
        <v>1816</v>
      </c>
      <c r="T979" s="11" t="n">
        <f aca="false">IFERROR(S979/Q979,0)</f>
        <v>0.25882809025917</v>
      </c>
      <c r="U979" s="13" t="n">
        <f aca="false">F979-E979</f>
        <v>23</v>
      </c>
      <c r="V979" s="13" t="n">
        <f aca="false">G979-F979</f>
        <v>10</v>
      </c>
      <c r="W979" s="13" t="n">
        <f aca="false">G979-E979</f>
        <v>33</v>
      </c>
      <c r="X979" s="10" t="n">
        <f aca="false">YEAR(E979)</f>
        <v>2018</v>
      </c>
      <c r="Y979" s="0" t="str">
        <f aca="false">TEXT(E979,"yyyy-mm")</f>
        <v>2018-09</v>
      </c>
      <c r="Z979" s="0" t="str">
        <f aca="false">"Q"&amp;ROUNDUP(MONTH(E979)/3,0)&amp;"-"&amp;YEAR(E979)</f>
        <v>Q3-2018</v>
      </c>
    </row>
    <row r="980" customFormat="false" ht="14.25" hidden="false" customHeight="false" outlineLevel="0" collapsed="false">
      <c r="A980" s="0" t="s">
        <v>1022</v>
      </c>
      <c r="B980" s="0" t="s">
        <v>43</v>
      </c>
      <c r="C980" s="0" t="s">
        <v>58</v>
      </c>
      <c r="D980" s="9" t="n">
        <v>43200</v>
      </c>
      <c r="E980" s="9" t="n">
        <v>43365</v>
      </c>
      <c r="F980" s="9" t="n">
        <v>43382</v>
      </c>
      <c r="G980" s="9" t="n">
        <v>43384</v>
      </c>
      <c r="H980" s="10" t="s">
        <v>36</v>
      </c>
      <c r="I980" s="0" t="n">
        <v>27</v>
      </c>
      <c r="J980" s="0" t="n">
        <v>7</v>
      </c>
      <c r="K980" s="0" t="n">
        <v>336</v>
      </c>
      <c r="L980" s="0" t="n">
        <v>16</v>
      </c>
      <c r="M980" s="0" t="n">
        <v>6</v>
      </c>
      <c r="N980" s="11" t="n">
        <v>0.05</v>
      </c>
      <c r="O980" s="12" t="n">
        <v>623.1</v>
      </c>
      <c r="P980" s="12" t="n">
        <v>1005</v>
      </c>
      <c r="Q980" s="12" t="n">
        <f aca="false">M980*P980*(1-N980)</f>
        <v>5728.5</v>
      </c>
      <c r="R980" s="12" t="n">
        <f aca="false">M980*O980</f>
        <v>3738.6</v>
      </c>
      <c r="S980" s="12" t="n">
        <f aca="false">Q980-R980</f>
        <v>1989.9</v>
      </c>
      <c r="T980" s="11" t="n">
        <f aca="false">IFERROR(S980/Q980,0)</f>
        <v>0.347368421052632</v>
      </c>
      <c r="U980" s="13" t="n">
        <f aca="false">F980-E980</f>
        <v>17</v>
      </c>
      <c r="V980" s="13" t="n">
        <f aca="false">G980-F980</f>
        <v>2</v>
      </c>
      <c r="W980" s="13" t="n">
        <f aca="false">G980-E980</f>
        <v>19</v>
      </c>
      <c r="X980" s="10" t="n">
        <f aca="false">YEAR(E980)</f>
        <v>2018</v>
      </c>
      <c r="Y980" s="0" t="str">
        <f aca="false">TEXT(E980,"yyyy-mm")</f>
        <v>2018-09</v>
      </c>
      <c r="Z980" s="0" t="str">
        <f aca="false">"Q"&amp;ROUNDUP(MONTH(E980)/3,0)&amp;"-"&amp;YEAR(E980)</f>
        <v>Q3-2018</v>
      </c>
    </row>
    <row r="981" customFormat="false" ht="14.25" hidden="false" customHeight="false" outlineLevel="0" collapsed="false">
      <c r="A981" s="0" t="s">
        <v>1023</v>
      </c>
      <c r="B981" s="0" t="s">
        <v>41</v>
      </c>
      <c r="C981" s="0" t="s">
        <v>58</v>
      </c>
      <c r="D981" s="9" t="n">
        <v>43300</v>
      </c>
      <c r="E981" s="9" t="n">
        <v>43366</v>
      </c>
      <c r="F981" s="9" t="n">
        <v>43378</v>
      </c>
      <c r="G981" s="9" t="n">
        <v>43386</v>
      </c>
      <c r="H981" s="10" t="s">
        <v>36</v>
      </c>
      <c r="I981" s="0" t="n">
        <v>25</v>
      </c>
      <c r="J981" s="0" t="n">
        <v>31</v>
      </c>
      <c r="K981" s="0" t="n">
        <v>339</v>
      </c>
      <c r="L981" s="0" t="n">
        <v>5</v>
      </c>
      <c r="M981" s="0" t="n">
        <v>6</v>
      </c>
      <c r="N981" s="11" t="n">
        <v>0.05</v>
      </c>
      <c r="O981" s="12" t="n">
        <v>2215.02</v>
      </c>
      <c r="P981" s="12" t="n">
        <v>3886</v>
      </c>
      <c r="Q981" s="12" t="n">
        <f aca="false">M981*P981*(1-N981)</f>
        <v>22150.2</v>
      </c>
      <c r="R981" s="12" t="n">
        <f aca="false">M981*O981</f>
        <v>13290.12</v>
      </c>
      <c r="S981" s="12" t="n">
        <f aca="false">Q981-R981</f>
        <v>8860.08</v>
      </c>
      <c r="T981" s="11" t="n">
        <f aca="false">IFERROR(S981/Q981,0)</f>
        <v>0.4</v>
      </c>
      <c r="U981" s="13" t="n">
        <f aca="false">F981-E981</f>
        <v>12</v>
      </c>
      <c r="V981" s="13" t="n">
        <f aca="false">G981-F981</f>
        <v>8</v>
      </c>
      <c r="W981" s="13" t="n">
        <f aca="false">G981-E981</f>
        <v>20</v>
      </c>
      <c r="X981" s="10" t="n">
        <f aca="false">YEAR(E981)</f>
        <v>2018</v>
      </c>
      <c r="Y981" s="0" t="str">
        <f aca="false">TEXT(E981,"yyyy-mm")</f>
        <v>2018-09</v>
      </c>
      <c r="Z981" s="0" t="str">
        <f aca="false">"Q"&amp;ROUNDUP(MONTH(E981)/3,0)&amp;"-"&amp;YEAR(E981)</f>
        <v>Q3-2018</v>
      </c>
    </row>
    <row r="982" customFormat="false" ht="14.25" hidden="false" customHeight="false" outlineLevel="0" collapsed="false">
      <c r="A982" s="0" t="s">
        <v>1024</v>
      </c>
      <c r="B982" s="0" t="s">
        <v>34</v>
      </c>
      <c r="C982" s="0" t="s">
        <v>39</v>
      </c>
      <c r="D982" s="9" t="n">
        <v>43300</v>
      </c>
      <c r="E982" s="9" t="n">
        <v>43366</v>
      </c>
      <c r="F982" s="9" t="n">
        <v>43381</v>
      </c>
      <c r="G982" s="9" t="n">
        <v>43386</v>
      </c>
      <c r="H982" s="10" t="s">
        <v>36</v>
      </c>
      <c r="I982" s="0" t="n">
        <v>10</v>
      </c>
      <c r="J982" s="0" t="n">
        <v>30</v>
      </c>
      <c r="K982" s="0" t="n">
        <v>184</v>
      </c>
      <c r="L982" s="0" t="n">
        <v>43</v>
      </c>
      <c r="M982" s="0" t="n">
        <v>6</v>
      </c>
      <c r="N982" s="11" t="n">
        <v>0.15</v>
      </c>
      <c r="O982" s="12" t="n">
        <v>574.06</v>
      </c>
      <c r="P982" s="12" t="n">
        <v>1125.6</v>
      </c>
      <c r="Q982" s="12" t="n">
        <f aca="false">M982*P982*(1-N982)</f>
        <v>5740.56</v>
      </c>
      <c r="R982" s="12" t="n">
        <f aca="false">M982*O982</f>
        <v>3444.36</v>
      </c>
      <c r="S982" s="12" t="n">
        <f aca="false">Q982-R982</f>
        <v>2296.2</v>
      </c>
      <c r="T982" s="11" t="n">
        <f aca="false">IFERROR(S982/Q982,0)</f>
        <v>0.399995819223212</v>
      </c>
      <c r="U982" s="13" t="n">
        <f aca="false">F982-E982</f>
        <v>15</v>
      </c>
      <c r="V982" s="13" t="n">
        <f aca="false">G982-F982</f>
        <v>5</v>
      </c>
      <c r="W982" s="13" t="n">
        <f aca="false">G982-E982</f>
        <v>20</v>
      </c>
      <c r="X982" s="10" t="n">
        <f aca="false">YEAR(E982)</f>
        <v>2018</v>
      </c>
      <c r="Y982" s="0" t="str">
        <f aca="false">TEXT(E982,"yyyy-mm")</f>
        <v>2018-09</v>
      </c>
      <c r="Z982" s="0" t="str">
        <f aca="false">"Q"&amp;ROUNDUP(MONTH(E982)/3,0)&amp;"-"&amp;YEAR(E982)</f>
        <v>Q3-2018</v>
      </c>
    </row>
    <row r="983" customFormat="false" ht="14.25" hidden="false" customHeight="false" outlineLevel="0" collapsed="false">
      <c r="A983" s="0" t="s">
        <v>1025</v>
      </c>
      <c r="B983" s="0" t="s">
        <v>34</v>
      </c>
      <c r="C983" s="0" t="s">
        <v>46</v>
      </c>
      <c r="D983" s="9" t="n">
        <v>43200</v>
      </c>
      <c r="E983" s="9" t="n">
        <v>43366</v>
      </c>
      <c r="F983" s="9" t="n">
        <v>43375</v>
      </c>
      <c r="G983" s="9" t="n">
        <v>43380</v>
      </c>
      <c r="H983" s="10" t="s">
        <v>36</v>
      </c>
      <c r="I983" s="0" t="n">
        <v>2</v>
      </c>
      <c r="J983" s="0" t="n">
        <v>43</v>
      </c>
      <c r="K983" s="0" t="n">
        <v>325</v>
      </c>
      <c r="L983" s="0" t="n">
        <v>23</v>
      </c>
      <c r="M983" s="0" t="n">
        <v>2</v>
      </c>
      <c r="N983" s="11" t="n">
        <v>0.1</v>
      </c>
      <c r="O983" s="12" t="n">
        <v>1832.72</v>
      </c>
      <c r="P983" s="12" t="n">
        <v>3899.4</v>
      </c>
      <c r="Q983" s="12" t="n">
        <f aca="false">M983*P983*(1-N983)</f>
        <v>7018.92</v>
      </c>
      <c r="R983" s="12" t="n">
        <f aca="false">M983*O983</f>
        <v>3665.44</v>
      </c>
      <c r="S983" s="12" t="n">
        <f aca="false">Q983-R983</f>
        <v>3353.48</v>
      </c>
      <c r="T983" s="11" t="n">
        <f aca="false">IFERROR(S983/Q983,0)</f>
        <v>0.477777207889533</v>
      </c>
      <c r="U983" s="13" t="n">
        <f aca="false">F983-E983</f>
        <v>9</v>
      </c>
      <c r="V983" s="13" t="n">
        <f aca="false">G983-F983</f>
        <v>5</v>
      </c>
      <c r="W983" s="13" t="n">
        <f aca="false">G983-E983</f>
        <v>14</v>
      </c>
      <c r="X983" s="10" t="n">
        <f aca="false">YEAR(E983)</f>
        <v>2018</v>
      </c>
      <c r="Y983" s="0" t="str">
        <f aca="false">TEXT(E983,"yyyy-mm")</f>
        <v>2018-09</v>
      </c>
      <c r="Z983" s="0" t="str">
        <f aca="false">"Q"&amp;ROUNDUP(MONTH(E983)/3,0)&amp;"-"&amp;YEAR(E983)</f>
        <v>Q3-2018</v>
      </c>
    </row>
    <row r="984" customFormat="false" ht="14.25" hidden="false" customHeight="false" outlineLevel="0" collapsed="false">
      <c r="A984" s="0" t="s">
        <v>1026</v>
      </c>
      <c r="B984" s="0" t="s">
        <v>38</v>
      </c>
      <c r="C984" s="0" t="s">
        <v>35</v>
      </c>
      <c r="D984" s="9" t="n">
        <v>43300</v>
      </c>
      <c r="E984" s="9" t="n">
        <v>43366</v>
      </c>
      <c r="F984" s="9" t="n">
        <v>43369</v>
      </c>
      <c r="G984" s="9" t="n">
        <v>43370</v>
      </c>
      <c r="H984" s="10" t="s">
        <v>36</v>
      </c>
      <c r="I984" s="0" t="n">
        <v>14</v>
      </c>
      <c r="J984" s="0" t="n">
        <v>5</v>
      </c>
      <c r="K984" s="0" t="n">
        <v>211</v>
      </c>
      <c r="L984" s="0" t="n">
        <v>8</v>
      </c>
      <c r="M984" s="0" t="n">
        <v>5</v>
      </c>
      <c r="N984" s="11" t="n">
        <v>0.05</v>
      </c>
      <c r="O984" s="12" t="n">
        <v>976.53</v>
      </c>
      <c r="P984" s="12" t="n">
        <v>1842.5</v>
      </c>
      <c r="Q984" s="12" t="n">
        <f aca="false">M984*P984*(1-N984)</f>
        <v>8751.875</v>
      </c>
      <c r="R984" s="12" t="n">
        <f aca="false">M984*O984</f>
        <v>4882.65</v>
      </c>
      <c r="S984" s="12" t="n">
        <f aca="false">Q984-R984</f>
        <v>3869.225</v>
      </c>
      <c r="T984" s="11" t="n">
        <f aca="false">IFERROR(S984/Q984,0)</f>
        <v>0.442102406627151</v>
      </c>
      <c r="U984" s="13" t="n">
        <f aca="false">F984-E984</f>
        <v>3</v>
      </c>
      <c r="V984" s="13" t="n">
        <f aca="false">G984-F984</f>
        <v>1</v>
      </c>
      <c r="W984" s="13" t="n">
        <f aca="false">G984-E984</f>
        <v>4</v>
      </c>
      <c r="X984" s="10" t="n">
        <f aca="false">YEAR(E984)</f>
        <v>2018</v>
      </c>
      <c r="Y984" s="0" t="str">
        <f aca="false">TEXT(E984,"yyyy-mm")</f>
        <v>2018-09</v>
      </c>
      <c r="Z984" s="0" t="str">
        <f aca="false">"Q"&amp;ROUNDUP(MONTH(E984)/3,0)&amp;"-"&amp;YEAR(E984)</f>
        <v>Q3-2018</v>
      </c>
    </row>
    <row r="985" customFormat="false" ht="14.25" hidden="false" customHeight="false" outlineLevel="0" collapsed="false">
      <c r="A985" s="0" t="s">
        <v>1027</v>
      </c>
      <c r="B985" s="0" t="s">
        <v>38</v>
      </c>
      <c r="C985" s="0" t="s">
        <v>39</v>
      </c>
      <c r="D985" s="9" t="n">
        <v>43200</v>
      </c>
      <c r="E985" s="9" t="n">
        <v>43366</v>
      </c>
      <c r="F985" s="9" t="n">
        <v>43379</v>
      </c>
      <c r="G985" s="9" t="n">
        <v>43380</v>
      </c>
      <c r="H985" s="10" t="s">
        <v>36</v>
      </c>
      <c r="I985" s="0" t="n">
        <v>17</v>
      </c>
      <c r="J985" s="0" t="n">
        <v>11</v>
      </c>
      <c r="K985" s="0" t="n">
        <v>155</v>
      </c>
      <c r="L985" s="0" t="n">
        <v>27</v>
      </c>
      <c r="M985" s="0" t="n">
        <v>2</v>
      </c>
      <c r="N985" s="11" t="n">
        <v>0.05</v>
      </c>
      <c r="O985" s="12" t="n">
        <v>86.43</v>
      </c>
      <c r="P985" s="12" t="n">
        <v>201</v>
      </c>
      <c r="Q985" s="12" t="n">
        <f aca="false">M985*P985*(1-N985)</f>
        <v>381.9</v>
      </c>
      <c r="R985" s="12" t="n">
        <f aca="false">M985*O985</f>
        <v>172.86</v>
      </c>
      <c r="S985" s="12" t="n">
        <f aca="false">Q985-R985</f>
        <v>209.04</v>
      </c>
      <c r="T985" s="11" t="n">
        <f aca="false">IFERROR(S985/Q985,0)</f>
        <v>0.547368421052632</v>
      </c>
      <c r="U985" s="13" t="n">
        <f aca="false">F985-E985</f>
        <v>13</v>
      </c>
      <c r="V985" s="13" t="n">
        <f aca="false">G985-F985</f>
        <v>1</v>
      </c>
      <c r="W985" s="13" t="n">
        <f aca="false">G985-E985</f>
        <v>14</v>
      </c>
      <c r="X985" s="10" t="n">
        <f aca="false">YEAR(E985)</f>
        <v>2018</v>
      </c>
      <c r="Y985" s="0" t="str">
        <f aca="false">TEXT(E985,"yyyy-mm")</f>
        <v>2018-09</v>
      </c>
      <c r="Z985" s="0" t="str">
        <f aca="false">"Q"&amp;ROUNDUP(MONTH(E985)/3,0)&amp;"-"&amp;YEAR(E985)</f>
        <v>Q3-2018</v>
      </c>
    </row>
    <row r="986" customFormat="false" ht="14.25" hidden="false" customHeight="false" outlineLevel="0" collapsed="false">
      <c r="A986" s="0" t="s">
        <v>1028</v>
      </c>
      <c r="B986" s="0" t="s">
        <v>38</v>
      </c>
      <c r="C986" s="0" t="s">
        <v>46</v>
      </c>
      <c r="D986" s="9" t="n">
        <v>43200</v>
      </c>
      <c r="E986" s="9" t="n">
        <v>43366</v>
      </c>
      <c r="F986" s="9" t="n">
        <v>43390</v>
      </c>
      <c r="G986" s="9" t="n">
        <v>43395</v>
      </c>
      <c r="H986" s="10" t="s">
        <v>36</v>
      </c>
      <c r="I986" s="0" t="n">
        <v>13</v>
      </c>
      <c r="J986" s="0" t="n">
        <v>32</v>
      </c>
      <c r="K986" s="0" t="n">
        <v>301</v>
      </c>
      <c r="L986" s="0" t="n">
        <v>45</v>
      </c>
      <c r="M986" s="0" t="n">
        <v>7</v>
      </c>
      <c r="N986" s="11" t="n">
        <v>0.05</v>
      </c>
      <c r="O986" s="12" t="n">
        <v>707.52</v>
      </c>
      <c r="P986" s="12" t="n">
        <v>1768.8</v>
      </c>
      <c r="Q986" s="12" t="n">
        <f aca="false">M986*P986*(1-N986)</f>
        <v>11762.52</v>
      </c>
      <c r="R986" s="12" t="n">
        <f aca="false">M986*O986</f>
        <v>4952.64</v>
      </c>
      <c r="S986" s="12" t="n">
        <f aca="false">Q986-R986</f>
        <v>6809.88</v>
      </c>
      <c r="T986" s="11" t="n">
        <f aca="false">IFERROR(S986/Q986,0)</f>
        <v>0.578947368421053</v>
      </c>
      <c r="U986" s="13" t="n">
        <f aca="false">F986-E986</f>
        <v>24</v>
      </c>
      <c r="V986" s="13" t="n">
        <f aca="false">G986-F986</f>
        <v>5</v>
      </c>
      <c r="W986" s="13" t="n">
        <f aca="false">G986-E986</f>
        <v>29</v>
      </c>
      <c r="X986" s="10" t="n">
        <f aca="false">YEAR(E986)</f>
        <v>2018</v>
      </c>
      <c r="Y986" s="0" t="str">
        <f aca="false">TEXT(E986,"yyyy-mm")</f>
        <v>2018-09</v>
      </c>
      <c r="Z986" s="0" t="str">
        <f aca="false">"Q"&amp;ROUNDUP(MONTH(E986)/3,0)&amp;"-"&amp;YEAR(E986)</f>
        <v>Q3-2018</v>
      </c>
    </row>
    <row r="987" customFormat="false" ht="14.25" hidden="false" customHeight="false" outlineLevel="0" collapsed="false">
      <c r="A987" s="0" t="s">
        <v>1029</v>
      </c>
      <c r="B987" s="0" t="s">
        <v>34</v>
      </c>
      <c r="C987" s="0" t="s">
        <v>46</v>
      </c>
      <c r="D987" s="9" t="n">
        <v>43200</v>
      </c>
      <c r="E987" s="9" t="n">
        <v>43366</v>
      </c>
      <c r="F987" s="9" t="n">
        <v>43372</v>
      </c>
      <c r="G987" s="9" t="n">
        <v>43377</v>
      </c>
      <c r="H987" s="10" t="s">
        <v>36</v>
      </c>
      <c r="I987" s="0" t="n">
        <v>3</v>
      </c>
      <c r="J987" s="0" t="n">
        <v>24</v>
      </c>
      <c r="K987" s="0" t="n">
        <v>267</v>
      </c>
      <c r="L987" s="0" t="n">
        <v>10</v>
      </c>
      <c r="M987" s="0" t="n">
        <v>1</v>
      </c>
      <c r="N987" s="11" t="n">
        <v>0.4</v>
      </c>
      <c r="O987" s="12" t="n">
        <v>3777.8</v>
      </c>
      <c r="P987" s="12" t="n">
        <v>5996.5</v>
      </c>
      <c r="Q987" s="12" t="n">
        <f aca="false">M987*P987*(1-N987)</f>
        <v>3597.9</v>
      </c>
      <c r="R987" s="12" t="n">
        <f aca="false">M987*O987</f>
        <v>3777.8</v>
      </c>
      <c r="S987" s="12" t="n">
        <f aca="false">Q987-R987</f>
        <v>-179.9</v>
      </c>
      <c r="T987" s="11" t="n">
        <f aca="false">IFERROR(S987/Q987,0)</f>
        <v>-0.050001389699547</v>
      </c>
      <c r="U987" s="13" t="n">
        <f aca="false">F987-E987</f>
        <v>6</v>
      </c>
      <c r="V987" s="13" t="n">
        <f aca="false">G987-F987</f>
        <v>5</v>
      </c>
      <c r="W987" s="13" t="n">
        <f aca="false">G987-E987</f>
        <v>11</v>
      </c>
      <c r="X987" s="10" t="n">
        <f aca="false">YEAR(E987)</f>
        <v>2018</v>
      </c>
      <c r="Y987" s="0" t="str">
        <f aca="false">TEXT(E987,"yyyy-mm")</f>
        <v>2018-09</v>
      </c>
      <c r="Z987" s="0" t="str">
        <f aca="false">"Q"&amp;ROUNDUP(MONTH(E987)/3,0)&amp;"-"&amp;YEAR(E987)</f>
        <v>Q3-2018</v>
      </c>
    </row>
    <row r="988" customFormat="false" ht="14.25" hidden="false" customHeight="false" outlineLevel="0" collapsed="false">
      <c r="A988" s="0" t="s">
        <v>1030</v>
      </c>
      <c r="B988" s="0" t="s">
        <v>38</v>
      </c>
      <c r="C988" s="0" t="s">
        <v>58</v>
      </c>
      <c r="D988" s="9" t="n">
        <v>43200</v>
      </c>
      <c r="E988" s="9" t="n">
        <v>43366</v>
      </c>
      <c r="F988" s="9" t="n">
        <v>43385</v>
      </c>
      <c r="G988" s="9" t="n">
        <v>43390</v>
      </c>
      <c r="H988" s="10" t="s">
        <v>36</v>
      </c>
      <c r="I988" s="0" t="n">
        <v>13</v>
      </c>
      <c r="J988" s="0" t="n">
        <v>15</v>
      </c>
      <c r="K988" s="0" t="n">
        <v>329</v>
      </c>
      <c r="L988" s="0" t="n">
        <v>29</v>
      </c>
      <c r="M988" s="0" t="n">
        <v>1</v>
      </c>
      <c r="N988" s="11" t="n">
        <v>0.075</v>
      </c>
      <c r="O988" s="12" t="n">
        <v>1667.09</v>
      </c>
      <c r="P988" s="12" t="n">
        <v>2525.9</v>
      </c>
      <c r="Q988" s="12" t="n">
        <f aca="false">M988*P988*(1-N988)</f>
        <v>2336.4575</v>
      </c>
      <c r="R988" s="12" t="n">
        <f aca="false">M988*O988</f>
        <v>1667.09</v>
      </c>
      <c r="S988" s="12" t="n">
        <f aca="false">Q988-R988</f>
        <v>669.3675</v>
      </c>
      <c r="T988" s="11" t="n">
        <f aca="false">IFERROR(S988/Q988,0)</f>
        <v>0.286488198479964</v>
      </c>
      <c r="U988" s="13" t="n">
        <f aca="false">F988-E988</f>
        <v>19</v>
      </c>
      <c r="V988" s="13" t="n">
        <f aca="false">G988-F988</f>
        <v>5</v>
      </c>
      <c r="W988" s="13" t="n">
        <f aca="false">G988-E988</f>
        <v>24</v>
      </c>
      <c r="X988" s="10" t="n">
        <f aca="false">YEAR(E988)</f>
        <v>2018</v>
      </c>
      <c r="Y988" s="0" t="str">
        <f aca="false">TEXT(E988,"yyyy-mm")</f>
        <v>2018-09</v>
      </c>
      <c r="Z988" s="0" t="str">
        <f aca="false">"Q"&amp;ROUNDUP(MONTH(E988)/3,0)&amp;"-"&amp;YEAR(E988)</f>
        <v>Q3-2018</v>
      </c>
    </row>
    <row r="989" customFormat="false" ht="14.25" hidden="false" customHeight="false" outlineLevel="0" collapsed="false">
      <c r="A989" s="0" t="s">
        <v>1031</v>
      </c>
      <c r="B989" s="0" t="s">
        <v>41</v>
      </c>
      <c r="C989" s="0" t="s">
        <v>48</v>
      </c>
      <c r="D989" s="9" t="n">
        <v>43300</v>
      </c>
      <c r="E989" s="9" t="n">
        <v>43366</v>
      </c>
      <c r="F989" s="9" t="n">
        <v>43386</v>
      </c>
      <c r="G989" s="9" t="n">
        <v>43387</v>
      </c>
      <c r="H989" s="10" t="s">
        <v>36</v>
      </c>
      <c r="I989" s="0" t="n">
        <v>24</v>
      </c>
      <c r="J989" s="0" t="n">
        <v>42</v>
      </c>
      <c r="K989" s="0" t="n">
        <v>57</v>
      </c>
      <c r="L989" s="0" t="n">
        <v>26</v>
      </c>
      <c r="M989" s="0" t="n">
        <v>1</v>
      </c>
      <c r="N989" s="11" t="n">
        <v>0.05</v>
      </c>
      <c r="O989" s="12" t="n">
        <v>562.8</v>
      </c>
      <c r="P989" s="12" t="n">
        <v>1005</v>
      </c>
      <c r="Q989" s="12" t="n">
        <f aca="false">M989*P989*(1-N989)</f>
        <v>954.75</v>
      </c>
      <c r="R989" s="12" t="n">
        <f aca="false">M989*O989</f>
        <v>562.8</v>
      </c>
      <c r="S989" s="12" t="n">
        <f aca="false">Q989-R989</f>
        <v>391.95</v>
      </c>
      <c r="T989" s="11" t="n">
        <f aca="false">IFERROR(S989/Q989,0)</f>
        <v>0.410526315789474</v>
      </c>
      <c r="U989" s="13" t="n">
        <f aca="false">F989-E989</f>
        <v>20</v>
      </c>
      <c r="V989" s="13" t="n">
        <f aca="false">G989-F989</f>
        <v>1</v>
      </c>
      <c r="W989" s="13" t="n">
        <f aca="false">G989-E989</f>
        <v>21</v>
      </c>
      <c r="X989" s="10" t="n">
        <f aca="false">YEAR(E989)</f>
        <v>2018</v>
      </c>
      <c r="Y989" s="0" t="str">
        <f aca="false">TEXT(E989,"yyyy-mm")</f>
        <v>2018-09</v>
      </c>
      <c r="Z989" s="0" t="str">
        <f aca="false">"Q"&amp;ROUNDUP(MONTH(E989)/3,0)&amp;"-"&amp;YEAR(E989)</f>
        <v>Q3-2018</v>
      </c>
    </row>
    <row r="990" customFormat="false" ht="14.25" hidden="false" customHeight="false" outlineLevel="0" collapsed="false">
      <c r="A990" s="0" t="s">
        <v>1032</v>
      </c>
      <c r="B990" s="0" t="s">
        <v>38</v>
      </c>
      <c r="C990" s="0" t="s">
        <v>46</v>
      </c>
      <c r="D990" s="9" t="n">
        <v>43200</v>
      </c>
      <c r="E990" s="9" t="n">
        <v>43366</v>
      </c>
      <c r="F990" s="9" t="n">
        <v>43368</v>
      </c>
      <c r="G990" s="9" t="n">
        <v>43377</v>
      </c>
      <c r="H990" s="10" t="s">
        <v>36</v>
      </c>
      <c r="I990" s="0" t="n">
        <v>15</v>
      </c>
      <c r="J990" s="0" t="n">
        <v>16</v>
      </c>
      <c r="K990" s="0" t="n">
        <v>285</v>
      </c>
      <c r="L990" s="0" t="n">
        <v>13</v>
      </c>
      <c r="M990" s="0" t="n">
        <v>5</v>
      </c>
      <c r="N990" s="11" t="n">
        <v>0.3</v>
      </c>
      <c r="O990" s="12" t="n">
        <v>377.88</v>
      </c>
      <c r="P990" s="12" t="n">
        <v>944.7</v>
      </c>
      <c r="Q990" s="12" t="n">
        <f aca="false">M990*P990*(1-N990)</f>
        <v>3306.45</v>
      </c>
      <c r="R990" s="12" t="n">
        <f aca="false">M990*O990</f>
        <v>1889.4</v>
      </c>
      <c r="S990" s="12" t="n">
        <f aca="false">Q990-R990</f>
        <v>1417.05</v>
      </c>
      <c r="T990" s="11" t="n">
        <f aca="false">IFERROR(S990/Q990,0)</f>
        <v>0.428571428571429</v>
      </c>
      <c r="U990" s="13" t="n">
        <f aca="false">F990-E990</f>
        <v>2</v>
      </c>
      <c r="V990" s="13" t="n">
        <f aca="false">G990-F990</f>
        <v>9</v>
      </c>
      <c r="W990" s="13" t="n">
        <f aca="false">G990-E990</f>
        <v>11</v>
      </c>
      <c r="X990" s="10" t="n">
        <f aca="false">YEAR(E990)</f>
        <v>2018</v>
      </c>
      <c r="Y990" s="0" t="str">
        <f aca="false">TEXT(E990,"yyyy-mm")</f>
        <v>2018-09</v>
      </c>
      <c r="Z990" s="0" t="str">
        <f aca="false">"Q"&amp;ROUNDUP(MONTH(E990)/3,0)&amp;"-"&amp;YEAR(E990)</f>
        <v>Q3-2018</v>
      </c>
    </row>
    <row r="991" customFormat="false" ht="14.25" hidden="false" customHeight="false" outlineLevel="0" collapsed="false">
      <c r="A991" s="0" t="s">
        <v>1033</v>
      </c>
      <c r="B991" s="0" t="s">
        <v>38</v>
      </c>
      <c r="C991" s="0" t="s">
        <v>35</v>
      </c>
      <c r="D991" s="9" t="n">
        <v>43200</v>
      </c>
      <c r="E991" s="9" t="n">
        <v>43366</v>
      </c>
      <c r="F991" s="9" t="n">
        <v>43374</v>
      </c>
      <c r="G991" s="9" t="n">
        <v>43376</v>
      </c>
      <c r="H991" s="10" t="s">
        <v>36</v>
      </c>
      <c r="I991" s="0" t="n">
        <v>15</v>
      </c>
      <c r="J991" s="0" t="n">
        <v>49</v>
      </c>
      <c r="K991" s="0" t="n">
        <v>245</v>
      </c>
      <c r="L991" s="0" t="n">
        <v>32</v>
      </c>
      <c r="M991" s="0" t="n">
        <v>7</v>
      </c>
      <c r="N991" s="11" t="n">
        <v>0.3</v>
      </c>
      <c r="O991" s="12" t="n">
        <v>924.94</v>
      </c>
      <c r="P991" s="12" t="n">
        <v>1681.7</v>
      </c>
      <c r="Q991" s="12" t="n">
        <f aca="false">M991*P991*(1-N991)</f>
        <v>8240.33</v>
      </c>
      <c r="R991" s="12" t="n">
        <f aca="false">M991*O991</f>
        <v>6474.58</v>
      </c>
      <c r="S991" s="12" t="n">
        <f aca="false">Q991-R991</f>
        <v>1765.75</v>
      </c>
      <c r="T991" s="11" t="n">
        <f aca="false">IFERROR(S991/Q991,0)</f>
        <v>0.214281466883001</v>
      </c>
      <c r="U991" s="13" t="n">
        <f aca="false">F991-E991</f>
        <v>8</v>
      </c>
      <c r="V991" s="13" t="n">
        <f aca="false">G991-F991</f>
        <v>2</v>
      </c>
      <c r="W991" s="13" t="n">
        <f aca="false">G991-E991</f>
        <v>10</v>
      </c>
      <c r="X991" s="10" t="n">
        <f aca="false">YEAR(E991)</f>
        <v>2018</v>
      </c>
      <c r="Y991" s="0" t="str">
        <f aca="false">TEXT(E991,"yyyy-mm")</f>
        <v>2018-09</v>
      </c>
      <c r="Z991" s="0" t="str">
        <f aca="false">"Q"&amp;ROUNDUP(MONTH(E991)/3,0)&amp;"-"&amp;YEAR(E991)</f>
        <v>Q3-2018</v>
      </c>
    </row>
    <row r="992" customFormat="false" ht="14.25" hidden="false" customHeight="false" outlineLevel="0" collapsed="false">
      <c r="A992" s="0" t="s">
        <v>1034</v>
      </c>
      <c r="B992" s="0" t="s">
        <v>38</v>
      </c>
      <c r="C992" s="0" t="s">
        <v>58</v>
      </c>
      <c r="D992" s="9" t="n">
        <v>43200</v>
      </c>
      <c r="E992" s="9" t="n">
        <v>43367</v>
      </c>
      <c r="F992" s="9" t="n">
        <v>43375</v>
      </c>
      <c r="G992" s="9" t="n">
        <v>43380</v>
      </c>
      <c r="H992" s="10" t="s">
        <v>36</v>
      </c>
      <c r="I992" s="0" t="n">
        <v>14</v>
      </c>
      <c r="J992" s="0" t="n">
        <v>20</v>
      </c>
      <c r="K992" s="0" t="n">
        <v>336</v>
      </c>
      <c r="L992" s="0" t="n">
        <v>10</v>
      </c>
      <c r="M992" s="0" t="n">
        <v>2</v>
      </c>
      <c r="N992" s="11" t="n">
        <v>0.2</v>
      </c>
      <c r="O992" s="12" t="n">
        <v>151.96</v>
      </c>
      <c r="P992" s="12" t="n">
        <v>180.9</v>
      </c>
      <c r="Q992" s="12" t="n">
        <f aca="false">M992*P992*(1-N992)</f>
        <v>289.44</v>
      </c>
      <c r="R992" s="12" t="n">
        <f aca="false">M992*O992</f>
        <v>303.92</v>
      </c>
      <c r="S992" s="12" t="n">
        <f aca="false">Q992-R992</f>
        <v>-14.48</v>
      </c>
      <c r="T992" s="11" t="n">
        <f aca="false">IFERROR(S992/Q992,0)</f>
        <v>-0.0500276395798785</v>
      </c>
      <c r="U992" s="13" t="n">
        <f aca="false">F992-E992</f>
        <v>8</v>
      </c>
      <c r="V992" s="13" t="n">
        <f aca="false">G992-F992</f>
        <v>5</v>
      </c>
      <c r="W992" s="13" t="n">
        <f aca="false">G992-E992</f>
        <v>13</v>
      </c>
      <c r="X992" s="10" t="n">
        <f aca="false">YEAR(E992)</f>
        <v>2018</v>
      </c>
      <c r="Y992" s="0" t="str">
        <f aca="false">TEXT(E992,"yyyy-mm")</f>
        <v>2018-09</v>
      </c>
      <c r="Z992" s="0" t="str">
        <f aca="false">"Q"&amp;ROUNDUP(MONTH(E992)/3,0)&amp;"-"&amp;YEAR(E992)</f>
        <v>Q3-2018</v>
      </c>
    </row>
    <row r="993" customFormat="false" ht="14.25" hidden="false" customHeight="false" outlineLevel="0" collapsed="false">
      <c r="A993" s="0" t="s">
        <v>1035</v>
      </c>
      <c r="B993" s="0" t="s">
        <v>38</v>
      </c>
      <c r="C993" s="0" t="s">
        <v>46</v>
      </c>
      <c r="D993" s="9" t="n">
        <v>43200</v>
      </c>
      <c r="E993" s="9" t="n">
        <v>43367</v>
      </c>
      <c r="F993" s="9" t="n">
        <v>43382</v>
      </c>
      <c r="G993" s="9" t="n">
        <v>43386</v>
      </c>
      <c r="H993" s="10" t="s">
        <v>36</v>
      </c>
      <c r="I993" s="0" t="n">
        <v>19</v>
      </c>
      <c r="J993" s="0" t="n">
        <v>40</v>
      </c>
      <c r="K993" s="0" t="n">
        <v>306</v>
      </c>
      <c r="L993" s="0" t="n">
        <v>1</v>
      </c>
      <c r="M993" s="0" t="n">
        <v>4</v>
      </c>
      <c r="N993" s="11" t="n">
        <v>0.05</v>
      </c>
      <c r="O993" s="12" t="n">
        <v>1592.72</v>
      </c>
      <c r="P993" s="12" t="n">
        <v>1896.1</v>
      </c>
      <c r="Q993" s="12" t="n">
        <f aca="false">M993*P993*(1-N993)</f>
        <v>7205.18</v>
      </c>
      <c r="R993" s="12" t="n">
        <f aca="false">M993*O993</f>
        <v>6370.88</v>
      </c>
      <c r="S993" s="12" t="n">
        <f aca="false">Q993-R993</f>
        <v>834.299999999999</v>
      </c>
      <c r="T993" s="11" t="n">
        <f aca="false">IFERROR(S993/Q993,0)</f>
        <v>0.115791694308817</v>
      </c>
      <c r="U993" s="13" t="n">
        <f aca="false">F993-E993</f>
        <v>15</v>
      </c>
      <c r="V993" s="13" t="n">
        <f aca="false">G993-F993</f>
        <v>4</v>
      </c>
      <c r="W993" s="13" t="n">
        <f aca="false">G993-E993</f>
        <v>19</v>
      </c>
      <c r="X993" s="10" t="n">
        <f aca="false">YEAR(E993)</f>
        <v>2018</v>
      </c>
      <c r="Y993" s="0" t="str">
        <f aca="false">TEXT(E993,"yyyy-mm")</f>
        <v>2018-09</v>
      </c>
      <c r="Z993" s="0" t="str">
        <f aca="false">"Q"&amp;ROUNDUP(MONTH(E993)/3,0)&amp;"-"&amp;YEAR(E993)</f>
        <v>Q3-2018</v>
      </c>
    </row>
    <row r="994" customFormat="false" ht="14.25" hidden="false" customHeight="false" outlineLevel="0" collapsed="false">
      <c r="A994" s="0" t="s">
        <v>1036</v>
      </c>
      <c r="B994" s="0" t="s">
        <v>34</v>
      </c>
      <c r="C994" s="0" t="s">
        <v>46</v>
      </c>
      <c r="D994" s="9" t="n">
        <v>43300</v>
      </c>
      <c r="E994" s="9" t="n">
        <v>43367</v>
      </c>
      <c r="F994" s="9" t="n">
        <v>43379</v>
      </c>
      <c r="G994" s="9" t="n">
        <v>43384</v>
      </c>
      <c r="H994" s="10" t="s">
        <v>36</v>
      </c>
      <c r="I994" s="0" t="n">
        <v>12</v>
      </c>
      <c r="J994" s="0" t="n">
        <v>41</v>
      </c>
      <c r="K994" s="0" t="n">
        <v>286</v>
      </c>
      <c r="L994" s="0" t="n">
        <v>14</v>
      </c>
      <c r="M994" s="0" t="n">
        <v>8</v>
      </c>
      <c r="N994" s="11" t="n">
        <v>0.075</v>
      </c>
      <c r="O994" s="12" t="n">
        <v>410.04</v>
      </c>
      <c r="P994" s="12" t="n">
        <v>804</v>
      </c>
      <c r="Q994" s="12" t="n">
        <f aca="false">M994*P994*(1-N994)</f>
        <v>5949.6</v>
      </c>
      <c r="R994" s="12" t="n">
        <f aca="false">M994*O994</f>
        <v>3280.32</v>
      </c>
      <c r="S994" s="12" t="n">
        <f aca="false">Q994-R994</f>
        <v>2669.28</v>
      </c>
      <c r="T994" s="11" t="n">
        <f aca="false">IFERROR(S994/Q994,0)</f>
        <v>0.448648648648649</v>
      </c>
      <c r="U994" s="13" t="n">
        <f aca="false">F994-E994</f>
        <v>12</v>
      </c>
      <c r="V994" s="13" t="n">
        <f aca="false">G994-F994</f>
        <v>5</v>
      </c>
      <c r="W994" s="13" t="n">
        <f aca="false">G994-E994</f>
        <v>17</v>
      </c>
      <c r="X994" s="10" t="n">
        <f aca="false">YEAR(E994)</f>
        <v>2018</v>
      </c>
      <c r="Y994" s="0" t="str">
        <f aca="false">TEXT(E994,"yyyy-mm")</f>
        <v>2018-09</v>
      </c>
      <c r="Z994" s="0" t="str">
        <f aca="false">"Q"&amp;ROUNDUP(MONTH(E994)/3,0)&amp;"-"&amp;YEAR(E994)</f>
        <v>Q3-2018</v>
      </c>
    </row>
    <row r="995" customFormat="false" ht="14.25" hidden="false" customHeight="false" outlineLevel="0" collapsed="false">
      <c r="A995" s="0" t="s">
        <v>1037</v>
      </c>
      <c r="B995" s="0" t="s">
        <v>34</v>
      </c>
      <c r="C995" s="0" t="s">
        <v>46</v>
      </c>
      <c r="D995" s="9" t="n">
        <v>43300</v>
      </c>
      <c r="E995" s="9" t="n">
        <v>43367</v>
      </c>
      <c r="F995" s="9" t="n">
        <v>43373</v>
      </c>
      <c r="G995" s="9" t="n">
        <v>43382</v>
      </c>
      <c r="H995" s="10" t="s">
        <v>36</v>
      </c>
      <c r="I995" s="0" t="n">
        <v>7</v>
      </c>
      <c r="J995" s="0" t="n">
        <v>31</v>
      </c>
      <c r="K995" s="0" t="n">
        <v>285</v>
      </c>
      <c r="L995" s="0" t="n">
        <v>30</v>
      </c>
      <c r="M995" s="0" t="n">
        <v>5</v>
      </c>
      <c r="N995" s="11" t="n">
        <v>0.1</v>
      </c>
      <c r="O995" s="12" t="n">
        <v>778.54</v>
      </c>
      <c r="P995" s="12" t="n">
        <v>1112.2</v>
      </c>
      <c r="Q995" s="12" t="n">
        <f aca="false">M995*P995*(1-N995)</f>
        <v>5004.9</v>
      </c>
      <c r="R995" s="12" t="n">
        <f aca="false">M995*O995</f>
        <v>3892.7</v>
      </c>
      <c r="S995" s="12" t="n">
        <f aca="false">Q995-R995</f>
        <v>1112.2</v>
      </c>
      <c r="T995" s="11" t="n">
        <f aca="false">IFERROR(S995/Q995,0)</f>
        <v>0.222222222222222</v>
      </c>
      <c r="U995" s="13" t="n">
        <f aca="false">F995-E995</f>
        <v>6</v>
      </c>
      <c r="V995" s="13" t="n">
        <f aca="false">G995-F995</f>
        <v>9</v>
      </c>
      <c r="W995" s="13" t="n">
        <f aca="false">G995-E995</f>
        <v>15</v>
      </c>
      <c r="X995" s="10" t="n">
        <f aca="false">YEAR(E995)</f>
        <v>2018</v>
      </c>
      <c r="Y995" s="0" t="str">
        <f aca="false">TEXT(E995,"yyyy-mm")</f>
        <v>2018-09</v>
      </c>
      <c r="Z995" s="0" t="str">
        <f aca="false">"Q"&amp;ROUNDUP(MONTH(E995)/3,0)&amp;"-"&amp;YEAR(E995)</f>
        <v>Q3-2018</v>
      </c>
    </row>
    <row r="996" customFormat="false" ht="14.25" hidden="false" customHeight="false" outlineLevel="0" collapsed="false">
      <c r="A996" s="0" t="s">
        <v>1038</v>
      </c>
      <c r="B996" s="0" t="s">
        <v>38</v>
      </c>
      <c r="C996" s="0" t="s">
        <v>39</v>
      </c>
      <c r="D996" s="9" t="n">
        <v>43200</v>
      </c>
      <c r="E996" s="9" t="n">
        <v>43367</v>
      </c>
      <c r="F996" s="9" t="n">
        <v>43387</v>
      </c>
      <c r="G996" s="9" t="n">
        <v>43396</v>
      </c>
      <c r="H996" s="10" t="s">
        <v>36</v>
      </c>
      <c r="I996" s="0" t="n">
        <v>14</v>
      </c>
      <c r="J996" s="0" t="n">
        <v>18</v>
      </c>
      <c r="K996" s="0" t="n">
        <v>174</v>
      </c>
      <c r="L996" s="0" t="n">
        <v>22</v>
      </c>
      <c r="M996" s="0" t="n">
        <v>7</v>
      </c>
      <c r="N996" s="11" t="n">
        <v>0.1</v>
      </c>
      <c r="O996" s="12" t="n">
        <v>437.18</v>
      </c>
      <c r="P996" s="12" t="n">
        <v>971.5</v>
      </c>
      <c r="Q996" s="12" t="n">
        <f aca="false">M996*P996*(1-N996)</f>
        <v>6120.45</v>
      </c>
      <c r="R996" s="12" t="n">
        <f aca="false">M996*O996</f>
        <v>3060.26</v>
      </c>
      <c r="S996" s="12" t="n">
        <f aca="false">Q996-R996</f>
        <v>3060.19</v>
      </c>
      <c r="T996" s="11" t="n">
        <f aca="false">IFERROR(S996/Q996,0)</f>
        <v>0.499994281466232</v>
      </c>
      <c r="U996" s="13" t="n">
        <f aca="false">F996-E996</f>
        <v>20</v>
      </c>
      <c r="V996" s="13" t="n">
        <f aca="false">G996-F996</f>
        <v>9</v>
      </c>
      <c r="W996" s="13" t="n">
        <f aca="false">G996-E996</f>
        <v>29</v>
      </c>
      <c r="X996" s="10" t="n">
        <f aca="false">YEAR(E996)</f>
        <v>2018</v>
      </c>
      <c r="Y996" s="0" t="str">
        <f aca="false">TEXT(E996,"yyyy-mm")</f>
        <v>2018-09</v>
      </c>
      <c r="Z996" s="0" t="str">
        <f aca="false">"Q"&amp;ROUNDUP(MONTH(E996)/3,0)&amp;"-"&amp;YEAR(E996)</f>
        <v>Q3-2018</v>
      </c>
    </row>
    <row r="997" customFormat="false" ht="14.25" hidden="false" customHeight="false" outlineLevel="0" collapsed="false">
      <c r="A997" s="0" t="s">
        <v>1039</v>
      </c>
      <c r="B997" s="0" t="s">
        <v>38</v>
      </c>
      <c r="C997" s="0" t="s">
        <v>46</v>
      </c>
      <c r="D997" s="9" t="n">
        <v>43200</v>
      </c>
      <c r="E997" s="9" t="n">
        <v>43367</v>
      </c>
      <c r="F997" s="9" t="n">
        <v>43393</v>
      </c>
      <c r="G997" s="9" t="n">
        <v>43398</v>
      </c>
      <c r="H997" s="10" t="s">
        <v>36</v>
      </c>
      <c r="I997" s="0" t="n">
        <v>17</v>
      </c>
      <c r="J997" s="0" t="n">
        <v>30</v>
      </c>
      <c r="K997" s="0" t="n">
        <v>271</v>
      </c>
      <c r="L997" s="0" t="n">
        <v>3</v>
      </c>
      <c r="M997" s="0" t="n">
        <v>2</v>
      </c>
      <c r="N997" s="11" t="n">
        <v>0.05</v>
      </c>
      <c r="O997" s="12" t="n">
        <v>1380.74</v>
      </c>
      <c r="P997" s="12" t="n">
        <v>2465.6</v>
      </c>
      <c r="Q997" s="12" t="n">
        <f aca="false">M997*P997*(1-N997)</f>
        <v>4684.64</v>
      </c>
      <c r="R997" s="12" t="n">
        <f aca="false">M997*O997</f>
        <v>2761.48</v>
      </c>
      <c r="S997" s="12" t="n">
        <f aca="false">Q997-R997</f>
        <v>1923.16</v>
      </c>
      <c r="T997" s="11" t="n">
        <f aca="false">IFERROR(S997/Q997,0)</f>
        <v>0.410524608080877</v>
      </c>
      <c r="U997" s="13" t="n">
        <f aca="false">F997-E997</f>
        <v>26</v>
      </c>
      <c r="V997" s="13" t="n">
        <f aca="false">G997-F997</f>
        <v>5</v>
      </c>
      <c r="W997" s="13" t="n">
        <f aca="false">G997-E997</f>
        <v>31</v>
      </c>
      <c r="X997" s="10" t="n">
        <f aca="false">YEAR(E997)</f>
        <v>2018</v>
      </c>
      <c r="Y997" s="0" t="str">
        <f aca="false">TEXT(E997,"yyyy-mm")</f>
        <v>2018-09</v>
      </c>
      <c r="Z997" s="0" t="str">
        <f aca="false">"Q"&amp;ROUNDUP(MONTH(E997)/3,0)&amp;"-"&amp;YEAR(E997)</f>
        <v>Q3-2018</v>
      </c>
    </row>
    <row r="998" customFormat="false" ht="14.25" hidden="false" customHeight="false" outlineLevel="0" collapsed="false">
      <c r="A998" s="0" t="s">
        <v>1040</v>
      </c>
      <c r="B998" s="0" t="s">
        <v>34</v>
      </c>
      <c r="C998" s="0" t="s">
        <v>35</v>
      </c>
      <c r="D998" s="9" t="n">
        <v>43200</v>
      </c>
      <c r="E998" s="9" t="n">
        <v>43367</v>
      </c>
      <c r="F998" s="9" t="n">
        <v>43369</v>
      </c>
      <c r="G998" s="9" t="n">
        <v>43378</v>
      </c>
      <c r="H998" s="10" t="s">
        <v>36</v>
      </c>
      <c r="I998" s="0" t="n">
        <v>2</v>
      </c>
      <c r="J998" s="0" t="n">
        <v>34</v>
      </c>
      <c r="K998" s="0" t="n">
        <v>208</v>
      </c>
      <c r="L998" s="0" t="n">
        <v>47</v>
      </c>
      <c r="M998" s="0" t="n">
        <v>6</v>
      </c>
      <c r="N998" s="11" t="n">
        <v>0.05</v>
      </c>
      <c r="O998" s="12" t="n">
        <v>1915.13</v>
      </c>
      <c r="P998" s="12" t="n">
        <v>2659.9</v>
      </c>
      <c r="Q998" s="12" t="n">
        <f aca="false">M998*P998*(1-N998)</f>
        <v>15161.43</v>
      </c>
      <c r="R998" s="12" t="n">
        <f aca="false">M998*O998</f>
        <v>11490.78</v>
      </c>
      <c r="S998" s="12" t="n">
        <f aca="false">Q998-R998</f>
        <v>3670.65</v>
      </c>
      <c r="T998" s="11" t="n">
        <f aca="false">IFERROR(S998/Q998,0)</f>
        <v>0.242104471675825</v>
      </c>
      <c r="U998" s="13" t="n">
        <f aca="false">F998-E998</f>
        <v>2</v>
      </c>
      <c r="V998" s="13" t="n">
        <f aca="false">G998-F998</f>
        <v>9</v>
      </c>
      <c r="W998" s="13" t="n">
        <f aca="false">G998-E998</f>
        <v>11</v>
      </c>
      <c r="X998" s="10" t="n">
        <f aca="false">YEAR(E998)</f>
        <v>2018</v>
      </c>
      <c r="Y998" s="0" t="str">
        <f aca="false">TEXT(E998,"yyyy-mm")</f>
        <v>2018-09</v>
      </c>
      <c r="Z998" s="0" t="str">
        <f aca="false">"Q"&amp;ROUNDUP(MONTH(E998)/3,0)&amp;"-"&amp;YEAR(E998)</f>
        <v>Q3-2018</v>
      </c>
    </row>
    <row r="999" customFormat="false" ht="14.25" hidden="false" customHeight="false" outlineLevel="0" collapsed="false">
      <c r="A999" s="0" t="s">
        <v>1041</v>
      </c>
      <c r="B999" s="0" t="s">
        <v>43</v>
      </c>
      <c r="C999" s="0" t="s">
        <v>79</v>
      </c>
      <c r="D999" s="9" t="n">
        <v>43300</v>
      </c>
      <c r="E999" s="9" t="n">
        <v>43368</v>
      </c>
      <c r="F999" s="9" t="n">
        <v>43384</v>
      </c>
      <c r="G999" s="9" t="n">
        <v>43386</v>
      </c>
      <c r="H999" s="10" t="s">
        <v>36</v>
      </c>
      <c r="I999" s="0" t="n">
        <v>27</v>
      </c>
      <c r="J999" s="0" t="n">
        <v>30</v>
      </c>
      <c r="K999" s="0" t="n">
        <v>61</v>
      </c>
      <c r="L999" s="0" t="n">
        <v>11</v>
      </c>
      <c r="M999" s="0" t="n">
        <v>7</v>
      </c>
      <c r="N999" s="11" t="n">
        <v>0.2</v>
      </c>
      <c r="O999" s="12" t="n">
        <v>1155.75</v>
      </c>
      <c r="P999" s="12" t="n">
        <v>1675</v>
      </c>
      <c r="Q999" s="12" t="n">
        <f aca="false">M999*P999*(1-N999)</f>
        <v>9380</v>
      </c>
      <c r="R999" s="12" t="n">
        <f aca="false">M999*O999</f>
        <v>8090.25</v>
      </c>
      <c r="S999" s="12" t="n">
        <f aca="false">Q999-R999</f>
        <v>1289.75</v>
      </c>
      <c r="T999" s="11" t="n">
        <f aca="false">IFERROR(S999/Q999,0)</f>
        <v>0.1375</v>
      </c>
      <c r="U999" s="13" t="n">
        <f aca="false">F999-E999</f>
        <v>16</v>
      </c>
      <c r="V999" s="13" t="n">
        <f aca="false">G999-F999</f>
        <v>2</v>
      </c>
      <c r="W999" s="13" t="n">
        <f aca="false">G999-E999</f>
        <v>18</v>
      </c>
      <c r="X999" s="10" t="n">
        <f aca="false">YEAR(E999)</f>
        <v>2018</v>
      </c>
      <c r="Y999" s="0" t="str">
        <f aca="false">TEXT(E999,"yyyy-mm")</f>
        <v>2018-09</v>
      </c>
      <c r="Z999" s="0" t="str">
        <f aca="false">"Q"&amp;ROUNDUP(MONTH(E999)/3,0)&amp;"-"&amp;YEAR(E999)</f>
        <v>Q3-2018</v>
      </c>
    </row>
    <row r="1000" customFormat="false" ht="14.25" hidden="false" customHeight="false" outlineLevel="0" collapsed="false">
      <c r="A1000" s="0" t="s">
        <v>1042</v>
      </c>
      <c r="B1000" s="0" t="s">
        <v>38</v>
      </c>
      <c r="C1000" s="0" t="s">
        <v>39</v>
      </c>
      <c r="D1000" s="9" t="n">
        <v>43300</v>
      </c>
      <c r="E1000" s="9" t="n">
        <v>43368</v>
      </c>
      <c r="F1000" s="9" t="n">
        <v>43370</v>
      </c>
      <c r="G1000" s="9" t="n">
        <v>43376</v>
      </c>
      <c r="H1000" s="10" t="s">
        <v>36</v>
      </c>
      <c r="I1000" s="0" t="n">
        <v>14</v>
      </c>
      <c r="J1000" s="0" t="n">
        <v>3</v>
      </c>
      <c r="K1000" s="0" t="n">
        <v>115</v>
      </c>
      <c r="L1000" s="0" t="n">
        <v>38</v>
      </c>
      <c r="M1000" s="0" t="n">
        <v>5</v>
      </c>
      <c r="N1000" s="11" t="n">
        <v>0.05</v>
      </c>
      <c r="O1000" s="12" t="n">
        <v>3505.84</v>
      </c>
      <c r="P1000" s="12" t="n">
        <v>6150.6</v>
      </c>
      <c r="Q1000" s="12" t="n">
        <f aca="false">M1000*P1000*(1-N1000)</f>
        <v>29215.35</v>
      </c>
      <c r="R1000" s="12" t="n">
        <f aca="false">M1000*O1000</f>
        <v>17529.2</v>
      </c>
      <c r="S1000" s="12" t="n">
        <f aca="false">Q1000-R1000</f>
        <v>11686.15</v>
      </c>
      <c r="T1000" s="11" t="n">
        <f aca="false">IFERROR(S1000/Q1000,0)</f>
        <v>0.400000342285819</v>
      </c>
      <c r="U1000" s="13" t="n">
        <f aca="false">F1000-E1000</f>
        <v>2</v>
      </c>
      <c r="V1000" s="13" t="n">
        <f aca="false">G1000-F1000</f>
        <v>6</v>
      </c>
      <c r="W1000" s="13" t="n">
        <f aca="false">G1000-E1000</f>
        <v>8</v>
      </c>
      <c r="X1000" s="10" t="n">
        <f aca="false">YEAR(E1000)</f>
        <v>2018</v>
      </c>
      <c r="Y1000" s="0" t="str">
        <f aca="false">TEXT(E1000,"yyyy-mm")</f>
        <v>2018-09</v>
      </c>
      <c r="Z1000" s="0" t="str">
        <f aca="false">"Q"&amp;ROUNDUP(MONTH(E1000)/3,0)&amp;"-"&amp;YEAR(E1000)</f>
        <v>Q3-2018</v>
      </c>
    </row>
    <row r="1001" customFormat="false" ht="14.25" hidden="false" customHeight="false" outlineLevel="0" collapsed="false">
      <c r="A1001" s="0" t="s">
        <v>1043</v>
      </c>
      <c r="B1001" s="0" t="s">
        <v>38</v>
      </c>
      <c r="C1001" s="0" t="s">
        <v>39</v>
      </c>
      <c r="D1001" s="9" t="n">
        <v>43200</v>
      </c>
      <c r="E1001" s="9" t="n">
        <v>43368</v>
      </c>
      <c r="F1001" s="9" t="n">
        <v>43370</v>
      </c>
      <c r="G1001" s="9" t="n">
        <v>43377</v>
      </c>
      <c r="H1001" s="10" t="s">
        <v>36</v>
      </c>
      <c r="I1001" s="0" t="n">
        <v>16</v>
      </c>
      <c r="J1001" s="0" t="n">
        <v>43</v>
      </c>
      <c r="K1001" s="0" t="n">
        <v>172</v>
      </c>
      <c r="L1001" s="0" t="n">
        <v>43</v>
      </c>
      <c r="M1001" s="0" t="n">
        <v>5</v>
      </c>
      <c r="N1001" s="11" t="n">
        <v>0.05</v>
      </c>
      <c r="O1001" s="12" t="n">
        <v>2387.88</v>
      </c>
      <c r="P1001" s="12" t="n">
        <v>5306.4</v>
      </c>
      <c r="Q1001" s="12" t="n">
        <f aca="false">M1001*P1001*(1-N1001)</f>
        <v>25205.4</v>
      </c>
      <c r="R1001" s="12" t="n">
        <f aca="false">M1001*O1001</f>
        <v>11939.4</v>
      </c>
      <c r="S1001" s="12" t="n">
        <f aca="false">Q1001-R1001</f>
        <v>13266</v>
      </c>
      <c r="T1001" s="11" t="n">
        <f aca="false">IFERROR(S1001/Q1001,0)</f>
        <v>0.526315789473684</v>
      </c>
      <c r="U1001" s="13" t="n">
        <f aca="false">F1001-E1001</f>
        <v>2</v>
      </c>
      <c r="V1001" s="13" t="n">
        <f aca="false">G1001-F1001</f>
        <v>7</v>
      </c>
      <c r="W1001" s="13" t="n">
        <f aca="false">G1001-E1001</f>
        <v>9</v>
      </c>
      <c r="X1001" s="10" t="n">
        <f aca="false">YEAR(E1001)</f>
        <v>2018</v>
      </c>
      <c r="Y1001" s="0" t="str">
        <f aca="false">TEXT(E1001,"yyyy-mm")</f>
        <v>2018-09</v>
      </c>
      <c r="Z1001" s="0" t="str">
        <f aca="false">"Q"&amp;ROUNDUP(MONTH(E1001)/3,0)&amp;"-"&amp;YEAR(E1001)</f>
        <v>Q3-2018</v>
      </c>
    </row>
    <row r="1002" customFormat="false" ht="14.25" hidden="false" customHeight="false" outlineLevel="0" collapsed="false">
      <c r="A1002" s="0" t="s">
        <v>1044</v>
      </c>
      <c r="B1002" s="0" t="s">
        <v>41</v>
      </c>
      <c r="C1002" s="0" t="s">
        <v>46</v>
      </c>
      <c r="D1002" s="9" t="n">
        <v>43300</v>
      </c>
      <c r="E1002" s="9" t="n">
        <v>43368</v>
      </c>
      <c r="F1002" s="9" t="n">
        <v>43375</v>
      </c>
      <c r="G1002" s="9" t="n">
        <v>43382</v>
      </c>
      <c r="H1002" s="10" t="s">
        <v>36</v>
      </c>
      <c r="I1002" s="0" t="n">
        <v>21</v>
      </c>
      <c r="J1002" s="0" t="n">
        <v>3</v>
      </c>
      <c r="K1002" s="0" t="n">
        <v>329</v>
      </c>
      <c r="L1002" s="0" t="n">
        <v>3</v>
      </c>
      <c r="M1002" s="0" t="n">
        <v>6</v>
      </c>
      <c r="N1002" s="11" t="n">
        <v>0.15</v>
      </c>
      <c r="O1002" s="12" t="n">
        <v>3082.13</v>
      </c>
      <c r="P1002" s="12" t="n">
        <v>3758.7</v>
      </c>
      <c r="Q1002" s="12" t="n">
        <f aca="false">M1002*P1002*(1-N1002)</f>
        <v>19169.37</v>
      </c>
      <c r="R1002" s="12" t="n">
        <f aca="false">M1002*O1002</f>
        <v>18492.78</v>
      </c>
      <c r="S1002" s="12" t="n">
        <f aca="false">Q1002-R1002</f>
        <v>676.589999999997</v>
      </c>
      <c r="T1002" s="11" t="n">
        <f aca="false">IFERROR(S1002/Q1002,0)</f>
        <v>0.0352953696443856</v>
      </c>
      <c r="U1002" s="13" t="n">
        <f aca="false">F1002-E1002</f>
        <v>7</v>
      </c>
      <c r="V1002" s="13" t="n">
        <f aca="false">G1002-F1002</f>
        <v>7</v>
      </c>
      <c r="W1002" s="13" t="n">
        <f aca="false">G1002-E1002</f>
        <v>14</v>
      </c>
      <c r="X1002" s="10" t="n">
        <f aca="false">YEAR(E1002)</f>
        <v>2018</v>
      </c>
      <c r="Y1002" s="0" t="str">
        <f aca="false">TEXT(E1002,"yyyy-mm")</f>
        <v>2018-09</v>
      </c>
      <c r="Z1002" s="0" t="str">
        <f aca="false">"Q"&amp;ROUNDUP(MONTH(E1002)/3,0)&amp;"-"&amp;YEAR(E1002)</f>
        <v>Q3-2018</v>
      </c>
    </row>
    <row r="1003" customFormat="false" ht="14.25" hidden="false" customHeight="false" outlineLevel="0" collapsed="false">
      <c r="A1003" s="0" t="s">
        <v>1045</v>
      </c>
      <c r="B1003" s="0" t="s">
        <v>38</v>
      </c>
      <c r="C1003" s="0" t="s">
        <v>46</v>
      </c>
      <c r="D1003" s="9" t="n">
        <v>43200</v>
      </c>
      <c r="E1003" s="9" t="n">
        <v>43368</v>
      </c>
      <c r="F1003" s="9" t="n">
        <v>43378</v>
      </c>
      <c r="G1003" s="9" t="n">
        <v>43383</v>
      </c>
      <c r="H1003" s="10" t="s">
        <v>36</v>
      </c>
      <c r="I1003" s="0" t="n">
        <v>15</v>
      </c>
      <c r="J1003" s="0" t="n">
        <v>8</v>
      </c>
      <c r="K1003" s="0" t="n">
        <v>318</v>
      </c>
      <c r="L1003" s="0" t="n">
        <v>23</v>
      </c>
      <c r="M1003" s="0" t="n">
        <v>7</v>
      </c>
      <c r="N1003" s="11" t="n">
        <v>0.075</v>
      </c>
      <c r="O1003" s="12" t="n">
        <v>1603.98</v>
      </c>
      <c r="P1003" s="12" t="n">
        <v>2291.4</v>
      </c>
      <c r="Q1003" s="12" t="n">
        <f aca="false">M1003*P1003*(1-N1003)</f>
        <v>14836.815</v>
      </c>
      <c r="R1003" s="12" t="n">
        <f aca="false">M1003*O1003</f>
        <v>11227.86</v>
      </c>
      <c r="S1003" s="12" t="n">
        <f aca="false">Q1003-R1003</f>
        <v>3608.955</v>
      </c>
      <c r="T1003" s="11" t="n">
        <f aca="false">IFERROR(S1003/Q1003,0)</f>
        <v>0.243243243243243</v>
      </c>
      <c r="U1003" s="13" t="n">
        <f aca="false">F1003-E1003</f>
        <v>10</v>
      </c>
      <c r="V1003" s="13" t="n">
        <f aca="false">G1003-F1003</f>
        <v>5</v>
      </c>
      <c r="W1003" s="13" t="n">
        <f aca="false">G1003-E1003</f>
        <v>15</v>
      </c>
      <c r="X1003" s="10" t="n">
        <f aca="false">YEAR(E1003)</f>
        <v>2018</v>
      </c>
      <c r="Y1003" s="0" t="str">
        <f aca="false">TEXT(E1003,"yyyy-mm")</f>
        <v>2018-09</v>
      </c>
      <c r="Z1003" s="0" t="str">
        <f aca="false">"Q"&amp;ROUNDUP(MONTH(E1003)/3,0)&amp;"-"&amp;YEAR(E1003)</f>
        <v>Q3-2018</v>
      </c>
    </row>
    <row r="1004" customFormat="false" ht="14.25" hidden="false" customHeight="false" outlineLevel="0" collapsed="false">
      <c r="A1004" s="0" t="s">
        <v>1046</v>
      </c>
      <c r="B1004" s="0" t="s">
        <v>34</v>
      </c>
      <c r="C1004" s="0" t="s">
        <v>39</v>
      </c>
      <c r="D1004" s="9" t="n">
        <v>43200</v>
      </c>
      <c r="E1004" s="9" t="n">
        <v>43368</v>
      </c>
      <c r="F1004" s="9" t="n">
        <v>43393</v>
      </c>
      <c r="G1004" s="9" t="n">
        <v>43401</v>
      </c>
      <c r="H1004" s="10" t="s">
        <v>36</v>
      </c>
      <c r="I1004" s="0" t="n">
        <v>5</v>
      </c>
      <c r="J1004" s="0" t="n">
        <v>16</v>
      </c>
      <c r="K1004" s="0" t="n">
        <v>142</v>
      </c>
      <c r="L1004" s="0" t="n">
        <v>44</v>
      </c>
      <c r="M1004" s="0" t="n">
        <v>7</v>
      </c>
      <c r="N1004" s="11" t="n">
        <v>0.075</v>
      </c>
      <c r="O1004" s="12" t="n">
        <v>3564.13</v>
      </c>
      <c r="P1004" s="12" t="n">
        <v>5748.6</v>
      </c>
      <c r="Q1004" s="12" t="n">
        <f aca="false">M1004*P1004*(1-N1004)</f>
        <v>37222.185</v>
      </c>
      <c r="R1004" s="12" t="n">
        <f aca="false">M1004*O1004</f>
        <v>24948.91</v>
      </c>
      <c r="S1004" s="12" t="n">
        <f aca="false">Q1004-R1004</f>
        <v>12273.275</v>
      </c>
      <c r="T1004" s="11" t="n">
        <f aca="false">IFERROR(S1004/Q1004,0)</f>
        <v>0.329730105849509</v>
      </c>
      <c r="U1004" s="13" t="n">
        <f aca="false">F1004-E1004</f>
        <v>25</v>
      </c>
      <c r="V1004" s="13" t="n">
        <f aca="false">G1004-F1004</f>
        <v>8</v>
      </c>
      <c r="W1004" s="13" t="n">
        <f aca="false">G1004-E1004</f>
        <v>33</v>
      </c>
      <c r="X1004" s="10" t="n">
        <f aca="false">YEAR(E1004)</f>
        <v>2018</v>
      </c>
      <c r="Y1004" s="0" t="str">
        <f aca="false">TEXT(E1004,"yyyy-mm")</f>
        <v>2018-09</v>
      </c>
      <c r="Z1004" s="0" t="str">
        <f aca="false">"Q"&amp;ROUNDUP(MONTH(E1004)/3,0)&amp;"-"&amp;YEAR(E1004)</f>
        <v>Q3-2018</v>
      </c>
    </row>
    <row r="1005" customFormat="false" ht="14.25" hidden="false" customHeight="false" outlineLevel="0" collapsed="false">
      <c r="A1005" s="0" t="s">
        <v>1047</v>
      </c>
      <c r="B1005" s="0" t="s">
        <v>38</v>
      </c>
      <c r="C1005" s="0" t="s">
        <v>58</v>
      </c>
      <c r="D1005" s="9" t="n">
        <v>43200</v>
      </c>
      <c r="E1005" s="9" t="n">
        <v>43368</v>
      </c>
      <c r="F1005" s="9" t="n">
        <v>43382</v>
      </c>
      <c r="G1005" s="9" t="n">
        <v>43386</v>
      </c>
      <c r="H1005" s="10" t="s">
        <v>36</v>
      </c>
      <c r="I1005" s="0" t="n">
        <v>13</v>
      </c>
      <c r="J1005" s="0" t="n">
        <v>22</v>
      </c>
      <c r="K1005" s="0" t="n">
        <v>355</v>
      </c>
      <c r="L1005" s="0" t="n">
        <v>3</v>
      </c>
      <c r="M1005" s="0" t="n">
        <v>8</v>
      </c>
      <c r="N1005" s="11" t="n">
        <v>0.1</v>
      </c>
      <c r="O1005" s="12" t="n">
        <v>1336.65</v>
      </c>
      <c r="P1005" s="12" t="n">
        <v>1909.5</v>
      </c>
      <c r="Q1005" s="12" t="n">
        <f aca="false">M1005*P1005*(1-N1005)</f>
        <v>13748.4</v>
      </c>
      <c r="R1005" s="12" t="n">
        <f aca="false">M1005*O1005</f>
        <v>10693.2</v>
      </c>
      <c r="S1005" s="12" t="n">
        <f aca="false">Q1005-R1005</f>
        <v>3055.2</v>
      </c>
      <c r="T1005" s="11" t="n">
        <f aca="false">IFERROR(S1005/Q1005,0)</f>
        <v>0.222222222222222</v>
      </c>
      <c r="U1005" s="13" t="n">
        <f aca="false">F1005-E1005</f>
        <v>14</v>
      </c>
      <c r="V1005" s="13" t="n">
        <f aca="false">G1005-F1005</f>
        <v>4</v>
      </c>
      <c r="W1005" s="13" t="n">
        <f aca="false">G1005-E1005</f>
        <v>18</v>
      </c>
      <c r="X1005" s="10" t="n">
        <f aca="false">YEAR(E1005)</f>
        <v>2018</v>
      </c>
      <c r="Y1005" s="0" t="str">
        <f aca="false">TEXT(E1005,"yyyy-mm")</f>
        <v>2018-09</v>
      </c>
      <c r="Z1005" s="0" t="str">
        <f aca="false">"Q"&amp;ROUNDUP(MONTH(E1005)/3,0)&amp;"-"&amp;YEAR(E1005)</f>
        <v>Q3-2018</v>
      </c>
    </row>
    <row r="1006" customFormat="false" ht="14.25" hidden="false" customHeight="false" outlineLevel="0" collapsed="false">
      <c r="A1006" s="0" t="s">
        <v>1048</v>
      </c>
      <c r="B1006" s="0" t="s">
        <v>38</v>
      </c>
      <c r="C1006" s="0" t="s">
        <v>39</v>
      </c>
      <c r="D1006" s="9" t="n">
        <v>43300</v>
      </c>
      <c r="E1006" s="9" t="n">
        <v>43368</v>
      </c>
      <c r="F1006" s="9" t="n">
        <v>43378</v>
      </c>
      <c r="G1006" s="9" t="n">
        <v>43383</v>
      </c>
      <c r="H1006" s="10" t="s">
        <v>36</v>
      </c>
      <c r="I1006" s="0" t="n">
        <v>13</v>
      </c>
      <c r="J1006" s="0" t="n">
        <v>22</v>
      </c>
      <c r="K1006" s="0" t="n">
        <v>185</v>
      </c>
      <c r="L1006" s="0" t="n">
        <v>11</v>
      </c>
      <c r="M1006" s="0" t="n">
        <v>7</v>
      </c>
      <c r="N1006" s="11" t="n">
        <v>0.05</v>
      </c>
      <c r="O1006" s="12" t="n">
        <v>3308.8</v>
      </c>
      <c r="P1006" s="12" t="n">
        <v>3892.7</v>
      </c>
      <c r="Q1006" s="12" t="n">
        <f aca="false">M1006*P1006*(1-N1006)</f>
        <v>25886.455</v>
      </c>
      <c r="R1006" s="12" t="n">
        <f aca="false">M1006*O1006</f>
        <v>23161.6</v>
      </c>
      <c r="S1006" s="12" t="n">
        <f aca="false">Q1006-R1006</f>
        <v>2724.855</v>
      </c>
      <c r="T1006" s="11" t="n">
        <f aca="false">IFERROR(S1006/Q1006,0)</f>
        <v>0.105261805836295</v>
      </c>
      <c r="U1006" s="13" t="n">
        <f aca="false">F1006-E1006</f>
        <v>10</v>
      </c>
      <c r="V1006" s="13" t="n">
        <f aca="false">G1006-F1006</f>
        <v>5</v>
      </c>
      <c r="W1006" s="13" t="n">
        <f aca="false">G1006-E1006</f>
        <v>15</v>
      </c>
      <c r="X1006" s="10" t="n">
        <f aca="false">YEAR(E1006)</f>
        <v>2018</v>
      </c>
      <c r="Y1006" s="0" t="str">
        <f aca="false">TEXT(E1006,"yyyy-mm")</f>
        <v>2018-09</v>
      </c>
      <c r="Z1006" s="0" t="str">
        <f aca="false">"Q"&amp;ROUNDUP(MONTH(E1006)/3,0)&amp;"-"&amp;YEAR(E1006)</f>
        <v>Q3-2018</v>
      </c>
    </row>
    <row r="1007" customFormat="false" ht="14.25" hidden="false" customHeight="false" outlineLevel="0" collapsed="false">
      <c r="A1007" s="0" t="s">
        <v>1049</v>
      </c>
      <c r="B1007" s="0" t="s">
        <v>38</v>
      </c>
      <c r="C1007" s="0" t="s">
        <v>58</v>
      </c>
      <c r="D1007" s="9" t="n">
        <v>43200</v>
      </c>
      <c r="E1007" s="9" t="n">
        <v>43368</v>
      </c>
      <c r="F1007" s="9" t="n">
        <v>43385</v>
      </c>
      <c r="G1007" s="9" t="n">
        <v>43391</v>
      </c>
      <c r="H1007" s="10" t="s">
        <v>36</v>
      </c>
      <c r="I1007" s="0" t="n">
        <v>12</v>
      </c>
      <c r="J1007" s="0" t="n">
        <v>43</v>
      </c>
      <c r="K1007" s="0" t="n">
        <v>362</v>
      </c>
      <c r="L1007" s="0" t="n">
        <v>11</v>
      </c>
      <c r="M1007" s="0" t="n">
        <v>6</v>
      </c>
      <c r="N1007" s="11" t="n">
        <v>0.075</v>
      </c>
      <c r="O1007" s="12" t="n">
        <v>749.66</v>
      </c>
      <c r="P1007" s="12" t="n">
        <v>1118.9</v>
      </c>
      <c r="Q1007" s="12" t="n">
        <f aca="false">M1007*P1007*(1-N1007)</f>
        <v>6209.895</v>
      </c>
      <c r="R1007" s="12" t="n">
        <f aca="false">M1007*O1007</f>
        <v>4497.96</v>
      </c>
      <c r="S1007" s="12" t="n">
        <f aca="false">Q1007-R1007</f>
        <v>1711.935</v>
      </c>
      <c r="T1007" s="11" t="n">
        <f aca="false">IFERROR(S1007/Q1007,0)</f>
        <v>0.275678574275411</v>
      </c>
      <c r="U1007" s="13" t="n">
        <f aca="false">F1007-E1007</f>
        <v>17</v>
      </c>
      <c r="V1007" s="13" t="n">
        <f aca="false">G1007-F1007</f>
        <v>6</v>
      </c>
      <c r="W1007" s="13" t="n">
        <f aca="false">G1007-E1007</f>
        <v>23</v>
      </c>
      <c r="X1007" s="10" t="n">
        <f aca="false">YEAR(E1007)</f>
        <v>2018</v>
      </c>
      <c r="Y1007" s="0" t="str">
        <f aca="false">TEXT(E1007,"yyyy-mm")</f>
        <v>2018-09</v>
      </c>
      <c r="Z1007" s="0" t="str">
        <f aca="false">"Q"&amp;ROUNDUP(MONTH(E1007)/3,0)&amp;"-"&amp;YEAR(E1007)</f>
        <v>Q3-2018</v>
      </c>
    </row>
    <row r="1008" customFormat="false" ht="14.25" hidden="false" customHeight="false" outlineLevel="0" collapsed="false">
      <c r="A1008" s="0" t="s">
        <v>1050</v>
      </c>
      <c r="B1008" s="0" t="s">
        <v>38</v>
      </c>
      <c r="C1008" s="0" t="s">
        <v>39</v>
      </c>
      <c r="D1008" s="9" t="n">
        <v>43200</v>
      </c>
      <c r="E1008" s="9" t="n">
        <v>43368</v>
      </c>
      <c r="F1008" s="9" t="n">
        <v>43394</v>
      </c>
      <c r="G1008" s="9" t="n">
        <v>43403</v>
      </c>
      <c r="H1008" s="10" t="s">
        <v>36</v>
      </c>
      <c r="I1008" s="0" t="n">
        <v>16</v>
      </c>
      <c r="J1008" s="0" t="n">
        <v>3</v>
      </c>
      <c r="K1008" s="0" t="n">
        <v>164</v>
      </c>
      <c r="L1008" s="0" t="n">
        <v>12</v>
      </c>
      <c r="M1008" s="0" t="n">
        <v>1</v>
      </c>
      <c r="N1008" s="11" t="n">
        <v>0.075</v>
      </c>
      <c r="O1008" s="12" t="n">
        <v>2559.94</v>
      </c>
      <c r="P1008" s="12" t="n">
        <v>3999.9</v>
      </c>
      <c r="Q1008" s="12" t="n">
        <f aca="false">M1008*P1008*(1-N1008)</f>
        <v>3699.9075</v>
      </c>
      <c r="R1008" s="12" t="n">
        <f aca="false">M1008*O1008</f>
        <v>2559.94</v>
      </c>
      <c r="S1008" s="12" t="n">
        <f aca="false">Q1008-R1008</f>
        <v>1139.9675</v>
      </c>
      <c r="T1008" s="11" t="n">
        <f aca="false">IFERROR(S1008/Q1008,0)</f>
        <v>0.308107026999999</v>
      </c>
      <c r="U1008" s="13" t="n">
        <f aca="false">F1008-E1008</f>
        <v>26</v>
      </c>
      <c r="V1008" s="13" t="n">
        <f aca="false">G1008-F1008</f>
        <v>9</v>
      </c>
      <c r="W1008" s="13" t="n">
        <f aca="false">G1008-E1008</f>
        <v>35</v>
      </c>
      <c r="X1008" s="10" t="n">
        <f aca="false">YEAR(E1008)</f>
        <v>2018</v>
      </c>
      <c r="Y1008" s="0" t="str">
        <f aca="false">TEXT(E1008,"yyyy-mm")</f>
        <v>2018-09</v>
      </c>
      <c r="Z1008" s="0" t="str">
        <f aca="false">"Q"&amp;ROUNDUP(MONTH(E1008)/3,0)&amp;"-"&amp;YEAR(E1008)</f>
        <v>Q3-2018</v>
      </c>
    </row>
    <row r="1009" customFormat="false" ht="14.25" hidden="false" customHeight="false" outlineLevel="0" collapsed="false">
      <c r="A1009" s="0" t="s">
        <v>1051</v>
      </c>
      <c r="B1009" s="0" t="s">
        <v>34</v>
      </c>
      <c r="C1009" s="0" t="s">
        <v>46</v>
      </c>
      <c r="D1009" s="9" t="n">
        <v>43300</v>
      </c>
      <c r="E1009" s="9" t="n">
        <v>43369</v>
      </c>
      <c r="F1009" s="9" t="n">
        <v>43379</v>
      </c>
      <c r="G1009" s="9" t="n">
        <v>43386</v>
      </c>
      <c r="H1009" s="10" t="s">
        <v>36</v>
      </c>
      <c r="I1009" s="0" t="n">
        <v>10</v>
      </c>
      <c r="J1009" s="0" t="n">
        <v>45</v>
      </c>
      <c r="K1009" s="0" t="n">
        <v>286</v>
      </c>
      <c r="L1009" s="0" t="n">
        <v>39</v>
      </c>
      <c r="M1009" s="0" t="n">
        <v>2</v>
      </c>
      <c r="N1009" s="11" t="n">
        <v>0.075</v>
      </c>
      <c r="O1009" s="12" t="n">
        <v>873.28</v>
      </c>
      <c r="P1009" s="12" t="n">
        <v>1782.2</v>
      </c>
      <c r="Q1009" s="12" t="n">
        <f aca="false">M1009*P1009*(1-N1009)</f>
        <v>3297.07</v>
      </c>
      <c r="R1009" s="12" t="n">
        <f aca="false">M1009*O1009</f>
        <v>1746.56</v>
      </c>
      <c r="S1009" s="12" t="n">
        <f aca="false">Q1009-R1009</f>
        <v>1550.51</v>
      </c>
      <c r="T1009" s="11" t="n">
        <f aca="false">IFERROR(S1009/Q1009,0)</f>
        <v>0.470269057071885</v>
      </c>
      <c r="U1009" s="13" t="n">
        <f aca="false">F1009-E1009</f>
        <v>10</v>
      </c>
      <c r="V1009" s="13" t="n">
        <f aca="false">G1009-F1009</f>
        <v>7</v>
      </c>
      <c r="W1009" s="13" t="n">
        <f aca="false">G1009-E1009</f>
        <v>17</v>
      </c>
      <c r="X1009" s="10" t="n">
        <f aca="false">YEAR(E1009)</f>
        <v>2018</v>
      </c>
      <c r="Y1009" s="0" t="str">
        <f aca="false">TEXT(E1009,"yyyy-mm")</f>
        <v>2018-09</v>
      </c>
      <c r="Z1009" s="0" t="str">
        <f aca="false">"Q"&amp;ROUNDUP(MONTH(E1009)/3,0)&amp;"-"&amp;YEAR(E1009)</f>
        <v>Q3-2018</v>
      </c>
    </row>
    <row r="1010" customFormat="false" ht="14.25" hidden="false" customHeight="false" outlineLevel="0" collapsed="false">
      <c r="A1010" s="0" t="s">
        <v>1052</v>
      </c>
      <c r="B1010" s="0" t="s">
        <v>41</v>
      </c>
      <c r="C1010" s="0" t="s">
        <v>39</v>
      </c>
      <c r="D1010" s="9" t="n">
        <v>43300</v>
      </c>
      <c r="E1010" s="9" t="n">
        <v>43369</v>
      </c>
      <c r="F1010" s="9" t="n">
        <v>43395</v>
      </c>
      <c r="G1010" s="9" t="n">
        <v>43404</v>
      </c>
      <c r="H1010" s="10" t="s">
        <v>36</v>
      </c>
      <c r="I1010" s="0" t="n">
        <v>24</v>
      </c>
      <c r="J1010" s="0" t="n">
        <v>12</v>
      </c>
      <c r="K1010" s="0" t="n">
        <v>114</v>
      </c>
      <c r="L1010" s="0" t="n">
        <v>47</v>
      </c>
      <c r="M1010" s="0" t="n">
        <v>4</v>
      </c>
      <c r="N1010" s="11" t="n">
        <v>0.05</v>
      </c>
      <c r="O1010" s="12" t="n">
        <v>707.52</v>
      </c>
      <c r="P1010" s="12" t="n">
        <v>1072</v>
      </c>
      <c r="Q1010" s="12" t="n">
        <f aca="false">M1010*P1010*(1-N1010)</f>
        <v>4073.6</v>
      </c>
      <c r="R1010" s="12" t="n">
        <f aca="false">M1010*O1010</f>
        <v>2830.08</v>
      </c>
      <c r="S1010" s="12" t="n">
        <f aca="false">Q1010-R1010</f>
        <v>1243.52</v>
      </c>
      <c r="T1010" s="11" t="n">
        <f aca="false">IFERROR(S1010/Q1010,0)</f>
        <v>0.305263157894737</v>
      </c>
      <c r="U1010" s="13" t="n">
        <f aca="false">F1010-E1010</f>
        <v>26</v>
      </c>
      <c r="V1010" s="13" t="n">
        <f aca="false">G1010-F1010</f>
        <v>9</v>
      </c>
      <c r="W1010" s="13" t="n">
        <f aca="false">G1010-E1010</f>
        <v>35</v>
      </c>
      <c r="X1010" s="10" t="n">
        <f aca="false">YEAR(E1010)</f>
        <v>2018</v>
      </c>
      <c r="Y1010" s="0" t="str">
        <f aca="false">TEXT(E1010,"yyyy-mm")</f>
        <v>2018-09</v>
      </c>
      <c r="Z1010" s="0" t="str">
        <f aca="false">"Q"&amp;ROUNDUP(MONTH(E1010)/3,0)&amp;"-"&amp;YEAR(E1010)</f>
        <v>Q3-2018</v>
      </c>
    </row>
    <row r="1011" customFormat="false" ht="14.25" hidden="false" customHeight="false" outlineLevel="0" collapsed="false">
      <c r="A1011" s="0" t="s">
        <v>1053</v>
      </c>
      <c r="B1011" s="0" t="s">
        <v>34</v>
      </c>
      <c r="C1011" s="0" t="s">
        <v>48</v>
      </c>
      <c r="D1011" s="9" t="n">
        <v>43200</v>
      </c>
      <c r="E1011" s="9" t="n">
        <v>43369</v>
      </c>
      <c r="F1011" s="9" t="n">
        <v>43385</v>
      </c>
      <c r="G1011" s="9" t="n">
        <v>43392</v>
      </c>
      <c r="H1011" s="10" t="s">
        <v>36</v>
      </c>
      <c r="I1011" s="0" t="n">
        <v>10</v>
      </c>
      <c r="J1011" s="0" t="n">
        <v>3</v>
      </c>
      <c r="K1011" s="0" t="n">
        <v>29</v>
      </c>
      <c r="L1011" s="0" t="n">
        <v>2</v>
      </c>
      <c r="M1011" s="0" t="n">
        <v>4</v>
      </c>
      <c r="N1011" s="11" t="n">
        <v>0.4</v>
      </c>
      <c r="O1011" s="12" t="n">
        <v>559.92</v>
      </c>
      <c r="P1011" s="12" t="n">
        <v>917.9</v>
      </c>
      <c r="Q1011" s="12" t="n">
        <f aca="false">M1011*P1011*(1-N1011)</f>
        <v>2202.96</v>
      </c>
      <c r="R1011" s="12" t="n">
        <f aca="false">M1011*O1011</f>
        <v>2239.68</v>
      </c>
      <c r="S1011" s="12" t="n">
        <f aca="false">Q1011-R1011</f>
        <v>-36.7199999999998</v>
      </c>
      <c r="T1011" s="11" t="n">
        <f aca="false">IFERROR(S1011/Q1011,0)</f>
        <v>-0.0166684824054907</v>
      </c>
      <c r="U1011" s="13" t="n">
        <f aca="false">F1011-E1011</f>
        <v>16</v>
      </c>
      <c r="V1011" s="13" t="n">
        <f aca="false">G1011-F1011</f>
        <v>7</v>
      </c>
      <c r="W1011" s="13" t="n">
        <f aca="false">G1011-E1011</f>
        <v>23</v>
      </c>
      <c r="X1011" s="10" t="n">
        <f aca="false">YEAR(E1011)</f>
        <v>2018</v>
      </c>
      <c r="Y1011" s="0" t="str">
        <f aca="false">TEXT(E1011,"yyyy-mm")</f>
        <v>2018-09</v>
      </c>
      <c r="Z1011" s="0" t="str">
        <f aca="false">"Q"&amp;ROUNDUP(MONTH(E1011)/3,0)&amp;"-"&amp;YEAR(E1011)</f>
        <v>Q3-2018</v>
      </c>
    </row>
    <row r="1012" customFormat="false" ht="14.25" hidden="false" customHeight="false" outlineLevel="0" collapsed="false">
      <c r="A1012" s="0" t="s">
        <v>1054</v>
      </c>
      <c r="B1012" s="0" t="s">
        <v>41</v>
      </c>
      <c r="C1012" s="0" t="s">
        <v>46</v>
      </c>
      <c r="D1012" s="9" t="n">
        <v>43200</v>
      </c>
      <c r="E1012" s="9" t="n">
        <v>43369</v>
      </c>
      <c r="F1012" s="9" t="n">
        <v>43394</v>
      </c>
      <c r="G1012" s="9" t="n">
        <v>43404</v>
      </c>
      <c r="H1012" s="10" t="s">
        <v>36</v>
      </c>
      <c r="I1012" s="0" t="n">
        <v>23</v>
      </c>
      <c r="J1012" s="0" t="n">
        <v>40</v>
      </c>
      <c r="K1012" s="0" t="n">
        <v>323</v>
      </c>
      <c r="L1012" s="0" t="n">
        <v>34</v>
      </c>
      <c r="M1012" s="0" t="n">
        <v>2</v>
      </c>
      <c r="N1012" s="11" t="n">
        <v>0.075</v>
      </c>
      <c r="O1012" s="12" t="n">
        <v>2836.51</v>
      </c>
      <c r="P1012" s="12" t="n">
        <v>5252.8</v>
      </c>
      <c r="Q1012" s="12" t="n">
        <f aca="false">M1012*P1012*(1-N1012)</f>
        <v>9717.68</v>
      </c>
      <c r="R1012" s="12" t="n">
        <f aca="false">M1012*O1012</f>
        <v>5673.02</v>
      </c>
      <c r="S1012" s="12" t="n">
        <f aca="false">Q1012-R1012</f>
        <v>4044.66</v>
      </c>
      <c r="T1012" s="11" t="n">
        <f aca="false">IFERROR(S1012/Q1012,0)</f>
        <v>0.416216627837097</v>
      </c>
      <c r="U1012" s="13" t="n">
        <f aca="false">F1012-E1012</f>
        <v>25</v>
      </c>
      <c r="V1012" s="13" t="n">
        <f aca="false">G1012-F1012</f>
        <v>10</v>
      </c>
      <c r="W1012" s="13" t="n">
        <f aca="false">G1012-E1012</f>
        <v>35</v>
      </c>
      <c r="X1012" s="10" t="n">
        <f aca="false">YEAR(E1012)</f>
        <v>2018</v>
      </c>
      <c r="Y1012" s="0" t="str">
        <f aca="false">TEXT(E1012,"yyyy-mm")</f>
        <v>2018-09</v>
      </c>
      <c r="Z1012" s="0" t="str">
        <f aca="false">"Q"&amp;ROUNDUP(MONTH(E1012)/3,0)&amp;"-"&amp;YEAR(E1012)</f>
        <v>Q3-2018</v>
      </c>
    </row>
    <row r="1013" customFormat="false" ht="14.25" hidden="false" customHeight="false" outlineLevel="0" collapsed="false">
      <c r="A1013" s="0" t="s">
        <v>1055</v>
      </c>
      <c r="B1013" s="0" t="s">
        <v>41</v>
      </c>
      <c r="C1013" s="0" t="s">
        <v>35</v>
      </c>
      <c r="D1013" s="9" t="n">
        <v>43300</v>
      </c>
      <c r="E1013" s="9" t="n">
        <v>43369</v>
      </c>
      <c r="F1013" s="9" t="n">
        <v>43377</v>
      </c>
      <c r="G1013" s="9" t="n">
        <v>43380</v>
      </c>
      <c r="H1013" s="10" t="s">
        <v>36</v>
      </c>
      <c r="I1013" s="0" t="n">
        <v>22</v>
      </c>
      <c r="J1013" s="0" t="n">
        <v>2</v>
      </c>
      <c r="K1013" s="0" t="n">
        <v>213</v>
      </c>
      <c r="L1013" s="0" t="n">
        <v>44</v>
      </c>
      <c r="M1013" s="0" t="n">
        <v>4</v>
      </c>
      <c r="N1013" s="11" t="n">
        <v>0.075</v>
      </c>
      <c r="O1013" s="12" t="n">
        <v>5399.73</v>
      </c>
      <c r="P1013" s="12" t="n">
        <v>6505.7</v>
      </c>
      <c r="Q1013" s="12" t="n">
        <f aca="false">M1013*P1013*(1-N1013)</f>
        <v>24071.09</v>
      </c>
      <c r="R1013" s="12" t="n">
        <f aca="false">M1013*O1013</f>
        <v>21598.92</v>
      </c>
      <c r="S1013" s="12" t="n">
        <f aca="false">Q1013-R1013</f>
        <v>2472.17</v>
      </c>
      <c r="T1013" s="11" t="n">
        <f aca="false">IFERROR(S1013/Q1013,0)</f>
        <v>0.102702868877147</v>
      </c>
      <c r="U1013" s="13" t="n">
        <f aca="false">F1013-E1013</f>
        <v>8</v>
      </c>
      <c r="V1013" s="13" t="n">
        <f aca="false">G1013-F1013</f>
        <v>3</v>
      </c>
      <c r="W1013" s="13" t="n">
        <f aca="false">G1013-E1013</f>
        <v>11</v>
      </c>
      <c r="X1013" s="10" t="n">
        <f aca="false">YEAR(E1013)</f>
        <v>2018</v>
      </c>
      <c r="Y1013" s="0" t="str">
        <f aca="false">TEXT(E1013,"yyyy-mm")</f>
        <v>2018-09</v>
      </c>
      <c r="Z1013" s="0" t="str">
        <f aca="false">"Q"&amp;ROUNDUP(MONTH(E1013)/3,0)&amp;"-"&amp;YEAR(E1013)</f>
        <v>Q3-2018</v>
      </c>
    </row>
    <row r="1014" customFormat="false" ht="14.25" hidden="false" customHeight="false" outlineLevel="0" collapsed="false">
      <c r="A1014" s="0" t="s">
        <v>1056</v>
      </c>
      <c r="B1014" s="0" t="s">
        <v>34</v>
      </c>
      <c r="C1014" s="0" t="s">
        <v>46</v>
      </c>
      <c r="D1014" s="9" t="n">
        <v>43300</v>
      </c>
      <c r="E1014" s="9" t="n">
        <v>43369</v>
      </c>
      <c r="F1014" s="9" t="n">
        <v>43372</v>
      </c>
      <c r="G1014" s="9" t="n">
        <v>43373</v>
      </c>
      <c r="H1014" s="10" t="s">
        <v>36</v>
      </c>
      <c r="I1014" s="0" t="n">
        <v>4</v>
      </c>
      <c r="J1014" s="0" t="n">
        <v>7</v>
      </c>
      <c r="K1014" s="0" t="n">
        <v>317</v>
      </c>
      <c r="L1014" s="0" t="n">
        <v>21</v>
      </c>
      <c r="M1014" s="0" t="n">
        <v>6</v>
      </c>
      <c r="N1014" s="11" t="n">
        <v>0.1</v>
      </c>
      <c r="O1014" s="12" t="n">
        <v>1932.41</v>
      </c>
      <c r="P1014" s="12" t="n">
        <v>3390.2</v>
      </c>
      <c r="Q1014" s="12" t="n">
        <f aca="false">M1014*P1014*(1-N1014)</f>
        <v>18307.08</v>
      </c>
      <c r="R1014" s="12" t="n">
        <f aca="false">M1014*O1014</f>
        <v>11594.46</v>
      </c>
      <c r="S1014" s="12" t="n">
        <f aca="false">Q1014-R1014</f>
        <v>6712.62</v>
      </c>
      <c r="T1014" s="11" t="n">
        <f aca="false">IFERROR(S1014/Q1014,0)</f>
        <v>0.366667977634882</v>
      </c>
      <c r="U1014" s="13" t="n">
        <f aca="false">F1014-E1014</f>
        <v>3</v>
      </c>
      <c r="V1014" s="13" t="n">
        <f aca="false">G1014-F1014</f>
        <v>1</v>
      </c>
      <c r="W1014" s="13" t="n">
        <f aca="false">G1014-E1014</f>
        <v>4</v>
      </c>
      <c r="X1014" s="10" t="n">
        <f aca="false">YEAR(E1014)</f>
        <v>2018</v>
      </c>
      <c r="Y1014" s="0" t="str">
        <f aca="false">TEXT(E1014,"yyyy-mm")</f>
        <v>2018-09</v>
      </c>
      <c r="Z1014" s="0" t="str">
        <f aca="false">"Q"&amp;ROUNDUP(MONTH(E1014)/3,0)&amp;"-"&amp;YEAR(E1014)</f>
        <v>Q3-2018</v>
      </c>
    </row>
    <row r="1015" customFormat="false" ht="14.25" hidden="false" customHeight="false" outlineLevel="0" collapsed="false">
      <c r="A1015" s="0" t="s">
        <v>1057</v>
      </c>
      <c r="B1015" s="0" t="s">
        <v>34</v>
      </c>
      <c r="C1015" s="0" t="s">
        <v>46</v>
      </c>
      <c r="D1015" s="9" t="n">
        <v>43200</v>
      </c>
      <c r="E1015" s="9" t="n">
        <v>43369</v>
      </c>
      <c r="F1015" s="9" t="n">
        <v>43391</v>
      </c>
      <c r="G1015" s="9" t="n">
        <v>43397</v>
      </c>
      <c r="H1015" s="10" t="s">
        <v>36</v>
      </c>
      <c r="I1015" s="0" t="n">
        <v>6</v>
      </c>
      <c r="J1015" s="0" t="n">
        <v>34</v>
      </c>
      <c r="K1015" s="0" t="n">
        <v>298</v>
      </c>
      <c r="L1015" s="0" t="n">
        <v>34</v>
      </c>
      <c r="M1015" s="0" t="n">
        <v>5</v>
      </c>
      <c r="N1015" s="11" t="n">
        <v>0.075</v>
      </c>
      <c r="O1015" s="12" t="n">
        <v>108.34</v>
      </c>
      <c r="P1015" s="12" t="n">
        <v>221.1</v>
      </c>
      <c r="Q1015" s="12" t="n">
        <f aca="false">M1015*P1015*(1-N1015)</f>
        <v>1022.5875</v>
      </c>
      <c r="R1015" s="12" t="n">
        <f aca="false">M1015*O1015</f>
        <v>541.7</v>
      </c>
      <c r="S1015" s="12" t="n">
        <f aca="false">Q1015-R1015</f>
        <v>480.8875</v>
      </c>
      <c r="T1015" s="11" t="n">
        <f aca="false">IFERROR(S1015/Q1015,0)</f>
        <v>0.470265380713142</v>
      </c>
      <c r="U1015" s="13" t="n">
        <f aca="false">F1015-E1015</f>
        <v>22</v>
      </c>
      <c r="V1015" s="13" t="n">
        <f aca="false">G1015-F1015</f>
        <v>6</v>
      </c>
      <c r="W1015" s="13" t="n">
        <f aca="false">G1015-E1015</f>
        <v>28</v>
      </c>
      <c r="X1015" s="10" t="n">
        <f aca="false">YEAR(E1015)</f>
        <v>2018</v>
      </c>
      <c r="Y1015" s="0" t="str">
        <f aca="false">TEXT(E1015,"yyyy-mm")</f>
        <v>2018-09</v>
      </c>
      <c r="Z1015" s="0" t="str">
        <f aca="false">"Q"&amp;ROUNDUP(MONTH(E1015)/3,0)&amp;"-"&amp;YEAR(E1015)</f>
        <v>Q3-2018</v>
      </c>
    </row>
    <row r="1016" customFormat="false" ht="14.25" hidden="false" customHeight="false" outlineLevel="0" collapsed="false">
      <c r="A1016" s="0" t="s">
        <v>1058</v>
      </c>
      <c r="B1016" s="0" t="s">
        <v>38</v>
      </c>
      <c r="C1016" s="0" t="s">
        <v>46</v>
      </c>
      <c r="D1016" s="9" t="n">
        <v>43300</v>
      </c>
      <c r="E1016" s="9" t="n">
        <v>43369</v>
      </c>
      <c r="F1016" s="9" t="n">
        <v>43397</v>
      </c>
      <c r="G1016" s="9" t="n">
        <v>43407</v>
      </c>
      <c r="H1016" s="10" t="s">
        <v>36</v>
      </c>
      <c r="I1016" s="0" t="n">
        <v>14</v>
      </c>
      <c r="J1016" s="0" t="n">
        <v>14</v>
      </c>
      <c r="K1016" s="0" t="n">
        <v>282</v>
      </c>
      <c r="L1016" s="0" t="n">
        <v>38</v>
      </c>
      <c r="M1016" s="0" t="n">
        <v>2</v>
      </c>
      <c r="N1016" s="11" t="n">
        <v>0.05</v>
      </c>
      <c r="O1016" s="12" t="n">
        <v>3034.83</v>
      </c>
      <c r="P1016" s="12" t="n">
        <v>3993.2</v>
      </c>
      <c r="Q1016" s="12" t="n">
        <f aca="false">M1016*P1016*(1-N1016)</f>
        <v>7587.08</v>
      </c>
      <c r="R1016" s="12" t="n">
        <f aca="false">M1016*O1016</f>
        <v>6069.66</v>
      </c>
      <c r="S1016" s="12" t="n">
        <f aca="false">Q1016-R1016</f>
        <v>1517.42</v>
      </c>
      <c r="T1016" s="11" t="n">
        <f aca="false">IFERROR(S1016/Q1016,0)</f>
        <v>0.20000052721205</v>
      </c>
      <c r="U1016" s="13" t="n">
        <f aca="false">F1016-E1016</f>
        <v>28</v>
      </c>
      <c r="V1016" s="13" t="n">
        <f aca="false">G1016-F1016</f>
        <v>10</v>
      </c>
      <c r="W1016" s="13" t="n">
        <f aca="false">G1016-E1016</f>
        <v>38</v>
      </c>
      <c r="X1016" s="10" t="n">
        <f aca="false">YEAR(E1016)</f>
        <v>2018</v>
      </c>
      <c r="Y1016" s="0" t="str">
        <f aca="false">TEXT(E1016,"yyyy-mm")</f>
        <v>2018-09</v>
      </c>
      <c r="Z1016" s="0" t="str">
        <f aca="false">"Q"&amp;ROUNDUP(MONTH(E1016)/3,0)&amp;"-"&amp;YEAR(E1016)</f>
        <v>Q3-2018</v>
      </c>
    </row>
    <row r="1017" customFormat="false" ht="14.25" hidden="false" customHeight="false" outlineLevel="0" collapsed="false">
      <c r="A1017" s="0" t="s">
        <v>1059</v>
      </c>
      <c r="B1017" s="0" t="s">
        <v>34</v>
      </c>
      <c r="C1017" s="0" t="s">
        <v>58</v>
      </c>
      <c r="D1017" s="9" t="n">
        <v>43300</v>
      </c>
      <c r="E1017" s="9" t="n">
        <v>43369</v>
      </c>
      <c r="F1017" s="9" t="n">
        <v>43374</v>
      </c>
      <c r="G1017" s="9" t="n">
        <v>43379</v>
      </c>
      <c r="H1017" s="10" t="s">
        <v>36</v>
      </c>
      <c r="I1017" s="0" t="n">
        <v>9</v>
      </c>
      <c r="J1017" s="0" t="n">
        <v>43</v>
      </c>
      <c r="K1017" s="0" t="n">
        <v>340</v>
      </c>
      <c r="L1017" s="0" t="n">
        <v>24</v>
      </c>
      <c r="M1017" s="0" t="n">
        <v>8</v>
      </c>
      <c r="N1017" s="11" t="n">
        <v>0.4</v>
      </c>
      <c r="O1017" s="12" t="n">
        <v>1612.29</v>
      </c>
      <c r="P1017" s="12" t="n">
        <v>2519.2</v>
      </c>
      <c r="Q1017" s="12" t="n">
        <f aca="false">M1017*P1017*(1-N1017)</f>
        <v>12092.16</v>
      </c>
      <c r="R1017" s="12" t="n">
        <f aca="false">M1017*O1017</f>
        <v>12898.32</v>
      </c>
      <c r="S1017" s="12" t="n">
        <f aca="false">Q1017-R1017</f>
        <v>-806.160000000002</v>
      </c>
      <c r="T1017" s="11" t="n">
        <f aca="false">IFERROR(S1017/Q1017,0)</f>
        <v>-0.066667989838044</v>
      </c>
      <c r="U1017" s="13" t="n">
        <f aca="false">F1017-E1017</f>
        <v>5</v>
      </c>
      <c r="V1017" s="13" t="n">
        <f aca="false">G1017-F1017</f>
        <v>5</v>
      </c>
      <c r="W1017" s="13" t="n">
        <f aca="false">G1017-E1017</f>
        <v>10</v>
      </c>
      <c r="X1017" s="10" t="n">
        <f aca="false">YEAR(E1017)</f>
        <v>2018</v>
      </c>
      <c r="Y1017" s="0" t="str">
        <f aca="false">TEXT(E1017,"yyyy-mm")</f>
        <v>2018-09</v>
      </c>
      <c r="Z1017" s="0" t="str">
        <f aca="false">"Q"&amp;ROUNDUP(MONTH(E1017)/3,0)&amp;"-"&amp;YEAR(E1017)</f>
        <v>Q3-2018</v>
      </c>
    </row>
    <row r="1018" customFormat="false" ht="14.25" hidden="false" customHeight="false" outlineLevel="0" collapsed="false">
      <c r="A1018" s="0" t="s">
        <v>1060</v>
      </c>
      <c r="B1018" s="0" t="s">
        <v>34</v>
      </c>
      <c r="C1018" s="0" t="s">
        <v>48</v>
      </c>
      <c r="D1018" s="9" t="n">
        <v>43300</v>
      </c>
      <c r="E1018" s="9" t="n">
        <v>43370</v>
      </c>
      <c r="F1018" s="9" t="n">
        <v>43380</v>
      </c>
      <c r="G1018" s="9" t="n">
        <v>43388</v>
      </c>
      <c r="H1018" s="10" t="s">
        <v>36</v>
      </c>
      <c r="I1018" s="0" t="n">
        <v>9</v>
      </c>
      <c r="J1018" s="0" t="n">
        <v>11</v>
      </c>
      <c r="K1018" s="0" t="n">
        <v>19</v>
      </c>
      <c r="L1018" s="0" t="n">
        <v>21</v>
      </c>
      <c r="M1018" s="0" t="n">
        <v>5</v>
      </c>
      <c r="N1018" s="11" t="n">
        <v>0.05</v>
      </c>
      <c r="O1018" s="12" t="n">
        <v>2964.75</v>
      </c>
      <c r="P1018" s="12" t="n">
        <v>3953</v>
      </c>
      <c r="Q1018" s="12" t="n">
        <f aca="false">M1018*P1018*(1-N1018)</f>
        <v>18776.75</v>
      </c>
      <c r="R1018" s="12" t="n">
        <f aca="false">M1018*O1018</f>
        <v>14823.75</v>
      </c>
      <c r="S1018" s="12" t="n">
        <f aca="false">Q1018-R1018</f>
        <v>3953</v>
      </c>
      <c r="T1018" s="11" t="n">
        <f aca="false">IFERROR(S1018/Q1018,0)</f>
        <v>0.210526315789474</v>
      </c>
      <c r="U1018" s="13" t="n">
        <f aca="false">F1018-E1018</f>
        <v>10</v>
      </c>
      <c r="V1018" s="13" t="n">
        <f aca="false">G1018-F1018</f>
        <v>8</v>
      </c>
      <c r="W1018" s="13" t="n">
        <f aca="false">G1018-E1018</f>
        <v>18</v>
      </c>
      <c r="X1018" s="10" t="n">
        <f aca="false">YEAR(E1018)</f>
        <v>2018</v>
      </c>
      <c r="Y1018" s="0" t="str">
        <f aca="false">TEXT(E1018,"yyyy-mm")</f>
        <v>2018-09</v>
      </c>
      <c r="Z1018" s="0" t="str">
        <f aca="false">"Q"&amp;ROUNDUP(MONTH(E1018)/3,0)&amp;"-"&amp;YEAR(E1018)</f>
        <v>Q3-2018</v>
      </c>
    </row>
    <row r="1019" customFormat="false" ht="14.25" hidden="false" customHeight="false" outlineLevel="0" collapsed="false">
      <c r="A1019" s="0" t="s">
        <v>1061</v>
      </c>
      <c r="B1019" s="0" t="s">
        <v>34</v>
      </c>
      <c r="C1019" s="0" t="s">
        <v>46</v>
      </c>
      <c r="D1019" s="9" t="n">
        <v>43200</v>
      </c>
      <c r="E1019" s="9" t="n">
        <v>43370</v>
      </c>
      <c r="F1019" s="9" t="n">
        <v>43382</v>
      </c>
      <c r="G1019" s="9" t="n">
        <v>43391</v>
      </c>
      <c r="H1019" s="10" t="s">
        <v>36</v>
      </c>
      <c r="I1019" s="0" t="n">
        <v>12</v>
      </c>
      <c r="J1019" s="0" t="n">
        <v>12</v>
      </c>
      <c r="K1019" s="0" t="n">
        <v>303</v>
      </c>
      <c r="L1019" s="0" t="n">
        <v>37</v>
      </c>
      <c r="M1019" s="0" t="n">
        <v>3</v>
      </c>
      <c r="N1019" s="11" t="n">
        <v>0.2</v>
      </c>
      <c r="O1019" s="12" t="n">
        <v>840.92</v>
      </c>
      <c r="P1019" s="12" t="n">
        <v>1092.1</v>
      </c>
      <c r="Q1019" s="12" t="n">
        <f aca="false">M1019*P1019*(1-N1019)</f>
        <v>2621.04</v>
      </c>
      <c r="R1019" s="12" t="n">
        <f aca="false">M1019*O1019</f>
        <v>2522.76</v>
      </c>
      <c r="S1019" s="12" t="n">
        <f aca="false">Q1019-R1019</f>
        <v>98.2800000000002</v>
      </c>
      <c r="T1019" s="11" t="n">
        <f aca="false">IFERROR(S1019/Q1019,0)</f>
        <v>0.0374965662485121</v>
      </c>
      <c r="U1019" s="13" t="n">
        <f aca="false">F1019-E1019</f>
        <v>12</v>
      </c>
      <c r="V1019" s="13" t="n">
        <f aca="false">G1019-F1019</f>
        <v>9</v>
      </c>
      <c r="W1019" s="13" t="n">
        <f aca="false">G1019-E1019</f>
        <v>21</v>
      </c>
      <c r="X1019" s="10" t="n">
        <f aca="false">YEAR(E1019)</f>
        <v>2018</v>
      </c>
      <c r="Y1019" s="0" t="str">
        <f aca="false">TEXT(E1019,"yyyy-mm")</f>
        <v>2018-09</v>
      </c>
      <c r="Z1019" s="0" t="str">
        <f aca="false">"Q"&amp;ROUNDUP(MONTH(E1019)/3,0)&amp;"-"&amp;YEAR(E1019)</f>
        <v>Q3-2018</v>
      </c>
    </row>
    <row r="1020" customFormat="false" ht="14.25" hidden="false" customHeight="false" outlineLevel="0" collapsed="false">
      <c r="A1020" s="0" t="s">
        <v>1062</v>
      </c>
      <c r="B1020" s="0" t="s">
        <v>38</v>
      </c>
      <c r="C1020" s="0" t="s">
        <v>79</v>
      </c>
      <c r="D1020" s="9" t="n">
        <v>43200</v>
      </c>
      <c r="E1020" s="9" t="n">
        <v>43370</v>
      </c>
      <c r="F1020" s="9" t="n">
        <v>43378</v>
      </c>
      <c r="G1020" s="9" t="n">
        <v>43383</v>
      </c>
      <c r="H1020" s="10" t="s">
        <v>36</v>
      </c>
      <c r="I1020" s="0" t="n">
        <v>20</v>
      </c>
      <c r="J1020" s="0" t="n">
        <v>26</v>
      </c>
      <c r="K1020" s="0" t="n">
        <v>84</v>
      </c>
      <c r="L1020" s="0" t="n">
        <v>36</v>
      </c>
      <c r="M1020" s="0" t="n">
        <v>7</v>
      </c>
      <c r="N1020" s="11" t="n">
        <v>0.3</v>
      </c>
      <c r="O1020" s="12" t="n">
        <v>4726.92</v>
      </c>
      <c r="P1020" s="12" t="n">
        <v>5835.7</v>
      </c>
      <c r="Q1020" s="12" t="n">
        <f aca="false">M1020*P1020*(1-N1020)</f>
        <v>28594.93</v>
      </c>
      <c r="R1020" s="12" t="n">
        <f aca="false">M1020*O1020</f>
        <v>33088.44</v>
      </c>
      <c r="S1020" s="12" t="n">
        <f aca="false">Q1020-R1020</f>
        <v>-4493.51</v>
      </c>
      <c r="T1020" s="11" t="n">
        <f aca="false">IFERROR(S1020/Q1020,0)</f>
        <v>-0.15714359153878</v>
      </c>
      <c r="U1020" s="13" t="n">
        <f aca="false">F1020-E1020</f>
        <v>8</v>
      </c>
      <c r="V1020" s="13" t="n">
        <f aca="false">G1020-F1020</f>
        <v>5</v>
      </c>
      <c r="W1020" s="13" t="n">
        <f aca="false">G1020-E1020</f>
        <v>13</v>
      </c>
      <c r="X1020" s="10" t="n">
        <f aca="false">YEAR(E1020)</f>
        <v>2018</v>
      </c>
      <c r="Y1020" s="0" t="str">
        <f aca="false">TEXT(E1020,"yyyy-mm")</f>
        <v>2018-09</v>
      </c>
      <c r="Z1020" s="0" t="str">
        <f aca="false">"Q"&amp;ROUNDUP(MONTH(E1020)/3,0)&amp;"-"&amp;YEAR(E1020)</f>
        <v>Q3-2018</v>
      </c>
    </row>
    <row r="1021" customFormat="false" ht="14.25" hidden="false" customHeight="false" outlineLevel="0" collapsed="false">
      <c r="A1021" s="0" t="s">
        <v>1063</v>
      </c>
      <c r="B1021" s="0" t="s">
        <v>34</v>
      </c>
      <c r="C1021" s="0" t="s">
        <v>39</v>
      </c>
      <c r="D1021" s="9" t="n">
        <v>43200</v>
      </c>
      <c r="E1021" s="9" t="n">
        <v>43370</v>
      </c>
      <c r="F1021" s="9" t="n">
        <v>43392</v>
      </c>
      <c r="G1021" s="9" t="n">
        <v>43394</v>
      </c>
      <c r="H1021" s="10" t="s">
        <v>36</v>
      </c>
      <c r="I1021" s="0" t="n">
        <v>12</v>
      </c>
      <c r="J1021" s="0" t="n">
        <v>31</v>
      </c>
      <c r="K1021" s="0" t="n">
        <v>101</v>
      </c>
      <c r="L1021" s="0" t="n">
        <v>17</v>
      </c>
      <c r="M1021" s="0" t="n">
        <v>5</v>
      </c>
      <c r="N1021" s="11" t="n">
        <v>0.05</v>
      </c>
      <c r="O1021" s="12" t="n">
        <v>1276.35</v>
      </c>
      <c r="P1021" s="12" t="n">
        <v>1701.8</v>
      </c>
      <c r="Q1021" s="12" t="n">
        <f aca="false">M1021*P1021*(1-N1021)</f>
        <v>8083.55</v>
      </c>
      <c r="R1021" s="12" t="n">
        <f aca="false">M1021*O1021</f>
        <v>6381.75</v>
      </c>
      <c r="S1021" s="12" t="n">
        <f aca="false">Q1021-R1021</f>
        <v>1701.8</v>
      </c>
      <c r="T1021" s="11" t="n">
        <f aca="false">IFERROR(S1021/Q1021,0)</f>
        <v>0.210526315789474</v>
      </c>
      <c r="U1021" s="13" t="n">
        <f aca="false">F1021-E1021</f>
        <v>22</v>
      </c>
      <c r="V1021" s="13" t="n">
        <f aca="false">G1021-F1021</f>
        <v>2</v>
      </c>
      <c r="W1021" s="13" t="n">
        <f aca="false">G1021-E1021</f>
        <v>24</v>
      </c>
      <c r="X1021" s="10" t="n">
        <f aca="false">YEAR(E1021)</f>
        <v>2018</v>
      </c>
      <c r="Y1021" s="0" t="str">
        <f aca="false">TEXT(E1021,"yyyy-mm")</f>
        <v>2018-09</v>
      </c>
      <c r="Z1021" s="0" t="str">
        <f aca="false">"Q"&amp;ROUNDUP(MONTH(E1021)/3,0)&amp;"-"&amp;YEAR(E1021)</f>
        <v>Q3-2018</v>
      </c>
    </row>
    <row r="1022" customFormat="false" ht="14.25" hidden="false" customHeight="false" outlineLevel="0" collapsed="false">
      <c r="A1022" s="0" t="s">
        <v>1064</v>
      </c>
      <c r="B1022" s="0" t="s">
        <v>43</v>
      </c>
      <c r="C1022" s="0" t="s">
        <v>48</v>
      </c>
      <c r="D1022" s="9" t="n">
        <v>43200</v>
      </c>
      <c r="E1022" s="9" t="n">
        <v>43370</v>
      </c>
      <c r="F1022" s="9" t="n">
        <v>43380</v>
      </c>
      <c r="G1022" s="9" t="n">
        <v>43383</v>
      </c>
      <c r="H1022" s="10" t="s">
        <v>36</v>
      </c>
      <c r="I1022" s="0" t="n">
        <v>26</v>
      </c>
      <c r="J1022" s="0" t="n">
        <v>31</v>
      </c>
      <c r="K1022" s="0" t="n">
        <v>20</v>
      </c>
      <c r="L1022" s="0" t="n">
        <v>45</v>
      </c>
      <c r="M1022" s="0" t="n">
        <v>6</v>
      </c>
      <c r="N1022" s="11" t="n">
        <v>0.15</v>
      </c>
      <c r="O1022" s="12" t="n">
        <v>4343.14</v>
      </c>
      <c r="P1022" s="12" t="n">
        <v>6117.1</v>
      </c>
      <c r="Q1022" s="12" t="n">
        <f aca="false">M1022*P1022*(1-N1022)</f>
        <v>31197.21</v>
      </c>
      <c r="R1022" s="12" t="n">
        <f aca="false">M1022*O1022</f>
        <v>26058.84</v>
      </c>
      <c r="S1022" s="12" t="n">
        <f aca="false">Q1022-R1022</f>
        <v>5138.37</v>
      </c>
      <c r="T1022" s="11" t="n">
        <f aca="false">IFERROR(S1022/Q1022,0)</f>
        <v>0.164706074677832</v>
      </c>
      <c r="U1022" s="13" t="n">
        <f aca="false">F1022-E1022</f>
        <v>10</v>
      </c>
      <c r="V1022" s="13" t="n">
        <f aca="false">G1022-F1022</f>
        <v>3</v>
      </c>
      <c r="W1022" s="13" t="n">
        <f aca="false">G1022-E1022</f>
        <v>13</v>
      </c>
      <c r="X1022" s="10" t="n">
        <f aca="false">YEAR(E1022)</f>
        <v>2018</v>
      </c>
      <c r="Y1022" s="0" t="str">
        <f aca="false">TEXT(E1022,"yyyy-mm")</f>
        <v>2018-09</v>
      </c>
      <c r="Z1022" s="0" t="str">
        <f aca="false">"Q"&amp;ROUNDUP(MONTH(E1022)/3,0)&amp;"-"&amp;YEAR(E1022)</f>
        <v>Q3-2018</v>
      </c>
    </row>
    <row r="1023" customFormat="false" ht="14.25" hidden="false" customHeight="false" outlineLevel="0" collapsed="false">
      <c r="A1023" s="0" t="s">
        <v>1065</v>
      </c>
      <c r="B1023" s="0" t="s">
        <v>34</v>
      </c>
      <c r="C1023" s="0" t="s">
        <v>58</v>
      </c>
      <c r="D1023" s="9" t="n">
        <v>43300</v>
      </c>
      <c r="E1023" s="9" t="n">
        <v>43370</v>
      </c>
      <c r="F1023" s="9" t="n">
        <v>43394</v>
      </c>
      <c r="G1023" s="9" t="n">
        <v>43402</v>
      </c>
      <c r="H1023" s="10" t="s">
        <v>36</v>
      </c>
      <c r="I1023" s="0" t="n">
        <v>6</v>
      </c>
      <c r="J1023" s="0" t="n">
        <v>6</v>
      </c>
      <c r="K1023" s="0" t="n">
        <v>332</v>
      </c>
      <c r="L1023" s="0" t="n">
        <v>16</v>
      </c>
      <c r="M1023" s="0" t="n">
        <v>2</v>
      </c>
      <c r="N1023" s="11" t="n">
        <v>0.075</v>
      </c>
      <c r="O1023" s="12" t="n">
        <v>1188.92</v>
      </c>
      <c r="P1023" s="12" t="n">
        <v>1829.1</v>
      </c>
      <c r="Q1023" s="12" t="n">
        <f aca="false">M1023*P1023*(1-N1023)</f>
        <v>3383.835</v>
      </c>
      <c r="R1023" s="12" t="n">
        <f aca="false">M1023*O1023</f>
        <v>2377.84</v>
      </c>
      <c r="S1023" s="12" t="n">
        <f aca="false">Q1023-R1023</f>
        <v>1005.995</v>
      </c>
      <c r="T1023" s="11" t="n">
        <f aca="false">IFERROR(S1023/Q1023,0)</f>
        <v>0.297294342070461</v>
      </c>
      <c r="U1023" s="13" t="n">
        <f aca="false">F1023-E1023</f>
        <v>24</v>
      </c>
      <c r="V1023" s="13" t="n">
        <f aca="false">G1023-F1023</f>
        <v>8</v>
      </c>
      <c r="W1023" s="13" t="n">
        <f aca="false">G1023-E1023</f>
        <v>32</v>
      </c>
      <c r="X1023" s="10" t="n">
        <f aca="false">YEAR(E1023)</f>
        <v>2018</v>
      </c>
      <c r="Y1023" s="0" t="str">
        <f aca="false">TEXT(E1023,"yyyy-mm")</f>
        <v>2018-09</v>
      </c>
      <c r="Z1023" s="0" t="str">
        <f aca="false">"Q"&amp;ROUNDUP(MONTH(E1023)/3,0)&amp;"-"&amp;YEAR(E1023)</f>
        <v>Q3-2018</v>
      </c>
    </row>
    <row r="1024" customFormat="false" ht="14.25" hidden="false" customHeight="false" outlineLevel="0" collapsed="false">
      <c r="A1024" s="0" t="s">
        <v>1066</v>
      </c>
      <c r="B1024" s="0" t="s">
        <v>34</v>
      </c>
      <c r="C1024" s="0" t="s">
        <v>58</v>
      </c>
      <c r="D1024" s="9" t="n">
        <v>43200</v>
      </c>
      <c r="E1024" s="9" t="n">
        <v>43370</v>
      </c>
      <c r="F1024" s="9" t="n">
        <v>43373</v>
      </c>
      <c r="G1024" s="9" t="n">
        <v>43379</v>
      </c>
      <c r="H1024" s="10" t="s">
        <v>36</v>
      </c>
      <c r="I1024" s="0" t="n">
        <v>2</v>
      </c>
      <c r="J1024" s="0" t="n">
        <v>48</v>
      </c>
      <c r="K1024" s="0" t="n">
        <v>363</v>
      </c>
      <c r="L1024" s="0" t="n">
        <v>9</v>
      </c>
      <c r="M1024" s="0" t="n">
        <v>5</v>
      </c>
      <c r="N1024" s="11" t="n">
        <v>0.075</v>
      </c>
      <c r="O1024" s="12" t="n">
        <v>2477.73</v>
      </c>
      <c r="P1024" s="12" t="n">
        <v>3932.9</v>
      </c>
      <c r="Q1024" s="12" t="n">
        <f aca="false">M1024*P1024*(1-N1024)</f>
        <v>18189.6625</v>
      </c>
      <c r="R1024" s="12" t="n">
        <f aca="false">M1024*O1024</f>
        <v>12388.65</v>
      </c>
      <c r="S1024" s="12" t="n">
        <f aca="false">Q1024-R1024</f>
        <v>5801.0125</v>
      </c>
      <c r="T1024" s="11" t="n">
        <f aca="false">IFERROR(S1024/Q1024,0)</f>
        <v>0.318918094274701</v>
      </c>
      <c r="U1024" s="13" t="n">
        <f aca="false">F1024-E1024</f>
        <v>3</v>
      </c>
      <c r="V1024" s="13" t="n">
        <f aca="false">G1024-F1024</f>
        <v>6</v>
      </c>
      <c r="W1024" s="13" t="n">
        <f aca="false">G1024-E1024</f>
        <v>9</v>
      </c>
      <c r="X1024" s="10" t="n">
        <f aca="false">YEAR(E1024)</f>
        <v>2018</v>
      </c>
      <c r="Y1024" s="0" t="str">
        <f aca="false">TEXT(E1024,"yyyy-mm")</f>
        <v>2018-09</v>
      </c>
      <c r="Z1024" s="0" t="str">
        <f aca="false">"Q"&amp;ROUNDUP(MONTH(E1024)/3,0)&amp;"-"&amp;YEAR(E1024)</f>
        <v>Q3-2018</v>
      </c>
    </row>
    <row r="1025" customFormat="false" ht="14.25" hidden="false" customHeight="false" outlineLevel="0" collapsed="false">
      <c r="A1025" s="0" t="s">
        <v>1067</v>
      </c>
      <c r="B1025" s="0" t="s">
        <v>38</v>
      </c>
      <c r="C1025" s="0" t="s">
        <v>39</v>
      </c>
      <c r="D1025" s="9" t="n">
        <v>43300</v>
      </c>
      <c r="E1025" s="9" t="n">
        <v>43370</v>
      </c>
      <c r="F1025" s="9" t="n">
        <v>43374</v>
      </c>
      <c r="G1025" s="9" t="n">
        <v>43382</v>
      </c>
      <c r="H1025" s="10" t="s">
        <v>36</v>
      </c>
      <c r="I1025" s="0" t="n">
        <v>15</v>
      </c>
      <c r="J1025" s="0" t="n">
        <v>20</v>
      </c>
      <c r="K1025" s="0" t="n">
        <v>97</v>
      </c>
      <c r="L1025" s="0" t="n">
        <v>15</v>
      </c>
      <c r="M1025" s="0" t="n">
        <v>2</v>
      </c>
      <c r="N1025" s="11" t="n">
        <v>0.05</v>
      </c>
      <c r="O1025" s="12" t="n">
        <v>1101.82</v>
      </c>
      <c r="P1025" s="12" t="n">
        <v>1695.1</v>
      </c>
      <c r="Q1025" s="12" t="n">
        <f aca="false">M1025*P1025*(1-N1025)</f>
        <v>3220.69</v>
      </c>
      <c r="R1025" s="12" t="n">
        <f aca="false">M1025*O1025</f>
        <v>2203.64</v>
      </c>
      <c r="S1025" s="12" t="n">
        <f aca="false">Q1025-R1025</f>
        <v>1017.05</v>
      </c>
      <c r="T1025" s="11" t="n">
        <f aca="false">IFERROR(S1025/Q1025,0)</f>
        <v>0.315786368759489</v>
      </c>
      <c r="U1025" s="13" t="n">
        <f aca="false">F1025-E1025</f>
        <v>4</v>
      </c>
      <c r="V1025" s="13" t="n">
        <f aca="false">G1025-F1025</f>
        <v>8</v>
      </c>
      <c r="W1025" s="13" t="n">
        <f aca="false">G1025-E1025</f>
        <v>12</v>
      </c>
      <c r="X1025" s="10" t="n">
        <f aca="false">YEAR(E1025)</f>
        <v>2018</v>
      </c>
      <c r="Y1025" s="0" t="str">
        <f aca="false">TEXT(E1025,"yyyy-mm")</f>
        <v>2018-09</v>
      </c>
      <c r="Z1025" s="0" t="str">
        <f aca="false">"Q"&amp;ROUNDUP(MONTH(E1025)/3,0)&amp;"-"&amp;YEAR(E1025)</f>
        <v>Q3-2018</v>
      </c>
    </row>
    <row r="1026" customFormat="false" ht="14.25" hidden="false" customHeight="false" outlineLevel="0" collapsed="false">
      <c r="A1026" s="0" t="s">
        <v>1068</v>
      </c>
      <c r="B1026" s="0" t="s">
        <v>38</v>
      </c>
      <c r="C1026" s="0" t="s">
        <v>39</v>
      </c>
      <c r="D1026" s="9" t="n">
        <v>43300</v>
      </c>
      <c r="E1026" s="9" t="n">
        <v>43370</v>
      </c>
      <c r="F1026" s="9" t="n">
        <v>43396</v>
      </c>
      <c r="G1026" s="9" t="n">
        <v>43401</v>
      </c>
      <c r="H1026" s="10" t="s">
        <v>36</v>
      </c>
      <c r="I1026" s="0" t="n">
        <v>12</v>
      </c>
      <c r="J1026" s="0" t="n">
        <v>18</v>
      </c>
      <c r="K1026" s="0" t="n">
        <v>199</v>
      </c>
      <c r="L1026" s="0" t="n">
        <v>36</v>
      </c>
      <c r="M1026" s="0" t="n">
        <v>4</v>
      </c>
      <c r="N1026" s="11" t="n">
        <v>0.2</v>
      </c>
      <c r="O1026" s="12" t="n">
        <v>130.25</v>
      </c>
      <c r="P1026" s="12" t="n">
        <v>180.9</v>
      </c>
      <c r="Q1026" s="12" t="n">
        <f aca="false">M1026*P1026*(1-N1026)</f>
        <v>578.88</v>
      </c>
      <c r="R1026" s="12" t="n">
        <f aca="false">M1026*O1026</f>
        <v>521</v>
      </c>
      <c r="S1026" s="12" t="n">
        <f aca="false">Q1026-R1026</f>
        <v>57.88</v>
      </c>
      <c r="T1026" s="11" t="n">
        <f aca="false">IFERROR(S1026/Q1026,0)</f>
        <v>0.0999861802100608</v>
      </c>
      <c r="U1026" s="13" t="n">
        <f aca="false">F1026-E1026</f>
        <v>26</v>
      </c>
      <c r="V1026" s="13" t="n">
        <f aca="false">G1026-F1026</f>
        <v>5</v>
      </c>
      <c r="W1026" s="13" t="n">
        <f aca="false">G1026-E1026</f>
        <v>31</v>
      </c>
      <c r="X1026" s="10" t="n">
        <f aca="false">YEAR(E1026)</f>
        <v>2018</v>
      </c>
      <c r="Y1026" s="0" t="str">
        <f aca="false">TEXT(E1026,"yyyy-mm")</f>
        <v>2018-09</v>
      </c>
      <c r="Z1026" s="0" t="str">
        <f aca="false">"Q"&amp;ROUNDUP(MONTH(E1026)/3,0)&amp;"-"&amp;YEAR(E1026)</f>
        <v>Q3-2018</v>
      </c>
    </row>
    <row r="1027" customFormat="false" ht="14.25" hidden="false" customHeight="false" outlineLevel="0" collapsed="false">
      <c r="A1027" s="0" t="s">
        <v>1069</v>
      </c>
      <c r="B1027" s="0" t="s">
        <v>34</v>
      </c>
      <c r="C1027" s="0" t="s">
        <v>39</v>
      </c>
      <c r="D1027" s="9" t="n">
        <v>43200</v>
      </c>
      <c r="E1027" s="9" t="n">
        <v>43371</v>
      </c>
      <c r="F1027" s="9" t="n">
        <v>43378</v>
      </c>
      <c r="G1027" s="9" t="n">
        <v>43388</v>
      </c>
      <c r="H1027" s="10" t="s">
        <v>36</v>
      </c>
      <c r="I1027" s="0" t="n">
        <v>12</v>
      </c>
      <c r="J1027" s="0" t="n">
        <v>2</v>
      </c>
      <c r="K1027" s="0" t="n">
        <v>126</v>
      </c>
      <c r="L1027" s="0" t="n">
        <v>3</v>
      </c>
      <c r="M1027" s="0" t="n">
        <v>1</v>
      </c>
      <c r="N1027" s="11" t="n">
        <v>0.15</v>
      </c>
      <c r="O1027" s="12" t="n">
        <v>631.94</v>
      </c>
      <c r="P1027" s="12" t="n">
        <v>877.7</v>
      </c>
      <c r="Q1027" s="12" t="n">
        <f aca="false">M1027*P1027*(1-N1027)</f>
        <v>746.045</v>
      </c>
      <c r="R1027" s="12" t="n">
        <f aca="false">M1027*O1027</f>
        <v>631.94</v>
      </c>
      <c r="S1027" s="12" t="n">
        <f aca="false">Q1027-R1027</f>
        <v>114.105</v>
      </c>
      <c r="T1027" s="11" t="n">
        <f aca="false">IFERROR(S1027/Q1027,0)</f>
        <v>0.152946538077462</v>
      </c>
      <c r="U1027" s="13" t="n">
        <f aca="false">F1027-E1027</f>
        <v>7</v>
      </c>
      <c r="V1027" s="13" t="n">
        <f aca="false">G1027-F1027</f>
        <v>10</v>
      </c>
      <c r="W1027" s="13" t="n">
        <f aca="false">G1027-E1027</f>
        <v>17</v>
      </c>
      <c r="X1027" s="10" t="n">
        <f aca="false">YEAR(E1027)</f>
        <v>2018</v>
      </c>
      <c r="Y1027" s="0" t="str">
        <f aca="false">TEXT(E1027,"yyyy-mm")</f>
        <v>2018-09</v>
      </c>
      <c r="Z1027" s="0" t="str">
        <f aca="false">"Q"&amp;ROUNDUP(MONTH(E1027)/3,0)&amp;"-"&amp;YEAR(E1027)</f>
        <v>Q3-2018</v>
      </c>
    </row>
    <row r="1028" customFormat="false" ht="14.25" hidden="false" customHeight="false" outlineLevel="0" collapsed="false">
      <c r="A1028" s="0" t="s">
        <v>1070</v>
      </c>
      <c r="B1028" s="0" t="s">
        <v>34</v>
      </c>
      <c r="C1028" s="0" t="s">
        <v>79</v>
      </c>
      <c r="D1028" s="9" t="n">
        <v>43200</v>
      </c>
      <c r="E1028" s="9" t="n">
        <v>43371</v>
      </c>
      <c r="F1028" s="9" t="n">
        <v>43394</v>
      </c>
      <c r="G1028" s="9" t="n">
        <v>43400</v>
      </c>
      <c r="H1028" s="10" t="s">
        <v>36</v>
      </c>
      <c r="I1028" s="0" t="n">
        <v>9</v>
      </c>
      <c r="J1028" s="0" t="n">
        <v>45</v>
      </c>
      <c r="K1028" s="0" t="n">
        <v>79</v>
      </c>
      <c r="L1028" s="0" t="n">
        <v>33</v>
      </c>
      <c r="M1028" s="0" t="n">
        <v>7</v>
      </c>
      <c r="N1028" s="11" t="n">
        <v>0.15</v>
      </c>
      <c r="O1028" s="12" t="n">
        <v>1984.88</v>
      </c>
      <c r="P1028" s="12" t="n">
        <v>2646.5</v>
      </c>
      <c r="Q1028" s="12" t="n">
        <f aca="false">M1028*P1028*(1-N1028)</f>
        <v>15746.675</v>
      </c>
      <c r="R1028" s="12" t="n">
        <f aca="false">M1028*O1028</f>
        <v>13894.16</v>
      </c>
      <c r="S1028" s="12" t="n">
        <f aca="false">Q1028-R1028</f>
        <v>1852.515</v>
      </c>
      <c r="T1028" s="11" t="n">
        <f aca="false">IFERROR(S1028/Q1028,0)</f>
        <v>0.117644836132072</v>
      </c>
      <c r="U1028" s="13" t="n">
        <f aca="false">F1028-E1028</f>
        <v>23</v>
      </c>
      <c r="V1028" s="13" t="n">
        <f aca="false">G1028-F1028</f>
        <v>6</v>
      </c>
      <c r="W1028" s="13" t="n">
        <f aca="false">G1028-E1028</f>
        <v>29</v>
      </c>
      <c r="X1028" s="10" t="n">
        <f aca="false">YEAR(E1028)</f>
        <v>2018</v>
      </c>
      <c r="Y1028" s="0" t="str">
        <f aca="false">TEXT(E1028,"yyyy-mm")</f>
        <v>2018-09</v>
      </c>
      <c r="Z1028" s="0" t="str">
        <f aca="false">"Q"&amp;ROUNDUP(MONTH(E1028)/3,0)&amp;"-"&amp;YEAR(E1028)</f>
        <v>Q3-2018</v>
      </c>
    </row>
    <row r="1029" customFormat="false" ht="14.25" hidden="false" customHeight="false" outlineLevel="0" collapsed="false">
      <c r="A1029" s="0" t="s">
        <v>1071</v>
      </c>
      <c r="B1029" s="0" t="s">
        <v>34</v>
      </c>
      <c r="C1029" s="0" t="s">
        <v>79</v>
      </c>
      <c r="D1029" s="9" t="n">
        <v>43200</v>
      </c>
      <c r="E1029" s="9" t="n">
        <v>43371</v>
      </c>
      <c r="F1029" s="9" t="n">
        <v>43390</v>
      </c>
      <c r="G1029" s="9" t="n">
        <v>43396</v>
      </c>
      <c r="H1029" s="10" t="s">
        <v>36</v>
      </c>
      <c r="I1029" s="0" t="n">
        <v>9</v>
      </c>
      <c r="J1029" s="0" t="n">
        <v>25</v>
      </c>
      <c r="K1029" s="0" t="n">
        <v>74</v>
      </c>
      <c r="L1029" s="0" t="n">
        <v>47</v>
      </c>
      <c r="M1029" s="0" t="n">
        <v>4</v>
      </c>
      <c r="N1029" s="11" t="n">
        <v>0.05</v>
      </c>
      <c r="O1029" s="12" t="n">
        <v>2206.85</v>
      </c>
      <c r="P1029" s="12" t="n">
        <v>5132.2</v>
      </c>
      <c r="Q1029" s="12" t="n">
        <f aca="false">M1029*P1029*(1-N1029)</f>
        <v>19502.36</v>
      </c>
      <c r="R1029" s="12" t="n">
        <f aca="false">M1029*O1029</f>
        <v>8827.4</v>
      </c>
      <c r="S1029" s="12" t="n">
        <f aca="false">Q1029-R1029</f>
        <v>10674.96</v>
      </c>
      <c r="T1029" s="11" t="n">
        <f aca="false">IFERROR(S1029/Q1029,0)</f>
        <v>0.547367600639102</v>
      </c>
      <c r="U1029" s="13" t="n">
        <f aca="false">F1029-E1029</f>
        <v>19</v>
      </c>
      <c r="V1029" s="13" t="n">
        <f aca="false">G1029-F1029</f>
        <v>6</v>
      </c>
      <c r="W1029" s="13" t="n">
        <f aca="false">G1029-E1029</f>
        <v>25</v>
      </c>
      <c r="X1029" s="10" t="n">
        <f aca="false">YEAR(E1029)</f>
        <v>2018</v>
      </c>
      <c r="Y1029" s="0" t="str">
        <f aca="false">TEXT(E1029,"yyyy-mm")</f>
        <v>2018-09</v>
      </c>
      <c r="Z1029" s="0" t="str">
        <f aca="false">"Q"&amp;ROUNDUP(MONTH(E1029)/3,0)&amp;"-"&amp;YEAR(E1029)</f>
        <v>Q3-2018</v>
      </c>
    </row>
    <row r="1030" customFormat="false" ht="14.25" hidden="false" customHeight="false" outlineLevel="0" collapsed="false">
      <c r="A1030" s="0" t="s">
        <v>1072</v>
      </c>
      <c r="B1030" s="0" t="s">
        <v>38</v>
      </c>
      <c r="C1030" s="0" t="s">
        <v>48</v>
      </c>
      <c r="D1030" s="9" t="n">
        <v>43300</v>
      </c>
      <c r="E1030" s="9" t="n">
        <v>43371</v>
      </c>
      <c r="F1030" s="9" t="n">
        <v>43396</v>
      </c>
      <c r="G1030" s="9" t="n">
        <v>43406</v>
      </c>
      <c r="H1030" s="10" t="s">
        <v>36</v>
      </c>
      <c r="I1030" s="0" t="n">
        <v>18</v>
      </c>
      <c r="J1030" s="0" t="n">
        <v>21</v>
      </c>
      <c r="K1030" s="0" t="n">
        <v>48</v>
      </c>
      <c r="L1030" s="0" t="n">
        <v>17</v>
      </c>
      <c r="M1030" s="0" t="n">
        <v>8</v>
      </c>
      <c r="N1030" s="11" t="n">
        <v>0.4</v>
      </c>
      <c r="O1030" s="12" t="n">
        <v>3271.74</v>
      </c>
      <c r="P1030" s="12" t="n">
        <v>5112.1</v>
      </c>
      <c r="Q1030" s="12" t="n">
        <f aca="false">M1030*P1030*(1-N1030)</f>
        <v>24538.08</v>
      </c>
      <c r="R1030" s="12" t="n">
        <f aca="false">M1030*O1030</f>
        <v>26173.92</v>
      </c>
      <c r="S1030" s="12" t="n">
        <f aca="false">Q1030-R1030</f>
        <v>-1635.84</v>
      </c>
      <c r="T1030" s="11" t="n">
        <f aca="false">IFERROR(S1030/Q1030,0)</f>
        <v>-0.0666653625711546</v>
      </c>
      <c r="U1030" s="13" t="n">
        <f aca="false">F1030-E1030</f>
        <v>25</v>
      </c>
      <c r="V1030" s="13" t="n">
        <f aca="false">G1030-F1030</f>
        <v>10</v>
      </c>
      <c r="W1030" s="13" t="n">
        <f aca="false">G1030-E1030</f>
        <v>35</v>
      </c>
      <c r="X1030" s="10" t="n">
        <f aca="false">YEAR(E1030)</f>
        <v>2018</v>
      </c>
      <c r="Y1030" s="0" t="str">
        <f aca="false">TEXT(E1030,"yyyy-mm")</f>
        <v>2018-09</v>
      </c>
      <c r="Z1030" s="0" t="str">
        <f aca="false">"Q"&amp;ROUNDUP(MONTH(E1030)/3,0)&amp;"-"&amp;YEAR(E1030)</f>
        <v>Q3-2018</v>
      </c>
    </row>
    <row r="1031" customFormat="false" ht="14.25" hidden="false" customHeight="false" outlineLevel="0" collapsed="false">
      <c r="A1031" s="0" t="s">
        <v>1073</v>
      </c>
      <c r="B1031" s="0" t="s">
        <v>34</v>
      </c>
      <c r="C1031" s="0" t="s">
        <v>35</v>
      </c>
      <c r="D1031" s="9" t="n">
        <v>43300</v>
      </c>
      <c r="E1031" s="9" t="n">
        <v>43371</v>
      </c>
      <c r="F1031" s="9" t="n">
        <v>43377</v>
      </c>
      <c r="G1031" s="9" t="n">
        <v>43384</v>
      </c>
      <c r="H1031" s="10" t="s">
        <v>36</v>
      </c>
      <c r="I1031" s="0" t="n">
        <v>12</v>
      </c>
      <c r="J1031" s="0" t="n">
        <v>47</v>
      </c>
      <c r="K1031" s="0" t="n">
        <v>222</v>
      </c>
      <c r="L1031" s="0" t="n">
        <v>31</v>
      </c>
      <c r="M1031" s="0" t="n">
        <v>7</v>
      </c>
      <c r="N1031" s="11" t="n">
        <v>0.05</v>
      </c>
      <c r="O1031" s="12" t="n">
        <v>522</v>
      </c>
      <c r="P1031" s="12" t="n">
        <v>1065.3</v>
      </c>
      <c r="Q1031" s="12" t="n">
        <f aca="false">M1031*P1031*(1-N1031)</f>
        <v>7084.245</v>
      </c>
      <c r="R1031" s="12" t="n">
        <f aca="false">M1031*O1031</f>
        <v>3654</v>
      </c>
      <c r="S1031" s="12" t="n">
        <f aca="false">Q1031-R1031</f>
        <v>3430.245</v>
      </c>
      <c r="T1031" s="11" t="n">
        <f aca="false">IFERROR(S1031/Q1031,0)</f>
        <v>0.484207561991433</v>
      </c>
      <c r="U1031" s="13" t="n">
        <f aca="false">F1031-E1031</f>
        <v>6</v>
      </c>
      <c r="V1031" s="13" t="n">
        <f aca="false">G1031-F1031</f>
        <v>7</v>
      </c>
      <c r="W1031" s="13" t="n">
        <f aca="false">G1031-E1031</f>
        <v>13</v>
      </c>
      <c r="X1031" s="10" t="n">
        <f aca="false">YEAR(E1031)</f>
        <v>2018</v>
      </c>
      <c r="Y1031" s="0" t="str">
        <f aca="false">TEXT(E1031,"yyyy-mm")</f>
        <v>2018-09</v>
      </c>
      <c r="Z1031" s="0" t="str">
        <f aca="false">"Q"&amp;ROUNDUP(MONTH(E1031)/3,0)&amp;"-"&amp;YEAR(E1031)</f>
        <v>Q3-2018</v>
      </c>
    </row>
    <row r="1032" customFormat="false" ht="14.25" hidden="false" customHeight="false" outlineLevel="0" collapsed="false">
      <c r="A1032" s="0" t="s">
        <v>1074</v>
      </c>
      <c r="B1032" s="0" t="s">
        <v>38</v>
      </c>
      <c r="C1032" s="0" t="s">
        <v>35</v>
      </c>
      <c r="D1032" s="9" t="n">
        <v>43300</v>
      </c>
      <c r="E1032" s="9" t="n">
        <v>43371</v>
      </c>
      <c r="F1032" s="9" t="n">
        <v>43381</v>
      </c>
      <c r="G1032" s="9" t="n">
        <v>43386</v>
      </c>
      <c r="H1032" s="10" t="s">
        <v>36</v>
      </c>
      <c r="I1032" s="0" t="n">
        <v>19</v>
      </c>
      <c r="J1032" s="0" t="n">
        <v>13</v>
      </c>
      <c r="K1032" s="0" t="n">
        <v>216</v>
      </c>
      <c r="L1032" s="0" t="n">
        <v>2</v>
      </c>
      <c r="M1032" s="0" t="n">
        <v>6</v>
      </c>
      <c r="N1032" s="11" t="n">
        <v>0.15</v>
      </c>
      <c r="O1032" s="12" t="n">
        <v>2059.85</v>
      </c>
      <c r="P1032" s="12" t="n">
        <v>3269.6</v>
      </c>
      <c r="Q1032" s="12" t="n">
        <f aca="false">M1032*P1032*(1-N1032)</f>
        <v>16674.96</v>
      </c>
      <c r="R1032" s="12" t="n">
        <f aca="false">M1032*O1032</f>
        <v>12359.1</v>
      </c>
      <c r="S1032" s="12" t="n">
        <f aca="false">Q1032-R1032</f>
        <v>4315.86</v>
      </c>
      <c r="T1032" s="11" t="n">
        <f aca="false">IFERROR(S1032/Q1032,0)</f>
        <v>0.258822809769859</v>
      </c>
      <c r="U1032" s="13" t="n">
        <f aca="false">F1032-E1032</f>
        <v>10</v>
      </c>
      <c r="V1032" s="13" t="n">
        <f aca="false">G1032-F1032</f>
        <v>5</v>
      </c>
      <c r="W1032" s="13" t="n">
        <f aca="false">G1032-E1032</f>
        <v>15</v>
      </c>
      <c r="X1032" s="10" t="n">
        <f aca="false">YEAR(E1032)</f>
        <v>2018</v>
      </c>
      <c r="Y1032" s="0" t="str">
        <f aca="false">TEXT(E1032,"yyyy-mm")</f>
        <v>2018-09</v>
      </c>
      <c r="Z1032" s="0" t="str">
        <f aca="false">"Q"&amp;ROUNDUP(MONTH(E1032)/3,0)&amp;"-"&amp;YEAR(E1032)</f>
        <v>Q3-2018</v>
      </c>
    </row>
    <row r="1033" customFormat="false" ht="14.25" hidden="false" customHeight="false" outlineLevel="0" collapsed="false">
      <c r="A1033" s="0" t="s">
        <v>1075</v>
      </c>
      <c r="B1033" s="0" t="s">
        <v>34</v>
      </c>
      <c r="C1033" s="0" t="s">
        <v>46</v>
      </c>
      <c r="D1033" s="9" t="n">
        <v>43200</v>
      </c>
      <c r="E1033" s="9" t="n">
        <v>43371</v>
      </c>
      <c r="F1033" s="9" t="n">
        <v>43375</v>
      </c>
      <c r="G1033" s="9" t="n">
        <v>43382</v>
      </c>
      <c r="H1033" s="10" t="s">
        <v>36</v>
      </c>
      <c r="I1033" s="0" t="n">
        <v>9</v>
      </c>
      <c r="J1033" s="0" t="n">
        <v>28</v>
      </c>
      <c r="K1033" s="0" t="n">
        <v>315</v>
      </c>
      <c r="L1033" s="0" t="n">
        <v>35</v>
      </c>
      <c r="M1033" s="0" t="n">
        <v>6</v>
      </c>
      <c r="N1033" s="11" t="n">
        <v>0.075</v>
      </c>
      <c r="O1033" s="12" t="n">
        <v>3277.91</v>
      </c>
      <c r="P1033" s="12" t="n">
        <v>6070.2</v>
      </c>
      <c r="Q1033" s="12" t="n">
        <f aca="false">M1033*P1033*(1-N1033)</f>
        <v>33689.61</v>
      </c>
      <c r="R1033" s="12" t="n">
        <f aca="false">M1033*O1033</f>
        <v>19667.46</v>
      </c>
      <c r="S1033" s="12" t="n">
        <f aca="false">Q1033-R1033</f>
        <v>14022.15</v>
      </c>
      <c r="T1033" s="11" t="n">
        <f aca="false">IFERROR(S1033/Q1033,0)</f>
        <v>0.416215860023313</v>
      </c>
      <c r="U1033" s="13" t="n">
        <f aca="false">F1033-E1033</f>
        <v>4</v>
      </c>
      <c r="V1033" s="13" t="n">
        <f aca="false">G1033-F1033</f>
        <v>7</v>
      </c>
      <c r="W1033" s="13" t="n">
        <f aca="false">G1033-E1033</f>
        <v>11</v>
      </c>
      <c r="X1033" s="10" t="n">
        <f aca="false">YEAR(E1033)</f>
        <v>2018</v>
      </c>
      <c r="Y1033" s="0" t="str">
        <f aca="false">TEXT(E1033,"yyyy-mm")</f>
        <v>2018-09</v>
      </c>
      <c r="Z1033" s="0" t="str">
        <f aca="false">"Q"&amp;ROUNDUP(MONTH(E1033)/3,0)&amp;"-"&amp;YEAR(E1033)</f>
        <v>Q3-2018</v>
      </c>
    </row>
    <row r="1034" customFormat="false" ht="14.25" hidden="false" customHeight="false" outlineLevel="0" collapsed="false">
      <c r="A1034" s="0" t="s">
        <v>1076</v>
      </c>
      <c r="B1034" s="0" t="s">
        <v>38</v>
      </c>
      <c r="C1034" s="0" t="s">
        <v>48</v>
      </c>
      <c r="D1034" s="9" t="n">
        <v>43300</v>
      </c>
      <c r="E1034" s="9" t="n">
        <v>43371</v>
      </c>
      <c r="F1034" s="9" t="n">
        <v>43391</v>
      </c>
      <c r="G1034" s="9" t="n">
        <v>43396</v>
      </c>
      <c r="H1034" s="10" t="s">
        <v>36</v>
      </c>
      <c r="I1034" s="0" t="n">
        <v>18</v>
      </c>
      <c r="J1034" s="0" t="n">
        <v>3</v>
      </c>
      <c r="K1034" s="0" t="n">
        <v>33</v>
      </c>
      <c r="L1034" s="0" t="n">
        <v>46</v>
      </c>
      <c r="M1034" s="0" t="n">
        <v>7</v>
      </c>
      <c r="N1034" s="11" t="n">
        <v>0.2</v>
      </c>
      <c r="O1034" s="12" t="n">
        <v>857.4</v>
      </c>
      <c r="P1034" s="12" t="n">
        <v>1279.7</v>
      </c>
      <c r="Q1034" s="12" t="n">
        <f aca="false">M1034*P1034*(1-N1034)</f>
        <v>7166.32</v>
      </c>
      <c r="R1034" s="12" t="n">
        <f aca="false">M1034*O1034</f>
        <v>6001.8</v>
      </c>
      <c r="S1034" s="12" t="n">
        <f aca="false">Q1034-R1034</f>
        <v>1164.52</v>
      </c>
      <c r="T1034" s="11" t="n">
        <f aca="false">IFERROR(S1034/Q1034,0)</f>
        <v>0.162499023208564</v>
      </c>
      <c r="U1034" s="13" t="n">
        <f aca="false">F1034-E1034</f>
        <v>20</v>
      </c>
      <c r="V1034" s="13" t="n">
        <f aca="false">G1034-F1034</f>
        <v>5</v>
      </c>
      <c r="W1034" s="13" t="n">
        <f aca="false">G1034-E1034</f>
        <v>25</v>
      </c>
      <c r="X1034" s="10" t="n">
        <f aca="false">YEAR(E1034)</f>
        <v>2018</v>
      </c>
      <c r="Y1034" s="0" t="str">
        <f aca="false">TEXT(E1034,"yyyy-mm")</f>
        <v>2018-09</v>
      </c>
      <c r="Z1034" s="0" t="str">
        <f aca="false">"Q"&amp;ROUNDUP(MONTH(E1034)/3,0)&amp;"-"&amp;YEAR(E1034)</f>
        <v>Q3-2018</v>
      </c>
    </row>
    <row r="1035" customFormat="false" ht="14.25" hidden="false" customHeight="false" outlineLevel="0" collapsed="false">
      <c r="A1035" s="0" t="s">
        <v>1077</v>
      </c>
      <c r="B1035" s="0" t="s">
        <v>34</v>
      </c>
      <c r="C1035" s="0" t="s">
        <v>79</v>
      </c>
      <c r="D1035" s="9" t="n">
        <v>43300</v>
      </c>
      <c r="E1035" s="9" t="n">
        <v>43371</v>
      </c>
      <c r="F1035" s="9" t="n">
        <v>43380</v>
      </c>
      <c r="G1035" s="9" t="n">
        <v>43381</v>
      </c>
      <c r="H1035" s="10" t="s">
        <v>36</v>
      </c>
      <c r="I1035" s="0" t="n">
        <v>11</v>
      </c>
      <c r="J1035" s="0" t="n">
        <v>41</v>
      </c>
      <c r="K1035" s="0" t="n">
        <v>74</v>
      </c>
      <c r="L1035" s="0" t="n">
        <v>18</v>
      </c>
      <c r="M1035" s="0" t="n">
        <v>1</v>
      </c>
      <c r="N1035" s="11" t="n">
        <v>0.05</v>
      </c>
      <c r="O1035" s="12" t="n">
        <v>2449.52</v>
      </c>
      <c r="P1035" s="12" t="n">
        <v>3061.9</v>
      </c>
      <c r="Q1035" s="12" t="n">
        <f aca="false">M1035*P1035*(1-N1035)</f>
        <v>2908.805</v>
      </c>
      <c r="R1035" s="12" t="n">
        <f aca="false">M1035*O1035</f>
        <v>2449.52</v>
      </c>
      <c r="S1035" s="12" t="n">
        <f aca="false">Q1035-R1035</f>
        <v>459.285</v>
      </c>
      <c r="T1035" s="11" t="n">
        <f aca="false">IFERROR(S1035/Q1035,0)</f>
        <v>0.157894736842105</v>
      </c>
      <c r="U1035" s="13" t="n">
        <f aca="false">F1035-E1035</f>
        <v>9</v>
      </c>
      <c r="V1035" s="13" t="n">
        <f aca="false">G1035-F1035</f>
        <v>1</v>
      </c>
      <c r="W1035" s="13" t="n">
        <f aca="false">G1035-E1035</f>
        <v>10</v>
      </c>
      <c r="X1035" s="10" t="n">
        <f aca="false">YEAR(E1035)</f>
        <v>2018</v>
      </c>
      <c r="Y1035" s="0" t="str">
        <f aca="false">TEXT(E1035,"yyyy-mm")</f>
        <v>2018-09</v>
      </c>
      <c r="Z1035" s="0" t="str">
        <f aca="false">"Q"&amp;ROUNDUP(MONTH(E1035)/3,0)&amp;"-"&amp;YEAR(E1035)</f>
        <v>Q3-2018</v>
      </c>
    </row>
    <row r="1036" customFormat="false" ht="14.25" hidden="false" customHeight="false" outlineLevel="0" collapsed="false">
      <c r="A1036" s="0" t="s">
        <v>1078</v>
      </c>
      <c r="B1036" s="0" t="s">
        <v>34</v>
      </c>
      <c r="C1036" s="0" t="s">
        <v>35</v>
      </c>
      <c r="D1036" s="9" t="n">
        <v>43300</v>
      </c>
      <c r="E1036" s="9" t="n">
        <v>43371</v>
      </c>
      <c r="F1036" s="9" t="n">
        <v>43375</v>
      </c>
      <c r="G1036" s="9" t="n">
        <v>43383</v>
      </c>
      <c r="H1036" s="10" t="s">
        <v>36</v>
      </c>
      <c r="I1036" s="0" t="n">
        <v>1</v>
      </c>
      <c r="J1036" s="0" t="n">
        <v>24</v>
      </c>
      <c r="K1036" s="0" t="n">
        <v>233</v>
      </c>
      <c r="L1036" s="0" t="n">
        <v>15</v>
      </c>
      <c r="M1036" s="0" t="n">
        <v>2</v>
      </c>
      <c r="N1036" s="11" t="n">
        <v>0.05</v>
      </c>
      <c r="O1036" s="12" t="n">
        <v>1217.39</v>
      </c>
      <c r="P1036" s="12" t="n">
        <v>2646.5</v>
      </c>
      <c r="Q1036" s="12" t="n">
        <f aca="false">M1036*P1036*(1-N1036)</f>
        <v>5028.35</v>
      </c>
      <c r="R1036" s="12" t="n">
        <f aca="false">M1036*O1036</f>
        <v>2434.78</v>
      </c>
      <c r="S1036" s="12" t="n">
        <f aca="false">Q1036-R1036</f>
        <v>2593.57</v>
      </c>
      <c r="T1036" s="11" t="n">
        <f aca="false">IFERROR(S1036/Q1036,0)</f>
        <v>0.515789473684211</v>
      </c>
      <c r="U1036" s="13" t="n">
        <f aca="false">F1036-E1036</f>
        <v>4</v>
      </c>
      <c r="V1036" s="13" t="n">
        <f aca="false">G1036-F1036</f>
        <v>8</v>
      </c>
      <c r="W1036" s="13" t="n">
        <f aca="false">G1036-E1036</f>
        <v>12</v>
      </c>
      <c r="X1036" s="10" t="n">
        <f aca="false">YEAR(E1036)</f>
        <v>2018</v>
      </c>
      <c r="Y1036" s="0" t="str">
        <f aca="false">TEXT(E1036,"yyyy-mm")</f>
        <v>2018-09</v>
      </c>
      <c r="Z1036" s="0" t="str">
        <f aca="false">"Q"&amp;ROUNDUP(MONTH(E1036)/3,0)&amp;"-"&amp;YEAR(E1036)</f>
        <v>Q3-2018</v>
      </c>
    </row>
    <row r="1037" customFormat="false" ht="14.25" hidden="false" customHeight="false" outlineLevel="0" collapsed="false">
      <c r="A1037" s="0" t="s">
        <v>1079</v>
      </c>
      <c r="B1037" s="0" t="s">
        <v>41</v>
      </c>
      <c r="C1037" s="0" t="s">
        <v>39</v>
      </c>
      <c r="D1037" s="9" t="n">
        <v>43200</v>
      </c>
      <c r="E1037" s="9" t="n">
        <v>43372</v>
      </c>
      <c r="F1037" s="9" t="n">
        <v>43400</v>
      </c>
      <c r="G1037" s="9" t="n">
        <v>43404</v>
      </c>
      <c r="H1037" s="10" t="s">
        <v>36</v>
      </c>
      <c r="I1037" s="0" t="n">
        <v>23</v>
      </c>
      <c r="J1037" s="0" t="n">
        <v>28</v>
      </c>
      <c r="K1037" s="0" t="n">
        <v>169</v>
      </c>
      <c r="L1037" s="0" t="n">
        <v>40</v>
      </c>
      <c r="M1037" s="0" t="n">
        <v>6</v>
      </c>
      <c r="N1037" s="11" t="n">
        <v>0.075</v>
      </c>
      <c r="O1037" s="12" t="n">
        <v>3767.54</v>
      </c>
      <c r="P1037" s="12" t="n">
        <v>5232.7</v>
      </c>
      <c r="Q1037" s="12" t="n">
        <f aca="false">M1037*P1037*(1-N1037)</f>
        <v>29041.485</v>
      </c>
      <c r="R1037" s="12" t="n">
        <f aca="false">M1037*O1037</f>
        <v>22605.24</v>
      </c>
      <c r="S1037" s="12" t="n">
        <f aca="false">Q1037-R1037</f>
        <v>6436.245</v>
      </c>
      <c r="T1037" s="11" t="n">
        <f aca="false">IFERROR(S1037/Q1037,0)</f>
        <v>0.221622448025643</v>
      </c>
      <c r="U1037" s="13" t="n">
        <f aca="false">F1037-E1037</f>
        <v>28</v>
      </c>
      <c r="V1037" s="13" t="n">
        <f aca="false">G1037-F1037</f>
        <v>4</v>
      </c>
      <c r="W1037" s="13" t="n">
        <f aca="false">G1037-E1037</f>
        <v>32</v>
      </c>
      <c r="X1037" s="10" t="n">
        <f aca="false">YEAR(E1037)</f>
        <v>2018</v>
      </c>
      <c r="Y1037" s="0" t="str">
        <f aca="false">TEXT(E1037,"yyyy-mm")</f>
        <v>2018-09</v>
      </c>
      <c r="Z1037" s="0" t="str">
        <f aca="false">"Q"&amp;ROUNDUP(MONTH(E1037)/3,0)&amp;"-"&amp;YEAR(E1037)</f>
        <v>Q3-2018</v>
      </c>
    </row>
    <row r="1038" customFormat="false" ht="14.25" hidden="false" customHeight="false" outlineLevel="0" collapsed="false">
      <c r="A1038" s="0" t="s">
        <v>1080</v>
      </c>
      <c r="B1038" s="0" t="s">
        <v>38</v>
      </c>
      <c r="C1038" s="0" t="s">
        <v>39</v>
      </c>
      <c r="D1038" s="9" t="n">
        <v>43200</v>
      </c>
      <c r="E1038" s="9" t="n">
        <v>43372</v>
      </c>
      <c r="F1038" s="9" t="n">
        <v>43388</v>
      </c>
      <c r="G1038" s="9" t="n">
        <v>43392</v>
      </c>
      <c r="H1038" s="10" t="s">
        <v>36</v>
      </c>
      <c r="I1038" s="0" t="n">
        <v>16</v>
      </c>
      <c r="J1038" s="0" t="n">
        <v>19</v>
      </c>
      <c r="K1038" s="0" t="n">
        <v>105</v>
      </c>
      <c r="L1038" s="0" t="n">
        <v>7</v>
      </c>
      <c r="M1038" s="0" t="n">
        <v>6</v>
      </c>
      <c r="N1038" s="11" t="n">
        <v>0.15</v>
      </c>
      <c r="O1038" s="12" t="n">
        <v>3268.93</v>
      </c>
      <c r="P1038" s="12" t="n">
        <v>3986.5</v>
      </c>
      <c r="Q1038" s="12" t="n">
        <f aca="false">M1038*P1038*(1-N1038)</f>
        <v>20331.15</v>
      </c>
      <c r="R1038" s="12" t="n">
        <f aca="false">M1038*O1038</f>
        <v>19613.58</v>
      </c>
      <c r="S1038" s="12" t="n">
        <f aca="false">Q1038-R1038</f>
        <v>717.57</v>
      </c>
      <c r="T1038" s="11" t="n">
        <f aca="false">IFERROR(S1038/Q1038,0)</f>
        <v>0.0352941176470588</v>
      </c>
      <c r="U1038" s="13" t="n">
        <f aca="false">F1038-E1038</f>
        <v>16</v>
      </c>
      <c r="V1038" s="13" t="n">
        <f aca="false">G1038-F1038</f>
        <v>4</v>
      </c>
      <c r="W1038" s="13" t="n">
        <f aca="false">G1038-E1038</f>
        <v>20</v>
      </c>
      <c r="X1038" s="10" t="n">
        <f aca="false">YEAR(E1038)</f>
        <v>2018</v>
      </c>
      <c r="Y1038" s="0" t="str">
        <f aca="false">TEXT(E1038,"yyyy-mm")</f>
        <v>2018-09</v>
      </c>
      <c r="Z1038" s="0" t="str">
        <f aca="false">"Q"&amp;ROUNDUP(MONTH(E1038)/3,0)&amp;"-"&amp;YEAR(E1038)</f>
        <v>Q3-2018</v>
      </c>
    </row>
    <row r="1039" customFormat="false" ht="14.25" hidden="false" customHeight="false" outlineLevel="0" collapsed="false">
      <c r="A1039" s="0" t="s">
        <v>1081</v>
      </c>
      <c r="B1039" s="0" t="s">
        <v>38</v>
      </c>
      <c r="C1039" s="0" t="s">
        <v>46</v>
      </c>
      <c r="D1039" s="9" t="n">
        <v>43300</v>
      </c>
      <c r="E1039" s="9" t="n">
        <v>43372</v>
      </c>
      <c r="F1039" s="9" t="n">
        <v>43376</v>
      </c>
      <c r="G1039" s="9" t="n">
        <v>43381</v>
      </c>
      <c r="H1039" s="10" t="s">
        <v>36</v>
      </c>
      <c r="I1039" s="0" t="n">
        <v>16</v>
      </c>
      <c r="J1039" s="0" t="n">
        <v>8</v>
      </c>
      <c r="K1039" s="0" t="n">
        <v>306</v>
      </c>
      <c r="L1039" s="0" t="n">
        <v>39</v>
      </c>
      <c r="M1039" s="0" t="n">
        <v>4</v>
      </c>
      <c r="N1039" s="11" t="n">
        <v>0.1</v>
      </c>
      <c r="O1039" s="12" t="n">
        <v>178.49</v>
      </c>
      <c r="P1039" s="12" t="n">
        <v>247.9</v>
      </c>
      <c r="Q1039" s="12" t="n">
        <f aca="false">M1039*P1039*(1-N1039)</f>
        <v>892.44</v>
      </c>
      <c r="R1039" s="12" t="n">
        <f aca="false">M1039*O1039</f>
        <v>713.96</v>
      </c>
      <c r="S1039" s="12" t="n">
        <f aca="false">Q1039-R1039</f>
        <v>178.48</v>
      </c>
      <c r="T1039" s="11" t="n">
        <f aca="false">IFERROR(S1039/Q1039,0)</f>
        <v>0.199991035811931</v>
      </c>
      <c r="U1039" s="13" t="n">
        <f aca="false">F1039-E1039</f>
        <v>4</v>
      </c>
      <c r="V1039" s="13" t="n">
        <f aca="false">G1039-F1039</f>
        <v>5</v>
      </c>
      <c r="W1039" s="13" t="n">
        <f aca="false">G1039-E1039</f>
        <v>9</v>
      </c>
      <c r="X1039" s="10" t="n">
        <f aca="false">YEAR(E1039)</f>
        <v>2018</v>
      </c>
      <c r="Y1039" s="0" t="str">
        <f aca="false">TEXT(E1039,"yyyy-mm")</f>
        <v>2018-09</v>
      </c>
      <c r="Z1039" s="0" t="str">
        <f aca="false">"Q"&amp;ROUNDUP(MONTH(E1039)/3,0)&amp;"-"&amp;YEAR(E1039)</f>
        <v>Q3-2018</v>
      </c>
    </row>
    <row r="1040" customFormat="false" ht="14.25" hidden="false" customHeight="false" outlineLevel="0" collapsed="false">
      <c r="A1040" s="0" t="s">
        <v>1082</v>
      </c>
      <c r="B1040" s="0" t="s">
        <v>41</v>
      </c>
      <c r="C1040" s="0" t="s">
        <v>39</v>
      </c>
      <c r="D1040" s="9" t="n">
        <v>43300</v>
      </c>
      <c r="E1040" s="9" t="n">
        <v>43372</v>
      </c>
      <c r="F1040" s="9" t="n">
        <v>43374</v>
      </c>
      <c r="G1040" s="9" t="n">
        <v>43383</v>
      </c>
      <c r="H1040" s="10" t="s">
        <v>36</v>
      </c>
      <c r="I1040" s="0" t="n">
        <v>22</v>
      </c>
      <c r="J1040" s="0" t="n">
        <v>37</v>
      </c>
      <c r="K1040" s="0" t="n">
        <v>113</v>
      </c>
      <c r="L1040" s="0" t="n">
        <v>23</v>
      </c>
      <c r="M1040" s="0" t="n">
        <v>6</v>
      </c>
      <c r="N1040" s="11" t="n">
        <v>0.15</v>
      </c>
      <c r="O1040" s="12" t="n">
        <v>141.5</v>
      </c>
      <c r="P1040" s="12" t="n">
        <v>221.1</v>
      </c>
      <c r="Q1040" s="12" t="n">
        <f aca="false">M1040*P1040*(1-N1040)</f>
        <v>1127.61</v>
      </c>
      <c r="R1040" s="12" t="n">
        <f aca="false">M1040*O1040</f>
        <v>849</v>
      </c>
      <c r="S1040" s="12" t="n">
        <f aca="false">Q1040-R1040</f>
        <v>278.61</v>
      </c>
      <c r="T1040" s="11" t="n">
        <f aca="false">IFERROR(S1040/Q1040,0)</f>
        <v>0.24708010748397</v>
      </c>
      <c r="U1040" s="13" t="n">
        <f aca="false">F1040-E1040</f>
        <v>2</v>
      </c>
      <c r="V1040" s="13" t="n">
        <f aca="false">G1040-F1040</f>
        <v>9</v>
      </c>
      <c r="W1040" s="13" t="n">
        <f aca="false">G1040-E1040</f>
        <v>11</v>
      </c>
      <c r="X1040" s="10" t="n">
        <f aca="false">YEAR(E1040)</f>
        <v>2018</v>
      </c>
      <c r="Y1040" s="0" t="str">
        <f aca="false">TEXT(E1040,"yyyy-mm")</f>
        <v>2018-09</v>
      </c>
      <c r="Z1040" s="0" t="str">
        <f aca="false">"Q"&amp;ROUNDUP(MONTH(E1040)/3,0)&amp;"-"&amp;YEAR(E1040)</f>
        <v>Q3-2018</v>
      </c>
    </row>
    <row r="1041" customFormat="false" ht="14.25" hidden="false" customHeight="false" outlineLevel="0" collapsed="false">
      <c r="A1041" s="0" t="s">
        <v>1083</v>
      </c>
      <c r="B1041" s="0" t="s">
        <v>41</v>
      </c>
      <c r="C1041" s="0" t="s">
        <v>58</v>
      </c>
      <c r="D1041" s="9" t="n">
        <v>43200</v>
      </c>
      <c r="E1041" s="9" t="n">
        <v>43372</v>
      </c>
      <c r="F1041" s="9" t="n">
        <v>43379</v>
      </c>
      <c r="G1041" s="9" t="n">
        <v>43387</v>
      </c>
      <c r="H1041" s="10" t="s">
        <v>36</v>
      </c>
      <c r="I1041" s="0" t="n">
        <v>23</v>
      </c>
      <c r="J1041" s="0" t="n">
        <v>12</v>
      </c>
      <c r="K1041" s="0" t="n">
        <v>358</v>
      </c>
      <c r="L1041" s="0" t="n">
        <v>45</v>
      </c>
      <c r="M1041" s="0" t="n">
        <v>3</v>
      </c>
      <c r="N1041" s="11" t="n">
        <v>0.1</v>
      </c>
      <c r="O1041" s="12" t="n">
        <v>492.32</v>
      </c>
      <c r="P1041" s="12" t="n">
        <v>1118.9</v>
      </c>
      <c r="Q1041" s="12" t="n">
        <f aca="false">M1041*P1041*(1-N1041)</f>
        <v>3021.03</v>
      </c>
      <c r="R1041" s="12" t="n">
        <f aca="false">M1041*O1041</f>
        <v>1476.96</v>
      </c>
      <c r="S1041" s="12" t="n">
        <f aca="false">Q1041-R1041</f>
        <v>1544.07</v>
      </c>
      <c r="T1041" s="11" t="n">
        <f aca="false">IFERROR(S1041/Q1041,0)</f>
        <v>0.511107138955919</v>
      </c>
      <c r="U1041" s="13" t="n">
        <f aca="false">F1041-E1041</f>
        <v>7</v>
      </c>
      <c r="V1041" s="13" t="n">
        <f aca="false">G1041-F1041</f>
        <v>8</v>
      </c>
      <c r="W1041" s="13" t="n">
        <f aca="false">G1041-E1041</f>
        <v>15</v>
      </c>
      <c r="X1041" s="10" t="n">
        <f aca="false">YEAR(E1041)</f>
        <v>2018</v>
      </c>
      <c r="Y1041" s="0" t="str">
        <f aca="false">TEXT(E1041,"yyyy-mm")</f>
        <v>2018-09</v>
      </c>
      <c r="Z1041" s="0" t="str">
        <f aca="false">"Q"&amp;ROUNDUP(MONTH(E1041)/3,0)&amp;"-"&amp;YEAR(E1041)</f>
        <v>Q3-2018</v>
      </c>
    </row>
    <row r="1042" customFormat="false" ht="14.25" hidden="false" customHeight="false" outlineLevel="0" collapsed="false">
      <c r="A1042" s="0" t="s">
        <v>1084</v>
      </c>
      <c r="B1042" s="0" t="s">
        <v>34</v>
      </c>
      <c r="C1042" s="0" t="s">
        <v>39</v>
      </c>
      <c r="D1042" s="9" t="n">
        <v>43200</v>
      </c>
      <c r="E1042" s="9" t="n">
        <v>43372</v>
      </c>
      <c r="F1042" s="9" t="n">
        <v>43383</v>
      </c>
      <c r="G1042" s="9" t="n">
        <v>43393</v>
      </c>
      <c r="H1042" s="10" t="s">
        <v>36</v>
      </c>
      <c r="I1042" s="0" t="n">
        <v>5</v>
      </c>
      <c r="J1042" s="0" t="n">
        <v>11</v>
      </c>
      <c r="K1042" s="0" t="n">
        <v>146</v>
      </c>
      <c r="L1042" s="0" t="n">
        <v>7</v>
      </c>
      <c r="M1042" s="0" t="n">
        <v>1</v>
      </c>
      <c r="N1042" s="11" t="n">
        <v>0.05</v>
      </c>
      <c r="O1042" s="12" t="n">
        <v>2825.52</v>
      </c>
      <c r="P1042" s="12" t="n">
        <v>5433.7</v>
      </c>
      <c r="Q1042" s="12" t="n">
        <f aca="false">M1042*P1042*(1-N1042)</f>
        <v>5162.015</v>
      </c>
      <c r="R1042" s="12" t="n">
        <f aca="false">M1042*O1042</f>
        <v>2825.52</v>
      </c>
      <c r="S1042" s="12" t="n">
        <f aca="false">Q1042-R1042</f>
        <v>2336.495</v>
      </c>
      <c r="T1042" s="11" t="n">
        <f aca="false">IFERROR(S1042/Q1042,0)</f>
        <v>0.452632353838569</v>
      </c>
      <c r="U1042" s="13" t="n">
        <f aca="false">F1042-E1042</f>
        <v>11</v>
      </c>
      <c r="V1042" s="13" t="n">
        <f aca="false">G1042-F1042</f>
        <v>10</v>
      </c>
      <c r="W1042" s="13" t="n">
        <f aca="false">G1042-E1042</f>
        <v>21</v>
      </c>
      <c r="X1042" s="10" t="n">
        <f aca="false">YEAR(E1042)</f>
        <v>2018</v>
      </c>
      <c r="Y1042" s="0" t="str">
        <f aca="false">TEXT(E1042,"yyyy-mm")</f>
        <v>2018-09</v>
      </c>
      <c r="Z1042" s="0" t="str">
        <f aca="false">"Q"&amp;ROUNDUP(MONTH(E1042)/3,0)&amp;"-"&amp;YEAR(E1042)</f>
        <v>Q3-2018</v>
      </c>
    </row>
    <row r="1043" customFormat="false" ht="14.25" hidden="false" customHeight="false" outlineLevel="0" collapsed="false">
      <c r="A1043" s="0" t="s">
        <v>1085</v>
      </c>
      <c r="B1043" s="0" t="s">
        <v>34</v>
      </c>
      <c r="C1043" s="0" t="s">
        <v>46</v>
      </c>
      <c r="D1043" s="9" t="n">
        <v>43300</v>
      </c>
      <c r="E1043" s="9" t="n">
        <v>43372</v>
      </c>
      <c r="F1043" s="9" t="n">
        <v>43400</v>
      </c>
      <c r="G1043" s="9" t="n">
        <v>43401</v>
      </c>
      <c r="H1043" s="10" t="s">
        <v>36</v>
      </c>
      <c r="I1043" s="0" t="n">
        <v>7</v>
      </c>
      <c r="J1043" s="0" t="n">
        <v>17</v>
      </c>
      <c r="K1043" s="0" t="n">
        <v>291</v>
      </c>
      <c r="L1043" s="0" t="n">
        <v>4</v>
      </c>
      <c r="M1043" s="0" t="n">
        <v>5</v>
      </c>
      <c r="N1043" s="11" t="n">
        <v>0.075</v>
      </c>
      <c r="O1043" s="12" t="n">
        <v>1756.47</v>
      </c>
      <c r="P1043" s="12" t="n">
        <v>3028.4</v>
      </c>
      <c r="Q1043" s="12" t="n">
        <f aca="false">M1043*P1043*(1-N1043)</f>
        <v>14006.35</v>
      </c>
      <c r="R1043" s="12" t="n">
        <f aca="false">M1043*O1043</f>
        <v>8782.35</v>
      </c>
      <c r="S1043" s="12" t="n">
        <f aca="false">Q1043-R1043</f>
        <v>5224</v>
      </c>
      <c r="T1043" s="11" t="n">
        <f aca="false">IFERROR(S1043/Q1043,0)</f>
        <v>0.372973686934855</v>
      </c>
      <c r="U1043" s="13" t="n">
        <f aca="false">F1043-E1043</f>
        <v>28</v>
      </c>
      <c r="V1043" s="13" t="n">
        <f aca="false">G1043-F1043</f>
        <v>1</v>
      </c>
      <c r="W1043" s="13" t="n">
        <f aca="false">G1043-E1043</f>
        <v>29</v>
      </c>
      <c r="X1043" s="10" t="n">
        <f aca="false">YEAR(E1043)</f>
        <v>2018</v>
      </c>
      <c r="Y1043" s="0" t="str">
        <f aca="false">TEXT(E1043,"yyyy-mm")</f>
        <v>2018-09</v>
      </c>
      <c r="Z1043" s="0" t="str">
        <f aca="false">"Q"&amp;ROUNDUP(MONTH(E1043)/3,0)&amp;"-"&amp;YEAR(E1043)</f>
        <v>Q3-2018</v>
      </c>
    </row>
    <row r="1044" customFormat="false" ht="14.25" hidden="false" customHeight="false" outlineLevel="0" collapsed="false">
      <c r="A1044" s="0" t="s">
        <v>1086</v>
      </c>
      <c r="B1044" s="0" t="s">
        <v>38</v>
      </c>
      <c r="C1044" s="0" t="s">
        <v>46</v>
      </c>
      <c r="D1044" s="9" t="n">
        <v>43200</v>
      </c>
      <c r="E1044" s="9" t="n">
        <v>43372</v>
      </c>
      <c r="F1044" s="9" t="n">
        <v>43377</v>
      </c>
      <c r="G1044" s="9" t="n">
        <v>43387</v>
      </c>
      <c r="H1044" s="10" t="s">
        <v>36</v>
      </c>
      <c r="I1044" s="0" t="n">
        <v>15</v>
      </c>
      <c r="J1044" s="0" t="n">
        <v>22</v>
      </c>
      <c r="K1044" s="0" t="n">
        <v>296</v>
      </c>
      <c r="L1044" s="0" t="n">
        <v>8</v>
      </c>
      <c r="M1044" s="0" t="n">
        <v>1</v>
      </c>
      <c r="N1044" s="11" t="n">
        <v>0.15</v>
      </c>
      <c r="O1044" s="12" t="n">
        <v>2296.69</v>
      </c>
      <c r="P1044" s="12" t="n">
        <v>3892.7</v>
      </c>
      <c r="Q1044" s="12" t="n">
        <f aca="false">M1044*P1044*(1-N1044)</f>
        <v>3308.795</v>
      </c>
      <c r="R1044" s="12" t="n">
        <f aca="false">M1044*O1044</f>
        <v>2296.69</v>
      </c>
      <c r="S1044" s="12" t="n">
        <f aca="false">Q1044-R1044</f>
        <v>1012.105</v>
      </c>
      <c r="T1044" s="11" t="n">
        <f aca="false">IFERROR(S1044/Q1044,0)</f>
        <v>0.305883259615661</v>
      </c>
      <c r="U1044" s="13" t="n">
        <f aca="false">F1044-E1044</f>
        <v>5</v>
      </c>
      <c r="V1044" s="13" t="n">
        <f aca="false">G1044-F1044</f>
        <v>10</v>
      </c>
      <c r="W1044" s="13" t="n">
        <f aca="false">G1044-E1044</f>
        <v>15</v>
      </c>
      <c r="X1044" s="10" t="n">
        <f aca="false">YEAR(E1044)</f>
        <v>2018</v>
      </c>
      <c r="Y1044" s="0" t="str">
        <f aca="false">TEXT(E1044,"yyyy-mm")</f>
        <v>2018-09</v>
      </c>
      <c r="Z1044" s="0" t="str">
        <f aca="false">"Q"&amp;ROUNDUP(MONTH(E1044)/3,0)&amp;"-"&amp;YEAR(E1044)</f>
        <v>Q3-2018</v>
      </c>
    </row>
    <row r="1045" customFormat="false" ht="14.25" hidden="false" customHeight="false" outlineLevel="0" collapsed="false">
      <c r="A1045" s="0" t="s">
        <v>1087</v>
      </c>
      <c r="B1045" s="0" t="s">
        <v>34</v>
      </c>
      <c r="C1045" s="0" t="s">
        <v>35</v>
      </c>
      <c r="D1045" s="9" t="n">
        <v>43200</v>
      </c>
      <c r="E1045" s="9" t="n">
        <v>43372</v>
      </c>
      <c r="F1045" s="9" t="n">
        <v>43382</v>
      </c>
      <c r="G1045" s="9" t="n">
        <v>43384</v>
      </c>
      <c r="H1045" s="10" t="s">
        <v>36</v>
      </c>
      <c r="I1045" s="0" t="n">
        <v>12</v>
      </c>
      <c r="J1045" s="0" t="n">
        <v>38</v>
      </c>
      <c r="K1045" s="0" t="n">
        <v>224</v>
      </c>
      <c r="L1045" s="0" t="n">
        <v>39</v>
      </c>
      <c r="M1045" s="0" t="n">
        <v>3</v>
      </c>
      <c r="N1045" s="11" t="n">
        <v>0.15</v>
      </c>
      <c r="O1045" s="12" t="n">
        <v>2089.4</v>
      </c>
      <c r="P1045" s="12" t="n">
        <v>2579.5</v>
      </c>
      <c r="Q1045" s="12" t="n">
        <f aca="false">M1045*P1045*(1-N1045)</f>
        <v>6577.725</v>
      </c>
      <c r="R1045" s="12" t="n">
        <f aca="false">M1045*O1045</f>
        <v>6268.2</v>
      </c>
      <c r="S1045" s="12" t="n">
        <f aca="false">Q1045-R1045</f>
        <v>309.524999999999</v>
      </c>
      <c r="T1045" s="11" t="n">
        <f aca="false">IFERROR(S1045/Q1045,0)</f>
        <v>0.0470565431057089</v>
      </c>
      <c r="U1045" s="13" t="n">
        <f aca="false">F1045-E1045</f>
        <v>10</v>
      </c>
      <c r="V1045" s="13" t="n">
        <f aca="false">G1045-F1045</f>
        <v>2</v>
      </c>
      <c r="W1045" s="13" t="n">
        <f aca="false">G1045-E1045</f>
        <v>12</v>
      </c>
      <c r="X1045" s="10" t="n">
        <f aca="false">YEAR(E1045)</f>
        <v>2018</v>
      </c>
      <c r="Y1045" s="0" t="str">
        <f aca="false">TEXT(E1045,"yyyy-mm")</f>
        <v>2018-09</v>
      </c>
      <c r="Z1045" s="0" t="str">
        <f aca="false">"Q"&amp;ROUNDUP(MONTH(E1045)/3,0)&amp;"-"&amp;YEAR(E1045)</f>
        <v>Q3-2018</v>
      </c>
    </row>
    <row r="1046" customFormat="false" ht="14.25" hidden="false" customHeight="false" outlineLevel="0" collapsed="false">
      <c r="A1046" s="0" t="s">
        <v>1088</v>
      </c>
      <c r="B1046" s="0" t="s">
        <v>43</v>
      </c>
      <c r="C1046" s="0" t="s">
        <v>39</v>
      </c>
      <c r="D1046" s="9" t="n">
        <v>43300</v>
      </c>
      <c r="E1046" s="9" t="n">
        <v>43372</v>
      </c>
      <c r="F1046" s="9" t="n">
        <v>43376</v>
      </c>
      <c r="G1046" s="9" t="n">
        <v>43382</v>
      </c>
      <c r="H1046" s="10" t="s">
        <v>36</v>
      </c>
      <c r="I1046" s="0" t="n">
        <v>27</v>
      </c>
      <c r="J1046" s="0" t="n">
        <v>6</v>
      </c>
      <c r="K1046" s="0" t="n">
        <v>131</v>
      </c>
      <c r="L1046" s="0" t="n">
        <v>3</v>
      </c>
      <c r="M1046" s="0" t="n">
        <v>6</v>
      </c>
      <c r="N1046" s="11" t="n">
        <v>0.05</v>
      </c>
      <c r="O1046" s="12" t="n">
        <v>1230.12</v>
      </c>
      <c r="P1046" s="12" t="n">
        <v>1809</v>
      </c>
      <c r="Q1046" s="12" t="n">
        <f aca="false">M1046*P1046*(1-N1046)</f>
        <v>10311.3</v>
      </c>
      <c r="R1046" s="12" t="n">
        <f aca="false">M1046*O1046</f>
        <v>7380.72</v>
      </c>
      <c r="S1046" s="12" t="n">
        <f aca="false">Q1046-R1046</f>
        <v>2930.58</v>
      </c>
      <c r="T1046" s="11" t="n">
        <f aca="false">IFERROR(S1046/Q1046,0)</f>
        <v>0.284210526315789</v>
      </c>
      <c r="U1046" s="13" t="n">
        <f aca="false">F1046-E1046</f>
        <v>4</v>
      </c>
      <c r="V1046" s="13" t="n">
        <f aca="false">G1046-F1046</f>
        <v>6</v>
      </c>
      <c r="W1046" s="13" t="n">
        <f aca="false">G1046-E1046</f>
        <v>10</v>
      </c>
      <c r="X1046" s="10" t="n">
        <f aca="false">YEAR(E1046)</f>
        <v>2018</v>
      </c>
      <c r="Y1046" s="0" t="str">
        <f aca="false">TEXT(E1046,"yyyy-mm")</f>
        <v>2018-09</v>
      </c>
      <c r="Z1046" s="0" t="str">
        <f aca="false">"Q"&amp;ROUNDUP(MONTH(E1046)/3,0)&amp;"-"&amp;YEAR(E1046)</f>
        <v>Q3-2018</v>
      </c>
    </row>
    <row r="1047" customFormat="false" ht="14.25" hidden="false" customHeight="false" outlineLevel="0" collapsed="false">
      <c r="A1047" s="0" t="s">
        <v>1089</v>
      </c>
      <c r="B1047" s="0" t="s">
        <v>38</v>
      </c>
      <c r="C1047" s="0" t="s">
        <v>35</v>
      </c>
      <c r="D1047" s="9" t="n">
        <v>43300</v>
      </c>
      <c r="E1047" s="9" t="n">
        <v>43373</v>
      </c>
      <c r="F1047" s="9" t="n">
        <v>43376</v>
      </c>
      <c r="G1047" s="9" t="n">
        <v>43378</v>
      </c>
      <c r="H1047" s="10" t="s">
        <v>36</v>
      </c>
      <c r="I1047" s="0" t="n">
        <v>13</v>
      </c>
      <c r="J1047" s="0" t="n">
        <v>22</v>
      </c>
      <c r="K1047" s="0" t="n">
        <v>215</v>
      </c>
      <c r="L1047" s="0" t="n">
        <v>47</v>
      </c>
      <c r="M1047" s="0" t="n">
        <v>4</v>
      </c>
      <c r="N1047" s="11" t="n">
        <v>0.075</v>
      </c>
      <c r="O1047" s="12" t="n">
        <v>2457.02</v>
      </c>
      <c r="P1047" s="12" t="n">
        <v>5118.8</v>
      </c>
      <c r="Q1047" s="12" t="n">
        <f aca="false">M1047*P1047*(1-N1047)</f>
        <v>18939.56</v>
      </c>
      <c r="R1047" s="12" t="n">
        <f aca="false">M1047*O1047</f>
        <v>9828.08</v>
      </c>
      <c r="S1047" s="12" t="n">
        <f aca="false">Q1047-R1047</f>
        <v>9111.48</v>
      </c>
      <c r="T1047" s="11" t="n">
        <f aca="false">IFERROR(S1047/Q1047,0)</f>
        <v>0.481081925873674</v>
      </c>
      <c r="U1047" s="13" t="n">
        <f aca="false">F1047-E1047</f>
        <v>3</v>
      </c>
      <c r="V1047" s="13" t="n">
        <f aca="false">G1047-F1047</f>
        <v>2</v>
      </c>
      <c r="W1047" s="13" t="n">
        <f aca="false">G1047-E1047</f>
        <v>5</v>
      </c>
      <c r="X1047" s="10" t="n">
        <f aca="false">YEAR(E1047)</f>
        <v>2018</v>
      </c>
      <c r="Y1047" s="0" t="str">
        <f aca="false">TEXT(E1047,"yyyy-mm")</f>
        <v>2018-09</v>
      </c>
      <c r="Z1047" s="0" t="str">
        <f aca="false">"Q"&amp;ROUNDUP(MONTH(E1047)/3,0)&amp;"-"&amp;YEAR(E1047)</f>
        <v>Q3-2018</v>
      </c>
    </row>
    <row r="1048" customFormat="false" ht="14.25" hidden="false" customHeight="false" outlineLevel="0" collapsed="false">
      <c r="A1048" s="0" t="s">
        <v>1090</v>
      </c>
      <c r="B1048" s="0" t="s">
        <v>38</v>
      </c>
      <c r="C1048" s="0" t="s">
        <v>35</v>
      </c>
      <c r="D1048" s="9" t="n">
        <v>43200</v>
      </c>
      <c r="E1048" s="9" t="n">
        <v>43373</v>
      </c>
      <c r="F1048" s="9" t="n">
        <v>43376</v>
      </c>
      <c r="G1048" s="9" t="n">
        <v>43382</v>
      </c>
      <c r="H1048" s="10" t="s">
        <v>36</v>
      </c>
      <c r="I1048" s="0" t="n">
        <v>12</v>
      </c>
      <c r="J1048" s="0" t="n">
        <v>42</v>
      </c>
      <c r="K1048" s="0" t="n">
        <v>243</v>
      </c>
      <c r="L1048" s="0" t="n">
        <v>29</v>
      </c>
      <c r="M1048" s="0" t="n">
        <v>2</v>
      </c>
      <c r="N1048" s="11" t="n">
        <v>0.1</v>
      </c>
      <c r="O1048" s="12" t="n">
        <v>753.21</v>
      </c>
      <c r="P1048" s="12" t="n">
        <v>978.2</v>
      </c>
      <c r="Q1048" s="12" t="n">
        <f aca="false">M1048*P1048*(1-N1048)</f>
        <v>1760.76</v>
      </c>
      <c r="R1048" s="12" t="n">
        <f aca="false">M1048*O1048</f>
        <v>1506.42</v>
      </c>
      <c r="S1048" s="12" t="n">
        <f aca="false">Q1048-R1048</f>
        <v>254.34</v>
      </c>
      <c r="T1048" s="11" t="n">
        <f aca="false">IFERROR(S1048/Q1048,0)</f>
        <v>0.144448987937027</v>
      </c>
      <c r="U1048" s="13" t="n">
        <f aca="false">F1048-E1048</f>
        <v>3</v>
      </c>
      <c r="V1048" s="13" t="n">
        <f aca="false">G1048-F1048</f>
        <v>6</v>
      </c>
      <c r="W1048" s="13" t="n">
        <f aca="false">G1048-E1048</f>
        <v>9</v>
      </c>
      <c r="X1048" s="10" t="n">
        <f aca="false">YEAR(E1048)</f>
        <v>2018</v>
      </c>
      <c r="Y1048" s="0" t="str">
        <f aca="false">TEXT(E1048,"yyyy-mm")</f>
        <v>2018-09</v>
      </c>
      <c r="Z1048" s="0" t="str">
        <f aca="false">"Q"&amp;ROUNDUP(MONTH(E1048)/3,0)&amp;"-"&amp;YEAR(E1048)</f>
        <v>Q3-2018</v>
      </c>
    </row>
    <row r="1049" customFormat="false" ht="14.25" hidden="false" customHeight="false" outlineLevel="0" collapsed="false">
      <c r="A1049" s="0" t="s">
        <v>1091</v>
      </c>
      <c r="B1049" s="0" t="s">
        <v>34</v>
      </c>
      <c r="C1049" s="0" t="s">
        <v>35</v>
      </c>
      <c r="D1049" s="9" t="n">
        <v>43300</v>
      </c>
      <c r="E1049" s="9" t="n">
        <v>43373</v>
      </c>
      <c r="F1049" s="9" t="n">
        <v>43377</v>
      </c>
      <c r="G1049" s="9" t="n">
        <v>43379</v>
      </c>
      <c r="H1049" s="10" t="s">
        <v>36</v>
      </c>
      <c r="I1049" s="0" t="n">
        <v>11</v>
      </c>
      <c r="J1049" s="0" t="n">
        <v>29</v>
      </c>
      <c r="K1049" s="0" t="n">
        <v>215</v>
      </c>
      <c r="L1049" s="0" t="n">
        <v>11</v>
      </c>
      <c r="M1049" s="0" t="n">
        <v>3</v>
      </c>
      <c r="N1049" s="11" t="n">
        <v>0.05</v>
      </c>
      <c r="O1049" s="12" t="n">
        <v>554.76</v>
      </c>
      <c r="P1049" s="12" t="n">
        <v>770.5</v>
      </c>
      <c r="Q1049" s="12" t="n">
        <f aca="false">M1049*P1049*(1-N1049)</f>
        <v>2195.925</v>
      </c>
      <c r="R1049" s="12" t="n">
        <f aca="false">M1049*O1049</f>
        <v>1664.28</v>
      </c>
      <c r="S1049" s="12" t="n">
        <f aca="false">Q1049-R1049</f>
        <v>531.645</v>
      </c>
      <c r="T1049" s="11" t="n">
        <f aca="false">IFERROR(S1049/Q1049,0)</f>
        <v>0.242105263157895</v>
      </c>
      <c r="U1049" s="13" t="n">
        <f aca="false">F1049-E1049</f>
        <v>4</v>
      </c>
      <c r="V1049" s="13" t="n">
        <f aca="false">G1049-F1049</f>
        <v>2</v>
      </c>
      <c r="W1049" s="13" t="n">
        <f aca="false">G1049-E1049</f>
        <v>6</v>
      </c>
      <c r="X1049" s="10" t="n">
        <f aca="false">YEAR(E1049)</f>
        <v>2018</v>
      </c>
      <c r="Y1049" s="0" t="str">
        <f aca="false">TEXT(E1049,"yyyy-mm")</f>
        <v>2018-09</v>
      </c>
      <c r="Z1049" s="0" t="str">
        <f aca="false">"Q"&amp;ROUNDUP(MONTH(E1049)/3,0)&amp;"-"&amp;YEAR(E1049)</f>
        <v>Q3-2018</v>
      </c>
    </row>
    <row r="1050" customFormat="false" ht="14.25" hidden="false" customHeight="false" outlineLevel="0" collapsed="false">
      <c r="A1050" s="0" t="s">
        <v>1092</v>
      </c>
      <c r="B1050" s="0" t="s">
        <v>34</v>
      </c>
      <c r="C1050" s="0" t="s">
        <v>48</v>
      </c>
      <c r="D1050" s="9" t="n">
        <v>43200</v>
      </c>
      <c r="E1050" s="9" t="n">
        <v>43373</v>
      </c>
      <c r="F1050" s="9" t="n">
        <v>43389</v>
      </c>
      <c r="G1050" s="9" t="n">
        <v>43393</v>
      </c>
      <c r="H1050" s="10" t="s">
        <v>36</v>
      </c>
      <c r="I1050" s="0" t="n">
        <v>12</v>
      </c>
      <c r="J1050" s="0" t="n">
        <v>39</v>
      </c>
      <c r="K1050" s="0" t="n">
        <v>22</v>
      </c>
      <c r="L1050" s="0" t="n">
        <v>41</v>
      </c>
      <c r="M1050" s="0" t="n">
        <v>8</v>
      </c>
      <c r="N1050" s="11" t="n">
        <v>0.075</v>
      </c>
      <c r="O1050" s="12" t="n">
        <v>759.78</v>
      </c>
      <c r="P1050" s="12" t="n">
        <v>1085.4</v>
      </c>
      <c r="Q1050" s="12" t="n">
        <f aca="false">M1050*P1050*(1-N1050)</f>
        <v>8031.96</v>
      </c>
      <c r="R1050" s="12" t="n">
        <f aca="false">M1050*O1050</f>
        <v>6078.24</v>
      </c>
      <c r="S1050" s="12" t="n">
        <f aca="false">Q1050-R1050</f>
        <v>1953.72</v>
      </c>
      <c r="T1050" s="11" t="n">
        <f aca="false">IFERROR(S1050/Q1050,0)</f>
        <v>0.243243243243243</v>
      </c>
      <c r="U1050" s="13" t="n">
        <f aca="false">F1050-E1050</f>
        <v>16</v>
      </c>
      <c r="V1050" s="13" t="n">
        <f aca="false">G1050-F1050</f>
        <v>4</v>
      </c>
      <c r="W1050" s="13" t="n">
        <f aca="false">G1050-E1050</f>
        <v>20</v>
      </c>
      <c r="X1050" s="10" t="n">
        <f aca="false">YEAR(E1050)</f>
        <v>2018</v>
      </c>
      <c r="Y1050" s="0" t="str">
        <f aca="false">TEXT(E1050,"yyyy-mm")</f>
        <v>2018-09</v>
      </c>
      <c r="Z1050" s="0" t="str">
        <f aca="false">"Q"&amp;ROUNDUP(MONTH(E1050)/3,0)&amp;"-"&amp;YEAR(E1050)</f>
        <v>Q3-2018</v>
      </c>
    </row>
    <row r="1051" customFormat="false" ht="14.25" hidden="false" customHeight="false" outlineLevel="0" collapsed="false">
      <c r="A1051" s="0" t="s">
        <v>1093</v>
      </c>
      <c r="B1051" s="0" t="s">
        <v>34</v>
      </c>
      <c r="C1051" s="0" t="s">
        <v>46</v>
      </c>
      <c r="D1051" s="9" t="n">
        <v>43300</v>
      </c>
      <c r="E1051" s="9" t="n">
        <v>43373</v>
      </c>
      <c r="F1051" s="9" t="n">
        <v>43393</v>
      </c>
      <c r="G1051" s="9" t="n">
        <v>43399</v>
      </c>
      <c r="H1051" s="10" t="s">
        <v>36</v>
      </c>
      <c r="I1051" s="0" t="n">
        <v>10</v>
      </c>
      <c r="J1051" s="0" t="n">
        <v>15</v>
      </c>
      <c r="K1051" s="0" t="n">
        <v>309</v>
      </c>
      <c r="L1051" s="0" t="n">
        <v>36</v>
      </c>
      <c r="M1051" s="0" t="n">
        <v>5</v>
      </c>
      <c r="N1051" s="11" t="n">
        <v>0.05</v>
      </c>
      <c r="O1051" s="12" t="n">
        <v>795.96</v>
      </c>
      <c r="P1051" s="12" t="n">
        <v>1989.9</v>
      </c>
      <c r="Q1051" s="12" t="n">
        <f aca="false">M1051*P1051*(1-N1051)</f>
        <v>9452.025</v>
      </c>
      <c r="R1051" s="12" t="n">
        <f aca="false">M1051*O1051</f>
        <v>3979.8</v>
      </c>
      <c r="S1051" s="12" t="n">
        <f aca="false">Q1051-R1051</f>
        <v>5472.225</v>
      </c>
      <c r="T1051" s="11" t="n">
        <f aca="false">IFERROR(S1051/Q1051,0)</f>
        <v>0.578947368421053</v>
      </c>
      <c r="U1051" s="13" t="n">
        <f aca="false">F1051-E1051</f>
        <v>20</v>
      </c>
      <c r="V1051" s="13" t="n">
        <f aca="false">G1051-F1051</f>
        <v>6</v>
      </c>
      <c r="W1051" s="13" t="n">
        <f aca="false">G1051-E1051</f>
        <v>26</v>
      </c>
      <c r="X1051" s="10" t="n">
        <f aca="false">YEAR(E1051)</f>
        <v>2018</v>
      </c>
      <c r="Y1051" s="0" t="str">
        <f aca="false">TEXT(E1051,"yyyy-mm")</f>
        <v>2018-09</v>
      </c>
      <c r="Z1051" s="0" t="str">
        <f aca="false">"Q"&amp;ROUNDUP(MONTH(E1051)/3,0)&amp;"-"&amp;YEAR(E1051)</f>
        <v>Q3-2018</v>
      </c>
    </row>
    <row r="1052" customFormat="false" ht="14.25" hidden="false" customHeight="false" outlineLevel="0" collapsed="false">
      <c r="A1052" s="0" t="s">
        <v>1094</v>
      </c>
      <c r="B1052" s="0" t="s">
        <v>34</v>
      </c>
      <c r="C1052" s="0" t="s">
        <v>48</v>
      </c>
      <c r="D1052" s="9" t="n">
        <v>43300</v>
      </c>
      <c r="E1052" s="9" t="n">
        <v>43373</v>
      </c>
      <c r="F1052" s="9" t="n">
        <v>43390</v>
      </c>
      <c r="G1052" s="9" t="n">
        <v>43392</v>
      </c>
      <c r="H1052" s="10" t="s">
        <v>36</v>
      </c>
      <c r="I1052" s="0" t="n">
        <v>10</v>
      </c>
      <c r="J1052" s="0" t="n">
        <v>4</v>
      </c>
      <c r="K1052" s="0" t="n">
        <v>22</v>
      </c>
      <c r="L1052" s="0" t="n">
        <v>1</v>
      </c>
      <c r="M1052" s="0" t="n">
        <v>4</v>
      </c>
      <c r="N1052" s="11" t="n">
        <v>0.05</v>
      </c>
      <c r="O1052" s="12" t="n">
        <v>2180.85</v>
      </c>
      <c r="P1052" s="12" t="n">
        <v>2907.8</v>
      </c>
      <c r="Q1052" s="12" t="n">
        <f aca="false">M1052*P1052*(1-N1052)</f>
        <v>11049.64</v>
      </c>
      <c r="R1052" s="12" t="n">
        <f aca="false">M1052*O1052</f>
        <v>8723.4</v>
      </c>
      <c r="S1052" s="12" t="n">
        <f aca="false">Q1052-R1052</f>
        <v>2326.24</v>
      </c>
      <c r="T1052" s="11" t="n">
        <f aca="false">IFERROR(S1052/Q1052,0)</f>
        <v>0.210526315789474</v>
      </c>
      <c r="U1052" s="13" t="n">
        <f aca="false">F1052-E1052</f>
        <v>17</v>
      </c>
      <c r="V1052" s="13" t="n">
        <f aca="false">G1052-F1052</f>
        <v>2</v>
      </c>
      <c r="W1052" s="13" t="n">
        <f aca="false">G1052-E1052</f>
        <v>19</v>
      </c>
      <c r="X1052" s="10" t="n">
        <f aca="false">YEAR(E1052)</f>
        <v>2018</v>
      </c>
      <c r="Y1052" s="0" t="str">
        <f aca="false">TEXT(E1052,"yyyy-mm")</f>
        <v>2018-09</v>
      </c>
      <c r="Z1052" s="0" t="str">
        <f aca="false">"Q"&amp;ROUNDUP(MONTH(E1052)/3,0)&amp;"-"&amp;YEAR(E1052)</f>
        <v>Q3-2018</v>
      </c>
    </row>
    <row r="1053" customFormat="false" ht="14.25" hidden="false" customHeight="false" outlineLevel="0" collapsed="false">
      <c r="A1053" s="0" t="s">
        <v>1095</v>
      </c>
      <c r="B1053" s="0" t="s">
        <v>43</v>
      </c>
      <c r="C1053" s="0" t="s">
        <v>48</v>
      </c>
      <c r="D1053" s="9" t="n">
        <v>43200</v>
      </c>
      <c r="E1053" s="9" t="n">
        <v>43373</v>
      </c>
      <c r="F1053" s="9" t="n">
        <v>43382</v>
      </c>
      <c r="G1053" s="9" t="n">
        <v>43386</v>
      </c>
      <c r="H1053" s="10" t="s">
        <v>36</v>
      </c>
      <c r="I1053" s="0" t="n">
        <v>28</v>
      </c>
      <c r="J1053" s="0" t="n">
        <v>32</v>
      </c>
      <c r="K1053" s="0" t="n">
        <v>56</v>
      </c>
      <c r="L1053" s="0" t="n">
        <v>10</v>
      </c>
      <c r="M1053" s="0" t="n">
        <v>8</v>
      </c>
      <c r="N1053" s="11" t="n">
        <v>0.075</v>
      </c>
      <c r="O1053" s="12" t="n">
        <v>886.01</v>
      </c>
      <c r="P1053" s="12" t="n">
        <v>1165.8</v>
      </c>
      <c r="Q1053" s="12" t="n">
        <f aca="false">M1053*P1053*(1-N1053)</f>
        <v>8626.92</v>
      </c>
      <c r="R1053" s="12" t="n">
        <f aca="false">M1053*O1053</f>
        <v>7088.08</v>
      </c>
      <c r="S1053" s="12" t="n">
        <f aca="false">Q1053-R1053</f>
        <v>1538.84</v>
      </c>
      <c r="T1053" s="11" t="n">
        <f aca="false">IFERROR(S1053/Q1053,0)</f>
        <v>0.178376523718778</v>
      </c>
      <c r="U1053" s="13" t="n">
        <f aca="false">F1053-E1053</f>
        <v>9</v>
      </c>
      <c r="V1053" s="13" t="n">
        <f aca="false">G1053-F1053</f>
        <v>4</v>
      </c>
      <c r="W1053" s="13" t="n">
        <f aca="false">G1053-E1053</f>
        <v>13</v>
      </c>
      <c r="X1053" s="10" t="n">
        <f aca="false">YEAR(E1053)</f>
        <v>2018</v>
      </c>
      <c r="Y1053" s="0" t="str">
        <f aca="false">TEXT(E1053,"yyyy-mm")</f>
        <v>2018-09</v>
      </c>
      <c r="Z1053" s="0" t="str">
        <f aca="false">"Q"&amp;ROUNDUP(MONTH(E1053)/3,0)&amp;"-"&amp;YEAR(E1053)</f>
        <v>Q3-2018</v>
      </c>
    </row>
    <row r="1054" customFormat="false" ht="14.25" hidden="false" customHeight="false" outlineLevel="0" collapsed="false">
      <c r="A1054" s="0" t="s">
        <v>1096</v>
      </c>
      <c r="B1054" s="0" t="s">
        <v>38</v>
      </c>
      <c r="C1054" s="0" t="s">
        <v>39</v>
      </c>
      <c r="D1054" s="9" t="n">
        <v>43300</v>
      </c>
      <c r="E1054" s="9" t="n">
        <v>43373</v>
      </c>
      <c r="F1054" s="9" t="n">
        <v>43392</v>
      </c>
      <c r="G1054" s="9" t="n">
        <v>43401</v>
      </c>
      <c r="H1054" s="10" t="s">
        <v>36</v>
      </c>
      <c r="I1054" s="0" t="n">
        <v>14</v>
      </c>
      <c r="J1054" s="0" t="n">
        <v>26</v>
      </c>
      <c r="K1054" s="0" t="n">
        <v>116</v>
      </c>
      <c r="L1054" s="0" t="n">
        <v>36</v>
      </c>
      <c r="M1054" s="0" t="n">
        <v>4</v>
      </c>
      <c r="N1054" s="11" t="n">
        <v>0.075</v>
      </c>
      <c r="O1054" s="12" t="n">
        <v>4343.48</v>
      </c>
      <c r="P1054" s="12" t="n">
        <v>5715.1</v>
      </c>
      <c r="Q1054" s="12" t="n">
        <f aca="false">M1054*P1054*(1-N1054)</f>
        <v>21145.87</v>
      </c>
      <c r="R1054" s="12" t="n">
        <f aca="false">M1054*O1054</f>
        <v>17373.92</v>
      </c>
      <c r="S1054" s="12" t="n">
        <f aca="false">Q1054-R1054</f>
        <v>3771.95</v>
      </c>
      <c r="T1054" s="11" t="n">
        <f aca="false">IFERROR(S1054/Q1054,0)</f>
        <v>0.178377621729444</v>
      </c>
      <c r="U1054" s="13" t="n">
        <f aca="false">F1054-E1054</f>
        <v>19</v>
      </c>
      <c r="V1054" s="13" t="n">
        <f aca="false">G1054-F1054</f>
        <v>9</v>
      </c>
      <c r="W1054" s="13" t="n">
        <f aca="false">G1054-E1054</f>
        <v>28</v>
      </c>
      <c r="X1054" s="10" t="n">
        <f aca="false">YEAR(E1054)</f>
        <v>2018</v>
      </c>
      <c r="Y1054" s="0" t="str">
        <f aca="false">TEXT(E1054,"yyyy-mm")</f>
        <v>2018-09</v>
      </c>
      <c r="Z1054" s="0" t="str">
        <f aca="false">"Q"&amp;ROUNDUP(MONTH(E1054)/3,0)&amp;"-"&amp;YEAR(E1054)</f>
        <v>Q3-2018</v>
      </c>
    </row>
    <row r="1055" customFormat="false" ht="14.25" hidden="false" customHeight="false" outlineLevel="0" collapsed="false">
      <c r="A1055" s="0" t="s">
        <v>1097</v>
      </c>
      <c r="B1055" s="0" t="s">
        <v>38</v>
      </c>
      <c r="C1055" s="0" t="s">
        <v>39</v>
      </c>
      <c r="D1055" s="9" t="n">
        <v>43300</v>
      </c>
      <c r="E1055" s="9" t="n">
        <v>43373</v>
      </c>
      <c r="F1055" s="9" t="n">
        <v>43395</v>
      </c>
      <c r="G1055" s="9" t="n">
        <v>43404</v>
      </c>
      <c r="H1055" s="10" t="s">
        <v>36</v>
      </c>
      <c r="I1055" s="0" t="n">
        <v>15</v>
      </c>
      <c r="J1055" s="0" t="n">
        <v>35</v>
      </c>
      <c r="K1055" s="0" t="n">
        <v>160</v>
      </c>
      <c r="L1055" s="0" t="n">
        <v>38</v>
      </c>
      <c r="M1055" s="0" t="n">
        <v>7</v>
      </c>
      <c r="N1055" s="11" t="n">
        <v>0.1</v>
      </c>
      <c r="O1055" s="12" t="n">
        <v>1254.37</v>
      </c>
      <c r="P1055" s="12" t="n">
        <v>1695.1</v>
      </c>
      <c r="Q1055" s="12" t="n">
        <f aca="false">M1055*P1055*(1-N1055)</f>
        <v>10679.13</v>
      </c>
      <c r="R1055" s="12" t="n">
        <f aca="false">M1055*O1055</f>
        <v>8780.59</v>
      </c>
      <c r="S1055" s="12" t="n">
        <f aca="false">Q1055-R1055</f>
        <v>1898.54</v>
      </c>
      <c r="T1055" s="11" t="n">
        <f aca="false">IFERROR(S1055/Q1055,0)</f>
        <v>0.177780399714209</v>
      </c>
      <c r="U1055" s="13" t="n">
        <f aca="false">F1055-E1055</f>
        <v>22</v>
      </c>
      <c r="V1055" s="13" t="n">
        <f aca="false">G1055-F1055</f>
        <v>9</v>
      </c>
      <c r="W1055" s="13" t="n">
        <f aca="false">G1055-E1055</f>
        <v>31</v>
      </c>
      <c r="X1055" s="10" t="n">
        <f aca="false">YEAR(E1055)</f>
        <v>2018</v>
      </c>
      <c r="Y1055" s="0" t="str">
        <f aca="false">TEXT(E1055,"yyyy-mm")</f>
        <v>2018-09</v>
      </c>
      <c r="Z1055" s="0" t="str">
        <f aca="false">"Q"&amp;ROUNDUP(MONTH(E1055)/3,0)&amp;"-"&amp;YEAR(E1055)</f>
        <v>Q3-2018</v>
      </c>
    </row>
    <row r="1056" customFormat="false" ht="14.25" hidden="false" customHeight="false" outlineLevel="0" collapsed="false">
      <c r="A1056" s="0" t="s">
        <v>1098</v>
      </c>
      <c r="B1056" s="0" t="s">
        <v>41</v>
      </c>
      <c r="C1056" s="0" t="s">
        <v>39</v>
      </c>
      <c r="D1056" s="9" t="n">
        <v>43300</v>
      </c>
      <c r="E1056" s="9" t="n">
        <v>43374</v>
      </c>
      <c r="F1056" s="9" t="n">
        <v>43383</v>
      </c>
      <c r="G1056" s="9" t="n">
        <v>43392</v>
      </c>
      <c r="H1056" s="10" t="s">
        <v>36</v>
      </c>
      <c r="I1056" s="0" t="n">
        <v>21</v>
      </c>
      <c r="J1056" s="0" t="n">
        <v>18</v>
      </c>
      <c r="K1056" s="0" t="n">
        <v>156</v>
      </c>
      <c r="L1056" s="0" t="n">
        <v>45</v>
      </c>
      <c r="M1056" s="0" t="n">
        <v>1</v>
      </c>
      <c r="N1056" s="11" t="n">
        <v>0.2</v>
      </c>
      <c r="O1056" s="12" t="n">
        <v>643.87</v>
      </c>
      <c r="P1056" s="12" t="n">
        <v>1038.5</v>
      </c>
      <c r="Q1056" s="12" t="n">
        <f aca="false">M1056*P1056*(1-N1056)</f>
        <v>830.8</v>
      </c>
      <c r="R1056" s="12" t="n">
        <f aca="false">M1056*O1056</f>
        <v>643.87</v>
      </c>
      <c r="S1056" s="12" t="n">
        <f aca="false">Q1056-R1056</f>
        <v>186.93</v>
      </c>
      <c r="T1056" s="11" t="n">
        <f aca="false">IFERROR(S1056/Q1056,0)</f>
        <v>0.225</v>
      </c>
      <c r="U1056" s="13" t="n">
        <f aca="false">F1056-E1056</f>
        <v>9</v>
      </c>
      <c r="V1056" s="13" t="n">
        <f aca="false">G1056-F1056</f>
        <v>9</v>
      </c>
      <c r="W1056" s="13" t="n">
        <f aca="false">G1056-E1056</f>
        <v>18</v>
      </c>
      <c r="X1056" s="10" t="n">
        <f aca="false">YEAR(E1056)</f>
        <v>2018</v>
      </c>
      <c r="Y1056" s="0" t="str">
        <f aca="false">TEXT(E1056,"yyyy-mm")</f>
        <v>2018-10</v>
      </c>
      <c r="Z1056" s="0" t="str">
        <f aca="false">"Q"&amp;ROUNDUP(MONTH(E1056)/3,0)&amp;"-"&amp;YEAR(E1056)</f>
        <v>Q4-2018</v>
      </c>
    </row>
    <row r="1057" customFormat="false" ht="14.25" hidden="false" customHeight="false" outlineLevel="0" collapsed="false">
      <c r="A1057" s="0" t="s">
        <v>1099</v>
      </c>
      <c r="B1057" s="0" t="s">
        <v>34</v>
      </c>
      <c r="C1057" s="0" t="s">
        <v>46</v>
      </c>
      <c r="D1057" s="9" t="n">
        <v>43300</v>
      </c>
      <c r="E1057" s="9" t="n">
        <v>43374</v>
      </c>
      <c r="F1057" s="9" t="n">
        <v>43380</v>
      </c>
      <c r="G1057" s="9" t="n">
        <v>43388</v>
      </c>
      <c r="H1057" s="10" t="s">
        <v>36</v>
      </c>
      <c r="I1057" s="0" t="n">
        <v>4</v>
      </c>
      <c r="J1057" s="0" t="n">
        <v>32</v>
      </c>
      <c r="K1057" s="0" t="n">
        <v>315</v>
      </c>
      <c r="L1057" s="0" t="n">
        <v>23</v>
      </c>
      <c r="M1057" s="0" t="n">
        <v>7</v>
      </c>
      <c r="N1057" s="11" t="n">
        <v>0.05</v>
      </c>
      <c r="O1057" s="12" t="n">
        <v>2778.62</v>
      </c>
      <c r="P1057" s="12" t="n">
        <v>5788.8</v>
      </c>
      <c r="Q1057" s="12" t="n">
        <f aca="false">M1057*P1057*(1-N1057)</f>
        <v>38495.52</v>
      </c>
      <c r="R1057" s="12" t="n">
        <f aca="false">M1057*O1057</f>
        <v>19450.34</v>
      </c>
      <c r="S1057" s="12" t="n">
        <f aca="false">Q1057-R1057</f>
        <v>19045.18</v>
      </c>
      <c r="T1057" s="11" t="n">
        <f aca="false">IFERROR(S1057/Q1057,0)</f>
        <v>0.494737569462628</v>
      </c>
      <c r="U1057" s="13" t="n">
        <f aca="false">F1057-E1057</f>
        <v>6</v>
      </c>
      <c r="V1057" s="13" t="n">
        <f aca="false">G1057-F1057</f>
        <v>8</v>
      </c>
      <c r="W1057" s="13" t="n">
        <f aca="false">G1057-E1057</f>
        <v>14</v>
      </c>
      <c r="X1057" s="10" t="n">
        <f aca="false">YEAR(E1057)</f>
        <v>2018</v>
      </c>
      <c r="Y1057" s="0" t="str">
        <f aca="false">TEXT(E1057,"yyyy-mm")</f>
        <v>2018-10</v>
      </c>
      <c r="Z1057" s="0" t="str">
        <f aca="false">"Q"&amp;ROUNDUP(MONTH(E1057)/3,0)&amp;"-"&amp;YEAR(E1057)</f>
        <v>Q4-2018</v>
      </c>
    </row>
    <row r="1058" customFormat="false" ht="14.25" hidden="false" customHeight="false" outlineLevel="0" collapsed="false">
      <c r="A1058" s="0" t="s">
        <v>1100</v>
      </c>
      <c r="B1058" s="0" t="s">
        <v>38</v>
      </c>
      <c r="C1058" s="0" t="s">
        <v>48</v>
      </c>
      <c r="D1058" s="9" t="n">
        <v>43300</v>
      </c>
      <c r="E1058" s="9" t="n">
        <v>43374</v>
      </c>
      <c r="F1058" s="9" t="n">
        <v>43394</v>
      </c>
      <c r="G1058" s="9" t="n">
        <v>43396</v>
      </c>
      <c r="H1058" s="10" t="s">
        <v>36</v>
      </c>
      <c r="I1058" s="0" t="n">
        <v>12</v>
      </c>
      <c r="J1058" s="0" t="n">
        <v>9</v>
      </c>
      <c r="K1058" s="0" t="n">
        <v>21</v>
      </c>
      <c r="L1058" s="0" t="n">
        <v>42</v>
      </c>
      <c r="M1058" s="0" t="n">
        <v>2</v>
      </c>
      <c r="N1058" s="11" t="n">
        <v>0.15</v>
      </c>
      <c r="O1058" s="12" t="n">
        <v>1118.9</v>
      </c>
      <c r="P1058" s="12" t="n">
        <v>2237.8</v>
      </c>
      <c r="Q1058" s="12" t="n">
        <f aca="false">M1058*P1058*(1-N1058)</f>
        <v>3804.26</v>
      </c>
      <c r="R1058" s="12" t="n">
        <f aca="false">M1058*O1058</f>
        <v>2237.8</v>
      </c>
      <c r="S1058" s="12" t="n">
        <f aca="false">Q1058-R1058</f>
        <v>1566.46</v>
      </c>
      <c r="T1058" s="11" t="n">
        <f aca="false">IFERROR(S1058/Q1058,0)</f>
        <v>0.411764705882353</v>
      </c>
      <c r="U1058" s="13" t="n">
        <f aca="false">F1058-E1058</f>
        <v>20</v>
      </c>
      <c r="V1058" s="13" t="n">
        <f aca="false">G1058-F1058</f>
        <v>2</v>
      </c>
      <c r="W1058" s="13" t="n">
        <f aca="false">G1058-E1058</f>
        <v>22</v>
      </c>
      <c r="X1058" s="10" t="n">
        <f aca="false">YEAR(E1058)</f>
        <v>2018</v>
      </c>
      <c r="Y1058" s="0" t="str">
        <f aca="false">TEXT(E1058,"yyyy-mm")</f>
        <v>2018-10</v>
      </c>
      <c r="Z1058" s="0" t="str">
        <f aca="false">"Q"&amp;ROUNDUP(MONTH(E1058)/3,0)&amp;"-"&amp;YEAR(E1058)</f>
        <v>Q4-2018</v>
      </c>
    </row>
    <row r="1059" customFormat="false" ht="14.25" hidden="false" customHeight="false" outlineLevel="0" collapsed="false">
      <c r="A1059" s="0" t="s">
        <v>1101</v>
      </c>
      <c r="B1059" s="0" t="s">
        <v>43</v>
      </c>
      <c r="C1059" s="0" t="s">
        <v>58</v>
      </c>
      <c r="D1059" s="9" t="n">
        <v>43300</v>
      </c>
      <c r="E1059" s="9" t="n">
        <v>43374</v>
      </c>
      <c r="F1059" s="9" t="n">
        <v>43399</v>
      </c>
      <c r="G1059" s="9" t="n">
        <v>43403</v>
      </c>
      <c r="H1059" s="10" t="s">
        <v>36</v>
      </c>
      <c r="I1059" s="0" t="n">
        <v>25</v>
      </c>
      <c r="J1059" s="0" t="n">
        <v>46</v>
      </c>
      <c r="K1059" s="0" t="n">
        <v>330</v>
      </c>
      <c r="L1059" s="0" t="n">
        <v>36</v>
      </c>
      <c r="M1059" s="0" t="n">
        <v>7</v>
      </c>
      <c r="N1059" s="11" t="n">
        <v>0.15</v>
      </c>
      <c r="O1059" s="12" t="n">
        <v>871.87</v>
      </c>
      <c r="P1059" s="12" t="n">
        <v>1132.3</v>
      </c>
      <c r="Q1059" s="12" t="n">
        <f aca="false">M1059*P1059*(1-N1059)</f>
        <v>6737.185</v>
      </c>
      <c r="R1059" s="12" t="n">
        <f aca="false">M1059*O1059</f>
        <v>6103.09</v>
      </c>
      <c r="S1059" s="12" t="n">
        <f aca="false">Q1059-R1059</f>
        <v>634.094999999999</v>
      </c>
      <c r="T1059" s="11" t="n">
        <f aca="false">IFERROR(S1059/Q1059,0)</f>
        <v>0.0941186860684395</v>
      </c>
      <c r="U1059" s="13" t="n">
        <f aca="false">F1059-E1059</f>
        <v>25</v>
      </c>
      <c r="V1059" s="13" t="n">
        <f aca="false">G1059-F1059</f>
        <v>4</v>
      </c>
      <c r="W1059" s="13" t="n">
        <f aca="false">G1059-E1059</f>
        <v>29</v>
      </c>
      <c r="X1059" s="10" t="n">
        <f aca="false">YEAR(E1059)</f>
        <v>2018</v>
      </c>
      <c r="Y1059" s="0" t="str">
        <f aca="false">TEXT(E1059,"yyyy-mm")</f>
        <v>2018-10</v>
      </c>
      <c r="Z1059" s="0" t="str">
        <f aca="false">"Q"&amp;ROUNDUP(MONTH(E1059)/3,0)&amp;"-"&amp;YEAR(E1059)</f>
        <v>Q4-2018</v>
      </c>
    </row>
    <row r="1060" customFormat="false" ht="14.25" hidden="false" customHeight="false" outlineLevel="0" collapsed="false">
      <c r="A1060" s="0" t="s">
        <v>1102</v>
      </c>
      <c r="B1060" s="0" t="s">
        <v>34</v>
      </c>
      <c r="C1060" s="0" t="s">
        <v>39</v>
      </c>
      <c r="D1060" s="9" t="n">
        <v>43300</v>
      </c>
      <c r="E1060" s="9" t="n">
        <v>43374</v>
      </c>
      <c r="F1060" s="9" t="n">
        <v>43388</v>
      </c>
      <c r="G1060" s="9" t="n">
        <v>43390</v>
      </c>
      <c r="H1060" s="10" t="s">
        <v>36</v>
      </c>
      <c r="I1060" s="0" t="n">
        <v>10</v>
      </c>
      <c r="J1060" s="0" t="n">
        <v>19</v>
      </c>
      <c r="K1060" s="0" t="n">
        <v>89</v>
      </c>
      <c r="L1060" s="0" t="n">
        <v>12</v>
      </c>
      <c r="M1060" s="0" t="n">
        <v>4</v>
      </c>
      <c r="N1060" s="11" t="n">
        <v>0.05</v>
      </c>
      <c r="O1060" s="12" t="n">
        <v>552.48</v>
      </c>
      <c r="P1060" s="12" t="n">
        <v>891.1</v>
      </c>
      <c r="Q1060" s="12" t="n">
        <f aca="false">M1060*P1060*(1-N1060)</f>
        <v>3386.18</v>
      </c>
      <c r="R1060" s="12" t="n">
        <f aca="false">M1060*O1060</f>
        <v>2209.92</v>
      </c>
      <c r="S1060" s="12" t="n">
        <f aca="false">Q1060-R1060</f>
        <v>1176.26</v>
      </c>
      <c r="T1060" s="11" t="n">
        <f aca="false">IFERROR(S1060/Q1060,0)</f>
        <v>0.347370783596855</v>
      </c>
      <c r="U1060" s="13" t="n">
        <f aca="false">F1060-E1060</f>
        <v>14</v>
      </c>
      <c r="V1060" s="13" t="n">
        <f aca="false">G1060-F1060</f>
        <v>2</v>
      </c>
      <c r="W1060" s="13" t="n">
        <f aca="false">G1060-E1060</f>
        <v>16</v>
      </c>
      <c r="X1060" s="10" t="n">
        <f aca="false">YEAR(E1060)</f>
        <v>2018</v>
      </c>
      <c r="Y1060" s="0" t="str">
        <f aca="false">TEXT(E1060,"yyyy-mm")</f>
        <v>2018-10</v>
      </c>
      <c r="Z1060" s="0" t="str">
        <f aca="false">"Q"&amp;ROUNDUP(MONTH(E1060)/3,0)&amp;"-"&amp;YEAR(E1060)</f>
        <v>Q4-2018</v>
      </c>
    </row>
    <row r="1061" customFormat="false" ht="14.25" hidden="false" customHeight="false" outlineLevel="0" collapsed="false">
      <c r="A1061" s="0" t="s">
        <v>1103</v>
      </c>
      <c r="B1061" s="0" t="s">
        <v>38</v>
      </c>
      <c r="C1061" s="0" t="s">
        <v>48</v>
      </c>
      <c r="D1061" s="9" t="n">
        <v>43200</v>
      </c>
      <c r="E1061" s="9" t="n">
        <v>43374</v>
      </c>
      <c r="F1061" s="9" t="n">
        <v>43388</v>
      </c>
      <c r="G1061" s="9" t="n">
        <v>43398</v>
      </c>
      <c r="H1061" s="10" t="s">
        <v>36</v>
      </c>
      <c r="I1061" s="0" t="n">
        <v>16</v>
      </c>
      <c r="J1061" s="0" t="n">
        <v>41</v>
      </c>
      <c r="K1061" s="0" t="n">
        <v>20</v>
      </c>
      <c r="L1061" s="0" t="n">
        <v>9</v>
      </c>
      <c r="M1061" s="0" t="n">
        <v>4</v>
      </c>
      <c r="N1061" s="11" t="n">
        <v>0.05</v>
      </c>
      <c r="O1061" s="12" t="n">
        <v>3055.2</v>
      </c>
      <c r="P1061" s="12" t="n">
        <v>3819</v>
      </c>
      <c r="Q1061" s="12" t="n">
        <f aca="false">M1061*P1061*(1-N1061)</f>
        <v>14512.2</v>
      </c>
      <c r="R1061" s="12" t="n">
        <f aca="false">M1061*O1061</f>
        <v>12220.8</v>
      </c>
      <c r="S1061" s="12" t="n">
        <f aca="false">Q1061-R1061</f>
        <v>2291.4</v>
      </c>
      <c r="T1061" s="11" t="n">
        <f aca="false">IFERROR(S1061/Q1061,0)</f>
        <v>0.157894736842105</v>
      </c>
      <c r="U1061" s="13" t="n">
        <f aca="false">F1061-E1061</f>
        <v>14</v>
      </c>
      <c r="V1061" s="13" t="n">
        <f aca="false">G1061-F1061</f>
        <v>10</v>
      </c>
      <c r="W1061" s="13" t="n">
        <f aca="false">G1061-E1061</f>
        <v>24</v>
      </c>
      <c r="X1061" s="10" t="n">
        <f aca="false">YEAR(E1061)</f>
        <v>2018</v>
      </c>
      <c r="Y1061" s="0" t="str">
        <f aca="false">TEXT(E1061,"yyyy-mm")</f>
        <v>2018-10</v>
      </c>
      <c r="Z1061" s="0" t="str">
        <f aca="false">"Q"&amp;ROUNDUP(MONTH(E1061)/3,0)&amp;"-"&amp;YEAR(E1061)</f>
        <v>Q4-2018</v>
      </c>
    </row>
    <row r="1062" customFormat="false" ht="14.25" hidden="false" customHeight="false" outlineLevel="0" collapsed="false">
      <c r="A1062" s="0" t="s">
        <v>1104</v>
      </c>
      <c r="B1062" s="0" t="s">
        <v>41</v>
      </c>
      <c r="C1062" s="0" t="s">
        <v>46</v>
      </c>
      <c r="D1062" s="9" t="n">
        <v>43300</v>
      </c>
      <c r="E1062" s="9" t="n">
        <v>43375</v>
      </c>
      <c r="F1062" s="9" t="n">
        <v>43383</v>
      </c>
      <c r="G1062" s="9" t="n">
        <v>43392</v>
      </c>
      <c r="H1062" s="10" t="s">
        <v>36</v>
      </c>
      <c r="I1062" s="0" t="n">
        <v>21</v>
      </c>
      <c r="J1062" s="0" t="n">
        <v>9</v>
      </c>
      <c r="K1062" s="0" t="n">
        <v>287</v>
      </c>
      <c r="L1062" s="0" t="n">
        <v>9</v>
      </c>
      <c r="M1062" s="0" t="n">
        <v>6</v>
      </c>
      <c r="N1062" s="11" t="n">
        <v>0.15</v>
      </c>
      <c r="O1062" s="12" t="n">
        <v>702.7</v>
      </c>
      <c r="P1062" s="12" t="n">
        <v>1232.8</v>
      </c>
      <c r="Q1062" s="12" t="n">
        <f aca="false">M1062*P1062*(1-N1062)</f>
        <v>6287.28</v>
      </c>
      <c r="R1062" s="12" t="n">
        <f aca="false">M1062*O1062</f>
        <v>4216.2</v>
      </c>
      <c r="S1062" s="12" t="n">
        <f aca="false">Q1062-R1062</f>
        <v>2071.08</v>
      </c>
      <c r="T1062" s="11" t="n">
        <f aca="false">IFERROR(S1062/Q1062,0)</f>
        <v>0.329407947474902</v>
      </c>
      <c r="U1062" s="13" t="n">
        <f aca="false">F1062-E1062</f>
        <v>8</v>
      </c>
      <c r="V1062" s="13" t="n">
        <f aca="false">G1062-F1062</f>
        <v>9</v>
      </c>
      <c r="W1062" s="13" t="n">
        <f aca="false">G1062-E1062</f>
        <v>17</v>
      </c>
      <c r="X1062" s="10" t="n">
        <f aca="false">YEAR(E1062)</f>
        <v>2018</v>
      </c>
      <c r="Y1062" s="0" t="str">
        <f aca="false">TEXT(E1062,"yyyy-mm")</f>
        <v>2018-10</v>
      </c>
      <c r="Z1062" s="0" t="str">
        <f aca="false">"Q"&amp;ROUNDUP(MONTH(E1062)/3,0)&amp;"-"&amp;YEAR(E1062)</f>
        <v>Q4-2018</v>
      </c>
    </row>
    <row r="1063" customFormat="false" ht="14.25" hidden="false" customHeight="false" outlineLevel="0" collapsed="false">
      <c r="A1063" s="0" t="s">
        <v>1105</v>
      </c>
      <c r="B1063" s="0" t="s">
        <v>38</v>
      </c>
      <c r="C1063" s="0" t="s">
        <v>48</v>
      </c>
      <c r="D1063" s="9" t="n">
        <v>43300</v>
      </c>
      <c r="E1063" s="9" t="n">
        <v>43375</v>
      </c>
      <c r="F1063" s="9" t="n">
        <v>43378</v>
      </c>
      <c r="G1063" s="9" t="n">
        <v>43384</v>
      </c>
      <c r="H1063" s="10" t="s">
        <v>36</v>
      </c>
      <c r="I1063" s="0" t="n">
        <v>12</v>
      </c>
      <c r="J1063" s="0" t="n">
        <v>25</v>
      </c>
      <c r="K1063" s="0" t="n">
        <v>14</v>
      </c>
      <c r="L1063" s="0" t="n">
        <v>44</v>
      </c>
      <c r="M1063" s="0" t="n">
        <v>3</v>
      </c>
      <c r="N1063" s="11" t="n">
        <v>0.075</v>
      </c>
      <c r="O1063" s="12" t="n">
        <v>2532.6</v>
      </c>
      <c r="P1063" s="12" t="n">
        <v>6331.5</v>
      </c>
      <c r="Q1063" s="12" t="n">
        <f aca="false">M1063*P1063*(1-N1063)</f>
        <v>17569.9125</v>
      </c>
      <c r="R1063" s="12" t="n">
        <f aca="false">M1063*O1063</f>
        <v>7597.8</v>
      </c>
      <c r="S1063" s="12" t="n">
        <f aca="false">Q1063-R1063</f>
        <v>9972.1125</v>
      </c>
      <c r="T1063" s="11" t="n">
        <f aca="false">IFERROR(S1063/Q1063,0)</f>
        <v>0.567567567567568</v>
      </c>
      <c r="U1063" s="13" t="n">
        <f aca="false">F1063-E1063</f>
        <v>3</v>
      </c>
      <c r="V1063" s="13" t="n">
        <f aca="false">G1063-F1063</f>
        <v>6</v>
      </c>
      <c r="W1063" s="13" t="n">
        <f aca="false">G1063-E1063</f>
        <v>9</v>
      </c>
      <c r="X1063" s="10" t="n">
        <f aca="false">YEAR(E1063)</f>
        <v>2018</v>
      </c>
      <c r="Y1063" s="0" t="str">
        <f aca="false">TEXT(E1063,"yyyy-mm")</f>
        <v>2018-10</v>
      </c>
      <c r="Z1063" s="0" t="str">
        <f aca="false">"Q"&amp;ROUNDUP(MONTH(E1063)/3,0)&amp;"-"&amp;YEAR(E1063)</f>
        <v>Q4-2018</v>
      </c>
    </row>
    <row r="1064" customFormat="false" ht="14.25" hidden="false" customHeight="false" outlineLevel="0" collapsed="false">
      <c r="A1064" s="0" t="s">
        <v>1106</v>
      </c>
      <c r="B1064" s="0" t="s">
        <v>38</v>
      </c>
      <c r="C1064" s="0" t="s">
        <v>48</v>
      </c>
      <c r="D1064" s="9" t="n">
        <v>43300</v>
      </c>
      <c r="E1064" s="9" t="n">
        <v>43375</v>
      </c>
      <c r="F1064" s="9" t="n">
        <v>43388</v>
      </c>
      <c r="G1064" s="9" t="n">
        <v>43390</v>
      </c>
      <c r="H1064" s="10" t="s">
        <v>36</v>
      </c>
      <c r="I1064" s="0" t="n">
        <v>13</v>
      </c>
      <c r="J1064" s="0" t="n">
        <v>2</v>
      </c>
      <c r="K1064" s="0" t="n">
        <v>51</v>
      </c>
      <c r="L1064" s="0" t="n">
        <v>44</v>
      </c>
      <c r="M1064" s="0" t="n">
        <v>6</v>
      </c>
      <c r="N1064" s="11" t="n">
        <v>0.1</v>
      </c>
      <c r="O1064" s="12" t="n">
        <v>431.41</v>
      </c>
      <c r="P1064" s="12" t="n">
        <v>917.9</v>
      </c>
      <c r="Q1064" s="12" t="n">
        <f aca="false">M1064*P1064*(1-N1064)</f>
        <v>4956.66</v>
      </c>
      <c r="R1064" s="12" t="n">
        <f aca="false">M1064*O1064</f>
        <v>2588.46</v>
      </c>
      <c r="S1064" s="12" t="n">
        <f aca="false">Q1064-R1064</f>
        <v>2368.2</v>
      </c>
      <c r="T1064" s="11" t="n">
        <f aca="false">IFERROR(S1064/Q1064,0)</f>
        <v>0.477781409255426</v>
      </c>
      <c r="U1064" s="13" t="n">
        <f aca="false">F1064-E1064</f>
        <v>13</v>
      </c>
      <c r="V1064" s="13" t="n">
        <f aca="false">G1064-F1064</f>
        <v>2</v>
      </c>
      <c r="W1064" s="13" t="n">
        <f aca="false">G1064-E1064</f>
        <v>15</v>
      </c>
      <c r="X1064" s="10" t="n">
        <f aca="false">YEAR(E1064)</f>
        <v>2018</v>
      </c>
      <c r="Y1064" s="0" t="str">
        <f aca="false">TEXT(E1064,"yyyy-mm")</f>
        <v>2018-10</v>
      </c>
      <c r="Z1064" s="0" t="str">
        <f aca="false">"Q"&amp;ROUNDUP(MONTH(E1064)/3,0)&amp;"-"&amp;YEAR(E1064)</f>
        <v>Q4-2018</v>
      </c>
    </row>
    <row r="1065" customFormat="false" ht="14.25" hidden="false" customHeight="false" outlineLevel="0" collapsed="false">
      <c r="A1065" s="0" t="s">
        <v>1107</v>
      </c>
      <c r="B1065" s="0" t="s">
        <v>38</v>
      </c>
      <c r="C1065" s="0" t="s">
        <v>35</v>
      </c>
      <c r="D1065" s="9" t="n">
        <v>43300</v>
      </c>
      <c r="E1065" s="9" t="n">
        <v>43375</v>
      </c>
      <c r="F1065" s="9" t="n">
        <v>43401</v>
      </c>
      <c r="G1065" s="9" t="n">
        <v>43410</v>
      </c>
      <c r="H1065" s="10" t="s">
        <v>36</v>
      </c>
      <c r="I1065" s="0" t="n">
        <v>14</v>
      </c>
      <c r="J1065" s="0" t="n">
        <v>38</v>
      </c>
      <c r="K1065" s="0" t="n">
        <v>246</v>
      </c>
      <c r="L1065" s="0" t="n">
        <v>38</v>
      </c>
      <c r="M1065" s="0" t="n">
        <v>4</v>
      </c>
      <c r="N1065" s="11" t="n">
        <v>0.05</v>
      </c>
      <c r="O1065" s="12" t="n">
        <v>639.98</v>
      </c>
      <c r="P1065" s="12" t="n">
        <v>1333.3</v>
      </c>
      <c r="Q1065" s="12" t="n">
        <f aca="false">M1065*P1065*(1-N1065)</f>
        <v>5066.54</v>
      </c>
      <c r="R1065" s="12" t="n">
        <f aca="false">M1065*O1065</f>
        <v>2559.92</v>
      </c>
      <c r="S1065" s="12" t="n">
        <f aca="false">Q1065-R1065</f>
        <v>2506.62</v>
      </c>
      <c r="T1065" s="11" t="n">
        <f aca="false">IFERROR(S1065/Q1065,0)</f>
        <v>0.494740000078949</v>
      </c>
      <c r="U1065" s="13" t="n">
        <f aca="false">F1065-E1065</f>
        <v>26</v>
      </c>
      <c r="V1065" s="13" t="n">
        <f aca="false">G1065-F1065</f>
        <v>9</v>
      </c>
      <c r="W1065" s="13" t="n">
        <f aca="false">G1065-E1065</f>
        <v>35</v>
      </c>
      <c r="X1065" s="10" t="n">
        <f aca="false">YEAR(E1065)</f>
        <v>2018</v>
      </c>
      <c r="Y1065" s="0" t="str">
        <f aca="false">TEXT(E1065,"yyyy-mm")</f>
        <v>2018-10</v>
      </c>
      <c r="Z1065" s="0" t="str">
        <f aca="false">"Q"&amp;ROUNDUP(MONTH(E1065)/3,0)&amp;"-"&amp;YEAR(E1065)</f>
        <v>Q4-2018</v>
      </c>
    </row>
    <row r="1066" customFormat="false" ht="14.25" hidden="false" customHeight="false" outlineLevel="0" collapsed="false">
      <c r="A1066" s="0" t="s">
        <v>1108</v>
      </c>
      <c r="B1066" s="0" t="s">
        <v>38</v>
      </c>
      <c r="C1066" s="0" t="s">
        <v>39</v>
      </c>
      <c r="D1066" s="9" t="n">
        <v>43300</v>
      </c>
      <c r="E1066" s="9" t="n">
        <v>43375</v>
      </c>
      <c r="F1066" s="9" t="n">
        <v>43391</v>
      </c>
      <c r="G1066" s="9" t="n">
        <v>43396</v>
      </c>
      <c r="H1066" s="10" t="s">
        <v>36</v>
      </c>
      <c r="I1066" s="0" t="n">
        <v>15</v>
      </c>
      <c r="J1066" s="0" t="n">
        <v>43</v>
      </c>
      <c r="K1066" s="0" t="n">
        <v>97</v>
      </c>
      <c r="L1066" s="0" t="n">
        <v>24</v>
      </c>
      <c r="M1066" s="0" t="n">
        <v>4</v>
      </c>
      <c r="N1066" s="11" t="n">
        <v>0.15</v>
      </c>
      <c r="O1066" s="12" t="n">
        <v>3444.34</v>
      </c>
      <c r="P1066" s="12" t="n">
        <v>5467.2</v>
      </c>
      <c r="Q1066" s="12" t="n">
        <f aca="false">M1066*P1066*(1-N1066)</f>
        <v>18588.48</v>
      </c>
      <c r="R1066" s="12" t="n">
        <f aca="false">M1066*O1066</f>
        <v>13777.36</v>
      </c>
      <c r="S1066" s="12" t="n">
        <f aca="false">Q1066-R1066</f>
        <v>4811.12</v>
      </c>
      <c r="T1066" s="11" t="n">
        <f aca="false">IFERROR(S1066/Q1066,0)</f>
        <v>0.258822668663602</v>
      </c>
      <c r="U1066" s="13" t="n">
        <f aca="false">F1066-E1066</f>
        <v>16</v>
      </c>
      <c r="V1066" s="13" t="n">
        <f aca="false">G1066-F1066</f>
        <v>5</v>
      </c>
      <c r="W1066" s="13" t="n">
        <f aca="false">G1066-E1066</f>
        <v>21</v>
      </c>
      <c r="X1066" s="10" t="n">
        <f aca="false">YEAR(E1066)</f>
        <v>2018</v>
      </c>
      <c r="Y1066" s="0" t="str">
        <f aca="false">TEXT(E1066,"yyyy-mm")</f>
        <v>2018-10</v>
      </c>
      <c r="Z1066" s="0" t="str">
        <f aca="false">"Q"&amp;ROUNDUP(MONTH(E1066)/3,0)&amp;"-"&amp;YEAR(E1066)</f>
        <v>Q4-2018</v>
      </c>
    </row>
    <row r="1067" customFormat="false" ht="14.25" hidden="false" customHeight="false" outlineLevel="0" collapsed="false">
      <c r="A1067" s="0" t="s">
        <v>1109</v>
      </c>
      <c r="B1067" s="0" t="s">
        <v>38</v>
      </c>
      <c r="C1067" s="0" t="s">
        <v>46</v>
      </c>
      <c r="D1067" s="9" t="n">
        <v>43300</v>
      </c>
      <c r="E1067" s="9" t="n">
        <v>43375</v>
      </c>
      <c r="F1067" s="9" t="n">
        <v>43390</v>
      </c>
      <c r="G1067" s="9" t="n">
        <v>43391</v>
      </c>
      <c r="H1067" s="10" t="s">
        <v>36</v>
      </c>
      <c r="I1067" s="0" t="n">
        <v>15</v>
      </c>
      <c r="J1067" s="0" t="n">
        <v>15</v>
      </c>
      <c r="K1067" s="0" t="n">
        <v>310</v>
      </c>
      <c r="L1067" s="0" t="n">
        <v>34</v>
      </c>
      <c r="M1067" s="0" t="n">
        <v>3</v>
      </c>
      <c r="N1067" s="11" t="n">
        <v>0.1</v>
      </c>
      <c r="O1067" s="12" t="n">
        <v>3950.32</v>
      </c>
      <c r="P1067" s="12" t="n">
        <v>5896</v>
      </c>
      <c r="Q1067" s="12" t="n">
        <f aca="false">M1067*P1067*(1-N1067)</f>
        <v>15919.2</v>
      </c>
      <c r="R1067" s="12" t="n">
        <f aca="false">M1067*O1067</f>
        <v>11850.96</v>
      </c>
      <c r="S1067" s="12" t="n">
        <f aca="false">Q1067-R1067</f>
        <v>4068.24</v>
      </c>
      <c r="T1067" s="11" t="n">
        <f aca="false">IFERROR(S1067/Q1067,0)</f>
        <v>0.255555555555556</v>
      </c>
      <c r="U1067" s="13" t="n">
        <f aca="false">F1067-E1067</f>
        <v>15</v>
      </c>
      <c r="V1067" s="13" t="n">
        <f aca="false">G1067-F1067</f>
        <v>1</v>
      </c>
      <c r="W1067" s="13" t="n">
        <f aca="false">G1067-E1067</f>
        <v>16</v>
      </c>
      <c r="X1067" s="10" t="n">
        <f aca="false">YEAR(E1067)</f>
        <v>2018</v>
      </c>
      <c r="Y1067" s="0" t="str">
        <f aca="false">TEXT(E1067,"yyyy-mm")</f>
        <v>2018-10</v>
      </c>
      <c r="Z1067" s="0" t="str">
        <f aca="false">"Q"&amp;ROUNDUP(MONTH(E1067)/3,0)&amp;"-"&amp;YEAR(E1067)</f>
        <v>Q4-2018</v>
      </c>
    </row>
    <row r="1068" customFormat="false" ht="14.25" hidden="false" customHeight="false" outlineLevel="0" collapsed="false">
      <c r="A1068" s="0" t="s">
        <v>1110</v>
      </c>
      <c r="B1068" s="0" t="s">
        <v>34</v>
      </c>
      <c r="C1068" s="0" t="s">
        <v>79</v>
      </c>
      <c r="D1068" s="9" t="n">
        <v>43200</v>
      </c>
      <c r="E1068" s="9" t="n">
        <v>43375</v>
      </c>
      <c r="F1068" s="9" t="n">
        <v>43381</v>
      </c>
      <c r="G1068" s="9" t="n">
        <v>43385</v>
      </c>
      <c r="H1068" s="10" t="s">
        <v>36</v>
      </c>
      <c r="I1068" s="0" t="n">
        <v>5</v>
      </c>
      <c r="J1068" s="0" t="n">
        <v>22</v>
      </c>
      <c r="K1068" s="0" t="n">
        <v>78</v>
      </c>
      <c r="L1068" s="0" t="n">
        <v>25</v>
      </c>
      <c r="M1068" s="0" t="n">
        <v>1</v>
      </c>
      <c r="N1068" s="11" t="n">
        <v>0.2</v>
      </c>
      <c r="O1068" s="12" t="n">
        <v>1212.03</v>
      </c>
      <c r="P1068" s="12" t="n">
        <v>1809</v>
      </c>
      <c r="Q1068" s="12" t="n">
        <f aca="false">M1068*P1068*(1-N1068)</f>
        <v>1447.2</v>
      </c>
      <c r="R1068" s="12" t="n">
        <f aca="false">M1068*O1068</f>
        <v>1212.03</v>
      </c>
      <c r="S1068" s="12" t="n">
        <f aca="false">Q1068-R1068</f>
        <v>235.17</v>
      </c>
      <c r="T1068" s="11" t="n">
        <f aca="false">IFERROR(S1068/Q1068,0)</f>
        <v>0.1625</v>
      </c>
      <c r="U1068" s="13" t="n">
        <f aca="false">F1068-E1068</f>
        <v>6</v>
      </c>
      <c r="V1068" s="13" t="n">
        <f aca="false">G1068-F1068</f>
        <v>4</v>
      </c>
      <c r="W1068" s="13" t="n">
        <f aca="false">G1068-E1068</f>
        <v>10</v>
      </c>
      <c r="X1068" s="10" t="n">
        <f aca="false">YEAR(E1068)</f>
        <v>2018</v>
      </c>
      <c r="Y1068" s="0" t="str">
        <f aca="false">TEXT(E1068,"yyyy-mm")</f>
        <v>2018-10</v>
      </c>
      <c r="Z1068" s="0" t="str">
        <f aca="false">"Q"&amp;ROUNDUP(MONTH(E1068)/3,0)&amp;"-"&amp;YEAR(E1068)</f>
        <v>Q4-2018</v>
      </c>
    </row>
    <row r="1069" customFormat="false" ht="14.25" hidden="false" customHeight="false" outlineLevel="0" collapsed="false">
      <c r="A1069" s="0" t="s">
        <v>1111</v>
      </c>
      <c r="B1069" s="0" t="s">
        <v>38</v>
      </c>
      <c r="C1069" s="0" t="s">
        <v>79</v>
      </c>
      <c r="D1069" s="9" t="n">
        <v>43300</v>
      </c>
      <c r="E1069" s="9" t="n">
        <v>43375</v>
      </c>
      <c r="F1069" s="9" t="n">
        <v>43398</v>
      </c>
      <c r="G1069" s="9" t="n">
        <v>43404</v>
      </c>
      <c r="H1069" s="10" t="s">
        <v>36</v>
      </c>
      <c r="I1069" s="0" t="n">
        <v>15</v>
      </c>
      <c r="J1069" s="0" t="n">
        <v>26</v>
      </c>
      <c r="K1069" s="0" t="n">
        <v>84</v>
      </c>
      <c r="L1069" s="0" t="n">
        <v>17</v>
      </c>
      <c r="M1069" s="0" t="n">
        <v>4</v>
      </c>
      <c r="N1069" s="11" t="n">
        <v>0.075</v>
      </c>
      <c r="O1069" s="12" t="n">
        <v>722.93</v>
      </c>
      <c r="P1069" s="12" t="n">
        <v>1112.2</v>
      </c>
      <c r="Q1069" s="12" t="n">
        <f aca="false">M1069*P1069*(1-N1069)</f>
        <v>4115.14</v>
      </c>
      <c r="R1069" s="12" t="n">
        <f aca="false">M1069*O1069</f>
        <v>2891.72</v>
      </c>
      <c r="S1069" s="12" t="n">
        <f aca="false">Q1069-R1069</f>
        <v>1223.42</v>
      </c>
      <c r="T1069" s="11" t="n">
        <f aca="false">IFERROR(S1069/Q1069,0)</f>
        <v>0.297297297297297</v>
      </c>
      <c r="U1069" s="13" t="n">
        <f aca="false">F1069-E1069</f>
        <v>23</v>
      </c>
      <c r="V1069" s="13" t="n">
        <f aca="false">G1069-F1069</f>
        <v>6</v>
      </c>
      <c r="W1069" s="13" t="n">
        <f aca="false">G1069-E1069</f>
        <v>29</v>
      </c>
      <c r="X1069" s="10" t="n">
        <f aca="false">YEAR(E1069)</f>
        <v>2018</v>
      </c>
      <c r="Y1069" s="0" t="str">
        <f aca="false">TEXT(E1069,"yyyy-mm")</f>
        <v>2018-10</v>
      </c>
      <c r="Z1069" s="0" t="str">
        <f aca="false">"Q"&amp;ROUNDUP(MONTH(E1069)/3,0)&amp;"-"&amp;YEAR(E1069)</f>
        <v>Q4-2018</v>
      </c>
    </row>
    <row r="1070" customFormat="false" ht="14.25" hidden="false" customHeight="false" outlineLevel="0" collapsed="false">
      <c r="A1070" s="0" t="s">
        <v>1112</v>
      </c>
      <c r="B1070" s="0" t="s">
        <v>41</v>
      </c>
      <c r="C1070" s="0" t="s">
        <v>39</v>
      </c>
      <c r="D1070" s="9" t="n">
        <v>43300</v>
      </c>
      <c r="E1070" s="9" t="n">
        <v>43376</v>
      </c>
      <c r="F1070" s="9" t="n">
        <v>43397</v>
      </c>
      <c r="G1070" s="9" t="n">
        <v>43400</v>
      </c>
      <c r="H1070" s="10" t="s">
        <v>36</v>
      </c>
      <c r="I1070" s="0" t="n">
        <v>25</v>
      </c>
      <c r="J1070" s="0" t="n">
        <v>1</v>
      </c>
      <c r="K1070" s="0" t="n">
        <v>186</v>
      </c>
      <c r="L1070" s="0" t="n">
        <v>4</v>
      </c>
      <c r="M1070" s="0" t="n">
        <v>4</v>
      </c>
      <c r="N1070" s="11" t="n">
        <v>0.05</v>
      </c>
      <c r="O1070" s="12" t="n">
        <v>1782.2</v>
      </c>
      <c r="P1070" s="12" t="n">
        <v>2546</v>
      </c>
      <c r="Q1070" s="12" t="n">
        <f aca="false">M1070*P1070*(1-N1070)</f>
        <v>9674.8</v>
      </c>
      <c r="R1070" s="12" t="n">
        <f aca="false">M1070*O1070</f>
        <v>7128.8</v>
      </c>
      <c r="S1070" s="12" t="n">
        <f aca="false">Q1070-R1070</f>
        <v>2546</v>
      </c>
      <c r="T1070" s="11" t="n">
        <f aca="false">IFERROR(S1070/Q1070,0)</f>
        <v>0.263157894736842</v>
      </c>
      <c r="U1070" s="13" t="n">
        <f aca="false">F1070-E1070</f>
        <v>21</v>
      </c>
      <c r="V1070" s="13" t="n">
        <f aca="false">G1070-F1070</f>
        <v>3</v>
      </c>
      <c r="W1070" s="13" t="n">
        <f aca="false">G1070-E1070</f>
        <v>24</v>
      </c>
      <c r="X1070" s="10" t="n">
        <f aca="false">YEAR(E1070)</f>
        <v>2018</v>
      </c>
      <c r="Y1070" s="0" t="str">
        <f aca="false">TEXT(E1070,"yyyy-mm")</f>
        <v>2018-10</v>
      </c>
      <c r="Z1070" s="0" t="str">
        <f aca="false">"Q"&amp;ROUNDUP(MONTH(E1070)/3,0)&amp;"-"&amp;YEAR(E1070)</f>
        <v>Q4-2018</v>
      </c>
    </row>
    <row r="1071" customFormat="false" ht="14.25" hidden="false" customHeight="false" outlineLevel="0" collapsed="false">
      <c r="A1071" s="0" t="s">
        <v>1113</v>
      </c>
      <c r="B1071" s="0" t="s">
        <v>34</v>
      </c>
      <c r="C1071" s="0" t="s">
        <v>35</v>
      </c>
      <c r="D1071" s="9" t="n">
        <v>43300</v>
      </c>
      <c r="E1071" s="9" t="n">
        <v>43376</v>
      </c>
      <c r="F1071" s="9" t="n">
        <v>43399</v>
      </c>
      <c r="G1071" s="9" t="n">
        <v>43405</v>
      </c>
      <c r="H1071" s="10" t="s">
        <v>36</v>
      </c>
      <c r="I1071" s="0" t="n">
        <v>10</v>
      </c>
      <c r="J1071" s="0" t="n">
        <v>34</v>
      </c>
      <c r="K1071" s="0" t="n">
        <v>228</v>
      </c>
      <c r="L1071" s="0" t="n">
        <v>27</v>
      </c>
      <c r="M1071" s="0" t="n">
        <v>8</v>
      </c>
      <c r="N1071" s="11" t="n">
        <v>0.05</v>
      </c>
      <c r="O1071" s="12" t="n">
        <v>774.52</v>
      </c>
      <c r="P1071" s="12" t="n">
        <v>1139</v>
      </c>
      <c r="Q1071" s="12" t="n">
        <f aca="false">M1071*P1071*(1-N1071)</f>
        <v>8656.4</v>
      </c>
      <c r="R1071" s="12" t="n">
        <f aca="false">M1071*O1071</f>
        <v>6196.16</v>
      </c>
      <c r="S1071" s="12" t="n">
        <f aca="false">Q1071-R1071</f>
        <v>2460.24</v>
      </c>
      <c r="T1071" s="11" t="n">
        <f aca="false">IFERROR(S1071/Q1071,0)</f>
        <v>0.284210526315789</v>
      </c>
      <c r="U1071" s="13" t="n">
        <f aca="false">F1071-E1071</f>
        <v>23</v>
      </c>
      <c r="V1071" s="13" t="n">
        <f aca="false">G1071-F1071</f>
        <v>6</v>
      </c>
      <c r="W1071" s="13" t="n">
        <f aca="false">G1071-E1071</f>
        <v>29</v>
      </c>
      <c r="X1071" s="10" t="n">
        <f aca="false">YEAR(E1071)</f>
        <v>2018</v>
      </c>
      <c r="Y1071" s="0" t="str">
        <f aca="false">TEXT(E1071,"yyyy-mm")</f>
        <v>2018-10</v>
      </c>
      <c r="Z1071" s="0" t="str">
        <f aca="false">"Q"&amp;ROUNDUP(MONTH(E1071)/3,0)&amp;"-"&amp;YEAR(E1071)</f>
        <v>Q4-2018</v>
      </c>
    </row>
    <row r="1072" customFormat="false" ht="14.25" hidden="false" customHeight="false" outlineLevel="0" collapsed="false">
      <c r="A1072" s="0" t="s">
        <v>1114</v>
      </c>
      <c r="B1072" s="0" t="s">
        <v>34</v>
      </c>
      <c r="C1072" s="0" t="s">
        <v>35</v>
      </c>
      <c r="D1072" s="9" t="n">
        <v>43300</v>
      </c>
      <c r="E1072" s="9" t="n">
        <v>43376</v>
      </c>
      <c r="F1072" s="9" t="n">
        <v>43392</v>
      </c>
      <c r="G1072" s="9" t="n">
        <v>43396</v>
      </c>
      <c r="H1072" s="10" t="s">
        <v>36</v>
      </c>
      <c r="I1072" s="0" t="n">
        <v>8</v>
      </c>
      <c r="J1072" s="0" t="n">
        <v>49</v>
      </c>
      <c r="K1072" s="0" t="n">
        <v>223</v>
      </c>
      <c r="L1072" s="0" t="n">
        <v>26</v>
      </c>
      <c r="M1072" s="0" t="n">
        <v>2</v>
      </c>
      <c r="N1072" s="11" t="n">
        <v>0.05</v>
      </c>
      <c r="O1072" s="12" t="n">
        <v>2362.29</v>
      </c>
      <c r="P1072" s="12" t="n">
        <v>3872.6</v>
      </c>
      <c r="Q1072" s="12" t="n">
        <f aca="false">M1072*P1072*(1-N1072)</f>
        <v>7357.94</v>
      </c>
      <c r="R1072" s="12" t="n">
        <f aca="false">M1072*O1072</f>
        <v>4724.58</v>
      </c>
      <c r="S1072" s="12" t="n">
        <f aca="false">Q1072-R1072</f>
        <v>2633.36</v>
      </c>
      <c r="T1072" s="11" t="n">
        <f aca="false">IFERROR(S1072/Q1072,0)</f>
        <v>0.357893649581269</v>
      </c>
      <c r="U1072" s="13" t="n">
        <f aca="false">F1072-E1072</f>
        <v>16</v>
      </c>
      <c r="V1072" s="13" t="n">
        <f aca="false">G1072-F1072</f>
        <v>4</v>
      </c>
      <c r="W1072" s="13" t="n">
        <f aca="false">G1072-E1072</f>
        <v>20</v>
      </c>
      <c r="X1072" s="10" t="n">
        <f aca="false">YEAR(E1072)</f>
        <v>2018</v>
      </c>
      <c r="Y1072" s="0" t="str">
        <f aca="false">TEXT(E1072,"yyyy-mm")</f>
        <v>2018-10</v>
      </c>
      <c r="Z1072" s="0" t="str">
        <f aca="false">"Q"&amp;ROUNDUP(MONTH(E1072)/3,0)&amp;"-"&amp;YEAR(E1072)</f>
        <v>Q4-2018</v>
      </c>
    </row>
    <row r="1073" customFormat="false" ht="14.25" hidden="false" customHeight="false" outlineLevel="0" collapsed="false">
      <c r="A1073" s="0" t="s">
        <v>1115</v>
      </c>
      <c r="B1073" s="0" t="s">
        <v>38</v>
      </c>
      <c r="C1073" s="0" t="s">
        <v>48</v>
      </c>
      <c r="D1073" s="9" t="n">
        <v>43200</v>
      </c>
      <c r="E1073" s="9" t="n">
        <v>43376</v>
      </c>
      <c r="F1073" s="9" t="n">
        <v>43395</v>
      </c>
      <c r="G1073" s="9" t="n">
        <v>43402</v>
      </c>
      <c r="H1073" s="10" t="s">
        <v>36</v>
      </c>
      <c r="I1073" s="0" t="n">
        <v>18</v>
      </c>
      <c r="J1073" s="0" t="n">
        <v>5</v>
      </c>
      <c r="K1073" s="0" t="n">
        <v>37</v>
      </c>
      <c r="L1073" s="0" t="n">
        <v>42</v>
      </c>
      <c r="M1073" s="0" t="n">
        <v>8</v>
      </c>
      <c r="N1073" s="11" t="n">
        <v>0.15</v>
      </c>
      <c r="O1073" s="12" t="n">
        <v>809.23</v>
      </c>
      <c r="P1073" s="12" t="n">
        <v>1326.6</v>
      </c>
      <c r="Q1073" s="12" t="n">
        <f aca="false">M1073*P1073*(1-N1073)</f>
        <v>9020.88</v>
      </c>
      <c r="R1073" s="12" t="n">
        <f aca="false">M1073*O1073</f>
        <v>6473.84</v>
      </c>
      <c r="S1073" s="12" t="n">
        <f aca="false">Q1073-R1073</f>
        <v>2547.04</v>
      </c>
      <c r="T1073" s="11" t="n">
        <f aca="false">IFERROR(S1073/Q1073,0)</f>
        <v>0.282349393850711</v>
      </c>
      <c r="U1073" s="13" t="n">
        <f aca="false">F1073-E1073</f>
        <v>19</v>
      </c>
      <c r="V1073" s="13" t="n">
        <f aca="false">G1073-F1073</f>
        <v>7</v>
      </c>
      <c r="W1073" s="13" t="n">
        <f aca="false">G1073-E1073</f>
        <v>26</v>
      </c>
      <c r="X1073" s="10" t="n">
        <f aca="false">YEAR(E1073)</f>
        <v>2018</v>
      </c>
      <c r="Y1073" s="0" t="str">
        <f aca="false">TEXT(E1073,"yyyy-mm")</f>
        <v>2018-10</v>
      </c>
      <c r="Z1073" s="0" t="str">
        <f aca="false">"Q"&amp;ROUNDUP(MONTH(E1073)/3,0)&amp;"-"&amp;YEAR(E1073)</f>
        <v>Q4-2018</v>
      </c>
    </row>
    <row r="1074" customFormat="false" ht="14.25" hidden="false" customHeight="false" outlineLevel="0" collapsed="false">
      <c r="A1074" s="0" t="s">
        <v>1116</v>
      </c>
      <c r="B1074" s="0" t="s">
        <v>41</v>
      </c>
      <c r="C1074" s="0" t="s">
        <v>58</v>
      </c>
      <c r="D1074" s="9" t="n">
        <v>43300</v>
      </c>
      <c r="E1074" s="9" t="n">
        <v>43376</v>
      </c>
      <c r="F1074" s="9" t="n">
        <v>43393</v>
      </c>
      <c r="G1074" s="9" t="n">
        <v>43395</v>
      </c>
      <c r="H1074" s="10" t="s">
        <v>36</v>
      </c>
      <c r="I1074" s="0" t="n">
        <v>21</v>
      </c>
      <c r="J1074" s="0" t="n">
        <v>40</v>
      </c>
      <c r="K1074" s="0" t="n">
        <v>347</v>
      </c>
      <c r="L1074" s="0" t="n">
        <v>3</v>
      </c>
      <c r="M1074" s="0" t="n">
        <v>4</v>
      </c>
      <c r="N1074" s="11" t="n">
        <v>0.1</v>
      </c>
      <c r="O1074" s="12" t="n">
        <v>1793.39</v>
      </c>
      <c r="P1074" s="12" t="n">
        <v>2525.9</v>
      </c>
      <c r="Q1074" s="12" t="n">
        <f aca="false">M1074*P1074*(1-N1074)</f>
        <v>9093.24</v>
      </c>
      <c r="R1074" s="12" t="n">
        <f aca="false">M1074*O1074</f>
        <v>7173.56</v>
      </c>
      <c r="S1074" s="12" t="n">
        <f aca="false">Q1074-R1074</f>
        <v>1919.68</v>
      </c>
      <c r="T1074" s="11" t="n">
        <f aca="false">IFERROR(S1074/Q1074,0)</f>
        <v>0.211110671223898</v>
      </c>
      <c r="U1074" s="13" t="n">
        <f aca="false">F1074-E1074</f>
        <v>17</v>
      </c>
      <c r="V1074" s="13" t="n">
        <f aca="false">G1074-F1074</f>
        <v>2</v>
      </c>
      <c r="W1074" s="13" t="n">
        <f aca="false">G1074-E1074</f>
        <v>19</v>
      </c>
      <c r="X1074" s="10" t="n">
        <f aca="false">YEAR(E1074)</f>
        <v>2018</v>
      </c>
      <c r="Y1074" s="0" t="str">
        <f aca="false">TEXT(E1074,"yyyy-mm")</f>
        <v>2018-10</v>
      </c>
      <c r="Z1074" s="0" t="str">
        <f aca="false">"Q"&amp;ROUNDUP(MONTH(E1074)/3,0)&amp;"-"&amp;YEAR(E1074)</f>
        <v>Q4-2018</v>
      </c>
    </row>
    <row r="1075" customFormat="false" ht="14.25" hidden="false" customHeight="false" outlineLevel="0" collapsed="false">
      <c r="A1075" s="0" t="s">
        <v>1117</v>
      </c>
      <c r="B1075" s="0" t="s">
        <v>38</v>
      </c>
      <c r="C1075" s="0" t="s">
        <v>39</v>
      </c>
      <c r="D1075" s="9" t="n">
        <v>43200</v>
      </c>
      <c r="E1075" s="9" t="n">
        <v>43376</v>
      </c>
      <c r="F1075" s="9" t="n">
        <v>43386</v>
      </c>
      <c r="G1075" s="9" t="n">
        <v>43391</v>
      </c>
      <c r="H1075" s="10" t="s">
        <v>36</v>
      </c>
      <c r="I1075" s="0" t="n">
        <v>19</v>
      </c>
      <c r="J1075" s="0" t="n">
        <v>3</v>
      </c>
      <c r="K1075" s="0" t="n">
        <v>141</v>
      </c>
      <c r="L1075" s="0" t="n">
        <v>1</v>
      </c>
      <c r="M1075" s="0" t="n">
        <v>4</v>
      </c>
      <c r="N1075" s="11" t="n">
        <v>0.15</v>
      </c>
      <c r="O1075" s="12" t="n">
        <v>564.01</v>
      </c>
      <c r="P1075" s="12" t="n">
        <v>924.6</v>
      </c>
      <c r="Q1075" s="12" t="n">
        <f aca="false">M1075*P1075*(1-N1075)</f>
        <v>3143.64</v>
      </c>
      <c r="R1075" s="12" t="n">
        <f aca="false">M1075*O1075</f>
        <v>2256.04</v>
      </c>
      <c r="S1075" s="12" t="n">
        <f aca="false">Q1075-R1075</f>
        <v>887.6</v>
      </c>
      <c r="T1075" s="11" t="n">
        <f aca="false">IFERROR(S1075/Q1075,0)</f>
        <v>0.282347851535163</v>
      </c>
      <c r="U1075" s="13" t="n">
        <f aca="false">F1075-E1075</f>
        <v>10</v>
      </c>
      <c r="V1075" s="13" t="n">
        <f aca="false">G1075-F1075</f>
        <v>5</v>
      </c>
      <c r="W1075" s="13" t="n">
        <f aca="false">G1075-E1075</f>
        <v>15</v>
      </c>
      <c r="X1075" s="10" t="n">
        <f aca="false">YEAR(E1075)</f>
        <v>2018</v>
      </c>
      <c r="Y1075" s="0" t="str">
        <f aca="false">TEXT(E1075,"yyyy-mm")</f>
        <v>2018-10</v>
      </c>
      <c r="Z1075" s="0" t="str">
        <f aca="false">"Q"&amp;ROUNDUP(MONTH(E1075)/3,0)&amp;"-"&amp;YEAR(E1075)</f>
        <v>Q4-2018</v>
      </c>
    </row>
    <row r="1076" customFormat="false" ht="14.25" hidden="false" customHeight="false" outlineLevel="0" collapsed="false">
      <c r="A1076" s="0" t="s">
        <v>1118</v>
      </c>
      <c r="B1076" s="0" t="s">
        <v>41</v>
      </c>
      <c r="C1076" s="0" t="s">
        <v>39</v>
      </c>
      <c r="D1076" s="9" t="n">
        <v>43300</v>
      </c>
      <c r="E1076" s="9" t="n">
        <v>43376</v>
      </c>
      <c r="F1076" s="9" t="n">
        <v>43387</v>
      </c>
      <c r="G1076" s="9" t="n">
        <v>43391</v>
      </c>
      <c r="H1076" s="10" t="s">
        <v>36</v>
      </c>
      <c r="I1076" s="0" t="n">
        <v>24</v>
      </c>
      <c r="J1076" s="0" t="n">
        <v>49</v>
      </c>
      <c r="K1076" s="0" t="n">
        <v>128</v>
      </c>
      <c r="L1076" s="0" t="n">
        <v>11</v>
      </c>
      <c r="M1076" s="0" t="n">
        <v>5</v>
      </c>
      <c r="N1076" s="11" t="n">
        <v>0.05</v>
      </c>
      <c r="O1076" s="12" t="n">
        <v>146.33</v>
      </c>
      <c r="P1076" s="12" t="n">
        <v>261.3</v>
      </c>
      <c r="Q1076" s="12" t="n">
        <f aca="false">M1076*P1076*(1-N1076)</f>
        <v>1241.175</v>
      </c>
      <c r="R1076" s="12" t="n">
        <f aca="false">M1076*O1076</f>
        <v>731.65</v>
      </c>
      <c r="S1076" s="12" t="n">
        <f aca="false">Q1076-R1076</f>
        <v>509.525</v>
      </c>
      <c r="T1076" s="11" t="n">
        <f aca="false">IFERROR(S1076/Q1076,0)</f>
        <v>0.41051825890789</v>
      </c>
      <c r="U1076" s="13" t="n">
        <f aca="false">F1076-E1076</f>
        <v>11</v>
      </c>
      <c r="V1076" s="13" t="n">
        <f aca="false">G1076-F1076</f>
        <v>4</v>
      </c>
      <c r="W1076" s="13" t="n">
        <f aca="false">G1076-E1076</f>
        <v>15</v>
      </c>
      <c r="X1076" s="10" t="n">
        <f aca="false">YEAR(E1076)</f>
        <v>2018</v>
      </c>
      <c r="Y1076" s="0" t="str">
        <f aca="false">TEXT(E1076,"yyyy-mm")</f>
        <v>2018-10</v>
      </c>
      <c r="Z1076" s="0" t="str">
        <f aca="false">"Q"&amp;ROUNDUP(MONTH(E1076)/3,0)&amp;"-"&amp;YEAR(E1076)</f>
        <v>Q4-2018</v>
      </c>
    </row>
    <row r="1077" customFormat="false" ht="14.25" hidden="false" customHeight="false" outlineLevel="0" collapsed="false">
      <c r="A1077" s="0" t="s">
        <v>1119</v>
      </c>
      <c r="B1077" s="0" t="s">
        <v>38</v>
      </c>
      <c r="C1077" s="0" t="s">
        <v>48</v>
      </c>
      <c r="D1077" s="9" t="n">
        <v>43300</v>
      </c>
      <c r="E1077" s="9" t="n">
        <v>43377</v>
      </c>
      <c r="F1077" s="9" t="n">
        <v>43402</v>
      </c>
      <c r="G1077" s="9" t="n">
        <v>43410</v>
      </c>
      <c r="H1077" s="10" t="s">
        <v>36</v>
      </c>
      <c r="I1077" s="0" t="n">
        <v>12</v>
      </c>
      <c r="J1077" s="0" t="n">
        <v>50</v>
      </c>
      <c r="K1077" s="0" t="n">
        <v>15</v>
      </c>
      <c r="L1077" s="0" t="n">
        <v>8</v>
      </c>
      <c r="M1077" s="0" t="n">
        <v>6</v>
      </c>
      <c r="N1077" s="11" t="n">
        <v>0.1</v>
      </c>
      <c r="O1077" s="12" t="n">
        <v>161.81</v>
      </c>
      <c r="P1077" s="12" t="n">
        <v>234.5</v>
      </c>
      <c r="Q1077" s="12" t="n">
        <f aca="false">M1077*P1077*(1-N1077)</f>
        <v>1266.3</v>
      </c>
      <c r="R1077" s="12" t="n">
        <f aca="false">M1077*O1077</f>
        <v>970.86</v>
      </c>
      <c r="S1077" s="12" t="n">
        <f aca="false">Q1077-R1077</f>
        <v>295.44</v>
      </c>
      <c r="T1077" s="11" t="n">
        <f aca="false">IFERROR(S1077/Q1077,0)</f>
        <v>0.233309642264866</v>
      </c>
      <c r="U1077" s="13" t="n">
        <f aca="false">F1077-E1077</f>
        <v>25</v>
      </c>
      <c r="V1077" s="13" t="n">
        <f aca="false">G1077-F1077</f>
        <v>8</v>
      </c>
      <c r="W1077" s="13" t="n">
        <f aca="false">G1077-E1077</f>
        <v>33</v>
      </c>
      <c r="X1077" s="10" t="n">
        <f aca="false">YEAR(E1077)</f>
        <v>2018</v>
      </c>
      <c r="Y1077" s="0" t="str">
        <f aca="false">TEXT(E1077,"yyyy-mm")</f>
        <v>2018-10</v>
      </c>
      <c r="Z1077" s="0" t="str">
        <f aca="false">"Q"&amp;ROUNDUP(MONTH(E1077)/3,0)&amp;"-"&amp;YEAR(E1077)</f>
        <v>Q4-2018</v>
      </c>
    </row>
    <row r="1078" customFormat="false" ht="14.25" hidden="false" customHeight="false" outlineLevel="0" collapsed="false">
      <c r="A1078" s="0" t="s">
        <v>1120</v>
      </c>
      <c r="B1078" s="0" t="s">
        <v>41</v>
      </c>
      <c r="C1078" s="0" t="s">
        <v>46</v>
      </c>
      <c r="D1078" s="9" t="n">
        <v>43300</v>
      </c>
      <c r="E1078" s="9" t="n">
        <v>43377</v>
      </c>
      <c r="F1078" s="9" t="n">
        <v>43385</v>
      </c>
      <c r="G1078" s="9" t="n">
        <v>43389</v>
      </c>
      <c r="H1078" s="10" t="s">
        <v>36</v>
      </c>
      <c r="I1078" s="0" t="n">
        <v>25</v>
      </c>
      <c r="J1078" s="0" t="n">
        <v>35</v>
      </c>
      <c r="K1078" s="0" t="n">
        <v>327</v>
      </c>
      <c r="L1078" s="0" t="n">
        <v>26</v>
      </c>
      <c r="M1078" s="0" t="n">
        <v>8</v>
      </c>
      <c r="N1078" s="11" t="n">
        <v>0.05</v>
      </c>
      <c r="O1078" s="12" t="n">
        <v>4273.8</v>
      </c>
      <c r="P1078" s="12" t="n">
        <v>5775.4</v>
      </c>
      <c r="Q1078" s="12" t="n">
        <f aca="false">M1078*P1078*(1-N1078)</f>
        <v>43893.04</v>
      </c>
      <c r="R1078" s="12" t="n">
        <f aca="false">M1078*O1078</f>
        <v>34190.4</v>
      </c>
      <c r="S1078" s="12" t="n">
        <f aca="false">Q1078-R1078</f>
        <v>9702.63999999999</v>
      </c>
      <c r="T1078" s="11" t="n">
        <f aca="false">IFERROR(S1078/Q1078,0)</f>
        <v>0.221051902533978</v>
      </c>
      <c r="U1078" s="13" t="n">
        <f aca="false">F1078-E1078</f>
        <v>8</v>
      </c>
      <c r="V1078" s="13" t="n">
        <f aca="false">G1078-F1078</f>
        <v>4</v>
      </c>
      <c r="W1078" s="13" t="n">
        <f aca="false">G1078-E1078</f>
        <v>12</v>
      </c>
      <c r="X1078" s="10" t="n">
        <f aca="false">YEAR(E1078)</f>
        <v>2018</v>
      </c>
      <c r="Y1078" s="0" t="str">
        <f aca="false">TEXT(E1078,"yyyy-mm")</f>
        <v>2018-10</v>
      </c>
      <c r="Z1078" s="0" t="str">
        <f aca="false">"Q"&amp;ROUNDUP(MONTH(E1078)/3,0)&amp;"-"&amp;YEAR(E1078)</f>
        <v>Q4-2018</v>
      </c>
    </row>
    <row r="1079" customFormat="false" ht="14.25" hidden="false" customHeight="false" outlineLevel="0" collapsed="false">
      <c r="A1079" s="0" t="s">
        <v>1121</v>
      </c>
      <c r="B1079" s="0" t="s">
        <v>38</v>
      </c>
      <c r="C1079" s="0" t="s">
        <v>39</v>
      </c>
      <c r="D1079" s="9" t="n">
        <v>43300</v>
      </c>
      <c r="E1079" s="9" t="n">
        <v>43377</v>
      </c>
      <c r="F1079" s="9" t="n">
        <v>43396</v>
      </c>
      <c r="G1079" s="9" t="n">
        <v>43398</v>
      </c>
      <c r="H1079" s="10" t="s">
        <v>36</v>
      </c>
      <c r="I1079" s="0" t="n">
        <v>20</v>
      </c>
      <c r="J1079" s="0" t="n">
        <v>35</v>
      </c>
      <c r="K1079" s="0" t="n">
        <v>182</v>
      </c>
      <c r="L1079" s="0" t="n">
        <v>45</v>
      </c>
      <c r="M1079" s="0" t="n">
        <v>6</v>
      </c>
      <c r="N1079" s="11" t="n">
        <v>0.05</v>
      </c>
      <c r="O1079" s="12" t="n">
        <v>2812.33</v>
      </c>
      <c r="P1079" s="12" t="n">
        <v>3852.5</v>
      </c>
      <c r="Q1079" s="12" t="n">
        <f aca="false">M1079*P1079*(1-N1079)</f>
        <v>21959.25</v>
      </c>
      <c r="R1079" s="12" t="n">
        <f aca="false">M1079*O1079</f>
        <v>16873.98</v>
      </c>
      <c r="S1079" s="12" t="n">
        <f aca="false">Q1079-R1079</f>
        <v>5085.27</v>
      </c>
      <c r="T1079" s="11" t="n">
        <f aca="false">IFERROR(S1079/Q1079,0)</f>
        <v>0.231577581201544</v>
      </c>
      <c r="U1079" s="13" t="n">
        <f aca="false">F1079-E1079</f>
        <v>19</v>
      </c>
      <c r="V1079" s="13" t="n">
        <f aca="false">G1079-F1079</f>
        <v>2</v>
      </c>
      <c r="W1079" s="13" t="n">
        <f aca="false">G1079-E1079</f>
        <v>21</v>
      </c>
      <c r="X1079" s="10" t="n">
        <f aca="false">YEAR(E1079)</f>
        <v>2018</v>
      </c>
      <c r="Y1079" s="0" t="str">
        <f aca="false">TEXT(E1079,"yyyy-mm")</f>
        <v>2018-10</v>
      </c>
      <c r="Z1079" s="0" t="str">
        <f aca="false">"Q"&amp;ROUNDUP(MONTH(E1079)/3,0)&amp;"-"&amp;YEAR(E1079)</f>
        <v>Q4-2018</v>
      </c>
    </row>
    <row r="1080" customFormat="false" ht="14.25" hidden="false" customHeight="false" outlineLevel="0" collapsed="false">
      <c r="A1080" s="0" t="s">
        <v>1122</v>
      </c>
      <c r="B1080" s="0" t="s">
        <v>38</v>
      </c>
      <c r="C1080" s="0" t="s">
        <v>39</v>
      </c>
      <c r="D1080" s="9" t="n">
        <v>43300</v>
      </c>
      <c r="E1080" s="9" t="n">
        <v>43377</v>
      </c>
      <c r="F1080" s="9" t="n">
        <v>43383</v>
      </c>
      <c r="G1080" s="9" t="n">
        <v>43386</v>
      </c>
      <c r="H1080" s="10" t="s">
        <v>36</v>
      </c>
      <c r="I1080" s="0" t="n">
        <v>18</v>
      </c>
      <c r="J1080" s="0" t="n">
        <v>9</v>
      </c>
      <c r="K1080" s="0" t="n">
        <v>150</v>
      </c>
      <c r="L1080" s="0" t="n">
        <v>30</v>
      </c>
      <c r="M1080" s="0" t="n">
        <v>4</v>
      </c>
      <c r="N1080" s="11" t="n">
        <v>0.05</v>
      </c>
      <c r="O1080" s="12" t="n">
        <v>585.31</v>
      </c>
      <c r="P1080" s="12" t="n">
        <v>1045.2</v>
      </c>
      <c r="Q1080" s="12" t="n">
        <f aca="false">M1080*P1080*(1-N1080)</f>
        <v>3971.76</v>
      </c>
      <c r="R1080" s="12" t="n">
        <f aca="false">M1080*O1080</f>
        <v>2341.24</v>
      </c>
      <c r="S1080" s="12" t="n">
        <f aca="false">Q1080-R1080</f>
        <v>1630.52</v>
      </c>
      <c r="T1080" s="11" t="n">
        <f aca="false">IFERROR(S1080/Q1080,0)</f>
        <v>0.41052833000987</v>
      </c>
      <c r="U1080" s="13" t="n">
        <f aca="false">F1080-E1080</f>
        <v>6</v>
      </c>
      <c r="V1080" s="13" t="n">
        <f aca="false">G1080-F1080</f>
        <v>3</v>
      </c>
      <c r="W1080" s="13" t="n">
        <f aca="false">G1080-E1080</f>
        <v>9</v>
      </c>
      <c r="X1080" s="10" t="n">
        <f aca="false">YEAR(E1080)</f>
        <v>2018</v>
      </c>
      <c r="Y1080" s="0" t="str">
        <f aca="false">TEXT(E1080,"yyyy-mm")</f>
        <v>2018-10</v>
      </c>
      <c r="Z1080" s="0" t="str">
        <f aca="false">"Q"&amp;ROUNDUP(MONTH(E1080)/3,0)&amp;"-"&amp;YEAR(E1080)</f>
        <v>Q4-2018</v>
      </c>
    </row>
    <row r="1081" customFormat="false" ht="14.25" hidden="false" customHeight="false" outlineLevel="0" collapsed="false">
      <c r="A1081" s="0" t="s">
        <v>1123</v>
      </c>
      <c r="B1081" s="0" t="s">
        <v>43</v>
      </c>
      <c r="C1081" s="0" t="s">
        <v>58</v>
      </c>
      <c r="D1081" s="9" t="n">
        <v>43300</v>
      </c>
      <c r="E1081" s="9" t="n">
        <v>43377</v>
      </c>
      <c r="F1081" s="9" t="n">
        <v>43385</v>
      </c>
      <c r="G1081" s="9" t="n">
        <v>43386</v>
      </c>
      <c r="H1081" s="10" t="s">
        <v>36</v>
      </c>
      <c r="I1081" s="0" t="n">
        <v>27</v>
      </c>
      <c r="J1081" s="0" t="n">
        <v>9</v>
      </c>
      <c r="K1081" s="0" t="n">
        <v>342</v>
      </c>
      <c r="L1081" s="0" t="n">
        <v>29</v>
      </c>
      <c r="M1081" s="0" t="n">
        <v>2</v>
      </c>
      <c r="N1081" s="11" t="n">
        <v>0.15</v>
      </c>
      <c r="O1081" s="12" t="n">
        <v>535.87</v>
      </c>
      <c r="P1081" s="12" t="n">
        <v>864.3</v>
      </c>
      <c r="Q1081" s="12" t="n">
        <f aca="false">M1081*P1081*(1-N1081)</f>
        <v>1469.31</v>
      </c>
      <c r="R1081" s="12" t="n">
        <f aca="false">M1081*O1081</f>
        <v>1071.74</v>
      </c>
      <c r="S1081" s="12" t="n">
        <f aca="false">Q1081-R1081</f>
        <v>397.57</v>
      </c>
      <c r="T1081" s="11" t="n">
        <f aca="false">IFERROR(S1081/Q1081,0)</f>
        <v>0.270582790561556</v>
      </c>
      <c r="U1081" s="13" t="n">
        <f aca="false">F1081-E1081</f>
        <v>8</v>
      </c>
      <c r="V1081" s="13" t="n">
        <f aca="false">G1081-F1081</f>
        <v>1</v>
      </c>
      <c r="W1081" s="13" t="n">
        <f aca="false">G1081-E1081</f>
        <v>9</v>
      </c>
      <c r="X1081" s="10" t="n">
        <f aca="false">YEAR(E1081)</f>
        <v>2018</v>
      </c>
      <c r="Y1081" s="0" t="str">
        <f aca="false">TEXT(E1081,"yyyy-mm")</f>
        <v>2018-10</v>
      </c>
      <c r="Z1081" s="0" t="str">
        <f aca="false">"Q"&amp;ROUNDUP(MONTH(E1081)/3,0)&amp;"-"&amp;YEAR(E1081)</f>
        <v>Q4-2018</v>
      </c>
    </row>
    <row r="1082" customFormat="false" ht="14.25" hidden="false" customHeight="false" outlineLevel="0" collapsed="false">
      <c r="A1082" s="0" t="s">
        <v>1124</v>
      </c>
      <c r="B1082" s="0" t="s">
        <v>34</v>
      </c>
      <c r="C1082" s="0" t="s">
        <v>39</v>
      </c>
      <c r="D1082" s="9" t="n">
        <v>43300</v>
      </c>
      <c r="E1082" s="9" t="n">
        <v>43377</v>
      </c>
      <c r="F1082" s="9" t="n">
        <v>43386</v>
      </c>
      <c r="G1082" s="9" t="n">
        <v>43396</v>
      </c>
      <c r="H1082" s="10" t="s">
        <v>36</v>
      </c>
      <c r="I1082" s="0" t="n">
        <v>7</v>
      </c>
      <c r="J1082" s="0" t="n">
        <v>49</v>
      </c>
      <c r="K1082" s="0" t="n">
        <v>93</v>
      </c>
      <c r="L1082" s="0" t="n">
        <v>26</v>
      </c>
      <c r="M1082" s="0" t="n">
        <v>5</v>
      </c>
      <c r="N1082" s="11" t="n">
        <v>0.05</v>
      </c>
      <c r="O1082" s="12" t="n">
        <v>2124.3</v>
      </c>
      <c r="P1082" s="12" t="n">
        <v>2559.4</v>
      </c>
      <c r="Q1082" s="12" t="n">
        <f aca="false">M1082*P1082*(1-N1082)</f>
        <v>12157.15</v>
      </c>
      <c r="R1082" s="12" t="n">
        <f aca="false">M1082*O1082</f>
        <v>10621.5</v>
      </c>
      <c r="S1082" s="12" t="n">
        <f aca="false">Q1082-R1082</f>
        <v>1535.65</v>
      </c>
      <c r="T1082" s="11" t="n">
        <f aca="false">IFERROR(S1082/Q1082,0)</f>
        <v>0.126316612034893</v>
      </c>
      <c r="U1082" s="13" t="n">
        <f aca="false">F1082-E1082</f>
        <v>9</v>
      </c>
      <c r="V1082" s="13" t="n">
        <f aca="false">G1082-F1082</f>
        <v>10</v>
      </c>
      <c r="W1082" s="13" t="n">
        <f aca="false">G1082-E1082</f>
        <v>19</v>
      </c>
      <c r="X1082" s="10" t="n">
        <f aca="false">YEAR(E1082)</f>
        <v>2018</v>
      </c>
      <c r="Y1082" s="0" t="str">
        <f aca="false">TEXT(E1082,"yyyy-mm")</f>
        <v>2018-10</v>
      </c>
      <c r="Z1082" s="0" t="str">
        <f aca="false">"Q"&amp;ROUNDUP(MONTH(E1082)/3,0)&amp;"-"&amp;YEAR(E1082)</f>
        <v>Q4-2018</v>
      </c>
    </row>
    <row r="1083" customFormat="false" ht="14.25" hidden="false" customHeight="false" outlineLevel="0" collapsed="false">
      <c r="A1083" s="0" t="s">
        <v>1125</v>
      </c>
      <c r="B1083" s="0" t="s">
        <v>34</v>
      </c>
      <c r="C1083" s="0" t="s">
        <v>35</v>
      </c>
      <c r="D1083" s="9" t="n">
        <v>43300</v>
      </c>
      <c r="E1083" s="9" t="n">
        <v>43378</v>
      </c>
      <c r="F1083" s="9" t="n">
        <v>43402</v>
      </c>
      <c r="G1083" s="9" t="n">
        <v>43407</v>
      </c>
      <c r="H1083" s="10" t="s">
        <v>36</v>
      </c>
      <c r="I1083" s="0" t="n">
        <v>9</v>
      </c>
      <c r="J1083" s="0" t="n">
        <v>35</v>
      </c>
      <c r="K1083" s="0" t="n">
        <v>204</v>
      </c>
      <c r="L1083" s="0" t="n">
        <v>14</v>
      </c>
      <c r="M1083" s="0" t="n">
        <v>6</v>
      </c>
      <c r="N1083" s="11" t="n">
        <v>0.1</v>
      </c>
      <c r="O1083" s="12" t="n">
        <v>999.91</v>
      </c>
      <c r="P1083" s="12" t="n">
        <v>1922.9</v>
      </c>
      <c r="Q1083" s="12" t="n">
        <f aca="false">M1083*P1083*(1-N1083)</f>
        <v>10383.66</v>
      </c>
      <c r="R1083" s="12" t="n">
        <f aca="false">M1083*O1083</f>
        <v>5999.46</v>
      </c>
      <c r="S1083" s="12" t="n">
        <f aca="false">Q1083-R1083</f>
        <v>4384.2</v>
      </c>
      <c r="T1083" s="11" t="n">
        <f aca="false">IFERROR(S1083/Q1083,0)</f>
        <v>0.422221066560346</v>
      </c>
      <c r="U1083" s="13" t="n">
        <f aca="false">F1083-E1083</f>
        <v>24</v>
      </c>
      <c r="V1083" s="13" t="n">
        <f aca="false">G1083-F1083</f>
        <v>5</v>
      </c>
      <c r="W1083" s="13" t="n">
        <f aca="false">G1083-E1083</f>
        <v>29</v>
      </c>
      <c r="X1083" s="10" t="n">
        <f aca="false">YEAR(E1083)</f>
        <v>2018</v>
      </c>
      <c r="Y1083" s="0" t="str">
        <f aca="false">TEXT(E1083,"yyyy-mm")</f>
        <v>2018-10</v>
      </c>
      <c r="Z1083" s="0" t="str">
        <f aca="false">"Q"&amp;ROUNDUP(MONTH(E1083)/3,0)&amp;"-"&amp;YEAR(E1083)</f>
        <v>Q4-2018</v>
      </c>
    </row>
    <row r="1084" customFormat="false" ht="14.25" hidden="false" customHeight="false" outlineLevel="0" collapsed="false">
      <c r="A1084" s="0" t="s">
        <v>1126</v>
      </c>
      <c r="B1084" s="0" t="s">
        <v>34</v>
      </c>
      <c r="C1084" s="0" t="s">
        <v>48</v>
      </c>
      <c r="D1084" s="9" t="n">
        <v>43300</v>
      </c>
      <c r="E1084" s="9" t="n">
        <v>43378</v>
      </c>
      <c r="F1084" s="9" t="n">
        <v>43398</v>
      </c>
      <c r="G1084" s="9" t="n">
        <v>43407</v>
      </c>
      <c r="H1084" s="10" t="s">
        <v>36</v>
      </c>
      <c r="I1084" s="0" t="n">
        <v>6</v>
      </c>
      <c r="J1084" s="0" t="n">
        <v>45</v>
      </c>
      <c r="K1084" s="0" t="n">
        <v>17</v>
      </c>
      <c r="L1084" s="0" t="n">
        <v>40</v>
      </c>
      <c r="M1084" s="0" t="n">
        <v>8</v>
      </c>
      <c r="N1084" s="11" t="n">
        <v>0.075</v>
      </c>
      <c r="O1084" s="12" t="n">
        <v>2865.46</v>
      </c>
      <c r="P1084" s="12" t="n">
        <v>3979.8</v>
      </c>
      <c r="Q1084" s="12" t="n">
        <f aca="false">M1084*P1084*(1-N1084)</f>
        <v>29450.52</v>
      </c>
      <c r="R1084" s="12" t="n">
        <f aca="false">M1084*O1084</f>
        <v>22923.68</v>
      </c>
      <c r="S1084" s="12" t="n">
        <f aca="false">Q1084-R1084</f>
        <v>6526.84</v>
      </c>
      <c r="T1084" s="11" t="n">
        <f aca="false">IFERROR(S1084/Q1084,0)</f>
        <v>0.221620535053371</v>
      </c>
      <c r="U1084" s="13" t="n">
        <f aca="false">F1084-E1084</f>
        <v>20</v>
      </c>
      <c r="V1084" s="13" t="n">
        <f aca="false">G1084-F1084</f>
        <v>9</v>
      </c>
      <c r="W1084" s="13" t="n">
        <f aca="false">G1084-E1084</f>
        <v>29</v>
      </c>
      <c r="X1084" s="10" t="n">
        <f aca="false">YEAR(E1084)</f>
        <v>2018</v>
      </c>
      <c r="Y1084" s="0" t="str">
        <f aca="false">TEXT(E1084,"yyyy-mm")</f>
        <v>2018-10</v>
      </c>
      <c r="Z1084" s="0" t="str">
        <f aca="false">"Q"&amp;ROUNDUP(MONTH(E1084)/3,0)&amp;"-"&amp;YEAR(E1084)</f>
        <v>Q4-2018</v>
      </c>
    </row>
    <row r="1085" customFormat="false" ht="14.25" hidden="false" customHeight="false" outlineLevel="0" collapsed="false">
      <c r="A1085" s="0" t="s">
        <v>1127</v>
      </c>
      <c r="B1085" s="0" t="s">
        <v>34</v>
      </c>
      <c r="C1085" s="0" t="s">
        <v>46</v>
      </c>
      <c r="D1085" s="9" t="n">
        <v>43300</v>
      </c>
      <c r="E1085" s="9" t="n">
        <v>43378</v>
      </c>
      <c r="F1085" s="9" t="n">
        <v>43389</v>
      </c>
      <c r="G1085" s="9" t="n">
        <v>43391</v>
      </c>
      <c r="H1085" s="10" t="s">
        <v>36</v>
      </c>
      <c r="I1085" s="0" t="n">
        <v>7</v>
      </c>
      <c r="J1085" s="0" t="n">
        <v>7</v>
      </c>
      <c r="K1085" s="0" t="n">
        <v>299</v>
      </c>
      <c r="L1085" s="0" t="n">
        <v>23</v>
      </c>
      <c r="M1085" s="0" t="n">
        <v>6</v>
      </c>
      <c r="N1085" s="11" t="n">
        <v>0.1</v>
      </c>
      <c r="O1085" s="12" t="n">
        <v>706.78</v>
      </c>
      <c r="P1085" s="12" t="n">
        <v>917.9</v>
      </c>
      <c r="Q1085" s="12" t="n">
        <f aca="false">M1085*P1085*(1-N1085)</f>
        <v>4956.66</v>
      </c>
      <c r="R1085" s="12" t="n">
        <f aca="false">M1085*O1085</f>
        <v>4240.68</v>
      </c>
      <c r="S1085" s="12" t="n">
        <f aca="false">Q1085-R1085</f>
        <v>715.98</v>
      </c>
      <c r="T1085" s="11" t="n">
        <f aca="false">IFERROR(S1085/Q1085,0)</f>
        <v>0.144448075922093</v>
      </c>
      <c r="U1085" s="13" t="n">
        <f aca="false">F1085-E1085</f>
        <v>11</v>
      </c>
      <c r="V1085" s="13" t="n">
        <f aca="false">G1085-F1085</f>
        <v>2</v>
      </c>
      <c r="W1085" s="13" t="n">
        <f aca="false">G1085-E1085</f>
        <v>13</v>
      </c>
      <c r="X1085" s="10" t="n">
        <f aca="false">YEAR(E1085)</f>
        <v>2018</v>
      </c>
      <c r="Y1085" s="0" t="str">
        <f aca="false">TEXT(E1085,"yyyy-mm")</f>
        <v>2018-10</v>
      </c>
      <c r="Z1085" s="0" t="str">
        <f aca="false">"Q"&amp;ROUNDUP(MONTH(E1085)/3,0)&amp;"-"&amp;YEAR(E1085)</f>
        <v>Q4-2018</v>
      </c>
    </row>
    <row r="1086" customFormat="false" ht="14.25" hidden="false" customHeight="false" outlineLevel="0" collapsed="false">
      <c r="A1086" s="0" t="s">
        <v>1128</v>
      </c>
      <c r="B1086" s="0" t="s">
        <v>34</v>
      </c>
      <c r="C1086" s="0" t="s">
        <v>39</v>
      </c>
      <c r="D1086" s="9" t="n">
        <v>43200</v>
      </c>
      <c r="E1086" s="9" t="n">
        <v>43378</v>
      </c>
      <c r="F1086" s="9" t="n">
        <v>43383</v>
      </c>
      <c r="G1086" s="9" t="n">
        <v>43391</v>
      </c>
      <c r="H1086" s="10" t="s">
        <v>36</v>
      </c>
      <c r="I1086" s="0" t="n">
        <v>8</v>
      </c>
      <c r="J1086" s="0" t="n">
        <v>8</v>
      </c>
      <c r="K1086" s="0" t="n">
        <v>173</v>
      </c>
      <c r="L1086" s="0" t="n">
        <v>24</v>
      </c>
      <c r="M1086" s="0" t="n">
        <v>1</v>
      </c>
      <c r="N1086" s="11" t="n">
        <v>0.075</v>
      </c>
      <c r="O1086" s="12" t="n">
        <v>1652.22</v>
      </c>
      <c r="P1086" s="12" t="n">
        <v>3671.6</v>
      </c>
      <c r="Q1086" s="12" t="n">
        <f aca="false">M1086*P1086*(1-N1086)</f>
        <v>3396.23</v>
      </c>
      <c r="R1086" s="12" t="n">
        <f aca="false">M1086*O1086</f>
        <v>1652.22</v>
      </c>
      <c r="S1086" s="12" t="n">
        <f aca="false">Q1086-R1086</f>
        <v>1744.01</v>
      </c>
      <c r="T1086" s="11" t="n">
        <f aca="false">IFERROR(S1086/Q1086,0)</f>
        <v>0.513513513513514</v>
      </c>
      <c r="U1086" s="13" t="n">
        <f aca="false">F1086-E1086</f>
        <v>5</v>
      </c>
      <c r="V1086" s="13" t="n">
        <f aca="false">G1086-F1086</f>
        <v>8</v>
      </c>
      <c r="W1086" s="13" t="n">
        <f aca="false">G1086-E1086</f>
        <v>13</v>
      </c>
      <c r="X1086" s="10" t="n">
        <f aca="false">YEAR(E1086)</f>
        <v>2018</v>
      </c>
      <c r="Y1086" s="0" t="str">
        <f aca="false">TEXT(E1086,"yyyy-mm")</f>
        <v>2018-10</v>
      </c>
      <c r="Z1086" s="0" t="str">
        <f aca="false">"Q"&amp;ROUNDUP(MONTH(E1086)/3,0)&amp;"-"&amp;YEAR(E1086)</f>
        <v>Q4-2018</v>
      </c>
    </row>
    <row r="1087" customFormat="false" ht="14.25" hidden="false" customHeight="false" outlineLevel="0" collapsed="false">
      <c r="A1087" s="0" t="s">
        <v>1129</v>
      </c>
      <c r="B1087" s="0" t="s">
        <v>38</v>
      </c>
      <c r="C1087" s="0" t="s">
        <v>39</v>
      </c>
      <c r="D1087" s="9" t="n">
        <v>43300</v>
      </c>
      <c r="E1087" s="9" t="n">
        <v>43378</v>
      </c>
      <c r="F1087" s="9" t="n">
        <v>43390</v>
      </c>
      <c r="G1087" s="9" t="n">
        <v>43398</v>
      </c>
      <c r="H1087" s="10" t="s">
        <v>36</v>
      </c>
      <c r="I1087" s="0" t="n">
        <v>14</v>
      </c>
      <c r="J1087" s="0" t="n">
        <v>14</v>
      </c>
      <c r="K1087" s="0" t="n">
        <v>201</v>
      </c>
      <c r="L1087" s="0" t="n">
        <v>35</v>
      </c>
      <c r="M1087" s="0" t="n">
        <v>6</v>
      </c>
      <c r="N1087" s="11" t="n">
        <v>0.2</v>
      </c>
      <c r="O1087" s="12" t="n">
        <v>651.78</v>
      </c>
      <c r="P1087" s="12" t="n">
        <v>1018.4</v>
      </c>
      <c r="Q1087" s="12" t="n">
        <f aca="false">M1087*P1087*(1-N1087)</f>
        <v>4888.32</v>
      </c>
      <c r="R1087" s="12" t="n">
        <f aca="false">M1087*O1087</f>
        <v>3910.68</v>
      </c>
      <c r="S1087" s="12" t="n">
        <f aca="false">Q1087-R1087</f>
        <v>977.64</v>
      </c>
      <c r="T1087" s="11" t="n">
        <f aca="false">IFERROR(S1087/Q1087,0)</f>
        <v>0.199995090337785</v>
      </c>
      <c r="U1087" s="13" t="n">
        <f aca="false">F1087-E1087</f>
        <v>12</v>
      </c>
      <c r="V1087" s="13" t="n">
        <f aca="false">G1087-F1087</f>
        <v>8</v>
      </c>
      <c r="W1087" s="13" t="n">
        <f aca="false">G1087-E1087</f>
        <v>20</v>
      </c>
      <c r="X1087" s="10" t="n">
        <f aca="false">YEAR(E1087)</f>
        <v>2018</v>
      </c>
      <c r="Y1087" s="0" t="str">
        <f aca="false">TEXT(E1087,"yyyy-mm")</f>
        <v>2018-10</v>
      </c>
      <c r="Z1087" s="0" t="str">
        <f aca="false">"Q"&amp;ROUNDUP(MONTH(E1087)/3,0)&amp;"-"&amp;YEAR(E1087)</f>
        <v>Q4-2018</v>
      </c>
    </row>
    <row r="1088" customFormat="false" ht="14.25" hidden="false" customHeight="false" outlineLevel="0" collapsed="false">
      <c r="A1088" s="0" t="s">
        <v>1130</v>
      </c>
      <c r="B1088" s="0" t="s">
        <v>43</v>
      </c>
      <c r="C1088" s="0" t="s">
        <v>39</v>
      </c>
      <c r="D1088" s="9" t="n">
        <v>43300</v>
      </c>
      <c r="E1088" s="9" t="n">
        <v>43379</v>
      </c>
      <c r="F1088" s="9" t="n">
        <v>43395</v>
      </c>
      <c r="G1088" s="9" t="n">
        <v>43405</v>
      </c>
      <c r="H1088" s="10" t="s">
        <v>36</v>
      </c>
      <c r="I1088" s="0" t="n">
        <v>25</v>
      </c>
      <c r="J1088" s="0" t="n">
        <v>2</v>
      </c>
      <c r="K1088" s="0" t="n">
        <v>139</v>
      </c>
      <c r="L1088" s="0" t="n">
        <v>25</v>
      </c>
      <c r="M1088" s="0" t="n">
        <v>3</v>
      </c>
      <c r="N1088" s="11" t="n">
        <v>0.15</v>
      </c>
      <c r="O1088" s="12" t="n">
        <v>831</v>
      </c>
      <c r="P1088" s="12" t="n">
        <v>1051.9</v>
      </c>
      <c r="Q1088" s="12" t="n">
        <f aca="false">M1088*P1088*(1-N1088)</f>
        <v>2682.345</v>
      </c>
      <c r="R1088" s="12" t="n">
        <f aca="false">M1088*O1088</f>
        <v>2493</v>
      </c>
      <c r="S1088" s="12" t="n">
        <f aca="false">Q1088-R1088</f>
        <v>189.345</v>
      </c>
      <c r="T1088" s="11" t="n">
        <f aca="false">IFERROR(S1088/Q1088,0)</f>
        <v>0.0705893537184815</v>
      </c>
      <c r="U1088" s="13" t="n">
        <f aca="false">F1088-E1088</f>
        <v>16</v>
      </c>
      <c r="V1088" s="13" t="n">
        <f aca="false">G1088-F1088</f>
        <v>10</v>
      </c>
      <c r="W1088" s="13" t="n">
        <f aca="false">G1088-E1088</f>
        <v>26</v>
      </c>
      <c r="X1088" s="10" t="n">
        <f aca="false">YEAR(E1088)</f>
        <v>2018</v>
      </c>
      <c r="Y1088" s="0" t="str">
        <f aca="false">TEXT(E1088,"yyyy-mm")</f>
        <v>2018-10</v>
      </c>
      <c r="Z1088" s="0" t="str">
        <f aca="false">"Q"&amp;ROUNDUP(MONTH(E1088)/3,0)&amp;"-"&amp;YEAR(E1088)</f>
        <v>Q4-2018</v>
      </c>
    </row>
    <row r="1089" customFormat="false" ht="14.25" hidden="false" customHeight="false" outlineLevel="0" collapsed="false">
      <c r="A1089" s="0" t="s">
        <v>1131</v>
      </c>
      <c r="B1089" s="0" t="s">
        <v>38</v>
      </c>
      <c r="C1089" s="0" t="s">
        <v>48</v>
      </c>
      <c r="D1089" s="9" t="n">
        <v>43300</v>
      </c>
      <c r="E1089" s="9" t="n">
        <v>43379</v>
      </c>
      <c r="F1089" s="9" t="n">
        <v>43400</v>
      </c>
      <c r="G1089" s="9" t="n">
        <v>43410</v>
      </c>
      <c r="H1089" s="10" t="s">
        <v>36</v>
      </c>
      <c r="I1089" s="0" t="n">
        <v>19</v>
      </c>
      <c r="J1089" s="0" t="n">
        <v>17</v>
      </c>
      <c r="K1089" s="0" t="n">
        <v>54</v>
      </c>
      <c r="L1089" s="0" t="n">
        <v>20</v>
      </c>
      <c r="M1089" s="0" t="n">
        <v>4</v>
      </c>
      <c r="N1089" s="11" t="n">
        <v>0.3</v>
      </c>
      <c r="O1089" s="12" t="n">
        <v>789.33</v>
      </c>
      <c r="P1089" s="12" t="n">
        <v>1025.1</v>
      </c>
      <c r="Q1089" s="12" t="n">
        <f aca="false">M1089*P1089*(1-N1089)</f>
        <v>2870.28</v>
      </c>
      <c r="R1089" s="12" t="n">
        <f aca="false">M1089*O1089</f>
        <v>3157.32</v>
      </c>
      <c r="S1089" s="12" t="n">
        <f aca="false">Q1089-R1089</f>
        <v>-287.04</v>
      </c>
      <c r="T1089" s="11" t="n">
        <f aca="false">IFERROR(S1089/Q1089,0)</f>
        <v>-0.100004180776788</v>
      </c>
      <c r="U1089" s="13" t="n">
        <f aca="false">F1089-E1089</f>
        <v>21</v>
      </c>
      <c r="V1089" s="13" t="n">
        <f aca="false">G1089-F1089</f>
        <v>10</v>
      </c>
      <c r="W1089" s="13" t="n">
        <f aca="false">G1089-E1089</f>
        <v>31</v>
      </c>
      <c r="X1089" s="10" t="n">
        <f aca="false">YEAR(E1089)</f>
        <v>2018</v>
      </c>
      <c r="Y1089" s="0" t="str">
        <f aca="false">TEXT(E1089,"yyyy-mm")</f>
        <v>2018-10</v>
      </c>
      <c r="Z1089" s="0" t="str">
        <f aca="false">"Q"&amp;ROUNDUP(MONTH(E1089)/3,0)&amp;"-"&amp;YEAR(E1089)</f>
        <v>Q4-2018</v>
      </c>
    </row>
    <row r="1090" customFormat="false" ht="14.25" hidden="false" customHeight="false" outlineLevel="0" collapsed="false">
      <c r="A1090" s="0" t="s">
        <v>1132</v>
      </c>
      <c r="B1090" s="0" t="s">
        <v>43</v>
      </c>
      <c r="C1090" s="0" t="s">
        <v>46</v>
      </c>
      <c r="D1090" s="9" t="n">
        <v>43300</v>
      </c>
      <c r="E1090" s="9" t="n">
        <v>43379</v>
      </c>
      <c r="F1090" s="9" t="n">
        <v>43404</v>
      </c>
      <c r="G1090" s="9" t="n">
        <v>43405</v>
      </c>
      <c r="H1090" s="10" t="s">
        <v>36</v>
      </c>
      <c r="I1090" s="0" t="n">
        <v>26</v>
      </c>
      <c r="J1090" s="0" t="n">
        <v>46</v>
      </c>
      <c r="K1090" s="0" t="n">
        <v>270</v>
      </c>
      <c r="L1090" s="0" t="n">
        <v>45</v>
      </c>
      <c r="M1090" s="0" t="n">
        <v>2</v>
      </c>
      <c r="N1090" s="11" t="n">
        <v>0.05</v>
      </c>
      <c r="O1090" s="12" t="n">
        <v>83.55</v>
      </c>
      <c r="P1090" s="12" t="n">
        <v>194.3</v>
      </c>
      <c r="Q1090" s="12" t="n">
        <f aca="false">M1090*P1090*(1-N1090)</f>
        <v>369.17</v>
      </c>
      <c r="R1090" s="12" t="n">
        <f aca="false">M1090*O1090</f>
        <v>167.1</v>
      </c>
      <c r="S1090" s="12" t="n">
        <f aca="false">Q1090-R1090</f>
        <v>202.07</v>
      </c>
      <c r="T1090" s="11" t="n">
        <f aca="false">IFERROR(S1090/Q1090,0)</f>
        <v>0.547363003494325</v>
      </c>
      <c r="U1090" s="13" t="n">
        <f aca="false">F1090-E1090</f>
        <v>25</v>
      </c>
      <c r="V1090" s="13" t="n">
        <f aca="false">G1090-F1090</f>
        <v>1</v>
      </c>
      <c r="W1090" s="13" t="n">
        <f aca="false">G1090-E1090</f>
        <v>26</v>
      </c>
      <c r="X1090" s="10" t="n">
        <f aca="false">YEAR(E1090)</f>
        <v>2018</v>
      </c>
      <c r="Y1090" s="0" t="str">
        <f aca="false">TEXT(E1090,"yyyy-mm")</f>
        <v>2018-10</v>
      </c>
      <c r="Z1090" s="0" t="str">
        <f aca="false">"Q"&amp;ROUNDUP(MONTH(E1090)/3,0)&amp;"-"&amp;YEAR(E1090)</f>
        <v>Q4-2018</v>
      </c>
    </row>
    <row r="1091" customFormat="false" ht="14.25" hidden="false" customHeight="false" outlineLevel="0" collapsed="false">
      <c r="A1091" s="0" t="s">
        <v>1133</v>
      </c>
      <c r="B1091" s="0" t="s">
        <v>34</v>
      </c>
      <c r="C1091" s="0" t="s">
        <v>79</v>
      </c>
      <c r="D1091" s="9" t="n">
        <v>43200</v>
      </c>
      <c r="E1091" s="9" t="n">
        <v>43379</v>
      </c>
      <c r="F1091" s="9" t="n">
        <v>43384</v>
      </c>
      <c r="G1091" s="9" t="n">
        <v>43393</v>
      </c>
      <c r="H1091" s="10" t="s">
        <v>36</v>
      </c>
      <c r="I1091" s="0" t="n">
        <v>4</v>
      </c>
      <c r="J1091" s="0" t="n">
        <v>12</v>
      </c>
      <c r="K1091" s="0" t="n">
        <v>81</v>
      </c>
      <c r="L1091" s="0" t="n">
        <v>45</v>
      </c>
      <c r="M1091" s="0" t="n">
        <v>2</v>
      </c>
      <c r="N1091" s="11" t="n">
        <v>0.075</v>
      </c>
      <c r="O1091" s="12" t="n">
        <v>1836.87</v>
      </c>
      <c r="P1091" s="12" t="n">
        <v>3993.2</v>
      </c>
      <c r="Q1091" s="12" t="n">
        <f aca="false">M1091*P1091*(1-N1091)</f>
        <v>7387.42</v>
      </c>
      <c r="R1091" s="12" t="n">
        <f aca="false">M1091*O1091</f>
        <v>3673.74</v>
      </c>
      <c r="S1091" s="12" t="n">
        <f aca="false">Q1091-R1091</f>
        <v>3713.68</v>
      </c>
      <c r="T1091" s="11" t="n">
        <f aca="false">IFERROR(S1091/Q1091,0)</f>
        <v>0.502703244163727</v>
      </c>
      <c r="U1091" s="13" t="n">
        <f aca="false">F1091-E1091</f>
        <v>5</v>
      </c>
      <c r="V1091" s="13" t="n">
        <f aca="false">G1091-F1091</f>
        <v>9</v>
      </c>
      <c r="W1091" s="13" t="n">
        <f aca="false">G1091-E1091</f>
        <v>14</v>
      </c>
      <c r="X1091" s="10" t="n">
        <f aca="false">YEAR(E1091)</f>
        <v>2018</v>
      </c>
      <c r="Y1091" s="0" t="str">
        <f aca="false">TEXT(E1091,"yyyy-mm")</f>
        <v>2018-10</v>
      </c>
      <c r="Z1091" s="0" t="str">
        <f aca="false">"Q"&amp;ROUNDUP(MONTH(E1091)/3,0)&amp;"-"&amp;YEAR(E1091)</f>
        <v>Q4-2018</v>
      </c>
    </row>
    <row r="1092" customFormat="false" ht="14.25" hidden="false" customHeight="false" outlineLevel="0" collapsed="false">
      <c r="A1092" s="0" t="s">
        <v>1134</v>
      </c>
      <c r="B1092" s="0" t="s">
        <v>34</v>
      </c>
      <c r="C1092" s="0" t="s">
        <v>79</v>
      </c>
      <c r="D1092" s="9" t="n">
        <v>43300</v>
      </c>
      <c r="E1092" s="9" t="n">
        <v>43379</v>
      </c>
      <c r="F1092" s="9" t="n">
        <v>43397</v>
      </c>
      <c r="G1092" s="9" t="n">
        <v>43400</v>
      </c>
      <c r="H1092" s="10" t="s">
        <v>36</v>
      </c>
      <c r="I1092" s="0" t="n">
        <v>12</v>
      </c>
      <c r="J1092" s="0" t="n">
        <v>36</v>
      </c>
      <c r="K1092" s="0" t="n">
        <v>78</v>
      </c>
      <c r="L1092" s="0" t="n">
        <v>31</v>
      </c>
      <c r="M1092" s="0" t="n">
        <v>5</v>
      </c>
      <c r="N1092" s="11" t="n">
        <v>0.05</v>
      </c>
      <c r="O1092" s="12" t="n">
        <v>4175.78</v>
      </c>
      <c r="P1092" s="12" t="n">
        <v>5567.7</v>
      </c>
      <c r="Q1092" s="12" t="n">
        <f aca="false">M1092*P1092*(1-N1092)</f>
        <v>26446.575</v>
      </c>
      <c r="R1092" s="12" t="n">
        <f aca="false">M1092*O1092</f>
        <v>20878.9</v>
      </c>
      <c r="S1092" s="12" t="n">
        <f aca="false">Q1092-R1092</f>
        <v>5567.675</v>
      </c>
      <c r="T1092" s="11" t="n">
        <f aca="false">IFERROR(S1092/Q1092,0)</f>
        <v>0.210525370487483</v>
      </c>
      <c r="U1092" s="13" t="n">
        <f aca="false">F1092-E1092</f>
        <v>18</v>
      </c>
      <c r="V1092" s="13" t="n">
        <f aca="false">G1092-F1092</f>
        <v>3</v>
      </c>
      <c r="W1092" s="13" t="n">
        <f aca="false">G1092-E1092</f>
        <v>21</v>
      </c>
      <c r="X1092" s="10" t="n">
        <f aca="false">YEAR(E1092)</f>
        <v>2018</v>
      </c>
      <c r="Y1092" s="0" t="str">
        <f aca="false">TEXT(E1092,"yyyy-mm")</f>
        <v>2018-10</v>
      </c>
      <c r="Z1092" s="0" t="str">
        <f aca="false">"Q"&amp;ROUNDUP(MONTH(E1092)/3,0)&amp;"-"&amp;YEAR(E1092)</f>
        <v>Q4-2018</v>
      </c>
    </row>
    <row r="1093" customFormat="false" ht="14.25" hidden="false" customHeight="false" outlineLevel="0" collapsed="false">
      <c r="A1093" s="0" t="s">
        <v>1135</v>
      </c>
      <c r="B1093" s="0" t="s">
        <v>34</v>
      </c>
      <c r="C1093" s="0" t="s">
        <v>39</v>
      </c>
      <c r="D1093" s="9" t="n">
        <v>43200</v>
      </c>
      <c r="E1093" s="9" t="n">
        <v>43379</v>
      </c>
      <c r="F1093" s="9" t="n">
        <v>43381</v>
      </c>
      <c r="G1093" s="9" t="n">
        <v>43389</v>
      </c>
      <c r="H1093" s="10" t="s">
        <v>36</v>
      </c>
      <c r="I1093" s="0" t="n">
        <v>1</v>
      </c>
      <c r="J1093" s="0" t="n">
        <v>42</v>
      </c>
      <c r="K1093" s="0" t="n">
        <v>119</v>
      </c>
      <c r="L1093" s="0" t="n">
        <v>3</v>
      </c>
      <c r="M1093" s="0" t="n">
        <v>8</v>
      </c>
      <c r="N1093" s="11" t="n">
        <v>0.05</v>
      </c>
      <c r="O1093" s="12" t="n">
        <v>500.69</v>
      </c>
      <c r="P1093" s="12" t="n">
        <v>1065.3</v>
      </c>
      <c r="Q1093" s="12" t="n">
        <f aca="false">M1093*P1093*(1-N1093)</f>
        <v>8096.28</v>
      </c>
      <c r="R1093" s="12" t="n">
        <f aca="false">M1093*O1093</f>
        <v>4005.52</v>
      </c>
      <c r="S1093" s="12" t="n">
        <f aca="false">Q1093-R1093</f>
        <v>4090.76</v>
      </c>
      <c r="T1093" s="11" t="n">
        <f aca="false">IFERROR(S1093/Q1093,0)</f>
        <v>0.505264146002856</v>
      </c>
      <c r="U1093" s="13" t="n">
        <f aca="false">F1093-E1093</f>
        <v>2</v>
      </c>
      <c r="V1093" s="13" t="n">
        <f aca="false">G1093-F1093</f>
        <v>8</v>
      </c>
      <c r="W1093" s="13" t="n">
        <f aca="false">G1093-E1093</f>
        <v>10</v>
      </c>
      <c r="X1093" s="10" t="n">
        <f aca="false">YEAR(E1093)</f>
        <v>2018</v>
      </c>
      <c r="Y1093" s="0" t="str">
        <f aca="false">TEXT(E1093,"yyyy-mm")</f>
        <v>2018-10</v>
      </c>
      <c r="Z1093" s="0" t="str">
        <f aca="false">"Q"&amp;ROUNDUP(MONTH(E1093)/3,0)&amp;"-"&amp;YEAR(E1093)</f>
        <v>Q4-2018</v>
      </c>
    </row>
    <row r="1094" customFormat="false" ht="14.25" hidden="false" customHeight="false" outlineLevel="0" collapsed="false">
      <c r="A1094" s="0" t="s">
        <v>1136</v>
      </c>
      <c r="B1094" s="0" t="s">
        <v>38</v>
      </c>
      <c r="C1094" s="0" t="s">
        <v>39</v>
      </c>
      <c r="D1094" s="9" t="n">
        <v>43300</v>
      </c>
      <c r="E1094" s="9" t="n">
        <v>43379</v>
      </c>
      <c r="F1094" s="9" t="n">
        <v>43401</v>
      </c>
      <c r="G1094" s="9" t="n">
        <v>43404</v>
      </c>
      <c r="H1094" s="10" t="s">
        <v>36</v>
      </c>
      <c r="I1094" s="0" t="n">
        <v>14</v>
      </c>
      <c r="J1094" s="0" t="n">
        <v>5</v>
      </c>
      <c r="K1094" s="0" t="n">
        <v>156</v>
      </c>
      <c r="L1094" s="0" t="n">
        <v>12</v>
      </c>
      <c r="M1094" s="0" t="n">
        <v>5</v>
      </c>
      <c r="N1094" s="11" t="n">
        <v>0.075</v>
      </c>
      <c r="O1094" s="12" t="n">
        <v>911.2</v>
      </c>
      <c r="P1094" s="12" t="n">
        <v>1072</v>
      </c>
      <c r="Q1094" s="12" t="n">
        <f aca="false">M1094*P1094*(1-N1094)</f>
        <v>4958</v>
      </c>
      <c r="R1094" s="12" t="n">
        <f aca="false">M1094*O1094</f>
        <v>4556</v>
      </c>
      <c r="S1094" s="12" t="n">
        <f aca="false">Q1094-R1094</f>
        <v>402</v>
      </c>
      <c r="T1094" s="11" t="n">
        <f aca="false">IFERROR(S1094/Q1094,0)</f>
        <v>0.0810810810810811</v>
      </c>
      <c r="U1094" s="13" t="n">
        <f aca="false">F1094-E1094</f>
        <v>22</v>
      </c>
      <c r="V1094" s="13" t="n">
        <f aca="false">G1094-F1094</f>
        <v>3</v>
      </c>
      <c r="W1094" s="13" t="n">
        <f aca="false">G1094-E1094</f>
        <v>25</v>
      </c>
      <c r="X1094" s="10" t="n">
        <f aca="false">YEAR(E1094)</f>
        <v>2018</v>
      </c>
      <c r="Y1094" s="0" t="str">
        <f aca="false">TEXT(E1094,"yyyy-mm")</f>
        <v>2018-10</v>
      </c>
      <c r="Z1094" s="0" t="str">
        <f aca="false">"Q"&amp;ROUNDUP(MONTH(E1094)/3,0)&amp;"-"&amp;YEAR(E1094)</f>
        <v>Q4-2018</v>
      </c>
    </row>
    <row r="1095" customFormat="false" ht="14.25" hidden="false" customHeight="false" outlineLevel="0" collapsed="false">
      <c r="A1095" s="0" t="s">
        <v>1137</v>
      </c>
      <c r="B1095" s="0" t="s">
        <v>43</v>
      </c>
      <c r="C1095" s="0" t="s">
        <v>46</v>
      </c>
      <c r="D1095" s="9" t="n">
        <v>43200</v>
      </c>
      <c r="E1095" s="9" t="n">
        <v>43379</v>
      </c>
      <c r="F1095" s="9" t="n">
        <v>43393</v>
      </c>
      <c r="G1095" s="9" t="n">
        <v>43399</v>
      </c>
      <c r="H1095" s="10" t="s">
        <v>36</v>
      </c>
      <c r="I1095" s="0" t="n">
        <v>25</v>
      </c>
      <c r="J1095" s="0" t="n">
        <v>41</v>
      </c>
      <c r="K1095" s="0" t="n">
        <v>273</v>
      </c>
      <c r="L1095" s="0" t="n">
        <v>34</v>
      </c>
      <c r="M1095" s="0" t="n">
        <v>1</v>
      </c>
      <c r="N1095" s="11" t="n">
        <v>0.1</v>
      </c>
      <c r="O1095" s="12" t="n">
        <v>154.37</v>
      </c>
      <c r="P1095" s="12" t="n">
        <v>214.4</v>
      </c>
      <c r="Q1095" s="12" t="n">
        <f aca="false">M1095*P1095*(1-N1095)</f>
        <v>192.96</v>
      </c>
      <c r="R1095" s="12" t="n">
        <f aca="false">M1095*O1095</f>
        <v>154.37</v>
      </c>
      <c r="S1095" s="12" t="n">
        <f aca="false">Q1095-R1095</f>
        <v>38.59</v>
      </c>
      <c r="T1095" s="11" t="n">
        <f aca="false">IFERROR(S1095/Q1095,0)</f>
        <v>0.199989635157546</v>
      </c>
      <c r="U1095" s="13" t="n">
        <f aca="false">F1095-E1095</f>
        <v>14</v>
      </c>
      <c r="V1095" s="13" t="n">
        <f aca="false">G1095-F1095</f>
        <v>6</v>
      </c>
      <c r="W1095" s="13" t="n">
        <f aca="false">G1095-E1095</f>
        <v>20</v>
      </c>
      <c r="X1095" s="10" t="n">
        <f aca="false">YEAR(E1095)</f>
        <v>2018</v>
      </c>
      <c r="Y1095" s="0" t="str">
        <f aca="false">TEXT(E1095,"yyyy-mm")</f>
        <v>2018-10</v>
      </c>
      <c r="Z1095" s="0" t="str">
        <f aca="false">"Q"&amp;ROUNDUP(MONTH(E1095)/3,0)&amp;"-"&amp;YEAR(E1095)</f>
        <v>Q4-2018</v>
      </c>
    </row>
    <row r="1096" customFormat="false" ht="14.25" hidden="false" customHeight="false" outlineLevel="0" collapsed="false">
      <c r="A1096" s="0" t="s">
        <v>1138</v>
      </c>
      <c r="B1096" s="0" t="s">
        <v>34</v>
      </c>
      <c r="C1096" s="0" t="s">
        <v>48</v>
      </c>
      <c r="D1096" s="9" t="n">
        <v>43300</v>
      </c>
      <c r="E1096" s="9" t="n">
        <v>43380</v>
      </c>
      <c r="F1096" s="9" t="n">
        <v>43408</v>
      </c>
      <c r="G1096" s="9" t="n">
        <v>43418</v>
      </c>
      <c r="H1096" s="10" t="s">
        <v>36</v>
      </c>
      <c r="I1096" s="0" t="n">
        <v>4</v>
      </c>
      <c r="J1096" s="0" t="n">
        <v>41</v>
      </c>
      <c r="K1096" s="0" t="n">
        <v>44</v>
      </c>
      <c r="L1096" s="0" t="n">
        <v>26</v>
      </c>
      <c r="M1096" s="0" t="n">
        <v>2</v>
      </c>
      <c r="N1096" s="11" t="n">
        <v>0.1</v>
      </c>
      <c r="O1096" s="12" t="n">
        <v>2913.9</v>
      </c>
      <c r="P1096" s="12" t="n">
        <v>5112.1</v>
      </c>
      <c r="Q1096" s="12" t="n">
        <f aca="false">M1096*P1096*(1-N1096)</f>
        <v>9201.78</v>
      </c>
      <c r="R1096" s="12" t="n">
        <f aca="false">M1096*O1096</f>
        <v>5827.8</v>
      </c>
      <c r="S1096" s="12" t="n">
        <f aca="false">Q1096-R1096</f>
        <v>3373.98</v>
      </c>
      <c r="T1096" s="11" t="n">
        <f aca="false">IFERROR(S1096/Q1096,0)</f>
        <v>0.366666014618911</v>
      </c>
      <c r="U1096" s="13" t="n">
        <f aca="false">F1096-E1096</f>
        <v>28</v>
      </c>
      <c r="V1096" s="13" t="n">
        <f aca="false">G1096-F1096</f>
        <v>10</v>
      </c>
      <c r="W1096" s="13" t="n">
        <f aca="false">G1096-E1096</f>
        <v>38</v>
      </c>
      <c r="X1096" s="10" t="n">
        <f aca="false">YEAR(E1096)</f>
        <v>2018</v>
      </c>
      <c r="Y1096" s="0" t="str">
        <f aca="false">TEXT(E1096,"yyyy-mm")</f>
        <v>2018-10</v>
      </c>
      <c r="Z1096" s="0" t="str">
        <f aca="false">"Q"&amp;ROUNDUP(MONTH(E1096)/3,0)&amp;"-"&amp;YEAR(E1096)</f>
        <v>Q4-2018</v>
      </c>
    </row>
    <row r="1097" customFormat="false" ht="14.25" hidden="false" customHeight="false" outlineLevel="0" collapsed="false">
      <c r="A1097" s="0" t="s">
        <v>1139</v>
      </c>
      <c r="B1097" s="0" t="s">
        <v>34</v>
      </c>
      <c r="C1097" s="0" t="s">
        <v>39</v>
      </c>
      <c r="D1097" s="9" t="n">
        <v>43300</v>
      </c>
      <c r="E1097" s="9" t="n">
        <v>43380</v>
      </c>
      <c r="F1097" s="9" t="n">
        <v>43397</v>
      </c>
      <c r="G1097" s="9" t="n">
        <v>43402</v>
      </c>
      <c r="H1097" s="10" t="s">
        <v>36</v>
      </c>
      <c r="I1097" s="0" t="n">
        <v>7</v>
      </c>
      <c r="J1097" s="0" t="n">
        <v>11</v>
      </c>
      <c r="K1097" s="0" t="n">
        <v>160</v>
      </c>
      <c r="L1097" s="0" t="n">
        <v>47</v>
      </c>
      <c r="M1097" s="0" t="n">
        <v>7</v>
      </c>
      <c r="N1097" s="11" t="n">
        <v>0.1</v>
      </c>
      <c r="O1097" s="12" t="n">
        <v>615.06</v>
      </c>
      <c r="P1097" s="12" t="n">
        <v>904.5</v>
      </c>
      <c r="Q1097" s="12" t="n">
        <f aca="false">M1097*P1097*(1-N1097)</f>
        <v>5698.35</v>
      </c>
      <c r="R1097" s="12" t="n">
        <f aca="false">M1097*O1097</f>
        <v>4305.42</v>
      </c>
      <c r="S1097" s="12" t="n">
        <f aca="false">Q1097-R1097</f>
        <v>1392.93</v>
      </c>
      <c r="T1097" s="11" t="n">
        <f aca="false">IFERROR(S1097/Q1097,0)</f>
        <v>0.244444444444445</v>
      </c>
      <c r="U1097" s="13" t="n">
        <f aca="false">F1097-E1097</f>
        <v>17</v>
      </c>
      <c r="V1097" s="13" t="n">
        <f aca="false">G1097-F1097</f>
        <v>5</v>
      </c>
      <c r="W1097" s="13" t="n">
        <f aca="false">G1097-E1097</f>
        <v>22</v>
      </c>
      <c r="X1097" s="10" t="n">
        <f aca="false">YEAR(E1097)</f>
        <v>2018</v>
      </c>
      <c r="Y1097" s="0" t="str">
        <f aca="false">TEXT(E1097,"yyyy-mm")</f>
        <v>2018-10</v>
      </c>
      <c r="Z1097" s="0" t="str">
        <f aca="false">"Q"&amp;ROUNDUP(MONTH(E1097)/3,0)&amp;"-"&amp;YEAR(E1097)</f>
        <v>Q4-2018</v>
      </c>
    </row>
    <row r="1098" customFormat="false" ht="14.25" hidden="false" customHeight="false" outlineLevel="0" collapsed="false">
      <c r="A1098" s="0" t="s">
        <v>1140</v>
      </c>
      <c r="B1098" s="0" t="s">
        <v>43</v>
      </c>
      <c r="C1098" s="0" t="s">
        <v>46</v>
      </c>
      <c r="D1098" s="9" t="n">
        <v>43300</v>
      </c>
      <c r="E1098" s="9" t="n">
        <v>43380</v>
      </c>
      <c r="F1098" s="9" t="n">
        <v>43398</v>
      </c>
      <c r="G1098" s="9" t="n">
        <v>43407</v>
      </c>
      <c r="H1098" s="10" t="s">
        <v>36</v>
      </c>
      <c r="I1098" s="0" t="n">
        <v>26</v>
      </c>
      <c r="J1098" s="0" t="n">
        <v>6</v>
      </c>
      <c r="K1098" s="0" t="n">
        <v>303</v>
      </c>
      <c r="L1098" s="0" t="n">
        <v>42</v>
      </c>
      <c r="M1098" s="0" t="n">
        <v>4</v>
      </c>
      <c r="N1098" s="11" t="n">
        <v>0.15</v>
      </c>
      <c r="O1098" s="12" t="n">
        <v>1952.92</v>
      </c>
      <c r="P1098" s="12" t="n">
        <v>2324.9</v>
      </c>
      <c r="Q1098" s="12" t="n">
        <f aca="false">M1098*P1098*(1-N1098)</f>
        <v>7904.66</v>
      </c>
      <c r="R1098" s="12" t="n">
        <f aca="false">M1098*O1098</f>
        <v>7811.68</v>
      </c>
      <c r="S1098" s="12" t="n">
        <f aca="false">Q1098-R1098</f>
        <v>92.9799999999996</v>
      </c>
      <c r="T1098" s="11" t="n">
        <f aca="false">IFERROR(S1098/Q1098,0)</f>
        <v>0.0117626817598732</v>
      </c>
      <c r="U1098" s="13" t="n">
        <f aca="false">F1098-E1098</f>
        <v>18</v>
      </c>
      <c r="V1098" s="13" t="n">
        <f aca="false">G1098-F1098</f>
        <v>9</v>
      </c>
      <c r="W1098" s="13" t="n">
        <f aca="false">G1098-E1098</f>
        <v>27</v>
      </c>
      <c r="X1098" s="10" t="n">
        <f aca="false">YEAR(E1098)</f>
        <v>2018</v>
      </c>
      <c r="Y1098" s="0" t="str">
        <f aca="false">TEXT(E1098,"yyyy-mm")</f>
        <v>2018-10</v>
      </c>
      <c r="Z1098" s="0" t="str">
        <f aca="false">"Q"&amp;ROUNDUP(MONTH(E1098)/3,0)&amp;"-"&amp;YEAR(E1098)</f>
        <v>Q4-2018</v>
      </c>
    </row>
    <row r="1099" customFormat="false" ht="14.25" hidden="false" customHeight="false" outlineLevel="0" collapsed="false">
      <c r="A1099" s="0" t="s">
        <v>1141</v>
      </c>
      <c r="B1099" s="0" t="s">
        <v>34</v>
      </c>
      <c r="C1099" s="0" t="s">
        <v>35</v>
      </c>
      <c r="D1099" s="9" t="n">
        <v>43200</v>
      </c>
      <c r="E1099" s="9" t="n">
        <v>43380</v>
      </c>
      <c r="F1099" s="9" t="n">
        <v>43394</v>
      </c>
      <c r="G1099" s="9" t="n">
        <v>43401</v>
      </c>
      <c r="H1099" s="10" t="s">
        <v>36</v>
      </c>
      <c r="I1099" s="0" t="n">
        <v>11</v>
      </c>
      <c r="J1099" s="0" t="n">
        <v>32</v>
      </c>
      <c r="K1099" s="0" t="n">
        <v>211</v>
      </c>
      <c r="L1099" s="0" t="n">
        <v>33</v>
      </c>
      <c r="M1099" s="0" t="n">
        <v>8</v>
      </c>
      <c r="N1099" s="11" t="n">
        <v>0.075</v>
      </c>
      <c r="O1099" s="12" t="n">
        <v>3314.36</v>
      </c>
      <c r="P1099" s="12" t="n">
        <v>3993.2</v>
      </c>
      <c r="Q1099" s="12" t="n">
        <f aca="false">M1099*P1099*(1-N1099)</f>
        <v>29549.68</v>
      </c>
      <c r="R1099" s="12" t="n">
        <f aca="false">M1099*O1099</f>
        <v>26514.88</v>
      </c>
      <c r="S1099" s="12" t="n">
        <f aca="false">Q1099-R1099</f>
        <v>3034.8</v>
      </c>
      <c r="T1099" s="11" t="n">
        <f aca="false">IFERROR(S1099/Q1099,0)</f>
        <v>0.102701619780654</v>
      </c>
      <c r="U1099" s="13" t="n">
        <f aca="false">F1099-E1099</f>
        <v>14</v>
      </c>
      <c r="V1099" s="13" t="n">
        <f aca="false">G1099-F1099</f>
        <v>7</v>
      </c>
      <c r="W1099" s="13" t="n">
        <f aca="false">G1099-E1099</f>
        <v>21</v>
      </c>
      <c r="X1099" s="10" t="n">
        <f aca="false">YEAR(E1099)</f>
        <v>2018</v>
      </c>
      <c r="Y1099" s="0" t="str">
        <f aca="false">TEXT(E1099,"yyyy-mm")</f>
        <v>2018-10</v>
      </c>
      <c r="Z1099" s="0" t="str">
        <f aca="false">"Q"&amp;ROUNDUP(MONTH(E1099)/3,0)&amp;"-"&amp;YEAR(E1099)</f>
        <v>Q4-2018</v>
      </c>
    </row>
    <row r="1100" customFormat="false" ht="14.25" hidden="false" customHeight="false" outlineLevel="0" collapsed="false">
      <c r="A1100" s="0" t="s">
        <v>1142</v>
      </c>
      <c r="B1100" s="0" t="s">
        <v>38</v>
      </c>
      <c r="C1100" s="0" t="s">
        <v>46</v>
      </c>
      <c r="D1100" s="9" t="n">
        <v>43300</v>
      </c>
      <c r="E1100" s="9" t="n">
        <v>43380</v>
      </c>
      <c r="F1100" s="9" t="n">
        <v>43398</v>
      </c>
      <c r="G1100" s="9" t="n">
        <v>43407</v>
      </c>
      <c r="H1100" s="10" t="s">
        <v>36</v>
      </c>
      <c r="I1100" s="0" t="n">
        <v>12</v>
      </c>
      <c r="J1100" s="0" t="n">
        <v>4</v>
      </c>
      <c r="K1100" s="0" t="n">
        <v>283</v>
      </c>
      <c r="L1100" s="0" t="n">
        <v>6</v>
      </c>
      <c r="M1100" s="0" t="n">
        <v>3</v>
      </c>
      <c r="N1100" s="11" t="n">
        <v>0.15</v>
      </c>
      <c r="O1100" s="12" t="n">
        <v>594.56</v>
      </c>
      <c r="P1100" s="12" t="n">
        <v>1025.1</v>
      </c>
      <c r="Q1100" s="12" t="n">
        <f aca="false">M1100*P1100*(1-N1100)</f>
        <v>2614.005</v>
      </c>
      <c r="R1100" s="12" t="n">
        <f aca="false">M1100*O1100</f>
        <v>1783.68</v>
      </c>
      <c r="S1100" s="12" t="n">
        <f aca="false">Q1100-R1100</f>
        <v>830.325</v>
      </c>
      <c r="T1100" s="11" t="n">
        <f aca="false">IFERROR(S1100/Q1100,0)</f>
        <v>0.317644763495097</v>
      </c>
      <c r="U1100" s="13" t="n">
        <f aca="false">F1100-E1100</f>
        <v>18</v>
      </c>
      <c r="V1100" s="13" t="n">
        <f aca="false">G1100-F1100</f>
        <v>9</v>
      </c>
      <c r="W1100" s="13" t="n">
        <f aca="false">G1100-E1100</f>
        <v>27</v>
      </c>
      <c r="X1100" s="10" t="n">
        <f aca="false">YEAR(E1100)</f>
        <v>2018</v>
      </c>
      <c r="Y1100" s="0" t="str">
        <f aca="false">TEXT(E1100,"yyyy-mm")</f>
        <v>2018-10</v>
      </c>
      <c r="Z1100" s="0" t="str">
        <f aca="false">"Q"&amp;ROUNDUP(MONTH(E1100)/3,0)&amp;"-"&amp;YEAR(E1100)</f>
        <v>Q4-2018</v>
      </c>
    </row>
    <row r="1101" customFormat="false" ht="14.25" hidden="false" customHeight="false" outlineLevel="0" collapsed="false">
      <c r="A1101" s="0" t="s">
        <v>1143</v>
      </c>
      <c r="B1101" s="0" t="s">
        <v>34</v>
      </c>
      <c r="C1101" s="0" t="s">
        <v>39</v>
      </c>
      <c r="D1101" s="9" t="n">
        <v>43300</v>
      </c>
      <c r="E1101" s="9" t="n">
        <v>43380</v>
      </c>
      <c r="F1101" s="9" t="n">
        <v>43397</v>
      </c>
      <c r="G1101" s="9" t="n">
        <v>43399</v>
      </c>
      <c r="H1101" s="10" t="s">
        <v>36</v>
      </c>
      <c r="I1101" s="0" t="n">
        <v>7</v>
      </c>
      <c r="J1101" s="0" t="n">
        <v>32</v>
      </c>
      <c r="K1101" s="0" t="n">
        <v>108</v>
      </c>
      <c r="L1101" s="0" t="n">
        <v>1</v>
      </c>
      <c r="M1101" s="0" t="n">
        <v>1</v>
      </c>
      <c r="N1101" s="11" t="n">
        <v>0.05</v>
      </c>
      <c r="O1101" s="12" t="n">
        <v>888.42</v>
      </c>
      <c r="P1101" s="12" t="n">
        <v>1306.5</v>
      </c>
      <c r="Q1101" s="12" t="n">
        <f aca="false">M1101*P1101*(1-N1101)</f>
        <v>1241.175</v>
      </c>
      <c r="R1101" s="12" t="n">
        <f aca="false">M1101*O1101</f>
        <v>888.42</v>
      </c>
      <c r="S1101" s="12" t="n">
        <f aca="false">Q1101-R1101</f>
        <v>352.755</v>
      </c>
      <c r="T1101" s="11" t="n">
        <f aca="false">IFERROR(S1101/Q1101,0)</f>
        <v>0.284210526315789</v>
      </c>
      <c r="U1101" s="13" t="n">
        <f aca="false">F1101-E1101</f>
        <v>17</v>
      </c>
      <c r="V1101" s="13" t="n">
        <f aca="false">G1101-F1101</f>
        <v>2</v>
      </c>
      <c r="W1101" s="13" t="n">
        <f aca="false">G1101-E1101</f>
        <v>19</v>
      </c>
      <c r="X1101" s="10" t="n">
        <f aca="false">YEAR(E1101)</f>
        <v>2018</v>
      </c>
      <c r="Y1101" s="0" t="str">
        <f aca="false">TEXT(E1101,"yyyy-mm")</f>
        <v>2018-10</v>
      </c>
      <c r="Z1101" s="0" t="str">
        <f aca="false">"Q"&amp;ROUNDUP(MONTH(E1101)/3,0)&amp;"-"&amp;YEAR(E1101)</f>
        <v>Q4-2018</v>
      </c>
    </row>
    <row r="1102" customFormat="false" ht="14.25" hidden="false" customHeight="false" outlineLevel="0" collapsed="false">
      <c r="A1102" s="0" t="s">
        <v>1144</v>
      </c>
      <c r="B1102" s="0" t="s">
        <v>34</v>
      </c>
      <c r="C1102" s="0" t="s">
        <v>48</v>
      </c>
      <c r="D1102" s="9" t="n">
        <v>43300</v>
      </c>
      <c r="E1102" s="9" t="n">
        <v>43380</v>
      </c>
      <c r="F1102" s="9" t="n">
        <v>43401</v>
      </c>
      <c r="G1102" s="9" t="n">
        <v>43404</v>
      </c>
      <c r="H1102" s="10" t="s">
        <v>36</v>
      </c>
      <c r="I1102" s="0" t="n">
        <v>12</v>
      </c>
      <c r="J1102" s="0" t="n">
        <v>24</v>
      </c>
      <c r="K1102" s="0" t="n">
        <v>26</v>
      </c>
      <c r="L1102" s="0" t="n">
        <v>39</v>
      </c>
      <c r="M1102" s="0" t="n">
        <v>5</v>
      </c>
      <c r="N1102" s="11" t="n">
        <v>0.1</v>
      </c>
      <c r="O1102" s="12" t="n">
        <v>101.84</v>
      </c>
      <c r="P1102" s="12" t="n">
        <v>254.6</v>
      </c>
      <c r="Q1102" s="12" t="n">
        <f aca="false">M1102*P1102*(1-N1102)</f>
        <v>1145.7</v>
      </c>
      <c r="R1102" s="12" t="n">
        <f aca="false">M1102*O1102</f>
        <v>509.2</v>
      </c>
      <c r="S1102" s="12" t="n">
        <f aca="false">Q1102-R1102</f>
        <v>636.5</v>
      </c>
      <c r="T1102" s="11" t="n">
        <f aca="false">IFERROR(S1102/Q1102,0)</f>
        <v>0.555555555555556</v>
      </c>
      <c r="U1102" s="13" t="n">
        <f aca="false">F1102-E1102</f>
        <v>21</v>
      </c>
      <c r="V1102" s="13" t="n">
        <f aca="false">G1102-F1102</f>
        <v>3</v>
      </c>
      <c r="W1102" s="13" t="n">
        <f aca="false">G1102-E1102</f>
        <v>24</v>
      </c>
      <c r="X1102" s="10" t="n">
        <f aca="false">YEAR(E1102)</f>
        <v>2018</v>
      </c>
      <c r="Y1102" s="0" t="str">
        <f aca="false">TEXT(E1102,"yyyy-mm")</f>
        <v>2018-10</v>
      </c>
      <c r="Z1102" s="0" t="str">
        <f aca="false">"Q"&amp;ROUNDUP(MONTH(E1102)/3,0)&amp;"-"&amp;YEAR(E1102)</f>
        <v>Q4-2018</v>
      </c>
    </row>
    <row r="1103" customFormat="false" ht="14.25" hidden="false" customHeight="false" outlineLevel="0" collapsed="false">
      <c r="A1103" s="0" t="s">
        <v>1145</v>
      </c>
      <c r="B1103" s="0" t="s">
        <v>38</v>
      </c>
      <c r="C1103" s="0" t="s">
        <v>35</v>
      </c>
      <c r="D1103" s="9" t="n">
        <v>43300</v>
      </c>
      <c r="E1103" s="9" t="n">
        <v>43380</v>
      </c>
      <c r="F1103" s="9" t="n">
        <v>43398</v>
      </c>
      <c r="G1103" s="9" t="n">
        <v>43400</v>
      </c>
      <c r="H1103" s="10" t="s">
        <v>36</v>
      </c>
      <c r="I1103" s="0" t="n">
        <v>20</v>
      </c>
      <c r="J1103" s="0" t="n">
        <v>48</v>
      </c>
      <c r="K1103" s="0" t="n">
        <v>229</v>
      </c>
      <c r="L1103" s="0" t="n">
        <v>7</v>
      </c>
      <c r="M1103" s="0" t="n">
        <v>2</v>
      </c>
      <c r="N1103" s="11" t="n">
        <v>0.05</v>
      </c>
      <c r="O1103" s="12" t="n">
        <v>1573.76</v>
      </c>
      <c r="P1103" s="12" t="n">
        <v>1896.1</v>
      </c>
      <c r="Q1103" s="12" t="n">
        <f aca="false">M1103*P1103*(1-N1103)</f>
        <v>3602.59</v>
      </c>
      <c r="R1103" s="12" t="n">
        <f aca="false">M1103*O1103</f>
        <v>3147.52</v>
      </c>
      <c r="S1103" s="12" t="n">
        <f aca="false">Q1103-R1103</f>
        <v>455.07</v>
      </c>
      <c r="T1103" s="11" t="n">
        <f aca="false">IFERROR(S1103/Q1103,0)</f>
        <v>0.126317454942139</v>
      </c>
      <c r="U1103" s="13" t="n">
        <f aca="false">F1103-E1103</f>
        <v>18</v>
      </c>
      <c r="V1103" s="13" t="n">
        <f aca="false">G1103-F1103</f>
        <v>2</v>
      </c>
      <c r="W1103" s="13" t="n">
        <f aca="false">G1103-E1103</f>
        <v>20</v>
      </c>
      <c r="X1103" s="10" t="n">
        <f aca="false">YEAR(E1103)</f>
        <v>2018</v>
      </c>
      <c r="Y1103" s="0" t="str">
        <f aca="false">TEXT(E1103,"yyyy-mm")</f>
        <v>2018-10</v>
      </c>
      <c r="Z1103" s="0" t="str">
        <f aca="false">"Q"&amp;ROUNDUP(MONTH(E1103)/3,0)&amp;"-"&amp;YEAR(E1103)</f>
        <v>Q4-2018</v>
      </c>
    </row>
    <row r="1104" customFormat="false" ht="14.25" hidden="false" customHeight="false" outlineLevel="0" collapsed="false">
      <c r="A1104" s="0" t="s">
        <v>1146</v>
      </c>
      <c r="B1104" s="0" t="s">
        <v>34</v>
      </c>
      <c r="C1104" s="0" t="s">
        <v>39</v>
      </c>
      <c r="D1104" s="9" t="n">
        <v>43300</v>
      </c>
      <c r="E1104" s="9" t="n">
        <v>43381</v>
      </c>
      <c r="F1104" s="9" t="n">
        <v>43394</v>
      </c>
      <c r="G1104" s="9" t="n">
        <v>43395</v>
      </c>
      <c r="H1104" s="10" t="s">
        <v>36</v>
      </c>
      <c r="I1104" s="0" t="n">
        <v>11</v>
      </c>
      <c r="J1104" s="0" t="n">
        <v>10</v>
      </c>
      <c r="K1104" s="0" t="n">
        <v>185</v>
      </c>
      <c r="L1104" s="0" t="n">
        <v>20</v>
      </c>
      <c r="M1104" s="0" t="n">
        <v>3</v>
      </c>
      <c r="N1104" s="11" t="n">
        <v>0.075</v>
      </c>
      <c r="O1104" s="12" t="n">
        <v>571.64</v>
      </c>
      <c r="P1104" s="12" t="n">
        <v>1058.6</v>
      </c>
      <c r="Q1104" s="12" t="n">
        <f aca="false">M1104*P1104*(1-N1104)</f>
        <v>2937.615</v>
      </c>
      <c r="R1104" s="12" t="n">
        <f aca="false">M1104*O1104</f>
        <v>1714.92</v>
      </c>
      <c r="S1104" s="12" t="n">
        <f aca="false">Q1104-R1104</f>
        <v>1222.695</v>
      </c>
      <c r="T1104" s="11" t="n">
        <f aca="false">IFERROR(S1104/Q1104,0)</f>
        <v>0.416220301162678</v>
      </c>
      <c r="U1104" s="13" t="n">
        <f aca="false">F1104-E1104</f>
        <v>13</v>
      </c>
      <c r="V1104" s="13" t="n">
        <f aca="false">G1104-F1104</f>
        <v>1</v>
      </c>
      <c r="W1104" s="13" t="n">
        <f aca="false">G1104-E1104</f>
        <v>14</v>
      </c>
      <c r="X1104" s="10" t="n">
        <f aca="false">YEAR(E1104)</f>
        <v>2018</v>
      </c>
      <c r="Y1104" s="0" t="str">
        <f aca="false">TEXT(E1104,"yyyy-mm")</f>
        <v>2018-10</v>
      </c>
      <c r="Z1104" s="0" t="str">
        <f aca="false">"Q"&amp;ROUNDUP(MONTH(E1104)/3,0)&amp;"-"&amp;YEAR(E1104)</f>
        <v>Q4-2018</v>
      </c>
    </row>
    <row r="1105" customFormat="false" ht="14.25" hidden="false" customHeight="false" outlineLevel="0" collapsed="false">
      <c r="A1105" s="0" t="s">
        <v>1147</v>
      </c>
      <c r="B1105" s="0" t="s">
        <v>43</v>
      </c>
      <c r="C1105" s="0" t="s">
        <v>35</v>
      </c>
      <c r="D1105" s="9" t="n">
        <v>43300</v>
      </c>
      <c r="E1105" s="9" t="n">
        <v>43381</v>
      </c>
      <c r="F1105" s="9" t="n">
        <v>43401</v>
      </c>
      <c r="G1105" s="9" t="n">
        <v>43408</v>
      </c>
      <c r="H1105" s="10" t="s">
        <v>36</v>
      </c>
      <c r="I1105" s="0" t="n">
        <v>26</v>
      </c>
      <c r="J1105" s="0" t="n">
        <v>15</v>
      </c>
      <c r="K1105" s="0" t="n">
        <v>253</v>
      </c>
      <c r="L1105" s="0" t="n">
        <v>27</v>
      </c>
      <c r="M1105" s="0" t="n">
        <v>1</v>
      </c>
      <c r="N1105" s="11" t="n">
        <v>0.05</v>
      </c>
      <c r="O1105" s="12" t="n">
        <v>2130.6</v>
      </c>
      <c r="P1105" s="12" t="n">
        <v>4020</v>
      </c>
      <c r="Q1105" s="12" t="n">
        <f aca="false">M1105*P1105*(1-N1105)</f>
        <v>3819</v>
      </c>
      <c r="R1105" s="12" t="n">
        <f aca="false">M1105*O1105</f>
        <v>2130.6</v>
      </c>
      <c r="S1105" s="12" t="n">
        <f aca="false">Q1105-R1105</f>
        <v>1688.4</v>
      </c>
      <c r="T1105" s="11" t="n">
        <f aca="false">IFERROR(S1105/Q1105,0)</f>
        <v>0.442105263157895</v>
      </c>
      <c r="U1105" s="13" t="n">
        <f aca="false">F1105-E1105</f>
        <v>20</v>
      </c>
      <c r="V1105" s="13" t="n">
        <f aca="false">G1105-F1105</f>
        <v>7</v>
      </c>
      <c r="W1105" s="13" t="n">
        <f aca="false">G1105-E1105</f>
        <v>27</v>
      </c>
      <c r="X1105" s="10" t="n">
        <f aca="false">YEAR(E1105)</f>
        <v>2018</v>
      </c>
      <c r="Y1105" s="0" t="str">
        <f aca="false">TEXT(E1105,"yyyy-mm")</f>
        <v>2018-10</v>
      </c>
      <c r="Z1105" s="0" t="str">
        <f aca="false">"Q"&amp;ROUNDUP(MONTH(E1105)/3,0)&amp;"-"&amp;YEAR(E1105)</f>
        <v>Q4-2018</v>
      </c>
    </row>
    <row r="1106" customFormat="false" ht="14.25" hidden="false" customHeight="false" outlineLevel="0" collapsed="false">
      <c r="A1106" s="0" t="s">
        <v>1148</v>
      </c>
      <c r="B1106" s="0" t="s">
        <v>34</v>
      </c>
      <c r="C1106" s="0" t="s">
        <v>39</v>
      </c>
      <c r="D1106" s="9" t="n">
        <v>43200</v>
      </c>
      <c r="E1106" s="9" t="n">
        <v>43381</v>
      </c>
      <c r="F1106" s="9" t="n">
        <v>43404</v>
      </c>
      <c r="G1106" s="9" t="n">
        <v>43408</v>
      </c>
      <c r="H1106" s="10" t="s">
        <v>36</v>
      </c>
      <c r="I1106" s="0" t="n">
        <v>2</v>
      </c>
      <c r="J1106" s="0" t="n">
        <v>31</v>
      </c>
      <c r="K1106" s="0" t="n">
        <v>130</v>
      </c>
      <c r="L1106" s="0" t="n">
        <v>3</v>
      </c>
      <c r="M1106" s="0" t="n">
        <v>5</v>
      </c>
      <c r="N1106" s="11" t="n">
        <v>0.2</v>
      </c>
      <c r="O1106" s="12" t="n">
        <v>861.42</v>
      </c>
      <c r="P1106" s="12" t="n">
        <v>2003.3</v>
      </c>
      <c r="Q1106" s="12" t="n">
        <f aca="false">M1106*P1106*(1-N1106)</f>
        <v>8013.2</v>
      </c>
      <c r="R1106" s="12" t="n">
        <f aca="false">M1106*O1106</f>
        <v>4307.1</v>
      </c>
      <c r="S1106" s="12" t="n">
        <f aca="false">Q1106-R1106</f>
        <v>3706.1</v>
      </c>
      <c r="T1106" s="11" t="n">
        <f aca="false">IFERROR(S1106/Q1106,0)</f>
        <v>0.462499376029551</v>
      </c>
      <c r="U1106" s="13" t="n">
        <f aca="false">F1106-E1106</f>
        <v>23</v>
      </c>
      <c r="V1106" s="13" t="n">
        <f aca="false">G1106-F1106</f>
        <v>4</v>
      </c>
      <c r="W1106" s="13" t="n">
        <f aca="false">G1106-E1106</f>
        <v>27</v>
      </c>
      <c r="X1106" s="10" t="n">
        <f aca="false">YEAR(E1106)</f>
        <v>2018</v>
      </c>
      <c r="Y1106" s="0" t="str">
        <f aca="false">TEXT(E1106,"yyyy-mm")</f>
        <v>2018-10</v>
      </c>
      <c r="Z1106" s="0" t="str">
        <f aca="false">"Q"&amp;ROUNDUP(MONTH(E1106)/3,0)&amp;"-"&amp;YEAR(E1106)</f>
        <v>Q4-2018</v>
      </c>
    </row>
    <row r="1107" customFormat="false" ht="14.25" hidden="false" customHeight="false" outlineLevel="0" collapsed="false">
      <c r="A1107" s="0" t="s">
        <v>1149</v>
      </c>
      <c r="B1107" s="0" t="s">
        <v>34</v>
      </c>
      <c r="C1107" s="0" t="s">
        <v>35</v>
      </c>
      <c r="D1107" s="9" t="n">
        <v>43200</v>
      </c>
      <c r="E1107" s="9" t="n">
        <v>43381</v>
      </c>
      <c r="F1107" s="9" t="n">
        <v>43385</v>
      </c>
      <c r="G1107" s="9" t="n">
        <v>43388</v>
      </c>
      <c r="H1107" s="10" t="s">
        <v>36</v>
      </c>
      <c r="I1107" s="0" t="n">
        <v>3</v>
      </c>
      <c r="J1107" s="0" t="n">
        <v>13</v>
      </c>
      <c r="K1107" s="0" t="n">
        <v>233</v>
      </c>
      <c r="L1107" s="0" t="n">
        <v>47</v>
      </c>
      <c r="M1107" s="0" t="n">
        <v>6</v>
      </c>
      <c r="N1107" s="11" t="n">
        <v>0.075</v>
      </c>
      <c r="O1107" s="12" t="n">
        <v>4029.25</v>
      </c>
      <c r="P1107" s="12" t="n">
        <v>5165.7</v>
      </c>
      <c r="Q1107" s="12" t="n">
        <f aca="false">M1107*P1107*(1-N1107)</f>
        <v>28669.635</v>
      </c>
      <c r="R1107" s="12" t="n">
        <f aca="false">M1107*O1107</f>
        <v>24175.5</v>
      </c>
      <c r="S1107" s="12" t="n">
        <f aca="false">Q1107-R1107</f>
        <v>4494.135</v>
      </c>
      <c r="T1107" s="11" t="n">
        <f aca="false">IFERROR(S1107/Q1107,0)</f>
        <v>0.156755919634136</v>
      </c>
      <c r="U1107" s="13" t="n">
        <f aca="false">F1107-E1107</f>
        <v>4</v>
      </c>
      <c r="V1107" s="13" t="n">
        <f aca="false">G1107-F1107</f>
        <v>3</v>
      </c>
      <c r="W1107" s="13" t="n">
        <f aca="false">G1107-E1107</f>
        <v>7</v>
      </c>
      <c r="X1107" s="10" t="n">
        <f aca="false">YEAR(E1107)</f>
        <v>2018</v>
      </c>
      <c r="Y1107" s="0" t="str">
        <f aca="false">TEXT(E1107,"yyyy-mm")</f>
        <v>2018-10</v>
      </c>
      <c r="Z1107" s="0" t="str">
        <f aca="false">"Q"&amp;ROUNDUP(MONTH(E1107)/3,0)&amp;"-"&amp;YEAR(E1107)</f>
        <v>Q4-2018</v>
      </c>
    </row>
    <row r="1108" customFormat="false" ht="14.25" hidden="false" customHeight="false" outlineLevel="0" collapsed="false">
      <c r="A1108" s="0" t="s">
        <v>1150</v>
      </c>
      <c r="B1108" s="0" t="s">
        <v>38</v>
      </c>
      <c r="C1108" s="0" t="s">
        <v>79</v>
      </c>
      <c r="D1108" s="9" t="n">
        <v>43300</v>
      </c>
      <c r="E1108" s="9" t="n">
        <v>43381</v>
      </c>
      <c r="F1108" s="9" t="n">
        <v>43389</v>
      </c>
      <c r="G1108" s="9" t="n">
        <v>43395</v>
      </c>
      <c r="H1108" s="10" t="s">
        <v>36</v>
      </c>
      <c r="I1108" s="0" t="n">
        <v>17</v>
      </c>
      <c r="J1108" s="0" t="n">
        <v>16</v>
      </c>
      <c r="K1108" s="0" t="n">
        <v>59</v>
      </c>
      <c r="L1108" s="0" t="n">
        <v>19</v>
      </c>
      <c r="M1108" s="0" t="n">
        <v>6</v>
      </c>
      <c r="N1108" s="11" t="n">
        <v>0.3</v>
      </c>
      <c r="O1108" s="12" t="n">
        <v>3601.92</v>
      </c>
      <c r="P1108" s="12" t="n">
        <v>5145.6</v>
      </c>
      <c r="Q1108" s="12" t="n">
        <f aca="false">M1108*P1108*(1-N1108)</f>
        <v>21611.52</v>
      </c>
      <c r="R1108" s="12" t="n">
        <f aca="false">M1108*O1108</f>
        <v>21611.52</v>
      </c>
      <c r="S1108" s="12" t="n">
        <f aca="false">Q1108-R1108</f>
        <v>0</v>
      </c>
      <c r="T1108" s="11" t="n">
        <f aca="false">IFERROR(S1108/Q1108,0)</f>
        <v>0</v>
      </c>
      <c r="U1108" s="13" t="n">
        <f aca="false">F1108-E1108</f>
        <v>8</v>
      </c>
      <c r="V1108" s="13" t="n">
        <f aca="false">G1108-F1108</f>
        <v>6</v>
      </c>
      <c r="W1108" s="13" t="n">
        <f aca="false">G1108-E1108</f>
        <v>14</v>
      </c>
      <c r="X1108" s="10" t="n">
        <f aca="false">YEAR(E1108)</f>
        <v>2018</v>
      </c>
      <c r="Y1108" s="0" t="str">
        <f aca="false">TEXT(E1108,"yyyy-mm")</f>
        <v>2018-10</v>
      </c>
      <c r="Z1108" s="0" t="str">
        <f aca="false">"Q"&amp;ROUNDUP(MONTH(E1108)/3,0)&amp;"-"&amp;YEAR(E1108)</f>
        <v>Q4-2018</v>
      </c>
    </row>
    <row r="1109" customFormat="false" ht="14.25" hidden="false" customHeight="false" outlineLevel="0" collapsed="false">
      <c r="A1109" s="0" t="s">
        <v>1151</v>
      </c>
      <c r="B1109" s="0" t="s">
        <v>38</v>
      </c>
      <c r="C1109" s="0" t="s">
        <v>58</v>
      </c>
      <c r="D1109" s="9" t="n">
        <v>43300</v>
      </c>
      <c r="E1109" s="9" t="n">
        <v>43381</v>
      </c>
      <c r="F1109" s="9" t="n">
        <v>43401</v>
      </c>
      <c r="G1109" s="9" t="n">
        <v>43410</v>
      </c>
      <c r="H1109" s="10" t="s">
        <v>36</v>
      </c>
      <c r="I1109" s="0" t="n">
        <v>14</v>
      </c>
      <c r="J1109" s="0" t="n">
        <v>5</v>
      </c>
      <c r="K1109" s="0" t="n">
        <v>333</v>
      </c>
      <c r="L1109" s="0" t="n">
        <v>19</v>
      </c>
      <c r="M1109" s="0" t="n">
        <v>4</v>
      </c>
      <c r="N1109" s="11" t="n">
        <v>0.2</v>
      </c>
      <c r="O1109" s="12" t="n">
        <v>1277.96</v>
      </c>
      <c r="P1109" s="12" t="n">
        <v>1936.3</v>
      </c>
      <c r="Q1109" s="12" t="n">
        <f aca="false">M1109*P1109*(1-N1109)</f>
        <v>6196.16</v>
      </c>
      <c r="R1109" s="12" t="n">
        <f aca="false">M1109*O1109</f>
        <v>5111.84</v>
      </c>
      <c r="S1109" s="12" t="n">
        <f aca="false">Q1109-R1109</f>
        <v>1084.32</v>
      </c>
      <c r="T1109" s="11" t="n">
        <f aca="false">IFERROR(S1109/Q1109,0)</f>
        <v>0.174998708877757</v>
      </c>
      <c r="U1109" s="13" t="n">
        <f aca="false">F1109-E1109</f>
        <v>20</v>
      </c>
      <c r="V1109" s="13" t="n">
        <f aca="false">G1109-F1109</f>
        <v>9</v>
      </c>
      <c r="W1109" s="13" t="n">
        <f aca="false">G1109-E1109</f>
        <v>29</v>
      </c>
      <c r="X1109" s="10" t="n">
        <f aca="false">YEAR(E1109)</f>
        <v>2018</v>
      </c>
      <c r="Y1109" s="0" t="str">
        <f aca="false">TEXT(E1109,"yyyy-mm")</f>
        <v>2018-10</v>
      </c>
      <c r="Z1109" s="0" t="str">
        <f aca="false">"Q"&amp;ROUNDUP(MONTH(E1109)/3,0)&amp;"-"&amp;YEAR(E1109)</f>
        <v>Q4-2018</v>
      </c>
    </row>
    <row r="1110" customFormat="false" ht="14.25" hidden="false" customHeight="false" outlineLevel="0" collapsed="false">
      <c r="A1110" s="0" t="s">
        <v>1152</v>
      </c>
      <c r="B1110" s="0" t="s">
        <v>43</v>
      </c>
      <c r="C1110" s="0" t="s">
        <v>39</v>
      </c>
      <c r="D1110" s="9" t="n">
        <v>43300</v>
      </c>
      <c r="E1110" s="9" t="n">
        <v>43382</v>
      </c>
      <c r="F1110" s="9" t="n">
        <v>43403</v>
      </c>
      <c r="G1110" s="9" t="n">
        <v>43413</v>
      </c>
      <c r="H1110" s="10" t="s">
        <v>36</v>
      </c>
      <c r="I1110" s="0" t="n">
        <v>26</v>
      </c>
      <c r="J1110" s="0" t="n">
        <v>1</v>
      </c>
      <c r="K1110" s="0" t="n">
        <v>136</v>
      </c>
      <c r="L1110" s="0" t="n">
        <v>31</v>
      </c>
      <c r="M1110" s="0" t="n">
        <v>7</v>
      </c>
      <c r="N1110" s="11" t="n">
        <v>0.075</v>
      </c>
      <c r="O1110" s="12" t="n">
        <v>114.97</v>
      </c>
      <c r="P1110" s="12" t="n">
        <v>174.2</v>
      </c>
      <c r="Q1110" s="12" t="n">
        <f aca="false">M1110*P1110*(1-N1110)</f>
        <v>1127.945</v>
      </c>
      <c r="R1110" s="12" t="n">
        <f aca="false">M1110*O1110</f>
        <v>804.79</v>
      </c>
      <c r="S1110" s="12" t="n">
        <f aca="false">Q1110-R1110</f>
        <v>323.155</v>
      </c>
      <c r="T1110" s="11" t="n">
        <f aca="false">IFERROR(S1110/Q1110,0)</f>
        <v>0.286498898439197</v>
      </c>
      <c r="U1110" s="13" t="n">
        <f aca="false">F1110-E1110</f>
        <v>21</v>
      </c>
      <c r="V1110" s="13" t="n">
        <f aca="false">G1110-F1110</f>
        <v>10</v>
      </c>
      <c r="W1110" s="13" t="n">
        <f aca="false">G1110-E1110</f>
        <v>31</v>
      </c>
      <c r="X1110" s="10" t="n">
        <f aca="false">YEAR(E1110)</f>
        <v>2018</v>
      </c>
      <c r="Y1110" s="0" t="str">
        <f aca="false">TEXT(E1110,"yyyy-mm")</f>
        <v>2018-10</v>
      </c>
      <c r="Z1110" s="0" t="str">
        <f aca="false">"Q"&amp;ROUNDUP(MONTH(E1110)/3,0)&amp;"-"&amp;YEAR(E1110)</f>
        <v>Q4-2018</v>
      </c>
    </row>
    <row r="1111" customFormat="false" ht="14.25" hidden="false" customHeight="false" outlineLevel="0" collapsed="false">
      <c r="A1111" s="0" t="s">
        <v>1153</v>
      </c>
      <c r="B1111" s="0" t="s">
        <v>41</v>
      </c>
      <c r="C1111" s="0" t="s">
        <v>46</v>
      </c>
      <c r="D1111" s="9" t="n">
        <v>43300</v>
      </c>
      <c r="E1111" s="9" t="n">
        <v>43382</v>
      </c>
      <c r="F1111" s="9" t="n">
        <v>43400</v>
      </c>
      <c r="G1111" s="9" t="n">
        <v>43409</v>
      </c>
      <c r="H1111" s="10" t="s">
        <v>36</v>
      </c>
      <c r="I1111" s="0" t="n">
        <v>24</v>
      </c>
      <c r="J1111" s="0" t="n">
        <v>48</v>
      </c>
      <c r="K1111" s="0" t="n">
        <v>300</v>
      </c>
      <c r="L1111" s="0" t="n">
        <v>12</v>
      </c>
      <c r="M1111" s="0" t="n">
        <v>1</v>
      </c>
      <c r="N1111" s="11" t="n">
        <v>0.05</v>
      </c>
      <c r="O1111" s="12" t="n">
        <v>1071.73</v>
      </c>
      <c r="P1111" s="12" t="n">
        <v>1728.6</v>
      </c>
      <c r="Q1111" s="12" t="n">
        <f aca="false">M1111*P1111*(1-N1111)</f>
        <v>1642.17</v>
      </c>
      <c r="R1111" s="12" t="n">
        <f aca="false">M1111*O1111</f>
        <v>1071.73</v>
      </c>
      <c r="S1111" s="12" t="n">
        <f aca="false">Q1111-R1111</f>
        <v>570.44</v>
      </c>
      <c r="T1111" s="11" t="n">
        <f aca="false">IFERROR(S1111/Q1111,0)</f>
        <v>0.347369638953336</v>
      </c>
      <c r="U1111" s="13" t="n">
        <f aca="false">F1111-E1111</f>
        <v>18</v>
      </c>
      <c r="V1111" s="13" t="n">
        <f aca="false">G1111-F1111</f>
        <v>9</v>
      </c>
      <c r="W1111" s="13" t="n">
        <f aca="false">G1111-E1111</f>
        <v>27</v>
      </c>
      <c r="X1111" s="10" t="n">
        <f aca="false">YEAR(E1111)</f>
        <v>2018</v>
      </c>
      <c r="Y1111" s="0" t="str">
        <f aca="false">TEXT(E1111,"yyyy-mm")</f>
        <v>2018-10</v>
      </c>
      <c r="Z1111" s="0" t="str">
        <f aca="false">"Q"&amp;ROUNDUP(MONTH(E1111)/3,0)&amp;"-"&amp;YEAR(E1111)</f>
        <v>Q4-2018</v>
      </c>
    </row>
    <row r="1112" customFormat="false" ht="14.25" hidden="false" customHeight="false" outlineLevel="0" collapsed="false">
      <c r="A1112" s="0" t="s">
        <v>1154</v>
      </c>
      <c r="B1112" s="0" t="s">
        <v>34</v>
      </c>
      <c r="C1112" s="0" t="s">
        <v>79</v>
      </c>
      <c r="D1112" s="9" t="n">
        <v>43300</v>
      </c>
      <c r="E1112" s="9" t="n">
        <v>43382</v>
      </c>
      <c r="F1112" s="9" t="n">
        <v>43385</v>
      </c>
      <c r="G1112" s="9" t="n">
        <v>43392</v>
      </c>
      <c r="H1112" s="10" t="s">
        <v>36</v>
      </c>
      <c r="I1112" s="0" t="n">
        <v>10</v>
      </c>
      <c r="J1112" s="0" t="n">
        <v>37</v>
      </c>
      <c r="K1112" s="0" t="n">
        <v>61</v>
      </c>
      <c r="L1112" s="0" t="n">
        <v>40</v>
      </c>
      <c r="M1112" s="0" t="n">
        <v>5</v>
      </c>
      <c r="N1112" s="11" t="n">
        <v>0.15</v>
      </c>
      <c r="O1112" s="12" t="n">
        <v>1121.58</v>
      </c>
      <c r="P1112" s="12" t="n">
        <v>1809</v>
      </c>
      <c r="Q1112" s="12" t="n">
        <f aca="false">M1112*P1112*(1-N1112)</f>
        <v>7688.25</v>
      </c>
      <c r="R1112" s="12" t="n">
        <f aca="false">M1112*O1112</f>
        <v>5607.9</v>
      </c>
      <c r="S1112" s="12" t="n">
        <f aca="false">Q1112-R1112</f>
        <v>2080.35</v>
      </c>
      <c r="T1112" s="11" t="n">
        <f aca="false">IFERROR(S1112/Q1112,0)</f>
        <v>0.270588235294118</v>
      </c>
      <c r="U1112" s="13" t="n">
        <f aca="false">F1112-E1112</f>
        <v>3</v>
      </c>
      <c r="V1112" s="13" t="n">
        <f aca="false">G1112-F1112</f>
        <v>7</v>
      </c>
      <c r="W1112" s="13" t="n">
        <f aca="false">G1112-E1112</f>
        <v>10</v>
      </c>
      <c r="X1112" s="10" t="n">
        <f aca="false">YEAR(E1112)</f>
        <v>2018</v>
      </c>
      <c r="Y1112" s="0" t="str">
        <f aca="false">TEXT(E1112,"yyyy-mm")</f>
        <v>2018-10</v>
      </c>
      <c r="Z1112" s="0" t="str">
        <f aca="false">"Q"&amp;ROUNDUP(MONTH(E1112)/3,0)&amp;"-"&amp;YEAR(E1112)</f>
        <v>Q4-2018</v>
      </c>
    </row>
    <row r="1113" customFormat="false" ht="14.25" hidden="false" customHeight="false" outlineLevel="0" collapsed="false">
      <c r="A1113" s="0" t="s">
        <v>1155</v>
      </c>
      <c r="B1113" s="0" t="s">
        <v>34</v>
      </c>
      <c r="C1113" s="0" t="s">
        <v>39</v>
      </c>
      <c r="D1113" s="9" t="n">
        <v>43300</v>
      </c>
      <c r="E1113" s="9" t="n">
        <v>43382</v>
      </c>
      <c r="F1113" s="9" t="n">
        <v>43389</v>
      </c>
      <c r="G1113" s="9" t="n">
        <v>43391</v>
      </c>
      <c r="H1113" s="10" t="s">
        <v>36</v>
      </c>
      <c r="I1113" s="0" t="n">
        <v>5</v>
      </c>
      <c r="J1113" s="0" t="n">
        <v>22</v>
      </c>
      <c r="K1113" s="0" t="n">
        <v>184</v>
      </c>
      <c r="L1113" s="0" t="n">
        <v>27</v>
      </c>
      <c r="M1113" s="0" t="n">
        <v>7</v>
      </c>
      <c r="N1113" s="11" t="n">
        <v>0.075</v>
      </c>
      <c r="O1113" s="12" t="n">
        <v>2673.3</v>
      </c>
      <c r="P1113" s="12" t="n">
        <v>3517.5</v>
      </c>
      <c r="Q1113" s="12" t="n">
        <f aca="false">M1113*P1113*(1-N1113)</f>
        <v>22775.8125</v>
      </c>
      <c r="R1113" s="12" t="n">
        <f aca="false">M1113*O1113</f>
        <v>18713.1</v>
      </c>
      <c r="S1113" s="12" t="n">
        <f aca="false">Q1113-R1113</f>
        <v>4062.7125</v>
      </c>
      <c r="T1113" s="11" t="n">
        <f aca="false">IFERROR(S1113/Q1113,0)</f>
        <v>0.178378378378378</v>
      </c>
      <c r="U1113" s="13" t="n">
        <f aca="false">F1113-E1113</f>
        <v>7</v>
      </c>
      <c r="V1113" s="13" t="n">
        <f aca="false">G1113-F1113</f>
        <v>2</v>
      </c>
      <c r="W1113" s="13" t="n">
        <f aca="false">G1113-E1113</f>
        <v>9</v>
      </c>
      <c r="X1113" s="10" t="n">
        <f aca="false">YEAR(E1113)</f>
        <v>2018</v>
      </c>
      <c r="Y1113" s="0" t="str">
        <f aca="false">TEXT(E1113,"yyyy-mm")</f>
        <v>2018-10</v>
      </c>
      <c r="Z1113" s="0" t="str">
        <f aca="false">"Q"&amp;ROUNDUP(MONTH(E1113)/3,0)&amp;"-"&amp;YEAR(E1113)</f>
        <v>Q4-2018</v>
      </c>
    </row>
    <row r="1114" customFormat="false" ht="14.25" hidden="false" customHeight="false" outlineLevel="0" collapsed="false">
      <c r="A1114" s="0" t="s">
        <v>1156</v>
      </c>
      <c r="B1114" s="0" t="s">
        <v>34</v>
      </c>
      <c r="C1114" s="0" t="s">
        <v>48</v>
      </c>
      <c r="D1114" s="9" t="n">
        <v>43300</v>
      </c>
      <c r="E1114" s="9" t="n">
        <v>43382</v>
      </c>
      <c r="F1114" s="9" t="n">
        <v>43385</v>
      </c>
      <c r="G1114" s="9" t="n">
        <v>43389</v>
      </c>
      <c r="H1114" s="10" t="s">
        <v>36</v>
      </c>
      <c r="I1114" s="0" t="n">
        <v>9</v>
      </c>
      <c r="J1114" s="0" t="n">
        <v>23</v>
      </c>
      <c r="K1114" s="0" t="n">
        <v>13</v>
      </c>
      <c r="L1114" s="0" t="n">
        <v>34</v>
      </c>
      <c r="M1114" s="0" t="n">
        <v>5</v>
      </c>
      <c r="N1114" s="11" t="n">
        <v>0.075</v>
      </c>
      <c r="O1114" s="12" t="n">
        <v>2154.52</v>
      </c>
      <c r="P1114" s="12" t="n">
        <v>2659.9</v>
      </c>
      <c r="Q1114" s="12" t="n">
        <f aca="false">M1114*P1114*(1-N1114)</f>
        <v>12302.0375</v>
      </c>
      <c r="R1114" s="12" t="n">
        <f aca="false">M1114*O1114</f>
        <v>10772.6</v>
      </c>
      <c r="S1114" s="12" t="n">
        <f aca="false">Q1114-R1114</f>
        <v>1529.4375</v>
      </c>
      <c r="T1114" s="11" t="n">
        <f aca="false">IFERROR(S1114/Q1114,0)</f>
        <v>0.124323917887586</v>
      </c>
      <c r="U1114" s="13" t="n">
        <f aca="false">F1114-E1114</f>
        <v>3</v>
      </c>
      <c r="V1114" s="13" t="n">
        <f aca="false">G1114-F1114</f>
        <v>4</v>
      </c>
      <c r="W1114" s="13" t="n">
        <f aca="false">G1114-E1114</f>
        <v>7</v>
      </c>
      <c r="X1114" s="10" t="n">
        <f aca="false">YEAR(E1114)</f>
        <v>2018</v>
      </c>
      <c r="Y1114" s="0" t="str">
        <f aca="false">TEXT(E1114,"yyyy-mm")</f>
        <v>2018-10</v>
      </c>
      <c r="Z1114" s="0" t="str">
        <f aca="false">"Q"&amp;ROUNDUP(MONTH(E1114)/3,0)&amp;"-"&amp;YEAR(E1114)</f>
        <v>Q4-2018</v>
      </c>
    </row>
    <row r="1115" customFormat="false" ht="14.25" hidden="false" customHeight="false" outlineLevel="0" collapsed="false">
      <c r="A1115" s="0" t="s">
        <v>1157</v>
      </c>
      <c r="B1115" s="0" t="s">
        <v>38</v>
      </c>
      <c r="C1115" s="0" t="s">
        <v>46</v>
      </c>
      <c r="D1115" s="9" t="n">
        <v>43300</v>
      </c>
      <c r="E1115" s="9" t="n">
        <v>43382</v>
      </c>
      <c r="F1115" s="9" t="n">
        <v>43384</v>
      </c>
      <c r="G1115" s="9" t="n">
        <v>43392</v>
      </c>
      <c r="H1115" s="10" t="s">
        <v>36</v>
      </c>
      <c r="I1115" s="0" t="n">
        <v>20</v>
      </c>
      <c r="J1115" s="0" t="n">
        <v>24</v>
      </c>
      <c r="K1115" s="0" t="n">
        <v>275</v>
      </c>
      <c r="L1115" s="0" t="n">
        <v>24</v>
      </c>
      <c r="M1115" s="0" t="n">
        <v>3</v>
      </c>
      <c r="N1115" s="11" t="n">
        <v>0.1</v>
      </c>
      <c r="O1115" s="12" t="n">
        <v>1716.74</v>
      </c>
      <c r="P1115" s="12" t="n">
        <v>2351.7</v>
      </c>
      <c r="Q1115" s="12" t="n">
        <f aca="false">M1115*P1115*(1-N1115)</f>
        <v>6349.59</v>
      </c>
      <c r="R1115" s="12" t="n">
        <f aca="false">M1115*O1115</f>
        <v>5150.22</v>
      </c>
      <c r="S1115" s="12" t="n">
        <f aca="false">Q1115-R1115</f>
        <v>1199.37</v>
      </c>
      <c r="T1115" s="11" t="n">
        <f aca="false">IFERROR(S1115/Q1115,0)</f>
        <v>0.18888936136034</v>
      </c>
      <c r="U1115" s="13" t="n">
        <f aca="false">F1115-E1115</f>
        <v>2</v>
      </c>
      <c r="V1115" s="13" t="n">
        <f aca="false">G1115-F1115</f>
        <v>8</v>
      </c>
      <c r="W1115" s="13" t="n">
        <f aca="false">G1115-E1115</f>
        <v>10</v>
      </c>
      <c r="X1115" s="10" t="n">
        <f aca="false">YEAR(E1115)</f>
        <v>2018</v>
      </c>
      <c r="Y1115" s="0" t="str">
        <f aca="false">TEXT(E1115,"yyyy-mm")</f>
        <v>2018-10</v>
      </c>
      <c r="Z1115" s="0" t="str">
        <f aca="false">"Q"&amp;ROUNDUP(MONTH(E1115)/3,0)&amp;"-"&amp;YEAR(E1115)</f>
        <v>Q4-2018</v>
      </c>
    </row>
    <row r="1116" customFormat="false" ht="14.25" hidden="false" customHeight="false" outlineLevel="0" collapsed="false">
      <c r="A1116" s="0" t="s">
        <v>1158</v>
      </c>
      <c r="B1116" s="0" t="s">
        <v>34</v>
      </c>
      <c r="C1116" s="0" t="s">
        <v>46</v>
      </c>
      <c r="D1116" s="9" t="n">
        <v>43300</v>
      </c>
      <c r="E1116" s="9" t="n">
        <v>43383</v>
      </c>
      <c r="F1116" s="9" t="n">
        <v>43396</v>
      </c>
      <c r="G1116" s="9" t="n">
        <v>43397</v>
      </c>
      <c r="H1116" s="10" t="s">
        <v>36</v>
      </c>
      <c r="I1116" s="0" t="n">
        <v>1</v>
      </c>
      <c r="J1116" s="0" t="n">
        <v>43</v>
      </c>
      <c r="K1116" s="0" t="n">
        <v>309</v>
      </c>
      <c r="L1116" s="0" t="n">
        <v>39</v>
      </c>
      <c r="M1116" s="0" t="n">
        <v>5</v>
      </c>
      <c r="N1116" s="11" t="n">
        <v>0.075</v>
      </c>
      <c r="O1116" s="12" t="n">
        <v>94.07</v>
      </c>
      <c r="P1116" s="12" t="n">
        <v>180.9</v>
      </c>
      <c r="Q1116" s="12" t="n">
        <f aca="false">M1116*P1116*(1-N1116)</f>
        <v>836.6625</v>
      </c>
      <c r="R1116" s="12" t="n">
        <f aca="false">M1116*O1116</f>
        <v>470.35</v>
      </c>
      <c r="S1116" s="12" t="n">
        <f aca="false">Q1116-R1116</f>
        <v>366.3125</v>
      </c>
      <c r="T1116" s="11" t="n">
        <f aca="false">IFERROR(S1116/Q1116,0)</f>
        <v>0.43782588558708</v>
      </c>
      <c r="U1116" s="13" t="n">
        <f aca="false">F1116-E1116</f>
        <v>13</v>
      </c>
      <c r="V1116" s="13" t="n">
        <f aca="false">G1116-F1116</f>
        <v>1</v>
      </c>
      <c r="W1116" s="13" t="n">
        <f aca="false">G1116-E1116</f>
        <v>14</v>
      </c>
      <c r="X1116" s="10" t="n">
        <f aca="false">YEAR(E1116)</f>
        <v>2018</v>
      </c>
      <c r="Y1116" s="0" t="str">
        <f aca="false">TEXT(E1116,"yyyy-mm")</f>
        <v>2018-10</v>
      </c>
      <c r="Z1116" s="0" t="str">
        <f aca="false">"Q"&amp;ROUNDUP(MONTH(E1116)/3,0)&amp;"-"&amp;YEAR(E1116)</f>
        <v>Q4-2018</v>
      </c>
    </row>
    <row r="1117" customFormat="false" ht="14.25" hidden="false" customHeight="false" outlineLevel="0" collapsed="false">
      <c r="A1117" s="0" t="s">
        <v>1159</v>
      </c>
      <c r="B1117" s="0" t="s">
        <v>41</v>
      </c>
      <c r="C1117" s="0" t="s">
        <v>39</v>
      </c>
      <c r="D1117" s="9" t="n">
        <v>43300</v>
      </c>
      <c r="E1117" s="9" t="n">
        <v>43383</v>
      </c>
      <c r="F1117" s="9" t="n">
        <v>43411</v>
      </c>
      <c r="G1117" s="9" t="n">
        <v>43417</v>
      </c>
      <c r="H1117" s="10" t="s">
        <v>36</v>
      </c>
      <c r="I1117" s="0" t="n">
        <v>24</v>
      </c>
      <c r="J1117" s="0" t="n">
        <v>21</v>
      </c>
      <c r="K1117" s="0" t="n">
        <v>109</v>
      </c>
      <c r="L1117" s="0" t="n">
        <v>29</v>
      </c>
      <c r="M1117" s="0" t="n">
        <v>3</v>
      </c>
      <c r="N1117" s="11" t="n">
        <v>0.075</v>
      </c>
      <c r="O1117" s="12" t="n">
        <v>581.83</v>
      </c>
      <c r="P1117" s="12" t="n">
        <v>1118.9</v>
      </c>
      <c r="Q1117" s="12" t="n">
        <f aca="false">M1117*P1117*(1-N1117)</f>
        <v>3104.9475</v>
      </c>
      <c r="R1117" s="12" t="n">
        <f aca="false">M1117*O1117</f>
        <v>1745.49</v>
      </c>
      <c r="S1117" s="12" t="n">
        <f aca="false">Q1117-R1117</f>
        <v>1359.4575</v>
      </c>
      <c r="T1117" s="11" t="n">
        <f aca="false">IFERROR(S1117/Q1117,0)</f>
        <v>0.437835905438015</v>
      </c>
      <c r="U1117" s="13" t="n">
        <f aca="false">F1117-E1117</f>
        <v>28</v>
      </c>
      <c r="V1117" s="13" t="n">
        <f aca="false">G1117-F1117</f>
        <v>6</v>
      </c>
      <c r="W1117" s="13" t="n">
        <f aca="false">G1117-E1117</f>
        <v>34</v>
      </c>
      <c r="X1117" s="10" t="n">
        <f aca="false">YEAR(E1117)</f>
        <v>2018</v>
      </c>
      <c r="Y1117" s="0" t="str">
        <f aca="false">TEXT(E1117,"yyyy-mm")</f>
        <v>2018-10</v>
      </c>
      <c r="Z1117" s="0" t="str">
        <f aca="false">"Q"&amp;ROUNDUP(MONTH(E1117)/3,0)&amp;"-"&amp;YEAR(E1117)</f>
        <v>Q4-2018</v>
      </c>
    </row>
    <row r="1118" customFormat="false" ht="14.25" hidden="false" customHeight="false" outlineLevel="0" collapsed="false">
      <c r="A1118" s="0" t="s">
        <v>1160</v>
      </c>
      <c r="B1118" s="0" t="s">
        <v>34</v>
      </c>
      <c r="C1118" s="0" t="s">
        <v>39</v>
      </c>
      <c r="D1118" s="9" t="n">
        <v>43300</v>
      </c>
      <c r="E1118" s="9" t="n">
        <v>43383</v>
      </c>
      <c r="F1118" s="9" t="n">
        <v>43399</v>
      </c>
      <c r="G1118" s="9" t="n">
        <v>43407</v>
      </c>
      <c r="H1118" s="10" t="s">
        <v>36</v>
      </c>
      <c r="I1118" s="0" t="n">
        <v>9</v>
      </c>
      <c r="J1118" s="0" t="n">
        <v>36</v>
      </c>
      <c r="K1118" s="0" t="n">
        <v>155</v>
      </c>
      <c r="L1118" s="0" t="n">
        <v>46</v>
      </c>
      <c r="M1118" s="0" t="n">
        <v>3</v>
      </c>
      <c r="N1118" s="11" t="n">
        <v>0.15</v>
      </c>
      <c r="O1118" s="12" t="n">
        <v>1185.9</v>
      </c>
      <c r="P1118" s="12" t="n">
        <v>2010</v>
      </c>
      <c r="Q1118" s="12" t="n">
        <f aca="false">M1118*P1118*(1-N1118)</f>
        <v>5125.5</v>
      </c>
      <c r="R1118" s="12" t="n">
        <f aca="false">M1118*O1118</f>
        <v>3557.7</v>
      </c>
      <c r="S1118" s="12" t="n">
        <f aca="false">Q1118-R1118</f>
        <v>1567.8</v>
      </c>
      <c r="T1118" s="11" t="n">
        <f aca="false">IFERROR(S1118/Q1118,0)</f>
        <v>0.305882352941176</v>
      </c>
      <c r="U1118" s="13" t="n">
        <f aca="false">F1118-E1118</f>
        <v>16</v>
      </c>
      <c r="V1118" s="13" t="n">
        <f aca="false">G1118-F1118</f>
        <v>8</v>
      </c>
      <c r="W1118" s="13" t="n">
        <f aca="false">G1118-E1118</f>
        <v>24</v>
      </c>
      <c r="X1118" s="10" t="n">
        <f aca="false">YEAR(E1118)</f>
        <v>2018</v>
      </c>
      <c r="Y1118" s="0" t="str">
        <f aca="false">TEXT(E1118,"yyyy-mm")</f>
        <v>2018-10</v>
      </c>
      <c r="Z1118" s="0" t="str">
        <f aca="false">"Q"&amp;ROUNDUP(MONTH(E1118)/3,0)&amp;"-"&amp;YEAR(E1118)</f>
        <v>Q4-2018</v>
      </c>
    </row>
    <row r="1119" customFormat="false" ht="14.25" hidden="false" customHeight="false" outlineLevel="0" collapsed="false">
      <c r="A1119" s="0" t="s">
        <v>1161</v>
      </c>
      <c r="B1119" s="0" t="s">
        <v>43</v>
      </c>
      <c r="C1119" s="0" t="s">
        <v>39</v>
      </c>
      <c r="D1119" s="9" t="n">
        <v>43300</v>
      </c>
      <c r="E1119" s="9" t="n">
        <v>43383</v>
      </c>
      <c r="F1119" s="9" t="n">
        <v>43401</v>
      </c>
      <c r="G1119" s="9" t="n">
        <v>43405</v>
      </c>
      <c r="H1119" s="10" t="s">
        <v>36</v>
      </c>
      <c r="I1119" s="0" t="n">
        <v>27</v>
      </c>
      <c r="J1119" s="0" t="n">
        <v>19</v>
      </c>
      <c r="K1119" s="0" t="n">
        <v>189</v>
      </c>
      <c r="L1119" s="0" t="n">
        <v>39</v>
      </c>
      <c r="M1119" s="0" t="n">
        <v>5</v>
      </c>
      <c r="N1119" s="11" t="n">
        <v>0.05</v>
      </c>
      <c r="O1119" s="12" t="n">
        <v>795.96</v>
      </c>
      <c r="P1119" s="12" t="n">
        <v>1206</v>
      </c>
      <c r="Q1119" s="12" t="n">
        <f aca="false">M1119*P1119*(1-N1119)</f>
        <v>5728.5</v>
      </c>
      <c r="R1119" s="12" t="n">
        <f aca="false">M1119*O1119</f>
        <v>3979.8</v>
      </c>
      <c r="S1119" s="12" t="n">
        <f aca="false">Q1119-R1119</f>
        <v>1748.7</v>
      </c>
      <c r="T1119" s="11" t="n">
        <f aca="false">IFERROR(S1119/Q1119,0)</f>
        <v>0.305263157894737</v>
      </c>
      <c r="U1119" s="13" t="n">
        <f aca="false">F1119-E1119</f>
        <v>18</v>
      </c>
      <c r="V1119" s="13" t="n">
        <f aca="false">G1119-F1119</f>
        <v>4</v>
      </c>
      <c r="W1119" s="13" t="n">
        <f aca="false">G1119-E1119</f>
        <v>22</v>
      </c>
      <c r="X1119" s="10" t="n">
        <f aca="false">YEAR(E1119)</f>
        <v>2018</v>
      </c>
      <c r="Y1119" s="0" t="str">
        <f aca="false">TEXT(E1119,"yyyy-mm")</f>
        <v>2018-10</v>
      </c>
      <c r="Z1119" s="0" t="str">
        <f aca="false">"Q"&amp;ROUNDUP(MONTH(E1119)/3,0)&amp;"-"&amp;YEAR(E1119)</f>
        <v>Q4-2018</v>
      </c>
    </row>
    <row r="1120" customFormat="false" ht="14.25" hidden="false" customHeight="false" outlineLevel="0" collapsed="false">
      <c r="A1120" s="0" t="s">
        <v>1162</v>
      </c>
      <c r="B1120" s="0" t="s">
        <v>41</v>
      </c>
      <c r="C1120" s="0" t="s">
        <v>48</v>
      </c>
      <c r="D1120" s="9" t="n">
        <v>43300</v>
      </c>
      <c r="E1120" s="9" t="n">
        <v>43383</v>
      </c>
      <c r="F1120" s="9" t="n">
        <v>43409</v>
      </c>
      <c r="G1120" s="9" t="n">
        <v>43410</v>
      </c>
      <c r="H1120" s="10" t="s">
        <v>36</v>
      </c>
      <c r="I1120" s="0" t="n">
        <v>22</v>
      </c>
      <c r="J1120" s="0" t="n">
        <v>20</v>
      </c>
      <c r="K1120" s="0" t="n">
        <v>2</v>
      </c>
      <c r="L1120" s="0" t="n">
        <v>46</v>
      </c>
      <c r="M1120" s="0" t="n">
        <v>1</v>
      </c>
      <c r="N1120" s="11" t="n">
        <v>0.05</v>
      </c>
      <c r="O1120" s="12" t="n">
        <v>130.25</v>
      </c>
      <c r="P1120" s="12" t="n">
        <v>180.9</v>
      </c>
      <c r="Q1120" s="12" t="n">
        <f aca="false">M1120*P1120*(1-N1120)</f>
        <v>171.855</v>
      </c>
      <c r="R1120" s="12" t="n">
        <f aca="false">M1120*O1120</f>
        <v>130.25</v>
      </c>
      <c r="S1120" s="12" t="n">
        <f aca="false">Q1120-R1120</f>
        <v>41.605</v>
      </c>
      <c r="T1120" s="11" t="n">
        <f aca="false">IFERROR(S1120/Q1120,0)</f>
        <v>0.242093625440051</v>
      </c>
      <c r="U1120" s="13" t="n">
        <f aca="false">F1120-E1120</f>
        <v>26</v>
      </c>
      <c r="V1120" s="13" t="n">
        <f aca="false">G1120-F1120</f>
        <v>1</v>
      </c>
      <c r="W1120" s="13" t="n">
        <f aca="false">G1120-E1120</f>
        <v>27</v>
      </c>
      <c r="X1120" s="10" t="n">
        <f aca="false">YEAR(E1120)</f>
        <v>2018</v>
      </c>
      <c r="Y1120" s="0" t="str">
        <f aca="false">TEXT(E1120,"yyyy-mm")</f>
        <v>2018-10</v>
      </c>
      <c r="Z1120" s="0" t="str">
        <f aca="false">"Q"&amp;ROUNDUP(MONTH(E1120)/3,0)&amp;"-"&amp;YEAR(E1120)</f>
        <v>Q4-2018</v>
      </c>
    </row>
    <row r="1121" customFormat="false" ht="14.25" hidden="false" customHeight="false" outlineLevel="0" collapsed="false">
      <c r="A1121" s="0" t="s">
        <v>1163</v>
      </c>
      <c r="B1121" s="0" t="s">
        <v>34</v>
      </c>
      <c r="C1121" s="0" t="s">
        <v>35</v>
      </c>
      <c r="D1121" s="9" t="n">
        <v>43300</v>
      </c>
      <c r="E1121" s="9" t="n">
        <v>43384</v>
      </c>
      <c r="F1121" s="9" t="n">
        <v>43397</v>
      </c>
      <c r="G1121" s="9" t="n">
        <v>43399</v>
      </c>
      <c r="H1121" s="10" t="s">
        <v>36</v>
      </c>
      <c r="I1121" s="0" t="n">
        <v>8</v>
      </c>
      <c r="J1121" s="0" t="n">
        <v>12</v>
      </c>
      <c r="K1121" s="0" t="n">
        <v>245</v>
      </c>
      <c r="L1121" s="0" t="n">
        <v>3</v>
      </c>
      <c r="M1121" s="0" t="n">
        <v>1</v>
      </c>
      <c r="N1121" s="11" t="n">
        <v>0.075</v>
      </c>
      <c r="O1121" s="12" t="n">
        <v>2059.58</v>
      </c>
      <c r="P1121" s="12" t="n">
        <v>3886</v>
      </c>
      <c r="Q1121" s="12" t="n">
        <f aca="false">M1121*P1121*(1-N1121)</f>
        <v>3594.55</v>
      </c>
      <c r="R1121" s="12" t="n">
        <f aca="false">M1121*O1121</f>
        <v>2059.58</v>
      </c>
      <c r="S1121" s="12" t="n">
        <f aca="false">Q1121-R1121</f>
        <v>1534.97</v>
      </c>
      <c r="T1121" s="11" t="n">
        <f aca="false">IFERROR(S1121/Q1121,0)</f>
        <v>0.427027027027027</v>
      </c>
      <c r="U1121" s="13" t="n">
        <f aca="false">F1121-E1121</f>
        <v>13</v>
      </c>
      <c r="V1121" s="13" t="n">
        <f aca="false">G1121-F1121</f>
        <v>2</v>
      </c>
      <c r="W1121" s="13" t="n">
        <f aca="false">G1121-E1121</f>
        <v>15</v>
      </c>
      <c r="X1121" s="10" t="n">
        <f aca="false">YEAR(E1121)</f>
        <v>2018</v>
      </c>
      <c r="Y1121" s="0" t="str">
        <f aca="false">TEXT(E1121,"yyyy-mm")</f>
        <v>2018-10</v>
      </c>
      <c r="Z1121" s="0" t="str">
        <f aca="false">"Q"&amp;ROUNDUP(MONTH(E1121)/3,0)&amp;"-"&amp;YEAR(E1121)</f>
        <v>Q4-2018</v>
      </c>
    </row>
    <row r="1122" customFormat="false" ht="14.25" hidden="false" customHeight="false" outlineLevel="0" collapsed="false">
      <c r="A1122" s="0" t="s">
        <v>1164</v>
      </c>
      <c r="B1122" s="0" t="s">
        <v>38</v>
      </c>
      <c r="C1122" s="0" t="s">
        <v>58</v>
      </c>
      <c r="D1122" s="9" t="n">
        <v>43300</v>
      </c>
      <c r="E1122" s="9" t="n">
        <v>43384</v>
      </c>
      <c r="F1122" s="9" t="n">
        <v>43406</v>
      </c>
      <c r="G1122" s="9" t="n">
        <v>43411</v>
      </c>
      <c r="H1122" s="10" t="s">
        <v>36</v>
      </c>
      <c r="I1122" s="0" t="n">
        <v>13</v>
      </c>
      <c r="J1122" s="0" t="n">
        <v>12</v>
      </c>
      <c r="K1122" s="0" t="n">
        <v>359</v>
      </c>
      <c r="L1122" s="0" t="n">
        <v>10</v>
      </c>
      <c r="M1122" s="0" t="n">
        <v>3</v>
      </c>
      <c r="N1122" s="11" t="n">
        <v>0.075</v>
      </c>
      <c r="O1122" s="12" t="n">
        <v>4293.76</v>
      </c>
      <c r="P1122" s="12" t="n">
        <v>6505.7</v>
      </c>
      <c r="Q1122" s="12" t="n">
        <f aca="false">M1122*P1122*(1-N1122)</f>
        <v>18053.3175</v>
      </c>
      <c r="R1122" s="12" t="n">
        <f aca="false">M1122*O1122</f>
        <v>12881.28</v>
      </c>
      <c r="S1122" s="12" t="n">
        <f aca="false">Q1122-R1122</f>
        <v>5172.0375</v>
      </c>
      <c r="T1122" s="11" t="n">
        <f aca="false">IFERROR(S1122/Q1122,0)</f>
        <v>0.286486818835375</v>
      </c>
      <c r="U1122" s="13" t="n">
        <f aca="false">F1122-E1122</f>
        <v>22</v>
      </c>
      <c r="V1122" s="13" t="n">
        <f aca="false">G1122-F1122</f>
        <v>5</v>
      </c>
      <c r="W1122" s="13" t="n">
        <f aca="false">G1122-E1122</f>
        <v>27</v>
      </c>
      <c r="X1122" s="10" t="n">
        <f aca="false">YEAR(E1122)</f>
        <v>2018</v>
      </c>
      <c r="Y1122" s="0" t="str">
        <f aca="false">TEXT(E1122,"yyyy-mm")</f>
        <v>2018-10</v>
      </c>
      <c r="Z1122" s="0" t="str">
        <f aca="false">"Q"&amp;ROUNDUP(MONTH(E1122)/3,0)&amp;"-"&amp;YEAR(E1122)</f>
        <v>Q4-2018</v>
      </c>
    </row>
    <row r="1123" customFormat="false" ht="14.25" hidden="false" customHeight="false" outlineLevel="0" collapsed="false">
      <c r="A1123" s="0" t="s">
        <v>1165</v>
      </c>
      <c r="B1123" s="0" t="s">
        <v>38</v>
      </c>
      <c r="C1123" s="0" t="s">
        <v>48</v>
      </c>
      <c r="D1123" s="9" t="n">
        <v>43300</v>
      </c>
      <c r="E1123" s="9" t="n">
        <v>43384</v>
      </c>
      <c r="F1123" s="9" t="n">
        <v>43397</v>
      </c>
      <c r="G1123" s="9" t="n">
        <v>43398</v>
      </c>
      <c r="H1123" s="10" t="s">
        <v>36</v>
      </c>
      <c r="I1123" s="0" t="n">
        <v>16</v>
      </c>
      <c r="J1123" s="0" t="n">
        <v>4</v>
      </c>
      <c r="K1123" s="0" t="n">
        <v>35</v>
      </c>
      <c r="L1123" s="0" t="n">
        <v>36</v>
      </c>
      <c r="M1123" s="0" t="n">
        <v>3</v>
      </c>
      <c r="N1123" s="11" t="n">
        <v>0.05</v>
      </c>
      <c r="O1123" s="12" t="n">
        <v>820.48</v>
      </c>
      <c r="P1123" s="12" t="n">
        <v>1051.9</v>
      </c>
      <c r="Q1123" s="12" t="n">
        <f aca="false">M1123*P1123*(1-N1123)</f>
        <v>2997.915</v>
      </c>
      <c r="R1123" s="12" t="n">
        <f aca="false">M1123*O1123</f>
        <v>2461.44</v>
      </c>
      <c r="S1123" s="12" t="n">
        <f aca="false">Q1123-R1123</f>
        <v>536.475</v>
      </c>
      <c r="T1123" s="11" t="n">
        <f aca="false">IFERROR(S1123/Q1123,0)</f>
        <v>0.178949369812019</v>
      </c>
      <c r="U1123" s="13" t="n">
        <f aca="false">F1123-E1123</f>
        <v>13</v>
      </c>
      <c r="V1123" s="13" t="n">
        <f aca="false">G1123-F1123</f>
        <v>1</v>
      </c>
      <c r="W1123" s="13" t="n">
        <f aca="false">G1123-E1123</f>
        <v>14</v>
      </c>
      <c r="X1123" s="10" t="n">
        <f aca="false">YEAR(E1123)</f>
        <v>2018</v>
      </c>
      <c r="Y1123" s="0" t="str">
        <f aca="false">TEXT(E1123,"yyyy-mm")</f>
        <v>2018-10</v>
      </c>
      <c r="Z1123" s="0" t="str">
        <f aca="false">"Q"&amp;ROUNDUP(MONTH(E1123)/3,0)&amp;"-"&amp;YEAR(E1123)</f>
        <v>Q4-2018</v>
      </c>
    </row>
    <row r="1124" customFormat="false" ht="14.25" hidden="false" customHeight="false" outlineLevel="0" collapsed="false">
      <c r="A1124" s="0" t="s">
        <v>1166</v>
      </c>
      <c r="B1124" s="0" t="s">
        <v>34</v>
      </c>
      <c r="C1124" s="0" t="s">
        <v>46</v>
      </c>
      <c r="D1124" s="9" t="n">
        <v>43300</v>
      </c>
      <c r="E1124" s="9" t="n">
        <v>43384</v>
      </c>
      <c r="F1124" s="9" t="n">
        <v>43409</v>
      </c>
      <c r="G1124" s="9" t="n">
        <v>43410</v>
      </c>
      <c r="H1124" s="10" t="s">
        <v>36</v>
      </c>
      <c r="I1124" s="0" t="n">
        <v>7</v>
      </c>
      <c r="J1124" s="0" t="n">
        <v>40</v>
      </c>
      <c r="K1124" s="0" t="n">
        <v>287</v>
      </c>
      <c r="L1124" s="0" t="n">
        <v>22</v>
      </c>
      <c r="M1124" s="0" t="n">
        <v>4</v>
      </c>
      <c r="N1124" s="11" t="n">
        <v>0.05</v>
      </c>
      <c r="O1124" s="12" t="n">
        <v>524.21</v>
      </c>
      <c r="P1124" s="12" t="n">
        <v>1092.1</v>
      </c>
      <c r="Q1124" s="12" t="n">
        <f aca="false">M1124*P1124*(1-N1124)</f>
        <v>4149.98</v>
      </c>
      <c r="R1124" s="12" t="n">
        <f aca="false">M1124*O1124</f>
        <v>2096.84</v>
      </c>
      <c r="S1124" s="12" t="n">
        <f aca="false">Q1124-R1124</f>
        <v>2053.14</v>
      </c>
      <c r="T1124" s="11" t="n">
        <f aca="false">IFERROR(S1124/Q1124,0)</f>
        <v>0.494734914385129</v>
      </c>
      <c r="U1124" s="13" t="n">
        <f aca="false">F1124-E1124</f>
        <v>25</v>
      </c>
      <c r="V1124" s="13" t="n">
        <f aca="false">G1124-F1124</f>
        <v>1</v>
      </c>
      <c r="W1124" s="13" t="n">
        <f aca="false">G1124-E1124</f>
        <v>26</v>
      </c>
      <c r="X1124" s="10" t="n">
        <f aca="false">YEAR(E1124)</f>
        <v>2018</v>
      </c>
      <c r="Y1124" s="0" t="str">
        <f aca="false">TEXT(E1124,"yyyy-mm")</f>
        <v>2018-10</v>
      </c>
      <c r="Z1124" s="0" t="str">
        <f aca="false">"Q"&amp;ROUNDUP(MONTH(E1124)/3,0)&amp;"-"&amp;YEAR(E1124)</f>
        <v>Q4-2018</v>
      </c>
    </row>
    <row r="1125" customFormat="false" ht="14.25" hidden="false" customHeight="false" outlineLevel="0" collapsed="false">
      <c r="A1125" s="0" t="s">
        <v>1167</v>
      </c>
      <c r="B1125" s="0" t="s">
        <v>34</v>
      </c>
      <c r="C1125" s="0" t="s">
        <v>48</v>
      </c>
      <c r="D1125" s="9" t="n">
        <v>43300</v>
      </c>
      <c r="E1125" s="9" t="n">
        <v>43384</v>
      </c>
      <c r="F1125" s="9" t="n">
        <v>43390</v>
      </c>
      <c r="G1125" s="9" t="n">
        <v>43393</v>
      </c>
      <c r="H1125" s="10" t="s">
        <v>36</v>
      </c>
      <c r="I1125" s="0" t="n">
        <v>10</v>
      </c>
      <c r="J1125" s="0" t="n">
        <v>42</v>
      </c>
      <c r="K1125" s="0" t="n">
        <v>17</v>
      </c>
      <c r="L1125" s="0" t="n">
        <v>47</v>
      </c>
      <c r="M1125" s="0" t="n">
        <v>4</v>
      </c>
      <c r="N1125" s="11" t="n">
        <v>0.15</v>
      </c>
      <c r="O1125" s="12" t="n">
        <v>1370.82</v>
      </c>
      <c r="P1125" s="12" t="n">
        <v>2492.4</v>
      </c>
      <c r="Q1125" s="12" t="n">
        <f aca="false">M1125*P1125*(1-N1125)</f>
        <v>8474.16</v>
      </c>
      <c r="R1125" s="12" t="n">
        <f aca="false">M1125*O1125</f>
        <v>5483.28</v>
      </c>
      <c r="S1125" s="12" t="n">
        <f aca="false">Q1125-R1125</f>
        <v>2990.88</v>
      </c>
      <c r="T1125" s="11" t="n">
        <f aca="false">IFERROR(S1125/Q1125,0)</f>
        <v>0.352941176470588</v>
      </c>
      <c r="U1125" s="13" t="n">
        <f aca="false">F1125-E1125</f>
        <v>6</v>
      </c>
      <c r="V1125" s="13" t="n">
        <f aca="false">G1125-F1125</f>
        <v>3</v>
      </c>
      <c r="W1125" s="13" t="n">
        <f aca="false">G1125-E1125</f>
        <v>9</v>
      </c>
      <c r="X1125" s="10" t="n">
        <f aca="false">YEAR(E1125)</f>
        <v>2018</v>
      </c>
      <c r="Y1125" s="0" t="str">
        <f aca="false">TEXT(E1125,"yyyy-mm")</f>
        <v>2018-10</v>
      </c>
      <c r="Z1125" s="0" t="str">
        <f aca="false">"Q"&amp;ROUNDUP(MONTH(E1125)/3,0)&amp;"-"&amp;YEAR(E1125)</f>
        <v>Q4-2018</v>
      </c>
    </row>
    <row r="1126" customFormat="false" ht="14.25" hidden="false" customHeight="false" outlineLevel="0" collapsed="false">
      <c r="A1126" s="0" t="s">
        <v>1168</v>
      </c>
      <c r="B1126" s="0" t="s">
        <v>41</v>
      </c>
      <c r="C1126" s="0" t="s">
        <v>58</v>
      </c>
      <c r="D1126" s="9" t="n">
        <v>43200</v>
      </c>
      <c r="E1126" s="9" t="n">
        <v>43384</v>
      </c>
      <c r="F1126" s="9" t="n">
        <v>43409</v>
      </c>
      <c r="G1126" s="9" t="n">
        <v>43419</v>
      </c>
      <c r="H1126" s="10" t="s">
        <v>36</v>
      </c>
      <c r="I1126" s="0" t="n">
        <v>24</v>
      </c>
      <c r="J1126" s="0" t="n">
        <v>17</v>
      </c>
      <c r="K1126" s="0" t="n">
        <v>355</v>
      </c>
      <c r="L1126" s="0" t="n">
        <v>16</v>
      </c>
      <c r="M1126" s="0" t="n">
        <v>6</v>
      </c>
      <c r="N1126" s="11" t="n">
        <v>0.075</v>
      </c>
      <c r="O1126" s="12" t="n">
        <v>1868.5</v>
      </c>
      <c r="P1126" s="12" t="n">
        <v>3892.7</v>
      </c>
      <c r="Q1126" s="12" t="n">
        <f aca="false">M1126*P1126*(1-N1126)</f>
        <v>21604.485</v>
      </c>
      <c r="R1126" s="12" t="n">
        <f aca="false">M1126*O1126</f>
        <v>11211</v>
      </c>
      <c r="S1126" s="12" t="n">
        <f aca="false">Q1126-R1126</f>
        <v>10393.485</v>
      </c>
      <c r="T1126" s="11" t="n">
        <f aca="false">IFERROR(S1126/Q1126,0)</f>
        <v>0.481079970200632</v>
      </c>
      <c r="U1126" s="13" t="n">
        <f aca="false">F1126-E1126</f>
        <v>25</v>
      </c>
      <c r="V1126" s="13" t="n">
        <f aca="false">G1126-F1126</f>
        <v>10</v>
      </c>
      <c r="W1126" s="13" t="n">
        <f aca="false">G1126-E1126</f>
        <v>35</v>
      </c>
      <c r="X1126" s="10" t="n">
        <f aca="false">YEAR(E1126)</f>
        <v>2018</v>
      </c>
      <c r="Y1126" s="0" t="str">
        <f aca="false">TEXT(E1126,"yyyy-mm")</f>
        <v>2018-10</v>
      </c>
      <c r="Z1126" s="0" t="str">
        <f aca="false">"Q"&amp;ROUNDUP(MONTH(E1126)/3,0)&amp;"-"&amp;YEAR(E1126)</f>
        <v>Q4-2018</v>
      </c>
    </row>
    <row r="1127" customFormat="false" ht="14.25" hidden="false" customHeight="false" outlineLevel="0" collapsed="false">
      <c r="A1127" s="0" t="s">
        <v>1169</v>
      </c>
      <c r="B1127" s="0" t="s">
        <v>41</v>
      </c>
      <c r="C1127" s="0" t="s">
        <v>58</v>
      </c>
      <c r="D1127" s="9" t="n">
        <v>43300</v>
      </c>
      <c r="E1127" s="9" t="n">
        <v>43385</v>
      </c>
      <c r="F1127" s="9" t="n">
        <v>43394</v>
      </c>
      <c r="G1127" s="9" t="n">
        <v>43400</v>
      </c>
      <c r="H1127" s="10" t="s">
        <v>36</v>
      </c>
      <c r="I1127" s="0" t="n">
        <v>20</v>
      </c>
      <c r="J1127" s="0" t="n">
        <v>21</v>
      </c>
      <c r="K1127" s="0" t="n">
        <v>367</v>
      </c>
      <c r="L1127" s="0" t="n">
        <v>33</v>
      </c>
      <c r="M1127" s="0" t="n">
        <v>7</v>
      </c>
      <c r="N1127" s="11" t="n">
        <v>0.4</v>
      </c>
      <c r="O1127" s="12" t="n">
        <v>2079.81</v>
      </c>
      <c r="P1127" s="12" t="n">
        <v>2505.8</v>
      </c>
      <c r="Q1127" s="12" t="n">
        <f aca="false">M1127*P1127*(1-N1127)</f>
        <v>10524.36</v>
      </c>
      <c r="R1127" s="12" t="n">
        <f aca="false">M1127*O1127</f>
        <v>14558.67</v>
      </c>
      <c r="S1127" s="12" t="n">
        <f aca="false">Q1127-R1127</f>
        <v>-4034.31</v>
      </c>
      <c r="T1127" s="11" t="n">
        <f aca="false">IFERROR(S1127/Q1127,0)</f>
        <v>-0.383330672839013</v>
      </c>
      <c r="U1127" s="13" t="n">
        <f aca="false">F1127-E1127</f>
        <v>9</v>
      </c>
      <c r="V1127" s="13" t="n">
        <f aca="false">G1127-F1127</f>
        <v>6</v>
      </c>
      <c r="W1127" s="13" t="n">
        <f aca="false">G1127-E1127</f>
        <v>15</v>
      </c>
      <c r="X1127" s="10" t="n">
        <f aca="false">YEAR(E1127)</f>
        <v>2018</v>
      </c>
      <c r="Y1127" s="0" t="str">
        <f aca="false">TEXT(E1127,"yyyy-mm")</f>
        <v>2018-10</v>
      </c>
      <c r="Z1127" s="0" t="str">
        <f aca="false">"Q"&amp;ROUNDUP(MONTH(E1127)/3,0)&amp;"-"&amp;YEAR(E1127)</f>
        <v>Q4-2018</v>
      </c>
    </row>
    <row r="1128" customFormat="false" ht="14.25" hidden="false" customHeight="false" outlineLevel="0" collapsed="false">
      <c r="A1128" s="0" t="s">
        <v>1170</v>
      </c>
      <c r="B1128" s="0" t="s">
        <v>43</v>
      </c>
      <c r="C1128" s="0" t="s">
        <v>35</v>
      </c>
      <c r="D1128" s="9" t="n">
        <v>43300</v>
      </c>
      <c r="E1128" s="9" t="n">
        <v>43385</v>
      </c>
      <c r="F1128" s="9" t="n">
        <v>43401</v>
      </c>
      <c r="G1128" s="9" t="n">
        <v>43405</v>
      </c>
      <c r="H1128" s="10" t="s">
        <v>36</v>
      </c>
      <c r="I1128" s="0" t="n">
        <v>27</v>
      </c>
      <c r="J1128" s="0" t="n">
        <v>50</v>
      </c>
      <c r="K1128" s="0" t="n">
        <v>253</v>
      </c>
      <c r="L1128" s="0" t="n">
        <v>43</v>
      </c>
      <c r="M1128" s="0" t="n">
        <v>8</v>
      </c>
      <c r="N1128" s="11" t="n">
        <v>0.1</v>
      </c>
      <c r="O1128" s="12" t="n">
        <v>395.57</v>
      </c>
      <c r="P1128" s="12" t="n">
        <v>824.1</v>
      </c>
      <c r="Q1128" s="12" t="n">
        <f aca="false">M1128*P1128*(1-N1128)</f>
        <v>5933.52</v>
      </c>
      <c r="R1128" s="12" t="n">
        <f aca="false">M1128*O1128</f>
        <v>3164.56</v>
      </c>
      <c r="S1128" s="12" t="n">
        <f aca="false">Q1128-R1128</f>
        <v>2768.96</v>
      </c>
      <c r="T1128" s="11" t="n">
        <f aca="false">IFERROR(S1128/Q1128,0)</f>
        <v>0.466663970122288</v>
      </c>
      <c r="U1128" s="13" t="n">
        <f aca="false">F1128-E1128</f>
        <v>16</v>
      </c>
      <c r="V1128" s="13" t="n">
        <f aca="false">G1128-F1128</f>
        <v>4</v>
      </c>
      <c r="W1128" s="13" t="n">
        <f aca="false">G1128-E1128</f>
        <v>20</v>
      </c>
      <c r="X1128" s="10" t="n">
        <f aca="false">YEAR(E1128)</f>
        <v>2018</v>
      </c>
      <c r="Y1128" s="0" t="str">
        <f aca="false">TEXT(E1128,"yyyy-mm")</f>
        <v>2018-10</v>
      </c>
      <c r="Z1128" s="0" t="str">
        <f aca="false">"Q"&amp;ROUNDUP(MONTH(E1128)/3,0)&amp;"-"&amp;YEAR(E1128)</f>
        <v>Q4-2018</v>
      </c>
    </row>
    <row r="1129" customFormat="false" ht="14.25" hidden="false" customHeight="false" outlineLevel="0" collapsed="false">
      <c r="A1129" s="0" t="s">
        <v>1171</v>
      </c>
      <c r="B1129" s="0" t="s">
        <v>41</v>
      </c>
      <c r="C1129" s="0" t="s">
        <v>35</v>
      </c>
      <c r="D1129" s="9" t="n">
        <v>43300</v>
      </c>
      <c r="E1129" s="9" t="n">
        <v>43385</v>
      </c>
      <c r="F1129" s="9" t="n">
        <v>43400</v>
      </c>
      <c r="G1129" s="9" t="n">
        <v>43405</v>
      </c>
      <c r="H1129" s="10" t="s">
        <v>36</v>
      </c>
      <c r="I1129" s="0" t="n">
        <v>21</v>
      </c>
      <c r="J1129" s="0" t="n">
        <v>35</v>
      </c>
      <c r="K1129" s="0" t="n">
        <v>253</v>
      </c>
      <c r="L1129" s="0" t="n">
        <v>10</v>
      </c>
      <c r="M1129" s="0" t="n">
        <v>8</v>
      </c>
      <c r="N1129" s="11" t="n">
        <v>0.05</v>
      </c>
      <c r="O1129" s="12" t="n">
        <v>441.66</v>
      </c>
      <c r="P1129" s="12" t="n">
        <v>690.1</v>
      </c>
      <c r="Q1129" s="12" t="n">
        <f aca="false">M1129*P1129*(1-N1129)</f>
        <v>5244.76</v>
      </c>
      <c r="R1129" s="12" t="n">
        <f aca="false">M1129*O1129</f>
        <v>3533.28</v>
      </c>
      <c r="S1129" s="12" t="n">
        <f aca="false">Q1129-R1129</f>
        <v>1711.48</v>
      </c>
      <c r="T1129" s="11" t="n">
        <f aca="false">IFERROR(S1129/Q1129,0)</f>
        <v>0.326321890801486</v>
      </c>
      <c r="U1129" s="13" t="n">
        <f aca="false">F1129-E1129</f>
        <v>15</v>
      </c>
      <c r="V1129" s="13" t="n">
        <f aca="false">G1129-F1129</f>
        <v>5</v>
      </c>
      <c r="W1129" s="13" t="n">
        <f aca="false">G1129-E1129</f>
        <v>20</v>
      </c>
      <c r="X1129" s="10" t="n">
        <f aca="false">YEAR(E1129)</f>
        <v>2018</v>
      </c>
      <c r="Y1129" s="0" t="str">
        <f aca="false">TEXT(E1129,"yyyy-mm")</f>
        <v>2018-10</v>
      </c>
      <c r="Z1129" s="0" t="str">
        <f aca="false">"Q"&amp;ROUNDUP(MONTH(E1129)/3,0)&amp;"-"&amp;YEAR(E1129)</f>
        <v>Q4-2018</v>
      </c>
    </row>
    <row r="1130" customFormat="false" ht="14.25" hidden="false" customHeight="false" outlineLevel="0" collapsed="false">
      <c r="A1130" s="0" t="s">
        <v>1172</v>
      </c>
      <c r="B1130" s="0" t="s">
        <v>34</v>
      </c>
      <c r="C1130" s="0" t="s">
        <v>79</v>
      </c>
      <c r="D1130" s="9" t="n">
        <v>43300</v>
      </c>
      <c r="E1130" s="9" t="n">
        <v>43385</v>
      </c>
      <c r="F1130" s="9" t="n">
        <v>43410</v>
      </c>
      <c r="G1130" s="9" t="n">
        <v>43416</v>
      </c>
      <c r="H1130" s="10" t="s">
        <v>36</v>
      </c>
      <c r="I1130" s="0" t="n">
        <v>10</v>
      </c>
      <c r="J1130" s="0" t="n">
        <v>25</v>
      </c>
      <c r="K1130" s="0" t="n">
        <v>66</v>
      </c>
      <c r="L1130" s="0" t="n">
        <v>21</v>
      </c>
      <c r="M1130" s="0" t="n">
        <v>5</v>
      </c>
      <c r="N1130" s="11" t="n">
        <v>0.2</v>
      </c>
      <c r="O1130" s="12" t="n">
        <v>1206.2</v>
      </c>
      <c r="P1130" s="12" t="n">
        <v>2365.1</v>
      </c>
      <c r="Q1130" s="12" t="n">
        <f aca="false">M1130*P1130*(1-N1130)</f>
        <v>9460.4</v>
      </c>
      <c r="R1130" s="12" t="n">
        <f aca="false">M1130*O1130</f>
        <v>6031</v>
      </c>
      <c r="S1130" s="12" t="n">
        <f aca="false">Q1130-R1130</f>
        <v>3429.4</v>
      </c>
      <c r="T1130" s="11" t="n">
        <f aca="false">IFERROR(S1130/Q1130,0)</f>
        <v>0.362500528518879</v>
      </c>
      <c r="U1130" s="13" t="n">
        <f aca="false">F1130-E1130</f>
        <v>25</v>
      </c>
      <c r="V1130" s="13" t="n">
        <f aca="false">G1130-F1130</f>
        <v>6</v>
      </c>
      <c r="W1130" s="13" t="n">
        <f aca="false">G1130-E1130</f>
        <v>31</v>
      </c>
      <c r="X1130" s="10" t="n">
        <f aca="false">YEAR(E1130)</f>
        <v>2018</v>
      </c>
      <c r="Y1130" s="0" t="str">
        <f aca="false">TEXT(E1130,"yyyy-mm")</f>
        <v>2018-10</v>
      </c>
      <c r="Z1130" s="0" t="str">
        <f aca="false">"Q"&amp;ROUNDUP(MONTH(E1130)/3,0)&amp;"-"&amp;YEAR(E1130)</f>
        <v>Q4-2018</v>
      </c>
    </row>
    <row r="1131" customFormat="false" ht="14.25" hidden="false" customHeight="false" outlineLevel="0" collapsed="false">
      <c r="A1131" s="0" t="s">
        <v>1173</v>
      </c>
      <c r="B1131" s="0" t="s">
        <v>34</v>
      </c>
      <c r="C1131" s="0" t="s">
        <v>79</v>
      </c>
      <c r="D1131" s="9" t="n">
        <v>43300</v>
      </c>
      <c r="E1131" s="9" t="n">
        <v>43385</v>
      </c>
      <c r="F1131" s="9" t="n">
        <v>43405</v>
      </c>
      <c r="G1131" s="9" t="n">
        <v>43410</v>
      </c>
      <c r="H1131" s="10" t="s">
        <v>36</v>
      </c>
      <c r="I1131" s="0" t="n">
        <v>11</v>
      </c>
      <c r="J1131" s="0" t="n">
        <v>42</v>
      </c>
      <c r="K1131" s="0" t="n">
        <v>65</v>
      </c>
      <c r="L1131" s="0" t="n">
        <v>22</v>
      </c>
      <c r="M1131" s="0" t="n">
        <v>8</v>
      </c>
      <c r="N1131" s="11" t="n">
        <v>0.3</v>
      </c>
      <c r="O1131" s="12" t="n">
        <v>460.96</v>
      </c>
      <c r="P1131" s="12" t="n">
        <v>1072</v>
      </c>
      <c r="Q1131" s="12" t="n">
        <f aca="false">M1131*P1131*(1-N1131)</f>
        <v>6003.2</v>
      </c>
      <c r="R1131" s="12" t="n">
        <f aca="false">M1131*O1131</f>
        <v>3687.68</v>
      </c>
      <c r="S1131" s="12" t="n">
        <f aca="false">Q1131-R1131</f>
        <v>2315.52</v>
      </c>
      <c r="T1131" s="11" t="n">
        <f aca="false">IFERROR(S1131/Q1131,0)</f>
        <v>0.385714285714286</v>
      </c>
      <c r="U1131" s="13" t="n">
        <f aca="false">F1131-E1131</f>
        <v>20</v>
      </c>
      <c r="V1131" s="13" t="n">
        <f aca="false">G1131-F1131</f>
        <v>5</v>
      </c>
      <c r="W1131" s="13" t="n">
        <f aca="false">G1131-E1131</f>
        <v>25</v>
      </c>
      <c r="X1131" s="10" t="n">
        <f aca="false">YEAR(E1131)</f>
        <v>2018</v>
      </c>
      <c r="Y1131" s="0" t="str">
        <f aca="false">TEXT(E1131,"yyyy-mm")</f>
        <v>2018-10</v>
      </c>
      <c r="Z1131" s="0" t="str">
        <f aca="false">"Q"&amp;ROUNDUP(MONTH(E1131)/3,0)&amp;"-"&amp;YEAR(E1131)</f>
        <v>Q4-2018</v>
      </c>
    </row>
    <row r="1132" customFormat="false" ht="14.25" hidden="false" customHeight="false" outlineLevel="0" collapsed="false">
      <c r="A1132" s="0" t="s">
        <v>1174</v>
      </c>
      <c r="B1132" s="0" t="s">
        <v>38</v>
      </c>
      <c r="C1132" s="0" t="s">
        <v>58</v>
      </c>
      <c r="D1132" s="9" t="n">
        <v>43300</v>
      </c>
      <c r="E1132" s="9" t="n">
        <v>43385</v>
      </c>
      <c r="F1132" s="9" t="n">
        <v>43390</v>
      </c>
      <c r="G1132" s="9" t="n">
        <v>43391</v>
      </c>
      <c r="H1132" s="10" t="s">
        <v>36</v>
      </c>
      <c r="I1132" s="0" t="n">
        <v>15</v>
      </c>
      <c r="J1132" s="0" t="n">
        <v>17</v>
      </c>
      <c r="K1132" s="0" t="n">
        <v>355</v>
      </c>
      <c r="L1132" s="0" t="n">
        <v>29</v>
      </c>
      <c r="M1132" s="0" t="n">
        <v>3</v>
      </c>
      <c r="N1132" s="11" t="n">
        <v>0.075</v>
      </c>
      <c r="O1132" s="12" t="n">
        <v>468.73</v>
      </c>
      <c r="P1132" s="12" t="n">
        <v>1065.3</v>
      </c>
      <c r="Q1132" s="12" t="n">
        <f aca="false">M1132*P1132*(1-N1132)</f>
        <v>2956.2075</v>
      </c>
      <c r="R1132" s="12" t="n">
        <f aca="false">M1132*O1132</f>
        <v>1406.19</v>
      </c>
      <c r="S1132" s="12" t="n">
        <f aca="false">Q1132-R1132</f>
        <v>1550.0175</v>
      </c>
      <c r="T1132" s="11" t="n">
        <f aca="false">IFERROR(S1132/Q1132,0)</f>
        <v>0.524326353951812</v>
      </c>
      <c r="U1132" s="13" t="n">
        <f aca="false">F1132-E1132</f>
        <v>5</v>
      </c>
      <c r="V1132" s="13" t="n">
        <f aca="false">G1132-F1132</f>
        <v>1</v>
      </c>
      <c r="W1132" s="13" t="n">
        <f aca="false">G1132-E1132</f>
        <v>6</v>
      </c>
      <c r="X1132" s="10" t="n">
        <f aca="false">YEAR(E1132)</f>
        <v>2018</v>
      </c>
      <c r="Y1132" s="0" t="str">
        <f aca="false">TEXT(E1132,"yyyy-mm")</f>
        <v>2018-10</v>
      </c>
      <c r="Z1132" s="0" t="str">
        <f aca="false">"Q"&amp;ROUNDUP(MONTH(E1132)/3,0)&amp;"-"&amp;YEAR(E1132)</f>
        <v>Q4-2018</v>
      </c>
    </row>
    <row r="1133" customFormat="false" ht="14.25" hidden="false" customHeight="false" outlineLevel="0" collapsed="false">
      <c r="A1133" s="0" t="s">
        <v>1175</v>
      </c>
      <c r="B1133" s="0" t="s">
        <v>38</v>
      </c>
      <c r="C1133" s="0" t="s">
        <v>35</v>
      </c>
      <c r="D1133" s="9" t="n">
        <v>43300</v>
      </c>
      <c r="E1133" s="9" t="n">
        <v>43385</v>
      </c>
      <c r="F1133" s="9" t="n">
        <v>43392</v>
      </c>
      <c r="G1133" s="9" t="n">
        <v>43402</v>
      </c>
      <c r="H1133" s="10" t="s">
        <v>36</v>
      </c>
      <c r="I1133" s="0" t="n">
        <v>18</v>
      </c>
      <c r="J1133" s="0" t="n">
        <v>8</v>
      </c>
      <c r="K1133" s="0" t="n">
        <v>256</v>
      </c>
      <c r="L1133" s="0" t="n">
        <v>11</v>
      </c>
      <c r="M1133" s="0" t="n">
        <v>7</v>
      </c>
      <c r="N1133" s="11" t="n">
        <v>0.1</v>
      </c>
      <c r="O1133" s="12" t="n">
        <v>1396.55</v>
      </c>
      <c r="P1133" s="12" t="n">
        <v>2586.2</v>
      </c>
      <c r="Q1133" s="12" t="n">
        <f aca="false">M1133*P1133*(1-N1133)</f>
        <v>16293.06</v>
      </c>
      <c r="R1133" s="12" t="n">
        <f aca="false">M1133*O1133</f>
        <v>9775.85</v>
      </c>
      <c r="S1133" s="12" t="n">
        <f aca="false">Q1133-R1133</f>
        <v>6517.21</v>
      </c>
      <c r="T1133" s="11" t="n">
        <f aca="false">IFERROR(S1133/Q1133,0)</f>
        <v>0.399999140738449</v>
      </c>
      <c r="U1133" s="13" t="n">
        <f aca="false">F1133-E1133</f>
        <v>7</v>
      </c>
      <c r="V1133" s="13" t="n">
        <f aca="false">G1133-F1133</f>
        <v>10</v>
      </c>
      <c r="W1133" s="13" t="n">
        <f aca="false">G1133-E1133</f>
        <v>17</v>
      </c>
      <c r="X1133" s="10" t="n">
        <f aca="false">YEAR(E1133)</f>
        <v>2018</v>
      </c>
      <c r="Y1133" s="0" t="str">
        <f aca="false">TEXT(E1133,"yyyy-mm")</f>
        <v>2018-10</v>
      </c>
      <c r="Z1133" s="0" t="str">
        <f aca="false">"Q"&amp;ROUNDUP(MONTH(E1133)/3,0)&amp;"-"&amp;YEAR(E1133)</f>
        <v>Q4-2018</v>
      </c>
    </row>
    <row r="1134" customFormat="false" ht="14.25" hidden="false" customHeight="false" outlineLevel="0" collapsed="false">
      <c r="A1134" s="0" t="s">
        <v>1176</v>
      </c>
      <c r="B1134" s="0" t="s">
        <v>34</v>
      </c>
      <c r="C1134" s="0" t="s">
        <v>46</v>
      </c>
      <c r="D1134" s="9" t="n">
        <v>43300</v>
      </c>
      <c r="E1134" s="9" t="n">
        <v>43386</v>
      </c>
      <c r="F1134" s="9" t="n">
        <v>43398</v>
      </c>
      <c r="G1134" s="9" t="n">
        <v>43408</v>
      </c>
      <c r="H1134" s="10" t="s">
        <v>36</v>
      </c>
      <c r="I1134" s="0" t="n">
        <v>6</v>
      </c>
      <c r="J1134" s="0" t="n">
        <v>46</v>
      </c>
      <c r="K1134" s="0" t="n">
        <v>325</v>
      </c>
      <c r="L1134" s="0" t="n">
        <v>8</v>
      </c>
      <c r="M1134" s="0" t="n">
        <v>2</v>
      </c>
      <c r="N1134" s="11" t="n">
        <v>0.05</v>
      </c>
      <c r="O1134" s="12" t="n">
        <v>151.62</v>
      </c>
      <c r="P1134" s="12" t="n">
        <v>207.7</v>
      </c>
      <c r="Q1134" s="12" t="n">
        <f aca="false">M1134*P1134*(1-N1134)</f>
        <v>394.63</v>
      </c>
      <c r="R1134" s="12" t="n">
        <f aca="false">M1134*O1134</f>
        <v>303.24</v>
      </c>
      <c r="S1134" s="12" t="n">
        <f aca="false">Q1134-R1134</f>
        <v>91.3899999999999</v>
      </c>
      <c r="T1134" s="11" t="n">
        <f aca="false">IFERROR(S1134/Q1134,0)</f>
        <v>0.231584015406837</v>
      </c>
      <c r="U1134" s="13" t="n">
        <f aca="false">F1134-E1134</f>
        <v>12</v>
      </c>
      <c r="V1134" s="13" t="n">
        <f aca="false">G1134-F1134</f>
        <v>10</v>
      </c>
      <c r="W1134" s="13" t="n">
        <f aca="false">G1134-E1134</f>
        <v>22</v>
      </c>
      <c r="X1134" s="10" t="n">
        <f aca="false">YEAR(E1134)</f>
        <v>2018</v>
      </c>
      <c r="Y1134" s="0" t="str">
        <f aca="false">TEXT(E1134,"yyyy-mm")</f>
        <v>2018-10</v>
      </c>
      <c r="Z1134" s="0" t="str">
        <f aca="false">"Q"&amp;ROUNDUP(MONTH(E1134)/3,0)&amp;"-"&amp;YEAR(E1134)</f>
        <v>Q4-2018</v>
      </c>
    </row>
    <row r="1135" customFormat="false" ht="14.25" hidden="false" customHeight="false" outlineLevel="0" collapsed="false">
      <c r="A1135" s="0" t="s">
        <v>1177</v>
      </c>
      <c r="B1135" s="0" t="s">
        <v>38</v>
      </c>
      <c r="C1135" s="0" t="s">
        <v>48</v>
      </c>
      <c r="D1135" s="9" t="n">
        <v>43300</v>
      </c>
      <c r="E1135" s="9" t="n">
        <v>43386</v>
      </c>
      <c r="F1135" s="9" t="n">
        <v>43389</v>
      </c>
      <c r="G1135" s="9" t="n">
        <v>43398</v>
      </c>
      <c r="H1135" s="10" t="s">
        <v>36</v>
      </c>
      <c r="I1135" s="0" t="n">
        <v>15</v>
      </c>
      <c r="J1135" s="0" t="n">
        <v>26</v>
      </c>
      <c r="K1135" s="0" t="n">
        <v>47</v>
      </c>
      <c r="L1135" s="0" t="n">
        <v>7</v>
      </c>
      <c r="M1135" s="0" t="n">
        <v>5</v>
      </c>
      <c r="N1135" s="11" t="n">
        <v>0.075</v>
      </c>
      <c r="O1135" s="12" t="n">
        <v>2283.76</v>
      </c>
      <c r="P1135" s="12" t="n">
        <v>4006.6</v>
      </c>
      <c r="Q1135" s="12" t="n">
        <f aca="false">M1135*P1135*(1-N1135)</f>
        <v>18530.525</v>
      </c>
      <c r="R1135" s="12" t="n">
        <f aca="false">M1135*O1135</f>
        <v>11418.8</v>
      </c>
      <c r="S1135" s="12" t="n">
        <f aca="false">Q1135-R1135</f>
        <v>7111.725</v>
      </c>
      <c r="T1135" s="11" t="n">
        <f aca="false">IFERROR(S1135/Q1135,0)</f>
        <v>0.383784323433902</v>
      </c>
      <c r="U1135" s="13" t="n">
        <f aca="false">F1135-E1135</f>
        <v>3</v>
      </c>
      <c r="V1135" s="13" t="n">
        <f aca="false">G1135-F1135</f>
        <v>9</v>
      </c>
      <c r="W1135" s="13" t="n">
        <f aca="false">G1135-E1135</f>
        <v>12</v>
      </c>
      <c r="X1135" s="10" t="n">
        <f aca="false">YEAR(E1135)</f>
        <v>2018</v>
      </c>
      <c r="Y1135" s="0" t="str">
        <f aca="false">TEXT(E1135,"yyyy-mm")</f>
        <v>2018-10</v>
      </c>
      <c r="Z1135" s="0" t="str">
        <f aca="false">"Q"&amp;ROUNDUP(MONTH(E1135)/3,0)&amp;"-"&amp;YEAR(E1135)</f>
        <v>Q4-2018</v>
      </c>
    </row>
    <row r="1136" customFormat="false" ht="14.25" hidden="false" customHeight="false" outlineLevel="0" collapsed="false">
      <c r="A1136" s="0" t="s">
        <v>1178</v>
      </c>
      <c r="B1136" s="0" t="s">
        <v>34</v>
      </c>
      <c r="C1136" s="0" t="s">
        <v>48</v>
      </c>
      <c r="D1136" s="9" t="n">
        <v>43300</v>
      </c>
      <c r="E1136" s="9" t="n">
        <v>43386</v>
      </c>
      <c r="F1136" s="9" t="n">
        <v>43393</v>
      </c>
      <c r="G1136" s="9" t="n">
        <v>43397</v>
      </c>
      <c r="H1136" s="10" t="s">
        <v>36</v>
      </c>
      <c r="I1136" s="0" t="n">
        <v>10</v>
      </c>
      <c r="J1136" s="0" t="n">
        <v>40</v>
      </c>
      <c r="K1136" s="0" t="n">
        <v>56</v>
      </c>
      <c r="L1136" s="0" t="n">
        <v>9</v>
      </c>
      <c r="M1136" s="0" t="n">
        <v>6</v>
      </c>
      <c r="N1136" s="11" t="n">
        <v>0.15</v>
      </c>
      <c r="O1136" s="12" t="n">
        <v>1095.85</v>
      </c>
      <c r="P1136" s="12" t="n">
        <v>2331.6</v>
      </c>
      <c r="Q1136" s="12" t="n">
        <f aca="false">M1136*P1136*(1-N1136)</f>
        <v>11891.16</v>
      </c>
      <c r="R1136" s="12" t="n">
        <f aca="false">M1136*O1136</f>
        <v>6575.1</v>
      </c>
      <c r="S1136" s="12" t="n">
        <f aca="false">Q1136-R1136</f>
        <v>5316.06</v>
      </c>
      <c r="T1136" s="11" t="n">
        <f aca="false">IFERROR(S1136/Q1136,0)</f>
        <v>0.44705983268243</v>
      </c>
      <c r="U1136" s="13" t="n">
        <f aca="false">F1136-E1136</f>
        <v>7</v>
      </c>
      <c r="V1136" s="13" t="n">
        <f aca="false">G1136-F1136</f>
        <v>4</v>
      </c>
      <c r="W1136" s="13" t="n">
        <f aca="false">G1136-E1136</f>
        <v>11</v>
      </c>
      <c r="X1136" s="10" t="n">
        <f aca="false">YEAR(E1136)</f>
        <v>2018</v>
      </c>
      <c r="Y1136" s="0" t="str">
        <f aca="false">TEXT(E1136,"yyyy-mm")</f>
        <v>2018-10</v>
      </c>
      <c r="Z1136" s="0" t="str">
        <f aca="false">"Q"&amp;ROUNDUP(MONTH(E1136)/3,0)&amp;"-"&amp;YEAR(E1136)</f>
        <v>Q4-2018</v>
      </c>
    </row>
    <row r="1137" customFormat="false" ht="14.25" hidden="false" customHeight="false" outlineLevel="0" collapsed="false">
      <c r="A1137" s="0" t="s">
        <v>1179</v>
      </c>
      <c r="B1137" s="0" t="s">
        <v>41</v>
      </c>
      <c r="C1137" s="0" t="s">
        <v>39</v>
      </c>
      <c r="D1137" s="9" t="n">
        <v>43300</v>
      </c>
      <c r="E1137" s="9" t="n">
        <v>43386</v>
      </c>
      <c r="F1137" s="9" t="n">
        <v>43397</v>
      </c>
      <c r="G1137" s="9" t="n">
        <v>43403</v>
      </c>
      <c r="H1137" s="10" t="s">
        <v>36</v>
      </c>
      <c r="I1137" s="0" t="n">
        <v>24</v>
      </c>
      <c r="J1137" s="0" t="n">
        <v>31</v>
      </c>
      <c r="K1137" s="0" t="n">
        <v>100</v>
      </c>
      <c r="L1137" s="0" t="n">
        <v>41</v>
      </c>
      <c r="M1137" s="0" t="n">
        <v>7</v>
      </c>
      <c r="N1137" s="11" t="n">
        <v>0.3</v>
      </c>
      <c r="O1137" s="12" t="n">
        <v>600.86</v>
      </c>
      <c r="P1137" s="12" t="n">
        <v>1018.4</v>
      </c>
      <c r="Q1137" s="12" t="n">
        <f aca="false">M1137*P1137*(1-N1137)</f>
        <v>4990.16</v>
      </c>
      <c r="R1137" s="12" t="n">
        <f aca="false">M1137*O1137</f>
        <v>4206.02</v>
      </c>
      <c r="S1137" s="12" t="n">
        <f aca="false">Q1137-R1137</f>
        <v>784.139999999999</v>
      </c>
      <c r="T1137" s="11" t="n">
        <f aca="false">IFERROR(S1137/Q1137,0)</f>
        <v>0.157137246100325</v>
      </c>
      <c r="U1137" s="13" t="n">
        <f aca="false">F1137-E1137</f>
        <v>11</v>
      </c>
      <c r="V1137" s="13" t="n">
        <f aca="false">G1137-F1137</f>
        <v>6</v>
      </c>
      <c r="W1137" s="13" t="n">
        <f aca="false">G1137-E1137</f>
        <v>17</v>
      </c>
      <c r="X1137" s="10" t="n">
        <f aca="false">YEAR(E1137)</f>
        <v>2018</v>
      </c>
      <c r="Y1137" s="0" t="str">
        <f aca="false">TEXT(E1137,"yyyy-mm")</f>
        <v>2018-10</v>
      </c>
      <c r="Z1137" s="0" t="str">
        <f aca="false">"Q"&amp;ROUNDUP(MONTH(E1137)/3,0)&amp;"-"&amp;YEAR(E1137)</f>
        <v>Q4-2018</v>
      </c>
    </row>
    <row r="1138" customFormat="false" ht="14.25" hidden="false" customHeight="false" outlineLevel="0" collapsed="false">
      <c r="A1138" s="0" t="s">
        <v>1180</v>
      </c>
      <c r="B1138" s="0" t="s">
        <v>38</v>
      </c>
      <c r="C1138" s="0" t="s">
        <v>48</v>
      </c>
      <c r="D1138" s="9" t="n">
        <v>43300</v>
      </c>
      <c r="E1138" s="9" t="n">
        <v>43386</v>
      </c>
      <c r="F1138" s="9" t="n">
        <v>43406</v>
      </c>
      <c r="G1138" s="9" t="n">
        <v>43416</v>
      </c>
      <c r="H1138" s="10" t="s">
        <v>36</v>
      </c>
      <c r="I1138" s="0" t="n">
        <v>19</v>
      </c>
      <c r="J1138" s="0" t="n">
        <v>18</v>
      </c>
      <c r="K1138" s="0" t="n">
        <v>12</v>
      </c>
      <c r="L1138" s="0" t="n">
        <v>20</v>
      </c>
      <c r="M1138" s="0" t="n">
        <v>3</v>
      </c>
      <c r="N1138" s="11" t="n">
        <v>0.2</v>
      </c>
      <c r="O1138" s="12" t="n">
        <v>4108.44</v>
      </c>
      <c r="P1138" s="12" t="n">
        <v>5628</v>
      </c>
      <c r="Q1138" s="12" t="n">
        <f aca="false">M1138*P1138*(1-N1138)</f>
        <v>13507.2</v>
      </c>
      <c r="R1138" s="12" t="n">
        <f aca="false">M1138*O1138</f>
        <v>12325.32</v>
      </c>
      <c r="S1138" s="12" t="n">
        <f aca="false">Q1138-R1138</f>
        <v>1181.88</v>
      </c>
      <c r="T1138" s="11" t="n">
        <f aca="false">IFERROR(S1138/Q1138,0)</f>
        <v>0.0875000000000001</v>
      </c>
      <c r="U1138" s="13" t="n">
        <f aca="false">F1138-E1138</f>
        <v>20</v>
      </c>
      <c r="V1138" s="13" t="n">
        <f aca="false">G1138-F1138</f>
        <v>10</v>
      </c>
      <c r="W1138" s="13" t="n">
        <f aca="false">G1138-E1138</f>
        <v>30</v>
      </c>
      <c r="X1138" s="10" t="n">
        <f aca="false">YEAR(E1138)</f>
        <v>2018</v>
      </c>
      <c r="Y1138" s="0" t="str">
        <f aca="false">TEXT(E1138,"yyyy-mm")</f>
        <v>2018-10</v>
      </c>
      <c r="Z1138" s="0" t="str">
        <f aca="false">"Q"&amp;ROUNDUP(MONTH(E1138)/3,0)&amp;"-"&amp;YEAR(E1138)</f>
        <v>Q4-2018</v>
      </c>
    </row>
    <row r="1139" customFormat="false" ht="14.25" hidden="false" customHeight="false" outlineLevel="0" collapsed="false">
      <c r="A1139" s="0" t="s">
        <v>1181</v>
      </c>
      <c r="B1139" s="0" t="s">
        <v>41</v>
      </c>
      <c r="C1139" s="0" t="s">
        <v>39</v>
      </c>
      <c r="D1139" s="9" t="n">
        <v>43300</v>
      </c>
      <c r="E1139" s="9" t="n">
        <v>43386</v>
      </c>
      <c r="F1139" s="9" t="n">
        <v>43411</v>
      </c>
      <c r="G1139" s="9" t="n">
        <v>43415</v>
      </c>
      <c r="H1139" s="10" t="s">
        <v>36</v>
      </c>
      <c r="I1139" s="0" t="n">
        <v>24</v>
      </c>
      <c r="J1139" s="0" t="n">
        <v>49</v>
      </c>
      <c r="K1139" s="0" t="n">
        <v>119</v>
      </c>
      <c r="L1139" s="0" t="n">
        <v>8</v>
      </c>
      <c r="M1139" s="0" t="n">
        <v>3</v>
      </c>
      <c r="N1139" s="11" t="n">
        <v>0.2</v>
      </c>
      <c r="O1139" s="12" t="n">
        <v>1782.2</v>
      </c>
      <c r="P1139" s="12" t="n">
        <v>2546</v>
      </c>
      <c r="Q1139" s="12" t="n">
        <f aca="false">M1139*P1139*(1-N1139)</f>
        <v>6110.4</v>
      </c>
      <c r="R1139" s="12" t="n">
        <f aca="false">M1139*O1139</f>
        <v>5346.6</v>
      </c>
      <c r="S1139" s="12" t="n">
        <f aca="false">Q1139-R1139</f>
        <v>763.8</v>
      </c>
      <c r="T1139" s="11" t="n">
        <f aca="false">IFERROR(S1139/Q1139,0)</f>
        <v>0.125</v>
      </c>
      <c r="U1139" s="13" t="n">
        <f aca="false">F1139-E1139</f>
        <v>25</v>
      </c>
      <c r="V1139" s="13" t="n">
        <f aca="false">G1139-F1139</f>
        <v>4</v>
      </c>
      <c r="W1139" s="13" t="n">
        <f aca="false">G1139-E1139</f>
        <v>29</v>
      </c>
      <c r="X1139" s="10" t="n">
        <f aca="false">YEAR(E1139)</f>
        <v>2018</v>
      </c>
      <c r="Y1139" s="0" t="str">
        <f aca="false">TEXT(E1139,"yyyy-mm")</f>
        <v>2018-10</v>
      </c>
      <c r="Z1139" s="0" t="str">
        <f aca="false">"Q"&amp;ROUNDUP(MONTH(E1139)/3,0)&amp;"-"&amp;YEAR(E1139)</f>
        <v>Q4-2018</v>
      </c>
    </row>
    <row r="1140" customFormat="false" ht="14.25" hidden="false" customHeight="false" outlineLevel="0" collapsed="false">
      <c r="A1140" s="0" t="s">
        <v>1182</v>
      </c>
      <c r="B1140" s="0" t="s">
        <v>38</v>
      </c>
      <c r="C1140" s="0" t="s">
        <v>58</v>
      </c>
      <c r="D1140" s="9" t="n">
        <v>43300</v>
      </c>
      <c r="E1140" s="9" t="n">
        <v>43386</v>
      </c>
      <c r="F1140" s="9" t="n">
        <v>43397</v>
      </c>
      <c r="G1140" s="9" t="n">
        <v>43400</v>
      </c>
      <c r="H1140" s="10" t="s">
        <v>36</v>
      </c>
      <c r="I1140" s="0" t="n">
        <v>14</v>
      </c>
      <c r="J1140" s="0" t="n">
        <v>19</v>
      </c>
      <c r="K1140" s="0" t="n">
        <v>331</v>
      </c>
      <c r="L1140" s="0" t="n">
        <v>10</v>
      </c>
      <c r="M1140" s="0" t="n">
        <v>5</v>
      </c>
      <c r="N1140" s="11" t="n">
        <v>0.075</v>
      </c>
      <c r="O1140" s="12" t="n">
        <v>668.93</v>
      </c>
      <c r="P1140" s="12" t="n">
        <v>857.6</v>
      </c>
      <c r="Q1140" s="12" t="n">
        <f aca="false">M1140*P1140*(1-N1140)</f>
        <v>3966.4</v>
      </c>
      <c r="R1140" s="12" t="n">
        <f aca="false">M1140*O1140</f>
        <v>3344.65</v>
      </c>
      <c r="S1140" s="12" t="n">
        <f aca="false">Q1140-R1140</f>
        <v>621.750000000001</v>
      </c>
      <c r="T1140" s="11" t="n">
        <f aca="false">IFERROR(S1140/Q1140,0)</f>
        <v>0.156754235578863</v>
      </c>
      <c r="U1140" s="13" t="n">
        <f aca="false">F1140-E1140</f>
        <v>11</v>
      </c>
      <c r="V1140" s="13" t="n">
        <f aca="false">G1140-F1140</f>
        <v>3</v>
      </c>
      <c r="W1140" s="13" t="n">
        <f aca="false">G1140-E1140</f>
        <v>14</v>
      </c>
      <c r="X1140" s="10" t="n">
        <f aca="false">YEAR(E1140)</f>
        <v>2018</v>
      </c>
      <c r="Y1140" s="0" t="str">
        <f aca="false">TEXT(E1140,"yyyy-mm")</f>
        <v>2018-10</v>
      </c>
      <c r="Z1140" s="0" t="str">
        <f aca="false">"Q"&amp;ROUNDUP(MONTH(E1140)/3,0)&amp;"-"&amp;YEAR(E1140)</f>
        <v>Q4-2018</v>
      </c>
    </row>
    <row r="1141" customFormat="false" ht="14.25" hidden="false" customHeight="false" outlineLevel="0" collapsed="false">
      <c r="A1141" s="0" t="s">
        <v>1183</v>
      </c>
      <c r="B1141" s="0" t="s">
        <v>34</v>
      </c>
      <c r="C1141" s="0" t="s">
        <v>39</v>
      </c>
      <c r="D1141" s="9" t="n">
        <v>43300</v>
      </c>
      <c r="E1141" s="9" t="n">
        <v>43387</v>
      </c>
      <c r="F1141" s="9" t="n">
        <v>43411</v>
      </c>
      <c r="G1141" s="9" t="n">
        <v>43412</v>
      </c>
      <c r="H1141" s="10" t="s">
        <v>36</v>
      </c>
      <c r="I1141" s="0" t="n">
        <v>8</v>
      </c>
      <c r="J1141" s="0" t="n">
        <v>16</v>
      </c>
      <c r="K1141" s="0" t="n">
        <v>88</v>
      </c>
      <c r="L1141" s="0" t="n">
        <v>43</v>
      </c>
      <c r="M1141" s="0" t="n">
        <v>7</v>
      </c>
      <c r="N1141" s="11" t="n">
        <v>0.075</v>
      </c>
      <c r="O1141" s="12" t="n">
        <v>1757.75</v>
      </c>
      <c r="P1141" s="12" t="n">
        <v>3906.1</v>
      </c>
      <c r="Q1141" s="12" t="n">
        <f aca="false">M1141*P1141*(1-N1141)</f>
        <v>25291.9975</v>
      </c>
      <c r="R1141" s="12" t="n">
        <f aca="false">M1141*O1141</f>
        <v>12304.25</v>
      </c>
      <c r="S1141" s="12" t="n">
        <f aca="false">Q1141-R1141</f>
        <v>12987.7475</v>
      </c>
      <c r="T1141" s="11" t="n">
        <f aca="false">IFERROR(S1141/Q1141,0)</f>
        <v>0.51351212967659</v>
      </c>
      <c r="U1141" s="13" t="n">
        <f aca="false">F1141-E1141</f>
        <v>24</v>
      </c>
      <c r="V1141" s="13" t="n">
        <f aca="false">G1141-F1141</f>
        <v>1</v>
      </c>
      <c r="W1141" s="13" t="n">
        <f aca="false">G1141-E1141</f>
        <v>25</v>
      </c>
      <c r="X1141" s="10" t="n">
        <f aca="false">YEAR(E1141)</f>
        <v>2018</v>
      </c>
      <c r="Y1141" s="0" t="str">
        <f aca="false">TEXT(E1141,"yyyy-mm")</f>
        <v>2018-10</v>
      </c>
      <c r="Z1141" s="0" t="str">
        <f aca="false">"Q"&amp;ROUNDUP(MONTH(E1141)/3,0)&amp;"-"&amp;YEAR(E1141)</f>
        <v>Q4-2018</v>
      </c>
    </row>
    <row r="1142" customFormat="false" ht="14.25" hidden="false" customHeight="false" outlineLevel="0" collapsed="false">
      <c r="A1142" s="0" t="s">
        <v>1184</v>
      </c>
      <c r="B1142" s="0" t="s">
        <v>34</v>
      </c>
      <c r="C1142" s="0" t="s">
        <v>35</v>
      </c>
      <c r="D1142" s="9" t="n">
        <v>43300</v>
      </c>
      <c r="E1142" s="9" t="n">
        <v>43387</v>
      </c>
      <c r="F1142" s="9" t="n">
        <v>43407</v>
      </c>
      <c r="G1142" s="9" t="n">
        <v>43411</v>
      </c>
      <c r="H1142" s="10" t="s">
        <v>36</v>
      </c>
      <c r="I1142" s="0" t="n">
        <v>3</v>
      </c>
      <c r="J1142" s="0" t="n">
        <v>11</v>
      </c>
      <c r="K1142" s="0" t="n">
        <v>258</v>
      </c>
      <c r="L1142" s="0" t="n">
        <v>9</v>
      </c>
      <c r="M1142" s="0" t="n">
        <v>8</v>
      </c>
      <c r="N1142" s="11" t="n">
        <v>0.05</v>
      </c>
      <c r="O1142" s="12" t="n">
        <v>783.9</v>
      </c>
      <c r="P1142" s="12" t="n">
        <v>1005</v>
      </c>
      <c r="Q1142" s="12" t="n">
        <f aca="false">M1142*P1142*(1-N1142)</f>
        <v>7638</v>
      </c>
      <c r="R1142" s="12" t="n">
        <f aca="false">M1142*O1142</f>
        <v>6271.2</v>
      </c>
      <c r="S1142" s="12" t="n">
        <f aca="false">Q1142-R1142</f>
        <v>1366.8</v>
      </c>
      <c r="T1142" s="11" t="n">
        <f aca="false">IFERROR(S1142/Q1142,0)</f>
        <v>0.178947368421053</v>
      </c>
      <c r="U1142" s="13" t="n">
        <f aca="false">F1142-E1142</f>
        <v>20</v>
      </c>
      <c r="V1142" s="13" t="n">
        <f aca="false">G1142-F1142</f>
        <v>4</v>
      </c>
      <c r="W1142" s="13" t="n">
        <f aca="false">G1142-E1142</f>
        <v>24</v>
      </c>
      <c r="X1142" s="10" t="n">
        <f aca="false">YEAR(E1142)</f>
        <v>2018</v>
      </c>
      <c r="Y1142" s="0" t="str">
        <f aca="false">TEXT(E1142,"yyyy-mm")</f>
        <v>2018-10</v>
      </c>
      <c r="Z1142" s="0" t="str">
        <f aca="false">"Q"&amp;ROUNDUP(MONTH(E1142)/3,0)&amp;"-"&amp;YEAR(E1142)</f>
        <v>Q4-2018</v>
      </c>
    </row>
    <row r="1143" customFormat="false" ht="14.25" hidden="false" customHeight="false" outlineLevel="0" collapsed="false">
      <c r="A1143" s="0" t="s">
        <v>1185</v>
      </c>
      <c r="B1143" s="0" t="s">
        <v>41</v>
      </c>
      <c r="C1143" s="0" t="s">
        <v>46</v>
      </c>
      <c r="D1143" s="9" t="n">
        <v>43300</v>
      </c>
      <c r="E1143" s="9" t="n">
        <v>43387</v>
      </c>
      <c r="F1143" s="9" t="n">
        <v>43412</v>
      </c>
      <c r="G1143" s="9" t="n">
        <v>43421</v>
      </c>
      <c r="H1143" s="10" t="s">
        <v>36</v>
      </c>
      <c r="I1143" s="0" t="n">
        <v>24</v>
      </c>
      <c r="J1143" s="0" t="n">
        <v>39</v>
      </c>
      <c r="K1143" s="0" t="n">
        <v>305</v>
      </c>
      <c r="L1143" s="0" t="n">
        <v>25</v>
      </c>
      <c r="M1143" s="0" t="n">
        <v>4</v>
      </c>
      <c r="N1143" s="11" t="n">
        <v>0.05</v>
      </c>
      <c r="O1143" s="12" t="n">
        <v>388.33</v>
      </c>
      <c r="P1143" s="12" t="n">
        <v>844.2</v>
      </c>
      <c r="Q1143" s="12" t="n">
        <f aca="false">M1143*P1143*(1-N1143)</f>
        <v>3207.96</v>
      </c>
      <c r="R1143" s="12" t="n">
        <f aca="false">M1143*O1143</f>
        <v>1553.32</v>
      </c>
      <c r="S1143" s="12" t="n">
        <f aca="false">Q1143-R1143</f>
        <v>1654.64</v>
      </c>
      <c r="T1143" s="11" t="n">
        <f aca="false">IFERROR(S1143/Q1143,0)</f>
        <v>0.515791967480891</v>
      </c>
      <c r="U1143" s="13" t="n">
        <f aca="false">F1143-E1143</f>
        <v>25</v>
      </c>
      <c r="V1143" s="13" t="n">
        <f aca="false">G1143-F1143</f>
        <v>9</v>
      </c>
      <c r="W1143" s="13" t="n">
        <f aca="false">G1143-E1143</f>
        <v>34</v>
      </c>
      <c r="X1143" s="10" t="n">
        <f aca="false">YEAR(E1143)</f>
        <v>2018</v>
      </c>
      <c r="Y1143" s="0" t="str">
        <f aca="false">TEXT(E1143,"yyyy-mm")</f>
        <v>2018-10</v>
      </c>
      <c r="Z1143" s="0" t="str">
        <f aca="false">"Q"&amp;ROUNDUP(MONTH(E1143)/3,0)&amp;"-"&amp;YEAR(E1143)</f>
        <v>Q4-2018</v>
      </c>
    </row>
    <row r="1144" customFormat="false" ht="14.25" hidden="false" customHeight="false" outlineLevel="0" collapsed="false">
      <c r="A1144" s="0" t="s">
        <v>1186</v>
      </c>
      <c r="B1144" s="0" t="s">
        <v>41</v>
      </c>
      <c r="C1144" s="0" t="s">
        <v>48</v>
      </c>
      <c r="D1144" s="9" t="n">
        <v>43300</v>
      </c>
      <c r="E1144" s="9" t="n">
        <v>43387</v>
      </c>
      <c r="F1144" s="9" t="n">
        <v>43394</v>
      </c>
      <c r="G1144" s="9" t="n">
        <v>43398</v>
      </c>
      <c r="H1144" s="10" t="s">
        <v>36</v>
      </c>
      <c r="I1144" s="0" t="n">
        <v>25</v>
      </c>
      <c r="J1144" s="0" t="n">
        <v>45</v>
      </c>
      <c r="K1144" s="0" t="n">
        <v>32</v>
      </c>
      <c r="L1144" s="0" t="n">
        <v>16</v>
      </c>
      <c r="M1144" s="0" t="n">
        <v>3</v>
      </c>
      <c r="N1144" s="11" t="n">
        <v>0.075</v>
      </c>
      <c r="O1144" s="12" t="n">
        <v>515.9</v>
      </c>
      <c r="P1144" s="12" t="n">
        <v>1031.8</v>
      </c>
      <c r="Q1144" s="12" t="n">
        <f aca="false">M1144*P1144*(1-N1144)</f>
        <v>2863.245</v>
      </c>
      <c r="R1144" s="12" t="n">
        <f aca="false">M1144*O1144</f>
        <v>1547.7</v>
      </c>
      <c r="S1144" s="12" t="n">
        <f aca="false">Q1144-R1144</f>
        <v>1315.545</v>
      </c>
      <c r="T1144" s="11" t="n">
        <f aca="false">IFERROR(S1144/Q1144,0)</f>
        <v>0.45945945945946</v>
      </c>
      <c r="U1144" s="13" t="n">
        <f aca="false">F1144-E1144</f>
        <v>7</v>
      </c>
      <c r="V1144" s="13" t="n">
        <f aca="false">G1144-F1144</f>
        <v>4</v>
      </c>
      <c r="W1144" s="13" t="n">
        <f aca="false">G1144-E1144</f>
        <v>11</v>
      </c>
      <c r="X1144" s="10" t="n">
        <f aca="false">YEAR(E1144)</f>
        <v>2018</v>
      </c>
      <c r="Y1144" s="0" t="str">
        <f aca="false">TEXT(E1144,"yyyy-mm")</f>
        <v>2018-10</v>
      </c>
      <c r="Z1144" s="0" t="str">
        <f aca="false">"Q"&amp;ROUNDUP(MONTH(E1144)/3,0)&amp;"-"&amp;YEAR(E1144)</f>
        <v>Q4-2018</v>
      </c>
    </row>
    <row r="1145" customFormat="false" ht="14.25" hidden="false" customHeight="false" outlineLevel="0" collapsed="false">
      <c r="A1145" s="0" t="s">
        <v>1187</v>
      </c>
      <c r="B1145" s="0" t="s">
        <v>34</v>
      </c>
      <c r="C1145" s="0" t="s">
        <v>46</v>
      </c>
      <c r="D1145" s="9" t="n">
        <v>43300</v>
      </c>
      <c r="E1145" s="9" t="n">
        <v>43388</v>
      </c>
      <c r="F1145" s="9" t="n">
        <v>43390</v>
      </c>
      <c r="G1145" s="9" t="n">
        <v>43391</v>
      </c>
      <c r="H1145" s="10" t="s">
        <v>36</v>
      </c>
      <c r="I1145" s="0" t="n">
        <v>6</v>
      </c>
      <c r="J1145" s="0" t="n">
        <v>6</v>
      </c>
      <c r="K1145" s="0" t="n">
        <v>301</v>
      </c>
      <c r="L1145" s="0" t="n">
        <v>1</v>
      </c>
      <c r="M1145" s="0" t="n">
        <v>2</v>
      </c>
      <c r="N1145" s="11" t="n">
        <v>0.05</v>
      </c>
      <c r="O1145" s="12" t="n">
        <v>591.74</v>
      </c>
      <c r="P1145" s="12" t="n">
        <v>924.6</v>
      </c>
      <c r="Q1145" s="12" t="n">
        <f aca="false">M1145*P1145*(1-N1145)</f>
        <v>1756.74</v>
      </c>
      <c r="R1145" s="12" t="n">
        <f aca="false">M1145*O1145</f>
        <v>1183.48</v>
      </c>
      <c r="S1145" s="12" t="n">
        <f aca="false">Q1145-R1145</f>
        <v>573.26</v>
      </c>
      <c r="T1145" s="11" t="n">
        <f aca="false">IFERROR(S1145/Q1145,0)</f>
        <v>0.326320343363275</v>
      </c>
      <c r="U1145" s="13" t="n">
        <f aca="false">F1145-E1145</f>
        <v>2</v>
      </c>
      <c r="V1145" s="13" t="n">
        <f aca="false">G1145-F1145</f>
        <v>1</v>
      </c>
      <c r="W1145" s="13" t="n">
        <f aca="false">G1145-E1145</f>
        <v>3</v>
      </c>
      <c r="X1145" s="10" t="n">
        <f aca="false">YEAR(E1145)</f>
        <v>2018</v>
      </c>
      <c r="Y1145" s="0" t="str">
        <f aca="false">TEXT(E1145,"yyyy-mm")</f>
        <v>2018-10</v>
      </c>
      <c r="Z1145" s="0" t="str">
        <f aca="false">"Q"&amp;ROUNDUP(MONTH(E1145)/3,0)&amp;"-"&amp;YEAR(E1145)</f>
        <v>Q4-2018</v>
      </c>
    </row>
    <row r="1146" customFormat="false" ht="14.25" hidden="false" customHeight="false" outlineLevel="0" collapsed="false">
      <c r="A1146" s="0" t="s">
        <v>1188</v>
      </c>
      <c r="B1146" s="0" t="s">
        <v>34</v>
      </c>
      <c r="C1146" s="0" t="s">
        <v>46</v>
      </c>
      <c r="D1146" s="9" t="n">
        <v>43300</v>
      </c>
      <c r="E1146" s="9" t="n">
        <v>43388</v>
      </c>
      <c r="F1146" s="9" t="n">
        <v>43395</v>
      </c>
      <c r="G1146" s="9" t="n">
        <v>43397</v>
      </c>
      <c r="H1146" s="10" t="s">
        <v>36</v>
      </c>
      <c r="I1146" s="0" t="n">
        <v>7</v>
      </c>
      <c r="J1146" s="0" t="n">
        <v>46</v>
      </c>
      <c r="K1146" s="0" t="n">
        <v>299</v>
      </c>
      <c r="L1146" s="0" t="n">
        <v>34</v>
      </c>
      <c r="M1146" s="0" t="n">
        <v>6</v>
      </c>
      <c r="N1146" s="11" t="n">
        <v>0.075</v>
      </c>
      <c r="O1146" s="12" t="n">
        <v>825.44</v>
      </c>
      <c r="P1146" s="12" t="n">
        <v>1072</v>
      </c>
      <c r="Q1146" s="12" t="n">
        <f aca="false">M1146*P1146*(1-N1146)</f>
        <v>5949.6</v>
      </c>
      <c r="R1146" s="12" t="n">
        <f aca="false">M1146*O1146</f>
        <v>4952.64</v>
      </c>
      <c r="S1146" s="12" t="n">
        <f aca="false">Q1146-R1146</f>
        <v>996.96</v>
      </c>
      <c r="T1146" s="11" t="n">
        <f aca="false">IFERROR(S1146/Q1146,0)</f>
        <v>0.167567567567568</v>
      </c>
      <c r="U1146" s="13" t="n">
        <f aca="false">F1146-E1146</f>
        <v>7</v>
      </c>
      <c r="V1146" s="13" t="n">
        <f aca="false">G1146-F1146</f>
        <v>2</v>
      </c>
      <c r="W1146" s="13" t="n">
        <f aca="false">G1146-E1146</f>
        <v>9</v>
      </c>
      <c r="X1146" s="10" t="n">
        <f aca="false">YEAR(E1146)</f>
        <v>2018</v>
      </c>
      <c r="Y1146" s="0" t="str">
        <f aca="false">TEXT(E1146,"yyyy-mm")</f>
        <v>2018-10</v>
      </c>
      <c r="Z1146" s="0" t="str">
        <f aca="false">"Q"&amp;ROUNDUP(MONTH(E1146)/3,0)&amp;"-"&amp;YEAR(E1146)</f>
        <v>Q4-2018</v>
      </c>
    </row>
    <row r="1147" customFormat="false" ht="14.25" hidden="false" customHeight="false" outlineLevel="0" collapsed="false">
      <c r="A1147" s="0" t="s">
        <v>1189</v>
      </c>
      <c r="B1147" s="0" t="s">
        <v>43</v>
      </c>
      <c r="C1147" s="0" t="s">
        <v>79</v>
      </c>
      <c r="D1147" s="9" t="n">
        <v>43300</v>
      </c>
      <c r="E1147" s="9" t="n">
        <v>43388</v>
      </c>
      <c r="F1147" s="9" t="n">
        <v>43395</v>
      </c>
      <c r="G1147" s="9" t="n">
        <v>43404</v>
      </c>
      <c r="H1147" s="10" t="s">
        <v>36</v>
      </c>
      <c r="I1147" s="0" t="n">
        <v>26</v>
      </c>
      <c r="J1147" s="0" t="n">
        <v>32</v>
      </c>
      <c r="K1147" s="0" t="n">
        <v>75</v>
      </c>
      <c r="L1147" s="0" t="n">
        <v>28</v>
      </c>
      <c r="M1147" s="0" t="n">
        <v>5</v>
      </c>
      <c r="N1147" s="11" t="n">
        <v>0.15</v>
      </c>
      <c r="O1147" s="12" t="n">
        <v>172.46</v>
      </c>
      <c r="P1147" s="12" t="n">
        <v>261.3</v>
      </c>
      <c r="Q1147" s="12" t="n">
        <f aca="false">M1147*P1147*(1-N1147)</f>
        <v>1110.525</v>
      </c>
      <c r="R1147" s="12" t="n">
        <f aca="false">M1147*O1147</f>
        <v>862.3</v>
      </c>
      <c r="S1147" s="12" t="n">
        <f aca="false">Q1147-R1147</f>
        <v>248.225</v>
      </c>
      <c r="T1147" s="11" t="n">
        <f aca="false">IFERROR(S1147/Q1147,0)</f>
        <v>0.2235204070147</v>
      </c>
      <c r="U1147" s="13" t="n">
        <f aca="false">F1147-E1147</f>
        <v>7</v>
      </c>
      <c r="V1147" s="13" t="n">
        <f aca="false">G1147-F1147</f>
        <v>9</v>
      </c>
      <c r="W1147" s="13" t="n">
        <f aca="false">G1147-E1147</f>
        <v>16</v>
      </c>
      <c r="X1147" s="10" t="n">
        <f aca="false">YEAR(E1147)</f>
        <v>2018</v>
      </c>
      <c r="Y1147" s="0" t="str">
        <f aca="false">TEXT(E1147,"yyyy-mm")</f>
        <v>2018-10</v>
      </c>
      <c r="Z1147" s="0" t="str">
        <f aca="false">"Q"&amp;ROUNDUP(MONTH(E1147)/3,0)&amp;"-"&amp;YEAR(E1147)</f>
        <v>Q4-2018</v>
      </c>
    </row>
    <row r="1148" customFormat="false" ht="14.25" hidden="false" customHeight="false" outlineLevel="0" collapsed="false">
      <c r="A1148" s="0" t="s">
        <v>1190</v>
      </c>
      <c r="B1148" s="0" t="s">
        <v>38</v>
      </c>
      <c r="C1148" s="0" t="s">
        <v>48</v>
      </c>
      <c r="D1148" s="9" t="n">
        <v>43300</v>
      </c>
      <c r="E1148" s="9" t="n">
        <v>43388</v>
      </c>
      <c r="F1148" s="9" t="n">
        <v>43393</v>
      </c>
      <c r="G1148" s="9" t="n">
        <v>43401</v>
      </c>
      <c r="H1148" s="10" t="s">
        <v>36</v>
      </c>
      <c r="I1148" s="0" t="n">
        <v>18</v>
      </c>
      <c r="J1148" s="0" t="n">
        <v>45</v>
      </c>
      <c r="K1148" s="0" t="n">
        <v>39</v>
      </c>
      <c r="L1148" s="0" t="n">
        <v>22</v>
      </c>
      <c r="M1148" s="0" t="n">
        <v>4</v>
      </c>
      <c r="N1148" s="11" t="n">
        <v>0.05</v>
      </c>
      <c r="O1148" s="12" t="n">
        <v>894.85</v>
      </c>
      <c r="P1148" s="12" t="n">
        <v>1065.3</v>
      </c>
      <c r="Q1148" s="12" t="n">
        <f aca="false">M1148*P1148*(1-N1148)</f>
        <v>4048.14</v>
      </c>
      <c r="R1148" s="12" t="n">
        <f aca="false">M1148*O1148</f>
        <v>3579.4</v>
      </c>
      <c r="S1148" s="12" t="n">
        <f aca="false">Q1148-R1148</f>
        <v>468.739999999999</v>
      </c>
      <c r="T1148" s="11" t="n">
        <f aca="false">IFERROR(S1148/Q1148,0)</f>
        <v>0.115791449900448</v>
      </c>
      <c r="U1148" s="13" t="n">
        <f aca="false">F1148-E1148</f>
        <v>5</v>
      </c>
      <c r="V1148" s="13" t="n">
        <f aca="false">G1148-F1148</f>
        <v>8</v>
      </c>
      <c r="W1148" s="13" t="n">
        <f aca="false">G1148-E1148</f>
        <v>13</v>
      </c>
      <c r="X1148" s="10" t="n">
        <f aca="false">YEAR(E1148)</f>
        <v>2018</v>
      </c>
      <c r="Y1148" s="0" t="str">
        <f aca="false">TEXT(E1148,"yyyy-mm")</f>
        <v>2018-10</v>
      </c>
      <c r="Z1148" s="0" t="str">
        <f aca="false">"Q"&amp;ROUNDUP(MONTH(E1148)/3,0)&amp;"-"&amp;YEAR(E1148)</f>
        <v>Q4-2018</v>
      </c>
    </row>
    <row r="1149" customFormat="false" ht="14.25" hidden="false" customHeight="false" outlineLevel="0" collapsed="false">
      <c r="A1149" s="0" t="s">
        <v>1191</v>
      </c>
      <c r="B1149" s="0" t="s">
        <v>34</v>
      </c>
      <c r="C1149" s="0" t="s">
        <v>35</v>
      </c>
      <c r="D1149" s="9" t="n">
        <v>43300</v>
      </c>
      <c r="E1149" s="9" t="n">
        <v>43388</v>
      </c>
      <c r="F1149" s="9" t="n">
        <v>43410</v>
      </c>
      <c r="G1149" s="9" t="n">
        <v>43414</v>
      </c>
      <c r="H1149" s="10" t="s">
        <v>36</v>
      </c>
      <c r="I1149" s="0" t="n">
        <v>12</v>
      </c>
      <c r="J1149" s="0" t="n">
        <v>38</v>
      </c>
      <c r="K1149" s="0" t="n">
        <v>229</v>
      </c>
      <c r="L1149" s="0" t="n">
        <v>1</v>
      </c>
      <c r="M1149" s="0" t="n">
        <v>5</v>
      </c>
      <c r="N1149" s="11" t="n">
        <v>0.15</v>
      </c>
      <c r="O1149" s="12" t="n">
        <v>1254.24</v>
      </c>
      <c r="P1149" s="12" t="n">
        <v>1929.6</v>
      </c>
      <c r="Q1149" s="12" t="n">
        <f aca="false">M1149*P1149*(1-N1149)</f>
        <v>8200.8</v>
      </c>
      <c r="R1149" s="12" t="n">
        <f aca="false">M1149*O1149</f>
        <v>6271.2</v>
      </c>
      <c r="S1149" s="12" t="n">
        <f aca="false">Q1149-R1149</f>
        <v>1929.6</v>
      </c>
      <c r="T1149" s="11" t="n">
        <f aca="false">IFERROR(S1149/Q1149,0)</f>
        <v>0.235294117647059</v>
      </c>
      <c r="U1149" s="13" t="n">
        <f aca="false">F1149-E1149</f>
        <v>22</v>
      </c>
      <c r="V1149" s="13" t="n">
        <f aca="false">G1149-F1149</f>
        <v>4</v>
      </c>
      <c r="W1149" s="13" t="n">
        <f aca="false">G1149-E1149</f>
        <v>26</v>
      </c>
      <c r="X1149" s="10" t="n">
        <f aca="false">YEAR(E1149)</f>
        <v>2018</v>
      </c>
      <c r="Y1149" s="0" t="str">
        <f aca="false">TEXT(E1149,"yyyy-mm")</f>
        <v>2018-10</v>
      </c>
      <c r="Z1149" s="0" t="str">
        <f aca="false">"Q"&amp;ROUNDUP(MONTH(E1149)/3,0)&amp;"-"&amp;YEAR(E1149)</f>
        <v>Q4-2018</v>
      </c>
    </row>
    <row r="1150" customFormat="false" ht="14.25" hidden="false" customHeight="false" outlineLevel="0" collapsed="false">
      <c r="A1150" s="0" t="s">
        <v>1192</v>
      </c>
      <c r="B1150" s="0" t="s">
        <v>38</v>
      </c>
      <c r="C1150" s="0" t="s">
        <v>48</v>
      </c>
      <c r="D1150" s="9" t="n">
        <v>43300</v>
      </c>
      <c r="E1150" s="9" t="n">
        <v>43388</v>
      </c>
      <c r="F1150" s="9" t="n">
        <v>43404</v>
      </c>
      <c r="G1150" s="9" t="n">
        <v>43413</v>
      </c>
      <c r="H1150" s="10" t="s">
        <v>36</v>
      </c>
      <c r="I1150" s="0" t="n">
        <v>18</v>
      </c>
      <c r="J1150" s="0" t="n">
        <v>17</v>
      </c>
      <c r="K1150" s="0" t="n">
        <v>28</v>
      </c>
      <c r="L1150" s="0" t="n">
        <v>43</v>
      </c>
      <c r="M1150" s="0" t="n">
        <v>3</v>
      </c>
      <c r="N1150" s="11" t="n">
        <v>0.1</v>
      </c>
      <c r="O1150" s="12" t="n">
        <v>3494.72</v>
      </c>
      <c r="P1150" s="12" t="n">
        <v>5460.5</v>
      </c>
      <c r="Q1150" s="12" t="n">
        <f aca="false">M1150*P1150*(1-N1150)</f>
        <v>14743.35</v>
      </c>
      <c r="R1150" s="12" t="n">
        <f aca="false">M1150*O1150</f>
        <v>10484.16</v>
      </c>
      <c r="S1150" s="12" t="n">
        <f aca="false">Q1150-R1150</f>
        <v>4259.19</v>
      </c>
      <c r="T1150" s="11" t="n">
        <f aca="false">IFERROR(S1150/Q1150,0)</f>
        <v>0.288888888888889</v>
      </c>
      <c r="U1150" s="13" t="n">
        <f aca="false">F1150-E1150</f>
        <v>16</v>
      </c>
      <c r="V1150" s="13" t="n">
        <f aca="false">G1150-F1150</f>
        <v>9</v>
      </c>
      <c r="W1150" s="13" t="n">
        <f aca="false">G1150-E1150</f>
        <v>25</v>
      </c>
      <c r="X1150" s="10" t="n">
        <f aca="false">YEAR(E1150)</f>
        <v>2018</v>
      </c>
      <c r="Y1150" s="0" t="str">
        <f aca="false">TEXT(E1150,"yyyy-mm")</f>
        <v>2018-10</v>
      </c>
      <c r="Z1150" s="0" t="str">
        <f aca="false">"Q"&amp;ROUNDUP(MONTH(E1150)/3,0)&amp;"-"&amp;YEAR(E1150)</f>
        <v>Q4-2018</v>
      </c>
    </row>
    <row r="1151" customFormat="false" ht="14.25" hidden="false" customHeight="false" outlineLevel="0" collapsed="false">
      <c r="A1151" s="0" t="s">
        <v>1193</v>
      </c>
      <c r="B1151" s="0" t="s">
        <v>41</v>
      </c>
      <c r="C1151" s="0" t="s">
        <v>35</v>
      </c>
      <c r="D1151" s="9" t="n">
        <v>43300</v>
      </c>
      <c r="E1151" s="9" t="n">
        <v>43388</v>
      </c>
      <c r="F1151" s="9" t="n">
        <v>43399</v>
      </c>
      <c r="G1151" s="9" t="n">
        <v>43402</v>
      </c>
      <c r="H1151" s="10" t="s">
        <v>36</v>
      </c>
      <c r="I1151" s="0" t="n">
        <v>24</v>
      </c>
      <c r="J1151" s="0" t="n">
        <v>27</v>
      </c>
      <c r="K1151" s="0" t="n">
        <v>229</v>
      </c>
      <c r="L1151" s="0" t="n">
        <v>33</v>
      </c>
      <c r="M1151" s="0" t="n">
        <v>1</v>
      </c>
      <c r="N1151" s="11" t="n">
        <v>0.05</v>
      </c>
      <c r="O1151" s="12" t="n">
        <v>1180.21</v>
      </c>
      <c r="P1151" s="12" t="n">
        <v>1815.7</v>
      </c>
      <c r="Q1151" s="12" t="n">
        <f aca="false">M1151*P1151*(1-N1151)</f>
        <v>1724.915</v>
      </c>
      <c r="R1151" s="12" t="n">
        <f aca="false">M1151*O1151</f>
        <v>1180.21</v>
      </c>
      <c r="S1151" s="12" t="n">
        <f aca="false">Q1151-R1151</f>
        <v>544.705</v>
      </c>
      <c r="T1151" s="11" t="n">
        <f aca="false">IFERROR(S1151/Q1151,0)</f>
        <v>0.315786574990652</v>
      </c>
      <c r="U1151" s="13" t="n">
        <f aca="false">F1151-E1151</f>
        <v>11</v>
      </c>
      <c r="V1151" s="13" t="n">
        <f aca="false">G1151-F1151</f>
        <v>3</v>
      </c>
      <c r="W1151" s="13" t="n">
        <f aca="false">G1151-E1151</f>
        <v>14</v>
      </c>
      <c r="X1151" s="10" t="n">
        <f aca="false">YEAR(E1151)</f>
        <v>2018</v>
      </c>
      <c r="Y1151" s="0" t="str">
        <f aca="false">TEXT(E1151,"yyyy-mm")</f>
        <v>2018-10</v>
      </c>
      <c r="Z1151" s="0" t="str">
        <f aca="false">"Q"&amp;ROUNDUP(MONTH(E1151)/3,0)&amp;"-"&amp;YEAR(E1151)</f>
        <v>Q4-2018</v>
      </c>
    </row>
    <row r="1152" customFormat="false" ht="14.25" hidden="false" customHeight="false" outlineLevel="0" collapsed="false">
      <c r="A1152" s="0" t="s">
        <v>1194</v>
      </c>
      <c r="B1152" s="0" t="s">
        <v>38</v>
      </c>
      <c r="C1152" s="0" t="s">
        <v>39</v>
      </c>
      <c r="D1152" s="9" t="n">
        <v>43300</v>
      </c>
      <c r="E1152" s="9" t="n">
        <v>43388</v>
      </c>
      <c r="F1152" s="9" t="n">
        <v>43409</v>
      </c>
      <c r="G1152" s="9" t="n">
        <v>43411</v>
      </c>
      <c r="H1152" s="10" t="s">
        <v>36</v>
      </c>
      <c r="I1152" s="0" t="n">
        <v>18</v>
      </c>
      <c r="J1152" s="0" t="n">
        <v>42</v>
      </c>
      <c r="K1152" s="0" t="n">
        <v>170</v>
      </c>
      <c r="L1152" s="0" t="n">
        <v>15</v>
      </c>
      <c r="M1152" s="0" t="n">
        <v>6</v>
      </c>
      <c r="N1152" s="11" t="n">
        <v>0.2</v>
      </c>
      <c r="O1152" s="12" t="n">
        <v>387.33</v>
      </c>
      <c r="P1152" s="12" t="n">
        <v>944.7</v>
      </c>
      <c r="Q1152" s="12" t="n">
        <f aca="false">M1152*P1152*(1-N1152)</f>
        <v>4534.56</v>
      </c>
      <c r="R1152" s="12" t="n">
        <f aca="false">M1152*O1152</f>
        <v>2323.98</v>
      </c>
      <c r="S1152" s="12" t="n">
        <f aca="false">Q1152-R1152</f>
        <v>2210.58</v>
      </c>
      <c r="T1152" s="11" t="n">
        <f aca="false">IFERROR(S1152/Q1152,0)</f>
        <v>0.487496030485869</v>
      </c>
      <c r="U1152" s="13" t="n">
        <f aca="false">F1152-E1152</f>
        <v>21</v>
      </c>
      <c r="V1152" s="13" t="n">
        <f aca="false">G1152-F1152</f>
        <v>2</v>
      </c>
      <c r="W1152" s="13" t="n">
        <f aca="false">G1152-E1152</f>
        <v>23</v>
      </c>
      <c r="X1152" s="10" t="n">
        <f aca="false">YEAR(E1152)</f>
        <v>2018</v>
      </c>
      <c r="Y1152" s="0" t="str">
        <f aca="false">TEXT(E1152,"yyyy-mm")</f>
        <v>2018-10</v>
      </c>
      <c r="Z1152" s="0" t="str">
        <f aca="false">"Q"&amp;ROUNDUP(MONTH(E1152)/3,0)&amp;"-"&amp;YEAR(E1152)</f>
        <v>Q4-2018</v>
      </c>
    </row>
    <row r="1153" customFormat="false" ht="14.25" hidden="false" customHeight="false" outlineLevel="0" collapsed="false">
      <c r="A1153" s="0" t="s">
        <v>1195</v>
      </c>
      <c r="B1153" s="0" t="s">
        <v>34</v>
      </c>
      <c r="C1153" s="0" t="s">
        <v>58</v>
      </c>
      <c r="D1153" s="9" t="n">
        <v>43200</v>
      </c>
      <c r="E1153" s="9" t="n">
        <v>43388</v>
      </c>
      <c r="F1153" s="9" t="n">
        <v>43404</v>
      </c>
      <c r="G1153" s="9" t="n">
        <v>43405</v>
      </c>
      <c r="H1153" s="10" t="s">
        <v>36</v>
      </c>
      <c r="I1153" s="0" t="n">
        <v>3</v>
      </c>
      <c r="J1153" s="0" t="n">
        <v>8</v>
      </c>
      <c r="K1153" s="0" t="n">
        <v>347</v>
      </c>
      <c r="L1153" s="0" t="n">
        <v>12</v>
      </c>
      <c r="M1153" s="0" t="n">
        <v>7</v>
      </c>
      <c r="N1153" s="11" t="n">
        <v>0.05</v>
      </c>
      <c r="O1153" s="12" t="n">
        <v>553.09</v>
      </c>
      <c r="P1153" s="12" t="n">
        <v>850.9</v>
      </c>
      <c r="Q1153" s="12" t="n">
        <f aca="false">M1153*P1153*(1-N1153)</f>
        <v>5658.485</v>
      </c>
      <c r="R1153" s="12" t="n">
        <f aca="false">M1153*O1153</f>
        <v>3871.63</v>
      </c>
      <c r="S1153" s="12" t="n">
        <f aca="false">Q1153-R1153</f>
        <v>1786.855</v>
      </c>
      <c r="T1153" s="11" t="n">
        <f aca="false">IFERROR(S1153/Q1153,0)</f>
        <v>0.315783288282994</v>
      </c>
      <c r="U1153" s="13" t="n">
        <f aca="false">F1153-E1153</f>
        <v>16</v>
      </c>
      <c r="V1153" s="13" t="n">
        <f aca="false">G1153-F1153</f>
        <v>1</v>
      </c>
      <c r="W1153" s="13" t="n">
        <f aca="false">G1153-E1153</f>
        <v>17</v>
      </c>
      <c r="X1153" s="10" t="n">
        <f aca="false">YEAR(E1153)</f>
        <v>2018</v>
      </c>
      <c r="Y1153" s="0" t="str">
        <f aca="false">TEXT(E1153,"yyyy-mm")</f>
        <v>2018-10</v>
      </c>
      <c r="Z1153" s="0" t="str">
        <f aca="false">"Q"&amp;ROUNDUP(MONTH(E1153)/3,0)&amp;"-"&amp;YEAR(E1153)</f>
        <v>Q4-2018</v>
      </c>
    </row>
    <row r="1154" customFormat="false" ht="14.25" hidden="false" customHeight="false" outlineLevel="0" collapsed="false">
      <c r="A1154" s="0" t="s">
        <v>1196</v>
      </c>
      <c r="B1154" s="0" t="s">
        <v>38</v>
      </c>
      <c r="C1154" s="0" t="s">
        <v>79</v>
      </c>
      <c r="D1154" s="9" t="n">
        <v>43300</v>
      </c>
      <c r="E1154" s="9" t="n">
        <v>43388</v>
      </c>
      <c r="F1154" s="9" t="n">
        <v>43405</v>
      </c>
      <c r="G1154" s="9" t="n">
        <v>43413</v>
      </c>
      <c r="H1154" s="10" t="s">
        <v>36</v>
      </c>
      <c r="I1154" s="0" t="n">
        <v>15</v>
      </c>
      <c r="J1154" s="0" t="n">
        <v>40</v>
      </c>
      <c r="K1154" s="0" t="n">
        <v>71</v>
      </c>
      <c r="L1154" s="0" t="n">
        <v>46</v>
      </c>
      <c r="M1154" s="0" t="n">
        <v>5</v>
      </c>
      <c r="N1154" s="11" t="n">
        <v>0.075</v>
      </c>
      <c r="O1154" s="12" t="n">
        <v>174.47</v>
      </c>
      <c r="P1154" s="12" t="n">
        <v>207.7</v>
      </c>
      <c r="Q1154" s="12" t="n">
        <f aca="false">M1154*P1154*(1-N1154)</f>
        <v>960.6125</v>
      </c>
      <c r="R1154" s="12" t="n">
        <f aca="false">M1154*O1154</f>
        <v>872.35</v>
      </c>
      <c r="S1154" s="12" t="n">
        <f aca="false">Q1154-R1154</f>
        <v>88.2625000000001</v>
      </c>
      <c r="T1154" s="11" t="n">
        <f aca="false">IFERROR(S1154/Q1154,0)</f>
        <v>0.091881481867038</v>
      </c>
      <c r="U1154" s="13" t="n">
        <f aca="false">F1154-E1154</f>
        <v>17</v>
      </c>
      <c r="V1154" s="13" t="n">
        <f aca="false">G1154-F1154</f>
        <v>8</v>
      </c>
      <c r="W1154" s="13" t="n">
        <f aca="false">G1154-E1154</f>
        <v>25</v>
      </c>
      <c r="X1154" s="10" t="n">
        <f aca="false">YEAR(E1154)</f>
        <v>2018</v>
      </c>
      <c r="Y1154" s="0" t="str">
        <f aca="false">TEXT(E1154,"yyyy-mm")</f>
        <v>2018-10</v>
      </c>
      <c r="Z1154" s="0" t="str">
        <f aca="false">"Q"&amp;ROUNDUP(MONTH(E1154)/3,0)&amp;"-"&amp;YEAR(E1154)</f>
        <v>Q4-2018</v>
      </c>
    </row>
    <row r="1155" customFormat="false" ht="14.25" hidden="false" customHeight="false" outlineLevel="0" collapsed="false">
      <c r="A1155" s="0" t="s">
        <v>1197</v>
      </c>
      <c r="B1155" s="0" t="s">
        <v>38</v>
      </c>
      <c r="C1155" s="0" t="s">
        <v>39</v>
      </c>
      <c r="D1155" s="9" t="n">
        <v>43300</v>
      </c>
      <c r="E1155" s="9" t="n">
        <v>43388</v>
      </c>
      <c r="F1155" s="9" t="n">
        <v>43414</v>
      </c>
      <c r="G1155" s="9" t="n">
        <v>43416</v>
      </c>
      <c r="H1155" s="10" t="s">
        <v>36</v>
      </c>
      <c r="I1155" s="0" t="n">
        <v>14</v>
      </c>
      <c r="J1155" s="0" t="n">
        <v>22</v>
      </c>
      <c r="K1155" s="0" t="n">
        <v>110</v>
      </c>
      <c r="L1155" s="0" t="n">
        <v>16</v>
      </c>
      <c r="M1155" s="0" t="n">
        <v>5</v>
      </c>
      <c r="N1155" s="11" t="n">
        <v>0.1</v>
      </c>
      <c r="O1155" s="12" t="n">
        <v>823.97</v>
      </c>
      <c r="P1155" s="12" t="n">
        <v>1916.2</v>
      </c>
      <c r="Q1155" s="12" t="n">
        <f aca="false">M1155*P1155*(1-N1155)</f>
        <v>8622.9</v>
      </c>
      <c r="R1155" s="12" t="n">
        <f aca="false">M1155*O1155</f>
        <v>4119.85</v>
      </c>
      <c r="S1155" s="12" t="n">
        <f aca="false">Q1155-R1155</f>
        <v>4503.05</v>
      </c>
      <c r="T1155" s="11" t="n">
        <f aca="false">IFERROR(S1155/Q1155,0)</f>
        <v>0.522219902816918</v>
      </c>
      <c r="U1155" s="13" t="n">
        <f aca="false">F1155-E1155</f>
        <v>26</v>
      </c>
      <c r="V1155" s="13" t="n">
        <f aca="false">G1155-F1155</f>
        <v>2</v>
      </c>
      <c r="W1155" s="13" t="n">
        <f aca="false">G1155-E1155</f>
        <v>28</v>
      </c>
      <c r="X1155" s="10" t="n">
        <f aca="false">YEAR(E1155)</f>
        <v>2018</v>
      </c>
      <c r="Y1155" s="0" t="str">
        <f aca="false">TEXT(E1155,"yyyy-mm")</f>
        <v>2018-10</v>
      </c>
      <c r="Z1155" s="0" t="str">
        <f aca="false">"Q"&amp;ROUNDUP(MONTH(E1155)/3,0)&amp;"-"&amp;YEAR(E1155)</f>
        <v>Q4-2018</v>
      </c>
    </row>
    <row r="1156" customFormat="false" ht="14.25" hidden="false" customHeight="false" outlineLevel="0" collapsed="false">
      <c r="A1156" s="0" t="s">
        <v>1198</v>
      </c>
      <c r="B1156" s="0" t="s">
        <v>38</v>
      </c>
      <c r="C1156" s="0" t="s">
        <v>35</v>
      </c>
      <c r="D1156" s="9" t="n">
        <v>43300</v>
      </c>
      <c r="E1156" s="9" t="n">
        <v>43389</v>
      </c>
      <c r="F1156" s="9" t="n">
        <v>43416</v>
      </c>
      <c r="G1156" s="9" t="n">
        <v>43417</v>
      </c>
      <c r="H1156" s="10" t="s">
        <v>36</v>
      </c>
      <c r="I1156" s="0" t="n">
        <v>19</v>
      </c>
      <c r="J1156" s="0" t="n">
        <v>28</v>
      </c>
      <c r="K1156" s="0" t="n">
        <v>223</v>
      </c>
      <c r="L1156" s="0" t="n">
        <v>10</v>
      </c>
      <c r="M1156" s="0" t="n">
        <v>2</v>
      </c>
      <c r="N1156" s="11" t="n">
        <v>0.1</v>
      </c>
      <c r="O1156" s="12" t="n">
        <v>963.59</v>
      </c>
      <c r="P1156" s="12" t="n">
        <v>1889.4</v>
      </c>
      <c r="Q1156" s="12" t="n">
        <f aca="false">M1156*P1156*(1-N1156)</f>
        <v>3400.92</v>
      </c>
      <c r="R1156" s="12" t="n">
        <f aca="false">M1156*O1156</f>
        <v>1927.18</v>
      </c>
      <c r="S1156" s="12" t="n">
        <f aca="false">Q1156-R1156</f>
        <v>1473.74</v>
      </c>
      <c r="T1156" s="11" t="n">
        <f aca="false">IFERROR(S1156/Q1156,0)</f>
        <v>0.433335685638004</v>
      </c>
      <c r="U1156" s="13" t="n">
        <f aca="false">F1156-E1156</f>
        <v>27</v>
      </c>
      <c r="V1156" s="13" t="n">
        <f aca="false">G1156-F1156</f>
        <v>1</v>
      </c>
      <c r="W1156" s="13" t="n">
        <f aca="false">G1156-E1156</f>
        <v>28</v>
      </c>
      <c r="X1156" s="10" t="n">
        <f aca="false">YEAR(E1156)</f>
        <v>2018</v>
      </c>
      <c r="Y1156" s="0" t="str">
        <f aca="false">TEXT(E1156,"yyyy-mm")</f>
        <v>2018-10</v>
      </c>
      <c r="Z1156" s="0" t="str">
        <f aca="false">"Q"&amp;ROUNDUP(MONTH(E1156)/3,0)&amp;"-"&amp;YEAR(E1156)</f>
        <v>Q4-2018</v>
      </c>
    </row>
    <row r="1157" customFormat="false" ht="14.25" hidden="false" customHeight="false" outlineLevel="0" collapsed="false">
      <c r="A1157" s="0" t="s">
        <v>1199</v>
      </c>
      <c r="B1157" s="0" t="s">
        <v>34</v>
      </c>
      <c r="C1157" s="0" t="s">
        <v>39</v>
      </c>
      <c r="D1157" s="9" t="n">
        <v>43300</v>
      </c>
      <c r="E1157" s="9" t="n">
        <v>43389</v>
      </c>
      <c r="F1157" s="9" t="n">
        <v>43392</v>
      </c>
      <c r="G1157" s="9" t="n">
        <v>43397</v>
      </c>
      <c r="H1157" s="10" t="s">
        <v>36</v>
      </c>
      <c r="I1157" s="0" t="n">
        <v>6</v>
      </c>
      <c r="J1157" s="0" t="n">
        <v>4</v>
      </c>
      <c r="K1157" s="0" t="n">
        <v>91</v>
      </c>
      <c r="L1157" s="0" t="n">
        <v>20</v>
      </c>
      <c r="M1157" s="0" t="n">
        <v>3</v>
      </c>
      <c r="N1157" s="11" t="n">
        <v>0.075</v>
      </c>
      <c r="O1157" s="12" t="n">
        <v>185.72</v>
      </c>
      <c r="P1157" s="12" t="n">
        <v>241.2</v>
      </c>
      <c r="Q1157" s="12" t="n">
        <f aca="false">M1157*P1157*(1-N1157)</f>
        <v>669.33</v>
      </c>
      <c r="R1157" s="12" t="n">
        <f aca="false">M1157*O1157</f>
        <v>557.16</v>
      </c>
      <c r="S1157" s="12" t="n">
        <f aca="false">Q1157-R1157</f>
        <v>112.17</v>
      </c>
      <c r="T1157" s="11" t="n">
        <f aca="false">IFERROR(S1157/Q1157,0)</f>
        <v>0.167585495943705</v>
      </c>
      <c r="U1157" s="13" t="n">
        <f aca="false">F1157-E1157</f>
        <v>3</v>
      </c>
      <c r="V1157" s="13" t="n">
        <f aca="false">G1157-F1157</f>
        <v>5</v>
      </c>
      <c r="W1157" s="13" t="n">
        <f aca="false">G1157-E1157</f>
        <v>8</v>
      </c>
      <c r="X1157" s="10" t="n">
        <f aca="false">YEAR(E1157)</f>
        <v>2018</v>
      </c>
      <c r="Y1157" s="0" t="str">
        <f aca="false">TEXT(E1157,"yyyy-mm")</f>
        <v>2018-10</v>
      </c>
      <c r="Z1157" s="0" t="str">
        <f aca="false">"Q"&amp;ROUNDUP(MONTH(E1157)/3,0)&amp;"-"&amp;YEAR(E1157)</f>
        <v>Q4-2018</v>
      </c>
    </row>
    <row r="1158" customFormat="false" ht="14.25" hidden="false" customHeight="false" outlineLevel="0" collapsed="false">
      <c r="A1158" s="0" t="s">
        <v>1200</v>
      </c>
      <c r="B1158" s="0" t="s">
        <v>41</v>
      </c>
      <c r="C1158" s="0" t="s">
        <v>39</v>
      </c>
      <c r="D1158" s="9" t="n">
        <v>43300</v>
      </c>
      <c r="E1158" s="9" t="n">
        <v>43389</v>
      </c>
      <c r="F1158" s="9" t="n">
        <v>43406</v>
      </c>
      <c r="G1158" s="9" t="n">
        <v>43411</v>
      </c>
      <c r="H1158" s="10" t="s">
        <v>36</v>
      </c>
      <c r="I1158" s="0" t="n">
        <v>24</v>
      </c>
      <c r="J1158" s="0" t="n">
        <v>3</v>
      </c>
      <c r="K1158" s="0" t="n">
        <v>115</v>
      </c>
      <c r="L1158" s="0" t="n">
        <v>12</v>
      </c>
      <c r="M1158" s="0" t="n">
        <v>6</v>
      </c>
      <c r="N1158" s="11" t="n">
        <v>0.075</v>
      </c>
      <c r="O1158" s="12" t="n">
        <v>4392.12</v>
      </c>
      <c r="P1158" s="12" t="n">
        <v>6016.6</v>
      </c>
      <c r="Q1158" s="12" t="n">
        <f aca="false">M1158*P1158*(1-N1158)</f>
        <v>33392.13</v>
      </c>
      <c r="R1158" s="12" t="n">
        <f aca="false">M1158*O1158</f>
        <v>26352.72</v>
      </c>
      <c r="S1158" s="12" t="n">
        <f aca="false">Q1158-R1158</f>
        <v>7039.41</v>
      </c>
      <c r="T1158" s="11" t="n">
        <f aca="false">IFERROR(S1158/Q1158,0)</f>
        <v>0.210810451444697</v>
      </c>
      <c r="U1158" s="13" t="n">
        <f aca="false">F1158-E1158</f>
        <v>17</v>
      </c>
      <c r="V1158" s="13" t="n">
        <f aca="false">G1158-F1158</f>
        <v>5</v>
      </c>
      <c r="W1158" s="13" t="n">
        <f aca="false">G1158-E1158</f>
        <v>22</v>
      </c>
      <c r="X1158" s="10" t="n">
        <f aca="false">YEAR(E1158)</f>
        <v>2018</v>
      </c>
      <c r="Y1158" s="0" t="str">
        <f aca="false">TEXT(E1158,"yyyy-mm")</f>
        <v>2018-10</v>
      </c>
      <c r="Z1158" s="0" t="str">
        <f aca="false">"Q"&amp;ROUNDUP(MONTH(E1158)/3,0)&amp;"-"&amp;YEAR(E1158)</f>
        <v>Q4-2018</v>
      </c>
    </row>
    <row r="1159" customFormat="false" ht="14.25" hidden="false" customHeight="false" outlineLevel="0" collapsed="false">
      <c r="A1159" s="0" t="s">
        <v>1201</v>
      </c>
      <c r="B1159" s="0" t="s">
        <v>41</v>
      </c>
      <c r="C1159" s="0" t="s">
        <v>48</v>
      </c>
      <c r="D1159" s="9" t="n">
        <v>43300</v>
      </c>
      <c r="E1159" s="9" t="n">
        <v>43389</v>
      </c>
      <c r="F1159" s="9" t="n">
        <v>43405</v>
      </c>
      <c r="G1159" s="9" t="n">
        <v>43412</v>
      </c>
      <c r="H1159" s="10" t="s">
        <v>36</v>
      </c>
      <c r="I1159" s="0" t="n">
        <v>23</v>
      </c>
      <c r="J1159" s="0" t="n">
        <v>42</v>
      </c>
      <c r="K1159" s="0" t="n">
        <v>35</v>
      </c>
      <c r="L1159" s="0" t="n">
        <v>23</v>
      </c>
      <c r="M1159" s="0" t="n">
        <v>3</v>
      </c>
      <c r="N1159" s="11" t="n">
        <v>0.075</v>
      </c>
      <c r="O1159" s="12" t="n">
        <v>621.76</v>
      </c>
      <c r="P1159" s="12" t="n">
        <v>1072</v>
      </c>
      <c r="Q1159" s="12" t="n">
        <f aca="false">M1159*P1159*(1-N1159)</f>
        <v>2974.8</v>
      </c>
      <c r="R1159" s="12" t="n">
        <f aca="false">M1159*O1159</f>
        <v>1865.28</v>
      </c>
      <c r="S1159" s="12" t="n">
        <f aca="false">Q1159-R1159</f>
        <v>1109.52</v>
      </c>
      <c r="T1159" s="11" t="n">
        <f aca="false">IFERROR(S1159/Q1159,0)</f>
        <v>0.372972972972973</v>
      </c>
      <c r="U1159" s="13" t="n">
        <f aca="false">F1159-E1159</f>
        <v>16</v>
      </c>
      <c r="V1159" s="13" t="n">
        <f aca="false">G1159-F1159</f>
        <v>7</v>
      </c>
      <c r="W1159" s="13" t="n">
        <f aca="false">G1159-E1159</f>
        <v>23</v>
      </c>
      <c r="X1159" s="10" t="n">
        <f aca="false">YEAR(E1159)</f>
        <v>2018</v>
      </c>
      <c r="Y1159" s="0" t="str">
        <f aca="false">TEXT(E1159,"yyyy-mm")</f>
        <v>2018-10</v>
      </c>
      <c r="Z1159" s="0" t="str">
        <f aca="false">"Q"&amp;ROUNDUP(MONTH(E1159)/3,0)&amp;"-"&amp;YEAR(E1159)</f>
        <v>Q4-2018</v>
      </c>
    </row>
    <row r="1160" customFormat="false" ht="14.25" hidden="false" customHeight="false" outlineLevel="0" collapsed="false">
      <c r="A1160" s="0" t="s">
        <v>1202</v>
      </c>
      <c r="B1160" s="0" t="s">
        <v>34</v>
      </c>
      <c r="C1160" s="0" t="s">
        <v>48</v>
      </c>
      <c r="D1160" s="9" t="n">
        <v>43300</v>
      </c>
      <c r="E1160" s="9" t="n">
        <v>43389</v>
      </c>
      <c r="F1160" s="9" t="n">
        <v>43410</v>
      </c>
      <c r="G1160" s="9" t="n">
        <v>43419</v>
      </c>
      <c r="H1160" s="10" t="s">
        <v>36</v>
      </c>
      <c r="I1160" s="0" t="n">
        <v>8</v>
      </c>
      <c r="J1160" s="0" t="n">
        <v>50</v>
      </c>
      <c r="K1160" s="0" t="n">
        <v>2</v>
      </c>
      <c r="L1160" s="0" t="n">
        <v>1</v>
      </c>
      <c r="M1160" s="0" t="n">
        <v>4</v>
      </c>
      <c r="N1160" s="11" t="n">
        <v>0.15</v>
      </c>
      <c r="O1160" s="12" t="n">
        <v>2601.48</v>
      </c>
      <c r="P1160" s="12" t="n">
        <v>3825.7</v>
      </c>
      <c r="Q1160" s="12" t="n">
        <f aca="false">M1160*P1160*(1-N1160)</f>
        <v>13007.38</v>
      </c>
      <c r="R1160" s="12" t="n">
        <f aca="false">M1160*O1160</f>
        <v>10405.92</v>
      </c>
      <c r="S1160" s="12" t="n">
        <f aca="false">Q1160-R1160</f>
        <v>2601.46</v>
      </c>
      <c r="T1160" s="11" t="n">
        <f aca="false">IFERROR(S1160/Q1160,0)</f>
        <v>0.199998769929071</v>
      </c>
      <c r="U1160" s="13" t="n">
        <f aca="false">F1160-E1160</f>
        <v>21</v>
      </c>
      <c r="V1160" s="13" t="n">
        <f aca="false">G1160-F1160</f>
        <v>9</v>
      </c>
      <c r="W1160" s="13" t="n">
        <f aca="false">G1160-E1160</f>
        <v>30</v>
      </c>
      <c r="X1160" s="10" t="n">
        <f aca="false">YEAR(E1160)</f>
        <v>2018</v>
      </c>
      <c r="Y1160" s="0" t="str">
        <f aca="false">TEXT(E1160,"yyyy-mm")</f>
        <v>2018-10</v>
      </c>
      <c r="Z1160" s="0" t="str">
        <f aca="false">"Q"&amp;ROUNDUP(MONTH(E1160)/3,0)&amp;"-"&amp;YEAR(E1160)</f>
        <v>Q4-2018</v>
      </c>
    </row>
    <row r="1161" customFormat="false" ht="14.25" hidden="false" customHeight="false" outlineLevel="0" collapsed="false">
      <c r="A1161" s="0" t="s">
        <v>1203</v>
      </c>
      <c r="B1161" s="0" t="s">
        <v>34</v>
      </c>
      <c r="C1161" s="0" t="s">
        <v>58</v>
      </c>
      <c r="D1161" s="9" t="n">
        <v>43300</v>
      </c>
      <c r="E1161" s="9" t="n">
        <v>43390</v>
      </c>
      <c r="F1161" s="9" t="n">
        <v>43413</v>
      </c>
      <c r="G1161" s="9" t="n">
        <v>43419</v>
      </c>
      <c r="H1161" s="10" t="s">
        <v>36</v>
      </c>
      <c r="I1161" s="0" t="n">
        <v>3</v>
      </c>
      <c r="J1161" s="0" t="n">
        <v>1</v>
      </c>
      <c r="K1161" s="0" t="n">
        <v>352</v>
      </c>
      <c r="L1161" s="0" t="n">
        <v>17</v>
      </c>
      <c r="M1161" s="0" t="n">
        <v>6</v>
      </c>
      <c r="N1161" s="11" t="n">
        <v>0.05</v>
      </c>
      <c r="O1161" s="12" t="n">
        <v>2166.78</v>
      </c>
      <c r="P1161" s="12" t="n">
        <v>2814</v>
      </c>
      <c r="Q1161" s="12" t="n">
        <f aca="false">M1161*P1161*(1-N1161)</f>
        <v>16039.8</v>
      </c>
      <c r="R1161" s="12" t="n">
        <f aca="false">M1161*O1161</f>
        <v>13000.68</v>
      </c>
      <c r="S1161" s="12" t="n">
        <f aca="false">Q1161-R1161</f>
        <v>3039.12</v>
      </c>
      <c r="T1161" s="11" t="n">
        <f aca="false">IFERROR(S1161/Q1161,0)</f>
        <v>0.189473684210526</v>
      </c>
      <c r="U1161" s="13" t="n">
        <f aca="false">F1161-E1161</f>
        <v>23</v>
      </c>
      <c r="V1161" s="13" t="n">
        <f aca="false">G1161-F1161</f>
        <v>6</v>
      </c>
      <c r="W1161" s="13" t="n">
        <f aca="false">G1161-E1161</f>
        <v>29</v>
      </c>
      <c r="X1161" s="10" t="n">
        <f aca="false">YEAR(E1161)</f>
        <v>2018</v>
      </c>
      <c r="Y1161" s="0" t="str">
        <f aca="false">TEXT(E1161,"yyyy-mm")</f>
        <v>2018-10</v>
      </c>
      <c r="Z1161" s="0" t="str">
        <f aca="false">"Q"&amp;ROUNDUP(MONTH(E1161)/3,0)&amp;"-"&amp;YEAR(E1161)</f>
        <v>Q4-2018</v>
      </c>
    </row>
    <row r="1162" customFormat="false" ht="14.25" hidden="false" customHeight="false" outlineLevel="0" collapsed="false">
      <c r="A1162" s="0" t="s">
        <v>1204</v>
      </c>
      <c r="B1162" s="0" t="s">
        <v>34</v>
      </c>
      <c r="C1162" s="0" t="s">
        <v>46</v>
      </c>
      <c r="D1162" s="9" t="n">
        <v>43300</v>
      </c>
      <c r="E1162" s="9" t="n">
        <v>43390</v>
      </c>
      <c r="F1162" s="9" t="n">
        <v>43396</v>
      </c>
      <c r="G1162" s="9" t="n">
        <v>43401</v>
      </c>
      <c r="H1162" s="10" t="s">
        <v>36</v>
      </c>
      <c r="I1162" s="0" t="n">
        <v>10</v>
      </c>
      <c r="J1162" s="0" t="n">
        <v>33</v>
      </c>
      <c r="K1162" s="0" t="n">
        <v>270</v>
      </c>
      <c r="L1162" s="0" t="n">
        <v>20</v>
      </c>
      <c r="M1162" s="0" t="n">
        <v>8</v>
      </c>
      <c r="N1162" s="11" t="n">
        <v>0.05</v>
      </c>
      <c r="O1162" s="12" t="n">
        <v>1807.59</v>
      </c>
      <c r="P1162" s="12" t="n">
        <v>2619.7</v>
      </c>
      <c r="Q1162" s="12" t="n">
        <f aca="false">M1162*P1162*(1-N1162)</f>
        <v>19909.72</v>
      </c>
      <c r="R1162" s="12" t="n">
        <f aca="false">M1162*O1162</f>
        <v>14460.72</v>
      </c>
      <c r="S1162" s="12" t="n">
        <f aca="false">Q1162-R1162</f>
        <v>5449</v>
      </c>
      <c r="T1162" s="11" t="n">
        <f aca="false">IFERROR(S1162/Q1162,0)</f>
        <v>0.273685415967678</v>
      </c>
      <c r="U1162" s="13" t="n">
        <f aca="false">F1162-E1162</f>
        <v>6</v>
      </c>
      <c r="V1162" s="13" t="n">
        <f aca="false">G1162-F1162</f>
        <v>5</v>
      </c>
      <c r="W1162" s="13" t="n">
        <f aca="false">G1162-E1162</f>
        <v>11</v>
      </c>
      <c r="X1162" s="10" t="n">
        <f aca="false">YEAR(E1162)</f>
        <v>2018</v>
      </c>
      <c r="Y1162" s="0" t="str">
        <f aca="false">TEXT(E1162,"yyyy-mm")</f>
        <v>2018-10</v>
      </c>
      <c r="Z1162" s="0" t="str">
        <f aca="false">"Q"&amp;ROUNDUP(MONTH(E1162)/3,0)&amp;"-"&amp;YEAR(E1162)</f>
        <v>Q4-2018</v>
      </c>
    </row>
    <row r="1163" customFormat="false" ht="14.25" hidden="false" customHeight="false" outlineLevel="0" collapsed="false">
      <c r="A1163" s="0" t="s">
        <v>1205</v>
      </c>
      <c r="B1163" s="0" t="s">
        <v>43</v>
      </c>
      <c r="C1163" s="0" t="s">
        <v>39</v>
      </c>
      <c r="D1163" s="9" t="n">
        <v>43300</v>
      </c>
      <c r="E1163" s="9" t="n">
        <v>43390</v>
      </c>
      <c r="F1163" s="9" t="n">
        <v>43392</v>
      </c>
      <c r="G1163" s="9" t="n">
        <v>43397</v>
      </c>
      <c r="H1163" s="10" t="s">
        <v>36</v>
      </c>
      <c r="I1163" s="0" t="n">
        <v>26</v>
      </c>
      <c r="J1163" s="0" t="n">
        <v>48</v>
      </c>
      <c r="K1163" s="0" t="n">
        <v>157</v>
      </c>
      <c r="L1163" s="0" t="n">
        <v>8</v>
      </c>
      <c r="M1163" s="0" t="n">
        <v>7</v>
      </c>
      <c r="N1163" s="11" t="n">
        <v>0.3</v>
      </c>
      <c r="O1163" s="12" t="n">
        <v>525.88</v>
      </c>
      <c r="P1163" s="12" t="n">
        <v>1118.9</v>
      </c>
      <c r="Q1163" s="12" t="n">
        <f aca="false">M1163*P1163*(1-N1163)</f>
        <v>5482.61</v>
      </c>
      <c r="R1163" s="12" t="n">
        <f aca="false">M1163*O1163</f>
        <v>3681.16</v>
      </c>
      <c r="S1163" s="12" t="n">
        <f aca="false">Q1163-R1163</f>
        <v>1801.45</v>
      </c>
      <c r="T1163" s="11" t="n">
        <f aca="false">IFERROR(S1163/Q1163,0)</f>
        <v>0.328575258863935</v>
      </c>
      <c r="U1163" s="13" t="n">
        <f aca="false">F1163-E1163</f>
        <v>2</v>
      </c>
      <c r="V1163" s="13" t="n">
        <f aca="false">G1163-F1163</f>
        <v>5</v>
      </c>
      <c r="W1163" s="13" t="n">
        <f aca="false">G1163-E1163</f>
        <v>7</v>
      </c>
      <c r="X1163" s="10" t="n">
        <f aca="false">YEAR(E1163)</f>
        <v>2018</v>
      </c>
      <c r="Y1163" s="0" t="str">
        <f aca="false">TEXT(E1163,"yyyy-mm")</f>
        <v>2018-10</v>
      </c>
      <c r="Z1163" s="0" t="str">
        <f aca="false">"Q"&amp;ROUNDUP(MONTH(E1163)/3,0)&amp;"-"&amp;YEAR(E1163)</f>
        <v>Q4-2018</v>
      </c>
    </row>
    <row r="1164" customFormat="false" ht="14.25" hidden="false" customHeight="false" outlineLevel="0" collapsed="false">
      <c r="A1164" s="0" t="s">
        <v>1206</v>
      </c>
      <c r="B1164" s="0" t="s">
        <v>34</v>
      </c>
      <c r="C1164" s="0" t="s">
        <v>39</v>
      </c>
      <c r="D1164" s="9" t="n">
        <v>43300</v>
      </c>
      <c r="E1164" s="9" t="n">
        <v>43390</v>
      </c>
      <c r="F1164" s="9" t="n">
        <v>43401</v>
      </c>
      <c r="G1164" s="9" t="n">
        <v>43405</v>
      </c>
      <c r="H1164" s="10" t="s">
        <v>36</v>
      </c>
      <c r="I1164" s="0" t="n">
        <v>8</v>
      </c>
      <c r="J1164" s="0" t="n">
        <v>7</v>
      </c>
      <c r="K1164" s="0" t="n">
        <v>169</v>
      </c>
      <c r="L1164" s="0" t="n">
        <v>25</v>
      </c>
      <c r="M1164" s="0" t="n">
        <v>2</v>
      </c>
      <c r="N1164" s="11" t="n">
        <v>0.05</v>
      </c>
      <c r="O1164" s="12" t="n">
        <v>514.56</v>
      </c>
      <c r="P1164" s="12" t="n">
        <v>1072</v>
      </c>
      <c r="Q1164" s="12" t="n">
        <f aca="false">M1164*P1164*(1-N1164)</f>
        <v>2036.8</v>
      </c>
      <c r="R1164" s="12" t="n">
        <f aca="false">M1164*O1164</f>
        <v>1029.12</v>
      </c>
      <c r="S1164" s="12" t="n">
        <f aca="false">Q1164-R1164</f>
        <v>1007.68</v>
      </c>
      <c r="T1164" s="11" t="n">
        <f aca="false">IFERROR(S1164/Q1164,0)</f>
        <v>0.494736842105263</v>
      </c>
      <c r="U1164" s="13" t="n">
        <f aca="false">F1164-E1164</f>
        <v>11</v>
      </c>
      <c r="V1164" s="13" t="n">
        <f aca="false">G1164-F1164</f>
        <v>4</v>
      </c>
      <c r="W1164" s="13" t="n">
        <f aca="false">G1164-E1164</f>
        <v>15</v>
      </c>
      <c r="X1164" s="10" t="n">
        <f aca="false">YEAR(E1164)</f>
        <v>2018</v>
      </c>
      <c r="Y1164" s="0" t="str">
        <f aca="false">TEXT(E1164,"yyyy-mm")</f>
        <v>2018-10</v>
      </c>
      <c r="Z1164" s="0" t="str">
        <f aca="false">"Q"&amp;ROUNDUP(MONTH(E1164)/3,0)&amp;"-"&amp;YEAR(E1164)</f>
        <v>Q4-2018</v>
      </c>
    </row>
    <row r="1165" customFormat="false" ht="14.25" hidden="false" customHeight="false" outlineLevel="0" collapsed="false">
      <c r="A1165" s="0" t="s">
        <v>1207</v>
      </c>
      <c r="B1165" s="0" t="s">
        <v>34</v>
      </c>
      <c r="C1165" s="0" t="s">
        <v>39</v>
      </c>
      <c r="D1165" s="9" t="n">
        <v>43300</v>
      </c>
      <c r="E1165" s="9" t="n">
        <v>43390</v>
      </c>
      <c r="F1165" s="9" t="n">
        <v>43398</v>
      </c>
      <c r="G1165" s="9" t="n">
        <v>43400</v>
      </c>
      <c r="H1165" s="10" t="s">
        <v>36</v>
      </c>
      <c r="I1165" s="0" t="n">
        <v>9</v>
      </c>
      <c r="J1165" s="0" t="n">
        <v>20</v>
      </c>
      <c r="K1165" s="0" t="n">
        <v>169</v>
      </c>
      <c r="L1165" s="0" t="n">
        <v>19</v>
      </c>
      <c r="M1165" s="0" t="n">
        <v>2</v>
      </c>
      <c r="N1165" s="11" t="n">
        <v>0.05</v>
      </c>
      <c r="O1165" s="12" t="n">
        <v>1617.98</v>
      </c>
      <c r="P1165" s="12" t="n">
        <v>3946.3</v>
      </c>
      <c r="Q1165" s="12" t="n">
        <f aca="false">M1165*P1165*(1-N1165)</f>
        <v>7497.97</v>
      </c>
      <c r="R1165" s="12" t="n">
        <f aca="false">M1165*O1165</f>
        <v>3235.96</v>
      </c>
      <c r="S1165" s="12" t="n">
        <f aca="false">Q1165-R1165</f>
        <v>4262.01</v>
      </c>
      <c r="T1165" s="11" t="n">
        <f aca="false">IFERROR(S1165/Q1165,0)</f>
        <v>0.568421852848171</v>
      </c>
      <c r="U1165" s="13" t="n">
        <f aca="false">F1165-E1165</f>
        <v>8</v>
      </c>
      <c r="V1165" s="13" t="n">
        <f aca="false">G1165-F1165</f>
        <v>2</v>
      </c>
      <c r="W1165" s="13" t="n">
        <f aca="false">G1165-E1165</f>
        <v>10</v>
      </c>
      <c r="X1165" s="10" t="n">
        <f aca="false">YEAR(E1165)</f>
        <v>2018</v>
      </c>
      <c r="Y1165" s="0" t="str">
        <f aca="false">TEXT(E1165,"yyyy-mm")</f>
        <v>2018-10</v>
      </c>
      <c r="Z1165" s="0" t="str">
        <f aca="false">"Q"&amp;ROUNDUP(MONTH(E1165)/3,0)&amp;"-"&amp;YEAR(E1165)</f>
        <v>Q4-2018</v>
      </c>
    </row>
    <row r="1166" customFormat="false" ht="14.25" hidden="false" customHeight="false" outlineLevel="0" collapsed="false">
      <c r="A1166" s="0" t="s">
        <v>1208</v>
      </c>
      <c r="B1166" s="0" t="s">
        <v>34</v>
      </c>
      <c r="C1166" s="0" t="s">
        <v>46</v>
      </c>
      <c r="D1166" s="9" t="n">
        <v>43300</v>
      </c>
      <c r="E1166" s="9" t="n">
        <v>43390</v>
      </c>
      <c r="F1166" s="9" t="n">
        <v>43405</v>
      </c>
      <c r="G1166" s="9" t="n">
        <v>43407</v>
      </c>
      <c r="H1166" s="10" t="s">
        <v>36</v>
      </c>
      <c r="I1166" s="0" t="n">
        <v>9</v>
      </c>
      <c r="J1166" s="0" t="n">
        <v>25</v>
      </c>
      <c r="K1166" s="0" t="n">
        <v>315</v>
      </c>
      <c r="L1166" s="0" t="n">
        <v>43</v>
      </c>
      <c r="M1166" s="0" t="n">
        <v>7</v>
      </c>
      <c r="N1166" s="11" t="n">
        <v>0.05</v>
      </c>
      <c r="O1166" s="12" t="n">
        <v>166.43</v>
      </c>
      <c r="P1166" s="12" t="n">
        <v>241.2</v>
      </c>
      <c r="Q1166" s="12" t="n">
        <f aca="false">M1166*P1166*(1-N1166)</f>
        <v>1603.98</v>
      </c>
      <c r="R1166" s="12" t="n">
        <f aca="false">M1166*O1166</f>
        <v>1165.01</v>
      </c>
      <c r="S1166" s="12" t="n">
        <f aca="false">Q1166-R1166</f>
        <v>438.97</v>
      </c>
      <c r="T1166" s="11" t="n">
        <f aca="false">IFERROR(S1166/Q1166,0)</f>
        <v>0.273675482237933</v>
      </c>
      <c r="U1166" s="13" t="n">
        <f aca="false">F1166-E1166</f>
        <v>15</v>
      </c>
      <c r="V1166" s="13" t="n">
        <f aca="false">G1166-F1166</f>
        <v>2</v>
      </c>
      <c r="W1166" s="13" t="n">
        <f aca="false">G1166-E1166</f>
        <v>17</v>
      </c>
      <c r="X1166" s="10" t="n">
        <f aca="false">YEAR(E1166)</f>
        <v>2018</v>
      </c>
      <c r="Y1166" s="0" t="str">
        <f aca="false">TEXT(E1166,"yyyy-mm")</f>
        <v>2018-10</v>
      </c>
      <c r="Z1166" s="0" t="str">
        <f aca="false">"Q"&amp;ROUNDUP(MONTH(E1166)/3,0)&amp;"-"&amp;YEAR(E1166)</f>
        <v>Q4-2018</v>
      </c>
    </row>
    <row r="1167" customFormat="false" ht="14.25" hidden="false" customHeight="false" outlineLevel="0" collapsed="false">
      <c r="A1167" s="0" t="s">
        <v>1209</v>
      </c>
      <c r="B1167" s="0" t="s">
        <v>38</v>
      </c>
      <c r="C1167" s="0" t="s">
        <v>39</v>
      </c>
      <c r="D1167" s="9" t="n">
        <v>43300</v>
      </c>
      <c r="E1167" s="9" t="n">
        <v>43391</v>
      </c>
      <c r="F1167" s="9" t="n">
        <v>43415</v>
      </c>
      <c r="G1167" s="9" t="n">
        <v>43424</v>
      </c>
      <c r="H1167" s="10" t="s">
        <v>36</v>
      </c>
      <c r="I1167" s="0" t="n">
        <v>19</v>
      </c>
      <c r="J1167" s="0" t="n">
        <v>46</v>
      </c>
      <c r="K1167" s="0" t="n">
        <v>151</v>
      </c>
      <c r="L1167" s="0" t="n">
        <v>14</v>
      </c>
      <c r="M1167" s="0" t="n">
        <v>2</v>
      </c>
      <c r="N1167" s="11" t="n">
        <v>0.05</v>
      </c>
      <c r="O1167" s="12" t="n">
        <v>156.78</v>
      </c>
      <c r="P1167" s="12" t="n">
        <v>241.2</v>
      </c>
      <c r="Q1167" s="12" t="n">
        <f aca="false">M1167*P1167*(1-N1167)</f>
        <v>458.28</v>
      </c>
      <c r="R1167" s="12" t="n">
        <f aca="false">M1167*O1167</f>
        <v>313.56</v>
      </c>
      <c r="S1167" s="12" t="n">
        <f aca="false">Q1167-R1167</f>
        <v>144.72</v>
      </c>
      <c r="T1167" s="11" t="n">
        <f aca="false">IFERROR(S1167/Q1167,0)</f>
        <v>0.31578947368421</v>
      </c>
      <c r="U1167" s="13" t="n">
        <f aca="false">F1167-E1167</f>
        <v>24</v>
      </c>
      <c r="V1167" s="13" t="n">
        <f aca="false">G1167-F1167</f>
        <v>9</v>
      </c>
      <c r="W1167" s="13" t="n">
        <f aca="false">G1167-E1167</f>
        <v>33</v>
      </c>
      <c r="X1167" s="10" t="n">
        <f aca="false">YEAR(E1167)</f>
        <v>2018</v>
      </c>
      <c r="Y1167" s="0" t="str">
        <f aca="false">TEXT(E1167,"yyyy-mm")</f>
        <v>2018-10</v>
      </c>
      <c r="Z1167" s="0" t="str">
        <f aca="false">"Q"&amp;ROUNDUP(MONTH(E1167)/3,0)&amp;"-"&amp;YEAR(E1167)</f>
        <v>Q4-2018</v>
      </c>
    </row>
    <row r="1168" customFormat="false" ht="14.25" hidden="false" customHeight="false" outlineLevel="0" collapsed="false">
      <c r="A1168" s="0" t="s">
        <v>1210</v>
      </c>
      <c r="B1168" s="0" t="s">
        <v>38</v>
      </c>
      <c r="C1168" s="0" t="s">
        <v>35</v>
      </c>
      <c r="D1168" s="9" t="n">
        <v>43300</v>
      </c>
      <c r="E1168" s="9" t="n">
        <v>43391</v>
      </c>
      <c r="F1168" s="9" t="n">
        <v>43397</v>
      </c>
      <c r="G1168" s="9" t="n">
        <v>43403</v>
      </c>
      <c r="H1168" s="10" t="s">
        <v>36</v>
      </c>
      <c r="I1168" s="0" t="n">
        <v>13</v>
      </c>
      <c r="J1168" s="0" t="n">
        <v>9</v>
      </c>
      <c r="K1168" s="0" t="n">
        <v>260</v>
      </c>
      <c r="L1168" s="0" t="n">
        <v>40</v>
      </c>
      <c r="M1168" s="0" t="n">
        <v>8</v>
      </c>
      <c r="N1168" s="11" t="n">
        <v>0.4</v>
      </c>
      <c r="O1168" s="12" t="n">
        <v>854.25</v>
      </c>
      <c r="P1168" s="12" t="n">
        <v>1005</v>
      </c>
      <c r="Q1168" s="12" t="n">
        <f aca="false">M1168*P1168*(1-N1168)</f>
        <v>4824</v>
      </c>
      <c r="R1168" s="12" t="n">
        <f aca="false">M1168*O1168</f>
        <v>6834</v>
      </c>
      <c r="S1168" s="12" t="n">
        <f aca="false">Q1168-R1168</f>
        <v>-2010</v>
      </c>
      <c r="T1168" s="11" t="n">
        <f aca="false">IFERROR(S1168/Q1168,0)</f>
        <v>-0.416666666666667</v>
      </c>
      <c r="U1168" s="13" t="n">
        <f aca="false">F1168-E1168</f>
        <v>6</v>
      </c>
      <c r="V1168" s="13" t="n">
        <f aca="false">G1168-F1168</f>
        <v>6</v>
      </c>
      <c r="W1168" s="13" t="n">
        <f aca="false">G1168-E1168</f>
        <v>12</v>
      </c>
      <c r="X1168" s="10" t="n">
        <f aca="false">YEAR(E1168)</f>
        <v>2018</v>
      </c>
      <c r="Y1168" s="0" t="str">
        <f aca="false">TEXT(E1168,"yyyy-mm")</f>
        <v>2018-10</v>
      </c>
      <c r="Z1168" s="0" t="str">
        <f aca="false">"Q"&amp;ROUNDUP(MONTH(E1168)/3,0)&amp;"-"&amp;YEAR(E1168)</f>
        <v>Q4-2018</v>
      </c>
    </row>
    <row r="1169" customFormat="false" ht="14.25" hidden="false" customHeight="false" outlineLevel="0" collapsed="false">
      <c r="A1169" s="0" t="s">
        <v>1211</v>
      </c>
      <c r="B1169" s="0" t="s">
        <v>38</v>
      </c>
      <c r="C1169" s="0" t="s">
        <v>39</v>
      </c>
      <c r="D1169" s="9" t="n">
        <v>43300</v>
      </c>
      <c r="E1169" s="9" t="n">
        <v>43391</v>
      </c>
      <c r="F1169" s="9" t="n">
        <v>43411</v>
      </c>
      <c r="G1169" s="9" t="n">
        <v>43417</v>
      </c>
      <c r="H1169" s="10" t="s">
        <v>36</v>
      </c>
      <c r="I1169" s="0" t="n">
        <v>18</v>
      </c>
      <c r="J1169" s="0" t="n">
        <v>42</v>
      </c>
      <c r="K1169" s="0" t="n">
        <v>139</v>
      </c>
      <c r="L1169" s="0" t="n">
        <v>34</v>
      </c>
      <c r="M1169" s="0" t="n">
        <v>1</v>
      </c>
      <c r="N1169" s="11" t="n">
        <v>0.1</v>
      </c>
      <c r="O1169" s="12" t="n">
        <v>178.22</v>
      </c>
      <c r="P1169" s="12" t="n">
        <v>234.5</v>
      </c>
      <c r="Q1169" s="12" t="n">
        <f aca="false">M1169*P1169*(1-N1169)</f>
        <v>211.05</v>
      </c>
      <c r="R1169" s="12" t="n">
        <f aca="false">M1169*O1169</f>
        <v>178.22</v>
      </c>
      <c r="S1169" s="12" t="n">
        <f aca="false">Q1169-R1169</f>
        <v>32.83</v>
      </c>
      <c r="T1169" s="11" t="n">
        <f aca="false">IFERROR(S1169/Q1169,0)</f>
        <v>0.155555555555556</v>
      </c>
      <c r="U1169" s="13" t="n">
        <f aca="false">F1169-E1169</f>
        <v>20</v>
      </c>
      <c r="V1169" s="13" t="n">
        <f aca="false">G1169-F1169</f>
        <v>6</v>
      </c>
      <c r="W1169" s="13" t="n">
        <f aca="false">G1169-E1169</f>
        <v>26</v>
      </c>
      <c r="X1169" s="10" t="n">
        <f aca="false">YEAR(E1169)</f>
        <v>2018</v>
      </c>
      <c r="Y1169" s="0" t="str">
        <f aca="false">TEXT(E1169,"yyyy-mm")</f>
        <v>2018-10</v>
      </c>
      <c r="Z1169" s="0" t="str">
        <f aca="false">"Q"&amp;ROUNDUP(MONTH(E1169)/3,0)&amp;"-"&amp;YEAR(E1169)</f>
        <v>Q4-2018</v>
      </c>
    </row>
    <row r="1170" customFormat="false" ht="14.25" hidden="false" customHeight="false" outlineLevel="0" collapsed="false">
      <c r="A1170" s="0" t="s">
        <v>1212</v>
      </c>
      <c r="B1170" s="0" t="s">
        <v>34</v>
      </c>
      <c r="C1170" s="0" t="s">
        <v>39</v>
      </c>
      <c r="D1170" s="9" t="n">
        <v>43300</v>
      </c>
      <c r="E1170" s="9" t="n">
        <v>43391</v>
      </c>
      <c r="F1170" s="9" t="n">
        <v>43405</v>
      </c>
      <c r="G1170" s="9" t="n">
        <v>43415</v>
      </c>
      <c r="H1170" s="10" t="s">
        <v>36</v>
      </c>
      <c r="I1170" s="0" t="n">
        <v>4</v>
      </c>
      <c r="J1170" s="0" t="n">
        <v>33</v>
      </c>
      <c r="K1170" s="0" t="n">
        <v>142</v>
      </c>
      <c r="L1170" s="0" t="n">
        <v>19</v>
      </c>
      <c r="M1170" s="0" t="n">
        <v>4</v>
      </c>
      <c r="N1170" s="11" t="n">
        <v>0.15</v>
      </c>
      <c r="O1170" s="12" t="n">
        <v>741.69</v>
      </c>
      <c r="P1170" s="12" t="n">
        <v>904.5</v>
      </c>
      <c r="Q1170" s="12" t="n">
        <f aca="false">M1170*P1170*(1-N1170)</f>
        <v>3075.3</v>
      </c>
      <c r="R1170" s="12" t="n">
        <f aca="false">M1170*O1170</f>
        <v>2966.76</v>
      </c>
      <c r="S1170" s="12" t="n">
        <f aca="false">Q1170-R1170</f>
        <v>108.54</v>
      </c>
      <c r="T1170" s="11" t="n">
        <f aca="false">IFERROR(S1170/Q1170,0)</f>
        <v>0.0352941176470587</v>
      </c>
      <c r="U1170" s="13" t="n">
        <f aca="false">F1170-E1170</f>
        <v>14</v>
      </c>
      <c r="V1170" s="13" t="n">
        <f aca="false">G1170-F1170</f>
        <v>10</v>
      </c>
      <c r="W1170" s="13" t="n">
        <f aca="false">G1170-E1170</f>
        <v>24</v>
      </c>
      <c r="X1170" s="10" t="n">
        <f aca="false">YEAR(E1170)</f>
        <v>2018</v>
      </c>
      <c r="Y1170" s="0" t="str">
        <f aca="false">TEXT(E1170,"yyyy-mm")</f>
        <v>2018-10</v>
      </c>
      <c r="Z1170" s="0" t="str">
        <f aca="false">"Q"&amp;ROUNDUP(MONTH(E1170)/3,0)&amp;"-"&amp;YEAR(E1170)</f>
        <v>Q4-2018</v>
      </c>
    </row>
    <row r="1171" customFormat="false" ht="14.25" hidden="false" customHeight="false" outlineLevel="0" collapsed="false">
      <c r="A1171" s="0" t="s">
        <v>1213</v>
      </c>
      <c r="B1171" s="0" t="s">
        <v>34</v>
      </c>
      <c r="C1171" s="0" t="s">
        <v>39</v>
      </c>
      <c r="D1171" s="9" t="n">
        <v>43300</v>
      </c>
      <c r="E1171" s="9" t="n">
        <v>43391</v>
      </c>
      <c r="F1171" s="9" t="n">
        <v>43414</v>
      </c>
      <c r="G1171" s="9" t="n">
        <v>43424</v>
      </c>
      <c r="H1171" s="10" t="s">
        <v>36</v>
      </c>
      <c r="I1171" s="0" t="n">
        <v>10</v>
      </c>
      <c r="J1171" s="0" t="n">
        <v>12</v>
      </c>
      <c r="K1171" s="0" t="n">
        <v>88</v>
      </c>
      <c r="L1171" s="0" t="n">
        <v>32</v>
      </c>
      <c r="M1171" s="0" t="n">
        <v>6</v>
      </c>
      <c r="N1171" s="11" t="n">
        <v>0.15</v>
      </c>
      <c r="O1171" s="12" t="n">
        <v>477.58</v>
      </c>
      <c r="P1171" s="12" t="n">
        <v>1085.4</v>
      </c>
      <c r="Q1171" s="12" t="n">
        <f aca="false">M1171*P1171*(1-N1171)</f>
        <v>5535.54</v>
      </c>
      <c r="R1171" s="12" t="n">
        <f aca="false">M1171*O1171</f>
        <v>2865.48</v>
      </c>
      <c r="S1171" s="12" t="n">
        <f aca="false">Q1171-R1171</f>
        <v>2670.06</v>
      </c>
      <c r="T1171" s="11" t="n">
        <f aca="false">IFERROR(S1171/Q1171,0)</f>
        <v>0.482348605556098</v>
      </c>
      <c r="U1171" s="13" t="n">
        <f aca="false">F1171-E1171</f>
        <v>23</v>
      </c>
      <c r="V1171" s="13" t="n">
        <f aca="false">G1171-F1171</f>
        <v>10</v>
      </c>
      <c r="W1171" s="13" t="n">
        <f aca="false">G1171-E1171</f>
        <v>33</v>
      </c>
      <c r="X1171" s="10" t="n">
        <f aca="false">YEAR(E1171)</f>
        <v>2018</v>
      </c>
      <c r="Y1171" s="0" t="str">
        <f aca="false">TEXT(E1171,"yyyy-mm")</f>
        <v>2018-10</v>
      </c>
      <c r="Z1171" s="0" t="str">
        <f aca="false">"Q"&amp;ROUNDUP(MONTH(E1171)/3,0)&amp;"-"&amp;YEAR(E1171)</f>
        <v>Q4-2018</v>
      </c>
    </row>
    <row r="1172" customFormat="false" ht="14.25" hidden="false" customHeight="false" outlineLevel="0" collapsed="false">
      <c r="A1172" s="0" t="s">
        <v>1214</v>
      </c>
      <c r="B1172" s="0" t="s">
        <v>34</v>
      </c>
      <c r="C1172" s="0" t="s">
        <v>79</v>
      </c>
      <c r="D1172" s="9" t="n">
        <v>43300</v>
      </c>
      <c r="E1172" s="9" t="n">
        <v>43391</v>
      </c>
      <c r="F1172" s="9" t="n">
        <v>43396</v>
      </c>
      <c r="G1172" s="9" t="n">
        <v>43405</v>
      </c>
      <c r="H1172" s="10" t="s">
        <v>36</v>
      </c>
      <c r="I1172" s="0" t="n">
        <v>11</v>
      </c>
      <c r="J1172" s="0" t="n">
        <v>3</v>
      </c>
      <c r="K1172" s="0" t="n">
        <v>84</v>
      </c>
      <c r="L1172" s="0" t="n">
        <v>11</v>
      </c>
      <c r="M1172" s="0" t="n">
        <v>5</v>
      </c>
      <c r="N1172" s="11" t="n">
        <v>0.15</v>
      </c>
      <c r="O1172" s="12" t="n">
        <v>600.86</v>
      </c>
      <c r="P1172" s="12" t="n">
        <v>1018.4</v>
      </c>
      <c r="Q1172" s="12" t="n">
        <f aca="false">M1172*P1172*(1-N1172)</f>
        <v>4328.2</v>
      </c>
      <c r="R1172" s="12" t="n">
        <f aca="false">M1172*O1172</f>
        <v>3004.3</v>
      </c>
      <c r="S1172" s="12" t="n">
        <f aca="false">Q1172-R1172</f>
        <v>1323.9</v>
      </c>
      <c r="T1172" s="11" t="n">
        <f aca="false">IFERROR(S1172/Q1172,0)</f>
        <v>0.305877732082621</v>
      </c>
      <c r="U1172" s="13" t="n">
        <f aca="false">F1172-E1172</f>
        <v>5</v>
      </c>
      <c r="V1172" s="13" t="n">
        <f aca="false">G1172-F1172</f>
        <v>9</v>
      </c>
      <c r="W1172" s="13" t="n">
        <f aca="false">G1172-E1172</f>
        <v>14</v>
      </c>
      <c r="X1172" s="10" t="n">
        <f aca="false">YEAR(E1172)</f>
        <v>2018</v>
      </c>
      <c r="Y1172" s="0" t="str">
        <f aca="false">TEXT(E1172,"yyyy-mm")</f>
        <v>2018-10</v>
      </c>
      <c r="Z1172" s="0" t="str">
        <f aca="false">"Q"&amp;ROUNDUP(MONTH(E1172)/3,0)&amp;"-"&amp;YEAR(E1172)</f>
        <v>Q4-2018</v>
      </c>
    </row>
    <row r="1173" customFormat="false" ht="14.25" hidden="false" customHeight="false" outlineLevel="0" collapsed="false">
      <c r="A1173" s="0" t="s">
        <v>1215</v>
      </c>
      <c r="B1173" s="0" t="s">
        <v>34</v>
      </c>
      <c r="C1173" s="0" t="s">
        <v>48</v>
      </c>
      <c r="D1173" s="9" t="n">
        <v>43300</v>
      </c>
      <c r="E1173" s="9" t="n">
        <v>43391</v>
      </c>
      <c r="F1173" s="9" t="n">
        <v>43396</v>
      </c>
      <c r="G1173" s="9" t="n">
        <v>43406</v>
      </c>
      <c r="H1173" s="10" t="s">
        <v>36</v>
      </c>
      <c r="I1173" s="0" t="n">
        <v>11</v>
      </c>
      <c r="J1173" s="0" t="n">
        <v>46</v>
      </c>
      <c r="K1173" s="0" t="n">
        <v>26</v>
      </c>
      <c r="L1173" s="0" t="n">
        <v>4</v>
      </c>
      <c r="M1173" s="0" t="n">
        <v>4</v>
      </c>
      <c r="N1173" s="11" t="n">
        <v>0.15</v>
      </c>
      <c r="O1173" s="12" t="n">
        <v>180.3</v>
      </c>
      <c r="P1173" s="12" t="n">
        <v>261.3</v>
      </c>
      <c r="Q1173" s="12" t="n">
        <f aca="false">M1173*P1173*(1-N1173)</f>
        <v>888.42</v>
      </c>
      <c r="R1173" s="12" t="n">
        <f aca="false">M1173*O1173</f>
        <v>721.2</v>
      </c>
      <c r="S1173" s="12" t="n">
        <f aca="false">Q1173-R1173</f>
        <v>167.22</v>
      </c>
      <c r="T1173" s="11" t="n">
        <f aca="false">IFERROR(S1173/Q1173,0)</f>
        <v>0.188221786992639</v>
      </c>
      <c r="U1173" s="13" t="n">
        <f aca="false">F1173-E1173</f>
        <v>5</v>
      </c>
      <c r="V1173" s="13" t="n">
        <f aca="false">G1173-F1173</f>
        <v>10</v>
      </c>
      <c r="W1173" s="13" t="n">
        <f aca="false">G1173-E1173</f>
        <v>15</v>
      </c>
      <c r="X1173" s="10" t="n">
        <f aca="false">YEAR(E1173)</f>
        <v>2018</v>
      </c>
      <c r="Y1173" s="0" t="str">
        <f aca="false">TEXT(E1173,"yyyy-mm")</f>
        <v>2018-10</v>
      </c>
      <c r="Z1173" s="0" t="str">
        <f aca="false">"Q"&amp;ROUNDUP(MONTH(E1173)/3,0)&amp;"-"&amp;YEAR(E1173)</f>
        <v>Q4-2018</v>
      </c>
    </row>
    <row r="1174" customFormat="false" ht="14.25" hidden="false" customHeight="false" outlineLevel="0" collapsed="false">
      <c r="A1174" s="0" t="s">
        <v>1216</v>
      </c>
      <c r="B1174" s="0" t="s">
        <v>38</v>
      </c>
      <c r="C1174" s="0" t="s">
        <v>46</v>
      </c>
      <c r="D1174" s="9" t="n">
        <v>43300</v>
      </c>
      <c r="E1174" s="9" t="n">
        <v>43391</v>
      </c>
      <c r="F1174" s="9" t="n">
        <v>43418</v>
      </c>
      <c r="G1174" s="9" t="n">
        <v>43427</v>
      </c>
      <c r="H1174" s="10" t="s">
        <v>36</v>
      </c>
      <c r="I1174" s="0" t="n">
        <v>13</v>
      </c>
      <c r="J1174" s="0" t="n">
        <v>25</v>
      </c>
      <c r="K1174" s="0" t="n">
        <v>291</v>
      </c>
      <c r="L1174" s="0" t="n">
        <v>43</v>
      </c>
      <c r="M1174" s="0" t="n">
        <v>5</v>
      </c>
      <c r="N1174" s="11" t="n">
        <v>0.075</v>
      </c>
      <c r="O1174" s="12" t="n">
        <v>2166.78</v>
      </c>
      <c r="P1174" s="12" t="n">
        <v>3939.6</v>
      </c>
      <c r="Q1174" s="12" t="n">
        <f aca="false">M1174*P1174*(1-N1174)</f>
        <v>18220.65</v>
      </c>
      <c r="R1174" s="12" t="n">
        <f aca="false">M1174*O1174</f>
        <v>10833.9</v>
      </c>
      <c r="S1174" s="12" t="n">
        <f aca="false">Q1174-R1174</f>
        <v>7386.75</v>
      </c>
      <c r="T1174" s="11" t="n">
        <f aca="false">IFERROR(S1174/Q1174,0)</f>
        <v>0.405405405405405</v>
      </c>
      <c r="U1174" s="13" t="n">
        <f aca="false">F1174-E1174</f>
        <v>27</v>
      </c>
      <c r="V1174" s="13" t="n">
        <f aca="false">G1174-F1174</f>
        <v>9</v>
      </c>
      <c r="W1174" s="13" t="n">
        <f aca="false">G1174-E1174</f>
        <v>36</v>
      </c>
      <c r="X1174" s="10" t="n">
        <f aca="false">YEAR(E1174)</f>
        <v>2018</v>
      </c>
      <c r="Y1174" s="0" t="str">
        <f aca="false">TEXT(E1174,"yyyy-mm")</f>
        <v>2018-10</v>
      </c>
      <c r="Z1174" s="0" t="str">
        <f aca="false">"Q"&amp;ROUNDUP(MONTH(E1174)/3,0)&amp;"-"&amp;YEAR(E1174)</f>
        <v>Q4-2018</v>
      </c>
    </row>
    <row r="1175" customFormat="false" ht="14.25" hidden="false" customHeight="false" outlineLevel="0" collapsed="false">
      <c r="A1175" s="0" t="s">
        <v>1217</v>
      </c>
      <c r="B1175" s="0" t="s">
        <v>38</v>
      </c>
      <c r="C1175" s="0" t="s">
        <v>46</v>
      </c>
      <c r="D1175" s="9" t="n">
        <v>43300</v>
      </c>
      <c r="E1175" s="9" t="n">
        <v>43391</v>
      </c>
      <c r="F1175" s="9" t="n">
        <v>43418</v>
      </c>
      <c r="G1175" s="9" t="n">
        <v>43422</v>
      </c>
      <c r="H1175" s="10" t="s">
        <v>36</v>
      </c>
      <c r="I1175" s="0" t="n">
        <v>15</v>
      </c>
      <c r="J1175" s="0" t="n">
        <v>34</v>
      </c>
      <c r="K1175" s="0" t="n">
        <v>302</v>
      </c>
      <c r="L1175" s="0" t="n">
        <v>23</v>
      </c>
      <c r="M1175" s="0" t="n">
        <v>4</v>
      </c>
      <c r="N1175" s="11" t="n">
        <v>0.075</v>
      </c>
      <c r="O1175" s="12" t="n">
        <v>3364.41</v>
      </c>
      <c r="P1175" s="12" t="n">
        <v>6117.1</v>
      </c>
      <c r="Q1175" s="12" t="n">
        <f aca="false">M1175*P1175*(1-N1175)</f>
        <v>22633.27</v>
      </c>
      <c r="R1175" s="12" t="n">
        <f aca="false">M1175*O1175</f>
        <v>13457.64</v>
      </c>
      <c r="S1175" s="12" t="n">
        <f aca="false">Q1175-R1175</f>
        <v>9175.63000000001</v>
      </c>
      <c r="T1175" s="11" t="n">
        <f aca="false">IFERROR(S1175/Q1175,0)</f>
        <v>0.405404521750503</v>
      </c>
      <c r="U1175" s="13" t="n">
        <f aca="false">F1175-E1175</f>
        <v>27</v>
      </c>
      <c r="V1175" s="13" t="n">
        <f aca="false">G1175-F1175</f>
        <v>4</v>
      </c>
      <c r="W1175" s="13" t="n">
        <f aca="false">G1175-E1175</f>
        <v>31</v>
      </c>
      <c r="X1175" s="10" t="n">
        <f aca="false">YEAR(E1175)</f>
        <v>2018</v>
      </c>
      <c r="Y1175" s="0" t="str">
        <f aca="false">TEXT(E1175,"yyyy-mm")</f>
        <v>2018-10</v>
      </c>
      <c r="Z1175" s="0" t="str">
        <f aca="false">"Q"&amp;ROUNDUP(MONTH(E1175)/3,0)&amp;"-"&amp;YEAR(E1175)</f>
        <v>Q4-2018</v>
      </c>
    </row>
    <row r="1176" customFormat="false" ht="14.25" hidden="false" customHeight="false" outlineLevel="0" collapsed="false">
      <c r="A1176" s="0" t="s">
        <v>1218</v>
      </c>
      <c r="B1176" s="0" t="s">
        <v>38</v>
      </c>
      <c r="C1176" s="0" t="s">
        <v>39</v>
      </c>
      <c r="D1176" s="9" t="n">
        <v>43300</v>
      </c>
      <c r="E1176" s="9" t="n">
        <v>43391</v>
      </c>
      <c r="F1176" s="9" t="n">
        <v>43411</v>
      </c>
      <c r="G1176" s="9" t="n">
        <v>43420</v>
      </c>
      <c r="H1176" s="10" t="s">
        <v>36</v>
      </c>
      <c r="I1176" s="0" t="n">
        <v>15</v>
      </c>
      <c r="J1176" s="0" t="n">
        <v>4</v>
      </c>
      <c r="K1176" s="0" t="n">
        <v>122</v>
      </c>
      <c r="L1176" s="0" t="n">
        <v>5</v>
      </c>
      <c r="M1176" s="0" t="n">
        <v>2</v>
      </c>
      <c r="N1176" s="11" t="n">
        <v>0.05</v>
      </c>
      <c r="O1176" s="12" t="n">
        <v>1207.34</v>
      </c>
      <c r="P1176" s="12" t="n">
        <v>1775.5</v>
      </c>
      <c r="Q1176" s="12" t="n">
        <f aca="false">M1176*P1176*(1-N1176)</f>
        <v>3373.45</v>
      </c>
      <c r="R1176" s="12" t="n">
        <f aca="false">M1176*O1176</f>
        <v>2414.68</v>
      </c>
      <c r="S1176" s="12" t="n">
        <f aca="false">Q1176-R1176</f>
        <v>958.77</v>
      </c>
      <c r="T1176" s="11" t="n">
        <f aca="false">IFERROR(S1176/Q1176,0)</f>
        <v>0.284210526315789</v>
      </c>
      <c r="U1176" s="13" t="n">
        <f aca="false">F1176-E1176</f>
        <v>20</v>
      </c>
      <c r="V1176" s="13" t="n">
        <f aca="false">G1176-F1176</f>
        <v>9</v>
      </c>
      <c r="W1176" s="13" t="n">
        <f aca="false">G1176-E1176</f>
        <v>29</v>
      </c>
      <c r="X1176" s="10" t="n">
        <f aca="false">YEAR(E1176)</f>
        <v>2018</v>
      </c>
      <c r="Y1176" s="0" t="str">
        <f aca="false">TEXT(E1176,"yyyy-mm")</f>
        <v>2018-10</v>
      </c>
      <c r="Z1176" s="0" t="str">
        <f aca="false">"Q"&amp;ROUNDUP(MONTH(E1176)/3,0)&amp;"-"&amp;YEAR(E1176)</f>
        <v>Q4-2018</v>
      </c>
    </row>
    <row r="1177" customFormat="false" ht="14.25" hidden="false" customHeight="false" outlineLevel="0" collapsed="false">
      <c r="A1177" s="0" t="s">
        <v>1219</v>
      </c>
      <c r="B1177" s="0" t="s">
        <v>34</v>
      </c>
      <c r="C1177" s="0" t="s">
        <v>39</v>
      </c>
      <c r="D1177" s="9" t="n">
        <v>43300</v>
      </c>
      <c r="E1177" s="9" t="n">
        <v>43391</v>
      </c>
      <c r="F1177" s="9" t="n">
        <v>43394</v>
      </c>
      <c r="G1177" s="9" t="n">
        <v>43403</v>
      </c>
      <c r="H1177" s="10" t="s">
        <v>36</v>
      </c>
      <c r="I1177" s="0" t="n">
        <v>6</v>
      </c>
      <c r="J1177" s="0" t="n">
        <v>1</v>
      </c>
      <c r="K1177" s="0" t="n">
        <v>155</v>
      </c>
      <c r="L1177" s="0" t="n">
        <v>40</v>
      </c>
      <c r="M1177" s="0" t="n">
        <v>2</v>
      </c>
      <c r="N1177" s="11" t="n">
        <v>0.075</v>
      </c>
      <c r="O1177" s="12" t="n">
        <v>683.4</v>
      </c>
      <c r="P1177" s="12" t="n">
        <v>1005</v>
      </c>
      <c r="Q1177" s="12" t="n">
        <f aca="false">M1177*P1177*(1-N1177)</f>
        <v>1859.25</v>
      </c>
      <c r="R1177" s="12" t="n">
        <f aca="false">M1177*O1177</f>
        <v>1366.8</v>
      </c>
      <c r="S1177" s="12" t="n">
        <f aca="false">Q1177-R1177</f>
        <v>492.45</v>
      </c>
      <c r="T1177" s="11" t="n">
        <f aca="false">IFERROR(S1177/Q1177,0)</f>
        <v>0.264864864864865</v>
      </c>
      <c r="U1177" s="13" t="n">
        <f aca="false">F1177-E1177</f>
        <v>3</v>
      </c>
      <c r="V1177" s="13" t="n">
        <f aca="false">G1177-F1177</f>
        <v>9</v>
      </c>
      <c r="W1177" s="13" t="n">
        <f aca="false">G1177-E1177</f>
        <v>12</v>
      </c>
      <c r="X1177" s="10" t="n">
        <f aca="false">YEAR(E1177)</f>
        <v>2018</v>
      </c>
      <c r="Y1177" s="0" t="str">
        <f aca="false">TEXT(E1177,"yyyy-mm")</f>
        <v>2018-10</v>
      </c>
      <c r="Z1177" s="0" t="str">
        <f aca="false">"Q"&amp;ROUNDUP(MONTH(E1177)/3,0)&amp;"-"&amp;YEAR(E1177)</f>
        <v>Q4-2018</v>
      </c>
    </row>
    <row r="1178" customFormat="false" ht="14.25" hidden="false" customHeight="false" outlineLevel="0" collapsed="false">
      <c r="A1178" s="0" t="s">
        <v>1220</v>
      </c>
      <c r="B1178" s="0" t="s">
        <v>38</v>
      </c>
      <c r="C1178" s="0" t="s">
        <v>58</v>
      </c>
      <c r="D1178" s="9" t="n">
        <v>43300</v>
      </c>
      <c r="E1178" s="9" t="n">
        <v>43392</v>
      </c>
      <c r="F1178" s="9" t="n">
        <v>43418</v>
      </c>
      <c r="G1178" s="9" t="n">
        <v>43423</v>
      </c>
      <c r="H1178" s="10" t="s">
        <v>36</v>
      </c>
      <c r="I1178" s="0" t="n">
        <v>13</v>
      </c>
      <c r="J1178" s="0" t="n">
        <v>48</v>
      </c>
      <c r="K1178" s="0" t="n">
        <v>365</v>
      </c>
      <c r="L1178" s="0" t="n">
        <v>36</v>
      </c>
      <c r="M1178" s="0" t="n">
        <v>8</v>
      </c>
      <c r="N1178" s="11" t="n">
        <v>0.05</v>
      </c>
      <c r="O1178" s="12" t="n">
        <v>985.24</v>
      </c>
      <c r="P1178" s="12" t="n">
        <v>1159.1</v>
      </c>
      <c r="Q1178" s="12" t="n">
        <f aca="false">M1178*P1178*(1-N1178)</f>
        <v>8809.16</v>
      </c>
      <c r="R1178" s="12" t="n">
        <f aca="false">M1178*O1178</f>
        <v>7881.92</v>
      </c>
      <c r="S1178" s="12" t="n">
        <f aca="false">Q1178-R1178</f>
        <v>927.239999999998</v>
      </c>
      <c r="T1178" s="11" t="n">
        <f aca="false">IFERROR(S1178/Q1178,0)</f>
        <v>0.105258617166676</v>
      </c>
      <c r="U1178" s="13" t="n">
        <f aca="false">F1178-E1178</f>
        <v>26</v>
      </c>
      <c r="V1178" s="13" t="n">
        <f aca="false">G1178-F1178</f>
        <v>5</v>
      </c>
      <c r="W1178" s="13" t="n">
        <f aca="false">G1178-E1178</f>
        <v>31</v>
      </c>
      <c r="X1178" s="10" t="n">
        <f aca="false">YEAR(E1178)</f>
        <v>2018</v>
      </c>
      <c r="Y1178" s="0" t="str">
        <f aca="false">TEXT(E1178,"yyyy-mm")</f>
        <v>2018-10</v>
      </c>
      <c r="Z1178" s="0" t="str">
        <f aca="false">"Q"&amp;ROUNDUP(MONTH(E1178)/3,0)&amp;"-"&amp;YEAR(E1178)</f>
        <v>Q4-2018</v>
      </c>
    </row>
    <row r="1179" customFormat="false" ht="14.25" hidden="false" customHeight="false" outlineLevel="0" collapsed="false">
      <c r="A1179" s="0" t="s">
        <v>1221</v>
      </c>
      <c r="B1179" s="0" t="s">
        <v>34</v>
      </c>
      <c r="C1179" s="0" t="s">
        <v>35</v>
      </c>
      <c r="D1179" s="9" t="n">
        <v>43300</v>
      </c>
      <c r="E1179" s="9" t="n">
        <v>43392</v>
      </c>
      <c r="F1179" s="9" t="n">
        <v>43404</v>
      </c>
      <c r="G1179" s="9" t="n">
        <v>43413</v>
      </c>
      <c r="H1179" s="10" t="s">
        <v>36</v>
      </c>
      <c r="I1179" s="0" t="n">
        <v>10</v>
      </c>
      <c r="J1179" s="0" t="n">
        <v>11</v>
      </c>
      <c r="K1179" s="0" t="n">
        <v>257</v>
      </c>
      <c r="L1179" s="0" t="n">
        <v>33</v>
      </c>
      <c r="M1179" s="0" t="n">
        <v>7</v>
      </c>
      <c r="N1179" s="11" t="n">
        <v>0.075</v>
      </c>
      <c r="O1179" s="12" t="n">
        <v>200.2</v>
      </c>
      <c r="P1179" s="12" t="n">
        <v>241.2</v>
      </c>
      <c r="Q1179" s="12" t="n">
        <f aca="false">M1179*P1179*(1-N1179)</f>
        <v>1561.77</v>
      </c>
      <c r="R1179" s="12" t="n">
        <f aca="false">M1179*O1179</f>
        <v>1401.4</v>
      </c>
      <c r="S1179" s="12" t="n">
        <f aca="false">Q1179-R1179</f>
        <v>160.37</v>
      </c>
      <c r="T1179" s="11" t="n">
        <f aca="false">IFERROR(S1179/Q1179,0)</f>
        <v>0.102684774326565</v>
      </c>
      <c r="U1179" s="13" t="n">
        <f aca="false">F1179-E1179</f>
        <v>12</v>
      </c>
      <c r="V1179" s="13" t="n">
        <f aca="false">G1179-F1179</f>
        <v>9</v>
      </c>
      <c r="W1179" s="13" t="n">
        <f aca="false">G1179-E1179</f>
        <v>21</v>
      </c>
      <c r="X1179" s="10" t="n">
        <f aca="false">YEAR(E1179)</f>
        <v>2018</v>
      </c>
      <c r="Y1179" s="0" t="str">
        <f aca="false">TEXT(E1179,"yyyy-mm")</f>
        <v>2018-10</v>
      </c>
      <c r="Z1179" s="0" t="str">
        <f aca="false">"Q"&amp;ROUNDUP(MONTH(E1179)/3,0)&amp;"-"&amp;YEAR(E1179)</f>
        <v>Q4-2018</v>
      </c>
    </row>
    <row r="1180" customFormat="false" ht="14.25" hidden="false" customHeight="false" outlineLevel="0" collapsed="false">
      <c r="A1180" s="0" t="s">
        <v>1222</v>
      </c>
      <c r="B1180" s="0" t="s">
        <v>41</v>
      </c>
      <c r="C1180" s="0" t="s">
        <v>39</v>
      </c>
      <c r="D1180" s="9" t="n">
        <v>43300</v>
      </c>
      <c r="E1180" s="9" t="n">
        <v>43392</v>
      </c>
      <c r="F1180" s="9" t="n">
        <v>43400</v>
      </c>
      <c r="G1180" s="9" t="n">
        <v>43410</v>
      </c>
      <c r="H1180" s="10" t="s">
        <v>36</v>
      </c>
      <c r="I1180" s="0" t="n">
        <v>21</v>
      </c>
      <c r="J1180" s="0" t="n">
        <v>45</v>
      </c>
      <c r="K1180" s="0" t="n">
        <v>181</v>
      </c>
      <c r="L1180" s="0" t="n">
        <v>14</v>
      </c>
      <c r="M1180" s="0" t="n">
        <v>7</v>
      </c>
      <c r="N1180" s="11" t="n">
        <v>0.05</v>
      </c>
      <c r="O1180" s="12" t="n">
        <v>3264.91</v>
      </c>
      <c r="P1180" s="12" t="n">
        <v>5936.2</v>
      </c>
      <c r="Q1180" s="12" t="n">
        <f aca="false">M1180*P1180*(1-N1180)</f>
        <v>39475.73</v>
      </c>
      <c r="R1180" s="12" t="n">
        <f aca="false">M1180*O1180</f>
        <v>22854.37</v>
      </c>
      <c r="S1180" s="12" t="n">
        <f aca="false">Q1180-R1180</f>
        <v>16621.36</v>
      </c>
      <c r="T1180" s="11" t="n">
        <f aca="false">IFERROR(S1180/Q1180,0)</f>
        <v>0.421052631578947</v>
      </c>
      <c r="U1180" s="13" t="n">
        <f aca="false">F1180-E1180</f>
        <v>8</v>
      </c>
      <c r="V1180" s="13" t="n">
        <f aca="false">G1180-F1180</f>
        <v>10</v>
      </c>
      <c r="W1180" s="13" t="n">
        <f aca="false">G1180-E1180</f>
        <v>18</v>
      </c>
      <c r="X1180" s="10" t="n">
        <f aca="false">YEAR(E1180)</f>
        <v>2018</v>
      </c>
      <c r="Y1180" s="0" t="str">
        <f aca="false">TEXT(E1180,"yyyy-mm")</f>
        <v>2018-10</v>
      </c>
      <c r="Z1180" s="0" t="str">
        <f aca="false">"Q"&amp;ROUNDUP(MONTH(E1180)/3,0)&amp;"-"&amp;YEAR(E1180)</f>
        <v>Q4-2018</v>
      </c>
    </row>
    <row r="1181" customFormat="false" ht="14.25" hidden="false" customHeight="false" outlineLevel="0" collapsed="false">
      <c r="A1181" s="0" t="s">
        <v>1223</v>
      </c>
      <c r="B1181" s="0" t="s">
        <v>38</v>
      </c>
      <c r="C1181" s="0" t="s">
        <v>46</v>
      </c>
      <c r="D1181" s="9" t="n">
        <v>43300</v>
      </c>
      <c r="E1181" s="9" t="n">
        <v>43392</v>
      </c>
      <c r="F1181" s="9" t="n">
        <v>43415</v>
      </c>
      <c r="G1181" s="9" t="n">
        <v>43419</v>
      </c>
      <c r="H1181" s="10" t="s">
        <v>36</v>
      </c>
      <c r="I1181" s="0" t="n">
        <v>18</v>
      </c>
      <c r="J1181" s="0" t="n">
        <v>23</v>
      </c>
      <c r="K1181" s="0" t="n">
        <v>306</v>
      </c>
      <c r="L1181" s="0" t="n">
        <v>3</v>
      </c>
      <c r="M1181" s="0" t="n">
        <v>6</v>
      </c>
      <c r="N1181" s="11" t="n">
        <v>0.075</v>
      </c>
      <c r="O1181" s="12" t="n">
        <v>391.15</v>
      </c>
      <c r="P1181" s="12" t="n">
        <v>931.3</v>
      </c>
      <c r="Q1181" s="12" t="n">
        <f aca="false">M1181*P1181*(1-N1181)</f>
        <v>5168.715</v>
      </c>
      <c r="R1181" s="12" t="n">
        <f aca="false">M1181*O1181</f>
        <v>2346.9</v>
      </c>
      <c r="S1181" s="12" t="n">
        <f aca="false">Q1181-R1181</f>
        <v>2821.815</v>
      </c>
      <c r="T1181" s="11" t="n">
        <f aca="false">IFERROR(S1181/Q1181,0)</f>
        <v>0.545941302625508</v>
      </c>
      <c r="U1181" s="13" t="n">
        <f aca="false">F1181-E1181</f>
        <v>23</v>
      </c>
      <c r="V1181" s="13" t="n">
        <f aca="false">G1181-F1181</f>
        <v>4</v>
      </c>
      <c r="W1181" s="13" t="n">
        <f aca="false">G1181-E1181</f>
        <v>27</v>
      </c>
      <c r="X1181" s="10" t="n">
        <f aca="false">YEAR(E1181)</f>
        <v>2018</v>
      </c>
      <c r="Y1181" s="0" t="str">
        <f aca="false">TEXT(E1181,"yyyy-mm")</f>
        <v>2018-10</v>
      </c>
      <c r="Z1181" s="0" t="str">
        <f aca="false">"Q"&amp;ROUNDUP(MONTH(E1181)/3,0)&amp;"-"&amp;YEAR(E1181)</f>
        <v>Q4-2018</v>
      </c>
    </row>
    <row r="1182" customFormat="false" ht="14.25" hidden="false" customHeight="false" outlineLevel="0" collapsed="false">
      <c r="A1182" s="0" t="s">
        <v>1224</v>
      </c>
      <c r="B1182" s="0" t="s">
        <v>34</v>
      </c>
      <c r="C1182" s="0" t="s">
        <v>39</v>
      </c>
      <c r="D1182" s="9" t="n">
        <v>43300</v>
      </c>
      <c r="E1182" s="9" t="n">
        <v>43392</v>
      </c>
      <c r="F1182" s="9" t="n">
        <v>43411</v>
      </c>
      <c r="G1182" s="9" t="n">
        <v>43415</v>
      </c>
      <c r="H1182" s="10" t="s">
        <v>36</v>
      </c>
      <c r="I1182" s="0" t="n">
        <v>7</v>
      </c>
      <c r="J1182" s="0" t="n">
        <v>9</v>
      </c>
      <c r="K1182" s="0" t="n">
        <v>125</v>
      </c>
      <c r="L1182" s="0" t="n">
        <v>6</v>
      </c>
      <c r="M1182" s="0" t="n">
        <v>4</v>
      </c>
      <c r="N1182" s="11" t="n">
        <v>0.05</v>
      </c>
      <c r="O1182" s="12" t="n">
        <v>623.9</v>
      </c>
      <c r="P1182" s="12" t="n">
        <v>1299.8</v>
      </c>
      <c r="Q1182" s="12" t="n">
        <f aca="false">M1182*P1182*(1-N1182)</f>
        <v>4939.24</v>
      </c>
      <c r="R1182" s="12" t="n">
        <f aca="false">M1182*O1182</f>
        <v>2495.6</v>
      </c>
      <c r="S1182" s="12" t="n">
        <f aca="false">Q1182-R1182</f>
        <v>2443.64</v>
      </c>
      <c r="T1182" s="11" t="n">
        <f aca="false">IFERROR(S1182/Q1182,0)</f>
        <v>0.494740081470024</v>
      </c>
      <c r="U1182" s="13" t="n">
        <f aca="false">F1182-E1182</f>
        <v>19</v>
      </c>
      <c r="V1182" s="13" t="n">
        <f aca="false">G1182-F1182</f>
        <v>4</v>
      </c>
      <c r="W1182" s="13" t="n">
        <f aca="false">G1182-E1182</f>
        <v>23</v>
      </c>
      <c r="X1182" s="10" t="n">
        <f aca="false">YEAR(E1182)</f>
        <v>2018</v>
      </c>
      <c r="Y1182" s="0" t="str">
        <f aca="false">TEXT(E1182,"yyyy-mm")</f>
        <v>2018-10</v>
      </c>
      <c r="Z1182" s="0" t="str">
        <f aca="false">"Q"&amp;ROUNDUP(MONTH(E1182)/3,0)&amp;"-"&amp;YEAR(E1182)</f>
        <v>Q4-2018</v>
      </c>
    </row>
    <row r="1183" customFormat="false" ht="14.25" hidden="false" customHeight="false" outlineLevel="0" collapsed="false">
      <c r="A1183" s="0" t="s">
        <v>1225</v>
      </c>
      <c r="B1183" s="0" t="s">
        <v>34</v>
      </c>
      <c r="C1183" s="0" t="s">
        <v>48</v>
      </c>
      <c r="D1183" s="9" t="n">
        <v>43300</v>
      </c>
      <c r="E1183" s="9" t="n">
        <v>43392</v>
      </c>
      <c r="F1183" s="9" t="n">
        <v>43418</v>
      </c>
      <c r="G1183" s="9" t="n">
        <v>43423</v>
      </c>
      <c r="H1183" s="10" t="s">
        <v>36</v>
      </c>
      <c r="I1183" s="0" t="n">
        <v>1</v>
      </c>
      <c r="J1183" s="0" t="n">
        <v>15</v>
      </c>
      <c r="K1183" s="0" t="n">
        <v>56</v>
      </c>
      <c r="L1183" s="0" t="n">
        <v>47</v>
      </c>
      <c r="M1183" s="0" t="n">
        <v>2</v>
      </c>
      <c r="N1183" s="11" t="n">
        <v>0.05</v>
      </c>
      <c r="O1183" s="12" t="n">
        <v>2364.3</v>
      </c>
      <c r="P1183" s="12" t="n">
        <v>5373.4</v>
      </c>
      <c r="Q1183" s="12" t="n">
        <f aca="false">M1183*P1183*(1-N1183)</f>
        <v>10209.46</v>
      </c>
      <c r="R1183" s="12" t="n">
        <f aca="false">M1183*O1183</f>
        <v>4728.6</v>
      </c>
      <c r="S1183" s="12" t="n">
        <f aca="false">Q1183-R1183</f>
        <v>5480.86</v>
      </c>
      <c r="T1183" s="11" t="n">
        <f aca="false">IFERROR(S1183/Q1183,0)</f>
        <v>0.536841321676171</v>
      </c>
      <c r="U1183" s="13" t="n">
        <f aca="false">F1183-E1183</f>
        <v>26</v>
      </c>
      <c r="V1183" s="13" t="n">
        <f aca="false">G1183-F1183</f>
        <v>5</v>
      </c>
      <c r="W1183" s="13" t="n">
        <f aca="false">G1183-E1183</f>
        <v>31</v>
      </c>
      <c r="X1183" s="10" t="n">
        <f aca="false">YEAR(E1183)</f>
        <v>2018</v>
      </c>
      <c r="Y1183" s="0" t="str">
        <f aca="false">TEXT(E1183,"yyyy-mm")</f>
        <v>2018-10</v>
      </c>
      <c r="Z1183" s="0" t="str">
        <f aca="false">"Q"&amp;ROUNDUP(MONTH(E1183)/3,0)&amp;"-"&amp;YEAR(E1183)</f>
        <v>Q4-2018</v>
      </c>
    </row>
    <row r="1184" customFormat="false" ht="14.25" hidden="false" customHeight="false" outlineLevel="0" collapsed="false">
      <c r="A1184" s="0" t="s">
        <v>1226</v>
      </c>
      <c r="B1184" s="0" t="s">
        <v>41</v>
      </c>
      <c r="C1184" s="0" t="s">
        <v>58</v>
      </c>
      <c r="D1184" s="9" t="n">
        <v>43300</v>
      </c>
      <c r="E1184" s="9" t="n">
        <v>43392</v>
      </c>
      <c r="F1184" s="9" t="n">
        <v>43405</v>
      </c>
      <c r="G1184" s="9" t="n">
        <v>43409</v>
      </c>
      <c r="H1184" s="10" t="s">
        <v>36</v>
      </c>
      <c r="I1184" s="0" t="n">
        <v>23</v>
      </c>
      <c r="J1184" s="0" t="n">
        <v>38</v>
      </c>
      <c r="K1184" s="0" t="n">
        <v>333</v>
      </c>
      <c r="L1184" s="0" t="n">
        <v>26</v>
      </c>
      <c r="M1184" s="0" t="n">
        <v>2</v>
      </c>
      <c r="N1184" s="11" t="n">
        <v>0.3</v>
      </c>
      <c r="O1184" s="12" t="n">
        <v>1801.76</v>
      </c>
      <c r="P1184" s="12" t="n">
        <v>2224.4</v>
      </c>
      <c r="Q1184" s="12" t="n">
        <f aca="false">M1184*P1184*(1-N1184)</f>
        <v>3114.16</v>
      </c>
      <c r="R1184" s="12" t="n">
        <f aca="false">M1184*O1184</f>
        <v>3603.52</v>
      </c>
      <c r="S1184" s="12" t="n">
        <f aca="false">Q1184-R1184</f>
        <v>-489.36</v>
      </c>
      <c r="T1184" s="11" t="n">
        <f aca="false">IFERROR(S1184/Q1184,0)</f>
        <v>-0.157140288231819</v>
      </c>
      <c r="U1184" s="13" t="n">
        <f aca="false">F1184-E1184</f>
        <v>13</v>
      </c>
      <c r="V1184" s="13" t="n">
        <f aca="false">G1184-F1184</f>
        <v>4</v>
      </c>
      <c r="W1184" s="13" t="n">
        <f aca="false">G1184-E1184</f>
        <v>17</v>
      </c>
      <c r="X1184" s="10" t="n">
        <f aca="false">YEAR(E1184)</f>
        <v>2018</v>
      </c>
      <c r="Y1184" s="0" t="str">
        <f aca="false">TEXT(E1184,"yyyy-mm")</f>
        <v>2018-10</v>
      </c>
      <c r="Z1184" s="0" t="str">
        <f aca="false">"Q"&amp;ROUNDUP(MONTH(E1184)/3,0)&amp;"-"&amp;YEAR(E1184)</f>
        <v>Q4-2018</v>
      </c>
    </row>
    <row r="1185" customFormat="false" ht="14.25" hidden="false" customHeight="false" outlineLevel="0" collapsed="false">
      <c r="A1185" s="0" t="s">
        <v>1227</v>
      </c>
      <c r="B1185" s="0" t="s">
        <v>34</v>
      </c>
      <c r="C1185" s="0" t="s">
        <v>39</v>
      </c>
      <c r="D1185" s="9" t="n">
        <v>43300</v>
      </c>
      <c r="E1185" s="9" t="n">
        <v>43393</v>
      </c>
      <c r="F1185" s="9" t="n">
        <v>43421</v>
      </c>
      <c r="G1185" s="9" t="n">
        <v>43428</v>
      </c>
      <c r="H1185" s="10" t="s">
        <v>36</v>
      </c>
      <c r="I1185" s="0" t="n">
        <v>9</v>
      </c>
      <c r="J1185" s="0" t="n">
        <v>43</v>
      </c>
      <c r="K1185" s="0" t="n">
        <v>188</v>
      </c>
      <c r="L1185" s="0" t="n">
        <v>45</v>
      </c>
      <c r="M1185" s="0" t="n">
        <v>5</v>
      </c>
      <c r="N1185" s="11" t="n">
        <v>0.075</v>
      </c>
      <c r="O1185" s="12" t="n">
        <v>1684.18</v>
      </c>
      <c r="P1185" s="12" t="n">
        <v>2673.3</v>
      </c>
      <c r="Q1185" s="12" t="n">
        <f aca="false">M1185*P1185*(1-N1185)</f>
        <v>12364.0125</v>
      </c>
      <c r="R1185" s="12" t="n">
        <f aca="false">M1185*O1185</f>
        <v>8420.9</v>
      </c>
      <c r="S1185" s="12" t="n">
        <f aca="false">Q1185-R1185</f>
        <v>3943.1125</v>
      </c>
      <c r="T1185" s="11" t="n">
        <f aca="false">IFERROR(S1185/Q1185,0)</f>
        <v>0.318918514519457</v>
      </c>
      <c r="U1185" s="13" t="n">
        <f aca="false">F1185-E1185</f>
        <v>28</v>
      </c>
      <c r="V1185" s="13" t="n">
        <f aca="false">G1185-F1185</f>
        <v>7</v>
      </c>
      <c r="W1185" s="13" t="n">
        <f aca="false">G1185-E1185</f>
        <v>35</v>
      </c>
      <c r="X1185" s="10" t="n">
        <f aca="false">YEAR(E1185)</f>
        <v>2018</v>
      </c>
      <c r="Y1185" s="0" t="str">
        <f aca="false">TEXT(E1185,"yyyy-mm")</f>
        <v>2018-10</v>
      </c>
      <c r="Z1185" s="0" t="str">
        <f aca="false">"Q"&amp;ROUNDUP(MONTH(E1185)/3,0)&amp;"-"&amp;YEAR(E1185)</f>
        <v>Q4-2018</v>
      </c>
    </row>
    <row r="1186" customFormat="false" ht="14.25" hidden="false" customHeight="false" outlineLevel="0" collapsed="false">
      <c r="A1186" s="0" t="s">
        <v>1228</v>
      </c>
      <c r="B1186" s="0" t="s">
        <v>41</v>
      </c>
      <c r="C1186" s="0" t="s">
        <v>46</v>
      </c>
      <c r="D1186" s="9" t="n">
        <v>43300</v>
      </c>
      <c r="E1186" s="9" t="n">
        <v>43393</v>
      </c>
      <c r="F1186" s="9" t="n">
        <v>43400</v>
      </c>
      <c r="G1186" s="9" t="n">
        <v>43405</v>
      </c>
      <c r="H1186" s="10" t="s">
        <v>36</v>
      </c>
      <c r="I1186" s="0" t="n">
        <v>21</v>
      </c>
      <c r="J1186" s="0" t="n">
        <v>13</v>
      </c>
      <c r="K1186" s="0" t="n">
        <v>290</v>
      </c>
      <c r="L1186" s="0" t="n">
        <v>24</v>
      </c>
      <c r="M1186" s="0" t="n">
        <v>6</v>
      </c>
      <c r="N1186" s="11" t="n">
        <v>0.1</v>
      </c>
      <c r="O1186" s="12" t="n">
        <v>2559.94</v>
      </c>
      <c r="P1186" s="12" t="n">
        <v>3999.9</v>
      </c>
      <c r="Q1186" s="12" t="n">
        <f aca="false">M1186*P1186*(1-N1186)</f>
        <v>21599.46</v>
      </c>
      <c r="R1186" s="12" t="n">
        <f aca="false">M1186*O1186</f>
        <v>15359.64</v>
      </c>
      <c r="S1186" s="12" t="n">
        <f aca="false">Q1186-R1186</f>
        <v>6239.82</v>
      </c>
      <c r="T1186" s="11" t="n">
        <f aca="false">IFERROR(S1186/Q1186,0)</f>
        <v>0.288887777749999</v>
      </c>
      <c r="U1186" s="13" t="n">
        <f aca="false">F1186-E1186</f>
        <v>7</v>
      </c>
      <c r="V1186" s="13" t="n">
        <f aca="false">G1186-F1186</f>
        <v>5</v>
      </c>
      <c r="W1186" s="13" t="n">
        <f aca="false">G1186-E1186</f>
        <v>12</v>
      </c>
      <c r="X1186" s="10" t="n">
        <f aca="false">YEAR(E1186)</f>
        <v>2018</v>
      </c>
      <c r="Y1186" s="0" t="str">
        <f aca="false">TEXT(E1186,"yyyy-mm")</f>
        <v>2018-10</v>
      </c>
      <c r="Z1186" s="0" t="str">
        <f aca="false">"Q"&amp;ROUNDUP(MONTH(E1186)/3,0)&amp;"-"&amp;YEAR(E1186)</f>
        <v>Q4-2018</v>
      </c>
    </row>
    <row r="1187" customFormat="false" ht="14.25" hidden="false" customHeight="false" outlineLevel="0" collapsed="false">
      <c r="A1187" s="0" t="s">
        <v>1229</v>
      </c>
      <c r="B1187" s="0" t="s">
        <v>38</v>
      </c>
      <c r="C1187" s="0" t="s">
        <v>35</v>
      </c>
      <c r="D1187" s="9" t="n">
        <v>43300</v>
      </c>
      <c r="E1187" s="9" t="n">
        <v>43393</v>
      </c>
      <c r="F1187" s="9" t="n">
        <v>43412</v>
      </c>
      <c r="G1187" s="9" t="n">
        <v>43415</v>
      </c>
      <c r="H1187" s="10" t="s">
        <v>36</v>
      </c>
      <c r="I1187" s="0" t="n">
        <v>12</v>
      </c>
      <c r="J1187" s="0" t="n">
        <v>18</v>
      </c>
      <c r="K1187" s="0" t="n">
        <v>226</v>
      </c>
      <c r="L1187" s="0" t="n">
        <v>40</v>
      </c>
      <c r="M1187" s="0" t="n">
        <v>2</v>
      </c>
      <c r="N1187" s="11" t="n">
        <v>0.05</v>
      </c>
      <c r="O1187" s="12" t="n">
        <v>3268.93</v>
      </c>
      <c r="P1187" s="12" t="n">
        <v>3845.8</v>
      </c>
      <c r="Q1187" s="12" t="n">
        <f aca="false">M1187*P1187*(1-N1187)</f>
        <v>7307.02</v>
      </c>
      <c r="R1187" s="12" t="n">
        <f aca="false">M1187*O1187</f>
        <v>6537.86</v>
      </c>
      <c r="S1187" s="12" t="n">
        <f aca="false">Q1187-R1187</f>
        <v>769.160000000001</v>
      </c>
      <c r="T1187" s="11" t="n">
        <f aca="false">IFERROR(S1187/Q1187,0)</f>
        <v>0.105263157894737</v>
      </c>
      <c r="U1187" s="13" t="n">
        <f aca="false">F1187-E1187</f>
        <v>19</v>
      </c>
      <c r="V1187" s="13" t="n">
        <f aca="false">G1187-F1187</f>
        <v>3</v>
      </c>
      <c r="W1187" s="13" t="n">
        <f aca="false">G1187-E1187</f>
        <v>22</v>
      </c>
      <c r="X1187" s="10" t="n">
        <f aca="false">YEAR(E1187)</f>
        <v>2018</v>
      </c>
      <c r="Y1187" s="0" t="str">
        <f aca="false">TEXT(E1187,"yyyy-mm")</f>
        <v>2018-10</v>
      </c>
      <c r="Z1187" s="0" t="str">
        <f aca="false">"Q"&amp;ROUNDUP(MONTH(E1187)/3,0)&amp;"-"&amp;YEAR(E1187)</f>
        <v>Q4-2018</v>
      </c>
    </row>
    <row r="1188" customFormat="false" ht="14.25" hidden="false" customHeight="false" outlineLevel="0" collapsed="false">
      <c r="A1188" s="0" t="s">
        <v>1230</v>
      </c>
      <c r="B1188" s="0" t="s">
        <v>38</v>
      </c>
      <c r="C1188" s="0" t="s">
        <v>39</v>
      </c>
      <c r="D1188" s="9" t="n">
        <v>43300</v>
      </c>
      <c r="E1188" s="9" t="n">
        <v>43393</v>
      </c>
      <c r="F1188" s="9" t="n">
        <v>43395</v>
      </c>
      <c r="G1188" s="9" t="n">
        <v>43399</v>
      </c>
      <c r="H1188" s="10" t="s">
        <v>36</v>
      </c>
      <c r="I1188" s="0" t="n">
        <v>13</v>
      </c>
      <c r="J1188" s="0" t="n">
        <v>44</v>
      </c>
      <c r="K1188" s="0" t="n">
        <v>127</v>
      </c>
      <c r="L1188" s="0" t="n">
        <v>18</v>
      </c>
      <c r="M1188" s="0" t="n">
        <v>2</v>
      </c>
      <c r="N1188" s="11" t="n">
        <v>0.15</v>
      </c>
      <c r="O1188" s="12" t="n">
        <v>1433.13</v>
      </c>
      <c r="P1188" s="12" t="n">
        <v>2311.5</v>
      </c>
      <c r="Q1188" s="12" t="n">
        <f aca="false">M1188*P1188*(1-N1188)</f>
        <v>3929.55</v>
      </c>
      <c r="R1188" s="12" t="n">
        <f aca="false">M1188*O1188</f>
        <v>2866.26</v>
      </c>
      <c r="S1188" s="12" t="n">
        <f aca="false">Q1188-R1188</f>
        <v>1063.29</v>
      </c>
      <c r="T1188" s="11" t="n">
        <f aca="false">IFERROR(S1188/Q1188,0)</f>
        <v>0.270588235294118</v>
      </c>
      <c r="U1188" s="13" t="n">
        <f aca="false">F1188-E1188</f>
        <v>2</v>
      </c>
      <c r="V1188" s="13" t="n">
        <f aca="false">G1188-F1188</f>
        <v>4</v>
      </c>
      <c r="W1188" s="13" t="n">
        <f aca="false">G1188-E1188</f>
        <v>6</v>
      </c>
      <c r="X1188" s="10" t="n">
        <f aca="false">YEAR(E1188)</f>
        <v>2018</v>
      </c>
      <c r="Y1188" s="0" t="str">
        <f aca="false">TEXT(E1188,"yyyy-mm")</f>
        <v>2018-10</v>
      </c>
      <c r="Z1188" s="0" t="str">
        <f aca="false">"Q"&amp;ROUNDUP(MONTH(E1188)/3,0)&amp;"-"&amp;YEAR(E1188)</f>
        <v>Q4-2018</v>
      </c>
    </row>
    <row r="1189" customFormat="false" ht="14.25" hidden="false" customHeight="false" outlineLevel="0" collapsed="false">
      <c r="A1189" s="0" t="s">
        <v>1231</v>
      </c>
      <c r="B1189" s="0" t="s">
        <v>34</v>
      </c>
      <c r="C1189" s="0" t="s">
        <v>58</v>
      </c>
      <c r="D1189" s="9" t="n">
        <v>43300</v>
      </c>
      <c r="E1189" s="9" t="n">
        <v>43393</v>
      </c>
      <c r="F1189" s="9" t="n">
        <v>43420</v>
      </c>
      <c r="G1189" s="9" t="n">
        <v>43424</v>
      </c>
      <c r="H1189" s="10" t="s">
        <v>36</v>
      </c>
      <c r="I1189" s="0" t="n">
        <v>8</v>
      </c>
      <c r="J1189" s="0" t="n">
        <v>43</v>
      </c>
      <c r="K1189" s="0" t="n">
        <v>354</v>
      </c>
      <c r="L1189" s="0" t="n">
        <v>34</v>
      </c>
      <c r="M1189" s="0" t="n">
        <v>3</v>
      </c>
      <c r="N1189" s="11" t="n">
        <v>0.15</v>
      </c>
      <c r="O1189" s="12" t="n">
        <v>444.88</v>
      </c>
      <c r="P1189" s="12" t="n">
        <v>1112.2</v>
      </c>
      <c r="Q1189" s="12" t="n">
        <f aca="false">M1189*P1189*(1-N1189)</f>
        <v>2836.11</v>
      </c>
      <c r="R1189" s="12" t="n">
        <f aca="false">M1189*O1189</f>
        <v>1334.64</v>
      </c>
      <c r="S1189" s="12" t="n">
        <f aca="false">Q1189-R1189</f>
        <v>1501.47</v>
      </c>
      <c r="T1189" s="11" t="n">
        <f aca="false">IFERROR(S1189/Q1189,0)</f>
        <v>0.529411764705883</v>
      </c>
      <c r="U1189" s="13" t="n">
        <f aca="false">F1189-E1189</f>
        <v>27</v>
      </c>
      <c r="V1189" s="13" t="n">
        <f aca="false">G1189-F1189</f>
        <v>4</v>
      </c>
      <c r="W1189" s="13" t="n">
        <f aca="false">G1189-E1189</f>
        <v>31</v>
      </c>
      <c r="X1189" s="10" t="n">
        <f aca="false">YEAR(E1189)</f>
        <v>2018</v>
      </c>
      <c r="Y1189" s="0" t="str">
        <f aca="false">TEXT(E1189,"yyyy-mm")</f>
        <v>2018-10</v>
      </c>
      <c r="Z1189" s="0" t="str">
        <f aca="false">"Q"&amp;ROUNDUP(MONTH(E1189)/3,0)&amp;"-"&amp;YEAR(E1189)</f>
        <v>Q4-2018</v>
      </c>
    </row>
    <row r="1190" customFormat="false" ht="14.25" hidden="false" customHeight="false" outlineLevel="0" collapsed="false">
      <c r="A1190" s="0" t="s">
        <v>1232</v>
      </c>
      <c r="B1190" s="0" t="s">
        <v>38</v>
      </c>
      <c r="C1190" s="0" t="s">
        <v>39</v>
      </c>
      <c r="D1190" s="9" t="n">
        <v>43300</v>
      </c>
      <c r="E1190" s="9" t="n">
        <v>43393</v>
      </c>
      <c r="F1190" s="9" t="n">
        <v>43415</v>
      </c>
      <c r="G1190" s="9" t="n">
        <v>43421</v>
      </c>
      <c r="H1190" s="10" t="s">
        <v>36</v>
      </c>
      <c r="I1190" s="0" t="n">
        <v>16</v>
      </c>
      <c r="J1190" s="0" t="n">
        <v>21</v>
      </c>
      <c r="K1190" s="0" t="n">
        <v>137</v>
      </c>
      <c r="L1190" s="0" t="n">
        <v>35</v>
      </c>
      <c r="M1190" s="0" t="n">
        <v>8</v>
      </c>
      <c r="N1190" s="11" t="n">
        <v>0.05</v>
      </c>
      <c r="O1190" s="12" t="n">
        <v>588.13</v>
      </c>
      <c r="P1190" s="12" t="n">
        <v>1031.8</v>
      </c>
      <c r="Q1190" s="12" t="n">
        <f aca="false">M1190*P1190*(1-N1190)</f>
        <v>7841.68</v>
      </c>
      <c r="R1190" s="12" t="n">
        <f aca="false">M1190*O1190</f>
        <v>4705.04</v>
      </c>
      <c r="S1190" s="12" t="n">
        <f aca="false">Q1190-R1190</f>
        <v>3136.64</v>
      </c>
      <c r="T1190" s="11" t="n">
        <f aca="false">IFERROR(S1190/Q1190,0)</f>
        <v>0.399995919241795</v>
      </c>
      <c r="U1190" s="13" t="n">
        <f aca="false">F1190-E1190</f>
        <v>22</v>
      </c>
      <c r="V1190" s="13" t="n">
        <f aca="false">G1190-F1190</f>
        <v>6</v>
      </c>
      <c r="W1190" s="13" t="n">
        <f aca="false">G1190-E1190</f>
        <v>28</v>
      </c>
      <c r="X1190" s="10" t="n">
        <f aca="false">YEAR(E1190)</f>
        <v>2018</v>
      </c>
      <c r="Y1190" s="0" t="str">
        <f aca="false">TEXT(E1190,"yyyy-mm")</f>
        <v>2018-10</v>
      </c>
      <c r="Z1190" s="0" t="str">
        <f aca="false">"Q"&amp;ROUNDUP(MONTH(E1190)/3,0)&amp;"-"&amp;YEAR(E1190)</f>
        <v>Q4-2018</v>
      </c>
    </row>
    <row r="1191" customFormat="false" ht="14.25" hidden="false" customHeight="false" outlineLevel="0" collapsed="false">
      <c r="A1191" s="0" t="s">
        <v>1233</v>
      </c>
      <c r="B1191" s="0" t="s">
        <v>34</v>
      </c>
      <c r="C1191" s="0" t="s">
        <v>39</v>
      </c>
      <c r="D1191" s="9" t="n">
        <v>43300</v>
      </c>
      <c r="E1191" s="9" t="n">
        <v>43393</v>
      </c>
      <c r="F1191" s="9" t="n">
        <v>43399</v>
      </c>
      <c r="G1191" s="9" t="n">
        <v>43400</v>
      </c>
      <c r="H1191" s="10" t="s">
        <v>36</v>
      </c>
      <c r="I1191" s="0" t="n">
        <v>2</v>
      </c>
      <c r="J1191" s="0" t="n">
        <v>30</v>
      </c>
      <c r="K1191" s="0" t="n">
        <v>112</v>
      </c>
      <c r="L1191" s="0" t="n">
        <v>36</v>
      </c>
      <c r="M1191" s="0" t="n">
        <v>4</v>
      </c>
      <c r="N1191" s="11" t="n">
        <v>0.3</v>
      </c>
      <c r="O1191" s="12" t="n">
        <v>650.5</v>
      </c>
      <c r="P1191" s="12" t="n">
        <v>891.1</v>
      </c>
      <c r="Q1191" s="12" t="n">
        <f aca="false">M1191*P1191*(1-N1191)</f>
        <v>2495.08</v>
      </c>
      <c r="R1191" s="12" t="n">
        <f aca="false">M1191*O1191</f>
        <v>2602</v>
      </c>
      <c r="S1191" s="12" t="n">
        <f aca="false">Q1191-R1191</f>
        <v>-106.92</v>
      </c>
      <c r="T1191" s="11" t="n">
        <f aca="false">IFERROR(S1191/Q1191,0)</f>
        <v>-0.0428523333921157</v>
      </c>
      <c r="U1191" s="13" t="n">
        <f aca="false">F1191-E1191</f>
        <v>6</v>
      </c>
      <c r="V1191" s="13" t="n">
        <f aca="false">G1191-F1191</f>
        <v>1</v>
      </c>
      <c r="W1191" s="13" t="n">
        <f aca="false">G1191-E1191</f>
        <v>7</v>
      </c>
      <c r="X1191" s="10" t="n">
        <f aca="false">YEAR(E1191)</f>
        <v>2018</v>
      </c>
      <c r="Y1191" s="0" t="str">
        <f aca="false">TEXT(E1191,"yyyy-mm")</f>
        <v>2018-10</v>
      </c>
      <c r="Z1191" s="0" t="str">
        <f aca="false">"Q"&amp;ROUNDUP(MONTH(E1191)/3,0)&amp;"-"&amp;YEAR(E1191)</f>
        <v>Q4-2018</v>
      </c>
    </row>
    <row r="1192" customFormat="false" ht="14.25" hidden="false" customHeight="false" outlineLevel="0" collapsed="false">
      <c r="A1192" s="0" t="s">
        <v>1234</v>
      </c>
      <c r="B1192" s="0" t="s">
        <v>34</v>
      </c>
      <c r="C1192" s="0" t="s">
        <v>79</v>
      </c>
      <c r="D1192" s="9" t="n">
        <v>43300</v>
      </c>
      <c r="E1192" s="9" t="n">
        <v>43393</v>
      </c>
      <c r="F1192" s="9" t="n">
        <v>43399</v>
      </c>
      <c r="G1192" s="9" t="n">
        <v>43406</v>
      </c>
      <c r="H1192" s="10" t="s">
        <v>36</v>
      </c>
      <c r="I1192" s="0" t="n">
        <v>9</v>
      </c>
      <c r="J1192" s="0" t="n">
        <v>10</v>
      </c>
      <c r="K1192" s="0" t="n">
        <v>81</v>
      </c>
      <c r="L1192" s="0" t="n">
        <v>45</v>
      </c>
      <c r="M1192" s="0" t="n">
        <v>4</v>
      </c>
      <c r="N1192" s="11" t="n">
        <v>0.1</v>
      </c>
      <c r="O1192" s="12" t="n">
        <v>4394.66</v>
      </c>
      <c r="P1192" s="12" t="n">
        <v>6103.7</v>
      </c>
      <c r="Q1192" s="12" t="n">
        <f aca="false">M1192*P1192*(1-N1192)</f>
        <v>21973.32</v>
      </c>
      <c r="R1192" s="12" t="n">
        <f aca="false">M1192*O1192</f>
        <v>17578.64</v>
      </c>
      <c r="S1192" s="12" t="n">
        <f aca="false">Q1192-R1192</f>
        <v>4394.68</v>
      </c>
      <c r="T1192" s="11" t="n">
        <f aca="false">IFERROR(S1192/Q1192,0)</f>
        <v>0.200000728155782</v>
      </c>
      <c r="U1192" s="13" t="n">
        <f aca="false">F1192-E1192</f>
        <v>6</v>
      </c>
      <c r="V1192" s="13" t="n">
        <f aca="false">G1192-F1192</f>
        <v>7</v>
      </c>
      <c r="W1192" s="13" t="n">
        <f aca="false">G1192-E1192</f>
        <v>13</v>
      </c>
      <c r="X1192" s="10" t="n">
        <f aca="false">YEAR(E1192)</f>
        <v>2018</v>
      </c>
      <c r="Y1192" s="0" t="str">
        <f aca="false">TEXT(E1192,"yyyy-mm")</f>
        <v>2018-10</v>
      </c>
      <c r="Z1192" s="0" t="str">
        <f aca="false">"Q"&amp;ROUNDUP(MONTH(E1192)/3,0)&amp;"-"&amp;YEAR(E1192)</f>
        <v>Q4-2018</v>
      </c>
    </row>
    <row r="1193" customFormat="false" ht="14.25" hidden="false" customHeight="false" outlineLevel="0" collapsed="false">
      <c r="A1193" s="0" t="s">
        <v>1235</v>
      </c>
      <c r="B1193" s="0" t="s">
        <v>38</v>
      </c>
      <c r="C1193" s="0" t="s">
        <v>46</v>
      </c>
      <c r="D1193" s="9" t="n">
        <v>43300</v>
      </c>
      <c r="E1193" s="9" t="n">
        <v>43394</v>
      </c>
      <c r="F1193" s="9" t="n">
        <v>43411</v>
      </c>
      <c r="G1193" s="9" t="n">
        <v>43420</v>
      </c>
      <c r="H1193" s="10" t="s">
        <v>36</v>
      </c>
      <c r="I1193" s="0" t="n">
        <v>16</v>
      </c>
      <c r="J1193" s="0" t="n">
        <v>48</v>
      </c>
      <c r="K1193" s="0" t="n">
        <v>285</v>
      </c>
      <c r="L1193" s="0" t="n">
        <v>17</v>
      </c>
      <c r="M1193" s="0" t="n">
        <v>3</v>
      </c>
      <c r="N1193" s="11" t="n">
        <v>0.1</v>
      </c>
      <c r="O1193" s="12" t="n">
        <v>3217.61</v>
      </c>
      <c r="P1193" s="12" t="n">
        <v>5547.6</v>
      </c>
      <c r="Q1193" s="12" t="n">
        <f aca="false">M1193*P1193*(1-N1193)</f>
        <v>14978.52</v>
      </c>
      <c r="R1193" s="12" t="n">
        <f aca="false">M1193*O1193</f>
        <v>9652.83</v>
      </c>
      <c r="S1193" s="12" t="n">
        <f aca="false">Q1193-R1193</f>
        <v>5325.69</v>
      </c>
      <c r="T1193" s="11" t="n">
        <f aca="false">IFERROR(S1193/Q1193,0)</f>
        <v>0.355555154981934</v>
      </c>
      <c r="U1193" s="13" t="n">
        <f aca="false">F1193-E1193</f>
        <v>17</v>
      </c>
      <c r="V1193" s="13" t="n">
        <f aca="false">G1193-F1193</f>
        <v>9</v>
      </c>
      <c r="W1193" s="13" t="n">
        <f aca="false">G1193-E1193</f>
        <v>26</v>
      </c>
      <c r="X1193" s="10" t="n">
        <f aca="false">YEAR(E1193)</f>
        <v>2018</v>
      </c>
      <c r="Y1193" s="0" t="str">
        <f aca="false">TEXT(E1193,"yyyy-mm")</f>
        <v>2018-10</v>
      </c>
      <c r="Z1193" s="0" t="str">
        <f aca="false">"Q"&amp;ROUNDUP(MONTH(E1193)/3,0)&amp;"-"&amp;YEAR(E1193)</f>
        <v>Q4-2018</v>
      </c>
    </row>
    <row r="1194" customFormat="false" ht="14.25" hidden="false" customHeight="false" outlineLevel="0" collapsed="false">
      <c r="A1194" s="0" t="s">
        <v>1236</v>
      </c>
      <c r="B1194" s="0" t="s">
        <v>38</v>
      </c>
      <c r="C1194" s="0" t="s">
        <v>46</v>
      </c>
      <c r="D1194" s="9" t="n">
        <v>43300</v>
      </c>
      <c r="E1194" s="9" t="n">
        <v>43394</v>
      </c>
      <c r="F1194" s="9" t="n">
        <v>43418</v>
      </c>
      <c r="G1194" s="9" t="n">
        <v>43422</v>
      </c>
      <c r="H1194" s="10" t="s">
        <v>36</v>
      </c>
      <c r="I1194" s="0" t="n">
        <v>13</v>
      </c>
      <c r="J1194" s="0" t="n">
        <v>13</v>
      </c>
      <c r="K1194" s="0" t="n">
        <v>329</v>
      </c>
      <c r="L1194" s="0" t="n">
        <v>6</v>
      </c>
      <c r="M1194" s="0" t="n">
        <v>3</v>
      </c>
      <c r="N1194" s="11" t="n">
        <v>0.05</v>
      </c>
      <c r="O1194" s="12" t="n">
        <v>396.37</v>
      </c>
      <c r="P1194" s="12" t="n">
        <v>683.4</v>
      </c>
      <c r="Q1194" s="12" t="n">
        <f aca="false">M1194*P1194*(1-N1194)</f>
        <v>1947.69</v>
      </c>
      <c r="R1194" s="12" t="n">
        <f aca="false">M1194*O1194</f>
        <v>1189.11</v>
      </c>
      <c r="S1194" s="12" t="n">
        <f aca="false">Q1194-R1194</f>
        <v>758.58</v>
      </c>
      <c r="T1194" s="11" t="n">
        <f aca="false">IFERROR(S1194/Q1194,0)</f>
        <v>0.389476764782897</v>
      </c>
      <c r="U1194" s="13" t="n">
        <f aca="false">F1194-E1194</f>
        <v>24</v>
      </c>
      <c r="V1194" s="13" t="n">
        <f aca="false">G1194-F1194</f>
        <v>4</v>
      </c>
      <c r="W1194" s="13" t="n">
        <f aca="false">G1194-E1194</f>
        <v>28</v>
      </c>
      <c r="X1194" s="10" t="n">
        <f aca="false">YEAR(E1194)</f>
        <v>2018</v>
      </c>
      <c r="Y1194" s="0" t="str">
        <f aca="false">TEXT(E1194,"yyyy-mm")</f>
        <v>2018-10</v>
      </c>
      <c r="Z1194" s="0" t="str">
        <f aca="false">"Q"&amp;ROUNDUP(MONTH(E1194)/3,0)&amp;"-"&amp;YEAR(E1194)</f>
        <v>Q4-2018</v>
      </c>
    </row>
    <row r="1195" customFormat="false" ht="14.25" hidden="false" customHeight="false" outlineLevel="0" collapsed="false">
      <c r="A1195" s="0" t="s">
        <v>1237</v>
      </c>
      <c r="B1195" s="0" t="s">
        <v>34</v>
      </c>
      <c r="C1195" s="0" t="s">
        <v>48</v>
      </c>
      <c r="D1195" s="9" t="n">
        <v>43300</v>
      </c>
      <c r="E1195" s="9" t="n">
        <v>43394</v>
      </c>
      <c r="F1195" s="9" t="n">
        <v>43415</v>
      </c>
      <c r="G1195" s="9" t="n">
        <v>43416</v>
      </c>
      <c r="H1195" s="10" t="s">
        <v>36</v>
      </c>
      <c r="I1195" s="0" t="n">
        <v>11</v>
      </c>
      <c r="J1195" s="0" t="n">
        <v>1</v>
      </c>
      <c r="K1195" s="0" t="n">
        <v>42</v>
      </c>
      <c r="L1195" s="0" t="n">
        <v>46</v>
      </c>
      <c r="M1195" s="0" t="n">
        <v>6</v>
      </c>
      <c r="N1195" s="11" t="n">
        <v>0.15</v>
      </c>
      <c r="O1195" s="12" t="n">
        <v>2782.18</v>
      </c>
      <c r="P1195" s="12" t="n">
        <v>5058.5</v>
      </c>
      <c r="Q1195" s="12" t="n">
        <f aca="false">M1195*P1195*(1-N1195)</f>
        <v>25798.35</v>
      </c>
      <c r="R1195" s="12" t="n">
        <f aca="false">M1195*O1195</f>
        <v>16693.08</v>
      </c>
      <c r="S1195" s="12" t="n">
        <f aca="false">Q1195-R1195</f>
        <v>9105.27</v>
      </c>
      <c r="T1195" s="11" t="n">
        <f aca="false">IFERROR(S1195/Q1195,0)</f>
        <v>0.352940013605521</v>
      </c>
      <c r="U1195" s="13" t="n">
        <f aca="false">F1195-E1195</f>
        <v>21</v>
      </c>
      <c r="V1195" s="13" t="n">
        <f aca="false">G1195-F1195</f>
        <v>1</v>
      </c>
      <c r="W1195" s="13" t="n">
        <f aca="false">G1195-E1195</f>
        <v>22</v>
      </c>
      <c r="X1195" s="10" t="n">
        <f aca="false">YEAR(E1195)</f>
        <v>2018</v>
      </c>
      <c r="Y1195" s="0" t="str">
        <f aca="false">TEXT(E1195,"yyyy-mm")</f>
        <v>2018-10</v>
      </c>
      <c r="Z1195" s="0" t="str">
        <f aca="false">"Q"&amp;ROUNDUP(MONTH(E1195)/3,0)&amp;"-"&amp;YEAR(E1195)</f>
        <v>Q4-2018</v>
      </c>
    </row>
    <row r="1196" customFormat="false" ht="14.25" hidden="false" customHeight="false" outlineLevel="0" collapsed="false">
      <c r="A1196" s="0" t="s">
        <v>1238</v>
      </c>
      <c r="B1196" s="0" t="s">
        <v>38</v>
      </c>
      <c r="C1196" s="0" t="s">
        <v>58</v>
      </c>
      <c r="D1196" s="9" t="n">
        <v>43300</v>
      </c>
      <c r="E1196" s="9" t="n">
        <v>43394</v>
      </c>
      <c r="F1196" s="9" t="n">
        <v>43414</v>
      </c>
      <c r="G1196" s="9" t="n">
        <v>43422</v>
      </c>
      <c r="H1196" s="10" t="s">
        <v>36</v>
      </c>
      <c r="I1196" s="0" t="n">
        <v>13</v>
      </c>
      <c r="J1196" s="0" t="n">
        <v>17</v>
      </c>
      <c r="K1196" s="0" t="n">
        <v>332</v>
      </c>
      <c r="L1196" s="0" t="n">
        <v>20</v>
      </c>
      <c r="M1196" s="0" t="n">
        <v>8</v>
      </c>
      <c r="N1196" s="11" t="n">
        <v>0.075</v>
      </c>
      <c r="O1196" s="12" t="n">
        <v>1217.99</v>
      </c>
      <c r="P1196" s="12" t="n">
        <v>2485.7</v>
      </c>
      <c r="Q1196" s="12" t="n">
        <f aca="false">M1196*P1196*(1-N1196)</f>
        <v>18394.18</v>
      </c>
      <c r="R1196" s="12" t="n">
        <f aca="false">M1196*O1196</f>
        <v>9743.92</v>
      </c>
      <c r="S1196" s="12" t="n">
        <f aca="false">Q1196-R1196</f>
        <v>8650.26</v>
      </c>
      <c r="T1196" s="11" t="n">
        <f aca="false">IFERROR(S1196/Q1196,0)</f>
        <v>0.470271575030798</v>
      </c>
      <c r="U1196" s="13" t="n">
        <f aca="false">F1196-E1196</f>
        <v>20</v>
      </c>
      <c r="V1196" s="13" t="n">
        <f aca="false">G1196-F1196</f>
        <v>8</v>
      </c>
      <c r="W1196" s="13" t="n">
        <f aca="false">G1196-E1196</f>
        <v>28</v>
      </c>
      <c r="X1196" s="10" t="n">
        <f aca="false">YEAR(E1196)</f>
        <v>2018</v>
      </c>
      <c r="Y1196" s="0" t="str">
        <f aca="false">TEXT(E1196,"yyyy-mm")</f>
        <v>2018-10</v>
      </c>
      <c r="Z1196" s="0" t="str">
        <f aca="false">"Q"&amp;ROUNDUP(MONTH(E1196)/3,0)&amp;"-"&amp;YEAR(E1196)</f>
        <v>Q4-2018</v>
      </c>
    </row>
    <row r="1197" customFormat="false" ht="14.25" hidden="false" customHeight="false" outlineLevel="0" collapsed="false">
      <c r="A1197" s="0" t="s">
        <v>1239</v>
      </c>
      <c r="B1197" s="0" t="s">
        <v>43</v>
      </c>
      <c r="C1197" s="0" t="s">
        <v>35</v>
      </c>
      <c r="D1197" s="9" t="n">
        <v>43300</v>
      </c>
      <c r="E1197" s="9" t="n">
        <v>43394</v>
      </c>
      <c r="F1197" s="9" t="n">
        <v>43397</v>
      </c>
      <c r="G1197" s="9" t="n">
        <v>43403</v>
      </c>
      <c r="H1197" s="10" t="s">
        <v>36</v>
      </c>
      <c r="I1197" s="0" t="n">
        <v>28</v>
      </c>
      <c r="J1197" s="0" t="n">
        <v>31</v>
      </c>
      <c r="K1197" s="0" t="n">
        <v>229</v>
      </c>
      <c r="L1197" s="0" t="n">
        <v>44</v>
      </c>
      <c r="M1197" s="0" t="n">
        <v>8</v>
      </c>
      <c r="N1197" s="11" t="n">
        <v>0.075</v>
      </c>
      <c r="O1197" s="12" t="n">
        <v>2907.26</v>
      </c>
      <c r="P1197" s="12" t="n">
        <v>6056.8</v>
      </c>
      <c r="Q1197" s="12" t="n">
        <f aca="false">M1197*P1197*(1-N1197)</f>
        <v>44820.32</v>
      </c>
      <c r="R1197" s="12" t="n">
        <f aca="false">M1197*O1197</f>
        <v>23258.08</v>
      </c>
      <c r="S1197" s="12" t="n">
        <f aca="false">Q1197-R1197</f>
        <v>21562.24</v>
      </c>
      <c r="T1197" s="11" t="n">
        <f aca="false">IFERROR(S1197/Q1197,0)</f>
        <v>0.481081795042963</v>
      </c>
      <c r="U1197" s="13" t="n">
        <f aca="false">F1197-E1197</f>
        <v>3</v>
      </c>
      <c r="V1197" s="13" t="n">
        <f aca="false">G1197-F1197</f>
        <v>6</v>
      </c>
      <c r="W1197" s="13" t="n">
        <f aca="false">G1197-E1197</f>
        <v>9</v>
      </c>
      <c r="X1197" s="10" t="n">
        <f aca="false">YEAR(E1197)</f>
        <v>2018</v>
      </c>
      <c r="Y1197" s="0" t="str">
        <f aca="false">TEXT(E1197,"yyyy-mm")</f>
        <v>2018-10</v>
      </c>
      <c r="Z1197" s="0" t="str">
        <f aca="false">"Q"&amp;ROUNDUP(MONTH(E1197)/3,0)&amp;"-"&amp;YEAR(E1197)</f>
        <v>Q4-2018</v>
      </c>
    </row>
    <row r="1198" customFormat="false" ht="14.25" hidden="false" customHeight="false" outlineLevel="0" collapsed="false">
      <c r="A1198" s="0" t="s">
        <v>1240</v>
      </c>
      <c r="B1198" s="0" t="s">
        <v>41</v>
      </c>
      <c r="C1198" s="0" t="s">
        <v>46</v>
      </c>
      <c r="D1198" s="9" t="n">
        <v>43300</v>
      </c>
      <c r="E1198" s="9" t="n">
        <v>43394</v>
      </c>
      <c r="F1198" s="9" t="n">
        <v>43404</v>
      </c>
      <c r="G1198" s="9" t="n">
        <v>43405</v>
      </c>
      <c r="H1198" s="10" t="s">
        <v>36</v>
      </c>
      <c r="I1198" s="0" t="n">
        <v>21</v>
      </c>
      <c r="J1198" s="0" t="n">
        <v>19</v>
      </c>
      <c r="K1198" s="0" t="n">
        <v>327</v>
      </c>
      <c r="L1198" s="0" t="n">
        <v>37</v>
      </c>
      <c r="M1198" s="0" t="n">
        <v>8</v>
      </c>
      <c r="N1198" s="11" t="n">
        <v>0.1</v>
      </c>
      <c r="O1198" s="12" t="n">
        <v>2367.78</v>
      </c>
      <c r="P1198" s="12" t="n">
        <v>3819</v>
      </c>
      <c r="Q1198" s="12" t="n">
        <f aca="false">M1198*P1198*(1-N1198)</f>
        <v>27496.8</v>
      </c>
      <c r="R1198" s="12" t="n">
        <f aca="false">M1198*O1198</f>
        <v>18942.24</v>
      </c>
      <c r="S1198" s="12" t="n">
        <f aca="false">Q1198-R1198</f>
        <v>8554.56</v>
      </c>
      <c r="T1198" s="11" t="n">
        <f aca="false">IFERROR(S1198/Q1198,0)</f>
        <v>0.311111111111111</v>
      </c>
      <c r="U1198" s="13" t="n">
        <f aca="false">F1198-E1198</f>
        <v>10</v>
      </c>
      <c r="V1198" s="13" t="n">
        <f aca="false">G1198-F1198</f>
        <v>1</v>
      </c>
      <c r="W1198" s="13" t="n">
        <f aca="false">G1198-E1198</f>
        <v>11</v>
      </c>
      <c r="X1198" s="10" t="n">
        <f aca="false">YEAR(E1198)</f>
        <v>2018</v>
      </c>
      <c r="Y1198" s="0" t="str">
        <f aca="false">TEXT(E1198,"yyyy-mm")</f>
        <v>2018-10</v>
      </c>
      <c r="Z1198" s="0" t="str">
        <f aca="false">"Q"&amp;ROUNDUP(MONTH(E1198)/3,0)&amp;"-"&amp;YEAR(E1198)</f>
        <v>Q4-2018</v>
      </c>
    </row>
    <row r="1199" customFormat="false" ht="14.25" hidden="false" customHeight="false" outlineLevel="0" collapsed="false">
      <c r="A1199" s="0" t="s">
        <v>1241</v>
      </c>
      <c r="B1199" s="0" t="s">
        <v>34</v>
      </c>
      <c r="C1199" s="0" t="s">
        <v>46</v>
      </c>
      <c r="D1199" s="9" t="n">
        <v>43300</v>
      </c>
      <c r="E1199" s="9" t="n">
        <v>43394</v>
      </c>
      <c r="F1199" s="9" t="n">
        <v>43405</v>
      </c>
      <c r="G1199" s="9" t="n">
        <v>43410</v>
      </c>
      <c r="H1199" s="10" t="s">
        <v>36</v>
      </c>
      <c r="I1199" s="0" t="n">
        <v>4</v>
      </c>
      <c r="J1199" s="0" t="n">
        <v>33</v>
      </c>
      <c r="K1199" s="0" t="n">
        <v>278</v>
      </c>
      <c r="L1199" s="0" t="n">
        <v>9</v>
      </c>
      <c r="M1199" s="0" t="n">
        <v>6</v>
      </c>
      <c r="N1199" s="11" t="n">
        <v>0.1</v>
      </c>
      <c r="O1199" s="12" t="n">
        <v>437.64</v>
      </c>
      <c r="P1199" s="12" t="n">
        <v>951.4</v>
      </c>
      <c r="Q1199" s="12" t="n">
        <f aca="false">M1199*P1199*(1-N1199)</f>
        <v>5137.56</v>
      </c>
      <c r="R1199" s="12" t="n">
        <f aca="false">M1199*O1199</f>
        <v>2625.84</v>
      </c>
      <c r="S1199" s="12" t="n">
        <f aca="false">Q1199-R1199</f>
        <v>2511.72</v>
      </c>
      <c r="T1199" s="11" t="n">
        <f aca="false">IFERROR(S1199/Q1199,0)</f>
        <v>0.488893560367178</v>
      </c>
      <c r="U1199" s="13" t="n">
        <f aca="false">F1199-E1199</f>
        <v>11</v>
      </c>
      <c r="V1199" s="13" t="n">
        <f aca="false">G1199-F1199</f>
        <v>5</v>
      </c>
      <c r="W1199" s="13" t="n">
        <f aca="false">G1199-E1199</f>
        <v>16</v>
      </c>
      <c r="X1199" s="10" t="n">
        <f aca="false">YEAR(E1199)</f>
        <v>2018</v>
      </c>
      <c r="Y1199" s="0" t="str">
        <f aca="false">TEXT(E1199,"yyyy-mm")</f>
        <v>2018-10</v>
      </c>
      <c r="Z1199" s="0" t="str">
        <f aca="false">"Q"&amp;ROUNDUP(MONTH(E1199)/3,0)&amp;"-"&amp;YEAR(E1199)</f>
        <v>Q4-2018</v>
      </c>
    </row>
    <row r="1200" customFormat="false" ht="14.25" hidden="false" customHeight="false" outlineLevel="0" collapsed="false">
      <c r="A1200" s="0" t="s">
        <v>1242</v>
      </c>
      <c r="B1200" s="0" t="s">
        <v>43</v>
      </c>
      <c r="C1200" s="0" t="s">
        <v>39</v>
      </c>
      <c r="D1200" s="9" t="n">
        <v>43300</v>
      </c>
      <c r="E1200" s="9" t="n">
        <v>43394</v>
      </c>
      <c r="F1200" s="9" t="n">
        <v>43397</v>
      </c>
      <c r="G1200" s="9" t="n">
        <v>43402</v>
      </c>
      <c r="H1200" s="10" t="s">
        <v>36</v>
      </c>
      <c r="I1200" s="0" t="n">
        <v>28</v>
      </c>
      <c r="J1200" s="0" t="n">
        <v>38</v>
      </c>
      <c r="K1200" s="0" t="n">
        <v>121</v>
      </c>
      <c r="L1200" s="0" t="n">
        <v>21</v>
      </c>
      <c r="M1200" s="0" t="n">
        <v>6</v>
      </c>
      <c r="N1200" s="11" t="n">
        <v>0.2</v>
      </c>
      <c r="O1200" s="12" t="n">
        <v>926.28</v>
      </c>
      <c r="P1200" s="12" t="n">
        <v>1172.5</v>
      </c>
      <c r="Q1200" s="12" t="n">
        <f aca="false">M1200*P1200*(1-N1200)</f>
        <v>5628</v>
      </c>
      <c r="R1200" s="12" t="n">
        <f aca="false">M1200*O1200</f>
        <v>5557.68</v>
      </c>
      <c r="S1200" s="12" t="n">
        <f aca="false">Q1200-R1200</f>
        <v>70.3199999999997</v>
      </c>
      <c r="T1200" s="11" t="n">
        <f aca="false">IFERROR(S1200/Q1200,0)</f>
        <v>0.0124946695095948</v>
      </c>
      <c r="U1200" s="13" t="n">
        <f aca="false">F1200-E1200</f>
        <v>3</v>
      </c>
      <c r="V1200" s="13" t="n">
        <f aca="false">G1200-F1200</f>
        <v>5</v>
      </c>
      <c r="W1200" s="13" t="n">
        <f aca="false">G1200-E1200</f>
        <v>8</v>
      </c>
      <c r="X1200" s="10" t="n">
        <f aca="false">YEAR(E1200)</f>
        <v>2018</v>
      </c>
      <c r="Y1200" s="0" t="str">
        <f aca="false">TEXT(E1200,"yyyy-mm")</f>
        <v>2018-10</v>
      </c>
      <c r="Z1200" s="0" t="str">
        <f aca="false">"Q"&amp;ROUNDUP(MONTH(E1200)/3,0)&amp;"-"&amp;YEAR(E1200)</f>
        <v>Q4-2018</v>
      </c>
    </row>
    <row r="1201" customFormat="false" ht="14.25" hidden="false" customHeight="false" outlineLevel="0" collapsed="false">
      <c r="A1201" s="0" t="s">
        <v>1243</v>
      </c>
      <c r="B1201" s="0" t="s">
        <v>34</v>
      </c>
      <c r="C1201" s="0" t="s">
        <v>39</v>
      </c>
      <c r="D1201" s="9" t="n">
        <v>43300</v>
      </c>
      <c r="E1201" s="9" t="n">
        <v>43394</v>
      </c>
      <c r="F1201" s="9" t="n">
        <v>43420</v>
      </c>
      <c r="G1201" s="9" t="n">
        <v>43426</v>
      </c>
      <c r="H1201" s="10" t="s">
        <v>36</v>
      </c>
      <c r="I1201" s="0" t="n">
        <v>10</v>
      </c>
      <c r="J1201" s="0" t="n">
        <v>36</v>
      </c>
      <c r="K1201" s="0" t="n">
        <v>198</v>
      </c>
      <c r="L1201" s="0" t="n">
        <v>47</v>
      </c>
      <c r="M1201" s="0" t="n">
        <v>8</v>
      </c>
      <c r="N1201" s="11" t="n">
        <v>0.05</v>
      </c>
      <c r="O1201" s="12" t="n">
        <v>1396.55</v>
      </c>
      <c r="P1201" s="12" t="n">
        <v>2586.2</v>
      </c>
      <c r="Q1201" s="12" t="n">
        <f aca="false">M1201*P1201*(1-N1201)</f>
        <v>19655.12</v>
      </c>
      <c r="R1201" s="12" t="n">
        <f aca="false">M1201*O1201</f>
        <v>11172.4</v>
      </c>
      <c r="S1201" s="12" t="n">
        <f aca="false">Q1201-R1201</f>
        <v>8482.72</v>
      </c>
      <c r="T1201" s="11" t="n">
        <f aca="false">IFERROR(S1201/Q1201,0)</f>
        <v>0.431578133331163</v>
      </c>
      <c r="U1201" s="13" t="n">
        <f aca="false">F1201-E1201</f>
        <v>26</v>
      </c>
      <c r="V1201" s="13" t="n">
        <f aca="false">G1201-F1201</f>
        <v>6</v>
      </c>
      <c r="W1201" s="13" t="n">
        <f aca="false">G1201-E1201</f>
        <v>32</v>
      </c>
      <c r="X1201" s="10" t="n">
        <f aca="false">YEAR(E1201)</f>
        <v>2018</v>
      </c>
      <c r="Y1201" s="0" t="str">
        <f aca="false">TEXT(E1201,"yyyy-mm")</f>
        <v>2018-10</v>
      </c>
      <c r="Z1201" s="0" t="str">
        <f aca="false">"Q"&amp;ROUNDUP(MONTH(E1201)/3,0)&amp;"-"&amp;YEAR(E1201)</f>
        <v>Q4-2018</v>
      </c>
    </row>
    <row r="1202" customFormat="false" ht="14.25" hidden="false" customHeight="false" outlineLevel="0" collapsed="false">
      <c r="A1202" s="0" t="s">
        <v>1244</v>
      </c>
      <c r="B1202" s="0" t="s">
        <v>43</v>
      </c>
      <c r="C1202" s="0" t="s">
        <v>46</v>
      </c>
      <c r="D1202" s="9" t="n">
        <v>43300</v>
      </c>
      <c r="E1202" s="9" t="n">
        <v>43395</v>
      </c>
      <c r="F1202" s="9" t="n">
        <v>43403</v>
      </c>
      <c r="G1202" s="9" t="n">
        <v>43412</v>
      </c>
      <c r="H1202" s="10" t="s">
        <v>36</v>
      </c>
      <c r="I1202" s="0" t="n">
        <v>26</v>
      </c>
      <c r="J1202" s="0" t="n">
        <v>10</v>
      </c>
      <c r="K1202" s="0" t="n">
        <v>303</v>
      </c>
      <c r="L1202" s="0" t="n">
        <v>14</v>
      </c>
      <c r="M1202" s="0" t="n">
        <v>1</v>
      </c>
      <c r="N1202" s="11" t="n">
        <v>0.15</v>
      </c>
      <c r="O1202" s="12" t="n">
        <v>194.64</v>
      </c>
      <c r="P1202" s="12" t="n">
        <v>234.5</v>
      </c>
      <c r="Q1202" s="12" t="n">
        <f aca="false">M1202*P1202*(1-N1202)</f>
        <v>199.325</v>
      </c>
      <c r="R1202" s="12" t="n">
        <f aca="false">M1202*O1202</f>
        <v>194.64</v>
      </c>
      <c r="S1202" s="12" t="n">
        <f aca="false">Q1202-R1202</f>
        <v>4.685</v>
      </c>
      <c r="T1202" s="11" t="n">
        <f aca="false">IFERROR(S1202/Q1202,0)</f>
        <v>0.0235043271039759</v>
      </c>
      <c r="U1202" s="13" t="n">
        <f aca="false">F1202-E1202</f>
        <v>8</v>
      </c>
      <c r="V1202" s="13" t="n">
        <f aca="false">G1202-F1202</f>
        <v>9</v>
      </c>
      <c r="W1202" s="13" t="n">
        <f aca="false">G1202-E1202</f>
        <v>17</v>
      </c>
      <c r="X1202" s="10" t="n">
        <f aca="false">YEAR(E1202)</f>
        <v>2018</v>
      </c>
      <c r="Y1202" s="0" t="str">
        <f aca="false">TEXT(E1202,"yyyy-mm")</f>
        <v>2018-10</v>
      </c>
      <c r="Z1202" s="0" t="str">
        <f aca="false">"Q"&amp;ROUNDUP(MONTH(E1202)/3,0)&amp;"-"&amp;YEAR(E1202)</f>
        <v>Q4-2018</v>
      </c>
    </row>
    <row r="1203" customFormat="false" ht="14.25" hidden="false" customHeight="false" outlineLevel="0" collapsed="false">
      <c r="A1203" s="0" t="s">
        <v>1245</v>
      </c>
      <c r="B1203" s="0" t="s">
        <v>34</v>
      </c>
      <c r="C1203" s="0" t="s">
        <v>48</v>
      </c>
      <c r="D1203" s="9" t="n">
        <v>43300</v>
      </c>
      <c r="E1203" s="9" t="n">
        <v>43395</v>
      </c>
      <c r="F1203" s="9" t="n">
        <v>43421</v>
      </c>
      <c r="G1203" s="9" t="n">
        <v>43431</v>
      </c>
      <c r="H1203" s="10" t="s">
        <v>36</v>
      </c>
      <c r="I1203" s="0" t="n">
        <v>1</v>
      </c>
      <c r="J1203" s="0" t="n">
        <v>3</v>
      </c>
      <c r="K1203" s="0" t="n">
        <v>57</v>
      </c>
      <c r="L1203" s="0" t="n">
        <v>34</v>
      </c>
      <c r="M1203" s="0" t="n">
        <v>2</v>
      </c>
      <c r="N1203" s="11" t="n">
        <v>0.075</v>
      </c>
      <c r="O1203" s="12" t="n">
        <v>632.08</v>
      </c>
      <c r="P1203" s="12" t="n">
        <v>1192.6</v>
      </c>
      <c r="Q1203" s="12" t="n">
        <f aca="false">M1203*P1203*(1-N1203)</f>
        <v>2206.31</v>
      </c>
      <c r="R1203" s="12" t="n">
        <f aca="false">M1203*O1203</f>
        <v>1264.16</v>
      </c>
      <c r="S1203" s="12" t="n">
        <f aca="false">Q1203-R1203</f>
        <v>942.15</v>
      </c>
      <c r="T1203" s="11" t="n">
        <f aca="false">IFERROR(S1203/Q1203,0)</f>
        <v>0.42702521404517</v>
      </c>
      <c r="U1203" s="13" t="n">
        <f aca="false">F1203-E1203</f>
        <v>26</v>
      </c>
      <c r="V1203" s="13" t="n">
        <f aca="false">G1203-F1203</f>
        <v>10</v>
      </c>
      <c r="W1203" s="13" t="n">
        <f aca="false">G1203-E1203</f>
        <v>36</v>
      </c>
      <c r="X1203" s="10" t="n">
        <f aca="false">YEAR(E1203)</f>
        <v>2018</v>
      </c>
      <c r="Y1203" s="0" t="str">
        <f aca="false">TEXT(E1203,"yyyy-mm")</f>
        <v>2018-10</v>
      </c>
      <c r="Z1203" s="0" t="str">
        <f aca="false">"Q"&amp;ROUNDUP(MONTH(E1203)/3,0)&amp;"-"&amp;YEAR(E1203)</f>
        <v>Q4-2018</v>
      </c>
    </row>
    <row r="1204" customFormat="false" ht="14.25" hidden="false" customHeight="false" outlineLevel="0" collapsed="false">
      <c r="A1204" s="0" t="s">
        <v>1246</v>
      </c>
      <c r="B1204" s="0" t="s">
        <v>43</v>
      </c>
      <c r="C1204" s="0" t="s">
        <v>46</v>
      </c>
      <c r="D1204" s="9" t="n">
        <v>43300</v>
      </c>
      <c r="E1204" s="9" t="n">
        <v>43395</v>
      </c>
      <c r="F1204" s="9" t="n">
        <v>43415</v>
      </c>
      <c r="G1204" s="9" t="n">
        <v>43423</v>
      </c>
      <c r="H1204" s="10" t="s">
        <v>36</v>
      </c>
      <c r="I1204" s="0" t="n">
        <v>28</v>
      </c>
      <c r="J1204" s="0" t="n">
        <v>13</v>
      </c>
      <c r="K1204" s="0" t="n">
        <v>292</v>
      </c>
      <c r="L1204" s="0" t="n">
        <v>46</v>
      </c>
      <c r="M1204" s="0" t="n">
        <v>6</v>
      </c>
      <c r="N1204" s="11" t="n">
        <v>0.15</v>
      </c>
      <c r="O1204" s="12" t="n">
        <v>2697.09</v>
      </c>
      <c r="P1204" s="12" t="n">
        <v>3249.5</v>
      </c>
      <c r="Q1204" s="12" t="n">
        <f aca="false">M1204*P1204*(1-N1204)</f>
        <v>16572.45</v>
      </c>
      <c r="R1204" s="12" t="n">
        <f aca="false">M1204*O1204</f>
        <v>16182.54</v>
      </c>
      <c r="S1204" s="12" t="n">
        <f aca="false">Q1204-R1204</f>
        <v>389.91</v>
      </c>
      <c r="T1204" s="11" t="n">
        <f aca="false">IFERROR(S1204/Q1204,0)</f>
        <v>0.0235276015314573</v>
      </c>
      <c r="U1204" s="13" t="n">
        <f aca="false">F1204-E1204</f>
        <v>20</v>
      </c>
      <c r="V1204" s="13" t="n">
        <f aca="false">G1204-F1204</f>
        <v>8</v>
      </c>
      <c r="W1204" s="13" t="n">
        <f aca="false">G1204-E1204</f>
        <v>28</v>
      </c>
      <c r="X1204" s="10" t="n">
        <f aca="false">YEAR(E1204)</f>
        <v>2018</v>
      </c>
      <c r="Y1204" s="0" t="str">
        <f aca="false">TEXT(E1204,"yyyy-mm")</f>
        <v>2018-10</v>
      </c>
      <c r="Z1204" s="0" t="str">
        <f aca="false">"Q"&amp;ROUNDUP(MONTH(E1204)/3,0)&amp;"-"&amp;YEAR(E1204)</f>
        <v>Q4-2018</v>
      </c>
    </row>
    <row r="1205" customFormat="false" ht="14.25" hidden="false" customHeight="false" outlineLevel="0" collapsed="false">
      <c r="A1205" s="0" t="s">
        <v>1247</v>
      </c>
      <c r="B1205" s="0" t="s">
        <v>38</v>
      </c>
      <c r="C1205" s="0" t="s">
        <v>39</v>
      </c>
      <c r="D1205" s="9" t="n">
        <v>43300</v>
      </c>
      <c r="E1205" s="9" t="n">
        <v>43395</v>
      </c>
      <c r="F1205" s="9" t="n">
        <v>43411</v>
      </c>
      <c r="G1205" s="9" t="n">
        <v>43417</v>
      </c>
      <c r="H1205" s="10" t="s">
        <v>36</v>
      </c>
      <c r="I1205" s="0" t="n">
        <v>15</v>
      </c>
      <c r="J1205" s="0" t="n">
        <v>10</v>
      </c>
      <c r="K1205" s="0" t="n">
        <v>158</v>
      </c>
      <c r="L1205" s="0" t="n">
        <v>18</v>
      </c>
      <c r="M1205" s="0" t="n">
        <v>7</v>
      </c>
      <c r="N1205" s="11" t="n">
        <v>0.3</v>
      </c>
      <c r="O1205" s="12" t="n">
        <v>3757.29</v>
      </c>
      <c r="P1205" s="12" t="n">
        <v>5607.9</v>
      </c>
      <c r="Q1205" s="12" t="n">
        <f aca="false">M1205*P1205*(1-N1205)</f>
        <v>27478.71</v>
      </c>
      <c r="R1205" s="12" t="n">
        <f aca="false">M1205*O1205</f>
        <v>26301.03</v>
      </c>
      <c r="S1205" s="12" t="n">
        <f aca="false">Q1205-R1205</f>
        <v>1177.68</v>
      </c>
      <c r="T1205" s="11" t="n">
        <f aca="false">IFERROR(S1205/Q1205,0)</f>
        <v>0.0428579070851578</v>
      </c>
      <c r="U1205" s="13" t="n">
        <f aca="false">F1205-E1205</f>
        <v>16</v>
      </c>
      <c r="V1205" s="13" t="n">
        <f aca="false">G1205-F1205</f>
        <v>6</v>
      </c>
      <c r="W1205" s="13" t="n">
        <f aca="false">G1205-E1205</f>
        <v>22</v>
      </c>
      <c r="X1205" s="10" t="n">
        <f aca="false">YEAR(E1205)</f>
        <v>2018</v>
      </c>
      <c r="Y1205" s="0" t="str">
        <f aca="false">TEXT(E1205,"yyyy-mm")</f>
        <v>2018-10</v>
      </c>
      <c r="Z1205" s="0" t="str">
        <f aca="false">"Q"&amp;ROUNDUP(MONTH(E1205)/3,0)&amp;"-"&amp;YEAR(E1205)</f>
        <v>Q4-2018</v>
      </c>
    </row>
    <row r="1206" customFormat="false" ht="14.25" hidden="false" customHeight="false" outlineLevel="0" collapsed="false">
      <c r="A1206" s="0" t="s">
        <v>1248</v>
      </c>
      <c r="B1206" s="0" t="s">
        <v>34</v>
      </c>
      <c r="C1206" s="0" t="s">
        <v>39</v>
      </c>
      <c r="D1206" s="9" t="n">
        <v>43300</v>
      </c>
      <c r="E1206" s="9" t="n">
        <v>43395</v>
      </c>
      <c r="F1206" s="9" t="n">
        <v>43411</v>
      </c>
      <c r="G1206" s="9" t="n">
        <v>43413</v>
      </c>
      <c r="H1206" s="10" t="s">
        <v>36</v>
      </c>
      <c r="I1206" s="0" t="n">
        <v>1</v>
      </c>
      <c r="J1206" s="0" t="n">
        <v>49</v>
      </c>
      <c r="K1206" s="0" t="n">
        <v>200</v>
      </c>
      <c r="L1206" s="0" t="n">
        <v>29</v>
      </c>
      <c r="M1206" s="0" t="n">
        <v>1</v>
      </c>
      <c r="N1206" s="11" t="n">
        <v>0.1</v>
      </c>
      <c r="O1206" s="12" t="n">
        <v>868.05</v>
      </c>
      <c r="P1206" s="12" t="n">
        <v>1098.8</v>
      </c>
      <c r="Q1206" s="12" t="n">
        <f aca="false">M1206*P1206*(1-N1206)</f>
        <v>988.92</v>
      </c>
      <c r="R1206" s="12" t="n">
        <f aca="false">M1206*O1206</f>
        <v>868.05</v>
      </c>
      <c r="S1206" s="12" t="n">
        <f aca="false">Q1206-R1206</f>
        <v>120.87</v>
      </c>
      <c r="T1206" s="11" t="n">
        <f aca="false">IFERROR(S1206/Q1206,0)</f>
        <v>0.122224244630506</v>
      </c>
      <c r="U1206" s="13" t="n">
        <f aca="false">F1206-E1206</f>
        <v>16</v>
      </c>
      <c r="V1206" s="13" t="n">
        <f aca="false">G1206-F1206</f>
        <v>2</v>
      </c>
      <c r="W1206" s="13" t="n">
        <f aca="false">G1206-E1206</f>
        <v>18</v>
      </c>
      <c r="X1206" s="10" t="n">
        <f aca="false">YEAR(E1206)</f>
        <v>2018</v>
      </c>
      <c r="Y1206" s="0" t="str">
        <f aca="false">TEXT(E1206,"yyyy-mm")</f>
        <v>2018-10</v>
      </c>
      <c r="Z1206" s="0" t="str">
        <f aca="false">"Q"&amp;ROUNDUP(MONTH(E1206)/3,0)&amp;"-"&amp;YEAR(E1206)</f>
        <v>Q4-2018</v>
      </c>
    </row>
    <row r="1207" customFormat="false" ht="14.25" hidden="false" customHeight="false" outlineLevel="0" collapsed="false">
      <c r="A1207" s="0" t="s">
        <v>1249</v>
      </c>
      <c r="B1207" s="0" t="s">
        <v>41</v>
      </c>
      <c r="C1207" s="0" t="s">
        <v>48</v>
      </c>
      <c r="D1207" s="9" t="n">
        <v>43300</v>
      </c>
      <c r="E1207" s="9" t="n">
        <v>43395</v>
      </c>
      <c r="F1207" s="9" t="n">
        <v>43409</v>
      </c>
      <c r="G1207" s="9" t="n">
        <v>43415</v>
      </c>
      <c r="H1207" s="10" t="s">
        <v>36</v>
      </c>
      <c r="I1207" s="0" t="n">
        <v>24</v>
      </c>
      <c r="J1207" s="0" t="n">
        <v>9</v>
      </c>
      <c r="K1207" s="0" t="n">
        <v>27</v>
      </c>
      <c r="L1207" s="0" t="n">
        <v>35</v>
      </c>
      <c r="M1207" s="0" t="n">
        <v>7</v>
      </c>
      <c r="N1207" s="11" t="n">
        <v>0.1</v>
      </c>
      <c r="O1207" s="12" t="n">
        <v>1394.14</v>
      </c>
      <c r="P1207" s="12" t="n">
        <v>1936.3</v>
      </c>
      <c r="Q1207" s="12" t="n">
        <f aca="false">M1207*P1207*(1-N1207)</f>
        <v>12198.69</v>
      </c>
      <c r="R1207" s="12" t="n">
        <f aca="false">M1207*O1207</f>
        <v>9758.98</v>
      </c>
      <c r="S1207" s="12" t="n">
        <f aca="false">Q1207-R1207</f>
        <v>2439.71</v>
      </c>
      <c r="T1207" s="11" t="n">
        <f aca="false">IFERROR(S1207/Q1207,0)</f>
        <v>0.199997704671567</v>
      </c>
      <c r="U1207" s="13" t="n">
        <f aca="false">F1207-E1207</f>
        <v>14</v>
      </c>
      <c r="V1207" s="13" t="n">
        <f aca="false">G1207-F1207</f>
        <v>6</v>
      </c>
      <c r="W1207" s="13" t="n">
        <f aca="false">G1207-E1207</f>
        <v>20</v>
      </c>
      <c r="X1207" s="10" t="n">
        <f aca="false">YEAR(E1207)</f>
        <v>2018</v>
      </c>
      <c r="Y1207" s="0" t="str">
        <f aca="false">TEXT(E1207,"yyyy-mm")</f>
        <v>2018-10</v>
      </c>
      <c r="Z1207" s="0" t="str">
        <f aca="false">"Q"&amp;ROUNDUP(MONTH(E1207)/3,0)&amp;"-"&amp;YEAR(E1207)</f>
        <v>Q4-2018</v>
      </c>
    </row>
    <row r="1208" customFormat="false" ht="14.25" hidden="false" customHeight="false" outlineLevel="0" collapsed="false">
      <c r="A1208" s="0" t="s">
        <v>1250</v>
      </c>
      <c r="B1208" s="0" t="s">
        <v>38</v>
      </c>
      <c r="C1208" s="0" t="s">
        <v>48</v>
      </c>
      <c r="D1208" s="9" t="n">
        <v>43300</v>
      </c>
      <c r="E1208" s="9" t="n">
        <v>43395</v>
      </c>
      <c r="F1208" s="9" t="n">
        <v>43419</v>
      </c>
      <c r="G1208" s="9" t="n">
        <v>43426</v>
      </c>
      <c r="H1208" s="10" t="s">
        <v>36</v>
      </c>
      <c r="I1208" s="0" t="n">
        <v>15</v>
      </c>
      <c r="J1208" s="0" t="n">
        <v>33</v>
      </c>
      <c r="K1208" s="0" t="n">
        <v>21</v>
      </c>
      <c r="L1208" s="0" t="n">
        <v>9</v>
      </c>
      <c r="M1208" s="0" t="n">
        <v>7</v>
      </c>
      <c r="N1208" s="11" t="n">
        <v>0.1</v>
      </c>
      <c r="O1208" s="12" t="n">
        <v>4460.19</v>
      </c>
      <c r="P1208" s="12" t="n">
        <v>6371.7</v>
      </c>
      <c r="Q1208" s="12" t="n">
        <f aca="false">M1208*P1208*(1-N1208)</f>
        <v>40141.71</v>
      </c>
      <c r="R1208" s="12" t="n">
        <f aca="false">M1208*O1208</f>
        <v>31221.33</v>
      </c>
      <c r="S1208" s="12" t="n">
        <f aca="false">Q1208-R1208</f>
        <v>8920.38</v>
      </c>
      <c r="T1208" s="11" t="n">
        <f aca="false">IFERROR(S1208/Q1208,0)</f>
        <v>0.222222222222222</v>
      </c>
      <c r="U1208" s="13" t="n">
        <f aca="false">F1208-E1208</f>
        <v>24</v>
      </c>
      <c r="V1208" s="13" t="n">
        <f aca="false">G1208-F1208</f>
        <v>7</v>
      </c>
      <c r="W1208" s="13" t="n">
        <f aca="false">G1208-E1208</f>
        <v>31</v>
      </c>
      <c r="X1208" s="10" t="n">
        <f aca="false">YEAR(E1208)</f>
        <v>2018</v>
      </c>
      <c r="Y1208" s="0" t="str">
        <f aca="false">TEXT(E1208,"yyyy-mm")</f>
        <v>2018-10</v>
      </c>
      <c r="Z1208" s="0" t="str">
        <f aca="false">"Q"&amp;ROUNDUP(MONTH(E1208)/3,0)&amp;"-"&amp;YEAR(E1208)</f>
        <v>Q4-2018</v>
      </c>
    </row>
    <row r="1209" customFormat="false" ht="14.25" hidden="false" customHeight="false" outlineLevel="0" collapsed="false">
      <c r="A1209" s="0" t="s">
        <v>1251</v>
      </c>
      <c r="B1209" s="0" t="s">
        <v>34</v>
      </c>
      <c r="C1209" s="0" t="s">
        <v>46</v>
      </c>
      <c r="D1209" s="9" t="n">
        <v>43300</v>
      </c>
      <c r="E1209" s="9" t="n">
        <v>43395</v>
      </c>
      <c r="F1209" s="9" t="n">
        <v>43420</v>
      </c>
      <c r="G1209" s="9" t="n">
        <v>43425</v>
      </c>
      <c r="H1209" s="10" t="s">
        <v>36</v>
      </c>
      <c r="I1209" s="0" t="n">
        <v>10</v>
      </c>
      <c r="J1209" s="0" t="n">
        <v>46</v>
      </c>
      <c r="K1209" s="0" t="n">
        <v>307</v>
      </c>
      <c r="L1209" s="0" t="n">
        <v>47</v>
      </c>
      <c r="M1209" s="0" t="n">
        <v>8</v>
      </c>
      <c r="N1209" s="11" t="n">
        <v>0.075</v>
      </c>
      <c r="O1209" s="12" t="n">
        <v>736.2</v>
      </c>
      <c r="P1209" s="12" t="n">
        <v>897.8</v>
      </c>
      <c r="Q1209" s="12" t="n">
        <f aca="false">M1209*P1209*(1-N1209)</f>
        <v>6643.72</v>
      </c>
      <c r="R1209" s="12" t="n">
        <f aca="false">M1209*O1209</f>
        <v>5889.6</v>
      </c>
      <c r="S1209" s="12" t="n">
        <f aca="false">Q1209-R1209</f>
        <v>754.12</v>
      </c>
      <c r="T1209" s="11" t="n">
        <f aca="false">IFERROR(S1209/Q1209,0)</f>
        <v>0.11350869693485</v>
      </c>
      <c r="U1209" s="13" t="n">
        <f aca="false">F1209-E1209</f>
        <v>25</v>
      </c>
      <c r="V1209" s="13" t="n">
        <f aca="false">G1209-F1209</f>
        <v>5</v>
      </c>
      <c r="W1209" s="13" t="n">
        <f aca="false">G1209-E1209</f>
        <v>30</v>
      </c>
      <c r="X1209" s="10" t="n">
        <f aca="false">YEAR(E1209)</f>
        <v>2018</v>
      </c>
      <c r="Y1209" s="0" t="str">
        <f aca="false">TEXT(E1209,"yyyy-mm")</f>
        <v>2018-10</v>
      </c>
      <c r="Z1209" s="0" t="str">
        <f aca="false">"Q"&amp;ROUNDUP(MONTH(E1209)/3,0)&amp;"-"&amp;YEAR(E1209)</f>
        <v>Q4-2018</v>
      </c>
    </row>
    <row r="1210" customFormat="false" ht="14.25" hidden="false" customHeight="false" outlineLevel="0" collapsed="false">
      <c r="A1210" s="0" t="s">
        <v>1252</v>
      </c>
      <c r="B1210" s="0" t="s">
        <v>38</v>
      </c>
      <c r="C1210" s="0" t="s">
        <v>58</v>
      </c>
      <c r="D1210" s="9" t="n">
        <v>43300</v>
      </c>
      <c r="E1210" s="9" t="n">
        <v>43395</v>
      </c>
      <c r="F1210" s="9" t="n">
        <v>43422</v>
      </c>
      <c r="G1210" s="9" t="n">
        <v>43429</v>
      </c>
      <c r="H1210" s="10" t="s">
        <v>36</v>
      </c>
      <c r="I1210" s="0" t="n">
        <v>16</v>
      </c>
      <c r="J1210" s="0" t="n">
        <v>14</v>
      </c>
      <c r="K1210" s="0" t="n">
        <v>362</v>
      </c>
      <c r="L1210" s="0" t="n">
        <v>9</v>
      </c>
      <c r="M1210" s="0" t="n">
        <v>2</v>
      </c>
      <c r="N1210" s="11" t="n">
        <v>0.4</v>
      </c>
      <c r="O1210" s="12" t="n">
        <v>586.25</v>
      </c>
      <c r="P1210" s="12" t="n">
        <v>837.5</v>
      </c>
      <c r="Q1210" s="12" t="n">
        <f aca="false">M1210*P1210*(1-N1210)</f>
        <v>1005</v>
      </c>
      <c r="R1210" s="12" t="n">
        <f aca="false">M1210*O1210</f>
        <v>1172.5</v>
      </c>
      <c r="S1210" s="12" t="n">
        <f aca="false">Q1210-R1210</f>
        <v>-167.5</v>
      </c>
      <c r="T1210" s="11" t="n">
        <f aca="false">IFERROR(S1210/Q1210,0)</f>
        <v>-0.166666666666667</v>
      </c>
      <c r="U1210" s="13" t="n">
        <f aca="false">F1210-E1210</f>
        <v>27</v>
      </c>
      <c r="V1210" s="13" t="n">
        <f aca="false">G1210-F1210</f>
        <v>7</v>
      </c>
      <c r="W1210" s="13" t="n">
        <f aca="false">G1210-E1210</f>
        <v>34</v>
      </c>
      <c r="X1210" s="10" t="n">
        <f aca="false">YEAR(E1210)</f>
        <v>2018</v>
      </c>
      <c r="Y1210" s="0" t="str">
        <f aca="false">TEXT(E1210,"yyyy-mm")</f>
        <v>2018-10</v>
      </c>
      <c r="Z1210" s="0" t="str">
        <f aca="false">"Q"&amp;ROUNDUP(MONTH(E1210)/3,0)&amp;"-"&amp;YEAR(E1210)</f>
        <v>Q4-2018</v>
      </c>
    </row>
    <row r="1211" customFormat="false" ht="14.25" hidden="false" customHeight="false" outlineLevel="0" collapsed="false">
      <c r="A1211" s="0" t="s">
        <v>1253</v>
      </c>
      <c r="B1211" s="0" t="s">
        <v>38</v>
      </c>
      <c r="C1211" s="0" t="s">
        <v>48</v>
      </c>
      <c r="D1211" s="9" t="n">
        <v>43300</v>
      </c>
      <c r="E1211" s="9" t="n">
        <v>43395</v>
      </c>
      <c r="F1211" s="9" t="n">
        <v>43410</v>
      </c>
      <c r="G1211" s="9" t="n">
        <v>43414</v>
      </c>
      <c r="H1211" s="10" t="s">
        <v>36</v>
      </c>
      <c r="I1211" s="0" t="n">
        <v>13</v>
      </c>
      <c r="J1211" s="0" t="n">
        <v>13</v>
      </c>
      <c r="K1211" s="0" t="n">
        <v>8</v>
      </c>
      <c r="L1211" s="0" t="n">
        <v>46</v>
      </c>
      <c r="M1211" s="0" t="n">
        <v>3</v>
      </c>
      <c r="N1211" s="11" t="n">
        <v>0.075</v>
      </c>
      <c r="O1211" s="12" t="n">
        <v>626.45</v>
      </c>
      <c r="P1211" s="12" t="n">
        <v>737</v>
      </c>
      <c r="Q1211" s="12" t="n">
        <f aca="false">M1211*P1211*(1-N1211)</f>
        <v>2045.175</v>
      </c>
      <c r="R1211" s="12" t="n">
        <f aca="false">M1211*O1211</f>
        <v>1879.35</v>
      </c>
      <c r="S1211" s="12" t="n">
        <f aca="false">Q1211-R1211</f>
        <v>165.825</v>
      </c>
      <c r="T1211" s="11" t="n">
        <f aca="false">IFERROR(S1211/Q1211,0)</f>
        <v>0.0810810810810811</v>
      </c>
      <c r="U1211" s="13" t="n">
        <f aca="false">F1211-E1211</f>
        <v>15</v>
      </c>
      <c r="V1211" s="13" t="n">
        <f aca="false">G1211-F1211</f>
        <v>4</v>
      </c>
      <c r="W1211" s="13" t="n">
        <f aca="false">G1211-E1211</f>
        <v>19</v>
      </c>
      <c r="X1211" s="10" t="n">
        <f aca="false">YEAR(E1211)</f>
        <v>2018</v>
      </c>
      <c r="Y1211" s="0" t="str">
        <f aca="false">TEXT(E1211,"yyyy-mm")</f>
        <v>2018-10</v>
      </c>
      <c r="Z1211" s="0" t="str">
        <f aca="false">"Q"&amp;ROUNDUP(MONTH(E1211)/3,0)&amp;"-"&amp;YEAR(E1211)</f>
        <v>Q4-2018</v>
      </c>
    </row>
    <row r="1212" customFormat="false" ht="14.25" hidden="false" customHeight="false" outlineLevel="0" collapsed="false">
      <c r="A1212" s="0" t="s">
        <v>1254</v>
      </c>
      <c r="B1212" s="0" t="s">
        <v>34</v>
      </c>
      <c r="C1212" s="0" t="s">
        <v>35</v>
      </c>
      <c r="D1212" s="9" t="n">
        <v>43300</v>
      </c>
      <c r="E1212" s="9" t="n">
        <v>43396</v>
      </c>
      <c r="F1212" s="9" t="n">
        <v>43411</v>
      </c>
      <c r="G1212" s="9" t="n">
        <v>43415</v>
      </c>
      <c r="H1212" s="10" t="s">
        <v>36</v>
      </c>
      <c r="I1212" s="0" t="n">
        <v>5</v>
      </c>
      <c r="J1212" s="0" t="n">
        <v>39</v>
      </c>
      <c r="K1212" s="0" t="n">
        <v>241</v>
      </c>
      <c r="L1212" s="0" t="n">
        <v>40</v>
      </c>
      <c r="M1212" s="0" t="n">
        <v>6</v>
      </c>
      <c r="N1212" s="11" t="n">
        <v>0.05</v>
      </c>
      <c r="O1212" s="12" t="n">
        <v>146.53</v>
      </c>
      <c r="P1212" s="12" t="n">
        <v>180.9</v>
      </c>
      <c r="Q1212" s="12" t="n">
        <f aca="false">M1212*P1212*(1-N1212)</f>
        <v>1031.13</v>
      </c>
      <c r="R1212" s="12" t="n">
        <f aca="false">M1212*O1212</f>
        <v>879.18</v>
      </c>
      <c r="S1212" s="12" t="n">
        <f aca="false">Q1212-R1212</f>
        <v>151.95</v>
      </c>
      <c r="T1212" s="11" t="n">
        <f aca="false">IFERROR(S1212/Q1212,0)</f>
        <v>0.14736260219371</v>
      </c>
      <c r="U1212" s="13" t="n">
        <f aca="false">F1212-E1212</f>
        <v>15</v>
      </c>
      <c r="V1212" s="13" t="n">
        <f aca="false">G1212-F1212</f>
        <v>4</v>
      </c>
      <c r="W1212" s="13" t="n">
        <f aca="false">G1212-E1212</f>
        <v>19</v>
      </c>
      <c r="X1212" s="10" t="n">
        <f aca="false">YEAR(E1212)</f>
        <v>2018</v>
      </c>
      <c r="Y1212" s="0" t="str">
        <f aca="false">TEXT(E1212,"yyyy-mm")</f>
        <v>2018-10</v>
      </c>
      <c r="Z1212" s="0" t="str">
        <f aca="false">"Q"&amp;ROUNDUP(MONTH(E1212)/3,0)&amp;"-"&amp;YEAR(E1212)</f>
        <v>Q4-2018</v>
      </c>
    </row>
    <row r="1213" customFormat="false" ht="14.25" hidden="false" customHeight="false" outlineLevel="0" collapsed="false">
      <c r="A1213" s="0" t="s">
        <v>1255</v>
      </c>
      <c r="B1213" s="0" t="s">
        <v>34</v>
      </c>
      <c r="C1213" s="0" t="s">
        <v>58</v>
      </c>
      <c r="D1213" s="9" t="n">
        <v>43300</v>
      </c>
      <c r="E1213" s="9" t="n">
        <v>43396</v>
      </c>
      <c r="F1213" s="9" t="n">
        <v>43399</v>
      </c>
      <c r="G1213" s="9" t="n">
        <v>43406</v>
      </c>
      <c r="H1213" s="10" t="s">
        <v>36</v>
      </c>
      <c r="I1213" s="0" t="n">
        <v>5</v>
      </c>
      <c r="J1213" s="0" t="n">
        <v>38</v>
      </c>
      <c r="K1213" s="0" t="n">
        <v>351</v>
      </c>
      <c r="L1213" s="0" t="n">
        <v>8</v>
      </c>
      <c r="M1213" s="0" t="n">
        <v>4</v>
      </c>
      <c r="N1213" s="11" t="n">
        <v>0.05</v>
      </c>
      <c r="O1213" s="12" t="n">
        <v>1662.67</v>
      </c>
      <c r="P1213" s="12" t="n">
        <v>3463.9</v>
      </c>
      <c r="Q1213" s="12" t="n">
        <f aca="false">M1213*P1213*(1-N1213)</f>
        <v>13162.82</v>
      </c>
      <c r="R1213" s="12" t="n">
        <f aca="false">M1213*O1213</f>
        <v>6650.68</v>
      </c>
      <c r="S1213" s="12" t="n">
        <f aca="false">Q1213-R1213</f>
        <v>6512.14</v>
      </c>
      <c r="T1213" s="11" t="n">
        <f aca="false">IFERROR(S1213/Q1213,0)</f>
        <v>0.494737449877762</v>
      </c>
      <c r="U1213" s="13" t="n">
        <f aca="false">F1213-E1213</f>
        <v>3</v>
      </c>
      <c r="V1213" s="13" t="n">
        <f aca="false">G1213-F1213</f>
        <v>7</v>
      </c>
      <c r="W1213" s="13" t="n">
        <f aca="false">G1213-E1213</f>
        <v>10</v>
      </c>
      <c r="X1213" s="10" t="n">
        <f aca="false">YEAR(E1213)</f>
        <v>2018</v>
      </c>
      <c r="Y1213" s="0" t="str">
        <f aca="false">TEXT(E1213,"yyyy-mm")</f>
        <v>2018-10</v>
      </c>
      <c r="Z1213" s="0" t="str">
        <f aca="false">"Q"&amp;ROUNDUP(MONTH(E1213)/3,0)&amp;"-"&amp;YEAR(E1213)</f>
        <v>Q4-2018</v>
      </c>
    </row>
    <row r="1214" customFormat="false" ht="14.25" hidden="false" customHeight="false" outlineLevel="0" collapsed="false">
      <c r="A1214" s="0" t="s">
        <v>1256</v>
      </c>
      <c r="B1214" s="0" t="s">
        <v>34</v>
      </c>
      <c r="C1214" s="0" t="s">
        <v>48</v>
      </c>
      <c r="D1214" s="9" t="n">
        <v>43300</v>
      </c>
      <c r="E1214" s="9" t="n">
        <v>43396</v>
      </c>
      <c r="F1214" s="9" t="n">
        <v>43408</v>
      </c>
      <c r="G1214" s="9" t="n">
        <v>43411</v>
      </c>
      <c r="H1214" s="10" t="s">
        <v>36</v>
      </c>
      <c r="I1214" s="0" t="n">
        <v>7</v>
      </c>
      <c r="J1214" s="0" t="n">
        <v>20</v>
      </c>
      <c r="K1214" s="0" t="n">
        <v>45</v>
      </c>
      <c r="L1214" s="0" t="n">
        <v>18</v>
      </c>
      <c r="M1214" s="0" t="n">
        <v>4</v>
      </c>
      <c r="N1214" s="11" t="n">
        <v>0.075</v>
      </c>
      <c r="O1214" s="12" t="n">
        <v>85.02</v>
      </c>
      <c r="P1214" s="12" t="n">
        <v>180.9</v>
      </c>
      <c r="Q1214" s="12" t="n">
        <f aca="false">M1214*P1214*(1-N1214)</f>
        <v>669.33</v>
      </c>
      <c r="R1214" s="12" t="n">
        <f aca="false">M1214*O1214</f>
        <v>340.08</v>
      </c>
      <c r="S1214" s="12" t="n">
        <f aca="false">Q1214-R1214</f>
        <v>329.25</v>
      </c>
      <c r="T1214" s="11" t="n">
        <f aca="false">IFERROR(S1214/Q1214,0)</f>
        <v>0.491909820268029</v>
      </c>
      <c r="U1214" s="13" t="n">
        <f aca="false">F1214-E1214</f>
        <v>12</v>
      </c>
      <c r="V1214" s="13" t="n">
        <f aca="false">G1214-F1214</f>
        <v>3</v>
      </c>
      <c r="W1214" s="13" t="n">
        <f aca="false">G1214-E1214</f>
        <v>15</v>
      </c>
      <c r="X1214" s="10" t="n">
        <f aca="false">YEAR(E1214)</f>
        <v>2018</v>
      </c>
      <c r="Y1214" s="0" t="str">
        <f aca="false">TEXT(E1214,"yyyy-mm")</f>
        <v>2018-10</v>
      </c>
      <c r="Z1214" s="0" t="str">
        <f aca="false">"Q"&amp;ROUNDUP(MONTH(E1214)/3,0)&amp;"-"&amp;YEAR(E1214)</f>
        <v>Q4-2018</v>
      </c>
    </row>
    <row r="1215" customFormat="false" ht="14.25" hidden="false" customHeight="false" outlineLevel="0" collapsed="false">
      <c r="A1215" s="0" t="s">
        <v>1257</v>
      </c>
      <c r="B1215" s="0" t="s">
        <v>38</v>
      </c>
      <c r="C1215" s="0" t="s">
        <v>39</v>
      </c>
      <c r="D1215" s="9" t="n">
        <v>43300</v>
      </c>
      <c r="E1215" s="9" t="n">
        <v>43396</v>
      </c>
      <c r="F1215" s="9" t="n">
        <v>43407</v>
      </c>
      <c r="G1215" s="9" t="n">
        <v>43413</v>
      </c>
      <c r="H1215" s="10" t="s">
        <v>36</v>
      </c>
      <c r="I1215" s="0" t="n">
        <v>13</v>
      </c>
      <c r="J1215" s="0" t="n">
        <v>8</v>
      </c>
      <c r="K1215" s="0" t="n">
        <v>142</v>
      </c>
      <c r="L1215" s="0" t="n">
        <v>20</v>
      </c>
      <c r="M1215" s="0" t="n">
        <v>5</v>
      </c>
      <c r="N1215" s="11" t="n">
        <v>0.075</v>
      </c>
      <c r="O1215" s="12" t="n">
        <v>777.2</v>
      </c>
      <c r="P1215" s="12" t="n">
        <v>971.5</v>
      </c>
      <c r="Q1215" s="12" t="n">
        <f aca="false">M1215*P1215*(1-N1215)</f>
        <v>4493.1875</v>
      </c>
      <c r="R1215" s="12" t="n">
        <f aca="false">M1215*O1215</f>
        <v>3886</v>
      </c>
      <c r="S1215" s="12" t="n">
        <f aca="false">Q1215-R1215</f>
        <v>607.1875</v>
      </c>
      <c r="T1215" s="11" t="n">
        <f aca="false">IFERROR(S1215/Q1215,0)</f>
        <v>0.135135135135135</v>
      </c>
      <c r="U1215" s="13" t="n">
        <f aca="false">F1215-E1215</f>
        <v>11</v>
      </c>
      <c r="V1215" s="13" t="n">
        <f aca="false">G1215-F1215</f>
        <v>6</v>
      </c>
      <c r="W1215" s="13" t="n">
        <f aca="false">G1215-E1215</f>
        <v>17</v>
      </c>
      <c r="X1215" s="10" t="n">
        <f aca="false">YEAR(E1215)</f>
        <v>2018</v>
      </c>
      <c r="Y1215" s="0" t="str">
        <f aca="false">TEXT(E1215,"yyyy-mm")</f>
        <v>2018-10</v>
      </c>
      <c r="Z1215" s="0" t="str">
        <f aca="false">"Q"&amp;ROUNDUP(MONTH(E1215)/3,0)&amp;"-"&amp;YEAR(E1215)</f>
        <v>Q4-2018</v>
      </c>
    </row>
    <row r="1216" customFormat="false" ht="14.25" hidden="false" customHeight="false" outlineLevel="0" collapsed="false">
      <c r="A1216" s="0" t="s">
        <v>1258</v>
      </c>
      <c r="B1216" s="0" t="s">
        <v>38</v>
      </c>
      <c r="C1216" s="0" t="s">
        <v>39</v>
      </c>
      <c r="D1216" s="9" t="n">
        <v>43300</v>
      </c>
      <c r="E1216" s="9" t="n">
        <v>43397</v>
      </c>
      <c r="F1216" s="9" t="n">
        <v>43417</v>
      </c>
      <c r="G1216" s="9" t="n">
        <v>43426</v>
      </c>
      <c r="H1216" s="10" t="s">
        <v>36</v>
      </c>
      <c r="I1216" s="0" t="n">
        <v>16</v>
      </c>
      <c r="J1216" s="0" t="n">
        <v>29</v>
      </c>
      <c r="K1216" s="0" t="n">
        <v>181</v>
      </c>
      <c r="L1216" s="0" t="n">
        <v>36</v>
      </c>
      <c r="M1216" s="0" t="n">
        <v>8</v>
      </c>
      <c r="N1216" s="11" t="n">
        <v>0.05</v>
      </c>
      <c r="O1216" s="12" t="n">
        <v>1310.32</v>
      </c>
      <c r="P1216" s="12" t="n">
        <v>2472.3</v>
      </c>
      <c r="Q1216" s="12" t="n">
        <f aca="false">M1216*P1216*(1-N1216)</f>
        <v>18789.48</v>
      </c>
      <c r="R1216" s="12" t="n">
        <f aca="false">M1216*O1216</f>
        <v>10482.56</v>
      </c>
      <c r="S1216" s="12" t="n">
        <f aca="false">Q1216-R1216</f>
        <v>8306.92</v>
      </c>
      <c r="T1216" s="11" t="n">
        <f aca="false">IFERROR(S1216/Q1216,0)</f>
        <v>0.44210483738773</v>
      </c>
      <c r="U1216" s="13" t="n">
        <f aca="false">F1216-E1216</f>
        <v>20</v>
      </c>
      <c r="V1216" s="13" t="n">
        <f aca="false">G1216-F1216</f>
        <v>9</v>
      </c>
      <c r="W1216" s="13" t="n">
        <f aca="false">G1216-E1216</f>
        <v>29</v>
      </c>
      <c r="X1216" s="10" t="n">
        <f aca="false">YEAR(E1216)</f>
        <v>2018</v>
      </c>
      <c r="Y1216" s="0" t="str">
        <f aca="false">TEXT(E1216,"yyyy-mm")</f>
        <v>2018-10</v>
      </c>
      <c r="Z1216" s="0" t="str">
        <f aca="false">"Q"&amp;ROUNDUP(MONTH(E1216)/3,0)&amp;"-"&amp;YEAR(E1216)</f>
        <v>Q4-2018</v>
      </c>
    </row>
    <row r="1217" customFormat="false" ht="14.25" hidden="false" customHeight="false" outlineLevel="0" collapsed="false">
      <c r="A1217" s="0" t="s">
        <v>1259</v>
      </c>
      <c r="B1217" s="0" t="s">
        <v>34</v>
      </c>
      <c r="C1217" s="0" t="s">
        <v>58</v>
      </c>
      <c r="D1217" s="9" t="n">
        <v>43300</v>
      </c>
      <c r="E1217" s="9" t="n">
        <v>43397</v>
      </c>
      <c r="F1217" s="9" t="n">
        <v>43409</v>
      </c>
      <c r="G1217" s="9" t="n">
        <v>43412</v>
      </c>
      <c r="H1217" s="10" t="s">
        <v>36</v>
      </c>
      <c r="I1217" s="0" t="n">
        <v>2</v>
      </c>
      <c r="J1217" s="0" t="n">
        <v>7</v>
      </c>
      <c r="K1217" s="0" t="n">
        <v>331</v>
      </c>
      <c r="L1217" s="0" t="n">
        <v>3</v>
      </c>
      <c r="M1217" s="0" t="n">
        <v>5</v>
      </c>
      <c r="N1217" s="11" t="n">
        <v>0.05</v>
      </c>
      <c r="O1217" s="12" t="n">
        <v>1025.64</v>
      </c>
      <c r="P1217" s="12" t="n">
        <v>2385.2</v>
      </c>
      <c r="Q1217" s="12" t="n">
        <f aca="false">M1217*P1217*(1-N1217)</f>
        <v>11329.7</v>
      </c>
      <c r="R1217" s="12" t="n">
        <f aca="false">M1217*O1217</f>
        <v>5128.2</v>
      </c>
      <c r="S1217" s="12" t="n">
        <f aca="false">Q1217-R1217</f>
        <v>6201.5</v>
      </c>
      <c r="T1217" s="11" t="n">
        <f aca="false">IFERROR(S1217/Q1217,0)</f>
        <v>0.547366655780824</v>
      </c>
      <c r="U1217" s="13" t="n">
        <f aca="false">F1217-E1217</f>
        <v>12</v>
      </c>
      <c r="V1217" s="13" t="n">
        <f aca="false">G1217-F1217</f>
        <v>3</v>
      </c>
      <c r="W1217" s="13" t="n">
        <f aca="false">G1217-E1217</f>
        <v>15</v>
      </c>
      <c r="X1217" s="10" t="n">
        <f aca="false">YEAR(E1217)</f>
        <v>2018</v>
      </c>
      <c r="Y1217" s="0" t="str">
        <f aca="false">TEXT(E1217,"yyyy-mm")</f>
        <v>2018-10</v>
      </c>
      <c r="Z1217" s="0" t="str">
        <f aca="false">"Q"&amp;ROUNDUP(MONTH(E1217)/3,0)&amp;"-"&amp;YEAR(E1217)</f>
        <v>Q4-2018</v>
      </c>
    </row>
    <row r="1218" customFormat="false" ht="14.25" hidden="false" customHeight="false" outlineLevel="0" collapsed="false">
      <c r="A1218" s="0" t="s">
        <v>1260</v>
      </c>
      <c r="B1218" s="0" t="s">
        <v>38</v>
      </c>
      <c r="C1218" s="0" t="s">
        <v>79</v>
      </c>
      <c r="D1218" s="9" t="n">
        <v>43300</v>
      </c>
      <c r="E1218" s="9" t="n">
        <v>43397</v>
      </c>
      <c r="F1218" s="9" t="n">
        <v>43412</v>
      </c>
      <c r="G1218" s="9" t="n">
        <v>43418</v>
      </c>
      <c r="H1218" s="10" t="s">
        <v>36</v>
      </c>
      <c r="I1218" s="0" t="n">
        <v>16</v>
      </c>
      <c r="J1218" s="0" t="n">
        <v>14</v>
      </c>
      <c r="K1218" s="0" t="n">
        <v>63</v>
      </c>
      <c r="L1218" s="0" t="n">
        <v>4</v>
      </c>
      <c r="M1218" s="0" t="n">
        <v>6</v>
      </c>
      <c r="N1218" s="11" t="n">
        <v>0.15</v>
      </c>
      <c r="O1218" s="12" t="n">
        <v>150.35</v>
      </c>
      <c r="P1218" s="12" t="n">
        <v>227.8</v>
      </c>
      <c r="Q1218" s="12" t="n">
        <f aca="false">M1218*P1218*(1-N1218)</f>
        <v>1161.78</v>
      </c>
      <c r="R1218" s="12" t="n">
        <f aca="false">M1218*O1218</f>
        <v>902.1</v>
      </c>
      <c r="S1218" s="12" t="n">
        <f aca="false">Q1218-R1218</f>
        <v>259.68</v>
      </c>
      <c r="T1218" s="11" t="n">
        <f aca="false">IFERROR(S1218/Q1218,0)</f>
        <v>0.223519082786758</v>
      </c>
      <c r="U1218" s="13" t="n">
        <f aca="false">F1218-E1218</f>
        <v>15</v>
      </c>
      <c r="V1218" s="13" t="n">
        <f aca="false">G1218-F1218</f>
        <v>6</v>
      </c>
      <c r="W1218" s="13" t="n">
        <f aca="false">G1218-E1218</f>
        <v>21</v>
      </c>
      <c r="X1218" s="10" t="n">
        <f aca="false">YEAR(E1218)</f>
        <v>2018</v>
      </c>
      <c r="Y1218" s="0" t="str">
        <f aca="false">TEXT(E1218,"yyyy-mm")</f>
        <v>2018-10</v>
      </c>
      <c r="Z1218" s="0" t="str">
        <f aca="false">"Q"&amp;ROUNDUP(MONTH(E1218)/3,0)&amp;"-"&amp;YEAR(E1218)</f>
        <v>Q4-2018</v>
      </c>
    </row>
    <row r="1219" customFormat="false" ht="14.25" hidden="false" customHeight="false" outlineLevel="0" collapsed="false">
      <c r="A1219" s="0" t="s">
        <v>1261</v>
      </c>
      <c r="B1219" s="0" t="s">
        <v>41</v>
      </c>
      <c r="C1219" s="0" t="s">
        <v>46</v>
      </c>
      <c r="D1219" s="9" t="n">
        <v>43300</v>
      </c>
      <c r="E1219" s="9" t="n">
        <v>43397</v>
      </c>
      <c r="F1219" s="9" t="n">
        <v>43422</v>
      </c>
      <c r="G1219" s="9" t="n">
        <v>43430</v>
      </c>
      <c r="H1219" s="10" t="s">
        <v>36</v>
      </c>
      <c r="I1219" s="0" t="n">
        <v>20</v>
      </c>
      <c r="J1219" s="0" t="n">
        <v>43</v>
      </c>
      <c r="K1219" s="0" t="n">
        <v>303</v>
      </c>
      <c r="L1219" s="0" t="n">
        <v>21</v>
      </c>
      <c r="M1219" s="0" t="n">
        <v>4</v>
      </c>
      <c r="N1219" s="11" t="n">
        <v>0.05</v>
      </c>
      <c r="O1219" s="12" t="n">
        <v>1487.4</v>
      </c>
      <c r="P1219" s="12" t="n">
        <v>1983.2</v>
      </c>
      <c r="Q1219" s="12" t="n">
        <f aca="false">M1219*P1219*(1-N1219)</f>
        <v>7536.16</v>
      </c>
      <c r="R1219" s="12" t="n">
        <f aca="false">M1219*O1219</f>
        <v>5949.6</v>
      </c>
      <c r="S1219" s="12" t="n">
        <f aca="false">Q1219-R1219</f>
        <v>1586.56</v>
      </c>
      <c r="T1219" s="11" t="n">
        <f aca="false">IFERROR(S1219/Q1219,0)</f>
        <v>0.210526315789474</v>
      </c>
      <c r="U1219" s="13" t="n">
        <f aca="false">F1219-E1219</f>
        <v>25</v>
      </c>
      <c r="V1219" s="13" t="n">
        <f aca="false">G1219-F1219</f>
        <v>8</v>
      </c>
      <c r="W1219" s="13" t="n">
        <f aca="false">G1219-E1219</f>
        <v>33</v>
      </c>
      <c r="X1219" s="10" t="n">
        <f aca="false">YEAR(E1219)</f>
        <v>2018</v>
      </c>
      <c r="Y1219" s="0" t="str">
        <f aca="false">TEXT(E1219,"yyyy-mm")</f>
        <v>2018-10</v>
      </c>
      <c r="Z1219" s="0" t="str">
        <f aca="false">"Q"&amp;ROUNDUP(MONTH(E1219)/3,0)&amp;"-"&amp;YEAR(E1219)</f>
        <v>Q4-2018</v>
      </c>
    </row>
    <row r="1220" customFormat="false" ht="14.25" hidden="false" customHeight="false" outlineLevel="0" collapsed="false">
      <c r="A1220" s="0" t="s">
        <v>1262</v>
      </c>
      <c r="B1220" s="0" t="s">
        <v>34</v>
      </c>
      <c r="C1220" s="0" t="s">
        <v>35</v>
      </c>
      <c r="D1220" s="9" t="n">
        <v>43300</v>
      </c>
      <c r="E1220" s="9" t="n">
        <v>43397</v>
      </c>
      <c r="F1220" s="9" t="n">
        <v>43422</v>
      </c>
      <c r="G1220" s="9" t="n">
        <v>43424</v>
      </c>
      <c r="H1220" s="10" t="s">
        <v>36</v>
      </c>
      <c r="I1220" s="0" t="n">
        <v>10</v>
      </c>
      <c r="J1220" s="0" t="n">
        <v>34</v>
      </c>
      <c r="K1220" s="0" t="n">
        <v>240</v>
      </c>
      <c r="L1220" s="0" t="n">
        <v>26</v>
      </c>
      <c r="M1220" s="0" t="n">
        <v>3</v>
      </c>
      <c r="N1220" s="11" t="n">
        <v>0.05</v>
      </c>
      <c r="O1220" s="12" t="n">
        <v>2423.59</v>
      </c>
      <c r="P1220" s="12" t="n">
        <v>3973.1</v>
      </c>
      <c r="Q1220" s="12" t="n">
        <f aca="false">M1220*P1220*(1-N1220)</f>
        <v>11323.335</v>
      </c>
      <c r="R1220" s="12" t="n">
        <f aca="false">M1220*O1220</f>
        <v>7270.77</v>
      </c>
      <c r="S1220" s="12" t="n">
        <f aca="false">Q1220-R1220</f>
        <v>4052.565</v>
      </c>
      <c r="T1220" s="11" t="n">
        <f aca="false">IFERROR(S1220/Q1220,0)</f>
        <v>0.357895001781719</v>
      </c>
      <c r="U1220" s="13" t="n">
        <f aca="false">F1220-E1220</f>
        <v>25</v>
      </c>
      <c r="V1220" s="13" t="n">
        <f aca="false">G1220-F1220</f>
        <v>2</v>
      </c>
      <c r="W1220" s="13" t="n">
        <f aca="false">G1220-E1220</f>
        <v>27</v>
      </c>
      <c r="X1220" s="10" t="n">
        <f aca="false">YEAR(E1220)</f>
        <v>2018</v>
      </c>
      <c r="Y1220" s="0" t="str">
        <f aca="false">TEXT(E1220,"yyyy-mm")</f>
        <v>2018-10</v>
      </c>
      <c r="Z1220" s="0" t="str">
        <f aca="false">"Q"&amp;ROUNDUP(MONTH(E1220)/3,0)&amp;"-"&amp;YEAR(E1220)</f>
        <v>Q4-2018</v>
      </c>
    </row>
    <row r="1221" customFormat="false" ht="14.25" hidden="false" customHeight="false" outlineLevel="0" collapsed="false">
      <c r="A1221" s="0" t="s">
        <v>1263</v>
      </c>
      <c r="B1221" s="0" t="s">
        <v>34</v>
      </c>
      <c r="C1221" s="0" t="s">
        <v>79</v>
      </c>
      <c r="D1221" s="9" t="n">
        <v>43300</v>
      </c>
      <c r="E1221" s="9" t="n">
        <v>43397</v>
      </c>
      <c r="F1221" s="9" t="n">
        <v>43405</v>
      </c>
      <c r="G1221" s="9" t="n">
        <v>43408</v>
      </c>
      <c r="H1221" s="10" t="s">
        <v>36</v>
      </c>
      <c r="I1221" s="0" t="n">
        <v>5</v>
      </c>
      <c r="J1221" s="0" t="n">
        <v>24</v>
      </c>
      <c r="K1221" s="0" t="n">
        <v>82</v>
      </c>
      <c r="L1221" s="0" t="n">
        <v>16</v>
      </c>
      <c r="M1221" s="0" t="n">
        <v>7</v>
      </c>
      <c r="N1221" s="11" t="n">
        <v>0.2</v>
      </c>
      <c r="O1221" s="12" t="n">
        <v>2120.15</v>
      </c>
      <c r="P1221" s="12" t="n">
        <v>3926.2</v>
      </c>
      <c r="Q1221" s="12" t="n">
        <f aca="false">M1221*P1221*(1-N1221)</f>
        <v>21986.72</v>
      </c>
      <c r="R1221" s="12" t="n">
        <f aca="false">M1221*O1221</f>
        <v>14841.05</v>
      </c>
      <c r="S1221" s="12" t="n">
        <f aca="false">Q1221-R1221</f>
        <v>7145.67</v>
      </c>
      <c r="T1221" s="11" t="n">
        <f aca="false">IFERROR(S1221/Q1221,0)</f>
        <v>0.324999363251999</v>
      </c>
      <c r="U1221" s="13" t="n">
        <f aca="false">F1221-E1221</f>
        <v>8</v>
      </c>
      <c r="V1221" s="13" t="n">
        <f aca="false">G1221-F1221</f>
        <v>3</v>
      </c>
      <c r="W1221" s="13" t="n">
        <f aca="false">G1221-E1221</f>
        <v>11</v>
      </c>
      <c r="X1221" s="10" t="n">
        <f aca="false">YEAR(E1221)</f>
        <v>2018</v>
      </c>
      <c r="Y1221" s="0" t="str">
        <f aca="false">TEXT(E1221,"yyyy-mm")</f>
        <v>2018-10</v>
      </c>
      <c r="Z1221" s="0" t="str">
        <f aca="false">"Q"&amp;ROUNDUP(MONTH(E1221)/3,0)&amp;"-"&amp;YEAR(E1221)</f>
        <v>Q4-2018</v>
      </c>
    </row>
    <row r="1222" customFormat="false" ht="14.25" hidden="false" customHeight="false" outlineLevel="0" collapsed="false">
      <c r="A1222" s="0" t="s">
        <v>1264</v>
      </c>
      <c r="B1222" s="0" t="s">
        <v>43</v>
      </c>
      <c r="C1222" s="0" t="s">
        <v>48</v>
      </c>
      <c r="D1222" s="9" t="n">
        <v>43300</v>
      </c>
      <c r="E1222" s="9" t="n">
        <v>43397</v>
      </c>
      <c r="F1222" s="9" t="n">
        <v>43420</v>
      </c>
      <c r="G1222" s="9" t="n">
        <v>43430</v>
      </c>
      <c r="H1222" s="10" t="s">
        <v>36</v>
      </c>
      <c r="I1222" s="0" t="n">
        <v>28</v>
      </c>
      <c r="J1222" s="0" t="n">
        <v>29</v>
      </c>
      <c r="K1222" s="0" t="n">
        <v>18</v>
      </c>
      <c r="L1222" s="0" t="n">
        <v>29</v>
      </c>
      <c r="M1222" s="0" t="n">
        <v>7</v>
      </c>
      <c r="N1222" s="11" t="n">
        <v>0.075</v>
      </c>
      <c r="O1222" s="12" t="n">
        <v>2001.96</v>
      </c>
      <c r="P1222" s="12" t="n">
        <v>2412</v>
      </c>
      <c r="Q1222" s="12" t="n">
        <f aca="false">M1222*P1222*(1-N1222)</f>
        <v>15617.7</v>
      </c>
      <c r="R1222" s="12" t="n">
        <f aca="false">M1222*O1222</f>
        <v>14013.72</v>
      </c>
      <c r="S1222" s="12" t="n">
        <f aca="false">Q1222-R1222</f>
        <v>1603.98</v>
      </c>
      <c r="T1222" s="11" t="n">
        <f aca="false">IFERROR(S1222/Q1222,0)</f>
        <v>0.102702702702703</v>
      </c>
      <c r="U1222" s="13" t="n">
        <f aca="false">F1222-E1222</f>
        <v>23</v>
      </c>
      <c r="V1222" s="13" t="n">
        <f aca="false">G1222-F1222</f>
        <v>10</v>
      </c>
      <c r="W1222" s="13" t="n">
        <f aca="false">G1222-E1222</f>
        <v>33</v>
      </c>
      <c r="X1222" s="10" t="n">
        <f aca="false">YEAR(E1222)</f>
        <v>2018</v>
      </c>
      <c r="Y1222" s="0" t="str">
        <f aca="false">TEXT(E1222,"yyyy-mm")</f>
        <v>2018-10</v>
      </c>
      <c r="Z1222" s="0" t="str">
        <f aca="false">"Q"&amp;ROUNDUP(MONTH(E1222)/3,0)&amp;"-"&amp;YEAR(E1222)</f>
        <v>Q4-2018</v>
      </c>
    </row>
    <row r="1223" customFormat="false" ht="14.25" hidden="false" customHeight="false" outlineLevel="0" collapsed="false">
      <c r="A1223" s="0" t="s">
        <v>1265</v>
      </c>
      <c r="B1223" s="0" t="s">
        <v>34</v>
      </c>
      <c r="C1223" s="0" t="s">
        <v>58</v>
      </c>
      <c r="D1223" s="9" t="n">
        <v>43300</v>
      </c>
      <c r="E1223" s="9" t="n">
        <v>43397</v>
      </c>
      <c r="F1223" s="9" t="n">
        <v>43419</v>
      </c>
      <c r="G1223" s="9" t="n">
        <v>43427</v>
      </c>
      <c r="H1223" s="10" t="s">
        <v>36</v>
      </c>
      <c r="I1223" s="0" t="n">
        <v>12</v>
      </c>
      <c r="J1223" s="0" t="n">
        <v>12</v>
      </c>
      <c r="K1223" s="0" t="n">
        <v>335</v>
      </c>
      <c r="L1223" s="0" t="n">
        <v>8</v>
      </c>
      <c r="M1223" s="0" t="n">
        <v>8</v>
      </c>
      <c r="N1223" s="11" t="n">
        <v>0.1</v>
      </c>
      <c r="O1223" s="12" t="n">
        <v>137.08</v>
      </c>
      <c r="P1223" s="12" t="n">
        <v>207.7</v>
      </c>
      <c r="Q1223" s="12" t="n">
        <f aca="false">M1223*P1223*(1-N1223)</f>
        <v>1495.44</v>
      </c>
      <c r="R1223" s="12" t="n">
        <f aca="false">M1223*O1223</f>
        <v>1096.64</v>
      </c>
      <c r="S1223" s="12" t="n">
        <f aca="false">Q1223-R1223</f>
        <v>398.8</v>
      </c>
      <c r="T1223" s="11" t="n">
        <f aca="false">IFERROR(S1223/Q1223,0)</f>
        <v>0.266677365858878</v>
      </c>
      <c r="U1223" s="13" t="n">
        <f aca="false">F1223-E1223</f>
        <v>22</v>
      </c>
      <c r="V1223" s="13" t="n">
        <f aca="false">G1223-F1223</f>
        <v>8</v>
      </c>
      <c r="W1223" s="13" t="n">
        <f aca="false">G1223-E1223</f>
        <v>30</v>
      </c>
      <c r="X1223" s="10" t="n">
        <f aca="false">YEAR(E1223)</f>
        <v>2018</v>
      </c>
      <c r="Y1223" s="0" t="str">
        <f aca="false">TEXT(E1223,"yyyy-mm")</f>
        <v>2018-10</v>
      </c>
      <c r="Z1223" s="0" t="str">
        <f aca="false">"Q"&amp;ROUNDUP(MONTH(E1223)/3,0)&amp;"-"&amp;YEAR(E1223)</f>
        <v>Q4-2018</v>
      </c>
    </row>
    <row r="1224" customFormat="false" ht="14.25" hidden="false" customHeight="false" outlineLevel="0" collapsed="false">
      <c r="A1224" s="0" t="s">
        <v>1266</v>
      </c>
      <c r="B1224" s="0" t="s">
        <v>34</v>
      </c>
      <c r="C1224" s="0" t="s">
        <v>39</v>
      </c>
      <c r="D1224" s="9" t="n">
        <v>43300</v>
      </c>
      <c r="E1224" s="9" t="n">
        <v>43397</v>
      </c>
      <c r="F1224" s="9" t="n">
        <v>43399</v>
      </c>
      <c r="G1224" s="9" t="n">
        <v>43408</v>
      </c>
      <c r="H1224" s="10" t="s">
        <v>36</v>
      </c>
      <c r="I1224" s="0" t="n">
        <v>10</v>
      </c>
      <c r="J1224" s="0" t="n">
        <v>1</v>
      </c>
      <c r="K1224" s="0" t="n">
        <v>181</v>
      </c>
      <c r="L1224" s="0" t="n">
        <v>33</v>
      </c>
      <c r="M1224" s="0" t="n">
        <v>6</v>
      </c>
      <c r="N1224" s="11" t="n">
        <v>0.075</v>
      </c>
      <c r="O1224" s="12" t="n">
        <v>1924.98</v>
      </c>
      <c r="P1224" s="12" t="n">
        <v>3155.7</v>
      </c>
      <c r="Q1224" s="12" t="n">
        <f aca="false">M1224*P1224*(1-N1224)</f>
        <v>17514.135</v>
      </c>
      <c r="R1224" s="12" t="n">
        <f aca="false">M1224*O1224</f>
        <v>11549.88</v>
      </c>
      <c r="S1224" s="12" t="n">
        <f aca="false">Q1224-R1224</f>
        <v>5964.255</v>
      </c>
      <c r="T1224" s="11" t="n">
        <f aca="false">IFERROR(S1224/Q1224,0)</f>
        <v>0.340539512799233</v>
      </c>
      <c r="U1224" s="13" t="n">
        <f aca="false">F1224-E1224</f>
        <v>2</v>
      </c>
      <c r="V1224" s="13" t="n">
        <f aca="false">G1224-F1224</f>
        <v>9</v>
      </c>
      <c r="W1224" s="13" t="n">
        <f aca="false">G1224-E1224</f>
        <v>11</v>
      </c>
      <c r="X1224" s="10" t="n">
        <f aca="false">YEAR(E1224)</f>
        <v>2018</v>
      </c>
      <c r="Y1224" s="0" t="str">
        <f aca="false">TEXT(E1224,"yyyy-mm")</f>
        <v>2018-10</v>
      </c>
      <c r="Z1224" s="0" t="str">
        <f aca="false">"Q"&amp;ROUNDUP(MONTH(E1224)/3,0)&amp;"-"&amp;YEAR(E1224)</f>
        <v>Q4-2018</v>
      </c>
    </row>
    <row r="1225" customFormat="false" ht="14.25" hidden="false" customHeight="false" outlineLevel="0" collapsed="false">
      <c r="A1225" s="0" t="s">
        <v>1267</v>
      </c>
      <c r="B1225" s="0" t="s">
        <v>34</v>
      </c>
      <c r="C1225" s="0" t="s">
        <v>35</v>
      </c>
      <c r="D1225" s="9" t="n">
        <v>43300</v>
      </c>
      <c r="E1225" s="9" t="n">
        <v>43398</v>
      </c>
      <c r="F1225" s="9" t="n">
        <v>43408</v>
      </c>
      <c r="G1225" s="9" t="n">
        <v>43414</v>
      </c>
      <c r="H1225" s="10" t="s">
        <v>36</v>
      </c>
      <c r="I1225" s="0" t="n">
        <v>5</v>
      </c>
      <c r="J1225" s="0" t="n">
        <v>13</v>
      </c>
      <c r="K1225" s="0" t="n">
        <v>247</v>
      </c>
      <c r="L1225" s="0" t="n">
        <v>5</v>
      </c>
      <c r="M1225" s="0" t="n">
        <v>5</v>
      </c>
      <c r="N1225" s="11" t="n">
        <v>0.2</v>
      </c>
      <c r="O1225" s="12" t="n">
        <v>475.97</v>
      </c>
      <c r="P1225" s="12" t="n">
        <v>991.6</v>
      </c>
      <c r="Q1225" s="12" t="n">
        <f aca="false">M1225*P1225*(1-N1225)</f>
        <v>3966.4</v>
      </c>
      <c r="R1225" s="12" t="n">
        <f aca="false">M1225*O1225</f>
        <v>2379.85</v>
      </c>
      <c r="S1225" s="12" t="n">
        <f aca="false">Q1225-R1225</f>
        <v>1586.55</v>
      </c>
      <c r="T1225" s="11" t="n">
        <f aca="false">IFERROR(S1225/Q1225,0)</f>
        <v>0.399997478822106</v>
      </c>
      <c r="U1225" s="13" t="n">
        <f aca="false">F1225-E1225</f>
        <v>10</v>
      </c>
      <c r="V1225" s="13" t="n">
        <f aca="false">G1225-F1225</f>
        <v>6</v>
      </c>
      <c r="W1225" s="13" t="n">
        <f aca="false">G1225-E1225</f>
        <v>16</v>
      </c>
      <c r="X1225" s="10" t="n">
        <f aca="false">YEAR(E1225)</f>
        <v>2018</v>
      </c>
      <c r="Y1225" s="0" t="str">
        <f aca="false">TEXT(E1225,"yyyy-mm")</f>
        <v>2018-10</v>
      </c>
      <c r="Z1225" s="0" t="str">
        <f aca="false">"Q"&amp;ROUNDUP(MONTH(E1225)/3,0)&amp;"-"&amp;YEAR(E1225)</f>
        <v>Q4-2018</v>
      </c>
    </row>
    <row r="1226" customFormat="false" ht="14.25" hidden="false" customHeight="false" outlineLevel="0" collapsed="false">
      <c r="A1226" s="0" t="s">
        <v>1268</v>
      </c>
      <c r="B1226" s="0" t="s">
        <v>34</v>
      </c>
      <c r="C1226" s="0" t="s">
        <v>48</v>
      </c>
      <c r="D1226" s="9" t="n">
        <v>43300</v>
      </c>
      <c r="E1226" s="9" t="n">
        <v>43398</v>
      </c>
      <c r="F1226" s="9" t="n">
        <v>43424</v>
      </c>
      <c r="G1226" s="9" t="n">
        <v>43431</v>
      </c>
      <c r="H1226" s="10" t="s">
        <v>36</v>
      </c>
      <c r="I1226" s="0" t="n">
        <v>6</v>
      </c>
      <c r="J1226" s="0" t="n">
        <v>48</v>
      </c>
      <c r="K1226" s="0" t="n">
        <v>25</v>
      </c>
      <c r="L1226" s="0" t="n">
        <v>40</v>
      </c>
      <c r="M1226" s="0" t="n">
        <v>6</v>
      </c>
      <c r="N1226" s="11" t="n">
        <v>0.075</v>
      </c>
      <c r="O1226" s="12" t="n">
        <v>913.14</v>
      </c>
      <c r="P1226" s="12" t="n">
        <v>1185.9</v>
      </c>
      <c r="Q1226" s="12" t="n">
        <f aca="false">M1226*P1226*(1-N1226)</f>
        <v>6581.745</v>
      </c>
      <c r="R1226" s="12" t="n">
        <f aca="false">M1226*O1226</f>
        <v>5478.84</v>
      </c>
      <c r="S1226" s="12" t="n">
        <f aca="false">Q1226-R1226</f>
        <v>1102.905</v>
      </c>
      <c r="T1226" s="11" t="n">
        <f aca="false">IFERROR(S1226/Q1226,0)</f>
        <v>0.167570302404606</v>
      </c>
      <c r="U1226" s="13" t="n">
        <f aca="false">F1226-E1226</f>
        <v>26</v>
      </c>
      <c r="V1226" s="13" t="n">
        <f aca="false">G1226-F1226</f>
        <v>7</v>
      </c>
      <c r="W1226" s="13" t="n">
        <f aca="false">G1226-E1226</f>
        <v>33</v>
      </c>
      <c r="X1226" s="10" t="n">
        <f aca="false">YEAR(E1226)</f>
        <v>2018</v>
      </c>
      <c r="Y1226" s="0" t="str">
        <f aca="false">TEXT(E1226,"yyyy-mm")</f>
        <v>2018-10</v>
      </c>
      <c r="Z1226" s="0" t="str">
        <f aca="false">"Q"&amp;ROUNDUP(MONTH(E1226)/3,0)&amp;"-"&amp;YEAR(E1226)</f>
        <v>Q4-2018</v>
      </c>
    </row>
    <row r="1227" customFormat="false" ht="14.25" hidden="false" customHeight="false" outlineLevel="0" collapsed="false">
      <c r="A1227" s="0" t="s">
        <v>1269</v>
      </c>
      <c r="B1227" s="0" t="s">
        <v>34</v>
      </c>
      <c r="C1227" s="0" t="s">
        <v>48</v>
      </c>
      <c r="D1227" s="9" t="n">
        <v>43300</v>
      </c>
      <c r="E1227" s="9" t="n">
        <v>43398</v>
      </c>
      <c r="F1227" s="9" t="n">
        <v>43402</v>
      </c>
      <c r="G1227" s="9" t="n">
        <v>43408</v>
      </c>
      <c r="H1227" s="10" t="s">
        <v>36</v>
      </c>
      <c r="I1227" s="0" t="n">
        <v>6</v>
      </c>
      <c r="J1227" s="0" t="n">
        <v>3</v>
      </c>
      <c r="K1227" s="0" t="n">
        <v>5</v>
      </c>
      <c r="L1227" s="0" t="n">
        <v>1</v>
      </c>
      <c r="M1227" s="0" t="n">
        <v>8</v>
      </c>
      <c r="N1227" s="11" t="n">
        <v>0.05</v>
      </c>
      <c r="O1227" s="12" t="n">
        <v>152.76</v>
      </c>
      <c r="P1227" s="12" t="n">
        <v>201</v>
      </c>
      <c r="Q1227" s="12" t="n">
        <f aca="false">M1227*P1227*(1-N1227)</f>
        <v>1527.6</v>
      </c>
      <c r="R1227" s="12" t="n">
        <f aca="false">M1227*O1227</f>
        <v>1222.08</v>
      </c>
      <c r="S1227" s="12" t="n">
        <f aca="false">Q1227-R1227</f>
        <v>305.52</v>
      </c>
      <c r="T1227" s="11" t="n">
        <f aca="false">IFERROR(S1227/Q1227,0)</f>
        <v>0.2</v>
      </c>
      <c r="U1227" s="13" t="n">
        <f aca="false">F1227-E1227</f>
        <v>4</v>
      </c>
      <c r="V1227" s="13" t="n">
        <f aca="false">G1227-F1227</f>
        <v>6</v>
      </c>
      <c r="W1227" s="13" t="n">
        <f aca="false">G1227-E1227</f>
        <v>10</v>
      </c>
      <c r="X1227" s="10" t="n">
        <f aca="false">YEAR(E1227)</f>
        <v>2018</v>
      </c>
      <c r="Y1227" s="0" t="str">
        <f aca="false">TEXT(E1227,"yyyy-mm")</f>
        <v>2018-10</v>
      </c>
      <c r="Z1227" s="0" t="str">
        <f aca="false">"Q"&amp;ROUNDUP(MONTH(E1227)/3,0)&amp;"-"&amp;YEAR(E1227)</f>
        <v>Q4-2018</v>
      </c>
    </row>
    <row r="1228" customFormat="false" ht="14.25" hidden="false" customHeight="false" outlineLevel="0" collapsed="false">
      <c r="A1228" s="0" t="s">
        <v>1270</v>
      </c>
      <c r="B1228" s="0" t="s">
        <v>41</v>
      </c>
      <c r="C1228" s="0" t="s">
        <v>58</v>
      </c>
      <c r="D1228" s="9" t="n">
        <v>43300</v>
      </c>
      <c r="E1228" s="9" t="n">
        <v>43398</v>
      </c>
      <c r="F1228" s="9" t="n">
        <v>43402</v>
      </c>
      <c r="G1228" s="9" t="n">
        <v>43403</v>
      </c>
      <c r="H1228" s="10" t="s">
        <v>36</v>
      </c>
      <c r="I1228" s="0" t="n">
        <v>23</v>
      </c>
      <c r="J1228" s="0" t="n">
        <v>43</v>
      </c>
      <c r="K1228" s="0" t="n">
        <v>351</v>
      </c>
      <c r="L1228" s="0" t="n">
        <v>37</v>
      </c>
      <c r="M1228" s="0" t="n">
        <v>8</v>
      </c>
      <c r="N1228" s="11" t="n">
        <v>0.1</v>
      </c>
      <c r="O1228" s="12" t="n">
        <v>834.55</v>
      </c>
      <c r="P1228" s="12" t="n">
        <v>1159.1</v>
      </c>
      <c r="Q1228" s="12" t="n">
        <f aca="false">M1228*P1228*(1-N1228)</f>
        <v>8345.52</v>
      </c>
      <c r="R1228" s="12" t="n">
        <f aca="false">M1228*O1228</f>
        <v>6676.4</v>
      </c>
      <c r="S1228" s="12" t="n">
        <f aca="false">Q1228-R1228</f>
        <v>1669.12</v>
      </c>
      <c r="T1228" s="11" t="n">
        <f aca="false">IFERROR(S1228/Q1228,0)</f>
        <v>0.200001917196292</v>
      </c>
      <c r="U1228" s="13" t="n">
        <f aca="false">F1228-E1228</f>
        <v>4</v>
      </c>
      <c r="V1228" s="13" t="n">
        <f aca="false">G1228-F1228</f>
        <v>1</v>
      </c>
      <c r="W1228" s="13" t="n">
        <f aca="false">G1228-E1228</f>
        <v>5</v>
      </c>
      <c r="X1228" s="10" t="n">
        <f aca="false">YEAR(E1228)</f>
        <v>2018</v>
      </c>
      <c r="Y1228" s="0" t="str">
        <f aca="false">TEXT(E1228,"yyyy-mm")</f>
        <v>2018-10</v>
      </c>
      <c r="Z1228" s="0" t="str">
        <f aca="false">"Q"&amp;ROUNDUP(MONTH(E1228)/3,0)&amp;"-"&amp;YEAR(E1228)</f>
        <v>Q4-2018</v>
      </c>
    </row>
    <row r="1229" customFormat="false" ht="14.25" hidden="false" customHeight="false" outlineLevel="0" collapsed="false">
      <c r="A1229" s="0" t="s">
        <v>1271</v>
      </c>
      <c r="B1229" s="0" t="s">
        <v>34</v>
      </c>
      <c r="C1229" s="0" t="s">
        <v>79</v>
      </c>
      <c r="D1229" s="9" t="n">
        <v>43300</v>
      </c>
      <c r="E1229" s="9" t="n">
        <v>43398</v>
      </c>
      <c r="F1229" s="9" t="n">
        <v>43420</v>
      </c>
      <c r="G1229" s="9" t="n">
        <v>43424</v>
      </c>
      <c r="H1229" s="10" t="s">
        <v>36</v>
      </c>
      <c r="I1229" s="0" t="n">
        <v>8</v>
      </c>
      <c r="J1229" s="0" t="n">
        <v>5</v>
      </c>
      <c r="K1229" s="0" t="n">
        <v>78</v>
      </c>
      <c r="L1229" s="0" t="n">
        <v>11</v>
      </c>
      <c r="M1229" s="0" t="n">
        <v>5</v>
      </c>
      <c r="N1229" s="11" t="n">
        <v>0.3</v>
      </c>
      <c r="O1229" s="12" t="n">
        <v>1247</v>
      </c>
      <c r="P1229" s="12" t="n">
        <v>2653.2</v>
      </c>
      <c r="Q1229" s="12" t="n">
        <f aca="false">M1229*P1229*(1-N1229)</f>
        <v>9286.2</v>
      </c>
      <c r="R1229" s="12" t="n">
        <f aca="false">M1229*O1229</f>
        <v>6235</v>
      </c>
      <c r="S1229" s="12" t="n">
        <f aca="false">Q1229-R1229</f>
        <v>3051.2</v>
      </c>
      <c r="T1229" s="11" t="n">
        <f aca="false">IFERROR(S1229/Q1229,0)</f>
        <v>0.328573582304926</v>
      </c>
      <c r="U1229" s="13" t="n">
        <f aca="false">F1229-E1229</f>
        <v>22</v>
      </c>
      <c r="V1229" s="13" t="n">
        <f aca="false">G1229-F1229</f>
        <v>4</v>
      </c>
      <c r="W1229" s="13" t="n">
        <f aca="false">G1229-E1229</f>
        <v>26</v>
      </c>
      <c r="X1229" s="10" t="n">
        <f aca="false">YEAR(E1229)</f>
        <v>2018</v>
      </c>
      <c r="Y1229" s="0" t="str">
        <f aca="false">TEXT(E1229,"yyyy-mm")</f>
        <v>2018-10</v>
      </c>
      <c r="Z1229" s="0" t="str">
        <f aca="false">"Q"&amp;ROUNDUP(MONTH(E1229)/3,0)&amp;"-"&amp;YEAR(E1229)</f>
        <v>Q4-2018</v>
      </c>
    </row>
    <row r="1230" customFormat="false" ht="14.25" hidden="false" customHeight="false" outlineLevel="0" collapsed="false">
      <c r="A1230" s="0" t="s">
        <v>1272</v>
      </c>
      <c r="B1230" s="0" t="s">
        <v>38</v>
      </c>
      <c r="C1230" s="0" t="s">
        <v>46</v>
      </c>
      <c r="D1230" s="9" t="n">
        <v>43300</v>
      </c>
      <c r="E1230" s="9" t="n">
        <v>43398</v>
      </c>
      <c r="F1230" s="9" t="n">
        <v>43404</v>
      </c>
      <c r="G1230" s="9" t="n">
        <v>43412</v>
      </c>
      <c r="H1230" s="10" t="s">
        <v>36</v>
      </c>
      <c r="I1230" s="0" t="n">
        <v>14</v>
      </c>
      <c r="J1230" s="0" t="n">
        <v>37</v>
      </c>
      <c r="K1230" s="0" t="n">
        <v>328</v>
      </c>
      <c r="L1230" s="0" t="n">
        <v>29</v>
      </c>
      <c r="M1230" s="0" t="n">
        <v>8</v>
      </c>
      <c r="N1230" s="11" t="n">
        <v>0.2</v>
      </c>
      <c r="O1230" s="12" t="n">
        <v>1691.15</v>
      </c>
      <c r="P1230" s="12" t="n">
        <v>3932.9</v>
      </c>
      <c r="Q1230" s="12" t="n">
        <f aca="false">M1230*P1230*(1-N1230)</f>
        <v>25170.56</v>
      </c>
      <c r="R1230" s="12" t="n">
        <f aca="false">M1230*O1230</f>
        <v>13529.2</v>
      </c>
      <c r="S1230" s="12" t="n">
        <f aca="false">Q1230-R1230</f>
        <v>11641.36</v>
      </c>
      <c r="T1230" s="11" t="n">
        <f aca="false">IFERROR(S1230/Q1230,0)</f>
        <v>0.462499046505123</v>
      </c>
      <c r="U1230" s="13" t="n">
        <f aca="false">F1230-E1230</f>
        <v>6</v>
      </c>
      <c r="V1230" s="13" t="n">
        <f aca="false">G1230-F1230</f>
        <v>8</v>
      </c>
      <c r="W1230" s="13" t="n">
        <f aca="false">G1230-E1230</f>
        <v>14</v>
      </c>
      <c r="X1230" s="10" t="n">
        <f aca="false">YEAR(E1230)</f>
        <v>2018</v>
      </c>
      <c r="Y1230" s="0" t="str">
        <f aca="false">TEXT(E1230,"yyyy-mm")</f>
        <v>2018-10</v>
      </c>
      <c r="Z1230" s="0" t="str">
        <f aca="false">"Q"&amp;ROUNDUP(MONTH(E1230)/3,0)&amp;"-"&amp;YEAR(E1230)</f>
        <v>Q4-2018</v>
      </c>
    </row>
    <row r="1231" customFormat="false" ht="14.25" hidden="false" customHeight="false" outlineLevel="0" collapsed="false">
      <c r="A1231" s="0" t="s">
        <v>1273</v>
      </c>
      <c r="B1231" s="0" t="s">
        <v>41</v>
      </c>
      <c r="C1231" s="0" t="s">
        <v>39</v>
      </c>
      <c r="D1231" s="9" t="n">
        <v>43300</v>
      </c>
      <c r="E1231" s="9" t="n">
        <v>43398</v>
      </c>
      <c r="F1231" s="9" t="n">
        <v>43424</v>
      </c>
      <c r="G1231" s="9" t="n">
        <v>43434</v>
      </c>
      <c r="H1231" s="10" t="s">
        <v>36</v>
      </c>
      <c r="I1231" s="0" t="n">
        <v>21</v>
      </c>
      <c r="J1231" s="0" t="n">
        <v>14</v>
      </c>
      <c r="K1231" s="0" t="n">
        <v>164</v>
      </c>
      <c r="L1231" s="0" t="n">
        <v>25</v>
      </c>
      <c r="M1231" s="0" t="n">
        <v>7</v>
      </c>
      <c r="N1231" s="11" t="n">
        <v>0.075</v>
      </c>
      <c r="O1231" s="12" t="n">
        <v>2010</v>
      </c>
      <c r="P1231" s="12" t="n">
        <v>2680</v>
      </c>
      <c r="Q1231" s="12" t="n">
        <f aca="false">M1231*P1231*(1-N1231)</f>
        <v>17353</v>
      </c>
      <c r="R1231" s="12" t="n">
        <f aca="false">M1231*O1231</f>
        <v>14070</v>
      </c>
      <c r="S1231" s="12" t="n">
        <f aca="false">Q1231-R1231</f>
        <v>3283</v>
      </c>
      <c r="T1231" s="11" t="n">
        <f aca="false">IFERROR(S1231/Q1231,0)</f>
        <v>0.189189189189189</v>
      </c>
      <c r="U1231" s="13" t="n">
        <f aca="false">F1231-E1231</f>
        <v>26</v>
      </c>
      <c r="V1231" s="13" t="n">
        <f aca="false">G1231-F1231</f>
        <v>10</v>
      </c>
      <c r="W1231" s="13" t="n">
        <f aca="false">G1231-E1231</f>
        <v>36</v>
      </c>
      <c r="X1231" s="10" t="n">
        <f aca="false">YEAR(E1231)</f>
        <v>2018</v>
      </c>
      <c r="Y1231" s="0" t="str">
        <f aca="false">TEXT(E1231,"yyyy-mm")</f>
        <v>2018-10</v>
      </c>
      <c r="Z1231" s="0" t="str">
        <f aca="false">"Q"&amp;ROUNDUP(MONTH(E1231)/3,0)&amp;"-"&amp;YEAR(E1231)</f>
        <v>Q4-2018</v>
      </c>
    </row>
    <row r="1232" customFormat="false" ht="14.25" hidden="false" customHeight="false" outlineLevel="0" collapsed="false">
      <c r="A1232" s="0" t="s">
        <v>1274</v>
      </c>
      <c r="B1232" s="0" t="s">
        <v>34</v>
      </c>
      <c r="C1232" s="0" t="s">
        <v>79</v>
      </c>
      <c r="D1232" s="9" t="n">
        <v>43300</v>
      </c>
      <c r="E1232" s="9" t="n">
        <v>43398</v>
      </c>
      <c r="F1232" s="9" t="n">
        <v>43411</v>
      </c>
      <c r="G1232" s="9" t="n">
        <v>43417</v>
      </c>
      <c r="H1232" s="10" t="s">
        <v>36</v>
      </c>
      <c r="I1232" s="0" t="n">
        <v>7</v>
      </c>
      <c r="J1232" s="0" t="n">
        <v>46</v>
      </c>
      <c r="K1232" s="0" t="n">
        <v>63</v>
      </c>
      <c r="L1232" s="0" t="n">
        <v>1</v>
      </c>
      <c r="M1232" s="0" t="n">
        <v>6</v>
      </c>
      <c r="N1232" s="11" t="n">
        <v>0.075</v>
      </c>
      <c r="O1232" s="12" t="n">
        <v>1836.6</v>
      </c>
      <c r="P1232" s="12" t="n">
        <v>2385.2</v>
      </c>
      <c r="Q1232" s="12" t="n">
        <f aca="false">M1232*P1232*(1-N1232)</f>
        <v>13237.86</v>
      </c>
      <c r="R1232" s="12" t="n">
        <f aca="false">M1232*O1232</f>
        <v>11019.6</v>
      </c>
      <c r="S1232" s="12" t="n">
        <f aca="false">Q1232-R1232</f>
        <v>2218.26</v>
      </c>
      <c r="T1232" s="11" t="n">
        <f aca="false">IFERROR(S1232/Q1232,0)</f>
        <v>0.167569380549424</v>
      </c>
      <c r="U1232" s="13" t="n">
        <f aca="false">F1232-E1232</f>
        <v>13</v>
      </c>
      <c r="V1232" s="13" t="n">
        <f aca="false">G1232-F1232</f>
        <v>6</v>
      </c>
      <c r="W1232" s="13" t="n">
        <f aca="false">G1232-E1232</f>
        <v>19</v>
      </c>
      <c r="X1232" s="10" t="n">
        <f aca="false">YEAR(E1232)</f>
        <v>2018</v>
      </c>
      <c r="Y1232" s="0" t="str">
        <f aca="false">TEXT(E1232,"yyyy-mm")</f>
        <v>2018-10</v>
      </c>
      <c r="Z1232" s="0" t="str">
        <f aca="false">"Q"&amp;ROUNDUP(MONTH(E1232)/3,0)&amp;"-"&amp;YEAR(E1232)</f>
        <v>Q4-2018</v>
      </c>
    </row>
    <row r="1233" customFormat="false" ht="14.25" hidden="false" customHeight="false" outlineLevel="0" collapsed="false">
      <c r="A1233" s="0" t="s">
        <v>1275</v>
      </c>
      <c r="B1233" s="0" t="s">
        <v>34</v>
      </c>
      <c r="C1233" s="0" t="s">
        <v>39</v>
      </c>
      <c r="D1233" s="9" t="n">
        <v>43300</v>
      </c>
      <c r="E1233" s="9" t="n">
        <v>43398</v>
      </c>
      <c r="F1233" s="9" t="n">
        <v>43422</v>
      </c>
      <c r="G1233" s="9" t="n">
        <v>43428</v>
      </c>
      <c r="H1233" s="10" t="s">
        <v>36</v>
      </c>
      <c r="I1233" s="0" t="n">
        <v>5</v>
      </c>
      <c r="J1233" s="0" t="n">
        <v>3</v>
      </c>
      <c r="K1233" s="0" t="n">
        <v>106</v>
      </c>
      <c r="L1233" s="0" t="n">
        <v>30</v>
      </c>
      <c r="M1233" s="0" t="n">
        <v>4</v>
      </c>
      <c r="N1233" s="11" t="n">
        <v>0.05</v>
      </c>
      <c r="O1233" s="12" t="n">
        <v>1559.76</v>
      </c>
      <c r="P1233" s="12" t="n">
        <v>1949.7</v>
      </c>
      <c r="Q1233" s="12" t="n">
        <f aca="false">M1233*P1233*(1-N1233)</f>
        <v>7408.86</v>
      </c>
      <c r="R1233" s="12" t="n">
        <f aca="false">M1233*O1233</f>
        <v>6239.04</v>
      </c>
      <c r="S1233" s="12" t="n">
        <f aca="false">Q1233-R1233</f>
        <v>1169.82</v>
      </c>
      <c r="T1233" s="11" t="n">
        <f aca="false">IFERROR(S1233/Q1233,0)</f>
        <v>0.157894736842105</v>
      </c>
      <c r="U1233" s="13" t="n">
        <f aca="false">F1233-E1233</f>
        <v>24</v>
      </c>
      <c r="V1233" s="13" t="n">
        <f aca="false">G1233-F1233</f>
        <v>6</v>
      </c>
      <c r="W1233" s="13" t="n">
        <f aca="false">G1233-E1233</f>
        <v>30</v>
      </c>
      <c r="X1233" s="10" t="n">
        <f aca="false">YEAR(E1233)</f>
        <v>2018</v>
      </c>
      <c r="Y1233" s="0" t="str">
        <f aca="false">TEXT(E1233,"yyyy-mm")</f>
        <v>2018-10</v>
      </c>
      <c r="Z1233" s="0" t="str">
        <f aca="false">"Q"&amp;ROUNDUP(MONTH(E1233)/3,0)&amp;"-"&amp;YEAR(E1233)</f>
        <v>Q4-2018</v>
      </c>
    </row>
    <row r="1234" customFormat="false" ht="14.25" hidden="false" customHeight="false" outlineLevel="0" collapsed="false">
      <c r="A1234" s="0" t="s">
        <v>1276</v>
      </c>
      <c r="B1234" s="0" t="s">
        <v>38</v>
      </c>
      <c r="C1234" s="0" t="s">
        <v>46</v>
      </c>
      <c r="D1234" s="9" t="n">
        <v>43300</v>
      </c>
      <c r="E1234" s="9" t="n">
        <v>43398</v>
      </c>
      <c r="F1234" s="9" t="n">
        <v>43410</v>
      </c>
      <c r="G1234" s="9" t="n">
        <v>43420</v>
      </c>
      <c r="H1234" s="10" t="s">
        <v>36</v>
      </c>
      <c r="I1234" s="0" t="n">
        <v>18</v>
      </c>
      <c r="J1234" s="0" t="n">
        <v>30</v>
      </c>
      <c r="K1234" s="0" t="n">
        <v>276</v>
      </c>
      <c r="L1234" s="0" t="n">
        <v>18</v>
      </c>
      <c r="M1234" s="0" t="n">
        <v>8</v>
      </c>
      <c r="N1234" s="11" t="n">
        <v>0.05</v>
      </c>
      <c r="O1234" s="12" t="n">
        <v>489.77</v>
      </c>
      <c r="P1234" s="12" t="n">
        <v>1139</v>
      </c>
      <c r="Q1234" s="12" t="n">
        <f aca="false">M1234*P1234*(1-N1234)</f>
        <v>8656.4</v>
      </c>
      <c r="R1234" s="12" t="n">
        <f aca="false">M1234*O1234</f>
        <v>3918.16</v>
      </c>
      <c r="S1234" s="12" t="n">
        <f aca="false">Q1234-R1234</f>
        <v>4738.24</v>
      </c>
      <c r="T1234" s="11" t="n">
        <f aca="false">IFERROR(S1234/Q1234,0)</f>
        <v>0.547368421052632</v>
      </c>
      <c r="U1234" s="13" t="n">
        <f aca="false">F1234-E1234</f>
        <v>12</v>
      </c>
      <c r="V1234" s="13" t="n">
        <f aca="false">G1234-F1234</f>
        <v>10</v>
      </c>
      <c r="W1234" s="13" t="n">
        <f aca="false">G1234-E1234</f>
        <v>22</v>
      </c>
      <c r="X1234" s="10" t="n">
        <f aca="false">YEAR(E1234)</f>
        <v>2018</v>
      </c>
      <c r="Y1234" s="0" t="str">
        <f aca="false">TEXT(E1234,"yyyy-mm")</f>
        <v>2018-10</v>
      </c>
      <c r="Z1234" s="0" t="str">
        <f aca="false">"Q"&amp;ROUNDUP(MONTH(E1234)/3,0)&amp;"-"&amp;YEAR(E1234)</f>
        <v>Q4-2018</v>
      </c>
    </row>
    <row r="1235" customFormat="false" ht="14.25" hidden="false" customHeight="false" outlineLevel="0" collapsed="false">
      <c r="A1235" s="0" t="s">
        <v>1277</v>
      </c>
      <c r="B1235" s="0" t="s">
        <v>34</v>
      </c>
      <c r="C1235" s="0" t="s">
        <v>46</v>
      </c>
      <c r="D1235" s="9" t="n">
        <v>43300</v>
      </c>
      <c r="E1235" s="9" t="n">
        <v>43398</v>
      </c>
      <c r="F1235" s="9" t="n">
        <v>43425</v>
      </c>
      <c r="G1235" s="9" t="n">
        <v>43435</v>
      </c>
      <c r="H1235" s="10" t="s">
        <v>36</v>
      </c>
      <c r="I1235" s="0" t="n">
        <v>8</v>
      </c>
      <c r="J1235" s="0" t="n">
        <v>25</v>
      </c>
      <c r="K1235" s="0" t="n">
        <v>314</v>
      </c>
      <c r="L1235" s="0" t="n">
        <v>20</v>
      </c>
      <c r="M1235" s="0" t="n">
        <v>8</v>
      </c>
      <c r="N1235" s="11" t="n">
        <v>0.15</v>
      </c>
      <c r="O1235" s="12" t="n">
        <v>1561.44</v>
      </c>
      <c r="P1235" s="12" t="n">
        <v>2646.5</v>
      </c>
      <c r="Q1235" s="12" t="n">
        <f aca="false">M1235*P1235*(1-N1235)</f>
        <v>17996.2</v>
      </c>
      <c r="R1235" s="12" t="n">
        <f aca="false">M1235*O1235</f>
        <v>12491.52</v>
      </c>
      <c r="S1235" s="12" t="n">
        <f aca="false">Q1235-R1235</f>
        <v>5504.68</v>
      </c>
      <c r="T1235" s="11" t="n">
        <f aca="false">IFERROR(S1235/Q1235,0)</f>
        <v>0.305880130249719</v>
      </c>
      <c r="U1235" s="13" t="n">
        <f aca="false">F1235-E1235</f>
        <v>27</v>
      </c>
      <c r="V1235" s="13" t="n">
        <f aca="false">G1235-F1235</f>
        <v>10</v>
      </c>
      <c r="W1235" s="13" t="n">
        <f aca="false">G1235-E1235</f>
        <v>37</v>
      </c>
      <c r="X1235" s="10" t="n">
        <f aca="false">YEAR(E1235)</f>
        <v>2018</v>
      </c>
      <c r="Y1235" s="0" t="str">
        <f aca="false">TEXT(E1235,"yyyy-mm")</f>
        <v>2018-10</v>
      </c>
      <c r="Z1235" s="0" t="str">
        <f aca="false">"Q"&amp;ROUNDUP(MONTH(E1235)/3,0)&amp;"-"&amp;YEAR(E1235)</f>
        <v>Q4-2018</v>
      </c>
    </row>
    <row r="1236" customFormat="false" ht="14.25" hidden="false" customHeight="false" outlineLevel="0" collapsed="false">
      <c r="A1236" s="0" t="s">
        <v>1278</v>
      </c>
      <c r="B1236" s="0" t="s">
        <v>34</v>
      </c>
      <c r="C1236" s="0" t="s">
        <v>39</v>
      </c>
      <c r="D1236" s="9" t="n">
        <v>43300</v>
      </c>
      <c r="E1236" s="9" t="n">
        <v>43399</v>
      </c>
      <c r="F1236" s="9" t="n">
        <v>43419</v>
      </c>
      <c r="G1236" s="9" t="n">
        <v>43429</v>
      </c>
      <c r="H1236" s="10" t="s">
        <v>36</v>
      </c>
      <c r="I1236" s="0" t="n">
        <v>4</v>
      </c>
      <c r="J1236" s="0" t="n">
        <v>44</v>
      </c>
      <c r="K1236" s="0" t="n">
        <v>94</v>
      </c>
      <c r="L1236" s="0" t="n">
        <v>45</v>
      </c>
      <c r="M1236" s="0" t="n">
        <v>2</v>
      </c>
      <c r="N1236" s="11" t="n">
        <v>0.1</v>
      </c>
      <c r="O1236" s="12" t="n">
        <v>185.72</v>
      </c>
      <c r="P1236" s="12" t="n">
        <v>221.1</v>
      </c>
      <c r="Q1236" s="12" t="n">
        <f aca="false">M1236*P1236*(1-N1236)</f>
        <v>397.98</v>
      </c>
      <c r="R1236" s="12" t="n">
        <f aca="false">M1236*O1236</f>
        <v>371.44</v>
      </c>
      <c r="S1236" s="12" t="n">
        <f aca="false">Q1236-R1236</f>
        <v>26.54</v>
      </c>
      <c r="T1236" s="11" t="n">
        <f aca="false">IFERROR(S1236/Q1236,0)</f>
        <v>0.0666867681793055</v>
      </c>
      <c r="U1236" s="13" t="n">
        <f aca="false">F1236-E1236</f>
        <v>20</v>
      </c>
      <c r="V1236" s="13" t="n">
        <f aca="false">G1236-F1236</f>
        <v>10</v>
      </c>
      <c r="W1236" s="13" t="n">
        <f aca="false">G1236-E1236</f>
        <v>30</v>
      </c>
      <c r="X1236" s="10" t="n">
        <f aca="false">YEAR(E1236)</f>
        <v>2018</v>
      </c>
      <c r="Y1236" s="0" t="str">
        <f aca="false">TEXT(E1236,"yyyy-mm")</f>
        <v>2018-10</v>
      </c>
      <c r="Z1236" s="0" t="str">
        <f aca="false">"Q"&amp;ROUNDUP(MONTH(E1236)/3,0)&amp;"-"&amp;YEAR(E1236)</f>
        <v>Q4-2018</v>
      </c>
    </row>
    <row r="1237" customFormat="false" ht="14.25" hidden="false" customHeight="false" outlineLevel="0" collapsed="false">
      <c r="A1237" s="0" t="s">
        <v>1279</v>
      </c>
      <c r="B1237" s="0" t="s">
        <v>34</v>
      </c>
      <c r="C1237" s="0" t="s">
        <v>39</v>
      </c>
      <c r="D1237" s="9" t="n">
        <v>43300</v>
      </c>
      <c r="E1237" s="9" t="n">
        <v>43399</v>
      </c>
      <c r="F1237" s="9" t="n">
        <v>43408</v>
      </c>
      <c r="G1237" s="9" t="n">
        <v>43415</v>
      </c>
      <c r="H1237" s="10" t="s">
        <v>36</v>
      </c>
      <c r="I1237" s="0" t="n">
        <v>10</v>
      </c>
      <c r="J1237" s="0" t="n">
        <v>23</v>
      </c>
      <c r="K1237" s="0" t="n">
        <v>128</v>
      </c>
      <c r="L1237" s="0" t="n">
        <v>7</v>
      </c>
      <c r="M1237" s="0" t="n">
        <v>4</v>
      </c>
      <c r="N1237" s="11" t="n">
        <v>0.1</v>
      </c>
      <c r="O1237" s="12" t="n">
        <v>574.06</v>
      </c>
      <c r="P1237" s="12" t="n">
        <v>1025.1</v>
      </c>
      <c r="Q1237" s="12" t="n">
        <f aca="false">M1237*P1237*(1-N1237)</f>
        <v>3690.36</v>
      </c>
      <c r="R1237" s="12" t="n">
        <f aca="false">M1237*O1237</f>
        <v>2296.24</v>
      </c>
      <c r="S1237" s="12" t="n">
        <f aca="false">Q1237-R1237</f>
        <v>1394.12</v>
      </c>
      <c r="T1237" s="11" t="n">
        <f aca="false">IFERROR(S1237/Q1237,0)</f>
        <v>0.377773442157405</v>
      </c>
      <c r="U1237" s="13" t="n">
        <f aca="false">F1237-E1237</f>
        <v>9</v>
      </c>
      <c r="V1237" s="13" t="n">
        <f aca="false">G1237-F1237</f>
        <v>7</v>
      </c>
      <c r="W1237" s="13" t="n">
        <f aca="false">G1237-E1237</f>
        <v>16</v>
      </c>
      <c r="X1237" s="10" t="n">
        <f aca="false">YEAR(E1237)</f>
        <v>2018</v>
      </c>
      <c r="Y1237" s="0" t="str">
        <f aca="false">TEXT(E1237,"yyyy-mm")</f>
        <v>2018-10</v>
      </c>
      <c r="Z1237" s="0" t="str">
        <f aca="false">"Q"&amp;ROUNDUP(MONTH(E1237)/3,0)&amp;"-"&amp;YEAR(E1237)</f>
        <v>Q4-2018</v>
      </c>
    </row>
    <row r="1238" customFormat="false" ht="14.25" hidden="false" customHeight="false" outlineLevel="0" collapsed="false">
      <c r="A1238" s="0" t="s">
        <v>1280</v>
      </c>
      <c r="B1238" s="0" t="s">
        <v>41</v>
      </c>
      <c r="C1238" s="0" t="s">
        <v>46</v>
      </c>
      <c r="D1238" s="9" t="n">
        <v>43300</v>
      </c>
      <c r="E1238" s="9" t="n">
        <v>43399</v>
      </c>
      <c r="F1238" s="9" t="n">
        <v>43411</v>
      </c>
      <c r="G1238" s="9" t="n">
        <v>43420</v>
      </c>
      <c r="H1238" s="10" t="s">
        <v>36</v>
      </c>
      <c r="I1238" s="0" t="n">
        <v>24</v>
      </c>
      <c r="J1238" s="0" t="n">
        <v>42</v>
      </c>
      <c r="K1238" s="0" t="n">
        <v>319</v>
      </c>
      <c r="L1238" s="0" t="n">
        <v>4</v>
      </c>
      <c r="M1238" s="0" t="n">
        <v>7</v>
      </c>
      <c r="N1238" s="11" t="n">
        <v>0.075</v>
      </c>
      <c r="O1238" s="12" t="n">
        <v>125.96</v>
      </c>
      <c r="P1238" s="12" t="n">
        <v>268</v>
      </c>
      <c r="Q1238" s="12" t="n">
        <f aca="false">M1238*P1238*(1-N1238)</f>
        <v>1735.3</v>
      </c>
      <c r="R1238" s="12" t="n">
        <f aca="false">M1238*O1238</f>
        <v>881.72</v>
      </c>
      <c r="S1238" s="12" t="n">
        <f aca="false">Q1238-R1238</f>
        <v>853.58</v>
      </c>
      <c r="T1238" s="11" t="n">
        <f aca="false">IFERROR(S1238/Q1238,0)</f>
        <v>0.491891891891892</v>
      </c>
      <c r="U1238" s="13" t="n">
        <f aca="false">F1238-E1238</f>
        <v>12</v>
      </c>
      <c r="V1238" s="13" t="n">
        <f aca="false">G1238-F1238</f>
        <v>9</v>
      </c>
      <c r="W1238" s="13" t="n">
        <f aca="false">G1238-E1238</f>
        <v>21</v>
      </c>
      <c r="X1238" s="10" t="n">
        <f aca="false">YEAR(E1238)</f>
        <v>2018</v>
      </c>
      <c r="Y1238" s="0" t="str">
        <f aca="false">TEXT(E1238,"yyyy-mm")</f>
        <v>2018-10</v>
      </c>
      <c r="Z1238" s="0" t="str">
        <f aca="false">"Q"&amp;ROUNDUP(MONTH(E1238)/3,0)&amp;"-"&amp;YEAR(E1238)</f>
        <v>Q4-2018</v>
      </c>
    </row>
    <row r="1239" customFormat="false" ht="14.25" hidden="false" customHeight="false" outlineLevel="0" collapsed="false">
      <c r="A1239" s="0" t="s">
        <v>1281</v>
      </c>
      <c r="B1239" s="0" t="s">
        <v>38</v>
      </c>
      <c r="C1239" s="0" t="s">
        <v>46</v>
      </c>
      <c r="D1239" s="9" t="n">
        <v>43300</v>
      </c>
      <c r="E1239" s="9" t="n">
        <v>43399</v>
      </c>
      <c r="F1239" s="9" t="n">
        <v>43401</v>
      </c>
      <c r="G1239" s="9" t="n">
        <v>43406</v>
      </c>
      <c r="H1239" s="10" t="s">
        <v>36</v>
      </c>
      <c r="I1239" s="0" t="n">
        <v>19</v>
      </c>
      <c r="J1239" s="0" t="n">
        <v>42</v>
      </c>
      <c r="K1239" s="0" t="n">
        <v>316</v>
      </c>
      <c r="L1239" s="0" t="n">
        <v>46</v>
      </c>
      <c r="M1239" s="0" t="n">
        <v>5</v>
      </c>
      <c r="N1239" s="11" t="n">
        <v>0.4</v>
      </c>
      <c r="O1239" s="12" t="n">
        <v>912</v>
      </c>
      <c r="P1239" s="12" t="n">
        <v>1098.8</v>
      </c>
      <c r="Q1239" s="12" t="n">
        <f aca="false">M1239*P1239*(1-N1239)</f>
        <v>3296.4</v>
      </c>
      <c r="R1239" s="12" t="n">
        <f aca="false">M1239*O1239</f>
        <v>4560</v>
      </c>
      <c r="S1239" s="12" t="n">
        <f aca="false">Q1239-R1239</f>
        <v>-1263.6</v>
      </c>
      <c r="T1239" s="11" t="n">
        <f aca="false">IFERROR(S1239/Q1239,0)</f>
        <v>-0.383327266108482</v>
      </c>
      <c r="U1239" s="13" t="n">
        <f aca="false">F1239-E1239</f>
        <v>2</v>
      </c>
      <c r="V1239" s="13" t="n">
        <f aca="false">G1239-F1239</f>
        <v>5</v>
      </c>
      <c r="W1239" s="13" t="n">
        <f aca="false">G1239-E1239</f>
        <v>7</v>
      </c>
      <c r="X1239" s="10" t="n">
        <f aca="false">YEAR(E1239)</f>
        <v>2018</v>
      </c>
      <c r="Y1239" s="0" t="str">
        <f aca="false">TEXT(E1239,"yyyy-mm")</f>
        <v>2018-10</v>
      </c>
      <c r="Z1239" s="0" t="str">
        <f aca="false">"Q"&amp;ROUNDUP(MONTH(E1239)/3,0)&amp;"-"&amp;YEAR(E1239)</f>
        <v>Q4-2018</v>
      </c>
    </row>
    <row r="1240" customFormat="false" ht="14.25" hidden="false" customHeight="false" outlineLevel="0" collapsed="false">
      <c r="A1240" s="0" t="s">
        <v>1282</v>
      </c>
      <c r="B1240" s="0" t="s">
        <v>34</v>
      </c>
      <c r="C1240" s="0" t="s">
        <v>39</v>
      </c>
      <c r="D1240" s="9" t="n">
        <v>43300</v>
      </c>
      <c r="E1240" s="9" t="n">
        <v>43399</v>
      </c>
      <c r="F1240" s="9" t="n">
        <v>43410</v>
      </c>
      <c r="G1240" s="9" t="n">
        <v>43415</v>
      </c>
      <c r="H1240" s="10" t="s">
        <v>36</v>
      </c>
      <c r="I1240" s="0" t="n">
        <v>5</v>
      </c>
      <c r="J1240" s="0" t="n">
        <v>4</v>
      </c>
      <c r="K1240" s="0" t="n">
        <v>153</v>
      </c>
      <c r="L1240" s="0" t="n">
        <v>29</v>
      </c>
      <c r="M1240" s="0" t="n">
        <v>8</v>
      </c>
      <c r="N1240" s="11" t="n">
        <v>0.15</v>
      </c>
      <c r="O1240" s="12" t="n">
        <v>1538.86</v>
      </c>
      <c r="P1240" s="12" t="n">
        <v>2653.2</v>
      </c>
      <c r="Q1240" s="12" t="n">
        <f aca="false">M1240*P1240*(1-N1240)</f>
        <v>18041.76</v>
      </c>
      <c r="R1240" s="12" t="n">
        <f aca="false">M1240*O1240</f>
        <v>12310.88</v>
      </c>
      <c r="S1240" s="12" t="n">
        <f aca="false">Q1240-R1240</f>
        <v>5730.88</v>
      </c>
      <c r="T1240" s="11" t="n">
        <f aca="false">IFERROR(S1240/Q1240,0)</f>
        <v>0.31764528516065</v>
      </c>
      <c r="U1240" s="13" t="n">
        <f aca="false">F1240-E1240</f>
        <v>11</v>
      </c>
      <c r="V1240" s="13" t="n">
        <f aca="false">G1240-F1240</f>
        <v>5</v>
      </c>
      <c r="W1240" s="13" t="n">
        <f aca="false">G1240-E1240</f>
        <v>16</v>
      </c>
      <c r="X1240" s="10" t="n">
        <f aca="false">YEAR(E1240)</f>
        <v>2018</v>
      </c>
      <c r="Y1240" s="0" t="str">
        <f aca="false">TEXT(E1240,"yyyy-mm")</f>
        <v>2018-10</v>
      </c>
      <c r="Z1240" s="0" t="str">
        <f aca="false">"Q"&amp;ROUNDUP(MONTH(E1240)/3,0)&amp;"-"&amp;YEAR(E1240)</f>
        <v>Q4-2018</v>
      </c>
    </row>
    <row r="1241" customFormat="false" ht="14.25" hidden="false" customHeight="false" outlineLevel="0" collapsed="false">
      <c r="A1241" s="0" t="s">
        <v>1283</v>
      </c>
      <c r="B1241" s="0" t="s">
        <v>41</v>
      </c>
      <c r="C1241" s="0" t="s">
        <v>35</v>
      </c>
      <c r="D1241" s="9" t="n">
        <v>43300</v>
      </c>
      <c r="E1241" s="9" t="n">
        <v>43399</v>
      </c>
      <c r="F1241" s="9" t="n">
        <v>43419</v>
      </c>
      <c r="G1241" s="9" t="n">
        <v>43423</v>
      </c>
      <c r="H1241" s="10" t="s">
        <v>36</v>
      </c>
      <c r="I1241" s="0" t="n">
        <v>22</v>
      </c>
      <c r="J1241" s="0" t="n">
        <v>30</v>
      </c>
      <c r="K1241" s="0" t="n">
        <v>219</v>
      </c>
      <c r="L1241" s="0" t="n">
        <v>15</v>
      </c>
      <c r="M1241" s="0" t="n">
        <v>4</v>
      </c>
      <c r="N1241" s="11" t="n">
        <v>0.075</v>
      </c>
      <c r="O1241" s="12" t="n">
        <v>1297.92</v>
      </c>
      <c r="P1241" s="12" t="n">
        <v>2237.8</v>
      </c>
      <c r="Q1241" s="12" t="n">
        <f aca="false">M1241*P1241*(1-N1241)</f>
        <v>8279.86</v>
      </c>
      <c r="R1241" s="12" t="n">
        <f aca="false">M1241*O1241</f>
        <v>5191.68</v>
      </c>
      <c r="S1241" s="12" t="n">
        <f aca="false">Q1241-R1241</f>
        <v>3088.18</v>
      </c>
      <c r="T1241" s="11" t="n">
        <f aca="false">IFERROR(S1241/Q1241,0)</f>
        <v>0.372974905372796</v>
      </c>
      <c r="U1241" s="13" t="n">
        <f aca="false">F1241-E1241</f>
        <v>20</v>
      </c>
      <c r="V1241" s="13" t="n">
        <f aca="false">G1241-F1241</f>
        <v>4</v>
      </c>
      <c r="W1241" s="13" t="n">
        <f aca="false">G1241-E1241</f>
        <v>24</v>
      </c>
      <c r="X1241" s="10" t="n">
        <f aca="false">YEAR(E1241)</f>
        <v>2018</v>
      </c>
      <c r="Y1241" s="0" t="str">
        <f aca="false">TEXT(E1241,"yyyy-mm")</f>
        <v>2018-10</v>
      </c>
      <c r="Z1241" s="0" t="str">
        <f aca="false">"Q"&amp;ROUNDUP(MONTH(E1241)/3,0)&amp;"-"&amp;YEAR(E1241)</f>
        <v>Q4-2018</v>
      </c>
    </row>
    <row r="1242" customFormat="false" ht="14.25" hidden="false" customHeight="false" outlineLevel="0" collapsed="false">
      <c r="A1242" s="0" t="s">
        <v>1284</v>
      </c>
      <c r="B1242" s="0" t="s">
        <v>34</v>
      </c>
      <c r="C1242" s="0" t="s">
        <v>79</v>
      </c>
      <c r="D1242" s="9" t="n">
        <v>43300</v>
      </c>
      <c r="E1242" s="9" t="n">
        <v>43400</v>
      </c>
      <c r="F1242" s="9" t="n">
        <v>43424</v>
      </c>
      <c r="G1242" s="9" t="n">
        <v>43434</v>
      </c>
      <c r="H1242" s="10" t="s">
        <v>36</v>
      </c>
      <c r="I1242" s="0" t="n">
        <v>3</v>
      </c>
      <c r="J1242" s="0" t="n">
        <v>26</v>
      </c>
      <c r="K1242" s="0" t="n">
        <v>70</v>
      </c>
      <c r="L1242" s="0" t="n">
        <v>12</v>
      </c>
      <c r="M1242" s="0" t="n">
        <v>4</v>
      </c>
      <c r="N1242" s="11" t="n">
        <v>0.05</v>
      </c>
      <c r="O1242" s="12" t="n">
        <v>884.53</v>
      </c>
      <c r="P1242" s="12" t="n">
        <v>1922.9</v>
      </c>
      <c r="Q1242" s="12" t="n">
        <f aca="false">M1242*P1242*(1-N1242)</f>
        <v>7307.02</v>
      </c>
      <c r="R1242" s="12" t="n">
        <f aca="false">M1242*O1242</f>
        <v>3538.12</v>
      </c>
      <c r="S1242" s="12" t="n">
        <f aca="false">Q1242-R1242</f>
        <v>3768.9</v>
      </c>
      <c r="T1242" s="11" t="n">
        <f aca="false">IFERROR(S1242/Q1242,0)</f>
        <v>0.515791663359345</v>
      </c>
      <c r="U1242" s="13" t="n">
        <f aca="false">F1242-E1242</f>
        <v>24</v>
      </c>
      <c r="V1242" s="13" t="n">
        <f aca="false">G1242-F1242</f>
        <v>10</v>
      </c>
      <c r="W1242" s="13" t="n">
        <f aca="false">G1242-E1242</f>
        <v>34</v>
      </c>
      <c r="X1242" s="10" t="n">
        <f aca="false">YEAR(E1242)</f>
        <v>2018</v>
      </c>
      <c r="Y1242" s="0" t="str">
        <f aca="false">TEXT(E1242,"yyyy-mm")</f>
        <v>2018-10</v>
      </c>
      <c r="Z1242" s="0" t="str">
        <f aca="false">"Q"&amp;ROUNDUP(MONTH(E1242)/3,0)&amp;"-"&amp;YEAR(E1242)</f>
        <v>Q4-2018</v>
      </c>
    </row>
    <row r="1243" customFormat="false" ht="14.25" hidden="false" customHeight="false" outlineLevel="0" collapsed="false">
      <c r="A1243" s="0" t="s">
        <v>1285</v>
      </c>
      <c r="B1243" s="0" t="s">
        <v>38</v>
      </c>
      <c r="C1243" s="0" t="s">
        <v>58</v>
      </c>
      <c r="D1243" s="9" t="n">
        <v>43300</v>
      </c>
      <c r="E1243" s="9" t="n">
        <v>43400</v>
      </c>
      <c r="F1243" s="9" t="n">
        <v>43419</v>
      </c>
      <c r="G1243" s="9" t="n">
        <v>43429</v>
      </c>
      <c r="H1243" s="10" t="s">
        <v>36</v>
      </c>
      <c r="I1243" s="0" t="n">
        <v>17</v>
      </c>
      <c r="J1243" s="0" t="n">
        <v>40</v>
      </c>
      <c r="K1243" s="0" t="n">
        <v>347</v>
      </c>
      <c r="L1243" s="0" t="n">
        <v>28</v>
      </c>
      <c r="M1243" s="0" t="n">
        <v>2</v>
      </c>
      <c r="N1243" s="11" t="n">
        <v>0.05</v>
      </c>
      <c r="O1243" s="12" t="n">
        <v>4304.08</v>
      </c>
      <c r="P1243" s="12" t="n">
        <v>5380.1</v>
      </c>
      <c r="Q1243" s="12" t="n">
        <f aca="false">M1243*P1243*(1-N1243)</f>
        <v>10222.19</v>
      </c>
      <c r="R1243" s="12" t="n">
        <f aca="false">M1243*O1243</f>
        <v>8608.16</v>
      </c>
      <c r="S1243" s="12" t="n">
        <f aca="false">Q1243-R1243</f>
        <v>1614.03</v>
      </c>
      <c r="T1243" s="11" t="n">
        <f aca="false">IFERROR(S1243/Q1243,0)</f>
        <v>0.157894736842105</v>
      </c>
      <c r="U1243" s="13" t="n">
        <f aca="false">F1243-E1243</f>
        <v>19</v>
      </c>
      <c r="V1243" s="13" t="n">
        <f aca="false">G1243-F1243</f>
        <v>10</v>
      </c>
      <c r="W1243" s="13" t="n">
        <f aca="false">G1243-E1243</f>
        <v>29</v>
      </c>
      <c r="X1243" s="10" t="n">
        <f aca="false">YEAR(E1243)</f>
        <v>2018</v>
      </c>
      <c r="Y1243" s="0" t="str">
        <f aca="false">TEXT(E1243,"yyyy-mm")</f>
        <v>2018-10</v>
      </c>
      <c r="Z1243" s="0" t="str">
        <f aca="false">"Q"&amp;ROUNDUP(MONTH(E1243)/3,0)&amp;"-"&amp;YEAR(E1243)</f>
        <v>Q4-2018</v>
      </c>
    </row>
    <row r="1244" customFormat="false" ht="14.25" hidden="false" customHeight="false" outlineLevel="0" collapsed="false">
      <c r="A1244" s="0" t="s">
        <v>1286</v>
      </c>
      <c r="B1244" s="0" t="s">
        <v>38</v>
      </c>
      <c r="C1244" s="0" t="s">
        <v>39</v>
      </c>
      <c r="D1244" s="9" t="n">
        <v>43300</v>
      </c>
      <c r="E1244" s="9" t="n">
        <v>43400</v>
      </c>
      <c r="F1244" s="9" t="n">
        <v>43414</v>
      </c>
      <c r="G1244" s="9" t="n">
        <v>43423</v>
      </c>
      <c r="H1244" s="10" t="s">
        <v>36</v>
      </c>
      <c r="I1244" s="0" t="n">
        <v>19</v>
      </c>
      <c r="J1244" s="0" t="n">
        <v>22</v>
      </c>
      <c r="K1244" s="0" t="n">
        <v>95</v>
      </c>
      <c r="L1244" s="0" t="n">
        <v>32</v>
      </c>
      <c r="M1244" s="0" t="n">
        <v>2</v>
      </c>
      <c r="N1244" s="11" t="n">
        <v>0.05</v>
      </c>
      <c r="O1244" s="12" t="n">
        <v>528.56</v>
      </c>
      <c r="P1244" s="12" t="n">
        <v>1078.7</v>
      </c>
      <c r="Q1244" s="12" t="n">
        <f aca="false">M1244*P1244*(1-N1244)</f>
        <v>2049.53</v>
      </c>
      <c r="R1244" s="12" t="n">
        <f aca="false">M1244*O1244</f>
        <v>1057.12</v>
      </c>
      <c r="S1244" s="12" t="n">
        <f aca="false">Q1244-R1244</f>
        <v>992.41</v>
      </c>
      <c r="T1244" s="11" t="n">
        <f aca="false">IFERROR(S1244/Q1244,0)</f>
        <v>0.484213453816241</v>
      </c>
      <c r="U1244" s="13" t="n">
        <f aca="false">F1244-E1244</f>
        <v>14</v>
      </c>
      <c r="V1244" s="13" t="n">
        <f aca="false">G1244-F1244</f>
        <v>9</v>
      </c>
      <c r="W1244" s="13" t="n">
        <f aca="false">G1244-E1244</f>
        <v>23</v>
      </c>
      <c r="X1244" s="10" t="n">
        <f aca="false">YEAR(E1244)</f>
        <v>2018</v>
      </c>
      <c r="Y1244" s="0" t="str">
        <f aca="false">TEXT(E1244,"yyyy-mm")</f>
        <v>2018-10</v>
      </c>
      <c r="Z1244" s="0" t="str">
        <f aca="false">"Q"&amp;ROUNDUP(MONTH(E1244)/3,0)&amp;"-"&amp;YEAR(E1244)</f>
        <v>Q4-2018</v>
      </c>
    </row>
    <row r="1245" customFormat="false" ht="14.25" hidden="false" customHeight="false" outlineLevel="0" collapsed="false">
      <c r="A1245" s="0" t="s">
        <v>1287</v>
      </c>
      <c r="B1245" s="0" t="s">
        <v>38</v>
      </c>
      <c r="C1245" s="0" t="s">
        <v>48</v>
      </c>
      <c r="D1245" s="9" t="n">
        <v>43300</v>
      </c>
      <c r="E1245" s="9" t="n">
        <v>43400</v>
      </c>
      <c r="F1245" s="9" t="n">
        <v>43403</v>
      </c>
      <c r="G1245" s="9" t="n">
        <v>43407</v>
      </c>
      <c r="H1245" s="10" t="s">
        <v>36</v>
      </c>
      <c r="I1245" s="0" t="n">
        <v>19</v>
      </c>
      <c r="J1245" s="0" t="n">
        <v>49</v>
      </c>
      <c r="K1245" s="0" t="n">
        <v>7</v>
      </c>
      <c r="L1245" s="0" t="n">
        <v>36</v>
      </c>
      <c r="M1245" s="0" t="n">
        <v>2</v>
      </c>
      <c r="N1245" s="11" t="n">
        <v>0.1</v>
      </c>
      <c r="O1245" s="12" t="n">
        <v>1294.64</v>
      </c>
      <c r="P1245" s="12" t="n">
        <v>2271.3</v>
      </c>
      <c r="Q1245" s="12" t="n">
        <f aca="false">M1245*P1245*(1-N1245)</f>
        <v>4088.34</v>
      </c>
      <c r="R1245" s="12" t="n">
        <f aca="false">M1245*O1245</f>
        <v>2589.28</v>
      </c>
      <c r="S1245" s="12" t="n">
        <f aca="false">Q1245-R1245</f>
        <v>1499.06</v>
      </c>
      <c r="T1245" s="11" t="n">
        <f aca="false">IFERROR(S1245/Q1245,0)</f>
        <v>0.366667155862771</v>
      </c>
      <c r="U1245" s="13" t="n">
        <f aca="false">F1245-E1245</f>
        <v>3</v>
      </c>
      <c r="V1245" s="13" t="n">
        <f aca="false">G1245-F1245</f>
        <v>4</v>
      </c>
      <c r="W1245" s="13" t="n">
        <f aca="false">G1245-E1245</f>
        <v>7</v>
      </c>
      <c r="X1245" s="10" t="n">
        <f aca="false">YEAR(E1245)</f>
        <v>2018</v>
      </c>
      <c r="Y1245" s="0" t="str">
        <f aca="false">TEXT(E1245,"yyyy-mm")</f>
        <v>2018-10</v>
      </c>
      <c r="Z1245" s="0" t="str">
        <f aca="false">"Q"&amp;ROUNDUP(MONTH(E1245)/3,0)&amp;"-"&amp;YEAR(E1245)</f>
        <v>Q4-2018</v>
      </c>
    </row>
    <row r="1246" customFormat="false" ht="14.25" hidden="false" customHeight="false" outlineLevel="0" collapsed="false">
      <c r="A1246" s="0" t="s">
        <v>1288</v>
      </c>
      <c r="B1246" s="0" t="s">
        <v>38</v>
      </c>
      <c r="C1246" s="0" t="s">
        <v>39</v>
      </c>
      <c r="D1246" s="9" t="n">
        <v>43300</v>
      </c>
      <c r="E1246" s="9" t="n">
        <v>43400</v>
      </c>
      <c r="F1246" s="9" t="n">
        <v>43416</v>
      </c>
      <c r="G1246" s="9" t="n">
        <v>43419</v>
      </c>
      <c r="H1246" s="10" t="s">
        <v>36</v>
      </c>
      <c r="I1246" s="0" t="n">
        <v>16</v>
      </c>
      <c r="J1246" s="0" t="n">
        <v>8</v>
      </c>
      <c r="K1246" s="0" t="n">
        <v>119</v>
      </c>
      <c r="L1246" s="0" t="n">
        <v>22</v>
      </c>
      <c r="M1246" s="0" t="n">
        <v>3</v>
      </c>
      <c r="N1246" s="11" t="n">
        <v>0.15</v>
      </c>
      <c r="O1246" s="12" t="n">
        <v>2846.43</v>
      </c>
      <c r="P1246" s="12" t="n">
        <v>5473.9</v>
      </c>
      <c r="Q1246" s="12" t="n">
        <f aca="false">M1246*P1246*(1-N1246)</f>
        <v>13958.445</v>
      </c>
      <c r="R1246" s="12" t="n">
        <f aca="false">M1246*O1246</f>
        <v>8539.29</v>
      </c>
      <c r="S1246" s="12" t="n">
        <f aca="false">Q1246-R1246</f>
        <v>5419.155</v>
      </c>
      <c r="T1246" s="11" t="n">
        <f aca="false">IFERROR(S1246/Q1246,0)</f>
        <v>0.38823486427034</v>
      </c>
      <c r="U1246" s="13" t="n">
        <f aca="false">F1246-E1246</f>
        <v>16</v>
      </c>
      <c r="V1246" s="13" t="n">
        <f aca="false">G1246-F1246</f>
        <v>3</v>
      </c>
      <c r="W1246" s="13" t="n">
        <f aca="false">G1246-E1246</f>
        <v>19</v>
      </c>
      <c r="X1246" s="10" t="n">
        <f aca="false">YEAR(E1246)</f>
        <v>2018</v>
      </c>
      <c r="Y1246" s="0" t="str">
        <f aca="false">TEXT(E1246,"yyyy-mm")</f>
        <v>2018-10</v>
      </c>
      <c r="Z1246" s="0" t="str">
        <f aca="false">"Q"&amp;ROUNDUP(MONTH(E1246)/3,0)&amp;"-"&amp;YEAR(E1246)</f>
        <v>Q4-2018</v>
      </c>
    </row>
    <row r="1247" customFormat="false" ht="14.25" hidden="false" customHeight="false" outlineLevel="0" collapsed="false">
      <c r="A1247" s="0" t="s">
        <v>1289</v>
      </c>
      <c r="B1247" s="0" t="s">
        <v>34</v>
      </c>
      <c r="C1247" s="0" t="s">
        <v>35</v>
      </c>
      <c r="D1247" s="9" t="n">
        <v>43300</v>
      </c>
      <c r="E1247" s="9" t="n">
        <v>43400</v>
      </c>
      <c r="F1247" s="9" t="n">
        <v>43425</v>
      </c>
      <c r="G1247" s="9" t="n">
        <v>43427</v>
      </c>
      <c r="H1247" s="10" t="s">
        <v>36</v>
      </c>
      <c r="I1247" s="0" t="n">
        <v>1</v>
      </c>
      <c r="J1247" s="0" t="n">
        <v>34</v>
      </c>
      <c r="K1247" s="0" t="n">
        <v>221</v>
      </c>
      <c r="L1247" s="0" t="n">
        <v>28</v>
      </c>
      <c r="M1247" s="0" t="n">
        <v>8</v>
      </c>
      <c r="N1247" s="11" t="n">
        <v>0.075</v>
      </c>
      <c r="O1247" s="12" t="n">
        <v>1541.67</v>
      </c>
      <c r="P1247" s="12" t="n">
        <v>2371.8</v>
      </c>
      <c r="Q1247" s="12" t="n">
        <f aca="false">M1247*P1247*(1-N1247)</f>
        <v>17551.32</v>
      </c>
      <c r="R1247" s="12" t="n">
        <f aca="false">M1247*O1247</f>
        <v>12333.36</v>
      </c>
      <c r="S1247" s="12" t="n">
        <f aca="false">Q1247-R1247</f>
        <v>5217.96</v>
      </c>
      <c r="T1247" s="11" t="n">
        <f aca="false">IFERROR(S1247/Q1247,0)</f>
        <v>0.297297297297297</v>
      </c>
      <c r="U1247" s="13" t="n">
        <f aca="false">F1247-E1247</f>
        <v>25</v>
      </c>
      <c r="V1247" s="13" t="n">
        <f aca="false">G1247-F1247</f>
        <v>2</v>
      </c>
      <c r="W1247" s="13" t="n">
        <f aca="false">G1247-E1247</f>
        <v>27</v>
      </c>
      <c r="X1247" s="10" t="n">
        <f aca="false">YEAR(E1247)</f>
        <v>2018</v>
      </c>
      <c r="Y1247" s="0" t="str">
        <f aca="false">TEXT(E1247,"yyyy-mm")</f>
        <v>2018-10</v>
      </c>
      <c r="Z1247" s="0" t="str">
        <f aca="false">"Q"&amp;ROUNDUP(MONTH(E1247)/3,0)&amp;"-"&amp;YEAR(E1247)</f>
        <v>Q4-2018</v>
      </c>
    </row>
    <row r="1248" customFormat="false" ht="14.25" hidden="false" customHeight="false" outlineLevel="0" collapsed="false">
      <c r="A1248" s="0" t="s">
        <v>1290</v>
      </c>
      <c r="B1248" s="0" t="s">
        <v>34</v>
      </c>
      <c r="C1248" s="0" t="s">
        <v>39</v>
      </c>
      <c r="D1248" s="9" t="n">
        <v>43300</v>
      </c>
      <c r="E1248" s="9" t="n">
        <v>43400</v>
      </c>
      <c r="F1248" s="9" t="n">
        <v>43408</v>
      </c>
      <c r="G1248" s="9" t="n">
        <v>43409</v>
      </c>
      <c r="H1248" s="10" t="s">
        <v>36</v>
      </c>
      <c r="I1248" s="0" t="n">
        <v>4</v>
      </c>
      <c r="J1248" s="0" t="n">
        <v>35</v>
      </c>
      <c r="K1248" s="0" t="n">
        <v>140</v>
      </c>
      <c r="L1248" s="0" t="n">
        <v>45</v>
      </c>
      <c r="M1248" s="0" t="n">
        <v>7</v>
      </c>
      <c r="N1248" s="11" t="n">
        <v>0.075</v>
      </c>
      <c r="O1248" s="12" t="n">
        <v>465.18</v>
      </c>
      <c r="P1248" s="12" t="n">
        <v>877.7</v>
      </c>
      <c r="Q1248" s="12" t="n">
        <f aca="false">M1248*P1248*(1-N1248)</f>
        <v>5683.1075</v>
      </c>
      <c r="R1248" s="12" t="n">
        <f aca="false">M1248*O1248</f>
        <v>3256.26</v>
      </c>
      <c r="S1248" s="12" t="n">
        <f aca="false">Q1248-R1248</f>
        <v>2426.8475</v>
      </c>
      <c r="T1248" s="11" t="n">
        <f aca="false">IFERROR(S1248/Q1248,0)</f>
        <v>0.427028258747525</v>
      </c>
      <c r="U1248" s="13" t="n">
        <f aca="false">F1248-E1248</f>
        <v>8</v>
      </c>
      <c r="V1248" s="13" t="n">
        <f aca="false">G1248-F1248</f>
        <v>1</v>
      </c>
      <c r="W1248" s="13" t="n">
        <f aca="false">G1248-E1248</f>
        <v>9</v>
      </c>
      <c r="X1248" s="10" t="n">
        <f aca="false">YEAR(E1248)</f>
        <v>2018</v>
      </c>
      <c r="Y1248" s="0" t="str">
        <f aca="false">TEXT(E1248,"yyyy-mm")</f>
        <v>2018-10</v>
      </c>
      <c r="Z1248" s="0" t="str">
        <f aca="false">"Q"&amp;ROUNDUP(MONTH(E1248)/3,0)&amp;"-"&amp;YEAR(E1248)</f>
        <v>Q4-2018</v>
      </c>
    </row>
    <row r="1249" customFormat="false" ht="14.25" hidden="false" customHeight="false" outlineLevel="0" collapsed="false">
      <c r="A1249" s="0" t="s">
        <v>1291</v>
      </c>
      <c r="B1249" s="0" t="s">
        <v>38</v>
      </c>
      <c r="C1249" s="0" t="s">
        <v>35</v>
      </c>
      <c r="D1249" s="9" t="n">
        <v>43300</v>
      </c>
      <c r="E1249" s="9" t="n">
        <v>43400</v>
      </c>
      <c r="F1249" s="9" t="n">
        <v>43415</v>
      </c>
      <c r="G1249" s="9" t="n">
        <v>43423</v>
      </c>
      <c r="H1249" s="10" t="s">
        <v>36</v>
      </c>
      <c r="I1249" s="0" t="n">
        <v>15</v>
      </c>
      <c r="J1249" s="0" t="n">
        <v>37</v>
      </c>
      <c r="K1249" s="0" t="n">
        <v>236</v>
      </c>
      <c r="L1249" s="0" t="n">
        <v>22</v>
      </c>
      <c r="M1249" s="0" t="n">
        <v>6</v>
      </c>
      <c r="N1249" s="11" t="n">
        <v>0.2</v>
      </c>
      <c r="O1249" s="12" t="n">
        <v>759.78</v>
      </c>
      <c r="P1249" s="12" t="n">
        <v>1688.4</v>
      </c>
      <c r="Q1249" s="12" t="n">
        <f aca="false">M1249*P1249*(1-N1249)</f>
        <v>8104.32</v>
      </c>
      <c r="R1249" s="12" t="n">
        <f aca="false">M1249*O1249</f>
        <v>4558.68</v>
      </c>
      <c r="S1249" s="12" t="n">
        <f aca="false">Q1249-R1249</f>
        <v>3545.64</v>
      </c>
      <c r="T1249" s="11" t="n">
        <f aca="false">IFERROR(S1249/Q1249,0)</f>
        <v>0.4375</v>
      </c>
      <c r="U1249" s="13" t="n">
        <f aca="false">F1249-E1249</f>
        <v>15</v>
      </c>
      <c r="V1249" s="13" t="n">
        <f aca="false">G1249-F1249</f>
        <v>8</v>
      </c>
      <c r="W1249" s="13" t="n">
        <f aca="false">G1249-E1249</f>
        <v>23</v>
      </c>
      <c r="X1249" s="10" t="n">
        <f aca="false">YEAR(E1249)</f>
        <v>2018</v>
      </c>
      <c r="Y1249" s="0" t="str">
        <f aca="false">TEXT(E1249,"yyyy-mm")</f>
        <v>2018-10</v>
      </c>
      <c r="Z1249" s="0" t="str">
        <f aca="false">"Q"&amp;ROUNDUP(MONTH(E1249)/3,0)&amp;"-"&amp;YEAR(E1249)</f>
        <v>Q4-2018</v>
      </c>
    </row>
    <row r="1250" customFormat="false" ht="14.25" hidden="false" customHeight="false" outlineLevel="0" collapsed="false">
      <c r="A1250" s="0" t="s">
        <v>1292</v>
      </c>
      <c r="B1250" s="0" t="s">
        <v>38</v>
      </c>
      <c r="C1250" s="0" t="s">
        <v>46</v>
      </c>
      <c r="D1250" s="9" t="n">
        <v>43300</v>
      </c>
      <c r="E1250" s="9" t="n">
        <v>43400</v>
      </c>
      <c r="F1250" s="9" t="n">
        <v>43413</v>
      </c>
      <c r="G1250" s="9" t="n">
        <v>43422</v>
      </c>
      <c r="H1250" s="10" t="s">
        <v>36</v>
      </c>
      <c r="I1250" s="0" t="n">
        <v>15</v>
      </c>
      <c r="J1250" s="0" t="n">
        <v>25</v>
      </c>
      <c r="K1250" s="0" t="n">
        <v>273</v>
      </c>
      <c r="L1250" s="0" t="n">
        <v>47</v>
      </c>
      <c r="M1250" s="0" t="n">
        <v>4</v>
      </c>
      <c r="N1250" s="11" t="n">
        <v>0.075</v>
      </c>
      <c r="O1250" s="12" t="n">
        <v>710.33</v>
      </c>
      <c r="P1250" s="12" t="n">
        <v>1246.2</v>
      </c>
      <c r="Q1250" s="12" t="n">
        <f aca="false">M1250*P1250*(1-N1250)</f>
        <v>4610.94</v>
      </c>
      <c r="R1250" s="12" t="n">
        <f aca="false">M1250*O1250</f>
        <v>2841.32</v>
      </c>
      <c r="S1250" s="12" t="n">
        <f aca="false">Q1250-R1250</f>
        <v>1769.62</v>
      </c>
      <c r="T1250" s="11" t="n">
        <f aca="false">IFERROR(S1250/Q1250,0)</f>
        <v>0.383787253792068</v>
      </c>
      <c r="U1250" s="13" t="n">
        <f aca="false">F1250-E1250</f>
        <v>13</v>
      </c>
      <c r="V1250" s="13" t="n">
        <f aca="false">G1250-F1250</f>
        <v>9</v>
      </c>
      <c r="W1250" s="13" t="n">
        <f aca="false">G1250-E1250</f>
        <v>22</v>
      </c>
      <c r="X1250" s="10" t="n">
        <f aca="false">YEAR(E1250)</f>
        <v>2018</v>
      </c>
      <c r="Y1250" s="0" t="str">
        <f aca="false">TEXT(E1250,"yyyy-mm")</f>
        <v>2018-10</v>
      </c>
      <c r="Z1250" s="0" t="str">
        <f aca="false">"Q"&amp;ROUNDUP(MONTH(E1250)/3,0)&amp;"-"&amp;YEAR(E1250)</f>
        <v>Q4-2018</v>
      </c>
    </row>
    <row r="1251" customFormat="false" ht="14.25" hidden="false" customHeight="false" outlineLevel="0" collapsed="false">
      <c r="A1251" s="0" t="s">
        <v>1293</v>
      </c>
      <c r="B1251" s="0" t="s">
        <v>41</v>
      </c>
      <c r="C1251" s="0" t="s">
        <v>46</v>
      </c>
      <c r="D1251" s="9" t="n">
        <v>43300</v>
      </c>
      <c r="E1251" s="9" t="n">
        <v>43401</v>
      </c>
      <c r="F1251" s="9" t="n">
        <v>43415</v>
      </c>
      <c r="G1251" s="9" t="n">
        <v>43424</v>
      </c>
      <c r="H1251" s="10" t="s">
        <v>36</v>
      </c>
      <c r="I1251" s="0" t="n">
        <v>22</v>
      </c>
      <c r="J1251" s="0" t="n">
        <v>50</v>
      </c>
      <c r="K1251" s="0" t="n">
        <v>262</v>
      </c>
      <c r="L1251" s="0" t="n">
        <v>13</v>
      </c>
      <c r="M1251" s="0" t="n">
        <v>6</v>
      </c>
      <c r="N1251" s="11" t="n">
        <v>0.1</v>
      </c>
      <c r="O1251" s="12" t="n">
        <v>121.94</v>
      </c>
      <c r="P1251" s="12" t="n">
        <v>187.6</v>
      </c>
      <c r="Q1251" s="12" t="n">
        <f aca="false">M1251*P1251*(1-N1251)</f>
        <v>1013.04</v>
      </c>
      <c r="R1251" s="12" t="n">
        <f aca="false">M1251*O1251</f>
        <v>731.64</v>
      </c>
      <c r="S1251" s="12" t="n">
        <f aca="false">Q1251-R1251</f>
        <v>281.4</v>
      </c>
      <c r="T1251" s="11" t="n">
        <f aca="false">IFERROR(S1251/Q1251,0)</f>
        <v>0.277777777777778</v>
      </c>
      <c r="U1251" s="13" t="n">
        <f aca="false">F1251-E1251</f>
        <v>14</v>
      </c>
      <c r="V1251" s="13" t="n">
        <f aca="false">G1251-F1251</f>
        <v>9</v>
      </c>
      <c r="W1251" s="13" t="n">
        <f aca="false">G1251-E1251</f>
        <v>23</v>
      </c>
      <c r="X1251" s="10" t="n">
        <f aca="false">YEAR(E1251)</f>
        <v>2018</v>
      </c>
      <c r="Y1251" s="0" t="str">
        <f aca="false">TEXT(E1251,"yyyy-mm")</f>
        <v>2018-10</v>
      </c>
      <c r="Z1251" s="0" t="str">
        <f aca="false">"Q"&amp;ROUNDUP(MONTH(E1251)/3,0)&amp;"-"&amp;YEAR(E1251)</f>
        <v>Q4-2018</v>
      </c>
    </row>
    <row r="1252" customFormat="false" ht="14.25" hidden="false" customHeight="false" outlineLevel="0" collapsed="false">
      <c r="A1252" s="0" t="s">
        <v>1294</v>
      </c>
      <c r="B1252" s="0" t="s">
        <v>34</v>
      </c>
      <c r="C1252" s="0" t="s">
        <v>79</v>
      </c>
      <c r="D1252" s="9" t="n">
        <v>43300</v>
      </c>
      <c r="E1252" s="9" t="n">
        <v>43401</v>
      </c>
      <c r="F1252" s="9" t="n">
        <v>43417</v>
      </c>
      <c r="G1252" s="9" t="n">
        <v>43422</v>
      </c>
      <c r="H1252" s="10" t="s">
        <v>36</v>
      </c>
      <c r="I1252" s="0" t="n">
        <v>5</v>
      </c>
      <c r="J1252" s="0" t="n">
        <v>43</v>
      </c>
      <c r="K1252" s="0" t="n">
        <v>68</v>
      </c>
      <c r="L1252" s="0" t="n">
        <v>12</v>
      </c>
      <c r="M1252" s="0" t="n">
        <v>7</v>
      </c>
      <c r="N1252" s="11" t="n">
        <v>0.05</v>
      </c>
      <c r="O1252" s="12" t="n">
        <v>712.88</v>
      </c>
      <c r="P1252" s="12" t="n">
        <v>1018.4</v>
      </c>
      <c r="Q1252" s="12" t="n">
        <f aca="false">M1252*P1252*(1-N1252)</f>
        <v>6772.36</v>
      </c>
      <c r="R1252" s="12" t="n">
        <f aca="false">M1252*O1252</f>
        <v>4990.16</v>
      </c>
      <c r="S1252" s="12" t="n">
        <f aca="false">Q1252-R1252</f>
        <v>1782.2</v>
      </c>
      <c r="T1252" s="11" t="n">
        <f aca="false">IFERROR(S1252/Q1252,0)</f>
        <v>0.263157894736842</v>
      </c>
      <c r="U1252" s="13" t="n">
        <f aca="false">F1252-E1252</f>
        <v>16</v>
      </c>
      <c r="V1252" s="13" t="n">
        <f aca="false">G1252-F1252</f>
        <v>5</v>
      </c>
      <c r="W1252" s="13" t="n">
        <f aca="false">G1252-E1252</f>
        <v>21</v>
      </c>
      <c r="X1252" s="10" t="n">
        <f aca="false">YEAR(E1252)</f>
        <v>2018</v>
      </c>
      <c r="Y1252" s="0" t="str">
        <f aca="false">TEXT(E1252,"yyyy-mm")</f>
        <v>2018-10</v>
      </c>
      <c r="Z1252" s="0" t="str">
        <f aca="false">"Q"&amp;ROUNDUP(MONTH(E1252)/3,0)&amp;"-"&amp;YEAR(E1252)</f>
        <v>Q4-2018</v>
      </c>
    </row>
    <row r="1253" customFormat="false" ht="14.25" hidden="false" customHeight="false" outlineLevel="0" collapsed="false">
      <c r="A1253" s="0" t="s">
        <v>1295</v>
      </c>
      <c r="B1253" s="0" t="s">
        <v>38</v>
      </c>
      <c r="C1253" s="0" t="s">
        <v>48</v>
      </c>
      <c r="D1253" s="9" t="n">
        <v>43300</v>
      </c>
      <c r="E1253" s="9" t="n">
        <v>43401</v>
      </c>
      <c r="F1253" s="9" t="n">
        <v>43424</v>
      </c>
      <c r="G1253" s="9" t="n">
        <v>43431</v>
      </c>
      <c r="H1253" s="10" t="s">
        <v>36</v>
      </c>
      <c r="I1253" s="0" t="n">
        <v>16</v>
      </c>
      <c r="J1253" s="0" t="n">
        <v>9</v>
      </c>
      <c r="K1253" s="0" t="n">
        <v>22</v>
      </c>
      <c r="L1253" s="0" t="n">
        <v>30</v>
      </c>
      <c r="M1253" s="0" t="n">
        <v>3</v>
      </c>
      <c r="N1253" s="11" t="n">
        <v>0.075</v>
      </c>
      <c r="O1253" s="12" t="n">
        <v>792.07</v>
      </c>
      <c r="P1253" s="12" t="n">
        <v>1721.9</v>
      </c>
      <c r="Q1253" s="12" t="n">
        <f aca="false">M1253*P1253*(1-N1253)</f>
        <v>4778.2725</v>
      </c>
      <c r="R1253" s="12" t="n">
        <f aca="false">M1253*O1253</f>
        <v>2376.21</v>
      </c>
      <c r="S1253" s="12" t="n">
        <f aca="false">Q1253-R1253</f>
        <v>2402.0625</v>
      </c>
      <c r="T1253" s="11" t="n">
        <f aca="false">IFERROR(S1253/Q1253,0)</f>
        <v>0.502705214070566</v>
      </c>
      <c r="U1253" s="13" t="n">
        <f aca="false">F1253-E1253</f>
        <v>23</v>
      </c>
      <c r="V1253" s="13" t="n">
        <f aca="false">G1253-F1253</f>
        <v>7</v>
      </c>
      <c r="W1253" s="13" t="n">
        <f aca="false">G1253-E1253</f>
        <v>30</v>
      </c>
      <c r="X1253" s="10" t="n">
        <f aca="false">YEAR(E1253)</f>
        <v>2018</v>
      </c>
      <c r="Y1253" s="0" t="str">
        <f aca="false">TEXT(E1253,"yyyy-mm")</f>
        <v>2018-10</v>
      </c>
      <c r="Z1253" s="0" t="str">
        <f aca="false">"Q"&amp;ROUNDUP(MONTH(E1253)/3,0)&amp;"-"&amp;YEAR(E1253)</f>
        <v>Q4-2018</v>
      </c>
    </row>
    <row r="1254" customFormat="false" ht="14.25" hidden="false" customHeight="false" outlineLevel="0" collapsed="false">
      <c r="A1254" s="0" t="s">
        <v>1296</v>
      </c>
      <c r="B1254" s="0" t="s">
        <v>34</v>
      </c>
      <c r="C1254" s="0" t="s">
        <v>39</v>
      </c>
      <c r="D1254" s="9" t="n">
        <v>43300</v>
      </c>
      <c r="E1254" s="9" t="n">
        <v>43401</v>
      </c>
      <c r="F1254" s="9" t="n">
        <v>43425</v>
      </c>
      <c r="G1254" s="9" t="n">
        <v>43430</v>
      </c>
      <c r="H1254" s="10" t="s">
        <v>36</v>
      </c>
      <c r="I1254" s="0" t="n">
        <v>6</v>
      </c>
      <c r="J1254" s="0" t="n">
        <v>34</v>
      </c>
      <c r="K1254" s="0" t="n">
        <v>91</v>
      </c>
      <c r="L1254" s="0" t="n">
        <v>29</v>
      </c>
      <c r="M1254" s="0" t="n">
        <v>6</v>
      </c>
      <c r="N1254" s="11" t="n">
        <v>0.075</v>
      </c>
      <c r="O1254" s="12" t="n">
        <v>1541</v>
      </c>
      <c r="P1254" s="12" t="n">
        <v>3082</v>
      </c>
      <c r="Q1254" s="12" t="n">
        <f aca="false">M1254*P1254*(1-N1254)</f>
        <v>17105.1</v>
      </c>
      <c r="R1254" s="12" t="n">
        <f aca="false">M1254*O1254</f>
        <v>9246</v>
      </c>
      <c r="S1254" s="12" t="n">
        <f aca="false">Q1254-R1254</f>
        <v>7859.1</v>
      </c>
      <c r="T1254" s="11" t="n">
        <f aca="false">IFERROR(S1254/Q1254,0)</f>
        <v>0.45945945945946</v>
      </c>
      <c r="U1254" s="13" t="n">
        <f aca="false">F1254-E1254</f>
        <v>24</v>
      </c>
      <c r="V1254" s="13" t="n">
        <f aca="false">G1254-F1254</f>
        <v>5</v>
      </c>
      <c r="W1254" s="13" t="n">
        <f aca="false">G1254-E1254</f>
        <v>29</v>
      </c>
      <c r="X1254" s="10" t="n">
        <f aca="false">YEAR(E1254)</f>
        <v>2018</v>
      </c>
      <c r="Y1254" s="0" t="str">
        <f aca="false">TEXT(E1254,"yyyy-mm")</f>
        <v>2018-10</v>
      </c>
      <c r="Z1254" s="0" t="str">
        <f aca="false">"Q"&amp;ROUNDUP(MONTH(E1254)/3,0)&amp;"-"&amp;YEAR(E1254)</f>
        <v>Q4-2018</v>
      </c>
    </row>
    <row r="1255" customFormat="false" ht="14.25" hidden="false" customHeight="false" outlineLevel="0" collapsed="false">
      <c r="A1255" s="0" t="s">
        <v>1297</v>
      </c>
      <c r="B1255" s="0" t="s">
        <v>41</v>
      </c>
      <c r="C1255" s="0" t="s">
        <v>79</v>
      </c>
      <c r="D1255" s="9" t="n">
        <v>43300</v>
      </c>
      <c r="E1255" s="9" t="n">
        <v>43401</v>
      </c>
      <c r="F1255" s="9" t="n">
        <v>43417</v>
      </c>
      <c r="G1255" s="9" t="n">
        <v>43420</v>
      </c>
      <c r="H1255" s="10" t="s">
        <v>36</v>
      </c>
      <c r="I1255" s="0" t="n">
        <v>21</v>
      </c>
      <c r="J1255" s="0" t="n">
        <v>14</v>
      </c>
      <c r="K1255" s="0" t="n">
        <v>73</v>
      </c>
      <c r="L1255" s="0" t="n">
        <v>18</v>
      </c>
      <c r="M1255" s="0" t="n">
        <v>5</v>
      </c>
      <c r="N1255" s="11" t="n">
        <v>0.1</v>
      </c>
      <c r="O1255" s="12" t="n">
        <v>1346.7</v>
      </c>
      <c r="P1255" s="12" t="n">
        <v>2010</v>
      </c>
      <c r="Q1255" s="12" t="n">
        <f aca="false">M1255*P1255*(1-N1255)</f>
        <v>9045</v>
      </c>
      <c r="R1255" s="12" t="n">
        <f aca="false">M1255*O1255</f>
        <v>6733.5</v>
      </c>
      <c r="S1255" s="12" t="n">
        <f aca="false">Q1255-R1255</f>
        <v>2311.5</v>
      </c>
      <c r="T1255" s="11" t="n">
        <f aca="false">IFERROR(S1255/Q1255,0)</f>
        <v>0.255555555555556</v>
      </c>
      <c r="U1255" s="13" t="n">
        <f aca="false">F1255-E1255</f>
        <v>16</v>
      </c>
      <c r="V1255" s="13" t="n">
        <f aca="false">G1255-F1255</f>
        <v>3</v>
      </c>
      <c r="W1255" s="13" t="n">
        <f aca="false">G1255-E1255</f>
        <v>19</v>
      </c>
      <c r="X1255" s="10" t="n">
        <f aca="false">YEAR(E1255)</f>
        <v>2018</v>
      </c>
      <c r="Y1255" s="0" t="str">
        <f aca="false">TEXT(E1255,"yyyy-mm")</f>
        <v>2018-10</v>
      </c>
      <c r="Z1255" s="0" t="str">
        <f aca="false">"Q"&amp;ROUNDUP(MONTH(E1255)/3,0)&amp;"-"&amp;YEAR(E1255)</f>
        <v>Q4-2018</v>
      </c>
    </row>
    <row r="1256" customFormat="false" ht="14.25" hidden="false" customHeight="false" outlineLevel="0" collapsed="false">
      <c r="A1256" s="0" t="s">
        <v>1298</v>
      </c>
      <c r="B1256" s="0" t="s">
        <v>38</v>
      </c>
      <c r="C1256" s="0" t="s">
        <v>58</v>
      </c>
      <c r="D1256" s="9" t="n">
        <v>43300</v>
      </c>
      <c r="E1256" s="9" t="n">
        <v>43402</v>
      </c>
      <c r="F1256" s="9" t="n">
        <v>43430</v>
      </c>
      <c r="G1256" s="9" t="n">
        <v>43434</v>
      </c>
      <c r="H1256" s="10" t="s">
        <v>36</v>
      </c>
      <c r="I1256" s="0" t="n">
        <v>20</v>
      </c>
      <c r="J1256" s="0" t="n">
        <v>44</v>
      </c>
      <c r="K1256" s="0" t="n">
        <v>359</v>
      </c>
      <c r="L1256" s="0" t="n">
        <v>15</v>
      </c>
      <c r="M1256" s="0" t="n">
        <v>6</v>
      </c>
      <c r="N1256" s="11" t="n">
        <v>0.15</v>
      </c>
      <c r="O1256" s="12" t="n">
        <v>3314.89</v>
      </c>
      <c r="P1256" s="12" t="n">
        <v>3946.3</v>
      </c>
      <c r="Q1256" s="12" t="n">
        <f aca="false">M1256*P1256*(1-N1256)</f>
        <v>20126.13</v>
      </c>
      <c r="R1256" s="12" t="n">
        <f aca="false">M1256*O1256</f>
        <v>19889.34</v>
      </c>
      <c r="S1256" s="12" t="n">
        <f aca="false">Q1256-R1256</f>
        <v>236.790000000001</v>
      </c>
      <c r="T1256" s="11" t="n">
        <f aca="false">IFERROR(S1256/Q1256,0)</f>
        <v>0.0117653021221666</v>
      </c>
      <c r="U1256" s="13" t="n">
        <f aca="false">F1256-E1256</f>
        <v>28</v>
      </c>
      <c r="V1256" s="13" t="n">
        <f aca="false">G1256-F1256</f>
        <v>4</v>
      </c>
      <c r="W1256" s="13" t="n">
        <f aca="false">G1256-E1256</f>
        <v>32</v>
      </c>
      <c r="X1256" s="10" t="n">
        <f aca="false">YEAR(E1256)</f>
        <v>2018</v>
      </c>
      <c r="Y1256" s="0" t="str">
        <f aca="false">TEXT(E1256,"yyyy-mm")</f>
        <v>2018-10</v>
      </c>
      <c r="Z1256" s="0" t="str">
        <f aca="false">"Q"&amp;ROUNDUP(MONTH(E1256)/3,0)&amp;"-"&amp;YEAR(E1256)</f>
        <v>Q4-2018</v>
      </c>
    </row>
    <row r="1257" customFormat="false" ht="14.25" hidden="false" customHeight="false" outlineLevel="0" collapsed="false">
      <c r="A1257" s="0" t="s">
        <v>1299</v>
      </c>
      <c r="B1257" s="0" t="s">
        <v>34</v>
      </c>
      <c r="C1257" s="0" t="s">
        <v>79</v>
      </c>
      <c r="D1257" s="9" t="n">
        <v>43300</v>
      </c>
      <c r="E1257" s="9" t="n">
        <v>43402</v>
      </c>
      <c r="F1257" s="9" t="n">
        <v>43414</v>
      </c>
      <c r="G1257" s="9" t="n">
        <v>43420</v>
      </c>
      <c r="H1257" s="10" t="s">
        <v>36</v>
      </c>
      <c r="I1257" s="0" t="n">
        <v>5</v>
      </c>
      <c r="J1257" s="0" t="n">
        <v>37</v>
      </c>
      <c r="K1257" s="0" t="n">
        <v>66</v>
      </c>
      <c r="L1257" s="0" t="n">
        <v>24</v>
      </c>
      <c r="M1257" s="0" t="n">
        <v>5</v>
      </c>
      <c r="N1257" s="11" t="n">
        <v>0.075</v>
      </c>
      <c r="O1257" s="12" t="n">
        <v>1132.23</v>
      </c>
      <c r="P1257" s="12" t="n">
        <v>2633.1</v>
      </c>
      <c r="Q1257" s="12" t="n">
        <f aca="false">M1257*P1257*(1-N1257)</f>
        <v>12178.0875</v>
      </c>
      <c r="R1257" s="12" t="n">
        <f aca="false">M1257*O1257</f>
        <v>5661.15</v>
      </c>
      <c r="S1257" s="12" t="n">
        <f aca="false">Q1257-R1257</f>
        <v>6516.9375</v>
      </c>
      <c r="T1257" s="11" t="n">
        <f aca="false">IFERROR(S1257/Q1257,0)</f>
        <v>0.535136366855633</v>
      </c>
      <c r="U1257" s="13" t="n">
        <f aca="false">F1257-E1257</f>
        <v>12</v>
      </c>
      <c r="V1257" s="13" t="n">
        <f aca="false">G1257-F1257</f>
        <v>6</v>
      </c>
      <c r="W1257" s="13" t="n">
        <f aca="false">G1257-E1257</f>
        <v>18</v>
      </c>
      <c r="X1257" s="10" t="n">
        <f aca="false">YEAR(E1257)</f>
        <v>2018</v>
      </c>
      <c r="Y1257" s="0" t="str">
        <f aca="false">TEXT(E1257,"yyyy-mm")</f>
        <v>2018-10</v>
      </c>
      <c r="Z1257" s="0" t="str">
        <f aca="false">"Q"&amp;ROUNDUP(MONTH(E1257)/3,0)&amp;"-"&amp;YEAR(E1257)</f>
        <v>Q4-2018</v>
      </c>
    </row>
    <row r="1258" customFormat="false" ht="14.25" hidden="false" customHeight="false" outlineLevel="0" collapsed="false">
      <c r="A1258" s="0" t="s">
        <v>1300</v>
      </c>
      <c r="B1258" s="0" t="s">
        <v>34</v>
      </c>
      <c r="C1258" s="0" t="s">
        <v>35</v>
      </c>
      <c r="D1258" s="9" t="n">
        <v>43300</v>
      </c>
      <c r="E1258" s="9" t="n">
        <v>43402</v>
      </c>
      <c r="F1258" s="9" t="n">
        <v>43417</v>
      </c>
      <c r="G1258" s="9" t="n">
        <v>43421</v>
      </c>
      <c r="H1258" s="10" t="s">
        <v>36</v>
      </c>
      <c r="I1258" s="0" t="n">
        <v>4</v>
      </c>
      <c r="J1258" s="0" t="n">
        <v>20</v>
      </c>
      <c r="K1258" s="0" t="n">
        <v>241</v>
      </c>
      <c r="L1258" s="0" t="n">
        <v>39</v>
      </c>
      <c r="M1258" s="0" t="n">
        <v>8</v>
      </c>
      <c r="N1258" s="11" t="n">
        <v>0.1</v>
      </c>
      <c r="O1258" s="12" t="n">
        <v>1389.31</v>
      </c>
      <c r="P1258" s="12" t="n">
        <v>2894.4</v>
      </c>
      <c r="Q1258" s="12" t="n">
        <f aca="false">M1258*P1258*(1-N1258)</f>
        <v>20839.68</v>
      </c>
      <c r="R1258" s="12" t="n">
        <f aca="false">M1258*O1258</f>
        <v>11114.48</v>
      </c>
      <c r="S1258" s="12" t="n">
        <f aca="false">Q1258-R1258</f>
        <v>9725.2</v>
      </c>
      <c r="T1258" s="11" t="n">
        <f aca="false">IFERROR(S1258/Q1258,0)</f>
        <v>0.466667434432774</v>
      </c>
      <c r="U1258" s="13" t="n">
        <f aca="false">F1258-E1258</f>
        <v>15</v>
      </c>
      <c r="V1258" s="13" t="n">
        <f aca="false">G1258-F1258</f>
        <v>4</v>
      </c>
      <c r="W1258" s="13" t="n">
        <f aca="false">G1258-E1258</f>
        <v>19</v>
      </c>
      <c r="X1258" s="10" t="n">
        <f aca="false">YEAR(E1258)</f>
        <v>2018</v>
      </c>
      <c r="Y1258" s="0" t="str">
        <f aca="false">TEXT(E1258,"yyyy-mm")</f>
        <v>2018-10</v>
      </c>
      <c r="Z1258" s="0" t="str">
        <f aca="false">"Q"&amp;ROUNDUP(MONTH(E1258)/3,0)&amp;"-"&amp;YEAR(E1258)</f>
        <v>Q4-2018</v>
      </c>
    </row>
    <row r="1259" customFormat="false" ht="14.25" hidden="false" customHeight="false" outlineLevel="0" collapsed="false">
      <c r="A1259" s="0" t="s">
        <v>1301</v>
      </c>
      <c r="B1259" s="0" t="s">
        <v>41</v>
      </c>
      <c r="C1259" s="0" t="s">
        <v>58</v>
      </c>
      <c r="D1259" s="9" t="n">
        <v>43300</v>
      </c>
      <c r="E1259" s="9" t="n">
        <v>43402</v>
      </c>
      <c r="F1259" s="9" t="n">
        <v>43411</v>
      </c>
      <c r="G1259" s="9" t="n">
        <v>43420</v>
      </c>
      <c r="H1259" s="10" t="s">
        <v>36</v>
      </c>
      <c r="I1259" s="0" t="n">
        <v>23</v>
      </c>
      <c r="J1259" s="0" t="n">
        <v>5</v>
      </c>
      <c r="K1259" s="0" t="n">
        <v>334</v>
      </c>
      <c r="L1259" s="0" t="n">
        <v>23</v>
      </c>
      <c r="M1259" s="0" t="n">
        <v>8</v>
      </c>
      <c r="N1259" s="11" t="n">
        <v>0.075</v>
      </c>
      <c r="O1259" s="12" t="n">
        <v>600.99</v>
      </c>
      <c r="P1259" s="12" t="n">
        <v>871</v>
      </c>
      <c r="Q1259" s="12" t="n">
        <f aca="false">M1259*P1259*(1-N1259)</f>
        <v>6445.4</v>
      </c>
      <c r="R1259" s="12" t="n">
        <f aca="false">M1259*O1259</f>
        <v>4807.92</v>
      </c>
      <c r="S1259" s="12" t="n">
        <f aca="false">Q1259-R1259</f>
        <v>1637.48</v>
      </c>
      <c r="T1259" s="11" t="n">
        <f aca="false">IFERROR(S1259/Q1259,0)</f>
        <v>0.254054054054054</v>
      </c>
      <c r="U1259" s="13" t="n">
        <f aca="false">F1259-E1259</f>
        <v>9</v>
      </c>
      <c r="V1259" s="13" t="n">
        <f aca="false">G1259-F1259</f>
        <v>9</v>
      </c>
      <c r="W1259" s="13" t="n">
        <f aca="false">G1259-E1259</f>
        <v>18</v>
      </c>
      <c r="X1259" s="10" t="n">
        <f aca="false">YEAR(E1259)</f>
        <v>2018</v>
      </c>
      <c r="Y1259" s="0" t="str">
        <f aca="false">TEXT(E1259,"yyyy-mm")</f>
        <v>2018-10</v>
      </c>
      <c r="Z1259" s="0" t="str">
        <f aca="false">"Q"&amp;ROUNDUP(MONTH(E1259)/3,0)&amp;"-"&amp;YEAR(E1259)</f>
        <v>Q4-2018</v>
      </c>
    </row>
    <row r="1260" customFormat="false" ht="14.25" hidden="false" customHeight="false" outlineLevel="0" collapsed="false">
      <c r="A1260" s="0" t="s">
        <v>1302</v>
      </c>
      <c r="B1260" s="0" t="s">
        <v>34</v>
      </c>
      <c r="C1260" s="0" t="s">
        <v>39</v>
      </c>
      <c r="D1260" s="9" t="n">
        <v>43300</v>
      </c>
      <c r="E1260" s="9" t="n">
        <v>43402</v>
      </c>
      <c r="F1260" s="9" t="n">
        <v>43406</v>
      </c>
      <c r="G1260" s="9" t="n">
        <v>43413</v>
      </c>
      <c r="H1260" s="10" t="s">
        <v>36</v>
      </c>
      <c r="I1260" s="0" t="n">
        <v>6</v>
      </c>
      <c r="J1260" s="0" t="n">
        <v>31</v>
      </c>
      <c r="K1260" s="0" t="n">
        <v>100</v>
      </c>
      <c r="L1260" s="0" t="n">
        <v>9</v>
      </c>
      <c r="M1260" s="0" t="n">
        <v>2</v>
      </c>
      <c r="N1260" s="11" t="n">
        <v>0.05</v>
      </c>
      <c r="O1260" s="12" t="n">
        <v>548.26</v>
      </c>
      <c r="P1260" s="12" t="n">
        <v>1118.9</v>
      </c>
      <c r="Q1260" s="12" t="n">
        <f aca="false">M1260*P1260*(1-N1260)</f>
        <v>2125.91</v>
      </c>
      <c r="R1260" s="12" t="n">
        <f aca="false">M1260*O1260</f>
        <v>1096.52</v>
      </c>
      <c r="S1260" s="12" t="n">
        <f aca="false">Q1260-R1260</f>
        <v>1029.39</v>
      </c>
      <c r="T1260" s="11" t="n">
        <f aca="false">IFERROR(S1260/Q1260,0)</f>
        <v>0.484211467089388</v>
      </c>
      <c r="U1260" s="13" t="n">
        <f aca="false">F1260-E1260</f>
        <v>4</v>
      </c>
      <c r="V1260" s="13" t="n">
        <f aca="false">G1260-F1260</f>
        <v>7</v>
      </c>
      <c r="W1260" s="13" t="n">
        <f aca="false">G1260-E1260</f>
        <v>11</v>
      </c>
      <c r="X1260" s="10" t="n">
        <f aca="false">YEAR(E1260)</f>
        <v>2018</v>
      </c>
      <c r="Y1260" s="0" t="str">
        <f aca="false">TEXT(E1260,"yyyy-mm")</f>
        <v>2018-10</v>
      </c>
      <c r="Z1260" s="0" t="str">
        <f aca="false">"Q"&amp;ROUNDUP(MONTH(E1260)/3,0)&amp;"-"&amp;YEAR(E1260)</f>
        <v>Q4-2018</v>
      </c>
    </row>
    <row r="1261" customFormat="false" ht="14.25" hidden="false" customHeight="false" outlineLevel="0" collapsed="false">
      <c r="A1261" s="0" t="s">
        <v>1303</v>
      </c>
      <c r="B1261" s="0" t="s">
        <v>41</v>
      </c>
      <c r="C1261" s="0" t="s">
        <v>39</v>
      </c>
      <c r="D1261" s="9" t="n">
        <v>43300</v>
      </c>
      <c r="E1261" s="9" t="n">
        <v>43402</v>
      </c>
      <c r="F1261" s="9" t="n">
        <v>43428</v>
      </c>
      <c r="G1261" s="9" t="n">
        <v>43434</v>
      </c>
      <c r="H1261" s="10" t="s">
        <v>36</v>
      </c>
      <c r="I1261" s="0" t="n">
        <v>25</v>
      </c>
      <c r="J1261" s="0" t="n">
        <v>6</v>
      </c>
      <c r="K1261" s="0" t="n">
        <v>95</v>
      </c>
      <c r="L1261" s="0" t="n">
        <v>33</v>
      </c>
      <c r="M1261" s="0" t="n">
        <v>4</v>
      </c>
      <c r="N1261" s="11" t="n">
        <v>0.15</v>
      </c>
      <c r="O1261" s="12" t="n">
        <v>1768.13</v>
      </c>
      <c r="P1261" s="12" t="n">
        <v>3048.5</v>
      </c>
      <c r="Q1261" s="12" t="n">
        <f aca="false">M1261*P1261*(1-N1261)</f>
        <v>10364.9</v>
      </c>
      <c r="R1261" s="12" t="n">
        <f aca="false">M1261*O1261</f>
        <v>7072.52</v>
      </c>
      <c r="S1261" s="12" t="n">
        <f aca="false">Q1261-R1261</f>
        <v>3292.38</v>
      </c>
      <c r="T1261" s="11" t="n">
        <f aca="false">IFERROR(S1261/Q1261,0)</f>
        <v>0.317647058823529</v>
      </c>
      <c r="U1261" s="13" t="n">
        <f aca="false">F1261-E1261</f>
        <v>26</v>
      </c>
      <c r="V1261" s="13" t="n">
        <f aca="false">G1261-F1261</f>
        <v>6</v>
      </c>
      <c r="W1261" s="13" t="n">
        <f aca="false">G1261-E1261</f>
        <v>32</v>
      </c>
      <c r="X1261" s="10" t="n">
        <f aca="false">YEAR(E1261)</f>
        <v>2018</v>
      </c>
      <c r="Y1261" s="0" t="str">
        <f aca="false">TEXT(E1261,"yyyy-mm")</f>
        <v>2018-10</v>
      </c>
      <c r="Z1261" s="0" t="str">
        <f aca="false">"Q"&amp;ROUNDUP(MONTH(E1261)/3,0)&amp;"-"&amp;YEAR(E1261)</f>
        <v>Q4-2018</v>
      </c>
    </row>
    <row r="1262" customFormat="false" ht="14.25" hidden="false" customHeight="false" outlineLevel="0" collapsed="false">
      <c r="A1262" s="0" t="s">
        <v>1304</v>
      </c>
      <c r="B1262" s="0" t="s">
        <v>38</v>
      </c>
      <c r="C1262" s="0" t="s">
        <v>46</v>
      </c>
      <c r="D1262" s="9" t="n">
        <v>43300</v>
      </c>
      <c r="E1262" s="9" t="n">
        <v>43402</v>
      </c>
      <c r="F1262" s="9" t="n">
        <v>43407</v>
      </c>
      <c r="G1262" s="9" t="n">
        <v>43411</v>
      </c>
      <c r="H1262" s="10" t="s">
        <v>36</v>
      </c>
      <c r="I1262" s="0" t="n">
        <v>19</v>
      </c>
      <c r="J1262" s="0" t="n">
        <v>34</v>
      </c>
      <c r="K1262" s="0" t="n">
        <v>283</v>
      </c>
      <c r="L1262" s="0" t="n">
        <v>8</v>
      </c>
      <c r="M1262" s="0" t="n">
        <v>2</v>
      </c>
      <c r="N1262" s="11" t="n">
        <v>0.1</v>
      </c>
      <c r="O1262" s="12" t="n">
        <v>1539.86</v>
      </c>
      <c r="P1262" s="12" t="n">
        <v>3276.3</v>
      </c>
      <c r="Q1262" s="12" t="n">
        <f aca="false">M1262*P1262*(1-N1262)</f>
        <v>5897.34</v>
      </c>
      <c r="R1262" s="12" t="n">
        <f aca="false">M1262*O1262</f>
        <v>3079.72</v>
      </c>
      <c r="S1262" s="12" t="n">
        <f aca="false">Q1262-R1262</f>
        <v>2817.62</v>
      </c>
      <c r="T1262" s="11" t="n">
        <f aca="false">IFERROR(S1262/Q1262,0)</f>
        <v>0.477778116913727</v>
      </c>
      <c r="U1262" s="13" t="n">
        <f aca="false">F1262-E1262</f>
        <v>5</v>
      </c>
      <c r="V1262" s="13" t="n">
        <f aca="false">G1262-F1262</f>
        <v>4</v>
      </c>
      <c r="W1262" s="13" t="n">
        <f aca="false">G1262-E1262</f>
        <v>9</v>
      </c>
      <c r="X1262" s="10" t="n">
        <f aca="false">YEAR(E1262)</f>
        <v>2018</v>
      </c>
      <c r="Y1262" s="0" t="str">
        <f aca="false">TEXT(E1262,"yyyy-mm")</f>
        <v>2018-10</v>
      </c>
      <c r="Z1262" s="0" t="str">
        <f aca="false">"Q"&amp;ROUNDUP(MONTH(E1262)/3,0)&amp;"-"&amp;YEAR(E1262)</f>
        <v>Q4-2018</v>
      </c>
    </row>
    <row r="1263" customFormat="false" ht="14.25" hidden="false" customHeight="false" outlineLevel="0" collapsed="false">
      <c r="A1263" s="0" t="s">
        <v>1305</v>
      </c>
      <c r="B1263" s="0" t="s">
        <v>38</v>
      </c>
      <c r="C1263" s="0" t="s">
        <v>46</v>
      </c>
      <c r="D1263" s="9" t="n">
        <v>43300</v>
      </c>
      <c r="E1263" s="9" t="n">
        <v>43402</v>
      </c>
      <c r="F1263" s="9" t="n">
        <v>43420</v>
      </c>
      <c r="G1263" s="9" t="n">
        <v>43424</v>
      </c>
      <c r="H1263" s="10" t="s">
        <v>36</v>
      </c>
      <c r="I1263" s="0" t="n">
        <v>13</v>
      </c>
      <c r="J1263" s="0" t="n">
        <v>16</v>
      </c>
      <c r="K1263" s="0" t="n">
        <v>279</v>
      </c>
      <c r="L1263" s="0" t="n">
        <v>44</v>
      </c>
      <c r="M1263" s="0" t="n">
        <v>4</v>
      </c>
      <c r="N1263" s="11" t="n">
        <v>0.2</v>
      </c>
      <c r="O1263" s="12" t="n">
        <v>520.86</v>
      </c>
      <c r="P1263" s="12" t="n">
        <v>1132.3</v>
      </c>
      <c r="Q1263" s="12" t="n">
        <f aca="false">M1263*P1263*(1-N1263)</f>
        <v>3623.36</v>
      </c>
      <c r="R1263" s="12" t="n">
        <f aca="false">M1263*O1263</f>
        <v>2083.44</v>
      </c>
      <c r="S1263" s="12" t="n">
        <f aca="false">Q1263-R1263</f>
        <v>1539.92</v>
      </c>
      <c r="T1263" s="11" t="n">
        <f aca="false">IFERROR(S1263/Q1263,0)</f>
        <v>0.424997792104566</v>
      </c>
      <c r="U1263" s="13" t="n">
        <f aca="false">F1263-E1263</f>
        <v>18</v>
      </c>
      <c r="V1263" s="13" t="n">
        <f aca="false">G1263-F1263</f>
        <v>4</v>
      </c>
      <c r="W1263" s="13" t="n">
        <f aca="false">G1263-E1263</f>
        <v>22</v>
      </c>
      <c r="X1263" s="10" t="n">
        <f aca="false">YEAR(E1263)</f>
        <v>2018</v>
      </c>
      <c r="Y1263" s="0" t="str">
        <f aca="false">TEXT(E1263,"yyyy-mm")</f>
        <v>2018-10</v>
      </c>
      <c r="Z1263" s="0" t="str">
        <f aca="false">"Q"&amp;ROUNDUP(MONTH(E1263)/3,0)&amp;"-"&amp;YEAR(E1263)</f>
        <v>Q4-2018</v>
      </c>
    </row>
    <row r="1264" customFormat="false" ht="14.25" hidden="false" customHeight="false" outlineLevel="0" collapsed="false">
      <c r="A1264" s="0" t="s">
        <v>1306</v>
      </c>
      <c r="B1264" s="0" t="s">
        <v>38</v>
      </c>
      <c r="C1264" s="0" t="s">
        <v>39</v>
      </c>
      <c r="D1264" s="9" t="n">
        <v>43300</v>
      </c>
      <c r="E1264" s="9" t="n">
        <v>43402</v>
      </c>
      <c r="F1264" s="9" t="n">
        <v>43417</v>
      </c>
      <c r="G1264" s="9" t="n">
        <v>43423</v>
      </c>
      <c r="H1264" s="10" t="s">
        <v>36</v>
      </c>
      <c r="I1264" s="0" t="n">
        <v>14</v>
      </c>
      <c r="J1264" s="0" t="n">
        <v>5</v>
      </c>
      <c r="K1264" s="0" t="n">
        <v>143</v>
      </c>
      <c r="L1264" s="0" t="n">
        <v>27</v>
      </c>
      <c r="M1264" s="0" t="n">
        <v>5</v>
      </c>
      <c r="N1264" s="11" t="n">
        <v>0.075</v>
      </c>
      <c r="O1264" s="12" t="n">
        <v>762.19</v>
      </c>
      <c r="P1264" s="12" t="n">
        <v>964.8</v>
      </c>
      <c r="Q1264" s="12" t="n">
        <f aca="false">M1264*P1264*(1-N1264)</f>
        <v>4462.2</v>
      </c>
      <c r="R1264" s="12" t="n">
        <f aca="false">M1264*O1264</f>
        <v>3810.95</v>
      </c>
      <c r="S1264" s="12" t="n">
        <f aca="false">Q1264-R1264</f>
        <v>651.25</v>
      </c>
      <c r="T1264" s="11" t="n">
        <f aca="false">IFERROR(S1264/Q1264,0)</f>
        <v>0.145948186992963</v>
      </c>
      <c r="U1264" s="13" t="n">
        <f aca="false">F1264-E1264</f>
        <v>15</v>
      </c>
      <c r="V1264" s="13" t="n">
        <f aca="false">G1264-F1264</f>
        <v>6</v>
      </c>
      <c r="W1264" s="13" t="n">
        <f aca="false">G1264-E1264</f>
        <v>21</v>
      </c>
      <c r="X1264" s="10" t="n">
        <f aca="false">YEAR(E1264)</f>
        <v>2018</v>
      </c>
      <c r="Y1264" s="0" t="str">
        <f aca="false">TEXT(E1264,"yyyy-mm")</f>
        <v>2018-10</v>
      </c>
      <c r="Z1264" s="0" t="str">
        <f aca="false">"Q"&amp;ROUNDUP(MONTH(E1264)/3,0)&amp;"-"&amp;YEAR(E1264)</f>
        <v>Q4-2018</v>
      </c>
    </row>
    <row r="1265" customFormat="false" ht="14.25" hidden="false" customHeight="false" outlineLevel="0" collapsed="false">
      <c r="A1265" s="0" t="s">
        <v>1307</v>
      </c>
      <c r="B1265" s="0" t="s">
        <v>34</v>
      </c>
      <c r="C1265" s="0" t="s">
        <v>48</v>
      </c>
      <c r="D1265" s="9" t="n">
        <v>43300</v>
      </c>
      <c r="E1265" s="9" t="n">
        <v>43402</v>
      </c>
      <c r="F1265" s="9" t="n">
        <v>43427</v>
      </c>
      <c r="G1265" s="9" t="n">
        <v>43437</v>
      </c>
      <c r="H1265" s="10" t="s">
        <v>36</v>
      </c>
      <c r="I1265" s="0" t="n">
        <v>8</v>
      </c>
      <c r="J1265" s="0" t="n">
        <v>32</v>
      </c>
      <c r="K1265" s="0" t="n">
        <v>57</v>
      </c>
      <c r="L1265" s="0" t="n">
        <v>25</v>
      </c>
      <c r="M1265" s="0" t="n">
        <v>6</v>
      </c>
      <c r="N1265" s="11" t="n">
        <v>0.15</v>
      </c>
      <c r="O1265" s="12" t="n">
        <v>155.44</v>
      </c>
      <c r="P1265" s="12" t="n">
        <v>268</v>
      </c>
      <c r="Q1265" s="12" t="n">
        <f aca="false">M1265*P1265*(1-N1265)</f>
        <v>1366.8</v>
      </c>
      <c r="R1265" s="12" t="n">
        <f aca="false">M1265*O1265</f>
        <v>932.64</v>
      </c>
      <c r="S1265" s="12" t="n">
        <f aca="false">Q1265-R1265</f>
        <v>434.16</v>
      </c>
      <c r="T1265" s="11" t="n">
        <f aca="false">IFERROR(S1265/Q1265,0)</f>
        <v>0.317647058823529</v>
      </c>
      <c r="U1265" s="13" t="n">
        <f aca="false">F1265-E1265</f>
        <v>25</v>
      </c>
      <c r="V1265" s="13" t="n">
        <f aca="false">G1265-F1265</f>
        <v>10</v>
      </c>
      <c r="W1265" s="13" t="n">
        <f aca="false">G1265-E1265</f>
        <v>35</v>
      </c>
      <c r="X1265" s="10" t="n">
        <f aca="false">YEAR(E1265)</f>
        <v>2018</v>
      </c>
      <c r="Y1265" s="0" t="str">
        <f aca="false">TEXT(E1265,"yyyy-mm")</f>
        <v>2018-10</v>
      </c>
      <c r="Z1265" s="0" t="str">
        <f aca="false">"Q"&amp;ROUNDUP(MONTH(E1265)/3,0)&amp;"-"&amp;YEAR(E1265)</f>
        <v>Q4-2018</v>
      </c>
    </row>
    <row r="1266" customFormat="false" ht="14.25" hidden="false" customHeight="false" outlineLevel="0" collapsed="false">
      <c r="A1266" s="0" t="s">
        <v>1308</v>
      </c>
      <c r="B1266" s="0" t="s">
        <v>41</v>
      </c>
      <c r="C1266" s="0" t="s">
        <v>35</v>
      </c>
      <c r="D1266" s="9" t="n">
        <v>43300</v>
      </c>
      <c r="E1266" s="9" t="n">
        <v>43402</v>
      </c>
      <c r="F1266" s="9" t="n">
        <v>43415</v>
      </c>
      <c r="G1266" s="9" t="n">
        <v>43416</v>
      </c>
      <c r="H1266" s="10" t="s">
        <v>36</v>
      </c>
      <c r="I1266" s="0" t="n">
        <v>22</v>
      </c>
      <c r="J1266" s="0" t="n">
        <v>28</v>
      </c>
      <c r="K1266" s="0" t="n">
        <v>210</v>
      </c>
      <c r="L1266" s="0" t="n">
        <v>45</v>
      </c>
      <c r="M1266" s="0" t="n">
        <v>1</v>
      </c>
      <c r="N1266" s="11" t="n">
        <v>0.2</v>
      </c>
      <c r="O1266" s="12" t="n">
        <v>665.18</v>
      </c>
      <c r="P1266" s="12" t="n">
        <v>978.2</v>
      </c>
      <c r="Q1266" s="12" t="n">
        <f aca="false">M1266*P1266*(1-N1266)</f>
        <v>782.56</v>
      </c>
      <c r="R1266" s="12" t="n">
        <f aca="false">M1266*O1266</f>
        <v>665.18</v>
      </c>
      <c r="S1266" s="12" t="n">
        <f aca="false">Q1266-R1266</f>
        <v>117.38</v>
      </c>
      <c r="T1266" s="11" t="n">
        <f aca="false">IFERROR(S1266/Q1266,0)</f>
        <v>0.149994888570845</v>
      </c>
      <c r="U1266" s="13" t="n">
        <f aca="false">F1266-E1266</f>
        <v>13</v>
      </c>
      <c r="V1266" s="13" t="n">
        <f aca="false">G1266-F1266</f>
        <v>1</v>
      </c>
      <c r="W1266" s="13" t="n">
        <f aca="false">G1266-E1266</f>
        <v>14</v>
      </c>
      <c r="X1266" s="10" t="n">
        <f aca="false">YEAR(E1266)</f>
        <v>2018</v>
      </c>
      <c r="Y1266" s="0" t="str">
        <f aca="false">TEXT(E1266,"yyyy-mm")</f>
        <v>2018-10</v>
      </c>
      <c r="Z1266" s="0" t="str">
        <f aca="false">"Q"&amp;ROUNDUP(MONTH(E1266)/3,0)&amp;"-"&amp;YEAR(E1266)</f>
        <v>Q4-2018</v>
      </c>
    </row>
    <row r="1267" customFormat="false" ht="14.25" hidden="false" customHeight="false" outlineLevel="0" collapsed="false">
      <c r="A1267" s="0" t="s">
        <v>1309</v>
      </c>
      <c r="B1267" s="0" t="s">
        <v>38</v>
      </c>
      <c r="C1267" s="0" t="s">
        <v>48</v>
      </c>
      <c r="D1267" s="9" t="n">
        <v>43300</v>
      </c>
      <c r="E1267" s="9" t="n">
        <v>43402</v>
      </c>
      <c r="F1267" s="9" t="n">
        <v>43409</v>
      </c>
      <c r="G1267" s="9" t="n">
        <v>43412</v>
      </c>
      <c r="H1267" s="10" t="s">
        <v>36</v>
      </c>
      <c r="I1267" s="0" t="n">
        <v>15</v>
      </c>
      <c r="J1267" s="0" t="n">
        <v>29</v>
      </c>
      <c r="K1267" s="0" t="n">
        <v>45</v>
      </c>
      <c r="L1267" s="0" t="n">
        <v>44</v>
      </c>
      <c r="M1267" s="0" t="n">
        <v>2</v>
      </c>
      <c r="N1267" s="11" t="n">
        <v>0.2</v>
      </c>
      <c r="O1267" s="12" t="n">
        <v>2672.09</v>
      </c>
      <c r="P1267" s="12" t="n">
        <v>3872.6</v>
      </c>
      <c r="Q1267" s="12" t="n">
        <f aca="false">M1267*P1267*(1-N1267)</f>
        <v>6196.16</v>
      </c>
      <c r="R1267" s="12" t="n">
        <f aca="false">M1267*O1267</f>
        <v>5344.18</v>
      </c>
      <c r="S1267" s="12" t="n">
        <f aca="false">Q1267-R1267</f>
        <v>851.98</v>
      </c>
      <c r="T1267" s="11" t="n">
        <f aca="false">IFERROR(S1267/Q1267,0)</f>
        <v>0.137501291122243</v>
      </c>
      <c r="U1267" s="13" t="n">
        <f aca="false">F1267-E1267</f>
        <v>7</v>
      </c>
      <c r="V1267" s="13" t="n">
        <f aca="false">G1267-F1267</f>
        <v>3</v>
      </c>
      <c r="W1267" s="13" t="n">
        <f aca="false">G1267-E1267</f>
        <v>10</v>
      </c>
      <c r="X1267" s="10" t="n">
        <f aca="false">YEAR(E1267)</f>
        <v>2018</v>
      </c>
      <c r="Y1267" s="0" t="str">
        <f aca="false">TEXT(E1267,"yyyy-mm")</f>
        <v>2018-10</v>
      </c>
      <c r="Z1267" s="0" t="str">
        <f aca="false">"Q"&amp;ROUNDUP(MONTH(E1267)/3,0)&amp;"-"&amp;YEAR(E1267)</f>
        <v>Q4-2018</v>
      </c>
    </row>
    <row r="1268" customFormat="false" ht="14.25" hidden="false" customHeight="false" outlineLevel="0" collapsed="false">
      <c r="A1268" s="0" t="s">
        <v>1310</v>
      </c>
      <c r="B1268" s="0" t="s">
        <v>38</v>
      </c>
      <c r="C1268" s="0" t="s">
        <v>39</v>
      </c>
      <c r="D1268" s="9" t="n">
        <v>43300</v>
      </c>
      <c r="E1268" s="9" t="n">
        <v>43403</v>
      </c>
      <c r="F1268" s="9" t="n">
        <v>43426</v>
      </c>
      <c r="G1268" s="9" t="n">
        <v>43429</v>
      </c>
      <c r="H1268" s="10" t="s">
        <v>36</v>
      </c>
      <c r="I1268" s="0" t="n">
        <v>17</v>
      </c>
      <c r="J1268" s="0" t="n">
        <v>43</v>
      </c>
      <c r="K1268" s="0" t="n">
        <v>100</v>
      </c>
      <c r="L1268" s="0" t="n">
        <v>34</v>
      </c>
      <c r="M1268" s="0" t="n">
        <v>1</v>
      </c>
      <c r="N1268" s="11" t="n">
        <v>0.2</v>
      </c>
      <c r="O1268" s="12" t="n">
        <v>2511.5</v>
      </c>
      <c r="P1268" s="12" t="n">
        <v>2954.7</v>
      </c>
      <c r="Q1268" s="12" t="n">
        <f aca="false">M1268*P1268*(1-N1268)</f>
        <v>2363.76</v>
      </c>
      <c r="R1268" s="12" t="n">
        <f aca="false">M1268*O1268</f>
        <v>2511.5</v>
      </c>
      <c r="S1268" s="12" t="n">
        <f aca="false">Q1268-R1268</f>
        <v>-147.74</v>
      </c>
      <c r="T1268" s="11" t="n">
        <f aca="false">IFERROR(S1268/Q1268,0)</f>
        <v>-0.0625021152739704</v>
      </c>
      <c r="U1268" s="13" t="n">
        <f aca="false">F1268-E1268</f>
        <v>23</v>
      </c>
      <c r="V1268" s="13" t="n">
        <f aca="false">G1268-F1268</f>
        <v>3</v>
      </c>
      <c r="W1268" s="13" t="n">
        <f aca="false">G1268-E1268</f>
        <v>26</v>
      </c>
      <c r="X1268" s="10" t="n">
        <f aca="false">YEAR(E1268)</f>
        <v>2018</v>
      </c>
      <c r="Y1268" s="0" t="str">
        <f aca="false">TEXT(E1268,"yyyy-mm")</f>
        <v>2018-10</v>
      </c>
      <c r="Z1268" s="0" t="str">
        <f aca="false">"Q"&amp;ROUNDUP(MONTH(E1268)/3,0)&amp;"-"&amp;YEAR(E1268)</f>
        <v>Q4-2018</v>
      </c>
    </row>
    <row r="1269" customFormat="false" ht="14.25" hidden="false" customHeight="false" outlineLevel="0" collapsed="false">
      <c r="A1269" s="0" t="s">
        <v>1311</v>
      </c>
      <c r="B1269" s="0" t="s">
        <v>38</v>
      </c>
      <c r="C1269" s="0" t="s">
        <v>46</v>
      </c>
      <c r="D1269" s="9" t="n">
        <v>43300</v>
      </c>
      <c r="E1269" s="9" t="n">
        <v>43403</v>
      </c>
      <c r="F1269" s="9" t="n">
        <v>43408</v>
      </c>
      <c r="G1269" s="9" t="n">
        <v>43415</v>
      </c>
      <c r="H1269" s="10" t="s">
        <v>36</v>
      </c>
      <c r="I1269" s="0" t="n">
        <v>14</v>
      </c>
      <c r="J1269" s="0" t="n">
        <v>47</v>
      </c>
      <c r="K1269" s="0" t="n">
        <v>315</v>
      </c>
      <c r="L1269" s="0" t="n">
        <v>39</v>
      </c>
      <c r="M1269" s="0" t="n">
        <v>1</v>
      </c>
      <c r="N1269" s="11" t="n">
        <v>0.1</v>
      </c>
      <c r="O1269" s="12" t="n">
        <v>1330.29</v>
      </c>
      <c r="P1269" s="12" t="n">
        <v>2418.7</v>
      </c>
      <c r="Q1269" s="12" t="n">
        <f aca="false">M1269*P1269*(1-N1269)</f>
        <v>2176.83</v>
      </c>
      <c r="R1269" s="12" t="n">
        <f aca="false">M1269*O1269</f>
        <v>1330.29</v>
      </c>
      <c r="S1269" s="12" t="n">
        <f aca="false">Q1269-R1269</f>
        <v>846.54</v>
      </c>
      <c r="T1269" s="11" t="n">
        <f aca="false">IFERROR(S1269/Q1269,0)</f>
        <v>0.388886591970893</v>
      </c>
      <c r="U1269" s="13" t="n">
        <f aca="false">F1269-E1269</f>
        <v>5</v>
      </c>
      <c r="V1269" s="13" t="n">
        <f aca="false">G1269-F1269</f>
        <v>7</v>
      </c>
      <c r="W1269" s="13" t="n">
        <f aca="false">G1269-E1269</f>
        <v>12</v>
      </c>
      <c r="X1269" s="10" t="n">
        <f aca="false">YEAR(E1269)</f>
        <v>2018</v>
      </c>
      <c r="Y1269" s="0" t="str">
        <f aca="false">TEXT(E1269,"yyyy-mm")</f>
        <v>2018-10</v>
      </c>
      <c r="Z1269" s="0" t="str">
        <f aca="false">"Q"&amp;ROUNDUP(MONTH(E1269)/3,0)&amp;"-"&amp;YEAR(E1269)</f>
        <v>Q4-2018</v>
      </c>
    </row>
    <row r="1270" customFormat="false" ht="14.25" hidden="false" customHeight="false" outlineLevel="0" collapsed="false">
      <c r="A1270" s="0" t="s">
        <v>1312</v>
      </c>
      <c r="B1270" s="0" t="s">
        <v>43</v>
      </c>
      <c r="C1270" s="0" t="s">
        <v>35</v>
      </c>
      <c r="D1270" s="9" t="n">
        <v>43300</v>
      </c>
      <c r="E1270" s="9" t="n">
        <v>43403</v>
      </c>
      <c r="F1270" s="9" t="n">
        <v>43417</v>
      </c>
      <c r="G1270" s="9" t="n">
        <v>43420</v>
      </c>
      <c r="H1270" s="10" t="s">
        <v>36</v>
      </c>
      <c r="I1270" s="0" t="n">
        <v>26</v>
      </c>
      <c r="J1270" s="0" t="n">
        <v>11</v>
      </c>
      <c r="K1270" s="0" t="n">
        <v>246</v>
      </c>
      <c r="L1270" s="0" t="n">
        <v>4</v>
      </c>
      <c r="M1270" s="0" t="n">
        <v>4</v>
      </c>
      <c r="N1270" s="11" t="n">
        <v>0.15</v>
      </c>
      <c r="O1270" s="12" t="n">
        <v>953.61</v>
      </c>
      <c r="P1270" s="12" t="n">
        <v>2217.7</v>
      </c>
      <c r="Q1270" s="12" t="n">
        <f aca="false">M1270*P1270*(1-N1270)</f>
        <v>7540.18</v>
      </c>
      <c r="R1270" s="12" t="n">
        <f aca="false">M1270*O1270</f>
        <v>3814.44</v>
      </c>
      <c r="S1270" s="12" t="n">
        <f aca="false">Q1270-R1270</f>
        <v>3725.74</v>
      </c>
      <c r="T1270" s="11" t="n">
        <f aca="false">IFERROR(S1270/Q1270,0)</f>
        <v>0.494118177550138</v>
      </c>
      <c r="U1270" s="13" t="n">
        <f aca="false">F1270-E1270</f>
        <v>14</v>
      </c>
      <c r="V1270" s="13" t="n">
        <f aca="false">G1270-F1270</f>
        <v>3</v>
      </c>
      <c r="W1270" s="13" t="n">
        <f aca="false">G1270-E1270</f>
        <v>17</v>
      </c>
      <c r="X1270" s="10" t="n">
        <f aca="false">YEAR(E1270)</f>
        <v>2018</v>
      </c>
      <c r="Y1270" s="0" t="str">
        <f aca="false">TEXT(E1270,"yyyy-mm")</f>
        <v>2018-10</v>
      </c>
      <c r="Z1270" s="0" t="str">
        <f aca="false">"Q"&amp;ROUNDUP(MONTH(E1270)/3,0)&amp;"-"&amp;YEAR(E1270)</f>
        <v>Q4-2018</v>
      </c>
    </row>
    <row r="1271" customFormat="false" ht="14.25" hidden="false" customHeight="false" outlineLevel="0" collapsed="false">
      <c r="A1271" s="0" t="s">
        <v>1313</v>
      </c>
      <c r="B1271" s="0" t="s">
        <v>43</v>
      </c>
      <c r="C1271" s="0" t="s">
        <v>39</v>
      </c>
      <c r="D1271" s="9" t="n">
        <v>43300</v>
      </c>
      <c r="E1271" s="9" t="n">
        <v>43403</v>
      </c>
      <c r="F1271" s="9" t="n">
        <v>43422</v>
      </c>
      <c r="G1271" s="9" t="n">
        <v>43432</v>
      </c>
      <c r="H1271" s="10" t="s">
        <v>36</v>
      </c>
      <c r="I1271" s="0" t="n">
        <v>27</v>
      </c>
      <c r="J1271" s="0" t="n">
        <v>8</v>
      </c>
      <c r="K1271" s="0" t="n">
        <v>171</v>
      </c>
      <c r="L1271" s="0" t="n">
        <v>39</v>
      </c>
      <c r="M1271" s="0" t="n">
        <v>3</v>
      </c>
      <c r="N1271" s="11" t="n">
        <v>0.1</v>
      </c>
      <c r="O1271" s="12" t="n">
        <v>2495.08</v>
      </c>
      <c r="P1271" s="12" t="n">
        <v>3564.4</v>
      </c>
      <c r="Q1271" s="12" t="n">
        <f aca="false">M1271*P1271*(1-N1271)</f>
        <v>9623.88</v>
      </c>
      <c r="R1271" s="12" t="n">
        <f aca="false">M1271*O1271</f>
        <v>7485.24</v>
      </c>
      <c r="S1271" s="12" t="n">
        <f aca="false">Q1271-R1271</f>
        <v>2138.64</v>
      </c>
      <c r="T1271" s="11" t="n">
        <f aca="false">IFERROR(S1271/Q1271,0)</f>
        <v>0.222222222222222</v>
      </c>
      <c r="U1271" s="13" t="n">
        <f aca="false">F1271-E1271</f>
        <v>19</v>
      </c>
      <c r="V1271" s="13" t="n">
        <f aca="false">G1271-F1271</f>
        <v>10</v>
      </c>
      <c r="W1271" s="13" t="n">
        <f aca="false">G1271-E1271</f>
        <v>29</v>
      </c>
      <c r="X1271" s="10" t="n">
        <f aca="false">YEAR(E1271)</f>
        <v>2018</v>
      </c>
      <c r="Y1271" s="0" t="str">
        <f aca="false">TEXT(E1271,"yyyy-mm")</f>
        <v>2018-10</v>
      </c>
      <c r="Z1271" s="0" t="str">
        <f aca="false">"Q"&amp;ROUNDUP(MONTH(E1271)/3,0)&amp;"-"&amp;YEAR(E1271)</f>
        <v>Q4-2018</v>
      </c>
    </row>
    <row r="1272" customFormat="false" ht="14.25" hidden="false" customHeight="false" outlineLevel="0" collapsed="false">
      <c r="A1272" s="0" t="s">
        <v>1314</v>
      </c>
      <c r="B1272" s="0" t="s">
        <v>41</v>
      </c>
      <c r="C1272" s="0" t="s">
        <v>35</v>
      </c>
      <c r="D1272" s="9" t="n">
        <v>43300</v>
      </c>
      <c r="E1272" s="9" t="n">
        <v>43404</v>
      </c>
      <c r="F1272" s="9" t="n">
        <v>43410</v>
      </c>
      <c r="G1272" s="9" t="n">
        <v>43414</v>
      </c>
      <c r="H1272" s="10" t="s">
        <v>36</v>
      </c>
      <c r="I1272" s="0" t="n">
        <v>22</v>
      </c>
      <c r="J1272" s="0" t="n">
        <v>36</v>
      </c>
      <c r="K1272" s="0" t="n">
        <v>208</v>
      </c>
      <c r="L1272" s="0" t="n">
        <v>21</v>
      </c>
      <c r="M1272" s="0" t="n">
        <v>3</v>
      </c>
      <c r="N1272" s="11" t="n">
        <v>0.1</v>
      </c>
      <c r="O1272" s="12" t="n">
        <v>1468.64</v>
      </c>
      <c r="P1272" s="12" t="n">
        <v>1835.8</v>
      </c>
      <c r="Q1272" s="12" t="n">
        <f aca="false">M1272*P1272*(1-N1272)</f>
        <v>4956.66</v>
      </c>
      <c r="R1272" s="12" t="n">
        <f aca="false">M1272*O1272</f>
        <v>4405.92</v>
      </c>
      <c r="S1272" s="12" t="n">
        <f aca="false">Q1272-R1272</f>
        <v>550.74</v>
      </c>
      <c r="T1272" s="11" t="n">
        <f aca="false">IFERROR(S1272/Q1272,0)</f>
        <v>0.111111111111111</v>
      </c>
      <c r="U1272" s="13" t="n">
        <f aca="false">F1272-E1272</f>
        <v>6</v>
      </c>
      <c r="V1272" s="13" t="n">
        <f aca="false">G1272-F1272</f>
        <v>4</v>
      </c>
      <c r="W1272" s="13" t="n">
        <f aca="false">G1272-E1272</f>
        <v>10</v>
      </c>
      <c r="X1272" s="10" t="n">
        <f aca="false">YEAR(E1272)</f>
        <v>2018</v>
      </c>
      <c r="Y1272" s="0" t="str">
        <f aca="false">TEXT(E1272,"yyyy-mm")</f>
        <v>2018-10</v>
      </c>
      <c r="Z1272" s="0" t="str">
        <f aca="false">"Q"&amp;ROUNDUP(MONTH(E1272)/3,0)&amp;"-"&amp;YEAR(E1272)</f>
        <v>Q4-2018</v>
      </c>
    </row>
    <row r="1273" customFormat="false" ht="14.25" hidden="false" customHeight="false" outlineLevel="0" collapsed="false">
      <c r="A1273" s="0" t="s">
        <v>1315</v>
      </c>
      <c r="B1273" s="0" t="s">
        <v>38</v>
      </c>
      <c r="C1273" s="0" t="s">
        <v>79</v>
      </c>
      <c r="D1273" s="9" t="n">
        <v>43300</v>
      </c>
      <c r="E1273" s="9" t="n">
        <v>43404</v>
      </c>
      <c r="F1273" s="9" t="n">
        <v>43431</v>
      </c>
      <c r="G1273" s="9" t="n">
        <v>43433</v>
      </c>
      <c r="H1273" s="10" t="s">
        <v>36</v>
      </c>
      <c r="I1273" s="0" t="n">
        <v>18</v>
      </c>
      <c r="J1273" s="0" t="n">
        <v>41</v>
      </c>
      <c r="K1273" s="0" t="n">
        <v>86</v>
      </c>
      <c r="L1273" s="0" t="n">
        <v>37</v>
      </c>
      <c r="M1273" s="0" t="n">
        <v>7</v>
      </c>
      <c r="N1273" s="11" t="n">
        <v>0.2</v>
      </c>
      <c r="O1273" s="12" t="n">
        <v>2153.65</v>
      </c>
      <c r="P1273" s="12" t="n">
        <v>2626.4</v>
      </c>
      <c r="Q1273" s="12" t="n">
        <f aca="false">M1273*P1273*(1-N1273)</f>
        <v>14707.84</v>
      </c>
      <c r="R1273" s="12" t="n">
        <f aca="false">M1273*O1273</f>
        <v>15075.55</v>
      </c>
      <c r="S1273" s="12" t="n">
        <f aca="false">Q1273-R1273</f>
        <v>-367.710000000001</v>
      </c>
      <c r="T1273" s="11" t="n">
        <f aca="false">IFERROR(S1273/Q1273,0)</f>
        <v>-0.0250009518732867</v>
      </c>
      <c r="U1273" s="13" t="n">
        <f aca="false">F1273-E1273</f>
        <v>27</v>
      </c>
      <c r="V1273" s="13" t="n">
        <f aca="false">G1273-F1273</f>
        <v>2</v>
      </c>
      <c r="W1273" s="13" t="n">
        <f aca="false">G1273-E1273</f>
        <v>29</v>
      </c>
      <c r="X1273" s="10" t="n">
        <f aca="false">YEAR(E1273)</f>
        <v>2018</v>
      </c>
      <c r="Y1273" s="0" t="str">
        <f aca="false">TEXT(E1273,"yyyy-mm")</f>
        <v>2018-10</v>
      </c>
      <c r="Z1273" s="0" t="str">
        <f aca="false">"Q"&amp;ROUNDUP(MONTH(E1273)/3,0)&amp;"-"&amp;YEAR(E1273)</f>
        <v>Q4-2018</v>
      </c>
    </row>
    <row r="1274" customFormat="false" ht="14.25" hidden="false" customHeight="false" outlineLevel="0" collapsed="false">
      <c r="A1274" s="0" t="s">
        <v>1316</v>
      </c>
      <c r="B1274" s="0" t="s">
        <v>38</v>
      </c>
      <c r="C1274" s="0" t="s">
        <v>48</v>
      </c>
      <c r="D1274" s="9" t="n">
        <v>43300</v>
      </c>
      <c r="E1274" s="9" t="n">
        <v>43404</v>
      </c>
      <c r="F1274" s="9" t="n">
        <v>43408</v>
      </c>
      <c r="G1274" s="9" t="n">
        <v>43413</v>
      </c>
      <c r="H1274" s="10" t="s">
        <v>36</v>
      </c>
      <c r="I1274" s="0" t="n">
        <v>15</v>
      </c>
      <c r="J1274" s="0" t="n">
        <v>17</v>
      </c>
      <c r="K1274" s="0" t="n">
        <v>6</v>
      </c>
      <c r="L1274" s="0" t="n">
        <v>11</v>
      </c>
      <c r="M1274" s="0" t="n">
        <v>4</v>
      </c>
      <c r="N1274" s="11" t="n">
        <v>0.075</v>
      </c>
      <c r="O1274" s="12" t="n">
        <v>1848.8</v>
      </c>
      <c r="P1274" s="12" t="n">
        <v>2532.6</v>
      </c>
      <c r="Q1274" s="12" t="n">
        <f aca="false">M1274*P1274*(1-N1274)</f>
        <v>9370.62</v>
      </c>
      <c r="R1274" s="12" t="n">
        <f aca="false">M1274*O1274</f>
        <v>7395.2</v>
      </c>
      <c r="S1274" s="12" t="n">
        <f aca="false">Q1274-R1274</f>
        <v>1975.42</v>
      </c>
      <c r="T1274" s="11" t="n">
        <f aca="false">IFERROR(S1274/Q1274,0)</f>
        <v>0.210809957078614</v>
      </c>
      <c r="U1274" s="13" t="n">
        <f aca="false">F1274-E1274</f>
        <v>4</v>
      </c>
      <c r="V1274" s="13" t="n">
        <f aca="false">G1274-F1274</f>
        <v>5</v>
      </c>
      <c r="W1274" s="13" t="n">
        <f aca="false">G1274-E1274</f>
        <v>9</v>
      </c>
      <c r="X1274" s="10" t="n">
        <f aca="false">YEAR(E1274)</f>
        <v>2018</v>
      </c>
      <c r="Y1274" s="0" t="str">
        <f aca="false">TEXT(E1274,"yyyy-mm")</f>
        <v>2018-10</v>
      </c>
      <c r="Z1274" s="0" t="str">
        <f aca="false">"Q"&amp;ROUNDUP(MONTH(E1274)/3,0)&amp;"-"&amp;YEAR(E1274)</f>
        <v>Q4-2018</v>
      </c>
    </row>
    <row r="1275" customFormat="false" ht="14.25" hidden="false" customHeight="false" outlineLevel="0" collapsed="false">
      <c r="A1275" s="0" t="s">
        <v>1317</v>
      </c>
      <c r="B1275" s="0" t="s">
        <v>34</v>
      </c>
      <c r="C1275" s="0" t="s">
        <v>39</v>
      </c>
      <c r="D1275" s="9" t="n">
        <v>43300</v>
      </c>
      <c r="E1275" s="9" t="n">
        <v>43404</v>
      </c>
      <c r="F1275" s="9" t="n">
        <v>43421</v>
      </c>
      <c r="G1275" s="9" t="n">
        <v>43425</v>
      </c>
      <c r="H1275" s="10" t="s">
        <v>36</v>
      </c>
      <c r="I1275" s="0" t="n">
        <v>6</v>
      </c>
      <c r="J1275" s="0" t="n">
        <v>43</v>
      </c>
      <c r="K1275" s="0" t="n">
        <v>94</v>
      </c>
      <c r="L1275" s="0" t="n">
        <v>33</v>
      </c>
      <c r="M1275" s="0" t="n">
        <v>8</v>
      </c>
      <c r="N1275" s="11" t="n">
        <v>0.3</v>
      </c>
      <c r="O1275" s="12" t="n">
        <v>1770.01</v>
      </c>
      <c r="P1275" s="12" t="n">
        <v>2391.9</v>
      </c>
      <c r="Q1275" s="12" t="n">
        <f aca="false">M1275*P1275*(1-N1275)</f>
        <v>13394.64</v>
      </c>
      <c r="R1275" s="12" t="n">
        <f aca="false">M1275*O1275</f>
        <v>14160.08</v>
      </c>
      <c r="S1275" s="12" t="n">
        <f aca="false">Q1275-R1275</f>
        <v>-765.440000000001</v>
      </c>
      <c r="T1275" s="11" t="n">
        <f aca="false">IFERROR(S1275/Q1275,0)</f>
        <v>-0.0571452461581648</v>
      </c>
      <c r="U1275" s="13" t="n">
        <f aca="false">F1275-E1275</f>
        <v>17</v>
      </c>
      <c r="V1275" s="13" t="n">
        <f aca="false">G1275-F1275</f>
        <v>4</v>
      </c>
      <c r="W1275" s="13" t="n">
        <f aca="false">G1275-E1275</f>
        <v>21</v>
      </c>
      <c r="X1275" s="10" t="n">
        <f aca="false">YEAR(E1275)</f>
        <v>2018</v>
      </c>
      <c r="Y1275" s="0" t="str">
        <f aca="false">TEXT(E1275,"yyyy-mm")</f>
        <v>2018-10</v>
      </c>
      <c r="Z1275" s="0" t="str">
        <f aca="false">"Q"&amp;ROUNDUP(MONTH(E1275)/3,0)&amp;"-"&amp;YEAR(E1275)</f>
        <v>Q4-2018</v>
      </c>
    </row>
    <row r="1276" customFormat="false" ht="14.25" hidden="false" customHeight="false" outlineLevel="0" collapsed="false">
      <c r="A1276" s="0" t="s">
        <v>1318</v>
      </c>
      <c r="B1276" s="0" t="s">
        <v>34</v>
      </c>
      <c r="C1276" s="0" t="s">
        <v>58</v>
      </c>
      <c r="D1276" s="9" t="n">
        <v>43300</v>
      </c>
      <c r="E1276" s="9" t="n">
        <v>43404</v>
      </c>
      <c r="F1276" s="9" t="n">
        <v>43432</v>
      </c>
      <c r="G1276" s="9" t="n">
        <v>43439</v>
      </c>
      <c r="H1276" s="10" t="s">
        <v>36</v>
      </c>
      <c r="I1276" s="0" t="n">
        <v>3</v>
      </c>
      <c r="J1276" s="0" t="n">
        <v>39</v>
      </c>
      <c r="K1276" s="0" t="n">
        <v>350</v>
      </c>
      <c r="L1276" s="0" t="n">
        <v>13</v>
      </c>
      <c r="M1276" s="0" t="n">
        <v>6</v>
      </c>
      <c r="N1276" s="11" t="n">
        <v>0.1</v>
      </c>
      <c r="O1276" s="12" t="n">
        <v>621.22</v>
      </c>
      <c r="P1276" s="12" t="n">
        <v>817.4</v>
      </c>
      <c r="Q1276" s="12" t="n">
        <f aca="false">M1276*P1276*(1-N1276)</f>
        <v>4413.96</v>
      </c>
      <c r="R1276" s="12" t="n">
        <f aca="false">M1276*O1276</f>
        <v>3727.32</v>
      </c>
      <c r="S1276" s="12" t="n">
        <f aca="false">Q1276-R1276</f>
        <v>686.64</v>
      </c>
      <c r="T1276" s="11" t="n">
        <f aca="false">IFERROR(S1276/Q1276,0)</f>
        <v>0.155560992849958</v>
      </c>
      <c r="U1276" s="13" t="n">
        <f aca="false">F1276-E1276</f>
        <v>28</v>
      </c>
      <c r="V1276" s="13" t="n">
        <f aca="false">G1276-F1276</f>
        <v>7</v>
      </c>
      <c r="W1276" s="13" t="n">
        <f aca="false">G1276-E1276</f>
        <v>35</v>
      </c>
      <c r="X1276" s="10" t="n">
        <f aca="false">YEAR(E1276)</f>
        <v>2018</v>
      </c>
      <c r="Y1276" s="0" t="str">
        <f aca="false">TEXT(E1276,"yyyy-mm")</f>
        <v>2018-10</v>
      </c>
      <c r="Z1276" s="0" t="str">
        <f aca="false">"Q"&amp;ROUNDUP(MONTH(E1276)/3,0)&amp;"-"&amp;YEAR(E1276)</f>
        <v>Q4-2018</v>
      </c>
    </row>
    <row r="1277" customFormat="false" ht="14.25" hidden="false" customHeight="false" outlineLevel="0" collapsed="false">
      <c r="A1277" s="0" t="s">
        <v>1319</v>
      </c>
      <c r="B1277" s="0" t="s">
        <v>41</v>
      </c>
      <c r="C1277" s="0" t="s">
        <v>48</v>
      </c>
      <c r="D1277" s="9" t="n">
        <v>43300</v>
      </c>
      <c r="E1277" s="9" t="n">
        <v>43404</v>
      </c>
      <c r="F1277" s="9" t="n">
        <v>43408</v>
      </c>
      <c r="G1277" s="9" t="n">
        <v>43417</v>
      </c>
      <c r="H1277" s="10" t="s">
        <v>36</v>
      </c>
      <c r="I1277" s="0" t="n">
        <v>22</v>
      </c>
      <c r="J1277" s="0" t="n">
        <v>20</v>
      </c>
      <c r="K1277" s="0" t="n">
        <v>21</v>
      </c>
      <c r="L1277" s="0" t="n">
        <v>11</v>
      </c>
      <c r="M1277" s="0" t="n">
        <v>5</v>
      </c>
      <c r="N1277" s="11" t="n">
        <v>0.15</v>
      </c>
      <c r="O1277" s="12" t="n">
        <v>1575.84</v>
      </c>
      <c r="P1277" s="12" t="n">
        <v>3939.6</v>
      </c>
      <c r="Q1277" s="12" t="n">
        <f aca="false">M1277*P1277*(1-N1277)</f>
        <v>16743.3</v>
      </c>
      <c r="R1277" s="12" t="n">
        <f aca="false">M1277*O1277</f>
        <v>7879.2</v>
      </c>
      <c r="S1277" s="12" t="n">
        <f aca="false">Q1277-R1277</f>
        <v>8864.1</v>
      </c>
      <c r="T1277" s="11" t="n">
        <f aca="false">IFERROR(S1277/Q1277,0)</f>
        <v>0.529411764705882</v>
      </c>
      <c r="U1277" s="13" t="n">
        <f aca="false">F1277-E1277</f>
        <v>4</v>
      </c>
      <c r="V1277" s="13" t="n">
        <f aca="false">G1277-F1277</f>
        <v>9</v>
      </c>
      <c r="W1277" s="13" t="n">
        <f aca="false">G1277-E1277</f>
        <v>13</v>
      </c>
      <c r="X1277" s="10" t="n">
        <f aca="false">YEAR(E1277)</f>
        <v>2018</v>
      </c>
      <c r="Y1277" s="0" t="str">
        <f aca="false">TEXT(E1277,"yyyy-mm")</f>
        <v>2018-10</v>
      </c>
      <c r="Z1277" s="0" t="str">
        <f aca="false">"Q"&amp;ROUNDUP(MONTH(E1277)/3,0)&amp;"-"&amp;YEAR(E1277)</f>
        <v>Q4-2018</v>
      </c>
    </row>
    <row r="1278" customFormat="false" ht="14.25" hidden="false" customHeight="false" outlineLevel="0" collapsed="false">
      <c r="A1278" s="0" t="s">
        <v>1320</v>
      </c>
      <c r="B1278" s="0" t="s">
        <v>34</v>
      </c>
      <c r="C1278" s="0" t="s">
        <v>46</v>
      </c>
      <c r="D1278" s="9" t="n">
        <v>43300</v>
      </c>
      <c r="E1278" s="9" t="n">
        <v>43404</v>
      </c>
      <c r="F1278" s="9" t="n">
        <v>43431</v>
      </c>
      <c r="G1278" s="9" t="n">
        <v>43436</v>
      </c>
      <c r="H1278" s="10" t="s">
        <v>36</v>
      </c>
      <c r="I1278" s="0" t="n">
        <v>9</v>
      </c>
      <c r="J1278" s="0" t="n">
        <v>30</v>
      </c>
      <c r="K1278" s="0" t="n">
        <v>313</v>
      </c>
      <c r="L1278" s="0" t="n">
        <v>8</v>
      </c>
      <c r="M1278" s="0" t="n">
        <v>7</v>
      </c>
      <c r="N1278" s="11" t="n">
        <v>0.075</v>
      </c>
      <c r="O1278" s="12" t="n">
        <v>1686.73</v>
      </c>
      <c r="P1278" s="12" t="n">
        <v>3182.5</v>
      </c>
      <c r="Q1278" s="12" t="n">
        <f aca="false">M1278*P1278*(1-N1278)</f>
        <v>20606.6875</v>
      </c>
      <c r="R1278" s="12" t="n">
        <f aca="false">M1278*O1278</f>
        <v>11807.11</v>
      </c>
      <c r="S1278" s="12" t="n">
        <f aca="false">Q1278-R1278</f>
        <v>8799.5775</v>
      </c>
      <c r="T1278" s="11" t="n">
        <f aca="false">IFERROR(S1278/Q1278,0)</f>
        <v>0.427025328549288</v>
      </c>
      <c r="U1278" s="13" t="n">
        <f aca="false">F1278-E1278</f>
        <v>27</v>
      </c>
      <c r="V1278" s="13" t="n">
        <f aca="false">G1278-F1278</f>
        <v>5</v>
      </c>
      <c r="W1278" s="13" t="n">
        <f aca="false">G1278-E1278</f>
        <v>32</v>
      </c>
      <c r="X1278" s="10" t="n">
        <f aca="false">YEAR(E1278)</f>
        <v>2018</v>
      </c>
      <c r="Y1278" s="0" t="str">
        <f aca="false">TEXT(E1278,"yyyy-mm")</f>
        <v>2018-10</v>
      </c>
      <c r="Z1278" s="0" t="str">
        <f aca="false">"Q"&amp;ROUNDUP(MONTH(E1278)/3,0)&amp;"-"&amp;YEAR(E1278)</f>
        <v>Q4-2018</v>
      </c>
    </row>
    <row r="1279" customFormat="false" ht="14.25" hidden="false" customHeight="false" outlineLevel="0" collapsed="false">
      <c r="A1279" s="0" t="s">
        <v>1321</v>
      </c>
      <c r="B1279" s="0" t="s">
        <v>38</v>
      </c>
      <c r="C1279" s="0" t="s">
        <v>48</v>
      </c>
      <c r="D1279" s="9" t="n">
        <v>43300</v>
      </c>
      <c r="E1279" s="9" t="n">
        <v>43404</v>
      </c>
      <c r="F1279" s="9" t="n">
        <v>43411</v>
      </c>
      <c r="G1279" s="9" t="n">
        <v>43415</v>
      </c>
      <c r="H1279" s="10" t="s">
        <v>36</v>
      </c>
      <c r="I1279" s="0" t="n">
        <v>17</v>
      </c>
      <c r="J1279" s="0" t="n">
        <v>19</v>
      </c>
      <c r="K1279" s="0" t="n">
        <v>30</v>
      </c>
      <c r="L1279" s="0" t="n">
        <v>8</v>
      </c>
      <c r="M1279" s="0" t="n">
        <v>2</v>
      </c>
      <c r="N1279" s="11" t="n">
        <v>0.1</v>
      </c>
      <c r="O1279" s="12" t="n">
        <v>1279.16</v>
      </c>
      <c r="P1279" s="12" t="n">
        <v>1728.6</v>
      </c>
      <c r="Q1279" s="12" t="n">
        <f aca="false">M1279*P1279*(1-N1279)</f>
        <v>3111.48</v>
      </c>
      <c r="R1279" s="12" t="n">
        <f aca="false">M1279*O1279</f>
        <v>2558.32</v>
      </c>
      <c r="S1279" s="12" t="n">
        <f aca="false">Q1279-R1279</f>
        <v>553.16</v>
      </c>
      <c r="T1279" s="11" t="n">
        <f aca="false">IFERROR(S1279/Q1279,0)</f>
        <v>0.177780348901487</v>
      </c>
      <c r="U1279" s="13" t="n">
        <f aca="false">F1279-E1279</f>
        <v>7</v>
      </c>
      <c r="V1279" s="13" t="n">
        <f aca="false">G1279-F1279</f>
        <v>4</v>
      </c>
      <c r="W1279" s="13" t="n">
        <f aca="false">G1279-E1279</f>
        <v>11</v>
      </c>
      <c r="X1279" s="10" t="n">
        <f aca="false">YEAR(E1279)</f>
        <v>2018</v>
      </c>
      <c r="Y1279" s="0" t="str">
        <f aca="false">TEXT(E1279,"yyyy-mm")</f>
        <v>2018-10</v>
      </c>
      <c r="Z1279" s="0" t="str">
        <f aca="false">"Q"&amp;ROUNDUP(MONTH(E1279)/3,0)&amp;"-"&amp;YEAR(E1279)</f>
        <v>Q4-2018</v>
      </c>
    </row>
    <row r="1280" customFormat="false" ht="14.25" hidden="false" customHeight="false" outlineLevel="0" collapsed="false">
      <c r="A1280" s="0" t="s">
        <v>1322</v>
      </c>
      <c r="B1280" s="0" t="s">
        <v>41</v>
      </c>
      <c r="C1280" s="0" t="s">
        <v>46</v>
      </c>
      <c r="D1280" s="9" t="n">
        <v>43300</v>
      </c>
      <c r="E1280" s="9" t="n">
        <v>43404</v>
      </c>
      <c r="F1280" s="9" t="n">
        <v>43413</v>
      </c>
      <c r="G1280" s="9" t="n">
        <v>43421</v>
      </c>
      <c r="H1280" s="10" t="s">
        <v>36</v>
      </c>
      <c r="I1280" s="0" t="n">
        <v>24</v>
      </c>
      <c r="J1280" s="0" t="n">
        <v>27</v>
      </c>
      <c r="K1280" s="0" t="n">
        <v>265</v>
      </c>
      <c r="L1280" s="0" t="n">
        <v>7</v>
      </c>
      <c r="M1280" s="0" t="n">
        <v>3</v>
      </c>
      <c r="N1280" s="11" t="n">
        <v>0.15</v>
      </c>
      <c r="O1280" s="12" t="n">
        <v>2170.8</v>
      </c>
      <c r="P1280" s="12" t="n">
        <v>2680</v>
      </c>
      <c r="Q1280" s="12" t="n">
        <f aca="false">M1280*P1280*(1-N1280)</f>
        <v>6834</v>
      </c>
      <c r="R1280" s="12" t="n">
        <f aca="false">M1280*O1280</f>
        <v>6512.4</v>
      </c>
      <c r="S1280" s="12" t="n">
        <f aca="false">Q1280-R1280</f>
        <v>321.599999999999</v>
      </c>
      <c r="T1280" s="11" t="n">
        <f aca="false">IFERROR(S1280/Q1280,0)</f>
        <v>0.0470588235294117</v>
      </c>
      <c r="U1280" s="13" t="n">
        <f aca="false">F1280-E1280</f>
        <v>9</v>
      </c>
      <c r="V1280" s="13" t="n">
        <f aca="false">G1280-F1280</f>
        <v>8</v>
      </c>
      <c r="W1280" s="13" t="n">
        <f aca="false">G1280-E1280</f>
        <v>17</v>
      </c>
      <c r="X1280" s="10" t="n">
        <f aca="false">YEAR(E1280)</f>
        <v>2018</v>
      </c>
      <c r="Y1280" s="0" t="str">
        <f aca="false">TEXT(E1280,"yyyy-mm")</f>
        <v>2018-10</v>
      </c>
      <c r="Z1280" s="0" t="str">
        <f aca="false">"Q"&amp;ROUNDUP(MONTH(E1280)/3,0)&amp;"-"&amp;YEAR(E1280)</f>
        <v>Q4-2018</v>
      </c>
    </row>
    <row r="1281" customFormat="false" ht="14.25" hidden="false" customHeight="false" outlineLevel="0" collapsed="false">
      <c r="A1281" s="0" t="s">
        <v>1323</v>
      </c>
      <c r="B1281" s="0" t="s">
        <v>41</v>
      </c>
      <c r="C1281" s="0" t="s">
        <v>39</v>
      </c>
      <c r="D1281" s="9" t="n">
        <v>43300</v>
      </c>
      <c r="E1281" s="9" t="n">
        <v>43404</v>
      </c>
      <c r="F1281" s="9" t="n">
        <v>43406</v>
      </c>
      <c r="G1281" s="9" t="n">
        <v>43409</v>
      </c>
      <c r="H1281" s="10" t="s">
        <v>36</v>
      </c>
      <c r="I1281" s="0" t="n">
        <v>24</v>
      </c>
      <c r="J1281" s="0" t="n">
        <v>24</v>
      </c>
      <c r="K1281" s="0" t="n">
        <v>99</v>
      </c>
      <c r="L1281" s="0" t="n">
        <v>4</v>
      </c>
      <c r="M1281" s="0" t="n">
        <v>1</v>
      </c>
      <c r="N1281" s="11" t="n">
        <v>0.2</v>
      </c>
      <c r="O1281" s="12" t="n">
        <v>654.46</v>
      </c>
      <c r="P1281" s="12" t="n">
        <v>991.6</v>
      </c>
      <c r="Q1281" s="12" t="n">
        <f aca="false">M1281*P1281*(1-N1281)</f>
        <v>793.28</v>
      </c>
      <c r="R1281" s="12" t="n">
        <f aca="false">M1281*O1281</f>
        <v>654.46</v>
      </c>
      <c r="S1281" s="12" t="n">
        <f aca="false">Q1281-R1281</f>
        <v>138.82</v>
      </c>
      <c r="T1281" s="11" t="n">
        <f aca="false">IFERROR(S1281/Q1281,0)</f>
        <v>0.174994957644211</v>
      </c>
      <c r="U1281" s="13" t="n">
        <f aca="false">F1281-E1281</f>
        <v>2</v>
      </c>
      <c r="V1281" s="13" t="n">
        <f aca="false">G1281-F1281</f>
        <v>3</v>
      </c>
      <c r="W1281" s="13" t="n">
        <f aca="false">G1281-E1281</f>
        <v>5</v>
      </c>
      <c r="X1281" s="10" t="n">
        <f aca="false">YEAR(E1281)</f>
        <v>2018</v>
      </c>
      <c r="Y1281" s="0" t="str">
        <f aca="false">TEXT(E1281,"yyyy-mm")</f>
        <v>2018-10</v>
      </c>
      <c r="Z1281" s="0" t="str">
        <f aca="false">"Q"&amp;ROUNDUP(MONTH(E1281)/3,0)&amp;"-"&amp;YEAR(E1281)</f>
        <v>Q4-2018</v>
      </c>
    </row>
    <row r="1282" customFormat="false" ht="14.25" hidden="false" customHeight="false" outlineLevel="0" collapsed="false">
      <c r="A1282" s="0" t="s">
        <v>1324</v>
      </c>
      <c r="B1282" s="0" t="s">
        <v>34</v>
      </c>
      <c r="C1282" s="0" t="s">
        <v>58</v>
      </c>
      <c r="D1282" s="9" t="n">
        <v>43300</v>
      </c>
      <c r="E1282" s="9" t="n">
        <v>43404</v>
      </c>
      <c r="F1282" s="9" t="n">
        <v>43416</v>
      </c>
      <c r="G1282" s="9" t="n">
        <v>43421</v>
      </c>
      <c r="H1282" s="10" t="s">
        <v>36</v>
      </c>
      <c r="I1282" s="0" t="n">
        <v>5</v>
      </c>
      <c r="J1282" s="0" t="n">
        <v>30</v>
      </c>
      <c r="K1282" s="0" t="n">
        <v>335</v>
      </c>
      <c r="L1282" s="0" t="n">
        <v>25</v>
      </c>
      <c r="M1282" s="0" t="n">
        <v>8</v>
      </c>
      <c r="N1282" s="11" t="n">
        <v>0.1</v>
      </c>
      <c r="O1282" s="12" t="n">
        <v>124.75</v>
      </c>
      <c r="P1282" s="12" t="n">
        <v>254.6</v>
      </c>
      <c r="Q1282" s="12" t="n">
        <f aca="false">M1282*P1282*(1-N1282)</f>
        <v>1833.12</v>
      </c>
      <c r="R1282" s="12" t="n">
        <f aca="false">M1282*O1282</f>
        <v>998</v>
      </c>
      <c r="S1282" s="12" t="n">
        <f aca="false">Q1282-R1282</f>
        <v>835.12</v>
      </c>
      <c r="T1282" s="11" t="n">
        <f aca="false">IFERROR(S1282/Q1282,0)</f>
        <v>0.455573012132321</v>
      </c>
      <c r="U1282" s="13" t="n">
        <f aca="false">F1282-E1282</f>
        <v>12</v>
      </c>
      <c r="V1282" s="13" t="n">
        <f aca="false">G1282-F1282</f>
        <v>5</v>
      </c>
      <c r="W1282" s="13" t="n">
        <f aca="false">G1282-E1282</f>
        <v>17</v>
      </c>
      <c r="X1282" s="10" t="n">
        <f aca="false">YEAR(E1282)</f>
        <v>2018</v>
      </c>
      <c r="Y1282" s="0" t="str">
        <f aca="false">TEXT(E1282,"yyyy-mm")</f>
        <v>2018-10</v>
      </c>
      <c r="Z1282" s="0" t="str">
        <f aca="false">"Q"&amp;ROUNDUP(MONTH(E1282)/3,0)&amp;"-"&amp;YEAR(E1282)</f>
        <v>Q4-2018</v>
      </c>
    </row>
    <row r="1283" customFormat="false" ht="14.25" hidden="false" customHeight="false" outlineLevel="0" collapsed="false">
      <c r="A1283" s="0" t="s">
        <v>1325</v>
      </c>
      <c r="B1283" s="0" t="s">
        <v>34</v>
      </c>
      <c r="C1283" s="0" t="s">
        <v>48</v>
      </c>
      <c r="D1283" s="9" t="n">
        <v>43300</v>
      </c>
      <c r="E1283" s="9" t="n">
        <v>43404</v>
      </c>
      <c r="F1283" s="9" t="n">
        <v>43415</v>
      </c>
      <c r="G1283" s="9" t="n">
        <v>43419</v>
      </c>
      <c r="H1283" s="10" t="s">
        <v>36</v>
      </c>
      <c r="I1283" s="0" t="n">
        <v>1</v>
      </c>
      <c r="J1283" s="0" t="n">
        <v>39</v>
      </c>
      <c r="K1283" s="0" t="n">
        <v>20</v>
      </c>
      <c r="L1283" s="0" t="n">
        <v>25</v>
      </c>
      <c r="M1283" s="0" t="n">
        <v>2</v>
      </c>
      <c r="N1283" s="11" t="n">
        <v>0.15</v>
      </c>
      <c r="O1283" s="12" t="n">
        <v>2417.63</v>
      </c>
      <c r="P1283" s="12" t="n">
        <v>3899.4</v>
      </c>
      <c r="Q1283" s="12" t="n">
        <f aca="false">M1283*P1283*(1-N1283)</f>
        <v>6628.98</v>
      </c>
      <c r="R1283" s="12" t="n">
        <f aca="false">M1283*O1283</f>
        <v>4835.26</v>
      </c>
      <c r="S1283" s="12" t="n">
        <f aca="false">Q1283-R1283</f>
        <v>1793.72</v>
      </c>
      <c r="T1283" s="11" t="n">
        <f aca="false">IFERROR(S1283/Q1283,0)</f>
        <v>0.270587631883035</v>
      </c>
      <c r="U1283" s="13" t="n">
        <f aca="false">F1283-E1283</f>
        <v>11</v>
      </c>
      <c r="V1283" s="13" t="n">
        <f aca="false">G1283-F1283</f>
        <v>4</v>
      </c>
      <c r="W1283" s="13" t="n">
        <f aca="false">G1283-E1283</f>
        <v>15</v>
      </c>
      <c r="X1283" s="10" t="n">
        <f aca="false">YEAR(E1283)</f>
        <v>2018</v>
      </c>
      <c r="Y1283" s="0" t="str">
        <f aca="false">TEXT(E1283,"yyyy-mm")</f>
        <v>2018-10</v>
      </c>
      <c r="Z1283" s="0" t="str">
        <f aca="false">"Q"&amp;ROUNDUP(MONTH(E1283)/3,0)&amp;"-"&amp;YEAR(E1283)</f>
        <v>Q4-2018</v>
      </c>
    </row>
    <row r="1284" customFormat="false" ht="14.25" hidden="false" customHeight="false" outlineLevel="0" collapsed="false">
      <c r="A1284" s="0" t="s">
        <v>1326</v>
      </c>
      <c r="B1284" s="0" t="s">
        <v>38</v>
      </c>
      <c r="C1284" s="0" t="s">
        <v>35</v>
      </c>
      <c r="D1284" s="9" t="n">
        <v>43300</v>
      </c>
      <c r="E1284" s="9" t="n">
        <v>43405</v>
      </c>
      <c r="F1284" s="9" t="n">
        <v>43421</v>
      </c>
      <c r="G1284" s="9" t="n">
        <v>43422</v>
      </c>
      <c r="H1284" s="10" t="s">
        <v>36</v>
      </c>
      <c r="I1284" s="0" t="n">
        <v>20</v>
      </c>
      <c r="J1284" s="0" t="n">
        <v>17</v>
      </c>
      <c r="K1284" s="0" t="n">
        <v>220</v>
      </c>
      <c r="L1284" s="0" t="n">
        <v>46</v>
      </c>
      <c r="M1284" s="0" t="n">
        <v>8</v>
      </c>
      <c r="N1284" s="11" t="n">
        <v>0.05</v>
      </c>
      <c r="O1284" s="12" t="n">
        <v>2736.82</v>
      </c>
      <c r="P1284" s="12" t="n">
        <v>3966.4</v>
      </c>
      <c r="Q1284" s="12" t="n">
        <f aca="false">M1284*P1284*(1-N1284)</f>
        <v>30144.64</v>
      </c>
      <c r="R1284" s="12" t="n">
        <f aca="false">M1284*O1284</f>
        <v>21894.56</v>
      </c>
      <c r="S1284" s="12" t="n">
        <f aca="false">Q1284-R1284</f>
        <v>8250.08</v>
      </c>
      <c r="T1284" s="11" t="n">
        <f aca="false">IFERROR(S1284/Q1284,0)</f>
        <v>0.273683148977729</v>
      </c>
      <c r="U1284" s="13" t="n">
        <f aca="false">F1284-E1284</f>
        <v>16</v>
      </c>
      <c r="V1284" s="13" t="n">
        <f aca="false">G1284-F1284</f>
        <v>1</v>
      </c>
      <c r="W1284" s="13" t="n">
        <f aca="false">G1284-E1284</f>
        <v>17</v>
      </c>
      <c r="X1284" s="10" t="n">
        <f aca="false">YEAR(E1284)</f>
        <v>2018</v>
      </c>
      <c r="Y1284" s="0" t="str">
        <f aca="false">TEXT(E1284,"yyyy-mm")</f>
        <v>2018-11</v>
      </c>
      <c r="Z1284" s="0" t="str">
        <f aca="false">"Q"&amp;ROUNDUP(MONTH(E1284)/3,0)&amp;"-"&amp;YEAR(E1284)</f>
        <v>Q4-2018</v>
      </c>
    </row>
    <row r="1285" customFormat="false" ht="14.25" hidden="false" customHeight="false" outlineLevel="0" collapsed="false">
      <c r="A1285" s="0" t="s">
        <v>1327</v>
      </c>
      <c r="B1285" s="0" t="s">
        <v>34</v>
      </c>
      <c r="C1285" s="0" t="s">
        <v>39</v>
      </c>
      <c r="D1285" s="9" t="n">
        <v>43300</v>
      </c>
      <c r="E1285" s="9" t="n">
        <v>43405</v>
      </c>
      <c r="F1285" s="9" t="n">
        <v>43417</v>
      </c>
      <c r="G1285" s="9" t="n">
        <v>43419</v>
      </c>
      <c r="H1285" s="10" t="s">
        <v>36</v>
      </c>
      <c r="I1285" s="0" t="n">
        <v>3</v>
      </c>
      <c r="J1285" s="0" t="n">
        <v>14</v>
      </c>
      <c r="K1285" s="0" t="n">
        <v>184</v>
      </c>
      <c r="L1285" s="0" t="n">
        <v>2</v>
      </c>
      <c r="M1285" s="0" t="n">
        <v>4</v>
      </c>
      <c r="N1285" s="11" t="n">
        <v>0.05</v>
      </c>
      <c r="O1285" s="12" t="n">
        <v>1039.84</v>
      </c>
      <c r="P1285" s="12" t="n">
        <v>1299.8</v>
      </c>
      <c r="Q1285" s="12" t="n">
        <f aca="false">M1285*P1285*(1-N1285)</f>
        <v>4939.24</v>
      </c>
      <c r="R1285" s="12" t="n">
        <f aca="false">M1285*O1285</f>
        <v>4159.36</v>
      </c>
      <c r="S1285" s="12" t="n">
        <f aca="false">Q1285-R1285</f>
        <v>779.88</v>
      </c>
      <c r="T1285" s="11" t="n">
        <f aca="false">IFERROR(S1285/Q1285,0)</f>
        <v>0.157894736842105</v>
      </c>
      <c r="U1285" s="13" t="n">
        <f aca="false">F1285-E1285</f>
        <v>12</v>
      </c>
      <c r="V1285" s="13" t="n">
        <f aca="false">G1285-F1285</f>
        <v>2</v>
      </c>
      <c r="W1285" s="13" t="n">
        <f aca="false">G1285-E1285</f>
        <v>14</v>
      </c>
      <c r="X1285" s="10" t="n">
        <f aca="false">YEAR(E1285)</f>
        <v>2018</v>
      </c>
      <c r="Y1285" s="0" t="str">
        <f aca="false">TEXT(E1285,"yyyy-mm")</f>
        <v>2018-11</v>
      </c>
      <c r="Z1285" s="0" t="str">
        <f aca="false">"Q"&amp;ROUNDUP(MONTH(E1285)/3,0)&amp;"-"&amp;YEAR(E1285)</f>
        <v>Q4-2018</v>
      </c>
    </row>
    <row r="1286" customFormat="false" ht="14.25" hidden="false" customHeight="false" outlineLevel="0" collapsed="false">
      <c r="A1286" s="0" t="s">
        <v>1328</v>
      </c>
      <c r="B1286" s="0" t="s">
        <v>34</v>
      </c>
      <c r="C1286" s="0" t="s">
        <v>46</v>
      </c>
      <c r="D1286" s="9" t="n">
        <v>43300</v>
      </c>
      <c r="E1286" s="9" t="n">
        <v>43405</v>
      </c>
      <c r="F1286" s="9" t="n">
        <v>43420</v>
      </c>
      <c r="G1286" s="9" t="n">
        <v>43430</v>
      </c>
      <c r="H1286" s="10" t="s">
        <v>36</v>
      </c>
      <c r="I1286" s="0" t="n">
        <v>5</v>
      </c>
      <c r="J1286" s="0" t="n">
        <v>44</v>
      </c>
      <c r="K1286" s="0" t="n">
        <v>322</v>
      </c>
      <c r="L1286" s="0" t="n">
        <v>27</v>
      </c>
      <c r="M1286" s="0" t="n">
        <v>1</v>
      </c>
      <c r="N1286" s="11" t="n">
        <v>0.05</v>
      </c>
      <c r="O1286" s="12" t="n">
        <v>3158.65</v>
      </c>
      <c r="P1286" s="12" t="n">
        <v>3805.6</v>
      </c>
      <c r="Q1286" s="12" t="n">
        <f aca="false">M1286*P1286*(1-N1286)</f>
        <v>3615.32</v>
      </c>
      <c r="R1286" s="12" t="n">
        <f aca="false">M1286*O1286</f>
        <v>3158.65</v>
      </c>
      <c r="S1286" s="12" t="n">
        <f aca="false">Q1286-R1286</f>
        <v>456.67</v>
      </c>
      <c r="T1286" s="11" t="n">
        <f aca="false">IFERROR(S1286/Q1286,0)</f>
        <v>0.126315236272308</v>
      </c>
      <c r="U1286" s="13" t="n">
        <f aca="false">F1286-E1286</f>
        <v>15</v>
      </c>
      <c r="V1286" s="13" t="n">
        <f aca="false">G1286-F1286</f>
        <v>10</v>
      </c>
      <c r="W1286" s="13" t="n">
        <f aca="false">G1286-E1286</f>
        <v>25</v>
      </c>
      <c r="X1286" s="10" t="n">
        <f aca="false">YEAR(E1286)</f>
        <v>2018</v>
      </c>
      <c r="Y1286" s="0" t="str">
        <f aca="false">TEXT(E1286,"yyyy-mm")</f>
        <v>2018-11</v>
      </c>
      <c r="Z1286" s="0" t="str">
        <f aca="false">"Q"&amp;ROUNDUP(MONTH(E1286)/3,0)&amp;"-"&amp;YEAR(E1286)</f>
        <v>Q4-2018</v>
      </c>
    </row>
    <row r="1287" customFormat="false" ht="14.25" hidden="false" customHeight="false" outlineLevel="0" collapsed="false">
      <c r="A1287" s="0" t="s">
        <v>1329</v>
      </c>
      <c r="B1287" s="0" t="s">
        <v>43</v>
      </c>
      <c r="C1287" s="0" t="s">
        <v>39</v>
      </c>
      <c r="D1287" s="9" t="n">
        <v>43300</v>
      </c>
      <c r="E1287" s="9" t="n">
        <v>43405</v>
      </c>
      <c r="F1287" s="9" t="n">
        <v>43431</v>
      </c>
      <c r="G1287" s="9" t="n">
        <v>43441</v>
      </c>
      <c r="H1287" s="10" t="s">
        <v>36</v>
      </c>
      <c r="I1287" s="0" t="n">
        <v>27</v>
      </c>
      <c r="J1287" s="0" t="n">
        <v>13</v>
      </c>
      <c r="K1287" s="0" t="n">
        <v>164</v>
      </c>
      <c r="L1287" s="0" t="n">
        <v>2</v>
      </c>
      <c r="M1287" s="0" t="n">
        <v>2</v>
      </c>
      <c r="N1287" s="11" t="n">
        <v>0.1</v>
      </c>
      <c r="O1287" s="12" t="n">
        <v>637.57</v>
      </c>
      <c r="P1287" s="12" t="n">
        <v>1045.2</v>
      </c>
      <c r="Q1287" s="12" t="n">
        <f aca="false">M1287*P1287*(1-N1287)</f>
        <v>1881.36</v>
      </c>
      <c r="R1287" s="12" t="n">
        <f aca="false">M1287*O1287</f>
        <v>1275.14</v>
      </c>
      <c r="S1287" s="12" t="n">
        <f aca="false">Q1287-R1287</f>
        <v>606.22</v>
      </c>
      <c r="T1287" s="11" t="n">
        <f aca="false">IFERROR(S1287/Q1287,0)</f>
        <v>0.322224348343751</v>
      </c>
      <c r="U1287" s="13" t="n">
        <f aca="false">F1287-E1287</f>
        <v>26</v>
      </c>
      <c r="V1287" s="13" t="n">
        <f aca="false">G1287-F1287</f>
        <v>10</v>
      </c>
      <c r="W1287" s="13" t="n">
        <f aca="false">G1287-E1287</f>
        <v>36</v>
      </c>
      <c r="X1287" s="10" t="n">
        <f aca="false">YEAR(E1287)</f>
        <v>2018</v>
      </c>
      <c r="Y1287" s="0" t="str">
        <f aca="false">TEXT(E1287,"yyyy-mm")</f>
        <v>2018-11</v>
      </c>
      <c r="Z1287" s="0" t="str">
        <f aca="false">"Q"&amp;ROUNDUP(MONTH(E1287)/3,0)&amp;"-"&amp;YEAR(E1287)</f>
        <v>Q4-2018</v>
      </c>
    </row>
    <row r="1288" customFormat="false" ht="14.25" hidden="false" customHeight="false" outlineLevel="0" collapsed="false">
      <c r="A1288" s="0" t="s">
        <v>1330</v>
      </c>
      <c r="B1288" s="0" t="s">
        <v>38</v>
      </c>
      <c r="C1288" s="0" t="s">
        <v>46</v>
      </c>
      <c r="D1288" s="9" t="n">
        <v>43300</v>
      </c>
      <c r="E1288" s="9" t="n">
        <v>43405</v>
      </c>
      <c r="F1288" s="9" t="n">
        <v>43407</v>
      </c>
      <c r="G1288" s="9" t="n">
        <v>43410</v>
      </c>
      <c r="H1288" s="10" t="s">
        <v>36</v>
      </c>
      <c r="I1288" s="0" t="n">
        <v>18</v>
      </c>
      <c r="J1288" s="0" t="n">
        <v>8</v>
      </c>
      <c r="K1288" s="0" t="n">
        <v>305</v>
      </c>
      <c r="L1288" s="0" t="n">
        <v>40</v>
      </c>
      <c r="M1288" s="0" t="n">
        <v>2</v>
      </c>
      <c r="N1288" s="11" t="n">
        <v>0.15</v>
      </c>
      <c r="O1288" s="12" t="n">
        <v>1450.42</v>
      </c>
      <c r="P1288" s="12" t="n">
        <v>3021.7</v>
      </c>
      <c r="Q1288" s="12" t="n">
        <f aca="false">M1288*P1288*(1-N1288)</f>
        <v>5136.89</v>
      </c>
      <c r="R1288" s="12" t="n">
        <f aca="false">M1288*O1288</f>
        <v>2900.84</v>
      </c>
      <c r="S1288" s="12" t="n">
        <f aca="false">Q1288-R1288</f>
        <v>2236.05</v>
      </c>
      <c r="T1288" s="11" t="n">
        <f aca="false">IFERROR(S1288/Q1288,0)</f>
        <v>0.43529256028453</v>
      </c>
      <c r="U1288" s="13" t="n">
        <f aca="false">F1288-E1288</f>
        <v>2</v>
      </c>
      <c r="V1288" s="13" t="n">
        <f aca="false">G1288-F1288</f>
        <v>3</v>
      </c>
      <c r="W1288" s="13" t="n">
        <f aca="false">G1288-E1288</f>
        <v>5</v>
      </c>
      <c r="X1288" s="10" t="n">
        <f aca="false">YEAR(E1288)</f>
        <v>2018</v>
      </c>
      <c r="Y1288" s="0" t="str">
        <f aca="false">TEXT(E1288,"yyyy-mm")</f>
        <v>2018-11</v>
      </c>
      <c r="Z1288" s="0" t="str">
        <f aca="false">"Q"&amp;ROUNDUP(MONTH(E1288)/3,0)&amp;"-"&amp;YEAR(E1288)</f>
        <v>Q4-2018</v>
      </c>
    </row>
    <row r="1289" customFormat="false" ht="14.25" hidden="false" customHeight="false" outlineLevel="0" collapsed="false">
      <c r="A1289" s="0" t="s">
        <v>1331</v>
      </c>
      <c r="B1289" s="0" t="s">
        <v>38</v>
      </c>
      <c r="C1289" s="0" t="s">
        <v>46</v>
      </c>
      <c r="D1289" s="9" t="n">
        <v>43300</v>
      </c>
      <c r="E1289" s="9" t="n">
        <v>43405</v>
      </c>
      <c r="F1289" s="9" t="n">
        <v>43413</v>
      </c>
      <c r="G1289" s="9" t="n">
        <v>43416</v>
      </c>
      <c r="H1289" s="10" t="s">
        <v>36</v>
      </c>
      <c r="I1289" s="0" t="n">
        <v>20</v>
      </c>
      <c r="J1289" s="0" t="n">
        <v>9</v>
      </c>
      <c r="K1289" s="0" t="n">
        <v>304</v>
      </c>
      <c r="L1289" s="0" t="n">
        <v>23</v>
      </c>
      <c r="M1289" s="0" t="n">
        <v>5</v>
      </c>
      <c r="N1289" s="11" t="n">
        <v>0.075</v>
      </c>
      <c r="O1289" s="12" t="n">
        <v>216.88</v>
      </c>
      <c r="P1289" s="12" t="n">
        <v>261.3</v>
      </c>
      <c r="Q1289" s="12" t="n">
        <f aca="false">M1289*P1289*(1-N1289)</f>
        <v>1208.5125</v>
      </c>
      <c r="R1289" s="12" t="n">
        <f aca="false">M1289*O1289</f>
        <v>1084.4</v>
      </c>
      <c r="S1289" s="12" t="n">
        <f aca="false">Q1289-R1289</f>
        <v>124.1125</v>
      </c>
      <c r="T1289" s="11" t="n">
        <f aca="false">IFERROR(S1289/Q1289,0)</f>
        <v>0.102698565385133</v>
      </c>
      <c r="U1289" s="13" t="n">
        <f aca="false">F1289-E1289</f>
        <v>8</v>
      </c>
      <c r="V1289" s="13" t="n">
        <f aca="false">G1289-F1289</f>
        <v>3</v>
      </c>
      <c r="W1289" s="13" t="n">
        <f aca="false">G1289-E1289</f>
        <v>11</v>
      </c>
      <c r="X1289" s="10" t="n">
        <f aca="false">YEAR(E1289)</f>
        <v>2018</v>
      </c>
      <c r="Y1289" s="0" t="str">
        <f aca="false">TEXT(E1289,"yyyy-mm")</f>
        <v>2018-11</v>
      </c>
      <c r="Z1289" s="0" t="str">
        <f aca="false">"Q"&amp;ROUNDUP(MONTH(E1289)/3,0)&amp;"-"&amp;YEAR(E1289)</f>
        <v>Q4-2018</v>
      </c>
    </row>
    <row r="1290" customFormat="false" ht="14.25" hidden="false" customHeight="false" outlineLevel="0" collapsed="false">
      <c r="A1290" s="0" t="s">
        <v>1332</v>
      </c>
      <c r="B1290" s="0" t="s">
        <v>41</v>
      </c>
      <c r="C1290" s="0" t="s">
        <v>48</v>
      </c>
      <c r="D1290" s="9" t="n">
        <v>43300</v>
      </c>
      <c r="E1290" s="9" t="n">
        <v>43405</v>
      </c>
      <c r="F1290" s="9" t="n">
        <v>43418</v>
      </c>
      <c r="G1290" s="9" t="n">
        <v>43428</v>
      </c>
      <c r="H1290" s="10" t="s">
        <v>36</v>
      </c>
      <c r="I1290" s="0" t="n">
        <v>20</v>
      </c>
      <c r="J1290" s="0" t="n">
        <v>13</v>
      </c>
      <c r="K1290" s="0" t="n">
        <v>26</v>
      </c>
      <c r="L1290" s="0" t="n">
        <v>17</v>
      </c>
      <c r="M1290" s="0" t="n">
        <v>8</v>
      </c>
      <c r="N1290" s="11" t="n">
        <v>0.1</v>
      </c>
      <c r="O1290" s="12" t="n">
        <v>4944.33</v>
      </c>
      <c r="P1290" s="12" t="n">
        <v>6505.7</v>
      </c>
      <c r="Q1290" s="12" t="n">
        <f aca="false">M1290*P1290*(1-N1290)</f>
        <v>46841.04</v>
      </c>
      <c r="R1290" s="12" t="n">
        <f aca="false">M1290*O1290</f>
        <v>39554.64</v>
      </c>
      <c r="S1290" s="12" t="n">
        <f aca="false">Q1290-R1290</f>
        <v>7286.4</v>
      </c>
      <c r="T1290" s="11" t="n">
        <f aca="false">IFERROR(S1290/Q1290,0)</f>
        <v>0.155555897136357</v>
      </c>
      <c r="U1290" s="13" t="n">
        <f aca="false">F1290-E1290</f>
        <v>13</v>
      </c>
      <c r="V1290" s="13" t="n">
        <f aca="false">G1290-F1290</f>
        <v>10</v>
      </c>
      <c r="W1290" s="13" t="n">
        <f aca="false">G1290-E1290</f>
        <v>23</v>
      </c>
      <c r="X1290" s="10" t="n">
        <f aca="false">YEAR(E1290)</f>
        <v>2018</v>
      </c>
      <c r="Y1290" s="0" t="str">
        <f aca="false">TEXT(E1290,"yyyy-mm")</f>
        <v>2018-11</v>
      </c>
      <c r="Z1290" s="0" t="str">
        <f aca="false">"Q"&amp;ROUNDUP(MONTH(E1290)/3,0)&amp;"-"&amp;YEAR(E1290)</f>
        <v>Q4-2018</v>
      </c>
    </row>
    <row r="1291" customFormat="false" ht="14.25" hidden="false" customHeight="false" outlineLevel="0" collapsed="false">
      <c r="A1291" s="0" t="s">
        <v>1333</v>
      </c>
      <c r="B1291" s="0" t="s">
        <v>38</v>
      </c>
      <c r="C1291" s="0" t="s">
        <v>35</v>
      </c>
      <c r="D1291" s="9" t="n">
        <v>43300</v>
      </c>
      <c r="E1291" s="9" t="n">
        <v>43405</v>
      </c>
      <c r="F1291" s="9" t="n">
        <v>43413</v>
      </c>
      <c r="G1291" s="9" t="n">
        <v>43417</v>
      </c>
      <c r="H1291" s="10" t="s">
        <v>36</v>
      </c>
      <c r="I1291" s="0" t="n">
        <v>15</v>
      </c>
      <c r="J1291" s="0" t="n">
        <v>9</v>
      </c>
      <c r="K1291" s="0" t="n">
        <v>214</v>
      </c>
      <c r="L1291" s="0" t="n">
        <v>24</v>
      </c>
      <c r="M1291" s="0" t="n">
        <v>7</v>
      </c>
      <c r="N1291" s="11" t="n">
        <v>0.05</v>
      </c>
      <c r="O1291" s="12" t="n">
        <v>789.39</v>
      </c>
      <c r="P1291" s="12" t="n">
        <v>1835.8</v>
      </c>
      <c r="Q1291" s="12" t="n">
        <f aca="false">M1291*P1291*(1-N1291)</f>
        <v>12208.07</v>
      </c>
      <c r="R1291" s="12" t="n">
        <f aca="false">M1291*O1291</f>
        <v>5525.73</v>
      </c>
      <c r="S1291" s="12" t="n">
        <f aca="false">Q1291-R1291</f>
        <v>6682.34</v>
      </c>
      <c r="T1291" s="11" t="n">
        <f aca="false">IFERROR(S1291/Q1291,0)</f>
        <v>0.547370714617462</v>
      </c>
      <c r="U1291" s="13" t="n">
        <f aca="false">F1291-E1291</f>
        <v>8</v>
      </c>
      <c r="V1291" s="13" t="n">
        <f aca="false">G1291-F1291</f>
        <v>4</v>
      </c>
      <c r="W1291" s="13" t="n">
        <f aca="false">G1291-E1291</f>
        <v>12</v>
      </c>
      <c r="X1291" s="10" t="n">
        <f aca="false">YEAR(E1291)</f>
        <v>2018</v>
      </c>
      <c r="Y1291" s="0" t="str">
        <f aca="false">TEXT(E1291,"yyyy-mm")</f>
        <v>2018-11</v>
      </c>
      <c r="Z1291" s="0" t="str">
        <f aca="false">"Q"&amp;ROUNDUP(MONTH(E1291)/3,0)&amp;"-"&amp;YEAR(E1291)</f>
        <v>Q4-2018</v>
      </c>
    </row>
    <row r="1292" customFormat="false" ht="14.25" hidden="false" customHeight="false" outlineLevel="0" collapsed="false">
      <c r="A1292" s="0" t="s">
        <v>1334</v>
      </c>
      <c r="B1292" s="0" t="s">
        <v>34</v>
      </c>
      <c r="C1292" s="0" t="s">
        <v>39</v>
      </c>
      <c r="D1292" s="9" t="n">
        <v>43300</v>
      </c>
      <c r="E1292" s="9" t="n">
        <v>43405</v>
      </c>
      <c r="F1292" s="9" t="n">
        <v>43407</v>
      </c>
      <c r="G1292" s="9" t="n">
        <v>43408</v>
      </c>
      <c r="H1292" s="10" t="s">
        <v>36</v>
      </c>
      <c r="I1292" s="0" t="n">
        <v>10</v>
      </c>
      <c r="J1292" s="0" t="n">
        <v>27</v>
      </c>
      <c r="K1292" s="0" t="n">
        <v>187</v>
      </c>
      <c r="L1292" s="0" t="n">
        <v>7</v>
      </c>
      <c r="M1292" s="0" t="n">
        <v>8</v>
      </c>
      <c r="N1292" s="11" t="n">
        <v>0.1</v>
      </c>
      <c r="O1292" s="12" t="n">
        <v>1995.53</v>
      </c>
      <c r="P1292" s="12" t="n">
        <v>3912.8</v>
      </c>
      <c r="Q1292" s="12" t="n">
        <f aca="false">M1292*P1292*(1-N1292)</f>
        <v>28172.16</v>
      </c>
      <c r="R1292" s="12" t="n">
        <f aca="false">M1292*O1292</f>
        <v>15964.24</v>
      </c>
      <c r="S1292" s="12" t="n">
        <f aca="false">Q1292-R1292</f>
        <v>12207.92</v>
      </c>
      <c r="T1292" s="11" t="n">
        <f aca="false">IFERROR(S1292/Q1292,0)</f>
        <v>0.433332765396761</v>
      </c>
      <c r="U1292" s="13" t="n">
        <f aca="false">F1292-E1292</f>
        <v>2</v>
      </c>
      <c r="V1292" s="13" t="n">
        <f aca="false">G1292-F1292</f>
        <v>1</v>
      </c>
      <c r="W1292" s="13" t="n">
        <f aca="false">G1292-E1292</f>
        <v>3</v>
      </c>
      <c r="X1292" s="10" t="n">
        <f aca="false">YEAR(E1292)</f>
        <v>2018</v>
      </c>
      <c r="Y1292" s="0" t="str">
        <f aca="false">TEXT(E1292,"yyyy-mm")</f>
        <v>2018-11</v>
      </c>
      <c r="Z1292" s="0" t="str">
        <f aca="false">"Q"&amp;ROUNDUP(MONTH(E1292)/3,0)&amp;"-"&amp;YEAR(E1292)</f>
        <v>Q4-2018</v>
      </c>
    </row>
    <row r="1293" customFormat="false" ht="14.25" hidden="false" customHeight="false" outlineLevel="0" collapsed="false">
      <c r="A1293" s="0" t="s">
        <v>1335</v>
      </c>
      <c r="B1293" s="0" t="s">
        <v>34</v>
      </c>
      <c r="C1293" s="0" t="s">
        <v>46</v>
      </c>
      <c r="D1293" s="9" t="n">
        <v>43300</v>
      </c>
      <c r="E1293" s="9" t="n">
        <v>43405</v>
      </c>
      <c r="F1293" s="9" t="n">
        <v>43412</v>
      </c>
      <c r="G1293" s="9" t="n">
        <v>43422</v>
      </c>
      <c r="H1293" s="10" t="s">
        <v>36</v>
      </c>
      <c r="I1293" s="0" t="n">
        <v>12</v>
      </c>
      <c r="J1293" s="0" t="n">
        <v>49</v>
      </c>
      <c r="K1293" s="0" t="n">
        <v>291</v>
      </c>
      <c r="L1293" s="0" t="n">
        <v>36</v>
      </c>
      <c r="M1293" s="0" t="n">
        <v>1</v>
      </c>
      <c r="N1293" s="11" t="n">
        <v>0.1</v>
      </c>
      <c r="O1293" s="12" t="n">
        <v>1303.02</v>
      </c>
      <c r="P1293" s="12" t="n">
        <v>2505.8</v>
      </c>
      <c r="Q1293" s="12" t="n">
        <f aca="false">M1293*P1293*(1-N1293)</f>
        <v>2255.22</v>
      </c>
      <c r="R1293" s="12" t="n">
        <f aca="false">M1293*O1293</f>
        <v>1303.02</v>
      </c>
      <c r="S1293" s="12" t="n">
        <f aca="false">Q1293-R1293</f>
        <v>952.2</v>
      </c>
      <c r="T1293" s="11" t="n">
        <f aca="false">IFERROR(S1293/Q1293,0)</f>
        <v>0.422220448559342</v>
      </c>
      <c r="U1293" s="13" t="n">
        <f aca="false">F1293-E1293</f>
        <v>7</v>
      </c>
      <c r="V1293" s="13" t="n">
        <f aca="false">G1293-F1293</f>
        <v>10</v>
      </c>
      <c r="W1293" s="13" t="n">
        <f aca="false">G1293-E1293</f>
        <v>17</v>
      </c>
      <c r="X1293" s="10" t="n">
        <f aca="false">YEAR(E1293)</f>
        <v>2018</v>
      </c>
      <c r="Y1293" s="0" t="str">
        <f aca="false">TEXT(E1293,"yyyy-mm")</f>
        <v>2018-11</v>
      </c>
      <c r="Z1293" s="0" t="str">
        <f aca="false">"Q"&amp;ROUNDUP(MONTH(E1293)/3,0)&amp;"-"&amp;YEAR(E1293)</f>
        <v>Q4-2018</v>
      </c>
    </row>
    <row r="1294" customFormat="false" ht="14.25" hidden="false" customHeight="false" outlineLevel="0" collapsed="false">
      <c r="A1294" s="0" t="s">
        <v>1336</v>
      </c>
      <c r="B1294" s="0" t="s">
        <v>34</v>
      </c>
      <c r="C1294" s="0" t="s">
        <v>39</v>
      </c>
      <c r="D1294" s="9" t="n">
        <v>43300</v>
      </c>
      <c r="E1294" s="9" t="n">
        <v>43405</v>
      </c>
      <c r="F1294" s="9" t="n">
        <v>43433</v>
      </c>
      <c r="G1294" s="9" t="n">
        <v>43437</v>
      </c>
      <c r="H1294" s="10" t="s">
        <v>36</v>
      </c>
      <c r="I1294" s="0" t="n">
        <v>7</v>
      </c>
      <c r="J1294" s="0" t="n">
        <v>20</v>
      </c>
      <c r="K1294" s="0" t="n">
        <v>159</v>
      </c>
      <c r="L1294" s="0" t="n">
        <v>11</v>
      </c>
      <c r="M1294" s="0" t="n">
        <v>2</v>
      </c>
      <c r="N1294" s="11" t="n">
        <v>0.1</v>
      </c>
      <c r="O1294" s="12" t="n">
        <v>548.86</v>
      </c>
      <c r="P1294" s="12" t="n">
        <v>857.6</v>
      </c>
      <c r="Q1294" s="12" t="n">
        <f aca="false">M1294*P1294*(1-N1294)</f>
        <v>1543.68</v>
      </c>
      <c r="R1294" s="12" t="n">
        <f aca="false">M1294*O1294</f>
        <v>1097.72</v>
      </c>
      <c r="S1294" s="12" t="n">
        <f aca="false">Q1294-R1294</f>
        <v>445.96</v>
      </c>
      <c r="T1294" s="11" t="n">
        <f aca="false">IFERROR(S1294/Q1294,0)</f>
        <v>0.288894071310116</v>
      </c>
      <c r="U1294" s="13" t="n">
        <f aca="false">F1294-E1294</f>
        <v>28</v>
      </c>
      <c r="V1294" s="13" t="n">
        <f aca="false">G1294-F1294</f>
        <v>4</v>
      </c>
      <c r="W1294" s="13" t="n">
        <f aca="false">G1294-E1294</f>
        <v>32</v>
      </c>
      <c r="X1294" s="10" t="n">
        <f aca="false">YEAR(E1294)</f>
        <v>2018</v>
      </c>
      <c r="Y1294" s="0" t="str">
        <f aca="false">TEXT(E1294,"yyyy-mm")</f>
        <v>2018-11</v>
      </c>
      <c r="Z1294" s="0" t="str">
        <f aca="false">"Q"&amp;ROUNDUP(MONTH(E1294)/3,0)&amp;"-"&amp;YEAR(E1294)</f>
        <v>Q4-2018</v>
      </c>
    </row>
    <row r="1295" customFormat="false" ht="14.25" hidden="false" customHeight="false" outlineLevel="0" collapsed="false">
      <c r="A1295" s="0" t="s">
        <v>1337</v>
      </c>
      <c r="B1295" s="0" t="s">
        <v>34</v>
      </c>
      <c r="C1295" s="0" t="s">
        <v>58</v>
      </c>
      <c r="D1295" s="9" t="n">
        <v>43300</v>
      </c>
      <c r="E1295" s="9" t="n">
        <v>43405</v>
      </c>
      <c r="F1295" s="9" t="n">
        <v>43426</v>
      </c>
      <c r="G1295" s="9" t="n">
        <v>43430</v>
      </c>
      <c r="H1295" s="10" t="s">
        <v>36</v>
      </c>
      <c r="I1295" s="0" t="n">
        <v>5</v>
      </c>
      <c r="J1295" s="0" t="n">
        <v>15</v>
      </c>
      <c r="K1295" s="0" t="n">
        <v>359</v>
      </c>
      <c r="L1295" s="0" t="n">
        <v>4</v>
      </c>
      <c r="M1295" s="0" t="n">
        <v>3</v>
      </c>
      <c r="N1295" s="11" t="n">
        <v>0.3</v>
      </c>
      <c r="O1295" s="12" t="n">
        <v>762.19</v>
      </c>
      <c r="P1295" s="12" t="n">
        <v>964.8</v>
      </c>
      <c r="Q1295" s="12" t="n">
        <f aca="false">M1295*P1295*(1-N1295)</f>
        <v>2026.08</v>
      </c>
      <c r="R1295" s="12" t="n">
        <f aca="false">M1295*O1295</f>
        <v>2286.57</v>
      </c>
      <c r="S1295" s="12" t="n">
        <f aca="false">Q1295-R1295</f>
        <v>-260.49</v>
      </c>
      <c r="T1295" s="11" t="n">
        <f aca="false">IFERROR(S1295/Q1295,0)</f>
        <v>-0.12856846718787</v>
      </c>
      <c r="U1295" s="13" t="n">
        <f aca="false">F1295-E1295</f>
        <v>21</v>
      </c>
      <c r="V1295" s="13" t="n">
        <f aca="false">G1295-F1295</f>
        <v>4</v>
      </c>
      <c r="W1295" s="13" t="n">
        <f aca="false">G1295-E1295</f>
        <v>25</v>
      </c>
      <c r="X1295" s="10" t="n">
        <f aca="false">YEAR(E1295)</f>
        <v>2018</v>
      </c>
      <c r="Y1295" s="0" t="str">
        <f aca="false">TEXT(E1295,"yyyy-mm")</f>
        <v>2018-11</v>
      </c>
      <c r="Z1295" s="0" t="str">
        <f aca="false">"Q"&amp;ROUNDUP(MONTH(E1295)/3,0)&amp;"-"&amp;YEAR(E1295)</f>
        <v>Q4-2018</v>
      </c>
    </row>
    <row r="1296" customFormat="false" ht="14.25" hidden="false" customHeight="false" outlineLevel="0" collapsed="false">
      <c r="A1296" s="0" t="s">
        <v>1338</v>
      </c>
      <c r="B1296" s="0" t="s">
        <v>34</v>
      </c>
      <c r="C1296" s="0" t="s">
        <v>48</v>
      </c>
      <c r="D1296" s="9" t="n">
        <v>43300</v>
      </c>
      <c r="E1296" s="9" t="n">
        <v>43405</v>
      </c>
      <c r="F1296" s="9" t="n">
        <v>43418</v>
      </c>
      <c r="G1296" s="9" t="n">
        <v>43422</v>
      </c>
      <c r="H1296" s="10" t="s">
        <v>36</v>
      </c>
      <c r="I1296" s="0" t="n">
        <v>1</v>
      </c>
      <c r="J1296" s="0" t="n">
        <v>34</v>
      </c>
      <c r="K1296" s="0" t="n">
        <v>53</v>
      </c>
      <c r="L1296" s="0" t="n">
        <v>8</v>
      </c>
      <c r="M1296" s="0" t="n">
        <v>7</v>
      </c>
      <c r="N1296" s="11" t="n">
        <v>0.4</v>
      </c>
      <c r="O1296" s="12" t="n">
        <v>2334.95</v>
      </c>
      <c r="P1296" s="12" t="n">
        <v>5695</v>
      </c>
      <c r="Q1296" s="12" t="n">
        <f aca="false">M1296*P1296*(1-N1296)</f>
        <v>23919</v>
      </c>
      <c r="R1296" s="12" t="n">
        <f aca="false">M1296*O1296</f>
        <v>16344.65</v>
      </c>
      <c r="S1296" s="12" t="n">
        <f aca="false">Q1296-R1296</f>
        <v>7574.35</v>
      </c>
      <c r="T1296" s="11" t="n">
        <f aca="false">IFERROR(S1296/Q1296,0)</f>
        <v>0.316666666666667</v>
      </c>
      <c r="U1296" s="13" t="n">
        <f aca="false">F1296-E1296</f>
        <v>13</v>
      </c>
      <c r="V1296" s="13" t="n">
        <f aca="false">G1296-F1296</f>
        <v>4</v>
      </c>
      <c r="W1296" s="13" t="n">
        <f aca="false">G1296-E1296</f>
        <v>17</v>
      </c>
      <c r="X1296" s="10" t="n">
        <f aca="false">YEAR(E1296)</f>
        <v>2018</v>
      </c>
      <c r="Y1296" s="0" t="str">
        <f aca="false">TEXT(E1296,"yyyy-mm")</f>
        <v>2018-11</v>
      </c>
      <c r="Z1296" s="0" t="str">
        <f aca="false">"Q"&amp;ROUNDUP(MONTH(E1296)/3,0)&amp;"-"&amp;YEAR(E1296)</f>
        <v>Q4-2018</v>
      </c>
    </row>
    <row r="1297" customFormat="false" ht="14.25" hidden="false" customHeight="false" outlineLevel="0" collapsed="false">
      <c r="A1297" s="0" t="s">
        <v>1339</v>
      </c>
      <c r="B1297" s="0" t="s">
        <v>41</v>
      </c>
      <c r="C1297" s="0" t="s">
        <v>35</v>
      </c>
      <c r="D1297" s="9" t="n">
        <v>43300</v>
      </c>
      <c r="E1297" s="9" t="n">
        <v>43406</v>
      </c>
      <c r="F1297" s="9" t="n">
        <v>43429</v>
      </c>
      <c r="G1297" s="9" t="n">
        <v>43431</v>
      </c>
      <c r="H1297" s="10" t="s">
        <v>36</v>
      </c>
      <c r="I1297" s="0" t="n">
        <v>23</v>
      </c>
      <c r="J1297" s="0" t="n">
        <v>12</v>
      </c>
      <c r="K1297" s="0" t="n">
        <v>247</v>
      </c>
      <c r="L1297" s="0" t="n">
        <v>28</v>
      </c>
      <c r="M1297" s="0" t="n">
        <v>5</v>
      </c>
      <c r="N1297" s="11" t="n">
        <v>0.075</v>
      </c>
      <c r="O1297" s="12" t="n">
        <v>753.75</v>
      </c>
      <c r="P1297" s="12" t="n">
        <v>1005</v>
      </c>
      <c r="Q1297" s="12" t="n">
        <f aca="false">M1297*P1297*(1-N1297)</f>
        <v>4648.125</v>
      </c>
      <c r="R1297" s="12" t="n">
        <f aca="false">M1297*O1297</f>
        <v>3768.75</v>
      </c>
      <c r="S1297" s="12" t="n">
        <f aca="false">Q1297-R1297</f>
        <v>879.375</v>
      </c>
      <c r="T1297" s="11" t="n">
        <f aca="false">IFERROR(S1297/Q1297,0)</f>
        <v>0.189189189189189</v>
      </c>
      <c r="U1297" s="13" t="n">
        <f aca="false">F1297-E1297</f>
        <v>23</v>
      </c>
      <c r="V1297" s="13" t="n">
        <f aca="false">G1297-F1297</f>
        <v>2</v>
      </c>
      <c r="W1297" s="13" t="n">
        <f aca="false">G1297-E1297</f>
        <v>25</v>
      </c>
      <c r="X1297" s="10" t="n">
        <f aca="false">YEAR(E1297)</f>
        <v>2018</v>
      </c>
      <c r="Y1297" s="0" t="str">
        <f aca="false">TEXT(E1297,"yyyy-mm")</f>
        <v>2018-11</v>
      </c>
      <c r="Z1297" s="0" t="str">
        <f aca="false">"Q"&amp;ROUNDUP(MONTH(E1297)/3,0)&amp;"-"&amp;YEAR(E1297)</f>
        <v>Q4-2018</v>
      </c>
    </row>
    <row r="1298" customFormat="false" ht="14.25" hidden="false" customHeight="false" outlineLevel="0" collapsed="false">
      <c r="A1298" s="0" t="s">
        <v>1340</v>
      </c>
      <c r="B1298" s="0" t="s">
        <v>41</v>
      </c>
      <c r="C1298" s="0" t="s">
        <v>35</v>
      </c>
      <c r="D1298" s="9" t="n">
        <v>43300</v>
      </c>
      <c r="E1298" s="9" t="n">
        <v>43406</v>
      </c>
      <c r="F1298" s="9" t="n">
        <v>43410</v>
      </c>
      <c r="G1298" s="9" t="n">
        <v>43417</v>
      </c>
      <c r="H1298" s="10" t="s">
        <v>36</v>
      </c>
      <c r="I1298" s="0" t="n">
        <v>24</v>
      </c>
      <c r="J1298" s="0" t="n">
        <v>35</v>
      </c>
      <c r="K1298" s="0" t="n">
        <v>255</v>
      </c>
      <c r="L1298" s="0" t="n">
        <v>13</v>
      </c>
      <c r="M1298" s="0" t="n">
        <v>3</v>
      </c>
      <c r="N1298" s="11" t="n">
        <v>0.05</v>
      </c>
      <c r="O1298" s="12" t="n">
        <v>1800.49</v>
      </c>
      <c r="P1298" s="12" t="n">
        <v>2338.3</v>
      </c>
      <c r="Q1298" s="12" t="n">
        <f aca="false">M1298*P1298*(1-N1298)</f>
        <v>6664.155</v>
      </c>
      <c r="R1298" s="12" t="n">
        <f aca="false">M1298*O1298</f>
        <v>5401.47</v>
      </c>
      <c r="S1298" s="12" t="n">
        <f aca="false">Q1298-R1298</f>
        <v>1262.685</v>
      </c>
      <c r="T1298" s="11" t="n">
        <f aca="false">IFERROR(S1298/Q1298,0)</f>
        <v>0.189474134380128</v>
      </c>
      <c r="U1298" s="13" t="n">
        <f aca="false">F1298-E1298</f>
        <v>4</v>
      </c>
      <c r="V1298" s="13" t="n">
        <f aca="false">G1298-F1298</f>
        <v>7</v>
      </c>
      <c r="W1298" s="13" t="n">
        <f aca="false">G1298-E1298</f>
        <v>11</v>
      </c>
      <c r="X1298" s="10" t="n">
        <f aca="false">YEAR(E1298)</f>
        <v>2018</v>
      </c>
      <c r="Y1298" s="0" t="str">
        <f aca="false">TEXT(E1298,"yyyy-mm")</f>
        <v>2018-11</v>
      </c>
      <c r="Z1298" s="0" t="str">
        <f aca="false">"Q"&amp;ROUNDUP(MONTH(E1298)/3,0)&amp;"-"&amp;YEAR(E1298)</f>
        <v>Q4-2018</v>
      </c>
    </row>
    <row r="1299" customFormat="false" ht="14.25" hidden="false" customHeight="false" outlineLevel="0" collapsed="false">
      <c r="A1299" s="0" t="s">
        <v>1341</v>
      </c>
      <c r="B1299" s="0" t="s">
        <v>34</v>
      </c>
      <c r="C1299" s="0" t="s">
        <v>46</v>
      </c>
      <c r="D1299" s="9" t="n">
        <v>43300</v>
      </c>
      <c r="E1299" s="9" t="n">
        <v>43406</v>
      </c>
      <c r="F1299" s="9" t="n">
        <v>43419</v>
      </c>
      <c r="G1299" s="9" t="n">
        <v>43428</v>
      </c>
      <c r="H1299" s="10" t="s">
        <v>36</v>
      </c>
      <c r="I1299" s="0" t="n">
        <v>4</v>
      </c>
      <c r="J1299" s="0" t="n">
        <v>17</v>
      </c>
      <c r="K1299" s="0" t="n">
        <v>270</v>
      </c>
      <c r="L1299" s="0" t="n">
        <v>21</v>
      </c>
      <c r="M1299" s="0" t="n">
        <v>4</v>
      </c>
      <c r="N1299" s="11" t="n">
        <v>0.1</v>
      </c>
      <c r="O1299" s="12" t="n">
        <v>435.03</v>
      </c>
      <c r="P1299" s="12" t="n">
        <v>1011.7</v>
      </c>
      <c r="Q1299" s="12" t="n">
        <f aca="false">M1299*P1299*(1-N1299)</f>
        <v>3642.12</v>
      </c>
      <c r="R1299" s="12" t="n">
        <f aca="false">M1299*O1299</f>
        <v>1740.12</v>
      </c>
      <c r="S1299" s="12" t="n">
        <f aca="false">Q1299-R1299</f>
        <v>1902</v>
      </c>
      <c r="T1299" s="11" t="n">
        <f aca="false">IFERROR(S1299/Q1299,0)</f>
        <v>0.522223320483674</v>
      </c>
      <c r="U1299" s="13" t="n">
        <f aca="false">F1299-E1299</f>
        <v>13</v>
      </c>
      <c r="V1299" s="13" t="n">
        <f aca="false">G1299-F1299</f>
        <v>9</v>
      </c>
      <c r="W1299" s="13" t="n">
        <f aca="false">G1299-E1299</f>
        <v>22</v>
      </c>
      <c r="X1299" s="10" t="n">
        <f aca="false">YEAR(E1299)</f>
        <v>2018</v>
      </c>
      <c r="Y1299" s="0" t="str">
        <f aca="false">TEXT(E1299,"yyyy-mm")</f>
        <v>2018-11</v>
      </c>
      <c r="Z1299" s="0" t="str">
        <f aca="false">"Q"&amp;ROUNDUP(MONTH(E1299)/3,0)&amp;"-"&amp;YEAR(E1299)</f>
        <v>Q4-2018</v>
      </c>
    </row>
    <row r="1300" customFormat="false" ht="14.25" hidden="false" customHeight="false" outlineLevel="0" collapsed="false">
      <c r="A1300" s="0" t="s">
        <v>1342</v>
      </c>
      <c r="B1300" s="0" t="s">
        <v>34</v>
      </c>
      <c r="C1300" s="0" t="s">
        <v>39</v>
      </c>
      <c r="D1300" s="9" t="n">
        <v>43300</v>
      </c>
      <c r="E1300" s="9" t="n">
        <v>43406</v>
      </c>
      <c r="F1300" s="9" t="n">
        <v>43414</v>
      </c>
      <c r="G1300" s="9" t="n">
        <v>43418</v>
      </c>
      <c r="H1300" s="10" t="s">
        <v>36</v>
      </c>
      <c r="I1300" s="0" t="n">
        <v>4</v>
      </c>
      <c r="J1300" s="0" t="n">
        <v>3</v>
      </c>
      <c r="K1300" s="0" t="n">
        <v>183</v>
      </c>
      <c r="L1300" s="0" t="n">
        <v>38</v>
      </c>
      <c r="M1300" s="0" t="n">
        <v>5</v>
      </c>
      <c r="N1300" s="11" t="n">
        <v>0.15</v>
      </c>
      <c r="O1300" s="12" t="n">
        <v>557.44</v>
      </c>
      <c r="P1300" s="12" t="n">
        <v>857.6</v>
      </c>
      <c r="Q1300" s="12" t="n">
        <f aca="false">M1300*P1300*(1-N1300)</f>
        <v>3644.8</v>
      </c>
      <c r="R1300" s="12" t="n">
        <f aca="false">M1300*O1300</f>
        <v>2787.2</v>
      </c>
      <c r="S1300" s="12" t="n">
        <f aca="false">Q1300-R1300</f>
        <v>857.6</v>
      </c>
      <c r="T1300" s="11" t="n">
        <f aca="false">IFERROR(S1300/Q1300,0)</f>
        <v>0.235294117647059</v>
      </c>
      <c r="U1300" s="13" t="n">
        <f aca="false">F1300-E1300</f>
        <v>8</v>
      </c>
      <c r="V1300" s="13" t="n">
        <f aca="false">G1300-F1300</f>
        <v>4</v>
      </c>
      <c r="W1300" s="13" t="n">
        <f aca="false">G1300-E1300</f>
        <v>12</v>
      </c>
      <c r="X1300" s="10" t="n">
        <f aca="false">YEAR(E1300)</f>
        <v>2018</v>
      </c>
      <c r="Y1300" s="0" t="str">
        <f aca="false">TEXT(E1300,"yyyy-mm")</f>
        <v>2018-11</v>
      </c>
      <c r="Z1300" s="0" t="str">
        <f aca="false">"Q"&amp;ROUNDUP(MONTH(E1300)/3,0)&amp;"-"&amp;YEAR(E1300)</f>
        <v>Q4-2018</v>
      </c>
    </row>
    <row r="1301" customFormat="false" ht="14.25" hidden="false" customHeight="false" outlineLevel="0" collapsed="false">
      <c r="A1301" s="0" t="s">
        <v>1343</v>
      </c>
      <c r="B1301" s="0" t="s">
        <v>38</v>
      </c>
      <c r="C1301" s="0" t="s">
        <v>58</v>
      </c>
      <c r="D1301" s="9" t="n">
        <v>43300</v>
      </c>
      <c r="E1301" s="9" t="n">
        <v>43406</v>
      </c>
      <c r="F1301" s="9" t="n">
        <v>43430</v>
      </c>
      <c r="G1301" s="9" t="n">
        <v>43431</v>
      </c>
      <c r="H1301" s="10" t="s">
        <v>36</v>
      </c>
      <c r="I1301" s="0" t="n">
        <v>17</v>
      </c>
      <c r="J1301" s="0" t="n">
        <v>48</v>
      </c>
      <c r="K1301" s="0" t="n">
        <v>363</v>
      </c>
      <c r="L1301" s="0" t="n">
        <v>38</v>
      </c>
      <c r="M1301" s="0" t="n">
        <v>8</v>
      </c>
      <c r="N1301" s="11" t="n">
        <v>0.1</v>
      </c>
      <c r="O1301" s="12" t="n">
        <v>183.51</v>
      </c>
      <c r="P1301" s="12" t="n">
        <v>221.1</v>
      </c>
      <c r="Q1301" s="12" t="n">
        <f aca="false">M1301*P1301*(1-N1301)</f>
        <v>1591.92</v>
      </c>
      <c r="R1301" s="12" t="n">
        <f aca="false">M1301*O1301</f>
        <v>1468.08</v>
      </c>
      <c r="S1301" s="12" t="n">
        <f aca="false">Q1301-R1301</f>
        <v>123.84</v>
      </c>
      <c r="T1301" s="11" t="n">
        <f aca="false">IFERROR(S1301/Q1301,0)</f>
        <v>0.077792853912257</v>
      </c>
      <c r="U1301" s="13" t="n">
        <f aca="false">F1301-E1301</f>
        <v>24</v>
      </c>
      <c r="V1301" s="13" t="n">
        <f aca="false">G1301-F1301</f>
        <v>1</v>
      </c>
      <c r="W1301" s="13" t="n">
        <f aca="false">G1301-E1301</f>
        <v>25</v>
      </c>
      <c r="X1301" s="10" t="n">
        <f aca="false">YEAR(E1301)</f>
        <v>2018</v>
      </c>
      <c r="Y1301" s="0" t="str">
        <f aca="false">TEXT(E1301,"yyyy-mm")</f>
        <v>2018-11</v>
      </c>
      <c r="Z1301" s="0" t="str">
        <f aca="false">"Q"&amp;ROUNDUP(MONTH(E1301)/3,0)&amp;"-"&amp;YEAR(E1301)</f>
        <v>Q4-2018</v>
      </c>
    </row>
    <row r="1302" customFormat="false" ht="14.25" hidden="false" customHeight="false" outlineLevel="0" collapsed="false">
      <c r="A1302" s="0" t="s">
        <v>1344</v>
      </c>
      <c r="B1302" s="0" t="s">
        <v>34</v>
      </c>
      <c r="C1302" s="0" t="s">
        <v>46</v>
      </c>
      <c r="D1302" s="9" t="n">
        <v>43300</v>
      </c>
      <c r="E1302" s="9" t="n">
        <v>43406</v>
      </c>
      <c r="F1302" s="9" t="n">
        <v>43434</v>
      </c>
      <c r="G1302" s="9" t="n">
        <v>43435</v>
      </c>
      <c r="H1302" s="10" t="s">
        <v>36</v>
      </c>
      <c r="I1302" s="0" t="n">
        <v>9</v>
      </c>
      <c r="J1302" s="0" t="n">
        <v>14</v>
      </c>
      <c r="K1302" s="0" t="n">
        <v>314</v>
      </c>
      <c r="L1302" s="0" t="n">
        <v>20</v>
      </c>
      <c r="M1302" s="0" t="n">
        <v>2</v>
      </c>
      <c r="N1302" s="11" t="n">
        <v>0.05</v>
      </c>
      <c r="O1302" s="12" t="n">
        <v>943.36</v>
      </c>
      <c r="P1302" s="12" t="n">
        <v>1715.2</v>
      </c>
      <c r="Q1302" s="12" t="n">
        <f aca="false">M1302*P1302*(1-N1302)</f>
        <v>3258.88</v>
      </c>
      <c r="R1302" s="12" t="n">
        <f aca="false">M1302*O1302</f>
        <v>1886.72</v>
      </c>
      <c r="S1302" s="12" t="n">
        <f aca="false">Q1302-R1302</f>
        <v>1372.16</v>
      </c>
      <c r="T1302" s="11" t="n">
        <f aca="false">IFERROR(S1302/Q1302,0)</f>
        <v>0.421052631578947</v>
      </c>
      <c r="U1302" s="13" t="n">
        <f aca="false">F1302-E1302</f>
        <v>28</v>
      </c>
      <c r="V1302" s="13" t="n">
        <f aca="false">G1302-F1302</f>
        <v>1</v>
      </c>
      <c r="W1302" s="13" t="n">
        <f aca="false">G1302-E1302</f>
        <v>29</v>
      </c>
      <c r="X1302" s="10" t="n">
        <f aca="false">YEAR(E1302)</f>
        <v>2018</v>
      </c>
      <c r="Y1302" s="0" t="str">
        <f aca="false">TEXT(E1302,"yyyy-mm")</f>
        <v>2018-11</v>
      </c>
      <c r="Z1302" s="0" t="str">
        <f aca="false">"Q"&amp;ROUNDUP(MONTH(E1302)/3,0)&amp;"-"&amp;YEAR(E1302)</f>
        <v>Q4-2018</v>
      </c>
    </row>
    <row r="1303" customFormat="false" ht="14.25" hidden="false" customHeight="false" outlineLevel="0" collapsed="false">
      <c r="A1303" s="0" t="s">
        <v>1345</v>
      </c>
      <c r="B1303" s="0" t="s">
        <v>38</v>
      </c>
      <c r="C1303" s="0" t="s">
        <v>79</v>
      </c>
      <c r="D1303" s="9" t="n">
        <v>43300</v>
      </c>
      <c r="E1303" s="9" t="n">
        <v>43406</v>
      </c>
      <c r="F1303" s="9" t="n">
        <v>43410</v>
      </c>
      <c r="G1303" s="9" t="n">
        <v>43416</v>
      </c>
      <c r="H1303" s="10" t="s">
        <v>36</v>
      </c>
      <c r="I1303" s="0" t="n">
        <v>17</v>
      </c>
      <c r="J1303" s="0" t="n">
        <v>34</v>
      </c>
      <c r="K1303" s="0" t="n">
        <v>64</v>
      </c>
      <c r="L1303" s="0" t="n">
        <v>45</v>
      </c>
      <c r="M1303" s="0" t="n">
        <v>8</v>
      </c>
      <c r="N1303" s="11" t="n">
        <v>0.075</v>
      </c>
      <c r="O1303" s="12" t="n">
        <v>1494.64</v>
      </c>
      <c r="P1303" s="12" t="n">
        <v>2264.6</v>
      </c>
      <c r="Q1303" s="12" t="n">
        <f aca="false">M1303*P1303*(1-N1303)</f>
        <v>16758.04</v>
      </c>
      <c r="R1303" s="12" t="n">
        <f aca="false">M1303*O1303</f>
        <v>11957.12</v>
      </c>
      <c r="S1303" s="12" t="n">
        <f aca="false">Q1303-R1303</f>
        <v>4800.92</v>
      </c>
      <c r="T1303" s="11" t="n">
        <f aca="false">IFERROR(S1303/Q1303,0)</f>
        <v>0.2864845769553</v>
      </c>
      <c r="U1303" s="13" t="n">
        <f aca="false">F1303-E1303</f>
        <v>4</v>
      </c>
      <c r="V1303" s="13" t="n">
        <f aca="false">G1303-F1303</f>
        <v>6</v>
      </c>
      <c r="W1303" s="13" t="n">
        <f aca="false">G1303-E1303</f>
        <v>10</v>
      </c>
      <c r="X1303" s="10" t="n">
        <f aca="false">YEAR(E1303)</f>
        <v>2018</v>
      </c>
      <c r="Y1303" s="0" t="str">
        <f aca="false">TEXT(E1303,"yyyy-mm")</f>
        <v>2018-11</v>
      </c>
      <c r="Z1303" s="0" t="str">
        <f aca="false">"Q"&amp;ROUNDUP(MONTH(E1303)/3,0)&amp;"-"&amp;YEAR(E1303)</f>
        <v>Q4-2018</v>
      </c>
    </row>
    <row r="1304" customFormat="false" ht="14.25" hidden="false" customHeight="false" outlineLevel="0" collapsed="false">
      <c r="A1304" s="0" t="s">
        <v>1346</v>
      </c>
      <c r="B1304" s="0" t="s">
        <v>38</v>
      </c>
      <c r="C1304" s="0" t="s">
        <v>35</v>
      </c>
      <c r="D1304" s="9" t="n">
        <v>43300</v>
      </c>
      <c r="E1304" s="9" t="n">
        <v>43406</v>
      </c>
      <c r="F1304" s="9" t="n">
        <v>43417</v>
      </c>
      <c r="G1304" s="9" t="n">
        <v>43427</v>
      </c>
      <c r="H1304" s="10" t="s">
        <v>36</v>
      </c>
      <c r="I1304" s="0" t="n">
        <v>17</v>
      </c>
      <c r="J1304" s="0" t="n">
        <v>50</v>
      </c>
      <c r="K1304" s="0" t="n">
        <v>244</v>
      </c>
      <c r="L1304" s="0" t="n">
        <v>31</v>
      </c>
      <c r="M1304" s="0" t="n">
        <v>4</v>
      </c>
      <c r="N1304" s="11" t="n">
        <v>0.05</v>
      </c>
      <c r="O1304" s="12" t="n">
        <v>452.25</v>
      </c>
      <c r="P1304" s="12" t="n">
        <v>1005</v>
      </c>
      <c r="Q1304" s="12" t="n">
        <f aca="false">M1304*P1304*(1-N1304)</f>
        <v>3819</v>
      </c>
      <c r="R1304" s="12" t="n">
        <f aca="false">M1304*O1304</f>
        <v>1809</v>
      </c>
      <c r="S1304" s="12" t="n">
        <f aca="false">Q1304-R1304</f>
        <v>2010</v>
      </c>
      <c r="T1304" s="11" t="n">
        <f aca="false">IFERROR(S1304/Q1304,0)</f>
        <v>0.526315789473684</v>
      </c>
      <c r="U1304" s="13" t="n">
        <f aca="false">F1304-E1304</f>
        <v>11</v>
      </c>
      <c r="V1304" s="13" t="n">
        <f aca="false">G1304-F1304</f>
        <v>10</v>
      </c>
      <c r="W1304" s="13" t="n">
        <f aca="false">G1304-E1304</f>
        <v>21</v>
      </c>
      <c r="X1304" s="10" t="n">
        <f aca="false">YEAR(E1304)</f>
        <v>2018</v>
      </c>
      <c r="Y1304" s="0" t="str">
        <f aca="false">TEXT(E1304,"yyyy-mm")</f>
        <v>2018-11</v>
      </c>
      <c r="Z1304" s="0" t="str">
        <f aca="false">"Q"&amp;ROUNDUP(MONTH(E1304)/3,0)&amp;"-"&amp;YEAR(E1304)</f>
        <v>Q4-2018</v>
      </c>
    </row>
    <row r="1305" customFormat="false" ht="14.25" hidden="false" customHeight="false" outlineLevel="0" collapsed="false">
      <c r="A1305" s="0" t="s">
        <v>1347</v>
      </c>
      <c r="B1305" s="0" t="s">
        <v>34</v>
      </c>
      <c r="C1305" s="0" t="s">
        <v>39</v>
      </c>
      <c r="D1305" s="9" t="n">
        <v>43300</v>
      </c>
      <c r="E1305" s="9" t="n">
        <v>43407</v>
      </c>
      <c r="F1305" s="9" t="n">
        <v>43433</v>
      </c>
      <c r="G1305" s="9" t="n">
        <v>43439</v>
      </c>
      <c r="H1305" s="10" t="s">
        <v>36</v>
      </c>
      <c r="I1305" s="0" t="n">
        <v>3</v>
      </c>
      <c r="J1305" s="0" t="n">
        <v>19</v>
      </c>
      <c r="K1305" s="0" t="n">
        <v>102</v>
      </c>
      <c r="L1305" s="0" t="n">
        <v>11</v>
      </c>
      <c r="M1305" s="0" t="n">
        <v>1</v>
      </c>
      <c r="N1305" s="11" t="n">
        <v>0.15</v>
      </c>
      <c r="O1305" s="12" t="n">
        <v>2211.13</v>
      </c>
      <c r="P1305" s="12" t="n">
        <v>3812.3</v>
      </c>
      <c r="Q1305" s="12" t="n">
        <f aca="false">M1305*P1305*(1-N1305)</f>
        <v>3240.455</v>
      </c>
      <c r="R1305" s="12" t="n">
        <f aca="false">M1305*O1305</f>
        <v>2211.13</v>
      </c>
      <c r="S1305" s="12" t="n">
        <f aca="false">Q1305-R1305</f>
        <v>1029.325</v>
      </c>
      <c r="T1305" s="11" t="n">
        <f aca="false">IFERROR(S1305/Q1305,0)</f>
        <v>0.317648293218082</v>
      </c>
      <c r="U1305" s="13" t="n">
        <f aca="false">F1305-E1305</f>
        <v>26</v>
      </c>
      <c r="V1305" s="13" t="n">
        <f aca="false">G1305-F1305</f>
        <v>6</v>
      </c>
      <c r="W1305" s="13" t="n">
        <f aca="false">G1305-E1305</f>
        <v>32</v>
      </c>
      <c r="X1305" s="10" t="n">
        <f aca="false">YEAR(E1305)</f>
        <v>2018</v>
      </c>
      <c r="Y1305" s="0" t="str">
        <f aca="false">TEXT(E1305,"yyyy-mm")</f>
        <v>2018-11</v>
      </c>
      <c r="Z1305" s="0" t="str">
        <f aca="false">"Q"&amp;ROUNDUP(MONTH(E1305)/3,0)&amp;"-"&amp;YEAR(E1305)</f>
        <v>Q4-2018</v>
      </c>
    </row>
    <row r="1306" customFormat="false" ht="14.25" hidden="false" customHeight="false" outlineLevel="0" collapsed="false">
      <c r="A1306" s="0" t="s">
        <v>1348</v>
      </c>
      <c r="B1306" s="0" t="s">
        <v>34</v>
      </c>
      <c r="C1306" s="0" t="s">
        <v>46</v>
      </c>
      <c r="D1306" s="9" t="n">
        <v>43300</v>
      </c>
      <c r="E1306" s="9" t="n">
        <v>43407</v>
      </c>
      <c r="F1306" s="9" t="n">
        <v>43424</v>
      </c>
      <c r="G1306" s="9" t="n">
        <v>43434</v>
      </c>
      <c r="H1306" s="10" t="s">
        <v>36</v>
      </c>
      <c r="I1306" s="0" t="n">
        <v>12</v>
      </c>
      <c r="J1306" s="0" t="n">
        <v>19</v>
      </c>
      <c r="K1306" s="0" t="n">
        <v>320</v>
      </c>
      <c r="L1306" s="0" t="n">
        <v>19</v>
      </c>
      <c r="M1306" s="0" t="n">
        <v>2</v>
      </c>
      <c r="N1306" s="11" t="n">
        <v>0.05</v>
      </c>
      <c r="O1306" s="12" t="n">
        <v>661.29</v>
      </c>
      <c r="P1306" s="12" t="n">
        <v>944.7</v>
      </c>
      <c r="Q1306" s="12" t="n">
        <f aca="false">M1306*P1306*(1-N1306)</f>
        <v>1794.93</v>
      </c>
      <c r="R1306" s="12" t="n">
        <f aca="false">M1306*O1306</f>
        <v>1322.58</v>
      </c>
      <c r="S1306" s="12" t="n">
        <f aca="false">Q1306-R1306</f>
        <v>472.35</v>
      </c>
      <c r="T1306" s="11" t="n">
        <f aca="false">IFERROR(S1306/Q1306,0)</f>
        <v>0.263157894736842</v>
      </c>
      <c r="U1306" s="13" t="n">
        <f aca="false">F1306-E1306</f>
        <v>17</v>
      </c>
      <c r="V1306" s="13" t="n">
        <f aca="false">G1306-F1306</f>
        <v>10</v>
      </c>
      <c r="W1306" s="13" t="n">
        <f aca="false">G1306-E1306</f>
        <v>27</v>
      </c>
      <c r="X1306" s="10" t="n">
        <f aca="false">YEAR(E1306)</f>
        <v>2018</v>
      </c>
      <c r="Y1306" s="0" t="str">
        <f aca="false">TEXT(E1306,"yyyy-mm")</f>
        <v>2018-11</v>
      </c>
      <c r="Z1306" s="0" t="str">
        <f aca="false">"Q"&amp;ROUNDUP(MONTH(E1306)/3,0)&amp;"-"&amp;YEAR(E1306)</f>
        <v>Q4-2018</v>
      </c>
    </row>
    <row r="1307" customFormat="false" ht="14.25" hidden="false" customHeight="false" outlineLevel="0" collapsed="false">
      <c r="A1307" s="0" t="s">
        <v>1349</v>
      </c>
      <c r="B1307" s="0" t="s">
        <v>38</v>
      </c>
      <c r="C1307" s="0" t="s">
        <v>46</v>
      </c>
      <c r="D1307" s="9" t="n">
        <v>43300</v>
      </c>
      <c r="E1307" s="9" t="n">
        <v>43407</v>
      </c>
      <c r="F1307" s="9" t="n">
        <v>43409</v>
      </c>
      <c r="G1307" s="9" t="n">
        <v>43418</v>
      </c>
      <c r="H1307" s="10" t="s">
        <v>36</v>
      </c>
      <c r="I1307" s="0" t="n">
        <v>20</v>
      </c>
      <c r="J1307" s="0" t="n">
        <v>23</v>
      </c>
      <c r="K1307" s="0" t="n">
        <v>270</v>
      </c>
      <c r="L1307" s="0" t="n">
        <v>20</v>
      </c>
      <c r="M1307" s="0" t="n">
        <v>7</v>
      </c>
      <c r="N1307" s="11" t="n">
        <v>0.1</v>
      </c>
      <c r="O1307" s="12" t="n">
        <v>916.56</v>
      </c>
      <c r="P1307" s="12" t="n">
        <v>1206</v>
      </c>
      <c r="Q1307" s="12" t="n">
        <f aca="false">M1307*P1307*(1-N1307)</f>
        <v>7597.8</v>
      </c>
      <c r="R1307" s="12" t="n">
        <f aca="false">M1307*O1307</f>
        <v>6415.92</v>
      </c>
      <c r="S1307" s="12" t="n">
        <f aca="false">Q1307-R1307</f>
        <v>1181.88</v>
      </c>
      <c r="T1307" s="11" t="n">
        <f aca="false">IFERROR(S1307/Q1307,0)</f>
        <v>0.155555555555556</v>
      </c>
      <c r="U1307" s="13" t="n">
        <f aca="false">F1307-E1307</f>
        <v>2</v>
      </c>
      <c r="V1307" s="13" t="n">
        <f aca="false">G1307-F1307</f>
        <v>9</v>
      </c>
      <c r="W1307" s="13" t="n">
        <f aca="false">G1307-E1307</f>
        <v>11</v>
      </c>
      <c r="X1307" s="10" t="n">
        <f aca="false">YEAR(E1307)</f>
        <v>2018</v>
      </c>
      <c r="Y1307" s="0" t="str">
        <f aca="false">TEXT(E1307,"yyyy-mm")</f>
        <v>2018-11</v>
      </c>
      <c r="Z1307" s="0" t="str">
        <f aca="false">"Q"&amp;ROUNDUP(MONTH(E1307)/3,0)&amp;"-"&amp;YEAR(E1307)</f>
        <v>Q4-2018</v>
      </c>
    </row>
    <row r="1308" customFormat="false" ht="14.25" hidden="false" customHeight="false" outlineLevel="0" collapsed="false">
      <c r="A1308" s="0" t="s">
        <v>1350</v>
      </c>
      <c r="B1308" s="0" t="s">
        <v>34</v>
      </c>
      <c r="C1308" s="0" t="s">
        <v>39</v>
      </c>
      <c r="D1308" s="9" t="n">
        <v>43300</v>
      </c>
      <c r="E1308" s="9" t="n">
        <v>43407</v>
      </c>
      <c r="F1308" s="9" t="n">
        <v>43430</v>
      </c>
      <c r="G1308" s="9" t="n">
        <v>43434</v>
      </c>
      <c r="H1308" s="10" t="s">
        <v>36</v>
      </c>
      <c r="I1308" s="0" t="n">
        <v>4</v>
      </c>
      <c r="J1308" s="0" t="n">
        <v>36</v>
      </c>
      <c r="K1308" s="0" t="n">
        <v>145</v>
      </c>
      <c r="L1308" s="0" t="n">
        <v>10</v>
      </c>
      <c r="M1308" s="0" t="n">
        <v>3</v>
      </c>
      <c r="N1308" s="11" t="n">
        <v>0.05</v>
      </c>
      <c r="O1308" s="12" t="n">
        <v>1816.97</v>
      </c>
      <c r="P1308" s="12" t="n">
        <v>3865.9</v>
      </c>
      <c r="Q1308" s="12" t="n">
        <f aca="false">M1308*P1308*(1-N1308)</f>
        <v>11017.815</v>
      </c>
      <c r="R1308" s="12" t="n">
        <f aca="false">M1308*O1308</f>
        <v>5450.91</v>
      </c>
      <c r="S1308" s="12" t="n">
        <f aca="false">Q1308-R1308</f>
        <v>5566.905</v>
      </c>
      <c r="T1308" s="11" t="n">
        <f aca="false">IFERROR(S1308/Q1308,0)</f>
        <v>0.505263974753615</v>
      </c>
      <c r="U1308" s="13" t="n">
        <f aca="false">F1308-E1308</f>
        <v>23</v>
      </c>
      <c r="V1308" s="13" t="n">
        <f aca="false">G1308-F1308</f>
        <v>4</v>
      </c>
      <c r="W1308" s="13" t="n">
        <f aca="false">G1308-E1308</f>
        <v>27</v>
      </c>
      <c r="X1308" s="10" t="n">
        <f aca="false">YEAR(E1308)</f>
        <v>2018</v>
      </c>
      <c r="Y1308" s="0" t="str">
        <f aca="false">TEXT(E1308,"yyyy-mm")</f>
        <v>2018-11</v>
      </c>
      <c r="Z1308" s="0" t="str">
        <f aca="false">"Q"&amp;ROUNDUP(MONTH(E1308)/3,0)&amp;"-"&amp;YEAR(E1308)</f>
        <v>Q4-2018</v>
      </c>
    </row>
    <row r="1309" customFormat="false" ht="14.25" hidden="false" customHeight="false" outlineLevel="0" collapsed="false">
      <c r="A1309" s="0" t="s">
        <v>1351</v>
      </c>
      <c r="B1309" s="0" t="s">
        <v>34</v>
      </c>
      <c r="C1309" s="0" t="s">
        <v>48</v>
      </c>
      <c r="D1309" s="9" t="n">
        <v>43300</v>
      </c>
      <c r="E1309" s="9" t="n">
        <v>43407</v>
      </c>
      <c r="F1309" s="9" t="n">
        <v>43417</v>
      </c>
      <c r="G1309" s="9" t="n">
        <v>43425</v>
      </c>
      <c r="H1309" s="10" t="s">
        <v>36</v>
      </c>
      <c r="I1309" s="0" t="n">
        <v>4</v>
      </c>
      <c r="J1309" s="0" t="n">
        <v>13</v>
      </c>
      <c r="K1309" s="0" t="n">
        <v>36</v>
      </c>
      <c r="L1309" s="0" t="n">
        <v>46</v>
      </c>
      <c r="M1309" s="0" t="n">
        <v>8</v>
      </c>
      <c r="N1309" s="11" t="n">
        <v>0.05</v>
      </c>
      <c r="O1309" s="12" t="n">
        <v>2452.4</v>
      </c>
      <c r="P1309" s="12" t="n">
        <v>3892.7</v>
      </c>
      <c r="Q1309" s="12" t="n">
        <f aca="false">M1309*P1309*(1-N1309)</f>
        <v>29584.52</v>
      </c>
      <c r="R1309" s="12" t="n">
        <f aca="false">M1309*O1309</f>
        <v>19619.2</v>
      </c>
      <c r="S1309" s="12" t="n">
        <f aca="false">Q1309-R1309</f>
        <v>9965.32</v>
      </c>
      <c r="T1309" s="11" t="n">
        <f aca="false">IFERROR(S1309/Q1309,0)</f>
        <v>0.336842375674846</v>
      </c>
      <c r="U1309" s="13" t="n">
        <f aca="false">F1309-E1309</f>
        <v>10</v>
      </c>
      <c r="V1309" s="13" t="n">
        <f aca="false">G1309-F1309</f>
        <v>8</v>
      </c>
      <c r="W1309" s="13" t="n">
        <f aca="false">G1309-E1309</f>
        <v>18</v>
      </c>
      <c r="X1309" s="10" t="n">
        <f aca="false">YEAR(E1309)</f>
        <v>2018</v>
      </c>
      <c r="Y1309" s="0" t="str">
        <f aca="false">TEXT(E1309,"yyyy-mm")</f>
        <v>2018-11</v>
      </c>
      <c r="Z1309" s="0" t="str">
        <f aca="false">"Q"&amp;ROUNDUP(MONTH(E1309)/3,0)&amp;"-"&amp;YEAR(E1309)</f>
        <v>Q4-2018</v>
      </c>
    </row>
    <row r="1310" customFormat="false" ht="14.25" hidden="false" customHeight="false" outlineLevel="0" collapsed="false">
      <c r="A1310" s="0" t="s">
        <v>1352</v>
      </c>
      <c r="B1310" s="0" t="s">
        <v>38</v>
      </c>
      <c r="C1310" s="0" t="s">
        <v>35</v>
      </c>
      <c r="D1310" s="9" t="n">
        <v>43300</v>
      </c>
      <c r="E1310" s="9" t="n">
        <v>43407</v>
      </c>
      <c r="F1310" s="9" t="n">
        <v>43432</v>
      </c>
      <c r="G1310" s="9" t="n">
        <v>43433</v>
      </c>
      <c r="H1310" s="10" t="s">
        <v>36</v>
      </c>
      <c r="I1310" s="0" t="n">
        <v>14</v>
      </c>
      <c r="J1310" s="0" t="n">
        <v>44</v>
      </c>
      <c r="K1310" s="0" t="n">
        <v>227</v>
      </c>
      <c r="L1310" s="0" t="n">
        <v>13</v>
      </c>
      <c r="M1310" s="0" t="n">
        <v>1</v>
      </c>
      <c r="N1310" s="11" t="n">
        <v>0.3</v>
      </c>
      <c r="O1310" s="12" t="n">
        <v>142.38</v>
      </c>
      <c r="P1310" s="12" t="n">
        <v>167.5</v>
      </c>
      <c r="Q1310" s="12" t="n">
        <f aca="false">M1310*P1310*(1-N1310)</f>
        <v>117.25</v>
      </c>
      <c r="R1310" s="12" t="n">
        <f aca="false">M1310*O1310</f>
        <v>142.38</v>
      </c>
      <c r="S1310" s="12" t="n">
        <f aca="false">Q1310-R1310</f>
        <v>-25.13</v>
      </c>
      <c r="T1310" s="11" t="n">
        <f aca="false">IFERROR(S1310/Q1310,0)</f>
        <v>-0.214328358208955</v>
      </c>
      <c r="U1310" s="13" t="n">
        <f aca="false">F1310-E1310</f>
        <v>25</v>
      </c>
      <c r="V1310" s="13" t="n">
        <f aca="false">G1310-F1310</f>
        <v>1</v>
      </c>
      <c r="W1310" s="13" t="n">
        <f aca="false">G1310-E1310</f>
        <v>26</v>
      </c>
      <c r="X1310" s="10" t="n">
        <f aca="false">YEAR(E1310)</f>
        <v>2018</v>
      </c>
      <c r="Y1310" s="0" t="str">
        <f aca="false">TEXT(E1310,"yyyy-mm")</f>
        <v>2018-11</v>
      </c>
      <c r="Z1310" s="0" t="str">
        <f aca="false">"Q"&amp;ROUNDUP(MONTH(E1310)/3,0)&amp;"-"&amp;YEAR(E1310)</f>
        <v>Q4-2018</v>
      </c>
    </row>
    <row r="1311" customFormat="false" ht="14.25" hidden="false" customHeight="false" outlineLevel="0" collapsed="false">
      <c r="A1311" s="0" t="s">
        <v>1353</v>
      </c>
      <c r="B1311" s="0" t="s">
        <v>34</v>
      </c>
      <c r="C1311" s="0" t="s">
        <v>48</v>
      </c>
      <c r="D1311" s="9" t="n">
        <v>43300</v>
      </c>
      <c r="E1311" s="9" t="n">
        <v>43407</v>
      </c>
      <c r="F1311" s="9" t="n">
        <v>43419</v>
      </c>
      <c r="G1311" s="9" t="n">
        <v>43429</v>
      </c>
      <c r="H1311" s="10" t="s">
        <v>36</v>
      </c>
      <c r="I1311" s="0" t="n">
        <v>5</v>
      </c>
      <c r="J1311" s="0" t="n">
        <v>40</v>
      </c>
      <c r="K1311" s="0" t="n">
        <v>40</v>
      </c>
      <c r="L1311" s="0" t="n">
        <v>38</v>
      </c>
      <c r="M1311" s="0" t="n">
        <v>2</v>
      </c>
      <c r="N1311" s="11" t="n">
        <v>0.05</v>
      </c>
      <c r="O1311" s="12" t="n">
        <v>85.02</v>
      </c>
      <c r="P1311" s="12" t="n">
        <v>180.9</v>
      </c>
      <c r="Q1311" s="12" t="n">
        <f aca="false">M1311*P1311*(1-N1311)</f>
        <v>343.71</v>
      </c>
      <c r="R1311" s="12" t="n">
        <f aca="false">M1311*O1311</f>
        <v>170.04</v>
      </c>
      <c r="S1311" s="12" t="n">
        <f aca="false">Q1311-R1311</f>
        <v>173.67</v>
      </c>
      <c r="T1311" s="11" t="n">
        <f aca="false">IFERROR(S1311/Q1311,0)</f>
        <v>0.505280614471502</v>
      </c>
      <c r="U1311" s="13" t="n">
        <f aca="false">F1311-E1311</f>
        <v>12</v>
      </c>
      <c r="V1311" s="13" t="n">
        <f aca="false">G1311-F1311</f>
        <v>10</v>
      </c>
      <c r="W1311" s="13" t="n">
        <f aca="false">G1311-E1311</f>
        <v>22</v>
      </c>
      <c r="X1311" s="10" t="n">
        <f aca="false">YEAR(E1311)</f>
        <v>2018</v>
      </c>
      <c r="Y1311" s="0" t="str">
        <f aca="false">TEXT(E1311,"yyyy-mm")</f>
        <v>2018-11</v>
      </c>
      <c r="Z1311" s="0" t="str">
        <f aca="false">"Q"&amp;ROUNDUP(MONTH(E1311)/3,0)&amp;"-"&amp;YEAR(E1311)</f>
        <v>Q4-2018</v>
      </c>
    </row>
    <row r="1312" customFormat="false" ht="14.25" hidden="false" customHeight="false" outlineLevel="0" collapsed="false">
      <c r="A1312" s="0" t="s">
        <v>1354</v>
      </c>
      <c r="B1312" s="0" t="s">
        <v>43</v>
      </c>
      <c r="C1312" s="0" t="s">
        <v>35</v>
      </c>
      <c r="D1312" s="9" t="n">
        <v>43300</v>
      </c>
      <c r="E1312" s="9" t="n">
        <v>43407</v>
      </c>
      <c r="F1312" s="9" t="n">
        <v>43435</v>
      </c>
      <c r="G1312" s="9" t="n">
        <v>43439</v>
      </c>
      <c r="H1312" s="10" t="s">
        <v>36</v>
      </c>
      <c r="I1312" s="0" t="n">
        <v>28</v>
      </c>
      <c r="J1312" s="0" t="n">
        <v>24</v>
      </c>
      <c r="K1312" s="0" t="n">
        <v>248</v>
      </c>
      <c r="L1312" s="0" t="n">
        <v>18</v>
      </c>
      <c r="M1312" s="0" t="n">
        <v>2</v>
      </c>
      <c r="N1312" s="11" t="n">
        <v>0.4</v>
      </c>
      <c r="O1312" s="12" t="n">
        <v>835.22</v>
      </c>
      <c r="P1312" s="12" t="n">
        <v>1815.7</v>
      </c>
      <c r="Q1312" s="12" t="n">
        <f aca="false">M1312*P1312*(1-N1312)</f>
        <v>2178.84</v>
      </c>
      <c r="R1312" s="12" t="n">
        <f aca="false">M1312*O1312</f>
        <v>1670.44</v>
      </c>
      <c r="S1312" s="12" t="n">
        <f aca="false">Q1312-R1312</f>
        <v>508.4</v>
      </c>
      <c r="T1312" s="11" t="n">
        <f aca="false">IFERROR(S1312/Q1312,0)</f>
        <v>0.233335169172587</v>
      </c>
      <c r="U1312" s="13" t="n">
        <f aca="false">F1312-E1312</f>
        <v>28</v>
      </c>
      <c r="V1312" s="13" t="n">
        <f aca="false">G1312-F1312</f>
        <v>4</v>
      </c>
      <c r="W1312" s="13" t="n">
        <f aca="false">G1312-E1312</f>
        <v>32</v>
      </c>
      <c r="X1312" s="10" t="n">
        <f aca="false">YEAR(E1312)</f>
        <v>2018</v>
      </c>
      <c r="Y1312" s="0" t="str">
        <f aca="false">TEXT(E1312,"yyyy-mm")</f>
        <v>2018-11</v>
      </c>
      <c r="Z1312" s="0" t="str">
        <f aca="false">"Q"&amp;ROUNDUP(MONTH(E1312)/3,0)&amp;"-"&amp;YEAR(E1312)</f>
        <v>Q4-2018</v>
      </c>
    </row>
    <row r="1313" customFormat="false" ht="14.25" hidden="false" customHeight="false" outlineLevel="0" collapsed="false">
      <c r="A1313" s="0" t="s">
        <v>1355</v>
      </c>
      <c r="B1313" s="0" t="s">
        <v>34</v>
      </c>
      <c r="C1313" s="0" t="s">
        <v>39</v>
      </c>
      <c r="D1313" s="9" t="n">
        <v>43300</v>
      </c>
      <c r="E1313" s="9" t="n">
        <v>43407</v>
      </c>
      <c r="F1313" s="9" t="n">
        <v>43410</v>
      </c>
      <c r="G1313" s="9" t="n">
        <v>43417</v>
      </c>
      <c r="H1313" s="10" t="s">
        <v>36</v>
      </c>
      <c r="I1313" s="0" t="n">
        <v>5</v>
      </c>
      <c r="J1313" s="0" t="n">
        <v>7</v>
      </c>
      <c r="K1313" s="0" t="n">
        <v>114</v>
      </c>
      <c r="L1313" s="0" t="n">
        <v>39</v>
      </c>
      <c r="M1313" s="0" t="n">
        <v>5</v>
      </c>
      <c r="N1313" s="11" t="n">
        <v>0.075</v>
      </c>
      <c r="O1313" s="12" t="n">
        <v>143.72</v>
      </c>
      <c r="P1313" s="12" t="n">
        <v>261.3</v>
      </c>
      <c r="Q1313" s="12" t="n">
        <f aca="false">M1313*P1313*(1-N1313)</f>
        <v>1208.5125</v>
      </c>
      <c r="R1313" s="12" t="n">
        <f aca="false">M1313*O1313</f>
        <v>718.6</v>
      </c>
      <c r="S1313" s="12" t="n">
        <f aca="false">Q1313-R1313</f>
        <v>489.9125</v>
      </c>
      <c r="T1313" s="11" t="n">
        <f aca="false">IFERROR(S1313/Q1313,0)</f>
        <v>0.405384718817555</v>
      </c>
      <c r="U1313" s="13" t="n">
        <f aca="false">F1313-E1313</f>
        <v>3</v>
      </c>
      <c r="V1313" s="13" t="n">
        <f aca="false">G1313-F1313</f>
        <v>7</v>
      </c>
      <c r="W1313" s="13" t="n">
        <f aca="false">G1313-E1313</f>
        <v>10</v>
      </c>
      <c r="X1313" s="10" t="n">
        <f aca="false">YEAR(E1313)</f>
        <v>2018</v>
      </c>
      <c r="Y1313" s="0" t="str">
        <f aca="false">TEXT(E1313,"yyyy-mm")</f>
        <v>2018-11</v>
      </c>
      <c r="Z1313" s="0" t="str">
        <f aca="false">"Q"&amp;ROUNDUP(MONTH(E1313)/3,0)&amp;"-"&amp;YEAR(E1313)</f>
        <v>Q4-2018</v>
      </c>
    </row>
    <row r="1314" customFormat="false" ht="14.25" hidden="false" customHeight="false" outlineLevel="0" collapsed="false">
      <c r="A1314" s="0" t="s">
        <v>1356</v>
      </c>
      <c r="B1314" s="0" t="s">
        <v>34</v>
      </c>
      <c r="C1314" s="0" t="s">
        <v>48</v>
      </c>
      <c r="D1314" s="9" t="n">
        <v>43300</v>
      </c>
      <c r="E1314" s="9" t="n">
        <v>43407</v>
      </c>
      <c r="F1314" s="9" t="n">
        <v>43422</v>
      </c>
      <c r="G1314" s="9" t="n">
        <v>43431</v>
      </c>
      <c r="H1314" s="10" t="s">
        <v>36</v>
      </c>
      <c r="I1314" s="0" t="n">
        <v>2</v>
      </c>
      <c r="J1314" s="0" t="n">
        <v>10</v>
      </c>
      <c r="K1314" s="0" t="n">
        <v>32</v>
      </c>
      <c r="L1314" s="0" t="n">
        <v>46</v>
      </c>
      <c r="M1314" s="0" t="n">
        <v>8</v>
      </c>
      <c r="N1314" s="11" t="n">
        <v>0.075</v>
      </c>
      <c r="O1314" s="12" t="n">
        <v>619.08</v>
      </c>
      <c r="P1314" s="12" t="n">
        <v>1125.6</v>
      </c>
      <c r="Q1314" s="12" t="n">
        <f aca="false">M1314*P1314*(1-N1314)</f>
        <v>8329.44</v>
      </c>
      <c r="R1314" s="12" t="n">
        <f aca="false">M1314*O1314</f>
        <v>4952.64</v>
      </c>
      <c r="S1314" s="12" t="n">
        <f aca="false">Q1314-R1314</f>
        <v>3376.8</v>
      </c>
      <c r="T1314" s="11" t="n">
        <f aca="false">IFERROR(S1314/Q1314,0)</f>
        <v>0.405405405405405</v>
      </c>
      <c r="U1314" s="13" t="n">
        <f aca="false">F1314-E1314</f>
        <v>15</v>
      </c>
      <c r="V1314" s="13" t="n">
        <f aca="false">G1314-F1314</f>
        <v>9</v>
      </c>
      <c r="W1314" s="13" t="n">
        <f aca="false">G1314-E1314</f>
        <v>24</v>
      </c>
      <c r="X1314" s="10" t="n">
        <f aca="false">YEAR(E1314)</f>
        <v>2018</v>
      </c>
      <c r="Y1314" s="0" t="str">
        <f aca="false">TEXT(E1314,"yyyy-mm")</f>
        <v>2018-11</v>
      </c>
      <c r="Z1314" s="0" t="str">
        <f aca="false">"Q"&amp;ROUNDUP(MONTH(E1314)/3,0)&amp;"-"&amp;YEAR(E1314)</f>
        <v>Q4-2018</v>
      </c>
    </row>
    <row r="1315" customFormat="false" ht="14.25" hidden="false" customHeight="false" outlineLevel="0" collapsed="false">
      <c r="A1315" s="0" t="s">
        <v>1357</v>
      </c>
      <c r="B1315" s="0" t="s">
        <v>41</v>
      </c>
      <c r="C1315" s="0" t="s">
        <v>35</v>
      </c>
      <c r="D1315" s="9" t="n">
        <v>43300</v>
      </c>
      <c r="E1315" s="9" t="n">
        <v>43408</v>
      </c>
      <c r="F1315" s="9" t="n">
        <v>43414</v>
      </c>
      <c r="G1315" s="9" t="n">
        <v>43417</v>
      </c>
      <c r="H1315" s="10" t="s">
        <v>36</v>
      </c>
      <c r="I1315" s="0" t="n">
        <v>25</v>
      </c>
      <c r="J1315" s="0" t="n">
        <v>13</v>
      </c>
      <c r="K1315" s="0" t="n">
        <v>233</v>
      </c>
      <c r="L1315" s="0" t="n">
        <v>15</v>
      </c>
      <c r="M1315" s="0" t="n">
        <v>2</v>
      </c>
      <c r="N1315" s="11" t="n">
        <v>0.05</v>
      </c>
      <c r="O1315" s="12" t="n">
        <v>797.23</v>
      </c>
      <c r="P1315" s="12" t="n">
        <v>1092.1</v>
      </c>
      <c r="Q1315" s="12" t="n">
        <f aca="false">M1315*P1315*(1-N1315)</f>
        <v>2074.99</v>
      </c>
      <c r="R1315" s="12" t="n">
        <f aca="false">M1315*O1315</f>
        <v>1594.46</v>
      </c>
      <c r="S1315" s="12" t="n">
        <f aca="false">Q1315-R1315</f>
        <v>480.53</v>
      </c>
      <c r="T1315" s="11" t="n">
        <f aca="false">IFERROR(S1315/Q1315,0)</f>
        <v>0.231581838948621</v>
      </c>
      <c r="U1315" s="13" t="n">
        <f aca="false">F1315-E1315</f>
        <v>6</v>
      </c>
      <c r="V1315" s="13" t="n">
        <f aca="false">G1315-F1315</f>
        <v>3</v>
      </c>
      <c r="W1315" s="13" t="n">
        <f aca="false">G1315-E1315</f>
        <v>9</v>
      </c>
      <c r="X1315" s="10" t="n">
        <f aca="false">YEAR(E1315)</f>
        <v>2018</v>
      </c>
      <c r="Y1315" s="0" t="str">
        <f aca="false">TEXT(E1315,"yyyy-mm")</f>
        <v>2018-11</v>
      </c>
      <c r="Z1315" s="0" t="str">
        <f aca="false">"Q"&amp;ROUNDUP(MONTH(E1315)/3,0)&amp;"-"&amp;YEAR(E1315)</f>
        <v>Q4-2018</v>
      </c>
    </row>
    <row r="1316" customFormat="false" ht="14.25" hidden="false" customHeight="false" outlineLevel="0" collapsed="false">
      <c r="A1316" s="0" t="s">
        <v>1358</v>
      </c>
      <c r="B1316" s="0" t="s">
        <v>41</v>
      </c>
      <c r="C1316" s="0" t="s">
        <v>39</v>
      </c>
      <c r="D1316" s="9" t="n">
        <v>43300</v>
      </c>
      <c r="E1316" s="9" t="n">
        <v>43408</v>
      </c>
      <c r="F1316" s="9" t="n">
        <v>43427</v>
      </c>
      <c r="G1316" s="9" t="n">
        <v>43434</v>
      </c>
      <c r="H1316" s="10" t="s">
        <v>36</v>
      </c>
      <c r="I1316" s="0" t="n">
        <v>20</v>
      </c>
      <c r="J1316" s="0" t="n">
        <v>50</v>
      </c>
      <c r="K1316" s="0" t="n">
        <v>202</v>
      </c>
      <c r="L1316" s="0" t="n">
        <v>14</v>
      </c>
      <c r="M1316" s="0" t="n">
        <v>6</v>
      </c>
      <c r="N1316" s="11" t="n">
        <v>0.1</v>
      </c>
      <c r="O1316" s="12" t="n">
        <v>3241.46</v>
      </c>
      <c r="P1316" s="12" t="n">
        <v>3953</v>
      </c>
      <c r="Q1316" s="12" t="n">
        <f aca="false">M1316*P1316*(1-N1316)</f>
        <v>21346.2</v>
      </c>
      <c r="R1316" s="12" t="n">
        <f aca="false">M1316*O1316</f>
        <v>19448.76</v>
      </c>
      <c r="S1316" s="12" t="n">
        <f aca="false">Q1316-R1316</f>
        <v>1897.44</v>
      </c>
      <c r="T1316" s="11" t="n">
        <f aca="false">IFERROR(S1316/Q1316,0)</f>
        <v>0.0888888888888888</v>
      </c>
      <c r="U1316" s="13" t="n">
        <f aca="false">F1316-E1316</f>
        <v>19</v>
      </c>
      <c r="V1316" s="13" t="n">
        <f aca="false">G1316-F1316</f>
        <v>7</v>
      </c>
      <c r="W1316" s="13" t="n">
        <f aca="false">G1316-E1316</f>
        <v>26</v>
      </c>
      <c r="X1316" s="10" t="n">
        <f aca="false">YEAR(E1316)</f>
        <v>2018</v>
      </c>
      <c r="Y1316" s="0" t="str">
        <f aca="false">TEXT(E1316,"yyyy-mm")</f>
        <v>2018-11</v>
      </c>
      <c r="Z1316" s="0" t="str">
        <f aca="false">"Q"&amp;ROUNDUP(MONTH(E1316)/3,0)&amp;"-"&amp;YEAR(E1316)</f>
        <v>Q4-2018</v>
      </c>
    </row>
    <row r="1317" customFormat="false" ht="14.25" hidden="false" customHeight="false" outlineLevel="0" collapsed="false">
      <c r="A1317" s="0" t="s">
        <v>1359</v>
      </c>
      <c r="B1317" s="0" t="s">
        <v>38</v>
      </c>
      <c r="C1317" s="0" t="s">
        <v>35</v>
      </c>
      <c r="D1317" s="9" t="n">
        <v>43300</v>
      </c>
      <c r="E1317" s="9" t="n">
        <v>43408</v>
      </c>
      <c r="F1317" s="9" t="n">
        <v>43427</v>
      </c>
      <c r="G1317" s="9" t="n">
        <v>43429</v>
      </c>
      <c r="H1317" s="10" t="s">
        <v>36</v>
      </c>
      <c r="I1317" s="0" t="n">
        <v>13</v>
      </c>
      <c r="J1317" s="0" t="n">
        <v>1</v>
      </c>
      <c r="K1317" s="0" t="n">
        <v>213</v>
      </c>
      <c r="L1317" s="0" t="n">
        <v>45</v>
      </c>
      <c r="M1317" s="0" t="n">
        <v>7</v>
      </c>
      <c r="N1317" s="11" t="n">
        <v>0.1</v>
      </c>
      <c r="O1317" s="12" t="n">
        <v>4372.96</v>
      </c>
      <c r="P1317" s="12" t="n">
        <v>5205.9</v>
      </c>
      <c r="Q1317" s="12" t="n">
        <f aca="false">M1317*P1317*(1-N1317)</f>
        <v>32797.17</v>
      </c>
      <c r="R1317" s="12" t="n">
        <f aca="false">M1317*O1317</f>
        <v>30610.72</v>
      </c>
      <c r="S1317" s="12" t="n">
        <f aca="false">Q1317-R1317</f>
        <v>2186.45</v>
      </c>
      <c r="T1317" s="11" t="n">
        <f aca="false">IFERROR(S1317/Q1317,0)</f>
        <v>0.0666658129344696</v>
      </c>
      <c r="U1317" s="13" t="n">
        <f aca="false">F1317-E1317</f>
        <v>19</v>
      </c>
      <c r="V1317" s="13" t="n">
        <f aca="false">G1317-F1317</f>
        <v>2</v>
      </c>
      <c r="W1317" s="13" t="n">
        <f aca="false">G1317-E1317</f>
        <v>21</v>
      </c>
      <c r="X1317" s="10" t="n">
        <f aca="false">YEAR(E1317)</f>
        <v>2018</v>
      </c>
      <c r="Y1317" s="0" t="str">
        <f aca="false">TEXT(E1317,"yyyy-mm")</f>
        <v>2018-11</v>
      </c>
      <c r="Z1317" s="0" t="str">
        <f aca="false">"Q"&amp;ROUNDUP(MONTH(E1317)/3,0)&amp;"-"&amp;YEAR(E1317)</f>
        <v>Q4-2018</v>
      </c>
    </row>
    <row r="1318" customFormat="false" ht="14.25" hidden="false" customHeight="false" outlineLevel="0" collapsed="false">
      <c r="A1318" s="0" t="s">
        <v>1360</v>
      </c>
      <c r="B1318" s="0" t="s">
        <v>43</v>
      </c>
      <c r="C1318" s="0" t="s">
        <v>46</v>
      </c>
      <c r="D1318" s="9" t="n">
        <v>43300</v>
      </c>
      <c r="E1318" s="9" t="n">
        <v>43408</v>
      </c>
      <c r="F1318" s="9" t="n">
        <v>43423</v>
      </c>
      <c r="G1318" s="9" t="n">
        <v>43432</v>
      </c>
      <c r="H1318" s="10" t="s">
        <v>36</v>
      </c>
      <c r="I1318" s="0" t="n">
        <v>27</v>
      </c>
      <c r="J1318" s="0" t="n">
        <v>17</v>
      </c>
      <c r="K1318" s="0" t="n">
        <v>309</v>
      </c>
      <c r="L1318" s="0" t="n">
        <v>11</v>
      </c>
      <c r="M1318" s="0" t="n">
        <v>3</v>
      </c>
      <c r="N1318" s="11" t="n">
        <v>0.075</v>
      </c>
      <c r="O1318" s="12" t="n">
        <v>2213.28</v>
      </c>
      <c r="P1318" s="12" t="n">
        <v>2666.6</v>
      </c>
      <c r="Q1318" s="12" t="n">
        <f aca="false">M1318*P1318*(1-N1318)</f>
        <v>7399.815</v>
      </c>
      <c r="R1318" s="12" t="n">
        <f aca="false">M1318*O1318</f>
        <v>6639.84</v>
      </c>
      <c r="S1318" s="12" t="n">
        <f aca="false">Q1318-R1318</f>
        <v>759.975</v>
      </c>
      <c r="T1318" s="11" t="n">
        <f aca="false">IFERROR(S1318/Q1318,0)</f>
        <v>0.102701891871621</v>
      </c>
      <c r="U1318" s="13" t="n">
        <f aca="false">F1318-E1318</f>
        <v>15</v>
      </c>
      <c r="V1318" s="13" t="n">
        <f aca="false">G1318-F1318</f>
        <v>9</v>
      </c>
      <c r="W1318" s="13" t="n">
        <f aca="false">G1318-E1318</f>
        <v>24</v>
      </c>
      <c r="X1318" s="10" t="n">
        <f aca="false">YEAR(E1318)</f>
        <v>2018</v>
      </c>
      <c r="Y1318" s="0" t="str">
        <f aca="false">TEXT(E1318,"yyyy-mm")</f>
        <v>2018-11</v>
      </c>
      <c r="Z1318" s="0" t="str">
        <f aca="false">"Q"&amp;ROUNDUP(MONTH(E1318)/3,0)&amp;"-"&amp;YEAR(E1318)</f>
        <v>Q4-2018</v>
      </c>
    </row>
    <row r="1319" customFormat="false" ht="14.25" hidden="false" customHeight="false" outlineLevel="0" collapsed="false">
      <c r="A1319" s="0" t="s">
        <v>1361</v>
      </c>
      <c r="B1319" s="0" t="s">
        <v>43</v>
      </c>
      <c r="C1319" s="0" t="s">
        <v>58</v>
      </c>
      <c r="D1319" s="9" t="n">
        <v>43300</v>
      </c>
      <c r="E1319" s="9" t="n">
        <v>43408</v>
      </c>
      <c r="F1319" s="9" t="n">
        <v>43412</v>
      </c>
      <c r="G1319" s="9" t="n">
        <v>43415</v>
      </c>
      <c r="H1319" s="10" t="s">
        <v>36</v>
      </c>
      <c r="I1319" s="0" t="n">
        <v>27</v>
      </c>
      <c r="J1319" s="0" t="n">
        <v>36</v>
      </c>
      <c r="K1319" s="0" t="n">
        <v>343</v>
      </c>
      <c r="L1319" s="0" t="n">
        <v>38</v>
      </c>
      <c r="M1319" s="0" t="n">
        <v>4</v>
      </c>
      <c r="N1319" s="11" t="n">
        <v>0.05</v>
      </c>
      <c r="O1319" s="12" t="n">
        <v>4576.03</v>
      </c>
      <c r="P1319" s="12" t="n">
        <v>5942.9</v>
      </c>
      <c r="Q1319" s="12" t="n">
        <f aca="false">M1319*P1319*(1-N1319)</f>
        <v>22583.02</v>
      </c>
      <c r="R1319" s="12" t="n">
        <f aca="false">M1319*O1319</f>
        <v>18304.12</v>
      </c>
      <c r="S1319" s="12" t="n">
        <f aca="false">Q1319-R1319</f>
        <v>4278.9</v>
      </c>
      <c r="T1319" s="11" t="n">
        <f aca="false">IFERROR(S1319/Q1319,0)</f>
        <v>0.189474215583212</v>
      </c>
      <c r="U1319" s="13" t="n">
        <f aca="false">F1319-E1319</f>
        <v>4</v>
      </c>
      <c r="V1319" s="13" t="n">
        <f aca="false">G1319-F1319</f>
        <v>3</v>
      </c>
      <c r="W1319" s="13" t="n">
        <f aca="false">G1319-E1319</f>
        <v>7</v>
      </c>
      <c r="X1319" s="10" t="n">
        <f aca="false">YEAR(E1319)</f>
        <v>2018</v>
      </c>
      <c r="Y1319" s="0" t="str">
        <f aca="false">TEXT(E1319,"yyyy-mm")</f>
        <v>2018-11</v>
      </c>
      <c r="Z1319" s="0" t="str">
        <f aca="false">"Q"&amp;ROUNDUP(MONTH(E1319)/3,0)&amp;"-"&amp;YEAR(E1319)</f>
        <v>Q4-2018</v>
      </c>
    </row>
    <row r="1320" customFormat="false" ht="14.25" hidden="false" customHeight="false" outlineLevel="0" collapsed="false">
      <c r="A1320" s="0" t="s">
        <v>1362</v>
      </c>
      <c r="B1320" s="0" t="s">
        <v>34</v>
      </c>
      <c r="C1320" s="0" t="s">
        <v>79</v>
      </c>
      <c r="D1320" s="9" t="n">
        <v>43300</v>
      </c>
      <c r="E1320" s="9" t="n">
        <v>43408</v>
      </c>
      <c r="F1320" s="9" t="n">
        <v>43411</v>
      </c>
      <c r="G1320" s="9" t="n">
        <v>43414</v>
      </c>
      <c r="H1320" s="10" t="s">
        <v>36</v>
      </c>
      <c r="I1320" s="0" t="n">
        <v>11</v>
      </c>
      <c r="J1320" s="0" t="n">
        <v>15</v>
      </c>
      <c r="K1320" s="0" t="n">
        <v>78</v>
      </c>
      <c r="L1320" s="0" t="n">
        <v>14</v>
      </c>
      <c r="M1320" s="0" t="n">
        <v>8</v>
      </c>
      <c r="N1320" s="11" t="n">
        <v>0.075</v>
      </c>
      <c r="O1320" s="12" t="n">
        <v>1181.88</v>
      </c>
      <c r="P1320" s="12" t="n">
        <v>2412</v>
      </c>
      <c r="Q1320" s="12" t="n">
        <f aca="false">M1320*P1320*(1-N1320)</f>
        <v>17848.8</v>
      </c>
      <c r="R1320" s="12" t="n">
        <f aca="false">M1320*O1320</f>
        <v>9455.04</v>
      </c>
      <c r="S1320" s="12" t="n">
        <f aca="false">Q1320-R1320</f>
        <v>8393.76</v>
      </c>
      <c r="T1320" s="11" t="n">
        <f aca="false">IFERROR(S1320/Q1320,0)</f>
        <v>0.47027027027027</v>
      </c>
      <c r="U1320" s="13" t="n">
        <f aca="false">F1320-E1320</f>
        <v>3</v>
      </c>
      <c r="V1320" s="13" t="n">
        <f aca="false">G1320-F1320</f>
        <v>3</v>
      </c>
      <c r="W1320" s="13" t="n">
        <f aca="false">G1320-E1320</f>
        <v>6</v>
      </c>
      <c r="X1320" s="10" t="n">
        <f aca="false">YEAR(E1320)</f>
        <v>2018</v>
      </c>
      <c r="Y1320" s="0" t="str">
        <f aca="false">TEXT(E1320,"yyyy-mm")</f>
        <v>2018-11</v>
      </c>
      <c r="Z1320" s="0" t="str">
        <f aca="false">"Q"&amp;ROUNDUP(MONTH(E1320)/3,0)&amp;"-"&amp;YEAR(E1320)</f>
        <v>Q4-2018</v>
      </c>
    </row>
    <row r="1321" customFormat="false" ht="14.25" hidden="false" customHeight="false" outlineLevel="0" collapsed="false">
      <c r="A1321" s="0" t="s">
        <v>1363</v>
      </c>
      <c r="B1321" s="0" t="s">
        <v>41</v>
      </c>
      <c r="C1321" s="0" t="s">
        <v>48</v>
      </c>
      <c r="D1321" s="9" t="n">
        <v>43300</v>
      </c>
      <c r="E1321" s="9" t="n">
        <v>43408</v>
      </c>
      <c r="F1321" s="9" t="n">
        <v>43433</v>
      </c>
      <c r="G1321" s="9" t="n">
        <v>43439</v>
      </c>
      <c r="H1321" s="10" t="s">
        <v>36</v>
      </c>
      <c r="I1321" s="0" t="n">
        <v>25</v>
      </c>
      <c r="J1321" s="0" t="n">
        <v>16</v>
      </c>
      <c r="K1321" s="0" t="n">
        <v>55</v>
      </c>
      <c r="L1321" s="0" t="n">
        <v>43</v>
      </c>
      <c r="M1321" s="0" t="n">
        <v>3</v>
      </c>
      <c r="N1321" s="11" t="n">
        <v>0.05</v>
      </c>
      <c r="O1321" s="12" t="n">
        <v>813.11</v>
      </c>
      <c r="P1321" s="12" t="n">
        <v>1098.8</v>
      </c>
      <c r="Q1321" s="12" t="n">
        <f aca="false">M1321*P1321*(1-N1321)</f>
        <v>3131.58</v>
      </c>
      <c r="R1321" s="12" t="n">
        <f aca="false">M1321*O1321</f>
        <v>2439.33</v>
      </c>
      <c r="S1321" s="12" t="n">
        <f aca="false">Q1321-R1321</f>
        <v>692.25</v>
      </c>
      <c r="T1321" s="11" t="n">
        <f aca="false">IFERROR(S1321/Q1321,0)</f>
        <v>0.22105454754469</v>
      </c>
      <c r="U1321" s="13" t="n">
        <f aca="false">F1321-E1321</f>
        <v>25</v>
      </c>
      <c r="V1321" s="13" t="n">
        <f aca="false">G1321-F1321</f>
        <v>6</v>
      </c>
      <c r="W1321" s="13" t="n">
        <f aca="false">G1321-E1321</f>
        <v>31</v>
      </c>
      <c r="X1321" s="10" t="n">
        <f aca="false">YEAR(E1321)</f>
        <v>2018</v>
      </c>
      <c r="Y1321" s="0" t="str">
        <f aca="false">TEXT(E1321,"yyyy-mm")</f>
        <v>2018-11</v>
      </c>
      <c r="Z1321" s="0" t="str">
        <f aca="false">"Q"&amp;ROUNDUP(MONTH(E1321)/3,0)&amp;"-"&amp;YEAR(E1321)</f>
        <v>Q4-2018</v>
      </c>
    </row>
    <row r="1322" customFormat="false" ht="14.25" hidden="false" customHeight="false" outlineLevel="0" collapsed="false">
      <c r="A1322" s="0" t="s">
        <v>1364</v>
      </c>
      <c r="B1322" s="0" t="s">
        <v>38</v>
      </c>
      <c r="C1322" s="0" t="s">
        <v>46</v>
      </c>
      <c r="D1322" s="9" t="n">
        <v>43300</v>
      </c>
      <c r="E1322" s="9" t="n">
        <v>43409</v>
      </c>
      <c r="F1322" s="9" t="n">
        <v>43434</v>
      </c>
      <c r="G1322" s="9" t="n">
        <v>43444</v>
      </c>
      <c r="H1322" s="10" t="s">
        <v>36</v>
      </c>
      <c r="I1322" s="0" t="n">
        <v>16</v>
      </c>
      <c r="J1322" s="0" t="n">
        <v>8</v>
      </c>
      <c r="K1322" s="0" t="n">
        <v>263</v>
      </c>
      <c r="L1322" s="0" t="n">
        <v>36</v>
      </c>
      <c r="M1322" s="0" t="n">
        <v>6</v>
      </c>
      <c r="N1322" s="11" t="n">
        <v>0.2</v>
      </c>
      <c r="O1322" s="12" t="n">
        <v>905.84</v>
      </c>
      <c r="P1322" s="12" t="n">
        <v>1132.3</v>
      </c>
      <c r="Q1322" s="12" t="n">
        <f aca="false">M1322*P1322*(1-N1322)</f>
        <v>5435.04</v>
      </c>
      <c r="R1322" s="12" t="n">
        <f aca="false">M1322*O1322</f>
        <v>5435.04</v>
      </c>
      <c r="S1322" s="12" t="n">
        <f aca="false">Q1322-R1322</f>
        <v>0</v>
      </c>
      <c r="T1322" s="11" t="n">
        <f aca="false">IFERROR(S1322/Q1322,0)</f>
        <v>0</v>
      </c>
      <c r="U1322" s="13" t="n">
        <f aca="false">F1322-E1322</f>
        <v>25</v>
      </c>
      <c r="V1322" s="13" t="n">
        <f aca="false">G1322-F1322</f>
        <v>10</v>
      </c>
      <c r="W1322" s="13" t="n">
        <f aca="false">G1322-E1322</f>
        <v>35</v>
      </c>
      <c r="X1322" s="10" t="n">
        <f aca="false">YEAR(E1322)</f>
        <v>2018</v>
      </c>
      <c r="Y1322" s="0" t="str">
        <f aca="false">TEXT(E1322,"yyyy-mm")</f>
        <v>2018-11</v>
      </c>
      <c r="Z1322" s="0" t="str">
        <f aca="false">"Q"&amp;ROUNDUP(MONTH(E1322)/3,0)&amp;"-"&amp;YEAR(E1322)</f>
        <v>Q4-2018</v>
      </c>
    </row>
    <row r="1323" customFormat="false" ht="14.25" hidden="false" customHeight="false" outlineLevel="0" collapsed="false">
      <c r="A1323" s="0" t="s">
        <v>1365</v>
      </c>
      <c r="B1323" s="0" t="s">
        <v>41</v>
      </c>
      <c r="C1323" s="0" t="s">
        <v>46</v>
      </c>
      <c r="D1323" s="9" t="n">
        <v>43300</v>
      </c>
      <c r="E1323" s="9" t="n">
        <v>43409</v>
      </c>
      <c r="F1323" s="9" t="n">
        <v>43426</v>
      </c>
      <c r="G1323" s="9" t="n">
        <v>43428</v>
      </c>
      <c r="H1323" s="10" t="s">
        <v>36</v>
      </c>
      <c r="I1323" s="0" t="n">
        <v>24</v>
      </c>
      <c r="J1323" s="0" t="n">
        <v>17</v>
      </c>
      <c r="K1323" s="0" t="n">
        <v>298</v>
      </c>
      <c r="L1323" s="0" t="n">
        <v>12</v>
      </c>
      <c r="M1323" s="0" t="n">
        <v>7</v>
      </c>
      <c r="N1323" s="11" t="n">
        <v>0.05</v>
      </c>
      <c r="O1323" s="12" t="n">
        <v>1838.35</v>
      </c>
      <c r="P1323" s="12" t="n">
        <v>3604.6</v>
      </c>
      <c r="Q1323" s="12" t="n">
        <f aca="false">M1323*P1323*(1-N1323)</f>
        <v>23970.59</v>
      </c>
      <c r="R1323" s="12" t="n">
        <f aca="false">M1323*O1323</f>
        <v>12868.45</v>
      </c>
      <c r="S1323" s="12" t="n">
        <f aca="false">Q1323-R1323</f>
        <v>11102.14</v>
      </c>
      <c r="T1323" s="11" t="n">
        <f aca="false">IFERROR(S1323/Q1323,0)</f>
        <v>0.463156726638769</v>
      </c>
      <c r="U1323" s="13" t="n">
        <f aca="false">F1323-E1323</f>
        <v>17</v>
      </c>
      <c r="V1323" s="13" t="n">
        <f aca="false">G1323-F1323</f>
        <v>2</v>
      </c>
      <c r="W1323" s="13" t="n">
        <f aca="false">G1323-E1323</f>
        <v>19</v>
      </c>
      <c r="X1323" s="10" t="n">
        <f aca="false">YEAR(E1323)</f>
        <v>2018</v>
      </c>
      <c r="Y1323" s="0" t="str">
        <f aca="false">TEXT(E1323,"yyyy-mm")</f>
        <v>2018-11</v>
      </c>
      <c r="Z1323" s="0" t="str">
        <f aca="false">"Q"&amp;ROUNDUP(MONTH(E1323)/3,0)&amp;"-"&amp;YEAR(E1323)</f>
        <v>Q4-2018</v>
      </c>
    </row>
    <row r="1324" customFormat="false" ht="14.25" hidden="false" customHeight="false" outlineLevel="0" collapsed="false">
      <c r="A1324" s="0" t="s">
        <v>1366</v>
      </c>
      <c r="B1324" s="0" t="s">
        <v>34</v>
      </c>
      <c r="C1324" s="0" t="s">
        <v>39</v>
      </c>
      <c r="D1324" s="9" t="n">
        <v>43300</v>
      </c>
      <c r="E1324" s="9" t="n">
        <v>43409</v>
      </c>
      <c r="F1324" s="9" t="n">
        <v>43420</v>
      </c>
      <c r="G1324" s="9" t="n">
        <v>43424</v>
      </c>
      <c r="H1324" s="10" t="s">
        <v>36</v>
      </c>
      <c r="I1324" s="0" t="n">
        <v>1</v>
      </c>
      <c r="J1324" s="0" t="n">
        <v>24</v>
      </c>
      <c r="K1324" s="0" t="n">
        <v>118</v>
      </c>
      <c r="L1324" s="0" t="n">
        <v>9</v>
      </c>
      <c r="M1324" s="0" t="n">
        <v>3</v>
      </c>
      <c r="N1324" s="11" t="n">
        <v>0.05</v>
      </c>
      <c r="O1324" s="12" t="n">
        <v>563.81</v>
      </c>
      <c r="P1324" s="12" t="n">
        <v>1025.1</v>
      </c>
      <c r="Q1324" s="12" t="n">
        <f aca="false">M1324*P1324*(1-N1324)</f>
        <v>2921.535</v>
      </c>
      <c r="R1324" s="12" t="n">
        <f aca="false">M1324*O1324</f>
        <v>1691.43</v>
      </c>
      <c r="S1324" s="12" t="n">
        <f aca="false">Q1324-R1324</f>
        <v>1230.105</v>
      </c>
      <c r="T1324" s="11" t="n">
        <f aca="false">IFERROR(S1324/Q1324,0)</f>
        <v>0.421047497291663</v>
      </c>
      <c r="U1324" s="13" t="n">
        <f aca="false">F1324-E1324</f>
        <v>11</v>
      </c>
      <c r="V1324" s="13" t="n">
        <f aca="false">G1324-F1324</f>
        <v>4</v>
      </c>
      <c r="W1324" s="13" t="n">
        <f aca="false">G1324-E1324</f>
        <v>15</v>
      </c>
      <c r="X1324" s="10" t="n">
        <f aca="false">YEAR(E1324)</f>
        <v>2018</v>
      </c>
      <c r="Y1324" s="0" t="str">
        <f aca="false">TEXT(E1324,"yyyy-mm")</f>
        <v>2018-11</v>
      </c>
      <c r="Z1324" s="0" t="str">
        <f aca="false">"Q"&amp;ROUNDUP(MONTH(E1324)/3,0)&amp;"-"&amp;YEAR(E1324)</f>
        <v>Q4-2018</v>
      </c>
    </row>
    <row r="1325" customFormat="false" ht="14.25" hidden="false" customHeight="false" outlineLevel="0" collapsed="false">
      <c r="A1325" s="0" t="s">
        <v>1367</v>
      </c>
      <c r="B1325" s="0" t="s">
        <v>38</v>
      </c>
      <c r="C1325" s="0" t="s">
        <v>46</v>
      </c>
      <c r="D1325" s="9" t="n">
        <v>43300</v>
      </c>
      <c r="E1325" s="9" t="n">
        <v>43410</v>
      </c>
      <c r="F1325" s="9" t="n">
        <v>43432</v>
      </c>
      <c r="G1325" s="9" t="n">
        <v>43441</v>
      </c>
      <c r="H1325" s="10" t="s">
        <v>36</v>
      </c>
      <c r="I1325" s="0" t="n">
        <v>16</v>
      </c>
      <c r="J1325" s="0" t="n">
        <v>47</v>
      </c>
      <c r="K1325" s="0" t="n">
        <v>312</v>
      </c>
      <c r="L1325" s="0" t="n">
        <v>38</v>
      </c>
      <c r="M1325" s="0" t="n">
        <v>2</v>
      </c>
      <c r="N1325" s="11" t="n">
        <v>0.075</v>
      </c>
      <c r="O1325" s="12" t="n">
        <v>844.2</v>
      </c>
      <c r="P1325" s="12" t="n">
        <v>1688.4</v>
      </c>
      <c r="Q1325" s="12" t="n">
        <f aca="false">M1325*P1325*(1-N1325)</f>
        <v>3123.54</v>
      </c>
      <c r="R1325" s="12" t="n">
        <f aca="false">M1325*O1325</f>
        <v>1688.4</v>
      </c>
      <c r="S1325" s="12" t="n">
        <f aca="false">Q1325-R1325</f>
        <v>1435.14</v>
      </c>
      <c r="T1325" s="11" t="n">
        <f aca="false">IFERROR(S1325/Q1325,0)</f>
        <v>0.45945945945946</v>
      </c>
      <c r="U1325" s="13" t="n">
        <f aca="false">F1325-E1325</f>
        <v>22</v>
      </c>
      <c r="V1325" s="13" t="n">
        <f aca="false">G1325-F1325</f>
        <v>9</v>
      </c>
      <c r="W1325" s="13" t="n">
        <f aca="false">G1325-E1325</f>
        <v>31</v>
      </c>
      <c r="X1325" s="10" t="n">
        <f aca="false">YEAR(E1325)</f>
        <v>2018</v>
      </c>
      <c r="Y1325" s="0" t="str">
        <f aca="false">TEXT(E1325,"yyyy-mm")</f>
        <v>2018-11</v>
      </c>
      <c r="Z1325" s="0" t="str">
        <f aca="false">"Q"&amp;ROUNDUP(MONTH(E1325)/3,0)&amp;"-"&amp;YEAR(E1325)</f>
        <v>Q4-2018</v>
      </c>
    </row>
    <row r="1326" customFormat="false" ht="14.25" hidden="false" customHeight="false" outlineLevel="0" collapsed="false">
      <c r="A1326" s="0" t="s">
        <v>1368</v>
      </c>
      <c r="B1326" s="0" t="s">
        <v>34</v>
      </c>
      <c r="C1326" s="0" t="s">
        <v>46</v>
      </c>
      <c r="D1326" s="9" t="n">
        <v>43300</v>
      </c>
      <c r="E1326" s="9" t="n">
        <v>43410</v>
      </c>
      <c r="F1326" s="9" t="n">
        <v>43435</v>
      </c>
      <c r="G1326" s="9" t="n">
        <v>43438</v>
      </c>
      <c r="H1326" s="10" t="s">
        <v>36</v>
      </c>
      <c r="I1326" s="0" t="n">
        <v>8</v>
      </c>
      <c r="J1326" s="0" t="n">
        <v>2</v>
      </c>
      <c r="K1326" s="0" t="n">
        <v>286</v>
      </c>
      <c r="L1326" s="0" t="n">
        <v>26</v>
      </c>
      <c r="M1326" s="0" t="n">
        <v>2</v>
      </c>
      <c r="N1326" s="11" t="n">
        <v>0.1</v>
      </c>
      <c r="O1326" s="12" t="n">
        <v>3417</v>
      </c>
      <c r="P1326" s="12" t="n">
        <v>4020</v>
      </c>
      <c r="Q1326" s="12" t="n">
        <f aca="false">M1326*P1326*(1-N1326)</f>
        <v>7236</v>
      </c>
      <c r="R1326" s="12" t="n">
        <f aca="false">M1326*O1326</f>
        <v>6834</v>
      </c>
      <c r="S1326" s="12" t="n">
        <f aca="false">Q1326-R1326</f>
        <v>402</v>
      </c>
      <c r="T1326" s="11" t="n">
        <f aca="false">IFERROR(S1326/Q1326,0)</f>
        <v>0.0555555555555556</v>
      </c>
      <c r="U1326" s="13" t="n">
        <f aca="false">F1326-E1326</f>
        <v>25</v>
      </c>
      <c r="V1326" s="13" t="n">
        <f aca="false">G1326-F1326</f>
        <v>3</v>
      </c>
      <c r="W1326" s="13" t="n">
        <f aca="false">G1326-E1326</f>
        <v>28</v>
      </c>
      <c r="X1326" s="10" t="n">
        <f aca="false">YEAR(E1326)</f>
        <v>2018</v>
      </c>
      <c r="Y1326" s="0" t="str">
        <f aca="false">TEXT(E1326,"yyyy-mm")</f>
        <v>2018-11</v>
      </c>
      <c r="Z1326" s="0" t="str">
        <f aca="false">"Q"&amp;ROUNDUP(MONTH(E1326)/3,0)&amp;"-"&amp;YEAR(E1326)</f>
        <v>Q4-2018</v>
      </c>
    </row>
    <row r="1327" customFormat="false" ht="14.25" hidden="false" customHeight="false" outlineLevel="0" collapsed="false">
      <c r="A1327" s="0" t="s">
        <v>1369</v>
      </c>
      <c r="B1327" s="0" t="s">
        <v>41</v>
      </c>
      <c r="C1327" s="0" t="s">
        <v>39</v>
      </c>
      <c r="D1327" s="9" t="n">
        <v>43300</v>
      </c>
      <c r="E1327" s="9" t="n">
        <v>43410</v>
      </c>
      <c r="F1327" s="9" t="n">
        <v>43414</v>
      </c>
      <c r="G1327" s="9" t="n">
        <v>43416</v>
      </c>
      <c r="H1327" s="10" t="s">
        <v>36</v>
      </c>
      <c r="I1327" s="0" t="n">
        <v>22</v>
      </c>
      <c r="J1327" s="0" t="n">
        <v>39</v>
      </c>
      <c r="K1327" s="0" t="n">
        <v>141</v>
      </c>
      <c r="L1327" s="0" t="n">
        <v>30</v>
      </c>
      <c r="M1327" s="0" t="n">
        <v>3</v>
      </c>
      <c r="N1327" s="11" t="n">
        <v>0.1</v>
      </c>
      <c r="O1327" s="12" t="n">
        <v>4186.96</v>
      </c>
      <c r="P1327" s="12" t="n">
        <v>6157.3</v>
      </c>
      <c r="Q1327" s="12" t="n">
        <f aca="false">M1327*P1327*(1-N1327)</f>
        <v>16624.71</v>
      </c>
      <c r="R1327" s="12" t="n">
        <f aca="false">M1327*O1327</f>
        <v>12560.88</v>
      </c>
      <c r="S1327" s="12" t="n">
        <f aca="false">Q1327-R1327</f>
        <v>4063.83</v>
      </c>
      <c r="T1327" s="11" t="n">
        <f aca="false">IFERROR(S1327/Q1327,0)</f>
        <v>0.244445166261547</v>
      </c>
      <c r="U1327" s="13" t="n">
        <f aca="false">F1327-E1327</f>
        <v>4</v>
      </c>
      <c r="V1327" s="13" t="n">
        <f aca="false">G1327-F1327</f>
        <v>2</v>
      </c>
      <c r="W1327" s="13" t="n">
        <f aca="false">G1327-E1327</f>
        <v>6</v>
      </c>
      <c r="X1327" s="10" t="n">
        <f aca="false">YEAR(E1327)</f>
        <v>2018</v>
      </c>
      <c r="Y1327" s="0" t="str">
        <f aca="false">TEXT(E1327,"yyyy-mm")</f>
        <v>2018-11</v>
      </c>
      <c r="Z1327" s="0" t="str">
        <f aca="false">"Q"&amp;ROUNDUP(MONTH(E1327)/3,0)&amp;"-"&amp;YEAR(E1327)</f>
        <v>Q4-2018</v>
      </c>
    </row>
    <row r="1328" customFormat="false" ht="14.25" hidden="false" customHeight="false" outlineLevel="0" collapsed="false">
      <c r="A1328" s="0" t="s">
        <v>1370</v>
      </c>
      <c r="B1328" s="0" t="s">
        <v>34</v>
      </c>
      <c r="C1328" s="0" t="s">
        <v>35</v>
      </c>
      <c r="D1328" s="9" t="n">
        <v>43300</v>
      </c>
      <c r="E1328" s="9" t="n">
        <v>43410</v>
      </c>
      <c r="F1328" s="9" t="n">
        <v>43432</v>
      </c>
      <c r="G1328" s="9" t="n">
        <v>43433</v>
      </c>
      <c r="H1328" s="10" t="s">
        <v>36</v>
      </c>
      <c r="I1328" s="0" t="n">
        <v>3</v>
      </c>
      <c r="J1328" s="0" t="n">
        <v>4</v>
      </c>
      <c r="K1328" s="0" t="n">
        <v>215</v>
      </c>
      <c r="L1328" s="0" t="n">
        <v>38</v>
      </c>
      <c r="M1328" s="0" t="n">
        <v>4</v>
      </c>
      <c r="N1328" s="11" t="n">
        <v>0.2</v>
      </c>
      <c r="O1328" s="12" t="n">
        <v>1399.5</v>
      </c>
      <c r="P1328" s="12" t="n">
        <v>2499.1</v>
      </c>
      <c r="Q1328" s="12" t="n">
        <f aca="false">M1328*P1328*(1-N1328)</f>
        <v>7997.12</v>
      </c>
      <c r="R1328" s="12" t="n">
        <f aca="false">M1328*O1328</f>
        <v>5598</v>
      </c>
      <c r="S1328" s="12" t="n">
        <f aca="false">Q1328-R1328</f>
        <v>2399.12</v>
      </c>
      <c r="T1328" s="11" t="n">
        <f aca="false">IFERROR(S1328/Q1328,0)</f>
        <v>0.299997999279741</v>
      </c>
      <c r="U1328" s="13" t="n">
        <f aca="false">F1328-E1328</f>
        <v>22</v>
      </c>
      <c r="V1328" s="13" t="n">
        <f aca="false">G1328-F1328</f>
        <v>1</v>
      </c>
      <c r="W1328" s="13" t="n">
        <f aca="false">G1328-E1328</f>
        <v>23</v>
      </c>
      <c r="X1328" s="10" t="n">
        <f aca="false">YEAR(E1328)</f>
        <v>2018</v>
      </c>
      <c r="Y1328" s="0" t="str">
        <f aca="false">TEXT(E1328,"yyyy-mm")</f>
        <v>2018-11</v>
      </c>
      <c r="Z1328" s="0" t="str">
        <f aca="false">"Q"&amp;ROUNDUP(MONTH(E1328)/3,0)&amp;"-"&amp;YEAR(E1328)</f>
        <v>Q4-2018</v>
      </c>
    </row>
    <row r="1329" customFormat="false" ht="14.25" hidden="false" customHeight="false" outlineLevel="0" collapsed="false">
      <c r="A1329" s="0" t="s">
        <v>1371</v>
      </c>
      <c r="B1329" s="0" t="s">
        <v>43</v>
      </c>
      <c r="C1329" s="0" t="s">
        <v>39</v>
      </c>
      <c r="D1329" s="9" t="n">
        <v>43300</v>
      </c>
      <c r="E1329" s="9" t="n">
        <v>43410</v>
      </c>
      <c r="F1329" s="9" t="n">
        <v>43412</v>
      </c>
      <c r="G1329" s="9" t="n">
        <v>43422</v>
      </c>
      <c r="H1329" s="10" t="s">
        <v>36</v>
      </c>
      <c r="I1329" s="0" t="n">
        <v>27</v>
      </c>
      <c r="J1329" s="0" t="n">
        <v>32</v>
      </c>
      <c r="K1329" s="0" t="n">
        <v>137</v>
      </c>
      <c r="L1329" s="0" t="n">
        <v>35</v>
      </c>
      <c r="M1329" s="0" t="n">
        <v>3</v>
      </c>
      <c r="N1329" s="11" t="n">
        <v>0.3</v>
      </c>
      <c r="O1329" s="12" t="n">
        <v>2060.25</v>
      </c>
      <c r="P1329" s="12" t="n">
        <v>2512.5</v>
      </c>
      <c r="Q1329" s="12" t="n">
        <f aca="false">M1329*P1329*(1-N1329)</f>
        <v>5276.25</v>
      </c>
      <c r="R1329" s="12" t="n">
        <f aca="false">M1329*O1329</f>
        <v>6180.75</v>
      </c>
      <c r="S1329" s="12" t="n">
        <f aca="false">Q1329-R1329</f>
        <v>-904.5</v>
      </c>
      <c r="T1329" s="11" t="n">
        <f aca="false">IFERROR(S1329/Q1329,0)</f>
        <v>-0.171428571428571</v>
      </c>
      <c r="U1329" s="13" t="n">
        <f aca="false">F1329-E1329</f>
        <v>2</v>
      </c>
      <c r="V1329" s="13" t="n">
        <f aca="false">G1329-F1329</f>
        <v>10</v>
      </c>
      <c r="W1329" s="13" t="n">
        <f aca="false">G1329-E1329</f>
        <v>12</v>
      </c>
      <c r="X1329" s="10" t="n">
        <f aca="false">YEAR(E1329)</f>
        <v>2018</v>
      </c>
      <c r="Y1329" s="0" t="str">
        <f aca="false">TEXT(E1329,"yyyy-mm")</f>
        <v>2018-11</v>
      </c>
      <c r="Z1329" s="0" t="str">
        <f aca="false">"Q"&amp;ROUNDUP(MONTH(E1329)/3,0)&amp;"-"&amp;YEAR(E1329)</f>
        <v>Q4-2018</v>
      </c>
    </row>
    <row r="1330" customFormat="false" ht="14.25" hidden="false" customHeight="false" outlineLevel="0" collapsed="false">
      <c r="A1330" s="0" t="s">
        <v>1372</v>
      </c>
      <c r="B1330" s="0" t="s">
        <v>34</v>
      </c>
      <c r="C1330" s="0" t="s">
        <v>39</v>
      </c>
      <c r="D1330" s="9" t="n">
        <v>43300</v>
      </c>
      <c r="E1330" s="9" t="n">
        <v>43410</v>
      </c>
      <c r="F1330" s="9" t="n">
        <v>43429</v>
      </c>
      <c r="G1330" s="9" t="n">
        <v>43439</v>
      </c>
      <c r="H1330" s="10" t="s">
        <v>36</v>
      </c>
      <c r="I1330" s="0" t="n">
        <v>12</v>
      </c>
      <c r="J1330" s="0" t="n">
        <v>35</v>
      </c>
      <c r="K1330" s="0" t="n">
        <v>192</v>
      </c>
      <c r="L1330" s="0" t="n">
        <v>30</v>
      </c>
      <c r="M1330" s="0" t="n">
        <v>5</v>
      </c>
      <c r="N1330" s="11" t="n">
        <v>0.05</v>
      </c>
      <c r="O1330" s="12" t="n">
        <v>978.74</v>
      </c>
      <c r="P1330" s="12" t="n">
        <v>1179.2</v>
      </c>
      <c r="Q1330" s="12" t="n">
        <f aca="false">M1330*P1330*(1-N1330)</f>
        <v>5601.2</v>
      </c>
      <c r="R1330" s="12" t="n">
        <f aca="false">M1330*O1330</f>
        <v>4893.7</v>
      </c>
      <c r="S1330" s="12" t="n">
        <f aca="false">Q1330-R1330</f>
        <v>707.5</v>
      </c>
      <c r="T1330" s="11" t="n">
        <f aca="false">IFERROR(S1330/Q1330,0)</f>
        <v>0.126312218810255</v>
      </c>
      <c r="U1330" s="13" t="n">
        <f aca="false">F1330-E1330</f>
        <v>19</v>
      </c>
      <c r="V1330" s="13" t="n">
        <f aca="false">G1330-F1330</f>
        <v>10</v>
      </c>
      <c r="W1330" s="13" t="n">
        <f aca="false">G1330-E1330</f>
        <v>29</v>
      </c>
      <c r="X1330" s="10" t="n">
        <f aca="false">YEAR(E1330)</f>
        <v>2018</v>
      </c>
      <c r="Y1330" s="0" t="str">
        <f aca="false">TEXT(E1330,"yyyy-mm")</f>
        <v>2018-11</v>
      </c>
      <c r="Z1330" s="0" t="str">
        <f aca="false">"Q"&amp;ROUNDUP(MONTH(E1330)/3,0)&amp;"-"&amp;YEAR(E1330)</f>
        <v>Q4-2018</v>
      </c>
    </row>
    <row r="1331" customFormat="false" ht="14.25" hidden="false" customHeight="false" outlineLevel="0" collapsed="false">
      <c r="A1331" s="0" t="s">
        <v>1373</v>
      </c>
      <c r="B1331" s="0" t="s">
        <v>38</v>
      </c>
      <c r="C1331" s="0" t="s">
        <v>39</v>
      </c>
      <c r="D1331" s="9" t="n">
        <v>43300</v>
      </c>
      <c r="E1331" s="9" t="n">
        <v>43410</v>
      </c>
      <c r="F1331" s="9" t="n">
        <v>43419</v>
      </c>
      <c r="G1331" s="9" t="n">
        <v>43421</v>
      </c>
      <c r="H1331" s="10" t="s">
        <v>36</v>
      </c>
      <c r="I1331" s="0" t="n">
        <v>16</v>
      </c>
      <c r="J1331" s="0" t="n">
        <v>39</v>
      </c>
      <c r="K1331" s="0" t="n">
        <v>175</v>
      </c>
      <c r="L1331" s="0" t="n">
        <v>4</v>
      </c>
      <c r="M1331" s="0" t="n">
        <v>7</v>
      </c>
      <c r="N1331" s="11" t="n">
        <v>0.075</v>
      </c>
      <c r="O1331" s="12" t="n">
        <v>181.3</v>
      </c>
      <c r="P1331" s="12" t="n">
        <v>221.1</v>
      </c>
      <c r="Q1331" s="12" t="n">
        <f aca="false">M1331*P1331*(1-N1331)</f>
        <v>1431.6225</v>
      </c>
      <c r="R1331" s="12" t="n">
        <f aca="false">M1331*O1331</f>
        <v>1269.1</v>
      </c>
      <c r="S1331" s="12" t="n">
        <f aca="false">Q1331-R1331</f>
        <v>162.5225</v>
      </c>
      <c r="T1331" s="11" t="n">
        <f aca="false">IFERROR(S1331/Q1331,0)</f>
        <v>0.11352329262777</v>
      </c>
      <c r="U1331" s="13" t="n">
        <f aca="false">F1331-E1331</f>
        <v>9</v>
      </c>
      <c r="V1331" s="13" t="n">
        <f aca="false">G1331-F1331</f>
        <v>2</v>
      </c>
      <c r="W1331" s="13" t="n">
        <f aca="false">G1331-E1331</f>
        <v>11</v>
      </c>
      <c r="X1331" s="10" t="n">
        <f aca="false">YEAR(E1331)</f>
        <v>2018</v>
      </c>
      <c r="Y1331" s="0" t="str">
        <f aca="false">TEXT(E1331,"yyyy-mm")</f>
        <v>2018-11</v>
      </c>
      <c r="Z1331" s="0" t="str">
        <f aca="false">"Q"&amp;ROUNDUP(MONTH(E1331)/3,0)&amp;"-"&amp;YEAR(E1331)</f>
        <v>Q4-2018</v>
      </c>
    </row>
    <row r="1332" customFormat="false" ht="14.25" hidden="false" customHeight="false" outlineLevel="0" collapsed="false">
      <c r="A1332" s="0" t="s">
        <v>1374</v>
      </c>
      <c r="B1332" s="0" t="s">
        <v>38</v>
      </c>
      <c r="C1332" s="0" t="s">
        <v>35</v>
      </c>
      <c r="D1332" s="9" t="n">
        <v>43300</v>
      </c>
      <c r="E1332" s="9" t="n">
        <v>43411</v>
      </c>
      <c r="F1332" s="9" t="n">
        <v>43420</v>
      </c>
      <c r="G1332" s="9" t="n">
        <v>43427</v>
      </c>
      <c r="H1332" s="10" t="s">
        <v>36</v>
      </c>
      <c r="I1332" s="0" t="n">
        <v>16</v>
      </c>
      <c r="J1332" s="0" t="n">
        <v>21</v>
      </c>
      <c r="K1332" s="0" t="n">
        <v>216</v>
      </c>
      <c r="L1332" s="0" t="n">
        <v>35</v>
      </c>
      <c r="M1332" s="0" t="n">
        <v>8</v>
      </c>
      <c r="N1332" s="11" t="n">
        <v>0.2</v>
      </c>
      <c r="O1332" s="12" t="n">
        <v>488.83</v>
      </c>
      <c r="P1332" s="12" t="n">
        <v>1018.4</v>
      </c>
      <c r="Q1332" s="12" t="n">
        <f aca="false">M1332*P1332*(1-N1332)</f>
        <v>6517.76</v>
      </c>
      <c r="R1332" s="12" t="n">
        <f aca="false">M1332*O1332</f>
        <v>3910.64</v>
      </c>
      <c r="S1332" s="12" t="n">
        <f aca="false">Q1332-R1332</f>
        <v>2607.12</v>
      </c>
      <c r="T1332" s="11" t="n">
        <f aca="false">IFERROR(S1332/Q1332,0)</f>
        <v>0.400002454831108</v>
      </c>
      <c r="U1332" s="13" t="n">
        <f aca="false">F1332-E1332</f>
        <v>9</v>
      </c>
      <c r="V1332" s="13" t="n">
        <f aca="false">G1332-F1332</f>
        <v>7</v>
      </c>
      <c r="W1332" s="13" t="n">
        <f aca="false">G1332-E1332</f>
        <v>16</v>
      </c>
      <c r="X1332" s="10" t="n">
        <f aca="false">YEAR(E1332)</f>
        <v>2018</v>
      </c>
      <c r="Y1332" s="0" t="str">
        <f aca="false">TEXT(E1332,"yyyy-mm")</f>
        <v>2018-11</v>
      </c>
      <c r="Z1332" s="0" t="str">
        <f aca="false">"Q"&amp;ROUNDUP(MONTH(E1332)/3,0)&amp;"-"&amp;YEAR(E1332)</f>
        <v>Q4-2018</v>
      </c>
    </row>
    <row r="1333" customFormat="false" ht="14.25" hidden="false" customHeight="false" outlineLevel="0" collapsed="false">
      <c r="A1333" s="0" t="s">
        <v>1375</v>
      </c>
      <c r="B1333" s="0" t="s">
        <v>34</v>
      </c>
      <c r="C1333" s="0" t="s">
        <v>46</v>
      </c>
      <c r="D1333" s="9" t="n">
        <v>43300</v>
      </c>
      <c r="E1333" s="9" t="n">
        <v>43411</v>
      </c>
      <c r="F1333" s="9" t="n">
        <v>43434</v>
      </c>
      <c r="G1333" s="9" t="n">
        <v>43435</v>
      </c>
      <c r="H1333" s="10" t="s">
        <v>36</v>
      </c>
      <c r="I1333" s="0" t="n">
        <v>11</v>
      </c>
      <c r="J1333" s="0" t="n">
        <v>38</v>
      </c>
      <c r="K1333" s="0" t="n">
        <v>285</v>
      </c>
      <c r="L1333" s="0" t="n">
        <v>24</v>
      </c>
      <c r="M1333" s="0" t="n">
        <v>6</v>
      </c>
      <c r="N1333" s="11" t="n">
        <v>0.1</v>
      </c>
      <c r="O1333" s="12" t="n">
        <v>736.2</v>
      </c>
      <c r="P1333" s="12" t="n">
        <v>1098.8</v>
      </c>
      <c r="Q1333" s="12" t="n">
        <f aca="false">M1333*P1333*(1-N1333)</f>
        <v>5933.52</v>
      </c>
      <c r="R1333" s="12" t="n">
        <f aca="false">M1333*O1333</f>
        <v>4417.2</v>
      </c>
      <c r="S1333" s="12" t="n">
        <f aca="false">Q1333-R1333</f>
        <v>1516.32</v>
      </c>
      <c r="T1333" s="11" t="n">
        <f aca="false">IFERROR(S1333/Q1333,0)</f>
        <v>0.255551510738988</v>
      </c>
      <c r="U1333" s="13" t="n">
        <f aca="false">F1333-E1333</f>
        <v>23</v>
      </c>
      <c r="V1333" s="13" t="n">
        <f aca="false">G1333-F1333</f>
        <v>1</v>
      </c>
      <c r="W1333" s="13" t="n">
        <f aca="false">G1333-E1333</f>
        <v>24</v>
      </c>
      <c r="X1333" s="10" t="n">
        <f aca="false">YEAR(E1333)</f>
        <v>2018</v>
      </c>
      <c r="Y1333" s="0" t="str">
        <f aca="false">TEXT(E1333,"yyyy-mm")</f>
        <v>2018-11</v>
      </c>
      <c r="Z1333" s="0" t="str">
        <f aca="false">"Q"&amp;ROUNDUP(MONTH(E1333)/3,0)&amp;"-"&amp;YEAR(E1333)</f>
        <v>Q4-2018</v>
      </c>
    </row>
    <row r="1334" customFormat="false" ht="14.25" hidden="false" customHeight="false" outlineLevel="0" collapsed="false">
      <c r="A1334" s="0" t="s">
        <v>1376</v>
      </c>
      <c r="B1334" s="0" t="s">
        <v>34</v>
      </c>
      <c r="C1334" s="0" t="s">
        <v>39</v>
      </c>
      <c r="D1334" s="9" t="n">
        <v>43300</v>
      </c>
      <c r="E1334" s="9" t="n">
        <v>43411</v>
      </c>
      <c r="F1334" s="9" t="n">
        <v>43431</v>
      </c>
      <c r="G1334" s="9" t="n">
        <v>43435</v>
      </c>
      <c r="H1334" s="10" t="s">
        <v>36</v>
      </c>
      <c r="I1334" s="0" t="n">
        <v>1</v>
      </c>
      <c r="J1334" s="0" t="n">
        <v>9</v>
      </c>
      <c r="K1334" s="0" t="n">
        <v>120</v>
      </c>
      <c r="L1334" s="0" t="n">
        <v>40</v>
      </c>
      <c r="M1334" s="0" t="n">
        <v>4</v>
      </c>
      <c r="N1334" s="11" t="n">
        <v>0.4</v>
      </c>
      <c r="O1334" s="12" t="n">
        <v>1819.59</v>
      </c>
      <c r="P1334" s="12" t="n">
        <v>2458.9</v>
      </c>
      <c r="Q1334" s="12" t="n">
        <f aca="false">M1334*P1334*(1-N1334)</f>
        <v>5901.36</v>
      </c>
      <c r="R1334" s="12" t="n">
        <f aca="false">M1334*O1334</f>
        <v>7278.36</v>
      </c>
      <c r="S1334" s="12" t="n">
        <f aca="false">Q1334-R1334</f>
        <v>-1377</v>
      </c>
      <c r="T1334" s="11" t="n">
        <f aca="false">IFERROR(S1334/Q1334,0)</f>
        <v>-0.233336044572776</v>
      </c>
      <c r="U1334" s="13" t="n">
        <f aca="false">F1334-E1334</f>
        <v>20</v>
      </c>
      <c r="V1334" s="13" t="n">
        <f aca="false">G1334-F1334</f>
        <v>4</v>
      </c>
      <c r="W1334" s="13" t="n">
        <f aca="false">G1334-E1334</f>
        <v>24</v>
      </c>
      <c r="X1334" s="10" t="n">
        <f aca="false">YEAR(E1334)</f>
        <v>2018</v>
      </c>
      <c r="Y1334" s="0" t="str">
        <f aca="false">TEXT(E1334,"yyyy-mm")</f>
        <v>2018-11</v>
      </c>
      <c r="Z1334" s="0" t="str">
        <f aca="false">"Q"&amp;ROUNDUP(MONTH(E1334)/3,0)&amp;"-"&amp;YEAR(E1334)</f>
        <v>Q4-2018</v>
      </c>
    </row>
    <row r="1335" customFormat="false" ht="14.25" hidden="false" customHeight="false" outlineLevel="0" collapsed="false">
      <c r="A1335" s="0" t="s">
        <v>1377</v>
      </c>
      <c r="B1335" s="0" t="s">
        <v>38</v>
      </c>
      <c r="C1335" s="0" t="s">
        <v>39</v>
      </c>
      <c r="D1335" s="9" t="n">
        <v>43300</v>
      </c>
      <c r="E1335" s="9" t="n">
        <v>43411</v>
      </c>
      <c r="F1335" s="9" t="n">
        <v>43426</v>
      </c>
      <c r="G1335" s="9" t="n">
        <v>43427</v>
      </c>
      <c r="H1335" s="10" t="s">
        <v>36</v>
      </c>
      <c r="I1335" s="0" t="n">
        <v>13</v>
      </c>
      <c r="J1335" s="0" t="n">
        <v>47</v>
      </c>
      <c r="K1335" s="0" t="n">
        <v>97</v>
      </c>
      <c r="L1335" s="0" t="n">
        <v>1</v>
      </c>
      <c r="M1335" s="0" t="n">
        <v>1</v>
      </c>
      <c r="N1335" s="11" t="n">
        <v>0.1</v>
      </c>
      <c r="O1335" s="12" t="n">
        <v>539.75</v>
      </c>
      <c r="P1335" s="12" t="n">
        <v>1018.4</v>
      </c>
      <c r="Q1335" s="12" t="n">
        <f aca="false">M1335*P1335*(1-N1335)</f>
        <v>916.56</v>
      </c>
      <c r="R1335" s="12" t="n">
        <f aca="false">M1335*O1335</f>
        <v>539.75</v>
      </c>
      <c r="S1335" s="12" t="n">
        <f aca="false">Q1335-R1335</f>
        <v>376.81</v>
      </c>
      <c r="T1335" s="11" t="n">
        <f aca="false">IFERROR(S1335/Q1335,0)</f>
        <v>0.411113293183207</v>
      </c>
      <c r="U1335" s="13" t="n">
        <f aca="false">F1335-E1335</f>
        <v>15</v>
      </c>
      <c r="V1335" s="13" t="n">
        <f aca="false">G1335-F1335</f>
        <v>1</v>
      </c>
      <c r="W1335" s="13" t="n">
        <f aca="false">G1335-E1335</f>
        <v>16</v>
      </c>
      <c r="X1335" s="10" t="n">
        <f aca="false">YEAR(E1335)</f>
        <v>2018</v>
      </c>
      <c r="Y1335" s="0" t="str">
        <f aca="false">TEXT(E1335,"yyyy-mm")</f>
        <v>2018-11</v>
      </c>
      <c r="Z1335" s="0" t="str">
        <f aca="false">"Q"&amp;ROUNDUP(MONTH(E1335)/3,0)&amp;"-"&amp;YEAR(E1335)</f>
        <v>Q4-2018</v>
      </c>
    </row>
    <row r="1336" customFormat="false" ht="14.25" hidden="false" customHeight="false" outlineLevel="0" collapsed="false">
      <c r="A1336" s="0" t="s">
        <v>1378</v>
      </c>
      <c r="B1336" s="0" t="s">
        <v>43</v>
      </c>
      <c r="C1336" s="0" t="s">
        <v>46</v>
      </c>
      <c r="D1336" s="9" t="n">
        <v>43300</v>
      </c>
      <c r="E1336" s="9" t="n">
        <v>43411</v>
      </c>
      <c r="F1336" s="9" t="n">
        <v>43426</v>
      </c>
      <c r="G1336" s="9" t="n">
        <v>43434</v>
      </c>
      <c r="H1336" s="10" t="s">
        <v>36</v>
      </c>
      <c r="I1336" s="0" t="n">
        <v>26</v>
      </c>
      <c r="J1336" s="0" t="n">
        <v>17</v>
      </c>
      <c r="K1336" s="0" t="n">
        <v>318</v>
      </c>
      <c r="L1336" s="0" t="n">
        <v>16</v>
      </c>
      <c r="M1336" s="0" t="n">
        <v>8</v>
      </c>
      <c r="N1336" s="11" t="n">
        <v>0.3</v>
      </c>
      <c r="O1336" s="12" t="n">
        <v>1054.92</v>
      </c>
      <c r="P1336" s="12" t="n">
        <v>2244.5</v>
      </c>
      <c r="Q1336" s="12" t="n">
        <f aca="false">M1336*P1336*(1-N1336)</f>
        <v>12569.2</v>
      </c>
      <c r="R1336" s="12" t="n">
        <f aca="false">M1336*O1336</f>
        <v>8439.36</v>
      </c>
      <c r="S1336" s="12" t="n">
        <f aca="false">Q1336-R1336</f>
        <v>4129.84</v>
      </c>
      <c r="T1336" s="11" t="n">
        <f aca="false">IFERROR(S1336/Q1336,0)</f>
        <v>0.328568246189097</v>
      </c>
      <c r="U1336" s="13" t="n">
        <f aca="false">F1336-E1336</f>
        <v>15</v>
      </c>
      <c r="V1336" s="13" t="n">
        <f aca="false">G1336-F1336</f>
        <v>8</v>
      </c>
      <c r="W1336" s="13" t="n">
        <f aca="false">G1336-E1336</f>
        <v>23</v>
      </c>
      <c r="X1336" s="10" t="n">
        <f aca="false">YEAR(E1336)</f>
        <v>2018</v>
      </c>
      <c r="Y1336" s="0" t="str">
        <f aca="false">TEXT(E1336,"yyyy-mm")</f>
        <v>2018-11</v>
      </c>
      <c r="Z1336" s="0" t="str">
        <f aca="false">"Q"&amp;ROUNDUP(MONTH(E1336)/3,0)&amp;"-"&amp;YEAR(E1336)</f>
        <v>Q4-2018</v>
      </c>
    </row>
    <row r="1337" customFormat="false" ht="14.25" hidden="false" customHeight="false" outlineLevel="0" collapsed="false">
      <c r="A1337" s="0" t="s">
        <v>1379</v>
      </c>
      <c r="B1337" s="0" t="s">
        <v>34</v>
      </c>
      <c r="C1337" s="0" t="s">
        <v>39</v>
      </c>
      <c r="D1337" s="9" t="n">
        <v>43300</v>
      </c>
      <c r="E1337" s="9" t="n">
        <v>43411</v>
      </c>
      <c r="F1337" s="9" t="n">
        <v>43424</v>
      </c>
      <c r="G1337" s="9" t="n">
        <v>43428</v>
      </c>
      <c r="H1337" s="10" t="s">
        <v>36</v>
      </c>
      <c r="I1337" s="0" t="n">
        <v>9</v>
      </c>
      <c r="J1337" s="0" t="n">
        <v>4</v>
      </c>
      <c r="K1337" s="0" t="n">
        <v>96</v>
      </c>
      <c r="L1337" s="0" t="n">
        <v>29</v>
      </c>
      <c r="M1337" s="0" t="n">
        <v>2</v>
      </c>
      <c r="N1337" s="11" t="n">
        <v>0.075</v>
      </c>
      <c r="O1337" s="12" t="n">
        <v>649.5</v>
      </c>
      <c r="P1337" s="12" t="n">
        <v>877.7</v>
      </c>
      <c r="Q1337" s="12" t="n">
        <f aca="false">M1337*P1337*(1-N1337)</f>
        <v>1623.745</v>
      </c>
      <c r="R1337" s="12" t="n">
        <f aca="false">M1337*O1337</f>
        <v>1299</v>
      </c>
      <c r="S1337" s="12" t="n">
        <f aca="false">Q1337-R1337</f>
        <v>324.745</v>
      </c>
      <c r="T1337" s="11" t="n">
        <f aca="false">IFERROR(S1337/Q1337,0)</f>
        <v>0.199997536559004</v>
      </c>
      <c r="U1337" s="13" t="n">
        <f aca="false">F1337-E1337</f>
        <v>13</v>
      </c>
      <c r="V1337" s="13" t="n">
        <f aca="false">G1337-F1337</f>
        <v>4</v>
      </c>
      <c r="W1337" s="13" t="n">
        <f aca="false">G1337-E1337</f>
        <v>17</v>
      </c>
      <c r="X1337" s="10" t="n">
        <f aca="false">YEAR(E1337)</f>
        <v>2018</v>
      </c>
      <c r="Y1337" s="0" t="str">
        <f aca="false">TEXT(E1337,"yyyy-mm")</f>
        <v>2018-11</v>
      </c>
      <c r="Z1337" s="0" t="str">
        <f aca="false">"Q"&amp;ROUNDUP(MONTH(E1337)/3,0)&amp;"-"&amp;YEAR(E1337)</f>
        <v>Q4-2018</v>
      </c>
    </row>
    <row r="1338" customFormat="false" ht="14.25" hidden="false" customHeight="false" outlineLevel="0" collapsed="false">
      <c r="A1338" s="0" t="s">
        <v>1380</v>
      </c>
      <c r="B1338" s="0" t="s">
        <v>34</v>
      </c>
      <c r="C1338" s="0" t="s">
        <v>79</v>
      </c>
      <c r="D1338" s="9" t="n">
        <v>43300</v>
      </c>
      <c r="E1338" s="9" t="n">
        <v>43411</v>
      </c>
      <c r="F1338" s="9" t="n">
        <v>43425</v>
      </c>
      <c r="G1338" s="9" t="n">
        <v>43433</v>
      </c>
      <c r="H1338" s="10" t="s">
        <v>36</v>
      </c>
      <c r="I1338" s="0" t="n">
        <v>9</v>
      </c>
      <c r="J1338" s="0" t="n">
        <v>15</v>
      </c>
      <c r="K1338" s="0" t="n">
        <v>59</v>
      </c>
      <c r="L1338" s="0" t="n">
        <v>3</v>
      </c>
      <c r="M1338" s="0" t="n">
        <v>5</v>
      </c>
      <c r="N1338" s="11" t="n">
        <v>0.15</v>
      </c>
      <c r="O1338" s="12" t="n">
        <v>2039.95</v>
      </c>
      <c r="P1338" s="12" t="n">
        <v>3999.9</v>
      </c>
      <c r="Q1338" s="12" t="n">
        <f aca="false">M1338*P1338*(1-N1338)</f>
        <v>16999.575</v>
      </c>
      <c r="R1338" s="12" t="n">
        <f aca="false">M1338*O1338</f>
        <v>10199.75</v>
      </c>
      <c r="S1338" s="12" t="n">
        <f aca="false">Q1338-R1338</f>
        <v>6799.825</v>
      </c>
      <c r="T1338" s="11" t="n">
        <f aca="false">IFERROR(S1338/Q1338,0)</f>
        <v>0.399999705875</v>
      </c>
      <c r="U1338" s="13" t="n">
        <f aca="false">F1338-E1338</f>
        <v>14</v>
      </c>
      <c r="V1338" s="13" t="n">
        <f aca="false">G1338-F1338</f>
        <v>8</v>
      </c>
      <c r="W1338" s="13" t="n">
        <f aca="false">G1338-E1338</f>
        <v>22</v>
      </c>
      <c r="X1338" s="10" t="n">
        <f aca="false">YEAR(E1338)</f>
        <v>2018</v>
      </c>
      <c r="Y1338" s="0" t="str">
        <f aca="false">TEXT(E1338,"yyyy-mm")</f>
        <v>2018-11</v>
      </c>
      <c r="Z1338" s="0" t="str">
        <f aca="false">"Q"&amp;ROUNDUP(MONTH(E1338)/3,0)&amp;"-"&amp;YEAR(E1338)</f>
        <v>Q4-2018</v>
      </c>
    </row>
    <row r="1339" customFormat="false" ht="14.25" hidden="false" customHeight="false" outlineLevel="0" collapsed="false">
      <c r="A1339" s="0" t="s">
        <v>1381</v>
      </c>
      <c r="B1339" s="0" t="s">
        <v>38</v>
      </c>
      <c r="C1339" s="0" t="s">
        <v>79</v>
      </c>
      <c r="D1339" s="9" t="n">
        <v>43300</v>
      </c>
      <c r="E1339" s="9" t="n">
        <v>43411</v>
      </c>
      <c r="F1339" s="9" t="n">
        <v>43434</v>
      </c>
      <c r="G1339" s="9" t="n">
        <v>43437</v>
      </c>
      <c r="H1339" s="10" t="s">
        <v>36</v>
      </c>
      <c r="I1339" s="0" t="n">
        <v>12</v>
      </c>
      <c r="J1339" s="0" t="n">
        <v>33</v>
      </c>
      <c r="K1339" s="0" t="n">
        <v>59</v>
      </c>
      <c r="L1339" s="0" t="n">
        <v>46</v>
      </c>
      <c r="M1339" s="0" t="n">
        <v>8</v>
      </c>
      <c r="N1339" s="11" t="n">
        <v>0.075</v>
      </c>
      <c r="O1339" s="12" t="n">
        <v>1784.88</v>
      </c>
      <c r="P1339" s="12" t="n">
        <v>3966.4</v>
      </c>
      <c r="Q1339" s="12" t="n">
        <f aca="false">M1339*P1339*(1-N1339)</f>
        <v>29351.36</v>
      </c>
      <c r="R1339" s="12" t="n">
        <f aca="false">M1339*O1339</f>
        <v>14279.04</v>
      </c>
      <c r="S1339" s="12" t="n">
        <f aca="false">Q1339-R1339</f>
        <v>15072.32</v>
      </c>
      <c r="T1339" s="11" t="n">
        <f aca="false">IFERROR(S1339/Q1339,0)</f>
        <v>0.513513513513514</v>
      </c>
      <c r="U1339" s="13" t="n">
        <f aca="false">F1339-E1339</f>
        <v>23</v>
      </c>
      <c r="V1339" s="13" t="n">
        <f aca="false">G1339-F1339</f>
        <v>3</v>
      </c>
      <c r="W1339" s="13" t="n">
        <f aca="false">G1339-E1339</f>
        <v>26</v>
      </c>
      <c r="X1339" s="10" t="n">
        <f aca="false">YEAR(E1339)</f>
        <v>2018</v>
      </c>
      <c r="Y1339" s="0" t="str">
        <f aca="false">TEXT(E1339,"yyyy-mm")</f>
        <v>2018-11</v>
      </c>
      <c r="Z1339" s="0" t="str">
        <f aca="false">"Q"&amp;ROUNDUP(MONTH(E1339)/3,0)&amp;"-"&amp;YEAR(E1339)</f>
        <v>Q4-2018</v>
      </c>
    </row>
    <row r="1340" customFormat="false" ht="14.25" hidden="false" customHeight="false" outlineLevel="0" collapsed="false">
      <c r="A1340" s="0" t="s">
        <v>1382</v>
      </c>
      <c r="B1340" s="0" t="s">
        <v>38</v>
      </c>
      <c r="C1340" s="0" t="s">
        <v>39</v>
      </c>
      <c r="D1340" s="9" t="n">
        <v>43300</v>
      </c>
      <c r="E1340" s="9" t="n">
        <v>43411</v>
      </c>
      <c r="F1340" s="9" t="n">
        <v>43417</v>
      </c>
      <c r="G1340" s="9" t="n">
        <v>43424</v>
      </c>
      <c r="H1340" s="10" t="s">
        <v>36</v>
      </c>
      <c r="I1340" s="0" t="n">
        <v>19</v>
      </c>
      <c r="J1340" s="0" t="n">
        <v>9</v>
      </c>
      <c r="K1340" s="0" t="n">
        <v>89</v>
      </c>
      <c r="L1340" s="0" t="n">
        <v>47</v>
      </c>
      <c r="M1340" s="0" t="n">
        <v>1</v>
      </c>
      <c r="N1340" s="11" t="n">
        <v>0.15</v>
      </c>
      <c r="O1340" s="12" t="n">
        <v>2080.15</v>
      </c>
      <c r="P1340" s="12" t="n">
        <v>2633.1</v>
      </c>
      <c r="Q1340" s="12" t="n">
        <f aca="false">M1340*P1340*(1-N1340)</f>
        <v>2238.135</v>
      </c>
      <c r="R1340" s="12" t="n">
        <f aca="false">M1340*O1340</f>
        <v>2080.15</v>
      </c>
      <c r="S1340" s="12" t="n">
        <f aca="false">Q1340-R1340</f>
        <v>157.985</v>
      </c>
      <c r="T1340" s="11" t="n">
        <f aca="false">IFERROR(S1340/Q1340,0)</f>
        <v>0.0705877884935447</v>
      </c>
      <c r="U1340" s="13" t="n">
        <f aca="false">F1340-E1340</f>
        <v>6</v>
      </c>
      <c r="V1340" s="13" t="n">
        <f aca="false">G1340-F1340</f>
        <v>7</v>
      </c>
      <c r="W1340" s="13" t="n">
        <f aca="false">G1340-E1340</f>
        <v>13</v>
      </c>
      <c r="X1340" s="10" t="n">
        <f aca="false">YEAR(E1340)</f>
        <v>2018</v>
      </c>
      <c r="Y1340" s="0" t="str">
        <f aca="false">TEXT(E1340,"yyyy-mm")</f>
        <v>2018-11</v>
      </c>
      <c r="Z1340" s="0" t="str">
        <f aca="false">"Q"&amp;ROUNDUP(MONTH(E1340)/3,0)&amp;"-"&amp;YEAR(E1340)</f>
        <v>Q4-2018</v>
      </c>
    </row>
    <row r="1341" customFormat="false" ht="14.25" hidden="false" customHeight="false" outlineLevel="0" collapsed="false">
      <c r="A1341" s="0" t="s">
        <v>1383</v>
      </c>
      <c r="B1341" s="0" t="s">
        <v>38</v>
      </c>
      <c r="C1341" s="0" t="s">
        <v>79</v>
      </c>
      <c r="D1341" s="9" t="n">
        <v>43300</v>
      </c>
      <c r="E1341" s="9" t="n">
        <v>43411</v>
      </c>
      <c r="F1341" s="9" t="n">
        <v>43414</v>
      </c>
      <c r="G1341" s="9" t="n">
        <v>43419</v>
      </c>
      <c r="H1341" s="10" t="s">
        <v>36</v>
      </c>
      <c r="I1341" s="0" t="n">
        <v>13</v>
      </c>
      <c r="J1341" s="0" t="n">
        <v>44</v>
      </c>
      <c r="K1341" s="0" t="n">
        <v>65</v>
      </c>
      <c r="L1341" s="0" t="n">
        <v>20</v>
      </c>
      <c r="M1341" s="0" t="n">
        <v>2</v>
      </c>
      <c r="N1341" s="11" t="n">
        <v>0.4</v>
      </c>
      <c r="O1341" s="12" t="n">
        <v>960.18</v>
      </c>
      <c r="P1341" s="12" t="n">
        <v>1882.7</v>
      </c>
      <c r="Q1341" s="12" t="n">
        <f aca="false">M1341*P1341*(1-N1341)</f>
        <v>2259.24</v>
      </c>
      <c r="R1341" s="12" t="n">
        <f aca="false">M1341*O1341</f>
        <v>1920.36</v>
      </c>
      <c r="S1341" s="12" t="n">
        <f aca="false">Q1341-R1341</f>
        <v>338.88</v>
      </c>
      <c r="T1341" s="11" t="n">
        <f aca="false">IFERROR(S1341/Q1341,0)</f>
        <v>0.149997344239656</v>
      </c>
      <c r="U1341" s="13" t="n">
        <f aca="false">F1341-E1341</f>
        <v>3</v>
      </c>
      <c r="V1341" s="13" t="n">
        <f aca="false">G1341-F1341</f>
        <v>5</v>
      </c>
      <c r="W1341" s="13" t="n">
        <f aca="false">G1341-E1341</f>
        <v>8</v>
      </c>
      <c r="X1341" s="10" t="n">
        <f aca="false">YEAR(E1341)</f>
        <v>2018</v>
      </c>
      <c r="Y1341" s="0" t="str">
        <f aca="false">TEXT(E1341,"yyyy-mm")</f>
        <v>2018-11</v>
      </c>
      <c r="Z1341" s="0" t="str">
        <f aca="false">"Q"&amp;ROUNDUP(MONTH(E1341)/3,0)&amp;"-"&amp;YEAR(E1341)</f>
        <v>Q4-2018</v>
      </c>
    </row>
    <row r="1342" customFormat="false" ht="14.25" hidden="false" customHeight="false" outlineLevel="0" collapsed="false">
      <c r="A1342" s="0" t="s">
        <v>1384</v>
      </c>
      <c r="B1342" s="0" t="s">
        <v>34</v>
      </c>
      <c r="C1342" s="0" t="s">
        <v>39</v>
      </c>
      <c r="D1342" s="9" t="n">
        <v>43300</v>
      </c>
      <c r="E1342" s="9" t="n">
        <v>43411</v>
      </c>
      <c r="F1342" s="9" t="n">
        <v>43436</v>
      </c>
      <c r="G1342" s="9" t="n">
        <v>43441</v>
      </c>
      <c r="H1342" s="10" t="s">
        <v>36</v>
      </c>
      <c r="I1342" s="0" t="n">
        <v>4</v>
      </c>
      <c r="J1342" s="0" t="n">
        <v>9</v>
      </c>
      <c r="K1342" s="0" t="n">
        <v>193</v>
      </c>
      <c r="L1342" s="0" t="n">
        <v>26</v>
      </c>
      <c r="M1342" s="0" t="n">
        <v>5</v>
      </c>
      <c r="N1342" s="11" t="n">
        <v>0.05</v>
      </c>
      <c r="O1342" s="12" t="n">
        <v>1251.29</v>
      </c>
      <c r="P1342" s="12" t="n">
        <v>2720.2</v>
      </c>
      <c r="Q1342" s="12" t="n">
        <f aca="false">M1342*P1342*(1-N1342)</f>
        <v>12920.95</v>
      </c>
      <c r="R1342" s="12" t="n">
        <f aca="false">M1342*O1342</f>
        <v>6256.45</v>
      </c>
      <c r="S1342" s="12" t="n">
        <f aca="false">Q1342-R1342</f>
        <v>6664.5</v>
      </c>
      <c r="T1342" s="11" t="n">
        <f aca="false">IFERROR(S1342/Q1342,0)</f>
        <v>0.515790247621112</v>
      </c>
      <c r="U1342" s="13" t="n">
        <f aca="false">F1342-E1342</f>
        <v>25</v>
      </c>
      <c r="V1342" s="13" t="n">
        <f aca="false">G1342-F1342</f>
        <v>5</v>
      </c>
      <c r="W1342" s="13" t="n">
        <f aca="false">G1342-E1342</f>
        <v>30</v>
      </c>
      <c r="X1342" s="10" t="n">
        <f aca="false">YEAR(E1342)</f>
        <v>2018</v>
      </c>
      <c r="Y1342" s="0" t="str">
        <f aca="false">TEXT(E1342,"yyyy-mm")</f>
        <v>2018-11</v>
      </c>
      <c r="Z1342" s="0" t="str">
        <f aca="false">"Q"&amp;ROUNDUP(MONTH(E1342)/3,0)&amp;"-"&amp;YEAR(E1342)</f>
        <v>Q4-2018</v>
      </c>
    </row>
    <row r="1343" customFormat="false" ht="14.25" hidden="false" customHeight="false" outlineLevel="0" collapsed="false">
      <c r="A1343" s="0" t="s">
        <v>1385</v>
      </c>
      <c r="B1343" s="0" t="s">
        <v>38</v>
      </c>
      <c r="C1343" s="0" t="s">
        <v>58</v>
      </c>
      <c r="D1343" s="9" t="n">
        <v>43300</v>
      </c>
      <c r="E1343" s="9" t="n">
        <v>43411</v>
      </c>
      <c r="F1343" s="9" t="n">
        <v>43438</v>
      </c>
      <c r="G1343" s="9" t="n">
        <v>43446</v>
      </c>
      <c r="H1343" s="10" t="s">
        <v>36</v>
      </c>
      <c r="I1343" s="0" t="n">
        <v>16</v>
      </c>
      <c r="J1343" s="0" t="n">
        <v>22</v>
      </c>
      <c r="K1343" s="0" t="n">
        <v>353</v>
      </c>
      <c r="L1343" s="0" t="n">
        <v>9</v>
      </c>
      <c r="M1343" s="0" t="n">
        <v>5</v>
      </c>
      <c r="N1343" s="11" t="n">
        <v>0.075</v>
      </c>
      <c r="O1343" s="12" t="n">
        <v>3541.62</v>
      </c>
      <c r="P1343" s="12" t="n">
        <v>5902.7</v>
      </c>
      <c r="Q1343" s="12" t="n">
        <f aca="false">M1343*P1343*(1-N1343)</f>
        <v>27299.9875</v>
      </c>
      <c r="R1343" s="12" t="n">
        <f aca="false">M1343*O1343</f>
        <v>17708.1</v>
      </c>
      <c r="S1343" s="12" t="n">
        <f aca="false">Q1343-R1343</f>
        <v>9591.8875</v>
      </c>
      <c r="T1343" s="11" t="n">
        <f aca="false">IFERROR(S1343/Q1343,0)</f>
        <v>0.351351351351352</v>
      </c>
      <c r="U1343" s="13" t="n">
        <f aca="false">F1343-E1343</f>
        <v>27</v>
      </c>
      <c r="V1343" s="13" t="n">
        <f aca="false">G1343-F1343</f>
        <v>8</v>
      </c>
      <c r="W1343" s="13" t="n">
        <f aca="false">G1343-E1343</f>
        <v>35</v>
      </c>
      <c r="X1343" s="10" t="n">
        <f aca="false">YEAR(E1343)</f>
        <v>2018</v>
      </c>
      <c r="Y1343" s="0" t="str">
        <f aca="false">TEXT(E1343,"yyyy-mm")</f>
        <v>2018-11</v>
      </c>
      <c r="Z1343" s="0" t="str">
        <f aca="false">"Q"&amp;ROUNDUP(MONTH(E1343)/3,0)&amp;"-"&amp;YEAR(E1343)</f>
        <v>Q4-2018</v>
      </c>
    </row>
    <row r="1344" customFormat="false" ht="14.25" hidden="false" customHeight="false" outlineLevel="0" collapsed="false">
      <c r="A1344" s="0" t="s">
        <v>1386</v>
      </c>
      <c r="B1344" s="0" t="s">
        <v>41</v>
      </c>
      <c r="C1344" s="0" t="s">
        <v>39</v>
      </c>
      <c r="D1344" s="9" t="n">
        <v>43300</v>
      </c>
      <c r="E1344" s="9" t="n">
        <v>43412</v>
      </c>
      <c r="F1344" s="9" t="n">
        <v>43431</v>
      </c>
      <c r="G1344" s="9" t="n">
        <v>43433</v>
      </c>
      <c r="H1344" s="10" t="s">
        <v>36</v>
      </c>
      <c r="I1344" s="0" t="n">
        <v>23</v>
      </c>
      <c r="J1344" s="0" t="n">
        <v>47</v>
      </c>
      <c r="K1344" s="0" t="n">
        <v>145</v>
      </c>
      <c r="L1344" s="0" t="n">
        <v>33</v>
      </c>
      <c r="M1344" s="0" t="n">
        <v>1</v>
      </c>
      <c r="N1344" s="11" t="n">
        <v>0.05</v>
      </c>
      <c r="O1344" s="12" t="n">
        <v>455.2</v>
      </c>
      <c r="P1344" s="12" t="n">
        <v>1058.6</v>
      </c>
      <c r="Q1344" s="12" t="n">
        <f aca="false">M1344*P1344*(1-N1344)</f>
        <v>1005.67</v>
      </c>
      <c r="R1344" s="12" t="n">
        <f aca="false">M1344*O1344</f>
        <v>455.2</v>
      </c>
      <c r="S1344" s="12" t="n">
        <f aca="false">Q1344-R1344</f>
        <v>550.47</v>
      </c>
      <c r="T1344" s="11" t="n">
        <f aca="false">IFERROR(S1344/Q1344,0)</f>
        <v>0.547366432328696</v>
      </c>
      <c r="U1344" s="13" t="n">
        <f aca="false">F1344-E1344</f>
        <v>19</v>
      </c>
      <c r="V1344" s="13" t="n">
        <f aca="false">G1344-F1344</f>
        <v>2</v>
      </c>
      <c r="W1344" s="13" t="n">
        <f aca="false">G1344-E1344</f>
        <v>21</v>
      </c>
      <c r="X1344" s="10" t="n">
        <f aca="false">YEAR(E1344)</f>
        <v>2018</v>
      </c>
      <c r="Y1344" s="0" t="str">
        <f aca="false">TEXT(E1344,"yyyy-mm")</f>
        <v>2018-11</v>
      </c>
      <c r="Z1344" s="0" t="str">
        <f aca="false">"Q"&amp;ROUNDUP(MONTH(E1344)/3,0)&amp;"-"&amp;YEAR(E1344)</f>
        <v>Q4-2018</v>
      </c>
    </row>
    <row r="1345" customFormat="false" ht="14.25" hidden="false" customHeight="false" outlineLevel="0" collapsed="false">
      <c r="A1345" s="0" t="s">
        <v>1387</v>
      </c>
      <c r="B1345" s="0" t="s">
        <v>38</v>
      </c>
      <c r="C1345" s="0" t="s">
        <v>39</v>
      </c>
      <c r="D1345" s="9" t="n">
        <v>43300</v>
      </c>
      <c r="E1345" s="9" t="n">
        <v>43412</v>
      </c>
      <c r="F1345" s="9" t="n">
        <v>43414</v>
      </c>
      <c r="G1345" s="9" t="n">
        <v>43419</v>
      </c>
      <c r="H1345" s="10" t="s">
        <v>36</v>
      </c>
      <c r="I1345" s="0" t="n">
        <v>18</v>
      </c>
      <c r="J1345" s="0" t="n">
        <v>24</v>
      </c>
      <c r="K1345" s="0" t="n">
        <v>110</v>
      </c>
      <c r="L1345" s="0" t="n">
        <v>27</v>
      </c>
      <c r="M1345" s="0" t="n">
        <v>3</v>
      </c>
      <c r="N1345" s="11" t="n">
        <v>0.15</v>
      </c>
      <c r="O1345" s="12" t="n">
        <v>596.97</v>
      </c>
      <c r="P1345" s="12" t="n">
        <v>1085.4</v>
      </c>
      <c r="Q1345" s="12" t="n">
        <f aca="false">M1345*P1345*(1-N1345)</f>
        <v>2767.77</v>
      </c>
      <c r="R1345" s="12" t="n">
        <f aca="false">M1345*O1345</f>
        <v>1790.91</v>
      </c>
      <c r="S1345" s="12" t="n">
        <f aca="false">Q1345-R1345</f>
        <v>976.86</v>
      </c>
      <c r="T1345" s="11" t="n">
        <f aca="false">IFERROR(S1345/Q1345,0)</f>
        <v>0.352941176470588</v>
      </c>
      <c r="U1345" s="13" t="n">
        <f aca="false">F1345-E1345</f>
        <v>2</v>
      </c>
      <c r="V1345" s="13" t="n">
        <f aca="false">G1345-F1345</f>
        <v>5</v>
      </c>
      <c r="W1345" s="13" t="n">
        <f aca="false">G1345-E1345</f>
        <v>7</v>
      </c>
      <c r="X1345" s="10" t="n">
        <f aca="false">YEAR(E1345)</f>
        <v>2018</v>
      </c>
      <c r="Y1345" s="0" t="str">
        <f aca="false">TEXT(E1345,"yyyy-mm")</f>
        <v>2018-11</v>
      </c>
      <c r="Z1345" s="0" t="str">
        <f aca="false">"Q"&amp;ROUNDUP(MONTH(E1345)/3,0)&amp;"-"&amp;YEAR(E1345)</f>
        <v>Q4-2018</v>
      </c>
    </row>
    <row r="1346" customFormat="false" ht="14.25" hidden="false" customHeight="false" outlineLevel="0" collapsed="false">
      <c r="A1346" s="0" t="s">
        <v>1388</v>
      </c>
      <c r="B1346" s="0" t="s">
        <v>38</v>
      </c>
      <c r="C1346" s="0" t="s">
        <v>35</v>
      </c>
      <c r="D1346" s="9" t="n">
        <v>43300</v>
      </c>
      <c r="E1346" s="9" t="n">
        <v>43412</v>
      </c>
      <c r="F1346" s="9" t="n">
        <v>43437</v>
      </c>
      <c r="G1346" s="9" t="n">
        <v>43438</v>
      </c>
      <c r="H1346" s="10" t="s">
        <v>36</v>
      </c>
      <c r="I1346" s="0" t="n">
        <v>20</v>
      </c>
      <c r="J1346" s="0" t="n">
        <v>50</v>
      </c>
      <c r="K1346" s="0" t="n">
        <v>247</v>
      </c>
      <c r="L1346" s="0" t="n">
        <v>27</v>
      </c>
      <c r="M1346" s="0" t="n">
        <v>4</v>
      </c>
      <c r="N1346" s="11" t="n">
        <v>0.4</v>
      </c>
      <c r="O1346" s="12" t="n">
        <v>973.78</v>
      </c>
      <c r="P1346" s="12" t="n">
        <v>2264.6</v>
      </c>
      <c r="Q1346" s="12" t="n">
        <f aca="false">M1346*P1346*(1-N1346)</f>
        <v>5435.04</v>
      </c>
      <c r="R1346" s="12" t="n">
        <f aca="false">M1346*O1346</f>
        <v>3895.12</v>
      </c>
      <c r="S1346" s="12" t="n">
        <f aca="false">Q1346-R1346</f>
        <v>1539.92</v>
      </c>
      <c r="T1346" s="11" t="n">
        <f aca="false">IFERROR(S1346/Q1346,0)</f>
        <v>0.283331861403044</v>
      </c>
      <c r="U1346" s="13" t="n">
        <f aca="false">F1346-E1346</f>
        <v>25</v>
      </c>
      <c r="V1346" s="13" t="n">
        <f aca="false">G1346-F1346</f>
        <v>1</v>
      </c>
      <c r="W1346" s="13" t="n">
        <f aca="false">G1346-E1346</f>
        <v>26</v>
      </c>
      <c r="X1346" s="10" t="n">
        <f aca="false">YEAR(E1346)</f>
        <v>2018</v>
      </c>
      <c r="Y1346" s="0" t="str">
        <f aca="false">TEXT(E1346,"yyyy-mm")</f>
        <v>2018-11</v>
      </c>
      <c r="Z1346" s="0" t="str">
        <f aca="false">"Q"&amp;ROUNDUP(MONTH(E1346)/3,0)&amp;"-"&amp;YEAR(E1346)</f>
        <v>Q4-2018</v>
      </c>
    </row>
    <row r="1347" customFormat="false" ht="14.25" hidden="false" customHeight="false" outlineLevel="0" collapsed="false">
      <c r="A1347" s="0" t="s">
        <v>1389</v>
      </c>
      <c r="B1347" s="0" t="s">
        <v>41</v>
      </c>
      <c r="C1347" s="0" t="s">
        <v>79</v>
      </c>
      <c r="D1347" s="9" t="n">
        <v>43300</v>
      </c>
      <c r="E1347" s="9" t="n">
        <v>43412</v>
      </c>
      <c r="F1347" s="9" t="n">
        <v>43427</v>
      </c>
      <c r="G1347" s="9" t="n">
        <v>43430</v>
      </c>
      <c r="H1347" s="10" t="s">
        <v>36</v>
      </c>
      <c r="I1347" s="0" t="n">
        <v>21</v>
      </c>
      <c r="J1347" s="0" t="n">
        <v>22</v>
      </c>
      <c r="K1347" s="0" t="n">
        <v>85</v>
      </c>
      <c r="L1347" s="0" t="n">
        <v>40</v>
      </c>
      <c r="M1347" s="0" t="n">
        <v>8</v>
      </c>
      <c r="N1347" s="11" t="n">
        <v>0.075</v>
      </c>
      <c r="O1347" s="12" t="n">
        <v>486.42</v>
      </c>
      <c r="P1347" s="12" t="n">
        <v>810.7</v>
      </c>
      <c r="Q1347" s="12" t="n">
        <f aca="false">M1347*P1347*(1-N1347)</f>
        <v>5999.18</v>
      </c>
      <c r="R1347" s="12" t="n">
        <f aca="false">M1347*O1347</f>
        <v>3891.36</v>
      </c>
      <c r="S1347" s="12" t="n">
        <f aca="false">Q1347-R1347</f>
        <v>2107.82</v>
      </c>
      <c r="T1347" s="11" t="n">
        <f aca="false">IFERROR(S1347/Q1347,0)</f>
        <v>0.351351351351351</v>
      </c>
      <c r="U1347" s="13" t="n">
        <f aca="false">F1347-E1347</f>
        <v>15</v>
      </c>
      <c r="V1347" s="13" t="n">
        <f aca="false">G1347-F1347</f>
        <v>3</v>
      </c>
      <c r="W1347" s="13" t="n">
        <f aca="false">G1347-E1347</f>
        <v>18</v>
      </c>
      <c r="X1347" s="10" t="n">
        <f aca="false">YEAR(E1347)</f>
        <v>2018</v>
      </c>
      <c r="Y1347" s="0" t="str">
        <f aca="false">TEXT(E1347,"yyyy-mm")</f>
        <v>2018-11</v>
      </c>
      <c r="Z1347" s="0" t="str">
        <f aca="false">"Q"&amp;ROUNDUP(MONTH(E1347)/3,0)&amp;"-"&amp;YEAR(E1347)</f>
        <v>Q4-2018</v>
      </c>
    </row>
    <row r="1348" customFormat="false" ht="14.25" hidden="false" customHeight="false" outlineLevel="0" collapsed="false">
      <c r="A1348" s="0" t="s">
        <v>1390</v>
      </c>
      <c r="B1348" s="0" t="s">
        <v>43</v>
      </c>
      <c r="C1348" s="0" t="s">
        <v>35</v>
      </c>
      <c r="D1348" s="9" t="n">
        <v>43300</v>
      </c>
      <c r="E1348" s="9" t="n">
        <v>43412</v>
      </c>
      <c r="F1348" s="9" t="n">
        <v>43427</v>
      </c>
      <c r="G1348" s="9" t="n">
        <v>43434</v>
      </c>
      <c r="H1348" s="10" t="s">
        <v>36</v>
      </c>
      <c r="I1348" s="0" t="n">
        <v>28</v>
      </c>
      <c r="J1348" s="0" t="n">
        <v>39</v>
      </c>
      <c r="K1348" s="0" t="n">
        <v>255</v>
      </c>
      <c r="L1348" s="0" t="n">
        <v>34</v>
      </c>
      <c r="M1348" s="0" t="n">
        <v>3</v>
      </c>
      <c r="N1348" s="11" t="n">
        <v>0.2</v>
      </c>
      <c r="O1348" s="12" t="n">
        <v>1612.49</v>
      </c>
      <c r="P1348" s="12" t="n">
        <v>3932.9</v>
      </c>
      <c r="Q1348" s="12" t="n">
        <f aca="false">M1348*P1348*(1-N1348)</f>
        <v>9438.96</v>
      </c>
      <c r="R1348" s="12" t="n">
        <f aca="false">M1348*O1348</f>
        <v>4837.47</v>
      </c>
      <c r="S1348" s="12" t="n">
        <f aca="false">Q1348-R1348</f>
        <v>4601.49</v>
      </c>
      <c r="T1348" s="11" t="n">
        <f aca="false">IFERROR(S1348/Q1348,0)</f>
        <v>0.487499682168375</v>
      </c>
      <c r="U1348" s="13" t="n">
        <f aca="false">F1348-E1348</f>
        <v>15</v>
      </c>
      <c r="V1348" s="13" t="n">
        <f aca="false">G1348-F1348</f>
        <v>7</v>
      </c>
      <c r="W1348" s="13" t="n">
        <f aca="false">G1348-E1348</f>
        <v>22</v>
      </c>
      <c r="X1348" s="10" t="n">
        <f aca="false">YEAR(E1348)</f>
        <v>2018</v>
      </c>
      <c r="Y1348" s="0" t="str">
        <f aca="false">TEXT(E1348,"yyyy-mm")</f>
        <v>2018-11</v>
      </c>
      <c r="Z1348" s="0" t="str">
        <f aca="false">"Q"&amp;ROUNDUP(MONTH(E1348)/3,0)&amp;"-"&amp;YEAR(E1348)</f>
        <v>Q4-2018</v>
      </c>
    </row>
    <row r="1349" customFormat="false" ht="14.25" hidden="false" customHeight="false" outlineLevel="0" collapsed="false">
      <c r="A1349" s="0" t="s">
        <v>1391</v>
      </c>
      <c r="B1349" s="0" t="s">
        <v>34</v>
      </c>
      <c r="C1349" s="0" t="s">
        <v>39</v>
      </c>
      <c r="D1349" s="9" t="n">
        <v>43300</v>
      </c>
      <c r="E1349" s="9" t="n">
        <v>43412</v>
      </c>
      <c r="F1349" s="9" t="n">
        <v>43430</v>
      </c>
      <c r="G1349" s="9" t="n">
        <v>43437</v>
      </c>
      <c r="H1349" s="10" t="s">
        <v>36</v>
      </c>
      <c r="I1349" s="0" t="n">
        <v>8</v>
      </c>
      <c r="J1349" s="0" t="n">
        <v>36</v>
      </c>
      <c r="K1349" s="0" t="n">
        <v>121</v>
      </c>
      <c r="L1349" s="0" t="n">
        <v>37</v>
      </c>
      <c r="M1349" s="0" t="n">
        <v>6</v>
      </c>
      <c r="N1349" s="11" t="n">
        <v>0.05</v>
      </c>
      <c r="O1349" s="12" t="n">
        <v>3015</v>
      </c>
      <c r="P1349" s="12" t="n">
        <v>4020</v>
      </c>
      <c r="Q1349" s="12" t="n">
        <f aca="false">M1349*P1349*(1-N1349)</f>
        <v>22914</v>
      </c>
      <c r="R1349" s="12" t="n">
        <f aca="false">M1349*O1349</f>
        <v>18090</v>
      </c>
      <c r="S1349" s="12" t="n">
        <f aca="false">Q1349-R1349</f>
        <v>4824</v>
      </c>
      <c r="T1349" s="11" t="n">
        <f aca="false">IFERROR(S1349/Q1349,0)</f>
        <v>0.210526315789474</v>
      </c>
      <c r="U1349" s="13" t="n">
        <f aca="false">F1349-E1349</f>
        <v>18</v>
      </c>
      <c r="V1349" s="13" t="n">
        <f aca="false">G1349-F1349</f>
        <v>7</v>
      </c>
      <c r="W1349" s="13" t="n">
        <f aca="false">G1349-E1349</f>
        <v>25</v>
      </c>
      <c r="X1349" s="10" t="n">
        <f aca="false">YEAR(E1349)</f>
        <v>2018</v>
      </c>
      <c r="Y1349" s="0" t="str">
        <f aca="false">TEXT(E1349,"yyyy-mm")</f>
        <v>2018-11</v>
      </c>
      <c r="Z1349" s="0" t="str">
        <f aca="false">"Q"&amp;ROUNDUP(MONTH(E1349)/3,0)&amp;"-"&amp;YEAR(E1349)</f>
        <v>Q4-2018</v>
      </c>
    </row>
    <row r="1350" customFormat="false" ht="14.25" hidden="false" customHeight="false" outlineLevel="0" collapsed="false">
      <c r="A1350" s="0" t="s">
        <v>1392</v>
      </c>
      <c r="B1350" s="0" t="s">
        <v>38</v>
      </c>
      <c r="C1350" s="0" t="s">
        <v>48</v>
      </c>
      <c r="D1350" s="9" t="n">
        <v>43300</v>
      </c>
      <c r="E1350" s="9" t="n">
        <v>43412</v>
      </c>
      <c r="F1350" s="9" t="n">
        <v>43422</v>
      </c>
      <c r="G1350" s="9" t="n">
        <v>43430</v>
      </c>
      <c r="H1350" s="10" t="s">
        <v>36</v>
      </c>
      <c r="I1350" s="0" t="n">
        <v>17</v>
      </c>
      <c r="J1350" s="0" t="n">
        <v>11</v>
      </c>
      <c r="K1350" s="0" t="n">
        <v>18</v>
      </c>
      <c r="L1350" s="0" t="n">
        <v>18</v>
      </c>
      <c r="M1350" s="0" t="n">
        <v>6</v>
      </c>
      <c r="N1350" s="11" t="n">
        <v>0.1</v>
      </c>
      <c r="O1350" s="12" t="n">
        <v>5487.3</v>
      </c>
      <c r="P1350" s="12" t="n">
        <v>6532.5</v>
      </c>
      <c r="Q1350" s="12" t="n">
        <f aca="false">M1350*P1350*(1-N1350)</f>
        <v>35275.5</v>
      </c>
      <c r="R1350" s="12" t="n">
        <f aca="false">M1350*O1350</f>
        <v>32923.8</v>
      </c>
      <c r="S1350" s="12" t="n">
        <f aca="false">Q1350-R1350</f>
        <v>2351.7</v>
      </c>
      <c r="T1350" s="11" t="n">
        <f aca="false">IFERROR(S1350/Q1350,0)</f>
        <v>0.0666666666666666</v>
      </c>
      <c r="U1350" s="13" t="n">
        <f aca="false">F1350-E1350</f>
        <v>10</v>
      </c>
      <c r="V1350" s="13" t="n">
        <f aca="false">G1350-F1350</f>
        <v>8</v>
      </c>
      <c r="W1350" s="13" t="n">
        <f aca="false">G1350-E1350</f>
        <v>18</v>
      </c>
      <c r="X1350" s="10" t="n">
        <f aca="false">YEAR(E1350)</f>
        <v>2018</v>
      </c>
      <c r="Y1350" s="0" t="str">
        <f aca="false">TEXT(E1350,"yyyy-mm")</f>
        <v>2018-11</v>
      </c>
      <c r="Z1350" s="0" t="str">
        <f aca="false">"Q"&amp;ROUNDUP(MONTH(E1350)/3,0)&amp;"-"&amp;YEAR(E1350)</f>
        <v>Q4-2018</v>
      </c>
    </row>
    <row r="1351" customFormat="false" ht="14.25" hidden="false" customHeight="false" outlineLevel="0" collapsed="false">
      <c r="A1351" s="0" t="s">
        <v>1393</v>
      </c>
      <c r="B1351" s="0" t="s">
        <v>38</v>
      </c>
      <c r="C1351" s="0" t="s">
        <v>58</v>
      </c>
      <c r="D1351" s="9" t="n">
        <v>43300</v>
      </c>
      <c r="E1351" s="9" t="n">
        <v>43412</v>
      </c>
      <c r="F1351" s="9" t="n">
        <v>43437</v>
      </c>
      <c r="G1351" s="9" t="n">
        <v>43438</v>
      </c>
      <c r="H1351" s="10" t="s">
        <v>36</v>
      </c>
      <c r="I1351" s="0" t="n">
        <v>20</v>
      </c>
      <c r="J1351" s="0" t="n">
        <v>9</v>
      </c>
      <c r="K1351" s="0" t="n">
        <v>347</v>
      </c>
      <c r="L1351" s="0" t="n">
        <v>16</v>
      </c>
      <c r="M1351" s="0" t="n">
        <v>2</v>
      </c>
      <c r="N1351" s="11" t="n">
        <v>0.1</v>
      </c>
      <c r="O1351" s="12" t="n">
        <v>405.22</v>
      </c>
      <c r="P1351" s="12" t="n">
        <v>750.4</v>
      </c>
      <c r="Q1351" s="12" t="n">
        <f aca="false">M1351*P1351*(1-N1351)</f>
        <v>1350.72</v>
      </c>
      <c r="R1351" s="12" t="n">
        <f aca="false">M1351*O1351</f>
        <v>810.44</v>
      </c>
      <c r="S1351" s="12" t="n">
        <f aca="false">Q1351-R1351</f>
        <v>540.28</v>
      </c>
      <c r="T1351" s="11" t="n">
        <f aca="false">IFERROR(S1351/Q1351,0)</f>
        <v>0.399994077232883</v>
      </c>
      <c r="U1351" s="13" t="n">
        <f aca="false">F1351-E1351</f>
        <v>25</v>
      </c>
      <c r="V1351" s="13" t="n">
        <f aca="false">G1351-F1351</f>
        <v>1</v>
      </c>
      <c r="W1351" s="13" t="n">
        <f aca="false">G1351-E1351</f>
        <v>26</v>
      </c>
      <c r="X1351" s="10" t="n">
        <f aca="false">YEAR(E1351)</f>
        <v>2018</v>
      </c>
      <c r="Y1351" s="0" t="str">
        <f aca="false">TEXT(E1351,"yyyy-mm")</f>
        <v>2018-11</v>
      </c>
      <c r="Z1351" s="0" t="str">
        <f aca="false">"Q"&amp;ROUNDUP(MONTH(E1351)/3,0)&amp;"-"&amp;YEAR(E1351)</f>
        <v>Q4-2018</v>
      </c>
    </row>
    <row r="1352" customFormat="false" ht="14.25" hidden="false" customHeight="false" outlineLevel="0" collapsed="false">
      <c r="A1352" s="0" t="s">
        <v>1394</v>
      </c>
      <c r="B1352" s="0" t="s">
        <v>34</v>
      </c>
      <c r="C1352" s="0" t="s">
        <v>39</v>
      </c>
      <c r="D1352" s="9" t="n">
        <v>43300</v>
      </c>
      <c r="E1352" s="9" t="n">
        <v>43412</v>
      </c>
      <c r="F1352" s="9" t="n">
        <v>43419</v>
      </c>
      <c r="G1352" s="9" t="n">
        <v>43425</v>
      </c>
      <c r="H1352" s="10" t="s">
        <v>36</v>
      </c>
      <c r="I1352" s="0" t="n">
        <v>9</v>
      </c>
      <c r="J1352" s="0" t="n">
        <v>34</v>
      </c>
      <c r="K1352" s="0" t="n">
        <v>101</v>
      </c>
      <c r="L1352" s="0" t="n">
        <v>32</v>
      </c>
      <c r="M1352" s="0" t="n">
        <v>3</v>
      </c>
      <c r="N1352" s="11" t="n">
        <v>0.075</v>
      </c>
      <c r="O1352" s="12" t="n">
        <v>777.2</v>
      </c>
      <c r="P1352" s="12" t="n">
        <v>1943</v>
      </c>
      <c r="Q1352" s="12" t="n">
        <f aca="false">M1352*P1352*(1-N1352)</f>
        <v>5391.825</v>
      </c>
      <c r="R1352" s="12" t="n">
        <f aca="false">M1352*O1352</f>
        <v>2331.6</v>
      </c>
      <c r="S1352" s="12" t="n">
        <f aca="false">Q1352-R1352</f>
        <v>3060.225</v>
      </c>
      <c r="T1352" s="11" t="n">
        <f aca="false">IFERROR(S1352/Q1352,0)</f>
        <v>0.567567567567567</v>
      </c>
      <c r="U1352" s="13" t="n">
        <f aca="false">F1352-E1352</f>
        <v>7</v>
      </c>
      <c r="V1352" s="13" t="n">
        <f aca="false">G1352-F1352</f>
        <v>6</v>
      </c>
      <c r="W1352" s="13" t="n">
        <f aca="false">G1352-E1352</f>
        <v>13</v>
      </c>
      <c r="X1352" s="10" t="n">
        <f aca="false">YEAR(E1352)</f>
        <v>2018</v>
      </c>
      <c r="Y1352" s="0" t="str">
        <f aca="false">TEXT(E1352,"yyyy-mm")</f>
        <v>2018-11</v>
      </c>
      <c r="Z1352" s="0" t="str">
        <f aca="false">"Q"&amp;ROUNDUP(MONTH(E1352)/3,0)&amp;"-"&amp;YEAR(E1352)</f>
        <v>Q4-2018</v>
      </c>
    </row>
    <row r="1353" customFormat="false" ht="14.25" hidden="false" customHeight="false" outlineLevel="0" collapsed="false">
      <c r="A1353" s="0" t="s">
        <v>1395</v>
      </c>
      <c r="B1353" s="0" t="s">
        <v>43</v>
      </c>
      <c r="C1353" s="0" t="s">
        <v>35</v>
      </c>
      <c r="D1353" s="9" t="n">
        <v>43300</v>
      </c>
      <c r="E1353" s="9" t="n">
        <v>43412</v>
      </c>
      <c r="F1353" s="9" t="n">
        <v>43434</v>
      </c>
      <c r="G1353" s="9" t="n">
        <v>43436</v>
      </c>
      <c r="H1353" s="10" t="s">
        <v>36</v>
      </c>
      <c r="I1353" s="0" t="n">
        <v>26</v>
      </c>
      <c r="J1353" s="0" t="n">
        <v>50</v>
      </c>
      <c r="K1353" s="0" t="n">
        <v>248</v>
      </c>
      <c r="L1353" s="0" t="n">
        <v>34</v>
      </c>
      <c r="M1353" s="0" t="n">
        <v>8</v>
      </c>
      <c r="N1353" s="11" t="n">
        <v>0.15</v>
      </c>
      <c r="O1353" s="12" t="n">
        <v>591.95</v>
      </c>
      <c r="P1353" s="12" t="n">
        <v>1038.5</v>
      </c>
      <c r="Q1353" s="12" t="n">
        <f aca="false">M1353*P1353*(1-N1353)</f>
        <v>7061.8</v>
      </c>
      <c r="R1353" s="12" t="n">
        <f aca="false">M1353*O1353</f>
        <v>4735.6</v>
      </c>
      <c r="S1353" s="12" t="n">
        <f aca="false">Q1353-R1353</f>
        <v>2326.2</v>
      </c>
      <c r="T1353" s="11" t="n">
        <f aca="false">IFERROR(S1353/Q1353,0)</f>
        <v>0.329406100427653</v>
      </c>
      <c r="U1353" s="13" t="n">
        <f aca="false">F1353-E1353</f>
        <v>22</v>
      </c>
      <c r="V1353" s="13" t="n">
        <f aca="false">G1353-F1353</f>
        <v>2</v>
      </c>
      <c r="W1353" s="13" t="n">
        <f aca="false">G1353-E1353</f>
        <v>24</v>
      </c>
      <c r="X1353" s="10" t="n">
        <f aca="false">YEAR(E1353)</f>
        <v>2018</v>
      </c>
      <c r="Y1353" s="0" t="str">
        <f aca="false">TEXT(E1353,"yyyy-mm")</f>
        <v>2018-11</v>
      </c>
      <c r="Z1353" s="0" t="str">
        <f aca="false">"Q"&amp;ROUNDUP(MONTH(E1353)/3,0)&amp;"-"&amp;YEAR(E1353)</f>
        <v>Q4-2018</v>
      </c>
    </row>
    <row r="1354" customFormat="false" ht="14.25" hidden="false" customHeight="false" outlineLevel="0" collapsed="false">
      <c r="A1354" s="0" t="s">
        <v>1396</v>
      </c>
      <c r="B1354" s="0" t="s">
        <v>34</v>
      </c>
      <c r="C1354" s="0" t="s">
        <v>58</v>
      </c>
      <c r="D1354" s="9" t="n">
        <v>43300</v>
      </c>
      <c r="E1354" s="9" t="n">
        <v>43413</v>
      </c>
      <c r="F1354" s="9" t="n">
        <v>43421</v>
      </c>
      <c r="G1354" s="9" t="n">
        <v>43425</v>
      </c>
      <c r="H1354" s="10" t="s">
        <v>36</v>
      </c>
      <c r="I1354" s="0" t="n">
        <v>4</v>
      </c>
      <c r="J1354" s="0" t="n">
        <v>39</v>
      </c>
      <c r="K1354" s="0" t="n">
        <v>367</v>
      </c>
      <c r="L1354" s="0" t="n">
        <v>13</v>
      </c>
      <c r="M1354" s="0" t="n">
        <v>8</v>
      </c>
      <c r="N1354" s="11" t="n">
        <v>0.05</v>
      </c>
      <c r="O1354" s="12" t="n">
        <v>2929.58</v>
      </c>
      <c r="P1354" s="12" t="n">
        <v>3906.1</v>
      </c>
      <c r="Q1354" s="12" t="n">
        <f aca="false">M1354*P1354*(1-N1354)</f>
        <v>29686.36</v>
      </c>
      <c r="R1354" s="12" t="n">
        <f aca="false">M1354*O1354</f>
        <v>23436.64</v>
      </c>
      <c r="S1354" s="12" t="n">
        <f aca="false">Q1354-R1354</f>
        <v>6249.72</v>
      </c>
      <c r="T1354" s="11" t="n">
        <f aca="false">IFERROR(S1354/Q1354,0)</f>
        <v>0.210524968369312</v>
      </c>
      <c r="U1354" s="13" t="n">
        <f aca="false">F1354-E1354</f>
        <v>8</v>
      </c>
      <c r="V1354" s="13" t="n">
        <f aca="false">G1354-F1354</f>
        <v>4</v>
      </c>
      <c r="W1354" s="13" t="n">
        <f aca="false">G1354-E1354</f>
        <v>12</v>
      </c>
      <c r="X1354" s="10" t="n">
        <f aca="false">YEAR(E1354)</f>
        <v>2018</v>
      </c>
      <c r="Y1354" s="0" t="str">
        <f aca="false">TEXT(E1354,"yyyy-mm")</f>
        <v>2018-11</v>
      </c>
      <c r="Z1354" s="0" t="str">
        <f aca="false">"Q"&amp;ROUNDUP(MONTH(E1354)/3,0)&amp;"-"&amp;YEAR(E1354)</f>
        <v>Q4-2018</v>
      </c>
    </row>
    <row r="1355" customFormat="false" ht="14.25" hidden="false" customHeight="false" outlineLevel="0" collapsed="false">
      <c r="A1355" s="0" t="s">
        <v>1397</v>
      </c>
      <c r="B1355" s="0" t="s">
        <v>34</v>
      </c>
      <c r="C1355" s="0" t="s">
        <v>39</v>
      </c>
      <c r="D1355" s="9" t="n">
        <v>43300</v>
      </c>
      <c r="E1355" s="9" t="n">
        <v>43413</v>
      </c>
      <c r="F1355" s="9" t="n">
        <v>43434</v>
      </c>
      <c r="G1355" s="9" t="n">
        <v>43441</v>
      </c>
      <c r="H1355" s="10" t="s">
        <v>36</v>
      </c>
      <c r="I1355" s="0" t="n">
        <v>4</v>
      </c>
      <c r="J1355" s="0" t="n">
        <v>29</v>
      </c>
      <c r="K1355" s="0" t="n">
        <v>140</v>
      </c>
      <c r="L1355" s="0" t="n">
        <v>41</v>
      </c>
      <c r="M1355" s="0" t="n">
        <v>4</v>
      </c>
      <c r="N1355" s="11" t="n">
        <v>0.075</v>
      </c>
      <c r="O1355" s="12" t="n">
        <v>411.92</v>
      </c>
      <c r="P1355" s="12" t="n">
        <v>777.2</v>
      </c>
      <c r="Q1355" s="12" t="n">
        <f aca="false">M1355*P1355*(1-N1355)</f>
        <v>2875.64</v>
      </c>
      <c r="R1355" s="12" t="n">
        <f aca="false">M1355*O1355</f>
        <v>1647.68</v>
      </c>
      <c r="S1355" s="12" t="n">
        <f aca="false">Q1355-R1355</f>
        <v>1227.96</v>
      </c>
      <c r="T1355" s="11" t="n">
        <f aca="false">IFERROR(S1355/Q1355,0)</f>
        <v>0.427021463048226</v>
      </c>
      <c r="U1355" s="13" t="n">
        <f aca="false">F1355-E1355</f>
        <v>21</v>
      </c>
      <c r="V1355" s="13" t="n">
        <f aca="false">G1355-F1355</f>
        <v>7</v>
      </c>
      <c r="W1355" s="13" t="n">
        <f aca="false">G1355-E1355</f>
        <v>28</v>
      </c>
      <c r="X1355" s="10" t="n">
        <f aca="false">YEAR(E1355)</f>
        <v>2018</v>
      </c>
      <c r="Y1355" s="0" t="str">
        <f aca="false">TEXT(E1355,"yyyy-mm")</f>
        <v>2018-11</v>
      </c>
      <c r="Z1355" s="0" t="str">
        <f aca="false">"Q"&amp;ROUNDUP(MONTH(E1355)/3,0)&amp;"-"&amp;YEAR(E1355)</f>
        <v>Q4-2018</v>
      </c>
    </row>
    <row r="1356" customFormat="false" ht="14.25" hidden="false" customHeight="false" outlineLevel="0" collapsed="false">
      <c r="A1356" s="0" t="s">
        <v>1398</v>
      </c>
      <c r="B1356" s="0" t="s">
        <v>34</v>
      </c>
      <c r="C1356" s="0" t="s">
        <v>39</v>
      </c>
      <c r="D1356" s="9" t="n">
        <v>43300</v>
      </c>
      <c r="E1356" s="9" t="n">
        <v>43413</v>
      </c>
      <c r="F1356" s="9" t="n">
        <v>43425</v>
      </c>
      <c r="G1356" s="9" t="n">
        <v>43434</v>
      </c>
      <c r="H1356" s="10" t="s">
        <v>36</v>
      </c>
      <c r="I1356" s="0" t="n">
        <v>1</v>
      </c>
      <c r="J1356" s="0" t="n">
        <v>20</v>
      </c>
      <c r="K1356" s="0" t="n">
        <v>135</v>
      </c>
      <c r="L1356" s="0" t="n">
        <v>40</v>
      </c>
      <c r="M1356" s="0" t="n">
        <v>4</v>
      </c>
      <c r="N1356" s="11" t="n">
        <v>0.05</v>
      </c>
      <c r="O1356" s="12" t="n">
        <v>1032.87</v>
      </c>
      <c r="P1356" s="12" t="n">
        <v>2519.2</v>
      </c>
      <c r="Q1356" s="12" t="n">
        <f aca="false">M1356*P1356*(1-N1356)</f>
        <v>9572.96</v>
      </c>
      <c r="R1356" s="12" t="n">
        <f aca="false">M1356*O1356</f>
        <v>4131.48</v>
      </c>
      <c r="S1356" s="12" t="n">
        <f aca="false">Q1356-R1356</f>
        <v>5441.48</v>
      </c>
      <c r="T1356" s="11" t="n">
        <f aca="false">IFERROR(S1356/Q1356,0)</f>
        <v>0.568421888318765</v>
      </c>
      <c r="U1356" s="13" t="n">
        <f aca="false">F1356-E1356</f>
        <v>12</v>
      </c>
      <c r="V1356" s="13" t="n">
        <f aca="false">G1356-F1356</f>
        <v>9</v>
      </c>
      <c r="W1356" s="13" t="n">
        <f aca="false">G1356-E1356</f>
        <v>21</v>
      </c>
      <c r="X1356" s="10" t="n">
        <f aca="false">YEAR(E1356)</f>
        <v>2018</v>
      </c>
      <c r="Y1356" s="0" t="str">
        <f aca="false">TEXT(E1356,"yyyy-mm")</f>
        <v>2018-11</v>
      </c>
      <c r="Z1356" s="0" t="str">
        <f aca="false">"Q"&amp;ROUNDUP(MONTH(E1356)/3,0)&amp;"-"&amp;YEAR(E1356)</f>
        <v>Q4-2018</v>
      </c>
    </row>
    <row r="1357" customFormat="false" ht="14.25" hidden="false" customHeight="false" outlineLevel="0" collapsed="false">
      <c r="A1357" s="0" t="s">
        <v>1399</v>
      </c>
      <c r="B1357" s="0" t="s">
        <v>43</v>
      </c>
      <c r="C1357" s="0" t="s">
        <v>39</v>
      </c>
      <c r="D1357" s="9" t="n">
        <v>43300</v>
      </c>
      <c r="E1357" s="9" t="n">
        <v>43413</v>
      </c>
      <c r="F1357" s="9" t="n">
        <v>43422</v>
      </c>
      <c r="G1357" s="9" t="n">
        <v>43431</v>
      </c>
      <c r="H1357" s="10" t="s">
        <v>36</v>
      </c>
      <c r="I1357" s="0" t="n">
        <v>26</v>
      </c>
      <c r="J1357" s="0" t="n">
        <v>14</v>
      </c>
      <c r="K1357" s="0" t="n">
        <v>169</v>
      </c>
      <c r="L1357" s="0" t="n">
        <v>12</v>
      </c>
      <c r="M1357" s="0" t="n">
        <v>3</v>
      </c>
      <c r="N1357" s="11" t="n">
        <v>0.1</v>
      </c>
      <c r="O1357" s="12" t="n">
        <v>2713.7</v>
      </c>
      <c r="P1357" s="12" t="n">
        <v>3932.9</v>
      </c>
      <c r="Q1357" s="12" t="n">
        <f aca="false">M1357*P1357*(1-N1357)</f>
        <v>10618.83</v>
      </c>
      <c r="R1357" s="12" t="n">
        <f aca="false">M1357*O1357</f>
        <v>8141.1</v>
      </c>
      <c r="S1357" s="12" t="n">
        <f aca="false">Q1357-R1357</f>
        <v>2477.73</v>
      </c>
      <c r="T1357" s="11" t="n">
        <f aca="false">IFERROR(S1357/Q1357,0)</f>
        <v>0.233333615850334</v>
      </c>
      <c r="U1357" s="13" t="n">
        <f aca="false">F1357-E1357</f>
        <v>9</v>
      </c>
      <c r="V1357" s="13" t="n">
        <f aca="false">G1357-F1357</f>
        <v>9</v>
      </c>
      <c r="W1357" s="13" t="n">
        <f aca="false">G1357-E1357</f>
        <v>18</v>
      </c>
      <c r="X1357" s="10" t="n">
        <f aca="false">YEAR(E1357)</f>
        <v>2018</v>
      </c>
      <c r="Y1357" s="0" t="str">
        <f aca="false">TEXT(E1357,"yyyy-mm")</f>
        <v>2018-11</v>
      </c>
      <c r="Z1357" s="0" t="str">
        <f aca="false">"Q"&amp;ROUNDUP(MONTH(E1357)/3,0)&amp;"-"&amp;YEAR(E1357)</f>
        <v>Q4-2018</v>
      </c>
    </row>
    <row r="1358" customFormat="false" ht="14.25" hidden="false" customHeight="false" outlineLevel="0" collapsed="false">
      <c r="A1358" s="0" t="s">
        <v>1400</v>
      </c>
      <c r="B1358" s="0" t="s">
        <v>41</v>
      </c>
      <c r="C1358" s="0" t="s">
        <v>46</v>
      </c>
      <c r="D1358" s="9" t="n">
        <v>43300</v>
      </c>
      <c r="E1358" s="9" t="n">
        <v>43413</v>
      </c>
      <c r="F1358" s="9" t="n">
        <v>43431</v>
      </c>
      <c r="G1358" s="9" t="n">
        <v>43433</v>
      </c>
      <c r="H1358" s="10" t="s">
        <v>36</v>
      </c>
      <c r="I1358" s="0" t="n">
        <v>23</v>
      </c>
      <c r="J1358" s="0" t="n">
        <v>39</v>
      </c>
      <c r="K1358" s="0" t="n">
        <v>264</v>
      </c>
      <c r="L1358" s="0" t="n">
        <v>45</v>
      </c>
      <c r="M1358" s="0" t="n">
        <v>6</v>
      </c>
      <c r="N1358" s="11" t="n">
        <v>0.05</v>
      </c>
      <c r="O1358" s="12" t="n">
        <v>685.34</v>
      </c>
      <c r="P1358" s="12" t="n">
        <v>1293.1</v>
      </c>
      <c r="Q1358" s="12" t="n">
        <f aca="false">M1358*P1358*(1-N1358)</f>
        <v>7370.67</v>
      </c>
      <c r="R1358" s="12" t="n">
        <f aca="false">M1358*O1358</f>
        <v>4112.04</v>
      </c>
      <c r="S1358" s="12" t="n">
        <f aca="false">Q1358-R1358</f>
        <v>3258.63</v>
      </c>
      <c r="T1358" s="11" t="n">
        <f aca="false">IFERROR(S1358/Q1358,0)</f>
        <v>0.44210770526967</v>
      </c>
      <c r="U1358" s="13" t="n">
        <f aca="false">F1358-E1358</f>
        <v>18</v>
      </c>
      <c r="V1358" s="13" t="n">
        <f aca="false">G1358-F1358</f>
        <v>2</v>
      </c>
      <c r="W1358" s="13" t="n">
        <f aca="false">G1358-E1358</f>
        <v>20</v>
      </c>
      <c r="X1358" s="10" t="n">
        <f aca="false">YEAR(E1358)</f>
        <v>2018</v>
      </c>
      <c r="Y1358" s="0" t="str">
        <f aca="false">TEXT(E1358,"yyyy-mm")</f>
        <v>2018-11</v>
      </c>
      <c r="Z1358" s="0" t="str">
        <f aca="false">"Q"&amp;ROUNDUP(MONTH(E1358)/3,0)&amp;"-"&amp;YEAR(E1358)</f>
        <v>Q4-2018</v>
      </c>
    </row>
    <row r="1359" customFormat="false" ht="14.25" hidden="false" customHeight="false" outlineLevel="0" collapsed="false">
      <c r="A1359" s="0" t="s">
        <v>1401</v>
      </c>
      <c r="B1359" s="0" t="s">
        <v>34</v>
      </c>
      <c r="C1359" s="0" t="s">
        <v>39</v>
      </c>
      <c r="D1359" s="9" t="n">
        <v>43300</v>
      </c>
      <c r="E1359" s="9" t="n">
        <v>43413</v>
      </c>
      <c r="F1359" s="9" t="n">
        <v>43415</v>
      </c>
      <c r="G1359" s="9" t="n">
        <v>43421</v>
      </c>
      <c r="H1359" s="10" t="s">
        <v>36</v>
      </c>
      <c r="I1359" s="0" t="n">
        <v>6</v>
      </c>
      <c r="J1359" s="0" t="n">
        <v>12</v>
      </c>
      <c r="K1359" s="0" t="n">
        <v>94</v>
      </c>
      <c r="L1359" s="0" t="n">
        <v>12</v>
      </c>
      <c r="M1359" s="0" t="n">
        <v>8</v>
      </c>
      <c r="N1359" s="11" t="n">
        <v>0.3</v>
      </c>
      <c r="O1359" s="12" t="n">
        <v>435.03</v>
      </c>
      <c r="P1359" s="12" t="n">
        <v>1011.7</v>
      </c>
      <c r="Q1359" s="12" t="n">
        <f aca="false">M1359*P1359*(1-N1359)</f>
        <v>5665.52</v>
      </c>
      <c r="R1359" s="12" t="n">
        <f aca="false">M1359*O1359</f>
        <v>3480.24</v>
      </c>
      <c r="S1359" s="12" t="n">
        <f aca="false">Q1359-R1359</f>
        <v>2185.28</v>
      </c>
      <c r="T1359" s="11" t="n">
        <f aca="false">IFERROR(S1359/Q1359,0)</f>
        <v>0.385715697764724</v>
      </c>
      <c r="U1359" s="13" t="n">
        <f aca="false">F1359-E1359</f>
        <v>2</v>
      </c>
      <c r="V1359" s="13" t="n">
        <f aca="false">G1359-F1359</f>
        <v>6</v>
      </c>
      <c r="W1359" s="13" t="n">
        <f aca="false">G1359-E1359</f>
        <v>8</v>
      </c>
      <c r="X1359" s="10" t="n">
        <f aca="false">YEAR(E1359)</f>
        <v>2018</v>
      </c>
      <c r="Y1359" s="0" t="str">
        <f aca="false">TEXT(E1359,"yyyy-mm")</f>
        <v>2018-11</v>
      </c>
      <c r="Z1359" s="0" t="str">
        <f aca="false">"Q"&amp;ROUNDUP(MONTH(E1359)/3,0)&amp;"-"&amp;YEAR(E1359)</f>
        <v>Q4-2018</v>
      </c>
    </row>
    <row r="1360" customFormat="false" ht="14.25" hidden="false" customHeight="false" outlineLevel="0" collapsed="false">
      <c r="A1360" s="0" t="s">
        <v>1402</v>
      </c>
      <c r="B1360" s="0" t="s">
        <v>43</v>
      </c>
      <c r="C1360" s="0" t="s">
        <v>46</v>
      </c>
      <c r="D1360" s="9" t="n">
        <v>43300</v>
      </c>
      <c r="E1360" s="9" t="n">
        <v>43413</v>
      </c>
      <c r="F1360" s="9" t="n">
        <v>43416</v>
      </c>
      <c r="G1360" s="9" t="n">
        <v>43426</v>
      </c>
      <c r="H1360" s="10" t="s">
        <v>36</v>
      </c>
      <c r="I1360" s="0" t="n">
        <v>28</v>
      </c>
      <c r="J1360" s="0" t="n">
        <v>35</v>
      </c>
      <c r="K1360" s="0" t="n">
        <v>321</v>
      </c>
      <c r="L1360" s="0" t="n">
        <v>26</v>
      </c>
      <c r="M1360" s="0" t="n">
        <v>6</v>
      </c>
      <c r="N1360" s="11" t="n">
        <v>0.05</v>
      </c>
      <c r="O1360" s="12" t="n">
        <v>150.08</v>
      </c>
      <c r="P1360" s="12" t="n">
        <v>187.6</v>
      </c>
      <c r="Q1360" s="12" t="n">
        <f aca="false">M1360*P1360*(1-N1360)</f>
        <v>1069.32</v>
      </c>
      <c r="R1360" s="12" t="n">
        <f aca="false">M1360*O1360</f>
        <v>900.48</v>
      </c>
      <c r="S1360" s="12" t="n">
        <f aca="false">Q1360-R1360</f>
        <v>168.84</v>
      </c>
      <c r="T1360" s="11" t="n">
        <f aca="false">IFERROR(S1360/Q1360,0)</f>
        <v>0.157894736842105</v>
      </c>
      <c r="U1360" s="13" t="n">
        <f aca="false">F1360-E1360</f>
        <v>3</v>
      </c>
      <c r="V1360" s="13" t="n">
        <f aca="false">G1360-F1360</f>
        <v>10</v>
      </c>
      <c r="W1360" s="13" t="n">
        <f aca="false">G1360-E1360</f>
        <v>13</v>
      </c>
      <c r="X1360" s="10" t="n">
        <f aca="false">YEAR(E1360)</f>
        <v>2018</v>
      </c>
      <c r="Y1360" s="0" t="str">
        <f aca="false">TEXT(E1360,"yyyy-mm")</f>
        <v>2018-11</v>
      </c>
      <c r="Z1360" s="0" t="str">
        <f aca="false">"Q"&amp;ROUNDUP(MONTH(E1360)/3,0)&amp;"-"&amp;YEAR(E1360)</f>
        <v>Q4-2018</v>
      </c>
    </row>
    <row r="1361" customFormat="false" ht="14.25" hidden="false" customHeight="false" outlineLevel="0" collapsed="false">
      <c r="A1361" s="0" t="s">
        <v>1403</v>
      </c>
      <c r="B1361" s="0" t="s">
        <v>41</v>
      </c>
      <c r="C1361" s="0" t="s">
        <v>46</v>
      </c>
      <c r="D1361" s="9" t="n">
        <v>43300</v>
      </c>
      <c r="E1361" s="9" t="n">
        <v>43413</v>
      </c>
      <c r="F1361" s="9" t="n">
        <v>43432</v>
      </c>
      <c r="G1361" s="9" t="n">
        <v>43440</v>
      </c>
      <c r="H1361" s="10" t="s">
        <v>36</v>
      </c>
      <c r="I1361" s="0" t="n">
        <v>24</v>
      </c>
      <c r="J1361" s="0" t="n">
        <v>31</v>
      </c>
      <c r="K1361" s="0" t="n">
        <v>287</v>
      </c>
      <c r="L1361" s="0" t="n">
        <v>40</v>
      </c>
      <c r="M1361" s="0" t="n">
        <v>6</v>
      </c>
      <c r="N1361" s="11" t="n">
        <v>0.05</v>
      </c>
      <c r="O1361" s="12" t="n">
        <v>1843.91</v>
      </c>
      <c r="P1361" s="12" t="n">
        <v>2525.9</v>
      </c>
      <c r="Q1361" s="12" t="n">
        <f aca="false">M1361*P1361*(1-N1361)</f>
        <v>14397.63</v>
      </c>
      <c r="R1361" s="12" t="n">
        <f aca="false">M1361*O1361</f>
        <v>11063.46</v>
      </c>
      <c r="S1361" s="12" t="n">
        <f aca="false">Q1361-R1361</f>
        <v>3334.17</v>
      </c>
      <c r="T1361" s="11" t="n">
        <f aca="false">IFERROR(S1361/Q1361,0)</f>
        <v>0.231577697162658</v>
      </c>
      <c r="U1361" s="13" t="n">
        <f aca="false">F1361-E1361</f>
        <v>19</v>
      </c>
      <c r="V1361" s="13" t="n">
        <f aca="false">G1361-F1361</f>
        <v>8</v>
      </c>
      <c r="W1361" s="13" t="n">
        <f aca="false">G1361-E1361</f>
        <v>27</v>
      </c>
      <c r="X1361" s="10" t="n">
        <f aca="false">YEAR(E1361)</f>
        <v>2018</v>
      </c>
      <c r="Y1361" s="0" t="str">
        <f aca="false">TEXT(E1361,"yyyy-mm")</f>
        <v>2018-11</v>
      </c>
      <c r="Z1361" s="0" t="str">
        <f aca="false">"Q"&amp;ROUNDUP(MONTH(E1361)/3,0)&amp;"-"&amp;YEAR(E1361)</f>
        <v>Q4-2018</v>
      </c>
    </row>
    <row r="1362" customFormat="false" ht="14.25" hidden="false" customHeight="false" outlineLevel="0" collapsed="false">
      <c r="A1362" s="0" t="s">
        <v>1404</v>
      </c>
      <c r="B1362" s="0" t="s">
        <v>43</v>
      </c>
      <c r="C1362" s="0" t="s">
        <v>39</v>
      </c>
      <c r="D1362" s="9" t="n">
        <v>43300</v>
      </c>
      <c r="E1362" s="9" t="n">
        <v>43414</v>
      </c>
      <c r="F1362" s="9" t="n">
        <v>43432</v>
      </c>
      <c r="G1362" s="9" t="n">
        <v>43438</v>
      </c>
      <c r="H1362" s="10" t="s">
        <v>36</v>
      </c>
      <c r="I1362" s="0" t="n">
        <v>28</v>
      </c>
      <c r="J1362" s="0" t="n">
        <v>10</v>
      </c>
      <c r="K1362" s="0" t="n">
        <v>171</v>
      </c>
      <c r="L1362" s="0" t="n">
        <v>15</v>
      </c>
      <c r="M1362" s="0" t="n">
        <v>7</v>
      </c>
      <c r="N1362" s="11" t="n">
        <v>0.05</v>
      </c>
      <c r="O1362" s="12" t="n">
        <v>2859.56</v>
      </c>
      <c r="P1362" s="12" t="n">
        <v>5199.2</v>
      </c>
      <c r="Q1362" s="12" t="n">
        <f aca="false">M1362*P1362*(1-N1362)</f>
        <v>34574.68</v>
      </c>
      <c r="R1362" s="12" t="n">
        <f aca="false">M1362*O1362</f>
        <v>20016.92</v>
      </c>
      <c r="S1362" s="12" t="n">
        <f aca="false">Q1362-R1362</f>
        <v>14557.76</v>
      </c>
      <c r="T1362" s="11" t="n">
        <f aca="false">IFERROR(S1362/Q1362,0)</f>
        <v>0.421052631578947</v>
      </c>
      <c r="U1362" s="13" t="n">
        <f aca="false">F1362-E1362</f>
        <v>18</v>
      </c>
      <c r="V1362" s="13" t="n">
        <f aca="false">G1362-F1362</f>
        <v>6</v>
      </c>
      <c r="W1362" s="13" t="n">
        <f aca="false">G1362-E1362</f>
        <v>24</v>
      </c>
      <c r="X1362" s="10" t="n">
        <f aca="false">YEAR(E1362)</f>
        <v>2018</v>
      </c>
      <c r="Y1362" s="0" t="str">
        <f aca="false">TEXT(E1362,"yyyy-mm")</f>
        <v>2018-11</v>
      </c>
      <c r="Z1362" s="0" t="str">
        <f aca="false">"Q"&amp;ROUNDUP(MONTH(E1362)/3,0)&amp;"-"&amp;YEAR(E1362)</f>
        <v>Q4-2018</v>
      </c>
    </row>
    <row r="1363" customFormat="false" ht="14.25" hidden="false" customHeight="false" outlineLevel="0" collapsed="false">
      <c r="A1363" s="0" t="s">
        <v>1405</v>
      </c>
      <c r="B1363" s="0" t="s">
        <v>34</v>
      </c>
      <c r="C1363" s="0" t="s">
        <v>48</v>
      </c>
      <c r="D1363" s="9" t="n">
        <v>43300</v>
      </c>
      <c r="E1363" s="9" t="n">
        <v>43414</v>
      </c>
      <c r="F1363" s="9" t="n">
        <v>43429</v>
      </c>
      <c r="G1363" s="9" t="n">
        <v>43435</v>
      </c>
      <c r="H1363" s="10" t="s">
        <v>36</v>
      </c>
      <c r="I1363" s="0" t="n">
        <v>5</v>
      </c>
      <c r="J1363" s="0" t="n">
        <v>48</v>
      </c>
      <c r="K1363" s="0" t="n">
        <v>47</v>
      </c>
      <c r="L1363" s="0" t="n">
        <v>47</v>
      </c>
      <c r="M1363" s="0" t="n">
        <v>5</v>
      </c>
      <c r="N1363" s="11" t="n">
        <v>0.1</v>
      </c>
      <c r="O1363" s="12" t="n">
        <v>2720.74</v>
      </c>
      <c r="P1363" s="12" t="n">
        <v>5038.4</v>
      </c>
      <c r="Q1363" s="12" t="n">
        <f aca="false">M1363*P1363*(1-N1363)</f>
        <v>22672.8</v>
      </c>
      <c r="R1363" s="12" t="n">
        <f aca="false">M1363*O1363</f>
        <v>13603.7</v>
      </c>
      <c r="S1363" s="12" t="n">
        <f aca="false">Q1363-R1363</f>
        <v>9069.1</v>
      </c>
      <c r="T1363" s="11" t="n">
        <f aca="false">IFERROR(S1363/Q1363,0)</f>
        <v>0.399999117885749</v>
      </c>
      <c r="U1363" s="13" t="n">
        <f aca="false">F1363-E1363</f>
        <v>15</v>
      </c>
      <c r="V1363" s="13" t="n">
        <f aca="false">G1363-F1363</f>
        <v>6</v>
      </c>
      <c r="W1363" s="13" t="n">
        <f aca="false">G1363-E1363</f>
        <v>21</v>
      </c>
      <c r="X1363" s="10" t="n">
        <f aca="false">YEAR(E1363)</f>
        <v>2018</v>
      </c>
      <c r="Y1363" s="0" t="str">
        <f aca="false">TEXT(E1363,"yyyy-mm")</f>
        <v>2018-11</v>
      </c>
      <c r="Z1363" s="0" t="str">
        <f aca="false">"Q"&amp;ROUNDUP(MONTH(E1363)/3,0)&amp;"-"&amp;YEAR(E1363)</f>
        <v>Q4-2018</v>
      </c>
    </row>
    <row r="1364" customFormat="false" ht="14.25" hidden="false" customHeight="false" outlineLevel="0" collapsed="false">
      <c r="A1364" s="0" t="s">
        <v>1406</v>
      </c>
      <c r="B1364" s="0" t="s">
        <v>38</v>
      </c>
      <c r="C1364" s="0" t="s">
        <v>79</v>
      </c>
      <c r="D1364" s="9" t="n">
        <v>43300</v>
      </c>
      <c r="E1364" s="9" t="n">
        <v>43414</v>
      </c>
      <c r="F1364" s="9" t="n">
        <v>43425</v>
      </c>
      <c r="G1364" s="9" t="n">
        <v>43428</v>
      </c>
      <c r="H1364" s="10" t="s">
        <v>36</v>
      </c>
      <c r="I1364" s="0" t="n">
        <v>18</v>
      </c>
      <c r="J1364" s="0" t="n">
        <v>41</v>
      </c>
      <c r="K1364" s="0" t="n">
        <v>73</v>
      </c>
      <c r="L1364" s="0" t="n">
        <v>2</v>
      </c>
      <c r="M1364" s="0" t="n">
        <v>2</v>
      </c>
      <c r="N1364" s="11" t="n">
        <v>0.075</v>
      </c>
      <c r="O1364" s="12" t="n">
        <v>620.62</v>
      </c>
      <c r="P1364" s="12" t="n">
        <v>1051.9</v>
      </c>
      <c r="Q1364" s="12" t="n">
        <f aca="false">M1364*P1364*(1-N1364)</f>
        <v>1946.015</v>
      </c>
      <c r="R1364" s="12" t="n">
        <f aca="false">M1364*O1364</f>
        <v>1241.24</v>
      </c>
      <c r="S1364" s="12" t="n">
        <f aca="false">Q1364-R1364</f>
        <v>704.775</v>
      </c>
      <c r="T1364" s="11" t="n">
        <f aca="false">IFERROR(S1364/Q1364,0)</f>
        <v>0.36216318990347</v>
      </c>
      <c r="U1364" s="13" t="n">
        <f aca="false">F1364-E1364</f>
        <v>11</v>
      </c>
      <c r="V1364" s="13" t="n">
        <f aca="false">G1364-F1364</f>
        <v>3</v>
      </c>
      <c r="W1364" s="13" t="n">
        <f aca="false">G1364-E1364</f>
        <v>14</v>
      </c>
      <c r="X1364" s="10" t="n">
        <f aca="false">YEAR(E1364)</f>
        <v>2018</v>
      </c>
      <c r="Y1364" s="0" t="str">
        <f aca="false">TEXT(E1364,"yyyy-mm")</f>
        <v>2018-11</v>
      </c>
      <c r="Z1364" s="0" t="str">
        <f aca="false">"Q"&amp;ROUNDUP(MONTH(E1364)/3,0)&amp;"-"&amp;YEAR(E1364)</f>
        <v>Q4-2018</v>
      </c>
    </row>
    <row r="1365" customFormat="false" ht="14.25" hidden="false" customHeight="false" outlineLevel="0" collapsed="false">
      <c r="A1365" s="0" t="s">
        <v>1407</v>
      </c>
      <c r="B1365" s="0" t="s">
        <v>38</v>
      </c>
      <c r="C1365" s="0" t="s">
        <v>39</v>
      </c>
      <c r="D1365" s="9" t="n">
        <v>43300</v>
      </c>
      <c r="E1365" s="9" t="n">
        <v>43414</v>
      </c>
      <c r="F1365" s="9" t="n">
        <v>43423</v>
      </c>
      <c r="G1365" s="9" t="n">
        <v>43428</v>
      </c>
      <c r="H1365" s="10" t="s">
        <v>36</v>
      </c>
      <c r="I1365" s="0" t="n">
        <v>12</v>
      </c>
      <c r="J1365" s="0" t="n">
        <v>34</v>
      </c>
      <c r="K1365" s="0" t="n">
        <v>90</v>
      </c>
      <c r="L1365" s="0" t="n">
        <v>16</v>
      </c>
      <c r="M1365" s="0" t="n">
        <v>8</v>
      </c>
      <c r="N1365" s="11" t="n">
        <v>0.05</v>
      </c>
      <c r="O1365" s="12" t="n">
        <v>1194.01</v>
      </c>
      <c r="P1365" s="12" t="n">
        <v>1681.7</v>
      </c>
      <c r="Q1365" s="12" t="n">
        <f aca="false">M1365*P1365*(1-N1365)</f>
        <v>12780.92</v>
      </c>
      <c r="R1365" s="12" t="n">
        <f aca="false">M1365*O1365</f>
        <v>9552.08</v>
      </c>
      <c r="S1365" s="12" t="n">
        <f aca="false">Q1365-R1365</f>
        <v>3228.84</v>
      </c>
      <c r="T1365" s="11" t="n">
        <f aca="false">IFERROR(S1365/Q1365,0)</f>
        <v>0.252629701148274</v>
      </c>
      <c r="U1365" s="13" t="n">
        <f aca="false">F1365-E1365</f>
        <v>9</v>
      </c>
      <c r="V1365" s="13" t="n">
        <f aca="false">G1365-F1365</f>
        <v>5</v>
      </c>
      <c r="W1365" s="13" t="n">
        <f aca="false">G1365-E1365</f>
        <v>14</v>
      </c>
      <c r="X1365" s="10" t="n">
        <f aca="false">YEAR(E1365)</f>
        <v>2018</v>
      </c>
      <c r="Y1365" s="0" t="str">
        <f aca="false">TEXT(E1365,"yyyy-mm")</f>
        <v>2018-11</v>
      </c>
      <c r="Z1365" s="0" t="str">
        <f aca="false">"Q"&amp;ROUNDUP(MONTH(E1365)/3,0)&amp;"-"&amp;YEAR(E1365)</f>
        <v>Q4-2018</v>
      </c>
    </row>
    <row r="1366" customFormat="false" ht="14.25" hidden="false" customHeight="false" outlineLevel="0" collapsed="false">
      <c r="A1366" s="0" t="s">
        <v>1408</v>
      </c>
      <c r="B1366" s="0" t="s">
        <v>34</v>
      </c>
      <c r="C1366" s="0" t="s">
        <v>58</v>
      </c>
      <c r="D1366" s="9" t="n">
        <v>43300</v>
      </c>
      <c r="E1366" s="9" t="n">
        <v>43414</v>
      </c>
      <c r="F1366" s="9" t="n">
        <v>43434</v>
      </c>
      <c r="G1366" s="9" t="n">
        <v>43438</v>
      </c>
      <c r="H1366" s="10" t="s">
        <v>36</v>
      </c>
      <c r="I1366" s="0" t="n">
        <v>3</v>
      </c>
      <c r="J1366" s="0" t="n">
        <v>4</v>
      </c>
      <c r="K1366" s="0" t="n">
        <v>366</v>
      </c>
      <c r="L1366" s="0" t="n">
        <v>8</v>
      </c>
      <c r="M1366" s="0" t="n">
        <v>6</v>
      </c>
      <c r="N1366" s="11" t="n">
        <v>0.05</v>
      </c>
      <c r="O1366" s="12" t="n">
        <v>786.51</v>
      </c>
      <c r="P1366" s="12" t="n">
        <v>1829.1</v>
      </c>
      <c r="Q1366" s="12" t="n">
        <f aca="false">M1366*P1366*(1-N1366)</f>
        <v>10425.87</v>
      </c>
      <c r="R1366" s="12" t="n">
        <f aca="false">M1366*O1366</f>
        <v>4719.06</v>
      </c>
      <c r="S1366" s="12" t="n">
        <f aca="false">Q1366-R1366</f>
        <v>5706.81</v>
      </c>
      <c r="T1366" s="11" t="n">
        <f aca="false">IFERROR(S1366/Q1366,0)</f>
        <v>0.547370147527257</v>
      </c>
      <c r="U1366" s="13" t="n">
        <f aca="false">F1366-E1366</f>
        <v>20</v>
      </c>
      <c r="V1366" s="13" t="n">
        <f aca="false">G1366-F1366</f>
        <v>4</v>
      </c>
      <c r="W1366" s="13" t="n">
        <f aca="false">G1366-E1366</f>
        <v>24</v>
      </c>
      <c r="X1366" s="10" t="n">
        <f aca="false">YEAR(E1366)</f>
        <v>2018</v>
      </c>
      <c r="Y1366" s="0" t="str">
        <f aca="false">TEXT(E1366,"yyyy-mm")</f>
        <v>2018-11</v>
      </c>
      <c r="Z1366" s="0" t="str">
        <f aca="false">"Q"&amp;ROUNDUP(MONTH(E1366)/3,0)&amp;"-"&amp;YEAR(E1366)</f>
        <v>Q4-2018</v>
      </c>
    </row>
    <row r="1367" customFormat="false" ht="14.25" hidden="false" customHeight="false" outlineLevel="0" collapsed="false">
      <c r="A1367" s="0" t="s">
        <v>1409</v>
      </c>
      <c r="B1367" s="0" t="s">
        <v>38</v>
      </c>
      <c r="C1367" s="0" t="s">
        <v>48</v>
      </c>
      <c r="D1367" s="9" t="n">
        <v>43300</v>
      </c>
      <c r="E1367" s="9" t="n">
        <v>43414</v>
      </c>
      <c r="F1367" s="9" t="n">
        <v>43425</v>
      </c>
      <c r="G1367" s="9" t="n">
        <v>43430</v>
      </c>
      <c r="H1367" s="10" t="s">
        <v>36</v>
      </c>
      <c r="I1367" s="0" t="n">
        <v>14</v>
      </c>
      <c r="J1367" s="0" t="n">
        <v>24</v>
      </c>
      <c r="K1367" s="0" t="n">
        <v>6</v>
      </c>
      <c r="L1367" s="0" t="n">
        <v>32</v>
      </c>
      <c r="M1367" s="0" t="n">
        <v>5</v>
      </c>
      <c r="N1367" s="11" t="n">
        <v>0.4</v>
      </c>
      <c r="O1367" s="12" t="n">
        <v>715.23</v>
      </c>
      <c r="P1367" s="12" t="n">
        <v>1172.5</v>
      </c>
      <c r="Q1367" s="12" t="n">
        <f aca="false">M1367*P1367*(1-N1367)</f>
        <v>3517.5</v>
      </c>
      <c r="R1367" s="12" t="n">
        <f aca="false">M1367*O1367</f>
        <v>3576.15</v>
      </c>
      <c r="S1367" s="12" t="n">
        <f aca="false">Q1367-R1367</f>
        <v>-58.6500000000001</v>
      </c>
      <c r="T1367" s="11" t="n">
        <f aca="false">IFERROR(S1367/Q1367,0)</f>
        <v>-0.0166737739872069</v>
      </c>
      <c r="U1367" s="13" t="n">
        <f aca="false">F1367-E1367</f>
        <v>11</v>
      </c>
      <c r="V1367" s="13" t="n">
        <f aca="false">G1367-F1367</f>
        <v>5</v>
      </c>
      <c r="W1367" s="13" t="n">
        <f aca="false">G1367-E1367</f>
        <v>16</v>
      </c>
      <c r="X1367" s="10" t="n">
        <f aca="false">YEAR(E1367)</f>
        <v>2018</v>
      </c>
      <c r="Y1367" s="0" t="str">
        <f aca="false">TEXT(E1367,"yyyy-mm")</f>
        <v>2018-11</v>
      </c>
      <c r="Z1367" s="0" t="str">
        <f aca="false">"Q"&amp;ROUNDUP(MONTH(E1367)/3,0)&amp;"-"&amp;YEAR(E1367)</f>
        <v>Q4-2018</v>
      </c>
    </row>
    <row r="1368" customFormat="false" ht="14.25" hidden="false" customHeight="false" outlineLevel="0" collapsed="false">
      <c r="A1368" s="0" t="s">
        <v>1410</v>
      </c>
      <c r="B1368" s="0" t="s">
        <v>34</v>
      </c>
      <c r="C1368" s="0" t="s">
        <v>39</v>
      </c>
      <c r="D1368" s="9" t="n">
        <v>43300</v>
      </c>
      <c r="E1368" s="9" t="n">
        <v>43414</v>
      </c>
      <c r="F1368" s="9" t="n">
        <v>43425</v>
      </c>
      <c r="G1368" s="9" t="n">
        <v>43427</v>
      </c>
      <c r="H1368" s="10" t="s">
        <v>36</v>
      </c>
      <c r="I1368" s="0" t="n">
        <v>1</v>
      </c>
      <c r="J1368" s="0" t="n">
        <v>5</v>
      </c>
      <c r="K1368" s="0" t="n">
        <v>121</v>
      </c>
      <c r="L1368" s="0" t="n">
        <v>23</v>
      </c>
      <c r="M1368" s="0" t="n">
        <v>6</v>
      </c>
      <c r="N1368" s="11" t="n">
        <v>0.05</v>
      </c>
      <c r="O1368" s="12" t="n">
        <v>2543.32</v>
      </c>
      <c r="P1368" s="12" t="n">
        <v>6358.3</v>
      </c>
      <c r="Q1368" s="12" t="n">
        <f aca="false">M1368*P1368*(1-N1368)</f>
        <v>36242.31</v>
      </c>
      <c r="R1368" s="12" t="n">
        <f aca="false">M1368*O1368</f>
        <v>15259.92</v>
      </c>
      <c r="S1368" s="12" t="n">
        <f aca="false">Q1368-R1368</f>
        <v>20982.39</v>
      </c>
      <c r="T1368" s="11" t="n">
        <f aca="false">IFERROR(S1368/Q1368,0)</f>
        <v>0.578947368421053</v>
      </c>
      <c r="U1368" s="13" t="n">
        <f aca="false">F1368-E1368</f>
        <v>11</v>
      </c>
      <c r="V1368" s="13" t="n">
        <f aca="false">G1368-F1368</f>
        <v>2</v>
      </c>
      <c r="W1368" s="13" t="n">
        <f aca="false">G1368-E1368</f>
        <v>13</v>
      </c>
      <c r="X1368" s="10" t="n">
        <f aca="false">YEAR(E1368)</f>
        <v>2018</v>
      </c>
      <c r="Y1368" s="0" t="str">
        <f aca="false">TEXT(E1368,"yyyy-mm")</f>
        <v>2018-11</v>
      </c>
      <c r="Z1368" s="0" t="str">
        <f aca="false">"Q"&amp;ROUNDUP(MONTH(E1368)/3,0)&amp;"-"&amp;YEAR(E1368)</f>
        <v>Q4-2018</v>
      </c>
    </row>
    <row r="1369" customFormat="false" ht="14.25" hidden="false" customHeight="false" outlineLevel="0" collapsed="false">
      <c r="A1369" s="0" t="s">
        <v>1411</v>
      </c>
      <c r="B1369" s="0" t="s">
        <v>38</v>
      </c>
      <c r="C1369" s="0" t="s">
        <v>46</v>
      </c>
      <c r="D1369" s="9" t="n">
        <v>43300</v>
      </c>
      <c r="E1369" s="9" t="n">
        <v>43414</v>
      </c>
      <c r="F1369" s="9" t="n">
        <v>43426</v>
      </c>
      <c r="G1369" s="9" t="n">
        <v>43428</v>
      </c>
      <c r="H1369" s="10" t="s">
        <v>36</v>
      </c>
      <c r="I1369" s="0" t="n">
        <v>12</v>
      </c>
      <c r="J1369" s="0" t="n">
        <v>33</v>
      </c>
      <c r="K1369" s="0" t="n">
        <v>262</v>
      </c>
      <c r="L1369" s="0" t="n">
        <v>40</v>
      </c>
      <c r="M1369" s="0" t="n">
        <v>1</v>
      </c>
      <c r="N1369" s="11" t="n">
        <v>0.075</v>
      </c>
      <c r="O1369" s="12" t="n">
        <v>787.92</v>
      </c>
      <c r="P1369" s="12" t="n">
        <v>984.9</v>
      </c>
      <c r="Q1369" s="12" t="n">
        <f aca="false">M1369*P1369*(1-N1369)</f>
        <v>911.0325</v>
      </c>
      <c r="R1369" s="12" t="n">
        <f aca="false">M1369*O1369</f>
        <v>787.92</v>
      </c>
      <c r="S1369" s="12" t="n">
        <f aca="false">Q1369-R1369</f>
        <v>123.1125</v>
      </c>
      <c r="T1369" s="11" t="n">
        <f aca="false">IFERROR(S1369/Q1369,0)</f>
        <v>0.135135135135135</v>
      </c>
      <c r="U1369" s="13" t="n">
        <f aca="false">F1369-E1369</f>
        <v>12</v>
      </c>
      <c r="V1369" s="13" t="n">
        <f aca="false">G1369-F1369</f>
        <v>2</v>
      </c>
      <c r="W1369" s="13" t="n">
        <f aca="false">G1369-E1369</f>
        <v>14</v>
      </c>
      <c r="X1369" s="10" t="n">
        <f aca="false">YEAR(E1369)</f>
        <v>2018</v>
      </c>
      <c r="Y1369" s="0" t="str">
        <f aca="false">TEXT(E1369,"yyyy-mm")</f>
        <v>2018-11</v>
      </c>
      <c r="Z1369" s="0" t="str">
        <f aca="false">"Q"&amp;ROUNDUP(MONTH(E1369)/3,0)&amp;"-"&amp;YEAR(E1369)</f>
        <v>Q4-2018</v>
      </c>
    </row>
    <row r="1370" customFormat="false" ht="14.25" hidden="false" customHeight="false" outlineLevel="0" collapsed="false">
      <c r="A1370" s="0" t="s">
        <v>1412</v>
      </c>
      <c r="B1370" s="0" t="s">
        <v>41</v>
      </c>
      <c r="C1370" s="0" t="s">
        <v>39</v>
      </c>
      <c r="D1370" s="9" t="n">
        <v>43300</v>
      </c>
      <c r="E1370" s="9" t="n">
        <v>43414</v>
      </c>
      <c r="F1370" s="9" t="n">
        <v>43419</v>
      </c>
      <c r="G1370" s="9" t="n">
        <v>43427</v>
      </c>
      <c r="H1370" s="10" t="s">
        <v>36</v>
      </c>
      <c r="I1370" s="0" t="n">
        <v>21</v>
      </c>
      <c r="J1370" s="0" t="n">
        <v>39</v>
      </c>
      <c r="K1370" s="0" t="n">
        <v>106</v>
      </c>
      <c r="L1370" s="0" t="n">
        <v>24</v>
      </c>
      <c r="M1370" s="0" t="n">
        <v>4</v>
      </c>
      <c r="N1370" s="11" t="n">
        <v>0.05</v>
      </c>
      <c r="O1370" s="12" t="n">
        <v>1899.45</v>
      </c>
      <c r="P1370" s="12" t="n">
        <v>2532.6</v>
      </c>
      <c r="Q1370" s="12" t="n">
        <f aca="false">M1370*P1370*(1-N1370)</f>
        <v>9623.88</v>
      </c>
      <c r="R1370" s="12" t="n">
        <f aca="false">M1370*O1370</f>
        <v>7597.8</v>
      </c>
      <c r="S1370" s="12" t="n">
        <f aca="false">Q1370-R1370</f>
        <v>2026.08</v>
      </c>
      <c r="T1370" s="11" t="n">
        <f aca="false">IFERROR(S1370/Q1370,0)</f>
        <v>0.210526315789474</v>
      </c>
      <c r="U1370" s="13" t="n">
        <f aca="false">F1370-E1370</f>
        <v>5</v>
      </c>
      <c r="V1370" s="13" t="n">
        <f aca="false">G1370-F1370</f>
        <v>8</v>
      </c>
      <c r="W1370" s="13" t="n">
        <f aca="false">G1370-E1370</f>
        <v>13</v>
      </c>
      <c r="X1370" s="10" t="n">
        <f aca="false">YEAR(E1370)</f>
        <v>2018</v>
      </c>
      <c r="Y1370" s="0" t="str">
        <f aca="false">TEXT(E1370,"yyyy-mm")</f>
        <v>2018-11</v>
      </c>
      <c r="Z1370" s="0" t="str">
        <f aca="false">"Q"&amp;ROUNDUP(MONTH(E1370)/3,0)&amp;"-"&amp;YEAR(E1370)</f>
        <v>Q4-2018</v>
      </c>
    </row>
    <row r="1371" customFormat="false" ht="14.25" hidden="false" customHeight="false" outlineLevel="0" collapsed="false">
      <c r="A1371" s="0" t="s">
        <v>1413</v>
      </c>
      <c r="B1371" s="0" t="s">
        <v>41</v>
      </c>
      <c r="C1371" s="0" t="s">
        <v>39</v>
      </c>
      <c r="D1371" s="9" t="n">
        <v>43300</v>
      </c>
      <c r="E1371" s="9" t="n">
        <v>43414</v>
      </c>
      <c r="F1371" s="9" t="n">
        <v>43430</v>
      </c>
      <c r="G1371" s="9" t="n">
        <v>43435</v>
      </c>
      <c r="H1371" s="10" t="s">
        <v>36</v>
      </c>
      <c r="I1371" s="0" t="n">
        <v>24</v>
      </c>
      <c r="J1371" s="0" t="n">
        <v>23</v>
      </c>
      <c r="K1371" s="0" t="n">
        <v>117</v>
      </c>
      <c r="L1371" s="0" t="n">
        <v>22</v>
      </c>
      <c r="M1371" s="0" t="n">
        <v>7</v>
      </c>
      <c r="N1371" s="11" t="n">
        <v>0.05</v>
      </c>
      <c r="O1371" s="12" t="n">
        <v>785.64</v>
      </c>
      <c r="P1371" s="12" t="n">
        <v>958.1</v>
      </c>
      <c r="Q1371" s="12" t="n">
        <f aca="false">M1371*P1371*(1-N1371)</f>
        <v>6371.365</v>
      </c>
      <c r="R1371" s="12" t="n">
        <f aca="false">M1371*O1371</f>
        <v>5499.48</v>
      </c>
      <c r="S1371" s="12" t="n">
        <f aca="false">Q1371-R1371</f>
        <v>871.885</v>
      </c>
      <c r="T1371" s="11" t="n">
        <f aca="false">IFERROR(S1371/Q1371,0)</f>
        <v>0.136844302594499</v>
      </c>
      <c r="U1371" s="13" t="n">
        <f aca="false">F1371-E1371</f>
        <v>16</v>
      </c>
      <c r="V1371" s="13" t="n">
        <f aca="false">G1371-F1371</f>
        <v>5</v>
      </c>
      <c r="W1371" s="13" t="n">
        <f aca="false">G1371-E1371</f>
        <v>21</v>
      </c>
      <c r="X1371" s="10" t="n">
        <f aca="false">YEAR(E1371)</f>
        <v>2018</v>
      </c>
      <c r="Y1371" s="0" t="str">
        <f aca="false">TEXT(E1371,"yyyy-mm")</f>
        <v>2018-11</v>
      </c>
      <c r="Z1371" s="0" t="str">
        <f aca="false">"Q"&amp;ROUNDUP(MONTH(E1371)/3,0)&amp;"-"&amp;YEAR(E1371)</f>
        <v>Q4-2018</v>
      </c>
    </row>
    <row r="1372" customFormat="false" ht="14.25" hidden="false" customHeight="false" outlineLevel="0" collapsed="false">
      <c r="A1372" s="0" t="s">
        <v>1414</v>
      </c>
      <c r="B1372" s="0" t="s">
        <v>34</v>
      </c>
      <c r="C1372" s="0" t="s">
        <v>48</v>
      </c>
      <c r="D1372" s="9" t="n">
        <v>43300</v>
      </c>
      <c r="E1372" s="9" t="n">
        <v>43414</v>
      </c>
      <c r="F1372" s="9" t="n">
        <v>43433</v>
      </c>
      <c r="G1372" s="9" t="n">
        <v>43438</v>
      </c>
      <c r="H1372" s="10" t="s">
        <v>36</v>
      </c>
      <c r="I1372" s="0" t="n">
        <v>11</v>
      </c>
      <c r="J1372" s="0" t="n">
        <v>1</v>
      </c>
      <c r="K1372" s="0" t="n">
        <v>55</v>
      </c>
      <c r="L1372" s="0" t="n">
        <v>8</v>
      </c>
      <c r="M1372" s="0" t="n">
        <v>1</v>
      </c>
      <c r="N1372" s="11" t="n">
        <v>0.075</v>
      </c>
      <c r="O1372" s="12" t="n">
        <v>2304.6</v>
      </c>
      <c r="P1372" s="12" t="n">
        <v>3906.1</v>
      </c>
      <c r="Q1372" s="12" t="n">
        <f aca="false">M1372*P1372*(1-N1372)</f>
        <v>3613.1425</v>
      </c>
      <c r="R1372" s="12" t="n">
        <f aca="false">M1372*O1372</f>
        <v>2304.6</v>
      </c>
      <c r="S1372" s="12" t="n">
        <f aca="false">Q1372-R1372</f>
        <v>1308.5425</v>
      </c>
      <c r="T1372" s="11" t="n">
        <f aca="false">IFERROR(S1372/Q1372,0)</f>
        <v>0.362161885394778</v>
      </c>
      <c r="U1372" s="13" t="n">
        <f aca="false">F1372-E1372</f>
        <v>19</v>
      </c>
      <c r="V1372" s="13" t="n">
        <f aca="false">G1372-F1372</f>
        <v>5</v>
      </c>
      <c r="W1372" s="13" t="n">
        <f aca="false">G1372-E1372</f>
        <v>24</v>
      </c>
      <c r="X1372" s="10" t="n">
        <f aca="false">YEAR(E1372)</f>
        <v>2018</v>
      </c>
      <c r="Y1372" s="0" t="str">
        <f aca="false">TEXT(E1372,"yyyy-mm")</f>
        <v>2018-11</v>
      </c>
      <c r="Z1372" s="0" t="str">
        <f aca="false">"Q"&amp;ROUNDUP(MONTH(E1372)/3,0)&amp;"-"&amp;YEAR(E1372)</f>
        <v>Q4-2018</v>
      </c>
    </row>
    <row r="1373" customFormat="false" ht="14.25" hidden="false" customHeight="false" outlineLevel="0" collapsed="false">
      <c r="A1373" s="0" t="s">
        <v>1415</v>
      </c>
      <c r="B1373" s="0" t="s">
        <v>34</v>
      </c>
      <c r="C1373" s="0" t="s">
        <v>39</v>
      </c>
      <c r="D1373" s="9" t="n">
        <v>43300</v>
      </c>
      <c r="E1373" s="9" t="n">
        <v>43414</v>
      </c>
      <c r="F1373" s="9" t="n">
        <v>43439</v>
      </c>
      <c r="G1373" s="9" t="n">
        <v>43442</v>
      </c>
      <c r="H1373" s="10" t="s">
        <v>36</v>
      </c>
      <c r="I1373" s="0" t="n">
        <v>10</v>
      </c>
      <c r="J1373" s="0" t="n">
        <v>27</v>
      </c>
      <c r="K1373" s="0" t="n">
        <v>119</v>
      </c>
      <c r="L1373" s="0" t="n">
        <v>45</v>
      </c>
      <c r="M1373" s="0" t="n">
        <v>4</v>
      </c>
      <c r="N1373" s="11" t="n">
        <v>0.1</v>
      </c>
      <c r="O1373" s="12" t="n">
        <v>1893.29</v>
      </c>
      <c r="P1373" s="12" t="n">
        <v>2666.6</v>
      </c>
      <c r="Q1373" s="12" t="n">
        <f aca="false">M1373*P1373*(1-N1373)</f>
        <v>9599.76</v>
      </c>
      <c r="R1373" s="12" t="n">
        <f aca="false">M1373*O1373</f>
        <v>7573.16</v>
      </c>
      <c r="S1373" s="12" t="n">
        <f aca="false">Q1373-R1373</f>
        <v>2026.6</v>
      </c>
      <c r="T1373" s="11" t="n">
        <f aca="false">IFERROR(S1373/Q1373,0)</f>
        <v>0.211109444402777</v>
      </c>
      <c r="U1373" s="13" t="n">
        <f aca="false">F1373-E1373</f>
        <v>25</v>
      </c>
      <c r="V1373" s="13" t="n">
        <f aca="false">G1373-F1373</f>
        <v>3</v>
      </c>
      <c r="W1373" s="13" t="n">
        <f aca="false">G1373-E1373</f>
        <v>28</v>
      </c>
      <c r="X1373" s="10" t="n">
        <f aca="false">YEAR(E1373)</f>
        <v>2018</v>
      </c>
      <c r="Y1373" s="0" t="str">
        <f aca="false">TEXT(E1373,"yyyy-mm")</f>
        <v>2018-11</v>
      </c>
      <c r="Z1373" s="0" t="str">
        <f aca="false">"Q"&amp;ROUNDUP(MONTH(E1373)/3,0)&amp;"-"&amp;YEAR(E1373)</f>
        <v>Q4-2018</v>
      </c>
    </row>
    <row r="1374" customFormat="false" ht="14.25" hidden="false" customHeight="false" outlineLevel="0" collapsed="false">
      <c r="A1374" s="0" t="s">
        <v>1416</v>
      </c>
      <c r="B1374" s="0" t="s">
        <v>34</v>
      </c>
      <c r="C1374" s="0" t="s">
        <v>39</v>
      </c>
      <c r="D1374" s="9" t="n">
        <v>43300</v>
      </c>
      <c r="E1374" s="9" t="n">
        <v>43415</v>
      </c>
      <c r="F1374" s="9" t="n">
        <v>43440</v>
      </c>
      <c r="G1374" s="9" t="n">
        <v>43441</v>
      </c>
      <c r="H1374" s="10" t="s">
        <v>36</v>
      </c>
      <c r="I1374" s="0" t="n">
        <v>8</v>
      </c>
      <c r="J1374" s="0" t="n">
        <v>31</v>
      </c>
      <c r="K1374" s="0" t="n">
        <v>176</v>
      </c>
      <c r="L1374" s="0" t="n">
        <v>37</v>
      </c>
      <c r="M1374" s="0" t="n">
        <v>7</v>
      </c>
      <c r="N1374" s="11" t="n">
        <v>0.4</v>
      </c>
      <c r="O1374" s="12" t="n">
        <v>1785.55</v>
      </c>
      <c r="P1374" s="12" t="n">
        <v>2747</v>
      </c>
      <c r="Q1374" s="12" t="n">
        <f aca="false">M1374*P1374*(1-N1374)</f>
        <v>11537.4</v>
      </c>
      <c r="R1374" s="12" t="n">
        <f aca="false">M1374*O1374</f>
        <v>12498.85</v>
      </c>
      <c r="S1374" s="12" t="n">
        <f aca="false">Q1374-R1374</f>
        <v>-961.450000000001</v>
      </c>
      <c r="T1374" s="11" t="n">
        <f aca="false">IFERROR(S1374/Q1374,0)</f>
        <v>-0.0833333333333334</v>
      </c>
      <c r="U1374" s="13" t="n">
        <f aca="false">F1374-E1374</f>
        <v>25</v>
      </c>
      <c r="V1374" s="13" t="n">
        <f aca="false">G1374-F1374</f>
        <v>1</v>
      </c>
      <c r="W1374" s="13" t="n">
        <f aca="false">G1374-E1374</f>
        <v>26</v>
      </c>
      <c r="X1374" s="10" t="n">
        <f aca="false">YEAR(E1374)</f>
        <v>2018</v>
      </c>
      <c r="Y1374" s="0" t="str">
        <f aca="false">TEXT(E1374,"yyyy-mm")</f>
        <v>2018-11</v>
      </c>
      <c r="Z1374" s="0" t="str">
        <f aca="false">"Q"&amp;ROUNDUP(MONTH(E1374)/3,0)&amp;"-"&amp;YEAR(E1374)</f>
        <v>Q4-2018</v>
      </c>
    </row>
    <row r="1375" customFormat="false" ht="14.25" hidden="false" customHeight="false" outlineLevel="0" collapsed="false">
      <c r="A1375" s="0" t="s">
        <v>1417</v>
      </c>
      <c r="B1375" s="0" t="s">
        <v>38</v>
      </c>
      <c r="C1375" s="0" t="s">
        <v>58</v>
      </c>
      <c r="D1375" s="9" t="n">
        <v>43300</v>
      </c>
      <c r="E1375" s="9" t="n">
        <v>43415</v>
      </c>
      <c r="F1375" s="9" t="n">
        <v>43428</v>
      </c>
      <c r="G1375" s="9" t="n">
        <v>43435</v>
      </c>
      <c r="H1375" s="10" t="s">
        <v>36</v>
      </c>
      <c r="I1375" s="0" t="n">
        <v>20</v>
      </c>
      <c r="J1375" s="0" t="n">
        <v>44</v>
      </c>
      <c r="K1375" s="0" t="n">
        <v>340</v>
      </c>
      <c r="L1375" s="0" t="n">
        <v>44</v>
      </c>
      <c r="M1375" s="0" t="n">
        <v>1</v>
      </c>
      <c r="N1375" s="11" t="n">
        <v>0.05</v>
      </c>
      <c r="O1375" s="12" t="n">
        <v>529.3</v>
      </c>
      <c r="P1375" s="12" t="n">
        <v>1058.6</v>
      </c>
      <c r="Q1375" s="12" t="n">
        <f aca="false">M1375*P1375*(1-N1375)</f>
        <v>1005.67</v>
      </c>
      <c r="R1375" s="12" t="n">
        <f aca="false">M1375*O1375</f>
        <v>529.3</v>
      </c>
      <c r="S1375" s="12" t="n">
        <f aca="false">Q1375-R1375</f>
        <v>476.37</v>
      </c>
      <c r="T1375" s="11" t="n">
        <f aca="false">IFERROR(S1375/Q1375,0)</f>
        <v>0.473684210526316</v>
      </c>
      <c r="U1375" s="13" t="n">
        <f aca="false">F1375-E1375</f>
        <v>13</v>
      </c>
      <c r="V1375" s="13" t="n">
        <f aca="false">G1375-F1375</f>
        <v>7</v>
      </c>
      <c r="W1375" s="13" t="n">
        <f aca="false">G1375-E1375</f>
        <v>20</v>
      </c>
      <c r="X1375" s="10" t="n">
        <f aca="false">YEAR(E1375)</f>
        <v>2018</v>
      </c>
      <c r="Y1375" s="0" t="str">
        <f aca="false">TEXT(E1375,"yyyy-mm")</f>
        <v>2018-11</v>
      </c>
      <c r="Z1375" s="0" t="str">
        <f aca="false">"Q"&amp;ROUNDUP(MONTH(E1375)/3,0)&amp;"-"&amp;YEAR(E1375)</f>
        <v>Q4-2018</v>
      </c>
    </row>
    <row r="1376" customFormat="false" ht="14.25" hidden="false" customHeight="false" outlineLevel="0" collapsed="false">
      <c r="A1376" s="0" t="s">
        <v>1418</v>
      </c>
      <c r="B1376" s="0" t="s">
        <v>38</v>
      </c>
      <c r="C1376" s="0" t="s">
        <v>48</v>
      </c>
      <c r="D1376" s="9" t="n">
        <v>43300</v>
      </c>
      <c r="E1376" s="9" t="n">
        <v>43415</v>
      </c>
      <c r="F1376" s="9" t="n">
        <v>43432</v>
      </c>
      <c r="G1376" s="9" t="n">
        <v>43441</v>
      </c>
      <c r="H1376" s="10" t="s">
        <v>36</v>
      </c>
      <c r="I1376" s="0" t="n">
        <v>18</v>
      </c>
      <c r="J1376" s="0" t="n">
        <v>16</v>
      </c>
      <c r="K1376" s="0" t="n">
        <v>15</v>
      </c>
      <c r="L1376" s="0" t="n">
        <v>6</v>
      </c>
      <c r="M1376" s="0" t="n">
        <v>5</v>
      </c>
      <c r="N1376" s="11" t="n">
        <v>0.15</v>
      </c>
      <c r="O1376" s="12" t="n">
        <v>940.68</v>
      </c>
      <c r="P1376" s="12" t="n">
        <v>1306.5</v>
      </c>
      <c r="Q1376" s="12" t="n">
        <f aca="false">M1376*P1376*(1-N1376)</f>
        <v>5552.625</v>
      </c>
      <c r="R1376" s="12" t="n">
        <f aca="false">M1376*O1376</f>
        <v>4703.4</v>
      </c>
      <c r="S1376" s="12" t="n">
        <f aca="false">Q1376-R1376</f>
        <v>849.225</v>
      </c>
      <c r="T1376" s="11" t="n">
        <f aca="false">IFERROR(S1376/Q1376,0)</f>
        <v>0.152941176470588</v>
      </c>
      <c r="U1376" s="13" t="n">
        <f aca="false">F1376-E1376</f>
        <v>17</v>
      </c>
      <c r="V1376" s="13" t="n">
        <f aca="false">G1376-F1376</f>
        <v>9</v>
      </c>
      <c r="W1376" s="13" t="n">
        <f aca="false">G1376-E1376</f>
        <v>26</v>
      </c>
      <c r="X1376" s="10" t="n">
        <f aca="false">YEAR(E1376)</f>
        <v>2018</v>
      </c>
      <c r="Y1376" s="0" t="str">
        <f aca="false">TEXT(E1376,"yyyy-mm")</f>
        <v>2018-11</v>
      </c>
      <c r="Z1376" s="0" t="str">
        <f aca="false">"Q"&amp;ROUNDUP(MONTH(E1376)/3,0)&amp;"-"&amp;YEAR(E1376)</f>
        <v>Q4-2018</v>
      </c>
    </row>
    <row r="1377" customFormat="false" ht="14.25" hidden="false" customHeight="false" outlineLevel="0" collapsed="false">
      <c r="A1377" s="0" t="s">
        <v>1419</v>
      </c>
      <c r="B1377" s="0" t="s">
        <v>38</v>
      </c>
      <c r="C1377" s="0" t="s">
        <v>46</v>
      </c>
      <c r="D1377" s="9" t="n">
        <v>43300</v>
      </c>
      <c r="E1377" s="9" t="n">
        <v>43415</v>
      </c>
      <c r="F1377" s="9" t="n">
        <v>43436</v>
      </c>
      <c r="G1377" s="9" t="n">
        <v>43438</v>
      </c>
      <c r="H1377" s="10" t="s">
        <v>36</v>
      </c>
      <c r="I1377" s="0" t="n">
        <v>13</v>
      </c>
      <c r="J1377" s="0" t="n">
        <v>15</v>
      </c>
      <c r="K1377" s="0" t="n">
        <v>281</v>
      </c>
      <c r="L1377" s="0" t="n">
        <v>13</v>
      </c>
      <c r="M1377" s="0" t="n">
        <v>4</v>
      </c>
      <c r="N1377" s="11" t="n">
        <v>0.05</v>
      </c>
      <c r="O1377" s="12" t="n">
        <v>1543.68</v>
      </c>
      <c r="P1377" s="12" t="n">
        <v>2572.8</v>
      </c>
      <c r="Q1377" s="12" t="n">
        <f aca="false">M1377*P1377*(1-N1377)</f>
        <v>9776.64</v>
      </c>
      <c r="R1377" s="12" t="n">
        <f aca="false">M1377*O1377</f>
        <v>6174.72</v>
      </c>
      <c r="S1377" s="12" t="n">
        <f aca="false">Q1377-R1377</f>
        <v>3601.92</v>
      </c>
      <c r="T1377" s="11" t="n">
        <f aca="false">IFERROR(S1377/Q1377,0)</f>
        <v>0.368421052631579</v>
      </c>
      <c r="U1377" s="13" t="n">
        <f aca="false">F1377-E1377</f>
        <v>21</v>
      </c>
      <c r="V1377" s="13" t="n">
        <f aca="false">G1377-F1377</f>
        <v>2</v>
      </c>
      <c r="W1377" s="13" t="n">
        <f aca="false">G1377-E1377</f>
        <v>23</v>
      </c>
      <c r="X1377" s="10" t="n">
        <f aca="false">YEAR(E1377)</f>
        <v>2018</v>
      </c>
      <c r="Y1377" s="0" t="str">
        <f aca="false">TEXT(E1377,"yyyy-mm")</f>
        <v>2018-11</v>
      </c>
      <c r="Z1377" s="0" t="str">
        <f aca="false">"Q"&amp;ROUNDUP(MONTH(E1377)/3,0)&amp;"-"&amp;YEAR(E1377)</f>
        <v>Q4-2018</v>
      </c>
    </row>
    <row r="1378" customFormat="false" ht="14.25" hidden="false" customHeight="false" outlineLevel="0" collapsed="false">
      <c r="A1378" s="0" t="s">
        <v>1420</v>
      </c>
      <c r="B1378" s="0" t="s">
        <v>38</v>
      </c>
      <c r="C1378" s="0" t="s">
        <v>48</v>
      </c>
      <c r="D1378" s="9" t="n">
        <v>43300</v>
      </c>
      <c r="E1378" s="9" t="n">
        <v>43415</v>
      </c>
      <c r="F1378" s="9" t="n">
        <v>43442</v>
      </c>
      <c r="G1378" s="9" t="n">
        <v>43444</v>
      </c>
      <c r="H1378" s="10" t="s">
        <v>36</v>
      </c>
      <c r="I1378" s="0" t="n">
        <v>17</v>
      </c>
      <c r="J1378" s="0" t="n">
        <v>31</v>
      </c>
      <c r="K1378" s="0" t="n">
        <v>28</v>
      </c>
      <c r="L1378" s="0" t="n">
        <v>31</v>
      </c>
      <c r="M1378" s="0" t="n">
        <v>3</v>
      </c>
      <c r="N1378" s="11" t="n">
        <v>0.1</v>
      </c>
      <c r="O1378" s="12" t="n">
        <v>787.92</v>
      </c>
      <c r="P1378" s="12" t="n">
        <v>1125.6</v>
      </c>
      <c r="Q1378" s="12" t="n">
        <f aca="false">M1378*P1378*(1-N1378)</f>
        <v>3039.12</v>
      </c>
      <c r="R1378" s="12" t="n">
        <f aca="false">M1378*O1378</f>
        <v>2363.76</v>
      </c>
      <c r="S1378" s="12" t="n">
        <f aca="false">Q1378-R1378</f>
        <v>675.36</v>
      </c>
      <c r="T1378" s="11" t="n">
        <f aca="false">IFERROR(S1378/Q1378,0)</f>
        <v>0.222222222222222</v>
      </c>
      <c r="U1378" s="13" t="n">
        <f aca="false">F1378-E1378</f>
        <v>27</v>
      </c>
      <c r="V1378" s="13" t="n">
        <f aca="false">G1378-F1378</f>
        <v>2</v>
      </c>
      <c r="W1378" s="13" t="n">
        <f aca="false">G1378-E1378</f>
        <v>29</v>
      </c>
      <c r="X1378" s="10" t="n">
        <f aca="false">YEAR(E1378)</f>
        <v>2018</v>
      </c>
      <c r="Y1378" s="0" t="str">
        <f aca="false">TEXT(E1378,"yyyy-mm")</f>
        <v>2018-11</v>
      </c>
      <c r="Z1378" s="0" t="str">
        <f aca="false">"Q"&amp;ROUNDUP(MONTH(E1378)/3,0)&amp;"-"&amp;YEAR(E1378)</f>
        <v>Q4-2018</v>
      </c>
    </row>
    <row r="1379" customFormat="false" ht="14.25" hidden="false" customHeight="false" outlineLevel="0" collapsed="false">
      <c r="A1379" s="0" t="s">
        <v>1421</v>
      </c>
      <c r="B1379" s="0" t="s">
        <v>43</v>
      </c>
      <c r="C1379" s="0" t="s">
        <v>35</v>
      </c>
      <c r="D1379" s="9" t="n">
        <v>43300</v>
      </c>
      <c r="E1379" s="9" t="n">
        <v>43415</v>
      </c>
      <c r="F1379" s="9" t="n">
        <v>43422</v>
      </c>
      <c r="G1379" s="9" t="n">
        <v>43432</v>
      </c>
      <c r="H1379" s="10" t="s">
        <v>36</v>
      </c>
      <c r="I1379" s="0" t="n">
        <v>28</v>
      </c>
      <c r="J1379" s="0" t="n">
        <v>19</v>
      </c>
      <c r="K1379" s="0" t="n">
        <v>232</v>
      </c>
      <c r="L1379" s="0" t="n">
        <v>10</v>
      </c>
      <c r="M1379" s="0" t="n">
        <v>7</v>
      </c>
      <c r="N1379" s="11" t="n">
        <v>0.3</v>
      </c>
      <c r="O1379" s="12" t="n">
        <v>692.51</v>
      </c>
      <c r="P1379" s="12" t="n">
        <v>911.2</v>
      </c>
      <c r="Q1379" s="12" t="n">
        <f aca="false">M1379*P1379*(1-N1379)</f>
        <v>4464.88</v>
      </c>
      <c r="R1379" s="12" t="n">
        <f aca="false">M1379*O1379</f>
        <v>4847.57</v>
      </c>
      <c r="S1379" s="12" t="n">
        <f aca="false">Q1379-R1379</f>
        <v>-382.69</v>
      </c>
      <c r="T1379" s="11" t="n">
        <f aca="false">IFERROR(S1379/Q1379,0)</f>
        <v>-0.0857111501316944</v>
      </c>
      <c r="U1379" s="13" t="n">
        <f aca="false">F1379-E1379</f>
        <v>7</v>
      </c>
      <c r="V1379" s="13" t="n">
        <f aca="false">G1379-F1379</f>
        <v>10</v>
      </c>
      <c r="W1379" s="13" t="n">
        <f aca="false">G1379-E1379</f>
        <v>17</v>
      </c>
      <c r="X1379" s="10" t="n">
        <f aca="false">YEAR(E1379)</f>
        <v>2018</v>
      </c>
      <c r="Y1379" s="0" t="str">
        <f aca="false">TEXT(E1379,"yyyy-mm")</f>
        <v>2018-11</v>
      </c>
      <c r="Z1379" s="0" t="str">
        <f aca="false">"Q"&amp;ROUNDUP(MONTH(E1379)/3,0)&amp;"-"&amp;YEAR(E1379)</f>
        <v>Q4-2018</v>
      </c>
    </row>
    <row r="1380" customFormat="false" ht="14.25" hidden="false" customHeight="false" outlineLevel="0" collapsed="false">
      <c r="A1380" s="0" t="s">
        <v>1422</v>
      </c>
      <c r="B1380" s="0" t="s">
        <v>34</v>
      </c>
      <c r="C1380" s="0" t="s">
        <v>35</v>
      </c>
      <c r="D1380" s="9" t="n">
        <v>43300</v>
      </c>
      <c r="E1380" s="9" t="n">
        <v>43415</v>
      </c>
      <c r="F1380" s="9" t="n">
        <v>43434</v>
      </c>
      <c r="G1380" s="9" t="n">
        <v>43436</v>
      </c>
      <c r="H1380" s="10" t="s">
        <v>36</v>
      </c>
      <c r="I1380" s="0" t="n">
        <v>8</v>
      </c>
      <c r="J1380" s="0" t="n">
        <v>28</v>
      </c>
      <c r="K1380" s="0" t="n">
        <v>253</v>
      </c>
      <c r="L1380" s="0" t="n">
        <v>37</v>
      </c>
      <c r="M1380" s="0" t="n">
        <v>1</v>
      </c>
      <c r="N1380" s="11" t="n">
        <v>0.075</v>
      </c>
      <c r="O1380" s="12" t="n">
        <v>688.02</v>
      </c>
      <c r="P1380" s="12" t="n">
        <v>1092.1</v>
      </c>
      <c r="Q1380" s="12" t="n">
        <f aca="false">M1380*P1380*(1-N1380)</f>
        <v>1010.1925</v>
      </c>
      <c r="R1380" s="12" t="n">
        <f aca="false">M1380*O1380</f>
        <v>688.02</v>
      </c>
      <c r="S1380" s="12" t="n">
        <f aca="false">Q1380-R1380</f>
        <v>322.1725</v>
      </c>
      <c r="T1380" s="11" t="n">
        <f aca="false">IFERROR(S1380/Q1380,0)</f>
        <v>0.318921888649936</v>
      </c>
      <c r="U1380" s="13" t="n">
        <f aca="false">F1380-E1380</f>
        <v>19</v>
      </c>
      <c r="V1380" s="13" t="n">
        <f aca="false">G1380-F1380</f>
        <v>2</v>
      </c>
      <c r="W1380" s="13" t="n">
        <f aca="false">G1380-E1380</f>
        <v>21</v>
      </c>
      <c r="X1380" s="10" t="n">
        <f aca="false">YEAR(E1380)</f>
        <v>2018</v>
      </c>
      <c r="Y1380" s="0" t="str">
        <f aca="false">TEXT(E1380,"yyyy-mm")</f>
        <v>2018-11</v>
      </c>
      <c r="Z1380" s="0" t="str">
        <f aca="false">"Q"&amp;ROUNDUP(MONTH(E1380)/3,0)&amp;"-"&amp;YEAR(E1380)</f>
        <v>Q4-2018</v>
      </c>
    </row>
    <row r="1381" customFormat="false" ht="14.25" hidden="false" customHeight="false" outlineLevel="0" collapsed="false">
      <c r="A1381" s="0" t="s">
        <v>1423</v>
      </c>
      <c r="B1381" s="0" t="s">
        <v>34</v>
      </c>
      <c r="C1381" s="0" t="s">
        <v>46</v>
      </c>
      <c r="D1381" s="9" t="n">
        <v>43300</v>
      </c>
      <c r="E1381" s="9" t="n">
        <v>43415</v>
      </c>
      <c r="F1381" s="9" t="n">
        <v>43429</v>
      </c>
      <c r="G1381" s="9" t="n">
        <v>43437</v>
      </c>
      <c r="H1381" s="10" t="s">
        <v>36</v>
      </c>
      <c r="I1381" s="0" t="n">
        <v>7</v>
      </c>
      <c r="J1381" s="0" t="n">
        <v>32</v>
      </c>
      <c r="K1381" s="0" t="n">
        <v>286</v>
      </c>
      <c r="L1381" s="0" t="n">
        <v>45</v>
      </c>
      <c r="M1381" s="0" t="n">
        <v>7</v>
      </c>
      <c r="N1381" s="11" t="n">
        <v>0.4</v>
      </c>
      <c r="O1381" s="12" t="n">
        <v>1417.99</v>
      </c>
      <c r="P1381" s="12" t="n">
        <v>1916.2</v>
      </c>
      <c r="Q1381" s="12" t="n">
        <f aca="false">M1381*P1381*(1-N1381)</f>
        <v>8048.04</v>
      </c>
      <c r="R1381" s="12" t="n">
        <f aca="false">M1381*O1381</f>
        <v>9925.93</v>
      </c>
      <c r="S1381" s="12" t="n">
        <f aca="false">Q1381-R1381</f>
        <v>-1877.89</v>
      </c>
      <c r="T1381" s="11" t="n">
        <f aca="false">IFERROR(S1381/Q1381,0)</f>
        <v>-0.233335072887312</v>
      </c>
      <c r="U1381" s="13" t="n">
        <f aca="false">F1381-E1381</f>
        <v>14</v>
      </c>
      <c r="V1381" s="13" t="n">
        <f aca="false">G1381-F1381</f>
        <v>8</v>
      </c>
      <c r="W1381" s="13" t="n">
        <f aca="false">G1381-E1381</f>
        <v>22</v>
      </c>
      <c r="X1381" s="10" t="n">
        <f aca="false">YEAR(E1381)</f>
        <v>2018</v>
      </c>
      <c r="Y1381" s="0" t="str">
        <f aca="false">TEXT(E1381,"yyyy-mm")</f>
        <v>2018-11</v>
      </c>
      <c r="Z1381" s="0" t="str">
        <f aca="false">"Q"&amp;ROUNDUP(MONTH(E1381)/3,0)&amp;"-"&amp;YEAR(E1381)</f>
        <v>Q4-2018</v>
      </c>
    </row>
    <row r="1382" customFormat="false" ht="14.25" hidden="false" customHeight="false" outlineLevel="0" collapsed="false">
      <c r="A1382" s="0" t="s">
        <v>1424</v>
      </c>
      <c r="B1382" s="0" t="s">
        <v>34</v>
      </c>
      <c r="C1382" s="0" t="s">
        <v>39</v>
      </c>
      <c r="D1382" s="9" t="n">
        <v>43300</v>
      </c>
      <c r="E1382" s="9" t="n">
        <v>43415</v>
      </c>
      <c r="F1382" s="9" t="n">
        <v>43441</v>
      </c>
      <c r="G1382" s="9" t="n">
        <v>43448</v>
      </c>
      <c r="H1382" s="10" t="s">
        <v>36</v>
      </c>
      <c r="I1382" s="0" t="n">
        <v>4</v>
      </c>
      <c r="J1382" s="0" t="n">
        <v>33</v>
      </c>
      <c r="K1382" s="0" t="n">
        <v>149</v>
      </c>
      <c r="L1382" s="0" t="n">
        <v>39</v>
      </c>
      <c r="M1382" s="0" t="n">
        <v>7</v>
      </c>
      <c r="N1382" s="11" t="n">
        <v>0.075</v>
      </c>
      <c r="O1382" s="12" t="n">
        <v>4044.66</v>
      </c>
      <c r="P1382" s="12" t="n">
        <v>5252.8</v>
      </c>
      <c r="Q1382" s="12" t="n">
        <f aca="false">M1382*P1382*(1-N1382)</f>
        <v>34011.88</v>
      </c>
      <c r="R1382" s="12" t="n">
        <f aca="false">M1382*O1382</f>
        <v>28312.62</v>
      </c>
      <c r="S1382" s="12" t="n">
        <f aca="false">Q1382-R1382</f>
        <v>5699.26</v>
      </c>
      <c r="T1382" s="11" t="n">
        <f aca="false">IFERROR(S1382/Q1382,0)</f>
        <v>0.167566744325806</v>
      </c>
      <c r="U1382" s="13" t="n">
        <f aca="false">F1382-E1382</f>
        <v>26</v>
      </c>
      <c r="V1382" s="13" t="n">
        <f aca="false">G1382-F1382</f>
        <v>7</v>
      </c>
      <c r="W1382" s="13" t="n">
        <f aca="false">G1382-E1382</f>
        <v>33</v>
      </c>
      <c r="X1382" s="10" t="n">
        <f aca="false">YEAR(E1382)</f>
        <v>2018</v>
      </c>
      <c r="Y1382" s="0" t="str">
        <f aca="false">TEXT(E1382,"yyyy-mm")</f>
        <v>2018-11</v>
      </c>
      <c r="Z1382" s="0" t="str">
        <f aca="false">"Q"&amp;ROUNDUP(MONTH(E1382)/3,0)&amp;"-"&amp;YEAR(E1382)</f>
        <v>Q4-2018</v>
      </c>
    </row>
    <row r="1383" customFormat="false" ht="14.25" hidden="false" customHeight="false" outlineLevel="0" collapsed="false">
      <c r="A1383" s="0" t="s">
        <v>1425</v>
      </c>
      <c r="B1383" s="0" t="s">
        <v>34</v>
      </c>
      <c r="C1383" s="0" t="s">
        <v>46</v>
      </c>
      <c r="D1383" s="9" t="n">
        <v>43300</v>
      </c>
      <c r="E1383" s="9" t="n">
        <v>43415</v>
      </c>
      <c r="F1383" s="9" t="n">
        <v>43439</v>
      </c>
      <c r="G1383" s="9" t="n">
        <v>43446</v>
      </c>
      <c r="H1383" s="10" t="s">
        <v>36</v>
      </c>
      <c r="I1383" s="0" t="n">
        <v>1</v>
      </c>
      <c r="J1383" s="0" t="n">
        <v>8</v>
      </c>
      <c r="K1383" s="0" t="n">
        <v>279</v>
      </c>
      <c r="L1383" s="0" t="n">
        <v>14</v>
      </c>
      <c r="M1383" s="0" t="n">
        <v>2</v>
      </c>
      <c r="N1383" s="11" t="n">
        <v>0.1</v>
      </c>
      <c r="O1383" s="12" t="n">
        <v>121.2</v>
      </c>
      <c r="P1383" s="12" t="n">
        <v>180.9</v>
      </c>
      <c r="Q1383" s="12" t="n">
        <f aca="false">M1383*P1383*(1-N1383)</f>
        <v>325.62</v>
      </c>
      <c r="R1383" s="12" t="n">
        <f aca="false">M1383*O1383</f>
        <v>242.4</v>
      </c>
      <c r="S1383" s="12" t="n">
        <f aca="false">Q1383-R1383</f>
        <v>83.22</v>
      </c>
      <c r="T1383" s="11" t="n">
        <f aca="false">IFERROR(S1383/Q1383,0)</f>
        <v>0.255573981942141</v>
      </c>
      <c r="U1383" s="13" t="n">
        <f aca="false">F1383-E1383</f>
        <v>24</v>
      </c>
      <c r="V1383" s="13" t="n">
        <f aca="false">G1383-F1383</f>
        <v>7</v>
      </c>
      <c r="W1383" s="13" t="n">
        <f aca="false">G1383-E1383</f>
        <v>31</v>
      </c>
      <c r="X1383" s="10" t="n">
        <f aca="false">YEAR(E1383)</f>
        <v>2018</v>
      </c>
      <c r="Y1383" s="0" t="str">
        <f aca="false">TEXT(E1383,"yyyy-mm")</f>
        <v>2018-11</v>
      </c>
      <c r="Z1383" s="0" t="str">
        <f aca="false">"Q"&amp;ROUNDUP(MONTH(E1383)/3,0)&amp;"-"&amp;YEAR(E1383)</f>
        <v>Q4-2018</v>
      </c>
    </row>
    <row r="1384" customFormat="false" ht="14.25" hidden="false" customHeight="false" outlineLevel="0" collapsed="false">
      <c r="A1384" s="0" t="s">
        <v>1426</v>
      </c>
      <c r="B1384" s="0" t="s">
        <v>38</v>
      </c>
      <c r="C1384" s="0" t="s">
        <v>79</v>
      </c>
      <c r="D1384" s="9" t="n">
        <v>43300</v>
      </c>
      <c r="E1384" s="9" t="n">
        <v>43416</v>
      </c>
      <c r="F1384" s="9" t="n">
        <v>43430</v>
      </c>
      <c r="G1384" s="9" t="n">
        <v>43436</v>
      </c>
      <c r="H1384" s="10" t="s">
        <v>36</v>
      </c>
      <c r="I1384" s="0" t="n">
        <v>19</v>
      </c>
      <c r="J1384" s="0" t="n">
        <v>35</v>
      </c>
      <c r="K1384" s="0" t="n">
        <v>64</v>
      </c>
      <c r="L1384" s="0" t="n">
        <v>4</v>
      </c>
      <c r="M1384" s="0" t="n">
        <v>2</v>
      </c>
      <c r="N1384" s="11" t="n">
        <v>0.1</v>
      </c>
      <c r="O1384" s="12" t="n">
        <v>2763.82</v>
      </c>
      <c r="P1384" s="12" t="n">
        <v>3892.7</v>
      </c>
      <c r="Q1384" s="12" t="n">
        <f aca="false">M1384*P1384*(1-N1384)</f>
        <v>7006.86</v>
      </c>
      <c r="R1384" s="12" t="n">
        <f aca="false">M1384*O1384</f>
        <v>5527.64</v>
      </c>
      <c r="S1384" s="12" t="n">
        <f aca="false">Q1384-R1384</f>
        <v>1479.22</v>
      </c>
      <c r="T1384" s="11" t="n">
        <f aca="false">IFERROR(S1384/Q1384,0)</f>
        <v>0.211110254807431</v>
      </c>
      <c r="U1384" s="13" t="n">
        <f aca="false">F1384-E1384</f>
        <v>14</v>
      </c>
      <c r="V1384" s="13" t="n">
        <f aca="false">G1384-F1384</f>
        <v>6</v>
      </c>
      <c r="W1384" s="13" t="n">
        <f aca="false">G1384-E1384</f>
        <v>20</v>
      </c>
      <c r="X1384" s="10" t="n">
        <f aca="false">YEAR(E1384)</f>
        <v>2018</v>
      </c>
      <c r="Y1384" s="0" t="str">
        <f aca="false">TEXT(E1384,"yyyy-mm")</f>
        <v>2018-11</v>
      </c>
      <c r="Z1384" s="0" t="str">
        <f aca="false">"Q"&amp;ROUNDUP(MONTH(E1384)/3,0)&amp;"-"&amp;YEAR(E1384)</f>
        <v>Q4-2018</v>
      </c>
    </row>
    <row r="1385" customFormat="false" ht="14.25" hidden="false" customHeight="false" outlineLevel="0" collapsed="false">
      <c r="A1385" s="0" t="s">
        <v>1427</v>
      </c>
      <c r="B1385" s="0" t="s">
        <v>43</v>
      </c>
      <c r="C1385" s="0" t="s">
        <v>58</v>
      </c>
      <c r="D1385" s="9" t="n">
        <v>43300</v>
      </c>
      <c r="E1385" s="9" t="n">
        <v>43416</v>
      </c>
      <c r="F1385" s="9" t="n">
        <v>43429</v>
      </c>
      <c r="G1385" s="9" t="n">
        <v>43432</v>
      </c>
      <c r="H1385" s="10" t="s">
        <v>36</v>
      </c>
      <c r="I1385" s="0" t="n">
        <v>26</v>
      </c>
      <c r="J1385" s="0" t="n">
        <v>48</v>
      </c>
      <c r="K1385" s="0" t="n">
        <v>344</v>
      </c>
      <c r="L1385" s="0" t="n">
        <v>39</v>
      </c>
      <c r="M1385" s="0" t="n">
        <v>4</v>
      </c>
      <c r="N1385" s="11" t="n">
        <v>0.15</v>
      </c>
      <c r="O1385" s="12" t="n">
        <v>180.97</v>
      </c>
      <c r="P1385" s="12" t="n">
        <v>247.9</v>
      </c>
      <c r="Q1385" s="12" t="n">
        <f aca="false">M1385*P1385*(1-N1385)</f>
        <v>842.86</v>
      </c>
      <c r="R1385" s="12" t="n">
        <f aca="false">M1385*O1385</f>
        <v>723.88</v>
      </c>
      <c r="S1385" s="12" t="n">
        <f aca="false">Q1385-R1385</f>
        <v>118.98</v>
      </c>
      <c r="T1385" s="11" t="n">
        <f aca="false">IFERROR(S1385/Q1385,0)</f>
        <v>0.141162233348362</v>
      </c>
      <c r="U1385" s="13" t="n">
        <f aca="false">F1385-E1385</f>
        <v>13</v>
      </c>
      <c r="V1385" s="13" t="n">
        <f aca="false">G1385-F1385</f>
        <v>3</v>
      </c>
      <c r="W1385" s="13" t="n">
        <f aca="false">G1385-E1385</f>
        <v>16</v>
      </c>
      <c r="X1385" s="10" t="n">
        <f aca="false">YEAR(E1385)</f>
        <v>2018</v>
      </c>
      <c r="Y1385" s="0" t="str">
        <f aca="false">TEXT(E1385,"yyyy-mm")</f>
        <v>2018-11</v>
      </c>
      <c r="Z1385" s="0" t="str">
        <f aca="false">"Q"&amp;ROUNDUP(MONTH(E1385)/3,0)&amp;"-"&amp;YEAR(E1385)</f>
        <v>Q4-2018</v>
      </c>
    </row>
    <row r="1386" customFormat="false" ht="14.25" hidden="false" customHeight="false" outlineLevel="0" collapsed="false">
      <c r="A1386" s="0" t="s">
        <v>1428</v>
      </c>
      <c r="B1386" s="0" t="s">
        <v>34</v>
      </c>
      <c r="C1386" s="0" t="s">
        <v>39</v>
      </c>
      <c r="D1386" s="9" t="n">
        <v>43300</v>
      </c>
      <c r="E1386" s="9" t="n">
        <v>43416</v>
      </c>
      <c r="F1386" s="9" t="n">
        <v>43430</v>
      </c>
      <c r="G1386" s="9" t="n">
        <v>43436</v>
      </c>
      <c r="H1386" s="10" t="s">
        <v>36</v>
      </c>
      <c r="I1386" s="0" t="n">
        <v>1</v>
      </c>
      <c r="J1386" s="0" t="n">
        <v>39</v>
      </c>
      <c r="K1386" s="0" t="n">
        <v>119</v>
      </c>
      <c r="L1386" s="0" t="n">
        <v>9</v>
      </c>
      <c r="M1386" s="0" t="n">
        <v>6</v>
      </c>
      <c r="N1386" s="11" t="n">
        <v>0.05</v>
      </c>
      <c r="O1386" s="12" t="n">
        <v>2707.07</v>
      </c>
      <c r="P1386" s="12" t="n">
        <v>3658.2</v>
      </c>
      <c r="Q1386" s="12" t="n">
        <f aca="false">M1386*P1386*(1-N1386)</f>
        <v>20851.74</v>
      </c>
      <c r="R1386" s="12" t="n">
        <f aca="false">M1386*O1386</f>
        <v>16242.42</v>
      </c>
      <c r="S1386" s="12" t="n">
        <f aca="false">Q1386-R1386</f>
        <v>4609.32</v>
      </c>
      <c r="T1386" s="11" t="n">
        <f aca="false">IFERROR(S1386/Q1386,0)</f>
        <v>0.221052056087406</v>
      </c>
      <c r="U1386" s="13" t="n">
        <f aca="false">F1386-E1386</f>
        <v>14</v>
      </c>
      <c r="V1386" s="13" t="n">
        <f aca="false">G1386-F1386</f>
        <v>6</v>
      </c>
      <c r="W1386" s="13" t="n">
        <f aca="false">G1386-E1386</f>
        <v>20</v>
      </c>
      <c r="X1386" s="10" t="n">
        <f aca="false">YEAR(E1386)</f>
        <v>2018</v>
      </c>
      <c r="Y1386" s="0" t="str">
        <f aca="false">TEXT(E1386,"yyyy-mm")</f>
        <v>2018-11</v>
      </c>
      <c r="Z1386" s="0" t="str">
        <f aca="false">"Q"&amp;ROUNDUP(MONTH(E1386)/3,0)&amp;"-"&amp;YEAR(E1386)</f>
        <v>Q4-2018</v>
      </c>
    </row>
    <row r="1387" customFormat="false" ht="14.25" hidden="false" customHeight="false" outlineLevel="0" collapsed="false">
      <c r="A1387" s="0" t="s">
        <v>1429</v>
      </c>
      <c r="B1387" s="0" t="s">
        <v>41</v>
      </c>
      <c r="C1387" s="0" t="s">
        <v>48</v>
      </c>
      <c r="D1387" s="9" t="n">
        <v>43300</v>
      </c>
      <c r="E1387" s="9" t="n">
        <v>43416</v>
      </c>
      <c r="F1387" s="9" t="n">
        <v>43442</v>
      </c>
      <c r="G1387" s="9" t="n">
        <v>43449</v>
      </c>
      <c r="H1387" s="10" t="s">
        <v>36</v>
      </c>
      <c r="I1387" s="0" t="n">
        <v>22</v>
      </c>
      <c r="J1387" s="0" t="n">
        <v>48</v>
      </c>
      <c r="K1387" s="0" t="n">
        <v>26</v>
      </c>
      <c r="L1387" s="0" t="n">
        <v>25</v>
      </c>
      <c r="M1387" s="0" t="n">
        <v>7</v>
      </c>
      <c r="N1387" s="11" t="n">
        <v>0.05</v>
      </c>
      <c r="O1387" s="12" t="n">
        <v>3712.07</v>
      </c>
      <c r="P1387" s="12" t="n">
        <v>6512.4</v>
      </c>
      <c r="Q1387" s="12" t="n">
        <f aca="false">M1387*P1387*(1-N1387)</f>
        <v>43307.46</v>
      </c>
      <c r="R1387" s="12" t="n">
        <f aca="false">M1387*O1387</f>
        <v>25984.49</v>
      </c>
      <c r="S1387" s="12" t="n">
        <f aca="false">Q1387-R1387</f>
        <v>17322.97</v>
      </c>
      <c r="T1387" s="11" t="n">
        <f aca="false">IFERROR(S1387/Q1387,0)</f>
        <v>0.39999967673006</v>
      </c>
      <c r="U1387" s="13" t="n">
        <f aca="false">F1387-E1387</f>
        <v>26</v>
      </c>
      <c r="V1387" s="13" t="n">
        <f aca="false">G1387-F1387</f>
        <v>7</v>
      </c>
      <c r="W1387" s="13" t="n">
        <f aca="false">G1387-E1387</f>
        <v>33</v>
      </c>
      <c r="X1387" s="10" t="n">
        <f aca="false">YEAR(E1387)</f>
        <v>2018</v>
      </c>
      <c r="Y1387" s="0" t="str">
        <f aca="false">TEXT(E1387,"yyyy-mm")</f>
        <v>2018-11</v>
      </c>
      <c r="Z1387" s="0" t="str">
        <f aca="false">"Q"&amp;ROUNDUP(MONTH(E1387)/3,0)&amp;"-"&amp;YEAR(E1387)</f>
        <v>Q4-2018</v>
      </c>
    </row>
    <row r="1388" customFormat="false" ht="14.25" hidden="false" customHeight="false" outlineLevel="0" collapsed="false">
      <c r="A1388" s="0" t="s">
        <v>1430</v>
      </c>
      <c r="B1388" s="0" t="s">
        <v>34</v>
      </c>
      <c r="C1388" s="0" t="s">
        <v>39</v>
      </c>
      <c r="D1388" s="9" t="n">
        <v>43300</v>
      </c>
      <c r="E1388" s="9" t="n">
        <v>43416</v>
      </c>
      <c r="F1388" s="9" t="n">
        <v>43424</v>
      </c>
      <c r="G1388" s="9" t="n">
        <v>43425</v>
      </c>
      <c r="H1388" s="10" t="s">
        <v>36</v>
      </c>
      <c r="I1388" s="0" t="n">
        <v>5</v>
      </c>
      <c r="J1388" s="0" t="n">
        <v>8</v>
      </c>
      <c r="K1388" s="0" t="n">
        <v>110</v>
      </c>
      <c r="L1388" s="0" t="n">
        <v>31</v>
      </c>
      <c r="M1388" s="0" t="n">
        <v>5</v>
      </c>
      <c r="N1388" s="11" t="n">
        <v>0.05</v>
      </c>
      <c r="O1388" s="12" t="n">
        <v>815.12</v>
      </c>
      <c r="P1388" s="12" t="n">
        <v>1031.8</v>
      </c>
      <c r="Q1388" s="12" t="n">
        <f aca="false">M1388*P1388*(1-N1388)</f>
        <v>4901.05</v>
      </c>
      <c r="R1388" s="12" t="n">
        <f aca="false">M1388*O1388</f>
        <v>4075.6</v>
      </c>
      <c r="S1388" s="12" t="n">
        <f aca="false">Q1388-R1388</f>
        <v>825.45</v>
      </c>
      <c r="T1388" s="11" t="n">
        <f aca="false">IFERROR(S1388/Q1388,0)</f>
        <v>0.168423093010681</v>
      </c>
      <c r="U1388" s="13" t="n">
        <f aca="false">F1388-E1388</f>
        <v>8</v>
      </c>
      <c r="V1388" s="13" t="n">
        <f aca="false">G1388-F1388</f>
        <v>1</v>
      </c>
      <c r="W1388" s="13" t="n">
        <f aca="false">G1388-E1388</f>
        <v>9</v>
      </c>
      <c r="X1388" s="10" t="n">
        <f aca="false">YEAR(E1388)</f>
        <v>2018</v>
      </c>
      <c r="Y1388" s="0" t="str">
        <f aca="false">TEXT(E1388,"yyyy-mm")</f>
        <v>2018-11</v>
      </c>
      <c r="Z1388" s="0" t="str">
        <f aca="false">"Q"&amp;ROUNDUP(MONTH(E1388)/3,0)&amp;"-"&amp;YEAR(E1388)</f>
        <v>Q4-2018</v>
      </c>
    </row>
    <row r="1389" customFormat="false" ht="14.25" hidden="false" customHeight="false" outlineLevel="0" collapsed="false">
      <c r="A1389" s="0" t="s">
        <v>1431</v>
      </c>
      <c r="B1389" s="0" t="s">
        <v>34</v>
      </c>
      <c r="C1389" s="0" t="s">
        <v>35</v>
      </c>
      <c r="D1389" s="9" t="n">
        <v>43300</v>
      </c>
      <c r="E1389" s="9" t="n">
        <v>43416</v>
      </c>
      <c r="F1389" s="9" t="n">
        <v>43434</v>
      </c>
      <c r="G1389" s="9" t="n">
        <v>43439</v>
      </c>
      <c r="H1389" s="10" t="s">
        <v>36</v>
      </c>
      <c r="I1389" s="0" t="n">
        <v>7</v>
      </c>
      <c r="J1389" s="0" t="n">
        <v>16</v>
      </c>
      <c r="K1389" s="0" t="n">
        <v>239</v>
      </c>
      <c r="L1389" s="0" t="n">
        <v>23</v>
      </c>
      <c r="M1389" s="0" t="n">
        <v>7</v>
      </c>
      <c r="N1389" s="11" t="n">
        <v>0.05</v>
      </c>
      <c r="O1389" s="12" t="n">
        <v>1527.33</v>
      </c>
      <c r="P1389" s="12" t="n">
        <v>1862.6</v>
      </c>
      <c r="Q1389" s="12" t="n">
        <f aca="false">M1389*P1389*(1-N1389)</f>
        <v>12386.29</v>
      </c>
      <c r="R1389" s="12" t="n">
        <f aca="false">M1389*O1389</f>
        <v>10691.31</v>
      </c>
      <c r="S1389" s="12" t="n">
        <f aca="false">Q1389-R1389</f>
        <v>1694.98</v>
      </c>
      <c r="T1389" s="11" t="n">
        <f aca="false">IFERROR(S1389/Q1389,0)</f>
        <v>0.136843235545107</v>
      </c>
      <c r="U1389" s="13" t="n">
        <f aca="false">F1389-E1389</f>
        <v>18</v>
      </c>
      <c r="V1389" s="13" t="n">
        <f aca="false">G1389-F1389</f>
        <v>5</v>
      </c>
      <c r="W1389" s="13" t="n">
        <f aca="false">G1389-E1389</f>
        <v>23</v>
      </c>
      <c r="X1389" s="10" t="n">
        <f aca="false">YEAR(E1389)</f>
        <v>2018</v>
      </c>
      <c r="Y1389" s="0" t="str">
        <f aca="false">TEXT(E1389,"yyyy-mm")</f>
        <v>2018-11</v>
      </c>
      <c r="Z1389" s="0" t="str">
        <f aca="false">"Q"&amp;ROUNDUP(MONTH(E1389)/3,0)&amp;"-"&amp;YEAR(E1389)</f>
        <v>Q4-2018</v>
      </c>
    </row>
    <row r="1390" customFormat="false" ht="14.25" hidden="false" customHeight="false" outlineLevel="0" collapsed="false">
      <c r="A1390" s="0" t="s">
        <v>1432</v>
      </c>
      <c r="B1390" s="0" t="s">
        <v>41</v>
      </c>
      <c r="C1390" s="0" t="s">
        <v>79</v>
      </c>
      <c r="D1390" s="9" t="n">
        <v>43300</v>
      </c>
      <c r="E1390" s="9" t="n">
        <v>43416</v>
      </c>
      <c r="F1390" s="9" t="n">
        <v>43444</v>
      </c>
      <c r="G1390" s="9" t="n">
        <v>43453</v>
      </c>
      <c r="H1390" s="10" t="s">
        <v>36</v>
      </c>
      <c r="I1390" s="0" t="n">
        <v>23</v>
      </c>
      <c r="J1390" s="0" t="n">
        <v>37</v>
      </c>
      <c r="K1390" s="0" t="n">
        <v>60</v>
      </c>
      <c r="L1390" s="0" t="n">
        <v>10</v>
      </c>
      <c r="M1390" s="0" t="n">
        <v>1</v>
      </c>
      <c r="N1390" s="11" t="n">
        <v>0.1</v>
      </c>
      <c r="O1390" s="12" t="n">
        <v>1206.2</v>
      </c>
      <c r="P1390" s="12" t="n">
        <v>2365.1</v>
      </c>
      <c r="Q1390" s="12" t="n">
        <f aca="false">M1390*P1390*(1-N1390)</f>
        <v>2128.59</v>
      </c>
      <c r="R1390" s="12" t="n">
        <f aca="false">M1390*O1390</f>
        <v>1206.2</v>
      </c>
      <c r="S1390" s="12" t="n">
        <f aca="false">Q1390-R1390</f>
        <v>922.39</v>
      </c>
      <c r="T1390" s="11" t="n">
        <f aca="false">IFERROR(S1390/Q1390,0)</f>
        <v>0.433333803127892</v>
      </c>
      <c r="U1390" s="13" t="n">
        <f aca="false">F1390-E1390</f>
        <v>28</v>
      </c>
      <c r="V1390" s="13" t="n">
        <f aca="false">G1390-F1390</f>
        <v>9</v>
      </c>
      <c r="W1390" s="13" t="n">
        <f aca="false">G1390-E1390</f>
        <v>37</v>
      </c>
      <c r="X1390" s="10" t="n">
        <f aca="false">YEAR(E1390)</f>
        <v>2018</v>
      </c>
      <c r="Y1390" s="0" t="str">
        <f aca="false">TEXT(E1390,"yyyy-mm")</f>
        <v>2018-11</v>
      </c>
      <c r="Z1390" s="0" t="str">
        <f aca="false">"Q"&amp;ROUNDUP(MONTH(E1390)/3,0)&amp;"-"&amp;YEAR(E1390)</f>
        <v>Q4-2018</v>
      </c>
    </row>
    <row r="1391" customFormat="false" ht="14.25" hidden="false" customHeight="false" outlineLevel="0" collapsed="false">
      <c r="A1391" s="0" t="s">
        <v>1433</v>
      </c>
      <c r="B1391" s="0" t="s">
        <v>34</v>
      </c>
      <c r="C1391" s="0" t="s">
        <v>46</v>
      </c>
      <c r="D1391" s="9" t="n">
        <v>43300</v>
      </c>
      <c r="E1391" s="9" t="n">
        <v>43417</v>
      </c>
      <c r="F1391" s="9" t="n">
        <v>43427</v>
      </c>
      <c r="G1391" s="9" t="n">
        <v>43431</v>
      </c>
      <c r="H1391" s="10" t="s">
        <v>36</v>
      </c>
      <c r="I1391" s="0" t="n">
        <v>9</v>
      </c>
      <c r="J1391" s="0" t="n">
        <v>13</v>
      </c>
      <c r="K1391" s="0" t="n">
        <v>323</v>
      </c>
      <c r="L1391" s="0" t="n">
        <v>27</v>
      </c>
      <c r="M1391" s="0" t="n">
        <v>3</v>
      </c>
      <c r="N1391" s="11" t="n">
        <v>0.4</v>
      </c>
      <c r="O1391" s="12" t="n">
        <v>190.55</v>
      </c>
      <c r="P1391" s="12" t="n">
        <v>241.2</v>
      </c>
      <c r="Q1391" s="12" t="n">
        <f aca="false">M1391*P1391*(1-N1391)</f>
        <v>434.16</v>
      </c>
      <c r="R1391" s="12" t="n">
        <f aca="false">M1391*O1391</f>
        <v>571.65</v>
      </c>
      <c r="S1391" s="12" t="n">
        <f aca="false">Q1391-R1391</f>
        <v>-137.49</v>
      </c>
      <c r="T1391" s="11" t="n">
        <f aca="false">IFERROR(S1391/Q1391,0)</f>
        <v>-0.316680486456606</v>
      </c>
      <c r="U1391" s="13" t="n">
        <f aca="false">F1391-E1391</f>
        <v>10</v>
      </c>
      <c r="V1391" s="13" t="n">
        <f aca="false">G1391-F1391</f>
        <v>4</v>
      </c>
      <c r="W1391" s="13" t="n">
        <f aca="false">G1391-E1391</f>
        <v>14</v>
      </c>
      <c r="X1391" s="10" t="n">
        <f aca="false">YEAR(E1391)</f>
        <v>2018</v>
      </c>
      <c r="Y1391" s="0" t="str">
        <f aca="false">TEXT(E1391,"yyyy-mm")</f>
        <v>2018-11</v>
      </c>
      <c r="Z1391" s="0" t="str">
        <f aca="false">"Q"&amp;ROUNDUP(MONTH(E1391)/3,0)&amp;"-"&amp;YEAR(E1391)</f>
        <v>Q4-2018</v>
      </c>
    </row>
    <row r="1392" customFormat="false" ht="14.25" hidden="false" customHeight="false" outlineLevel="0" collapsed="false">
      <c r="A1392" s="0" t="s">
        <v>1434</v>
      </c>
      <c r="B1392" s="0" t="s">
        <v>34</v>
      </c>
      <c r="C1392" s="0" t="s">
        <v>79</v>
      </c>
      <c r="D1392" s="9" t="n">
        <v>43300</v>
      </c>
      <c r="E1392" s="9" t="n">
        <v>43417</v>
      </c>
      <c r="F1392" s="9" t="n">
        <v>43428</v>
      </c>
      <c r="G1392" s="9" t="n">
        <v>43434</v>
      </c>
      <c r="H1392" s="10" t="s">
        <v>36</v>
      </c>
      <c r="I1392" s="0" t="n">
        <v>1</v>
      </c>
      <c r="J1392" s="0" t="n">
        <v>48</v>
      </c>
      <c r="K1392" s="0" t="n">
        <v>60</v>
      </c>
      <c r="L1392" s="0" t="n">
        <v>19</v>
      </c>
      <c r="M1392" s="0" t="n">
        <v>5</v>
      </c>
      <c r="N1392" s="11" t="n">
        <v>0.075</v>
      </c>
      <c r="O1392" s="12" t="n">
        <v>693.45</v>
      </c>
      <c r="P1392" s="12" t="n">
        <v>1005</v>
      </c>
      <c r="Q1392" s="12" t="n">
        <f aca="false">M1392*P1392*(1-N1392)</f>
        <v>4648.125</v>
      </c>
      <c r="R1392" s="12" t="n">
        <f aca="false">M1392*O1392</f>
        <v>3467.25</v>
      </c>
      <c r="S1392" s="12" t="n">
        <f aca="false">Q1392-R1392</f>
        <v>1180.875</v>
      </c>
      <c r="T1392" s="11" t="n">
        <f aca="false">IFERROR(S1392/Q1392,0)</f>
        <v>0.254054054054054</v>
      </c>
      <c r="U1392" s="13" t="n">
        <f aca="false">F1392-E1392</f>
        <v>11</v>
      </c>
      <c r="V1392" s="13" t="n">
        <f aca="false">G1392-F1392</f>
        <v>6</v>
      </c>
      <c r="W1392" s="13" t="n">
        <f aca="false">G1392-E1392</f>
        <v>17</v>
      </c>
      <c r="X1392" s="10" t="n">
        <f aca="false">YEAR(E1392)</f>
        <v>2018</v>
      </c>
      <c r="Y1392" s="0" t="str">
        <f aca="false">TEXT(E1392,"yyyy-mm")</f>
        <v>2018-11</v>
      </c>
      <c r="Z1392" s="0" t="str">
        <f aca="false">"Q"&amp;ROUNDUP(MONTH(E1392)/3,0)&amp;"-"&amp;YEAR(E1392)</f>
        <v>Q4-2018</v>
      </c>
    </row>
    <row r="1393" customFormat="false" ht="14.25" hidden="false" customHeight="false" outlineLevel="0" collapsed="false">
      <c r="A1393" s="0" t="s">
        <v>1435</v>
      </c>
      <c r="B1393" s="0" t="s">
        <v>38</v>
      </c>
      <c r="C1393" s="0" t="s">
        <v>39</v>
      </c>
      <c r="D1393" s="9" t="n">
        <v>43300</v>
      </c>
      <c r="E1393" s="9" t="n">
        <v>43417</v>
      </c>
      <c r="F1393" s="9" t="n">
        <v>43438</v>
      </c>
      <c r="G1393" s="9" t="n">
        <v>43446</v>
      </c>
      <c r="H1393" s="10" t="s">
        <v>36</v>
      </c>
      <c r="I1393" s="0" t="n">
        <v>18</v>
      </c>
      <c r="J1393" s="0" t="n">
        <v>48</v>
      </c>
      <c r="K1393" s="0" t="n">
        <v>160</v>
      </c>
      <c r="L1393" s="0" t="n">
        <v>39</v>
      </c>
      <c r="M1393" s="0" t="n">
        <v>8</v>
      </c>
      <c r="N1393" s="11" t="n">
        <v>0.3</v>
      </c>
      <c r="O1393" s="12" t="n">
        <v>500.49</v>
      </c>
      <c r="P1393" s="12" t="n">
        <v>1112.2</v>
      </c>
      <c r="Q1393" s="12" t="n">
        <f aca="false">M1393*P1393*(1-N1393)</f>
        <v>6228.32</v>
      </c>
      <c r="R1393" s="12" t="n">
        <f aca="false">M1393*O1393</f>
        <v>4003.92</v>
      </c>
      <c r="S1393" s="12" t="n">
        <f aca="false">Q1393-R1393</f>
        <v>2224.4</v>
      </c>
      <c r="T1393" s="11" t="n">
        <f aca="false">IFERROR(S1393/Q1393,0)</f>
        <v>0.357142857142857</v>
      </c>
      <c r="U1393" s="13" t="n">
        <f aca="false">F1393-E1393</f>
        <v>21</v>
      </c>
      <c r="V1393" s="13" t="n">
        <f aca="false">G1393-F1393</f>
        <v>8</v>
      </c>
      <c r="W1393" s="13" t="n">
        <f aca="false">G1393-E1393</f>
        <v>29</v>
      </c>
      <c r="X1393" s="10" t="n">
        <f aca="false">YEAR(E1393)</f>
        <v>2018</v>
      </c>
      <c r="Y1393" s="0" t="str">
        <f aca="false">TEXT(E1393,"yyyy-mm")</f>
        <v>2018-11</v>
      </c>
      <c r="Z1393" s="0" t="str">
        <f aca="false">"Q"&amp;ROUNDUP(MONTH(E1393)/3,0)&amp;"-"&amp;YEAR(E1393)</f>
        <v>Q4-2018</v>
      </c>
    </row>
    <row r="1394" customFormat="false" ht="14.25" hidden="false" customHeight="false" outlineLevel="0" collapsed="false">
      <c r="A1394" s="0" t="s">
        <v>1436</v>
      </c>
      <c r="B1394" s="0" t="s">
        <v>34</v>
      </c>
      <c r="C1394" s="0" t="s">
        <v>58</v>
      </c>
      <c r="D1394" s="9" t="n">
        <v>43300</v>
      </c>
      <c r="E1394" s="9" t="n">
        <v>43417</v>
      </c>
      <c r="F1394" s="9" t="n">
        <v>43430</v>
      </c>
      <c r="G1394" s="9" t="n">
        <v>43431</v>
      </c>
      <c r="H1394" s="10" t="s">
        <v>36</v>
      </c>
      <c r="I1394" s="0" t="n">
        <v>3</v>
      </c>
      <c r="J1394" s="0" t="n">
        <v>43</v>
      </c>
      <c r="K1394" s="0" t="n">
        <v>341</v>
      </c>
      <c r="L1394" s="0" t="n">
        <v>28</v>
      </c>
      <c r="M1394" s="0" t="n">
        <v>7</v>
      </c>
      <c r="N1394" s="11" t="n">
        <v>0.05</v>
      </c>
      <c r="O1394" s="12" t="n">
        <v>522.6</v>
      </c>
      <c r="P1394" s="12" t="n">
        <v>1045.2</v>
      </c>
      <c r="Q1394" s="12" t="n">
        <f aca="false">M1394*P1394*(1-N1394)</f>
        <v>6950.58</v>
      </c>
      <c r="R1394" s="12" t="n">
        <f aca="false">M1394*O1394</f>
        <v>3658.2</v>
      </c>
      <c r="S1394" s="12" t="n">
        <f aca="false">Q1394-R1394</f>
        <v>3292.38</v>
      </c>
      <c r="T1394" s="11" t="n">
        <f aca="false">IFERROR(S1394/Q1394,0)</f>
        <v>0.473684210526316</v>
      </c>
      <c r="U1394" s="13" t="n">
        <f aca="false">F1394-E1394</f>
        <v>13</v>
      </c>
      <c r="V1394" s="13" t="n">
        <f aca="false">G1394-F1394</f>
        <v>1</v>
      </c>
      <c r="W1394" s="13" t="n">
        <f aca="false">G1394-E1394</f>
        <v>14</v>
      </c>
      <c r="X1394" s="10" t="n">
        <f aca="false">YEAR(E1394)</f>
        <v>2018</v>
      </c>
      <c r="Y1394" s="0" t="str">
        <f aca="false">TEXT(E1394,"yyyy-mm")</f>
        <v>2018-11</v>
      </c>
      <c r="Z1394" s="0" t="str">
        <f aca="false">"Q"&amp;ROUNDUP(MONTH(E1394)/3,0)&amp;"-"&amp;YEAR(E1394)</f>
        <v>Q4-2018</v>
      </c>
    </row>
    <row r="1395" customFormat="false" ht="14.25" hidden="false" customHeight="false" outlineLevel="0" collapsed="false">
      <c r="A1395" s="0" t="s">
        <v>1437</v>
      </c>
      <c r="B1395" s="0" t="s">
        <v>34</v>
      </c>
      <c r="C1395" s="0" t="s">
        <v>39</v>
      </c>
      <c r="D1395" s="9" t="n">
        <v>43300</v>
      </c>
      <c r="E1395" s="9" t="n">
        <v>43417</v>
      </c>
      <c r="F1395" s="9" t="n">
        <v>43422</v>
      </c>
      <c r="G1395" s="9" t="n">
        <v>43429</v>
      </c>
      <c r="H1395" s="10" t="s">
        <v>36</v>
      </c>
      <c r="I1395" s="0" t="n">
        <v>12</v>
      </c>
      <c r="J1395" s="0" t="n">
        <v>46</v>
      </c>
      <c r="K1395" s="0" t="n">
        <v>172</v>
      </c>
      <c r="L1395" s="0" t="n">
        <v>18</v>
      </c>
      <c r="M1395" s="0" t="n">
        <v>1</v>
      </c>
      <c r="N1395" s="11" t="n">
        <v>0.05</v>
      </c>
      <c r="O1395" s="12" t="n">
        <v>136.01</v>
      </c>
      <c r="P1395" s="12" t="n">
        <v>234.5</v>
      </c>
      <c r="Q1395" s="12" t="n">
        <f aca="false">M1395*P1395*(1-N1395)</f>
        <v>222.775</v>
      </c>
      <c r="R1395" s="12" t="n">
        <f aca="false">M1395*O1395</f>
        <v>136.01</v>
      </c>
      <c r="S1395" s="12" t="n">
        <f aca="false">Q1395-R1395</f>
        <v>86.765</v>
      </c>
      <c r="T1395" s="11" t="n">
        <f aca="false">IFERROR(S1395/Q1395,0)</f>
        <v>0.389473684210526</v>
      </c>
      <c r="U1395" s="13" t="n">
        <f aca="false">F1395-E1395</f>
        <v>5</v>
      </c>
      <c r="V1395" s="13" t="n">
        <f aca="false">G1395-F1395</f>
        <v>7</v>
      </c>
      <c r="W1395" s="13" t="n">
        <f aca="false">G1395-E1395</f>
        <v>12</v>
      </c>
      <c r="X1395" s="10" t="n">
        <f aca="false">YEAR(E1395)</f>
        <v>2018</v>
      </c>
      <c r="Y1395" s="0" t="str">
        <f aca="false">TEXT(E1395,"yyyy-mm")</f>
        <v>2018-11</v>
      </c>
      <c r="Z1395" s="0" t="str">
        <f aca="false">"Q"&amp;ROUNDUP(MONTH(E1395)/3,0)&amp;"-"&amp;YEAR(E1395)</f>
        <v>Q4-2018</v>
      </c>
    </row>
    <row r="1396" customFormat="false" ht="14.25" hidden="false" customHeight="false" outlineLevel="0" collapsed="false">
      <c r="A1396" s="0" t="s">
        <v>1438</v>
      </c>
      <c r="B1396" s="0" t="s">
        <v>34</v>
      </c>
      <c r="C1396" s="0" t="s">
        <v>58</v>
      </c>
      <c r="D1396" s="9" t="n">
        <v>43300</v>
      </c>
      <c r="E1396" s="9" t="n">
        <v>43417</v>
      </c>
      <c r="F1396" s="9" t="n">
        <v>43426</v>
      </c>
      <c r="G1396" s="9" t="n">
        <v>43431</v>
      </c>
      <c r="H1396" s="10" t="s">
        <v>36</v>
      </c>
      <c r="I1396" s="0" t="n">
        <v>3</v>
      </c>
      <c r="J1396" s="0" t="n">
        <v>10</v>
      </c>
      <c r="K1396" s="0" t="n">
        <v>363</v>
      </c>
      <c r="L1396" s="0" t="n">
        <v>12</v>
      </c>
      <c r="M1396" s="0" t="n">
        <v>5</v>
      </c>
      <c r="N1396" s="11" t="n">
        <v>0.05</v>
      </c>
      <c r="O1396" s="12" t="n">
        <v>1695.64</v>
      </c>
      <c r="P1396" s="12" t="n">
        <v>2231.1</v>
      </c>
      <c r="Q1396" s="12" t="n">
        <f aca="false">M1396*P1396*(1-N1396)</f>
        <v>10597.725</v>
      </c>
      <c r="R1396" s="12" t="n">
        <f aca="false">M1396*O1396</f>
        <v>8478.2</v>
      </c>
      <c r="S1396" s="12" t="n">
        <f aca="false">Q1396-R1396</f>
        <v>2119.525</v>
      </c>
      <c r="T1396" s="11" t="n">
        <f aca="false">IFERROR(S1396/Q1396,0)</f>
        <v>0.199998112802512</v>
      </c>
      <c r="U1396" s="13" t="n">
        <f aca="false">F1396-E1396</f>
        <v>9</v>
      </c>
      <c r="V1396" s="13" t="n">
        <f aca="false">G1396-F1396</f>
        <v>5</v>
      </c>
      <c r="W1396" s="13" t="n">
        <f aca="false">G1396-E1396</f>
        <v>14</v>
      </c>
      <c r="X1396" s="10" t="n">
        <f aca="false">YEAR(E1396)</f>
        <v>2018</v>
      </c>
      <c r="Y1396" s="0" t="str">
        <f aca="false">TEXT(E1396,"yyyy-mm")</f>
        <v>2018-11</v>
      </c>
      <c r="Z1396" s="0" t="str">
        <f aca="false">"Q"&amp;ROUNDUP(MONTH(E1396)/3,0)&amp;"-"&amp;YEAR(E1396)</f>
        <v>Q4-2018</v>
      </c>
    </row>
    <row r="1397" customFormat="false" ht="14.25" hidden="false" customHeight="false" outlineLevel="0" collapsed="false">
      <c r="A1397" s="0" t="s">
        <v>1439</v>
      </c>
      <c r="B1397" s="0" t="s">
        <v>38</v>
      </c>
      <c r="C1397" s="0" t="s">
        <v>39</v>
      </c>
      <c r="D1397" s="9" t="n">
        <v>43300</v>
      </c>
      <c r="E1397" s="9" t="n">
        <v>43417</v>
      </c>
      <c r="F1397" s="9" t="n">
        <v>43431</v>
      </c>
      <c r="G1397" s="9" t="n">
        <v>43439</v>
      </c>
      <c r="H1397" s="10" t="s">
        <v>36</v>
      </c>
      <c r="I1397" s="0" t="n">
        <v>12</v>
      </c>
      <c r="J1397" s="0" t="n">
        <v>47</v>
      </c>
      <c r="K1397" s="0" t="n">
        <v>159</v>
      </c>
      <c r="L1397" s="0" t="n">
        <v>32</v>
      </c>
      <c r="M1397" s="0" t="n">
        <v>2</v>
      </c>
      <c r="N1397" s="11" t="n">
        <v>0.05</v>
      </c>
      <c r="O1397" s="12" t="n">
        <v>2729.04</v>
      </c>
      <c r="P1397" s="12" t="n">
        <v>4013.3</v>
      </c>
      <c r="Q1397" s="12" t="n">
        <f aca="false">M1397*P1397*(1-N1397)</f>
        <v>7625.27</v>
      </c>
      <c r="R1397" s="12" t="n">
        <f aca="false">M1397*O1397</f>
        <v>5458.08</v>
      </c>
      <c r="S1397" s="12" t="n">
        <f aca="false">Q1397-R1397</f>
        <v>2167.19</v>
      </c>
      <c r="T1397" s="11" t="n">
        <f aca="false">IFERROR(S1397/Q1397,0)</f>
        <v>0.284211575458967</v>
      </c>
      <c r="U1397" s="13" t="n">
        <f aca="false">F1397-E1397</f>
        <v>14</v>
      </c>
      <c r="V1397" s="13" t="n">
        <f aca="false">G1397-F1397</f>
        <v>8</v>
      </c>
      <c r="W1397" s="13" t="n">
        <f aca="false">G1397-E1397</f>
        <v>22</v>
      </c>
      <c r="X1397" s="10" t="n">
        <f aca="false">YEAR(E1397)</f>
        <v>2018</v>
      </c>
      <c r="Y1397" s="0" t="str">
        <f aca="false">TEXT(E1397,"yyyy-mm")</f>
        <v>2018-11</v>
      </c>
      <c r="Z1397" s="0" t="str">
        <f aca="false">"Q"&amp;ROUNDUP(MONTH(E1397)/3,0)&amp;"-"&amp;YEAR(E1397)</f>
        <v>Q4-2018</v>
      </c>
    </row>
    <row r="1398" customFormat="false" ht="14.25" hidden="false" customHeight="false" outlineLevel="0" collapsed="false">
      <c r="A1398" s="0" t="s">
        <v>1440</v>
      </c>
      <c r="B1398" s="0" t="s">
        <v>38</v>
      </c>
      <c r="C1398" s="0" t="s">
        <v>46</v>
      </c>
      <c r="D1398" s="9" t="n">
        <v>43300</v>
      </c>
      <c r="E1398" s="9" t="n">
        <v>43417</v>
      </c>
      <c r="F1398" s="9" t="n">
        <v>43423</v>
      </c>
      <c r="G1398" s="9" t="n">
        <v>43429</v>
      </c>
      <c r="H1398" s="10" t="s">
        <v>36</v>
      </c>
      <c r="I1398" s="0" t="n">
        <v>16</v>
      </c>
      <c r="J1398" s="0" t="n">
        <v>6</v>
      </c>
      <c r="K1398" s="0" t="n">
        <v>282</v>
      </c>
      <c r="L1398" s="0" t="n">
        <v>8</v>
      </c>
      <c r="M1398" s="0" t="n">
        <v>2</v>
      </c>
      <c r="N1398" s="11" t="n">
        <v>0.075</v>
      </c>
      <c r="O1398" s="12" t="n">
        <v>780.89</v>
      </c>
      <c r="P1398" s="12" t="n">
        <v>1735.3</v>
      </c>
      <c r="Q1398" s="12" t="n">
        <f aca="false">M1398*P1398*(1-N1398)</f>
        <v>3210.305</v>
      </c>
      <c r="R1398" s="12" t="n">
        <f aca="false">M1398*O1398</f>
        <v>1561.78</v>
      </c>
      <c r="S1398" s="12" t="n">
        <f aca="false">Q1398-R1398</f>
        <v>1648.525</v>
      </c>
      <c r="T1398" s="11" t="n">
        <f aca="false">IFERROR(S1398/Q1398,0)</f>
        <v>0.513510398544687</v>
      </c>
      <c r="U1398" s="13" t="n">
        <f aca="false">F1398-E1398</f>
        <v>6</v>
      </c>
      <c r="V1398" s="13" t="n">
        <f aca="false">G1398-F1398</f>
        <v>6</v>
      </c>
      <c r="W1398" s="13" t="n">
        <f aca="false">G1398-E1398</f>
        <v>12</v>
      </c>
      <c r="X1398" s="10" t="n">
        <f aca="false">YEAR(E1398)</f>
        <v>2018</v>
      </c>
      <c r="Y1398" s="0" t="str">
        <f aca="false">TEXT(E1398,"yyyy-mm")</f>
        <v>2018-11</v>
      </c>
      <c r="Z1398" s="0" t="str">
        <f aca="false">"Q"&amp;ROUNDUP(MONTH(E1398)/3,0)&amp;"-"&amp;YEAR(E1398)</f>
        <v>Q4-2018</v>
      </c>
    </row>
    <row r="1399" customFormat="false" ht="14.25" hidden="false" customHeight="false" outlineLevel="0" collapsed="false">
      <c r="A1399" s="0" t="s">
        <v>1441</v>
      </c>
      <c r="B1399" s="0" t="s">
        <v>38</v>
      </c>
      <c r="C1399" s="0" t="s">
        <v>46</v>
      </c>
      <c r="D1399" s="9" t="n">
        <v>43300</v>
      </c>
      <c r="E1399" s="9" t="n">
        <v>43418</v>
      </c>
      <c r="F1399" s="9" t="n">
        <v>43442</v>
      </c>
      <c r="G1399" s="9" t="n">
        <v>43450</v>
      </c>
      <c r="H1399" s="10" t="s">
        <v>36</v>
      </c>
      <c r="I1399" s="0" t="n">
        <v>17</v>
      </c>
      <c r="J1399" s="0" t="n">
        <v>40</v>
      </c>
      <c r="K1399" s="0" t="n">
        <v>262</v>
      </c>
      <c r="L1399" s="0" t="n">
        <v>28</v>
      </c>
      <c r="M1399" s="0" t="n">
        <v>3</v>
      </c>
      <c r="N1399" s="11" t="n">
        <v>0.1</v>
      </c>
      <c r="O1399" s="12" t="n">
        <v>1522.51</v>
      </c>
      <c r="P1399" s="12" t="n">
        <v>2003.3</v>
      </c>
      <c r="Q1399" s="12" t="n">
        <f aca="false">M1399*P1399*(1-N1399)</f>
        <v>5408.91</v>
      </c>
      <c r="R1399" s="12" t="n">
        <f aca="false">M1399*O1399</f>
        <v>4567.53</v>
      </c>
      <c r="S1399" s="12" t="n">
        <f aca="false">Q1399-R1399</f>
        <v>841.38</v>
      </c>
      <c r="T1399" s="11" t="n">
        <f aca="false">IFERROR(S1399/Q1399,0)</f>
        <v>0.155554446274758</v>
      </c>
      <c r="U1399" s="13" t="n">
        <f aca="false">F1399-E1399</f>
        <v>24</v>
      </c>
      <c r="V1399" s="13" t="n">
        <f aca="false">G1399-F1399</f>
        <v>8</v>
      </c>
      <c r="W1399" s="13" t="n">
        <f aca="false">G1399-E1399</f>
        <v>32</v>
      </c>
      <c r="X1399" s="10" t="n">
        <f aca="false">YEAR(E1399)</f>
        <v>2018</v>
      </c>
      <c r="Y1399" s="0" t="str">
        <f aca="false">TEXT(E1399,"yyyy-mm")</f>
        <v>2018-11</v>
      </c>
      <c r="Z1399" s="0" t="str">
        <f aca="false">"Q"&amp;ROUNDUP(MONTH(E1399)/3,0)&amp;"-"&amp;YEAR(E1399)</f>
        <v>Q4-2018</v>
      </c>
    </row>
    <row r="1400" customFormat="false" ht="14.25" hidden="false" customHeight="false" outlineLevel="0" collapsed="false">
      <c r="A1400" s="0" t="s">
        <v>1442</v>
      </c>
      <c r="B1400" s="0" t="s">
        <v>34</v>
      </c>
      <c r="C1400" s="0" t="s">
        <v>79</v>
      </c>
      <c r="D1400" s="9" t="n">
        <v>43300</v>
      </c>
      <c r="E1400" s="9" t="n">
        <v>43418</v>
      </c>
      <c r="F1400" s="9" t="n">
        <v>43445</v>
      </c>
      <c r="G1400" s="9" t="n">
        <v>43447</v>
      </c>
      <c r="H1400" s="10" t="s">
        <v>36</v>
      </c>
      <c r="I1400" s="0" t="n">
        <v>5</v>
      </c>
      <c r="J1400" s="0" t="n">
        <v>37</v>
      </c>
      <c r="K1400" s="0" t="n">
        <v>76</v>
      </c>
      <c r="L1400" s="0" t="n">
        <v>6</v>
      </c>
      <c r="M1400" s="0" t="n">
        <v>2</v>
      </c>
      <c r="N1400" s="11" t="n">
        <v>0.1</v>
      </c>
      <c r="O1400" s="12" t="n">
        <v>171.19</v>
      </c>
      <c r="P1400" s="12" t="n">
        <v>234.5</v>
      </c>
      <c r="Q1400" s="12" t="n">
        <f aca="false">M1400*P1400*(1-N1400)</f>
        <v>422.1</v>
      </c>
      <c r="R1400" s="12" t="n">
        <f aca="false">M1400*O1400</f>
        <v>342.38</v>
      </c>
      <c r="S1400" s="12" t="n">
        <f aca="false">Q1400-R1400</f>
        <v>79.72</v>
      </c>
      <c r="T1400" s="11" t="n">
        <f aca="false">IFERROR(S1400/Q1400,0)</f>
        <v>0.188865197820422</v>
      </c>
      <c r="U1400" s="13" t="n">
        <f aca="false">F1400-E1400</f>
        <v>27</v>
      </c>
      <c r="V1400" s="13" t="n">
        <f aca="false">G1400-F1400</f>
        <v>2</v>
      </c>
      <c r="W1400" s="13" t="n">
        <f aca="false">G1400-E1400</f>
        <v>29</v>
      </c>
      <c r="X1400" s="10" t="n">
        <f aca="false">YEAR(E1400)</f>
        <v>2018</v>
      </c>
      <c r="Y1400" s="0" t="str">
        <f aca="false">TEXT(E1400,"yyyy-mm")</f>
        <v>2018-11</v>
      </c>
      <c r="Z1400" s="0" t="str">
        <f aca="false">"Q"&amp;ROUNDUP(MONTH(E1400)/3,0)&amp;"-"&amp;YEAR(E1400)</f>
        <v>Q4-2018</v>
      </c>
    </row>
    <row r="1401" customFormat="false" ht="14.25" hidden="false" customHeight="false" outlineLevel="0" collapsed="false">
      <c r="A1401" s="0" t="s">
        <v>1443</v>
      </c>
      <c r="B1401" s="0" t="s">
        <v>38</v>
      </c>
      <c r="C1401" s="0" t="s">
        <v>79</v>
      </c>
      <c r="D1401" s="9" t="n">
        <v>43300</v>
      </c>
      <c r="E1401" s="9" t="n">
        <v>43418</v>
      </c>
      <c r="F1401" s="9" t="n">
        <v>43433</v>
      </c>
      <c r="G1401" s="9" t="n">
        <v>43438</v>
      </c>
      <c r="H1401" s="10" t="s">
        <v>36</v>
      </c>
      <c r="I1401" s="0" t="n">
        <v>18</v>
      </c>
      <c r="J1401" s="0" t="n">
        <v>47</v>
      </c>
      <c r="K1401" s="0" t="n">
        <v>61</v>
      </c>
      <c r="L1401" s="0" t="n">
        <v>37</v>
      </c>
      <c r="M1401" s="0" t="n">
        <v>1</v>
      </c>
      <c r="N1401" s="11" t="n">
        <v>0.15</v>
      </c>
      <c r="O1401" s="12" t="n">
        <v>1308.18</v>
      </c>
      <c r="P1401" s="12" t="n">
        <v>1842.5</v>
      </c>
      <c r="Q1401" s="12" t="n">
        <f aca="false">M1401*P1401*(1-N1401)</f>
        <v>1566.125</v>
      </c>
      <c r="R1401" s="12" t="n">
        <f aca="false">M1401*O1401</f>
        <v>1308.18</v>
      </c>
      <c r="S1401" s="12" t="n">
        <f aca="false">Q1401-R1401</f>
        <v>257.945</v>
      </c>
      <c r="T1401" s="11" t="n">
        <f aca="false">IFERROR(S1401/Q1401,0)</f>
        <v>0.164702689759757</v>
      </c>
      <c r="U1401" s="13" t="n">
        <f aca="false">F1401-E1401</f>
        <v>15</v>
      </c>
      <c r="V1401" s="13" t="n">
        <f aca="false">G1401-F1401</f>
        <v>5</v>
      </c>
      <c r="W1401" s="13" t="n">
        <f aca="false">G1401-E1401</f>
        <v>20</v>
      </c>
      <c r="X1401" s="10" t="n">
        <f aca="false">YEAR(E1401)</f>
        <v>2018</v>
      </c>
      <c r="Y1401" s="0" t="str">
        <f aca="false">TEXT(E1401,"yyyy-mm")</f>
        <v>2018-11</v>
      </c>
      <c r="Z1401" s="0" t="str">
        <f aca="false">"Q"&amp;ROUNDUP(MONTH(E1401)/3,0)&amp;"-"&amp;YEAR(E1401)</f>
        <v>Q4-2018</v>
      </c>
    </row>
    <row r="1402" customFormat="false" ht="14.25" hidden="false" customHeight="false" outlineLevel="0" collapsed="false">
      <c r="A1402" s="0" t="s">
        <v>1444</v>
      </c>
      <c r="B1402" s="0" t="s">
        <v>34</v>
      </c>
      <c r="C1402" s="0" t="s">
        <v>35</v>
      </c>
      <c r="D1402" s="9" t="n">
        <v>43300</v>
      </c>
      <c r="E1402" s="9" t="n">
        <v>43418</v>
      </c>
      <c r="F1402" s="9" t="n">
        <v>43434</v>
      </c>
      <c r="G1402" s="9" t="n">
        <v>43439</v>
      </c>
      <c r="H1402" s="10" t="s">
        <v>36</v>
      </c>
      <c r="I1402" s="0" t="n">
        <v>6</v>
      </c>
      <c r="J1402" s="0" t="n">
        <v>23</v>
      </c>
      <c r="K1402" s="0" t="n">
        <v>243</v>
      </c>
      <c r="L1402" s="0" t="n">
        <v>46</v>
      </c>
      <c r="M1402" s="0" t="n">
        <v>7</v>
      </c>
      <c r="N1402" s="11" t="n">
        <v>0.075</v>
      </c>
      <c r="O1402" s="12" t="n">
        <v>697.87</v>
      </c>
      <c r="P1402" s="12" t="n">
        <v>1125.6</v>
      </c>
      <c r="Q1402" s="12" t="n">
        <f aca="false">M1402*P1402*(1-N1402)</f>
        <v>7288.26</v>
      </c>
      <c r="R1402" s="12" t="n">
        <f aca="false">M1402*O1402</f>
        <v>4885.09</v>
      </c>
      <c r="S1402" s="12" t="n">
        <f aca="false">Q1402-R1402</f>
        <v>2403.17</v>
      </c>
      <c r="T1402" s="11" t="n">
        <f aca="false">IFERROR(S1402/Q1402,0)</f>
        <v>0.329731650627173</v>
      </c>
      <c r="U1402" s="13" t="n">
        <f aca="false">F1402-E1402</f>
        <v>16</v>
      </c>
      <c r="V1402" s="13" t="n">
        <f aca="false">G1402-F1402</f>
        <v>5</v>
      </c>
      <c r="W1402" s="13" t="n">
        <f aca="false">G1402-E1402</f>
        <v>21</v>
      </c>
      <c r="X1402" s="10" t="n">
        <f aca="false">YEAR(E1402)</f>
        <v>2018</v>
      </c>
      <c r="Y1402" s="0" t="str">
        <f aca="false">TEXT(E1402,"yyyy-mm")</f>
        <v>2018-11</v>
      </c>
      <c r="Z1402" s="0" t="str">
        <f aca="false">"Q"&amp;ROUNDUP(MONTH(E1402)/3,0)&amp;"-"&amp;YEAR(E1402)</f>
        <v>Q4-2018</v>
      </c>
    </row>
    <row r="1403" customFormat="false" ht="14.25" hidden="false" customHeight="false" outlineLevel="0" collapsed="false">
      <c r="A1403" s="0" t="s">
        <v>1445</v>
      </c>
      <c r="B1403" s="0" t="s">
        <v>34</v>
      </c>
      <c r="C1403" s="0" t="s">
        <v>58</v>
      </c>
      <c r="D1403" s="9" t="n">
        <v>43300</v>
      </c>
      <c r="E1403" s="9" t="n">
        <v>43418</v>
      </c>
      <c r="F1403" s="9" t="n">
        <v>43435</v>
      </c>
      <c r="G1403" s="9" t="n">
        <v>43436</v>
      </c>
      <c r="H1403" s="10" t="s">
        <v>36</v>
      </c>
      <c r="I1403" s="0" t="n">
        <v>10</v>
      </c>
      <c r="J1403" s="0" t="n">
        <v>46</v>
      </c>
      <c r="K1403" s="0" t="n">
        <v>362</v>
      </c>
      <c r="L1403" s="0" t="n">
        <v>3</v>
      </c>
      <c r="M1403" s="0" t="n">
        <v>4</v>
      </c>
      <c r="N1403" s="11" t="n">
        <v>0.075</v>
      </c>
      <c r="O1403" s="12" t="n">
        <v>947.05</v>
      </c>
      <c r="P1403" s="12" t="n">
        <v>1721.9</v>
      </c>
      <c r="Q1403" s="12" t="n">
        <f aca="false">M1403*P1403*(1-N1403)</f>
        <v>6371.03</v>
      </c>
      <c r="R1403" s="12" t="n">
        <f aca="false">M1403*O1403</f>
        <v>3788.2</v>
      </c>
      <c r="S1403" s="12" t="n">
        <f aca="false">Q1403-R1403</f>
        <v>2582.83</v>
      </c>
      <c r="T1403" s="11" t="n">
        <f aca="false">IFERROR(S1403/Q1403,0)</f>
        <v>0.405402266195576</v>
      </c>
      <c r="U1403" s="13" t="n">
        <f aca="false">F1403-E1403</f>
        <v>17</v>
      </c>
      <c r="V1403" s="13" t="n">
        <f aca="false">G1403-F1403</f>
        <v>1</v>
      </c>
      <c r="W1403" s="13" t="n">
        <f aca="false">G1403-E1403</f>
        <v>18</v>
      </c>
      <c r="X1403" s="10" t="n">
        <f aca="false">YEAR(E1403)</f>
        <v>2018</v>
      </c>
      <c r="Y1403" s="0" t="str">
        <f aca="false">TEXT(E1403,"yyyy-mm")</f>
        <v>2018-11</v>
      </c>
      <c r="Z1403" s="0" t="str">
        <f aca="false">"Q"&amp;ROUNDUP(MONTH(E1403)/3,0)&amp;"-"&amp;YEAR(E1403)</f>
        <v>Q4-2018</v>
      </c>
    </row>
    <row r="1404" customFormat="false" ht="14.25" hidden="false" customHeight="false" outlineLevel="0" collapsed="false">
      <c r="A1404" s="0" t="s">
        <v>1446</v>
      </c>
      <c r="B1404" s="0" t="s">
        <v>34</v>
      </c>
      <c r="C1404" s="0" t="s">
        <v>46</v>
      </c>
      <c r="D1404" s="9" t="n">
        <v>43300</v>
      </c>
      <c r="E1404" s="9" t="n">
        <v>43418</v>
      </c>
      <c r="F1404" s="9" t="n">
        <v>43440</v>
      </c>
      <c r="G1404" s="9" t="n">
        <v>43449</v>
      </c>
      <c r="H1404" s="10" t="s">
        <v>36</v>
      </c>
      <c r="I1404" s="0" t="n">
        <v>3</v>
      </c>
      <c r="J1404" s="0" t="n">
        <v>9</v>
      </c>
      <c r="K1404" s="0" t="n">
        <v>284</v>
      </c>
      <c r="L1404" s="0" t="n">
        <v>12</v>
      </c>
      <c r="M1404" s="0" t="n">
        <v>6</v>
      </c>
      <c r="N1404" s="11" t="n">
        <v>0.05</v>
      </c>
      <c r="O1404" s="12" t="n">
        <v>584.31</v>
      </c>
      <c r="P1404" s="12" t="n">
        <v>1025.1</v>
      </c>
      <c r="Q1404" s="12" t="n">
        <f aca="false">M1404*P1404*(1-N1404)</f>
        <v>5843.07</v>
      </c>
      <c r="R1404" s="12" t="n">
        <f aca="false">M1404*O1404</f>
        <v>3505.86</v>
      </c>
      <c r="S1404" s="12" t="n">
        <f aca="false">Q1404-R1404</f>
        <v>2337.21</v>
      </c>
      <c r="T1404" s="11" t="n">
        <f aca="false">IFERROR(S1404/Q1404,0)</f>
        <v>0.39999691942763</v>
      </c>
      <c r="U1404" s="13" t="n">
        <f aca="false">F1404-E1404</f>
        <v>22</v>
      </c>
      <c r="V1404" s="13" t="n">
        <f aca="false">G1404-F1404</f>
        <v>9</v>
      </c>
      <c r="W1404" s="13" t="n">
        <f aca="false">G1404-E1404</f>
        <v>31</v>
      </c>
      <c r="X1404" s="10" t="n">
        <f aca="false">YEAR(E1404)</f>
        <v>2018</v>
      </c>
      <c r="Y1404" s="0" t="str">
        <f aca="false">TEXT(E1404,"yyyy-mm")</f>
        <v>2018-11</v>
      </c>
      <c r="Z1404" s="0" t="str">
        <f aca="false">"Q"&amp;ROUNDUP(MONTH(E1404)/3,0)&amp;"-"&amp;YEAR(E1404)</f>
        <v>Q4-2018</v>
      </c>
    </row>
    <row r="1405" customFormat="false" ht="14.25" hidden="false" customHeight="false" outlineLevel="0" collapsed="false">
      <c r="A1405" s="0" t="s">
        <v>1447</v>
      </c>
      <c r="B1405" s="0" t="s">
        <v>38</v>
      </c>
      <c r="C1405" s="0" t="s">
        <v>35</v>
      </c>
      <c r="D1405" s="9" t="n">
        <v>43300</v>
      </c>
      <c r="E1405" s="9" t="n">
        <v>43418</v>
      </c>
      <c r="F1405" s="9" t="n">
        <v>43427</v>
      </c>
      <c r="G1405" s="9" t="n">
        <v>43431</v>
      </c>
      <c r="H1405" s="10" t="s">
        <v>36</v>
      </c>
      <c r="I1405" s="0" t="n">
        <v>13</v>
      </c>
      <c r="J1405" s="0" t="n">
        <v>25</v>
      </c>
      <c r="K1405" s="0" t="n">
        <v>209</v>
      </c>
      <c r="L1405" s="0" t="n">
        <v>1</v>
      </c>
      <c r="M1405" s="0" t="n">
        <v>5</v>
      </c>
      <c r="N1405" s="11" t="n">
        <v>0.05</v>
      </c>
      <c r="O1405" s="12" t="n">
        <v>1184.02</v>
      </c>
      <c r="P1405" s="12" t="n">
        <v>2519.2</v>
      </c>
      <c r="Q1405" s="12" t="n">
        <f aca="false">M1405*P1405*(1-N1405)</f>
        <v>11966.2</v>
      </c>
      <c r="R1405" s="12" t="n">
        <f aca="false">M1405*O1405</f>
        <v>5920.1</v>
      </c>
      <c r="S1405" s="12" t="n">
        <f aca="false">Q1405-R1405</f>
        <v>6046.1</v>
      </c>
      <c r="T1405" s="11" t="n">
        <f aca="false">IFERROR(S1405/Q1405,0)</f>
        <v>0.505264829269108</v>
      </c>
      <c r="U1405" s="13" t="n">
        <f aca="false">F1405-E1405</f>
        <v>9</v>
      </c>
      <c r="V1405" s="13" t="n">
        <f aca="false">G1405-F1405</f>
        <v>4</v>
      </c>
      <c r="W1405" s="13" t="n">
        <f aca="false">G1405-E1405</f>
        <v>13</v>
      </c>
      <c r="X1405" s="10" t="n">
        <f aca="false">YEAR(E1405)</f>
        <v>2018</v>
      </c>
      <c r="Y1405" s="0" t="str">
        <f aca="false">TEXT(E1405,"yyyy-mm")</f>
        <v>2018-11</v>
      </c>
      <c r="Z1405" s="0" t="str">
        <f aca="false">"Q"&amp;ROUNDUP(MONTH(E1405)/3,0)&amp;"-"&amp;YEAR(E1405)</f>
        <v>Q4-2018</v>
      </c>
    </row>
    <row r="1406" customFormat="false" ht="14.25" hidden="false" customHeight="false" outlineLevel="0" collapsed="false">
      <c r="A1406" s="0" t="s">
        <v>1448</v>
      </c>
      <c r="B1406" s="0" t="s">
        <v>43</v>
      </c>
      <c r="C1406" s="0" t="s">
        <v>39</v>
      </c>
      <c r="D1406" s="9" t="n">
        <v>43300</v>
      </c>
      <c r="E1406" s="9" t="n">
        <v>43418</v>
      </c>
      <c r="F1406" s="9" t="n">
        <v>43435</v>
      </c>
      <c r="G1406" s="9" t="n">
        <v>43437</v>
      </c>
      <c r="H1406" s="10" t="s">
        <v>36</v>
      </c>
      <c r="I1406" s="0" t="n">
        <v>27</v>
      </c>
      <c r="J1406" s="0" t="n">
        <v>19</v>
      </c>
      <c r="K1406" s="0" t="n">
        <v>141</v>
      </c>
      <c r="L1406" s="0" t="n">
        <v>35</v>
      </c>
      <c r="M1406" s="0" t="n">
        <v>2</v>
      </c>
      <c r="N1406" s="11" t="n">
        <v>0.1</v>
      </c>
      <c r="O1406" s="12" t="n">
        <v>2500.11</v>
      </c>
      <c r="P1406" s="12" t="n">
        <v>2941.3</v>
      </c>
      <c r="Q1406" s="12" t="n">
        <f aca="false">M1406*P1406*(1-N1406)</f>
        <v>5294.34</v>
      </c>
      <c r="R1406" s="12" t="n">
        <f aca="false">M1406*O1406</f>
        <v>5000.22</v>
      </c>
      <c r="S1406" s="12" t="n">
        <f aca="false">Q1406-R1406</f>
        <v>294.12</v>
      </c>
      <c r="T1406" s="11" t="n">
        <f aca="false">IFERROR(S1406/Q1406,0)</f>
        <v>0.0555536667459967</v>
      </c>
      <c r="U1406" s="13" t="n">
        <f aca="false">F1406-E1406</f>
        <v>17</v>
      </c>
      <c r="V1406" s="13" t="n">
        <f aca="false">G1406-F1406</f>
        <v>2</v>
      </c>
      <c r="W1406" s="13" t="n">
        <f aca="false">G1406-E1406</f>
        <v>19</v>
      </c>
      <c r="X1406" s="10" t="n">
        <f aca="false">YEAR(E1406)</f>
        <v>2018</v>
      </c>
      <c r="Y1406" s="0" t="str">
        <f aca="false">TEXT(E1406,"yyyy-mm")</f>
        <v>2018-11</v>
      </c>
      <c r="Z1406" s="0" t="str">
        <f aca="false">"Q"&amp;ROUNDUP(MONTH(E1406)/3,0)&amp;"-"&amp;YEAR(E1406)</f>
        <v>Q4-2018</v>
      </c>
    </row>
    <row r="1407" customFormat="false" ht="14.25" hidden="false" customHeight="false" outlineLevel="0" collapsed="false">
      <c r="A1407" s="0" t="s">
        <v>1449</v>
      </c>
      <c r="B1407" s="0" t="s">
        <v>38</v>
      </c>
      <c r="C1407" s="0" t="s">
        <v>39</v>
      </c>
      <c r="D1407" s="9" t="n">
        <v>43300</v>
      </c>
      <c r="E1407" s="9" t="n">
        <v>43418</v>
      </c>
      <c r="F1407" s="9" t="n">
        <v>43439</v>
      </c>
      <c r="G1407" s="9" t="n">
        <v>43441</v>
      </c>
      <c r="H1407" s="10" t="s">
        <v>36</v>
      </c>
      <c r="I1407" s="0" t="n">
        <v>15</v>
      </c>
      <c r="J1407" s="0" t="n">
        <v>30</v>
      </c>
      <c r="K1407" s="0" t="n">
        <v>102</v>
      </c>
      <c r="L1407" s="0" t="n">
        <v>34</v>
      </c>
      <c r="M1407" s="0" t="n">
        <v>5</v>
      </c>
      <c r="N1407" s="11" t="n">
        <v>0.05</v>
      </c>
      <c r="O1407" s="12" t="n">
        <v>527.42</v>
      </c>
      <c r="P1407" s="12" t="n">
        <v>1098.8</v>
      </c>
      <c r="Q1407" s="12" t="n">
        <f aca="false">M1407*P1407*(1-N1407)</f>
        <v>5219.3</v>
      </c>
      <c r="R1407" s="12" t="n">
        <f aca="false">M1407*O1407</f>
        <v>2637.1</v>
      </c>
      <c r="S1407" s="12" t="n">
        <f aca="false">Q1407-R1407</f>
        <v>2582.2</v>
      </c>
      <c r="T1407" s="11" t="n">
        <f aca="false">IFERROR(S1407/Q1407,0)</f>
        <v>0.494740674036748</v>
      </c>
      <c r="U1407" s="13" t="n">
        <f aca="false">F1407-E1407</f>
        <v>21</v>
      </c>
      <c r="V1407" s="13" t="n">
        <f aca="false">G1407-F1407</f>
        <v>2</v>
      </c>
      <c r="W1407" s="13" t="n">
        <f aca="false">G1407-E1407</f>
        <v>23</v>
      </c>
      <c r="X1407" s="10" t="n">
        <f aca="false">YEAR(E1407)</f>
        <v>2018</v>
      </c>
      <c r="Y1407" s="0" t="str">
        <f aca="false">TEXT(E1407,"yyyy-mm")</f>
        <v>2018-11</v>
      </c>
      <c r="Z1407" s="0" t="str">
        <f aca="false">"Q"&amp;ROUNDUP(MONTH(E1407)/3,0)&amp;"-"&amp;YEAR(E1407)</f>
        <v>Q4-2018</v>
      </c>
    </row>
    <row r="1408" customFormat="false" ht="14.25" hidden="false" customHeight="false" outlineLevel="0" collapsed="false">
      <c r="A1408" s="0" t="s">
        <v>1450</v>
      </c>
      <c r="B1408" s="0" t="s">
        <v>38</v>
      </c>
      <c r="C1408" s="0" t="s">
        <v>46</v>
      </c>
      <c r="D1408" s="9" t="n">
        <v>43300</v>
      </c>
      <c r="E1408" s="9" t="n">
        <v>43418</v>
      </c>
      <c r="F1408" s="9" t="n">
        <v>43431</v>
      </c>
      <c r="G1408" s="9" t="n">
        <v>43440</v>
      </c>
      <c r="H1408" s="10" t="s">
        <v>36</v>
      </c>
      <c r="I1408" s="0" t="n">
        <v>20</v>
      </c>
      <c r="J1408" s="0" t="n">
        <v>2</v>
      </c>
      <c r="K1408" s="0" t="n">
        <v>281</v>
      </c>
      <c r="L1408" s="0" t="n">
        <v>32</v>
      </c>
      <c r="M1408" s="0" t="n">
        <v>3</v>
      </c>
      <c r="N1408" s="11" t="n">
        <v>0.05</v>
      </c>
      <c r="O1408" s="12" t="n">
        <v>2520.88</v>
      </c>
      <c r="P1408" s="12" t="n">
        <v>5862.5</v>
      </c>
      <c r="Q1408" s="12" t="n">
        <f aca="false">M1408*P1408*(1-N1408)</f>
        <v>16708.125</v>
      </c>
      <c r="R1408" s="12" t="n">
        <f aca="false">M1408*O1408</f>
        <v>7562.64</v>
      </c>
      <c r="S1408" s="12" t="n">
        <f aca="false">Q1408-R1408</f>
        <v>9145.485</v>
      </c>
      <c r="T1408" s="11" t="n">
        <f aca="false">IFERROR(S1408/Q1408,0)</f>
        <v>0.547367523285827</v>
      </c>
      <c r="U1408" s="13" t="n">
        <f aca="false">F1408-E1408</f>
        <v>13</v>
      </c>
      <c r="V1408" s="13" t="n">
        <f aca="false">G1408-F1408</f>
        <v>9</v>
      </c>
      <c r="W1408" s="13" t="n">
        <f aca="false">G1408-E1408</f>
        <v>22</v>
      </c>
      <c r="X1408" s="10" t="n">
        <f aca="false">YEAR(E1408)</f>
        <v>2018</v>
      </c>
      <c r="Y1408" s="0" t="str">
        <f aca="false">TEXT(E1408,"yyyy-mm")</f>
        <v>2018-11</v>
      </c>
      <c r="Z1408" s="0" t="str">
        <f aca="false">"Q"&amp;ROUNDUP(MONTH(E1408)/3,0)&amp;"-"&amp;YEAR(E1408)</f>
        <v>Q4-2018</v>
      </c>
    </row>
    <row r="1409" customFormat="false" ht="14.25" hidden="false" customHeight="false" outlineLevel="0" collapsed="false">
      <c r="A1409" s="0" t="s">
        <v>1451</v>
      </c>
      <c r="B1409" s="0" t="s">
        <v>41</v>
      </c>
      <c r="C1409" s="0" t="s">
        <v>39</v>
      </c>
      <c r="D1409" s="9" t="n">
        <v>43300</v>
      </c>
      <c r="E1409" s="9" t="n">
        <v>43418</v>
      </c>
      <c r="F1409" s="9" t="n">
        <v>43442</v>
      </c>
      <c r="G1409" s="9" t="n">
        <v>43450</v>
      </c>
      <c r="H1409" s="10" t="s">
        <v>36</v>
      </c>
      <c r="I1409" s="0" t="n">
        <v>21</v>
      </c>
      <c r="J1409" s="0" t="n">
        <v>18</v>
      </c>
      <c r="K1409" s="0" t="n">
        <v>88</v>
      </c>
      <c r="L1409" s="0" t="n">
        <v>37</v>
      </c>
      <c r="M1409" s="0" t="n">
        <v>7</v>
      </c>
      <c r="N1409" s="11" t="n">
        <v>0.05</v>
      </c>
      <c r="O1409" s="12" t="n">
        <v>2653</v>
      </c>
      <c r="P1409" s="12" t="n">
        <v>3959.7</v>
      </c>
      <c r="Q1409" s="12" t="n">
        <f aca="false">M1409*P1409*(1-N1409)</f>
        <v>26332.005</v>
      </c>
      <c r="R1409" s="12" t="n">
        <f aca="false">M1409*O1409</f>
        <v>18571</v>
      </c>
      <c r="S1409" s="12" t="n">
        <f aca="false">Q1409-R1409</f>
        <v>7761.005</v>
      </c>
      <c r="T1409" s="11" t="n">
        <f aca="false">IFERROR(S1409/Q1409,0)</f>
        <v>0.294736576269069</v>
      </c>
      <c r="U1409" s="13" t="n">
        <f aca="false">F1409-E1409</f>
        <v>24</v>
      </c>
      <c r="V1409" s="13" t="n">
        <f aca="false">G1409-F1409</f>
        <v>8</v>
      </c>
      <c r="W1409" s="13" t="n">
        <f aca="false">G1409-E1409</f>
        <v>32</v>
      </c>
      <c r="X1409" s="10" t="n">
        <f aca="false">YEAR(E1409)</f>
        <v>2018</v>
      </c>
      <c r="Y1409" s="0" t="str">
        <f aca="false">TEXT(E1409,"yyyy-mm")</f>
        <v>2018-11</v>
      </c>
      <c r="Z1409" s="0" t="str">
        <f aca="false">"Q"&amp;ROUNDUP(MONTH(E1409)/3,0)&amp;"-"&amp;YEAR(E1409)</f>
        <v>Q4-2018</v>
      </c>
    </row>
    <row r="1410" customFormat="false" ht="14.25" hidden="false" customHeight="false" outlineLevel="0" collapsed="false">
      <c r="A1410" s="0" t="s">
        <v>1452</v>
      </c>
      <c r="B1410" s="0" t="s">
        <v>34</v>
      </c>
      <c r="C1410" s="0" t="s">
        <v>35</v>
      </c>
      <c r="D1410" s="9" t="n">
        <v>43300</v>
      </c>
      <c r="E1410" s="9" t="n">
        <v>43419</v>
      </c>
      <c r="F1410" s="9" t="n">
        <v>43437</v>
      </c>
      <c r="G1410" s="9" t="n">
        <v>43447</v>
      </c>
      <c r="H1410" s="10" t="s">
        <v>36</v>
      </c>
      <c r="I1410" s="0" t="n">
        <v>10</v>
      </c>
      <c r="J1410" s="0" t="n">
        <v>37</v>
      </c>
      <c r="K1410" s="0" t="n">
        <v>257</v>
      </c>
      <c r="L1410" s="0" t="n">
        <v>22</v>
      </c>
      <c r="M1410" s="0" t="n">
        <v>5</v>
      </c>
      <c r="N1410" s="11" t="n">
        <v>0.05</v>
      </c>
      <c r="O1410" s="12" t="n">
        <v>1423.08</v>
      </c>
      <c r="P1410" s="12" t="n">
        <v>2412</v>
      </c>
      <c r="Q1410" s="12" t="n">
        <f aca="false">M1410*P1410*(1-N1410)</f>
        <v>11457</v>
      </c>
      <c r="R1410" s="12" t="n">
        <f aca="false">M1410*O1410</f>
        <v>7115.4</v>
      </c>
      <c r="S1410" s="12" t="n">
        <f aca="false">Q1410-R1410</f>
        <v>4341.6</v>
      </c>
      <c r="T1410" s="11" t="n">
        <f aca="false">IFERROR(S1410/Q1410,0)</f>
        <v>0.378947368421053</v>
      </c>
      <c r="U1410" s="13" t="n">
        <f aca="false">F1410-E1410</f>
        <v>18</v>
      </c>
      <c r="V1410" s="13" t="n">
        <f aca="false">G1410-F1410</f>
        <v>10</v>
      </c>
      <c r="W1410" s="13" t="n">
        <f aca="false">G1410-E1410</f>
        <v>28</v>
      </c>
      <c r="X1410" s="10" t="n">
        <f aca="false">YEAR(E1410)</f>
        <v>2018</v>
      </c>
      <c r="Y1410" s="0" t="str">
        <f aca="false">TEXT(E1410,"yyyy-mm")</f>
        <v>2018-11</v>
      </c>
      <c r="Z1410" s="0" t="str">
        <f aca="false">"Q"&amp;ROUNDUP(MONTH(E1410)/3,0)&amp;"-"&amp;YEAR(E1410)</f>
        <v>Q4-2018</v>
      </c>
    </row>
    <row r="1411" customFormat="false" ht="14.25" hidden="false" customHeight="false" outlineLevel="0" collapsed="false">
      <c r="A1411" s="0" t="s">
        <v>1453</v>
      </c>
      <c r="B1411" s="0" t="s">
        <v>34</v>
      </c>
      <c r="C1411" s="0" t="s">
        <v>35</v>
      </c>
      <c r="D1411" s="9" t="n">
        <v>43300</v>
      </c>
      <c r="E1411" s="9" t="n">
        <v>43419</v>
      </c>
      <c r="F1411" s="9" t="n">
        <v>43422</v>
      </c>
      <c r="G1411" s="9" t="n">
        <v>43426</v>
      </c>
      <c r="H1411" s="10" t="s">
        <v>36</v>
      </c>
      <c r="I1411" s="0" t="n">
        <v>1</v>
      </c>
      <c r="J1411" s="0" t="n">
        <v>4</v>
      </c>
      <c r="K1411" s="0" t="n">
        <v>224</v>
      </c>
      <c r="L1411" s="0" t="n">
        <v>30</v>
      </c>
      <c r="M1411" s="0" t="n">
        <v>1</v>
      </c>
      <c r="N1411" s="11" t="n">
        <v>0.075</v>
      </c>
      <c r="O1411" s="12" t="n">
        <v>780.15</v>
      </c>
      <c r="P1411" s="12" t="n">
        <v>951.4</v>
      </c>
      <c r="Q1411" s="12" t="n">
        <f aca="false">M1411*P1411*(1-N1411)</f>
        <v>880.045</v>
      </c>
      <c r="R1411" s="12" t="n">
        <f aca="false">M1411*O1411</f>
        <v>780.15</v>
      </c>
      <c r="S1411" s="12" t="n">
        <f aca="false">Q1411-R1411</f>
        <v>99.8950000000001</v>
      </c>
      <c r="T1411" s="11" t="n">
        <f aca="false">IFERROR(S1411/Q1411,0)</f>
        <v>0.113511240902454</v>
      </c>
      <c r="U1411" s="13" t="n">
        <f aca="false">F1411-E1411</f>
        <v>3</v>
      </c>
      <c r="V1411" s="13" t="n">
        <f aca="false">G1411-F1411</f>
        <v>4</v>
      </c>
      <c r="W1411" s="13" t="n">
        <f aca="false">G1411-E1411</f>
        <v>7</v>
      </c>
      <c r="X1411" s="10" t="n">
        <f aca="false">YEAR(E1411)</f>
        <v>2018</v>
      </c>
      <c r="Y1411" s="0" t="str">
        <f aca="false">TEXT(E1411,"yyyy-mm")</f>
        <v>2018-11</v>
      </c>
      <c r="Z1411" s="0" t="str">
        <f aca="false">"Q"&amp;ROUNDUP(MONTH(E1411)/3,0)&amp;"-"&amp;YEAR(E1411)</f>
        <v>Q4-2018</v>
      </c>
    </row>
    <row r="1412" customFormat="false" ht="14.25" hidden="false" customHeight="false" outlineLevel="0" collapsed="false">
      <c r="A1412" s="0" t="s">
        <v>1454</v>
      </c>
      <c r="B1412" s="0" t="s">
        <v>38</v>
      </c>
      <c r="C1412" s="0" t="s">
        <v>79</v>
      </c>
      <c r="D1412" s="9" t="n">
        <v>43300</v>
      </c>
      <c r="E1412" s="9" t="n">
        <v>43419</v>
      </c>
      <c r="F1412" s="9" t="n">
        <v>43447</v>
      </c>
      <c r="G1412" s="9" t="n">
        <v>43456</v>
      </c>
      <c r="H1412" s="10" t="s">
        <v>36</v>
      </c>
      <c r="I1412" s="0" t="n">
        <v>12</v>
      </c>
      <c r="J1412" s="0" t="n">
        <v>12</v>
      </c>
      <c r="K1412" s="0" t="n">
        <v>69</v>
      </c>
      <c r="L1412" s="0" t="n">
        <v>1</v>
      </c>
      <c r="M1412" s="0" t="n">
        <v>7</v>
      </c>
      <c r="N1412" s="11" t="n">
        <v>0.1</v>
      </c>
      <c r="O1412" s="12" t="n">
        <v>3125.95</v>
      </c>
      <c r="P1412" s="12" t="n">
        <v>3859.2</v>
      </c>
      <c r="Q1412" s="12" t="n">
        <f aca="false">M1412*P1412*(1-N1412)</f>
        <v>24312.96</v>
      </c>
      <c r="R1412" s="12" t="n">
        <f aca="false">M1412*O1412</f>
        <v>21881.65</v>
      </c>
      <c r="S1412" s="12" t="n">
        <f aca="false">Q1412-R1412</f>
        <v>2431.31</v>
      </c>
      <c r="T1412" s="11" t="n">
        <f aca="false">IFERROR(S1412/Q1412,0)</f>
        <v>0.100000575824581</v>
      </c>
      <c r="U1412" s="13" t="n">
        <f aca="false">F1412-E1412</f>
        <v>28</v>
      </c>
      <c r="V1412" s="13" t="n">
        <f aca="false">G1412-F1412</f>
        <v>9</v>
      </c>
      <c r="W1412" s="13" t="n">
        <f aca="false">G1412-E1412</f>
        <v>37</v>
      </c>
      <c r="X1412" s="10" t="n">
        <f aca="false">YEAR(E1412)</f>
        <v>2018</v>
      </c>
      <c r="Y1412" s="0" t="str">
        <f aca="false">TEXT(E1412,"yyyy-mm")</f>
        <v>2018-11</v>
      </c>
      <c r="Z1412" s="0" t="str">
        <f aca="false">"Q"&amp;ROUNDUP(MONTH(E1412)/3,0)&amp;"-"&amp;YEAR(E1412)</f>
        <v>Q4-2018</v>
      </c>
    </row>
    <row r="1413" customFormat="false" ht="14.25" hidden="false" customHeight="false" outlineLevel="0" collapsed="false">
      <c r="A1413" s="0" t="s">
        <v>1455</v>
      </c>
      <c r="B1413" s="0" t="s">
        <v>43</v>
      </c>
      <c r="C1413" s="0" t="s">
        <v>58</v>
      </c>
      <c r="D1413" s="9" t="n">
        <v>43300</v>
      </c>
      <c r="E1413" s="9" t="n">
        <v>43419</v>
      </c>
      <c r="F1413" s="9" t="n">
        <v>43442</v>
      </c>
      <c r="G1413" s="9" t="n">
        <v>43448</v>
      </c>
      <c r="H1413" s="10" t="s">
        <v>36</v>
      </c>
      <c r="I1413" s="0" t="n">
        <v>27</v>
      </c>
      <c r="J1413" s="0" t="n">
        <v>4</v>
      </c>
      <c r="K1413" s="0" t="n">
        <v>353</v>
      </c>
      <c r="L1413" s="0" t="n">
        <v>40</v>
      </c>
      <c r="M1413" s="0" t="n">
        <v>6</v>
      </c>
      <c r="N1413" s="11" t="n">
        <v>0.05</v>
      </c>
      <c r="O1413" s="12" t="n">
        <v>560.39</v>
      </c>
      <c r="P1413" s="12" t="n">
        <v>1098.8</v>
      </c>
      <c r="Q1413" s="12" t="n">
        <f aca="false">M1413*P1413*(1-N1413)</f>
        <v>6263.16</v>
      </c>
      <c r="R1413" s="12" t="n">
        <f aca="false">M1413*O1413</f>
        <v>3362.34</v>
      </c>
      <c r="S1413" s="12" t="n">
        <f aca="false">Q1413-R1413</f>
        <v>2900.82</v>
      </c>
      <c r="T1413" s="11" t="n">
        <f aca="false">IFERROR(S1413/Q1413,0)</f>
        <v>0.4631559787711</v>
      </c>
      <c r="U1413" s="13" t="n">
        <f aca="false">F1413-E1413</f>
        <v>23</v>
      </c>
      <c r="V1413" s="13" t="n">
        <f aca="false">G1413-F1413</f>
        <v>6</v>
      </c>
      <c r="W1413" s="13" t="n">
        <f aca="false">G1413-E1413</f>
        <v>29</v>
      </c>
      <c r="X1413" s="10" t="n">
        <f aca="false">YEAR(E1413)</f>
        <v>2018</v>
      </c>
      <c r="Y1413" s="0" t="str">
        <f aca="false">TEXT(E1413,"yyyy-mm")</f>
        <v>2018-11</v>
      </c>
      <c r="Z1413" s="0" t="str">
        <f aca="false">"Q"&amp;ROUNDUP(MONTH(E1413)/3,0)&amp;"-"&amp;YEAR(E1413)</f>
        <v>Q4-2018</v>
      </c>
    </row>
    <row r="1414" customFormat="false" ht="14.25" hidden="false" customHeight="false" outlineLevel="0" collapsed="false">
      <c r="A1414" s="0" t="s">
        <v>1456</v>
      </c>
      <c r="B1414" s="0" t="s">
        <v>38</v>
      </c>
      <c r="C1414" s="0" t="s">
        <v>46</v>
      </c>
      <c r="D1414" s="9" t="n">
        <v>43300</v>
      </c>
      <c r="E1414" s="9" t="n">
        <v>43419</v>
      </c>
      <c r="F1414" s="9" t="n">
        <v>43432</v>
      </c>
      <c r="G1414" s="9" t="n">
        <v>43435</v>
      </c>
      <c r="H1414" s="10" t="s">
        <v>36</v>
      </c>
      <c r="I1414" s="0" t="n">
        <v>16</v>
      </c>
      <c r="J1414" s="0" t="n">
        <v>42</v>
      </c>
      <c r="K1414" s="0" t="n">
        <v>300</v>
      </c>
      <c r="L1414" s="0" t="n">
        <v>15</v>
      </c>
      <c r="M1414" s="0" t="n">
        <v>1</v>
      </c>
      <c r="N1414" s="11" t="n">
        <v>0.075</v>
      </c>
      <c r="O1414" s="12" t="n">
        <v>594.56</v>
      </c>
      <c r="P1414" s="12" t="n">
        <v>1165.8</v>
      </c>
      <c r="Q1414" s="12" t="n">
        <f aca="false">M1414*P1414*(1-N1414)</f>
        <v>1078.365</v>
      </c>
      <c r="R1414" s="12" t="n">
        <f aca="false">M1414*O1414</f>
        <v>594.56</v>
      </c>
      <c r="S1414" s="12" t="n">
        <f aca="false">Q1414-R1414</f>
        <v>483.805</v>
      </c>
      <c r="T1414" s="11" t="n">
        <f aca="false">IFERROR(S1414/Q1414,0)</f>
        <v>0.448646793989048</v>
      </c>
      <c r="U1414" s="13" t="n">
        <f aca="false">F1414-E1414</f>
        <v>13</v>
      </c>
      <c r="V1414" s="13" t="n">
        <f aca="false">G1414-F1414</f>
        <v>3</v>
      </c>
      <c r="W1414" s="13" t="n">
        <f aca="false">G1414-E1414</f>
        <v>16</v>
      </c>
      <c r="X1414" s="10" t="n">
        <f aca="false">YEAR(E1414)</f>
        <v>2018</v>
      </c>
      <c r="Y1414" s="0" t="str">
        <f aca="false">TEXT(E1414,"yyyy-mm")</f>
        <v>2018-11</v>
      </c>
      <c r="Z1414" s="0" t="str">
        <f aca="false">"Q"&amp;ROUNDUP(MONTH(E1414)/3,0)&amp;"-"&amp;YEAR(E1414)</f>
        <v>Q4-2018</v>
      </c>
    </row>
    <row r="1415" customFormat="false" ht="14.25" hidden="false" customHeight="false" outlineLevel="0" collapsed="false">
      <c r="A1415" s="0" t="s">
        <v>1457</v>
      </c>
      <c r="B1415" s="0" t="s">
        <v>41</v>
      </c>
      <c r="C1415" s="0" t="s">
        <v>35</v>
      </c>
      <c r="D1415" s="9" t="n">
        <v>43300</v>
      </c>
      <c r="E1415" s="9" t="n">
        <v>43420</v>
      </c>
      <c r="F1415" s="9" t="n">
        <v>43436</v>
      </c>
      <c r="G1415" s="9" t="n">
        <v>43440</v>
      </c>
      <c r="H1415" s="10" t="s">
        <v>36</v>
      </c>
      <c r="I1415" s="0" t="n">
        <v>24</v>
      </c>
      <c r="J1415" s="0" t="n">
        <v>11</v>
      </c>
      <c r="K1415" s="0" t="n">
        <v>243</v>
      </c>
      <c r="L1415" s="0" t="n">
        <v>15</v>
      </c>
      <c r="M1415" s="0" t="n">
        <v>3</v>
      </c>
      <c r="N1415" s="11" t="n">
        <v>0.2</v>
      </c>
      <c r="O1415" s="12" t="n">
        <v>3575.66</v>
      </c>
      <c r="P1415" s="12" t="n">
        <v>6385.1</v>
      </c>
      <c r="Q1415" s="12" t="n">
        <f aca="false">M1415*P1415*(1-N1415)</f>
        <v>15324.24</v>
      </c>
      <c r="R1415" s="12" t="n">
        <f aca="false">M1415*O1415</f>
        <v>10726.98</v>
      </c>
      <c r="S1415" s="12" t="n">
        <f aca="false">Q1415-R1415</f>
        <v>4597.26</v>
      </c>
      <c r="T1415" s="11" t="n">
        <f aca="false">IFERROR(S1415/Q1415,0)</f>
        <v>0.299999216926908</v>
      </c>
      <c r="U1415" s="13" t="n">
        <f aca="false">F1415-E1415</f>
        <v>16</v>
      </c>
      <c r="V1415" s="13" t="n">
        <f aca="false">G1415-F1415</f>
        <v>4</v>
      </c>
      <c r="W1415" s="13" t="n">
        <f aca="false">G1415-E1415</f>
        <v>20</v>
      </c>
      <c r="X1415" s="10" t="n">
        <f aca="false">YEAR(E1415)</f>
        <v>2018</v>
      </c>
      <c r="Y1415" s="0" t="str">
        <f aca="false">TEXT(E1415,"yyyy-mm")</f>
        <v>2018-11</v>
      </c>
      <c r="Z1415" s="0" t="str">
        <f aca="false">"Q"&amp;ROUNDUP(MONTH(E1415)/3,0)&amp;"-"&amp;YEAR(E1415)</f>
        <v>Q4-2018</v>
      </c>
    </row>
    <row r="1416" customFormat="false" ht="14.25" hidden="false" customHeight="false" outlineLevel="0" collapsed="false">
      <c r="A1416" s="0" t="s">
        <v>1458</v>
      </c>
      <c r="B1416" s="0" t="s">
        <v>38</v>
      </c>
      <c r="C1416" s="0" t="s">
        <v>48</v>
      </c>
      <c r="D1416" s="9" t="n">
        <v>43300</v>
      </c>
      <c r="E1416" s="9" t="n">
        <v>43420</v>
      </c>
      <c r="F1416" s="9" t="n">
        <v>43432</v>
      </c>
      <c r="G1416" s="9" t="n">
        <v>43434</v>
      </c>
      <c r="H1416" s="10" t="s">
        <v>36</v>
      </c>
      <c r="I1416" s="0" t="n">
        <v>20</v>
      </c>
      <c r="J1416" s="0" t="n">
        <v>39</v>
      </c>
      <c r="K1416" s="0" t="n">
        <v>26</v>
      </c>
      <c r="L1416" s="0" t="n">
        <v>23</v>
      </c>
      <c r="M1416" s="0" t="n">
        <v>2</v>
      </c>
      <c r="N1416" s="11" t="n">
        <v>0.05</v>
      </c>
      <c r="O1416" s="12" t="n">
        <v>1237.69</v>
      </c>
      <c r="P1416" s="12" t="n">
        <v>2525.9</v>
      </c>
      <c r="Q1416" s="12" t="n">
        <f aca="false">M1416*P1416*(1-N1416)</f>
        <v>4799.21</v>
      </c>
      <c r="R1416" s="12" t="n">
        <f aca="false">M1416*O1416</f>
        <v>2475.38</v>
      </c>
      <c r="S1416" s="12" t="n">
        <f aca="false">Q1416-R1416</f>
        <v>2323.83</v>
      </c>
      <c r="T1416" s="11" t="n">
        <f aca="false">IFERROR(S1416/Q1416,0)</f>
        <v>0.484210943051044</v>
      </c>
      <c r="U1416" s="13" t="n">
        <f aca="false">F1416-E1416</f>
        <v>12</v>
      </c>
      <c r="V1416" s="13" t="n">
        <f aca="false">G1416-F1416</f>
        <v>2</v>
      </c>
      <c r="W1416" s="13" t="n">
        <f aca="false">G1416-E1416</f>
        <v>14</v>
      </c>
      <c r="X1416" s="10" t="n">
        <f aca="false">YEAR(E1416)</f>
        <v>2018</v>
      </c>
      <c r="Y1416" s="0" t="str">
        <f aca="false">TEXT(E1416,"yyyy-mm")</f>
        <v>2018-11</v>
      </c>
      <c r="Z1416" s="0" t="str">
        <f aca="false">"Q"&amp;ROUNDUP(MONTH(E1416)/3,0)&amp;"-"&amp;YEAR(E1416)</f>
        <v>Q4-2018</v>
      </c>
    </row>
    <row r="1417" customFormat="false" ht="14.25" hidden="false" customHeight="false" outlineLevel="0" collapsed="false">
      <c r="A1417" s="0" t="s">
        <v>1459</v>
      </c>
      <c r="B1417" s="0" t="s">
        <v>34</v>
      </c>
      <c r="C1417" s="0" t="s">
        <v>39</v>
      </c>
      <c r="D1417" s="9" t="n">
        <v>43300</v>
      </c>
      <c r="E1417" s="9" t="n">
        <v>43420</v>
      </c>
      <c r="F1417" s="9" t="n">
        <v>43438</v>
      </c>
      <c r="G1417" s="9" t="n">
        <v>43445</v>
      </c>
      <c r="H1417" s="10" t="s">
        <v>36</v>
      </c>
      <c r="I1417" s="0" t="n">
        <v>2</v>
      </c>
      <c r="J1417" s="0" t="n">
        <v>49</v>
      </c>
      <c r="K1417" s="0" t="n">
        <v>171</v>
      </c>
      <c r="L1417" s="0" t="n">
        <v>5</v>
      </c>
      <c r="M1417" s="0" t="n">
        <v>8</v>
      </c>
      <c r="N1417" s="11" t="n">
        <v>0.05</v>
      </c>
      <c r="O1417" s="12" t="n">
        <v>2329.99</v>
      </c>
      <c r="P1417" s="12" t="n">
        <v>3236.1</v>
      </c>
      <c r="Q1417" s="12" t="n">
        <f aca="false">M1417*P1417*(1-N1417)</f>
        <v>24594.36</v>
      </c>
      <c r="R1417" s="12" t="n">
        <f aca="false">M1417*O1417</f>
        <v>18639.92</v>
      </c>
      <c r="S1417" s="12" t="n">
        <f aca="false">Q1417-R1417</f>
        <v>5954.44</v>
      </c>
      <c r="T1417" s="11" t="n">
        <f aca="false">IFERROR(S1417/Q1417,0)</f>
        <v>0.242105913713551</v>
      </c>
      <c r="U1417" s="13" t="n">
        <f aca="false">F1417-E1417</f>
        <v>18</v>
      </c>
      <c r="V1417" s="13" t="n">
        <f aca="false">G1417-F1417</f>
        <v>7</v>
      </c>
      <c r="W1417" s="13" t="n">
        <f aca="false">G1417-E1417</f>
        <v>25</v>
      </c>
      <c r="X1417" s="10" t="n">
        <f aca="false">YEAR(E1417)</f>
        <v>2018</v>
      </c>
      <c r="Y1417" s="0" t="str">
        <f aca="false">TEXT(E1417,"yyyy-mm")</f>
        <v>2018-11</v>
      </c>
      <c r="Z1417" s="0" t="str">
        <f aca="false">"Q"&amp;ROUNDUP(MONTH(E1417)/3,0)&amp;"-"&amp;YEAR(E1417)</f>
        <v>Q4-2018</v>
      </c>
    </row>
    <row r="1418" customFormat="false" ht="14.25" hidden="false" customHeight="false" outlineLevel="0" collapsed="false">
      <c r="A1418" s="0" t="s">
        <v>1460</v>
      </c>
      <c r="B1418" s="0" t="s">
        <v>41</v>
      </c>
      <c r="C1418" s="0" t="s">
        <v>48</v>
      </c>
      <c r="D1418" s="9" t="n">
        <v>43300</v>
      </c>
      <c r="E1418" s="9" t="n">
        <v>43420</v>
      </c>
      <c r="F1418" s="9" t="n">
        <v>43444</v>
      </c>
      <c r="G1418" s="9" t="n">
        <v>43452</v>
      </c>
      <c r="H1418" s="10" t="s">
        <v>36</v>
      </c>
      <c r="I1418" s="0" t="n">
        <v>21</v>
      </c>
      <c r="J1418" s="0" t="n">
        <v>40</v>
      </c>
      <c r="K1418" s="0" t="n">
        <v>37</v>
      </c>
      <c r="L1418" s="0" t="n">
        <v>37</v>
      </c>
      <c r="M1418" s="0" t="n">
        <v>7</v>
      </c>
      <c r="N1418" s="11" t="n">
        <v>0.075</v>
      </c>
      <c r="O1418" s="12" t="n">
        <v>1620.86</v>
      </c>
      <c r="P1418" s="12" t="n">
        <v>3859.2</v>
      </c>
      <c r="Q1418" s="12" t="n">
        <f aca="false">M1418*P1418*(1-N1418)</f>
        <v>24988.32</v>
      </c>
      <c r="R1418" s="12" t="n">
        <f aca="false">M1418*O1418</f>
        <v>11346.02</v>
      </c>
      <c r="S1418" s="12" t="n">
        <f aca="false">Q1418-R1418</f>
        <v>13642.3</v>
      </c>
      <c r="T1418" s="11" t="n">
        <f aca="false">IFERROR(S1418/Q1418,0)</f>
        <v>0.545947066469455</v>
      </c>
      <c r="U1418" s="13" t="n">
        <f aca="false">F1418-E1418</f>
        <v>24</v>
      </c>
      <c r="V1418" s="13" t="n">
        <f aca="false">G1418-F1418</f>
        <v>8</v>
      </c>
      <c r="W1418" s="13" t="n">
        <f aca="false">G1418-E1418</f>
        <v>32</v>
      </c>
      <c r="X1418" s="10" t="n">
        <f aca="false">YEAR(E1418)</f>
        <v>2018</v>
      </c>
      <c r="Y1418" s="0" t="str">
        <f aca="false">TEXT(E1418,"yyyy-mm")</f>
        <v>2018-11</v>
      </c>
      <c r="Z1418" s="0" t="str">
        <f aca="false">"Q"&amp;ROUNDUP(MONTH(E1418)/3,0)&amp;"-"&amp;YEAR(E1418)</f>
        <v>Q4-2018</v>
      </c>
    </row>
    <row r="1419" customFormat="false" ht="14.25" hidden="false" customHeight="false" outlineLevel="0" collapsed="false">
      <c r="A1419" s="0" t="s">
        <v>1461</v>
      </c>
      <c r="B1419" s="0" t="s">
        <v>34</v>
      </c>
      <c r="C1419" s="0" t="s">
        <v>35</v>
      </c>
      <c r="D1419" s="9" t="n">
        <v>43300</v>
      </c>
      <c r="E1419" s="9" t="n">
        <v>43420</v>
      </c>
      <c r="F1419" s="9" t="n">
        <v>43433</v>
      </c>
      <c r="G1419" s="9" t="n">
        <v>43439</v>
      </c>
      <c r="H1419" s="10" t="s">
        <v>36</v>
      </c>
      <c r="I1419" s="0" t="n">
        <v>7</v>
      </c>
      <c r="J1419" s="0" t="n">
        <v>25</v>
      </c>
      <c r="K1419" s="0" t="n">
        <v>243</v>
      </c>
      <c r="L1419" s="0" t="n">
        <v>17</v>
      </c>
      <c r="M1419" s="0" t="n">
        <v>2</v>
      </c>
      <c r="N1419" s="11" t="n">
        <v>0.05</v>
      </c>
      <c r="O1419" s="12" t="n">
        <v>145.39</v>
      </c>
      <c r="P1419" s="12" t="n">
        <v>207.7</v>
      </c>
      <c r="Q1419" s="12" t="n">
        <f aca="false">M1419*P1419*(1-N1419)</f>
        <v>394.63</v>
      </c>
      <c r="R1419" s="12" t="n">
        <f aca="false">M1419*O1419</f>
        <v>290.78</v>
      </c>
      <c r="S1419" s="12" t="n">
        <f aca="false">Q1419-R1419</f>
        <v>103.85</v>
      </c>
      <c r="T1419" s="11" t="n">
        <f aca="false">IFERROR(S1419/Q1419,0)</f>
        <v>0.263157894736842</v>
      </c>
      <c r="U1419" s="13" t="n">
        <f aca="false">F1419-E1419</f>
        <v>13</v>
      </c>
      <c r="V1419" s="13" t="n">
        <f aca="false">G1419-F1419</f>
        <v>6</v>
      </c>
      <c r="W1419" s="13" t="n">
        <f aca="false">G1419-E1419</f>
        <v>19</v>
      </c>
      <c r="X1419" s="10" t="n">
        <f aca="false">YEAR(E1419)</f>
        <v>2018</v>
      </c>
      <c r="Y1419" s="0" t="str">
        <f aca="false">TEXT(E1419,"yyyy-mm")</f>
        <v>2018-11</v>
      </c>
      <c r="Z1419" s="0" t="str">
        <f aca="false">"Q"&amp;ROUNDUP(MONTH(E1419)/3,0)&amp;"-"&amp;YEAR(E1419)</f>
        <v>Q4-2018</v>
      </c>
    </row>
    <row r="1420" customFormat="false" ht="14.25" hidden="false" customHeight="false" outlineLevel="0" collapsed="false">
      <c r="A1420" s="0" t="s">
        <v>1462</v>
      </c>
      <c r="B1420" s="0" t="s">
        <v>34</v>
      </c>
      <c r="C1420" s="0" t="s">
        <v>46</v>
      </c>
      <c r="D1420" s="9" t="n">
        <v>43300</v>
      </c>
      <c r="E1420" s="9" t="n">
        <v>43420</v>
      </c>
      <c r="F1420" s="9" t="n">
        <v>43437</v>
      </c>
      <c r="G1420" s="9" t="n">
        <v>43445</v>
      </c>
      <c r="H1420" s="10" t="s">
        <v>36</v>
      </c>
      <c r="I1420" s="0" t="n">
        <v>5</v>
      </c>
      <c r="J1420" s="0" t="n">
        <v>35</v>
      </c>
      <c r="K1420" s="0" t="n">
        <v>286</v>
      </c>
      <c r="L1420" s="0" t="n">
        <v>7</v>
      </c>
      <c r="M1420" s="0" t="n">
        <v>6</v>
      </c>
      <c r="N1420" s="11" t="n">
        <v>0.075</v>
      </c>
      <c r="O1420" s="12" t="n">
        <v>1076.02</v>
      </c>
      <c r="P1420" s="12" t="n">
        <v>1956.4</v>
      </c>
      <c r="Q1420" s="12" t="n">
        <f aca="false">M1420*P1420*(1-N1420)</f>
        <v>10858.02</v>
      </c>
      <c r="R1420" s="12" t="n">
        <f aca="false">M1420*O1420</f>
        <v>6456.12</v>
      </c>
      <c r="S1420" s="12" t="n">
        <f aca="false">Q1420-R1420</f>
        <v>4401.9</v>
      </c>
      <c r="T1420" s="11" t="n">
        <f aca="false">IFERROR(S1420/Q1420,0)</f>
        <v>0.405405405405406</v>
      </c>
      <c r="U1420" s="13" t="n">
        <f aca="false">F1420-E1420</f>
        <v>17</v>
      </c>
      <c r="V1420" s="13" t="n">
        <f aca="false">G1420-F1420</f>
        <v>8</v>
      </c>
      <c r="W1420" s="13" t="n">
        <f aca="false">G1420-E1420</f>
        <v>25</v>
      </c>
      <c r="X1420" s="10" t="n">
        <f aca="false">YEAR(E1420)</f>
        <v>2018</v>
      </c>
      <c r="Y1420" s="0" t="str">
        <f aca="false">TEXT(E1420,"yyyy-mm")</f>
        <v>2018-11</v>
      </c>
      <c r="Z1420" s="0" t="str">
        <f aca="false">"Q"&amp;ROUNDUP(MONTH(E1420)/3,0)&amp;"-"&amp;YEAR(E1420)</f>
        <v>Q4-2018</v>
      </c>
    </row>
    <row r="1421" customFormat="false" ht="14.25" hidden="false" customHeight="false" outlineLevel="0" collapsed="false">
      <c r="A1421" s="0" t="s">
        <v>1463</v>
      </c>
      <c r="B1421" s="0" t="s">
        <v>34</v>
      </c>
      <c r="C1421" s="0" t="s">
        <v>39</v>
      </c>
      <c r="D1421" s="9" t="n">
        <v>43300</v>
      </c>
      <c r="E1421" s="9" t="n">
        <v>43420</v>
      </c>
      <c r="F1421" s="9" t="n">
        <v>43438</v>
      </c>
      <c r="G1421" s="9" t="n">
        <v>43440</v>
      </c>
      <c r="H1421" s="10" t="s">
        <v>36</v>
      </c>
      <c r="I1421" s="0" t="n">
        <v>3</v>
      </c>
      <c r="J1421" s="0" t="n">
        <v>14</v>
      </c>
      <c r="K1421" s="0" t="n">
        <v>168</v>
      </c>
      <c r="L1421" s="0" t="n">
        <v>44</v>
      </c>
      <c r="M1421" s="0" t="n">
        <v>3</v>
      </c>
      <c r="N1421" s="11" t="n">
        <v>0.2</v>
      </c>
      <c r="O1421" s="12" t="n">
        <v>1599.29</v>
      </c>
      <c r="P1421" s="12" t="n">
        <v>2579.5</v>
      </c>
      <c r="Q1421" s="12" t="n">
        <f aca="false">M1421*P1421*(1-N1421)</f>
        <v>6190.8</v>
      </c>
      <c r="R1421" s="12" t="n">
        <f aca="false">M1421*O1421</f>
        <v>4797.87</v>
      </c>
      <c r="S1421" s="12" t="n">
        <f aca="false">Q1421-R1421</f>
        <v>1392.93</v>
      </c>
      <c r="T1421" s="11" t="n">
        <f aca="false">IFERROR(S1421/Q1421,0)</f>
        <v>0.225</v>
      </c>
      <c r="U1421" s="13" t="n">
        <f aca="false">F1421-E1421</f>
        <v>18</v>
      </c>
      <c r="V1421" s="13" t="n">
        <f aca="false">G1421-F1421</f>
        <v>2</v>
      </c>
      <c r="W1421" s="13" t="n">
        <f aca="false">G1421-E1421</f>
        <v>20</v>
      </c>
      <c r="X1421" s="10" t="n">
        <f aca="false">YEAR(E1421)</f>
        <v>2018</v>
      </c>
      <c r="Y1421" s="0" t="str">
        <f aca="false">TEXT(E1421,"yyyy-mm")</f>
        <v>2018-11</v>
      </c>
      <c r="Z1421" s="0" t="str">
        <f aca="false">"Q"&amp;ROUNDUP(MONTH(E1421)/3,0)&amp;"-"&amp;YEAR(E1421)</f>
        <v>Q4-2018</v>
      </c>
    </row>
    <row r="1422" customFormat="false" ht="14.25" hidden="false" customHeight="false" outlineLevel="0" collapsed="false">
      <c r="A1422" s="0" t="s">
        <v>1464</v>
      </c>
      <c r="B1422" s="0" t="s">
        <v>34</v>
      </c>
      <c r="C1422" s="0" t="s">
        <v>48</v>
      </c>
      <c r="D1422" s="9" t="n">
        <v>43300</v>
      </c>
      <c r="E1422" s="9" t="n">
        <v>43420</v>
      </c>
      <c r="F1422" s="9" t="n">
        <v>43423</v>
      </c>
      <c r="G1422" s="9" t="n">
        <v>43430</v>
      </c>
      <c r="H1422" s="10" t="s">
        <v>36</v>
      </c>
      <c r="I1422" s="0" t="n">
        <v>11</v>
      </c>
      <c r="J1422" s="0" t="n">
        <v>5</v>
      </c>
      <c r="K1422" s="0" t="n">
        <v>4</v>
      </c>
      <c r="L1422" s="0" t="n">
        <v>4</v>
      </c>
      <c r="M1422" s="0" t="n">
        <v>6</v>
      </c>
      <c r="N1422" s="11" t="n">
        <v>0.05</v>
      </c>
      <c r="O1422" s="12" t="n">
        <v>724.4</v>
      </c>
      <c r="P1422" s="12" t="n">
        <v>1065.3</v>
      </c>
      <c r="Q1422" s="12" t="n">
        <f aca="false">M1422*P1422*(1-N1422)</f>
        <v>6072.21</v>
      </c>
      <c r="R1422" s="12" t="n">
        <f aca="false">M1422*O1422</f>
        <v>4346.4</v>
      </c>
      <c r="S1422" s="12" t="n">
        <f aca="false">Q1422-R1422</f>
        <v>1725.81</v>
      </c>
      <c r="T1422" s="11" t="n">
        <f aca="false">IFERROR(S1422/Q1422,0)</f>
        <v>0.284214478748265</v>
      </c>
      <c r="U1422" s="13" t="n">
        <f aca="false">F1422-E1422</f>
        <v>3</v>
      </c>
      <c r="V1422" s="13" t="n">
        <f aca="false">G1422-F1422</f>
        <v>7</v>
      </c>
      <c r="W1422" s="13" t="n">
        <f aca="false">G1422-E1422</f>
        <v>10</v>
      </c>
      <c r="X1422" s="10" t="n">
        <f aca="false">YEAR(E1422)</f>
        <v>2018</v>
      </c>
      <c r="Y1422" s="0" t="str">
        <f aca="false">TEXT(E1422,"yyyy-mm")</f>
        <v>2018-11</v>
      </c>
      <c r="Z1422" s="0" t="str">
        <f aca="false">"Q"&amp;ROUNDUP(MONTH(E1422)/3,0)&amp;"-"&amp;YEAR(E1422)</f>
        <v>Q4-2018</v>
      </c>
    </row>
    <row r="1423" customFormat="false" ht="14.25" hidden="false" customHeight="false" outlineLevel="0" collapsed="false">
      <c r="A1423" s="0" t="s">
        <v>1465</v>
      </c>
      <c r="B1423" s="0" t="s">
        <v>34</v>
      </c>
      <c r="C1423" s="0" t="s">
        <v>39</v>
      </c>
      <c r="D1423" s="9" t="n">
        <v>43300</v>
      </c>
      <c r="E1423" s="9" t="n">
        <v>43420</v>
      </c>
      <c r="F1423" s="9" t="n">
        <v>43440</v>
      </c>
      <c r="G1423" s="9" t="n">
        <v>43441</v>
      </c>
      <c r="H1423" s="10" t="s">
        <v>36</v>
      </c>
      <c r="I1423" s="0" t="n">
        <v>2</v>
      </c>
      <c r="J1423" s="0" t="n">
        <v>17</v>
      </c>
      <c r="K1423" s="0" t="n">
        <v>195</v>
      </c>
      <c r="L1423" s="0" t="n">
        <v>12</v>
      </c>
      <c r="M1423" s="0" t="n">
        <v>8</v>
      </c>
      <c r="N1423" s="11" t="n">
        <v>0.1</v>
      </c>
      <c r="O1423" s="12" t="n">
        <v>2710.82</v>
      </c>
      <c r="P1423" s="12" t="n">
        <v>3872.6</v>
      </c>
      <c r="Q1423" s="12" t="n">
        <f aca="false">M1423*P1423*(1-N1423)</f>
        <v>27882.72</v>
      </c>
      <c r="R1423" s="12" t="n">
        <f aca="false">M1423*O1423</f>
        <v>21686.56</v>
      </c>
      <c r="S1423" s="12" t="n">
        <f aca="false">Q1423-R1423</f>
        <v>6196.16</v>
      </c>
      <c r="T1423" s="11" t="n">
        <f aca="false">IFERROR(S1423/Q1423,0)</f>
        <v>0.222222222222222</v>
      </c>
      <c r="U1423" s="13" t="n">
        <f aca="false">F1423-E1423</f>
        <v>20</v>
      </c>
      <c r="V1423" s="13" t="n">
        <f aca="false">G1423-F1423</f>
        <v>1</v>
      </c>
      <c r="W1423" s="13" t="n">
        <f aca="false">G1423-E1423</f>
        <v>21</v>
      </c>
      <c r="X1423" s="10" t="n">
        <f aca="false">YEAR(E1423)</f>
        <v>2018</v>
      </c>
      <c r="Y1423" s="0" t="str">
        <f aca="false">TEXT(E1423,"yyyy-mm")</f>
        <v>2018-11</v>
      </c>
      <c r="Z1423" s="0" t="str">
        <f aca="false">"Q"&amp;ROUNDUP(MONTH(E1423)/3,0)&amp;"-"&amp;YEAR(E1423)</f>
        <v>Q4-2018</v>
      </c>
    </row>
    <row r="1424" customFormat="false" ht="14.25" hidden="false" customHeight="false" outlineLevel="0" collapsed="false">
      <c r="A1424" s="0" t="s">
        <v>1466</v>
      </c>
      <c r="B1424" s="0" t="s">
        <v>38</v>
      </c>
      <c r="C1424" s="0" t="s">
        <v>35</v>
      </c>
      <c r="D1424" s="9" t="n">
        <v>43300</v>
      </c>
      <c r="E1424" s="9" t="n">
        <v>43420</v>
      </c>
      <c r="F1424" s="9" t="n">
        <v>43426</v>
      </c>
      <c r="G1424" s="9" t="n">
        <v>43430</v>
      </c>
      <c r="H1424" s="10" t="s">
        <v>36</v>
      </c>
      <c r="I1424" s="0" t="n">
        <v>12</v>
      </c>
      <c r="J1424" s="0" t="n">
        <v>13</v>
      </c>
      <c r="K1424" s="0" t="n">
        <v>225</v>
      </c>
      <c r="L1424" s="0" t="n">
        <v>20</v>
      </c>
      <c r="M1424" s="0" t="n">
        <v>5</v>
      </c>
      <c r="N1424" s="11" t="n">
        <v>0.15</v>
      </c>
      <c r="O1424" s="12" t="n">
        <v>4234.67</v>
      </c>
      <c r="P1424" s="12" t="n">
        <v>6137.2</v>
      </c>
      <c r="Q1424" s="12" t="n">
        <f aca="false">M1424*P1424*(1-N1424)</f>
        <v>26083.1</v>
      </c>
      <c r="R1424" s="12" t="n">
        <f aca="false">M1424*O1424</f>
        <v>21173.35</v>
      </c>
      <c r="S1424" s="12" t="n">
        <f aca="false">Q1424-R1424</f>
        <v>4909.75</v>
      </c>
      <c r="T1424" s="11" t="n">
        <f aca="false">IFERROR(S1424/Q1424,0)</f>
        <v>0.188234910727636</v>
      </c>
      <c r="U1424" s="13" t="n">
        <f aca="false">F1424-E1424</f>
        <v>6</v>
      </c>
      <c r="V1424" s="13" t="n">
        <f aca="false">G1424-F1424</f>
        <v>4</v>
      </c>
      <c r="W1424" s="13" t="n">
        <f aca="false">G1424-E1424</f>
        <v>10</v>
      </c>
      <c r="X1424" s="10" t="n">
        <f aca="false">YEAR(E1424)</f>
        <v>2018</v>
      </c>
      <c r="Y1424" s="0" t="str">
        <f aca="false">TEXT(E1424,"yyyy-mm")</f>
        <v>2018-11</v>
      </c>
      <c r="Z1424" s="0" t="str">
        <f aca="false">"Q"&amp;ROUNDUP(MONTH(E1424)/3,0)&amp;"-"&amp;YEAR(E1424)</f>
        <v>Q4-2018</v>
      </c>
    </row>
    <row r="1425" customFormat="false" ht="14.25" hidden="false" customHeight="false" outlineLevel="0" collapsed="false">
      <c r="A1425" s="0" t="s">
        <v>1467</v>
      </c>
      <c r="B1425" s="0" t="s">
        <v>38</v>
      </c>
      <c r="C1425" s="0" t="s">
        <v>46</v>
      </c>
      <c r="D1425" s="9" t="n">
        <v>43300</v>
      </c>
      <c r="E1425" s="9" t="n">
        <v>43421</v>
      </c>
      <c r="F1425" s="9" t="n">
        <v>43424</v>
      </c>
      <c r="G1425" s="9" t="n">
        <v>43430</v>
      </c>
      <c r="H1425" s="10" t="s">
        <v>36</v>
      </c>
      <c r="I1425" s="0" t="n">
        <v>13</v>
      </c>
      <c r="J1425" s="0" t="n">
        <v>22</v>
      </c>
      <c r="K1425" s="0" t="n">
        <v>317</v>
      </c>
      <c r="L1425" s="0" t="n">
        <v>29</v>
      </c>
      <c r="M1425" s="0" t="n">
        <v>1</v>
      </c>
      <c r="N1425" s="11" t="n">
        <v>0.15</v>
      </c>
      <c r="O1425" s="12" t="n">
        <v>808.69</v>
      </c>
      <c r="P1425" s="12" t="n">
        <v>951.4</v>
      </c>
      <c r="Q1425" s="12" t="n">
        <f aca="false">M1425*P1425*(1-N1425)</f>
        <v>808.69</v>
      </c>
      <c r="R1425" s="12" t="n">
        <f aca="false">M1425*O1425</f>
        <v>808.69</v>
      </c>
      <c r="S1425" s="12" t="n">
        <f aca="false">Q1425-R1425</f>
        <v>0</v>
      </c>
      <c r="T1425" s="11" t="n">
        <f aca="false">IFERROR(S1425/Q1425,0)</f>
        <v>0</v>
      </c>
      <c r="U1425" s="13" t="n">
        <f aca="false">F1425-E1425</f>
        <v>3</v>
      </c>
      <c r="V1425" s="13" t="n">
        <f aca="false">G1425-F1425</f>
        <v>6</v>
      </c>
      <c r="W1425" s="13" t="n">
        <f aca="false">G1425-E1425</f>
        <v>9</v>
      </c>
      <c r="X1425" s="10" t="n">
        <f aca="false">YEAR(E1425)</f>
        <v>2018</v>
      </c>
      <c r="Y1425" s="0" t="str">
        <f aca="false">TEXT(E1425,"yyyy-mm")</f>
        <v>2018-11</v>
      </c>
      <c r="Z1425" s="0" t="str">
        <f aca="false">"Q"&amp;ROUNDUP(MONTH(E1425)/3,0)&amp;"-"&amp;YEAR(E1425)</f>
        <v>Q4-2018</v>
      </c>
    </row>
    <row r="1426" customFormat="false" ht="14.25" hidden="false" customHeight="false" outlineLevel="0" collapsed="false">
      <c r="A1426" s="0" t="s">
        <v>1468</v>
      </c>
      <c r="B1426" s="0" t="s">
        <v>34</v>
      </c>
      <c r="C1426" s="0" t="s">
        <v>39</v>
      </c>
      <c r="D1426" s="9" t="n">
        <v>43300</v>
      </c>
      <c r="E1426" s="9" t="n">
        <v>43421</v>
      </c>
      <c r="F1426" s="9" t="n">
        <v>43441</v>
      </c>
      <c r="G1426" s="9" t="n">
        <v>43444</v>
      </c>
      <c r="H1426" s="10" t="s">
        <v>36</v>
      </c>
      <c r="I1426" s="0" t="n">
        <v>9</v>
      </c>
      <c r="J1426" s="0" t="n">
        <v>17</v>
      </c>
      <c r="K1426" s="0" t="n">
        <v>116</v>
      </c>
      <c r="L1426" s="0" t="n">
        <v>36</v>
      </c>
      <c r="M1426" s="0" t="n">
        <v>6</v>
      </c>
      <c r="N1426" s="11" t="n">
        <v>0.075</v>
      </c>
      <c r="O1426" s="12" t="n">
        <v>1999.82</v>
      </c>
      <c r="P1426" s="12" t="n">
        <v>2438.8</v>
      </c>
      <c r="Q1426" s="12" t="n">
        <f aca="false">M1426*P1426*(1-N1426)</f>
        <v>13535.34</v>
      </c>
      <c r="R1426" s="12" t="n">
        <f aca="false">M1426*O1426</f>
        <v>11998.92</v>
      </c>
      <c r="S1426" s="12" t="n">
        <f aca="false">Q1426-R1426</f>
        <v>1536.42</v>
      </c>
      <c r="T1426" s="11" t="n">
        <f aca="false">IFERROR(S1426/Q1426,0)</f>
        <v>0.113511740377412</v>
      </c>
      <c r="U1426" s="13" t="n">
        <f aca="false">F1426-E1426</f>
        <v>20</v>
      </c>
      <c r="V1426" s="13" t="n">
        <f aca="false">G1426-F1426</f>
        <v>3</v>
      </c>
      <c r="W1426" s="13" t="n">
        <f aca="false">G1426-E1426</f>
        <v>23</v>
      </c>
      <c r="X1426" s="10" t="n">
        <f aca="false">YEAR(E1426)</f>
        <v>2018</v>
      </c>
      <c r="Y1426" s="0" t="str">
        <f aca="false">TEXT(E1426,"yyyy-mm")</f>
        <v>2018-11</v>
      </c>
      <c r="Z1426" s="0" t="str">
        <f aca="false">"Q"&amp;ROUNDUP(MONTH(E1426)/3,0)&amp;"-"&amp;YEAR(E1426)</f>
        <v>Q4-2018</v>
      </c>
    </row>
    <row r="1427" customFormat="false" ht="14.25" hidden="false" customHeight="false" outlineLevel="0" collapsed="false">
      <c r="A1427" s="0" t="s">
        <v>1469</v>
      </c>
      <c r="B1427" s="0" t="s">
        <v>38</v>
      </c>
      <c r="C1427" s="0" t="s">
        <v>39</v>
      </c>
      <c r="D1427" s="9" t="n">
        <v>43300</v>
      </c>
      <c r="E1427" s="9" t="n">
        <v>43421</v>
      </c>
      <c r="F1427" s="9" t="n">
        <v>43430</v>
      </c>
      <c r="G1427" s="9" t="n">
        <v>43439</v>
      </c>
      <c r="H1427" s="10" t="s">
        <v>36</v>
      </c>
      <c r="I1427" s="0" t="n">
        <v>18</v>
      </c>
      <c r="J1427" s="0" t="n">
        <v>33</v>
      </c>
      <c r="K1427" s="0" t="n">
        <v>103</v>
      </c>
      <c r="L1427" s="0" t="n">
        <v>17</v>
      </c>
      <c r="M1427" s="0" t="n">
        <v>5</v>
      </c>
      <c r="N1427" s="11" t="n">
        <v>0.05</v>
      </c>
      <c r="O1427" s="12" t="n">
        <v>667.86</v>
      </c>
      <c r="P1427" s="12" t="n">
        <v>1192.6</v>
      </c>
      <c r="Q1427" s="12" t="n">
        <f aca="false">M1427*P1427*(1-N1427)</f>
        <v>5664.85</v>
      </c>
      <c r="R1427" s="12" t="n">
        <f aca="false">M1427*O1427</f>
        <v>3339.3</v>
      </c>
      <c r="S1427" s="12" t="n">
        <f aca="false">Q1427-R1427</f>
        <v>2325.55</v>
      </c>
      <c r="T1427" s="11" t="n">
        <f aca="false">IFERROR(S1427/Q1427,0)</f>
        <v>0.410522785245858</v>
      </c>
      <c r="U1427" s="13" t="n">
        <f aca="false">F1427-E1427</f>
        <v>9</v>
      </c>
      <c r="V1427" s="13" t="n">
        <f aca="false">G1427-F1427</f>
        <v>9</v>
      </c>
      <c r="W1427" s="13" t="n">
        <f aca="false">G1427-E1427</f>
        <v>18</v>
      </c>
      <c r="X1427" s="10" t="n">
        <f aca="false">YEAR(E1427)</f>
        <v>2018</v>
      </c>
      <c r="Y1427" s="0" t="str">
        <f aca="false">TEXT(E1427,"yyyy-mm")</f>
        <v>2018-11</v>
      </c>
      <c r="Z1427" s="0" t="str">
        <f aca="false">"Q"&amp;ROUNDUP(MONTH(E1427)/3,0)&amp;"-"&amp;YEAR(E1427)</f>
        <v>Q4-2018</v>
      </c>
    </row>
    <row r="1428" customFormat="false" ht="14.25" hidden="false" customHeight="false" outlineLevel="0" collapsed="false">
      <c r="A1428" s="0" t="s">
        <v>1470</v>
      </c>
      <c r="B1428" s="0" t="s">
        <v>41</v>
      </c>
      <c r="C1428" s="0" t="s">
        <v>35</v>
      </c>
      <c r="D1428" s="9" t="n">
        <v>43300</v>
      </c>
      <c r="E1428" s="9" t="n">
        <v>43421</v>
      </c>
      <c r="F1428" s="9" t="n">
        <v>43428</v>
      </c>
      <c r="G1428" s="9" t="n">
        <v>43433</v>
      </c>
      <c r="H1428" s="10" t="s">
        <v>36</v>
      </c>
      <c r="I1428" s="0" t="n">
        <v>23</v>
      </c>
      <c r="J1428" s="0" t="n">
        <v>22</v>
      </c>
      <c r="K1428" s="0" t="n">
        <v>226</v>
      </c>
      <c r="L1428" s="0" t="n">
        <v>43</v>
      </c>
      <c r="M1428" s="0" t="n">
        <v>2</v>
      </c>
      <c r="N1428" s="11" t="n">
        <v>0.2</v>
      </c>
      <c r="O1428" s="12" t="n">
        <v>4844.3</v>
      </c>
      <c r="P1428" s="12" t="n">
        <v>6291.3</v>
      </c>
      <c r="Q1428" s="12" t="n">
        <f aca="false">M1428*P1428*(1-N1428)</f>
        <v>10066.08</v>
      </c>
      <c r="R1428" s="12" t="n">
        <f aca="false">M1428*O1428</f>
        <v>9688.6</v>
      </c>
      <c r="S1428" s="12" t="n">
        <f aca="false">Q1428-R1428</f>
        <v>377.480000000001</v>
      </c>
      <c r="T1428" s="11" t="n">
        <f aca="false">IFERROR(S1428/Q1428,0)</f>
        <v>0.0375001986870759</v>
      </c>
      <c r="U1428" s="13" t="n">
        <f aca="false">F1428-E1428</f>
        <v>7</v>
      </c>
      <c r="V1428" s="13" t="n">
        <f aca="false">G1428-F1428</f>
        <v>5</v>
      </c>
      <c r="W1428" s="13" t="n">
        <f aca="false">G1428-E1428</f>
        <v>12</v>
      </c>
      <c r="X1428" s="10" t="n">
        <f aca="false">YEAR(E1428)</f>
        <v>2018</v>
      </c>
      <c r="Y1428" s="0" t="str">
        <f aca="false">TEXT(E1428,"yyyy-mm")</f>
        <v>2018-11</v>
      </c>
      <c r="Z1428" s="0" t="str">
        <f aca="false">"Q"&amp;ROUNDUP(MONTH(E1428)/3,0)&amp;"-"&amp;YEAR(E1428)</f>
        <v>Q4-2018</v>
      </c>
    </row>
    <row r="1429" customFormat="false" ht="14.25" hidden="false" customHeight="false" outlineLevel="0" collapsed="false">
      <c r="A1429" s="0" t="s">
        <v>1471</v>
      </c>
      <c r="B1429" s="0" t="s">
        <v>34</v>
      </c>
      <c r="C1429" s="0" t="s">
        <v>39</v>
      </c>
      <c r="D1429" s="9" t="n">
        <v>43300</v>
      </c>
      <c r="E1429" s="9" t="n">
        <v>43421</v>
      </c>
      <c r="F1429" s="9" t="n">
        <v>43427</v>
      </c>
      <c r="G1429" s="9" t="n">
        <v>43434</v>
      </c>
      <c r="H1429" s="10" t="s">
        <v>36</v>
      </c>
      <c r="I1429" s="0" t="n">
        <v>2</v>
      </c>
      <c r="J1429" s="0" t="n">
        <v>43</v>
      </c>
      <c r="K1429" s="0" t="n">
        <v>135</v>
      </c>
      <c r="L1429" s="0" t="n">
        <v>46</v>
      </c>
      <c r="M1429" s="0" t="n">
        <v>7</v>
      </c>
      <c r="N1429" s="11" t="n">
        <v>0.075</v>
      </c>
      <c r="O1429" s="12" t="n">
        <v>1944.94</v>
      </c>
      <c r="P1429" s="12" t="n">
        <v>2525.9</v>
      </c>
      <c r="Q1429" s="12" t="n">
        <f aca="false">M1429*P1429*(1-N1429)</f>
        <v>16355.2025</v>
      </c>
      <c r="R1429" s="12" t="n">
        <f aca="false">M1429*O1429</f>
        <v>13614.58</v>
      </c>
      <c r="S1429" s="12" t="n">
        <f aca="false">Q1429-R1429</f>
        <v>2740.6225</v>
      </c>
      <c r="T1429" s="11" t="n">
        <f aca="false">IFERROR(S1429/Q1429,0)</f>
        <v>0.167568851562676</v>
      </c>
      <c r="U1429" s="13" t="n">
        <f aca="false">F1429-E1429</f>
        <v>6</v>
      </c>
      <c r="V1429" s="13" t="n">
        <f aca="false">G1429-F1429</f>
        <v>7</v>
      </c>
      <c r="W1429" s="13" t="n">
        <f aca="false">G1429-E1429</f>
        <v>13</v>
      </c>
      <c r="X1429" s="10" t="n">
        <f aca="false">YEAR(E1429)</f>
        <v>2018</v>
      </c>
      <c r="Y1429" s="0" t="str">
        <f aca="false">TEXT(E1429,"yyyy-mm")</f>
        <v>2018-11</v>
      </c>
      <c r="Z1429" s="0" t="str">
        <f aca="false">"Q"&amp;ROUNDUP(MONTH(E1429)/3,0)&amp;"-"&amp;YEAR(E1429)</f>
        <v>Q4-2018</v>
      </c>
    </row>
    <row r="1430" customFormat="false" ht="14.25" hidden="false" customHeight="false" outlineLevel="0" collapsed="false">
      <c r="A1430" s="0" t="s">
        <v>1472</v>
      </c>
      <c r="B1430" s="0" t="s">
        <v>38</v>
      </c>
      <c r="C1430" s="0" t="s">
        <v>39</v>
      </c>
      <c r="D1430" s="9" t="n">
        <v>43300</v>
      </c>
      <c r="E1430" s="9" t="n">
        <v>43422</v>
      </c>
      <c r="F1430" s="9" t="n">
        <v>43442</v>
      </c>
      <c r="G1430" s="9" t="n">
        <v>43446</v>
      </c>
      <c r="H1430" s="10" t="s">
        <v>36</v>
      </c>
      <c r="I1430" s="0" t="n">
        <v>13</v>
      </c>
      <c r="J1430" s="0" t="n">
        <v>24</v>
      </c>
      <c r="K1430" s="0" t="n">
        <v>200</v>
      </c>
      <c r="L1430" s="0" t="n">
        <v>29</v>
      </c>
      <c r="M1430" s="0" t="n">
        <v>5</v>
      </c>
      <c r="N1430" s="11" t="n">
        <v>0.075</v>
      </c>
      <c r="O1430" s="12" t="n">
        <v>906.11</v>
      </c>
      <c r="P1430" s="12" t="n">
        <v>1313.2</v>
      </c>
      <c r="Q1430" s="12" t="n">
        <f aca="false">M1430*P1430*(1-N1430)</f>
        <v>6073.55</v>
      </c>
      <c r="R1430" s="12" t="n">
        <f aca="false">M1430*O1430</f>
        <v>4530.55</v>
      </c>
      <c r="S1430" s="12" t="n">
        <f aca="false">Q1430-R1430</f>
        <v>1543</v>
      </c>
      <c r="T1430" s="11" t="n">
        <f aca="false">IFERROR(S1430/Q1430,0)</f>
        <v>0.254052407570531</v>
      </c>
      <c r="U1430" s="13" t="n">
        <f aca="false">F1430-E1430</f>
        <v>20</v>
      </c>
      <c r="V1430" s="13" t="n">
        <f aca="false">G1430-F1430</f>
        <v>4</v>
      </c>
      <c r="W1430" s="13" t="n">
        <f aca="false">G1430-E1430</f>
        <v>24</v>
      </c>
      <c r="X1430" s="10" t="n">
        <f aca="false">YEAR(E1430)</f>
        <v>2018</v>
      </c>
      <c r="Y1430" s="0" t="str">
        <f aca="false">TEXT(E1430,"yyyy-mm")</f>
        <v>2018-11</v>
      </c>
      <c r="Z1430" s="0" t="str">
        <f aca="false">"Q"&amp;ROUNDUP(MONTH(E1430)/3,0)&amp;"-"&amp;YEAR(E1430)</f>
        <v>Q4-2018</v>
      </c>
    </row>
    <row r="1431" customFormat="false" ht="14.25" hidden="false" customHeight="false" outlineLevel="0" collapsed="false">
      <c r="A1431" s="0" t="s">
        <v>1473</v>
      </c>
      <c r="B1431" s="0" t="s">
        <v>38</v>
      </c>
      <c r="C1431" s="0" t="s">
        <v>35</v>
      </c>
      <c r="D1431" s="9" t="n">
        <v>43300</v>
      </c>
      <c r="E1431" s="9" t="n">
        <v>43422</v>
      </c>
      <c r="F1431" s="9" t="n">
        <v>43444</v>
      </c>
      <c r="G1431" s="9" t="n">
        <v>43447</v>
      </c>
      <c r="H1431" s="10" t="s">
        <v>36</v>
      </c>
      <c r="I1431" s="0" t="n">
        <v>19</v>
      </c>
      <c r="J1431" s="0" t="n">
        <v>23</v>
      </c>
      <c r="K1431" s="0" t="n">
        <v>234</v>
      </c>
      <c r="L1431" s="0" t="n">
        <v>19</v>
      </c>
      <c r="M1431" s="0" t="n">
        <v>8</v>
      </c>
      <c r="N1431" s="11" t="n">
        <v>0.15</v>
      </c>
      <c r="O1431" s="12" t="n">
        <v>705.51</v>
      </c>
      <c r="P1431" s="12" t="n">
        <v>871</v>
      </c>
      <c r="Q1431" s="12" t="n">
        <f aca="false">M1431*P1431*(1-N1431)</f>
        <v>5922.8</v>
      </c>
      <c r="R1431" s="12" t="n">
        <f aca="false">M1431*O1431</f>
        <v>5644.08</v>
      </c>
      <c r="S1431" s="12" t="n">
        <f aca="false">Q1431-R1431</f>
        <v>278.72</v>
      </c>
      <c r="T1431" s="11" t="n">
        <f aca="false">IFERROR(S1431/Q1431,0)</f>
        <v>0.0470588235294118</v>
      </c>
      <c r="U1431" s="13" t="n">
        <f aca="false">F1431-E1431</f>
        <v>22</v>
      </c>
      <c r="V1431" s="13" t="n">
        <f aca="false">G1431-F1431</f>
        <v>3</v>
      </c>
      <c r="W1431" s="13" t="n">
        <f aca="false">G1431-E1431</f>
        <v>25</v>
      </c>
      <c r="X1431" s="10" t="n">
        <f aca="false">YEAR(E1431)</f>
        <v>2018</v>
      </c>
      <c r="Y1431" s="0" t="str">
        <f aca="false">TEXT(E1431,"yyyy-mm")</f>
        <v>2018-11</v>
      </c>
      <c r="Z1431" s="0" t="str">
        <f aca="false">"Q"&amp;ROUNDUP(MONTH(E1431)/3,0)&amp;"-"&amp;YEAR(E1431)</f>
        <v>Q4-2018</v>
      </c>
    </row>
    <row r="1432" customFormat="false" ht="14.25" hidden="false" customHeight="false" outlineLevel="0" collapsed="false">
      <c r="A1432" s="0" t="s">
        <v>1474</v>
      </c>
      <c r="B1432" s="0" t="s">
        <v>38</v>
      </c>
      <c r="C1432" s="0" t="s">
        <v>35</v>
      </c>
      <c r="D1432" s="9" t="n">
        <v>43300</v>
      </c>
      <c r="E1432" s="9" t="n">
        <v>43422</v>
      </c>
      <c r="F1432" s="9" t="n">
        <v>43443</v>
      </c>
      <c r="G1432" s="9" t="n">
        <v>43451</v>
      </c>
      <c r="H1432" s="10" t="s">
        <v>36</v>
      </c>
      <c r="I1432" s="0" t="n">
        <v>19</v>
      </c>
      <c r="J1432" s="0" t="n">
        <v>32</v>
      </c>
      <c r="K1432" s="0" t="n">
        <v>241</v>
      </c>
      <c r="L1432" s="0" t="n">
        <v>15</v>
      </c>
      <c r="M1432" s="0" t="n">
        <v>1</v>
      </c>
      <c r="N1432" s="11" t="n">
        <v>0.075</v>
      </c>
      <c r="O1432" s="12" t="n">
        <v>2174.15</v>
      </c>
      <c r="P1432" s="12" t="n">
        <v>3953</v>
      </c>
      <c r="Q1432" s="12" t="n">
        <f aca="false">M1432*P1432*(1-N1432)</f>
        <v>3656.525</v>
      </c>
      <c r="R1432" s="12" t="n">
        <f aca="false">M1432*O1432</f>
        <v>2174.15</v>
      </c>
      <c r="S1432" s="12" t="n">
        <f aca="false">Q1432-R1432</f>
        <v>1482.375</v>
      </c>
      <c r="T1432" s="11" t="n">
        <f aca="false">IFERROR(S1432/Q1432,0)</f>
        <v>0.405405405405405</v>
      </c>
      <c r="U1432" s="13" t="n">
        <f aca="false">F1432-E1432</f>
        <v>21</v>
      </c>
      <c r="V1432" s="13" t="n">
        <f aca="false">G1432-F1432</f>
        <v>8</v>
      </c>
      <c r="W1432" s="13" t="n">
        <f aca="false">G1432-E1432</f>
        <v>29</v>
      </c>
      <c r="X1432" s="10" t="n">
        <f aca="false">YEAR(E1432)</f>
        <v>2018</v>
      </c>
      <c r="Y1432" s="0" t="str">
        <f aca="false">TEXT(E1432,"yyyy-mm")</f>
        <v>2018-11</v>
      </c>
      <c r="Z1432" s="0" t="str">
        <f aca="false">"Q"&amp;ROUNDUP(MONTH(E1432)/3,0)&amp;"-"&amp;YEAR(E1432)</f>
        <v>Q4-2018</v>
      </c>
    </row>
    <row r="1433" customFormat="false" ht="14.25" hidden="false" customHeight="false" outlineLevel="0" collapsed="false">
      <c r="A1433" s="0" t="s">
        <v>1475</v>
      </c>
      <c r="B1433" s="0" t="s">
        <v>34</v>
      </c>
      <c r="C1433" s="0" t="s">
        <v>48</v>
      </c>
      <c r="D1433" s="9" t="n">
        <v>43300</v>
      </c>
      <c r="E1433" s="9" t="n">
        <v>43422</v>
      </c>
      <c r="F1433" s="9" t="n">
        <v>43428</v>
      </c>
      <c r="G1433" s="9" t="n">
        <v>43433</v>
      </c>
      <c r="H1433" s="10" t="s">
        <v>36</v>
      </c>
      <c r="I1433" s="0" t="n">
        <v>1</v>
      </c>
      <c r="J1433" s="0" t="n">
        <v>34</v>
      </c>
      <c r="K1433" s="0" t="n">
        <v>56</v>
      </c>
      <c r="L1433" s="0" t="n">
        <v>18</v>
      </c>
      <c r="M1433" s="0" t="n">
        <v>8</v>
      </c>
      <c r="N1433" s="11" t="n">
        <v>0.2</v>
      </c>
      <c r="O1433" s="12" t="n">
        <v>1708.43</v>
      </c>
      <c r="P1433" s="12" t="n">
        <v>3973.1</v>
      </c>
      <c r="Q1433" s="12" t="n">
        <f aca="false">M1433*P1433*(1-N1433)</f>
        <v>25427.84</v>
      </c>
      <c r="R1433" s="12" t="n">
        <f aca="false">M1433*O1433</f>
        <v>13667.44</v>
      </c>
      <c r="S1433" s="12" t="n">
        <f aca="false">Q1433-R1433</f>
        <v>11760.4</v>
      </c>
      <c r="T1433" s="11" t="n">
        <f aca="false">IFERROR(S1433/Q1433,0)</f>
        <v>0.462500943847374</v>
      </c>
      <c r="U1433" s="13" t="n">
        <f aca="false">F1433-E1433</f>
        <v>6</v>
      </c>
      <c r="V1433" s="13" t="n">
        <f aca="false">G1433-F1433</f>
        <v>5</v>
      </c>
      <c r="W1433" s="13" t="n">
        <f aca="false">G1433-E1433</f>
        <v>11</v>
      </c>
      <c r="X1433" s="10" t="n">
        <f aca="false">YEAR(E1433)</f>
        <v>2018</v>
      </c>
      <c r="Y1433" s="0" t="str">
        <f aca="false">TEXT(E1433,"yyyy-mm")</f>
        <v>2018-11</v>
      </c>
      <c r="Z1433" s="0" t="str">
        <f aca="false">"Q"&amp;ROUNDUP(MONTH(E1433)/3,0)&amp;"-"&amp;YEAR(E1433)</f>
        <v>Q4-2018</v>
      </c>
    </row>
    <row r="1434" customFormat="false" ht="14.25" hidden="false" customHeight="false" outlineLevel="0" collapsed="false">
      <c r="A1434" s="0" t="s">
        <v>1476</v>
      </c>
      <c r="B1434" s="0" t="s">
        <v>34</v>
      </c>
      <c r="C1434" s="0" t="s">
        <v>35</v>
      </c>
      <c r="D1434" s="9" t="n">
        <v>43300</v>
      </c>
      <c r="E1434" s="9" t="n">
        <v>43422</v>
      </c>
      <c r="F1434" s="9" t="n">
        <v>43436</v>
      </c>
      <c r="G1434" s="9" t="n">
        <v>43442</v>
      </c>
      <c r="H1434" s="10" t="s">
        <v>36</v>
      </c>
      <c r="I1434" s="0" t="n">
        <v>8</v>
      </c>
      <c r="J1434" s="0" t="n">
        <v>50</v>
      </c>
      <c r="K1434" s="0" t="n">
        <v>253</v>
      </c>
      <c r="L1434" s="0" t="n">
        <v>37</v>
      </c>
      <c r="M1434" s="0" t="n">
        <v>4</v>
      </c>
      <c r="N1434" s="11" t="n">
        <v>0.15</v>
      </c>
      <c r="O1434" s="12" t="n">
        <v>4534.56</v>
      </c>
      <c r="P1434" s="12" t="n">
        <v>6298</v>
      </c>
      <c r="Q1434" s="12" t="n">
        <f aca="false">M1434*P1434*(1-N1434)</f>
        <v>21413.2</v>
      </c>
      <c r="R1434" s="12" t="n">
        <f aca="false">M1434*O1434</f>
        <v>18138.24</v>
      </c>
      <c r="S1434" s="12" t="n">
        <f aca="false">Q1434-R1434</f>
        <v>3274.96</v>
      </c>
      <c r="T1434" s="11" t="n">
        <f aca="false">IFERROR(S1434/Q1434,0)</f>
        <v>0.152941176470588</v>
      </c>
      <c r="U1434" s="13" t="n">
        <f aca="false">F1434-E1434</f>
        <v>14</v>
      </c>
      <c r="V1434" s="13" t="n">
        <f aca="false">G1434-F1434</f>
        <v>6</v>
      </c>
      <c r="W1434" s="13" t="n">
        <f aca="false">G1434-E1434</f>
        <v>20</v>
      </c>
      <c r="X1434" s="10" t="n">
        <f aca="false">YEAR(E1434)</f>
        <v>2018</v>
      </c>
      <c r="Y1434" s="0" t="str">
        <f aca="false">TEXT(E1434,"yyyy-mm")</f>
        <v>2018-11</v>
      </c>
      <c r="Z1434" s="0" t="str">
        <f aca="false">"Q"&amp;ROUNDUP(MONTH(E1434)/3,0)&amp;"-"&amp;YEAR(E1434)</f>
        <v>Q4-2018</v>
      </c>
    </row>
    <row r="1435" customFormat="false" ht="14.25" hidden="false" customHeight="false" outlineLevel="0" collapsed="false">
      <c r="A1435" s="0" t="s">
        <v>1477</v>
      </c>
      <c r="B1435" s="0" t="s">
        <v>34</v>
      </c>
      <c r="C1435" s="0" t="s">
        <v>58</v>
      </c>
      <c r="D1435" s="9" t="n">
        <v>43300</v>
      </c>
      <c r="E1435" s="9" t="n">
        <v>43422</v>
      </c>
      <c r="F1435" s="9" t="n">
        <v>43443</v>
      </c>
      <c r="G1435" s="9" t="n">
        <v>43444</v>
      </c>
      <c r="H1435" s="10" t="s">
        <v>36</v>
      </c>
      <c r="I1435" s="0" t="n">
        <v>10</v>
      </c>
      <c r="J1435" s="0" t="n">
        <v>2</v>
      </c>
      <c r="K1435" s="0" t="n">
        <v>347</v>
      </c>
      <c r="L1435" s="0" t="n">
        <v>44</v>
      </c>
      <c r="M1435" s="0" t="n">
        <v>3</v>
      </c>
      <c r="N1435" s="11" t="n">
        <v>0.075</v>
      </c>
      <c r="O1435" s="12" t="n">
        <v>561.73</v>
      </c>
      <c r="P1435" s="12" t="n">
        <v>877.7</v>
      </c>
      <c r="Q1435" s="12" t="n">
        <f aca="false">M1435*P1435*(1-N1435)</f>
        <v>2435.6175</v>
      </c>
      <c r="R1435" s="12" t="n">
        <f aca="false">M1435*O1435</f>
        <v>1685.19</v>
      </c>
      <c r="S1435" s="12" t="n">
        <f aca="false">Q1435-R1435</f>
        <v>750.4275</v>
      </c>
      <c r="T1435" s="11" t="n">
        <f aca="false">IFERROR(S1435/Q1435,0)</f>
        <v>0.308105644667112</v>
      </c>
      <c r="U1435" s="13" t="n">
        <f aca="false">F1435-E1435</f>
        <v>21</v>
      </c>
      <c r="V1435" s="13" t="n">
        <f aca="false">G1435-F1435</f>
        <v>1</v>
      </c>
      <c r="W1435" s="13" t="n">
        <f aca="false">G1435-E1435</f>
        <v>22</v>
      </c>
      <c r="X1435" s="10" t="n">
        <f aca="false">YEAR(E1435)</f>
        <v>2018</v>
      </c>
      <c r="Y1435" s="0" t="str">
        <f aca="false">TEXT(E1435,"yyyy-mm")</f>
        <v>2018-11</v>
      </c>
      <c r="Z1435" s="0" t="str">
        <f aca="false">"Q"&amp;ROUNDUP(MONTH(E1435)/3,0)&amp;"-"&amp;YEAR(E1435)</f>
        <v>Q4-2018</v>
      </c>
    </row>
    <row r="1436" customFormat="false" ht="14.25" hidden="false" customHeight="false" outlineLevel="0" collapsed="false">
      <c r="A1436" s="0" t="s">
        <v>1478</v>
      </c>
      <c r="B1436" s="0" t="s">
        <v>38</v>
      </c>
      <c r="C1436" s="0" t="s">
        <v>46</v>
      </c>
      <c r="D1436" s="9" t="n">
        <v>43300</v>
      </c>
      <c r="E1436" s="9" t="n">
        <v>43422</v>
      </c>
      <c r="F1436" s="9" t="n">
        <v>43425</v>
      </c>
      <c r="G1436" s="9" t="n">
        <v>43432</v>
      </c>
      <c r="H1436" s="10" t="s">
        <v>36</v>
      </c>
      <c r="I1436" s="0" t="n">
        <v>18</v>
      </c>
      <c r="J1436" s="0" t="n">
        <v>28</v>
      </c>
      <c r="K1436" s="0" t="n">
        <v>284</v>
      </c>
      <c r="L1436" s="0" t="n">
        <v>37</v>
      </c>
      <c r="M1436" s="0" t="n">
        <v>8</v>
      </c>
      <c r="N1436" s="11" t="n">
        <v>0.075</v>
      </c>
      <c r="O1436" s="12" t="n">
        <v>430.54</v>
      </c>
      <c r="P1436" s="12" t="n">
        <v>844.2</v>
      </c>
      <c r="Q1436" s="12" t="n">
        <f aca="false">M1436*P1436*(1-N1436)</f>
        <v>6247.08</v>
      </c>
      <c r="R1436" s="12" t="n">
        <f aca="false">M1436*O1436</f>
        <v>3444.32</v>
      </c>
      <c r="S1436" s="12" t="n">
        <f aca="false">Q1436-R1436</f>
        <v>2802.76</v>
      </c>
      <c r="T1436" s="11" t="n">
        <f aca="false">IFERROR(S1436/Q1436,0)</f>
        <v>0.44865120984524</v>
      </c>
      <c r="U1436" s="13" t="n">
        <f aca="false">F1436-E1436</f>
        <v>3</v>
      </c>
      <c r="V1436" s="13" t="n">
        <f aca="false">G1436-F1436</f>
        <v>7</v>
      </c>
      <c r="W1436" s="13" t="n">
        <f aca="false">G1436-E1436</f>
        <v>10</v>
      </c>
      <c r="X1436" s="10" t="n">
        <f aca="false">YEAR(E1436)</f>
        <v>2018</v>
      </c>
      <c r="Y1436" s="0" t="str">
        <f aca="false">TEXT(E1436,"yyyy-mm")</f>
        <v>2018-11</v>
      </c>
      <c r="Z1436" s="0" t="str">
        <f aca="false">"Q"&amp;ROUNDUP(MONTH(E1436)/3,0)&amp;"-"&amp;YEAR(E1436)</f>
        <v>Q4-2018</v>
      </c>
    </row>
    <row r="1437" customFormat="false" ht="14.25" hidden="false" customHeight="false" outlineLevel="0" collapsed="false">
      <c r="A1437" s="0" t="s">
        <v>1479</v>
      </c>
      <c r="B1437" s="0" t="s">
        <v>38</v>
      </c>
      <c r="C1437" s="0" t="s">
        <v>58</v>
      </c>
      <c r="D1437" s="9" t="n">
        <v>43300</v>
      </c>
      <c r="E1437" s="9" t="n">
        <v>43422</v>
      </c>
      <c r="F1437" s="9" t="n">
        <v>43446</v>
      </c>
      <c r="G1437" s="9" t="n">
        <v>43456</v>
      </c>
      <c r="H1437" s="10" t="s">
        <v>36</v>
      </c>
      <c r="I1437" s="0" t="n">
        <v>14</v>
      </c>
      <c r="J1437" s="0" t="n">
        <v>3</v>
      </c>
      <c r="K1437" s="0" t="n">
        <v>347</v>
      </c>
      <c r="L1437" s="0" t="n">
        <v>46</v>
      </c>
      <c r="M1437" s="0" t="n">
        <v>7</v>
      </c>
      <c r="N1437" s="11" t="n">
        <v>0.05</v>
      </c>
      <c r="O1437" s="12" t="n">
        <v>2977.21</v>
      </c>
      <c r="P1437" s="12" t="n">
        <v>6472.2</v>
      </c>
      <c r="Q1437" s="12" t="n">
        <f aca="false">M1437*P1437*(1-N1437)</f>
        <v>43040.13</v>
      </c>
      <c r="R1437" s="12" t="n">
        <f aca="false">M1437*O1437</f>
        <v>20840.47</v>
      </c>
      <c r="S1437" s="12" t="n">
        <f aca="false">Q1437-R1437</f>
        <v>22199.66</v>
      </c>
      <c r="T1437" s="11" t="n">
        <f aca="false">IFERROR(S1437/Q1437,0)</f>
        <v>0.515789798962038</v>
      </c>
      <c r="U1437" s="13" t="n">
        <f aca="false">F1437-E1437</f>
        <v>24</v>
      </c>
      <c r="V1437" s="13" t="n">
        <f aca="false">G1437-F1437</f>
        <v>10</v>
      </c>
      <c r="W1437" s="13" t="n">
        <f aca="false">G1437-E1437</f>
        <v>34</v>
      </c>
      <c r="X1437" s="10" t="n">
        <f aca="false">YEAR(E1437)</f>
        <v>2018</v>
      </c>
      <c r="Y1437" s="0" t="str">
        <f aca="false">TEXT(E1437,"yyyy-mm")</f>
        <v>2018-11</v>
      </c>
      <c r="Z1437" s="0" t="str">
        <f aca="false">"Q"&amp;ROUNDUP(MONTH(E1437)/3,0)&amp;"-"&amp;YEAR(E1437)</f>
        <v>Q4-2018</v>
      </c>
    </row>
    <row r="1438" customFormat="false" ht="14.25" hidden="false" customHeight="false" outlineLevel="0" collapsed="false">
      <c r="A1438" s="0" t="s">
        <v>1480</v>
      </c>
      <c r="B1438" s="0" t="s">
        <v>34</v>
      </c>
      <c r="C1438" s="0" t="s">
        <v>48</v>
      </c>
      <c r="D1438" s="9" t="n">
        <v>43300</v>
      </c>
      <c r="E1438" s="9" t="n">
        <v>43422</v>
      </c>
      <c r="F1438" s="9" t="n">
        <v>43442</v>
      </c>
      <c r="G1438" s="9" t="n">
        <v>43444</v>
      </c>
      <c r="H1438" s="10" t="s">
        <v>36</v>
      </c>
      <c r="I1438" s="0" t="n">
        <v>5</v>
      </c>
      <c r="J1438" s="0" t="n">
        <v>31</v>
      </c>
      <c r="K1438" s="0" t="n">
        <v>55</v>
      </c>
      <c r="L1438" s="0" t="n">
        <v>11</v>
      </c>
      <c r="M1438" s="0" t="n">
        <v>1</v>
      </c>
      <c r="N1438" s="11" t="n">
        <v>0.05</v>
      </c>
      <c r="O1438" s="12" t="n">
        <v>1993.25</v>
      </c>
      <c r="P1438" s="12" t="n">
        <v>3986.5</v>
      </c>
      <c r="Q1438" s="12" t="n">
        <f aca="false">M1438*P1438*(1-N1438)</f>
        <v>3787.175</v>
      </c>
      <c r="R1438" s="12" t="n">
        <f aca="false">M1438*O1438</f>
        <v>1993.25</v>
      </c>
      <c r="S1438" s="12" t="n">
        <f aca="false">Q1438-R1438</f>
        <v>1793.925</v>
      </c>
      <c r="T1438" s="11" t="n">
        <f aca="false">IFERROR(S1438/Q1438,0)</f>
        <v>0.473684210526316</v>
      </c>
      <c r="U1438" s="13" t="n">
        <f aca="false">F1438-E1438</f>
        <v>20</v>
      </c>
      <c r="V1438" s="13" t="n">
        <f aca="false">G1438-F1438</f>
        <v>2</v>
      </c>
      <c r="W1438" s="13" t="n">
        <f aca="false">G1438-E1438</f>
        <v>22</v>
      </c>
      <c r="X1438" s="10" t="n">
        <f aca="false">YEAR(E1438)</f>
        <v>2018</v>
      </c>
      <c r="Y1438" s="0" t="str">
        <f aca="false">TEXT(E1438,"yyyy-mm")</f>
        <v>2018-11</v>
      </c>
      <c r="Z1438" s="0" t="str">
        <f aca="false">"Q"&amp;ROUNDUP(MONTH(E1438)/3,0)&amp;"-"&amp;YEAR(E1438)</f>
        <v>Q4-2018</v>
      </c>
    </row>
    <row r="1439" customFormat="false" ht="14.25" hidden="false" customHeight="false" outlineLevel="0" collapsed="false">
      <c r="A1439" s="0" t="s">
        <v>1481</v>
      </c>
      <c r="B1439" s="0" t="s">
        <v>43</v>
      </c>
      <c r="C1439" s="0" t="s">
        <v>39</v>
      </c>
      <c r="D1439" s="9" t="n">
        <v>43300</v>
      </c>
      <c r="E1439" s="9" t="n">
        <v>43422</v>
      </c>
      <c r="F1439" s="9" t="n">
        <v>43431</v>
      </c>
      <c r="G1439" s="9" t="n">
        <v>43433</v>
      </c>
      <c r="H1439" s="10" t="s">
        <v>36</v>
      </c>
      <c r="I1439" s="0" t="n">
        <v>26</v>
      </c>
      <c r="J1439" s="0" t="n">
        <v>9</v>
      </c>
      <c r="K1439" s="0" t="n">
        <v>111</v>
      </c>
      <c r="L1439" s="0" t="n">
        <v>10</v>
      </c>
      <c r="M1439" s="0" t="n">
        <v>7</v>
      </c>
      <c r="N1439" s="11" t="n">
        <v>0.05</v>
      </c>
      <c r="O1439" s="12" t="n">
        <v>3354.29</v>
      </c>
      <c r="P1439" s="12" t="n">
        <v>3993.2</v>
      </c>
      <c r="Q1439" s="12" t="n">
        <f aca="false">M1439*P1439*(1-N1439)</f>
        <v>26554.78</v>
      </c>
      <c r="R1439" s="12" t="n">
        <f aca="false">M1439*O1439</f>
        <v>23480.03</v>
      </c>
      <c r="S1439" s="12" t="n">
        <f aca="false">Q1439-R1439</f>
        <v>3074.75</v>
      </c>
      <c r="T1439" s="11" t="n">
        <f aca="false">IFERROR(S1439/Q1439,0)</f>
        <v>0.11578894647216</v>
      </c>
      <c r="U1439" s="13" t="n">
        <f aca="false">F1439-E1439</f>
        <v>9</v>
      </c>
      <c r="V1439" s="13" t="n">
        <f aca="false">G1439-F1439</f>
        <v>2</v>
      </c>
      <c r="W1439" s="13" t="n">
        <f aca="false">G1439-E1439</f>
        <v>11</v>
      </c>
      <c r="X1439" s="10" t="n">
        <f aca="false">YEAR(E1439)</f>
        <v>2018</v>
      </c>
      <c r="Y1439" s="0" t="str">
        <f aca="false">TEXT(E1439,"yyyy-mm")</f>
        <v>2018-11</v>
      </c>
      <c r="Z1439" s="0" t="str">
        <f aca="false">"Q"&amp;ROUNDUP(MONTH(E1439)/3,0)&amp;"-"&amp;YEAR(E1439)</f>
        <v>Q4-2018</v>
      </c>
    </row>
    <row r="1440" customFormat="false" ht="14.25" hidden="false" customHeight="false" outlineLevel="0" collapsed="false">
      <c r="A1440" s="0" t="s">
        <v>1482</v>
      </c>
      <c r="B1440" s="0" t="s">
        <v>34</v>
      </c>
      <c r="C1440" s="0" t="s">
        <v>46</v>
      </c>
      <c r="D1440" s="9" t="n">
        <v>43300</v>
      </c>
      <c r="E1440" s="9" t="n">
        <v>43422</v>
      </c>
      <c r="F1440" s="9" t="n">
        <v>43450</v>
      </c>
      <c r="G1440" s="9" t="n">
        <v>43451</v>
      </c>
      <c r="H1440" s="10" t="s">
        <v>36</v>
      </c>
      <c r="I1440" s="0" t="n">
        <v>8</v>
      </c>
      <c r="J1440" s="0" t="n">
        <v>25</v>
      </c>
      <c r="K1440" s="0" t="n">
        <v>267</v>
      </c>
      <c r="L1440" s="0" t="n">
        <v>19</v>
      </c>
      <c r="M1440" s="0" t="n">
        <v>2</v>
      </c>
      <c r="N1440" s="11" t="n">
        <v>0.05</v>
      </c>
      <c r="O1440" s="12" t="n">
        <v>3048.5</v>
      </c>
      <c r="P1440" s="12" t="n">
        <v>6097</v>
      </c>
      <c r="Q1440" s="12" t="n">
        <f aca="false">M1440*P1440*(1-N1440)</f>
        <v>11584.3</v>
      </c>
      <c r="R1440" s="12" t="n">
        <f aca="false">M1440*O1440</f>
        <v>6097</v>
      </c>
      <c r="S1440" s="12" t="n">
        <f aca="false">Q1440-R1440</f>
        <v>5487.3</v>
      </c>
      <c r="T1440" s="11" t="n">
        <f aca="false">IFERROR(S1440/Q1440,0)</f>
        <v>0.473684210526316</v>
      </c>
      <c r="U1440" s="13" t="n">
        <f aca="false">F1440-E1440</f>
        <v>28</v>
      </c>
      <c r="V1440" s="13" t="n">
        <f aca="false">G1440-F1440</f>
        <v>1</v>
      </c>
      <c r="W1440" s="13" t="n">
        <f aca="false">G1440-E1440</f>
        <v>29</v>
      </c>
      <c r="X1440" s="10" t="n">
        <f aca="false">YEAR(E1440)</f>
        <v>2018</v>
      </c>
      <c r="Y1440" s="0" t="str">
        <f aca="false">TEXT(E1440,"yyyy-mm")</f>
        <v>2018-11</v>
      </c>
      <c r="Z1440" s="0" t="str">
        <f aca="false">"Q"&amp;ROUNDUP(MONTH(E1440)/3,0)&amp;"-"&amp;YEAR(E1440)</f>
        <v>Q4-2018</v>
      </c>
    </row>
    <row r="1441" customFormat="false" ht="14.25" hidden="false" customHeight="false" outlineLevel="0" collapsed="false">
      <c r="A1441" s="0" t="s">
        <v>1483</v>
      </c>
      <c r="B1441" s="0" t="s">
        <v>38</v>
      </c>
      <c r="C1441" s="0" t="s">
        <v>39</v>
      </c>
      <c r="D1441" s="9" t="n">
        <v>43300</v>
      </c>
      <c r="E1441" s="9" t="n">
        <v>43423</v>
      </c>
      <c r="F1441" s="9" t="n">
        <v>43444</v>
      </c>
      <c r="G1441" s="9" t="n">
        <v>43446</v>
      </c>
      <c r="H1441" s="10" t="s">
        <v>36</v>
      </c>
      <c r="I1441" s="0" t="n">
        <v>19</v>
      </c>
      <c r="J1441" s="0" t="n">
        <v>23</v>
      </c>
      <c r="K1441" s="0" t="n">
        <v>93</v>
      </c>
      <c r="L1441" s="0" t="n">
        <v>3</v>
      </c>
      <c r="M1441" s="0" t="n">
        <v>5</v>
      </c>
      <c r="N1441" s="11" t="n">
        <v>0.075</v>
      </c>
      <c r="O1441" s="12" t="n">
        <v>780.15</v>
      </c>
      <c r="P1441" s="12" t="n">
        <v>1098.8</v>
      </c>
      <c r="Q1441" s="12" t="n">
        <f aca="false">M1441*P1441*(1-N1441)</f>
        <v>5081.95</v>
      </c>
      <c r="R1441" s="12" t="n">
        <f aca="false">M1441*O1441</f>
        <v>3900.75</v>
      </c>
      <c r="S1441" s="12" t="n">
        <f aca="false">Q1441-R1441</f>
        <v>1181.2</v>
      </c>
      <c r="T1441" s="11" t="n">
        <f aca="false">IFERROR(S1441/Q1441,0)</f>
        <v>0.232430464683832</v>
      </c>
      <c r="U1441" s="13" t="n">
        <f aca="false">F1441-E1441</f>
        <v>21</v>
      </c>
      <c r="V1441" s="13" t="n">
        <f aca="false">G1441-F1441</f>
        <v>2</v>
      </c>
      <c r="W1441" s="13" t="n">
        <f aca="false">G1441-E1441</f>
        <v>23</v>
      </c>
      <c r="X1441" s="10" t="n">
        <f aca="false">YEAR(E1441)</f>
        <v>2018</v>
      </c>
      <c r="Y1441" s="0" t="str">
        <f aca="false">TEXT(E1441,"yyyy-mm")</f>
        <v>2018-11</v>
      </c>
      <c r="Z1441" s="0" t="str">
        <f aca="false">"Q"&amp;ROUNDUP(MONTH(E1441)/3,0)&amp;"-"&amp;YEAR(E1441)</f>
        <v>Q4-2018</v>
      </c>
    </row>
    <row r="1442" customFormat="false" ht="14.25" hidden="false" customHeight="false" outlineLevel="0" collapsed="false">
      <c r="A1442" s="0" t="s">
        <v>1484</v>
      </c>
      <c r="B1442" s="0" t="s">
        <v>34</v>
      </c>
      <c r="C1442" s="0" t="s">
        <v>58</v>
      </c>
      <c r="D1442" s="9" t="n">
        <v>43300</v>
      </c>
      <c r="E1442" s="9" t="n">
        <v>43423</v>
      </c>
      <c r="F1442" s="9" t="n">
        <v>43441</v>
      </c>
      <c r="G1442" s="9" t="n">
        <v>43444</v>
      </c>
      <c r="H1442" s="10" t="s">
        <v>36</v>
      </c>
      <c r="I1442" s="0" t="n">
        <v>12</v>
      </c>
      <c r="J1442" s="0" t="n">
        <v>50</v>
      </c>
      <c r="K1442" s="0" t="n">
        <v>350</v>
      </c>
      <c r="L1442" s="0" t="n">
        <v>14</v>
      </c>
      <c r="M1442" s="0" t="n">
        <v>8</v>
      </c>
      <c r="N1442" s="11" t="n">
        <v>0.05</v>
      </c>
      <c r="O1442" s="12" t="n">
        <v>2697.15</v>
      </c>
      <c r="P1442" s="12" t="n">
        <v>3966.4</v>
      </c>
      <c r="Q1442" s="12" t="n">
        <f aca="false">M1442*P1442*(1-N1442)</f>
        <v>30144.64</v>
      </c>
      <c r="R1442" s="12" t="n">
        <f aca="false">M1442*O1442</f>
        <v>21577.2</v>
      </c>
      <c r="S1442" s="12" t="n">
        <f aca="false">Q1442-R1442</f>
        <v>8567.44</v>
      </c>
      <c r="T1442" s="11" t="n">
        <f aca="false">IFERROR(S1442/Q1442,0)</f>
        <v>0.284211057090083</v>
      </c>
      <c r="U1442" s="13" t="n">
        <f aca="false">F1442-E1442</f>
        <v>18</v>
      </c>
      <c r="V1442" s="13" t="n">
        <f aca="false">G1442-F1442</f>
        <v>3</v>
      </c>
      <c r="W1442" s="13" t="n">
        <f aca="false">G1442-E1442</f>
        <v>21</v>
      </c>
      <c r="X1442" s="10" t="n">
        <f aca="false">YEAR(E1442)</f>
        <v>2018</v>
      </c>
      <c r="Y1442" s="0" t="str">
        <f aca="false">TEXT(E1442,"yyyy-mm")</f>
        <v>2018-11</v>
      </c>
      <c r="Z1442" s="0" t="str">
        <f aca="false">"Q"&amp;ROUNDUP(MONTH(E1442)/3,0)&amp;"-"&amp;YEAR(E1442)</f>
        <v>Q4-2018</v>
      </c>
    </row>
    <row r="1443" customFormat="false" ht="14.25" hidden="false" customHeight="false" outlineLevel="0" collapsed="false">
      <c r="A1443" s="0" t="s">
        <v>1485</v>
      </c>
      <c r="B1443" s="0" t="s">
        <v>34</v>
      </c>
      <c r="C1443" s="0" t="s">
        <v>58</v>
      </c>
      <c r="D1443" s="9" t="n">
        <v>43300</v>
      </c>
      <c r="E1443" s="9" t="n">
        <v>43423</v>
      </c>
      <c r="F1443" s="9" t="n">
        <v>43427</v>
      </c>
      <c r="G1443" s="9" t="n">
        <v>43436</v>
      </c>
      <c r="H1443" s="10" t="s">
        <v>36</v>
      </c>
      <c r="I1443" s="0" t="n">
        <v>8</v>
      </c>
      <c r="J1443" s="0" t="n">
        <v>30</v>
      </c>
      <c r="K1443" s="0" t="n">
        <v>350</v>
      </c>
      <c r="L1443" s="0" t="n">
        <v>10</v>
      </c>
      <c r="M1443" s="0" t="n">
        <v>8</v>
      </c>
      <c r="N1443" s="11" t="n">
        <v>0.05</v>
      </c>
      <c r="O1443" s="12" t="n">
        <v>1537.65</v>
      </c>
      <c r="P1443" s="12" t="n">
        <v>1809</v>
      </c>
      <c r="Q1443" s="12" t="n">
        <f aca="false">M1443*P1443*(1-N1443)</f>
        <v>13748.4</v>
      </c>
      <c r="R1443" s="12" t="n">
        <f aca="false">M1443*O1443</f>
        <v>12301.2</v>
      </c>
      <c r="S1443" s="12" t="n">
        <f aca="false">Q1443-R1443</f>
        <v>1447.2</v>
      </c>
      <c r="T1443" s="11" t="n">
        <f aca="false">IFERROR(S1443/Q1443,0)</f>
        <v>0.105263157894737</v>
      </c>
      <c r="U1443" s="13" t="n">
        <f aca="false">F1443-E1443</f>
        <v>4</v>
      </c>
      <c r="V1443" s="13" t="n">
        <f aca="false">G1443-F1443</f>
        <v>9</v>
      </c>
      <c r="W1443" s="13" t="n">
        <f aca="false">G1443-E1443</f>
        <v>13</v>
      </c>
      <c r="X1443" s="10" t="n">
        <f aca="false">YEAR(E1443)</f>
        <v>2018</v>
      </c>
      <c r="Y1443" s="0" t="str">
        <f aca="false">TEXT(E1443,"yyyy-mm")</f>
        <v>2018-11</v>
      </c>
      <c r="Z1443" s="0" t="str">
        <f aca="false">"Q"&amp;ROUNDUP(MONTH(E1443)/3,0)&amp;"-"&amp;YEAR(E1443)</f>
        <v>Q4-2018</v>
      </c>
    </row>
    <row r="1444" customFormat="false" ht="14.25" hidden="false" customHeight="false" outlineLevel="0" collapsed="false">
      <c r="A1444" s="0" t="s">
        <v>1486</v>
      </c>
      <c r="B1444" s="0" t="s">
        <v>34</v>
      </c>
      <c r="C1444" s="0" t="s">
        <v>46</v>
      </c>
      <c r="D1444" s="9" t="n">
        <v>43300</v>
      </c>
      <c r="E1444" s="9" t="n">
        <v>43423</v>
      </c>
      <c r="F1444" s="9" t="n">
        <v>43443</v>
      </c>
      <c r="G1444" s="9" t="n">
        <v>43446</v>
      </c>
      <c r="H1444" s="10" t="s">
        <v>36</v>
      </c>
      <c r="I1444" s="0" t="n">
        <v>5</v>
      </c>
      <c r="J1444" s="0" t="n">
        <v>38</v>
      </c>
      <c r="K1444" s="0" t="n">
        <v>312</v>
      </c>
      <c r="L1444" s="0" t="n">
        <v>46</v>
      </c>
      <c r="M1444" s="0" t="n">
        <v>1</v>
      </c>
      <c r="N1444" s="11" t="n">
        <v>0.15</v>
      </c>
      <c r="O1444" s="12" t="n">
        <v>1785.22</v>
      </c>
      <c r="P1444" s="12" t="n">
        <v>2445.5</v>
      </c>
      <c r="Q1444" s="12" t="n">
        <f aca="false">M1444*P1444*(1-N1444)</f>
        <v>2078.675</v>
      </c>
      <c r="R1444" s="12" t="n">
        <f aca="false">M1444*O1444</f>
        <v>1785.22</v>
      </c>
      <c r="S1444" s="12" t="n">
        <f aca="false">Q1444-R1444</f>
        <v>293.455</v>
      </c>
      <c r="T1444" s="11" t="n">
        <f aca="false">IFERROR(S1444/Q1444,0)</f>
        <v>0.141174065209809</v>
      </c>
      <c r="U1444" s="13" t="n">
        <f aca="false">F1444-E1444</f>
        <v>20</v>
      </c>
      <c r="V1444" s="13" t="n">
        <f aca="false">G1444-F1444</f>
        <v>3</v>
      </c>
      <c r="W1444" s="13" t="n">
        <f aca="false">G1444-E1444</f>
        <v>23</v>
      </c>
      <c r="X1444" s="10" t="n">
        <f aca="false">YEAR(E1444)</f>
        <v>2018</v>
      </c>
      <c r="Y1444" s="0" t="str">
        <f aca="false">TEXT(E1444,"yyyy-mm")</f>
        <v>2018-11</v>
      </c>
      <c r="Z1444" s="0" t="str">
        <f aca="false">"Q"&amp;ROUNDUP(MONTH(E1444)/3,0)&amp;"-"&amp;YEAR(E1444)</f>
        <v>Q4-2018</v>
      </c>
    </row>
    <row r="1445" customFormat="false" ht="14.25" hidden="false" customHeight="false" outlineLevel="0" collapsed="false">
      <c r="A1445" s="0" t="s">
        <v>1487</v>
      </c>
      <c r="B1445" s="0" t="s">
        <v>34</v>
      </c>
      <c r="C1445" s="0" t="s">
        <v>58</v>
      </c>
      <c r="D1445" s="9" t="n">
        <v>43300</v>
      </c>
      <c r="E1445" s="9" t="n">
        <v>43423</v>
      </c>
      <c r="F1445" s="9" t="n">
        <v>43428</v>
      </c>
      <c r="G1445" s="9" t="n">
        <v>43430</v>
      </c>
      <c r="H1445" s="10" t="s">
        <v>36</v>
      </c>
      <c r="I1445" s="0" t="n">
        <v>4</v>
      </c>
      <c r="J1445" s="0" t="n">
        <v>15</v>
      </c>
      <c r="K1445" s="0" t="n">
        <v>332</v>
      </c>
      <c r="L1445" s="0" t="n">
        <v>41</v>
      </c>
      <c r="M1445" s="0" t="n">
        <v>7</v>
      </c>
      <c r="N1445" s="11" t="n">
        <v>0.1</v>
      </c>
      <c r="O1445" s="12" t="n">
        <v>4744.27</v>
      </c>
      <c r="P1445" s="12" t="n">
        <v>6499</v>
      </c>
      <c r="Q1445" s="12" t="n">
        <f aca="false">M1445*P1445*(1-N1445)</f>
        <v>40943.7</v>
      </c>
      <c r="R1445" s="12" t="n">
        <f aca="false">M1445*O1445</f>
        <v>33209.89</v>
      </c>
      <c r="S1445" s="12" t="n">
        <f aca="false">Q1445-R1445</f>
        <v>7733.81000000001</v>
      </c>
      <c r="T1445" s="11" t="n">
        <f aca="false">IFERROR(S1445/Q1445,0)</f>
        <v>0.188888888888889</v>
      </c>
      <c r="U1445" s="13" t="n">
        <f aca="false">F1445-E1445</f>
        <v>5</v>
      </c>
      <c r="V1445" s="13" t="n">
        <f aca="false">G1445-F1445</f>
        <v>2</v>
      </c>
      <c r="W1445" s="13" t="n">
        <f aca="false">G1445-E1445</f>
        <v>7</v>
      </c>
      <c r="X1445" s="10" t="n">
        <f aca="false">YEAR(E1445)</f>
        <v>2018</v>
      </c>
      <c r="Y1445" s="0" t="str">
        <f aca="false">TEXT(E1445,"yyyy-mm")</f>
        <v>2018-11</v>
      </c>
      <c r="Z1445" s="0" t="str">
        <f aca="false">"Q"&amp;ROUNDUP(MONTH(E1445)/3,0)&amp;"-"&amp;YEAR(E1445)</f>
        <v>Q4-2018</v>
      </c>
    </row>
    <row r="1446" customFormat="false" ht="14.25" hidden="false" customHeight="false" outlineLevel="0" collapsed="false">
      <c r="A1446" s="0" t="s">
        <v>1488</v>
      </c>
      <c r="B1446" s="0" t="s">
        <v>43</v>
      </c>
      <c r="C1446" s="0" t="s">
        <v>79</v>
      </c>
      <c r="D1446" s="9" t="n">
        <v>43300</v>
      </c>
      <c r="E1446" s="9" t="n">
        <v>43423</v>
      </c>
      <c r="F1446" s="9" t="n">
        <v>43448</v>
      </c>
      <c r="G1446" s="9" t="n">
        <v>43458</v>
      </c>
      <c r="H1446" s="10" t="s">
        <v>36</v>
      </c>
      <c r="I1446" s="0" t="n">
        <v>26</v>
      </c>
      <c r="J1446" s="0" t="n">
        <v>45</v>
      </c>
      <c r="K1446" s="0" t="n">
        <v>70</v>
      </c>
      <c r="L1446" s="0" t="n">
        <v>30</v>
      </c>
      <c r="M1446" s="0" t="n">
        <v>6</v>
      </c>
      <c r="N1446" s="11" t="n">
        <v>0.075</v>
      </c>
      <c r="O1446" s="12" t="n">
        <v>844.2</v>
      </c>
      <c r="P1446" s="12" t="n">
        <v>2010</v>
      </c>
      <c r="Q1446" s="12" t="n">
        <f aca="false">M1446*P1446*(1-N1446)</f>
        <v>11155.5</v>
      </c>
      <c r="R1446" s="12" t="n">
        <f aca="false">M1446*O1446</f>
        <v>5065.2</v>
      </c>
      <c r="S1446" s="12" t="n">
        <f aca="false">Q1446-R1446</f>
        <v>6090.3</v>
      </c>
      <c r="T1446" s="11" t="n">
        <f aca="false">IFERROR(S1446/Q1446,0)</f>
        <v>0.545945945945946</v>
      </c>
      <c r="U1446" s="13" t="n">
        <f aca="false">F1446-E1446</f>
        <v>25</v>
      </c>
      <c r="V1446" s="13" t="n">
        <f aca="false">G1446-F1446</f>
        <v>10</v>
      </c>
      <c r="W1446" s="13" t="n">
        <f aca="false">G1446-E1446</f>
        <v>35</v>
      </c>
      <c r="X1446" s="10" t="n">
        <f aca="false">YEAR(E1446)</f>
        <v>2018</v>
      </c>
      <c r="Y1446" s="0" t="str">
        <f aca="false">TEXT(E1446,"yyyy-mm")</f>
        <v>2018-11</v>
      </c>
      <c r="Z1446" s="0" t="str">
        <f aca="false">"Q"&amp;ROUNDUP(MONTH(E1446)/3,0)&amp;"-"&amp;YEAR(E1446)</f>
        <v>Q4-2018</v>
      </c>
    </row>
    <row r="1447" customFormat="false" ht="14.25" hidden="false" customHeight="false" outlineLevel="0" collapsed="false">
      <c r="A1447" s="0" t="s">
        <v>1489</v>
      </c>
      <c r="B1447" s="0" t="s">
        <v>34</v>
      </c>
      <c r="C1447" s="0" t="s">
        <v>58</v>
      </c>
      <c r="D1447" s="9" t="n">
        <v>43300</v>
      </c>
      <c r="E1447" s="9" t="n">
        <v>43423</v>
      </c>
      <c r="F1447" s="9" t="n">
        <v>43429</v>
      </c>
      <c r="G1447" s="9" t="n">
        <v>43435</v>
      </c>
      <c r="H1447" s="10" t="s">
        <v>36</v>
      </c>
      <c r="I1447" s="0" t="n">
        <v>4</v>
      </c>
      <c r="J1447" s="0" t="n">
        <v>43</v>
      </c>
      <c r="K1447" s="0" t="n">
        <v>341</v>
      </c>
      <c r="L1447" s="0" t="n">
        <v>4</v>
      </c>
      <c r="M1447" s="0" t="n">
        <v>2</v>
      </c>
      <c r="N1447" s="11" t="n">
        <v>0.075</v>
      </c>
      <c r="O1447" s="12" t="n">
        <v>2012.61</v>
      </c>
      <c r="P1447" s="12" t="n">
        <v>3946.3</v>
      </c>
      <c r="Q1447" s="12" t="n">
        <f aca="false">M1447*P1447*(1-N1447)</f>
        <v>7300.655</v>
      </c>
      <c r="R1447" s="12" t="n">
        <f aca="false">M1447*O1447</f>
        <v>4025.22</v>
      </c>
      <c r="S1447" s="12" t="n">
        <f aca="false">Q1447-R1447</f>
        <v>3275.435</v>
      </c>
      <c r="T1447" s="11" t="n">
        <f aca="false">IFERROR(S1447/Q1447,0)</f>
        <v>0.448649470492716</v>
      </c>
      <c r="U1447" s="13" t="n">
        <f aca="false">F1447-E1447</f>
        <v>6</v>
      </c>
      <c r="V1447" s="13" t="n">
        <f aca="false">G1447-F1447</f>
        <v>6</v>
      </c>
      <c r="W1447" s="13" t="n">
        <f aca="false">G1447-E1447</f>
        <v>12</v>
      </c>
      <c r="X1447" s="10" t="n">
        <f aca="false">YEAR(E1447)</f>
        <v>2018</v>
      </c>
      <c r="Y1447" s="0" t="str">
        <f aca="false">TEXT(E1447,"yyyy-mm")</f>
        <v>2018-11</v>
      </c>
      <c r="Z1447" s="0" t="str">
        <f aca="false">"Q"&amp;ROUNDUP(MONTH(E1447)/3,0)&amp;"-"&amp;YEAR(E1447)</f>
        <v>Q4-2018</v>
      </c>
    </row>
    <row r="1448" customFormat="false" ht="14.25" hidden="false" customHeight="false" outlineLevel="0" collapsed="false">
      <c r="A1448" s="0" t="s">
        <v>1490</v>
      </c>
      <c r="B1448" s="0" t="s">
        <v>41</v>
      </c>
      <c r="C1448" s="0" t="s">
        <v>48</v>
      </c>
      <c r="D1448" s="9" t="n">
        <v>43300</v>
      </c>
      <c r="E1448" s="9" t="n">
        <v>43423</v>
      </c>
      <c r="F1448" s="9" t="n">
        <v>43433</v>
      </c>
      <c r="G1448" s="9" t="n">
        <v>43434</v>
      </c>
      <c r="H1448" s="10" t="s">
        <v>36</v>
      </c>
      <c r="I1448" s="0" t="n">
        <v>21</v>
      </c>
      <c r="J1448" s="0" t="n">
        <v>17</v>
      </c>
      <c r="K1448" s="0" t="n">
        <v>42</v>
      </c>
      <c r="L1448" s="0" t="n">
        <v>45</v>
      </c>
      <c r="M1448" s="0" t="n">
        <v>8</v>
      </c>
      <c r="N1448" s="11" t="n">
        <v>0.1</v>
      </c>
      <c r="O1448" s="12" t="n">
        <v>1220.47</v>
      </c>
      <c r="P1448" s="12" t="n">
        <v>1768.8</v>
      </c>
      <c r="Q1448" s="12" t="n">
        <f aca="false">M1448*P1448*(1-N1448)</f>
        <v>12735.36</v>
      </c>
      <c r="R1448" s="12" t="n">
        <f aca="false">M1448*O1448</f>
        <v>9763.76</v>
      </c>
      <c r="S1448" s="12" t="n">
        <f aca="false">Q1448-R1448</f>
        <v>2971.6</v>
      </c>
      <c r="T1448" s="11" t="n">
        <f aca="false">IFERROR(S1448/Q1448,0)</f>
        <v>0.233334589677873</v>
      </c>
      <c r="U1448" s="13" t="n">
        <f aca="false">F1448-E1448</f>
        <v>10</v>
      </c>
      <c r="V1448" s="13" t="n">
        <f aca="false">G1448-F1448</f>
        <v>1</v>
      </c>
      <c r="W1448" s="13" t="n">
        <f aca="false">G1448-E1448</f>
        <v>11</v>
      </c>
      <c r="X1448" s="10" t="n">
        <f aca="false">YEAR(E1448)</f>
        <v>2018</v>
      </c>
      <c r="Y1448" s="0" t="str">
        <f aca="false">TEXT(E1448,"yyyy-mm")</f>
        <v>2018-11</v>
      </c>
      <c r="Z1448" s="0" t="str">
        <f aca="false">"Q"&amp;ROUNDUP(MONTH(E1448)/3,0)&amp;"-"&amp;YEAR(E1448)</f>
        <v>Q4-2018</v>
      </c>
    </row>
    <row r="1449" customFormat="false" ht="14.25" hidden="false" customHeight="false" outlineLevel="0" collapsed="false">
      <c r="A1449" s="0" t="s">
        <v>1491</v>
      </c>
      <c r="B1449" s="0" t="s">
        <v>38</v>
      </c>
      <c r="C1449" s="0" t="s">
        <v>46</v>
      </c>
      <c r="D1449" s="9" t="n">
        <v>43300</v>
      </c>
      <c r="E1449" s="9" t="n">
        <v>43423</v>
      </c>
      <c r="F1449" s="9" t="n">
        <v>43433</v>
      </c>
      <c r="G1449" s="9" t="n">
        <v>43438</v>
      </c>
      <c r="H1449" s="10" t="s">
        <v>36</v>
      </c>
      <c r="I1449" s="0" t="n">
        <v>15</v>
      </c>
      <c r="J1449" s="0" t="n">
        <v>44</v>
      </c>
      <c r="K1449" s="0" t="n">
        <v>291</v>
      </c>
      <c r="L1449" s="0" t="n">
        <v>23</v>
      </c>
      <c r="M1449" s="0" t="n">
        <v>4</v>
      </c>
      <c r="N1449" s="11" t="n">
        <v>0.1</v>
      </c>
      <c r="O1449" s="12" t="n">
        <v>1128.95</v>
      </c>
      <c r="P1449" s="12" t="n">
        <v>2257.9</v>
      </c>
      <c r="Q1449" s="12" t="n">
        <f aca="false">M1449*P1449*(1-N1449)</f>
        <v>8128.44</v>
      </c>
      <c r="R1449" s="12" t="n">
        <f aca="false">M1449*O1449</f>
        <v>4515.8</v>
      </c>
      <c r="S1449" s="12" t="n">
        <f aca="false">Q1449-R1449</f>
        <v>3612.64</v>
      </c>
      <c r="T1449" s="11" t="n">
        <f aca="false">IFERROR(S1449/Q1449,0)</f>
        <v>0.444444444444445</v>
      </c>
      <c r="U1449" s="13" t="n">
        <f aca="false">F1449-E1449</f>
        <v>10</v>
      </c>
      <c r="V1449" s="13" t="n">
        <f aca="false">G1449-F1449</f>
        <v>5</v>
      </c>
      <c r="W1449" s="13" t="n">
        <f aca="false">G1449-E1449</f>
        <v>15</v>
      </c>
      <c r="X1449" s="10" t="n">
        <f aca="false">YEAR(E1449)</f>
        <v>2018</v>
      </c>
      <c r="Y1449" s="0" t="str">
        <f aca="false">TEXT(E1449,"yyyy-mm")</f>
        <v>2018-11</v>
      </c>
      <c r="Z1449" s="0" t="str">
        <f aca="false">"Q"&amp;ROUNDUP(MONTH(E1449)/3,0)&amp;"-"&amp;YEAR(E1449)</f>
        <v>Q4-2018</v>
      </c>
    </row>
    <row r="1450" customFormat="false" ht="14.25" hidden="false" customHeight="false" outlineLevel="0" collapsed="false">
      <c r="A1450" s="0" t="s">
        <v>1492</v>
      </c>
      <c r="B1450" s="0" t="s">
        <v>41</v>
      </c>
      <c r="C1450" s="0" t="s">
        <v>46</v>
      </c>
      <c r="D1450" s="9" t="n">
        <v>43300</v>
      </c>
      <c r="E1450" s="9" t="n">
        <v>43424</v>
      </c>
      <c r="F1450" s="9" t="n">
        <v>43428</v>
      </c>
      <c r="G1450" s="9" t="n">
        <v>43432</v>
      </c>
      <c r="H1450" s="10" t="s">
        <v>36</v>
      </c>
      <c r="I1450" s="0" t="n">
        <v>22</v>
      </c>
      <c r="J1450" s="0" t="n">
        <v>26</v>
      </c>
      <c r="K1450" s="0" t="n">
        <v>268</v>
      </c>
      <c r="L1450" s="0" t="n">
        <v>17</v>
      </c>
      <c r="M1450" s="0" t="n">
        <v>3</v>
      </c>
      <c r="N1450" s="11" t="n">
        <v>0.075</v>
      </c>
      <c r="O1450" s="12" t="n">
        <v>222.11</v>
      </c>
      <c r="P1450" s="12" t="n">
        <v>261.3</v>
      </c>
      <c r="Q1450" s="12" t="n">
        <f aca="false">M1450*P1450*(1-N1450)</f>
        <v>725.1075</v>
      </c>
      <c r="R1450" s="12" t="n">
        <f aca="false">M1450*O1450</f>
        <v>666.33</v>
      </c>
      <c r="S1450" s="12" t="n">
        <f aca="false">Q1450-R1450</f>
        <v>58.7775</v>
      </c>
      <c r="T1450" s="11" t="n">
        <f aca="false">IFERROR(S1450/Q1450,0)</f>
        <v>0.0810603944932304</v>
      </c>
      <c r="U1450" s="13" t="n">
        <f aca="false">F1450-E1450</f>
        <v>4</v>
      </c>
      <c r="V1450" s="13" t="n">
        <f aca="false">G1450-F1450</f>
        <v>4</v>
      </c>
      <c r="W1450" s="13" t="n">
        <f aca="false">G1450-E1450</f>
        <v>8</v>
      </c>
      <c r="X1450" s="10" t="n">
        <f aca="false">YEAR(E1450)</f>
        <v>2018</v>
      </c>
      <c r="Y1450" s="0" t="str">
        <f aca="false">TEXT(E1450,"yyyy-mm")</f>
        <v>2018-11</v>
      </c>
      <c r="Z1450" s="0" t="str">
        <f aca="false">"Q"&amp;ROUNDUP(MONTH(E1450)/3,0)&amp;"-"&amp;YEAR(E1450)</f>
        <v>Q4-2018</v>
      </c>
    </row>
    <row r="1451" customFormat="false" ht="14.25" hidden="false" customHeight="false" outlineLevel="0" collapsed="false">
      <c r="A1451" s="0" t="s">
        <v>1493</v>
      </c>
      <c r="B1451" s="0" t="s">
        <v>41</v>
      </c>
      <c r="C1451" s="0" t="s">
        <v>58</v>
      </c>
      <c r="D1451" s="9" t="n">
        <v>43300</v>
      </c>
      <c r="E1451" s="9" t="n">
        <v>43424</v>
      </c>
      <c r="F1451" s="9" t="n">
        <v>43426</v>
      </c>
      <c r="G1451" s="9" t="n">
        <v>43429</v>
      </c>
      <c r="H1451" s="10" t="s">
        <v>36</v>
      </c>
      <c r="I1451" s="0" t="n">
        <v>24</v>
      </c>
      <c r="J1451" s="0" t="n">
        <v>11</v>
      </c>
      <c r="K1451" s="0" t="n">
        <v>343</v>
      </c>
      <c r="L1451" s="0" t="n">
        <v>26</v>
      </c>
      <c r="M1451" s="0" t="n">
        <v>8</v>
      </c>
      <c r="N1451" s="11" t="n">
        <v>0.075</v>
      </c>
      <c r="O1451" s="12" t="n">
        <v>2141.86</v>
      </c>
      <c r="P1451" s="12" t="n">
        <v>3966.4</v>
      </c>
      <c r="Q1451" s="12" t="n">
        <f aca="false">M1451*P1451*(1-N1451)</f>
        <v>29351.36</v>
      </c>
      <c r="R1451" s="12" t="n">
        <f aca="false">M1451*O1451</f>
        <v>17134.88</v>
      </c>
      <c r="S1451" s="12" t="n">
        <f aca="false">Q1451-R1451</f>
        <v>12216.48</v>
      </c>
      <c r="T1451" s="11" t="n">
        <f aca="false">IFERROR(S1451/Q1451,0)</f>
        <v>0.416215125977127</v>
      </c>
      <c r="U1451" s="13" t="n">
        <f aca="false">F1451-E1451</f>
        <v>2</v>
      </c>
      <c r="V1451" s="13" t="n">
        <f aca="false">G1451-F1451</f>
        <v>3</v>
      </c>
      <c r="W1451" s="13" t="n">
        <f aca="false">G1451-E1451</f>
        <v>5</v>
      </c>
      <c r="X1451" s="10" t="n">
        <f aca="false">YEAR(E1451)</f>
        <v>2018</v>
      </c>
      <c r="Y1451" s="0" t="str">
        <f aca="false">TEXT(E1451,"yyyy-mm")</f>
        <v>2018-11</v>
      </c>
      <c r="Z1451" s="0" t="str">
        <f aca="false">"Q"&amp;ROUNDUP(MONTH(E1451)/3,0)&amp;"-"&amp;YEAR(E1451)</f>
        <v>Q4-2018</v>
      </c>
    </row>
    <row r="1452" customFormat="false" ht="14.25" hidden="false" customHeight="false" outlineLevel="0" collapsed="false">
      <c r="A1452" s="0" t="s">
        <v>1494</v>
      </c>
      <c r="B1452" s="0" t="s">
        <v>41</v>
      </c>
      <c r="C1452" s="0" t="s">
        <v>39</v>
      </c>
      <c r="D1452" s="9" t="n">
        <v>43300</v>
      </c>
      <c r="E1452" s="9" t="n">
        <v>43424</v>
      </c>
      <c r="F1452" s="9" t="n">
        <v>43445</v>
      </c>
      <c r="G1452" s="9" t="n">
        <v>43446</v>
      </c>
      <c r="H1452" s="10" t="s">
        <v>36</v>
      </c>
      <c r="I1452" s="0" t="n">
        <v>25</v>
      </c>
      <c r="J1452" s="0" t="n">
        <v>45</v>
      </c>
      <c r="K1452" s="0" t="n">
        <v>169</v>
      </c>
      <c r="L1452" s="0" t="n">
        <v>40</v>
      </c>
      <c r="M1452" s="0" t="n">
        <v>1</v>
      </c>
      <c r="N1452" s="11" t="n">
        <v>0.075</v>
      </c>
      <c r="O1452" s="12" t="n">
        <v>1452.23</v>
      </c>
      <c r="P1452" s="12" t="n">
        <v>1708.5</v>
      </c>
      <c r="Q1452" s="12" t="n">
        <f aca="false">M1452*P1452*(1-N1452)</f>
        <v>1580.3625</v>
      </c>
      <c r="R1452" s="12" t="n">
        <f aca="false">M1452*O1452</f>
        <v>1452.23</v>
      </c>
      <c r="S1452" s="12" t="n">
        <f aca="false">Q1452-R1452</f>
        <v>128.1325</v>
      </c>
      <c r="T1452" s="11" t="n">
        <f aca="false">IFERROR(S1452/Q1452,0)</f>
        <v>0.0810779172499981</v>
      </c>
      <c r="U1452" s="13" t="n">
        <f aca="false">F1452-E1452</f>
        <v>21</v>
      </c>
      <c r="V1452" s="13" t="n">
        <f aca="false">G1452-F1452</f>
        <v>1</v>
      </c>
      <c r="W1452" s="13" t="n">
        <f aca="false">G1452-E1452</f>
        <v>22</v>
      </c>
      <c r="X1452" s="10" t="n">
        <f aca="false">YEAR(E1452)</f>
        <v>2018</v>
      </c>
      <c r="Y1452" s="0" t="str">
        <f aca="false">TEXT(E1452,"yyyy-mm")</f>
        <v>2018-11</v>
      </c>
      <c r="Z1452" s="0" t="str">
        <f aca="false">"Q"&amp;ROUNDUP(MONTH(E1452)/3,0)&amp;"-"&amp;YEAR(E1452)</f>
        <v>Q4-2018</v>
      </c>
    </row>
    <row r="1453" customFormat="false" ht="14.25" hidden="false" customHeight="false" outlineLevel="0" collapsed="false">
      <c r="A1453" s="0" t="s">
        <v>1495</v>
      </c>
      <c r="B1453" s="0" t="s">
        <v>34</v>
      </c>
      <c r="C1453" s="0" t="s">
        <v>58</v>
      </c>
      <c r="D1453" s="9" t="n">
        <v>43300</v>
      </c>
      <c r="E1453" s="9" t="n">
        <v>43424</v>
      </c>
      <c r="F1453" s="9" t="n">
        <v>43440</v>
      </c>
      <c r="G1453" s="9" t="n">
        <v>43441</v>
      </c>
      <c r="H1453" s="10" t="s">
        <v>36</v>
      </c>
      <c r="I1453" s="0" t="n">
        <v>6</v>
      </c>
      <c r="J1453" s="0" t="n">
        <v>25</v>
      </c>
      <c r="K1453" s="0" t="n">
        <v>334</v>
      </c>
      <c r="L1453" s="0" t="n">
        <v>47</v>
      </c>
      <c r="M1453" s="0" t="n">
        <v>3</v>
      </c>
      <c r="N1453" s="11" t="n">
        <v>0.075</v>
      </c>
      <c r="O1453" s="12" t="n">
        <v>195.64</v>
      </c>
      <c r="P1453" s="12" t="n">
        <v>268</v>
      </c>
      <c r="Q1453" s="12" t="n">
        <f aca="false">M1453*P1453*(1-N1453)</f>
        <v>743.7</v>
      </c>
      <c r="R1453" s="12" t="n">
        <f aca="false">M1453*O1453</f>
        <v>586.92</v>
      </c>
      <c r="S1453" s="12" t="n">
        <f aca="false">Q1453-R1453</f>
        <v>156.78</v>
      </c>
      <c r="T1453" s="11" t="n">
        <f aca="false">IFERROR(S1453/Q1453,0)</f>
        <v>0.210810810810811</v>
      </c>
      <c r="U1453" s="13" t="n">
        <f aca="false">F1453-E1453</f>
        <v>16</v>
      </c>
      <c r="V1453" s="13" t="n">
        <f aca="false">G1453-F1453</f>
        <v>1</v>
      </c>
      <c r="W1453" s="13" t="n">
        <f aca="false">G1453-E1453</f>
        <v>17</v>
      </c>
      <c r="X1453" s="10" t="n">
        <f aca="false">YEAR(E1453)</f>
        <v>2018</v>
      </c>
      <c r="Y1453" s="0" t="str">
        <f aca="false">TEXT(E1453,"yyyy-mm")</f>
        <v>2018-11</v>
      </c>
      <c r="Z1453" s="0" t="str">
        <f aca="false">"Q"&amp;ROUNDUP(MONTH(E1453)/3,0)&amp;"-"&amp;YEAR(E1453)</f>
        <v>Q4-2018</v>
      </c>
    </row>
    <row r="1454" customFormat="false" ht="14.25" hidden="false" customHeight="false" outlineLevel="0" collapsed="false">
      <c r="A1454" s="0" t="s">
        <v>1496</v>
      </c>
      <c r="B1454" s="0" t="s">
        <v>38</v>
      </c>
      <c r="C1454" s="0" t="s">
        <v>79</v>
      </c>
      <c r="D1454" s="9" t="n">
        <v>43300</v>
      </c>
      <c r="E1454" s="9" t="n">
        <v>43424</v>
      </c>
      <c r="F1454" s="9" t="n">
        <v>43436</v>
      </c>
      <c r="G1454" s="9" t="n">
        <v>43441</v>
      </c>
      <c r="H1454" s="10" t="s">
        <v>36</v>
      </c>
      <c r="I1454" s="0" t="n">
        <v>16</v>
      </c>
      <c r="J1454" s="0" t="n">
        <v>50</v>
      </c>
      <c r="K1454" s="0" t="n">
        <v>63</v>
      </c>
      <c r="L1454" s="0" t="n">
        <v>18</v>
      </c>
      <c r="M1454" s="0" t="n">
        <v>1</v>
      </c>
      <c r="N1454" s="11" t="n">
        <v>0.05</v>
      </c>
      <c r="O1454" s="12" t="n">
        <v>2786.87</v>
      </c>
      <c r="P1454" s="12" t="n">
        <v>5929.5</v>
      </c>
      <c r="Q1454" s="12" t="n">
        <f aca="false">M1454*P1454*(1-N1454)</f>
        <v>5633.025</v>
      </c>
      <c r="R1454" s="12" t="n">
        <f aca="false">M1454*O1454</f>
        <v>2786.87</v>
      </c>
      <c r="S1454" s="12" t="n">
        <f aca="false">Q1454-R1454</f>
        <v>2846.155</v>
      </c>
      <c r="T1454" s="11" t="n">
        <f aca="false">IFERROR(S1454/Q1454,0)</f>
        <v>0.505262270272189</v>
      </c>
      <c r="U1454" s="13" t="n">
        <f aca="false">F1454-E1454</f>
        <v>12</v>
      </c>
      <c r="V1454" s="13" t="n">
        <f aca="false">G1454-F1454</f>
        <v>5</v>
      </c>
      <c r="W1454" s="13" t="n">
        <f aca="false">G1454-E1454</f>
        <v>17</v>
      </c>
      <c r="X1454" s="10" t="n">
        <f aca="false">YEAR(E1454)</f>
        <v>2018</v>
      </c>
      <c r="Y1454" s="0" t="str">
        <f aca="false">TEXT(E1454,"yyyy-mm")</f>
        <v>2018-11</v>
      </c>
      <c r="Z1454" s="0" t="str">
        <f aca="false">"Q"&amp;ROUNDUP(MONTH(E1454)/3,0)&amp;"-"&amp;YEAR(E1454)</f>
        <v>Q4-2018</v>
      </c>
    </row>
    <row r="1455" customFormat="false" ht="14.25" hidden="false" customHeight="false" outlineLevel="0" collapsed="false">
      <c r="A1455" s="0" t="s">
        <v>1497</v>
      </c>
      <c r="B1455" s="0" t="s">
        <v>34</v>
      </c>
      <c r="C1455" s="0" t="s">
        <v>39</v>
      </c>
      <c r="D1455" s="9" t="n">
        <v>43300</v>
      </c>
      <c r="E1455" s="9" t="n">
        <v>43424</v>
      </c>
      <c r="F1455" s="9" t="n">
        <v>43450</v>
      </c>
      <c r="G1455" s="9" t="n">
        <v>43453</v>
      </c>
      <c r="H1455" s="10" t="s">
        <v>36</v>
      </c>
      <c r="I1455" s="0" t="n">
        <v>9</v>
      </c>
      <c r="J1455" s="0" t="n">
        <v>2</v>
      </c>
      <c r="K1455" s="0" t="n">
        <v>183</v>
      </c>
      <c r="L1455" s="0" t="n">
        <v>45</v>
      </c>
      <c r="M1455" s="0" t="n">
        <v>7</v>
      </c>
      <c r="N1455" s="11" t="n">
        <v>0.05</v>
      </c>
      <c r="O1455" s="12" t="n">
        <v>495.26</v>
      </c>
      <c r="P1455" s="12" t="n">
        <v>1125.6</v>
      </c>
      <c r="Q1455" s="12" t="n">
        <f aca="false">M1455*P1455*(1-N1455)</f>
        <v>7485.24</v>
      </c>
      <c r="R1455" s="12" t="n">
        <f aca="false">M1455*O1455</f>
        <v>3466.82</v>
      </c>
      <c r="S1455" s="12" t="n">
        <f aca="false">Q1455-R1455</f>
        <v>4018.42</v>
      </c>
      <c r="T1455" s="11" t="n">
        <f aca="false">IFERROR(S1455/Q1455,0)</f>
        <v>0.536845845958179</v>
      </c>
      <c r="U1455" s="13" t="n">
        <f aca="false">F1455-E1455</f>
        <v>26</v>
      </c>
      <c r="V1455" s="13" t="n">
        <f aca="false">G1455-F1455</f>
        <v>3</v>
      </c>
      <c r="W1455" s="13" t="n">
        <f aca="false">G1455-E1455</f>
        <v>29</v>
      </c>
      <c r="X1455" s="10" t="n">
        <f aca="false">YEAR(E1455)</f>
        <v>2018</v>
      </c>
      <c r="Y1455" s="0" t="str">
        <f aca="false">TEXT(E1455,"yyyy-mm")</f>
        <v>2018-11</v>
      </c>
      <c r="Z1455" s="0" t="str">
        <f aca="false">"Q"&amp;ROUNDUP(MONTH(E1455)/3,0)&amp;"-"&amp;YEAR(E1455)</f>
        <v>Q4-2018</v>
      </c>
    </row>
    <row r="1456" customFormat="false" ht="14.25" hidden="false" customHeight="false" outlineLevel="0" collapsed="false">
      <c r="A1456" s="0" t="s">
        <v>1498</v>
      </c>
      <c r="B1456" s="0" t="s">
        <v>38</v>
      </c>
      <c r="C1456" s="0" t="s">
        <v>39</v>
      </c>
      <c r="D1456" s="9" t="n">
        <v>43300</v>
      </c>
      <c r="E1456" s="9" t="n">
        <v>43425</v>
      </c>
      <c r="F1456" s="9" t="n">
        <v>43451</v>
      </c>
      <c r="G1456" s="9" t="n">
        <v>43457</v>
      </c>
      <c r="H1456" s="10" t="s">
        <v>36</v>
      </c>
      <c r="I1456" s="0" t="n">
        <v>15</v>
      </c>
      <c r="J1456" s="0" t="n">
        <v>49</v>
      </c>
      <c r="K1456" s="0" t="n">
        <v>138</v>
      </c>
      <c r="L1456" s="0" t="n">
        <v>30</v>
      </c>
      <c r="M1456" s="0" t="n">
        <v>3</v>
      </c>
      <c r="N1456" s="11" t="n">
        <v>0.05</v>
      </c>
      <c r="O1456" s="12" t="n">
        <v>722.93</v>
      </c>
      <c r="P1456" s="12" t="n">
        <v>871</v>
      </c>
      <c r="Q1456" s="12" t="n">
        <f aca="false">M1456*P1456*(1-N1456)</f>
        <v>2482.35</v>
      </c>
      <c r="R1456" s="12" t="n">
        <f aca="false">M1456*O1456</f>
        <v>2168.79</v>
      </c>
      <c r="S1456" s="12" t="n">
        <f aca="false">Q1456-R1456</f>
        <v>313.56</v>
      </c>
      <c r="T1456" s="11" t="n">
        <f aca="false">IFERROR(S1456/Q1456,0)</f>
        <v>0.126315789473684</v>
      </c>
      <c r="U1456" s="13" t="n">
        <f aca="false">F1456-E1456</f>
        <v>26</v>
      </c>
      <c r="V1456" s="13" t="n">
        <f aca="false">G1456-F1456</f>
        <v>6</v>
      </c>
      <c r="W1456" s="13" t="n">
        <f aca="false">G1456-E1456</f>
        <v>32</v>
      </c>
      <c r="X1456" s="10" t="n">
        <f aca="false">YEAR(E1456)</f>
        <v>2018</v>
      </c>
      <c r="Y1456" s="0" t="str">
        <f aca="false">TEXT(E1456,"yyyy-mm")</f>
        <v>2018-11</v>
      </c>
      <c r="Z1456" s="0" t="str">
        <f aca="false">"Q"&amp;ROUNDUP(MONTH(E1456)/3,0)&amp;"-"&amp;YEAR(E1456)</f>
        <v>Q4-2018</v>
      </c>
    </row>
    <row r="1457" customFormat="false" ht="14.25" hidden="false" customHeight="false" outlineLevel="0" collapsed="false">
      <c r="A1457" s="0" t="s">
        <v>1499</v>
      </c>
      <c r="B1457" s="0" t="s">
        <v>38</v>
      </c>
      <c r="C1457" s="0" t="s">
        <v>35</v>
      </c>
      <c r="D1457" s="9" t="n">
        <v>43300</v>
      </c>
      <c r="E1457" s="9" t="n">
        <v>43425</v>
      </c>
      <c r="F1457" s="9" t="n">
        <v>43436</v>
      </c>
      <c r="G1457" s="9" t="n">
        <v>43444</v>
      </c>
      <c r="H1457" s="10" t="s">
        <v>36</v>
      </c>
      <c r="I1457" s="0" t="n">
        <v>14</v>
      </c>
      <c r="J1457" s="0" t="n">
        <v>43</v>
      </c>
      <c r="K1457" s="0" t="n">
        <v>220</v>
      </c>
      <c r="L1457" s="0" t="n">
        <v>5</v>
      </c>
      <c r="M1457" s="0" t="n">
        <v>8</v>
      </c>
      <c r="N1457" s="11" t="n">
        <v>0.3</v>
      </c>
      <c r="O1457" s="12" t="n">
        <v>2038.14</v>
      </c>
      <c r="P1457" s="12" t="n">
        <v>3919.5</v>
      </c>
      <c r="Q1457" s="12" t="n">
        <f aca="false">M1457*P1457*(1-N1457)</f>
        <v>21949.2</v>
      </c>
      <c r="R1457" s="12" t="n">
        <f aca="false">M1457*O1457</f>
        <v>16305.12</v>
      </c>
      <c r="S1457" s="12" t="n">
        <f aca="false">Q1457-R1457</f>
        <v>5644.08</v>
      </c>
      <c r="T1457" s="11" t="n">
        <f aca="false">IFERROR(S1457/Q1457,0)</f>
        <v>0.257142857142857</v>
      </c>
      <c r="U1457" s="13" t="n">
        <f aca="false">F1457-E1457</f>
        <v>11</v>
      </c>
      <c r="V1457" s="13" t="n">
        <f aca="false">G1457-F1457</f>
        <v>8</v>
      </c>
      <c r="W1457" s="13" t="n">
        <f aca="false">G1457-E1457</f>
        <v>19</v>
      </c>
      <c r="X1457" s="10" t="n">
        <f aca="false">YEAR(E1457)</f>
        <v>2018</v>
      </c>
      <c r="Y1457" s="0" t="str">
        <f aca="false">TEXT(E1457,"yyyy-mm")</f>
        <v>2018-11</v>
      </c>
      <c r="Z1457" s="0" t="str">
        <f aca="false">"Q"&amp;ROUNDUP(MONTH(E1457)/3,0)&amp;"-"&amp;YEAR(E1457)</f>
        <v>Q4-2018</v>
      </c>
    </row>
    <row r="1458" customFormat="false" ht="14.25" hidden="false" customHeight="false" outlineLevel="0" collapsed="false">
      <c r="A1458" s="0" t="s">
        <v>1500</v>
      </c>
      <c r="B1458" s="0" t="s">
        <v>34</v>
      </c>
      <c r="C1458" s="0" t="s">
        <v>48</v>
      </c>
      <c r="D1458" s="9" t="n">
        <v>43300</v>
      </c>
      <c r="E1458" s="9" t="n">
        <v>43425</v>
      </c>
      <c r="F1458" s="9" t="n">
        <v>43442</v>
      </c>
      <c r="G1458" s="9" t="n">
        <v>43451</v>
      </c>
      <c r="H1458" s="10" t="s">
        <v>36</v>
      </c>
      <c r="I1458" s="0" t="n">
        <v>4</v>
      </c>
      <c r="J1458" s="0" t="n">
        <v>15</v>
      </c>
      <c r="K1458" s="0" t="n">
        <v>14</v>
      </c>
      <c r="L1458" s="0" t="n">
        <v>4</v>
      </c>
      <c r="M1458" s="0" t="n">
        <v>2</v>
      </c>
      <c r="N1458" s="11" t="n">
        <v>0.3</v>
      </c>
      <c r="O1458" s="12" t="n">
        <v>475.7</v>
      </c>
      <c r="P1458" s="12" t="n">
        <v>670</v>
      </c>
      <c r="Q1458" s="12" t="n">
        <f aca="false">M1458*P1458*(1-N1458)</f>
        <v>938</v>
      </c>
      <c r="R1458" s="12" t="n">
        <f aca="false">M1458*O1458</f>
        <v>951.4</v>
      </c>
      <c r="S1458" s="12" t="n">
        <f aca="false">Q1458-R1458</f>
        <v>-13.4000000000001</v>
      </c>
      <c r="T1458" s="11" t="n">
        <f aca="false">IFERROR(S1458/Q1458,0)</f>
        <v>-0.0142857142857144</v>
      </c>
      <c r="U1458" s="13" t="n">
        <f aca="false">F1458-E1458</f>
        <v>17</v>
      </c>
      <c r="V1458" s="13" t="n">
        <f aca="false">G1458-F1458</f>
        <v>9</v>
      </c>
      <c r="W1458" s="13" t="n">
        <f aca="false">G1458-E1458</f>
        <v>26</v>
      </c>
      <c r="X1458" s="10" t="n">
        <f aca="false">YEAR(E1458)</f>
        <v>2018</v>
      </c>
      <c r="Y1458" s="0" t="str">
        <f aca="false">TEXT(E1458,"yyyy-mm")</f>
        <v>2018-11</v>
      </c>
      <c r="Z1458" s="0" t="str">
        <f aca="false">"Q"&amp;ROUNDUP(MONTH(E1458)/3,0)&amp;"-"&amp;YEAR(E1458)</f>
        <v>Q4-2018</v>
      </c>
    </row>
    <row r="1459" customFormat="false" ht="14.25" hidden="false" customHeight="false" outlineLevel="0" collapsed="false">
      <c r="A1459" s="0" t="s">
        <v>1501</v>
      </c>
      <c r="B1459" s="0" t="s">
        <v>34</v>
      </c>
      <c r="C1459" s="0" t="s">
        <v>39</v>
      </c>
      <c r="D1459" s="9" t="n">
        <v>43300</v>
      </c>
      <c r="E1459" s="9" t="n">
        <v>43425</v>
      </c>
      <c r="F1459" s="9" t="n">
        <v>43433</v>
      </c>
      <c r="G1459" s="9" t="n">
        <v>43434</v>
      </c>
      <c r="H1459" s="10" t="s">
        <v>36</v>
      </c>
      <c r="I1459" s="0" t="n">
        <v>8</v>
      </c>
      <c r="J1459" s="0" t="n">
        <v>11</v>
      </c>
      <c r="K1459" s="0" t="n">
        <v>128</v>
      </c>
      <c r="L1459" s="0" t="n">
        <v>5</v>
      </c>
      <c r="M1459" s="0" t="n">
        <v>4</v>
      </c>
      <c r="N1459" s="11" t="n">
        <v>0.075</v>
      </c>
      <c r="O1459" s="12" t="n">
        <v>1031.8</v>
      </c>
      <c r="P1459" s="12" t="n">
        <v>1876</v>
      </c>
      <c r="Q1459" s="12" t="n">
        <f aca="false">M1459*P1459*(1-N1459)</f>
        <v>6941.2</v>
      </c>
      <c r="R1459" s="12" t="n">
        <f aca="false">M1459*O1459</f>
        <v>4127.2</v>
      </c>
      <c r="S1459" s="12" t="n">
        <f aca="false">Q1459-R1459</f>
        <v>2814</v>
      </c>
      <c r="T1459" s="11" t="n">
        <f aca="false">IFERROR(S1459/Q1459,0)</f>
        <v>0.405405405405406</v>
      </c>
      <c r="U1459" s="13" t="n">
        <f aca="false">F1459-E1459</f>
        <v>8</v>
      </c>
      <c r="V1459" s="13" t="n">
        <f aca="false">G1459-F1459</f>
        <v>1</v>
      </c>
      <c r="W1459" s="13" t="n">
        <f aca="false">G1459-E1459</f>
        <v>9</v>
      </c>
      <c r="X1459" s="10" t="n">
        <f aca="false">YEAR(E1459)</f>
        <v>2018</v>
      </c>
      <c r="Y1459" s="0" t="str">
        <f aca="false">TEXT(E1459,"yyyy-mm")</f>
        <v>2018-11</v>
      </c>
      <c r="Z1459" s="0" t="str">
        <f aca="false">"Q"&amp;ROUNDUP(MONTH(E1459)/3,0)&amp;"-"&amp;YEAR(E1459)</f>
        <v>Q4-2018</v>
      </c>
    </row>
    <row r="1460" customFormat="false" ht="14.25" hidden="false" customHeight="false" outlineLevel="0" collapsed="false">
      <c r="A1460" s="0" t="s">
        <v>1502</v>
      </c>
      <c r="B1460" s="0" t="s">
        <v>38</v>
      </c>
      <c r="C1460" s="0" t="s">
        <v>46</v>
      </c>
      <c r="D1460" s="9" t="n">
        <v>43300</v>
      </c>
      <c r="E1460" s="9" t="n">
        <v>43425</v>
      </c>
      <c r="F1460" s="9" t="n">
        <v>43439</v>
      </c>
      <c r="G1460" s="9" t="n">
        <v>43443</v>
      </c>
      <c r="H1460" s="10" t="s">
        <v>36</v>
      </c>
      <c r="I1460" s="0" t="n">
        <v>15</v>
      </c>
      <c r="J1460" s="0" t="n">
        <v>23</v>
      </c>
      <c r="K1460" s="0" t="n">
        <v>268</v>
      </c>
      <c r="L1460" s="0" t="n">
        <v>25</v>
      </c>
      <c r="M1460" s="0" t="n">
        <v>2</v>
      </c>
      <c r="N1460" s="11" t="n">
        <v>0.075</v>
      </c>
      <c r="O1460" s="12" t="n">
        <v>835.76</v>
      </c>
      <c r="P1460" s="12" t="n">
        <v>1989.9</v>
      </c>
      <c r="Q1460" s="12" t="n">
        <f aca="false">M1460*P1460*(1-N1460)</f>
        <v>3681.315</v>
      </c>
      <c r="R1460" s="12" t="n">
        <f aca="false">M1460*O1460</f>
        <v>1671.52</v>
      </c>
      <c r="S1460" s="12" t="n">
        <f aca="false">Q1460-R1460</f>
        <v>2009.795</v>
      </c>
      <c r="T1460" s="11" t="n">
        <f aca="false">IFERROR(S1460/Q1460,0)</f>
        <v>0.545944859377695</v>
      </c>
      <c r="U1460" s="13" t="n">
        <f aca="false">F1460-E1460</f>
        <v>14</v>
      </c>
      <c r="V1460" s="13" t="n">
        <f aca="false">G1460-F1460</f>
        <v>4</v>
      </c>
      <c r="W1460" s="13" t="n">
        <f aca="false">G1460-E1460</f>
        <v>18</v>
      </c>
      <c r="X1460" s="10" t="n">
        <f aca="false">YEAR(E1460)</f>
        <v>2018</v>
      </c>
      <c r="Y1460" s="0" t="str">
        <f aca="false">TEXT(E1460,"yyyy-mm")</f>
        <v>2018-11</v>
      </c>
      <c r="Z1460" s="0" t="str">
        <f aca="false">"Q"&amp;ROUNDUP(MONTH(E1460)/3,0)&amp;"-"&amp;YEAR(E1460)</f>
        <v>Q4-2018</v>
      </c>
    </row>
    <row r="1461" customFormat="false" ht="14.25" hidden="false" customHeight="false" outlineLevel="0" collapsed="false">
      <c r="A1461" s="0" t="s">
        <v>1503</v>
      </c>
      <c r="B1461" s="0" t="s">
        <v>43</v>
      </c>
      <c r="C1461" s="0" t="s">
        <v>48</v>
      </c>
      <c r="D1461" s="9" t="n">
        <v>43300</v>
      </c>
      <c r="E1461" s="9" t="n">
        <v>43425</v>
      </c>
      <c r="F1461" s="9" t="n">
        <v>43432</v>
      </c>
      <c r="G1461" s="9" t="n">
        <v>43437</v>
      </c>
      <c r="H1461" s="10" t="s">
        <v>36</v>
      </c>
      <c r="I1461" s="0" t="n">
        <v>26</v>
      </c>
      <c r="J1461" s="0" t="n">
        <v>35</v>
      </c>
      <c r="K1461" s="0" t="n">
        <v>29</v>
      </c>
      <c r="L1461" s="0" t="n">
        <v>28</v>
      </c>
      <c r="M1461" s="0" t="n">
        <v>5</v>
      </c>
      <c r="N1461" s="11" t="n">
        <v>0.075</v>
      </c>
      <c r="O1461" s="12" t="n">
        <v>1266.3</v>
      </c>
      <c r="P1461" s="12" t="n">
        <v>1809</v>
      </c>
      <c r="Q1461" s="12" t="n">
        <f aca="false">M1461*P1461*(1-N1461)</f>
        <v>8366.625</v>
      </c>
      <c r="R1461" s="12" t="n">
        <f aca="false">M1461*O1461</f>
        <v>6331.5</v>
      </c>
      <c r="S1461" s="12" t="n">
        <f aca="false">Q1461-R1461</f>
        <v>2035.125</v>
      </c>
      <c r="T1461" s="11" t="n">
        <f aca="false">IFERROR(S1461/Q1461,0)</f>
        <v>0.243243243243243</v>
      </c>
      <c r="U1461" s="13" t="n">
        <f aca="false">F1461-E1461</f>
        <v>7</v>
      </c>
      <c r="V1461" s="13" t="n">
        <f aca="false">G1461-F1461</f>
        <v>5</v>
      </c>
      <c r="W1461" s="13" t="n">
        <f aca="false">G1461-E1461</f>
        <v>12</v>
      </c>
      <c r="X1461" s="10" t="n">
        <f aca="false">YEAR(E1461)</f>
        <v>2018</v>
      </c>
      <c r="Y1461" s="0" t="str">
        <f aca="false">TEXT(E1461,"yyyy-mm")</f>
        <v>2018-11</v>
      </c>
      <c r="Z1461" s="0" t="str">
        <f aca="false">"Q"&amp;ROUNDUP(MONTH(E1461)/3,0)&amp;"-"&amp;YEAR(E1461)</f>
        <v>Q4-2018</v>
      </c>
    </row>
    <row r="1462" customFormat="false" ht="14.25" hidden="false" customHeight="false" outlineLevel="0" collapsed="false">
      <c r="A1462" s="0" t="s">
        <v>1504</v>
      </c>
      <c r="B1462" s="0" t="s">
        <v>41</v>
      </c>
      <c r="C1462" s="0" t="s">
        <v>39</v>
      </c>
      <c r="D1462" s="9" t="n">
        <v>43300</v>
      </c>
      <c r="E1462" s="9" t="n">
        <v>43425</v>
      </c>
      <c r="F1462" s="9" t="n">
        <v>43447</v>
      </c>
      <c r="G1462" s="9" t="n">
        <v>43452</v>
      </c>
      <c r="H1462" s="10" t="s">
        <v>36</v>
      </c>
      <c r="I1462" s="0" t="n">
        <v>23</v>
      </c>
      <c r="J1462" s="0" t="n">
        <v>15</v>
      </c>
      <c r="K1462" s="0" t="n">
        <v>88</v>
      </c>
      <c r="L1462" s="0" t="n">
        <v>13</v>
      </c>
      <c r="M1462" s="0" t="n">
        <v>2</v>
      </c>
      <c r="N1462" s="11" t="n">
        <v>0.075</v>
      </c>
      <c r="O1462" s="12" t="n">
        <v>3023.04</v>
      </c>
      <c r="P1462" s="12" t="n">
        <v>5038.4</v>
      </c>
      <c r="Q1462" s="12" t="n">
        <f aca="false">M1462*P1462*(1-N1462)</f>
        <v>9321.04</v>
      </c>
      <c r="R1462" s="12" t="n">
        <f aca="false">M1462*O1462</f>
        <v>6046.08</v>
      </c>
      <c r="S1462" s="12" t="n">
        <f aca="false">Q1462-R1462</f>
        <v>3274.96</v>
      </c>
      <c r="T1462" s="11" t="n">
        <f aca="false">IFERROR(S1462/Q1462,0)</f>
        <v>0.351351351351351</v>
      </c>
      <c r="U1462" s="13" t="n">
        <f aca="false">F1462-E1462</f>
        <v>22</v>
      </c>
      <c r="V1462" s="13" t="n">
        <f aca="false">G1462-F1462</f>
        <v>5</v>
      </c>
      <c r="W1462" s="13" t="n">
        <f aca="false">G1462-E1462</f>
        <v>27</v>
      </c>
      <c r="X1462" s="10" t="n">
        <f aca="false">YEAR(E1462)</f>
        <v>2018</v>
      </c>
      <c r="Y1462" s="0" t="str">
        <f aca="false">TEXT(E1462,"yyyy-mm")</f>
        <v>2018-11</v>
      </c>
      <c r="Z1462" s="0" t="str">
        <f aca="false">"Q"&amp;ROUNDUP(MONTH(E1462)/3,0)&amp;"-"&amp;YEAR(E1462)</f>
        <v>Q4-2018</v>
      </c>
    </row>
    <row r="1463" customFormat="false" ht="14.25" hidden="false" customHeight="false" outlineLevel="0" collapsed="false">
      <c r="A1463" s="0" t="s">
        <v>1505</v>
      </c>
      <c r="B1463" s="0" t="s">
        <v>38</v>
      </c>
      <c r="C1463" s="0" t="s">
        <v>48</v>
      </c>
      <c r="D1463" s="9" t="n">
        <v>43300</v>
      </c>
      <c r="E1463" s="9" t="n">
        <v>43425</v>
      </c>
      <c r="F1463" s="9" t="n">
        <v>43446</v>
      </c>
      <c r="G1463" s="9" t="n">
        <v>43449</v>
      </c>
      <c r="H1463" s="10" t="s">
        <v>36</v>
      </c>
      <c r="I1463" s="0" t="n">
        <v>17</v>
      </c>
      <c r="J1463" s="0" t="n">
        <v>49</v>
      </c>
      <c r="K1463" s="0" t="n">
        <v>25</v>
      </c>
      <c r="L1463" s="0" t="n">
        <v>37</v>
      </c>
      <c r="M1463" s="0" t="n">
        <v>3</v>
      </c>
      <c r="N1463" s="11" t="n">
        <v>0.05</v>
      </c>
      <c r="O1463" s="12" t="n">
        <v>1394.94</v>
      </c>
      <c r="P1463" s="12" t="n">
        <v>2324.9</v>
      </c>
      <c r="Q1463" s="12" t="n">
        <f aca="false">M1463*P1463*(1-N1463)</f>
        <v>6625.965</v>
      </c>
      <c r="R1463" s="12" t="n">
        <f aca="false">M1463*O1463</f>
        <v>4184.82</v>
      </c>
      <c r="S1463" s="12" t="n">
        <f aca="false">Q1463-R1463</f>
        <v>2441.145</v>
      </c>
      <c r="T1463" s="11" t="n">
        <f aca="false">IFERROR(S1463/Q1463,0)</f>
        <v>0.368421052631579</v>
      </c>
      <c r="U1463" s="13" t="n">
        <f aca="false">F1463-E1463</f>
        <v>21</v>
      </c>
      <c r="V1463" s="13" t="n">
        <f aca="false">G1463-F1463</f>
        <v>3</v>
      </c>
      <c r="W1463" s="13" t="n">
        <f aca="false">G1463-E1463</f>
        <v>24</v>
      </c>
      <c r="X1463" s="10" t="n">
        <f aca="false">YEAR(E1463)</f>
        <v>2018</v>
      </c>
      <c r="Y1463" s="0" t="str">
        <f aca="false">TEXT(E1463,"yyyy-mm")</f>
        <v>2018-11</v>
      </c>
      <c r="Z1463" s="0" t="str">
        <f aca="false">"Q"&amp;ROUNDUP(MONTH(E1463)/3,0)&amp;"-"&amp;YEAR(E1463)</f>
        <v>Q4-2018</v>
      </c>
    </row>
    <row r="1464" customFormat="false" ht="14.25" hidden="false" customHeight="false" outlineLevel="0" collapsed="false">
      <c r="A1464" s="0" t="s">
        <v>1506</v>
      </c>
      <c r="B1464" s="0" t="s">
        <v>41</v>
      </c>
      <c r="C1464" s="0" t="s">
        <v>46</v>
      </c>
      <c r="D1464" s="9" t="n">
        <v>43300</v>
      </c>
      <c r="E1464" s="9" t="n">
        <v>43425</v>
      </c>
      <c r="F1464" s="9" t="n">
        <v>43453</v>
      </c>
      <c r="G1464" s="9" t="n">
        <v>43461</v>
      </c>
      <c r="H1464" s="10" t="s">
        <v>36</v>
      </c>
      <c r="I1464" s="0" t="n">
        <v>23</v>
      </c>
      <c r="J1464" s="0" t="n">
        <v>10</v>
      </c>
      <c r="K1464" s="0" t="n">
        <v>307</v>
      </c>
      <c r="L1464" s="0" t="n">
        <v>3</v>
      </c>
      <c r="M1464" s="0" t="n">
        <v>1</v>
      </c>
      <c r="N1464" s="11" t="n">
        <v>0.05</v>
      </c>
      <c r="O1464" s="12" t="n">
        <v>1810.21</v>
      </c>
      <c r="P1464" s="12" t="n">
        <v>2291.4</v>
      </c>
      <c r="Q1464" s="12" t="n">
        <f aca="false">M1464*P1464*(1-N1464)</f>
        <v>2176.83</v>
      </c>
      <c r="R1464" s="12" t="n">
        <f aca="false">M1464*O1464</f>
        <v>1810.21</v>
      </c>
      <c r="S1464" s="12" t="n">
        <f aca="false">Q1464-R1464</f>
        <v>366.62</v>
      </c>
      <c r="T1464" s="11" t="n">
        <f aca="false">IFERROR(S1464/Q1464,0)</f>
        <v>0.168419215097183</v>
      </c>
      <c r="U1464" s="13" t="n">
        <f aca="false">F1464-E1464</f>
        <v>28</v>
      </c>
      <c r="V1464" s="13" t="n">
        <f aca="false">G1464-F1464</f>
        <v>8</v>
      </c>
      <c r="W1464" s="13" t="n">
        <f aca="false">G1464-E1464</f>
        <v>36</v>
      </c>
      <c r="X1464" s="10" t="n">
        <f aca="false">YEAR(E1464)</f>
        <v>2018</v>
      </c>
      <c r="Y1464" s="0" t="str">
        <f aca="false">TEXT(E1464,"yyyy-mm")</f>
        <v>2018-11</v>
      </c>
      <c r="Z1464" s="0" t="str">
        <f aca="false">"Q"&amp;ROUNDUP(MONTH(E1464)/3,0)&amp;"-"&amp;YEAR(E1464)</f>
        <v>Q4-2018</v>
      </c>
    </row>
    <row r="1465" customFormat="false" ht="14.25" hidden="false" customHeight="false" outlineLevel="0" collapsed="false">
      <c r="A1465" s="0" t="s">
        <v>1507</v>
      </c>
      <c r="B1465" s="0" t="s">
        <v>41</v>
      </c>
      <c r="C1465" s="0" t="s">
        <v>79</v>
      </c>
      <c r="D1465" s="9" t="n">
        <v>43300</v>
      </c>
      <c r="E1465" s="9" t="n">
        <v>43425</v>
      </c>
      <c r="F1465" s="9" t="n">
        <v>43441</v>
      </c>
      <c r="G1465" s="9" t="n">
        <v>43449</v>
      </c>
      <c r="H1465" s="10" t="s">
        <v>36</v>
      </c>
      <c r="I1465" s="0" t="n">
        <v>23</v>
      </c>
      <c r="J1465" s="0" t="n">
        <v>33</v>
      </c>
      <c r="K1465" s="0" t="n">
        <v>75</v>
      </c>
      <c r="L1465" s="0" t="n">
        <v>24</v>
      </c>
      <c r="M1465" s="0" t="n">
        <v>7</v>
      </c>
      <c r="N1465" s="11" t="n">
        <v>0.3</v>
      </c>
      <c r="O1465" s="12" t="n">
        <v>823.03</v>
      </c>
      <c r="P1465" s="12" t="n">
        <v>991.6</v>
      </c>
      <c r="Q1465" s="12" t="n">
        <f aca="false">M1465*P1465*(1-N1465)</f>
        <v>4858.84</v>
      </c>
      <c r="R1465" s="12" t="n">
        <f aca="false">M1465*O1465</f>
        <v>5761.21</v>
      </c>
      <c r="S1465" s="12" t="n">
        <f aca="false">Q1465-R1465</f>
        <v>-902.370000000001</v>
      </c>
      <c r="T1465" s="11" t="n">
        <f aca="false">IFERROR(S1465/Q1465,0)</f>
        <v>-0.185717167060451</v>
      </c>
      <c r="U1465" s="13" t="n">
        <f aca="false">F1465-E1465</f>
        <v>16</v>
      </c>
      <c r="V1465" s="13" t="n">
        <f aca="false">G1465-F1465</f>
        <v>8</v>
      </c>
      <c r="W1465" s="13" t="n">
        <f aca="false">G1465-E1465</f>
        <v>24</v>
      </c>
      <c r="X1465" s="10" t="n">
        <f aca="false">YEAR(E1465)</f>
        <v>2018</v>
      </c>
      <c r="Y1465" s="0" t="str">
        <f aca="false">TEXT(E1465,"yyyy-mm")</f>
        <v>2018-11</v>
      </c>
      <c r="Z1465" s="0" t="str">
        <f aca="false">"Q"&amp;ROUNDUP(MONTH(E1465)/3,0)&amp;"-"&amp;YEAR(E1465)</f>
        <v>Q4-2018</v>
      </c>
    </row>
    <row r="1466" customFormat="false" ht="14.25" hidden="false" customHeight="false" outlineLevel="0" collapsed="false">
      <c r="A1466" s="0" t="s">
        <v>1508</v>
      </c>
      <c r="B1466" s="0" t="s">
        <v>38</v>
      </c>
      <c r="C1466" s="0" t="s">
        <v>46</v>
      </c>
      <c r="D1466" s="9" t="n">
        <v>43300</v>
      </c>
      <c r="E1466" s="9" t="n">
        <v>43425</v>
      </c>
      <c r="F1466" s="9" t="n">
        <v>43435</v>
      </c>
      <c r="G1466" s="9" t="n">
        <v>43442</v>
      </c>
      <c r="H1466" s="10" t="s">
        <v>36</v>
      </c>
      <c r="I1466" s="0" t="n">
        <v>13</v>
      </c>
      <c r="J1466" s="0" t="n">
        <v>3</v>
      </c>
      <c r="K1466" s="0" t="n">
        <v>285</v>
      </c>
      <c r="L1466" s="0" t="n">
        <v>9</v>
      </c>
      <c r="M1466" s="0" t="n">
        <v>4</v>
      </c>
      <c r="N1466" s="11" t="n">
        <v>0.075</v>
      </c>
      <c r="O1466" s="12" t="n">
        <v>791.14</v>
      </c>
      <c r="P1466" s="12" t="n">
        <v>1098.8</v>
      </c>
      <c r="Q1466" s="12" t="n">
        <f aca="false">M1466*P1466*(1-N1466)</f>
        <v>4065.56</v>
      </c>
      <c r="R1466" s="12" t="n">
        <f aca="false">M1466*O1466</f>
        <v>3164.56</v>
      </c>
      <c r="S1466" s="12" t="n">
        <f aca="false">Q1466-R1466</f>
        <v>901</v>
      </c>
      <c r="T1466" s="11" t="n">
        <f aca="false">IFERROR(S1466/Q1466,0)</f>
        <v>0.221617686124421</v>
      </c>
      <c r="U1466" s="13" t="n">
        <f aca="false">F1466-E1466</f>
        <v>10</v>
      </c>
      <c r="V1466" s="13" t="n">
        <f aca="false">G1466-F1466</f>
        <v>7</v>
      </c>
      <c r="W1466" s="13" t="n">
        <f aca="false">G1466-E1466</f>
        <v>17</v>
      </c>
      <c r="X1466" s="10" t="n">
        <f aca="false">YEAR(E1466)</f>
        <v>2018</v>
      </c>
      <c r="Y1466" s="0" t="str">
        <f aca="false">TEXT(E1466,"yyyy-mm")</f>
        <v>2018-11</v>
      </c>
      <c r="Z1466" s="0" t="str">
        <f aca="false">"Q"&amp;ROUNDUP(MONTH(E1466)/3,0)&amp;"-"&amp;YEAR(E1466)</f>
        <v>Q4-2018</v>
      </c>
    </row>
    <row r="1467" customFormat="false" ht="14.25" hidden="false" customHeight="false" outlineLevel="0" collapsed="false">
      <c r="A1467" s="0" t="s">
        <v>1509</v>
      </c>
      <c r="B1467" s="0" t="s">
        <v>34</v>
      </c>
      <c r="C1467" s="0" t="s">
        <v>58</v>
      </c>
      <c r="D1467" s="9" t="n">
        <v>43300</v>
      </c>
      <c r="E1467" s="9" t="n">
        <v>43426</v>
      </c>
      <c r="F1467" s="9" t="n">
        <v>43436</v>
      </c>
      <c r="G1467" s="9" t="n">
        <v>43442</v>
      </c>
      <c r="H1467" s="10" t="s">
        <v>36</v>
      </c>
      <c r="I1467" s="0" t="n">
        <v>6</v>
      </c>
      <c r="J1467" s="0" t="n">
        <v>44</v>
      </c>
      <c r="K1467" s="0" t="n">
        <v>359</v>
      </c>
      <c r="L1467" s="0" t="n">
        <v>11</v>
      </c>
      <c r="M1467" s="0" t="n">
        <v>6</v>
      </c>
      <c r="N1467" s="11" t="n">
        <v>0.2</v>
      </c>
      <c r="O1467" s="12" t="n">
        <v>2387.21</v>
      </c>
      <c r="P1467" s="12" t="n">
        <v>3410.3</v>
      </c>
      <c r="Q1467" s="12" t="n">
        <f aca="false">M1467*P1467*(1-N1467)</f>
        <v>16369.44</v>
      </c>
      <c r="R1467" s="12" t="n">
        <f aca="false">M1467*O1467</f>
        <v>14323.26</v>
      </c>
      <c r="S1467" s="12" t="n">
        <f aca="false">Q1467-R1467</f>
        <v>2046.18</v>
      </c>
      <c r="T1467" s="11" t="n">
        <f aca="false">IFERROR(S1467/Q1467,0)</f>
        <v>0.125</v>
      </c>
      <c r="U1467" s="13" t="n">
        <f aca="false">F1467-E1467</f>
        <v>10</v>
      </c>
      <c r="V1467" s="13" t="n">
        <f aca="false">G1467-F1467</f>
        <v>6</v>
      </c>
      <c r="W1467" s="13" t="n">
        <f aca="false">G1467-E1467</f>
        <v>16</v>
      </c>
      <c r="X1467" s="10" t="n">
        <f aca="false">YEAR(E1467)</f>
        <v>2018</v>
      </c>
      <c r="Y1467" s="0" t="str">
        <f aca="false">TEXT(E1467,"yyyy-mm")</f>
        <v>2018-11</v>
      </c>
      <c r="Z1467" s="0" t="str">
        <f aca="false">"Q"&amp;ROUNDUP(MONTH(E1467)/3,0)&amp;"-"&amp;YEAR(E1467)</f>
        <v>Q4-2018</v>
      </c>
    </row>
    <row r="1468" customFormat="false" ht="14.25" hidden="false" customHeight="false" outlineLevel="0" collapsed="false">
      <c r="A1468" s="0" t="s">
        <v>1510</v>
      </c>
      <c r="B1468" s="0" t="s">
        <v>38</v>
      </c>
      <c r="C1468" s="0" t="s">
        <v>46</v>
      </c>
      <c r="D1468" s="9" t="n">
        <v>43300</v>
      </c>
      <c r="E1468" s="9" t="n">
        <v>43426</v>
      </c>
      <c r="F1468" s="9" t="n">
        <v>43443</v>
      </c>
      <c r="G1468" s="9" t="n">
        <v>43448</v>
      </c>
      <c r="H1468" s="10" t="s">
        <v>36</v>
      </c>
      <c r="I1468" s="0" t="n">
        <v>20</v>
      </c>
      <c r="J1468" s="0" t="n">
        <v>3</v>
      </c>
      <c r="K1468" s="0" t="n">
        <v>294</v>
      </c>
      <c r="L1468" s="0" t="n">
        <v>14</v>
      </c>
      <c r="M1468" s="0" t="n">
        <v>1</v>
      </c>
      <c r="N1468" s="11" t="n">
        <v>0.15</v>
      </c>
      <c r="O1468" s="12" t="n">
        <v>457.88</v>
      </c>
      <c r="P1468" s="12" t="n">
        <v>683.4</v>
      </c>
      <c r="Q1468" s="12" t="n">
        <f aca="false">M1468*P1468*(1-N1468)</f>
        <v>580.89</v>
      </c>
      <c r="R1468" s="12" t="n">
        <f aca="false">M1468*O1468</f>
        <v>457.88</v>
      </c>
      <c r="S1468" s="12" t="n">
        <f aca="false">Q1468-R1468</f>
        <v>123.01</v>
      </c>
      <c r="T1468" s="11" t="n">
        <f aca="false">IFERROR(S1468/Q1468,0)</f>
        <v>0.211761262889704</v>
      </c>
      <c r="U1468" s="13" t="n">
        <f aca="false">F1468-E1468</f>
        <v>17</v>
      </c>
      <c r="V1468" s="13" t="n">
        <f aca="false">G1468-F1468</f>
        <v>5</v>
      </c>
      <c r="W1468" s="13" t="n">
        <f aca="false">G1468-E1468</f>
        <v>22</v>
      </c>
      <c r="X1468" s="10" t="n">
        <f aca="false">YEAR(E1468)</f>
        <v>2018</v>
      </c>
      <c r="Y1468" s="0" t="str">
        <f aca="false">TEXT(E1468,"yyyy-mm")</f>
        <v>2018-11</v>
      </c>
      <c r="Z1468" s="0" t="str">
        <f aca="false">"Q"&amp;ROUNDUP(MONTH(E1468)/3,0)&amp;"-"&amp;YEAR(E1468)</f>
        <v>Q4-2018</v>
      </c>
    </row>
    <row r="1469" customFormat="false" ht="14.25" hidden="false" customHeight="false" outlineLevel="0" collapsed="false">
      <c r="A1469" s="0" t="s">
        <v>1511</v>
      </c>
      <c r="B1469" s="0" t="s">
        <v>34</v>
      </c>
      <c r="C1469" s="0" t="s">
        <v>39</v>
      </c>
      <c r="D1469" s="9" t="n">
        <v>43300</v>
      </c>
      <c r="E1469" s="9" t="n">
        <v>43426</v>
      </c>
      <c r="F1469" s="9" t="n">
        <v>43451</v>
      </c>
      <c r="G1469" s="9" t="n">
        <v>43459</v>
      </c>
      <c r="H1469" s="10" t="s">
        <v>36</v>
      </c>
      <c r="I1469" s="0" t="n">
        <v>2</v>
      </c>
      <c r="J1469" s="0" t="n">
        <v>25</v>
      </c>
      <c r="K1469" s="0" t="n">
        <v>177</v>
      </c>
      <c r="L1469" s="0" t="n">
        <v>11</v>
      </c>
      <c r="M1469" s="0" t="n">
        <v>8</v>
      </c>
      <c r="N1469" s="11" t="n">
        <v>0.075</v>
      </c>
      <c r="O1469" s="12" t="n">
        <v>678.04</v>
      </c>
      <c r="P1469" s="12" t="n">
        <v>1695.1</v>
      </c>
      <c r="Q1469" s="12" t="n">
        <f aca="false">M1469*P1469*(1-N1469)</f>
        <v>12543.74</v>
      </c>
      <c r="R1469" s="12" t="n">
        <f aca="false">M1469*O1469</f>
        <v>5424.32</v>
      </c>
      <c r="S1469" s="12" t="n">
        <f aca="false">Q1469-R1469</f>
        <v>7119.42</v>
      </c>
      <c r="T1469" s="11" t="n">
        <f aca="false">IFERROR(S1469/Q1469,0)</f>
        <v>0.567567567567568</v>
      </c>
      <c r="U1469" s="13" t="n">
        <f aca="false">F1469-E1469</f>
        <v>25</v>
      </c>
      <c r="V1469" s="13" t="n">
        <f aca="false">G1469-F1469</f>
        <v>8</v>
      </c>
      <c r="W1469" s="13" t="n">
        <f aca="false">G1469-E1469</f>
        <v>33</v>
      </c>
      <c r="X1469" s="10" t="n">
        <f aca="false">YEAR(E1469)</f>
        <v>2018</v>
      </c>
      <c r="Y1469" s="0" t="str">
        <f aca="false">TEXT(E1469,"yyyy-mm")</f>
        <v>2018-11</v>
      </c>
      <c r="Z1469" s="0" t="str">
        <f aca="false">"Q"&amp;ROUNDUP(MONTH(E1469)/3,0)&amp;"-"&amp;YEAR(E1469)</f>
        <v>Q4-2018</v>
      </c>
    </row>
    <row r="1470" customFormat="false" ht="14.25" hidden="false" customHeight="false" outlineLevel="0" collapsed="false">
      <c r="A1470" s="0" t="s">
        <v>1512</v>
      </c>
      <c r="B1470" s="0" t="s">
        <v>43</v>
      </c>
      <c r="C1470" s="0" t="s">
        <v>35</v>
      </c>
      <c r="D1470" s="9" t="n">
        <v>43300</v>
      </c>
      <c r="E1470" s="9" t="n">
        <v>43426</v>
      </c>
      <c r="F1470" s="9" t="n">
        <v>43432</v>
      </c>
      <c r="G1470" s="9" t="n">
        <v>43442</v>
      </c>
      <c r="H1470" s="10" t="s">
        <v>36</v>
      </c>
      <c r="I1470" s="0" t="n">
        <v>28</v>
      </c>
      <c r="J1470" s="0" t="n">
        <v>24</v>
      </c>
      <c r="K1470" s="0" t="n">
        <v>251</v>
      </c>
      <c r="L1470" s="0" t="n">
        <v>1</v>
      </c>
      <c r="M1470" s="0" t="n">
        <v>7</v>
      </c>
      <c r="N1470" s="11" t="n">
        <v>0.15</v>
      </c>
      <c r="O1470" s="12" t="n">
        <v>109.75</v>
      </c>
      <c r="P1470" s="12" t="n">
        <v>261.3</v>
      </c>
      <c r="Q1470" s="12" t="n">
        <f aca="false">M1470*P1470*(1-N1470)</f>
        <v>1554.735</v>
      </c>
      <c r="R1470" s="12" t="n">
        <f aca="false">M1470*O1470</f>
        <v>768.25</v>
      </c>
      <c r="S1470" s="12" t="n">
        <f aca="false">Q1470-R1470</f>
        <v>786.485</v>
      </c>
      <c r="T1470" s="11" t="n">
        <f aca="false">IFERROR(S1470/Q1470,0)</f>
        <v>0.505864343441165</v>
      </c>
      <c r="U1470" s="13" t="n">
        <f aca="false">F1470-E1470</f>
        <v>6</v>
      </c>
      <c r="V1470" s="13" t="n">
        <f aca="false">G1470-F1470</f>
        <v>10</v>
      </c>
      <c r="W1470" s="13" t="n">
        <f aca="false">G1470-E1470</f>
        <v>16</v>
      </c>
      <c r="X1470" s="10" t="n">
        <f aca="false">YEAR(E1470)</f>
        <v>2018</v>
      </c>
      <c r="Y1470" s="0" t="str">
        <f aca="false">TEXT(E1470,"yyyy-mm")</f>
        <v>2018-11</v>
      </c>
      <c r="Z1470" s="0" t="str">
        <f aca="false">"Q"&amp;ROUNDUP(MONTH(E1470)/3,0)&amp;"-"&amp;YEAR(E1470)</f>
        <v>Q4-2018</v>
      </c>
    </row>
    <row r="1471" customFormat="false" ht="14.25" hidden="false" customHeight="false" outlineLevel="0" collapsed="false">
      <c r="A1471" s="0" t="s">
        <v>1513</v>
      </c>
      <c r="B1471" s="0" t="s">
        <v>41</v>
      </c>
      <c r="C1471" s="0" t="s">
        <v>39</v>
      </c>
      <c r="D1471" s="9" t="n">
        <v>43300</v>
      </c>
      <c r="E1471" s="9" t="n">
        <v>43426</v>
      </c>
      <c r="F1471" s="9" t="n">
        <v>43446</v>
      </c>
      <c r="G1471" s="9" t="n">
        <v>43448</v>
      </c>
      <c r="H1471" s="10" t="s">
        <v>36</v>
      </c>
      <c r="I1471" s="0" t="n">
        <v>22</v>
      </c>
      <c r="J1471" s="0" t="n">
        <v>6</v>
      </c>
      <c r="K1471" s="0" t="n">
        <v>102</v>
      </c>
      <c r="L1471" s="0" t="n">
        <v>2</v>
      </c>
      <c r="M1471" s="0" t="n">
        <v>6</v>
      </c>
      <c r="N1471" s="11" t="n">
        <v>0.1</v>
      </c>
      <c r="O1471" s="12" t="n">
        <v>1956.4</v>
      </c>
      <c r="P1471" s="12" t="n">
        <v>3912.8</v>
      </c>
      <c r="Q1471" s="12" t="n">
        <f aca="false">M1471*P1471*(1-N1471)</f>
        <v>21129.12</v>
      </c>
      <c r="R1471" s="12" t="n">
        <f aca="false">M1471*O1471</f>
        <v>11738.4</v>
      </c>
      <c r="S1471" s="12" t="n">
        <f aca="false">Q1471-R1471</f>
        <v>9390.72</v>
      </c>
      <c r="T1471" s="11" t="n">
        <f aca="false">IFERROR(S1471/Q1471,0)</f>
        <v>0.444444444444444</v>
      </c>
      <c r="U1471" s="13" t="n">
        <f aca="false">F1471-E1471</f>
        <v>20</v>
      </c>
      <c r="V1471" s="13" t="n">
        <f aca="false">G1471-F1471</f>
        <v>2</v>
      </c>
      <c r="W1471" s="13" t="n">
        <f aca="false">G1471-E1471</f>
        <v>22</v>
      </c>
      <c r="X1471" s="10" t="n">
        <f aca="false">YEAR(E1471)</f>
        <v>2018</v>
      </c>
      <c r="Y1471" s="0" t="str">
        <f aca="false">TEXT(E1471,"yyyy-mm")</f>
        <v>2018-11</v>
      </c>
      <c r="Z1471" s="0" t="str">
        <f aca="false">"Q"&amp;ROUNDUP(MONTH(E1471)/3,0)&amp;"-"&amp;YEAR(E1471)</f>
        <v>Q4-2018</v>
      </c>
    </row>
    <row r="1472" customFormat="false" ht="14.25" hidden="false" customHeight="false" outlineLevel="0" collapsed="false">
      <c r="A1472" s="0" t="s">
        <v>1514</v>
      </c>
      <c r="B1472" s="0" t="s">
        <v>38</v>
      </c>
      <c r="C1472" s="0" t="s">
        <v>48</v>
      </c>
      <c r="D1472" s="9" t="n">
        <v>43300</v>
      </c>
      <c r="E1472" s="9" t="n">
        <v>43426</v>
      </c>
      <c r="F1472" s="9" t="n">
        <v>43447</v>
      </c>
      <c r="G1472" s="9" t="n">
        <v>43456</v>
      </c>
      <c r="H1472" s="10" t="s">
        <v>36</v>
      </c>
      <c r="I1472" s="0" t="n">
        <v>20</v>
      </c>
      <c r="J1472" s="0" t="n">
        <v>5</v>
      </c>
      <c r="K1472" s="0" t="n">
        <v>30</v>
      </c>
      <c r="L1472" s="0" t="n">
        <v>16</v>
      </c>
      <c r="M1472" s="0" t="n">
        <v>5</v>
      </c>
      <c r="N1472" s="11" t="n">
        <v>0.075</v>
      </c>
      <c r="O1472" s="12" t="n">
        <v>891.17</v>
      </c>
      <c r="P1472" s="12" t="n">
        <v>1896.1</v>
      </c>
      <c r="Q1472" s="12" t="n">
        <f aca="false">M1472*P1472*(1-N1472)</f>
        <v>8769.4625</v>
      </c>
      <c r="R1472" s="12" t="n">
        <f aca="false">M1472*O1472</f>
        <v>4455.85</v>
      </c>
      <c r="S1472" s="12" t="n">
        <f aca="false">Q1472-R1472</f>
        <v>4313.6125</v>
      </c>
      <c r="T1472" s="11" t="n">
        <f aca="false">IFERROR(S1472/Q1472,0)</f>
        <v>0.491890181410776</v>
      </c>
      <c r="U1472" s="13" t="n">
        <f aca="false">F1472-E1472</f>
        <v>21</v>
      </c>
      <c r="V1472" s="13" t="n">
        <f aca="false">G1472-F1472</f>
        <v>9</v>
      </c>
      <c r="W1472" s="13" t="n">
        <f aca="false">G1472-E1472</f>
        <v>30</v>
      </c>
      <c r="X1472" s="10" t="n">
        <f aca="false">YEAR(E1472)</f>
        <v>2018</v>
      </c>
      <c r="Y1472" s="0" t="str">
        <f aca="false">TEXT(E1472,"yyyy-mm")</f>
        <v>2018-11</v>
      </c>
      <c r="Z1472" s="0" t="str">
        <f aca="false">"Q"&amp;ROUNDUP(MONTH(E1472)/3,0)&amp;"-"&amp;YEAR(E1472)</f>
        <v>Q4-2018</v>
      </c>
    </row>
    <row r="1473" customFormat="false" ht="14.25" hidden="false" customHeight="false" outlineLevel="0" collapsed="false">
      <c r="A1473" s="0" t="s">
        <v>1515</v>
      </c>
      <c r="B1473" s="0" t="s">
        <v>34</v>
      </c>
      <c r="C1473" s="0" t="s">
        <v>39</v>
      </c>
      <c r="D1473" s="9" t="n">
        <v>43300</v>
      </c>
      <c r="E1473" s="9" t="n">
        <v>43426</v>
      </c>
      <c r="F1473" s="9" t="n">
        <v>43444</v>
      </c>
      <c r="G1473" s="9" t="n">
        <v>43454</v>
      </c>
      <c r="H1473" s="10" t="s">
        <v>36</v>
      </c>
      <c r="I1473" s="0" t="n">
        <v>11</v>
      </c>
      <c r="J1473" s="0" t="n">
        <v>19</v>
      </c>
      <c r="K1473" s="0" t="n">
        <v>125</v>
      </c>
      <c r="L1473" s="0" t="n">
        <v>46</v>
      </c>
      <c r="M1473" s="0" t="n">
        <v>6</v>
      </c>
      <c r="N1473" s="11" t="n">
        <v>0.3</v>
      </c>
      <c r="O1473" s="12" t="n">
        <v>749.66</v>
      </c>
      <c r="P1473" s="12" t="n">
        <v>1118.9</v>
      </c>
      <c r="Q1473" s="12" t="n">
        <f aca="false">M1473*P1473*(1-N1473)</f>
        <v>4699.38</v>
      </c>
      <c r="R1473" s="12" t="n">
        <f aca="false">M1473*O1473</f>
        <v>4497.96</v>
      </c>
      <c r="S1473" s="12" t="n">
        <f aca="false">Q1473-R1473</f>
        <v>201.42</v>
      </c>
      <c r="T1473" s="11" t="n">
        <f aca="false">IFERROR(S1473/Q1473,0)</f>
        <v>0.0428609731496495</v>
      </c>
      <c r="U1473" s="13" t="n">
        <f aca="false">F1473-E1473</f>
        <v>18</v>
      </c>
      <c r="V1473" s="13" t="n">
        <f aca="false">G1473-F1473</f>
        <v>10</v>
      </c>
      <c r="W1473" s="13" t="n">
        <f aca="false">G1473-E1473</f>
        <v>28</v>
      </c>
      <c r="X1473" s="10" t="n">
        <f aca="false">YEAR(E1473)</f>
        <v>2018</v>
      </c>
      <c r="Y1473" s="0" t="str">
        <f aca="false">TEXT(E1473,"yyyy-mm")</f>
        <v>2018-11</v>
      </c>
      <c r="Z1473" s="0" t="str">
        <f aca="false">"Q"&amp;ROUNDUP(MONTH(E1473)/3,0)&amp;"-"&amp;YEAR(E1473)</f>
        <v>Q4-2018</v>
      </c>
    </row>
    <row r="1474" customFormat="false" ht="14.25" hidden="false" customHeight="false" outlineLevel="0" collapsed="false">
      <c r="A1474" s="0" t="s">
        <v>1516</v>
      </c>
      <c r="B1474" s="0" t="s">
        <v>34</v>
      </c>
      <c r="C1474" s="0" t="s">
        <v>39</v>
      </c>
      <c r="D1474" s="9" t="n">
        <v>43300</v>
      </c>
      <c r="E1474" s="9" t="n">
        <v>43426</v>
      </c>
      <c r="F1474" s="9" t="n">
        <v>43454</v>
      </c>
      <c r="G1474" s="9" t="n">
        <v>43463</v>
      </c>
      <c r="H1474" s="10" t="s">
        <v>36</v>
      </c>
      <c r="I1474" s="0" t="n">
        <v>10</v>
      </c>
      <c r="J1474" s="0" t="n">
        <v>3</v>
      </c>
      <c r="K1474" s="0" t="n">
        <v>89</v>
      </c>
      <c r="L1474" s="0" t="n">
        <v>21</v>
      </c>
      <c r="M1474" s="0" t="n">
        <v>4</v>
      </c>
      <c r="N1474" s="11" t="n">
        <v>0.1</v>
      </c>
      <c r="O1474" s="12" t="n">
        <v>698.94</v>
      </c>
      <c r="P1474" s="12" t="n">
        <v>1092.1</v>
      </c>
      <c r="Q1474" s="12" t="n">
        <f aca="false">M1474*P1474*(1-N1474)</f>
        <v>3931.56</v>
      </c>
      <c r="R1474" s="12" t="n">
        <f aca="false">M1474*O1474</f>
        <v>2795.76</v>
      </c>
      <c r="S1474" s="12" t="n">
        <f aca="false">Q1474-R1474</f>
        <v>1135.8</v>
      </c>
      <c r="T1474" s="11" t="n">
        <f aca="false">IFERROR(S1474/Q1474,0)</f>
        <v>0.288892958520282</v>
      </c>
      <c r="U1474" s="13" t="n">
        <f aca="false">F1474-E1474</f>
        <v>28</v>
      </c>
      <c r="V1474" s="13" t="n">
        <f aca="false">G1474-F1474</f>
        <v>9</v>
      </c>
      <c r="W1474" s="13" t="n">
        <f aca="false">G1474-E1474</f>
        <v>37</v>
      </c>
      <c r="X1474" s="10" t="n">
        <f aca="false">YEAR(E1474)</f>
        <v>2018</v>
      </c>
      <c r="Y1474" s="0" t="str">
        <f aca="false">TEXT(E1474,"yyyy-mm")</f>
        <v>2018-11</v>
      </c>
      <c r="Z1474" s="0" t="str">
        <f aca="false">"Q"&amp;ROUNDUP(MONTH(E1474)/3,0)&amp;"-"&amp;YEAR(E1474)</f>
        <v>Q4-2018</v>
      </c>
    </row>
    <row r="1475" customFormat="false" ht="14.25" hidden="false" customHeight="false" outlineLevel="0" collapsed="false">
      <c r="A1475" s="0" t="s">
        <v>1517</v>
      </c>
      <c r="B1475" s="0" t="s">
        <v>34</v>
      </c>
      <c r="C1475" s="0" t="s">
        <v>39</v>
      </c>
      <c r="D1475" s="9" t="n">
        <v>43300</v>
      </c>
      <c r="E1475" s="9" t="n">
        <v>43426</v>
      </c>
      <c r="F1475" s="9" t="n">
        <v>43439</v>
      </c>
      <c r="G1475" s="9" t="n">
        <v>43447</v>
      </c>
      <c r="H1475" s="10" t="s">
        <v>36</v>
      </c>
      <c r="I1475" s="0" t="n">
        <v>5</v>
      </c>
      <c r="J1475" s="0" t="n">
        <v>49</v>
      </c>
      <c r="K1475" s="0" t="n">
        <v>161</v>
      </c>
      <c r="L1475" s="0" t="n">
        <v>7</v>
      </c>
      <c r="M1475" s="0" t="n">
        <v>6</v>
      </c>
      <c r="N1475" s="11" t="n">
        <v>0.3</v>
      </c>
      <c r="O1475" s="12" t="n">
        <v>910.06</v>
      </c>
      <c r="P1475" s="12" t="n">
        <v>1936.3</v>
      </c>
      <c r="Q1475" s="12" t="n">
        <f aca="false">M1475*P1475*(1-N1475)</f>
        <v>8132.46</v>
      </c>
      <c r="R1475" s="12" t="n">
        <f aca="false">M1475*O1475</f>
        <v>5460.36</v>
      </c>
      <c r="S1475" s="12" t="n">
        <f aca="false">Q1475-R1475</f>
        <v>2672.1</v>
      </c>
      <c r="T1475" s="11" t="n">
        <f aca="false">IFERROR(S1475/Q1475,0)</f>
        <v>0.328572166355568</v>
      </c>
      <c r="U1475" s="13" t="n">
        <f aca="false">F1475-E1475</f>
        <v>13</v>
      </c>
      <c r="V1475" s="13" t="n">
        <f aca="false">G1475-F1475</f>
        <v>8</v>
      </c>
      <c r="W1475" s="13" t="n">
        <f aca="false">G1475-E1475</f>
        <v>21</v>
      </c>
      <c r="X1475" s="10" t="n">
        <f aca="false">YEAR(E1475)</f>
        <v>2018</v>
      </c>
      <c r="Y1475" s="0" t="str">
        <f aca="false">TEXT(E1475,"yyyy-mm")</f>
        <v>2018-11</v>
      </c>
      <c r="Z1475" s="0" t="str">
        <f aca="false">"Q"&amp;ROUNDUP(MONTH(E1475)/3,0)&amp;"-"&amp;YEAR(E1475)</f>
        <v>Q4-2018</v>
      </c>
    </row>
    <row r="1476" customFormat="false" ht="14.25" hidden="false" customHeight="false" outlineLevel="0" collapsed="false">
      <c r="A1476" s="0" t="s">
        <v>1518</v>
      </c>
      <c r="B1476" s="0" t="s">
        <v>34</v>
      </c>
      <c r="C1476" s="0" t="s">
        <v>39</v>
      </c>
      <c r="D1476" s="9" t="n">
        <v>43300</v>
      </c>
      <c r="E1476" s="9" t="n">
        <v>43426</v>
      </c>
      <c r="F1476" s="9" t="n">
        <v>43435</v>
      </c>
      <c r="G1476" s="9" t="n">
        <v>43441</v>
      </c>
      <c r="H1476" s="10" t="s">
        <v>36</v>
      </c>
      <c r="I1476" s="0" t="n">
        <v>8</v>
      </c>
      <c r="J1476" s="0" t="n">
        <v>50</v>
      </c>
      <c r="K1476" s="0" t="n">
        <v>122</v>
      </c>
      <c r="L1476" s="0" t="n">
        <v>7</v>
      </c>
      <c r="M1476" s="0" t="n">
        <v>6</v>
      </c>
      <c r="N1476" s="11" t="n">
        <v>0.075</v>
      </c>
      <c r="O1476" s="12" t="n">
        <v>1211.43</v>
      </c>
      <c r="P1476" s="12" t="n">
        <v>1922.9</v>
      </c>
      <c r="Q1476" s="12" t="n">
        <f aca="false">M1476*P1476*(1-N1476)</f>
        <v>10672.095</v>
      </c>
      <c r="R1476" s="12" t="n">
        <f aca="false">M1476*O1476</f>
        <v>7268.58</v>
      </c>
      <c r="S1476" s="12" t="n">
        <f aca="false">Q1476-R1476</f>
        <v>3403.515</v>
      </c>
      <c r="T1476" s="11" t="n">
        <f aca="false">IFERROR(S1476/Q1476,0)</f>
        <v>0.318917232277262</v>
      </c>
      <c r="U1476" s="13" t="n">
        <f aca="false">F1476-E1476</f>
        <v>9</v>
      </c>
      <c r="V1476" s="13" t="n">
        <f aca="false">G1476-F1476</f>
        <v>6</v>
      </c>
      <c r="W1476" s="13" t="n">
        <f aca="false">G1476-E1476</f>
        <v>15</v>
      </c>
      <c r="X1476" s="10" t="n">
        <f aca="false">YEAR(E1476)</f>
        <v>2018</v>
      </c>
      <c r="Y1476" s="0" t="str">
        <f aca="false">TEXT(E1476,"yyyy-mm")</f>
        <v>2018-11</v>
      </c>
      <c r="Z1476" s="0" t="str">
        <f aca="false">"Q"&amp;ROUNDUP(MONTH(E1476)/3,0)&amp;"-"&amp;YEAR(E1476)</f>
        <v>Q4-2018</v>
      </c>
    </row>
    <row r="1477" customFormat="false" ht="14.25" hidden="false" customHeight="false" outlineLevel="0" collapsed="false">
      <c r="A1477" s="0" t="s">
        <v>1519</v>
      </c>
      <c r="B1477" s="0" t="s">
        <v>34</v>
      </c>
      <c r="C1477" s="0" t="s">
        <v>35</v>
      </c>
      <c r="D1477" s="9" t="n">
        <v>43300</v>
      </c>
      <c r="E1477" s="9" t="n">
        <v>43427</v>
      </c>
      <c r="F1477" s="9" t="n">
        <v>43435</v>
      </c>
      <c r="G1477" s="9" t="n">
        <v>43439</v>
      </c>
      <c r="H1477" s="10" t="s">
        <v>36</v>
      </c>
      <c r="I1477" s="0" t="n">
        <v>11</v>
      </c>
      <c r="J1477" s="0" t="n">
        <v>29</v>
      </c>
      <c r="K1477" s="0" t="n">
        <v>236</v>
      </c>
      <c r="L1477" s="0" t="n">
        <v>21</v>
      </c>
      <c r="M1477" s="0" t="n">
        <v>7</v>
      </c>
      <c r="N1477" s="11" t="n">
        <v>0.15</v>
      </c>
      <c r="O1477" s="12" t="n">
        <v>2538.97</v>
      </c>
      <c r="P1477" s="12" t="n">
        <v>3906.1</v>
      </c>
      <c r="Q1477" s="12" t="n">
        <f aca="false">M1477*P1477*(1-N1477)</f>
        <v>23241.295</v>
      </c>
      <c r="R1477" s="12" t="n">
        <f aca="false">M1477*O1477</f>
        <v>17772.79</v>
      </c>
      <c r="S1477" s="12" t="n">
        <f aca="false">Q1477-R1477</f>
        <v>5468.505</v>
      </c>
      <c r="T1477" s="11" t="n">
        <f aca="false">IFERROR(S1477/Q1477,0)</f>
        <v>0.235292611706878</v>
      </c>
      <c r="U1477" s="13" t="n">
        <f aca="false">F1477-E1477</f>
        <v>8</v>
      </c>
      <c r="V1477" s="13" t="n">
        <f aca="false">G1477-F1477</f>
        <v>4</v>
      </c>
      <c r="W1477" s="13" t="n">
        <f aca="false">G1477-E1477</f>
        <v>12</v>
      </c>
      <c r="X1477" s="10" t="n">
        <f aca="false">YEAR(E1477)</f>
        <v>2018</v>
      </c>
      <c r="Y1477" s="0" t="str">
        <f aca="false">TEXT(E1477,"yyyy-mm")</f>
        <v>2018-11</v>
      </c>
      <c r="Z1477" s="0" t="str">
        <f aca="false">"Q"&amp;ROUNDUP(MONTH(E1477)/3,0)&amp;"-"&amp;YEAR(E1477)</f>
        <v>Q4-2018</v>
      </c>
    </row>
    <row r="1478" customFormat="false" ht="14.25" hidden="false" customHeight="false" outlineLevel="0" collapsed="false">
      <c r="A1478" s="0" t="s">
        <v>1520</v>
      </c>
      <c r="B1478" s="0" t="s">
        <v>34</v>
      </c>
      <c r="C1478" s="0" t="s">
        <v>39</v>
      </c>
      <c r="D1478" s="9" t="n">
        <v>43300</v>
      </c>
      <c r="E1478" s="9" t="n">
        <v>43427</v>
      </c>
      <c r="F1478" s="9" t="n">
        <v>43444</v>
      </c>
      <c r="G1478" s="9" t="n">
        <v>43449</v>
      </c>
      <c r="H1478" s="10" t="s">
        <v>36</v>
      </c>
      <c r="I1478" s="0" t="n">
        <v>8</v>
      </c>
      <c r="J1478" s="0" t="n">
        <v>1</v>
      </c>
      <c r="K1478" s="0" t="n">
        <v>158</v>
      </c>
      <c r="L1478" s="0" t="n">
        <v>28</v>
      </c>
      <c r="M1478" s="0" t="n">
        <v>2</v>
      </c>
      <c r="N1478" s="11" t="n">
        <v>0.05</v>
      </c>
      <c r="O1478" s="12" t="n">
        <v>365.35</v>
      </c>
      <c r="P1478" s="12" t="n">
        <v>891.1</v>
      </c>
      <c r="Q1478" s="12" t="n">
        <f aca="false">M1478*P1478*(1-N1478)</f>
        <v>1693.09</v>
      </c>
      <c r="R1478" s="12" t="n">
        <f aca="false">M1478*O1478</f>
        <v>730.7</v>
      </c>
      <c r="S1478" s="12" t="n">
        <f aca="false">Q1478-R1478</f>
        <v>962.39</v>
      </c>
      <c r="T1478" s="11" t="n">
        <f aca="false">IFERROR(S1478/Q1478,0)</f>
        <v>0.568422233903691</v>
      </c>
      <c r="U1478" s="13" t="n">
        <f aca="false">F1478-E1478</f>
        <v>17</v>
      </c>
      <c r="V1478" s="13" t="n">
        <f aca="false">G1478-F1478</f>
        <v>5</v>
      </c>
      <c r="W1478" s="13" t="n">
        <f aca="false">G1478-E1478</f>
        <v>22</v>
      </c>
      <c r="X1478" s="10" t="n">
        <f aca="false">YEAR(E1478)</f>
        <v>2018</v>
      </c>
      <c r="Y1478" s="0" t="str">
        <f aca="false">TEXT(E1478,"yyyy-mm")</f>
        <v>2018-11</v>
      </c>
      <c r="Z1478" s="0" t="str">
        <f aca="false">"Q"&amp;ROUNDUP(MONTH(E1478)/3,0)&amp;"-"&amp;YEAR(E1478)</f>
        <v>Q4-2018</v>
      </c>
    </row>
    <row r="1479" customFormat="false" ht="14.25" hidden="false" customHeight="false" outlineLevel="0" collapsed="false">
      <c r="A1479" s="0" t="s">
        <v>1521</v>
      </c>
      <c r="B1479" s="0" t="s">
        <v>41</v>
      </c>
      <c r="C1479" s="0" t="s">
        <v>46</v>
      </c>
      <c r="D1479" s="9" t="n">
        <v>43300</v>
      </c>
      <c r="E1479" s="9" t="n">
        <v>43427</v>
      </c>
      <c r="F1479" s="9" t="n">
        <v>43442</v>
      </c>
      <c r="G1479" s="9" t="n">
        <v>43445</v>
      </c>
      <c r="H1479" s="10" t="s">
        <v>36</v>
      </c>
      <c r="I1479" s="0" t="n">
        <v>20</v>
      </c>
      <c r="J1479" s="0" t="n">
        <v>31</v>
      </c>
      <c r="K1479" s="0" t="n">
        <v>309</v>
      </c>
      <c r="L1479" s="0" t="n">
        <v>11</v>
      </c>
      <c r="M1479" s="0" t="n">
        <v>6</v>
      </c>
      <c r="N1479" s="11" t="n">
        <v>0.1</v>
      </c>
      <c r="O1479" s="12" t="n">
        <v>2658.56</v>
      </c>
      <c r="P1479" s="12" t="n">
        <v>3323.2</v>
      </c>
      <c r="Q1479" s="12" t="n">
        <f aca="false">M1479*P1479*(1-N1479)</f>
        <v>17945.28</v>
      </c>
      <c r="R1479" s="12" t="n">
        <f aca="false">M1479*O1479</f>
        <v>15951.36</v>
      </c>
      <c r="S1479" s="12" t="n">
        <f aca="false">Q1479-R1479</f>
        <v>1993.92</v>
      </c>
      <c r="T1479" s="11" t="n">
        <f aca="false">IFERROR(S1479/Q1479,0)</f>
        <v>0.111111111111111</v>
      </c>
      <c r="U1479" s="13" t="n">
        <f aca="false">F1479-E1479</f>
        <v>15</v>
      </c>
      <c r="V1479" s="13" t="n">
        <f aca="false">G1479-F1479</f>
        <v>3</v>
      </c>
      <c r="W1479" s="13" t="n">
        <f aca="false">G1479-E1479</f>
        <v>18</v>
      </c>
      <c r="X1479" s="10" t="n">
        <f aca="false">YEAR(E1479)</f>
        <v>2018</v>
      </c>
      <c r="Y1479" s="0" t="str">
        <f aca="false">TEXT(E1479,"yyyy-mm")</f>
        <v>2018-11</v>
      </c>
      <c r="Z1479" s="0" t="str">
        <f aca="false">"Q"&amp;ROUNDUP(MONTH(E1479)/3,0)&amp;"-"&amp;YEAR(E1479)</f>
        <v>Q4-2018</v>
      </c>
    </row>
    <row r="1480" customFormat="false" ht="14.25" hidden="false" customHeight="false" outlineLevel="0" collapsed="false">
      <c r="A1480" s="0" t="s">
        <v>1522</v>
      </c>
      <c r="B1480" s="0" t="s">
        <v>34</v>
      </c>
      <c r="C1480" s="0" t="s">
        <v>39</v>
      </c>
      <c r="D1480" s="9" t="n">
        <v>43300</v>
      </c>
      <c r="E1480" s="9" t="n">
        <v>43427</v>
      </c>
      <c r="F1480" s="9" t="n">
        <v>43450</v>
      </c>
      <c r="G1480" s="9" t="n">
        <v>43458</v>
      </c>
      <c r="H1480" s="10" t="s">
        <v>36</v>
      </c>
      <c r="I1480" s="0" t="n">
        <v>1</v>
      </c>
      <c r="J1480" s="0" t="n">
        <v>38</v>
      </c>
      <c r="K1480" s="0" t="n">
        <v>171</v>
      </c>
      <c r="L1480" s="0" t="n">
        <v>24</v>
      </c>
      <c r="M1480" s="0" t="n">
        <v>1</v>
      </c>
      <c r="N1480" s="11" t="n">
        <v>0.075</v>
      </c>
      <c r="O1480" s="12" t="n">
        <v>670</v>
      </c>
      <c r="P1480" s="12" t="n">
        <v>1675</v>
      </c>
      <c r="Q1480" s="12" t="n">
        <f aca="false">M1480*P1480*(1-N1480)</f>
        <v>1549.375</v>
      </c>
      <c r="R1480" s="12" t="n">
        <f aca="false">M1480*O1480</f>
        <v>670</v>
      </c>
      <c r="S1480" s="12" t="n">
        <f aca="false">Q1480-R1480</f>
        <v>879.375</v>
      </c>
      <c r="T1480" s="11" t="n">
        <f aca="false">IFERROR(S1480/Q1480,0)</f>
        <v>0.567567567567568</v>
      </c>
      <c r="U1480" s="13" t="n">
        <f aca="false">F1480-E1480</f>
        <v>23</v>
      </c>
      <c r="V1480" s="13" t="n">
        <f aca="false">G1480-F1480</f>
        <v>8</v>
      </c>
      <c r="W1480" s="13" t="n">
        <f aca="false">G1480-E1480</f>
        <v>31</v>
      </c>
      <c r="X1480" s="10" t="n">
        <f aca="false">YEAR(E1480)</f>
        <v>2018</v>
      </c>
      <c r="Y1480" s="0" t="str">
        <f aca="false">TEXT(E1480,"yyyy-mm")</f>
        <v>2018-11</v>
      </c>
      <c r="Z1480" s="0" t="str">
        <f aca="false">"Q"&amp;ROUNDUP(MONTH(E1480)/3,0)&amp;"-"&amp;YEAR(E1480)</f>
        <v>Q4-2018</v>
      </c>
    </row>
    <row r="1481" customFormat="false" ht="14.25" hidden="false" customHeight="false" outlineLevel="0" collapsed="false">
      <c r="A1481" s="0" t="s">
        <v>1523</v>
      </c>
      <c r="B1481" s="0" t="s">
        <v>34</v>
      </c>
      <c r="C1481" s="0" t="s">
        <v>39</v>
      </c>
      <c r="D1481" s="9" t="n">
        <v>43300</v>
      </c>
      <c r="E1481" s="9" t="n">
        <v>43427</v>
      </c>
      <c r="F1481" s="9" t="n">
        <v>43443</v>
      </c>
      <c r="G1481" s="9" t="n">
        <v>43446</v>
      </c>
      <c r="H1481" s="10" t="s">
        <v>36</v>
      </c>
      <c r="I1481" s="0" t="n">
        <v>12</v>
      </c>
      <c r="J1481" s="0" t="n">
        <v>20</v>
      </c>
      <c r="K1481" s="0" t="n">
        <v>165</v>
      </c>
      <c r="L1481" s="0" t="n">
        <v>40</v>
      </c>
      <c r="M1481" s="0" t="n">
        <v>8</v>
      </c>
      <c r="N1481" s="11" t="n">
        <v>0.05</v>
      </c>
      <c r="O1481" s="12" t="n">
        <v>567.96</v>
      </c>
      <c r="P1481" s="12" t="n">
        <v>1159.1</v>
      </c>
      <c r="Q1481" s="12" t="n">
        <f aca="false">M1481*P1481*(1-N1481)</f>
        <v>8809.16</v>
      </c>
      <c r="R1481" s="12" t="n">
        <f aca="false">M1481*O1481</f>
        <v>4543.68</v>
      </c>
      <c r="S1481" s="12" t="n">
        <f aca="false">Q1481-R1481</f>
        <v>4265.48</v>
      </c>
      <c r="T1481" s="11" t="n">
        <f aca="false">IFERROR(S1481/Q1481,0)</f>
        <v>0.484209618170177</v>
      </c>
      <c r="U1481" s="13" t="n">
        <f aca="false">F1481-E1481</f>
        <v>16</v>
      </c>
      <c r="V1481" s="13" t="n">
        <f aca="false">G1481-F1481</f>
        <v>3</v>
      </c>
      <c r="W1481" s="13" t="n">
        <f aca="false">G1481-E1481</f>
        <v>19</v>
      </c>
      <c r="X1481" s="10" t="n">
        <f aca="false">YEAR(E1481)</f>
        <v>2018</v>
      </c>
      <c r="Y1481" s="0" t="str">
        <f aca="false">TEXT(E1481,"yyyy-mm")</f>
        <v>2018-11</v>
      </c>
      <c r="Z1481" s="0" t="str">
        <f aca="false">"Q"&amp;ROUNDUP(MONTH(E1481)/3,0)&amp;"-"&amp;YEAR(E1481)</f>
        <v>Q4-2018</v>
      </c>
    </row>
    <row r="1482" customFormat="false" ht="14.25" hidden="false" customHeight="false" outlineLevel="0" collapsed="false">
      <c r="A1482" s="0" t="s">
        <v>1524</v>
      </c>
      <c r="B1482" s="0" t="s">
        <v>41</v>
      </c>
      <c r="C1482" s="0" t="s">
        <v>35</v>
      </c>
      <c r="D1482" s="9" t="n">
        <v>43300</v>
      </c>
      <c r="E1482" s="9" t="n">
        <v>43427</v>
      </c>
      <c r="F1482" s="9" t="n">
        <v>43454</v>
      </c>
      <c r="G1482" s="9" t="n">
        <v>43455</v>
      </c>
      <c r="H1482" s="10" t="s">
        <v>36</v>
      </c>
      <c r="I1482" s="0" t="n">
        <v>20</v>
      </c>
      <c r="J1482" s="0" t="n">
        <v>29</v>
      </c>
      <c r="K1482" s="0" t="n">
        <v>229</v>
      </c>
      <c r="L1482" s="0" t="n">
        <v>9</v>
      </c>
      <c r="M1482" s="0" t="n">
        <v>1</v>
      </c>
      <c r="N1482" s="11" t="n">
        <v>0.05</v>
      </c>
      <c r="O1482" s="12" t="n">
        <v>820.42</v>
      </c>
      <c r="P1482" s="12" t="n">
        <v>1038.5</v>
      </c>
      <c r="Q1482" s="12" t="n">
        <f aca="false">M1482*P1482*(1-N1482)</f>
        <v>986.575</v>
      </c>
      <c r="R1482" s="12" t="n">
        <f aca="false">M1482*O1482</f>
        <v>820.42</v>
      </c>
      <c r="S1482" s="12" t="n">
        <f aca="false">Q1482-R1482</f>
        <v>166.155</v>
      </c>
      <c r="T1482" s="11" t="n">
        <f aca="false">IFERROR(S1482/Q1482,0)</f>
        <v>0.168415984593163</v>
      </c>
      <c r="U1482" s="13" t="n">
        <f aca="false">F1482-E1482</f>
        <v>27</v>
      </c>
      <c r="V1482" s="13" t="n">
        <f aca="false">G1482-F1482</f>
        <v>1</v>
      </c>
      <c r="W1482" s="13" t="n">
        <f aca="false">G1482-E1482</f>
        <v>28</v>
      </c>
      <c r="X1482" s="10" t="n">
        <f aca="false">YEAR(E1482)</f>
        <v>2018</v>
      </c>
      <c r="Y1482" s="0" t="str">
        <f aca="false">TEXT(E1482,"yyyy-mm")</f>
        <v>2018-11</v>
      </c>
      <c r="Z1482" s="0" t="str">
        <f aca="false">"Q"&amp;ROUNDUP(MONTH(E1482)/3,0)&amp;"-"&amp;YEAR(E1482)</f>
        <v>Q4-2018</v>
      </c>
    </row>
    <row r="1483" customFormat="false" ht="14.25" hidden="false" customHeight="false" outlineLevel="0" collapsed="false">
      <c r="A1483" s="0" t="s">
        <v>1525</v>
      </c>
      <c r="B1483" s="0" t="s">
        <v>34</v>
      </c>
      <c r="C1483" s="0" t="s">
        <v>35</v>
      </c>
      <c r="D1483" s="9" t="n">
        <v>43300</v>
      </c>
      <c r="E1483" s="9" t="n">
        <v>43427</v>
      </c>
      <c r="F1483" s="9" t="n">
        <v>43430</v>
      </c>
      <c r="G1483" s="9" t="n">
        <v>43436</v>
      </c>
      <c r="H1483" s="10" t="s">
        <v>36</v>
      </c>
      <c r="I1483" s="0" t="n">
        <v>3</v>
      </c>
      <c r="J1483" s="0" t="n">
        <v>9</v>
      </c>
      <c r="K1483" s="0" t="n">
        <v>247</v>
      </c>
      <c r="L1483" s="0" t="n">
        <v>12</v>
      </c>
      <c r="M1483" s="0" t="n">
        <v>2</v>
      </c>
      <c r="N1483" s="11" t="n">
        <v>0.075</v>
      </c>
      <c r="O1483" s="12" t="n">
        <v>1410.02</v>
      </c>
      <c r="P1483" s="12" t="n">
        <v>2311.5</v>
      </c>
      <c r="Q1483" s="12" t="n">
        <f aca="false">M1483*P1483*(1-N1483)</f>
        <v>4276.275</v>
      </c>
      <c r="R1483" s="12" t="n">
        <f aca="false">M1483*O1483</f>
        <v>2820.04</v>
      </c>
      <c r="S1483" s="12" t="n">
        <f aca="false">Q1483-R1483</f>
        <v>1456.235</v>
      </c>
      <c r="T1483" s="11" t="n">
        <f aca="false">IFERROR(S1483/Q1483,0)</f>
        <v>0.340538202056697</v>
      </c>
      <c r="U1483" s="13" t="n">
        <f aca="false">F1483-E1483</f>
        <v>3</v>
      </c>
      <c r="V1483" s="13" t="n">
        <f aca="false">G1483-F1483</f>
        <v>6</v>
      </c>
      <c r="W1483" s="13" t="n">
        <f aca="false">G1483-E1483</f>
        <v>9</v>
      </c>
      <c r="X1483" s="10" t="n">
        <f aca="false">YEAR(E1483)</f>
        <v>2018</v>
      </c>
      <c r="Y1483" s="0" t="str">
        <f aca="false">TEXT(E1483,"yyyy-mm")</f>
        <v>2018-11</v>
      </c>
      <c r="Z1483" s="0" t="str">
        <f aca="false">"Q"&amp;ROUNDUP(MONTH(E1483)/3,0)&amp;"-"&amp;YEAR(E1483)</f>
        <v>Q4-2018</v>
      </c>
    </row>
    <row r="1484" customFormat="false" ht="14.25" hidden="false" customHeight="false" outlineLevel="0" collapsed="false">
      <c r="A1484" s="0" t="s">
        <v>1526</v>
      </c>
      <c r="B1484" s="0" t="s">
        <v>34</v>
      </c>
      <c r="C1484" s="0" t="s">
        <v>58</v>
      </c>
      <c r="D1484" s="9" t="n">
        <v>43300</v>
      </c>
      <c r="E1484" s="9" t="n">
        <v>43427</v>
      </c>
      <c r="F1484" s="9" t="n">
        <v>43438</v>
      </c>
      <c r="G1484" s="9" t="n">
        <v>43445</v>
      </c>
      <c r="H1484" s="10" t="s">
        <v>36</v>
      </c>
      <c r="I1484" s="0" t="n">
        <v>1</v>
      </c>
      <c r="J1484" s="0" t="n">
        <v>34</v>
      </c>
      <c r="K1484" s="0" t="n">
        <v>367</v>
      </c>
      <c r="L1484" s="0" t="n">
        <v>14</v>
      </c>
      <c r="M1484" s="0" t="n">
        <v>8</v>
      </c>
      <c r="N1484" s="11" t="n">
        <v>0.15</v>
      </c>
      <c r="O1484" s="12" t="n">
        <v>1435.94</v>
      </c>
      <c r="P1484" s="12" t="n">
        <v>2519.2</v>
      </c>
      <c r="Q1484" s="12" t="n">
        <f aca="false">M1484*P1484*(1-N1484)</f>
        <v>17130.56</v>
      </c>
      <c r="R1484" s="12" t="n">
        <f aca="false">M1484*O1484</f>
        <v>11487.52</v>
      </c>
      <c r="S1484" s="12" t="n">
        <f aca="false">Q1484-R1484</f>
        <v>5643.04</v>
      </c>
      <c r="T1484" s="11" t="n">
        <f aca="false">IFERROR(S1484/Q1484,0)</f>
        <v>0.329413632712532</v>
      </c>
      <c r="U1484" s="13" t="n">
        <f aca="false">F1484-E1484</f>
        <v>11</v>
      </c>
      <c r="V1484" s="13" t="n">
        <f aca="false">G1484-F1484</f>
        <v>7</v>
      </c>
      <c r="W1484" s="13" t="n">
        <f aca="false">G1484-E1484</f>
        <v>18</v>
      </c>
      <c r="X1484" s="10" t="n">
        <f aca="false">YEAR(E1484)</f>
        <v>2018</v>
      </c>
      <c r="Y1484" s="0" t="str">
        <f aca="false">TEXT(E1484,"yyyy-mm")</f>
        <v>2018-11</v>
      </c>
      <c r="Z1484" s="0" t="str">
        <f aca="false">"Q"&amp;ROUNDUP(MONTH(E1484)/3,0)&amp;"-"&amp;YEAR(E1484)</f>
        <v>Q4-2018</v>
      </c>
    </row>
    <row r="1485" customFormat="false" ht="14.25" hidden="false" customHeight="false" outlineLevel="0" collapsed="false">
      <c r="A1485" s="0" t="s">
        <v>1527</v>
      </c>
      <c r="B1485" s="0" t="s">
        <v>34</v>
      </c>
      <c r="C1485" s="0" t="s">
        <v>48</v>
      </c>
      <c r="D1485" s="9" t="n">
        <v>43300</v>
      </c>
      <c r="E1485" s="9" t="n">
        <v>43427</v>
      </c>
      <c r="F1485" s="9" t="n">
        <v>43430</v>
      </c>
      <c r="G1485" s="9" t="n">
        <v>43438</v>
      </c>
      <c r="H1485" s="10" t="s">
        <v>36</v>
      </c>
      <c r="I1485" s="0" t="n">
        <v>5</v>
      </c>
      <c r="J1485" s="0" t="n">
        <v>11</v>
      </c>
      <c r="K1485" s="0" t="n">
        <v>14</v>
      </c>
      <c r="L1485" s="0" t="n">
        <v>4</v>
      </c>
      <c r="M1485" s="0" t="n">
        <v>3</v>
      </c>
      <c r="N1485" s="11" t="n">
        <v>0.2</v>
      </c>
      <c r="O1485" s="12" t="n">
        <v>78.79</v>
      </c>
      <c r="P1485" s="12" t="n">
        <v>187.6</v>
      </c>
      <c r="Q1485" s="12" t="n">
        <f aca="false">M1485*P1485*(1-N1485)</f>
        <v>450.24</v>
      </c>
      <c r="R1485" s="12" t="n">
        <f aca="false">M1485*O1485</f>
        <v>236.37</v>
      </c>
      <c r="S1485" s="12" t="n">
        <f aca="false">Q1485-R1485</f>
        <v>213.87</v>
      </c>
      <c r="T1485" s="11" t="n">
        <f aca="false">IFERROR(S1485/Q1485,0)</f>
        <v>0.475013326226013</v>
      </c>
      <c r="U1485" s="13" t="n">
        <f aca="false">F1485-E1485</f>
        <v>3</v>
      </c>
      <c r="V1485" s="13" t="n">
        <f aca="false">G1485-F1485</f>
        <v>8</v>
      </c>
      <c r="W1485" s="13" t="n">
        <f aca="false">G1485-E1485</f>
        <v>11</v>
      </c>
      <c r="X1485" s="10" t="n">
        <f aca="false">YEAR(E1485)</f>
        <v>2018</v>
      </c>
      <c r="Y1485" s="0" t="str">
        <f aca="false">TEXT(E1485,"yyyy-mm")</f>
        <v>2018-11</v>
      </c>
      <c r="Z1485" s="0" t="str">
        <f aca="false">"Q"&amp;ROUNDUP(MONTH(E1485)/3,0)&amp;"-"&amp;YEAR(E1485)</f>
        <v>Q4-2018</v>
      </c>
    </row>
    <row r="1486" customFormat="false" ht="14.25" hidden="false" customHeight="false" outlineLevel="0" collapsed="false">
      <c r="A1486" s="0" t="s">
        <v>1528</v>
      </c>
      <c r="B1486" s="0" t="s">
        <v>34</v>
      </c>
      <c r="C1486" s="0" t="s">
        <v>39</v>
      </c>
      <c r="D1486" s="9" t="n">
        <v>43300</v>
      </c>
      <c r="E1486" s="9" t="n">
        <v>43427</v>
      </c>
      <c r="F1486" s="9" t="n">
        <v>43435</v>
      </c>
      <c r="G1486" s="9" t="n">
        <v>43443</v>
      </c>
      <c r="H1486" s="10" t="s">
        <v>36</v>
      </c>
      <c r="I1486" s="0" t="n">
        <v>9</v>
      </c>
      <c r="J1486" s="0" t="n">
        <v>30</v>
      </c>
      <c r="K1486" s="0" t="n">
        <v>202</v>
      </c>
      <c r="L1486" s="0" t="n">
        <v>40</v>
      </c>
      <c r="M1486" s="0" t="n">
        <v>5</v>
      </c>
      <c r="N1486" s="11" t="n">
        <v>0.05</v>
      </c>
      <c r="O1486" s="12" t="n">
        <v>1432.73</v>
      </c>
      <c r="P1486" s="12" t="n">
        <v>1989.9</v>
      </c>
      <c r="Q1486" s="12" t="n">
        <f aca="false">M1486*P1486*(1-N1486)</f>
        <v>9452.025</v>
      </c>
      <c r="R1486" s="12" t="n">
        <f aca="false">M1486*O1486</f>
        <v>7163.65</v>
      </c>
      <c r="S1486" s="12" t="n">
        <f aca="false">Q1486-R1486</f>
        <v>2288.375</v>
      </c>
      <c r="T1486" s="11" t="n">
        <f aca="false">IFERROR(S1486/Q1486,0)</f>
        <v>0.242104205183545</v>
      </c>
      <c r="U1486" s="13" t="n">
        <f aca="false">F1486-E1486</f>
        <v>8</v>
      </c>
      <c r="V1486" s="13" t="n">
        <f aca="false">G1486-F1486</f>
        <v>8</v>
      </c>
      <c r="W1486" s="13" t="n">
        <f aca="false">G1486-E1486</f>
        <v>16</v>
      </c>
      <c r="X1486" s="10" t="n">
        <f aca="false">YEAR(E1486)</f>
        <v>2018</v>
      </c>
      <c r="Y1486" s="0" t="str">
        <f aca="false">TEXT(E1486,"yyyy-mm")</f>
        <v>2018-11</v>
      </c>
      <c r="Z1486" s="0" t="str">
        <f aca="false">"Q"&amp;ROUNDUP(MONTH(E1486)/3,0)&amp;"-"&amp;YEAR(E1486)</f>
        <v>Q4-2018</v>
      </c>
    </row>
    <row r="1487" customFormat="false" ht="14.25" hidden="false" customHeight="false" outlineLevel="0" collapsed="false">
      <c r="A1487" s="0" t="s">
        <v>1529</v>
      </c>
      <c r="B1487" s="0" t="s">
        <v>43</v>
      </c>
      <c r="C1487" s="0" t="s">
        <v>48</v>
      </c>
      <c r="D1487" s="9" t="n">
        <v>43300</v>
      </c>
      <c r="E1487" s="9" t="n">
        <v>43427</v>
      </c>
      <c r="F1487" s="9" t="n">
        <v>43447</v>
      </c>
      <c r="G1487" s="9" t="n">
        <v>43455</v>
      </c>
      <c r="H1487" s="10" t="s">
        <v>36</v>
      </c>
      <c r="I1487" s="0" t="n">
        <v>28</v>
      </c>
      <c r="J1487" s="0" t="n">
        <v>43</v>
      </c>
      <c r="K1487" s="0" t="n">
        <v>20</v>
      </c>
      <c r="L1487" s="0" t="n">
        <v>15</v>
      </c>
      <c r="M1487" s="0" t="n">
        <v>5</v>
      </c>
      <c r="N1487" s="11" t="n">
        <v>0.075</v>
      </c>
      <c r="O1487" s="12" t="n">
        <v>3091.11</v>
      </c>
      <c r="P1487" s="12" t="n">
        <v>3912.8</v>
      </c>
      <c r="Q1487" s="12" t="n">
        <f aca="false">M1487*P1487*(1-N1487)</f>
        <v>18096.7</v>
      </c>
      <c r="R1487" s="12" t="n">
        <f aca="false">M1487*O1487</f>
        <v>15455.55</v>
      </c>
      <c r="S1487" s="12" t="n">
        <f aca="false">Q1487-R1487</f>
        <v>2641.15</v>
      </c>
      <c r="T1487" s="11" t="n">
        <f aca="false">IFERROR(S1487/Q1487,0)</f>
        <v>0.145946498532882</v>
      </c>
      <c r="U1487" s="13" t="n">
        <f aca="false">F1487-E1487</f>
        <v>20</v>
      </c>
      <c r="V1487" s="13" t="n">
        <f aca="false">G1487-F1487</f>
        <v>8</v>
      </c>
      <c r="W1487" s="13" t="n">
        <f aca="false">G1487-E1487</f>
        <v>28</v>
      </c>
      <c r="X1487" s="10" t="n">
        <f aca="false">YEAR(E1487)</f>
        <v>2018</v>
      </c>
      <c r="Y1487" s="0" t="str">
        <f aca="false">TEXT(E1487,"yyyy-mm")</f>
        <v>2018-11</v>
      </c>
      <c r="Z1487" s="0" t="str">
        <f aca="false">"Q"&amp;ROUNDUP(MONTH(E1487)/3,0)&amp;"-"&amp;YEAR(E1487)</f>
        <v>Q4-2018</v>
      </c>
    </row>
    <row r="1488" customFormat="false" ht="14.25" hidden="false" customHeight="false" outlineLevel="0" collapsed="false">
      <c r="A1488" s="0" t="s">
        <v>1530</v>
      </c>
      <c r="B1488" s="0" t="s">
        <v>38</v>
      </c>
      <c r="C1488" s="0" t="s">
        <v>35</v>
      </c>
      <c r="D1488" s="9" t="n">
        <v>43300</v>
      </c>
      <c r="E1488" s="9" t="n">
        <v>43428</v>
      </c>
      <c r="F1488" s="9" t="n">
        <v>43433</v>
      </c>
      <c r="G1488" s="9" t="n">
        <v>43436</v>
      </c>
      <c r="H1488" s="10" t="s">
        <v>36</v>
      </c>
      <c r="I1488" s="0" t="n">
        <v>17</v>
      </c>
      <c r="J1488" s="0" t="n">
        <v>28</v>
      </c>
      <c r="K1488" s="0" t="n">
        <v>224</v>
      </c>
      <c r="L1488" s="0" t="n">
        <v>2</v>
      </c>
      <c r="M1488" s="0" t="n">
        <v>5</v>
      </c>
      <c r="N1488" s="11" t="n">
        <v>0.075</v>
      </c>
      <c r="O1488" s="12" t="n">
        <v>4215.64</v>
      </c>
      <c r="P1488" s="12" t="n">
        <v>6485.6</v>
      </c>
      <c r="Q1488" s="12" t="n">
        <f aca="false">M1488*P1488*(1-N1488)</f>
        <v>29995.9</v>
      </c>
      <c r="R1488" s="12" t="n">
        <f aca="false">M1488*O1488</f>
        <v>21078.2</v>
      </c>
      <c r="S1488" s="12" t="n">
        <f aca="false">Q1488-R1488</f>
        <v>8917.7</v>
      </c>
      <c r="T1488" s="11" t="n">
        <f aca="false">IFERROR(S1488/Q1488,0)</f>
        <v>0.297297297297297</v>
      </c>
      <c r="U1488" s="13" t="n">
        <f aca="false">F1488-E1488</f>
        <v>5</v>
      </c>
      <c r="V1488" s="13" t="n">
        <f aca="false">G1488-F1488</f>
        <v>3</v>
      </c>
      <c r="W1488" s="13" t="n">
        <f aca="false">G1488-E1488</f>
        <v>8</v>
      </c>
      <c r="X1488" s="10" t="n">
        <f aca="false">YEAR(E1488)</f>
        <v>2018</v>
      </c>
      <c r="Y1488" s="0" t="str">
        <f aca="false">TEXT(E1488,"yyyy-mm")</f>
        <v>2018-11</v>
      </c>
      <c r="Z1488" s="0" t="str">
        <f aca="false">"Q"&amp;ROUNDUP(MONTH(E1488)/3,0)&amp;"-"&amp;YEAR(E1488)</f>
        <v>Q4-2018</v>
      </c>
    </row>
    <row r="1489" customFormat="false" ht="14.25" hidden="false" customHeight="false" outlineLevel="0" collapsed="false">
      <c r="A1489" s="0" t="s">
        <v>1531</v>
      </c>
      <c r="B1489" s="0" t="s">
        <v>43</v>
      </c>
      <c r="C1489" s="0" t="s">
        <v>79</v>
      </c>
      <c r="D1489" s="9" t="n">
        <v>43300</v>
      </c>
      <c r="E1489" s="9" t="n">
        <v>43428</v>
      </c>
      <c r="F1489" s="9" t="n">
        <v>43450</v>
      </c>
      <c r="G1489" s="9" t="n">
        <v>43451</v>
      </c>
      <c r="H1489" s="10" t="s">
        <v>36</v>
      </c>
      <c r="I1489" s="0" t="n">
        <v>26</v>
      </c>
      <c r="J1489" s="0" t="n">
        <v>49</v>
      </c>
      <c r="K1489" s="0" t="n">
        <v>63</v>
      </c>
      <c r="L1489" s="0" t="n">
        <v>8</v>
      </c>
      <c r="M1489" s="0" t="n">
        <v>7</v>
      </c>
      <c r="N1489" s="11" t="n">
        <v>0.1</v>
      </c>
      <c r="O1489" s="12" t="n">
        <v>4557.07</v>
      </c>
      <c r="P1489" s="12" t="n">
        <v>5842.4</v>
      </c>
      <c r="Q1489" s="12" t="n">
        <f aca="false">M1489*P1489*(1-N1489)</f>
        <v>36807.12</v>
      </c>
      <c r="R1489" s="12" t="n">
        <f aca="false">M1489*O1489</f>
        <v>31899.49</v>
      </c>
      <c r="S1489" s="12" t="n">
        <f aca="false">Q1489-R1489</f>
        <v>4907.63</v>
      </c>
      <c r="T1489" s="11" t="n">
        <f aca="false">IFERROR(S1489/Q1489,0)</f>
        <v>0.133333713694524</v>
      </c>
      <c r="U1489" s="13" t="n">
        <f aca="false">F1489-E1489</f>
        <v>22</v>
      </c>
      <c r="V1489" s="13" t="n">
        <f aca="false">G1489-F1489</f>
        <v>1</v>
      </c>
      <c r="W1489" s="13" t="n">
        <f aca="false">G1489-E1489</f>
        <v>23</v>
      </c>
      <c r="X1489" s="10" t="n">
        <f aca="false">YEAR(E1489)</f>
        <v>2018</v>
      </c>
      <c r="Y1489" s="0" t="str">
        <f aca="false">TEXT(E1489,"yyyy-mm")</f>
        <v>2018-11</v>
      </c>
      <c r="Z1489" s="0" t="str">
        <f aca="false">"Q"&amp;ROUNDUP(MONTH(E1489)/3,0)&amp;"-"&amp;YEAR(E1489)</f>
        <v>Q4-2018</v>
      </c>
    </row>
    <row r="1490" customFormat="false" ht="14.25" hidden="false" customHeight="false" outlineLevel="0" collapsed="false">
      <c r="A1490" s="0" t="s">
        <v>1532</v>
      </c>
      <c r="B1490" s="0" t="s">
        <v>34</v>
      </c>
      <c r="C1490" s="0" t="s">
        <v>39</v>
      </c>
      <c r="D1490" s="9" t="n">
        <v>43300</v>
      </c>
      <c r="E1490" s="9" t="n">
        <v>43429</v>
      </c>
      <c r="F1490" s="9" t="n">
        <v>43432</v>
      </c>
      <c r="G1490" s="9" t="n">
        <v>43436</v>
      </c>
      <c r="H1490" s="10" t="s">
        <v>36</v>
      </c>
      <c r="I1490" s="0" t="n">
        <v>3</v>
      </c>
      <c r="J1490" s="0" t="n">
        <v>19</v>
      </c>
      <c r="K1490" s="0" t="n">
        <v>182</v>
      </c>
      <c r="L1490" s="0" t="n">
        <v>41</v>
      </c>
      <c r="M1490" s="0" t="n">
        <v>2</v>
      </c>
      <c r="N1490" s="11" t="n">
        <v>0.4</v>
      </c>
      <c r="O1490" s="12" t="n">
        <v>4343.88</v>
      </c>
      <c r="P1490" s="12" t="n">
        <v>5641.4</v>
      </c>
      <c r="Q1490" s="12" t="n">
        <f aca="false">M1490*P1490*(1-N1490)</f>
        <v>6769.68</v>
      </c>
      <c r="R1490" s="12" t="n">
        <f aca="false">M1490*O1490</f>
        <v>8687.76</v>
      </c>
      <c r="S1490" s="12" t="n">
        <f aca="false">Q1490-R1490</f>
        <v>-1918.08</v>
      </c>
      <c r="T1490" s="11" t="n">
        <f aca="false">IFERROR(S1490/Q1490,0)</f>
        <v>-0.283333924203212</v>
      </c>
      <c r="U1490" s="13" t="n">
        <f aca="false">F1490-E1490</f>
        <v>3</v>
      </c>
      <c r="V1490" s="13" t="n">
        <f aca="false">G1490-F1490</f>
        <v>4</v>
      </c>
      <c r="W1490" s="13" t="n">
        <f aca="false">G1490-E1490</f>
        <v>7</v>
      </c>
      <c r="X1490" s="10" t="n">
        <f aca="false">YEAR(E1490)</f>
        <v>2018</v>
      </c>
      <c r="Y1490" s="0" t="str">
        <f aca="false">TEXT(E1490,"yyyy-mm")</f>
        <v>2018-11</v>
      </c>
      <c r="Z1490" s="0" t="str">
        <f aca="false">"Q"&amp;ROUNDUP(MONTH(E1490)/3,0)&amp;"-"&amp;YEAR(E1490)</f>
        <v>Q4-2018</v>
      </c>
    </row>
    <row r="1491" customFormat="false" ht="14.25" hidden="false" customHeight="false" outlineLevel="0" collapsed="false">
      <c r="A1491" s="0" t="s">
        <v>1533</v>
      </c>
      <c r="B1491" s="0" t="s">
        <v>41</v>
      </c>
      <c r="C1491" s="0" t="s">
        <v>39</v>
      </c>
      <c r="D1491" s="9" t="n">
        <v>43300</v>
      </c>
      <c r="E1491" s="9" t="n">
        <v>43429</v>
      </c>
      <c r="F1491" s="9" t="n">
        <v>43448</v>
      </c>
      <c r="G1491" s="9" t="n">
        <v>43455</v>
      </c>
      <c r="H1491" s="10" t="s">
        <v>36</v>
      </c>
      <c r="I1491" s="0" t="n">
        <v>22</v>
      </c>
      <c r="J1491" s="0" t="n">
        <v>32</v>
      </c>
      <c r="K1491" s="0" t="n">
        <v>165</v>
      </c>
      <c r="L1491" s="0" t="n">
        <v>36</v>
      </c>
      <c r="M1491" s="0" t="n">
        <v>7</v>
      </c>
      <c r="N1491" s="11" t="n">
        <v>0.05</v>
      </c>
      <c r="O1491" s="12" t="n">
        <v>124.62</v>
      </c>
      <c r="P1491" s="12" t="n">
        <v>201</v>
      </c>
      <c r="Q1491" s="12" t="n">
        <f aca="false">M1491*P1491*(1-N1491)</f>
        <v>1336.65</v>
      </c>
      <c r="R1491" s="12" t="n">
        <f aca="false">M1491*O1491</f>
        <v>872.34</v>
      </c>
      <c r="S1491" s="12" t="n">
        <f aca="false">Q1491-R1491</f>
        <v>464.31</v>
      </c>
      <c r="T1491" s="11" t="n">
        <f aca="false">IFERROR(S1491/Q1491,0)</f>
        <v>0.347368421052632</v>
      </c>
      <c r="U1491" s="13" t="n">
        <f aca="false">F1491-E1491</f>
        <v>19</v>
      </c>
      <c r="V1491" s="13" t="n">
        <f aca="false">G1491-F1491</f>
        <v>7</v>
      </c>
      <c r="W1491" s="13" t="n">
        <f aca="false">G1491-E1491</f>
        <v>26</v>
      </c>
      <c r="X1491" s="10" t="n">
        <f aca="false">YEAR(E1491)</f>
        <v>2018</v>
      </c>
      <c r="Y1491" s="0" t="str">
        <f aca="false">TEXT(E1491,"yyyy-mm")</f>
        <v>2018-11</v>
      </c>
      <c r="Z1491" s="0" t="str">
        <f aca="false">"Q"&amp;ROUNDUP(MONTH(E1491)/3,0)&amp;"-"&amp;YEAR(E1491)</f>
        <v>Q4-2018</v>
      </c>
    </row>
    <row r="1492" customFormat="false" ht="14.25" hidden="false" customHeight="false" outlineLevel="0" collapsed="false">
      <c r="A1492" s="0" t="s">
        <v>1534</v>
      </c>
      <c r="B1492" s="0" t="s">
        <v>34</v>
      </c>
      <c r="C1492" s="0" t="s">
        <v>58</v>
      </c>
      <c r="D1492" s="9" t="n">
        <v>43300</v>
      </c>
      <c r="E1492" s="9" t="n">
        <v>43429</v>
      </c>
      <c r="F1492" s="9" t="n">
        <v>43457</v>
      </c>
      <c r="G1492" s="9" t="n">
        <v>43460</v>
      </c>
      <c r="H1492" s="10" t="s">
        <v>36</v>
      </c>
      <c r="I1492" s="0" t="n">
        <v>1</v>
      </c>
      <c r="J1492" s="0" t="n">
        <v>7</v>
      </c>
      <c r="K1492" s="0" t="n">
        <v>364</v>
      </c>
      <c r="L1492" s="0" t="n">
        <v>31</v>
      </c>
      <c r="M1492" s="0" t="n">
        <v>7</v>
      </c>
      <c r="N1492" s="11" t="n">
        <v>0.075</v>
      </c>
      <c r="O1492" s="12" t="n">
        <v>1578.52</v>
      </c>
      <c r="P1492" s="12" t="n">
        <v>3946.3</v>
      </c>
      <c r="Q1492" s="12" t="n">
        <f aca="false">M1492*P1492*(1-N1492)</f>
        <v>25552.2925</v>
      </c>
      <c r="R1492" s="12" t="n">
        <f aca="false">M1492*O1492</f>
        <v>11049.64</v>
      </c>
      <c r="S1492" s="12" t="n">
        <f aca="false">Q1492-R1492</f>
        <v>14502.6525</v>
      </c>
      <c r="T1492" s="11" t="n">
        <f aca="false">IFERROR(S1492/Q1492,0)</f>
        <v>0.567567567567568</v>
      </c>
      <c r="U1492" s="13" t="n">
        <f aca="false">F1492-E1492</f>
        <v>28</v>
      </c>
      <c r="V1492" s="13" t="n">
        <f aca="false">G1492-F1492</f>
        <v>3</v>
      </c>
      <c r="W1492" s="13" t="n">
        <f aca="false">G1492-E1492</f>
        <v>31</v>
      </c>
      <c r="X1492" s="10" t="n">
        <f aca="false">YEAR(E1492)</f>
        <v>2018</v>
      </c>
      <c r="Y1492" s="0" t="str">
        <f aca="false">TEXT(E1492,"yyyy-mm")</f>
        <v>2018-11</v>
      </c>
      <c r="Z1492" s="0" t="str">
        <f aca="false">"Q"&amp;ROUNDUP(MONTH(E1492)/3,0)&amp;"-"&amp;YEAR(E1492)</f>
        <v>Q4-2018</v>
      </c>
    </row>
    <row r="1493" customFormat="false" ht="14.25" hidden="false" customHeight="false" outlineLevel="0" collapsed="false">
      <c r="A1493" s="0" t="s">
        <v>1535</v>
      </c>
      <c r="B1493" s="0" t="s">
        <v>41</v>
      </c>
      <c r="C1493" s="0" t="s">
        <v>35</v>
      </c>
      <c r="D1493" s="9" t="n">
        <v>43300</v>
      </c>
      <c r="E1493" s="9" t="n">
        <v>43429</v>
      </c>
      <c r="F1493" s="9" t="n">
        <v>43435</v>
      </c>
      <c r="G1493" s="9" t="n">
        <v>43436</v>
      </c>
      <c r="H1493" s="10" t="s">
        <v>36</v>
      </c>
      <c r="I1493" s="0" t="n">
        <v>21</v>
      </c>
      <c r="J1493" s="0" t="n">
        <v>37</v>
      </c>
      <c r="K1493" s="0" t="n">
        <v>221</v>
      </c>
      <c r="L1493" s="0" t="n">
        <v>45</v>
      </c>
      <c r="M1493" s="0" t="n">
        <v>7</v>
      </c>
      <c r="N1493" s="11" t="n">
        <v>0.075</v>
      </c>
      <c r="O1493" s="12" t="n">
        <v>2051.47</v>
      </c>
      <c r="P1493" s="12" t="n">
        <v>3061.9</v>
      </c>
      <c r="Q1493" s="12" t="n">
        <f aca="false">M1493*P1493*(1-N1493)</f>
        <v>19825.8025</v>
      </c>
      <c r="R1493" s="12" t="n">
        <f aca="false">M1493*O1493</f>
        <v>14360.29</v>
      </c>
      <c r="S1493" s="12" t="n">
        <f aca="false">Q1493-R1493</f>
        <v>5465.5125</v>
      </c>
      <c r="T1493" s="11" t="n">
        <f aca="false">IFERROR(S1493/Q1493,0)</f>
        <v>0.275676734901399</v>
      </c>
      <c r="U1493" s="13" t="n">
        <f aca="false">F1493-E1493</f>
        <v>6</v>
      </c>
      <c r="V1493" s="13" t="n">
        <f aca="false">G1493-F1493</f>
        <v>1</v>
      </c>
      <c r="W1493" s="13" t="n">
        <f aca="false">G1493-E1493</f>
        <v>7</v>
      </c>
      <c r="X1493" s="10" t="n">
        <f aca="false">YEAR(E1493)</f>
        <v>2018</v>
      </c>
      <c r="Y1493" s="0" t="str">
        <f aca="false">TEXT(E1493,"yyyy-mm")</f>
        <v>2018-11</v>
      </c>
      <c r="Z1493" s="0" t="str">
        <f aca="false">"Q"&amp;ROUNDUP(MONTH(E1493)/3,0)&amp;"-"&amp;YEAR(E1493)</f>
        <v>Q4-2018</v>
      </c>
    </row>
    <row r="1494" customFormat="false" ht="14.25" hidden="false" customHeight="false" outlineLevel="0" collapsed="false">
      <c r="A1494" s="0" t="s">
        <v>1536</v>
      </c>
      <c r="B1494" s="0" t="s">
        <v>38</v>
      </c>
      <c r="C1494" s="0" t="s">
        <v>46</v>
      </c>
      <c r="D1494" s="9" t="n">
        <v>43300</v>
      </c>
      <c r="E1494" s="9" t="n">
        <v>43429</v>
      </c>
      <c r="F1494" s="9" t="n">
        <v>43437</v>
      </c>
      <c r="G1494" s="9" t="n">
        <v>43438</v>
      </c>
      <c r="H1494" s="10" t="s">
        <v>36</v>
      </c>
      <c r="I1494" s="0" t="n">
        <v>19</v>
      </c>
      <c r="J1494" s="0" t="n">
        <v>36</v>
      </c>
      <c r="K1494" s="0" t="n">
        <v>276</v>
      </c>
      <c r="L1494" s="0" t="n">
        <v>45</v>
      </c>
      <c r="M1494" s="0" t="n">
        <v>3</v>
      </c>
      <c r="N1494" s="11" t="n">
        <v>0.1</v>
      </c>
      <c r="O1494" s="12" t="n">
        <v>2087.99</v>
      </c>
      <c r="P1494" s="12" t="n">
        <v>3939.6</v>
      </c>
      <c r="Q1494" s="12" t="n">
        <f aca="false">M1494*P1494*(1-N1494)</f>
        <v>10636.92</v>
      </c>
      <c r="R1494" s="12" t="n">
        <f aca="false">M1494*O1494</f>
        <v>6263.97</v>
      </c>
      <c r="S1494" s="12" t="n">
        <f aca="false">Q1494-R1494</f>
        <v>4372.95</v>
      </c>
      <c r="T1494" s="11" t="n">
        <f aca="false">IFERROR(S1494/Q1494,0)</f>
        <v>0.411110547038052</v>
      </c>
      <c r="U1494" s="13" t="n">
        <f aca="false">F1494-E1494</f>
        <v>8</v>
      </c>
      <c r="V1494" s="13" t="n">
        <f aca="false">G1494-F1494</f>
        <v>1</v>
      </c>
      <c r="W1494" s="13" t="n">
        <f aca="false">G1494-E1494</f>
        <v>9</v>
      </c>
      <c r="X1494" s="10" t="n">
        <f aca="false">YEAR(E1494)</f>
        <v>2018</v>
      </c>
      <c r="Y1494" s="0" t="str">
        <f aca="false">TEXT(E1494,"yyyy-mm")</f>
        <v>2018-11</v>
      </c>
      <c r="Z1494" s="0" t="str">
        <f aca="false">"Q"&amp;ROUNDUP(MONTH(E1494)/3,0)&amp;"-"&amp;YEAR(E1494)</f>
        <v>Q4-2018</v>
      </c>
    </row>
    <row r="1495" customFormat="false" ht="14.25" hidden="false" customHeight="false" outlineLevel="0" collapsed="false">
      <c r="A1495" s="0" t="s">
        <v>1537</v>
      </c>
      <c r="B1495" s="0" t="s">
        <v>34</v>
      </c>
      <c r="C1495" s="0" t="s">
        <v>39</v>
      </c>
      <c r="D1495" s="9" t="n">
        <v>43300</v>
      </c>
      <c r="E1495" s="9" t="n">
        <v>43429</v>
      </c>
      <c r="F1495" s="9" t="n">
        <v>43452</v>
      </c>
      <c r="G1495" s="9" t="n">
        <v>43459</v>
      </c>
      <c r="H1495" s="10" t="s">
        <v>36</v>
      </c>
      <c r="I1495" s="0" t="n">
        <v>9</v>
      </c>
      <c r="J1495" s="0" t="n">
        <v>44</v>
      </c>
      <c r="K1495" s="0" t="n">
        <v>105</v>
      </c>
      <c r="L1495" s="0" t="n">
        <v>17</v>
      </c>
      <c r="M1495" s="0" t="n">
        <v>2</v>
      </c>
      <c r="N1495" s="11" t="n">
        <v>0.05</v>
      </c>
      <c r="O1495" s="12" t="n">
        <v>73.7</v>
      </c>
      <c r="P1495" s="12" t="n">
        <v>167.5</v>
      </c>
      <c r="Q1495" s="12" t="n">
        <f aca="false">M1495*P1495*(1-N1495)</f>
        <v>318.25</v>
      </c>
      <c r="R1495" s="12" t="n">
        <f aca="false">M1495*O1495</f>
        <v>147.4</v>
      </c>
      <c r="S1495" s="12" t="n">
        <f aca="false">Q1495-R1495</f>
        <v>170.85</v>
      </c>
      <c r="T1495" s="11" t="n">
        <f aca="false">IFERROR(S1495/Q1495,0)</f>
        <v>0.536842105263158</v>
      </c>
      <c r="U1495" s="13" t="n">
        <f aca="false">F1495-E1495</f>
        <v>23</v>
      </c>
      <c r="V1495" s="13" t="n">
        <f aca="false">G1495-F1495</f>
        <v>7</v>
      </c>
      <c r="W1495" s="13" t="n">
        <f aca="false">G1495-E1495</f>
        <v>30</v>
      </c>
      <c r="X1495" s="10" t="n">
        <f aca="false">YEAR(E1495)</f>
        <v>2018</v>
      </c>
      <c r="Y1495" s="0" t="str">
        <f aca="false">TEXT(E1495,"yyyy-mm")</f>
        <v>2018-11</v>
      </c>
      <c r="Z1495" s="0" t="str">
        <f aca="false">"Q"&amp;ROUNDUP(MONTH(E1495)/3,0)&amp;"-"&amp;YEAR(E1495)</f>
        <v>Q4-2018</v>
      </c>
    </row>
    <row r="1496" customFormat="false" ht="14.25" hidden="false" customHeight="false" outlineLevel="0" collapsed="false">
      <c r="A1496" s="0" t="s">
        <v>1538</v>
      </c>
      <c r="B1496" s="0" t="s">
        <v>41</v>
      </c>
      <c r="C1496" s="0" t="s">
        <v>58</v>
      </c>
      <c r="D1496" s="9" t="n">
        <v>43300</v>
      </c>
      <c r="E1496" s="9" t="n">
        <v>43429</v>
      </c>
      <c r="F1496" s="9" t="n">
        <v>43451</v>
      </c>
      <c r="G1496" s="9" t="n">
        <v>43459</v>
      </c>
      <c r="H1496" s="10" t="s">
        <v>36</v>
      </c>
      <c r="I1496" s="0" t="n">
        <v>23</v>
      </c>
      <c r="J1496" s="0" t="n">
        <v>41</v>
      </c>
      <c r="K1496" s="0" t="n">
        <v>331</v>
      </c>
      <c r="L1496" s="0" t="n">
        <v>19</v>
      </c>
      <c r="M1496" s="0" t="n">
        <v>6</v>
      </c>
      <c r="N1496" s="11" t="n">
        <v>0.2</v>
      </c>
      <c r="O1496" s="12" t="n">
        <v>538.01</v>
      </c>
      <c r="P1496" s="12" t="n">
        <v>978.2</v>
      </c>
      <c r="Q1496" s="12" t="n">
        <f aca="false">M1496*P1496*(1-N1496)</f>
        <v>4695.36</v>
      </c>
      <c r="R1496" s="12" t="n">
        <f aca="false">M1496*O1496</f>
        <v>3228.06</v>
      </c>
      <c r="S1496" s="12" t="n">
        <f aca="false">Q1496-R1496</f>
        <v>1467.3</v>
      </c>
      <c r="T1496" s="11" t="n">
        <f aca="false">IFERROR(S1496/Q1496,0)</f>
        <v>0.3125</v>
      </c>
      <c r="U1496" s="13" t="n">
        <f aca="false">F1496-E1496</f>
        <v>22</v>
      </c>
      <c r="V1496" s="13" t="n">
        <f aca="false">G1496-F1496</f>
        <v>8</v>
      </c>
      <c r="W1496" s="13" t="n">
        <f aca="false">G1496-E1496</f>
        <v>30</v>
      </c>
      <c r="X1496" s="10" t="n">
        <f aca="false">YEAR(E1496)</f>
        <v>2018</v>
      </c>
      <c r="Y1496" s="0" t="str">
        <f aca="false">TEXT(E1496,"yyyy-mm")</f>
        <v>2018-11</v>
      </c>
      <c r="Z1496" s="0" t="str">
        <f aca="false">"Q"&amp;ROUNDUP(MONTH(E1496)/3,0)&amp;"-"&amp;YEAR(E1496)</f>
        <v>Q4-2018</v>
      </c>
    </row>
    <row r="1497" customFormat="false" ht="14.25" hidden="false" customHeight="false" outlineLevel="0" collapsed="false">
      <c r="A1497" s="0" t="s">
        <v>1539</v>
      </c>
      <c r="B1497" s="0" t="s">
        <v>34</v>
      </c>
      <c r="C1497" s="0" t="s">
        <v>46</v>
      </c>
      <c r="D1497" s="9" t="n">
        <v>43300</v>
      </c>
      <c r="E1497" s="9" t="n">
        <v>43430</v>
      </c>
      <c r="F1497" s="9" t="n">
        <v>43451</v>
      </c>
      <c r="G1497" s="9" t="n">
        <v>43460</v>
      </c>
      <c r="H1497" s="10" t="s">
        <v>36</v>
      </c>
      <c r="I1497" s="0" t="n">
        <v>4</v>
      </c>
      <c r="J1497" s="0" t="n">
        <v>34</v>
      </c>
      <c r="K1497" s="0" t="n">
        <v>311</v>
      </c>
      <c r="L1497" s="0" t="n">
        <v>5</v>
      </c>
      <c r="M1497" s="0" t="n">
        <v>6</v>
      </c>
      <c r="N1497" s="11" t="n">
        <v>0.05</v>
      </c>
      <c r="O1497" s="12" t="n">
        <v>127.3</v>
      </c>
      <c r="P1497" s="12" t="n">
        <v>254.6</v>
      </c>
      <c r="Q1497" s="12" t="n">
        <f aca="false">M1497*P1497*(1-N1497)</f>
        <v>1451.22</v>
      </c>
      <c r="R1497" s="12" t="n">
        <f aca="false">M1497*O1497</f>
        <v>763.8</v>
      </c>
      <c r="S1497" s="12" t="n">
        <f aca="false">Q1497-R1497</f>
        <v>687.42</v>
      </c>
      <c r="T1497" s="11" t="n">
        <f aca="false">IFERROR(S1497/Q1497,0)</f>
        <v>0.473684210526316</v>
      </c>
      <c r="U1497" s="13" t="n">
        <f aca="false">F1497-E1497</f>
        <v>21</v>
      </c>
      <c r="V1497" s="13" t="n">
        <f aca="false">G1497-F1497</f>
        <v>9</v>
      </c>
      <c r="W1497" s="13" t="n">
        <f aca="false">G1497-E1497</f>
        <v>30</v>
      </c>
      <c r="X1497" s="10" t="n">
        <f aca="false">YEAR(E1497)</f>
        <v>2018</v>
      </c>
      <c r="Y1497" s="0" t="str">
        <f aca="false">TEXT(E1497,"yyyy-mm")</f>
        <v>2018-11</v>
      </c>
      <c r="Z1497" s="0" t="str">
        <f aca="false">"Q"&amp;ROUNDUP(MONTH(E1497)/3,0)&amp;"-"&amp;YEAR(E1497)</f>
        <v>Q4-2018</v>
      </c>
    </row>
    <row r="1498" customFormat="false" ht="14.25" hidden="false" customHeight="false" outlineLevel="0" collapsed="false">
      <c r="A1498" s="0" t="s">
        <v>1540</v>
      </c>
      <c r="B1498" s="0" t="s">
        <v>34</v>
      </c>
      <c r="C1498" s="0" t="s">
        <v>39</v>
      </c>
      <c r="D1498" s="9" t="n">
        <v>43300</v>
      </c>
      <c r="E1498" s="9" t="n">
        <v>43430</v>
      </c>
      <c r="F1498" s="9" t="n">
        <v>43433</v>
      </c>
      <c r="G1498" s="9" t="n">
        <v>43443</v>
      </c>
      <c r="H1498" s="10" t="s">
        <v>36</v>
      </c>
      <c r="I1498" s="0" t="n">
        <v>8</v>
      </c>
      <c r="J1498" s="0" t="n">
        <v>14</v>
      </c>
      <c r="K1498" s="0" t="n">
        <v>120</v>
      </c>
      <c r="L1498" s="0" t="n">
        <v>23</v>
      </c>
      <c r="M1498" s="0" t="n">
        <v>5</v>
      </c>
      <c r="N1498" s="11" t="n">
        <v>0.075</v>
      </c>
      <c r="O1498" s="12" t="n">
        <v>2672.36</v>
      </c>
      <c r="P1498" s="12" t="n">
        <v>3611.3</v>
      </c>
      <c r="Q1498" s="12" t="n">
        <f aca="false">M1498*P1498*(1-N1498)</f>
        <v>16702.2625</v>
      </c>
      <c r="R1498" s="12" t="n">
        <f aca="false">M1498*O1498</f>
        <v>13361.8</v>
      </c>
      <c r="S1498" s="12" t="n">
        <f aca="false">Q1498-R1498</f>
        <v>3340.4625</v>
      </c>
      <c r="T1498" s="11" t="n">
        <f aca="false">IFERROR(S1498/Q1498,0)</f>
        <v>0.200000598721281</v>
      </c>
      <c r="U1498" s="13" t="n">
        <f aca="false">F1498-E1498</f>
        <v>3</v>
      </c>
      <c r="V1498" s="13" t="n">
        <f aca="false">G1498-F1498</f>
        <v>10</v>
      </c>
      <c r="W1498" s="13" t="n">
        <f aca="false">G1498-E1498</f>
        <v>13</v>
      </c>
      <c r="X1498" s="10" t="n">
        <f aca="false">YEAR(E1498)</f>
        <v>2018</v>
      </c>
      <c r="Y1498" s="0" t="str">
        <f aca="false">TEXT(E1498,"yyyy-mm")</f>
        <v>2018-11</v>
      </c>
      <c r="Z1498" s="0" t="str">
        <f aca="false">"Q"&amp;ROUNDUP(MONTH(E1498)/3,0)&amp;"-"&amp;YEAR(E1498)</f>
        <v>Q4-2018</v>
      </c>
    </row>
    <row r="1499" customFormat="false" ht="14.25" hidden="false" customHeight="false" outlineLevel="0" collapsed="false">
      <c r="A1499" s="0" t="s">
        <v>1541</v>
      </c>
      <c r="B1499" s="0" t="s">
        <v>34</v>
      </c>
      <c r="C1499" s="0" t="s">
        <v>46</v>
      </c>
      <c r="D1499" s="9" t="n">
        <v>43300</v>
      </c>
      <c r="E1499" s="9" t="n">
        <v>43430</v>
      </c>
      <c r="F1499" s="9" t="n">
        <v>43458</v>
      </c>
      <c r="G1499" s="9" t="n">
        <v>43460</v>
      </c>
      <c r="H1499" s="10" t="s">
        <v>36</v>
      </c>
      <c r="I1499" s="0" t="n">
        <v>12</v>
      </c>
      <c r="J1499" s="0" t="n">
        <v>23</v>
      </c>
      <c r="K1499" s="0" t="n">
        <v>318</v>
      </c>
      <c r="L1499" s="0" t="n">
        <v>6</v>
      </c>
      <c r="M1499" s="0" t="n">
        <v>8</v>
      </c>
      <c r="N1499" s="11" t="n">
        <v>0.05</v>
      </c>
      <c r="O1499" s="12" t="n">
        <v>209.04</v>
      </c>
      <c r="P1499" s="12" t="n">
        <v>261.3</v>
      </c>
      <c r="Q1499" s="12" t="n">
        <f aca="false">M1499*P1499*(1-N1499)</f>
        <v>1985.88</v>
      </c>
      <c r="R1499" s="12" t="n">
        <f aca="false">M1499*O1499</f>
        <v>1672.32</v>
      </c>
      <c r="S1499" s="12" t="n">
        <f aca="false">Q1499-R1499</f>
        <v>313.56</v>
      </c>
      <c r="T1499" s="11" t="n">
        <f aca="false">IFERROR(S1499/Q1499,0)</f>
        <v>0.157894736842105</v>
      </c>
      <c r="U1499" s="13" t="n">
        <f aca="false">F1499-E1499</f>
        <v>28</v>
      </c>
      <c r="V1499" s="13" t="n">
        <f aca="false">G1499-F1499</f>
        <v>2</v>
      </c>
      <c r="W1499" s="13" t="n">
        <f aca="false">G1499-E1499</f>
        <v>30</v>
      </c>
      <c r="X1499" s="10" t="n">
        <f aca="false">YEAR(E1499)</f>
        <v>2018</v>
      </c>
      <c r="Y1499" s="0" t="str">
        <f aca="false">TEXT(E1499,"yyyy-mm")</f>
        <v>2018-11</v>
      </c>
      <c r="Z1499" s="0" t="str">
        <f aca="false">"Q"&amp;ROUNDUP(MONTH(E1499)/3,0)&amp;"-"&amp;YEAR(E1499)</f>
        <v>Q4-2018</v>
      </c>
    </row>
    <row r="1500" customFormat="false" ht="14.25" hidden="false" customHeight="false" outlineLevel="0" collapsed="false">
      <c r="A1500" s="0" t="s">
        <v>1542</v>
      </c>
      <c r="B1500" s="0" t="s">
        <v>34</v>
      </c>
      <c r="C1500" s="0" t="s">
        <v>39</v>
      </c>
      <c r="D1500" s="9" t="n">
        <v>43300</v>
      </c>
      <c r="E1500" s="9" t="n">
        <v>43430</v>
      </c>
      <c r="F1500" s="9" t="n">
        <v>43450</v>
      </c>
      <c r="G1500" s="9" t="n">
        <v>43459</v>
      </c>
      <c r="H1500" s="10" t="s">
        <v>36</v>
      </c>
      <c r="I1500" s="0" t="n">
        <v>4</v>
      </c>
      <c r="J1500" s="0" t="n">
        <v>30</v>
      </c>
      <c r="K1500" s="0" t="n">
        <v>188</v>
      </c>
      <c r="L1500" s="0" t="n">
        <v>15</v>
      </c>
      <c r="M1500" s="0" t="n">
        <v>1</v>
      </c>
      <c r="N1500" s="11" t="n">
        <v>0.075</v>
      </c>
      <c r="O1500" s="12" t="n">
        <v>862.89</v>
      </c>
      <c r="P1500" s="12" t="n">
        <v>1065.3</v>
      </c>
      <c r="Q1500" s="12" t="n">
        <f aca="false">M1500*P1500*(1-N1500)</f>
        <v>985.4025</v>
      </c>
      <c r="R1500" s="12" t="n">
        <f aca="false">M1500*O1500</f>
        <v>862.89</v>
      </c>
      <c r="S1500" s="12" t="n">
        <f aca="false">Q1500-R1500</f>
        <v>122.5125</v>
      </c>
      <c r="T1500" s="11" t="n">
        <f aca="false">IFERROR(S1500/Q1500,0)</f>
        <v>0.124327368765555</v>
      </c>
      <c r="U1500" s="13" t="n">
        <f aca="false">F1500-E1500</f>
        <v>20</v>
      </c>
      <c r="V1500" s="13" t="n">
        <f aca="false">G1500-F1500</f>
        <v>9</v>
      </c>
      <c r="W1500" s="13" t="n">
        <f aca="false">G1500-E1500</f>
        <v>29</v>
      </c>
      <c r="X1500" s="10" t="n">
        <f aca="false">YEAR(E1500)</f>
        <v>2018</v>
      </c>
      <c r="Y1500" s="0" t="str">
        <f aca="false">TEXT(E1500,"yyyy-mm")</f>
        <v>2018-11</v>
      </c>
      <c r="Z1500" s="0" t="str">
        <f aca="false">"Q"&amp;ROUNDUP(MONTH(E1500)/3,0)&amp;"-"&amp;YEAR(E1500)</f>
        <v>Q4-2018</v>
      </c>
    </row>
    <row r="1501" customFormat="false" ht="14.25" hidden="false" customHeight="false" outlineLevel="0" collapsed="false">
      <c r="A1501" s="0" t="s">
        <v>1543</v>
      </c>
      <c r="B1501" s="0" t="s">
        <v>41</v>
      </c>
      <c r="C1501" s="0" t="s">
        <v>79</v>
      </c>
      <c r="D1501" s="9" t="n">
        <v>43300</v>
      </c>
      <c r="E1501" s="9" t="n">
        <v>43430</v>
      </c>
      <c r="F1501" s="9" t="n">
        <v>43455</v>
      </c>
      <c r="G1501" s="9" t="n">
        <v>43456</v>
      </c>
      <c r="H1501" s="10" t="s">
        <v>36</v>
      </c>
      <c r="I1501" s="0" t="n">
        <v>24</v>
      </c>
      <c r="J1501" s="0" t="n">
        <v>4</v>
      </c>
      <c r="K1501" s="0" t="n">
        <v>78</v>
      </c>
      <c r="L1501" s="0" t="n">
        <v>11</v>
      </c>
      <c r="M1501" s="0" t="n">
        <v>3</v>
      </c>
      <c r="N1501" s="11" t="n">
        <v>0.1</v>
      </c>
      <c r="O1501" s="12" t="n">
        <v>2575.88</v>
      </c>
      <c r="P1501" s="12" t="n">
        <v>5480.6</v>
      </c>
      <c r="Q1501" s="12" t="n">
        <f aca="false">M1501*P1501*(1-N1501)</f>
        <v>14797.62</v>
      </c>
      <c r="R1501" s="12" t="n">
        <f aca="false">M1501*O1501</f>
        <v>7727.64</v>
      </c>
      <c r="S1501" s="12" t="n">
        <f aca="false">Q1501-R1501</f>
        <v>7069.98</v>
      </c>
      <c r="T1501" s="11" t="n">
        <f aca="false">IFERROR(S1501/Q1501,0)</f>
        <v>0.477778183248387</v>
      </c>
      <c r="U1501" s="13" t="n">
        <f aca="false">F1501-E1501</f>
        <v>25</v>
      </c>
      <c r="V1501" s="13" t="n">
        <f aca="false">G1501-F1501</f>
        <v>1</v>
      </c>
      <c r="W1501" s="13" t="n">
        <f aca="false">G1501-E1501</f>
        <v>26</v>
      </c>
      <c r="X1501" s="10" t="n">
        <f aca="false">YEAR(E1501)</f>
        <v>2018</v>
      </c>
      <c r="Y1501" s="0" t="str">
        <f aca="false">TEXT(E1501,"yyyy-mm")</f>
        <v>2018-11</v>
      </c>
      <c r="Z1501" s="0" t="str">
        <f aca="false">"Q"&amp;ROUNDUP(MONTH(E1501)/3,0)&amp;"-"&amp;YEAR(E1501)</f>
        <v>Q4-2018</v>
      </c>
    </row>
    <row r="1502" customFormat="false" ht="14.25" hidden="false" customHeight="false" outlineLevel="0" collapsed="false">
      <c r="A1502" s="0" t="s">
        <v>1544</v>
      </c>
      <c r="B1502" s="0" t="s">
        <v>38</v>
      </c>
      <c r="C1502" s="0" t="s">
        <v>46</v>
      </c>
      <c r="D1502" s="9" t="n">
        <v>43300</v>
      </c>
      <c r="E1502" s="9" t="n">
        <v>43430</v>
      </c>
      <c r="F1502" s="9" t="n">
        <v>43444</v>
      </c>
      <c r="G1502" s="9" t="n">
        <v>43454</v>
      </c>
      <c r="H1502" s="10" t="s">
        <v>36</v>
      </c>
      <c r="I1502" s="0" t="n">
        <v>13</v>
      </c>
      <c r="J1502" s="0" t="n">
        <v>6</v>
      </c>
      <c r="K1502" s="0" t="n">
        <v>326</v>
      </c>
      <c r="L1502" s="0" t="n">
        <v>41</v>
      </c>
      <c r="M1502" s="0" t="n">
        <v>7</v>
      </c>
      <c r="N1502" s="11" t="n">
        <v>0.075</v>
      </c>
      <c r="O1502" s="12" t="n">
        <v>2033.12</v>
      </c>
      <c r="P1502" s="12" t="n">
        <v>3986.5</v>
      </c>
      <c r="Q1502" s="12" t="n">
        <f aca="false">M1502*P1502*(1-N1502)</f>
        <v>25812.5875</v>
      </c>
      <c r="R1502" s="12" t="n">
        <f aca="false">M1502*O1502</f>
        <v>14231.84</v>
      </c>
      <c r="S1502" s="12" t="n">
        <f aca="false">Q1502-R1502</f>
        <v>11580.7475</v>
      </c>
      <c r="T1502" s="11" t="n">
        <f aca="false">IFERROR(S1502/Q1502,0)</f>
        <v>0.448647292721042</v>
      </c>
      <c r="U1502" s="13" t="n">
        <f aca="false">F1502-E1502</f>
        <v>14</v>
      </c>
      <c r="V1502" s="13" t="n">
        <f aca="false">G1502-F1502</f>
        <v>10</v>
      </c>
      <c r="W1502" s="13" t="n">
        <f aca="false">G1502-E1502</f>
        <v>24</v>
      </c>
      <c r="X1502" s="10" t="n">
        <f aca="false">YEAR(E1502)</f>
        <v>2018</v>
      </c>
      <c r="Y1502" s="0" t="str">
        <f aca="false">TEXT(E1502,"yyyy-mm")</f>
        <v>2018-11</v>
      </c>
      <c r="Z1502" s="0" t="str">
        <f aca="false">"Q"&amp;ROUNDUP(MONTH(E1502)/3,0)&amp;"-"&amp;YEAR(E1502)</f>
        <v>Q4-2018</v>
      </c>
    </row>
    <row r="1503" customFormat="false" ht="14.25" hidden="false" customHeight="false" outlineLevel="0" collapsed="false">
      <c r="A1503" s="0" t="s">
        <v>1545</v>
      </c>
      <c r="B1503" s="0" t="s">
        <v>34</v>
      </c>
      <c r="C1503" s="0" t="s">
        <v>39</v>
      </c>
      <c r="D1503" s="9" t="n">
        <v>43300</v>
      </c>
      <c r="E1503" s="9" t="n">
        <v>43430</v>
      </c>
      <c r="F1503" s="9" t="n">
        <v>43455</v>
      </c>
      <c r="G1503" s="9" t="n">
        <v>43461</v>
      </c>
      <c r="H1503" s="10" t="s">
        <v>36</v>
      </c>
      <c r="I1503" s="0" t="n">
        <v>1</v>
      </c>
      <c r="J1503" s="0" t="n">
        <v>48</v>
      </c>
      <c r="K1503" s="0" t="n">
        <v>179</v>
      </c>
      <c r="L1503" s="0" t="n">
        <v>42</v>
      </c>
      <c r="M1503" s="0" t="n">
        <v>7</v>
      </c>
      <c r="N1503" s="11" t="n">
        <v>0.05</v>
      </c>
      <c r="O1503" s="12" t="n">
        <v>4248.54</v>
      </c>
      <c r="P1503" s="12" t="n">
        <v>6157.3</v>
      </c>
      <c r="Q1503" s="12" t="n">
        <f aca="false">M1503*P1503*(1-N1503)</f>
        <v>40946.045</v>
      </c>
      <c r="R1503" s="12" t="n">
        <f aca="false">M1503*O1503</f>
        <v>29739.78</v>
      </c>
      <c r="S1503" s="12" t="n">
        <f aca="false">Q1503-R1503</f>
        <v>11206.265</v>
      </c>
      <c r="T1503" s="11" t="n">
        <f aca="false">IFERROR(S1503/Q1503,0)</f>
        <v>0.273683697656269</v>
      </c>
      <c r="U1503" s="13" t="n">
        <f aca="false">F1503-E1503</f>
        <v>25</v>
      </c>
      <c r="V1503" s="13" t="n">
        <f aca="false">G1503-F1503</f>
        <v>6</v>
      </c>
      <c r="W1503" s="13" t="n">
        <f aca="false">G1503-E1503</f>
        <v>31</v>
      </c>
      <c r="X1503" s="10" t="n">
        <f aca="false">YEAR(E1503)</f>
        <v>2018</v>
      </c>
      <c r="Y1503" s="0" t="str">
        <f aca="false">TEXT(E1503,"yyyy-mm")</f>
        <v>2018-11</v>
      </c>
      <c r="Z1503" s="0" t="str">
        <f aca="false">"Q"&amp;ROUNDUP(MONTH(E1503)/3,0)&amp;"-"&amp;YEAR(E1503)</f>
        <v>Q4-2018</v>
      </c>
    </row>
    <row r="1504" customFormat="false" ht="14.25" hidden="false" customHeight="false" outlineLevel="0" collapsed="false">
      <c r="A1504" s="0" t="s">
        <v>1546</v>
      </c>
      <c r="B1504" s="0" t="s">
        <v>34</v>
      </c>
      <c r="C1504" s="0" t="s">
        <v>58</v>
      </c>
      <c r="D1504" s="9" t="n">
        <v>43300</v>
      </c>
      <c r="E1504" s="9" t="n">
        <v>43430</v>
      </c>
      <c r="F1504" s="9" t="n">
        <v>43458</v>
      </c>
      <c r="G1504" s="9" t="n">
        <v>43459</v>
      </c>
      <c r="H1504" s="10" t="s">
        <v>36</v>
      </c>
      <c r="I1504" s="0" t="n">
        <v>7</v>
      </c>
      <c r="J1504" s="0" t="n">
        <v>13</v>
      </c>
      <c r="K1504" s="0" t="n">
        <v>362</v>
      </c>
      <c r="L1504" s="0" t="n">
        <v>24</v>
      </c>
      <c r="M1504" s="0" t="n">
        <v>3</v>
      </c>
      <c r="N1504" s="11" t="n">
        <v>0.05</v>
      </c>
      <c r="O1504" s="12" t="n">
        <v>2869.48</v>
      </c>
      <c r="P1504" s="12" t="n">
        <v>3457.2</v>
      </c>
      <c r="Q1504" s="12" t="n">
        <f aca="false">M1504*P1504*(1-N1504)</f>
        <v>9853.02</v>
      </c>
      <c r="R1504" s="12" t="n">
        <f aca="false">M1504*O1504</f>
        <v>8608.44</v>
      </c>
      <c r="S1504" s="12" t="n">
        <f aca="false">Q1504-R1504</f>
        <v>1244.58</v>
      </c>
      <c r="T1504" s="11" t="n">
        <f aca="false">IFERROR(S1504/Q1504,0)</f>
        <v>0.126314571572979</v>
      </c>
      <c r="U1504" s="13" t="n">
        <f aca="false">F1504-E1504</f>
        <v>28</v>
      </c>
      <c r="V1504" s="13" t="n">
        <f aca="false">G1504-F1504</f>
        <v>1</v>
      </c>
      <c r="W1504" s="13" t="n">
        <f aca="false">G1504-E1504</f>
        <v>29</v>
      </c>
      <c r="X1504" s="10" t="n">
        <f aca="false">YEAR(E1504)</f>
        <v>2018</v>
      </c>
      <c r="Y1504" s="0" t="str">
        <f aca="false">TEXT(E1504,"yyyy-mm")</f>
        <v>2018-11</v>
      </c>
      <c r="Z1504" s="0" t="str">
        <f aca="false">"Q"&amp;ROUNDUP(MONTH(E1504)/3,0)&amp;"-"&amp;YEAR(E1504)</f>
        <v>Q4-2018</v>
      </c>
    </row>
    <row r="1505" customFormat="false" ht="14.25" hidden="false" customHeight="false" outlineLevel="0" collapsed="false">
      <c r="A1505" s="0" t="s">
        <v>1547</v>
      </c>
      <c r="B1505" s="0" t="s">
        <v>34</v>
      </c>
      <c r="C1505" s="0" t="s">
        <v>48</v>
      </c>
      <c r="D1505" s="9" t="n">
        <v>43300</v>
      </c>
      <c r="E1505" s="9" t="n">
        <v>43430</v>
      </c>
      <c r="F1505" s="9" t="n">
        <v>43451</v>
      </c>
      <c r="G1505" s="9" t="n">
        <v>43459</v>
      </c>
      <c r="H1505" s="10" t="s">
        <v>36</v>
      </c>
      <c r="I1505" s="0" t="n">
        <v>1</v>
      </c>
      <c r="J1505" s="0" t="n">
        <v>44</v>
      </c>
      <c r="K1505" s="0" t="n">
        <v>11</v>
      </c>
      <c r="L1505" s="0" t="n">
        <v>21</v>
      </c>
      <c r="M1505" s="0" t="n">
        <v>2</v>
      </c>
      <c r="N1505" s="11" t="n">
        <v>0.1</v>
      </c>
      <c r="O1505" s="12" t="n">
        <v>3082.27</v>
      </c>
      <c r="P1505" s="12" t="n">
        <v>5815.6</v>
      </c>
      <c r="Q1505" s="12" t="n">
        <f aca="false">M1505*P1505*(1-N1505)</f>
        <v>10468.08</v>
      </c>
      <c r="R1505" s="12" t="n">
        <f aca="false">M1505*O1505</f>
        <v>6164.54</v>
      </c>
      <c r="S1505" s="12" t="n">
        <f aca="false">Q1505-R1505</f>
        <v>4303.54</v>
      </c>
      <c r="T1505" s="11" t="n">
        <f aca="false">IFERROR(S1505/Q1505,0)</f>
        <v>0.411110728997104</v>
      </c>
      <c r="U1505" s="13" t="n">
        <f aca="false">F1505-E1505</f>
        <v>21</v>
      </c>
      <c r="V1505" s="13" t="n">
        <f aca="false">G1505-F1505</f>
        <v>8</v>
      </c>
      <c r="W1505" s="13" t="n">
        <f aca="false">G1505-E1505</f>
        <v>29</v>
      </c>
      <c r="X1505" s="10" t="n">
        <f aca="false">YEAR(E1505)</f>
        <v>2018</v>
      </c>
      <c r="Y1505" s="0" t="str">
        <f aca="false">TEXT(E1505,"yyyy-mm")</f>
        <v>2018-11</v>
      </c>
      <c r="Z1505" s="0" t="str">
        <f aca="false">"Q"&amp;ROUNDUP(MONTH(E1505)/3,0)&amp;"-"&amp;YEAR(E1505)</f>
        <v>Q4-2018</v>
      </c>
    </row>
    <row r="1506" customFormat="false" ht="14.25" hidden="false" customHeight="false" outlineLevel="0" collapsed="false">
      <c r="A1506" s="0" t="s">
        <v>1548</v>
      </c>
      <c r="B1506" s="0" t="s">
        <v>38</v>
      </c>
      <c r="C1506" s="0" t="s">
        <v>58</v>
      </c>
      <c r="D1506" s="9" t="n">
        <v>43300</v>
      </c>
      <c r="E1506" s="9" t="n">
        <v>43430</v>
      </c>
      <c r="F1506" s="9" t="n">
        <v>43457</v>
      </c>
      <c r="G1506" s="9" t="n">
        <v>43463</v>
      </c>
      <c r="H1506" s="10" t="s">
        <v>36</v>
      </c>
      <c r="I1506" s="0" t="n">
        <v>20</v>
      </c>
      <c r="J1506" s="0" t="n">
        <v>29</v>
      </c>
      <c r="K1506" s="0" t="n">
        <v>357</v>
      </c>
      <c r="L1506" s="0" t="n">
        <v>8</v>
      </c>
      <c r="M1506" s="0" t="n">
        <v>8</v>
      </c>
      <c r="N1506" s="11" t="n">
        <v>0.1</v>
      </c>
      <c r="O1506" s="12" t="n">
        <v>1346.7</v>
      </c>
      <c r="P1506" s="12" t="n">
        <v>2244.5</v>
      </c>
      <c r="Q1506" s="12" t="n">
        <f aca="false">M1506*P1506*(1-N1506)</f>
        <v>16160.4</v>
      </c>
      <c r="R1506" s="12" t="n">
        <f aca="false">M1506*O1506</f>
        <v>10773.6</v>
      </c>
      <c r="S1506" s="12" t="n">
        <f aca="false">Q1506-R1506</f>
        <v>5386.8</v>
      </c>
      <c r="T1506" s="11" t="n">
        <f aca="false">IFERROR(S1506/Q1506,0)</f>
        <v>0.333333333333333</v>
      </c>
      <c r="U1506" s="13" t="n">
        <f aca="false">F1506-E1506</f>
        <v>27</v>
      </c>
      <c r="V1506" s="13" t="n">
        <f aca="false">G1506-F1506</f>
        <v>6</v>
      </c>
      <c r="W1506" s="13" t="n">
        <f aca="false">G1506-E1506</f>
        <v>33</v>
      </c>
      <c r="X1506" s="10" t="n">
        <f aca="false">YEAR(E1506)</f>
        <v>2018</v>
      </c>
      <c r="Y1506" s="0" t="str">
        <f aca="false">TEXT(E1506,"yyyy-mm")</f>
        <v>2018-11</v>
      </c>
      <c r="Z1506" s="0" t="str">
        <f aca="false">"Q"&amp;ROUNDUP(MONTH(E1506)/3,0)&amp;"-"&amp;YEAR(E1506)</f>
        <v>Q4-2018</v>
      </c>
    </row>
    <row r="1507" customFormat="false" ht="14.25" hidden="false" customHeight="false" outlineLevel="0" collapsed="false">
      <c r="A1507" s="0" t="s">
        <v>1549</v>
      </c>
      <c r="B1507" s="0" t="s">
        <v>34</v>
      </c>
      <c r="C1507" s="0" t="s">
        <v>46</v>
      </c>
      <c r="D1507" s="9" t="n">
        <v>43300</v>
      </c>
      <c r="E1507" s="9" t="n">
        <v>43430</v>
      </c>
      <c r="F1507" s="9" t="n">
        <v>43457</v>
      </c>
      <c r="G1507" s="9" t="n">
        <v>43459</v>
      </c>
      <c r="H1507" s="10" t="s">
        <v>36</v>
      </c>
      <c r="I1507" s="0" t="n">
        <v>3</v>
      </c>
      <c r="J1507" s="0" t="n">
        <v>10</v>
      </c>
      <c r="K1507" s="0" t="n">
        <v>312</v>
      </c>
      <c r="L1507" s="0" t="n">
        <v>27</v>
      </c>
      <c r="M1507" s="0" t="n">
        <v>6</v>
      </c>
      <c r="N1507" s="11" t="n">
        <v>0.05</v>
      </c>
      <c r="O1507" s="12" t="n">
        <v>720.79</v>
      </c>
      <c r="P1507" s="12" t="n">
        <v>1092.1</v>
      </c>
      <c r="Q1507" s="12" t="n">
        <f aca="false">M1507*P1507*(1-N1507)</f>
        <v>6224.97</v>
      </c>
      <c r="R1507" s="12" t="n">
        <f aca="false">M1507*O1507</f>
        <v>4324.74</v>
      </c>
      <c r="S1507" s="12" t="n">
        <f aca="false">Q1507-R1507</f>
        <v>1900.23</v>
      </c>
      <c r="T1507" s="11" t="n">
        <f aca="false">IFERROR(S1507/Q1507,0)</f>
        <v>0.30525930245447</v>
      </c>
      <c r="U1507" s="13" t="n">
        <f aca="false">F1507-E1507</f>
        <v>27</v>
      </c>
      <c r="V1507" s="13" t="n">
        <f aca="false">G1507-F1507</f>
        <v>2</v>
      </c>
      <c r="W1507" s="13" t="n">
        <f aca="false">G1507-E1507</f>
        <v>29</v>
      </c>
      <c r="X1507" s="10" t="n">
        <f aca="false">YEAR(E1507)</f>
        <v>2018</v>
      </c>
      <c r="Y1507" s="0" t="str">
        <f aca="false">TEXT(E1507,"yyyy-mm")</f>
        <v>2018-11</v>
      </c>
      <c r="Z1507" s="0" t="str">
        <f aca="false">"Q"&amp;ROUNDUP(MONTH(E1507)/3,0)&amp;"-"&amp;YEAR(E1507)</f>
        <v>Q4-2018</v>
      </c>
    </row>
    <row r="1508" customFormat="false" ht="14.25" hidden="false" customHeight="false" outlineLevel="0" collapsed="false">
      <c r="A1508" s="0" t="s">
        <v>1550</v>
      </c>
      <c r="B1508" s="0" t="s">
        <v>38</v>
      </c>
      <c r="C1508" s="0" t="s">
        <v>39</v>
      </c>
      <c r="D1508" s="9" t="n">
        <v>43300</v>
      </c>
      <c r="E1508" s="9" t="n">
        <v>43431</v>
      </c>
      <c r="F1508" s="9" t="n">
        <v>43458</v>
      </c>
      <c r="G1508" s="9" t="n">
        <v>43459</v>
      </c>
      <c r="H1508" s="10" t="s">
        <v>36</v>
      </c>
      <c r="I1508" s="0" t="n">
        <v>16</v>
      </c>
      <c r="J1508" s="0" t="n">
        <v>44</v>
      </c>
      <c r="K1508" s="0" t="n">
        <v>106</v>
      </c>
      <c r="L1508" s="0" t="n">
        <v>5</v>
      </c>
      <c r="M1508" s="0" t="n">
        <v>8</v>
      </c>
      <c r="N1508" s="11" t="n">
        <v>0.05</v>
      </c>
      <c r="O1508" s="12" t="n">
        <v>1999.95</v>
      </c>
      <c r="P1508" s="12" t="n">
        <v>2666.6</v>
      </c>
      <c r="Q1508" s="12" t="n">
        <f aca="false">M1508*P1508*(1-N1508)</f>
        <v>20266.16</v>
      </c>
      <c r="R1508" s="12" t="n">
        <f aca="false">M1508*O1508</f>
        <v>15999.6</v>
      </c>
      <c r="S1508" s="12" t="n">
        <f aca="false">Q1508-R1508</f>
        <v>4266.56</v>
      </c>
      <c r="T1508" s="11" t="n">
        <f aca="false">IFERROR(S1508/Q1508,0)</f>
        <v>0.210526315789474</v>
      </c>
      <c r="U1508" s="13" t="n">
        <f aca="false">F1508-E1508</f>
        <v>27</v>
      </c>
      <c r="V1508" s="13" t="n">
        <f aca="false">G1508-F1508</f>
        <v>1</v>
      </c>
      <c r="W1508" s="13" t="n">
        <f aca="false">G1508-E1508</f>
        <v>28</v>
      </c>
      <c r="X1508" s="10" t="n">
        <f aca="false">YEAR(E1508)</f>
        <v>2018</v>
      </c>
      <c r="Y1508" s="0" t="str">
        <f aca="false">TEXT(E1508,"yyyy-mm")</f>
        <v>2018-11</v>
      </c>
      <c r="Z1508" s="0" t="str">
        <f aca="false">"Q"&amp;ROUNDUP(MONTH(E1508)/3,0)&amp;"-"&amp;YEAR(E1508)</f>
        <v>Q4-2018</v>
      </c>
    </row>
    <row r="1509" customFormat="false" ht="14.25" hidden="false" customHeight="false" outlineLevel="0" collapsed="false">
      <c r="A1509" s="0" t="s">
        <v>1551</v>
      </c>
      <c r="B1509" s="0" t="s">
        <v>34</v>
      </c>
      <c r="C1509" s="0" t="s">
        <v>79</v>
      </c>
      <c r="D1509" s="9" t="n">
        <v>43300</v>
      </c>
      <c r="E1509" s="9" t="n">
        <v>43431</v>
      </c>
      <c r="F1509" s="9" t="n">
        <v>43436</v>
      </c>
      <c r="G1509" s="9" t="n">
        <v>43443</v>
      </c>
      <c r="H1509" s="10" t="s">
        <v>36</v>
      </c>
      <c r="I1509" s="0" t="n">
        <v>11</v>
      </c>
      <c r="J1509" s="0" t="n">
        <v>11</v>
      </c>
      <c r="K1509" s="0" t="n">
        <v>76</v>
      </c>
      <c r="L1509" s="0" t="n">
        <v>45</v>
      </c>
      <c r="M1509" s="0" t="n">
        <v>1</v>
      </c>
      <c r="N1509" s="11" t="n">
        <v>0.1</v>
      </c>
      <c r="O1509" s="12" t="n">
        <v>1873.66</v>
      </c>
      <c r="P1509" s="12" t="n">
        <v>3986.5</v>
      </c>
      <c r="Q1509" s="12" t="n">
        <f aca="false">M1509*P1509*(1-N1509)</f>
        <v>3587.85</v>
      </c>
      <c r="R1509" s="12" t="n">
        <f aca="false">M1509*O1509</f>
        <v>1873.66</v>
      </c>
      <c r="S1509" s="12" t="n">
        <f aca="false">Q1509-R1509</f>
        <v>1714.19</v>
      </c>
      <c r="T1509" s="11" t="n">
        <f aca="false">IFERROR(S1509/Q1509,0)</f>
        <v>0.477776384185515</v>
      </c>
      <c r="U1509" s="13" t="n">
        <f aca="false">F1509-E1509</f>
        <v>5</v>
      </c>
      <c r="V1509" s="13" t="n">
        <f aca="false">G1509-F1509</f>
        <v>7</v>
      </c>
      <c r="W1509" s="13" t="n">
        <f aca="false">G1509-E1509</f>
        <v>12</v>
      </c>
      <c r="X1509" s="10" t="n">
        <f aca="false">YEAR(E1509)</f>
        <v>2018</v>
      </c>
      <c r="Y1509" s="0" t="str">
        <f aca="false">TEXT(E1509,"yyyy-mm")</f>
        <v>2018-11</v>
      </c>
      <c r="Z1509" s="0" t="str">
        <f aca="false">"Q"&amp;ROUNDUP(MONTH(E1509)/3,0)&amp;"-"&amp;YEAR(E1509)</f>
        <v>Q4-2018</v>
      </c>
    </row>
    <row r="1510" customFormat="false" ht="14.25" hidden="false" customHeight="false" outlineLevel="0" collapsed="false">
      <c r="A1510" s="0" t="s">
        <v>1552</v>
      </c>
      <c r="B1510" s="0" t="s">
        <v>38</v>
      </c>
      <c r="C1510" s="0" t="s">
        <v>39</v>
      </c>
      <c r="D1510" s="9" t="n">
        <v>43300</v>
      </c>
      <c r="E1510" s="9" t="n">
        <v>43431</v>
      </c>
      <c r="F1510" s="9" t="n">
        <v>43455</v>
      </c>
      <c r="G1510" s="9" t="n">
        <v>43459</v>
      </c>
      <c r="H1510" s="10" t="s">
        <v>36</v>
      </c>
      <c r="I1510" s="0" t="n">
        <v>18</v>
      </c>
      <c r="J1510" s="0" t="n">
        <v>16</v>
      </c>
      <c r="K1510" s="0" t="n">
        <v>163</v>
      </c>
      <c r="L1510" s="0" t="n">
        <v>45</v>
      </c>
      <c r="M1510" s="0" t="n">
        <v>1</v>
      </c>
      <c r="N1510" s="11" t="n">
        <v>0.05</v>
      </c>
      <c r="O1510" s="12" t="n">
        <v>1529.28</v>
      </c>
      <c r="P1510" s="12" t="n">
        <v>1842.5</v>
      </c>
      <c r="Q1510" s="12" t="n">
        <f aca="false">M1510*P1510*(1-N1510)</f>
        <v>1750.375</v>
      </c>
      <c r="R1510" s="12" t="n">
        <f aca="false">M1510*O1510</f>
        <v>1529.28</v>
      </c>
      <c r="S1510" s="12" t="n">
        <f aca="false">Q1510-R1510</f>
        <v>221.095</v>
      </c>
      <c r="T1510" s="11" t="n">
        <f aca="false">IFERROR(S1510/Q1510,0)</f>
        <v>0.126312932942941</v>
      </c>
      <c r="U1510" s="13" t="n">
        <f aca="false">F1510-E1510</f>
        <v>24</v>
      </c>
      <c r="V1510" s="13" t="n">
        <f aca="false">G1510-F1510</f>
        <v>4</v>
      </c>
      <c r="W1510" s="13" t="n">
        <f aca="false">G1510-E1510</f>
        <v>28</v>
      </c>
      <c r="X1510" s="10" t="n">
        <f aca="false">YEAR(E1510)</f>
        <v>2018</v>
      </c>
      <c r="Y1510" s="0" t="str">
        <f aca="false">TEXT(E1510,"yyyy-mm")</f>
        <v>2018-11</v>
      </c>
      <c r="Z1510" s="0" t="str">
        <f aca="false">"Q"&amp;ROUNDUP(MONTH(E1510)/3,0)&amp;"-"&amp;YEAR(E1510)</f>
        <v>Q4-2018</v>
      </c>
    </row>
    <row r="1511" customFormat="false" ht="14.25" hidden="false" customHeight="false" outlineLevel="0" collapsed="false">
      <c r="A1511" s="0" t="s">
        <v>1553</v>
      </c>
      <c r="B1511" s="0" t="s">
        <v>38</v>
      </c>
      <c r="C1511" s="0" t="s">
        <v>35</v>
      </c>
      <c r="D1511" s="9" t="n">
        <v>43300</v>
      </c>
      <c r="E1511" s="9" t="n">
        <v>43431</v>
      </c>
      <c r="F1511" s="9" t="n">
        <v>43457</v>
      </c>
      <c r="G1511" s="9" t="n">
        <v>43463</v>
      </c>
      <c r="H1511" s="10" t="s">
        <v>36</v>
      </c>
      <c r="I1511" s="0" t="n">
        <v>15</v>
      </c>
      <c r="J1511" s="0" t="n">
        <v>3</v>
      </c>
      <c r="K1511" s="0" t="n">
        <v>252</v>
      </c>
      <c r="L1511" s="0" t="n">
        <v>20</v>
      </c>
      <c r="M1511" s="0" t="n">
        <v>5</v>
      </c>
      <c r="N1511" s="11" t="n">
        <v>0.05</v>
      </c>
      <c r="O1511" s="12" t="n">
        <v>4271.65</v>
      </c>
      <c r="P1511" s="12" t="n">
        <v>5085.3</v>
      </c>
      <c r="Q1511" s="12" t="n">
        <f aca="false">M1511*P1511*(1-N1511)</f>
        <v>24155.175</v>
      </c>
      <c r="R1511" s="12" t="n">
        <f aca="false">M1511*O1511</f>
        <v>21358.25</v>
      </c>
      <c r="S1511" s="12" t="n">
        <f aca="false">Q1511-R1511</f>
        <v>2796.925</v>
      </c>
      <c r="T1511" s="11" t="n">
        <f aca="false">IFERROR(S1511/Q1511,0)</f>
        <v>0.115789887674173</v>
      </c>
      <c r="U1511" s="13" t="n">
        <f aca="false">F1511-E1511</f>
        <v>26</v>
      </c>
      <c r="V1511" s="13" t="n">
        <f aca="false">G1511-F1511</f>
        <v>6</v>
      </c>
      <c r="W1511" s="13" t="n">
        <f aca="false">G1511-E1511</f>
        <v>32</v>
      </c>
      <c r="X1511" s="10" t="n">
        <f aca="false">YEAR(E1511)</f>
        <v>2018</v>
      </c>
      <c r="Y1511" s="0" t="str">
        <f aca="false">TEXT(E1511,"yyyy-mm")</f>
        <v>2018-11</v>
      </c>
      <c r="Z1511" s="0" t="str">
        <f aca="false">"Q"&amp;ROUNDUP(MONTH(E1511)/3,0)&amp;"-"&amp;YEAR(E1511)</f>
        <v>Q4-2018</v>
      </c>
    </row>
    <row r="1512" customFormat="false" ht="14.25" hidden="false" customHeight="false" outlineLevel="0" collapsed="false">
      <c r="A1512" s="0" t="s">
        <v>1554</v>
      </c>
      <c r="B1512" s="0" t="s">
        <v>41</v>
      </c>
      <c r="C1512" s="0" t="s">
        <v>39</v>
      </c>
      <c r="D1512" s="9" t="n">
        <v>43300</v>
      </c>
      <c r="E1512" s="9" t="n">
        <v>43431</v>
      </c>
      <c r="F1512" s="9" t="n">
        <v>43447</v>
      </c>
      <c r="G1512" s="9" t="n">
        <v>43454</v>
      </c>
      <c r="H1512" s="10" t="s">
        <v>36</v>
      </c>
      <c r="I1512" s="0" t="n">
        <v>25</v>
      </c>
      <c r="J1512" s="0" t="n">
        <v>23</v>
      </c>
      <c r="K1512" s="0" t="n">
        <v>104</v>
      </c>
      <c r="L1512" s="0" t="n">
        <v>8</v>
      </c>
      <c r="M1512" s="0" t="n">
        <v>2</v>
      </c>
      <c r="N1512" s="11" t="n">
        <v>0.3</v>
      </c>
      <c r="O1512" s="12" t="n">
        <v>1264.42</v>
      </c>
      <c r="P1512" s="12" t="n">
        <v>2257.9</v>
      </c>
      <c r="Q1512" s="12" t="n">
        <f aca="false">M1512*P1512*(1-N1512)</f>
        <v>3161.06</v>
      </c>
      <c r="R1512" s="12" t="n">
        <f aca="false">M1512*O1512</f>
        <v>2528.84</v>
      </c>
      <c r="S1512" s="12" t="n">
        <f aca="false">Q1512-R1512</f>
        <v>632.22</v>
      </c>
      <c r="T1512" s="11" t="n">
        <f aca="false">IFERROR(S1512/Q1512,0)</f>
        <v>0.200002530796631</v>
      </c>
      <c r="U1512" s="13" t="n">
        <f aca="false">F1512-E1512</f>
        <v>16</v>
      </c>
      <c r="V1512" s="13" t="n">
        <f aca="false">G1512-F1512</f>
        <v>7</v>
      </c>
      <c r="W1512" s="13" t="n">
        <f aca="false">G1512-E1512</f>
        <v>23</v>
      </c>
      <c r="X1512" s="10" t="n">
        <f aca="false">YEAR(E1512)</f>
        <v>2018</v>
      </c>
      <c r="Y1512" s="0" t="str">
        <f aca="false">TEXT(E1512,"yyyy-mm")</f>
        <v>2018-11</v>
      </c>
      <c r="Z1512" s="0" t="str">
        <f aca="false">"Q"&amp;ROUNDUP(MONTH(E1512)/3,0)&amp;"-"&amp;YEAR(E1512)</f>
        <v>Q4-2018</v>
      </c>
    </row>
    <row r="1513" customFormat="false" ht="14.25" hidden="false" customHeight="false" outlineLevel="0" collapsed="false">
      <c r="A1513" s="0" t="s">
        <v>1555</v>
      </c>
      <c r="B1513" s="0" t="s">
        <v>43</v>
      </c>
      <c r="C1513" s="0" t="s">
        <v>58</v>
      </c>
      <c r="D1513" s="9" t="n">
        <v>43300</v>
      </c>
      <c r="E1513" s="9" t="n">
        <v>43431</v>
      </c>
      <c r="F1513" s="9" t="n">
        <v>43453</v>
      </c>
      <c r="G1513" s="9" t="n">
        <v>43454</v>
      </c>
      <c r="H1513" s="10" t="s">
        <v>36</v>
      </c>
      <c r="I1513" s="0" t="n">
        <v>26</v>
      </c>
      <c r="J1513" s="0" t="n">
        <v>17</v>
      </c>
      <c r="K1513" s="0" t="n">
        <v>355</v>
      </c>
      <c r="L1513" s="0" t="n">
        <v>6</v>
      </c>
      <c r="M1513" s="0" t="n">
        <v>5</v>
      </c>
      <c r="N1513" s="11" t="n">
        <v>0.05</v>
      </c>
      <c r="O1513" s="12" t="n">
        <v>2490.39</v>
      </c>
      <c r="P1513" s="12" t="n">
        <v>3953</v>
      </c>
      <c r="Q1513" s="12" t="n">
        <f aca="false">M1513*P1513*(1-N1513)</f>
        <v>18776.75</v>
      </c>
      <c r="R1513" s="12" t="n">
        <f aca="false">M1513*O1513</f>
        <v>12451.95</v>
      </c>
      <c r="S1513" s="12" t="n">
        <f aca="false">Q1513-R1513</f>
        <v>6324.8</v>
      </c>
      <c r="T1513" s="11" t="n">
        <f aca="false">IFERROR(S1513/Q1513,0)</f>
        <v>0.336842105263158</v>
      </c>
      <c r="U1513" s="13" t="n">
        <f aca="false">F1513-E1513</f>
        <v>22</v>
      </c>
      <c r="V1513" s="13" t="n">
        <f aca="false">G1513-F1513</f>
        <v>1</v>
      </c>
      <c r="W1513" s="13" t="n">
        <f aca="false">G1513-E1513</f>
        <v>23</v>
      </c>
      <c r="X1513" s="10" t="n">
        <f aca="false">YEAR(E1513)</f>
        <v>2018</v>
      </c>
      <c r="Y1513" s="0" t="str">
        <f aca="false">TEXT(E1513,"yyyy-mm")</f>
        <v>2018-11</v>
      </c>
      <c r="Z1513" s="0" t="str">
        <f aca="false">"Q"&amp;ROUNDUP(MONTH(E1513)/3,0)&amp;"-"&amp;YEAR(E1513)</f>
        <v>Q4-2018</v>
      </c>
    </row>
    <row r="1514" customFormat="false" ht="14.25" hidden="false" customHeight="false" outlineLevel="0" collapsed="false">
      <c r="A1514" s="0" t="s">
        <v>1556</v>
      </c>
      <c r="B1514" s="0" t="s">
        <v>34</v>
      </c>
      <c r="C1514" s="0" t="s">
        <v>79</v>
      </c>
      <c r="D1514" s="9" t="n">
        <v>43300</v>
      </c>
      <c r="E1514" s="9" t="n">
        <v>43431</v>
      </c>
      <c r="F1514" s="9" t="n">
        <v>43442</v>
      </c>
      <c r="G1514" s="9" t="n">
        <v>43450</v>
      </c>
      <c r="H1514" s="10" t="s">
        <v>36</v>
      </c>
      <c r="I1514" s="0" t="n">
        <v>2</v>
      </c>
      <c r="J1514" s="0" t="n">
        <v>32</v>
      </c>
      <c r="K1514" s="0" t="n">
        <v>68</v>
      </c>
      <c r="L1514" s="0" t="n">
        <v>25</v>
      </c>
      <c r="M1514" s="0" t="n">
        <v>7</v>
      </c>
      <c r="N1514" s="11" t="n">
        <v>0.05</v>
      </c>
      <c r="O1514" s="12" t="n">
        <v>743.5</v>
      </c>
      <c r="P1514" s="12" t="n">
        <v>917.9</v>
      </c>
      <c r="Q1514" s="12" t="n">
        <f aca="false">M1514*P1514*(1-N1514)</f>
        <v>6104.035</v>
      </c>
      <c r="R1514" s="12" t="n">
        <f aca="false">M1514*O1514</f>
        <v>5204.5</v>
      </c>
      <c r="S1514" s="12" t="n">
        <f aca="false">Q1514-R1514</f>
        <v>899.535</v>
      </c>
      <c r="T1514" s="11" t="n">
        <f aca="false">IFERROR(S1514/Q1514,0)</f>
        <v>0.147367274270216</v>
      </c>
      <c r="U1514" s="13" t="n">
        <f aca="false">F1514-E1514</f>
        <v>11</v>
      </c>
      <c r="V1514" s="13" t="n">
        <f aca="false">G1514-F1514</f>
        <v>8</v>
      </c>
      <c r="W1514" s="13" t="n">
        <f aca="false">G1514-E1514</f>
        <v>19</v>
      </c>
      <c r="X1514" s="10" t="n">
        <f aca="false">YEAR(E1514)</f>
        <v>2018</v>
      </c>
      <c r="Y1514" s="0" t="str">
        <f aca="false">TEXT(E1514,"yyyy-mm")</f>
        <v>2018-11</v>
      </c>
      <c r="Z1514" s="0" t="str">
        <f aca="false">"Q"&amp;ROUNDUP(MONTH(E1514)/3,0)&amp;"-"&amp;YEAR(E1514)</f>
        <v>Q4-2018</v>
      </c>
    </row>
    <row r="1515" customFormat="false" ht="14.25" hidden="false" customHeight="false" outlineLevel="0" collapsed="false">
      <c r="A1515" s="0" t="s">
        <v>1557</v>
      </c>
      <c r="B1515" s="0" t="s">
        <v>34</v>
      </c>
      <c r="C1515" s="0" t="s">
        <v>35</v>
      </c>
      <c r="D1515" s="9" t="n">
        <v>43300</v>
      </c>
      <c r="E1515" s="9" t="n">
        <v>43432</v>
      </c>
      <c r="F1515" s="9" t="n">
        <v>43447</v>
      </c>
      <c r="G1515" s="9" t="n">
        <v>43448</v>
      </c>
      <c r="H1515" s="10" t="s">
        <v>36</v>
      </c>
      <c r="I1515" s="0" t="n">
        <v>10</v>
      </c>
      <c r="J1515" s="0" t="n">
        <v>19</v>
      </c>
      <c r="K1515" s="0" t="n">
        <v>241</v>
      </c>
      <c r="L1515" s="0" t="n">
        <v>28</v>
      </c>
      <c r="M1515" s="0" t="n">
        <v>4</v>
      </c>
      <c r="N1515" s="11" t="n">
        <v>0.1</v>
      </c>
      <c r="O1515" s="12" t="n">
        <v>376.27</v>
      </c>
      <c r="P1515" s="12" t="n">
        <v>723.6</v>
      </c>
      <c r="Q1515" s="12" t="n">
        <f aca="false">M1515*P1515*(1-N1515)</f>
        <v>2604.96</v>
      </c>
      <c r="R1515" s="12" t="n">
        <f aca="false">M1515*O1515</f>
        <v>1505.08</v>
      </c>
      <c r="S1515" s="12" t="n">
        <f aca="false">Q1515-R1515</f>
        <v>1099.88</v>
      </c>
      <c r="T1515" s="11" t="n">
        <f aca="false">IFERROR(S1515/Q1515,0)</f>
        <v>0.422225293286653</v>
      </c>
      <c r="U1515" s="13" t="n">
        <f aca="false">F1515-E1515</f>
        <v>15</v>
      </c>
      <c r="V1515" s="13" t="n">
        <f aca="false">G1515-F1515</f>
        <v>1</v>
      </c>
      <c r="W1515" s="13" t="n">
        <f aca="false">G1515-E1515</f>
        <v>16</v>
      </c>
      <c r="X1515" s="10" t="n">
        <f aca="false">YEAR(E1515)</f>
        <v>2018</v>
      </c>
      <c r="Y1515" s="0" t="str">
        <f aca="false">TEXT(E1515,"yyyy-mm")</f>
        <v>2018-11</v>
      </c>
      <c r="Z1515" s="0" t="str">
        <f aca="false">"Q"&amp;ROUNDUP(MONTH(E1515)/3,0)&amp;"-"&amp;YEAR(E1515)</f>
        <v>Q4-2018</v>
      </c>
    </row>
    <row r="1516" customFormat="false" ht="14.25" hidden="false" customHeight="false" outlineLevel="0" collapsed="false">
      <c r="A1516" s="0" t="s">
        <v>1558</v>
      </c>
      <c r="B1516" s="0" t="s">
        <v>38</v>
      </c>
      <c r="C1516" s="0" t="s">
        <v>48</v>
      </c>
      <c r="D1516" s="9" t="n">
        <v>43300</v>
      </c>
      <c r="E1516" s="9" t="n">
        <v>43432</v>
      </c>
      <c r="F1516" s="9" t="n">
        <v>43460</v>
      </c>
      <c r="G1516" s="9" t="n">
        <v>43468</v>
      </c>
      <c r="H1516" s="10" t="s">
        <v>36</v>
      </c>
      <c r="I1516" s="0" t="n">
        <v>12</v>
      </c>
      <c r="J1516" s="0" t="n">
        <v>47</v>
      </c>
      <c r="K1516" s="0" t="n">
        <v>19</v>
      </c>
      <c r="L1516" s="0" t="n">
        <v>1</v>
      </c>
      <c r="M1516" s="0" t="n">
        <v>3</v>
      </c>
      <c r="N1516" s="11" t="n">
        <v>0.15</v>
      </c>
      <c r="O1516" s="12" t="n">
        <v>1431.12</v>
      </c>
      <c r="P1516" s="12" t="n">
        <v>3577.8</v>
      </c>
      <c r="Q1516" s="12" t="n">
        <f aca="false">M1516*P1516*(1-N1516)</f>
        <v>9123.39</v>
      </c>
      <c r="R1516" s="12" t="n">
        <f aca="false">M1516*O1516</f>
        <v>4293.36</v>
      </c>
      <c r="S1516" s="12" t="n">
        <f aca="false">Q1516-R1516</f>
        <v>4830.03</v>
      </c>
      <c r="T1516" s="11" t="n">
        <f aca="false">IFERROR(S1516/Q1516,0)</f>
        <v>0.529411764705883</v>
      </c>
      <c r="U1516" s="13" t="n">
        <f aca="false">F1516-E1516</f>
        <v>28</v>
      </c>
      <c r="V1516" s="13" t="n">
        <f aca="false">G1516-F1516</f>
        <v>8</v>
      </c>
      <c r="W1516" s="13" t="n">
        <f aca="false">G1516-E1516</f>
        <v>36</v>
      </c>
      <c r="X1516" s="10" t="n">
        <f aca="false">YEAR(E1516)</f>
        <v>2018</v>
      </c>
      <c r="Y1516" s="0" t="str">
        <f aca="false">TEXT(E1516,"yyyy-mm")</f>
        <v>2018-11</v>
      </c>
      <c r="Z1516" s="0" t="str">
        <f aca="false">"Q"&amp;ROUNDUP(MONTH(E1516)/3,0)&amp;"-"&amp;YEAR(E1516)</f>
        <v>Q4-2018</v>
      </c>
    </row>
    <row r="1517" customFormat="false" ht="14.25" hidden="false" customHeight="false" outlineLevel="0" collapsed="false">
      <c r="A1517" s="0" t="s">
        <v>1559</v>
      </c>
      <c r="B1517" s="0" t="s">
        <v>38</v>
      </c>
      <c r="C1517" s="0" t="s">
        <v>46</v>
      </c>
      <c r="D1517" s="9" t="n">
        <v>43300</v>
      </c>
      <c r="E1517" s="9" t="n">
        <v>43432</v>
      </c>
      <c r="F1517" s="9" t="n">
        <v>43435</v>
      </c>
      <c r="G1517" s="9" t="n">
        <v>43436</v>
      </c>
      <c r="H1517" s="10" t="s">
        <v>36</v>
      </c>
      <c r="I1517" s="0" t="n">
        <v>20</v>
      </c>
      <c r="J1517" s="0" t="n">
        <v>37</v>
      </c>
      <c r="K1517" s="0" t="n">
        <v>322</v>
      </c>
      <c r="L1517" s="0" t="n">
        <v>28</v>
      </c>
      <c r="M1517" s="0" t="n">
        <v>8</v>
      </c>
      <c r="N1517" s="11" t="n">
        <v>0.1</v>
      </c>
      <c r="O1517" s="12" t="n">
        <v>1393.6</v>
      </c>
      <c r="P1517" s="12" t="n">
        <v>1742</v>
      </c>
      <c r="Q1517" s="12" t="n">
        <f aca="false">M1517*P1517*(1-N1517)</f>
        <v>12542.4</v>
      </c>
      <c r="R1517" s="12" t="n">
        <f aca="false">M1517*O1517</f>
        <v>11148.8</v>
      </c>
      <c r="S1517" s="12" t="n">
        <f aca="false">Q1517-R1517</f>
        <v>1393.6</v>
      </c>
      <c r="T1517" s="11" t="n">
        <f aca="false">IFERROR(S1517/Q1517,0)</f>
        <v>0.111111111111111</v>
      </c>
      <c r="U1517" s="13" t="n">
        <f aca="false">F1517-E1517</f>
        <v>3</v>
      </c>
      <c r="V1517" s="13" t="n">
        <f aca="false">G1517-F1517</f>
        <v>1</v>
      </c>
      <c r="W1517" s="13" t="n">
        <f aca="false">G1517-E1517</f>
        <v>4</v>
      </c>
      <c r="X1517" s="10" t="n">
        <f aca="false">YEAR(E1517)</f>
        <v>2018</v>
      </c>
      <c r="Y1517" s="0" t="str">
        <f aca="false">TEXT(E1517,"yyyy-mm")</f>
        <v>2018-11</v>
      </c>
      <c r="Z1517" s="0" t="str">
        <f aca="false">"Q"&amp;ROUNDUP(MONTH(E1517)/3,0)&amp;"-"&amp;YEAR(E1517)</f>
        <v>Q4-2018</v>
      </c>
    </row>
    <row r="1518" customFormat="false" ht="14.25" hidden="false" customHeight="false" outlineLevel="0" collapsed="false">
      <c r="A1518" s="0" t="s">
        <v>1560</v>
      </c>
      <c r="B1518" s="0" t="s">
        <v>38</v>
      </c>
      <c r="C1518" s="0" t="s">
        <v>48</v>
      </c>
      <c r="D1518" s="9" t="n">
        <v>43300</v>
      </c>
      <c r="E1518" s="9" t="n">
        <v>43432</v>
      </c>
      <c r="F1518" s="9" t="n">
        <v>43448</v>
      </c>
      <c r="G1518" s="9" t="n">
        <v>43455</v>
      </c>
      <c r="H1518" s="10" t="s">
        <v>36</v>
      </c>
      <c r="I1518" s="0" t="n">
        <v>20</v>
      </c>
      <c r="J1518" s="0" t="n">
        <v>4</v>
      </c>
      <c r="K1518" s="0" t="n">
        <v>21</v>
      </c>
      <c r="L1518" s="0" t="n">
        <v>14</v>
      </c>
      <c r="M1518" s="0" t="n">
        <v>5</v>
      </c>
      <c r="N1518" s="11" t="n">
        <v>0.05</v>
      </c>
      <c r="O1518" s="12" t="n">
        <v>99.16</v>
      </c>
      <c r="P1518" s="12" t="n">
        <v>247.9</v>
      </c>
      <c r="Q1518" s="12" t="n">
        <f aca="false">M1518*P1518*(1-N1518)</f>
        <v>1177.525</v>
      </c>
      <c r="R1518" s="12" t="n">
        <f aca="false">M1518*O1518</f>
        <v>495.8</v>
      </c>
      <c r="S1518" s="12" t="n">
        <f aca="false">Q1518-R1518</f>
        <v>681.725</v>
      </c>
      <c r="T1518" s="11" t="n">
        <f aca="false">IFERROR(S1518/Q1518,0)</f>
        <v>0.578947368421053</v>
      </c>
      <c r="U1518" s="13" t="n">
        <f aca="false">F1518-E1518</f>
        <v>16</v>
      </c>
      <c r="V1518" s="13" t="n">
        <f aca="false">G1518-F1518</f>
        <v>7</v>
      </c>
      <c r="W1518" s="13" t="n">
        <f aca="false">G1518-E1518</f>
        <v>23</v>
      </c>
      <c r="X1518" s="10" t="n">
        <f aca="false">YEAR(E1518)</f>
        <v>2018</v>
      </c>
      <c r="Y1518" s="0" t="str">
        <f aca="false">TEXT(E1518,"yyyy-mm")</f>
        <v>2018-11</v>
      </c>
      <c r="Z1518" s="0" t="str">
        <f aca="false">"Q"&amp;ROUNDUP(MONTH(E1518)/3,0)&amp;"-"&amp;YEAR(E1518)</f>
        <v>Q4-2018</v>
      </c>
    </row>
    <row r="1519" customFormat="false" ht="14.25" hidden="false" customHeight="false" outlineLevel="0" collapsed="false">
      <c r="A1519" s="0" t="s">
        <v>1561</v>
      </c>
      <c r="B1519" s="0" t="s">
        <v>34</v>
      </c>
      <c r="C1519" s="0" t="s">
        <v>39</v>
      </c>
      <c r="D1519" s="9" t="n">
        <v>43300</v>
      </c>
      <c r="E1519" s="9" t="n">
        <v>43432</v>
      </c>
      <c r="F1519" s="9" t="n">
        <v>43434</v>
      </c>
      <c r="G1519" s="9" t="n">
        <v>43443</v>
      </c>
      <c r="H1519" s="10" t="s">
        <v>36</v>
      </c>
      <c r="I1519" s="0" t="n">
        <v>1</v>
      </c>
      <c r="J1519" s="0" t="n">
        <v>18</v>
      </c>
      <c r="K1519" s="0" t="n">
        <v>179</v>
      </c>
      <c r="L1519" s="0" t="n">
        <v>2</v>
      </c>
      <c r="M1519" s="0" t="n">
        <v>1</v>
      </c>
      <c r="N1519" s="11" t="n">
        <v>0.1</v>
      </c>
      <c r="O1519" s="12" t="n">
        <v>1162.99</v>
      </c>
      <c r="P1519" s="12" t="n">
        <v>1762.1</v>
      </c>
      <c r="Q1519" s="12" t="n">
        <f aca="false">M1519*P1519*(1-N1519)</f>
        <v>1585.89</v>
      </c>
      <c r="R1519" s="12" t="n">
        <f aca="false">M1519*O1519</f>
        <v>1162.99</v>
      </c>
      <c r="S1519" s="12" t="n">
        <f aca="false">Q1519-R1519</f>
        <v>422.9</v>
      </c>
      <c r="T1519" s="11" t="n">
        <f aca="false">IFERROR(S1519/Q1519,0)</f>
        <v>0.266664144423636</v>
      </c>
      <c r="U1519" s="13" t="n">
        <f aca="false">F1519-E1519</f>
        <v>2</v>
      </c>
      <c r="V1519" s="13" t="n">
        <f aca="false">G1519-F1519</f>
        <v>9</v>
      </c>
      <c r="W1519" s="13" t="n">
        <f aca="false">G1519-E1519</f>
        <v>11</v>
      </c>
      <c r="X1519" s="10" t="n">
        <f aca="false">YEAR(E1519)</f>
        <v>2018</v>
      </c>
      <c r="Y1519" s="0" t="str">
        <f aca="false">TEXT(E1519,"yyyy-mm")</f>
        <v>2018-11</v>
      </c>
      <c r="Z1519" s="0" t="str">
        <f aca="false">"Q"&amp;ROUNDUP(MONTH(E1519)/3,0)&amp;"-"&amp;YEAR(E1519)</f>
        <v>Q4-2018</v>
      </c>
    </row>
    <row r="1520" customFormat="false" ht="14.25" hidden="false" customHeight="false" outlineLevel="0" collapsed="false">
      <c r="A1520" s="0" t="s">
        <v>1562</v>
      </c>
      <c r="B1520" s="0" t="s">
        <v>43</v>
      </c>
      <c r="C1520" s="0" t="s">
        <v>39</v>
      </c>
      <c r="D1520" s="9" t="n">
        <v>43300</v>
      </c>
      <c r="E1520" s="9" t="n">
        <v>43432</v>
      </c>
      <c r="F1520" s="9" t="n">
        <v>43458</v>
      </c>
      <c r="G1520" s="9" t="n">
        <v>43467</v>
      </c>
      <c r="H1520" s="10" t="s">
        <v>36</v>
      </c>
      <c r="I1520" s="0" t="n">
        <v>25</v>
      </c>
      <c r="J1520" s="0" t="n">
        <v>20</v>
      </c>
      <c r="K1520" s="0" t="n">
        <v>174</v>
      </c>
      <c r="L1520" s="0" t="n">
        <v>33</v>
      </c>
      <c r="M1520" s="0" t="n">
        <v>8</v>
      </c>
      <c r="N1520" s="11" t="n">
        <v>0.075</v>
      </c>
      <c r="O1520" s="12" t="n">
        <v>624.71</v>
      </c>
      <c r="P1520" s="12" t="n">
        <v>991.6</v>
      </c>
      <c r="Q1520" s="12" t="n">
        <f aca="false">M1520*P1520*(1-N1520)</f>
        <v>7337.84</v>
      </c>
      <c r="R1520" s="12" t="n">
        <f aca="false">M1520*O1520</f>
        <v>4997.68</v>
      </c>
      <c r="S1520" s="12" t="n">
        <f aca="false">Q1520-R1520</f>
        <v>2340.16</v>
      </c>
      <c r="T1520" s="11" t="n">
        <f aca="false">IFERROR(S1520/Q1520,0)</f>
        <v>0.31891673844074</v>
      </c>
      <c r="U1520" s="13" t="n">
        <f aca="false">F1520-E1520</f>
        <v>26</v>
      </c>
      <c r="V1520" s="13" t="n">
        <f aca="false">G1520-F1520</f>
        <v>9</v>
      </c>
      <c r="W1520" s="13" t="n">
        <f aca="false">G1520-E1520</f>
        <v>35</v>
      </c>
      <c r="X1520" s="10" t="n">
        <f aca="false">YEAR(E1520)</f>
        <v>2018</v>
      </c>
      <c r="Y1520" s="0" t="str">
        <f aca="false">TEXT(E1520,"yyyy-mm")</f>
        <v>2018-11</v>
      </c>
      <c r="Z1520" s="0" t="str">
        <f aca="false">"Q"&amp;ROUNDUP(MONTH(E1520)/3,0)&amp;"-"&amp;YEAR(E1520)</f>
        <v>Q4-2018</v>
      </c>
    </row>
    <row r="1521" customFormat="false" ht="14.25" hidden="false" customHeight="false" outlineLevel="0" collapsed="false">
      <c r="A1521" s="0" t="s">
        <v>1563</v>
      </c>
      <c r="B1521" s="0" t="s">
        <v>41</v>
      </c>
      <c r="C1521" s="0" t="s">
        <v>48</v>
      </c>
      <c r="D1521" s="9" t="n">
        <v>43300</v>
      </c>
      <c r="E1521" s="9" t="n">
        <v>43432</v>
      </c>
      <c r="F1521" s="9" t="n">
        <v>43438</v>
      </c>
      <c r="G1521" s="9" t="n">
        <v>43440</v>
      </c>
      <c r="H1521" s="10" t="s">
        <v>36</v>
      </c>
      <c r="I1521" s="0" t="n">
        <v>24</v>
      </c>
      <c r="J1521" s="0" t="n">
        <v>29</v>
      </c>
      <c r="K1521" s="0" t="n">
        <v>41</v>
      </c>
      <c r="L1521" s="0" t="n">
        <v>36</v>
      </c>
      <c r="M1521" s="0" t="n">
        <v>5</v>
      </c>
      <c r="N1521" s="11" t="n">
        <v>0.05</v>
      </c>
      <c r="O1521" s="12" t="n">
        <v>713.75</v>
      </c>
      <c r="P1521" s="12" t="n">
        <v>1065.3</v>
      </c>
      <c r="Q1521" s="12" t="n">
        <f aca="false">M1521*P1521*(1-N1521)</f>
        <v>5060.175</v>
      </c>
      <c r="R1521" s="12" t="n">
        <f aca="false">M1521*O1521</f>
        <v>3568.75</v>
      </c>
      <c r="S1521" s="12" t="n">
        <f aca="false">Q1521-R1521</f>
        <v>1491.425</v>
      </c>
      <c r="T1521" s="11" t="n">
        <f aca="false">IFERROR(S1521/Q1521,0)</f>
        <v>0.294737830213382</v>
      </c>
      <c r="U1521" s="13" t="n">
        <f aca="false">F1521-E1521</f>
        <v>6</v>
      </c>
      <c r="V1521" s="13" t="n">
        <f aca="false">G1521-F1521</f>
        <v>2</v>
      </c>
      <c r="W1521" s="13" t="n">
        <f aca="false">G1521-E1521</f>
        <v>8</v>
      </c>
      <c r="X1521" s="10" t="n">
        <f aca="false">YEAR(E1521)</f>
        <v>2018</v>
      </c>
      <c r="Y1521" s="0" t="str">
        <f aca="false">TEXT(E1521,"yyyy-mm")</f>
        <v>2018-11</v>
      </c>
      <c r="Z1521" s="0" t="str">
        <f aca="false">"Q"&amp;ROUNDUP(MONTH(E1521)/3,0)&amp;"-"&amp;YEAR(E1521)</f>
        <v>Q4-2018</v>
      </c>
    </row>
    <row r="1522" customFormat="false" ht="14.25" hidden="false" customHeight="false" outlineLevel="0" collapsed="false">
      <c r="A1522" s="0" t="s">
        <v>1564</v>
      </c>
      <c r="B1522" s="0" t="s">
        <v>41</v>
      </c>
      <c r="C1522" s="0" t="s">
        <v>48</v>
      </c>
      <c r="D1522" s="9" t="n">
        <v>43300</v>
      </c>
      <c r="E1522" s="9" t="n">
        <v>43432</v>
      </c>
      <c r="F1522" s="9" t="n">
        <v>43458</v>
      </c>
      <c r="G1522" s="9" t="n">
        <v>43464</v>
      </c>
      <c r="H1522" s="10" t="s">
        <v>36</v>
      </c>
      <c r="I1522" s="0" t="n">
        <v>21</v>
      </c>
      <c r="J1522" s="0" t="n">
        <v>13</v>
      </c>
      <c r="K1522" s="0" t="n">
        <v>37</v>
      </c>
      <c r="L1522" s="0" t="n">
        <v>17</v>
      </c>
      <c r="M1522" s="0" t="n">
        <v>6</v>
      </c>
      <c r="N1522" s="11" t="n">
        <v>0.15</v>
      </c>
      <c r="O1522" s="12" t="n">
        <v>772.11</v>
      </c>
      <c r="P1522" s="12" t="n">
        <v>1152.4</v>
      </c>
      <c r="Q1522" s="12" t="n">
        <f aca="false">M1522*P1522*(1-N1522)</f>
        <v>5877.24</v>
      </c>
      <c r="R1522" s="12" t="n">
        <f aca="false">M1522*O1522</f>
        <v>4632.66</v>
      </c>
      <c r="S1522" s="12" t="n">
        <f aca="false">Q1522-R1522</f>
        <v>1244.58</v>
      </c>
      <c r="T1522" s="11" t="n">
        <f aca="false">IFERROR(S1522/Q1522,0)</f>
        <v>0.211762664107642</v>
      </c>
      <c r="U1522" s="13" t="n">
        <f aca="false">F1522-E1522</f>
        <v>26</v>
      </c>
      <c r="V1522" s="13" t="n">
        <f aca="false">G1522-F1522</f>
        <v>6</v>
      </c>
      <c r="W1522" s="13" t="n">
        <f aca="false">G1522-E1522</f>
        <v>32</v>
      </c>
      <c r="X1522" s="10" t="n">
        <f aca="false">YEAR(E1522)</f>
        <v>2018</v>
      </c>
      <c r="Y1522" s="0" t="str">
        <f aca="false">TEXT(E1522,"yyyy-mm")</f>
        <v>2018-11</v>
      </c>
      <c r="Z1522" s="0" t="str">
        <f aca="false">"Q"&amp;ROUNDUP(MONTH(E1522)/3,0)&amp;"-"&amp;YEAR(E1522)</f>
        <v>Q4-2018</v>
      </c>
    </row>
    <row r="1523" customFormat="false" ht="14.25" hidden="false" customHeight="false" outlineLevel="0" collapsed="false">
      <c r="A1523" s="0" t="s">
        <v>1565</v>
      </c>
      <c r="B1523" s="0" t="s">
        <v>38</v>
      </c>
      <c r="C1523" s="0" t="s">
        <v>39</v>
      </c>
      <c r="D1523" s="9" t="n">
        <v>43300</v>
      </c>
      <c r="E1523" s="9" t="n">
        <v>43432</v>
      </c>
      <c r="F1523" s="9" t="n">
        <v>43458</v>
      </c>
      <c r="G1523" s="9" t="n">
        <v>43460</v>
      </c>
      <c r="H1523" s="10" t="s">
        <v>36</v>
      </c>
      <c r="I1523" s="0" t="n">
        <v>14</v>
      </c>
      <c r="J1523" s="0" t="n">
        <v>47</v>
      </c>
      <c r="K1523" s="0" t="n">
        <v>134</v>
      </c>
      <c r="L1523" s="0" t="n">
        <v>23</v>
      </c>
      <c r="M1523" s="0" t="n">
        <v>8</v>
      </c>
      <c r="N1523" s="11" t="n">
        <v>0.075</v>
      </c>
      <c r="O1523" s="12" t="n">
        <v>2448.18</v>
      </c>
      <c r="P1523" s="12" t="n">
        <v>2914.5</v>
      </c>
      <c r="Q1523" s="12" t="n">
        <f aca="false">M1523*P1523*(1-N1523)</f>
        <v>21567.3</v>
      </c>
      <c r="R1523" s="12" t="n">
        <f aca="false">M1523*O1523</f>
        <v>19585.44</v>
      </c>
      <c r="S1523" s="12" t="n">
        <f aca="false">Q1523-R1523</f>
        <v>1981.86</v>
      </c>
      <c r="T1523" s="11" t="n">
        <f aca="false">IFERROR(S1523/Q1523,0)</f>
        <v>0.0918918918918919</v>
      </c>
      <c r="U1523" s="13" t="n">
        <f aca="false">F1523-E1523</f>
        <v>26</v>
      </c>
      <c r="V1523" s="13" t="n">
        <f aca="false">G1523-F1523</f>
        <v>2</v>
      </c>
      <c r="W1523" s="13" t="n">
        <f aca="false">G1523-E1523</f>
        <v>28</v>
      </c>
      <c r="X1523" s="10" t="n">
        <f aca="false">YEAR(E1523)</f>
        <v>2018</v>
      </c>
      <c r="Y1523" s="0" t="str">
        <f aca="false">TEXT(E1523,"yyyy-mm")</f>
        <v>2018-11</v>
      </c>
      <c r="Z1523" s="0" t="str">
        <f aca="false">"Q"&amp;ROUNDUP(MONTH(E1523)/3,0)&amp;"-"&amp;YEAR(E1523)</f>
        <v>Q4-2018</v>
      </c>
    </row>
    <row r="1524" customFormat="false" ht="14.25" hidden="false" customHeight="false" outlineLevel="0" collapsed="false">
      <c r="A1524" s="0" t="s">
        <v>1566</v>
      </c>
      <c r="B1524" s="0" t="s">
        <v>34</v>
      </c>
      <c r="C1524" s="0" t="s">
        <v>48</v>
      </c>
      <c r="D1524" s="9" t="n">
        <v>43300</v>
      </c>
      <c r="E1524" s="9" t="n">
        <v>43432</v>
      </c>
      <c r="F1524" s="9" t="n">
        <v>43434</v>
      </c>
      <c r="G1524" s="9" t="n">
        <v>43435</v>
      </c>
      <c r="H1524" s="10" t="s">
        <v>36</v>
      </c>
      <c r="I1524" s="0" t="n">
        <v>2</v>
      </c>
      <c r="J1524" s="0" t="n">
        <v>21</v>
      </c>
      <c r="K1524" s="0" t="n">
        <v>20</v>
      </c>
      <c r="L1524" s="0" t="n">
        <v>38</v>
      </c>
      <c r="M1524" s="0" t="n">
        <v>1</v>
      </c>
      <c r="N1524" s="11" t="n">
        <v>0.1</v>
      </c>
      <c r="O1524" s="12" t="n">
        <v>2619.7</v>
      </c>
      <c r="P1524" s="12" t="n">
        <v>5239.4</v>
      </c>
      <c r="Q1524" s="12" t="n">
        <f aca="false">M1524*P1524*(1-N1524)</f>
        <v>4715.46</v>
      </c>
      <c r="R1524" s="12" t="n">
        <f aca="false">M1524*O1524</f>
        <v>2619.7</v>
      </c>
      <c r="S1524" s="12" t="n">
        <f aca="false">Q1524-R1524</f>
        <v>2095.76</v>
      </c>
      <c r="T1524" s="11" t="n">
        <f aca="false">IFERROR(S1524/Q1524,0)</f>
        <v>0.444444444444445</v>
      </c>
      <c r="U1524" s="13" t="n">
        <f aca="false">F1524-E1524</f>
        <v>2</v>
      </c>
      <c r="V1524" s="13" t="n">
        <f aca="false">G1524-F1524</f>
        <v>1</v>
      </c>
      <c r="W1524" s="13" t="n">
        <f aca="false">G1524-E1524</f>
        <v>3</v>
      </c>
      <c r="X1524" s="10" t="n">
        <f aca="false">YEAR(E1524)</f>
        <v>2018</v>
      </c>
      <c r="Y1524" s="0" t="str">
        <f aca="false">TEXT(E1524,"yyyy-mm")</f>
        <v>2018-11</v>
      </c>
      <c r="Z1524" s="0" t="str">
        <f aca="false">"Q"&amp;ROUNDUP(MONTH(E1524)/3,0)&amp;"-"&amp;YEAR(E1524)</f>
        <v>Q4-2018</v>
      </c>
    </row>
    <row r="1525" customFormat="false" ht="14.25" hidden="false" customHeight="false" outlineLevel="0" collapsed="false">
      <c r="A1525" s="0" t="s">
        <v>1567</v>
      </c>
      <c r="B1525" s="0" t="s">
        <v>34</v>
      </c>
      <c r="C1525" s="0" t="s">
        <v>58</v>
      </c>
      <c r="D1525" s="9" t="n">
        <v>43300</v>
      </c>
      <c r="E1525" s="9" t="n">
        <v>43433</v>
      </c>
      <c r="F1525" s="9" t="n">
        <v>43451</v>
      </c>
      <c r="G1525" s="9" t="n">
        <v>43456</v>
      </c>
      <c r="H1525" s="10" t="s">
        <v>36</v>
      </c>
      <c r="I1525" s="0" t="n">
        <v>3</v>
      </c>
      <c r="J1525" s="0" t="n">
        <v>15</v>
      </c>
      <c r="K1525" s="0" t="n">
        <v>354</v>
      </c>
      <c r="L1525" s="0" t="n">
        <v>23</v>
      </c>
      <c r="M1525" s="0" t="n">
        <v>2</v>
      </c>
      <c r="N1525" s="11" t="n">
        <v>0.3</v>
      </c>
      <c r="O1525" s="12" t="n">
        <v>968.15</v>
      </c>
      <c r="P1525" s="12" t="n">
        <v>1139</v>
      </c>
      <c r="Q1525" s="12" t="n">
        <f aca="false">M1525*P1525*(1-N1525)</f>
        <v>1594.6</v>
      </c>
      <c r="R1525" s="12" t="n">
        <f aca="false">M1525*O1525</f>
        <v>1936.3</v>
      </c>
      <c r="S1525" s="12" t="n">
        <f aca="false">Q1525-R1525</f>
        <v>-341.7</v>
      </c>
      <c r="T1525" s="11" t="n">
        <f aca="false">IFERROR(S1525/Q1525,0)</f>
        <v>-0.214285714285714</v>
      </c>
      <c r="U1525" s="13" t="n">
        <f aca="false">F1525-E1525</f>
        <v>18</v>
      </c>
      <c r="V1525" s="13" t="n">
        <f aca="false">G1525-F1525</f>
        <v>5</v>
      </c>
      <c r="W1525" s="13" t="n">
        <f aca="false">G1525-E1525</f>
        <v>23</v>
      </c>
      <c r="X1525" s="10" t="n">
        <f aca="false">YEAR(E1525)</f>
        <v>2018</v>
      </c>
      <c r="Y1525" s="0" t="str">
        <f aca="false">TEXT(E1525,"yyyy-mm")</f>
        <v>2018-11</v>
      </c>
      <c r="Z1525" s="0" t="str">
        <f aca="false">"Q"&amp;ROUNDUP(MONTH(E1525)/3,0)&amp;"-"&amp;YEAR(E1525)</f>
        <v>Q4-2018</v>
      </c>
    </row>
    <row r="1526" customFormat="false" ht="14.25" hidden="false" customHeight="false" outlineLevel="0" collapsed="false">
      <c r="A1526" s="0" t="s">
        <v>1568</v>
      </c>
      <c r="B1526" s="0" t="s">
        <v>34</v>
      </c>
      <c r="C1526" s="0" t="s">
        <v>58</v>
      </c>
      <c r="D1526" s="9" t="n">
        <v>43300</v>
      </c>
      <c r="E1526" s="9" t="n">
        <v>43433</v>
      </c>
      <c r="F1526" s="9" t="n">
        <v>43458</v>
      </c>
      <c r="G1526" s="9" t="n">
        <v>43463</v>
      </c>
      <c r="H1526" s="10" t="s">
        <v>36</v>
      </c>
      <c r="I1526" s="0" t="n">
        <v>1</v>
      </c>
      <c r="J1526" s="0" t="n">
        <v>47</v>
      </c>
      <c r="K1526" s="0" t="n">
        <v>365</v>
      </c>
      <c r="L1526" s="0" t="n">
        <v>20</v>
      </c>
      <c r="M1526" s="0" t="n">
        <v>4</v>
      </c>
      <c r="N1526" s="11" t="n">
        <v>0.075</v>
      </c>
      <c r="O1526" s="12" t="n">
        <v>1688.4</v>
      </c>
      <c r="P1526" s="12" t="n">
        <v>2010</v>
      </c>
      <c r="Q1526" s="12" t="n">
        <f aca="false">M1526*P1526*(1-N1526)</f>
        <v>7437</v>
      </c>
      <c r="R1526" s="12" t="n">
        <f aca="false">M1526*O1526</f>
        <v>6753.6</v>
      </c>
      <c r="S1526" s="12" t="n">
        <f aca="false">Q1526-R1526</f>
        <v>683.4</v>
      </c>
      <c r="T1526" s="11" t="n">
        <f aca="false">IFERROR(S1526/Q1526,0)</f>
        <v>0.0918918918918918</v>
      </c>
      <c r="U1526" s="13" t="n">
        <f aca="false">F1526-E1526</f>
        <v>25</v>
      </c>
      <c r="V1526" s="13" t="n">
        <f aca="false">G1526-F1526</f>
        <v>5</v>
      </c>
      <c r="W1526" s="13" t="n">
        <f aca="false">G1526-E1526</f>
        <v>30</v>
      </c>
      <c r="X1526" s="10" t="n">
        <f aca="false">YEAR(E1526)</f>
        <v>2018</v>
      </c>
      <c r="Y1526" s="0" t="str">
        <f aca="false">TEXT(E1526,"yyyy-mm")</f>
        <v>2018-11</v>
      </c>
      <c r="Z1526" s="0" t="str">
        <f aca="false">"Q"&amp;ROUNDUP(MONTH(E1526)/3,0)&amp;"-"&amp;YEAR(E1526)</f>
        <v>Q4-2018</v>
      </c>
    </row>
    <row r="1527" customFormat="false" ht="14.25" hidden="false" customHeight="false" outlineLevel="0" collapsed="false">
      <c r="A1527" s="0" t="s">
        <v>1569</v>
      </c>
      <c r="B1527" s="0" t="s">
        <v>41</v>
      </c>
      <c r="C1527" s="0" t="s">
        <v>35</v>
      </c>
      <c r="D1527" s="9" t="n">
        <v>43300</v>
      </c>
      <c r="E1527" s="9" t="n">
        <v>43433</v>
      </c>
      <c r="F1527" s="9" t="n">
        <v>43454</v>
      </c>
      <c r="G1527" s="9" t="n">
        <v>43464</v>
      </c>
      <c r="H1527" s="10" t="s">
        <v>36</v>
      </c>
      <c r="I1527" s="0" t="n">
        <v>21</v>
      </c>
      <c r="J1527" s="0" t="n">
        <v>36</v>
      </c>
      <c r="K1527" s="0" t="n">
        <v>211</v>
      </c>
      <c r="L1527" s="0" t="n">
        <v>39</v>
      </c>
      <c r="M1527" s="0" t="n">
        <v>3</v>
      </c>
      <c r="N1527" s="11" t="n">
        <v>0.075</v>
      </c>
      <c r="O1527" s="12" t="n">
        <v>734.45</v>
      </c>
      <c r="P1527" s="12" t="n">
        <v>1165.8</v>
      </c>
      <c r="Q1527" s="12" t="n">
        <f aca="false">M1527*P1527*(1-N1527)</f>
        <v>3235.095</v>
      </c>
      <c r="R1527" s="12" t="n">
        <f aca="false">M1527*O1527</f>
        <v>2203.35</v>
      </c>
      <c r="S1527" s="12" t="n">
        <f aca="false">Q1527-R1527</f>
        <v>1031.745</v>
      </c>
      <c r="T1527" s="11" t="n">
        <f aca="false">IFERROR(S1527/Q1527,0)</f>
        <v>0.31892262823812</v>
      </c>
      <c r="U1527" s="13" t="n">
        <f aca="false">F1527-E1527</f>
        <v>21</v>
      </c>
      <c r="V1527" s="13" t="n">
        <f aca="false">G1527-F1527</f>
        <v>10</v>
      </c>
      <c r="W1527" s="13" t="n">
        <f aca="false">G1527-E1527</f>
        <v>31</v>
      </c>
      <c r="X1527" s="10" t="n">
        <f aca="false">YEAR(E1527)</f>
        <v>2018</v>
      </c>
      <c r="Y1527" s="0" t="str">
        <f aca="false">TEXT(E1527,"yyyy-mm")</f>
        <v>2018-11</v>
      </c>
      <c r="Z1527" s="0" t="str">
        <f aca="false">"Q"&amp;ROUNDUP(MONTH(E1527)/3,0)&amp;"-"&amp;YEAR(E1527)</f>
        <v>Q4-2018</v>
      </c>
    </row>
    <row r="1528" customFormat="false" ht="14.25" hidden="false" customHeight="false" outlineLevel="0" collapsed="false">
      <c r="A1528" s="0" t="s">
        <v>1570</v>
      </c>
      <c r="B1528" s="0" t="s">
        <v>34</v>
      </c>
      <c r="C1528" s="0" t="s">
        <v>48</v>
      </c>
      <c r="D1528" s="9" t="n">
        <v>43400</v>
      </c>
      <c r="E1528" s="9" t="n">
        <v>43433</v>
      </c>
      <c r="F1528" s="9" t="n">
        <v>43444</v>
      </c>
      <c r="G1528" s="9" t="n">
        <v>43446</v>
      </c>
      <c r="H1528" s="10" t="s">
        <v>36</v>
      </c>
      <c r="I1528" s="0" t="n">
        <v>2</v>
      </c>
      <c r="J1528" s="0" t="n">
        <v>47</v>
      </c>
      <c r="K1528" s="0" t="n">
        <v>2</v>
      </c>
      <c r="L1528" s="0" t="n">
        <v>19</v>
      </c>
      <c r="M1528" s="0" t="n">
        <v>7</v>
      </c>
      <c r="N1528" s="11" t="n">
        <v>0.1</v>
      </c>
      <c r="O1528" s="12" t="n">
        <v>3009.37</v>
      </c>
      <c r="P1528" s="12" t="n">
        <v>3959.7</v>
      </c>
      <c r="Q1528" s="12" t="n">
        <f aca="false">M1528*P1528*(1-N1528)</f>
        <v>24946.11</v>
      </c>
      <c r="R1528" s="12" t="n">
        <f aca="false">M1528*O1528</f>
        <v>21065.59</v>
      </c>
      <c r="S1528" s="12" t="n">
        <f aca="false">Q1528-R1528</f>
        <v>3880.52</v>
      </c>
      <c r="T1528" s="11" t="n">
        <f aca="false">IFERROR(S1528/Q1528,0)</f>
        <v>0.155556116765299</v>
      </c>
      <c r="U1528" s="13" t="n">
        <f aca="false">F1528-E1528</f>
        <v>11</v>
      </c>
      <c r="V1528" s="13" t="n">
        <f aca="false">G1528-F1528</f>
        <v>2</v>
      </c>
      <c r="W1528" s="13" t="n">
        <f aca="false">G1528-E1528</f>
        <v>13</v>
      </c>
      <c r="X1528" s="10" t="n">
        <f aca="false">YEAR(E1528)</f>
        <v>2018</v>
      </c>
      <c r="Y1528" s="0" t="str">
        <f aca="false">TEXT(E1528,"yyyy-mm")</f>
        <v>2018-11</v>
      </c>
      <c r="Z1528" s="0" t="str">
        <f aca="false">"Q"&amp;ROUNDUP(MONTH(E1528)/3,0)&amp;"-"&amp;YEAR(E1528)</f>
        <v>Q4-2018</v>
      </c>
    </row>
    <row r="1529" customFormat="false" ht="14.25" hidden="false" customHeight="false" outlineLevel="0" collapsed="false">
      <c r="A1529" s="0" t="s">
        <v>1571</v>
      </c>
      <c r="B1529" s="0" t="s">
        <v>34</v>
      </c>
      <c r="C1529" s="0" t="s">
        <v>35</v>
      </c>
      <c r="D1529" s="9" t="n">
        <v>43400</v>
      </c>
      <c r="E1529" s="9" t="n">
        <v>43433</v>
      </c>
      <c r="F1529" s="9" t="n">
        <v>43458</v>
      </c>
      <c r="G1529" s="9" t="n">
        <v>43459</v>
      </c>
      <c r="H1529" s="10" t="s">
        <v>36</v>
      </c>
      <c r="I1529" s="0" t="n">
        <v>4</v>
      </c>
      <c r="J1529" s="0" t="n">
        <v>25</v>
      </c>
      <c r="K1529" s="0" t="n">
        <v>228</v>
      </c>
      <c r="L1529" s="0" t="n">
        <v>3</v>
      </c>
      <c r="M1529" s="0" t="n">
        <v>6</v>
      </c>
      <c r="N1529" s="11" t="n">
        <v>0.05</v>
      </c>
      <c r="O1529" s="12" t="n">
        <v>2001.69</v>
      </c>
      <c r="P1529" s="12" t="n">
        <v>2599.6</v>
      </c>
      <c r="Q1529" s="12" t="n">
        <f aca="false">M1529*P1529*(1-N1529)</f>
        <v>14817.72</v>
      </c>
      <c r="R1529" s="12" t="n">
        <f aca="false">M1529*O1529</f>
        <v>12010.14</v>
      </c>
      <c r="S1529" s="12" t="n">
        <f aca="false">Q1529-R1529</f>
        <v>2807.58</v>
      </c>
      <c r="T1529" s="11" t="n">
        <f aca="false">IFERROR(S1529/Q1529,0)</f>
        <v>0.189474494051716</v>
      </c>
      <c r="U1529" s="13" t="n">
        <f aca="false">F1529-E1529</f>
        <v>25</v>
      </c>
      <c r="V1529" s="13" t="n">
        <f aca="false">G1529-F1529</f>
        <v>1</v>
      </c>
      <c r="W1529" s="13" t="n">
        <f aca="false">G1529-E1529</f>
        <v>26</v>
      </c>
      <c r="X1529" s="10" t="n">
        <f aca="false">YEAR(E1529)</f>
        <v>2018</v>
      </c>
      <c r="Y1529" s="0" t="str">
        <f aca="false">TEXT(E1529,"yyyy-mm")</f>
        <v>2018-11</v>
      </c>
      <c r="Z1529" s="0" t="str">
        <f aca="false">"Q"&amp;ROUNDUP(MONTH(E1529)/3,0)&amp;"-"&amp;YEAR(E1529)</f>
        <v>Q4-2018</v>
      </c>
    </row>
    <row r="1530" customFormat="false" ht="14.25" hidden="false" customHeight="false" outlineLevel="0" collapsed="false">
      <c r="A1530" s="0" t="s">
        <v>1572</v>
      </c>
      <c r="B1530" s="0" t="s">
        <v>34</v>
      </c>
      <c r="C1530" s="0" t="s">
        <v>46</v>
      </c>
      <c r="D1530" s="9" t="n">
        <v>43300</v>
      </c>
      <c r="E1530" s="9" t="n">
        <v>43433</v>
      </c>
      <c r="F1530" s="9" t="n">
        <v>43437</v>
      </c>
      <c r="G1530" s="9" t="n">
        <v>43440</v>
      </c>
      <c r="H1530" s="10" t="s">
        <v>36</v>
      </c>
      <c r="I1530" s="0" t="n">
        <v>8</v>
      </c>
      <c r="J1530" s="0" t="n">
        <v>17</v>
      </c>
      <c r="K1530" s="0" t="n">
        <v>275</v>
      </c>
      <c r="L1530" s="0" t="n">
        <v>46</v>
      </c>
      <c r="M1530" s="0" t="n">
        <v>7</v>
      </c>
      <c r="N1530" s="11" t="n">
        <v>0.05</v>
      </c>
      <c r="O1530" s="12" t="n">
        <v>1254.24</v>
      </c>
      <c r="P1530" s="12" t="n">
        <v>2787.2</v>
      </c>
      <c r="Q1530" s="12" t="n">
        <f aca="false">M1530*P1530*(1-N1530)</f>
        <v>18534.88</v>
      </c>
      <c r="R1530" s="12" t="n">
        <f aca="false">M1530*O1530</f>
        <v>8779.68</v>
      </c>
      <c r="S1530" s="12" t="n">
        <f aca="false">Q1530-R1530</f>
        <v>9755.2</v>
      </c>
      <c r="T1530" s="11" t="n">
        <f aca="false">IFERROR(S1530/Q1530,0)</f>
        <v>0.526315789473684</v>
      </c>
      <c r="U1530" s="13" t="n">
        <f aca="false">F1530-E1530</f>
        <v>4</v>
      </c>
      <c r="V1530" s="13" t="n">
        <f aca="false">G1530-F1530</f>
        <v>3</v>
      </c>
      <c r="W1530" s="13" t="n">
        <f aca="false">G1530-E1530</f>
        <v>7</v>
      </c>
      <c r="X1530" s="10" t="n">
        <f aca="false">YEAR(E1530)</f>
        <v>2018</v>
      </c>
      <c r="Y1530" s="0" t="str">
        <f aca="false">TEXT(E1530,"yyyy-mm")</f>
        <v>2018-11</v>
      </c>
      <c r="Z1530" s="0" t="str">
        <f aca="false">"Q"&amp;ROUNDUP(MONTH(E1530)/3,0)&amp;"-"&amp;YEAR(E1530)</f>
        <v>Q4-2018</v>
      </c>
    </row>
    <row r="1531" customFormat="false" ht="14.25" hidden="false" customHeight="false" outlineLevel="0" collapsed="false">
      <c r="A1531" s="0" t="s">
        <v>1573</v>
      </c>
      <c r="B1531" s="0" t="s">
        <v>34</v>
      </c>
      <c r="C1531" s="0" t="s">
        <v>39</v>
      </c>
      <c r="D1531" s="9" t="n">
        <v>43300</v>
      </c>
      <c r="E1531" s="9" t="n">
        <v>43433</v>
      </c>
      <c r="F1531" s="9" t="n">
        <v>43459</v>
      </c>
      <c r="G1531" s="9" t="n">
        <v>43462</v>
      </c>
      <c r="H1531" s="10" t="s">
        <v>36</v>
      </c>
      <c r="I1531" s="0" t="n">
        <v>9</v>
      </c>
      <c r="J1531" s="0" t="n">
        <v>41</v>
      </c>
      <c r="K1531" s="0" t="n">
        <v>143</v>
      </c>
      <c r="L1531" s="0" t="n">
        <v>34</v>
      </c>
      <c r="M1531" s="0" t="n">
        <v>1</v>
      </c>
      <c r="N1531" s="11" t="n">
        <v>0.05</v>
      </c>
      <c r="O1531" s="12" t="n">
        <v>563.81</v>
      </c>
      <c r="P1531" s="12" t="n">
        <v>1025.1</v>
      </c>
      <c r="Q1531" s="12" t="n">
        <f aca="false">M1531*P1531*(1-N1531)</f>
        <v>973.845</v>
      </c>
      <c r="R1531" s="12" t="n">
        <f aca="false">M1531*O1531</f>
        <v>563.81</v>
      </c>
      <c r="S1531" s="12" t="n">
        <f aca="false">Q1531-R1531</f>
        <v>410.035</v>
      </c>
      <c r="T1531" s="11" t="n">
        <f aca="false">IFERROR(S1531/Q1531,0)</f>
        <v>0.421047497291663</v>
      </c>
      <c r="U1531" s="13" t="n">
        <f aca="false">F1531-E1531</f>
        <v>26</v>
      </c>
      <c r="V1531" s="13" t="n">
        <f aca="false">G1531-F1531</f>
        <v>3</v>
      </c>
      <c r="W1531" s="13" t="n">
        <f aca="false">G1531-E1531</f>
        <v>29</v>
      </c>
      <c r="X1531" s="10" t="n">
        <f aca="false">YEAR(E1531)</f>
        <v>2018</v>
      </c>
      <c r="Y1531" s="0" t="str">
        <f aca="false">TEXT(E1531,"yyyy-mm")</f>
        <v>2018-11</v>
      </c>
      <c r="Z1531" s="0" t="str">
        <f aca="false">"Q"&amp;ROUNDUP(MONTH(E1531)/3,0)&amp;"-"&amp;YEAR(E1531)</f>
        <v>Q4-2018</v>
      </c>
    </row>
    <row r="1532" customFormat="false" ht="14.25" hidden="false" customHeight="false" outlineLevel="0" collapsed="false">
      <c r="A1532" s="0" t="s">
        <v>1574</v>
      </c>
      <c r="B1532" s="0" t="s">
        <v>38</v>
      </c>
      <c r="C1532" s="0" t="s">
        <v>35</v>
      </c>
      <c r="D1532" s="9" t="n">
        <v>43300</v>
      </c>
      <c r="E1532" s="9" t="n">
        <v>43433</v>
      </c>
      <c r="F1532" s="9" t="n">
        <v>43452</v>
      </c>
      <c r="G1532" s="9" t="n">
        <v>43458</v>
      </c>
      <c r="H1532" s="10" t="s">
        <v>36</v>
      </c>
      <c r="I1532" s="0" t="n">
        <v>19</v>
      </c>
      <c r="J1532" s="0" t="n">
        <v>4</v>
      </c>
      <c r="K1532" s="0" t="n">
        <v>209</v>
      </c>
      <c r="L1532" s="0" t="n">
        <v>17</v>
      </c>
      <c r="M1532" s="0" t="n">
        <v>3</v>
      </c>
      <c r="N1532" s="11" t="n">
        <v>0.3</v>
      </c>
      <c r="O1532" s="12" t="n">
        <v>2900.43</v>
      </c>
      <c r="P1532" s="12" t="n">
        <v>3919.5</v>
      </c>
      <c r="Q1532" s="12" t="n">
        <f aca="false">M1532*P1532*(1-N1532)</f>
        <v>8230.95</v>
      </c>
      <c r="R1532" s="12" t="n">
        <f aca="false">M1532*O1532</f>
        <v>8701.29</v>
      </c>
      <c r="S1532" s="12" t="n">
        <f aca="false">Q1532-R1532</f>
        <v>-470.34</v>
      </c>
      <c r="T1532" s="11" t="n">
        <f aca="false">IFERROR(S1532/Q1532,0)</f>
        <v>-0.0571428571428572</v>
      </c>
      <c r="U1532" s="13" t="n">
        <f aca="false">F1532-E1532</f>
        <v>19</v>
      </c>
      <c r="V1532" s="13" t="n">
        <f aca="false">G1532-F1532</f>
        <v>6</v>
      </c>
      <c r="W1532" s="13" t="n">
        <f aca="false">G1532-E1532</f>
        <v>25</v>
      </c>
      <c r="X1532" s="10" t="n">
        <f aca="false">YEAR(E1532)</f>
        <v>2018</v>
      </c>
      <c r="Y1532" s="0" t="str">
        <f aca="false">TEXT(E1532,"yyyy-mm")</f>
        <v>2018-11</v>
      </c>
      <c r="Z1532" s="0" t="str">
        <f aca="false">"Q"&amp;ROUNDUP(MONTH(E1532)/3,0)&amp;"-"&amp;YEAR(E1532)</f>
        <v>Q4-2018</v>
      </c>
    </row>
    <row r="1533" customFormat="false" ht="14.25" hidden="false" customHeight="false" outlineLevel="0" collapsed="false">
      <c r="A1533" s="0" t="s">
        <v>1575</v>
      </c>
      <c r="B1533" s="0" t="s">
        <v>38</v>
      </c>
      <c r="C1533" s="0" t="s">
        <v>79</v>
      </c>
      <c r="D1533" s="9" t="n">
        <v>43300</v>
      </c>
      <c r="E1533" s="9" t="n">
        <v>43433</v>
      </c>
      <c r="F1533" s="9" t="n">
        <v>43458</v>
      </c>
      <c r="G1533" s="9" t="n">
        <v>43463</v>
      </c>
      <c r="H1533" s="10" t="s">
        <v>36</v>
      </c>
      <c r="I1533" s="0" t="n">
        <v>14</v>
      </c>
      <c r="J1533" s="0" t="n">
        <v>5</v>
      </c>
      <c r="K1533" s="0" t="n">
        <v>60</v>
      </c>
      <c r="L1533" s="0" t="n">
        <v>17</v>
      </c>
      <c r="M1533" s="0" t="n">
        <v>5</v>
      </c>
      <c r="N1533" s="11" t="n">
        <v>0.2</v>
      </c>
      <c r="O1533" s="12" t="n">
        <v>1597.28</v>
      </c>
      <c r="P1533" s="12" t="n">
        <v>3993.2</v>
      </c>
      <c r="Q1533" s="12" t="n">
        <f aca="false">M1533*P1533*(1-N1533)</f>
        <v>15972.8</v>
      </c>
      <c r="R1533" s="12" t="n">
        <f aca="false">M1533*O1533</f>
        <v>7986.4</v>
      </c>
      <c r="S1533" s="12" t="n">
        <f aca="false">Q1533-R1533</f>
        <v>7986.4</v>
      </c>
      <c r="T1533" s="11" t="n">
        <f aca="false">IFERROR(S1533/Q1533,0)</f>
        <v>0.5</v>
      </c>
      <c r="U1533" s="13" t="n">
        <f aca="false">F1533-E1533</f>
        <v>25</v>
      </c>
      <c r="V1533" s="13" t="n">
        <f aca="false">G1533-F1533</f>
        <v>5</v>
      </c>
      <c r="W1533" s="13" t="n">
        <f aca="false">G1533-E1533</f>
        <v>30</v>
      </c>
      <c r="X1533" s="10" t="n">
        <f aca="false">YEAR(E1533)</f>
        <v>2018</v>
      </c>
      <c r="Y1533" s="0" t="str">
        <f aca="false">TEXT(E1533,"yyyy-mm")</f>
        <v>2018-11</v>
      </c>
      <c r="Z1533" s="0" t="str">
        <f aca="false">"Q"&amp;ROUNDUP(MONTH(E1533)/3,0)&amp;"-"&amp;YEAR(E1533)</f>
        <v>Q4-2018</v>
      </c>
    </row>
    <row r="1534" customFormat="false" ht="14.25" hidden="false" customHeight="false" outlineLevel="0" collapsed="false">
      <c r="A1534" s="0" t="s">
        <v>1576</v>
      </c>
      <c r="B1534" s="0" t="s">
        <v>38</v>
      </c>
      <c r="C1534" s="0" t="s">
        <v>35</v>
      </c>
      <c r="D1534" s="9" t="n">
        <v>43300</v>
      </c>
      <c r="E1534" s="9" t="n">
        <v>43434</v>
      </c>
      <c r="F1534" s="9" t="n">
        <v>43461</v>
      </c>
      <c r="G1534" s="9" t="n">
        <v>43464</v>
      </c>
      <c r="H1534" s="10" t="s">
        <v>36</v>
      </c>
      <c r="I1534" s="0" t="n">
        <v>16</v>
      </c>
      <c r="J1534" s="0" t="n">
        <v>36</v>
      </c>
      <c r="K1534" s="0" t="n">
        <v>246</v>
      </c>
      <c r="L1534" s="0" t="n">
        <v>29</v>
      </c>
      <c r="M1534" s="0" t="n">
        <v>5</v>
      </c>
      <c r="N1534" s="11" t="n">
        <v>0.15</v>
      </c>
      <c r="O1534" s="12" t="n">
        <v>4251.08</v>
      </c>
      <c r="P1534" s="12" t="n">
        <v>6344.9</v>
      </c>
      <c r="Q1534" s="12" t="n">
        <f aca="false">M1534*P1534*(1-N1534)</f>
        <v>26965.825</v>
      </c>
      <c r="R1534" s="12" t="n">
        <f aca="false">M1534*O1534</f>
        <v>21255.4</v>
      </c>
      <c r="S1534" s="12" t="n">
        <f aca="false">Q1534-R1534</f>
        <v>5710.425</v>
      </c>
      <c r="T1534" s="11" t="n">
        <f aca="false">IFERROR(S1534/Q1534,0)</f>
        <v>0.211765262141989</v>
      </c>
      <c r="U1534" s="13" t="n">
        <f aca="false">F1534-E1534</f>
        <v>27</v>
      </c>
      <c r="V1534" s="13" t="n">
        <f aca="false">G1534-F1534</f>
        <v>3</v>
      </c>
      <c r="W1534" s="13" t="n">
        <f aca="false">G1534-E1534</f>
        <v>30</v>
      </c>
      <c r="X1534" s="10" t="n">
        <f aca="false">YEAR(E1534)</f>
        <v>2018</v>
      </c>
      <c r="Y1534" s="0" t="str">
        <f aca="false">TEXT(E1534,"yyyy-mm")</f>
        <v>2018-11</v>
      </c>
      <c r="Z1534" s="0" t="str">
        <f aca="false">"Q"&amp;ROUNDUP(MONTH(E1534)/3,0)&amp;"-"&amp;YEAR(E1534)</f>
        <v>Q4-2018</v>
      </c>
    </row>
    <row r="1535" customFormat="false" ht="14.25" hidden="false" customHeight="false" outlineLevel="0" collapsed="false">
      <c r="A1535" s="0" t="s">
        <v>1577</v>
      </c>
      <c r="B1535" s="0" t="s">
        <v>38</v>
      </c>
      <c r="C1535" s="0" t="s">
        <v>79</v>
      </c>
      <c r="D1535" s="9" t="n">
        <v>43300</v>
      </c>
      <c r="E1535" s="9" t="n">
        <v>43434</v>
      </c>
      <c r="F1535" s="9" t="n">
        <v>43450</v>
      </c>
      <c r="G1535" s="9" t="n">
        <v>43456</v>
      </c>
      <c r="H1535" s="10" t="s">
        <v>36</v>
      </c>
      <c r="I1535" s="0" t="n">
        <v>16</v>
      </c>
      <c r="J1535" s="0" t="n">
        <v>11</v>
      </c>
      <c r="K1535" s="0" t="n">
        <v>78</v>
      </c>
      <c r="L1535" s="0" t="n">
        <v>18</v>
      </c>
      <c r="M1535" s="0" t="n">
        <v>1</v>
      </c>
      <c r="N1535" s="11" t="n">
        <v>0.075</v>
      </c>
      <c r="O1535" s="12" t="n">
        <v>898.87</v>
      </c>
      <c r="P1535" s="12" t="n">
        <v>1152.4</v>
      </c>
      <c r="Q1535" s="12" t="n">
        <f aca="false">M1535*P1535*(1-N1535)</f>
        <v>1065.97</v>
      </c>
      <c r="R1535" s="12" t="n">
        <f aca="false">M1535*O1535</f>
        <v>898.87</v>
      </c>
      <c r="S1535" s="12" t="n">
        <f aca="false">Q1535-R1535</f>
        <v>167.1</v>
      </c>
      <c r="T1535" s="11" t="n">
        <f aca="false">IFERROR(S1535/Q1535,0)</f>
        <v>0.156758632982167</v>
      </c>
      <c r="U1535" s="13" t="n">
        <f aca="false">F1535-E1535</f>
        <v>16</v>
      </c>
      <c r="V1535" s="13" t="n">
        <f aca="false">G1535-F1535</f>
        <v>6</v>
      </c>
      <c r="W1535" s="13" t="n">
        <f aca="false">G1535-E1535</f>
        <v>22</v>
      </c>
      <c r="X1535" s="10" t="n">
        <f aca="false">YEAR(E1535)</f>
        <v>2018</v>
      </c>
      <c r="Y1535" s="0" t="str">
        <f aca="false">TEXT(E1535,"yyyy-mm")</f>
        <v>2018-11</v>
      </c>
      <c r="Z1535" s="0" t="str">
        <f aca="false">"Q"&amp;ROUNDUP(MONTH(E1535)/3,0)&amp;"-"&amp;YEAR(E1535)</f>
        <v>Q4-2018</v>
      </c>
    </row>
    <row r="1536" customFormat="false" ht="14.25" hidden="false" customHeight="false" outlineLevel="0" collapsed="false">
      <c r="A1536" s="0" t="s">
        <v>1578</v>
      </c>
      <c r="B1536" s="0" t="s">
        <v>34</v>
      </c>
      <c r="C1536" s="0" t="s">
        <v>35</v>
      </c>
      <c r="D1536" s="9" t="n">
        <v>43300</v>
      </c>
      <c r="E1536" s="9" t="n">
        <v>43434</v>
      </c>
      <c r="F1536" s="9" t="n">
        <v>43460</v>
      </c>
      <c r="G1536" s="9" t="n">
        <v>43470</v>
      </c>
      <c r="H1536" s="10" t="s">
        <v>36</v>
      </c>
      <c r="I1536" s="0" t="n">
        <v>4</v>
      </c>
      <c r="J1536" s="0" t="n">
        <v>19</v>
      </c>
      <c r="K1536" s="0" t="n">
        <v>218</v>
      </c>
      <c r="L1536" s="0" t="n">
        <v>44</v>
      </c>
      <c r="M1536" s="0" t="n">
        <v>8</v>
      </c>
      <c r="N1536" s="11" t="n">
        <v>0.05</v>
      </c>
      <c r="O1536" s="12" t="n">
        <v>2675.44</v>
      </c>
      <c r="P1536" s="12" t="n">
        <v>3993.2</v>
      </c>
      <c r="Q1536" s="12" t="n">
        <f aca="false">M1536*P1536*(1-N1536)</f>
        <v>30348.32</v>
      </c>
      <c r="R1536" s="12" t="n">
        <f aca="false">M1536*O1536</f>
        <v>21403.52</v>
      </c>
      <c r="S1536" s="12" t="n">
        <f aca="false">Q1536-R1536</f>
        <v>8944.8</v>
      </c>
      <c r="T1536" s="11" t="n">
        <f aca="false">IFERROR(S1536/Q1536,0)</f>
        <v>0.294737896529363</v>
      </c>
      <c r="U1536" s="13" t="n">
        <f aca="false">F1536-E1536</f>
        <v>26</v>
      </c>
      <c r="V1536" s="13" t="n">
        <f aca="false">G1536-F1536</f>
        <v>10</v>
      </c>
      <c r="W1536" s="13" t="n">
        <f aca="false">G1536-E1536</f>
        <v>36</v>
      </c>
      <c r="X1536" s="10" t="n">
        <f aca="false">YEAR(E1536)</f>
        <v>2018</v>
      </c>
      <c r="Y1536" s="0" t="str">
        <f aca="false">TEXT(E1536,"yyyy-mm")</f>
        <v>2018-11</v>
      </c>
      <c r="Z1536" s="0" t="str">
        <f aca="false">"Q"&amp;ROUNDUP(MONTH(E1536)/3,0)&amp;"-"&amp;YEAR(E1536)</f>
        <v>Q4-2018</v>
      </c>
    </row>
    <row r="1537" customFormat="false" ht="14.25" hidden="false" customHeight="false" outlineLevel="0" collapsed="false">
      <c r="A1537" s="0" t="s">
        <v>1579</v>
      </c>
      <c r="B1537" s="0" t="s">
        <v>41</v>
      </c>
      <c r="C1537" s="0" t="s">
        <v>46</v>
      </c>
      <c r="D1537" s="9" t="n">
        <v>43300</v>
      </c>
      <c r="E1537" s="9" t="n">
        <v>43434</v>
      </c>
      <c r="F1537" s="9" t="n">
        <v>43455</v>
      </c>
      <c r="G1537" s="9" t="n">
        <v>43461</v>
      </c>
      <c r="H1537" s="10" t="s">
        <v>36</v>
      </c>
      <c r="I1537" s="0" t="n">
        <v>23</v>
      </c>
      <c r="J1537" s="0" t="n">
        <v>39</v>
      </c>
      <c r="K1537" s="0" t="n">
        <v>313</v>
      </c>
      <c r="L1537" s="0" t="n">
        <v>18</v>
      </c>
      <c r="M1537" s="0" t="n">
        <v>2</v>
      </c>
      <c r="N1537" s="11" t="n">
        <v>0.1</v>
      </c>
      <c r="O1537" s="12" t="n">
        <v>182.24</v>
      </c>
      <c r="P1537" s="12" t="n">
        <v>268</v>
      </c>
      <c r="Q1537" s="12" t="n">
        <f aca="false">M1537*P1537*(1-N1537)</f>
        <v>482.4</v>
      </c>
      <c r="R1537" s="12" t="n">
        <f aca="false">M1537*O1537</f>
        <v>364.48</v>
      </c>
      <c r="S1537" s="12" t="n">
        <f aca="false">Q1537-R1537</f>
        <v>117.92</v>
      </c>
      <c r="T1537" s="11" t="n">
        <f aca="false">IFERROR(S1537/Q1537,0)</f>
        <v>0.244444444444444</v>
      </c>
      <c r="U1537" s="13" t="n">
        <f aca="false">F1537-E1537</f>
        <v>21</v>
      </c>
      <c r="V1537" s="13" t="n">
        <f aca="false">G1537-F1537</f>
        <v>6</v>
      </c>
      <c r="W1537" s="13" t="n">
        <f aca="false">G1537-E1537</f>
        <v>27</v>
      </c>
      <c r="X1537" s="10" t="n">
        <f aca="false">YEAR(E1537)</f>
        <v>2018</v>
      </c>
      <c r="Y1537" s="0" t="str">
        <f aca="false">TEXT(E1537,"yyyy-mm")</f>
        <v>2018-11</v>
      </c>
      <c r="Z1537" s="0" t="str">
        <f aca="false">"Q"&amp;ROUNDUP(MONTH(E1537)/3,0)&amp;"-"&amp;YEAR(E1537)</f>
        <v>Q4-2018</v>
      </c>
    </row>
    <row r="1538" customFormat="false" ht="14.25" hidden="false" customHeight="false" outlineLevel="0" collapsed="false">
      <c r="A1538" s="0" t="s">
        <v>1580</v>
      </c>
      <c r="B1538" s="0" t="s">
        <v>43</v>
      </c>
      <c r="C1538" s="0" t="s">
        <v>39</v>
      </c>
      <c r="D1538" s="9" t="n">
        <v>43300</v>
      </c>
      <c r="E1538" s="9" t="n">
        <v>43434</v>
      </c>
      <c r="F1538" s="9" t="n">
        <v>43443</v>
      </c>
      <c r="G1538" s="9" t="n">
        <v>43444</v>
      </c>
      <c r="H1538" s="10" t="s">
        <v>36</v>
      </c>
      <c r="I1538" s="0" t="n">
        <v>28</v>
      </c>
      <c r="J1538" s="0" t="n">
        <v>11</v>
      </c>
      <c r="K1538" s="0" t="n">
        <v>203</v>
      </c>
      <c r="L1538" s="0" t="n">
        <v>35</v>
      </c>
      <c r="M1538" s="0" t="n">
        <v>4</v>
      </c>
      <c r="N1538" s="11" t="n">
        <v>0.075</v>
      </c>
      <c r="O1538" s="12" t="n">
        <v>3610.56</v>
      </c>
      <c r="P1538" s="12" t="n">
        <v>5232.7</v>
      </c>
      <c r="Q1538" s="12" t="n">
        <f aca="false">M1538*P1538*(1-N1538)</f>
        <v>19360.99</v>
      </c>
      <c r="R1538" s="12" t="n">
        <f aca="false">M1538*O1538</f>
        <v>14442.24</v>
      </c>
      <c r="S1538" s="12" t="n">
        <f aca="false">Q1538-R1538</f>
        <v>4918.75</v>
      </c>
      <c r="T1538" s="11" t="n">
        <f aca="false">IFERROR(S1538/Q1538,0)</f>
        <v>0.25405467385707</v>
      </c>
      <c r="U1538" s="13" t="n">
        <f aca="false">F1538-E1538</f>
        <v>9</v>
      </c>
      <c r="V1538" s="13" t="n">
        <f aca="false">G1538-F1538</f>
        <v>1</v>
      </c>
      <c r="W1538" s="13" t="n">
        <f aca="false">G1538-E1538</f>
        <v>10</v>
      </c>
      <c r="X1538" s="10" t="n">
        <f aca="false">YEAR(E1538)</f>
        <v>2018</v>
      </c>
      <c r="Y1538" s="0" t="str">
        <f aca="false">TEXT(E1538,"yyyy-mm")</f>
        <v>2018-11</v>
      </c>
      <c r="Z1538" s="0" t="str">
        <f aca="false">"Q"&amp;ROUNDUP(MONTH(E1538)/3,0)&amp;"-"&amp;YEAR(E1538)</f>
        <v>Q4-2018</v>
      </c>
    </row>
    <row r="1539" customFormat="false" ht="14.25" hidden="false" customHeight="false" outlineLevel="0" collapsed="false">
      <c r="A1539" s="0" t="s">
        <v>1581</v>
      </c>
      <c r="B1539" s="0" t="s">
        <v>38</v>
      </c>
      <c r="C1539" s="0" t="s">
        <v>58</v>
      </c>
      <c r="D1539" s="9" t="n">
        <v>43300</v>
      </c>
      <c r="E1539" s="9" t="n">
        <v>43434</v>
      </c>
      <c r="F1539" s="9" t="n">
        <v>43459</v>
      </c>
      <c r="G1539" s="9" t="n">
        <v>43469</v>
      </c>
      <c r="H1539" s="10" t="s">
        <v>36</v>
      </c>
      <c r="I1539" s="0" t="n">
        <v>13</v>
      </c>
      <c r="J1539" s="0" t="n">
        <v>17</v>
      </c>
      <c r="K1539" s="0" t="n">
        <v>355</v>
      </c>
      <c r="L1539" s="0" t="n">
        <v>30</v>
      </c>
      <c r="M1539" s="0" t="n">
        <v>2</v>
      </c>
      <c r="N1539" s="11" t="n">
        <v>0.075</v>
      </c>
      <c r="O1539" s="12" t="n">
        <v>1430.05</v>
      </c>
      <c r="P1539" s="12" t="n">
        <v>2465.6</v>
      </c>
      <c r="Q1539" s="12" t="n">
        <f aca="false">M1539*P1539*(1-N1539)</f>
        <v>4561.36</v>
      </c>
      <c r="R1539" s="12" t="n">
        <f aca="false">M1539*O1539</f>
        <v>2860.1</v>
      </c>
      <c r="S1539" s="12" t="n">
        <f aca="false">Q1539-R1539</f>
        <v>1701.26</v>
      </c>
      <c r="T1539" s="11" t="n">
        <f aca="false">IFERROR(S1539/Q1539,0)</f>
        <v>0.372972096041532</v>
      </c>
      <c r="U1539" s="13" t="n">
        <f aca="false">F1539-E1539</f>
        <v>25</v>
      </c>
      <c r="V1539" s="13" t="n">
        <f aca="false">G1539-F1539</f>
        <v>10</v>
      </c>
      <c r="W1539" s="13" t="n">
        <f aca="false">G1539-E1539</f>
        <v>35</v>
      </c>
      <c r="X1539" s="10" t="n">
        <f aca="false">YEAR(E1539)</f>
        <v>2018</v>
      </c>
      <c r="Y1539" s="0" t="str">
        <f aca="false">TEXT(E1539,"yyyy-mm")</f>
        <v>2018-11</v>
      </c>
      <c r="Z1539" s="0" t="str">
        <f aca="false">"Q"&amp;ROUNDUP(MONTH(E1539)/3,0)&amp;"-"&amp;YEAR(E1539)</f>
        <v>Q4-2018</v>
      </c>
    </row>
    <row r="1540" customFormat="false" ht="14.25" hidden="false" customHeight="false" outlineLevel="0" collapsed="false">
      <c r="A1540" s="0" t="s">
        <v>1582</v>
      </c>
      <c r="B1540" s="0" t="s">
        <v>41</v>
      </c>
      <c r="C1540" s="0" t="s">
        <v>39</v>
      </c>
      <c r="D1540" s="9" t="n">
        <v>43300</v>
      </c>
      <c r="E1540" s="9" t="n">
        <v>43434</v>
      </c>
      <c r="F1540" s="9" t="n">
        <v>43461</v>
      </c>
      <c r="G1540" s="9" t="n">
        <v>43469</v>
      </c>
      <c r="H1540" s="10" t="s">
        <v>36</v>
      </c>
      <c r="I1540" s="0" t="n">
        <v>23</v>
      </c>
      <c r="J1540" s="0" t="n">
        <v>14</v>
      </c>
      <c r="K1540" s="0" t="n">
        <v>138</v>
      </c>
      <c r="L1540" s="0" t="n">
        <v>16</v>
      </c>
      <c r="M1540" s="0" t="n">
        <v>1</v>
      </c>
      <c r="N1540" s="11" t="n">
        <v>0.15</v>
      </c>
      <c r="O1540" s="12" t="n">
        <v>437.91</v>
      </c>
      <c r="P1540" s="12" t="n">
        <v>1018.4</v>
      </c>
      <c r="Q1540" s="12" t="n">
        <f aca="false">M1540*P1540*(1-N1540)</f>
        <v>865.64</v>
      </c>
      <c r="R1540" s="12" t="n">
        <f aca="false">M1540*O1540</f>
        <v>437.91</v>
      </c>
      <c r="S1540" s="12" t="n">
        <f aca="false">Q1540-R1540</f>
        <v>427.73</v>
      </c>
      <c r="T1540" s="11" t="n">
        <f aca="false">IFERROR(S1540/Q1540,0)</f>
        <v>0.494119957488101</v>
      </c>
      <c r="U1540" s="13" t="n">
        <f aca="false">F1540-E1540</f>
        <v>27</v>
      </c>
      <c r="V1540" s="13" t="n">
        <f aca="false">G1540-F1540</f>
        <v>8</v>
      </c>
      <c r="W1540" s="13" t="n">
        <f aca="false">G1540-E1540</f>
        <v>35</v>
      </c>
      <c r="X1540" s="10" t="n">
        <f aca="false">YEAR(E1540)</f>
        <v>2018</v>
      </c>
      <c r="Y1540" s="0" t="str">
        <f aca="false">TEXT(E1540,"yyyy-mm")</f>
        <v>2018-11</v>
      </c>
      <c r="Z1540" s="0" t="str">
        <f aca="false">"Q"&amp;ROUNDUP(MONTH(E1540)/3,0)&amp;"-"&amp;YEAR(E1540)</f>
        <v>Q4-2018</v>
      </c>
    </row>
    <row r="1541" customFormat="false" ht="14.25" hidden="false" customHeight="false" outlineLevel="0" collapsed="false">
      <c r="A1541" s="0" t="s">
        <v>1583</v>
      </c>
      <c r="B1541" s="0" t="s">
        <v>41</v>
      </c>
      <c r="C1541" s="0" t="s">
        <v>35</v>
      </c>
      <c r="D1541" s="9" t="n">
        <v>43300</v>
      </c>
      <c r="E1541" s="9" t="n">
        <v>43435</v>
      </c>
      <c r="F1541" s="9" t="n">
        <v>43452</v>
      </c>
      <c r="G1541" s="9" t="n">
        <v>43461</v>
      </c>
      <c r="H1541" s="10" t="s">
        <v>36</v>
      </c>
      <c r="I1541" s="0" t="n">
        <v>23</v>
      </c>
      <c r="J1541" s="0" t="n">
        <v>25</v>
      </c>
      <c r="K1541" s="0" t="n">
        <v>230</v>
      </c>
      <c r="L1541" s="0" t="n">
        <v>40</v>
      </c>
      <c r="M1541" s="0" t="n">
        <v>1</v>
      </c>
      <c r="N1541" s="11" t="n">
        <v>0.4</v>
      </c>
      <c r="O1541" s="12" t="n">
        <v>2168.79</v>
      </c>
      <c r="P1541" s="12" t="n">
        <v>2613</v>
      </c>
      <c r="Q1541" s="12" t="n">
        <f aca="false">M1541*P1541*(1-N1541)</f>
        <v>1567.8</v>
      </c>
      <c r="R1541" s="12" t="n">
        <f aca="false">M1541*O1541</f>
        <v>2168.79</v>
      </c>
      <c r="S1541" s="12" t="n">
        <f aca="false">Q1541-R1541</f>
        <v>-600.99</v>
      </c>
      <c r="T1541" s="11" t="n">
        <f aca="false">IFERROR(S1541/Q1541,0)</f>
        <v>-0.383333333333333</v>
      </c>
      <c r="U1541" s="13" t="n">
        <f aca="false">F1541-E1541</f>
        <v>17</v>
      </c>
      <c r="V1541" s="13" t="n">
        <f aca="false">G1541-F1541</f>
        <v>9</v>
      </c>
      <c r="W1541" s="13" t="n">
        <f aca="false">G1541-E1541</f>
        <v>26</v>
      </c>
      <c r="X1541" s="10" t="n">
        <f aca="false">YEAR(E1541)</f>
        <v>2018</v>
      </c>
      <c r="Y1541" s="0" t="str">
        <f aca="false">TEXT(E1541,"yyyy-mm")</f>
        <v>2018-12</v>
      </c>
      <c r="Z1541" s="0" t="str">
        <f aca="false">"Q"&amp;ROUNDUP(MONTH(E1541)/3,0)&amp;"-"&amp;YEAR(E1541)</f>
        <v>Q4-2018</v>
      </c>
    </row>
    <row r="1542" customFormat="false" ht="14.25" hidden="false" customHeight="false" outlineLevel="0" collapsed="false">
      <c r="A1542" s="0" t="s">
        <v>1584</v>
      </c>
      <c r="B1542" s="0" t="s">
        <v>34</v>
      </c>
      <c r="C1542" s="0" t="s">
        <v>48</v>
      </c>
      <c r="D1542" s="9" t="n">
        <v>43300</v>
      </c>
      <c r="E1542" s="9" t="n">
        <v>43435</v>
      </c>
      <c r="F1542" s="9" t="n">
        <v>43445</v>
      </c>
      <c r="G1542" s="9" t="n">
        <v>43453</v>
      </c>
      <c r="H1542" s="10" t="s">
        <v>36</v>
      </c>
      <c r="I1542" s="0" t="n">
        <v>1</v>
      </c>
      <c r="J1542" s="0" t="n">
        <v>49</v>
      </c>
      <c r="K1542" s="0" t="n">
        <v>51</v>
      </c>
      <c r="L1542" s="0" t="n">
        <v>23</v>
      </c>
      <c r="M1542" s="0" t="n">
        <v>5</v>
      </c>
      <c r="N1542" s="11" t="n">
        <v>0.4</v>
      </c>
      <c r="O1542" s="12" t="n">
        <v>685.41</v>
      </c>
      <c r="P1542" s="12" t="n">
        <v>1038.5</v>
      </c>
      <c r="Q1542" s="12" t="n">
        <f aca="false">M1542*P1542*(1-N1542)</f>
        <v>3115.5</v>
      </c>
      <c r="R1542" s="12" t="n">
        <f aca="false">M1542*O1542</f>
        <v>3427.05</v>
      </c>
      <c r="S1542" s="12" t="n">
        <f aca="false">Q1542-R1542</f>
        <v>-311.55</v>
      </c>
      <c r="T1542" s="11" t="n">
        <f aca="false">IFERROR(S1542/Q1542,0)</f>
        <v>-0.0999999999999999</v>
      </c>
      <c r="U1542" s="13" t="n">
        <f aca="false">F1542-E1542</f>
        <v>10</v>
      </c>
      <c r="V1542" s="13" t="n">
        <f aca="false">G1542-F1542</f>
        <v>8</v>
      </c>
      <c r="W1542" s="13" t="n">
        <f aca="false">G1542-E1542</f>
        <v>18</v>
      </c>
      <c r="X1542" s="10" t="n">
        <f aca="false">YEAR(E1542)</f>
        <v>2018</v>
      </c>
      <c r="Y1542" s="0" t="str">
        <f aca="false">TEXT(E1542,"yyyy-mm")</f>
        <v>2018-12</v>
      </c>
      <c r="Z1542" s="0" t="str">
        <f aca="false">"Q"&amp;ROUNDUP(MONTH(E1542)/3,0)&amp;"-"&amp;YEAR(E1542)</f>
        <v>Q4-2018</v>
      </c>
    </row>
    <row r="1543" customFormat="false" ht="14.25" hidden="false" customHeight="false" outlineLevel="0" collapsed="false">
      <c r="A1543" s="0" t="s">
        <v>1585</v>
      </c>
      <c r="B1543" s="0" t="s">
        <v>38</v>
      </c>
      <c r="C1543" s="0" t="s">
        <v>46</v>
      </c>
      <c r="D1543" s="9" t="n">
        <v>43300</v>
      </c>
      <c r="E1543" s="9" t="n">
        <v>43435</v>
      </c>
      <c r="F1543" s="9" t="n">
        <v>43438</v>
      </c>
      <c r="G1543" s="9" t="n">
        <v>43446</v>
      </c>
      <c r="H1543" s="10" t="s">
        <v>36</v>
      </c>
      <c r="I1543" s="0" t="n">
        <v>15</v>
      </c>
      <c r="J1543" s="0" t="n">
        <v>34</v>
      </c>
      <c r="K1543" s="0" t="n">
        <v>272</v>
      </c>
      <c r="L1543" s="0" t="n">
        <v>15</v>
      </c>
      <c r="M1543" s="0" t="n">
        <v>6</v>
      </c>
      <c r="N1543" s="11" t="n">
        <v>0.05</v>
      </c>
      <c r="O1543" s="12" t="n">
        <v>1043.19</v>
      </c>
      <c r="P1543" s="12" t="n">
        <v>2318.2</v>
      </c>
      <c r="Q1543" s="12" t="n">
        <f aca="false">M1543*P1543*(1-N1543)</f>
        <v>13213.74</v>
      </c>
      <c r="R1543" s="12" t="n">
        <f aca="false">M1543*O1543</f>
        <v>6259.14</v>
      </c>
      <c r="S1543" s="12" t="n">
        <f aca="false">Q1543-R1543</f>
        <v>6954.6</v>
      </c>
      <c r="T1543" s="11" t="n">
        <f aca="false">IFERROR(S1543/Q1543,0)</f>
        <v>0.526315789473684</v>
      </c>
      <c r="U1543" s="13" t="n">
        <f aca="false">F1543-E1543</f>
        <v>3</v>
      </c>
      <c r="V1543" s="13" t="n">
        <f aca="false">G1543-F1543</f>
        <v>8</v>
      </c>
      <c r="W1543" s="13" t="n">
        <f aca="false">G1543-E1543</f>
        <v>11</v>
      </c>
      <c r="X1543" s="10" t="n">
        <f aca="false">YEAR(E1543)</f>
        <v>2018</v>
      </c>
      <c r="Y1543" s="0" t="str">
        <f aca="false">TEXT(E1543,"yyyy-mm")</f>
        <v>2018-12</v>
      </c>
      <c r="Z1543" s="0" t="str">
        <f aca="false">"Q"&amp;ROUNDUP(MONTH(E1543)/3,0)&amp;"-"&amp;YEAR(E1543)</f>
        <v>Q4-2018</v>
      </c>
    </row>
    <row r="1544" customFormat="false" ht="14.25" hidden="false" customHeight="false" outlineLevel="0" collapsed="false">
      <c r="A1544" s="0" t="s">
        <v>1586</v>
      </c>
      <c r="B1544" s="0" t="s">
        <v>38</v>
      </c>
      <c r="C1544" s="0" t="s">
        <v>46</v>
      </c>
      <c r="D1544" s="9" t="n">
        <v>43400</v>
      </c>
      <c r="E1544" s="9" t="n">
        <v>43435</v>
      </c>
      <c r="F1544" s="9" t="n">
        <v>43458</v>
      </c>
      <c r="G1544" s="9" t="n">
        <v>43463</v>
      </c>
      <c r="H1544" s="10" t="s">
        <v>36</v>
      </c>
      <c r="I1544" s="0" t="n">
        <v>15</v>
      </c>
      <c r="J1544" s="0" t="n">
        <v>42</v>
      </c>
      <c r="K1544" s="0" t="n">
        <v>263</v>
      </c>
      <c r="L1544" s="0" t="n">
        <v>46</v>
      </c>
      <c r="M1544" s="0" t="n">
        <v>2</v>
      </c>
      <c r="N1544" s="11" t="n">
        <v>0.075</v>
      </c>
      <c r="O1544" s="12" t="n">
        <v>865.77</v>
      </c>
      <c r="P1544" s="12" t="n">
        <v>1219.4</v>
      </c>
      <c r="Q1544" s="12" t="n">
        <f aca="false">M1544*P1544*(1-N1544)</f>
        <v>2255.89</v>
      </c>
      <c r="R1544" s="12" t="n">
        <f aca="false">M1544*O1544</f>
        <v>1731.54</v>
      </c>
      <c r="S1544" s="12" t="n">
        <f aca="false">Q1544-R1544</f>
        <v>524.35</v>
      </c>
      <c r="T1544" s="11" t="n">
        <f aca="false">IFERROR(S1544/Q1544,0)</f>
        <v>0.232435978704636</v>
      </c>
      <c r="U1544" s="13" t="n">
        <f aca="false">F1544-E1544</f>
        <v>23</v>
      </c>
      <c r="V1544" s="13" t="n">
        <f aca="false">G1544-F1544</f>
        <v>5</v>
      </c>
      <c r="W1544" s="13" t="n">
        <f aca="false">G1544-E1544</f>
        <v>28</v>
      </c>
      <c r="X1544" s="10" t="n">
        <f aca="false">YEAR(E1544)</f>
        <v>2018</v>
      </c>
      <c r="Y1544" s="0" t="str">
        <f aca="false">TEXT(E1544,"yyyy-mm")</f>
        <v>2018-12</v>
      </c>
      <c r="Z1544" s="0" t="str">
        <f aca="false">"Q"&amp;ROUNDUP(MONTH(E1544)/3,0)&amp;"-"&amp;YEAR(E1544)</f>
        <v>Q4-2018</v>
      </c>
    </row>
    <row r="1545" customFormat="false" ht="14.25" hidden="false" customHeight="false" outlineLevel="0" collapsed="false">
      <c r="A1545" s="0" t="s">
        <v>1587</v>
      </c>
      <c r="B1545" s="0" t="s">
        <v>34</v>
      </c>
      <c r="C1545" s="0" t="s">
        <v>46</v>
      </c>
      <c r="D1545" s="9" t="n">
        <v>43300</v>
      </c>
      <c r="E1545" s="9" t="n">
        <v>43435</v>
      </c>
      <c r="F1545" s="9" t="n">
        <v>43448</v>
      </c>
      <c r="G1545" s="9" t="n">
        <v>43455</v>
      </c>
      <c r="H1545" s="10" t="s">
        <v>36</v>
      </c>
      <c r="I1545" s="0" t="n">
        <v>6</v>
      </c>
      <c r="J1545" s="0" t="n">
        <v>24</v>
      </c>
      <c r="K1545" s="0" t="n">
        <v>321</v>
      </c>
      <c r="L1545" s="0" t="n">
        <v>11</v>
      </c>
      <c r="M1545" s="0" t="n">
        <v>2</v>
      </c>
      <c r="N1545" s="11" t="n">
        <v>0.15</v>
      </c>
      <c r="O1545" s="12" t="n">
        <v>2334.82</v>
      </c>
      <c r="P1545" s="12" t="n">
        <v>5306.4</v>
      </c>
      <c r="Q1545" s="12" t="n">
        <f aca="false">M1545*P1545*(1-N1545)</f>
        <v>9020.88</v>
      </c>
      <c r="R1545" s="12" t="n">
        <f aca="false">M1545*O1545</f>
        <v>4669.64</v>
      </c>
      <c r="S1545" s="12" t="n">
        <f aca="false">Q1545-R1545</f>
        <v>4351.24</v>
      </c>
      <c r="T1545" s="11" t="n">
        <f aca="false">IFERROR(S1545/Q1545,0)</f>
        <v>0.482352054345031</v>
      </c>
      <c r="U1545" s="13" t="n">
        <f aca="false">F1545-E1545</f>
        <v>13</v>
      </c>
      <c r="V1545" s="13" t="n">
        <f aca="false">G1545-F1545</f>
        <v>7</v>
      </c>
      <c r="W1545" s="13" t="n">
        <f aca="false">G1545-E1545</f>
        <v>20</v>
      </c>
      <c r="X1545" s="10" t="n">
        <f aca="false">YEAR(E1545)</f>
        <v>2018</v>
      </c>
      <c r="Y1545" s="0" t="str">
        <f aca="false">TEXT(E1545,"yyyy-mm")</f>
        <v>2018-12</v>
      </c>
      <c r="Z1545" s="0" t="str">
        <f aca="false">"Q"&amp;ROUNDUP(MONTH(E1545)/3,0)&amp;"-"&amp;YEAR(E1545)</f>
        <v>Q4-2018</v>
      </c>
    </row>
    <row r="1546" customFormat="false" ht="14.25" hidden="false" customHeight="false" outlineLevel="0" collapsed="false">
      <c r="A1546" s="0" t="s">
        <v>1588</v>
      </c>
      <c r="B1546" s="0" t="s">
        <v>34</v>
      </c>
      <c r="C1546" s="0" t="s">
        <v>46</v>
      </c>
      <c r="D1546" s="9" t="n">
        <v>43300</v>
      </c>
      <c r="E1546" s="9" t="n">
        <v>43436</v>
      </c>
      <c r="F1546" s="9" t="n">
        <v>43444</v>
      </c>
      <c r="G1546" s="9" t="n">
        <v>43453</v>
      </c>
      <c r="H1546" s="10" t="s">
        <v>36</v>
      </c>
      <c r="I1546" s="0" t="n">
        <v>11</v>
      </c>
      <c r="J1546" s="0" t="n">
        <v>17</v>
      </c>
      <c r="K1546" s="0" t="n">
        <v>301</v>
      </c>
      <c r="L1546" s="0" t="n">
        <v>33</v>
      </c>
      <c r="M1546" s="0" t="n">
        <v>6</v>
      </c>
      <c r="N1546" s="11" t="n">
        <v>0.05</v>
      </c>
      <c r="O1546" s="12" t="n">
        <v>1462.61</v>
      </c>
      <c r="P1546" s="12" t="n">
        <v>2479</v>
      </c>
      <c r="Q1546" s="12" t="n">
        <f aca="false">M1546*P1546*(1-N1546)</f>
        <v>14130.3</v>
      </c>
      <c r="R1546" s="12" t="n">
        <f aca="false">M1546*O1546</f>
        <v>8775.66</v>
      </c>
      <c r="S1546" s="12" t="n">
        <f aca="false">Q1546-R1546</f>
        <v>5354.64</v>
      </c>
      <c r="T1546" s="11" t="n">
        <f aca="false">IFERROR(S1546/Q1546,0)</f>
        <v>0.378947368421053</v>
      </c>
      <c r="U1546" s="13" t="n">
        <f aca="false">F1546-E1546</f>
        <v>8</v>
      </c>
      <c r="V1546" s="13" t="n">
        <f aca="false">G1546-F1546</f>
        <v>9</v>
      </c>
      <c r="W1546" s="13" t="n">
        <f aca="false">G1546-E1546</f>
        <v>17</v>
      </c>
      <c r="X1546" s="10" t="n">
        <f aca="false">YEAR(E1546)</f>
        <v>2018</v>
      </c>
      <c r="Y1546" s="0" t="str">
        <f aca="false">TEXT(E1546,"yyyy-mm")</f>
        <v>2018-12</v>
      </c>
      <c r="Z1546" s="0" t="str">
        <f aca="false">"Q"&amp;ROUNDUP(MONTH(E1546)/3,0)&amp;"-"&amp;YEAR(E1546)</f>
        <v>Q4-2018</v>
      </c>
    </row>
    <row r="1547" customFormat="false" ht="14.25" hidden="false" customHeight="false" outlineLevel="0" collapsed="false">
      <c r="A1547" s="0" t="s">
        <v>1589</v>
      </c>
      <c r="B1547" s="0" t="s">
        <v>43</v>
      </c>
      <c r="C1547" s="0" t="s">
        <v>35</v>
      </c>
      <c r="D1547" s="9" t="n">
        <v>43300</v>
      </c>
      <c r="E1547" s="9" t="n">
        <v>43436</v>
      </c>
      <c r="F1547" s="9" t="n">
        <v>43454</v>
      </c>
      <c r="G1547" s="9" t="n">
        <v>43461</v>
      </c>
      <c r="H1547" s="10" t="s">
        <v>36</v>
      </c>
      <c r="I1547" s="0" t="n">
        <v>28</v>
      </c>
      <c r="J1547" s="0" t="n">
        <v>44</v>
      </c>
      <c r="K1547" s="0" t="n">
        <v>244</v>
      </c>
      <c r="L1547" s="0" t="n">
        <v>36</v>
      </c>
      <c r="M1547" s="0" t="n">
        <v>8</v>
      </c>
      <c r="N1547" s="11" t="n">
        <v>0.1</v>
      </c>
      <c r="O1547" s="12" t="n">
        <v>186.8</v>
      </c>
      <c r="P1547" s="12" t="n">
        <v>227.8</v>
      </c>
      <c r="Q1547" s="12" t="n">
        <f aca="false">M1547*P1547*(1-N1547)</f>
        <v>1640.16</v>
      </c>
      <c r="R1547" s="12" t="n">
        <f aca="false">M1547*O1547</f>
        <v>1494.4</v>
      </c>
      <c r="S1547" s="12" t="n">
        <f aca="false">Q1547-R1547</f>
        <v>145.76</v>
      </c>
      <c r="T1547" s="11" t="n">
        <f aca="false">IFERROR(S1547/Q1547,0)</f>
        <v>0.08886937859721</v>
      </c>
      <c r="U1547" s="13" t="n">
        <f aca="false">F1547-E1547</f>
        <v>18</v>
      </c>
      <c r="V1547" s="13" t="n">
        <f aca="false">G1547-F1547</f>
        <v>7</v>
      </c>
      <c r="W1547" s="13" t="n">
        <f aca="false">G1547-E1547</f>
        <v>25</v>
      </c>
      <c r="X1547" s="10" t="n">
        <f aca="false">YEAR(E1547)</f>
        <v>2018</v>
      </c>
      <c r="Y1547" s="0" t="str">
        <f aca="false">TEXT(E1547,"yyyy-mm")</f>
        <v>2018-12</v>
      </c>
      <c r="Z1547" s="0" t="str">
        <f aca="false">"Q"&amp;ROUNDUP(MONTH(E1547)/3,0)&amp;"-"&amp;YEAR(E1547)</f>
        <v>Q4-2018</v>
      </c>
    </row>
    <row r="1548" customFormat="false" ht="14.25" hidden="false" customHeight="false" outlineLevel="0" collapsed="false">
      <c r="A1548" s="0" t="s">
        <v>1590</v>
      </c>
      <c r="B1548" s="0" t="s">
        <v>41</v>
      </c>
      <c r="C1548" s="0" t="s">
        <v>39</v>
      </c>
      <c r="D1548" s="9" t="n">
        <v>43300</v>
      </c>
      <c r="E1548" s="9" t="n">
        <v>43436</v>
      </c>
      <c r="F1548" s="9" t="n">
        <v>43448</v>
      </c>
      <c r="G1548" s="9" t="n">
        <v>43454</v>
      </c>
      <c r="H1548" s="10" t="s">
        <v>36</v>
      </c>
      <c r="I1548" s="0" t="n">
        <v>24</v>
      </c>
      <c r="J1548" s="0" t="n">
        <v>30</v>
      </c>
      <c r="K1548" s="0" t="n">
        <v>100</v>
      </c>
      <c r="L1548" s="0" t="n">
        <v>26</v>
      </c>
      <c r="M1548" s="0" t="n">
        <v>3</v>
      </c>
      <c r="N1548" s="11" t="n">
        <v>0.1</v>
      </c>
      <c r="O1548" s="12" t="n">
        <v>3498.41</v>
      </c>
      <c r="P1548" s="12" t="n">
        <v>5929.5</v>
      </c>
      <c r="Q1548" s="12" t="n">
        <f aca="false">M1548*P1548*(1-N1548)</f>
        <v>16009.65</v>
      </c>
      <c r="R1548" s="12" t="n">
        <f aca="false">M1548*O1548</f>
        <v>10495.23</v>
      </c>
      <c r="S1548" s="12" t="n">
        <f aca="false">Q1548-R1548</f>
        <v>5514.42</v>
      </c>
      <c r="T1548" s="11" t="n">
        <f aca="false">IFERROR(S1548/Q1548,0)</f>
        <v>0.344443507509533</v>
      </c>
      <c r="U1548" s="13" t="n">
        <f aca="false">F1548-E1548</f>
        <v>12</v>
      </c>
      <c r="V1548" s="13" t="n">
        <f aca="false">G1548-F1548</f>
        <v>6</v>
      </c>
      <c r="W1548" s="13" t="n">
        <f aca="false">G1548-E1548</f>
        <v>18</v>
      </c>
      <c r="X1548" s="10" t="n">
        <f aca="false">YEAR(E1548)</f>
        <v>2018</v>
      </c>
      <c r="Y1548" s="0" t="str">
        <f aca="false">TEXT(E1548,"yyyy-mm")</f>
        <v>2018-12</v>
      </c>
      <c r="Z1548" s="0" t="str">
        <f aca="false">"Q"&amp;ROUNDUP(MONTH(E1548)/3,0)&amp;"-"&amp;YEAR(E1548)</f>
        <v>Q4-2018</v>
      </c>
    </row>
    <row r="1549" customFormat="false" ht="14.25" hidden="false" customHeight="false" outlineLevel="0" collapsed="false">
      <c r="A1549" s="0" t="s">
        <v>1591</v>
      </c>
      <c r="B1549" s="0" t="s">
        <v>34</v>
      </c>
      <c r="C1549" s="0" t="s">
        <v>39</v>
      </c>
      <c r="D1549" s="9" t="n">
        <v>43300</v>
      </c>
      <c r="E1549" s="9" t="n">
        <v>43436</v>
      </c>
      <c r="F1549" s="9" t="n">
        <v>43456</v>
      </c>
      <c r="G1549" s="9" t="n">
        <v>43463</v>
      </c>
      <c r="H1549" s="10" t="s">
        <v>36</v>
      </c>
      <c r="I1549" s="0" t="n">
        <v>11</v>
      </c>
      <c r="J1549" s="0" t="n">
        <v>17</v>
      </c>
      <c r="K1549" s="0" t="n">
        <v>167</v>
      </c>
      <c r="L1549" s="0" t="n">
        <v>44</v>
      </c>
      <c r="M1549" s="0" t="n">
        <v>6</v>
      </c>
      <c r="N1549" s="11" t="n">
        <v>0.15</v>
      </c>
      <c r="O1549" s="12" t="n">
        <v>1175.45</v>
      </c>
      <c r="P1549" s="12" t="n">
        <v>1728.6</v>
      </c>
      <c r="Q1549" s="12" t="n">
        <f aca="false">M1549*P1549*(1-N1549)</f>
        <v>8815.86</v>
      </c>
      <c r="R1549" s="12" t="n">
        <f aca="false">M1549*O1549</f>
        <v>7052.7</v>
      </c>
      <c r="S1549" s="12" t="n">
        <f aca="false">Q1549-R1549</f>
        <v>1763.16</v>
      </c>
      <c r="T1549" s="11" t="n">
        <f aca="false">IFERROR(S1549/Q1549,0)</f>
        <v>0.199998638816859</v>
      </c>
      <c r="U1549" s="13" t="n">
        <f aca="false">F1549-E1549</f>
        <v>20</v>
      </c>
      <c r="V1549" s="13" t="n">
        <f aca="false">G1549-F1549</f>
        <v>7</v>
      </c>
      <c r="W1549" s="13" t="n">
        <f aca="false">G1549-E1549</f>
        <v>27</v>
      </c>
      <c r="X1549" s="10" t="n">
        <f aca="false">YEAR(E1549)</f>
        <v>2018</v>
      </c>
      <c r="Y1549" s="0" t="str">
        <f aca="false">TEXT(E1549,"yyyy-mm")</f>
        <v>2018-12</v>
      </c>
      <c r="Z1549" s="0" t="str">
        <f aca="false">"Q"&amp;ROUNDUP(MONTH(E1549)/3,0)&amp;"-"&amp;YEAR(E1549)</f>
        <v>Q4-2018</v>
      </c>
    </row>
    <row r="1550" customFormat="false" ht="14.25" hidden="false" customHeight="false" outlineLevel="0" collapsed="false">
      <c r="A1550" s="0" t="s">
        <v>1592</v>
      </c>
      <c r="B1550" s="0" t="s">
        <v>41</v>
      </c>
      <c r="C1550" s="0" t="s">
        <v>35</v>
      </c>
      <c r="D1550" s="9" t="n">
        <v>43300</v>
      </c>
      <c r="E1550" s="9" t="n">
        <v>43436</v>
      </c>
      <c r="F1550" s="9" t="n">
        <v>43441</v>
      </c>
      <c r="G1550" s="9" t="n">
        <v>43450</v>
      </c>
      <c r="H1550" s="10" t="s">
        <v>36</v>
      </c>
      <c r="I1550" s="0" t="n">
        <v>21</v>
      </c>
      <c r="J1550" s="0" t="n">
        <v>28</v>
      </c>
      <c r="K1550" s="0" t="n">
        <v>217</v>
      </c>
      <c r="L1550" s="0" t="n">
        <v>24</v>
      </c>
      <c r="M1550" s="0" t="n">
        <v>4</v>
      </c>
      <c r="N1550" s="11" t="n">
        <v>0.075</v>
      </c>
      <c r="O1550" s="12" t="n">
        <v>825.71</v>
      </c>
      <c r="P1550" s="12" t="n">
        <v>1045.2</v>
      </c>
      <c r="Q1550" s="12" t="n">
        <f aca="false">M1550*P1550*(1-N1550)</f>
        <v>3867.24</v>
      </c>
      <c r="R1550" s="12" t="n">
        <f aca="false">M1550*O1550</f>
        <v>3302.84</v>
      </c>
      <c r="S1550" s="12" t="n">
        <f aca="false">Q1550-R1550</f>
        <v>564.4</v>
      </c>
      <c r="T1550" s="11" t="n">
        <f aca="false">IFERROR(S1550/Q1550,0)</f>
        <v>0.145943877287161</v>
      </c>
      <c r="U1550" s="13" t="n">
        <f aca="false">F1550-E1550</f>
        <v>5</v>
      </c>
      <c r="V1550" s="13" t="n">
        <f aca="false">G1550-F1550</f>
        <v>9</v>
      </c>
      <c r="W1550" s="13" t="n">
        <f aca="false">G1550-E1550</f>
        <v>14</v>
      </c>
      <c r="X1550" s="10" t="n">
        <f aca="false">YEAR(E1550)</f>
        <v>2018</v>
      </c>
      <c r="Y1550" s="0" t="str">
        <f aca="false">TEXT(E1550,"yyyy-mm")</f>
        <v>2018-12</v>
      </c>
      <c r="Z1550" s="0" t="str">
        <f aca="false">"Q"&amp;ROUNDUP(MONTH(E1550)/3,0)&amp;"-"&amp;YEAR(E1550)</f>
        <v>Q4-2018</v>
      </c>
    </row>
    <row r="1551" customFormat="false" ht="14.25" hidden="false" customHeight="false" outlineLevel="0" collapsed="false">
      <c r="A1551" s="0" t="s">
        <v>1593</v>
      </c>
      <c r="B1551" s="0" t="s">
        <v>34</v>
      </c>
      <c r="C1551" s="0" t="s">
        <v>48</v>
      </c>
      <c r="D1551" s="9" t="n">
        <v>43300</v>
      </c>
      <c r="E1551" s="9" t="n">
        <v>43436</v>
      </c>
      <c r="F1551" s="9" t="n">
        <v>43449</v>
      </c>
      <c r="G1551" s="9" t="n">
        <v>43459</v>
      </c>
      <c r="H1551" s="10" t="s">
        <v>36</v>
      </c>
      <c r="I1551" s="0" t="n">
        <v>9</v>
      </c>
      <c r="J1551" s="0" t="n">
        <v>2</v>
      </c>
      <c r="K1551" s="0" t="n">
        <v>28</v>
      </c>
      <c r="L1551" s="0" t="n">
        <v>35</v>
      </c>
      <c r="M1551" s="0" t="n">
        <v>8</v>
      </c>
      <c r="N1551" s="11" t="n">
        <v>0.1</v>
      </c>
      <c r="O1551" s="12" t="n">
        <v>1411.96</v>
      </c>
      <c r="P1551" s="12" t="n">
        <v>1721.9</v>
      </c>
      <c r="Q1551" s="12" t="n">
        <f aca="false">M1551*P1551*(1-N1551)</f>
        <v>12397.68</v>
      </c>
      <c r="R1551" s="12" t="n">
        <f aca="false">M1551*O1551</f>
        <v>11295.68</v>
      </c>
      <c r="S1551" s="12" t="n">
        <f aca="false">Q1551-R1551</f>
        <v>1102</v>
      </c>
      <c r="T1551" s="11" t="n">
        <f aca="false">IFERROR(S1551/Q1551,0)</f>
        <v>0.0888875983248479</v>
      </c>
      <c r="U1551" s="13" t="n">
        <f aca="false">F1551-E1551</f>
        <v>13</v>
      </c>
      <c r="V1551" s="13" t="n">
        <f aca="false">G1551-F1551</f>
        <v>10</v>
      </c>
      <c r="W1551" s="13" t="n">
        <f aca="false">G1551-E1551</f>
        <v>23</v>
      </c>
      <c r="X1551" s="10" t="n">
        <f aca="false">YEAR(E1551)</f>
        <v>2018</v>
      </c>
      <c r="Y1551" s="0" t="str">
        <f aca="false">TEXT(E1551,"yyyy-mm")</f>
        <v>2018-12</v>
      </c>
      <c r="Z1551" s="0" t="str">
        <f aca="false">"Q"&amp;ROUNDUP(MONTH(E1551)/3,0)&amp;"-"&amp;YEAR(E1551)</f>
        <v>Q4-2018</v>
      </c>
    </row>
    <row r="1552" customFormat="false" ht="14.25" hidden="false" customHeight="false" outlineLevel="0" collapsed="false">
      <c r="A1552" s="0" t="s">
        <v>1594</v>
      </c>
      <c r="B1552" s="0" t="s">
        <v>41</v>
      </c>
      <c r="C1552" s="0" t="s">
        <v>48</v>
      </c>
      <c r="D1552" s="9" t="n">
        <v>43300</v>
      </c>
      <c r="E1552" s="9" t="n">
        <v>43437</v>
      </c>
      <c r="F1552" s="9" t="n">
        <v>43463</v>
      </c>
      <c r="G1552" s="9" t="n">
        <v>43473</v>
      </c>
      <c r="H1552" s="10" t="s">
        <v>36</v>
      </c>
      <c r="I1552" s="0" t="n">
        <v>20</v>
      </c>
      <c r="J1552" s="0" t="n">
        <v>44</v>
      </c>
      <c r="K1552" s="0" t="n">
        <v>44</v>
      </c>
      <c r="L1552" s="0" t="n">
        <v>31</v>
      </c>
      <c r="M1552" s="0" t="n">
        <v>8</v>
      </c>
      <c r="N1552" s="11" t="n">
        <v>0.05</v>
      </c>
      <c r="O1552" s="12" t="n">
        <v>2999.72</v>
      </c>
      <c r="P1552" s="12" t="n">
        <v>3845.8</v>
      </c>
      <c r="Q1552" s="12" t="n">
        <f aca="false">M1552*P1552*(1-N1552)</f>
        <v>29228.08</v>
      </c>
      <c r="R1552" s="12" t="n">
        <f aca="false">M1552*O1552</f>
        <v>23997.76</v>
      </c>
      <c r="S1552" s="12" t="n">
        <f aca="false">Q1552-R1552</f>
        <v>5230.32</v>
      </c>
      <c r="T1552" s="11" t="n">
        <f aca="false">IFERROR(S1552/Q1552,0)</f>
        <v>0.17894846325862</v>
      </c>
      <c r="U1552" s="13" t="n">
        <f aca="false">F1552-E1552</f>
        <v>26</v>
      </c>
      <c r="V1552" s="13" t="n">
        <f aca="false">G1552-F1552</f>
        <v>10</v>
      </c>
      <c r="W1552" s="13" t="n">
        <f aca="false">G1552-E1552</f>
        <v>36</v>
      </c>
      <c r="X1552" s="10" t="n">
        <f aca="false">YEAR(E1552)</f>
        <v>2018</v>
      </c>
      <c r="Y1552" s="0" t="str">
        <f aca="false">TEXT(E1552,"yyyy-mm")</f>
        <v>2018-12</v>
      </c>
      <c r="Z1552" s="0" t="str">
        <f aca="false">"Q"&amp;ROUNDUP(MONTH(E1552)/3,0)&amp;"-"&amp;YEAR(E1552)</f>
        <v>Q4-2018</v>
      </c>
    </row>
    <row r="1553" customFormat="false" ht="14.25" hidden="false" customHeight="false" outlineLevel="0" collapsed="false">
      <c r="A1553" s="0" t="s">
        <v>1595</v>
      </c>
      <c r="B1553" s="0" t="s">
        <v>38</v>
      </c>
      <c r="C1553" s="0" t="s">
        <v>58</v>
      </c>
      <c r="D1553" s="9" t="n">
        <v>43300</v>
      </c>
      <c r="E1553" s="9" t="n">
        <v>43437</v>
      </c>
      <c r="F1553" s="9" t="n">
        <v>43449</v>
      </c>
      <c r="G1553" s="9" t="n">
        <v>43453</v>
      </c>
      <c r="H1553" s="10" t="s">
        <v>36</v>
      </c>
      <c r="I1553" s="0" t="n">
        <v>14</v>
      </c>
      <c r="J1553" s="0" t="n">
        <v>23</v>
      </c>
      <c r="K1553" s="0" t="n">
        <v>349</v>
      </c>
      <c r="L1553" s="0" t="n">
        <v>36</v>
      </c>
      <c r="M1553" s="0" t="n">
        <v>2</v>
      </c>
      <c r="N1553" s="11" t="n">
        <v>0.4</v>
      </c>
      <c r="O1553" s="12" t="n">
        <v>1651.15</v>
      </c>
      <c r="P1553" s="12" t="n">
        <v>2706.8</v>
      </c>
      <c r="Q1553" s="12" t="n">
        <f aca="false">M1553*P1553*(1-N1553)</f>
        <v>3248.16</v>
      </c>
      <c r="R1553" s="12" t="n">
        <f aca="false">M1553*O1553</f>
        <v>3302.3</v>
      </c>
      <c r="S1553" s="12" t="n">
        <f aca="false">Q1553-R1553</f>
        <v>-54.1399999999999</v>
      </c>
      <c r="T1553" s="11" t="n">
        <f aca="false">IFERROR(S1553/Q1553,0)</f>
        <v>-0.0166678981330969</v>
      </c>
      <c r="U1553" s="13" t="n">
        <f aca="false">F1553-E1553</f>
        <v>12</v>
      </c>
      <c r="V1553" s="13" t="n">
        <f aca="false">G1553-F1553</f>
        <v>4</v>
      </c>
      <c r="W1553" s="13" t="n">
        <f aca="false">G1553-E1553</f>
        <v>16</v>
      </c>
      <c r="X1553" s="10" t="n">
        <f aca="false">YEAR(E1553)</f>
        <v>2018</v>
      </c>
      <c r="Y1553" s="0" t="str">
        <f aca="false">TEXT(E1553,"yyyy-mm")</f>
        <v>2018-12</v>
      </c>
      <c r="Z1553" s="0" t="str">
        <f aca="false">"Q"&amp;ROUNDUP(MONTH(E1553)/3,0)&amp;"-"&amp;YEAR(E1553)</f>
        <v>Q4-2018</v>
      </c>
    </row>
    <row r="1554" customFormat="false" ht="14.25" hidden="false" customHeight="false" outlineLevel="0" collapsed="false">
      <c r="A1554" s="0" t="s">
        <v>1596</v>
      </c>
      <c r="B1554" s="0" t="s">
        <v>38</v>
      </c>
      <c r="C1554" s="0" t="s">
        <v>39</v>
      </c>
      <c r="D1554" s="9" t="n">
        <v>43300</v>
      </c>
      <c r="E1554" s="9" t="n">
        <v>43437</v>
      </c>
      <c r="F1554" s="9" t="n">
        <v>43452</v>
      </c>
      <c r="G1554" s="9" t="n">
        <v>43458</v>
      </c>
      <c r="H1554" s="10" t="s">
        <v>36</v>
      </c>
      <c r="I1554" s="0" t="n">
        <v>16</v>
      </c>
      <c r="J1554" s="0" t="n">
        <v>29</v>
      </c>
      <c r="K1554" s="0" t="n">
        <v>94</v>
      </c>
      <c r="L1554" s="0" t="n">
        <v>41</v>
      </c>
      <c r="M1554" s="0" t="n">
        <v>5</v>
      </c>
      <c r="N1554" s="11" t="n">
        <v>0.075</v>
      </c>
      <c r="O1554" s="12" t="n">
        <v>1358.76</v>
      </c>
      <c r="P1554" s="12" t="n">
        <v>2613</v>
      </c>
      <c r="Q1554" s="12" t="n">
        <f aca="false">M1554*P1554*(1-N1554)</f>
        <v>12085.125</v>
      </c>
      <c r="R1554" s="12" t="n">
        <f aca="false">M1554*O1554</f>
        <v>6793.8</v>
      </c>
      <c r="S1554" s="12" t="n">
        <f aca="false">Q1554-R1554</f>
        <v>5291.325</v>
      </c>
      <c r="T1554" s="11" t="n">
        <f aca="false">IFERROR(S1554/Q1554,0)</f>
        <v>0.437837837837838</v>
      </c>
      <c r="U1554" s="13" t="n">
        <f aca="false">F1554-E1554</f>
        <v>15</v>
      </c>
      <c r="V1554" s="13" t="n">
        <f aca="false">G1554-F1554</f>
        <v>6</v>
      </c>
      <c r="W1554" s="13" t="n">
        <f aca="false">G1554-E1554</f>
        <v>21</v>
      </c>
      <c r="X1554" s="10" t="n">
        <f aca="false">YEAR(E1554)</f>
        <v>2018</v>
      </c>
      <c r="Y1554" s="0" t="str">
        <f aca="false">TEXT(E1554,"yyyy-mm")</f>
        <v>2018-12</v>
      </c>
      <c r="Z1554" s="0" t="str">
        <f aca="false">"Q"&amp;ROUNDUP(MONTH(E1554)/3,0)&amp;"-"&amp;YEAR(E1554)</f>
        <v>Q4-2018</v>
      </c>
    </row>
    <row r="1555" customFormat="false" ht="14.25" hidden="false" customHeight="false" outlineLevel="0" collapsed="false">
      <c r="A1555" s="0" t="s">
        <v>1597</v>
      </c>
      <c r="B1555" s="0" t="s">
        <v>41</v>
      </c>
      <c r="C1555" s="0" t="s">
        <v>46</v>
      </c>
      <c r="D1555" s="9" t="n">
        <v>43300</v>
      </c>
      <c r="E1555" s="9" t="n">
        <v>43437</v>
      </c>
      <c r="F1555" s="9" t="n">
        <v>43445</v>
      </c>
      <c r="G1555" s="9" t="n">
        <v>43453</v>
      </c>
      <c r="H1555" s="10" t="s">
        <v>36</v>
      </c>
      <c r="I1555" s="0" t="n">
        <v>23</v>
      </c>
      <c r="J1555" s="0" t="n">
        <v>9</v>
      </c>
      <c r="K1555" s="0" t="n">
        <v>323</v>
      </c>
      <c r="L1555" s="0" t="n">
        <v>21</v>
      </c>
      <c r="M1555" s="0" t="n">
        <v>3</v>
      </c>
      <c r="N1555" s="11" t="n">
        <v>0.075</v>
      </c>
      <c r="O1555" s="12" t="n">
        <v>2977.75</v>
      </c>
      <c r="P1555" s="12" t="n">
        <v>3631.4</v>
      </c>
      <c r="Q1555" s="12" t="n">
        <f aca="false">M1555*P1555*(1-N1555)</f>
        <v>10077.135</v>
      </c>
      <c r="R1555" s="12" t="n">
        <f aca="false">M1555*O1555</f>
        <v>8933.25</v>
      </c>
      <c r="S1555" s="12" t="n">
        <f aca="false">Q1555-R1555</f>
        <v>1143.885</v>
      </c>
      <c r="T1555" s="11" t="n">
        <f aca="false">IFERROR(S1555/Q1555,0)</f>
        <v>0.113512918106188</v>
      </c>
      <c r="U1555" s="13" t="n">
        <f aca="false">F1555-E1555</f>
        <v>8</v>
      </c>
      <c r="V1555" s="13" t="n">
        <f aca="false">G1555-F1555</f>
        <v>8</v>
      </c>
      <c r="W1555" s="13" t="n">
        <f aca="false">G1555-E1555</f>
        <v>16</v>
      </c>
      <c r="X1555" s="10" t="n">
        <f aca="false">YEAR(E1555)</f>
        <v>2018</v>
      </c>
      <c r="Y1555" s="0" t="str">
        <f aca="false">TEXT(E1555,"yyyy-mm")</f>
        <v>2018-12</v>
      </c>
      <c r="Z1555" s="0" t="str">
        <f aca="false">"Q"&amp;ROUNDUP(MONTH(E1555)/3,0)&amp;"-"&amp;YEAR(E1555)</f>
        <v>Q4-2018</v>
      </c>
    </row>
    <row r="1556" customFormat="false" ht="14.25" hidden="false" customHeight="false" outlineLevel="0" collapsed="false">
      <c r="A1556" s="0" t="s">
        <v>1598</v>
      </c>
      <c r="B1556" s="0" t="s">
        <v>38</v>
      </c>
      <c r="C1556" s="0" t="s">
        <v>35</v>
      </c>
      <c r="D1556" s="9" t="n">
        <v>43300</v>
      </c>
      <c r="E1556" s="9" t="n">
        <v>43437</v>
      </c>
      <c r="F1556" s="9" t="n">
        <v>43464</v>
      </c>
      <c r="G1556" s="9" t="n">
        <v>43471</v>
      </c>
      <c r="H1556" s="10" t="s">
        <v>36</v>
      </c>
      <c r="I1556" s="0" t="n">
        <v>13</v>
      </c>
      <c r="J1556" s="0" t="n">
        <v>10</v>
      </c>
      <c r="K1556" s="0" t="n">
        <v>213</v>
      </c>
      <c r="L1556" s="0" t="n">
        <v>25</v>
      </c>
      <c r="M1556" s="0" t="n">
        <v>3</v>
      </c>
      <c r="N1556" s="11" t="n">
        <v>0.05</v>
      </c>
      <c r="O1556" s="12" t="n">
        <v>563.81</v>
      </c>
      <c r="P1556" s="12" t="n">
        <v>1105.5</v>
      </c>
      <c r="Q1556" s="12" t="n">
        <f aca="false">M1556*P1556*(1-N1556)</f>
        <v>3150.675</v>
      </c>
      <c r="R1556" s="12" t="n">
        <f aca="false">M1556*O1556</f>
        <v>1691.43</v>
      </c>
      <c r="S1556" s="12" t="n">
        <f aca="false">Q1556-R1556</f>
        <v>1459.245</v>
      </c>
      <c r="T1556" s="11" t="n">
        <f aca="false">IFERROR(S1556/Q1556,0)</f>
        <v>0.46315313385227</v>
      </c>
      <c r="U1556" s="13" t="n">
        <f aca="false">F1556-E1556</f>
        <v>27</v>
      </c>
      <c r="V1556" s="13" t="n">
        <f aca="false">G1556-F1556</f>
        <v>7</v>
      </c>
      <c r="W1556" s="13" t="n">
        <f aca="false">G1556-E1556</f>
        <v>34</v>
      </c>
      <c r="X1556" s="10" t="n">
        <f aca="false">YEAR(E1556)</f>
        <v>2018</v>
      </c>
      <c r="Y1556" s="0" t="str">
        <f aca="false">TEXT(E1556,"yyyy-mm")</f>
        <v>2018-12</v>
      </c>
      <c r="Z1556" s="0" t="str">
        <f aca="false">"Q"&amp;ROUNDUP(MONTH(E1556)/3,0)&amp;"-"&amp;YEAR(E1556)</f>
        <v>Q4-2018</v>
      </c>
    </row>
    <row r="1557" customFormat="false" ht="14.25" hidden="false" customHeight="false" outlineLevel="0" collapsed="false">
      <c r="A1557" s="0" t="s">
        <v>1599</v>
      </c>
      <c r="B1557" s="0" t="s">
        <v>38</v>
      </c>
      <c r="C1557" s="0" t="s">
        <v>79</v>
      </c>
      <c r="D1557" s="9" t="n">
        <v>43300</v>
      </c>
      <c r="E1557" s="9" t="n">
        <v>43437</v>
      </c>
      <c r="F1557" s="9" t="n">
        <v>43463</v>
      </c>
      <c r="G1557" s="9" t="n">
        <v>43471</v>
      </c>
      <c r="H1557" s="10" t="s">
        <v>36</v>
      </c>
      <c r="I1557" s="0" t="n">
        <v>20</v>
      </c>
      <c r="J1557" s="0" t="n">
        <v>31</v>
      </c>
      <c r="K1557" s="0" t="n">
        <v>73</v>
      </c>
      <c r="L1557" s="0" t="n">
        <v>27</v>
      </c>
      <c r="M1557" s="0" t="n">
        <v>1</v>
      </c>
      <c r="N1557" s="11" t="n">
        <v>0.15</v>
      </c>
      <c r="O1557" s="12" t="n">
        <v>533.05</v>
      </c>
      <c r="P1557" s="12" t="n">
        <v>1045.2</v>
      </c>
      <c r="Q1557" s="12" t="n">
        <f aca="false">M1557*P1557*(1-N1557)</f>
        <v>888.42</v>
      </c>
      <c r="R1557" s="12" t="n">
        <f aca="false">M1557*O1557</f>
        <v>533.05</v>
      </c>
      <c r="S1557" s="12" t="n">
        <f aca="false">Q1557-R1557</f>
        <v>355.37</v>
      </c>
      <c r="T1557" s="11" t="n">
        <f aca="false">IFERROR(S1557/Q1557,0)</f>
        <v>0.400002251187501</v>
      </c>
      <c r="U1557" s="13" t="n">
        <f aca="false">F1557-E1557</f>
        <v>26</v>
      </c>
      <c r="V1557" s="13" t="n">
        <f aca="false">G1557-F1557</f>
        <v>8</v>
      </c>
      <c r="W1557" s="13" t="n">
        <f aca="false">G1557-E1557</f>
        <v>34</v>
      </c>
      <c r="X1557" s="10" t="n">
        <f aca="false">YEAR(E1557)</f>
        <v>2018</v>
      </c>
      <c r="Y1557" s="0" t="str">
        <f aca="false">TEXT(E1557,"yyyy-mm")</f>
        <v>2018-12</v>
      </c>
      <c r="Z1557" s="0" t="str">
        <f aca="false">"Q"&amp;ROUNDUP(MONTH(E1557)/3,0)&amp;"-"&amp;YEAR(E1557)</f>
        <v>Q4-2018</v>
      </c>
    </row>
    <row r="1558" customFormat="false" ht="14.25" hidden="false" customHeight="false" outlineLevel="0" collapsed="false">
      <c r="A1558" s="0" t="s">
        <v>1600</v>
      </c>
      <c r="B1558" s="0" t="s">
        <v>43</v>
      </c>
      <c r="C1558" s="0" t="s">
        <v>46</v>
      </c>
      <c r="D1558" s="9" t="n">
        <v>43300</v>
      </c>
      <c r="E1558" s="9" t="n">
        <v>43437</v>
      </c>
      <c r="F1558" s="9" t="n">
        <v>43444</v>
      </c>
      <c r="G1558" s="9" t="n">
        <v>43448</v>
      </c>
      <c r="H1558" s="10" t="s">
        <v>36</v>
      </c>
      <c r="I1558" s="0" t="n">
        <v>27</v>
      </c>
      <c r="J1558" s="0" t="n">
        <v>4</v>
      </c>
      <c r="K1558" s="0" t="n">
        <v>318</v>
      </c>
      <c r="L1558" s="0" t="n">
        <v>22</v>
      </c>
      <c r="M1558" s="0" t="n">
        <v>8</v>
      </c>
      <c r="N1558" s="11" t="n">
        <v>0.05</v>
      </c>
      <c r="O1558" s="12" t="n">
        <v>1551.32</v>
      </c>
      <c r="P1558" s="12" t="n">
        <v>3041.8</v>
      </c>
      <c r="Q1558" s="12" t="n">
        <f aca="false">M1558*P1558*(1-N1558)</f>
        <v>23117.68</v>
      </c>
      <c r="R1558" s="12" t="n">
        <f aca="false">M1558*O1558</f>
        <v>12410.56</v>
      </c>
      <c r="S1558" s="12" t="n">
        <f aca="false">Q1558-R1558</f>
        <v>10707.12</v>
      </c>
      <c r="T1558" s="11" t="n">
        <f aca="false">IFERROR(S1558/Q1558,0)</f>
        <v>0.463157202625869</v>
      </c>
      <c r="U1558" s="13" t="n">
        <f aca="false">F1558-E1558</f>
        <v>7</v>
      </c>
      <c r="V1558" s="13" t="n">
        <f aca="false">G1558-F1558</f>
        <v>4</v>
      </c>
      <c r="W1558" s="13" t="n">
        <f aca="false">G1558-E1558</f>
        <v>11</v>
      </c>
      <c r="X1558" s="10" t="n">
        <f aca="false">YEAR(E1558)</f>
        <v>2018</v>
      </c>
      <c r="Y1558" s="0" t="str">
        <f aca="false">TEXT(E1558,"yyyy-mm")</f>
        <v>2018-12</v>
      </c>
      <c r="Z1558" s="0" t="str">
        <f aca="false">"Q"&amp;ROUNDUP(MONTH(E1558)/3,0)&amp;"-"&amp;YEAR(E1558)</f>
        <v>Q4-2018</v>
      </c>
    </row>
    <row r="1559" customFormat="false" ht="14.25" hidden="false" customHeight="false" outlineLevel="0" collapsed="false">
      <c r="A1559" s="0" t="s">
        <v>1601</v>
      </c>
      <c r="B1559" s="0" t="s">
        <v>41</v>
      </c>
      <c r="C1559" s="0" t="s">
        <v>79</v>
      </c>
      <c r="D1559" s="9" t="n">
        <v>43300</v>
      </c>
      <c r="E1559" s="9" t="n">
        <v>43437</v>
      </c>
      <c r="F1559" s="9" t="n">
        <v>43457</v>
      </c>
      <c r="G1559" s="9" t="n">
        <v>43467</v>
      </c>
      <c r="H1559" s="10" t="s">
        <v>36</v>
      </c>
      <c r="I1559" s="0" t="n">
        <v>21</v>
      </c>
      <c r="J1559" s="0" t="n">
        <v>50</v>
      </c>
      <c r="K1559" s="0" t="n">
        <v>79</v>
      </c>
      <c r="L1559" s="0" t="n">
        <v>39</v>
      </c>
      <c r="M1559" s="0" t="n">
        <v>5</v>
      </c>
      <c r="N1559" s="11" t="n">
        <v>0.075</v>
      </c>
      <c r="O1559" s="12" t="n">
        <v>965.47</v>
      </c>
      <c r="P1559" s="12" t="n">
        <v>1755.4</v>
      </c>
      <c r="Q1559" s="12" t="n">
        <f aca="false">M1559*P1559*(1-N1559)</f>
        <v>8118.725</v>
      </c>
      <c r="R1559" s="12" t="n">
        <f aca="false">M1559*O1559</f>
        <v>4827.35</v>
      </c>
      <c r="S1559" s="12" t="n">
        <f aca="false">Q1559-R1559</f>
        <v>3291.375</v>
      </c>
      <c r="T1559" s="11" t="n">
        <f aca="false">IFERROR(S1559/Q1559,0)</f>
        <v>0.405405405405405</v>
      </c>
      <c r="U1559" s="13" t="n">
        <f aca="false">F1559-E1559</f>
        <v>20</v>
      </c>
      <c r="V1559" s="13" t="n">
        <f aca="false">G1559-F1559</f>
        <v>10</v>
      </c>
      <c r="W1559" s="13" t="n">
        <f aca="false">G1559-E1559</f>
        <v>30</v>
      </c>
      <c r="X1559" s="10" t="n">
        <f aca="false">YEAR(E1559)</f>
        <v>2018</v>
      </c>
      <c r="Y1559" s="0" t="str">
        <f aca="false">TEXT(E1559,"yyyy-mm")</f>
        <v>2018-12</v>
      </c>
      <c r="Z1559" s="0" t="str">
        <f aca="false">"Q"&amp;ROUNDUP(MONTH(E1559)/3,0)&amp;"-"&amp;YEAR(E1559)</f>
        <v>Q4-2018</v>
      </c>
    </row>
    <row r="1560" customFormat="false" ht="14.25" hidden="false" customHeight="false" outlineLevel="0" collapsed="false">
      <c r="A1560" s="0" t="s">
        <v>1602</v>
      </c>
      <c r="B1560" s="0" t="s">
        <v>41</v>
      </c>
      <c r="C1560" s="0" t="s">
        <v>39</v>
      </c>
      <c r="D1560" s="9" t="n">
        <v>43300</v>
      </c>
      <c r="E1560" s="9" t="n">
        <v>43437</v>
      </c>
      <c r="F1560" s="9" t="n">
        <v>43460</v>
      </c>
      <c r="G1560" s="9" t="n">
        <v>43470</v>
      </c>
      <c r="H1560" s="10" t="s">
        <v>36</v>
      </c>
      <c r="I1560" s="0" t="n">
        <v>21</v>
      </c>
      <c r="J1560" s="0" t="n">
        <v>47</v>
      </c>
      <c r="K1560" s="0" t="n">
        <v>114</v>
      </c>
      <c r="L1560" s="0" t="n">
        <v>2</v>
      </c>
      <c r="M1560" s="0" t="n">
        <v>1</v>
      </c>
      <c r="N1560" s="11" t="n">
        <v>0.05</v>
      </c>
      <c r="O1560" s="12" t="n">
        <v>1191.53</v>
      </c>
      <c r="P1560" s="12" t="n">
        <v>2291.4</v>
      </c>
      <c r="Q1560" s="12" t="n">
        <f aca="false">M1560*P1560*(1-N1560)</f>
        <v>2176.83</v>
      </c>
      <c r="R1560" s="12" t="n">
        <f aca="false">M1560*O1560</f>
        <v>1191.53</v>
      </c>
      <c r="S1560" s="12" t="n">
        <f aca="false">Q1560-R1560</f>
        <v>985.3</v>
      </c>
      <c r="T1560" s="11" t="n">
        <f aca="false">IFERROR(S1560/Q1560,0)</f>
        <v>0.45263066018017</v>
      </c>
      <c r="U1560" s="13" t="n">
        <f aca="false">F1560-E1560</f>
        <v>23</v>
      </c>
      <c r="V1560" s="13" t="n">
        <f aca="false">G1560-F1560</f>
        <v>10</v>
      </c>
      <c r="W1560" s="13" t="n">
        <f aca="false">G1560-E1560</f>
        <v>33</v>
      </c>
      <c r="X1560" s="10" t="n">
        <f aca="false">YEAR(E1560)</f>
        <v>2018</v>
      </c>
      <c r="Y1560" s="0" t="str">
        <f aca="false">TEXT(E1560,"yyyy-mm")</f>
        <v>2018-12</v>
      </c>
      <c r="Z1560" s="0" t="str">
        <f aca="false">"Q"&amp;ROUNDUP(MONTH(E1560)/3,0)&amp;"-"&amp;YEAR(E1560)</f>
        <v>Q4-2018</v>
      </c>
    </row>
    <row r="1561" customFormat="false" ht="14.25" hidden="false" customHeight="false" outlineLevel="0" collapsed="false">
      <c r="A1561" s="0" t="s">
        <v>1603</v>
      </c>
      <c r="B1561" s="0" t="s">
        <v>43</v>
      </c>
      <c r="C1561" s="0" t="s">
        <v>48</v>
      </c>
      <c r="D1561" s="9" t="n">
        <v>43300</v>
      </c>
      <c r="E1561" s="9" t="n">
        <v>43437</v>
      </c>
      <c r="F1561" s="9" t="n">
        <v>43446</v>
      </c>
      <c r="G1561" s="9" t="n">
        <v>43454</v>
      </c>
      <c r="H1561" s="10" t="s">
        <v>36</v>
      </c>
      <c r="I1561" s="0" t="n">
        <v>28</v>
      </c>
      <c r="J1561" s="0" t="n">
        <v>45</v>
      </c>
      <c r="K1561" s="0" t="n">
        <v>18</v>
      </c>
      <c r="L1561" s="0" t="n">
        <v>13</v>
      </c>
      <c r="M1561" s="0" t="n">
        <v>6</v>
      </c>
      <c r="N1561" s="11" t="n">
        <v>0.2</v>
      </c>
      <c r="O1561" s="12" t="n">
        <v>719.85</v>
      </c>
      <c r="P1561" s="12" t="n">
        <v>1058.6</v>
      </c>
      <c r="Q1561" s="12" t="n">
        <f aca="false">M1561*P1561*(1-N1561)</f>
        <v>5081.28</v>
      </c>
      <c r="R1561" s="12" t="n">
        <f aca="false">M1561*O1561</f>
        <v>4319.1</v>
      </c>
      <c r="S1561" s="12" t="n">
        <f aca="false">Q1561-R1561</f>
        <v>762.179999999999</v>
      </c>
      <c r="T1561" s="11" t="n">
        <f aca="false">IFERROR(S1561/Q1561,0)</f>
        <v>0.149997638390327</v>
      </c>
      <c r="U1561" s="13" t="n">
        <f aca="false">F1561-E1561</f>
        <v>9</v>
      </c>
      <c r="V1561" s="13" t="n">
        <f aca="false">G1561-F1561</f>
        <v>8</v>
      </c>
      <c r="W1561" s="13" t="n">
        <f aca="false">G1561-E1561</f>
        <v>17</v>
      </c>
      <c r="X1561" s="10" t="n">
        <f aca="false">YEAR(E1561)</f>
        <v>2018</v>
      </c>
      <c r="Y1561" s="0" t="str">
        <f aca="false">TEXT(E1561,"yyyy-mm")</f>
        <v>2018-12</v>
      </c>
      <c r="Z1561" s="0" t="str">
        <f aca="false">"Q"&amp;ROUNDUP(MONTH(E1561)/3,0)&amp;"-"&amp;YEAR(E1561)</f>
        <v>Q4-2018</v>
      </c>
    </row>
    <row r="1562" customFormat="false" ht="14.25" hidden="false" customHeight="false" outlineLevel="0" collapsed="false">
      <c r="A1562" s="0" t="s">
        <v>1604</v>
      </c>
      <c r="B1562" s="0" t="s">
        <v>34</v>
      </c>
      <c r="C1562" s="0" t="s">
        <v>39</v>
      </c>
      <c r="D1562" s="9" t="n">
        <v>43300</v>
      </c>
      <c r="E1562" s="9" t="n">
        <v>43437</v>
      </c>
      <c r="F1562" s="9" t="n">
        <v>43454</v>
      </c>
      <c r="G1562" s="9" t="n">
        <v>43462</v>
      </c>
      <c r="H1562" s="10" t="s">
        <v>36</v>
      </c>
      <c r="I1562" s="0" t="n">
        <v>1</v>
      </c>
      <c r="J1562" s="0" t="n">
        <v>43</v>
      </c>
      <c r="K1562" s="0" t="n">
        <v>165</v>
      </c>
      <c r="L1562" s="0" t="n">
        <v>42</v>
      </c>
      <c r="M1562" s="0" t="n">
        <v>8</v>
      </c>
      <c r="N1562" s="11" t="n">
        <v>0.1</v>
      </c>
      <c r="O1562" s="12" t="n">
        <v>479.39</v>
      </c>
      <c r="P1562" s="12" t="n">
        <v>1065.3</v>
      </c>
      <c r="Q1562" s="12" t="n">
        <f aca="false">M1562*P1562*(1-N1562)</f>
        <v>7670.16</v>
      </c>
      <c r="R1562" s="12" t="n">
        <f aca="false">M1562*O1562</f>
        <v>3835.12</v>
      </c>
      <c r="S1562" s="12" t="n">
        <f aca="false">Q1562-R1562</f>
        <v>3835.04</v>
      </c>
      <c r="T1562" s="11" t="n">
        <f aca="false">IFERROR(S1562/Q1562,0)</f>
        <v>0.499994784984929</v>
      </c>
      <c r="U1562" s="13" t="n">
        <f aca="false">F1562-E1562</f>
        <v>17</v>
      </c>
      <c r="V1562" s="13" t="n">
        <f aca="false">G1562-F1562</f>
        <v>8</v>
      </c>
      <c r="W1562" s="13" t="n">
        <f aca="false">G1562-E1562</f>
        <v>25</v>
      </c>
      <c r="X1562" s="10" t="n">
        <f aca="false">YEAR(E1562)</f>
        <v>2018</v>
      </c>
      <c r="Y1562" s="0" t="str">
        <f aca="false">TEXT(E1562,"yyyy-mm")</f>
        <v>2018-12</v>
      </c>
      <c r="Z1562" s="0" t="str">
        <f aca="false">"Q"&amp;ROUNDUP(MONTH(E1562)/3,0)&amp;"-"&amp;YEAR(E1562)</f>
        <v>Q4-2018</v>
      </c>
    </row>
    <row r="1563" customFormat="false" ht="14.25" hidden="false" customHeight="false" outlineLevel="0" collapsed="false">
      <c r="A1563" s="0" t="s">
        <v>1605</v>
      </c>
      <c r="B1563" s="0" t="s">
        <v>34</v>
      </c>
      <c r="C1563" s="0" t="s">
        <v>39</v>
      </c>
      <c r="D1563" s="9" t="n">
        <v>43300</v>
      </c>
      <c r="E1563" s="9" t="n">
        <v>43437</v>
      </c>
      <c r="F1563" s="9" t="n">
        <v>43462</v>
      </c>
      <c r="G1563" s="9" t="n">
        <v>43469</v>
      </c>
      <c r="H1563" s="10" t="s">
        <v>36</v>
      </c>
      <c r="I1563" s="0" t="n">
        <v>9</v>
      </c>
      <c r="J1563" s="0" t="n">
        <v>48</v>
      </c>
      <c r="K1563" s="0" t="n">
        <v>122</v>
      </c>
      <c r="L1563" s="0" t="n">
        <v>11</v>
      </c>
      <c r="M1563" s="0" t="n">
        <v>5</v>
      </c>
      <c r="N1563" s="11" t="n">
        <v>0.4</v>
      </c>
      <c r="O1563" s="12" t="n">
        <v>115.78</v>
      </c>
      <c r="P1563" s="12" t="n">
        <v>241.2</v>
      </c>
      <c r="Q1563" s="12" t="n">
        <f aca="false">M1563*P1563*(1-N1563)</f>
        <v>723.6</v>
      </c>
      <c r="R1563" s="12" t="n">
        <f aca="false">M1563*O1563</f>
        <v>578.9</v>
      </c>
      <c r="S1563" s="12" t="n">
        <f aca="false">Q1563-R1563</f>
        <v>144.7</v>
      </c>
      <c r="T1563" s="11" t="n">
        <f aca="false">IFERROR(S1563/Q1563,0)</f>
        <v>0.199972360420122</v>
      </c>
      <c r="U1563" s="13" t="n">
        <f aca="false">F1563-E1563</f>
        <v>25</v>
      </c>
      <c r="V1563" s="13" t="n">
        <f aca="false">G1563-F1563</f>
        <v>7</v>
      </c>
      <c r="W1563" s="13" t="n">
        <f aca="false">G1563-E1563</f>
        <v>32</v>
      </c>
      <c r="X1563" s="10" t="n">
        <f aca="false">YEAR(E1563)</f>
        <v>2018</v>
      </c>
      <c r="Y1563" s="0" t="str">
        <f aca="false">TEXT(E1563,"yyyy-mm")</f>
        <v>2018-12</v>
      </c>
      <c r="Z1563" s="0" t="str">
        <f aca="false">"Q"&amp;ROUNDUP(MONTH(E1563)/3,0)&amp;"-"&amp;YEAR(E1563)</f>
        <v>Q4-2018</v>
      </c>
    </row>
    <row r="1564" customFormat="false" ht="14.25" hidden="false" customHeight="false" outlineLevel="0" collapsed="false">
      <c r="A1564" s="0" t="s">
        <v>1606</v>
      </c>
      <c r="B1564" s="0" t="s">
        <v>34</v>
      </c>
      <c r="C1564" s="0" t="s">
        <v>35</v>
      </c>
      <c r="D1564" s="9" t="n">
        <v>43300</v>
      </c>
      <c r="E1564" s="9" t="n">
        <v>43438</v>
      </c>
      <c r="F1564" s="9" t="n">
        <v>43445</v>
      </c>
      <c r="G1564" s="9" t="n">
        <v>43447</v>
      </c>
      <c r="H1564" s="10" t="s">
        <v>36</v>
      </c>
      <c r="I1564" s="0" t="n">
        <v>4</v>
      </c>
      <c r="J1564" s="0" t="n">
        <v>20</v>
      </c>
      <c r="K1564" s="0" t="n">
        <v>228</v>
      </c>
      <c r="L1564" s="0" t="n">
        <v>47</v>
      </c>
      <c r="M1564" s="0" t="n">
        <v>7</v>
      </c>
      <c r="N1564" s="11" t="n">
        <v>0.1</v>
      </c>
      <c r="O1564" s="12" t="n">
        <v>781.29</v>
      </c>
      <c r="P1564" s="12" t="n">
        <v>1132.3</v>
      </c>
      <c r="Q1564" s="12" t="n">
        <f aca="false">M1564*P1564*(1-N1564)</f>
        <v>7133.49</v>
      </c>
      <c r="R1564" s="12" t="n">
        <f aca="false">M1564*O1564</f>
        <v>5469.03</v>
      </c>
      <c r="S1564" s="12" t="n">
        <f aca="false">Q1564-R1564</f>
        <v>1664.46</v>
      </c>
      <c r="T1564" s="11" t="n">
        <f aca="false">IFERROR(S1564/Q1564,0)</f>
        <v>0.233330389472755</v>
      </c>
      <c r="U1564" s="13" t="n">
        <f aca="false">F1564-E1564</f>
        <v>7</v>
      </c>
      <c r="V1564" s="13" t="n">
        <f aca="false">G1564-F1564</f>
        <v>2</v>
      </c>
      <c r="W1564" s="13" t="n">
        <f aca="false">G1564-E1564</f>
        <v>9</v>
      </c>
      <c r="X1564" s="10" t="n">
        <f aca="false">YEAR(E1564)</f>
        <v>2018</v>
      </c>
      <c r="Y1564" s="0" t="str">
        <f aca="false">TEXT(E1564,"yyyy-mm")</f>
        <v>2018-12</v>
      </c>
      <c r="Z1564" s="0" t="str">
        <f aca="false">"Q"&amp;ROUNDUP(MONTH(E1564)/3,0)&amp;"-"&amp;YEAR(E1564)</f>
        <v>Q4-2018</v>
      </c>
    </row>
    <row r="1565" customFormat="false" ht="14.25" hidden="false" customHeight="false" outlineLevel="0" collapsed="false">
      <c r="A1565" s="0" t="s">
        <v>1607</v>
      </c>
      <c r="B1565" s="0" t="s">
        <v>38</v>
      </c>
      <c r="C1565" s="0" t="s">
        <v>39</v>
      </c>
      <c r="D1565" s="9" t="n">
        <v>43300</v>
      </c>
      <c r="E1565" s="9" t="n">
        <v>43438</v>
      </c>
      <c r="F1565" s="9" t="n">
        <v>43441</v>
      </c>
      <c r="G1565" s="9" t="n">
        <v>43445</v>
      </c>
      <c r="H1565" s="10" t="s">
        <v>36</v>
      </c>
      <c r="I1565" s="0" t="n">
        <v>19</v>
      </c>
      <c r="J1565" s="0" t="n">
        <v>43</v>
      </c>
      <c r="K1565" s="0" t="n">
        <v>137</v>
      </c>
      <c r="L1565" s="0" t="n">
        <v>1</v>
      </c>
      <c r="M1565" s="0" t="n">
        <v>2</v>
      </c>
      <c r="N1565" s="11" t="n">
        <v>0.15</v>
      </c>
      <c r="O1565" s="12" t="n">
        <v>1890.74</v>
      </c>
      <c r="P1565" s="12" t="n">
        <v>2224.4</v>
      </c>
      <c r="Q1565" s="12" t="n">
        <f aca="false">M1565*P1565*(1-N1565)</f>
        <v>3781.48</v>
      </c>
      <c r="R1565" s="12" t="n">
        <f aca="false">M1565*O1565</f>
        <v>3781.48</v>
      </c>
      <c r="S1565" s="12" t="n">
        <f aca="false">Q1565-R1565</f>
        <v>0</v>
      </c>
      <c r="T1565" s="11" t="n">
        <f aca="false">IFERROR(S1565/Q1565,0)</f>
        <v>0</v>
      </c>
      <c r="U1565" s="13" t="n">
        <f aca="false">F1565-E1565</f>
        <v>3</v>
      </c>
      <c r="V1565" s="13" t="n">
        <f aca="false">G1565-F1565</f>
        <v>4</v>
      </c>
      <c r="W1565" s="13" t="n">
        <f aca="false">G1565-E1565</f>
        <v>7</v>
      </c>
      <c r="X1565" s="10" t="n">
        <f aca="false">YEAR(E1565)</f>
        <v>2018</v>
      </c>
      <c r="Y1565" s="0" t="str">
        <f aca="false">TEXT(E1565,"yyyy-mm")</f>
        <v>2018-12</v>
      </c>
      <c r="Z1565" s="0" t="str">
        <f aca="false">"Q"&amp;ROUNDUP(MONTH(E1565)/3,0)&amp;"-"&amp;YEAR(E1565)</f>
        <v>Q4-2018</v>
      </c>
    </row>
    <row r="1566" customFormat="false" ht="14.25" hidden="false" customHeight="false" outlineLevel="0" collapsed="false">
      <c r="A1566" s="0" t="s">
        <v>1608</v>
      </c>
      <c r="B1566" s="0" t="s">
        <v>34</v>
      </c>
      <c r="C1566" s="0" t="s">
        <v>58</v>
      </c>
      <c r="D1566" s="9" t="n">
        <v>43300</v>
      </c>
      <c r="E1566" s="9" t="n">
        <v>43438</v>
      </c>
      <c r="F1566" s="9" t="n">
        <v>43448</v>
      </c>
      <c r="G1566" s="9" t="n">
        <v>43457</v>
      </c>
      <c r="H1566" s="10" t="s">
        <v>36</v>
      </c>
      <c r="I1566" s="0" t="n">
        <v>9</v>
      </c>
      <c r="J1566" s="0" t="n">
        <v>20</v>
      </c>
      <c r="K1566" s="0" t="n">
        <v>344</v>
      </c>
      <c r="L1566" s="0" t="n">
        <v>46</v>
      </c>
      <c r="M1566" s="0" t="n">
        <v>4</v>
      </c>
      <c r="N1566" s="11" t="n">
        <v>0.075</v>
      </c>
      <c r="O1566" s="12" t="n">
        <v>659.28</v>
      </c>
      <c r="P1566" s="12" t="n">
        <v>824.1</v>
      </c>
      <c r="Q1566" s="12" t="n">
        <f aca="false">M1566*P1566*(1-N1566)</f>
        <v>3049.17</v>
      </c>
      <c r="R1566" s="12" t="n">
        <f aca="false">M1566*O1566</f>
        <v>2637.12</v>
      </c>
      <c r="S1566" s="12" t="n">
        <f aca="false">Q1566-R1566</f>
        <v>412.05</v>
      </c>
      <c r="T1566" s="11" t="n">
        <f aca="false">IFERROR(S1566/Q1566,0)</f>
        <v>0.135135135135135</v>
      </c>
      <c r="U1566" s="13" t="n">
        <f aca="false">F1566-E1566</f>
        <v>10</v>
      </c>
      <c r="V1566" s="13" t="n">
        <f aca="false">G1566-F1566</f>
        <v>9</v>
      </c>
      <c r="W1566" s="13" t="n">
        <f aca="false">G1566-E1566</f>
        <v>19</v>
      </c>
      <c r="X1566" s="10" t="n">
        <f aca="false">YEAR(E1566)</f>
        <v>2018</v>
      </c>
      <c r="Y1566" s="0" t="str">
        <f aca="false">TEXT(E1566,"yyyy-mm")</f>
        <v>2018-12</v>
      </c>
      <c r="Z1566" s="0" t="str">
        <f aca="false">"Q"&amp;ROUNDUP(MONTH(E1566)/3,0)&amp;"-"&amp;YEAR(E1566)</f>
        <v>Q4-2018</v>
      </c>
    </row>
    <row r="1567" customFormat="false" ht="14.25" hidden="false" customHeight="false" outlineLevel="0" collapsed="false">
      <c r="A1567" s="0" t="s">
        <v>1609</v>
      </c>
      <c r="B1567" s="0" t="s">
        <v>34</v>
      </c>
      <c r="C1567" s="0" t="s">
        <v>46</v>
      </c>
      <c r="D1567" s="9" t="n">
        <v>43300</v>
      </c>
      <c r="E1567" s="9" t="n">
        <v>43438</v>
      </c>
      <c r="F1567" s="9" t="n">
        <v>43450</v>
      </c>
      <c r="G1567" s="9" t="n">
        <v>43458</v>
      </c>
      <c r="H1567" s="10" t="s">
        <v>36</v>
      </c>
      <c r="I1567" s="0" t="n">
        <v>8</v>
      </c>
      <c r="J1567" s="0" t="n">
        <v>23</v>
      </c>
      <c r="K1567" s="0" t="n">
        <v>269</v>
      </c>
      <c r="L1567" s="0" t="n">
        <v>10</v>
      </c>
      <c r="M1567" s="0" t="n">
        <v>2</v>
      </c>
      <c r="N1567" s="11" t="n">
        <v>0.1</v>
      </c>
      <c r="O1567" s="12" t="n">
        <v>1458.05</v>
      </c>
      <c r="P1567" s="12" t="n">
        <v>2351.7</v>
      </c>
      <c r="Q1567" s="12" t="n">
        <f aca="false">M1567*P1567*(1-N1567)</f>
        <v>4233.06</v>
      </c>
      <c r="R1567" s="12" t="n">
        <f aca="false">M1567*O1567</f>
        <v>2916.1</v>
      </c>
      <c r="S1567" s="12" t="n">
        <f aca="false">Q1567-R1567</f>
        <v>1316.96</v>
      </c>
      <c r="T1567" s="11" t="n">
        <f aca="false">IFERROR(S1567/Q1567,0)</f>
        <v>0.311113000996915</v>
      </c>
      <c r="U1567" s="13" t="n">
        <f aca="false">F1567-E1567</f>
        <v>12</v>
      </c>
      <c r="V1567" s="13" t="n">
        <f aca="false">G1567-F1567</f>
        <v>8</v>
      </c>
      <c r="W1567" s="13" t="n">
        <f aca="false">G1567-E1567</f>
        <v>20</v>
      </c>
      <c r="X1567" s="10" t="n">
        <f aca="false">YEAR(E1567)</f>
        <v>2018</v>
      </c>
      <c r="Y1567" s="0" t="str">
        <f aca="false">TEXT(E1567,"yyyy-mm")</f>
        <v>2018-12</v>
      </c>
      <c r="Z1567" s="0" t="str">
        <f aca="false">"Q"&amp;ROUNDUP(MONTH(E1567)/3,0)&amp;"-"&amp;YEAR(E1567)</f>
        <v>Q4-2018</v>
      </c>
    </row>
    <row r="1568" customFormat="false" ht="14.25" hidden="false" customHeight="false" outlineLevel="0" collapsed="false">
      <c r="A1568" s="0" t="s">
        <v>1610</v>
      </c>
      <c r="B1568" s="0" t="s">
        <v>38</v>
      </c>
      <c r="C1568" s="0" t="s">
        <v>48</v>
      </c>
      <c r="D1568" s="9" t="n">
        <v>43300</v>
      </c>
      <c r="E1568" s="9" t="n">
        <v>43438</v>
      </c>
      <c r="F1568" s="9" t="n">
        <v>43446</v>
      </c>
      <c r="G1568" s="9" t="n">
        <v>43447</v>
      </c>
      <c r="H1568" s="10" t="s">
        <v>36</v>
      </c>
      <c r="I1568" s="0" t="n">
        <v>20</v>
      </c>
      <c r="J1568" s="0" t="n">
        <v>43</v>
      </c>
      <c r="K1568" s="0" t="n">
        <v>24</v>
      </c>
      <c r="L1568" s="0" t="n">
        <v>30</v>
      </c>
      <c r="M1568" s="0" t="n">
        <v>1</v>
      </c>
      <c r="N1568" s="11" t="n">
        <v>0.05</v>
      </c>
      <c r="O1568" s="12" t="n">
        <v>2918.65</v>
      </c>
      <c r="P1568" s="12" t="n">
        <v>6344.9</v>
      </c>
      <c r="Q1568" s="12" t="n">
        <f aca="false">M1568*P1568*(1-N1568)</f>
        <v>6027.655</v>
      </c>
      <c r="R1568" s="12" t="n">
        <f aca="false">M1568*O1568</f>
        <v>2918.65</v>
      </c>
      <c r="S1568" s="12" t="n">
        <f aca="false">Q1568-R1568</f>
        <v>3109.005</v>
      </c>
      <c r="T1568" s="11" t="n">
        <f aca="false">IFERROR(S1568/Q1568,0)</f>
        <v>0.515790137292197</v>
      </c>
      <c r="U1568" s="13" t="n">
        <f aca="false">F1568-E1568</f>
        <v>8</v>
      </c>
      <c r="V1568" s="13" t="n">
        <f aca="false">G1568-F1568</f>
        <v>1</v>
      </c>
      <c r="W1568" s="13" t="n">
        <f aca="false">G1568-E1568</f>
        <v>9</v>
      </c>
      <c r="X1568" s="10" t="n">
        <f aca="false">YEAR(E1568)</f>
        <v>2018</v>
      </c>
      <c r="Y1568" s="0" t="str">
        <f aca="false">TEXT(E1568,"yyyy-mm")</f>
        <v>2018-12</v>
      </c>
      <c r="Z1568" s="0" t="str">
        <f aca="false">"Q"&amp;ROUNDUP(MONTH(E1568)/3,0)&amp;"-"&amp;YEAR(E1568)</f>
        <v>Q4-2018</v>
      </c>
    </row>
    <row r="1569" customFormat="false" ht="14.25" hidden="false" customHeight="false" outlineLevel="0" collapsed="false">
      <c r="A1569" s="0" t="s">
        <v>1611</v>
      </c>
      <c r="B1569" s="0" t="s">
        <v>41</v>
      </c>
      <c r="C1569" s="0" t="s">
        <v>39</v>
      </c>
      <c r="D1569" s="9" t="n">
        <v>43300</v>
      </c>
      <c r="E1569" s="9" t="n">
        <v>43438</v>
      </c>
      <c r="F1569" s="9" t="n">
        <v>43450</v>
      </c>
      <c r="G1569" s="9" t="n">
        <v>43452</v>
      </c>
      <c r="H1569" s="10" t="s">
        <v>36</v>
      </c>
      <c r="I1569" s="0" t="n">
        <v>23</v>
      </c>
      <c r="J1569" s="0" t="n">
        <v>42</v>
      </c>
      <c r="K1569" s="0" t="n">
        <v>126</v>
      </c>
      <c r="L1569" s="0" t="n">
        <v>32</v>
      </c>
      <c r="M1569" s="0" t="n">
        <v>6</v>
      </c>
      <c r="N1569" s="11" t="n">
        <v>0.1</v>
      </c>
      <c r="O1569" s="12" t="n">
        <v>3541.42</v>
      </c>
      <c r="P1569" s="12" t="n">
        <v>5621.3</v>
      </c>
      <c r="Q1569" s="12" t="n">
        <f aca="false">M1569*P1569*(1-N1569)</f>
        <v>30355.02</v>
      </c>
      <c r="R1569" s="12" t="n">
        <f aca="false">M1569*O1569</f>
        <v>21248.52</v>
      </c>
      <c r="S1569" s="12" t="n">
        <f aca="false">Q1569-R1569</f>
        <v>9106.5</v>
      </c>
      <c r="T1569" s="11" t="n">
        <f aca="false">IFERROR(S1569/Q1569,0)</f>
        <v>0.299999802339119</v>
      </c>
      <c r="U1569" s="13" t="n">
        <f aca="false">F1569-E1569</f>
        <v>12</v>
      </c>
      <c r="V1569" s="13" t="n">
        <f aca="false">G1569-F1569</f>
        <v>2</v>
      </c>
      <c r="W1569" s="13" t="n">
        <f aca="false">G1569-E1569</f>
        <v>14</v>
      </c>
      <c r="X1569" s="10" t="n">
        <f aca="false">YEAR(E1569)</f>
        <v>2018</v>
      </c>
      <c r="Y1569" s="0" t="str">
        <f aca="false">TEXT(E1569,"yyyy-mm")</f>
        <v>2018-12</v>
      </c>
      <c r="Z1569" s="0" t="str">
        <f aca="false">"Q"&amp;ROUNDUP(MONTH(E1569)/3,0)&amp;"-"&amp;YEAR(E1569)</f>
        <v>Q4-2018</v>
      </c>
    </row>
    <row r="1570" customFormat="false" ht="14.25" hidden="false" customHeight="false" outlineLevel="0" collapsed="false">
      <c r="A1570" s="0" t="s">
        <v>1612</v>
      </c>
      <c r="B1570" s="0" t="s">
        <v>41</v>
      </c>
      <c r="C1570" s="0" t="s">
        <v>39</v>
      </c>
      <c r="D1570" s="9" t="n">
        <v>43300</v>
      </c>
      <c r="E1570" s="9" t="n">
        <v>43438</v>
      </c>
      <c r="F1570" s="9" t="n">
        <v>43440</v>
      </c>
      <c r="G1570" s="9" t="n">
        <v>43445</v>
      </c>
      <c r="H1570" s="10" t="s">
        <v>36</v>
      </c>
      <c r="I1570" s="0" t="n">
        <v>22</v>
      </c>
      <c r="J1570" s="0" t="n">
        <v>32</v>
      </c>
      <c r="K1570" s="0" t="n">
        <v>141</v>
      </c>
      <c r="L1570" s="0" t="n">
        <v>23</v>
      </c>
      <c r="M1570" s="0" t="n">
        <v>6</v>
      </c>
      <c r="N1570" s="11" t="n">
        <v>0.05</v>
      </c>
      <c r="O1570" s="12" t="n">
        <v>598.44</v>
      </c>
      <c r="P1570" s="12" t="n">
        <v>1031.8</v>
      </c>
      <c r="Q1570" s="12" t="n">
        <f aca="false">M1570*P1570*(1-N1570)</f>
        <v>5881.26</v>
      </c>
      <c r="R1570" s="12" t="n">
        <f aca="false">M1570*O1570</f>
        <v>3590.64</v>
      </c>
      <c r="S1570" s="12" t="n">
        <f aca="false">Q1570-R1570</f>
        <v>2290.62</v>
      </c>
      <c r="T1570" s="11" t="n">
        <f aca="false">IFERROR(S1570/Q1570,0)</f>
        <v>0.389477764968731</v>
      </c>
      <c r="U1570" s="13" t="n">
        <f aca="false">F1570-E1570</f>
        <v>2</v>
      </c>
      <c r="V1570" s="13" t="n">
        <f aca="false">G1570-F1570</f>
        <v>5</v>
      </c>
      <c r="W1570" s="13" t="n">
        <f aca="false">G1570-E1570</f>
        <v>7</v>
      </c>
      <c r="X1570" s="10" t="n">
        <f aca="false">YEAR(E1570)</f>
        <v>2018</v>
      </c>
      <c r="Y1570" s="0" t="str">
        <f aca="false">TEXT(E1570,"yyyy-mm")</f>
        <v>2018-12</v>
      </c>
      <c r="Z1570" s="0" t="str">
        <f aca="false">"Q"&amp;ROUNDUP(MONTH(E1570)/3,0)&amp;"-"&amp;YEAR(E1570)</f>
        <v>Q4-2018</v>
      </c>
    </row>
    <row r="1571" customFormat="false" ht="14.25" hidden="false" customHeight="false" outlineLevel="0" collapsed="false">
      <c r="A1571" s="0" t="s">
        <v>1613</v>
      </c>
      <c r="B1571" s="0" t="s">
        <v>38</v>
      </c>
      <c r="C1571" s="0" t="s">
        <v>35</v>
      </c>
      <c r="D1571" s="9" t="n">
        <v>43300</v>
      </c>
      <c r="E1571" s="9" t="n">
        <v>43438</v>
      </c>
      <c r="F1571" s="9" t="n">
        <v>43449</v>
      </c>
      <c r="G1571" s="9" t="n">
        <v>43455</v>
      </c>
      <c r="H1571" s="10" t="s">
        <v>36</v>
      </c>
      <c r="I1571" s="0" t="n">
        <v>18</v>
      </c>
      <c r="J1571" s="0" t="n">
        <v>21</v>
      </c>
      <c r="K1571" s="0" t="n">
        <v>210</v>
      </c>
      <c r="L1571" s="0" t="n">
        <v>25</v>
      </c>
      <c r="M1571" s="0" t="n">
        <v>4</v>
      </c>
      <c r="N1571" s="11" t="n">
        <v>0.05</v>
      </c>
      <c r="O1571" s="12" t="n">
        <v>1828.03</v>
      </c>
      <c r="P1571" s="12" t="n">
        <v>2405.3</v>
      </c>
      <c r="Q1571" s="12" t="n">
        <f aca="false">M1571*P1571*(1-N1571)</f>
        <v>9140.14</v>
      </c>
      <c r="R1571" s="12" t="n">
        <f aca="false">M1571*O1571</f>
        <v>7312.12</v>
      </c>
      <c r="S1571" s="12" t="n">
        <f aca="false">Q1571-R1571</f>
        <v>1828.02</v>
      </c>
      <c r="T1571" s="11" t="n">
        <f aca="false">IFERROR(S1571/Q1571,0)</f>
        <v>0.199999124739884</v>
      </c>
      <c r="U1571" s="13" t="n">
        <f aca="false">F1571-E1571</f>
        <v>11</v>
      </c>
      <c r="V1571" s="13" t="n">
        <f aca="false">G1571-F1571</f>
        <v>6</v>
      </c>
      <c r="W1571" s="13" t="n">
        <f aca="false">G1571-E1571</f>
        <v>17</v>
      </c>
      <c r="X1571" s="10" t="n">
        <f aca="false">YEAR(E1571)</f>
        <v>2018</v>
      </c>
      <c r="Y1571" s="0" t="str">
        <f aca="false">TEXT(E1571,"yyyy-mm")</f>
        <v>2018-12</v>
      </c>
      <c r="Z1571" s="0" t="str">
        <f aca="false">"Q"&amp;ROUNDUP(MONTH(E1571)/3,0)&amp;"-"&amp;YEAR(E1571)</f>
        <v>Q4-2018</v>
      </c>
    </row>
    <row r="1572" customFormat="false" ht="14.25" hidden="false" customHeight="false" outlineLevel="0" collapsed="false">
      <c r="A1572" s="0" t="s">
        <v>1614</v>
      </c>
      <c r="B1572" s="0" t="s">
        <v>41</v>
      </c>
      <c r="C1572" s="0" t="s">
        <v>39</v>
      </c>
      <c r="D1572" s="9" t="n">
        <v>43300</v>
      </c>
      <c r="E1572" s="9" t="n">
        <v>43438</v>
      </c>
      <c r="F1572" s="9" t="n">
        <v>43443</v>
      </c>
      <c r="G1572" s="9" t="n">
        <v>43449</v>
      </c>
      <c r="H1572" s="10" t="s">
        <v>36</v>
      </c>
      <c r="I1572" s="0" t="n">
        <v>22</v>
      </c>
      <c r="J1572" s="0" t="n">
        <v>7</v>
      </c>
      <c r="K1572" s="0" t="n">
        <v>92</v>
      </c>
      <c r="L1572" s="0" t="n">
        <v>20</v>
      </c>
      <c r="M1572" s="0" t="n">
        <v>2</v>
      </c>
      <c r="N1572" s="11" t="n">
        <v>0.075</v>
      </c>
      <c r="O1572" s="12" t="n">
        <v>906.51</v>
      </c>
      <c r="P1572" s="12" t="n">
        <v>1105.5</v>
      </c>
      <c r="Q1572" s="12" t="n">
        <f aca="false">M1572*P1572*(1-N1572)</f>
        <v>2045.175</v>
      </c>
      <c r="R1572" s="12" t="n">
        <f aca="false">M1572*O1572</f>
        <v>1813.02</v>
      </c>
      <c r="S1572" s="12" t="n">
        <f aca="false">Q1572-R1572</f>
        <v>232.155</v>
      </c>
      <c r="T1572" s="11" t="n">
        <f aca="false">IFERROR(S1572/Q1572,0)</f>
        <v>0.113513513513514</v>
      </c>
      <c r="U1572" s="13" t="n">
        <f aca="false">F1572-E1572</f>
        <v>5</v>
      </c>
      <c r="V1572" s="13" t="n">
        <f aca="false">G1572-F1572</f>
        <v>6</v>
      </c>
      <c r="W1572" s="13" t="n">
        <f aca="false">G1572-E1572</f>
        <v>11</v>
      </c>
      <c r="X1572" s="10" t="n">
        <f aca="false">YEAR(E1572)</f>
        <v>2018</v>
      </c>
      <c r="Y1572" s="0" t="str">
        <f aca="false">TEXT(E1572,"yyyy-mm")</f>
        <v>2018-12</v>
      </c>
      <c r="Z1572" s="0" t="str">
        <f aca="false">"Q"&amp;ROUNDUP(MONTH(E1572)/3,0)&amp;"-"&amp;YEAR(E1572)</f>
        <v>Q4-2018</v>
      </c>
    </row>
    <row r="1573" customFormat="false" ht="14.25" hidden="false" customHeight="false" outlineLevel="0" collapsed="false">
      <c r="A1573" s="0" t="s">
        <v>1615</v>
      </c>
      <c r="B1573" s="0" t="s">
        <v>34</v>
      </c>
      <c r="C1573" s="0" t="s">
        <v>58</v>
      </c>
      <c r="D1573" s="9" t="n">
        <v>43300</v>
      </c>
      <c r="E1573" s="9" t="n">
        <v>43438</v>
      </c>
      <c r="F1573" s="9" t="n">
        <v>43452</v>
      </c>
      <c r="G1573" s="9" t="n">
        <v>43461</v>
      </c>
      <c r="H1573" s="10" t="s">
        <v>36</v>
      </c>
      <c r="I1573" s="0" t="n">
        <v>8</v>
      </c>
      <c r="J1573" s="0" t="n">
        <v>34</v>
      </c>
      <c r="K1573" s="0" t="n">
        <v>343</v>
      </c>
      <c r="L1573" s="0" t="n">
        <v>23</v>
      </c>
      <c r="M1573" s="0" t="n">
        <v>5</v>
      </c>
      <c r="N1573" s="11" t="n">
        <v>0.075</v>
      </c>
      <c r="O1573" s="12" t="n">
        <v>958.77</v>
      </c>
      <c r="P1573" s="12" t="n">
        <v>1775.5</v>
      </c>
      <c r="Q1573" s="12" t="n">
        <f aca="false">M1573*P1573*(1-N1573)</f>
        <v>8211.6875</v>
      </c>
      <c r="R1573" s="12" t="n">
        <f aca="false">M1573*O1573</f>
        <v>4793.85</v>
      </c>
      <c r="S1573" s="12" t="n">
        <f aca="false">Q1573-R1573</f>
        <v>3417.8375</v>
      </c>
      <c r="T1573" s="11" t="n">
        <f aca="false">IFERROR(S1573/Q1573,0)</f>
        <v>0.416216216216216</v>
      </c>
      <c r="U1573" s="13" t="n">
        <f aca="false">F1573-E1573</f>
        <v>14</v>
      </c>
      <c r="V1573" s="13" t="n">
        <f aca="false">G1573-F1573</f>
        <v>9</v>
      </c>
      <c r="W1573" s="13" t="n">
        <f aca="false">G1573-E1573</f>
        <v>23</v>
      </c>
      <c r="X1573" s="10" t="n">
        <f aca="false">YEAR(E1573)</f>
        <v>2018</v>
      </c>
      <c r="Y1573" s="0" t="str">
        <f aca="false">TEXT(E1573,"yyyy-mm")</f>
        <v>2018-12</v>
      </c>
      <c r="Z1573" s="0" t="str">
        <f aca="false">"Q"&amp;ROUNDUP(MONTH(E1573)/3,0)&amp;"-"&amp;YEAR(E1573)</f>
        <v>Q4-2018</v>
      </c>
    </row>
    <row r="1574" customFormat="false" ht="14.25" hidden="false" customHeight="false" outlineLevel="0" collapsed="false">
      <c r="A1574" s="0" t="s">
        <v>1616</v>
      </c>
      <c r="B1574" s="0" t="s">
        <v>38</v>
      </c>
      <c r="C1574" s="0" t="s">
        <v>39</v>
      </c>
      <c r="D1574" s="9" t="n">
        <v>43300</v>
      </c>
      <c r="E1574" s="9" t="n">
        <v>43438</v>
      </c>
      <c r="F1574" s="9" t="n">
        <v>43455</v>
      </c>
      <c r="G1574" s="9" t="n">
        <v>43456</v>
      </c>
      <c r="H1574" s="10" t="s">
        <v>36</v>
      </c>
      <c r="I1574" s="0" t="n">
        <v>14</v>
      </c>
      <c r="J1574" s="0" t="n">
        <v>7</v>
      </c>
      <c r="K1574" s="0" t="n">
        <v>153</v>
      </c>
      <c r="L1574" s="0" t="n">
        <v>46</v>
      </c>
      <c r="M1574" s="0" t="n">
        <v>2</v>
      </c>
      <c r="N1574" s="11" t="n">
        <v>0.075</v>
      </c>
      <c r="O1574" s="12" t="n">
        <v>786.31</v>
      </c>
      <c r="P1574" s="12" t="n">
        <v>1092.1</v>
      </c>
      <c r="Q1574" s="12" t="n">
        <f aca="false">M1574*P1574*(1-N1574)</f>
        <v>2020.385</v>
      </c>
      <c r="R1574" s="12" t="n">
        <f aca="false">M1574*O1574</f>
        <v>1572.62</v>
      </c>
      <c r="S1574" s="12" t="n">
        <f aca="false">Q1574-R1574</f>
        <v>447.765</v>
      </c>
      <c r="T1574" s="11" t="n">
        <f aca="false">IFERROR(S1574/Q1574,0)</f>
        <v>0.221623601442299</v>
      </c>
      <c r="U1574" s="13" t="n">
        <f aca="false">F1574-E1574</f>
        <v>17</v>
      </c>
      <c r="V1574" s="13" t="n">
        <f aca="false">G1574-F1574</f>
        <v>1</v>
      </c>
      <c r="W1574" s="13" t="n">
        <f aca="false">G1574-E1574</f>
        <v>18</v>
      </c>
      <c r="X1574" s="10" t="n">
        <f aca="false">YEAR(E1574)</f>
        <v>2018</v>
      </c>
      <c r="Y1574" s="0" t="str">
        <f aca="false">TEXT(E1574,"yyyy-mm")</f>
        <v>2018-12</v>
      </c>
      <c r="Z1574" s="0" t="str">
        <f aca="false">"Q"&amp;ROUNDUP(MONTH(E1574)/3,0)&amp;"-"&amp;YEAR(E1574)</f>
        <v>Q4-2018</v>
      </c>
    </row>
    <row r="1575" customFormat="false" ht="14.25" hidden="false" customHeight="false" outlineLevel="0" collapsed="false">
      <c r="A1575" s="0" t="s">
        <v>1617</v>
      </c>
      <c r="B1575" s="0" t="s">
        <v>38</v>
      </c>
      <c r="C1575" s="0" t="s">
        <v>39</v>
      </c>
      <c r="D1575" s="9" t="n">
        <v>43300</v>
      </c>
      <c r="E1575" s="9" t="n">
        <v>43438</v>
      </c>
      <c r="F1575" s="9" t="n">
        <v>43443</v>
      </c>
      <c r="G1575" s="9" t="n">
        <v>43453</v>
      </c>
      <c r="H1575" s="10" t="s">
        <v>36</v>
      </c>
      <c r="I1575" s="0" t="n">
        <v>15</v>
      </c>
      <c r="J1575" s="0" t="n">
        <v>1</v>
      </c>
      <c r="K1575" s="0" t="n">
        <v>105</v>
      </c>
      <c r="L1575" s="0" t="n">
        <v>27</v>
      </c>
      <c r="M1575" s="0" t="n">
        <v>6</v>
      </c>
      <c r="N1575" s="11" t="n">
        <v>0.075</v>
      </c>
      <c r="O1575" s="12" t="n">
        <v>83.08</v>
      </c>
      <c r="P1575" s="12" t="n">
        <v>207.7</v>
      </c>
      <c r="Q1575" s="12" t="n">
        <f aca="false">M1575*P1575*(1-N1575)</f>
        <v>1152.735</v>
      </c>
      <c r="R1575" s="12" t="n">
        <f aca="false">M1575*O1575</f>
        <v>498.48</v>
      </c>
      <c r="S1575" s="12" t="n">
        <f aca="false">Q1575-R1575</f>
        <v>654.255</v>
      </c>
      <c r="T1575" s="11" t="n">
        <f aca="false">IFERROR(S1575/Q1575,0)</f>
        <v>0.567567567567568</v>
      </c>
      <c r="U1575" s="13" t="n">
        <f aca="false">F1575-E1575</f>
        <v>5</v>
      </c>
      <c r="V1575" s="13" t="n">
        <f aca="false">G1575-F1575</f>
        <v>10</v>
      </c>
      <c r="W1575" s="13" t="n">
        <f aca="false">G1575-E1575</f>
        <v>15</v>
      </c>
      <c r="X1575" s="10" t="n">
        <f aca="false">YEAR(E1575)</f>
        <v>2018</v>
      </c>
      <c r="Y1575" s="0" t="str">
        <f aca="false">TEXT(E1575,"yyyy-mm")</f>
        <v>2018-12</v>
      </c>
      <c r="Z1575" s="0" t="str">
        <f aca="false">"Q"&amp;ROUNDUP(MONTH(E1575)/3,0)&amp;"-"&amp;YEAR(E1575)</f>
        <v>Q4-2018</v>
      </c>
    </row>
    <row r="1576" customFormat="false" ht="14.25" hidden="false" customHeight="false" outlineLevel="0" collapsed="false">
      <c r="A1576" s="0" t="s">
        <v>1618</v>
      </c>
      <c r="B1576" s="0" t="s">
        <v>34</v>
      </c>
      <c r="C1576" s="0" t="s">
        <v>58</v>
      </c>
      <c r="D1576" s="9" t="n">
        <v>43300</v>
      </c>
      <c r="E1576" s="9" t="n">
        <v>43438</v>
      </c>
      <c r="F1576" s="9" t="n">
        <v>43455</v>
      </c>
      <c r="G1576" s="9" t="n">
        <v>43464</v>
      </c>
      <c r="H1576" s="10" t="s">
        <v>36</v>
      </c>
      <c r="I1576" s="0" t="n">
        <v>9</v>
      </c>
      <c r="J1576" s="0" t="n">
        <v>16</v>
      </c>
      <c r="K1576" s="0" t="n">
        <v>340</v>
      </c>
      <c r="L1576" s="0" t="n">
        <v>45</v>
      </c>
      <c r="M1576" s="0" t="n">
        <v>4</v>
      </c>
      <c r="N1576" s="11" t="n">
        <v>0.1</v>
      </c>
      <c r="O1576" s="12" t="n">
        <v>759.78</v>
      </c>
      <c r="P1576" s="12" t="n">
        <v>1809</v>
      </c>
      <c r="Q1576" s="12" t="n">
        <f aca="false">M1576*P1576*(1-N1576)</f>
        <v>6512.4</v>
      </c>
      <c r="R1576" s="12" t="n">
        <f aca="false">M1576*O1576</f>
        <v>3039.12</v>
      </c>
      <c r="S1576" s="12" t="n">
        <f aca="false">Q1576-R1576</f>
        <v>3473.28</v>
      </c>
      <c r="T1576" s="11" t="n">
        <f aca="false">IFERROR(S1576/Q1576,0)</f>
        <v>0.533333333333333</v>
      </c>
      <c r="U1576" s="13" t="n">
        <f aca="false">F1576-E1576</f>
        <v>17</v>
      </c>
      <c r="V1576" s="13" t="n">
        <f aca="false">G1576-F1576</f>
        <v>9</v>
      </c>
      <c r="W1576" s="13" t="n">
        <f aca="false">G1576-E1576</f>
        <v>26</v>
      </c>
      <c r="X1576" s="10" t="n">
        <f aca="false">YEAR(E1576)</f>
        <v>2018</v>
      </c>
      <c r="Y1576" s="0" t="str">
        <f aca="false">TEXT(E1576,"yyyy-mm")</f>
        <v>2018-12</v>
      </c>
      <c r="Z1576" s="0" t="str">
        <f aca="false">"Q"&amp;ROUNDUP(MONTH(E1576)/3,0)&amp;"-"&amp;YEAR(E1576)</f>
        <v>Q4-2018</v>
      </c>
    </row>
    <row r="1577" customFormat="false" ht="14.25" hidden="false" customHeight="false" outlineLevel="0" collapsed="false">
      <c r="A1577" s="0" t="s">
        <v>1619</v>
      </c>
      <c r="B1577" s="0" t="s">
        <v>38</v>
      </c>
      <c r="C1577" s="0" t="s">
        <v>35</v>
      </c>
      <c r="D1577" s="9" t="n">
        <v>43300</v>
      </c>
      <c r="E1577" s="9" t="n">
        <v>43439</v>
      </c>
      <c r="F1577" s="9" t="n">
        <v>43441</v>
      </c>
      <c r="G1577" s="9" t="n">
        <v>43448</v>
      </c>
      <c r="H1577" s="10" t="s">
        <v>36</v>
      </c>
      <c r="I1577" s="0" t="n">
        <v>12</v>
      </c>
      <c r="J1577" s="0" t="n">
        <v>30</v>
      </c>
      <c r="K1577" s="0" t="n">
        <v>259</v>
      </c>
      <c r="L1577" s="0" t="n">
        <v>2</v>
      </c>
      <c r="M1577" s="0" t="n">
        <v>8</v>
      </c>
      <c r="N1577" s="11" t="n">
        <v>0.075</v>
      </c>
      <c r="O1577" s="12" t="n">
        <v>1437.15</v>
      </c>
      <c r="P1577" s="12" t="n">
        <v>1842.5</v>
      </c>
      <c r="Q1577" s="12" t="n">
        <f aca="false">M1577*P1577*(1-N1577)</f>
        <v>13634.5</v>
      </c>
      <c r="R1577" s="12" t="n">
        <f aca="false">M1577*O1577</f>
        <v>11497.2</v>
      </c>
      <c r="S1577" s="12" t="n">
        <f aca="false">Q1577-R1577</f>
        <v>2137.3</v>
      </c>
      <c r="T1577" s="11" t="n">
        <f aca="false">IFERROR(S1577/Q1577,0)</f>
        <v>0.156756756756757</v>
      </c>
      <c r="U1577" s="13" t="n">
        <f aca="false">F1577-E1577</f>
        <v>2</v>
      </c>
      <c r="V1577" s="13" t="n">
        <f aca="false">G1577-F1577</f>
        <v>7</v>
      </c>
      <c r="W1577" s="13" t="n">
        <f aca="false">G1577-E1577</f>
        <v>9</v>
      </c>
      <c r="X1577" s="10" t="n">
        <f aca="false">YEAR(E1577)</f>
        <v>2018</v>
      </c>
      <c r="Y1577" s="0" t="str">
        <f aca="false">TEXT(E1577,"yyyy-mm")</f>
        <v>2018-12</v>
      </c>
      <c r="Z1577" s="0" t="str">
        <f aca="false">"Q"&amp;ROUNDUP(MONTH(E1577)/3,0)&amp;"-"&amp;YEAR(E1577)</f>
        <v>Q4-2018</v>
      </c>
    </row>
    <row r="1578" customFormat="false" ht="14.25" hidden="false" customHeight="false" outlineLevel="0" collapsed="false">
      <c r="A1578" s="0" t="s">
        <v>1620</v>
      </c>
      <c r="B1578" s="0" t="s">
        <v>34</v>
      </c>
      <c r="C1578" s="0" t="s">
        <v>58</v>
      </c>
      <c r="D1578" s="9" t="n">
        <v>43400</v>
      </c>
      <c r="E1578" s="9" t="n">
        <v>43439</v>
      </c>
      <c r="F1578" s="9" t="n">
        <v>43465</v>
      </c>
      <c r="G1578" s="9" t="n">
        <v>43472</v>
      </c>
      <c r="H1578" s="10" t="s">
        <v>36</v>
      </c>
      <c r="I1578" s="0" t="n">
        <v>4</v>
      </c>
      <c r="J1578" s="0" t="n">
        <v>18</v>
      </c>
      <c r="K1578" s="0" t="n">
        <v>344</v>
      </c>
      <c r="L1578" s="0" t="n">
        <v>45</v>
      </c>
      <c r="M1578" s="0" t="n">
        <v>4</v>
      </c>
      <c r="N1578" s="11" t="n">
        <v>0.1</v>
      </c>
      <c r="O1578" s="12" t="n">
        <v>2764.15</v>
      </c>
      <c r="P1578" s="12" t="n">
        <v>3839.1</v>
      </c>
      <c r="Q1578" s="12" t="n">
        <f aca="false">M1578*P1578*(1-N1578)</f>
        <v>13820.76</v>
      </c>
      <c r="R1578" s="12" t="n">
        <f aca="false">M1578*O1578</f>
        <v>11056.6</v>
      </c>
      <c r="S1578" s="12" t="n">
        <f aca="false">Q1578-R1578</f>
        <v>2764.16</v>
      </c>
      <c r="T1578" s="11" t="n">
        <f aca="false">IFERROR(S1578/Q1578,0)</f>
        <v>0.200000578839369</v>
      </c>
      <c r="U1578" s="13" t="n">
        <f aca="false">F1578-E1578</f>
        <v>26</v>
      </c>
      <c r="V1578" s="13" t="n">
        <f aca="false">G1578-F1578</f>
        <v>7</v>
      </c>
      <c r="W1578" s="13" t="n">
        <f aca="false">G1578-E1578</f>
        <v>33</v>
      </c>
      <c r="X1578" s="10" t="n">
        <f aca="false">YEAR(E1578)</f>
        <v>2018</v>
      </c>
      <c r="Y1578" s="0" t="str">
        <f aca="false">TEXT(E1578,"yyyy-mm")</f>
        <v>2018-12</v>
      </c>
      <c r="Z1578" s="0" t="str">
        <f aca="false">"Q"&amp;ROUNDUP(MONTH(E1578)/3,0)&amp;"-"&amp;YEAR(E1578)</f>
        <v>Q4-2018</v>
      </c>
    </row>
    <row r="1579" customFormat="false" ht="14.25" hidden="false" customHeight="false" outlineLevel="0" collapsed="false">
      <c r="A1579" s="0" t="s">
        <v>1621</v>
      </c>
      <c r="B1579" s="0" t="s">
        <v>38</v>
      </c>
      <c r="C1579" s="0" t="s">
        <v>39</v>
      </c>
      <c r="D1579" s="9" t="n">
        <v>43300</v>
      </c>
      <c r="E1579" s="9" t="n">
        <v>43439</v>
      </c>
      <c r="F1579" s="9" t="n">
        <v>43444</v>
      </c>
      <c r="G1579" s="9" t="n">
        <v>43450</v>
      </c>
      <c r="H1579" s="10" t="s">
        <v>36</v>
      </c>
      <c r="I1579" s="0" t="n">
        <v>13</v>
      </c>
      <c r="J1579" s="0" t="n">
        <v>34</v>
      </c>
      <c r="K1579" s="0" t="n">
        <v>178</v>
      </c>
      <c r="L1579" s="0" t="n">
        <v>43</v>
      </c>
      <c r="M1579" s="0" t="n">
        <v>7</v>
      </c>
      <c r="N1579" s="11" t="n">
        <v>0.15</v>
      </c>
      <c r="O1579" s="12" t="n">
        <v>171.52</v>
      </c>
      <c r="P1579" s="12" t="n">
        <v>268</v>
      </c>
      <c r="Q1579" s="12" t="n">
        <f aca="false">M1579*P1579*(1-N1579)</f>
        <v>1594.6</v>
      </c>
      <c r="R1579" s="12" t="n">
        <f aca="false">M1579*O1579</f>
        <v>1200.64</v>
      </c>
      <c r="S1579" s="12" t="n">
        <f aca="false">Q1579-R1579</f>
        <v>393.96</v>
      </c>
      <c r="T1579" s="11" t="n">
        <f aca="false">IFERROR(S1579/Q1579,0)</f>
        <v>0.247058823529412</v>
      </c>
      <c r="U1579" s="13" t="n">
        <f aca="false">F1579-E1579</f>
        <v>5</v>
      </c>
      <c r="V1579" s="13" t="n">
        <f aca="false">G1579-F1579</f>
        <v>6</v>
      </c>
      <c r="W1579" s="13" t="n">
        <f aca="false">G1579-E1579</f>
        <v>11</v>
      </c>
      <c r="X1579" s="10" t="n">
        <f aca="false">YEAR(E1579)</f>
        <v>2018</v>
      </c>
      <c r="Y1579" s="0" t="str">
        <f aca="false">TEXT(E1579,"yyyy-mm")</f>
        <v>2018-12</v>
      </c>
      <c r="Z1579" s="0" t="str">
        <f aca="false">"Q"&amp;ROUNDUP(MONTH(E1579)/3,0)&amp;"-"&amp;YEAR(E1579)</f>
        <v>Q4-2018</v>
      </c>
    </row>
    <row r="1580" customFormat="false" ht="14.25" hidden="false" customHeight="false" outlineLevel="0" collapsed="false">
      <c r="A1580" s="0" t="s">
        <v>1622</v>
      </c>
      <c r="B1580" s="0" t="s">
        <v>34</v>
      </c>
      <c r="C1580" s="0" t="s">
        <v>39</v>
      </c>
      <c r="D1580" s="9" t="n">
        <v>43300</v>
      </c>
      <c r="E1580" s="9" t="n">
        <v>43439</v>
      </c>
      <c r="F1580" s="9" t="n">
        <v>43447</v>
      </c>
      <c r="G1580" s="9" t="n">
        <v>43452</v>
      </c>
      <c r="H1580" s="10" t="s">
        <v>36</v>
      </c>
      <c r="I1580" s="0" t="n">
        <v>2</v>
      </c>
      <c r="J1580" s="0" t="n">
        <v>28</v>
      </c>
      <c r="K1580" s="0" t="n">
        <v>118</v>
      </c>
      <c r="L1580" s="0" t="n">
        <v>19</v>
      </c>
      <c r="M1580" s="0" t="n">
        <v>3</v>
      </c>
      <c r="N1580" s="11" t="n">
        <v>0.3</v>
      </c>
      <c r="O1580" s="12" t="n">
        <v>859.68</v>
      </c>
      <c r="P1580" s="12" t="n">
        <v>1829.1</v>
      </c>
      <c r="Q1580" s="12" t="n">
        <f aca="false">M1580*P1580*(1-N1580)</f>
        <v>3841.11</v>
      </c>
      <c r="R1580" s="12" t="n">
        <f aca="false">M1580*O1580</f>
        <v>2579.04</v>
      </c>
      <c r="S1580" s="12" t="n">
        <f aca="false">Q1580-R1580</f>
        <v>1262.07</v>
      </c>
      <c r="T1580" s="11" t="n">
        <f aca="false">IFERROR(S1580/Q1580,0)</f>
        <v>0.328569085498723</v>
      </c>
      <c r="U1580" s="13" t="n">
        <f aca="false">F1580-E1580</f>
        <v>8</v>
      </c>
      <c r="V1580" s="13" t="n">
        <f aca="false">G1580-F1580</f>
        <v>5</v>
      </c>
      <c r="W1580" s="13" t="n">
        <f aca="false">G1580-E1580</f>
        <v>13</v>
      </c>
      <c r="X1580" s="10" t="n">
        <f aca="false">YEAR(E1580)</f>
        <v>2018</v>
      </c>
      <c r="Y1580" s="0" t="str">
        <f aca="false">TEXT(E1580,"yyyy-mm")</f>
        <v>2018-12</v>
      </c>
      <c r="Z1580" s="0" t="str">
        <f aca="false">"Q"&amp;ROUNDUP(MONTH(E1580)/3,0)&amp;"-"&amp;YEAR(E1580)</f>
        <v>Q4-2018</v>
      </c>
    </row>
    <row r="1581" customFormat="false" ht="14.25" hidden="false" customHeight="false" outlineLevel="0" collapsed="false">
      <c r="A1581" s="0" t="s">
        <v>1623</v>
      </c>
      <c r="B1581" s="0" t="s">
        <v>43</v>
      </c>
      <c r="C1581" s="0" t="s">
        <v>46</v>
      </c>
      <c r="D1581" s="9" t="n">
        <v>43300</v>
      </c>
      <c r="E1581" s="9" t="n">
        <v>43439</v>
      </c>
      <c r="F1581" s="9" t="n">
        <v>43453</v>
      </c>
      <c r="G1581" s="9" t="n">
        <v>43463</v>
      </c>
      <c r="H1581" s="10" t="s">
        <v>36</v>
      </c>
      <c r="I1581" s="0" t="n">
        <v>27</v>
      </c>
      <c r="J1581" s="0" t="n">
        <v>15</v>
      </c>
      <c r="K1581" s="0" t="n">
        <v>294</v>
      </c>
      <c r="L1581" s="0" t="n">
        <v>25</v>
      </c>
      <c r="M1581" s="0" t="n">
        <v>1</v>
      </c>
      <c r="N1581" s="11" t="n">
        <v>0.2</v>
      </c>
      <c r="O1581" s="12" t="n">
        <v>1256.92</v>
      </c>
      <c r="P1581" s="12" t="n">
        <v>1795.6</v>
      </c>
      <c r="Q1581" s="12" t="n">
        <f aca="false">M1581*P1581*(1-N1581)</f>
        <v>1436.48</v>
      </c>
      <c r="R1581" s="12" t="n">
        <f aca="false">M1581*O1581</f>
        <v>1256.92</v>
      </c>
      <c r="S1581" s="12" t="n">
        <f aca="false">Q1581-R1581</f>
        <v>179.56</v>
      </c>
      <c r="T1581" s="11" t="n">
        <f aca="false">IFERROR(S1581/Q1581,0)</f>
        <v>0.125</v>
      </c>
      <c r="U1581" s="13" t="n">
        <f aca="false">F1581-E1581</f>
        <v>14</v>
      </c>
      <c r="V1581" s="13" t="n">
        <f aca="false">G1581-F1581</f>
        <v>10</v>
      </c>
      <c r="W1581" s="13" t="n">
        <f aca="false">G1581-E1581</f>
        <v>24</v>
      </c>
      <c r="X1581" s="10" t="n">
        <f aca="false">YEAR(E1581)</f>
        <v>2018</v>
      </c>
      <c r="Y1581" s="0" t="str">
        <f aca="false">TEXT(E1581,"yyyy-mm")</f>
        <v>2018-12</v>
      </c>
      <c r="Z1581" s="0" t="str">
        <f aca="false">"Q"&amp;ROUNDUP(MONTH(E1581)/3,0)&amp;"-"&amp;YEAR(E1581)</f>
        <v>Q4-2018</v>
      </c>
    </row>
    <row r="1582" customFormat="false" ht="14.25" hidden="false" customHeight="false" outlineLevel="0" collapsed="false">
      <c r="A1582" s="0" t="s">
        <v>1624</v>
      </c>
      <c r="B1582" s="0" t="s">
        <v>38</v>
      </c>
      <c r="C1582" s="0" t="s">
        <v>48</v>
      </c>
      <c r="D1582" s="9" t="n">
        <v>43300</v>
      </c>
      <c r="E1582" s="9" t="n">
        <v>43439</v>
      </c>
      <c r="F1582" s="9" t="n">
        <v>43467</v>
      </c>
      <c r="G1582" s="9" t="n">
        <v>43468</v>
      </c>
      <c r="H1582" s="10" t="s">
        <v>36</v>
      </c>
      <c r="I1582" s="0" t="n">
        <v>15</v>
      </c>
      <c r="J1582" s="0" t="n">
        <v>11</v>
      </c>
      <c r="K1582" s="0" t="n">
        <v>24</v>
      </c>
      <c r="L1582" s="0" t="n">
        <v>12</v>
      </c>
      <c r="M1582" s="0" t="n">
        <v>6</v>
      </c>
      <c r="N1582" s="11" t="n">
        <v>0.4</v>
      </c>
      <c r="O1582" s="12" t="n">
        <v>458.75</v>
      </c>
      <c r="P1582" s="12" t="n">
        <v>1118.9</v>
      </c>
      <c r="Q1582" s="12" t="n">
        <f aca="false">M1582*P1582*(1-N1582)</f>
        <v>4028.04</v>
      </c>
      <c r="R1582" s="12" t="n">
        <f aca="false">M1582*O1582</f>
        <v>2752.5</v>
      </c>
      <c r="S1582" s="12" t="n">
        <f aca="false">Q1582-R1582</f>
        <v>1275.54</v>
      </c>
      <c r="T1582" s="11" t="n">
        <f aca="false">IFERROR(S1582/Q1582,0)</f>
        <v>0.31666517710847</v>
      </c>
      <c r="U1582" s="13" t="n">
        <f aca="false">F1582-E1582</f>
        <v>28</v>
      </c>
      <c r="V1582" s="13" t="n">
        <f aca="false">G1582-F1582</f>
        <v>1</v>
      </c>
      <c r="W1582" s="13" t="n">
        <f aca="false">G1582-E1582</f>
        <v>29</v>
      </c>
      <c r="X1582" s="10" t="n">
        <f aca="false">YEAR(E1582)</f>
        <v>2018</v>
      </c>
      <c r="Y1582" s="0" t="str">
        <f aca="false">TEXT(E1582,"yyyy-mm")</f>
        <v>2018-12</v>
      </c>
      <c r="Z1582" s="0" t="str">
        <f aca="false">"Q"&amp;ROUNDUP(MONTH(E1582)/3,0)&amp;"-"&amp;YEAR(E1582)</f>
        <v>Q4-2018</v>
      </c>
    </row>
    <row r="1583" customFormat="false" ht="14.25" hidden="false" customHeight="false" outlineLevel="0" collapsed="false">
      <c r="A1583" s="0" t="s">
        <v>1625</v>
      </c>
      <c r="B1583" s="0" t="s">
        <v>41</v>
      </c>
      <c r="C1583" s="0" t="s">
        <v>48</v>
      </c>
      <c r="D1583" s="9" t="n">
        <v>43400</v>
      </c>
      <c r="E1583" s="9" t="n">
        <v>43440</v>
      </c>
      <c r="F1583" s="9" t="n">
        <v>43455</v>
      </c>
      <c r="G1583" s="9" t="n">
        <v>43463</v>
      </c>
      <c r="H1583" s="10" t="s">
        <v>36</v>
      </c>
      <c r="I1583" s="0" t="n">
        <v>20</v>
      </c>
      <c r="J1583" s="0" t="n">
        <v>22</v>
      </c>
      <c r="K1583" s="0" t="n">
        <v>37</v>
      </c>
      <c r="L1583" s="0" t="n">
        <v>5</v>
      </c>
      <c r="M1583" s="0" t="n">
        <v>2</v>
      </c>
      <c r="N1583" s="11" t="n">
        <v>0.075</v>
      </c>
      <c r="O1583" s="12" t="n">
        <v>716.1</v>
      </c>
      <c r="P1583" s="12" t="n">
        <v>1118.9</v>
      </c>
      <c r="Q1583" s="12" t="n">
        <f aca="false">M1583*P1583*(1-N1583)</f>
        <v>2069.965</v>
      </c>
      <c r="R1583" s="12" t="n">
        <f aca="false">M1583*O1583</f>
        <v>1432.2</v>
      </c>
      <c r="S1583" s="12" t="n">
        <f aca="false">Q1583-R1583</f>
        <v>637.765</v>
      </c>
      <c r="T1583" s="11" t="n">
        <f aca="false">IFERROR(S1583/Q1583,0)</f>
        <v>0.308104243308462</v>
      </c>
      <c r="U1583" s="13" t="n">
        <f aca="false">F1583-E1583</f>
        <v>15</v>
      </c>
      <c r="V1583" s="13" t="n">
        <f aca="false">G1583-F1583</f>
        <v>8</v>
      </c>
      <c r="W1583" s="13" t="n">
        <f aca="false">G1583-E1583</f>
        <v>23</v>
      </c>
      <c r="X1583" s="10" t="n">
        <f aca="false">YEAR(E1583)</f>
        <v>2018</v>
      </c>
      <c r="Y1583" s="0" t="str">
        <f aca="false">TEXT(E1583,"yyyy-mm")</f>
        <v>2018-12</v>
      </c>
      <c r="Z1583" s="0" t="str">
        <f aca="false">"Q"&amp;ROUNDUP(MONTH(E1583)/3,0)&amp;"-"&amp;YEAR(E1583)</f>
        <v>Q4-2018</v>
      </c>
    </row>
    <row r="1584" customFormat="false" ht="14.25" hidden="false" customHeight="false" outlineLevel="0" collapsed="false">
      <c r="A1584" s="0" t="s">
        <v>1626</v>
      </c>
      <c r="B1584" s="0" t="s">
        <v>34</v>
      </c>
      <c r="C1584" s="0" t="s">
        <v>35</v>
      </c>
      <c r="D1584" s="9" t="n">
        <v>43300</v>
      </c>
      <c r="E1584" s="9" t="n">
        <v>43440</v>
      </c>
      <c r="F1584" s="9" t="n">
        <v>43457</v>
      </c>
      <c r="G1584" s="9" t="n">
        <v>43461</v>
      </c>
      <c r="H1584" s="10" t="s">
        <v>36</v>
      </c>
      <c r="I1584" s="0" t="n">
        <v>10</v>
      </c>
      <c r="J1584" s="0" t="n">
        <v>22</v>
      </c>
      <c r="K1584" s="0" t="n">
        <v>258</v>
      </c>
      <c r="L1584" s="0" t="n">
        <v>43</v>
      </c>
      <c r="M1584" s="0" t="n">
        <v>4</v>
      </c>
      <c r="N1584" s="11" t="n">
        <v>0.1</v>
      </c>
      <c r="O1584" s="12" t="n">
        <v>2630.55</v>
      </c>
      <c r="P1584" s="12" t="n">
        <v>3926.2</v>
      </c>
      <c r="Q1584" s="12" t="n">
        <f aca="false">M1584*P1584*(1-N1584)</f>
        <v>14134.32</v>
      </c>
      <c r="R1584" s="12" t="n">
        <f aca="false">M1584*O1584</f>
        <v>10522.2</v>
      </c>
      <c r="S1584" s="12" t="n">
        <f aca="false">Q1584-R1584</f>
        <v>3612.12</v>
      </c>
      <c r="T1584" s="11" t="n">
        <f aca="false">IFERROR(S1584/Q1584,0)</f>
        <v>0.255556687552001</v>
      </c>
      <c r="U1584" s="13" t="n">
        <f aca="false">F1584-E1584</f>
        <v>17</v>
      </c>
      <c r="V1584" s="13" t="n">
        <f aca="false">G1584-F1584</f>
        <v>4</v>
      </c>
      <c r="W1584" s="13" t="n">
        <f aca="false">G1584-E1584</f>
        <v>21</v>
      </c>
      <c r="X1584" s="10" t="n">
        <f aca="false">YEAR(E1584)</f>
        <v>2018</v>
      </c>
      <c r="Y1584" s="0" t="str">
        <f aca="false">TEXT(E1584,"yyyy-mm")</f>
        <v>2018-12</v>
      </c>
      <c r="Z1584" s="0" t="str">
        <f aca="false">"Q"&amp;ROUNDUP(MONTH(E1584)/3,0)&amp;"-"&amp;YEAR(E1584)</f>
        <v>Q4-2018</v>
      </c>
    </row>
    <row r="1585" customFormat="false" ht="14.25" hidden="false" customHeight="false" outlineLevel="0" collapsed="false">
      <c r="A1585" s="0" t="s">
        <v>1627</v>
      </c>
      <c r="B1585" s="0" t="s">
        <v>43</v>
      </c>
      <c r="C1585" s="0" t="s">
        <v>79</v>
      </c>
      <c r="D1585" s="9" t="n">
        <v>43300</v>
      </c>
      <c r="E1585" s="9" t="n">
        <v>43440</v>
      </c>
      <c r="F1585" s="9" t="n">
        <v>43467</v>
      </c>
      <c r="G1585" s="9" t="n">
        <v>43476</v>
      </c>
      <c r="H1585" s="10" t="s">
        <v>36</v>
      </c>
      <c r="I1585" s="0" t="n">
        <v>27</v>
      </c>
      <c r="J1585" s="0" t="n">
        <v>19</v>
      </c>
      <c r="K1585" s="0" t="n">
        <v>81</v>
      </c>
      <c r="L1585" s="0" t="n">
        <v>4</v>
      </c>
      <c r="M1585" s="0" t="n">
        <v>8</v>
      </c>
      <c r="N1585" s="11" t="n">
        <v>0.05</v>
      </c>
      <c r="O1585" s="12" t="n">
        <v>514.02</v>
      </c>
      <c r="P1585" s="12" t="n">
        <v>917.9</v>
      </c>
      <c r="Q1585" s="12" t="n">
        <f aca="false">M1585*P1585*(1-N1585)</f>
        <v>6976.04</v>
      </c>
      <c r="R1585" s="12" t="n">
        <f aca="false">M1585*O1585</f>
        <v>4112.16</v>
      </c>
      <c r="S1585" s="12" t="n">
        <f aca="false">Q1585-R1585</f>
        <v>2863.88</v>
      </c>
      <c r="T1585" s="11" t="n">
        <f aca="false">IFERROR(S1585/Q1585,0)</f>
        <v>0.410530902919135</v>
      </c>
      <c r="U1585" s="13" t="n">
        <f aca="false">F1585-E1585</f>
        <v>27</v>
      </c>
      <c r="V1585" s="13" t="n">
        <f aca="false">G1585-F1585</f>
        <v>9</v>
      </c>
      <c r="W1585" s="13" t="n">
        <f aca="false">G1585-E1585</f>
        <v>36</v>
      </c>
      <c r="X1585" s="10" t="n">
        <f aca="false">YEAR(E1585)</f>
        <v>2018</v>
      </c>
      <c r="Y1585" s="0" t="str">
        <f aca="false">TEXT(E1585,"yyyy-mm")</f>
        <v>2018-12</v>
      </c>
      <c r="Z1585" s="0" t="str">
        <f aca="false">"Q"&amp;ROUNDUP(MONTH(E1585)/3,0)&amp;"-"&amp;YEAR(E1585)</f>
        <v>Q4-2018</v>
      </c>
    </row>
    <row r="1586" customFormat="false" ht="14.25" hidden="false" customHeight="false" outlineLevel="0" collapsed="false">
      <c r="A1586" s="0" t="s">
        <v>1628</v>
      </c>
      <c r="B1586" s="0" t="s">
        <v>34</v>
      </c>
      <c r="C1586" s="0" t="s">
        <v>39</v>
      </c>
      <c r="D1586" s="9" t="n">
        <v>43300</v>
      </c>
      <c r="E1586" s="9" t="n">
        <v>43440</v>
      </c>
      <c r="F1586" s="9" t="n">
        <v>43450</v>
      </c>
      <c r="G1586" s="9" t="n">
        <v>43459</v>
      </c>
      <c r="H1586" s="10" t="s">
        <v>36</v>
      </c>
      <c r="I1586" s="0" t="n">
        <v>5</v>
      </c>
      <c r="J1586" s="0" t="n">
        <v>50</v>
      </c>
      <c r="K1586" s="0" t="n">
        <v>135</v>
      </c>
      <c r="L1586" s="0" t="n">
        <v>31</v>
      </c>
      <c r="M1586" s="0" t="n">
        <v>6</v>
      </c>
      <c r="N1586" s="11" t="n">
        <v>0.2</v>
      </c>
      <c r="O1586" s="12" t="n">
        <v>99.7</v>
      </c>
      <c r="P1586" s="12" t="n">
        <v>207.7</v>
      </c>
      <c r="Q1586" s="12" t="n">
        <f aca="false">M1586*P1586*(1-N1586)</f>
        <v>996.96</v>
      </c>
      <c r="R1586" s="12" t="n">
        <f aca="false">M1586*O1586</f>
        <v>598.2</v>
      </c>
      <c r="S1586" s="12" t="n">
        <f aca="false">Q1586-R1586</f>
        <v>398.76</v>
      </c>
      <c r="T1586" s="11" t="n">
        <f aca="false">IFERROR(S1586/Q1586,0)</f>
        <v>0.399975926817525</v>
      </c>
      <c r="U1586" s="13" t="n">
        <f aca="false">F1586-E1586</f>
        <v>10</v>
      </c>
      <c r="V1586" s="13" t="n">
        <f aca="false">G1586-F1586</f>
        <v>9</v>
      </c>
      <c r="W1586" s="13" t="n">
        <f aca="false">G1586-E1586</f>
        <v>19</v>
      </c>
      <c r="X1586" s="10" t="n">
        <f aca="false">YEAR(E1586)</f>
        <v>2018</v>
      </c>
      <c r="Y1586" s="0" t="str">
        <f aca="false">TEXT(E1586,"yyyy-mm")</f>
        <v>2018-12</v>
      </c>
      <c r="Z1586" s="0" t="str">
        <f aca="false">"Q"&amp;ROUNDUP(MONTH(E1586)/3,0)&amp;"-"&amp;YEAR(E1586)</f>
        <v>Q4-2018</v>
      </c>
    </row>
    <row r="1587" customFormat="false" ht="14.25" hidden="false" customHeight="false" outlineLevel="0" collapsed="false">
      <c r="A1587" s="0" t="s">
        <v>1629</v>
      </c>
      <c r="B1587" s="0" t="s">
        <v>34</v>
      </c>
      <c r="C1587" s="0" t="s">
        <v>46</v>
      </c>
      <c r="D1587" s="9" t="n">
        <v>43300</v>
      </c>
      <c r="E1587" s="9" t="n">
        <v>43440</v>
      </c>
      <c r="F1587" s="9" t="n">
        <v>43442</v>
      </c>
      <c r="G1587" s="9" t="n">
        <v>43450</v>
      </c>
      <c r="H1587" s="10" t="s">
        <v>36</v>
      </c>
      <c r="I1587" s="0" t="n">
        <v>6</v>
      </c>
      <c r="J1587" s="0" t="n">
        <v>17</v>
      </c>
      <c r="K1587" s="0" t="n">
        <v>283</v>
      </c>
      <c r="L1587" s="0" t="n">
        <v>37</v>
      </c>
      <c r="M1587" s="0" t="n">
        <v>1</v>
      </c>
      <c r="N1587" s="11" t="n">
        <v>0.075</v>
      </c>
      <c r="O1587" s="12" t="n">
        <v>1264.96</v>
      </c>
      <c r="P1587" s="12" t="n">
        <v>1976.5</v>
      </c>
      <c r="Q1587" s="12" t="n">
        <f aca="false">M1587*P1587*(1-N1587)</f>
        <v>1828.2625</v>
      </c>
      <c r="R1587" s="12" t="n">
        <f aca="false">M1587*O1587</f>
        <v>1264.96</v>
      </c>
      <c r="S1587" s="12" t="n">
        <f aca="false">Q1587-R1587</f>
        <v>563.3025</v>
      </c>
      <c r="T1587" s="11" t="n">
        <f aca="false">IFERROR(S1587/Q1587,0)</f>
        <v>0.308108108108108</v>
      </c>
      <c r="U1587" s="13" t="n">
        <f aca="false">F1587-E1587</f>
        <v>2</v>
      </c>
      <c r="V1587" s="13" t="n">
        <f aca="false">G1587-F1587</f>
        <v>8</v>
      </c>
      <c r="W1587" s="13" t="n">
        <f aca="false">G1587-E1587</f>
        <v>10</v>
      </c>
      <c r="X1587" s="10" t="n">
        <f aca="false">YEAR(E1587)</f>
        <v>2018</v>
      </c>
      <c r="Y1587" s="0" t="str">
        <f aca="false">TEXT(E1587,"yyyy-mm")</f>
        <v>2018-12</v>
      </c>
      <c r="Z1587" s="0" t="str">
        <f aca="false">"Q"&amp;ROUNDUP(MONTH(E1587)/3,0)&amp;"-"&amp;YEAR(E1587)</f>
        <v>Q4-2018</v>
      </c>
    </row>
    <row r="1588" customFormat="false" ht="14.25" hidden="false" customHeight="false" outlineLevel="0" collapsed="false">
      <c r="A1588" s="0" t="s">
        <v>1630</v>
      </c>
      <c r="B1588" s="0" t="s">
        <v>43</v>
      </c>
      <c r="C1588" s="0" t="s">
        <v>79</v>
      </c>
      <c r="D1588" s="9" t="n">
        <v>43400</v>
      </c>
      <c r="E1588" s="9" t="n">
        <v>43440</v>
      </c>
      <c r="F1588" s="9" t="n">
        <v>43445</v>
      </c>
      <c r="G1588" s="9" t="n">
        <v>43450</v>
      </c>
      <c r="H1588" s="10" t="s">
        <v>36</v>
      </c>
      <c r="I1588" s="0" t="n">
        <v>27</v>
      </c>
      <c r="J1588" s="0" t="n">
        <v>19</v>
      </c>
      <c r="K1588" s="0" t="n">
        <v>80</v>
      </c>
      <c r="L1588" s="0" t="n">
        <v>16</v>
      </c>
      <c r="M1588" s="0" t="n">
        <v>4</v>
      </c>
      <c r="N1588" s="11" t="n">
        <v>0.15</v>
      </c>
      <c r="O1588" s="12" t="n">
        <v>2613.4</v>
      </c>
      <c r="P1588" s="12" t="n">
        <v>3959.7</v>
      </c>
      <c r="Q1588" s="12" t="n">
        <f aca="false">M1588*P1588*(1-N1588)</f>
        <v>13462.98</v>
      </c>
      <c r="R1588" s="12" t="n">
        <f aca="false">M1588*O1588</f>
        <v>10453.6</v>
      </c>
      <c r="S1588" s="12" t="n">
        <f aca="false">Q1588-R1588</f>
        <v>3009.38</v>
      </c>
      <c r="T1588" s="11" t="n">
        <f aca="false">IFERROR(S1588/Q1588,0)</f>
        <v>0.223530005986787</v>
      </c>
      <c r="U1588" s="13" t="n">
        <f aca="false">F1588-E1588</f>
        <v>5</v>
      </c>
      <c r="V1588" s="13" t="n">
        <f aca="false">G1588-F1588</f>
        <v>5</v>
      </c>
      <c r="W1588" s="13" t="n">
        <f aca="false">G1588-E1588</f>
        <v>10</v>
      </c>
      <c r="X1588" s="10" t="n">
        <f aca="false">YEAR(E1588)</f>
        <v>2018</v>
      </c>
      <c r="Y1588" s="0" t="str">
        <f aca="false">TEXT(E1588,"yyyy-mm")</f>
        <v>2018-12</v>
      </c>
      <c r="Z1588" s="0" t="str">
        <f aca="false">"Q"&amp;ROUNDUP(MONTH(E1588)/3,0)&amp;"-"&amp;YEAR(E1588)</f>
        <v>Q4-2018</v>
      </c>
    </row>
    <row r="1589" customFormat="false" ht="14.25" hidden="false" customHeight="false" outlineLevel="0" collapsed="false">
      <c r="A1589" s="0" t="s">
        <v>1631</v>
      </c>
      <c r="B1589" s="0" t="s">
        <v>34</v>
      </c>
      <c r="C1589" s="0" t="s">
        <v>39</v>
      </c>
      <c r="D1589" s="9" t="n">
        <v>43400</v>
      </c>
      <c r="E1589" s="9" t="n">
        <v>43440</v>
      </c>
      <c r="F1589" s="9" t="n">
        <v>43466</v>
      </c>
      <c r="G1589" s="9" t="n">
        <v>43467</v>
      </c>
      <c r="H1589" s="10" t="s">
        <v>36</v>
      </c>
      <c r="I1589" s="0" t="n">
        <v>6</v>
      </c>
      <c r="J1589" s="0" t="n">
        <v>49</v>
      </c>
      <c r="K1589" s="0" t="n">
        <v>124</v>
      </c>
      <c r="L1589" s="0" t="n">
        <v>29</v>
      </c>
      <c r="M1589" s="0" t="n">
        <v>2</v>
      </c>
      <c r="N1589" s="11" t="n">
        <v>0.1</v>
      </c>
      <c r="O1589" s="12" t="n">
        <v>846.08</v>
      </c>
      <c r="P1589" s="12" t="n">
        <v>1098.8</v>
      </c>
      <c r="Q1589" s="12" t="n">
        <f aca="false">M1589*P1589*(1-N1589)</f>
        <v>1977.84</v>
      </c>
      <c r="R1589" s="12" t="n">
        <f aca="false">M1589*O1589</f>
        <v>1692.16</v>
      </c>
      <c r="S1589" s="12" t="n">
        <f aca="false">Q1589-R1589</f>
        <v>285.68</v>
      </c>
      <c r="T1589" s="11" t="n">
        <f aca="false">IFERROR(S1589/Q1589,0)</f>
        <v>0.144440399627877</v>
      </c>
      <c r="U1589" s="13" t="n">
        <f aca="false">F1589-E1589</f>
        <v>26</v>
      </c>
      <c r="V1589" s="13" t="n">
        <f aca="false">G1589-F1589</f>
        <v>1</v>
      </c>
      <c r="W1589" s="13" t="n">
        <f aca="false">G1589-E1589</f>
        <v>27</v>
      </c>
      <c r="X1589" s="10" t="n">
        <f aca="false">YEAR(E1589)</f>
        <v>2018</v>
      </c>
      <c r="Y1589" s="0" t="str">
        <f aca="false">TEXT(E1589,"yyyy-mm")</f>
        <v>2018-12</v>
      </c>
      <c r="Z1589" s="0" t="str">
        <f aca="false">"Q"&amp;ROUNDUP(MONTH(E1589)/3,0)&amp;"-"&amp;YEAR(E1589)</f>
        <v>Q4-2018</v>
      </c>
    </row>
    <row r="1590" customFormat="false" ht="14.25" hidden="false" customHeight="false" outlineLevel="0" collapsed="false">
      <c r="A1590" s="0" t="s">
        <v>1632</v>
      </c>
      <c r="B1590" s="0" t="s">
        <v>38</v>
      </c>
      <c r="C1590" s="0" t="s">
        <v>39</v>
      </c>
      <c r="D1590" s="9" t="n">
        <v>43300</v>
      </c>
      <c r="E1590" s="9" t="n">
        <v>43440</v>
      </c>
      <c r="F1590" s="9" t="n">
        <v>43446</v>
      </c>
      <c r="G1590" s="9" t="n">
        <v>43449</v>
      </c>
      <c r="H1590" s="10" t="s">
        <v>36</v>
      </c>
      <c r="I1590" s="0" t="n">
        <v>13</v>
      </c>
      <c r="J1590" s="0" t="n">
        <v>15</v>
      </c>
      <c r="K1590" s="0" t="n">
        <v>103</v>
      </c>
      <c r="L1590" s="0" t="n">
        <v>41</v>
      </c>
      <c r="M1590" s="0" t="n">
        <v>2</v>
      </c>
      <c r="N1590" s="11" t="n">
        <v>0.05</v>
      </c>
      <c r="O1590" s="12" t="n">
        <v>728.49</v>
      </c>
      <c r="P1590" s="12" t="n">
        <v>877.7</v>
      </c>
      <c r="Q1590" s="12" t="n">
        <f aca="false">M1590*P1590*(1-N1590)</f>
        <v>1667.63</v>
      </c>
      <c r="R1590" s="12" t="n">
        <f aca="false">M1590*O1590</f>
        <v>1456.98</v>
      </c>
      <c r="S1590" s="12" t="n">
        <f aca="false">Q1590-R1590</f>
        <v>210.65</v>
      </c>
      <c r="T1590" s="11" t="n">
        <f aca="false">IFERROR(S1590/Q1590,0)</f>
        <v>0.126316988780485</v>
      </c>
      <c r="U1590" s="13" t="n">
        <f aca="false">F1590-E1590</f>
        <v>6</v>
      </c>
      <c r="V1590" s="13" t="n">
        <f aca="false">G1590-F1590</f>
        <v>3</v>
      </c>
      <c r="W1590" s="13" t="n">
        <f aca="false">G1590-E1590</f>
        <v>9</v>
      </c>
      <c r="X1590" s="10" t="n">
        <f aca="false">YEAR(E1590)</f>
        <v>2018</v>
      </c>
      <c r="Y1590" s="0" t="str">
        <f aca="false">TEXT(E1590,"yyyy-mm")</f>
        <v>2018-12</v>
      </c>
      <c r="Z1590" s="0" t="str">
        <f aca="false">"Q"&amp;ROUNDUP(MONTH(E1590)/3,0)&amp;"-"&amp;YEAR(E1590)</f>
        <v>Q4-2018</v>
      </c>
    </row>
    <row r="1591" customFormat="false" ht="14.25" hidden="false" customHeight="false" outlineLevel="0" collapsed="false">
      <c r="A1591" s="0" t="s">
        <v>1633</v>
      </c>
      <c r="B1591" s="0" t="s">
        <v>34</v>
      </c>
      <c r="C1591" s="0" t="s">
        <v>39</v>
      </c>
      <c r="D1591" s="9" t="n">
        <v>43300</v>
      </c>
      <c r="E1591" s="9" t="n">
        <v>43440</v>
      </c>
      <c r="F1591" s="9" t="n">
        <v>43462</v>
      </c>
      <c r="G1591" s="9" t="n">
        <v>43471</v>
      </c>
      <c r="H1591" s="10" t="s">
        <v>36</v>
      </c>
      <c r="I1591" s="0" t="n">
        <v>7</v>
      </c>
      <c r="J1591" s="0" t="n">
        <v>14</v>
      </c>
      <c r="K1591" s="0" t="n">
        <v>178</v>
      </c>
      <c r="L1591" s="0" t="n">
        <v>47</v>
      </c>
      <c r="M1591" s="0" t="n">
        <v>5</v>
      </c>
      <c r="N1591" s="11" t="n">
        <v>0.1</v>
      </c>
      <c r="O1591" s="12" t="n">
        <v>1276.35</v>
      </c>
      <c r="P1591" s="12" t="n">
        <v>2552.7</v>
      </c>
      <c r="Q1591" s="12" t="n">
        <f aca="false">M1591*P1591*(1-N1591)</f>
        <v>11487.15</v>
      </c>
      <c r="R1591" s="12" t="n">
        <f aca="false">M1591*O1591</f>
        <v>6381.75</v>
      </c>
      <c r="S1591" s="12" t="n">
        <f aca="false">Q1591-R1591</f>
        <v>5105.4</v>
      </c>
      <c r="T1591" s="11" t="n">
        <f aca="false">IFERROR(S1591/Q1591,0)</f>
        <v>0.444444444444444</v>
      </c>
      <c r="U1591" s="13" t="n">
        <f aca="false">F1591-E1591</f>
        <v>22</v>
      </c>
      <c r="V1591" s="13" t="n">
        <f aca="false">G1591-F1591</f>
        <v>9</v>
      </c>
      <c r="W1591" s="13" t="n">
        <f aca="false">G1591-E1591</f>
        <v>31</v>
      </c>
      <c r="X1591" s="10" t="n">
        <f aca="false">YEAR(E1591)</f>
        <v>2018</v>
      </c>
      <c r="Y1591" s="0" t="str">
        <f aca="false">TEXT(E1591,"yyyy-mm")</f>
        <v>2018-12</v>
      </c>
      <c r="Z1591" s="0" t="str">
        <f aca="false">"Q"&amp;ROUNDUP(MONTH(E1591)/3,0)&amp;"-"&amp;YEAR(E1591)</f>
        <v>Q4-2018</v>
      </c>
    </row>
    <row r="1592" customFormat="false" ht="14.25" hidden="false" customHeight="false" outlineLevel="0" collapsed="false">
      <c r="A1592" s="0" t="s">
        <v>1634</v>
      </c>
      <c r="B1592" s="0" t="s">
        <v>34</v>
      </c>
      <c r="C1592" s="0" t="s">
        <v>58</v>
      </c>
      <c r="D1592" s="9" t="n">
        <v>43300</v>
      </c>
      <c r="E1592" s="9" t="n">
        <v>43440</v>
      </c>
      <c r="F1592" s="9" t="n">
        <v>43460</v>
      </c>
      <c r="G1592" s="9" t="n">
        <v>43470</v>
      </c>
      <c r="H1592" s="10" t="s">
        <v>36</v>
      </c>
      <c r="I1592" s="0" t="n">
        <v>5</v>
      </c>
      <c r="J1592" s="0" t="n">
        <v>12</v>
      </c>
      <c r="K1592" s="0" t="n">
        <v>355</v>
      </c>
      <c r="L1592" s="0" t="n">
        <v>18</v>
      </c>
      <c r="M1592" s="0" t="n">
        <v>8</v>
      </c>
      <c r="N1592" s="11" t="n">
        <v>0.05</v>
      </c>
      <c r="O1592" s="12" t="n">
        <v>768.83</v>
      </c>
      <c r="P1592" s="12" t="n">
        <v>1025.1</v>
      </c>
      <c r="Q1592" s="12" t="n">
        <f aca="false">M1592*P1592*(1-N1592)</f>
        <v>7790.76</v>
      </c>
      <c r="R1592" s="12" t="n">
        <f aca="false">M1592*O1592</f>
        <v>6150.64</v>
      </c>
      <c r="S1592" s="12" t="n">
        <f aca="false">Q1592-R1592</f>
        <v>1640.12</v>
      </c>
      <c r="T1592" s="11" t="n">
        <f aca="false">IFERROR(S1592/Q1592,0)</f>
        <v>0.21052118150219</v>
      </c>
      <c r="U1592" s="13" t="n">
        <f aca="false">F1592-E1592</f>
        <v>20</v>
      </c>
      <c r="V1592" s="13" t="n">
        <f aca="false">G1592-F1592</f>
        <v>10</v>
      </c>
      <c r="W1592" s="13" t="n">
        <f aca="false">G1592-E1592</f>
        <v>30</v>
      </c>
      <c r="X1592" s="10" t="n">
        <f aca="false">YEAR(E1592)</f>
        <v>2018</v>
      </c>
      <c r="Y1592" s="0" t="str">
        <f aca="false">TEXT(E1592,"yyyy-mm")</f>
        <v>2018-12</v>
      </c>
      <c r="Z1592" s="0" t="str">
        <f aca="false">"Q"&amp;ROUNDUP(MONTH(E1592)/3,0)&amp;"-"&amp;YEAR(E1592)</f>
        <v>Q4-2018</v>
      </c>
    </row>
    <row r="1593" customFormat="false" ht="14.25" hidden="false" customHeight="false" outlineLevel="0" collapsed="false">
      <c r="A1593" s="0" t="s">
        <v>1635</v>
      </c>
      <c r="B1593" s="0" t="s">
        <v>41</v>
      </c>
      <c r="C1593" s="0" t="s">
        <v>35</v>
      </c>
      <c r="D1593" s="9" t="n">
        <v>43300</v>
      </c>
      <c r="E1593" s="9" t="n">
        <v>43440</v>
      </c>
      <c r="F1593" s="9" t="n">
        <v>43468</v>
      </c>
      <c r="G1593" s="9" t="n">
        <v>43473</v>
      </c>
      <c r="H1593" s="10" t="s">
        <v>36</v>
      </c>
      <c r="I1593" s="0" t="n">
        <v>23</v>
      </c>
      <c r="J1593" s="0" t="n">
        <v>34</v>
      </c>
      <c r="K1593" s="0" t="n">
        <v>245</v>
      </c>
      <c r="L1593" s="0" t="n">
        <v>31</v>
      </c>
      <c r="M1593" s="0" t="n">
        <v>7</v>
      </c>
      <c r="N1593" s="11" t="n">
        <v>0.15</v>
      </c>
      <c r="O1593" s="12" t="n">
        <v>668.93</v>
      </c>
      <c r="P1593" s="12" t="n">
        <v>1045.2</v>
      </c>
      <c r="Q1593" s="12" t="n">
        <f aca="false">M1593*P1593*(1-N1593)</f>
        <v>6218.94</v>
      </c>
      <c r="R1593" s="12" t="n">
        <f aca="false">M1593*O1593</f>
        <v>4682.51</v>
      </c>
      <c r="S1593" s="12" t="n">
        <f aca="false">Q1593-R1593</f>
        <v>1536.43</v>
      </c>
      <c r="T1593" s="11" t="n">
        <f aca="false">IFERROR(S1593/Q1593,0)</f>
        <v>0.247056572341911</v>
      </c>
      <c r="U1593" s="13" t="n">
        <f aca="false">F1593-E1593</f>
        <v>28</v>
      </c>
      <c r="V1593" s="13" t="n">
        <f aca="false">G1593-F1593</f>
        <v>5</v>
      </c>
      <c r="W1593" s="13" t="n">
        <f aca="false">G1593-E1593</f>
        <v>33</v>
      </c>
      <c r="X1593" s="10" t="n">
        <f aca="false">YEAR(E1593)</f>
        <v>2018</v>
      </c>
      <c r="Y1593" s="0" t="str">
        <f aca="false">TEXT(E1593,"yyyy-mm")</f>
        <v>2018-12</v>
      </c>
      <c r="Z1593" s="0" t="str">
        <f aca="false">"Q"&amp;ROUNDUP(MONTH(E1593)/3,0)&amp;"-"&amp;YEAR(E1593)</f>
        <v>Q4-2018</v>
      </c>
    </row>
    <row r="1594" customFormat="false" ht="14.25" hidden="false" customHeight="false" outlineLevel="0" collapsed="false">
      <c r="A1594" s="0" t="s">
        <v>1636</v>
      </c>
      <c r="B1594" s="0" t="s">
        <v>43</v>
      </c>
      <c r="C1594" s="0" t="s">
        <v>46</v>
      </c>
      <c r="D1594" s="9" t="n">
        <v>43300</v>
      </c>
      <c r="E1594" s="9" t="n">
        <v>43441</v>
      </c>
      <c r="F1594" s="9" t="n">
        <v>43456</v>
      </c>
      <c r="G1594" s="9" t="n">
        <v>43459</v>
      </c>
      <c r="H1594" s="10" t="s">
        <v>36</v>
      </c>
      <c r="I1594" s="0" t="n">
        <v>28</v>
      </c>
      <c r="J1594" s="0" t="n">
        <v>27</v>
      </c>
      <c r="K1594" s="0" t="n">
        <v>306</v>
      </c>
      <c r="L1594" s="0" t="n">
        <v>26</v>
      </c>
      <c r="M1594" s="0" t="n">
        <v>8</v>
      </c>
      <c r="N1594" s="11" t="n">
        <v>0.4</v>
      </c>
      <c r="O1594" s="12" t="n">
        <v>2393.24</v>
      </c>
      <c r="P1594" s="12" t="n">
        <v>5983.1</v>
      </c>
      <c r="Q1594" s="12" t="n">
        <f aca="false">M1594*P1594*(1-N1594)</f>
        <v>28718.88</v>
      </c>
      <c r="R1594" s="12" t="n">
        <f aca="false">M1594*O1594</f>
        <v>19145.92</v>
      </c>
      <c r="S1594" s="12" t="n">
        <f aca="false">Q1594-R1594</f>
        <v>9572.96</v>
      </c>
      <c r="T1594" s="11" t="n">
        <f aca="false">IFERROR(S1594/Q1594,0)</f>
        <v>0.333333333333333</v>
      </c>
      <c r="U1594" s="13" t="n">
        <f aca="false">F1594-E1594</f>
        <v>15</v>
      </c>
      <c r="V1594" s="13" t="n">
        <f aca="false">G1594-F1594</f>
        <v>3</v>
      </c>
      <c r="W1594" s="13" t="n">
        <f aca="false">G1594-E1594</f>
        <v>18</v>
      </c>
      <c r="X1594" s="10" t="n">
        <f aca="false">YEAR(E1594)</f>
        <v>2018</v>
      </c>
      <c r="Y1594" s="0" t="str">
        <f aca="false">TEXT(E1594,"yyyy-mm")</f>
        <v>2018-12</v>
      </c>
      <c r="Z1594" s="0" t="str">
        <f aca="false">"Q"&amp;ROUNDUP(MONTH(E1594)/3,0)&amp;"-"&amp;YEAR(E1594)</f>
        <v>Q4-2018</v>
      </c>
    </row>
    <row r="1595" customFormat="false" ht="14.25" hidden="false" customHeight="false" outlineLevel="0" collapsed="false">
      <c r="A1595" s="0" t="s">
        <v>1637</v>
      </c>
      <c r="B1595" s="0" t="s">
        <v>41</v>
      </c>
      <c r="C1595" s="0" t="s">
        <v>39</v>
      </c>
      <c r="D1595" s="9" t="n">
        <v>43300</v>
      </c>
      <c r="E1595" s="9" t="n">
        <v>43441</v>
      </c>
      <c r="F1595" s="9" t="n">
        <v>43448</v>
      </c>
      <c r="G1595" s="9" t="n">
        <v>43455</v>
      </c>
      <c r="H1595" s="10" t="s">
        <v>36</v>
      </c>
      <c r="I1595" s="0" t="n">
        <v>23</v>
      </c>
      <c r="J1595" s="0" t="n">
        <v>47</v>
      </c>
      <c r="K1595" s="0" t="n">
        <v>173</v>
      </c>
      <c r="L1595" s="0" t="n">
        <v>37</v>
      </c>
      <c r="M1595" s="0" t="n">
        <v>6</v>
      </c>
      <c r="N1595" s="11" t="n">
        <v>0.075</v>
      </c>
      <c r="O1595" s="12" t="n">
        <v>756.3</v>
      </c>
      <c r="P1595" s="12" t="n">
        <v>1112.2</v>
      </c>
      <c r="Q1595" s="12" t="n">
        <f aca="false">M1595*P1595*(1-N1595)</f>
        <v>6172.71</v>
      </c>
      <c r="R1595" s="12" t="n">
        <f aca="false">M1595*O1595</f>
        <v>4537.8</v>
      </c>
      <c r="S1595" s="12" t="n">
        <f aca="false">Q1595-R1595</f>
        <v>1634.91</v>
      </c>
      <c r="T1595" s="11" t="n">
        <f aca="false">IFERROR(S1595/Q1595,0)</f>
        <v>0.264860976783293</v>
      </c>
      <c r="U1595" s="13" t="n">
        <f aca="false">F1595-E1595</f>
        <v>7</v>
      </c>
      <c r="V1595" s="13" t="n">
        <f aca="false">G1595-F1595</f>
        <v>7</v>
      </c>
      <c r="W1595" s="13" t="n">
        <f aca="false">G1595-E1595</f>
        <v>14</v>
      </c>
      <c r="X1595" s="10" t="n">
        <f aca="false">YEAR(E1595)</f>
        <v>2018</v>
      </c>
      <c r="Y1595" s="0" t="str">
        <f aca="false">TEXT(E1595,"yyyy-mm")</f>
        <v>2018-12</v>
      </c>
      <c r="Z1595" s="0" t="str">
        <f aca="false">"Q"&amp;ROUNDUP(MONTH(E1595)/3,0)&amp;"-"&amp;YEAR(E1595)</f>
        <v>Q4-2018</v>
      </c>
    </row>
    <row r="1596" customFormat="false" ht="14.25" hidden="false" customHeight="false" outlineLevel="0" collapsed="false">
      <c r="A1596" s="0" t="s">
        <v>1638</v>
      </c>
      <c r="B1596" s="0" t="s">
        <v>34</v>
      </c>
      <c r="C1596" s="0" t="s">
        <v>39</v>
      </c>
      <c r="D1596" s="9" t="n">
        <v>43300</v>
      </c>
      <c r="E1596" s="9" t="n">
        <v>43441</v>
      </c>
      <c r="F1596" s="9" t="n">
        <v>43464</v>
      </c>
      <c r="G1596" s="9" t="n">
        <v>43469</v>
      </c>
      <c r="H1596" s="10" t="s">
        <v>36</v>
      </c>
      <c r="I1596" s="0" t="n">
        <v>9</v>
      </c>
      <c r="J1596" s="0" t="n">
        <v>23</v>
      </c>
      <c r="K1596" s="0" t="n">
        <v>121</v>
      </c>
      <c r="L1596" s="0" t="n">
        <v>34</v>
      </c>
      <c r="M1596" s="0" t="n">
        <v>6</v>
      </c>
      <c r="N1596" s="11" t="n">
        <v>0.2</v>
      </c>
      <c r="O1596" s="12" t="n">
        <v>816.6</v>
      </c>
      <c r="P1596" s="12" t="n">
        <v>1855.9</v>
      </c>
      <c r="Q1596" s="12" t="n">
        <f aca="false">M1596*P1596*(1-N1596)</f>
        <v>8908.32</v>
      </c>
      <c r="R1596" s="12" t="n">
        <f aca="false">M1596*O1596</f>
        <v>4899.6</v>
      </c>
      <c r="S1596" s="12" t="n">
        <f aca="false">Q1596-R1596</f>
        <v>4008.72</v>
      </c>
      <c r="T1596" s="11" t="n">
        <f aca="false">IFERROR(S1596/Q1596,0)</f>
        <v>0.449997305889326</v>
      </c>
      <c r="U1596" s="13" t="n">
        <f aca="false">F1596-E1596</f>
        <v>23</v>
      </c>
      <c r="V1596" s="13" t="n">
        <f aca="false">G1596-F1596</f>
        <v>5</v>
      </c>
      <c r="W1596" s="13" t="n">
        <f aca="false">G1596-E1596</f>
        <v>28</v>
      </c>
      <c r="X1596" s="10" t="n">
        <f aca="false">YEAR(E1596)</f>
        <v>2018</v>
      </c>
      <c r="Y1596" s="0" t="str">
        <f aca="false">TEXT(E1596,"yyyy-mm")</f>
        <v>2018-12</v>
      </c>
      <c r="Z1596" s="0" t="str">
        <f aca="false">"Q"&amp;ROUNDUP(MONTH(E1596)/3,0)&amp;"-"&amp;YEAR(E1596)</f>
        <v>Q4-2018</v>
      </c>
    </row>
    <row r="1597" customFormat="false" ht="14.25" hidden="false" customHeight="false" outlineLevel="0" collapsed="false">
      <c r="A1597" s="0" t="s">
        <v>1639</v>
      </c>
      <c r="B1597" s="0" t="s">
        <v>34</v>
      </c>
      <c r="C1597" s="0" t="s">
        <v>46</v>
      </c>
      <c r="D1597" s="9" t="n">
        <v>43300</v>
      </c>
      <c r="E1597" s="9" t="n">
        <v>43441</v>
      </c>
      <c r="F1597" s="9" t="n">
        <v>43460</v>
      </c>
      <c r="G1597" s="9" t="n">
        <v>43467</v>
      </c>
      <c r="H1597" s="10" t="s">
        <v>36</v>
      </c>
      <c r="I1597" s="0" t="n">
        <v>1</v>
      </c>
      <c r="J1597" s="0" t="n">
        <v>30</v>
      </c>
      <c r="K1597" s="0" t="n">
        <v>319</v>
      </c>
      <c r="L1597" s="0" t="n">
        <v>29</v>
      </c>
      <c r="M1597" s="0" t="n">
        <v>6</v>
      </c>
      <c r="N1597" s="11" t="n">
        <v>0.05</v>
      </c>
      <c r="O1597" s="12" t="n">
        <v>2295.42</v>
      </c>
      <c r="P1597" s="12" t="n">
        <v>3825.7</v>
      </c>
      <c r="Q1597" s="12" t="n">
        <f aca="false">M1597*P1597*(1-N1597)</f>
        <v>21806.49</v>
      </c>
      <c r="R1597" s="12" t="n">
        <f aca="false">M1597*O1597</f>
        <v>13772.52</v>
      </c>
      <c r="S1597" s="12" t="n">
        <f aca="false">Q1597-R1597</f>
        <v>8033.97</v>
      </c>
      <c r="T1597" s="11" t="n">
        <f aca="false">IFERROR(S1597/Q1597,0)</f>
        <v>0.368421052631579</v>
      </c>
      <c r="U1597" s="13" t="n">
        <f aca="false">F1597-E1597</f>
        <v>19</v>
      </c>
      <c r="V1597" s="13" t="n">
        <f aca="false">G1597-F1597</f>
        <v>7</v>
      </c>
      <c r="W1597" s="13" t="n">
        <f aca="false">G1597-E1597</f>
        <v>26</v>
      </c>
      <c r="X1597" s="10" t="n">
        <f aca="false">YEAR(E1597)</f>
        <v>2018</v>
      </c>
      <c r="Y1597" s="0" t="str">
        <f aca="false">TEXT(E1597,"yyyy-mm")</f>
        <v>2018-12</v>
      </c>
      <c r="Z1597" s="0" t="str">
        <f aca="false">"Q"&amp;ROUNDUP(MONTH(E1597)/3,0)&amp;"-"&amp;YEAR(E1597)</f>
        <v>Q4-2018</v>
      </c>
    </row>
    <row r="1598" customFormat="false" ht="14.25" hidden="false" customHeight="false" outlineLevel="0" collapsed="false">
      <c r="A1598" s="0" t="s">
        <v>1640</v>
      </c>
      <c r="B1598" s="0" t="s">
        <v>41</v>
      </c>
      <c r="C1598" s="0" t="s">
        <v>35</v>
      </c>
      <c r="D1598" s="9" t="n">
        <v>43300</v>
      </c>
      <c r="E1598" s="9" t="n">
        <v>43441</v>
      </c>
      <c r="F1598" s="9" t="n">
        <v>43449</v>
      </c>
      <c r="G1598" s="9" t="n">
        <v>43456</v>
      </c>
      <c r="H1598" s="10" t="s">
        <v>36</v>
      </c>
      <c r="I1598" s="0" t="n">
        <v>23</v>
      </c>
      <c r="J1598" s="0" t="n">
        <v>16</v>
      </c>
      <c r="K1598" s="0" t="n">
        <v>218</v>
      </c>
      <c r="L1598" s="0" t="n">
        <v>37</v>
      </c>
      <c r="M1598" s="0" t="n">
        <v>8</v>
      </c>
      <c r="N1598" s="11" t="n">
        <v>0.3</v>
      </c>
      <c r="O1598" s="12" t="n">
        <v>653.92</v>
      </c>
      <c r="P1598" s="12" t="n">
        <v>817.4</v>
      </c>
      <c r="Q1598" s="12" t="n">
        <f aca="false">M1598*P1598*(1-N1598)</f>
        <v>4577.44</v>
      </c>
      <c r="R1598" s="12" t="n">
        <f aca="false">M1598*O1598</f>
        <v>5231.36</v>
      </c>
      <c r="S1598" s="12" t="n">
        <f aca="false">Q1598-R1598</f>
        <v>-653.92</v>
      </c>
      <c r="T1598" s="11" t="n">
        <f aca="false">IFERROR(S1598/Q1598,0)</f>
        <v>-0.142857142857143</v>
      </c>
      <c r="U1598" s="13" t="n">
        <f aca="false">F1598-E1598</f>
        <v>8</v>
      </c>
      <c r="V1598" s="13" t="n">
        <f aca="false">G1598-F1598</f>
        <v>7</v>
      </c>
      <c r="W1598" s="13" t="n">
        <f aca="false">G1598-E1598</f>
        <v>15</v>
      </c>
      <c r="X1598" s="10" t="n">
        <f aca="false">YEAR(E1598)</f>
        <v>2018</v>
      </c>
      <c r="Y1598" s="0" t="str">
        <f aca="false">TEXT(E1598,"yyyy-mm")</f>
        <v>2018-12</v>
      </c>
      <c r="Z1598" s="0" t="str">
        <f aca="false">"Q"&amp;ROUNDUP(MONTH(E1598)/3,0)&amp;"-"&amp;YEAR(E1598)</f>
        <v>Q4-2018</v>
      </c>
    </row>
    <row r="1599" customFormat="false" ht="14.25" hidden="false" customHeight="false" outlineLevel="0" collapsed="false">
      <c r="A1599" s="0" t="s">
        <v>1641</v>
      </c>
      <c r="B1599" s="0" t="s">
        <v>34</v>
      </c>
      <c r="C1599" s="0" t="s">
        <v>39</v>
      </c>
      <c r="D1599" s="9" t="n">
        <v>43400</v>
      </c>
      <c r="E1599" s="9" t="n">
        <v>43441</v>
      </c>
      <c r="F1599" s="9" t="n">
        <v>43466</v>
      </c>
      <c r="G1599" s="9" t="n">
        <v>43468</v>
      </c>
      <c r="H1599" s="10" t="s">
        <v>36</v>
      </c>
      <c r="I1599" s="0" t="n">
        <v>3</v>
      </c>
      <c r="J1599" s="0" t="n">
        <v>9</v>
      </c>
      <c r="K1599" s="0" t="n">
        <v>122</v>
      </c>
      <c r="L1599" s="0" t="n">
        <v>47</v>
      </c>
      <c r="M1599" s="0" t="n">
        <v>8</v>
      </c>
      <c r="N1599" s="11" t="n">
        <v>0.075</v>
      </c>
      <c r="O1599" s="12" t="n">
        <v>375.87</v>
      </c>
      <c r="P1599" s="12" t="n">
        <v>737</v>
      </c>
      <c r="Q1599" s="12" t="n">
        <f aca="false">M1599*P1599*(1-N1599)</f>
        <v>5453.8</v>
      </c>
      <c r="R1599" s="12" t="n">
        <f aca="false">M1599*O1599</f>
        <v>3006.96</v>
      </c>
      <c r="S1599" s="12" t="n">
        <f aca="false">Q1599-R1599</f>
        <v>2446.84</v>
      </c>
      <c r="T1599" s="11" t="n">
        <f aca="false">IFERROR(S1599/Q1599,0)</f>
        <v>0.448648648648649</v>
      </c>
      <c r="U1599" s="13" t="n">
        <f aca="false">F1599-E1599</f>
        <v>25</v>
      </c>
      <c r="V1599" s="13" t="n">
        <f aca="false">G1599-F1599</f>
        <v>2</v>
      </c>
      <c r="W1599" s="13" t="n">
        <f aca="false">G1599-E1599</f>
        <v>27</v>
      </c>
      <c r="X1599" s="10" t="n">
        <f aca="false">YEAR(E1599)</f>
        <v>2018</v>
      </c>
      <c r="Y1599" s="0" t="str">
        <f aca="false">TEXT(E1599,"yyyy-mm")</f>
        <v>2018-12</v>
      </c>
      <c r="Z1599" s="0" t="str">
        <f aca="false">"Q"&amp;ROUNDUP(MONTH(E1599)/3,0)&amp;"-"&amp;YEAR(E1599)</f>
        <v>Q4-2018</v>
      </c>
    </row>
    <row r="1600" customFormat="false" ht="14.25" hidden="false" customHeight="false" outlineLevel="0" collapsed="false">
      <c r="A1600" s="0" t="s">
        <v>1642</v>
      </c>
      <c r="B1600" s="0" t="s">
        <v>34</v>
      </c>
      <c r="C1600" s="0" t="s">
        <v>39</v>
      </c>
      <c r="D1600" s="9" t="n">
        <v>43300</v>
      </c>
      <c r="E1600" s="9" t="n">
        <v>43441</v>
      </c>
      <c r="F1600" s="9" t="n">
        <v>43454</v>
      </c>
      <c r="G1600" s="9" t="n">
        <v>43462</v>
      </c>
      <c r="H1600" s="10" t="s">
        <v>36</v>
      </c>
      <c r="I1600" s="0" t="n">
        <v>6</v>
      </c>
      <c r="J1600" s="0" t="n">
        <v>5</v>
      </c>
      <c r="K1600" s="0" t="n">
        <v>203</v>
      </c>
      <c r="L1600" s="0" t="n">
        <v>32</v>
      </c>
      <c r="M1600" s="0" t="n">
        <v>5</v>
      </c>
      <c r="N1600" s="11" t="n">
        <v>0.05</v>
      </c>
      <c r="O1600" s="12" t="n">
        <v>1651.95</v>
      </c>
      <c r="P1600" s="12" t="n">
        <v>2465.6</v>
      </c>
      <c r="Q1600" s="12" t="n">
        <f aca="false">M1600*P1600*(1-N1600)</f>
        <v>11711.6</v>
      </c>
      <c r="R1600" s="12" t="n">
        <f aca="false">M1600*O1600</f>
        <v>8259.75</v>
      </c>
      <c r="S1600" s="12" t="n">
        <f aca="false">Q1600-R1600</f>
        <v>3451.85</v>
      </c>
      <c r="T1600" s="11" t="n">
        <f aca="false">IFERROR(S1600/Q1600,0)</f>
        <v>0.294737695959561</v>
      </c>
      <c r="U1600" s="13" t="n">
        <f aca="false">F1600-E1600</f>
        <v>13</v>
      </c>
      <c r="V1600" s="13" t="n">
        <f aca="false">G1600-F1600</f>
        <v>8</v>
      </c>
      <c r="W1600" s="13" t="n">
        <f aca="false">G1600-E1600</f>
        <v>21</v>
      </c>
      <c r="X1600" s="10" t="n">
        <f aca="false">YEAR(E1600)</f>
        <v>2018</v>
      </c>
      <c r="Y1600" s="0" t="str">
        <f aca="false">TEXT(E1600,"yyyy-mm")</f>
        <v>2018-12</v>
      </c>
      <c r="Z1600" s="0" t="str">
        <f aca="false">"Q"&amp;ROUNDUP(MONTH(E1600)/3,0)&amp;"-"&amp;YEAR(E1600)</f>
        <v>Q4-2018</v>
      </c>
    </row>
    <row r="1601" customFormat="false" ht="14.25" hidden="false" customHeight="false" outlineLevel="0" collapsed="false">
      <c r="A1601" s="0" t="s">
        <v>1643</v>
      </c>
      <c r="B1601" s="0" t="s">
        <v>34</v>
      </c>
      <c r="C1601" s="0" t="s">
        <v>48</v>
      </c>
      <c r="D1601" s="9" t="n">
        <v>43300</v>
      </c>
      <c r="E1601" s="9" t="n">
        <v>43441</v>
      </c>
      <c r="F1601" s="9" t="n">
        <v>43455</v>
      </c>
      <c r="G1601" s="9" t="n">
        <v>43460</v>
      </c>
      <c r="H1601" s="10" t="s">
        <v>36</v>
      </c>
      <c r="I1601" s="0" t="n">
        <v>8</v>
      </c>
      <c r="J1601" s="0" t="n">
        <v>41</v>
      </c>
      <c r="K1601" s="0" t="n">
        <v>10</v>
      </c>
      <c r="L1601" s="0" t="n">
        <v>12</v>
      </c>
      <c r="M1601" s="0" t="n">
        <v>6</v>
      </c>
      <c r="N1601" s="11" t="n">
        <v>0.1</v>
      </c>
      <c r="O1601" s="12" t="n">
        <v>686.08</v>
      </c>
      <c r="P1601" s="12" t="n">
        <v>857.6</v>
      </c>
      <c r="Q1601" s="12" t="n">
        <f aca="false">M1601*P1601*(1-N1601)</f>
        <v>4631.04</v>
      </c>
      <c r="R1601" s="12" t="n">
        <f aca="false">M1601*O1601</f>
        <v>4116.48</v>
      </c>
      <c r="S1601" s="12" t="n">
        <f aca="false">Q1601-R1601</f>
        <v>514.56</v>
      </c>
      <c r="T1601" s="11" t="n">
        <f aca="false">IFERROR(S1601/Q1601,0)</f>
        <v>0.111111111111111</v>
      </c>
      <c r="U1601" s="13" t="n">
        <f aca="false">F1601-E1601</f>
        <v>14</v>
      </c>
      <c r="V1601" s="13" t="n">
        <f aca="false">G1601-F1601</f>
        <v>5</v>
      </c>
      <c r="W1601" s="13" t="n">
        <f aca="false">G1601-E1601</f>
        <v>19</v>
      </c>
      <c r="X1601" s="10" t="n">
        <f aca="false">YEAR(E1601)</f>
        <v>2018</v>
      </c>
      <c r="Y1601" s="0" t="str">
        <f aca="false">TEXT(E1601,"yyyy-mm")</f>
        <v>2018-12</v>
      </c>
      <c r="Z1601" s="0" t="str">
        <f aca="false">"Q"&amp;ROUNDUP(MONTH(E1601)/3,0)&amp;"-"&amp;YEAR(E1601)</f>
        <v>Q4-2018</v>
      </c>
    </row>
    <row r="1602" customFormat="false" ht="14.25" hidden="false" customHeight="false" outlineLevel="0" collapsed="false">
      <c r="A1602" s="0" t="s">
        <v>1644</v>
      </c>
      <c r="B1602" s="0" t="s">
        <v>38</v>
      </c>
      <c r="C1602" s="0" t="s">
        <v>46</v>
      </c>
      <c r="D1602" s="9" t="n">
        <v>43300</v>
      </c>
      <c r="E1602" s="9" t="n">
        <v>43442</v>
      </c>
      <c r="F1602" s="9" t="n">
        <v>43457</v>
      </c>
      <c r="G1602" s="9" t="n">
        <v>43465</v>
      </c>
      <c r="H1602" s="10" t="s">
        <v>36</v>
      </c>
      <c r="I1602" s="0" t="n">
        <v>15</v>
      </c>
      <c r="J1602" s="0" t="n">
        <v>24</v>
      </c>
      <c r="K1602" s="0" t="n">
        <v>322</v>
      </c>
      <c r="L1602" s="0" t="n">
        <v>31</v>
      </c>
      <c r="M1602" s="0" t="n">
        <v>6</v>
      </c>
      <c r="N1602" s="11" t="n">
        <v>0.2</v>
      </c>
      <c r="O1602" s="12" t="n">
        <v>431.48</v>
      </c>
      <c r="P1602" s="12" t="n">
        <v>1078.7</v>
      </c>
      <c r="Q1602" s="12" t="n">
        <f aca="false">M1602*P1602*(1-N1602)</f>
        <v>5177.76</v>
      </c>
      <c r="R1602" s="12" t="n">
        <f aca="false">M1602*O1602</f>
        <v>2588.88</v>
      </c>
      <c r="S1602" s="12" t="n">
        <f aca="false">Q1602-R1602</f>
        <v>2588.88</v>
      </c>
      <c r="T1602" s="11" t="n">
        <f aca="false">IFERROR(S1602/Q1602,0)</f>
        <v>0.5</v>
      </c>
      <c r="U1602" s="13" t="n">
        <f aca="false">F1602-E1602</f>
        <v>15</v>
      </c>
      <c r="V1602" s="13" t="n">
        <f aca="false">G1602-F1602</f>
        <v>8</v>
      </c>
      <c r="W1602" s="13" t="n">
        <f aca="false">G1602-E1602</f>
        <v>23</v>
      </c>
      <c r="X1602" s="10" t="n">
        <f aca="false">YEAR(E1602)</f>
        <v>2018</v>
      </c>
      <c r="Y1602" s="0" t="str">
        <f aca="false">TEXT(E1602,"yyyy-mm")</f>
        <v>2018-12</v>
      </c>
      <c r="Z1602" s="0" t="str">
        <f aca="false">"Q"&amp;ROUNDUP(MONTH(E1602)/3,0)&amp;"-"&amp;YEAR(E1602)</f>
        <v>Q4-2018</v>
      </c>
    </row>
    <row r="1603" customFormat="false" ht="14.25" hidden="false" customHeight="false" outlineLevel="0" collapsed="false">
      <c r="A1603" s="0" t="s">
        <v>1645</v>
      </c>
      <c r="B1603" s="0" t="s">
        <v>34</v>
      </c>
      <c r="C1603" s="0" t="s">
        <v>39</v>
      </c>
      <c r="D1603" s="9" t="n">
        <v>43300</v>
      </c>
      <c r="E1603" s="9" t="n">
        <v>43442</v>
      </c>
      <c r="F1603" s="9" t="n">
        <v>43458</v>
      </c>
      <c r="G1603" s="9" t="n">
        <v>43461</v>
      </c>
      <c r="H1603" s="10" t="s">
        <v>36</v>
      </c>
      <c r="I1603" s="0" t="n">
        <v>2</v>
      </c>
      <c r="J1603" s="0" t="n">
        <v>23</v>
      </c>
      <c r="K1603" s="0" t="n">
        <v>164</v>
      </c>
      <c r="L1603" s="0" t="n">
        <v>17</v>
      </c>
      <c r="M1603" s="0" t="n">
        <v>6</v>
      </c>
      <c r="N1603" s="11" t="n">
        <v>0.2</v>
      </c>
      <c r="O1603" s="12" t="n">
        <v>2746.06</v>
      </c>
      <c r="P1603" s="12" t="n">
        <v>3390.2</v>
      </c>
      <c r="Q1603" s="12" t="n">
        <f aca="false">M1603*P1603*(1-N1603)</f>
        <v>16272.96</v>
      </c>
      <c r="R1603" s="12" t="n">
        <f aca="false">M1603*O1603</f>
        <v>16476.36</v>
      </c>
      <c r="S1603" s="12" t="n">
        <f aca="false">Q1603-R1603</f>
        <v>-203.400000000001</v>
      </c>
      <c r="T1603" s="11" t="n">
        <f aca="false">IFERROR(S1603/Q1603,0)</f>
        <v>-0.0124992625803788</v>
      </c>
      <c r="U1603" s="13" t="n">
        <f aca="false">F1603-E1603</f>
        <v>16</v>
      </c>
      <c r="V1603" s="13" t="n">
        <f aca="false">G1603-F1603</f>
        <v>3</v>
      </c>
      <c r="W1603" s="13" t="n">
        <f aca="false">G1603-E1603</f>
        <v>19</v>
      </c>
      <c r="X1603" s="10" t="n">
        <f aca="false">YEAR(E1603)</f>
        <v>2018</v>
      </c>
      <c r="Y1603" s="0" t="str">
        <f aca="false">TEXT(E1603,"yyyy-mm")</f>
        <v>2018-12</v>
      </c>
      <c r="Z1603" s="0" t="str">
        <f aca="false">"Q"&amp;ROUNDUP(MONTH(E1603)/3,0)&amp;"-"&amp;YEAR(E1603)</f>
        <v>Q4-2018</v>
      </c>
    </row>
    <row r="1604" customFormat="false" ht="14.25" hidden="false" customHeight="false" outlineLevel="0" collapsed="false">
      <c r="A1604" s="0" t="s">
        <v>1646</v>
      </c>
      <c r="B1604" s="0" t="s">
        <v>34</v>
      </c>
      <c r="C1604" s="0" t="s">
        <v>35</v>
      </c>
      <c r="D1604" s="9" t="n">
        <v>43400</v>
      </c>
      <c r="E1604" s="9" t="n">
        <v>43442</v>
      </c>
      <c r="F1604" s="9" t="n">
        <v>43444</v>
      </c>
      <c r="G1604" s="9" t="n">
        <v>43452</v>
      </c>
      <c r="H1604" s="10" t="s">
        <v>36</v>
      </c>
      <c r="I1604" s="0" t="n">
        <v>8</v>
      </c>
      <c r="J1604" s="0" t="n">
        <v>18</v>
      </c>
      <c r="K1604" s="0" t="n">
        <v>208</v>
      </c>
      <c r="L1604" s="0" t="n">
        <v>40</v>
      </c>
      <c r="M1604" s="0" t="n">
        <v>3</v>
      </c>
      <c r="N1604" s="11" t="n">
        <v>0.2</v>
      </c>
      <c r="O1604" s="12" t="n">
        <v>4356.14</v>
      </c>
      <c r="P1604" s="12" t="n">
        <v>5514.1</v>
      </c>
      <c r="Q1604" s="12" t="n">
        <f aca="false">M1604*P1604*(1-N1604)</f>
        <v>13233.84</v>
      </c>
      <c r="R1604" s="12" t="n">
        <f aca="false">M1604*O1604</f>
        <v>13068.42</v>
      </c>
      <c r="S1604" s="12" t="n">
        <f aca="false">Q1604-R1604</f>
        <v>165.420000000002</v>
      </c>
      <c r="T1604" s="11" t="n">
        <f aca="false">IFERROR(S1604/Q1604,0)</f>
        <v>0.0124997733084276</v>
      </c>
      <c r="U1604" s="13" t="n">
        <f aca="false">F1604-E1604</f>
        <v>2</v>
      </c>
      <c r="V1604" s="13" t="n">
        <f aca="false">G1604-F1604</f>
        <v>8</v>
      </c>
      <c r="W1604" s="13" t="n">
        <f aca="false">G1604-E1604</f>
        <v>10</v>
      </c>
      <c r="X1604" s="10" t="n">
        <f aca="false">YEAR(E1604)</f>
        <v>2018</v>
      </c>
      <c r="Y1604" s="0" t="str">
        <f aca="false">TEXT(E1604,"yyyy-mm")</f>
        <v>2018-12</v>
      </c>
      <c r="Z1604" s="0" t="str">
        <f aca="false">"Q"&amp;ROUNDUP(MONTH(E1604)/3,0)&amp;"-"&amp;YEAR(E1604)</f>
        <v>Q4-2018</v>
      </c>
    </row>
    <row r="1605" customFormat="false" ht="14.25" hidden="false" customHeight="false" outlineLevel="0" collapsed="false">
      <c r="A1605" s="0" t="s">
        <v>1647</v>
      </c>
      <c r="B1605" s="0" t="s">
        <v>38</v>
      </c>
      <c r="C1605" s="0" t="s">
        <v>79</v>
      </c>
      <c r="D1605" s="9" t="n">
        <v>43300</v>
      </c>
      <c r="E1605" s="9" t="n">
        <v>43442</v>
      </c>
      <c r="F1605" s="9" t="n">
        <v>43449</v>
      </c>
      <c r="G1605" s="9" t="n">
        <v>43456</v>
      </c>
      <c r="H1605" s="10" t="s">
        <v>36</v>
      </c>
      <c r="I1605" s="0" t="n">
        <v>13</v>
      </c>
      <c r="J1605" s="0" t="n">
        <v>3</v>
      </c>
      <c r="K1605" s="0" t="n">
        <v>60</v>
      </c>
      <c r="L1605" s="0" t="n">
        <v>13</v>
      </c>
      <c r="M1605" s="0" t="n">
        <v>8</v>
      </c>
      <c r="N1605" s="11" t="n">
        <v>0.05</v>
      </c>
      <c r="O1605" s="12" t="n">
        <v>145.39</v>
      </c>
      <c r="P1605" s="12" t="n">
        <v>207.7</v>
      </c>
      <c r="Q1605" s="12" t="n">
        <f aca="false">M1605*P1605*(1-N1605)</f>
        <v>1578.52</v>
      </c>
      <c r="R1605" s="12" t="n">
        <f aca="false">M1605*O1605</f>
        <v>1163.12</v>
      </c>
      <c r="S1605" s="12" t="n">
        <f aca="false">Q1605-R1605</f>
        <v>415.4</v>
      </c>
      <c r="T1605" s="11" t="n">
        <f aca="false">IFERROR(S1605/Q1605,0)</f>
        <v>0.263157894736842</v>
      </c>
      <c r="U1605" s="13" t="n">
        <f aca="false">F1605-E1605</f>
        <v>7</v>
      </c>
      <c r="V1605" s="13" t="n">
        <f aca="false">G1605-F1605</f>
        <v>7</v>
      </c>
      <c r="W1605" s="13" t="n">
        <f aca="false">G1605-E1605</f>
        <v>14</v>
      </c>
      <c r="X1605" s="10" t="n">
        <f aca="false">YEAR(E1605)</f>
        <v>2018</v>
      </c>
      <c r="Y1605" s="0" t="str">
        <f aca="false">TEXT(E1605,"yyyy-mm")</f>
        <v>2018-12</v>
      </c>
      <c r="Z1605" s="0" t="str">
        <f aca="false">"Q"&amp;ROUNDUP(MONTH(E1605)/3,0)&amp;"-"&amp;YEAR(E1605)</f>
        <v>Q4-2018</v>
      </c>
    </row>
    <row r="1606" customFormat="false" ht="14.25" hidden="false" customHeight="false" outlineLevel="0" collapsed="false">
      <c r="A1606" s="0" t="s">
        <v>1648</v>
      </c>
      <c r="B1606" s="0" t="s">
        <v>34</v>
      </c>
      <c r="C1606" s="0" t="s">
        <v>79</v>
      </c>
      <c r="D1606" s="9" t="n">
        <v>43300</v>
      </c>
      <c r="E1606" s="9" t="n">
        <v>43442</v>
      </c>
      <c r="F1606" s="9" t="n">
        <v>43467</v>
      </c>
      <c r="G1606" s="9" t="n">
        <v>43476</v>
      </c>
      <c r="H1606" s="10" t="s">
        <v>36</v>
      </c>
      <c r="I1606" s="0" t="n">
        <v>1</v>
      </c>
      <c r="J1606" s="0" t="n">
        <v>49</v>
      </c>
      <c r="K1606" s="0" t="n">
        <v>70</v>
      </c>
      <c r="L1606" s="0" t="n">
        <v>11</v>
      </c>
      <c r="M1606" s="0" t="n">
        <v>2</v>
      </c>
      <c r="N1606" s="11" t="n">
        <v>0.05</v>
      </c>
      <c r="O1606" s="12" t="n">
        <v>924.6</v>
      </c>
      <c r="P1606" s="12" t="n">
        <v>2010</v>
      </c>
      <c r="Q1606" s="12" t="n">
        <f aca="false">M1606*P1606*(1-N1606)</f>
        <v>3819</v>
      </c>
      <c r="R1606" s="12" t="n">
        <f aca="false">M1606*O1606</f>
        <v>1849.2</v>
      </c>
      <c r="S1606" s="12" t="n">
        <f aca="false">Q1606-R1606</f>
        <v>1969.8</v>
      </c>
      <c r="T1606" s="11" t="n">
        <f aca="false">IFERROR(S1606/Q1606,0)</f>
        <v>0.515789473684211</v>
      </c>
      <c r="U1606" s="13" t="n">
        <f aca="false">F1606-E1606</f>
        <v>25</v>
      </c>
      <c r="V1606" s="13" t="n">
        <f aca="false">G1606-F1606</f>
        <v>9</v>
      </c>
      <c r="W1606" s="13" t="n">
        <f aca="false">G1606-E1606</f>
        <v>34</v>
      </c>
      <c r="X1606" s="10" t="n">
        <f aca="false">YEAR(E1606)</f>
        <v>2018</v>
      </c>
      <c r="Y1606" s="0" t="str">
        <f aca="false">TEXT(E1606,"yyyy-mm")</f>
        <v>2018-12</v>
      </c>
      <c r="Z1606" s="0" t="str">
        <f aca="false">"Q"&amp;ROUNDUP(MONTH(E1606)/3,0)&amp;"-"&amp;YEAR(E1606)</f>
        <v>Q4-2018</v>
      </c>
    </row>
    <row r="1607" customFormat="false" ht="14.25" hidden="false" customHeight="false" outlineLevel="0" collapsed="false">
      <c r="A1607" s="0" t="s">
        <v>1649</v>
      </c>
      <c r="B1607" s="0" t="s">
        <v>38</v>
      </c>
      <c r="C1607" s="0" t="s">
        <v>35</v>
      </c>
      <c r="D1607" s="9" t="n">
        <v>43300</v>
      </c>
      <c r="E1607" s="9" t="n">
        <v>43442</v>
      </c>
      <c r="F1607" s="9" t="n">
        <v>43455</v>
      </c>
      <c r="G1607" s="9" t="n">
        <v>43463</v>
      </c>
      <c r="H1607" s="10" t="s">
        <v>36</v>
      </c>
      <c r="I1607" s="0" t="n">
        <v>14</v>
      </c>
      <c r="J1607" s="0" t="n">
        <v>30</v>
      </c>
      <c r="K1607" s="0" t="n">
        <v>221</v>
      </c>
      <c r="L1607" s="0" t="n">
        <v>39</v>
      </c>
      <c r="M1607" s="0" t="n">
        <v>5</v>
      </c>
      <c r="N1607" s="11" t="n">
        <v>0.075</v>
      </c>
      <c r="O1607" s="12" t="n">
        <v>1052.84</v>
      </c>
      <c r="P1607" s="12" t="n">
        <v>1949.7</v>
      </c>
      <c r="Q1607" s="12" t="n">
        <f aca="false">M1607*P1607*(1-N1607)</f>
        <v>9017.3625</v>
      </c>
      <c r="R1607" s="12" t="n">
        <f aca="false">M1607*O1607</f>
        <v>5264.2</v>
      </c>
      <c r="S1607" s="12" t="n">
        <f aca="false">Q1607-R1607</f>
        <v>3753.1625</v>
      </c>
      <c r="T1607" s="11" t="n">
        <f aca="false">IFERROR(S1607/Q1607,0)</f>
        <v>0.416215107244496</v>
      </c>
      <c r="U1607" s="13" t="n">
        <f aca="false">F1607-E1607</f>
        <v>13</v>
      </c>
      <c r="V1607" s="13" t="n">
        <f aca="false">G1607-F1607</f>
        <v>8</v>
      </c>
      <c r="W1607" s="13" t="n">
        <f aca="false">G1607-E1607</f>
        <v>21</v>
      </c>
      <c r="X1607" s="10" t="n">
        <f aca="false">YEAR(E1607)</f>
        <v>2018</v>
      </c>
      <c r="Y1607" s="0" t="str">
        <f aca="false">TEXT(E1607,"yyyy-mm")</f>
        <v>2018-12</v>
      </c>
      <c r="Z1607" s="0" t="str">
        <f aca="false">"Q"&amp;ROUNDUP(MONTH(E1607)/3,0)&amp;"-"&amp;YEAR(E1607)</f>
        <v>Q4-2018</v>
      </c>
    </row>
    <row r="1608" customFormat="false" ht="14.25" hidden="false" customHeight="false" outlineLevel="0" collapsed="false">
      <c r="A1608" s="0" t="s">
        <v>1650</v>
      </c>
      <c r="B1608" s="0" t="s">
        <v>38</v>
      </c>
      <c r="C1608" s="0" t="s">
        <v>48</v>
      </c>
      <c r="D1608" s="9" t="n">
        <v>43400</v>
      </c>
      <c r="E1608" s="9" t="n">
        <v>43442</v>
      </c>
      <c r="F1608" s="9" t="n">
        <v>43461</v>
      </c>
      <c r="G1608" s="9" t="n">
        <v>43464</v>
      </c>
      <c r="H1608" s="10" t="s">
        <v>36</v>
      </c>
      <c r="I1608" s="0" t="n">
        <v>14</v>
      </c>
      <c r="J1608" s="0" t="n">
        <v>14</v>
      </c>
      <c r="K1608" s="0" t="n">
        <v>26</v>
      </c>
      <c r="L1608" s="0" t="n">
        <v>7</v>
      </c>
      <c r="M1608" s="0" t="n">
        <v>7</v>
      </c>
      <c r="N1608" s="11" t="n">
        <v>0.075</v>
      </c>
      <c r="O1608" s="12" t="n">
        <v>106.26</v>
      </c>
      <c r="P1608" s="12" t="n">
        <v>174.2</v>
      </c>
      <c r="Q1608" s="12" t="n">
        <f aca="false">M1608*P1608*(1-N1608)</f>
        <v>1127.945</v>
      </c>
      <c r="R1608" s="12" t="n">
        <f aca="false">M1608*O1608</f>
        <v>743.82</v>
      </c>
      <c r="S1608" s="12" t="n">
        <f aca="false">Q1608-R1608</f>
        <v>384.125</v>
      </c>
      <c r="T1608" s="11" t="n">
        <f aca="false">IFERROR(S1608/Q1608,0)</f>
        <v>0.340552952493251</v>
      </c>
      <c r="U1608" s="13" t="n">
        <f aca="false">F1608-E1608</f>
        <v>19</v>
      </c>
      <c r="V1608" s="13" t="n">
        <f aca="false">G1608-F1608</f>
        <v>3</v>
      </c>
      <c r="W1608" s="13" t="n">
        <f aca="false">G1608-E1608</f>
        <v>22</v>
      </c>
      <c r="X1608" s="10" t="n">
        <f aca="false">YEAR(E1608)</f>
        <v>2018</v>
      </c>
      <c r="Y1608" s="0" t="str">
        <f aca="false">TEXT(E1608,"yyyy-mm")</f>
        <v>2018-12</v>
      </c>
      <c r="Z1608" s="0" t="str">
        <f aca="false">"Q"&amp;ROUNDUP(MONTH(E1608)/3,0)&amp;"-"&amp;YEAR(E1608)</f>
        <v>Q4-2018</v>
      </c>
    </row>
    <row r="1609" customFormat="false" ht="14.25" hidden="false" customHeight="false" outlineLevel="0" collapsed="false">
      <c r="A1609" s="0" t="s">
        <v>1651</v>
      </c>
      <c r="B1609" s="0" t="s">
        <v>38</v>
      </c>
      <c r="C1609" s="0" t="s">
        <v>58</v>
      </c>
      <c r="D1609" s="9" t="n">
        <v>43300</v>
      </c>
      <c r="E1609" s="9" t="n">
        <v>43442</v>
      </c>
      <c r="F1609" s="9" t="n">
        <v>43466</v>
      </c>
      <c r="G1609" s="9" t="n">
        <v>43472</v>
      </c>
      <c r="H1609" s="10" t="s">
        <v>36</v>
      </c>
      <c r="I1609" s="0" t="n">
        <v>20</v>
      </c>
      <c r="J1609" s="0" t="n">
        <v>24</v>
      </c>
      <c r="K1609" s="0" t="n">
        <v>364</v>
      </c>
      <c r="L1609" s="0" t="n">
        <v>23</v>
      </c>
      <c r="M1609" s="0" t="n">
        <v>7</v>
      </c>
      <c r="N1609" s="11" t="n">
        <v>0.05</v>
      </c>
      <c r="O1609" s="12" t="n">
        <v>797.3</v>
      </c>
      <c r="P1609" s="12" t="n">
        <v>1139</v>
      </c>
      <c r="Q1609" s="12" t="n">
        <f aca="false">M1609*P1609*(1-N1609)</f>
        <v>7574.35</v>
      </c>
      <c r="R1609" s="12" t="n">
        <f aca="false">M1609*O1609</f>
        <v>5581.1</v>
      </c>
      <c r="S1609" s="12" t="n">
        <f aca="false">Q1609-R1609</f>
        <v>1993.25</v>
      </c>
      <c r="T1609" s="11" t="n">
        <f aca="false">IFERROR(S1609/Q1609,0)</f>
        <v>0.263157894736842</v>
      </c>
      <c r="U1609" s="13" t="n">
        <f aca="false">F1609-E1609</f>
        <v>24</v>
      </c>
      <c r="V1609" s="13" t="n">
        <f aca="false">G1609-F1609</f>
        <v>6</v>
      </c>
      <c r="W1609" s="13" t="n">
        <f aca="false">G1609-E1609</f>
        <v>30</v>
      </c>
      <c r="X1609" s="10" t="n">
        <f aca="false">YEAR(E1609)</f>
        <v>2018</v>
      </c>
      <c r="Y1609" s="0" t="str">
        <f aca="false">TEXT(E1609,"yyyy-mm")</f>
        <v>2018-12</v>
      </c>
      <c r="Z1609" s="0" t="str">
        <f aca="false">"Q"&amp;ROUNDUP(MONTH(E1609)/3,0)&amp;"-"&amp;YEAR(E1609)</f>
        <v>Q4-2018</v>
      </c>
    </row>
    <row r="1610" customFormat="false" ht="14.25" hidden="false" customHeight="false" outlineLevel="0" collapsed="false">
      <c r="A1610" s="0" t="s">
        <v>1652</v>
      </c>
      <c r="B1610" s="0" t="s">
        <v>43</v>
      </c>
      <c r="C1610" s="0" t="s">
        <v>58</v>
      </c>
      <c r="D1610" s="9" t="n">
        <v>43300</v>
      </c>
      <c r="E1610" s="9" t="n">
        <v>43442</v>
      </c>
      <c r="F1610" s="9" t="n">
        <v>43455</v>
      </c>
      <c r="G1610" s="9" t="n">
        <v>43465</v>
      </c>
      <c r="H1610" s="10" t="s">
        <v>36</v>
      </c>
      <c r="I1610" s="0" t="n">
        <v>27</v>
      </c>
      <c r="J1610" s="0" t="n">
        <v>17</v>
      </c>
      <c r="K1610" s="0" t="n">
        <v>345</v>
      </c>
      <c r="L1610" s="0" t="n">
        <v>28</v>
      </c>
      <c r="M1610" s="0" t="n">
        <v>8</v>
      </c>
      <c r="N1610" s="11" t="n">
        <v>0.075</v>
      </c>
      <c r="O1610" s="12" t="n">
        <v>2181.12</v>
      </c>
      <c r="P1610" s="12" t="n">
        <v>5319.8</v>
      </c>
      <c r="Q1610" s="12" t="n">
        <f aca="false">M1610*P1610*(1-N1610)</f>
        <v>39366.52</v>
      </c>
      <c r="R1610" s="12" t="n">
        <f aca="false">M1610*O1610</f>
        <v>17448.96</v>
      </c>
      <c r="S1610" s="12" t="n">
        <f aca="false">Q1610-R1610</f>
        <v>21917.56</v>
      </c>
      <c r="T1610" s="11" t="n">
        <f aca="false">IFERROR(S1610/Q1610,0)</f>
        <v>0.556756350320018</v>
      </c>
      <c r="U1610" s="13" t="n">
        <f aca="false">F1610-E1610</f>
        <v>13</v>
      </c>
      <c r="V1610" s="13" t="n">
        <f aca="false">G1610-F1610</f>
        <v>10</v>
      </c>
      <c r="W1610" s="13" t="n">
        <f aca="false">G1610-E1610</f>
        <v>23</v>
      </c>
      <c r="X1610" s="10" t="n">
        <f aca="false">YEAR(E1610)</f>
        <v>2018</v>
      </c>
      <c r="Y1610" s="0" t="str">
        <f aca="false">TEXT(E1610,"yyyy-mm")</f>
        <v>2018-12</v>
      </c>
      <c r="Z1610" s="0" t="str">
        <f aca="false">"Q"&amp;ROUNDUP(MONTH(E1610)/3,0)&amp;"-"&amp;YEAR(E1610)</f>
        <v>Q4-2018</v>
      </c>
    </row>
    <row r="1611" customFormat="false" ht="14.25" hidden="false" customHeight="false" outlineLevel="0" collapsed="false">
      <c r="A1611" s="0" t="s">
        <v>1653</v>
      </c>
      <c r="B1611" s="0" t="s">
        <v>34</v>
      </c>
      <c r="C1611" s="0" t="s">
        <v>46</v>
      </c>
      <c r="D1611" s="9" t="n">
        <v>43300</v>
      </c>
      <c r="E1611" s="9" t="n">
        <v>43443</v>
      </c>
      <c r="F1611" s="9" t="n">
        <v>43446</v>
      </c>
      <c r="G1611" s="9" t="n">
        <v>43449</v>
      </c>
      <c r="H1611" s="10" t="s">
        <v>36</v>
      </c>
      <c r="I1611" s="0" t="n">
        <v>4</v>
      </c>
      <c r="J1611" s="0" t="n">
        <v>43</v>
      </c>
      <c r="K1611" s="0" t="n">
        <v>327</v>
      </c>
      <c r="L1611" s="0" t="n">
        <v>8</v>
      </c>
      <c r="M1611" s="0" t="n">
        <v>4</v>
      </c>
      <c r="N1611" s="11" t="n">
        <v>0.15</v>
      </c>
      <c r="O1611" s="12" t="n">
        <v>2080.89</v>
      </c>
      <c r="P1611" s="12" t="n">
        <v>3926.2</v>
      </c>
      <c r="Q1611" s="12" t="n">
        <f aca="false">M1611*P1611*(1-N1611)</f>
        <v>13349.08</v>
      </c>
      <c r="R1611" s="12" t="n">
        <f aca="false">M1611*O1611</f>
        <v>8323.56</v>
      </c>
      <c r="S1611" s="12" t="n">
        <f aca="false">Q1611-R1611</f>
        <v>5025.52</v>
      </c>
      <c r="T1611" s="11" t="n">
        <f aca="false">IFERROR(S1611/Q1611,0)</f>
        <v>0.376469389650822</v>
      </c>
      <c r="U1611" s="13" t="n">
        <f aca="false">F1611-E1611</f>
        <v>3</v>
      </c>
      <c r="V1611" s="13" t="n">
        <f aca="false">G1611-F1611</f>
        <v>3</v>
      </c>
      <c r="W1611" s="13" t="n">
        <f aca="false">G1611-E1611</f>
        <v>6</v>
      </c>
      <c r="X1611" s="10" t="n">
        <f aca="false">YEAR(E1611)</f>
        <v>2018</v>
      </c>
      <c r="Y1611" s="0" t="str">
        <f aca="false">TEXT(E1611,"yyyy-mm")</f>
        <v>2018-12</v>
      </c>
      <c r="Z1611" s="0" t="str">
        <f aca="false">"Q"&amp;ROUNDUP(MONTH(E1611)/3,0)&amp;"-"&amp;YEAR(E1611)</f>
        <v>Q4-2018</v>
      </c>
    </row>
    <row r="1612" customFormat="false" ht="14.25" hidden="false" customHeight="false" outlineLevel="0" collapsed="false">
      <c r="A1612" s="0" t="s">
        <v>1654</v>
      </c>
      <c r="B1612" s="0" t="s">
        <v>41</v>
      </c>
      <c r="C1612" s="0" t="s">
        <v>46</v>
      </c>
      <c r="D1612" s="9" t="n">
        <v>43300</v>
      </c>
      <c r="E1612" s="9" t="n">
        <v>43443</v>
      </c>
      <c r="F1612" s="9" t="n">
        <v>43457</v>
      </c>
      <c r="G1612" s="9" t="n">
        <v>43465</v>
      </c>
      <c r="H1612" s="10" t="s">
        <v>36</v>
      </c>
      <c r="I1612" s="0" t="n">
        <v>24</v>
      </c>
      <c r="J1612" s="0" t="n">
        <v>36</v>
      </c>
      <c r="K1612" s="0" t="n">
        <v>313</v>
      </c>
      <c r="L1612" s="0" t="n">
        <v>7</v>
      </c>
      <c r="M1612" s="0" t="n">
        <v>3</v>
      </c>
      <c r="N1612" s="11" t="n">
        <v>0.05</v>
      </c>
      <c r="O1612" s="12" t="n">
        <v>768.49</v>
      </c>
      <c r="P1612" s="12" t="n">
        <v>1038.5</v>
      </c>
      <c r="Q1612" s="12" t="n">
        <f aca="false">M1612*P1612*(1-N1612)</f>
        <v>2959.725</v>
      </c>
      <c r="R1612" s="12" t="n">
        <f aca="false">M1612*O1612</f>
        <v>2305.47</v>
      </c>
      <c r="S1612" s="12" t="n">
        <f aca="false">Q1612-R1612</f>
        <v>654.255</v>
      </c>
      <c r="T1612" s="11" t="n">
        <f aca="false">IFERROR(S1612/Q1612,0)</f>
        <v>0.221052631578947</v>
      </c>
      <c r="U1612" s="13" t="n">
        <f aca="false">F1612-E1612</f>
        <v>14</v>
      </c>
      <c r="V1612" s="13" t="n">
        <f aca="false">G1612-F1612</f>
        <v>8</v>
      </c>
      <c r="W1612" s="13" t="n">
        <f aca="false">G1612-E1612</f>
        <v>22</v>
      </c>
      <c r="X1612" s="10" t="n">
        <f aca="false">YEAR(E1612)</f>
        <v>2018</v>
      </c>
      <c r="Y1612" s="0" t="str">
        <f aca="false">TEXT(E1612,"yyyy-mm")</f>
        <v>2018-12</v>
      </c>
      <c r="Z1612" s="0" t="str">
        <f aca="false">"Q"&amp;ROUNDUP(MONTH(E1612)/3,0)&amp;"-"&amp;YEAR(E1612)</f>
        <v>Q4-2018</v>
      </c>
    </row>
    <row r="1613" customFormat="false" ht="14.25" hidden="false" customHeight="false" outlineLevel="0" collapsed="false">
      <c r="A1613" s="0" t="s">
        <v>1655</v>
      </c>
      <c r="B1613" s="0" t="s">
        <v>34</v>
      </c>
      <c r="C1613" s="0" t="s">
        <v>58</v>
      </c>
      <c r="D1613" s="9" t="n">
        <v>43300</v>
      </c>
      <c r="E1613" s="9" t="n">
        <v>43443</v>
      </c>
      <c r="F1613" s="9" t="n">
        <v>43468</v>
      </c>
      <c r="G1613" s="9" t="n">
        <v>43478</v>
      </c>
      <c r="H1613" s="10" t="s">
        <v>36</v>
      </c>
      <c r="I1613" s="0" t="n">
        <v>1</v>
      </c>
      <c r="J1613" s="0" t="n">
        <v>45</v>
      </c>
      <c r="K1613" s="0" t="n">
        <v>349</v>
      </c>
      <c r="L1613" s="0" t="n">
        <v>35</v>
      </c>
      <c r="M1613" s="0" t="n">
        <v>5</v>
      </c>
      <c r="N1613" s="11" t="n">
        <v>0.15</v>
      </c>
      <c r="O1613" s="12" t="n">
        <v>2972.66</v>
      </c>
      <c r="P1613" s="12" t="n">
        <v>5038.4</v>
      </c>
      <c r="Q1613" s="12" t="n">
        <f aca="false">M1613*P1613*(1-N1613)</f>
        <v>21413.2</v>
      </c>
      <c r="R1613" s="12" t="n">
        <f aca="false">M1613*O1613</f>
        <v>14863.3</v>
      </c>
      <c r="S1613" s="12" t="n">
        <f aca="false">Q1613-R1613</f>
        <v>6549.9</v>
      </c>
      <c r="T1613" s="11" t="n">
        <f aca="false">IFERROR(S1613/Q1613,0)</f>
        <v>0.305881418937852</v>
      </c>
      <c r="U1613" s="13" t="n">
        <f aca="false">F1613-E1613</f>
        <v>25</v>
      </c>
      <c r="V1613" s="13" t="n">
        <f aca="false">G1613-F1613</f>
        <v>10</v>
      </c>
      <c r="W1613" s="13" t="n">
        <f aca="false">G1613-E1613</f>
        <v>35</v>
      </c>
      <c r="X1613" s="10" t="n">
        <f aca="false">YEAR(E1613)</f>
        <v>2018</v>
      </c>
      <c r="Y1613" s="0" t="str">
        <f aca="false">TEXT(E1613,"yyyy-mm")</f>
        <v>2018-12</v>
      </c>
      <c r="Z1613" s="0" t="str">
        <f aca="false">"Q"&amp;ROUNDUP(MONTH(E1613)/3,0)&amp;"-"&amp;YEAR(E1613)</f>
        <v>Q4-2018</v>
      </c>
    </row>
    <row r="1614" customFormat="false" ht="14.25" hidden="false" customHeight="false" outlineLevel="0" collapsed="false">
      <c r="A1614" s="0" t="s">
        <v>1656</v>
      </c>
      <c r="B1614" s="0" t="s">
        <v>34</v>
      </c>
      <c r="C1614" s="0" t="s">
        <v>39</v>
      </c>
      <c r="D1614" s="9" t="n">
        <v>43300</v>
      </c>
      <c r="E1614" s="9" t="n">
        <v>43443</v>
      </c>
      <c r="F1614" s="9" t="n">
        <v>43457</v>
      </c>
      <c r="G1614" s="9" t="n">
        <v>43466</v>
      </c>
      <c r="H1614" s="10" t="s">
        <v>36</v>
      </c>
      <c r="I1614" s="0" t="n">
        <v>1</v>
      </c>
      <c r="J1614" s="0" t="n">
        <v>11</v>
      </c>
      <c r="K1614" s="0" t="n">
        <v>141</v>
      </c>
      <c r="L1614" s="0" t="n">
        <v>14</v>
      </c>
      <c r="M1614" s="0" t="n">
        <v>5</v>
      </c>
      <c r="N1614" s="11" t="n">
        <v>0.05</v>
      </c>
      <c r="O1614" s="12" t="n">
        <v>561.06</v>
      </c>
      <c r="P1614" s="12" t="n">
        <v>1058.6</v>
      </c>
      <c r="Q1614" s="12" t="n">
        <f aca="false">M1614*P1614*(1-N1614)</f>
        <v>5028.35</v>
      </c>
      <c r="R1614" s="12" t="n">
        <f aca="false">M1614*O1614</f>
        <v>2805.3</v>
      </c>
      <c r="S1614" s="12" t="n">
        <f aca="false">Q1614-R1614</f>
        <v>2223.05</v>
      </c>
      <c r="T1614" s="11" t="n">
        <f aca="false">IFERROR(S1614/Q1614,0)</f>
        <v>0.442103274433959</v>
      </c>
      <c r="U1614" s="13" t="n">
        <f aca="false">F1614-E1614</f>
        <v>14</v>
      </c>
      <c r="V1614" s="13" t="n">
        <f aca="false">G1614-F1614</f>
        <v>9</v>
      </c>
      <c r="W1614" s="13" t="n">
        <f aca="false">G1614-E1614</f>
        <v>23</v>
      </c>
      <c r="X1614" s="10" t="n">
        <f aca="false">YEAR(E1614)</f>
        <v>2018</v>
      </c>
      <c r="Y1614" s="0" t="str">
        <f aca="false">TEXT(E1614,"yyyy-mm")</f>
        <v>2018-12</v>
      </c>
      <c r="Z1614" s="0" t="str">
        <f aca="false">"Q"&amp;ROUNDUP(MONTH(E1614)/3,0)&amp;"-"&amp;YEAR(E1614)</f>
        <v>Q4-2018</v>
      </c>
    </row>
    <row r="1615" customFormat="false" ht="14.25" hidden="false" customHeight="false" outlineLevel="0" collapsed="false">
      <c r="A1615" s="0" t="s">
        <v>1657</v>
      </c>
      <c r="B1615" s="0" t="s">
        <v>34</v>
      </c>
      <c r="C1615" s="0" t="s">
        <v>46</v>
      </c>
      <c r="D1615" s="9" t="n">
        <v>43400</v>
      </c>
      <c r="E1615" s="9" t="n">
        <v>43443</v>
      </c>
      <c r="F1615" s="9" t="n">
        <v>43456</v>
      </c>
      <c r="G1615" s="9" t="n">
        <v>43463</v>
      </c>
      <c r="H1615" s="10" t="s">
        <v>36</v>
      </c>
      <c r="I1615" s="0" t="n">
        <v>6</v>
      </c>
      <c r="J1615" s="0" t="n">
        <v>6</v>
      </c>
      <c r="K1615" s="0" t="n">
        <v>309</v>
      </c>
      <c r="L1615" s="0" t="n">
        <v>35</v>
      </c>
      <c r="M1615" s="0" t="n">
        <v>5</v>
      </c>
      <c r="N1615" s="11" t="n">
        <v>0.05</v>
      </c>
      <c r="O1615" s="12" t="n">
        <v>97.28</v>
      </c>
      <c r="P1615" s="12" t="n">
        <v>221.1</v>
      </c>
      <c r="Q1615" s="12" t="n">
        <f aca="false">M1615*P1615*(1-N1615)</f>
        <v>1050.225</v>
      </c>
      <c r="R1615" s="12" t="n">
        <f aca="false">M1615*O1615</f>
        <v>486.4</v>
      </c>
      <c r="S1615" s="12" t="n">
        <f aca="false">Q1615-R1615</f>
        <v>563.825</v>
      </c>
      <c r="T1615" s="11" t="n">
        <f aca="false">IFERROR(S1615/Q1615,0)</f>
        <v>0.536861148801447</v>
      </c>
      <c r="U1615" s="13" t="n">
        <f aca="false">F1615-E1615</f>
        <v>13</v>
      </c>
      <c r="V1615" s="13" t="n">
        <f aca="false">G1615-F1615</f>
        <v>7</v>
      </c>
      <c r="W1615" s="13" t="n">
        <f aca="false">G1615-E1615</f>
        <v>20</v>
      </c>
      <c r="X1615" s="10" t="n">
        <f aca="false">YEAR(E1615)</f>
        <v>2018</v>
      </c>
      <c r="Y1615" s="0" t="str">
        <f aca="false">TEXT(E1615,"yyyy-mm")</f>
        <v>2018-12</v>
      </c>
      <c r="Z1615" s="0" t="str">
        <f aca="false">"Q"&amp;ROUNDUP(MONTH(E1615)/3,0)&amp;"-"&amp;YEAR(E1615)</f>
        <v>Q4-2018</v>
      </c>
    </row>
    <row r="1616" customFormat="false" ht="14.25" hidden="false" customHeight="false" outlineLevel="0" collapsed="false">
      <c r="A1616" s="0" t="s">
        <v>1658</v>
      </c>
      <c r="B1616" s="0" t="s">
        <v>34</v>
      </c>
      <c r="C1616" s="0" t="s">
        <v>39</v>
      </c>
      <c r="D1616" s="9" t="n">
        <v>43400</v>
      </c>
      <c r="E1616" s="9" t="n">
        <v>43443</v>
      </c>
      <c r="F1616" s="9" t="n">
        <v>43469</v>
      </c>
      <c r="G1616" s="9" t="n">
        <v>43478</v>
      </c>
      <c r="H1616" s="10" t="s">
        <v>36</v>
      </c>
      <c r="I1616" s="0" t="n">
        <v>2</v>
      </c>
      <c r="J1616" s="0" t="n">
        <v>24</v>
      </c>
      <c r="K1616" s="0" t="n">
        <v>141</v>
      </c>
      <c r="L1616" s="0" t="n">
        <v>24</v>
      </c>
      <c r="M1616" s="0" t="n">
        <v>1</v>
      </c>
      <c r="N1616" s="11" t="n">
        <v>0.1</v>
      </c>
      <c r="O1616" s="12" t="n">
        <v>2505.26</v>
      </c>
      <c r="P1616" s="12" t="n">
        <v>3296.4</v>
      </c>
      <c r="Q1616" s="12" t="n">
        <f aca="false">M1616*P1616*(1-N1616)</f>
        <v>2966.76</v>
      </c>
      <c r="R1616" s="12" t="n">
        <f aca="false">M1616*O1616</f>
        <v>2505.26</v>
      </c>
      <c r="S1616" s="12" t="n">
        <f aca="false">Q1616-R1616</f>
        <v>461.5</v>
      </c>
      <c r="T1616" s="11" t="n">
        <f aca="false">IFERROR(S1616/Q1616,0)</f>
        <v>0.155556903827745</v>
      </c>
      <c r="U1616" s="13" t="n">
        <f aca="false">F1616-E1616</f>
        <v>26</v>
      </c>
      <c r="V1616" s="13" t="n">
        <f aca="false">G1616-F1616</f>
        <v>9</v>
      </c>
      <c r="W1616" s="13" t="n">
        <f aca="false">G1616-E1616</f>
        <v>35</v>
      </c>
      <c r="X1616" s="10" t="n">
        <f aca="false">YEAR(E1616)</f>
        <v>2018</v>
      </c>
      <c r="Y1616" s="0" t="str">
        <f aca="false">TEXT(E1616,"yyyy-mm")</f>
        <v>2018-12</v>
      </c>
      <c r="Z1616" s="0" t="str">
        <f aca="false">"Q"&amp;ROUNDUP(MONTH(E1616)/3,0)&amp;"-"&amp;YEAR(E1616)</f>
        <v>Q4-2018</v>
      </c>
    </row>
    <row r="1617" customFormat="false" ht="14.25" hidden="false" customHeight="false" outlineLevel="0" collapsed="false">
      <c r="A1617" s="0" t="s">
        <v>1659</v>
      </c>
      <c r="B1617" s="0" t="s">
        <v>34</v>
      </c>
      <c r="C1617" s="0" t="s">
        <v>39</v>
      </c>
      <c r="D1617" s="9" t="n">
        <v>43300</v>
      </c>
      <c r="E1617" s="9" t="n">
        <v>43443</v>
      </c>
      <c r="F1617" s="9" t="n">
        <v>43445</v>
      </c>
      <c r="G1617" s="9" t="n">
        <v>43454</v>
      </c>
      <c r="H1617" s="10" t="s">
        <v>36</v>
      </c>
      <c r="I1617" s="0" t="n">
        <v>12</v>
      </c>
      <c r="J1617" s="0" t="n">
        <v>7</v>
      </c>
      <c r="K1617" s="0" t="n">
        <v>166</v>
      </c>
      <c r="L1617" s="0" t="n">
        <v>30</v>
      </c>
      <c r="M1617" s="0" t="n">
        <v>6</v>
      </c>
      <c r="N1617" s="11" t="n">
        <v>0.05</v>
      </c>
      <c r="O1617" s="12" t="n">
        <v>2711.09</v>
      </c>
      <c r="P1617" s="12" t="n">
        <v>5648.1</v>
      </c>
      <c r="Q1617" s="12" t="n">
        <f aca="false">M1617*P1617*(1-N1617)</f>
        <v>32194.17</v>
      </c>
      <c r="R1617" s="12" t="n">
        <f aca="false">M1617*O1617</f>
        <v>16266.54</v>
      </c>
      <c r="S1617" s="12" t="n">
        <f aca="false">Q1617-R1617</f>
        <v>15927.63</v>
      </c>
      <c r="T1617" s="11" t="n">
        <f aca="false">IFERROR(S1617/Q1617,0)</f>
        <v>0.494736469366969</v>
      </c>
      <c r="U1617" s="13" t="n">
        <f aca="false">F1617-E1617</f>
        <v>2</v>
      </c>
      <c r="V1617" s="13" t="n">
        <f aca="false">G1617-F1617</f>
        <v>9</v>
      </c>
      <c r="W1617" s="13" t="n">
        <f aca="false">G1617-E1617</f>
        <v>11</v>
      </c>
      <c r="X1617" s="10" t="n">
        <f aca="false">YEAR(E1617)</f>
        <v>2018</v>
      </c>
      <c r="Y1617" s="0" t="str">
        <f aca="false">TEXT(E1617,"yyyy-mm")</f>
        <v>2018-12</v>
      </c>
      <c r="Z1617" s="0" t="str">
        <f aca="false">"Q"&amp;ROUNDUP(MONTH(E1617)/3,0)&amp;"-"&amp;YEAR(E1617)</f>
        <v>Q4-2018</v>
      </c>
    </row>
    <row r="1618" customFormat="false" ht="14.25" hidden="false" customHeight="false" outlineLevel="0" collapsed="false">
      <c r="A1618" s="0" t="s">
        <v>1660</v>
      </c>
      <c r="B1618" s="0" t="s">
        <v>43</v>
      </c>
      <c r="C1618" s="0" t="s">
        <v>46</v>
      </c>
      <c r="D1618" s="9" t="n">
        <v>43300</v>
      </c>
      <c r="E1618" s="9" t="n">
        <v>43443</v>
      </c>
      <c r="F1618" s="9" t="n">
        <v>43455</v>
      </c>
      <c r="G1618" s="9" t="n">
        <v>43462</v>
      </c>
      <c r="H1618" s="10" t="s">
        <v>36</v>
      </c>
      <c r="I1618" s="0" t="n">
        <v>28</v>
      </c>
      <c r="J1618" s="0" t="n">
        <v>8</v>
      </c>
      <c r="K1618" s="0" t="n">
        <v>309</v>
      </c>
      <c r="L1618" s="0" t="n">
        <v>1</v>
      </c>
      <c r="M1618" s="0" t="n">
        <v>1</v>
      </c>
      <c r="N1618" s="11" t="n">
        <v>0.1</v>
      </c>
      <c r="O1618" s="12" t="n">
        <v>727.29</v>
      </c>
      <c r="P1618" s="12" t="n">
        <v>1118.9</v>
      </c>
      <c r="Q1618" s="12" t="n">
        <f aca="false">M1618*P1618*(1-N1618)</f>
        <v>1007.01</v>
      </c>
      <c r="R1618" s="12" t="n">
        <f aca="false">M1618*O1618</f>
        <v>727.29</v>
      </c>
      <c r="S1618" s="12" t="n">
        <f aca="false">Q1618-R1618</f>
        <v>279.72</v>
      </c>
      <c r="T1618" s="11" t="n">
        <f aca="false">IFERROR(S1618/Q1618,0)</f>
        <v>0.277772812583788</v>
      </c>
      <c r="U1618" s="13" t="n">
        <f aca="false">F1618-E1618</f>
        <v>12</v>
      </c>
      <c r="V1618" s="13" t="n">
        <f aca="false">G1618-F1618</f>
        <v>7</v>
      </c>
      <c r="W1618" s="13" t="n">
        <f aca="false">G1618-E1618</f>
        <v>19</v>
      </c>
      <c r="X1618" s="10" t="n">
        <f aca="false">YEAR(E1618)</f>
        <v>2018</v>
      </c>
      <c r="Y1618" s="0" t="str">
        <f aca="false">TEXT(E1618,"yyyy-mm")</f>
        <v>2018-12</v>
      </c>
      <c r="Z1618" s="0" t="str">
        <f aca="false">"Q"&amp;ROUNDUP(MONTH(E1618)/3,0)&amp;"-"&amp;YEAR(E1618)</f>
        <v>Q4-2018</v>
      </c>
    </row>
    <row r="1619" customFormat="false" ht="14.25" hidden="false" customHeight="false" outlineLevel="0" collapsed="false">
      <c r="A1619" s="0" t="s">
        <v>1661</v>
      </c>
      <c r="B1619" s="0" t="s">
        <v>34</v>
      </c>
      <c r="C1619" s="0" t="s">
        <v>46</v>
      </c>
      <c r="D1619" s="9" t="n">
        <v>43400</v>
      </c>
      <c r="E1619" s="9" t="n">
        <v>43443</v>
      </c>
      <c r="F1619" s="9" t="n">
        <v>43464</v>
      </c>
      <c r="G1619" s="9" t="n">
        <v>43474</v>
      </c>
      <c r="H1619" s="10" t="s">
        <v>36</v>
      </c>
      <c r="I1619" s="0" t="n">
        <v>2</v>
      </c>
      <c r="J1619" s="0" t="n">
        <v>25</v>
      </c>
      <c r="K1619" s="0" t="n">
        <v>302</v>
      </c>
      <c r="L1619" s="0" t="n">
        <v>31</v>
      </c>
      <c r="M1619" s="0" t="n">
        <v>4</v>
      </c>
      <c r="N1619" s="11" t="n">
        <v>0.075</v>
      </c>
      <c r="O1619" s="12" t="n">
        <v>2224.4</v>
      </c>
      <c r="P1619" s="12" t="n">
        <v>2680</v>
      </c>
      <c r="Q1619" s="12" t="n">
        <f aca="false">M1619*P1619*(1-N1619)</f>
        <v>9916</v>
      </c>
      <c r="R1619" s="12" t="n">
        <f aca="false">M1619*O1619</f>
        <v>8897.6</v>
      </c>
      <c r="S1619" s="12" t="n">
        <f aca="false">Q1619-R1619</f>
        <v>1018.4</v>
      </c>
      <c r="T1619" s="11" t="n">
        <f aca="false">IFERROR(S1619/Q1619,0)</f>
        <v>0.102702702702703</v>
      </c>
      <c r="U1619" s="13" t="n">
        <f aca="false">F1619-E1619</f>
        <v>21</v>
      </c>
      <c r="V1619" s="13" t="n">
        <f aca="false">G1619-F1619</f>
        <v>10</v>
      </c>
      <c r="W1619" s="13" t="n">
        <f aca="false">G1619-E1619</f>
        <v>31</v>
      </c>
      <c r="X1619" s="10" t="n">
        <f aca="false">YEAR(E1619)</f>
        <v>2018</v>
      </c>
      <c r="Y1619" s="0" t="str">
        <f aca="false">TEXT(E1619,"yyyy-mm")</f>
        <v>2018-12</v>
      </c>
      <c r="Z1619" s="0" t="str">
        <f aca="false">"Q"&amp;ROUNDUP(MONTH(E1619)/3,0)&amp;"-"&amp;YEAR(E1619)</f>
        <v>Q4-2018</v>
      </c>
    </row>
    <row r="1620" customFormat="false" ht="14.25" hidden="false" customHeight="false" outlineLevel="0" collapsed="false">
      <c r="A1620" s="0" t="s">
        <v>1662</v>
      </c>
      <c r="B1620" s="0" t="s">
        <v>34</v>
      </c>
      <c r="C1620" s="0" t="s">
        <v>35</v>
      </c>
      <c r="D1620" s="9" t="n">
        <v>43300</v>
      </c>
      <c r="E1620" s="9" t="n">
        <v>43444</v>
      </c>
      <c r="F1620" s="9" t="n">
        <v>43466</v>
      </c>
      <c r="G1620" s="9" t="n">
        <v>43473</v>
      </c>
      <c r="H1620" s="10" t="s">
        <v>36</v>
      </c>
      <c r="I1620" s="0" t="n">
        <v>10</v>
      </c>
      <c r="J1620" s="0" t="n">
        <v>42</v>
      </c>
      <c r="K1620" s="0" t="n">
        <v>231</v>
      </c>
      <c r="L1620" s="0" t="n">
        <v>36</v>
      </c>
      <c r="M1620" s="0" t="n">
        <v>8</v>
      </c>
      <c r="N1620" s="11" t="n">
        <v>0.05</v>
      </c>
      <c r="O1620" s="12" t="n">
        <v>2860.77</v>
      </c>
      <c r="P1620" s="12" t="n">
        <v>3865.9</v>
      </c>
      <c r="Q1620" s="12" t="n">
        <f aca="false">M1620*P1620*(1-N1620)</f>
        <v>29380.84</v>
      </c>
      <c r="R1620" s="12" t="n">
        <f aca="false">M1620*O1620</f>
        <v>22886.16</v>
      </c>
      <c r="S1620" s="12" t="n">
        <f aca="false">Q1620-R1620</f>
        <v>6494.68</v>
      </c>
      <c r="T1620" s="11" t="n">
        <f aca="false">IFERROR(S1620/Q1620,0)</f>
        <v>0.221051542433777</v>
      </c>
      <c r="U1620" s="13" t="n">
        <f aca="false">F1620-E1620</f>
        <v>22</v>
      </c>
      <c r="V1620" s="13" t="n">
        <f aca="false">G1620-F1620</f>
        <v>7</v>
      </c>
      <c r="W1620" s="13" t="n">
        <f aca="false">G1620-E1620</f>
        <v>29</v>
      </c>
      <c r="X1620" s="10" t="n">
        <f aca="false">YEAR(E1620)</f>
        <v>2018</v>
      </c>
      <c r="Y1620" s="0" t="str">
        <f aca="false">TEXT(E1620,"yyyy-mm")</f>
        <v>2018-12</v>
      </c>
      <c r="Z1620" s="0" t="str">
        <f aca="false">"Q"&amp;ROUNDUP(MONTH(E1620)/3,0)&amp;"-"&amp;YEAR(E1620)</f>
        <v>Q4-2018</v>
      </c>
    </row>
    <row r="1621" customFormat="false" ht="14.25" hidden="false" customHeight="false" outlineLevel="0" collapsed="false">
      <c r="A1621" s="0" t="s">
        <v>1663</v>
      </c>
      <c r="B1621" s="0" t="s">
        <v>34</v>
      </c>
      <c r="C1621" s="0" t="s">
        <v>39</v>
      </c>
      <c r="D1621" s="9" t="n">
        <v>43400</v>
      </c>
      <c r="E1621" s="9" t="n">
        <v>43444</v>
      </c>
      <c r="F1621" s="9" t="n">
        <v>43472</v>
      </c>
      <c r="G1621" s="9" t="n">
        <v>43473</v>
      </c>
      <c r="H1621" s="10" t="s">
        <v>36</v>
      </c>
      <c r="I1621" s="0" t="n">
        <v>7</v>
      </c>
      <c r="J1621" s="0" t="n">
        <v>35</v>
      </c>
      <c r="K1621" s="0" t="n">
        <v>151</v>
      </c>
      <c r="L1621" s="0" t="n">
        <v>2</v>
      </c>
      <c r="M1621" s="0" t="n">
        <v>1</v>
      </c>
      <c r="N1621" s="11" t="n">
        <v>0.075</v>
      </c>
      <c r="O1621" s="12" t="n">
        <v>399.59</v>
      </c>
      <c r="P1621" s="12" t="n">
        <v>951.4</v>
      </c>
      <c r="Q1621" s="12" t="n">
        <f aca="false">M1621*P1621*(1-N1621)</f>
        <v>880.045</v>
      </c>
      <c r="R1621" s="12" t="n">
        <f aca="false">M1621*O1621</f>
        <v>399.59</v>
      </c>
      <c r="S1621" s="12" t="n">
        <f aca="false">Q1621-R1621</f>
        <v>480.455</v>
      </c>
      <c r="T1621" s="11" t="n">
        <f aca="false">IFERROR(S1621/Q1621,0)</f>
        <v>0.545943673334886</v>
      </c>
      <c r="U1621" s="13" t="n">
        <f aca="false">F1621-E1621</f>
        <v>28</v>
      </c>
      <c r="V1621" s="13" t="n">
        <f aca="false">G1621-F1621</f>
        <v>1</v>
      </c>
      <c r="W1621" s="13" t="n">
        <f aca="false">G1621-E1621</f>
        <v>29</v>
      </c>
      <c r="X1621" s="10" t="n">
        <f aca="false">YEAR(E1621)</f>
        <v>2018</v>
      </c>
      <c r="Y1621" s="0" t="str">
        <f aca="false">TEXT(E1621,"yyyy-mm")</f>
        <v>2018-12</v>
      </c>
      <c r="Z1621" s="0" t="str">
        <f aca="false">"Q"&amp;ROUNDUP(MONTH(E1621)/3,0)&amp;"-"&amp;YEAR(E1621)</f>
        <v>Q4-2018</v>
      </c>
    </row>
    <row r="1622" customFormat="false" ht="14.25" hidden="false" customHeight="false" outlineLevel="0" collapsed="false">
      <c r="A1622" s="0" t="s">
        <v>1664</v>
      </c>
      <c r="B1622" s="0" t="s">
        <v>38</v>
      </c>
      <c r="C1622" s="0" t="s">
        <v>48</v>
      </c>
      <c r="D1622" s="9" t="n">
        <v>43400</v>
      </c>
      <c r="E1622" s="9" t="n">
        <v>43445</v>
      </c>
      <c r="F1622" s="9" t="n">
        <v>43455</v>
      </c>
      <c r="G1622" s="9" t="n">
        <v>43461</v>
      </c>
      <c r="H1622" s="10" t="s">
        <v>36</v>
      </c>
      <c r="I1622" s="0" t="n">
        <v>17</v>
      </c>
      <c r="J1622" s="0" t="n">
        <v>39</v>
      </c>
      <c r="K1622" s="0" t="n">
        <v>51</v>
      </c>
      <c r="L1622" s="0" t="n">
        <v>19</v>
      </c>
      <c r="M1622" s="0" t="n">
        <v>6</v>
      </c>
      <c r="N1622" s="11" t="n">
        <v>0.075</v>
      </c>
      <c r="O1622" s="12" t="n">
        <v>4272.19</v>
      </c>
      <c r="P1622" s="12" t="n">
        <v>5621.3</v>
      </c>
      <c r="Q1622" s="12" t="n">
        <f aca="false">M1622*P1622*(1-N1622)</f>
        <v>31198.215</v>
      </c>
      <c r="R1622" s="12" t="n">
        <f aca="false">M1622*O1622</f>
        <v>25633.14</v>
      </c>
      <c r="S1622" s="12" t="n">
        <f aca="false">Q1622-R1622</f>
        <v>5565.075</v>
      </c>
      <c r="T1622" s="11" t="n">
        <f aca="false">IFERROR(S1622/Q1622,0)</f>
        <v>0.178377993740988</v>
      </c>
      <c r="U1622" s="13" t="n">
        <f aca="false">F1622-E1622</f>
        <v>10</v>
      </c>
      <c r="V1622" s="13" t="n">
        <f aca="false">G1622-F1622</f>
        <v>6</v>
      </c>
      <c r="W1622" s="13" t="n">
        <f aca="false">G1622-E1622</f>
        <v>16</v>
      </c>
      <c r="X1622" s="10" t="n">
        <f aca="false">YEAR(E1622)</f>
        <v>2018</v>
      </c>
      <c r="Y1622" s="0" t="str">
        <f aca="false">TEXT(E1622,"yyyy-mm")</f>
        <v>2018-12</v>
      </c>
      <c r="Z1622" s="0" t="str">
        <f aca="false">"Q"&amp;ROUNDUP(MONTH(E1622)/3,0)&amp;"-"&amp;YEAR(E1622)</f>
        <v>Q4-2018</v>
      </c>
    </row>
    <row r="1623" customFormat="false" ht="14.25" hidden="false" customHeight="false" outlineLevel="0" collapsed="false">
      <c r="A1623" s="0" t="s">
        <v>1665</v>
      </c>
      <c r="B1623" s="0" t="s">
        <v>34</v>
      </c>
      <c r="C1623" s="0" t="s">
        <v>35</v>
      </c>
      <c r="D1623" s="9" t="n">
        <v>43300</v>
      </c>
      <c r="E1623" s="9" t="n">
        <v>43445</v>
      </c>
      <c r="F1623" s="9" t="n">
        <v>43459</v>
      </c>
      <c r="G1623" s="9" t="n">
        <v>43469</v>
      </c>
      <c r="H1623" s="10" t="s">
        <v>36</v>
      </c>
      <c r="I1623" s="0" t="n">
        <v>5</v>
      </c>
      <c r="J1623" s="0" t="n">
        <v>3</v>
      </c>
      <c r="K1623" s="0" t="n">
        <v>246</v>
      </c>
      <c r="L1623" s="0" t="n">
        <v>1</v>
      </c>
      <c r="M1623" s="0" t="n">
        <v>3</v>
      </c>
      <c r="N1623" s="11" t="n">
        <v>0.1</v>
      </c>
      <c r="O1623" s="12" t="n">
        <v>3119.92</v>
      </c>
      <c r="P1623" s="12" t="n">
        <v>3999.9</v>
      </c>
      <c r="Q1623" s="12" t="n">
        <f aca="false">M1623*P1623*(1-N1623)</f>
        <v>10799.73</v>
      </c>
      <c r="R1623" s="12" t="n">
        <f aca="false">M1623*O1623</f>
        <v>9359.76</v>
      </c>
      <c r="S1623" s="12" t="n">
        <f aca="false">Q1623-R1623</f>
        <v>1439.97</v>
      </c>
      <c r="T1623" s="11" t="n">
        <f aca="false">IFERROR(S1623/Q1623,0)</f>
        <v>0.133333888902778</v>
      </c>
      <c r="U1623" s="13" t="n">
        <f aca="false">F1623-E1623</f>
        <v>14</v>
      </c>
      <c r="V1623" s="13" t="n">
        <f aca="false">G1623-F1623</f>
        <v>10</v>
      </c>
      <c r="W1623" s="13" t="n">
        <f aca="false">G1623-E1623</f>
        <v>24</v>
      </c>
      <c r="X1623" s="10" t="n">
        <f aca="false">YEAR(E1623)</f>
        <v>2018</v>
      </c>
      <c r="Y1623" s="0" t="str">
        <f aca="false">TEXT(E1623,"yyyy-mm")</f>
        <v>2018-12</v>
      </c>
      <c r="Z1623" s="0" t="str">
        <f aca="false">"Q"&amp;ROUNDUP(MONTH(E1623)/3,0)&amp;"-"&amp;YEAR(E1623)</f>
        <v>Q4-2018</v>
      </c>
    </row>
    <row r="1624" customFormat="false" ht="14.25" hidden="false" customHeight="false" outlineLevel="0" collapsed="false">
      <c r="A1624" s="0" t="s">
        <v>1666</v>
      </c>
      <c r="B1624" s="0" t="s">
        <v>38</v>
      </c>
      <c r="C1624" s="0" t="s">
        <v>48</v>
      </c>
      <c r="D1624" s="9" t="n">
        <v>43400</v>
      </c>
      <c r="E1624" s="9" t="n">
        <v>43445</v>
      </c>
      <c r="F1624" s="9" t="n">
        <v>43463</v>
      </c>
      <c r="G1624" s="9" t="n">
        <v>43464</v>
      </c>
      <c r="H1624" s="10" t="s">
        <v>36</v>
      </c>
      <c r="I1624" s="0" t="n">
        <v>18</v>
      </c>
      <c r="J1624" s="0" t="n">
        <v>12</v>
      </c>
      <c r="K1624" s="0" t="n">
        <v>49</v>
      </c>
      <c r="L1624" s="0" t="n">
        <v>20</v>
      </c>
      <c r="M1624" s="0" t="n">
        <v>2</v>
      </c>
      <c r="N1624" s="11" t="n">
        <v>0.05</v>
      </c>
      <c r="O1624" s="12" t="n">
        <v>3647.15</v>
      </c>
      <c r="P1624" s="12" t="n">
        <v>6398.5</v>
      </c>
      <c r="Q1624" s="12" t="n">
        <f aca="false">M1624*P1624*(1-N1624)</f>
        <v>12157.15</v>
      </c>
      <c r="R1624" s="12" t="n">
        <f aca="false">M1624*O1624</f>
        <v>7294.3</v>
      </c>
      <c r="S1624" s="12" t="n">
        <f aca="false">Q1624-R1624</f>
        <v>4862.85</v>
      </c>
      <c r="T1624" s="11" t="n">
        <f aca="false">IFERROR(S1624/Q1624,0)</f>
        <v>0.399999177438791</v>
      </c>
      <c r="U1624" s="13" t="n">
        <f aca="false">F1624-E1624</f>
        <v>18</v>
      </c>
      <c r="V1624" s="13" t="n">
        <f aca="false">G1624-F1624</f>
        <v>1</v>
      </c>
      <c r="W1624" s="13" t="n">
        <f aca="false">G1624-E1624</f>
        <v>19</v>
      </c>
      <c r="X1624" s="10" t="n">
        <f aca="false">YEAR(E1624)</f>
        <v>2018</v>
      </c>
      <c r="Y1624" s="0" t="str">
        <f aca="false">TEXT(E1624,"yyyy-mm")</f>
        <v>2018-12</v>
      </c>
      <c r="Z1624" s="0" t="str">
        <f aca="false">"Q"&amp;ROUNDUP(MONTH(E1624)/3,0)&amp;"-"&amp;YEAR(E1624)</f>
        <v>Q4-2018</v>
      </c>
    </row>
    <row r="1625" customFormat="false" ht="14.25" hidden="false" customHeight="false" outlineLevel="0" collapsed="false">
      <c r="A1625" s="0" t="s">
        <v>1667</v>
      </c>
      <c r="B1625" s="0" t="s">
        <v>41</v>
      </c>
      <c r="C1625" s="0" t="s">
        <v>48</v>
      </c>
      <c r="D1625" s="9" t="n">
        <v>43300</v>
      </c>
      <c r="E1625" s="9" t="n">
        <v>43445</v>
      </c>
      <c r="F1625" s="9" t="n">
        <v>43467</v>
      </c>
      <c r="G1625" s="9" t="n">
        <v>43475</v>
      </c>
      <c r="H1625" s="10" t="s">
        <v>36</v>
      </c>
      <c r="I1625" s="0" t="n">
        <v>24</v>
      </c>
      <c r="J1625" s="0" t="n">
        <v>30</v>
      </c>
      <c r="K1625" s="0" t="n">
        <v>1</v>
      </c>
      <c r="L1625" s="0" t="n">
        <v>6</v>
      </c>
      <c r="M1625" s="0" t="n">
        <v>2</v>
      </c>
      <c r="N1625" s="11" t="n">
        <v>0.3</v>
      </c>
      <c r="O1625" s="12" t="n">
        <v>633.49</v>
      </c>
      <c r="P1625" s="12" t="n">
        <v>1038.5</v>
      </c>
      <c r="Q1625" s="12" t="n">
        <f aca="false">M1625*P1625*(1-N1625)</f>
        <v>1453.9</v>
      </c>
      <c r="R1625" s="12" t="n">
        <f aca="false">M1625*O1625</f>
        <v>1266.98</v>
      </c>
      <c r="S1625" s="12" t="n">
        <f aca="false">Q1625-R1625</f>
        <v>186.92</v>
      </c>
      <c r="T1625" s="11" t="n">
        <f aca="false">IFERROR(S1625/Q1625,0)</f>
        <v>0.128564550519293</v>
      </c>
      <c r="U1625" s="13" t="n">
        <f aca="false">F1625-E1625</f>
        <v>22</v>
      </c>
      <c r="V1625" s="13" t="n">
        <f aca="false">G1625-F1625</f>
        <v>8</v>
      </c>
      <c r="W1625" s="13" t="n">
        <f aca="false">G1625-E1625</f>
        <v>30</v>
      </c>
      <c r="X1625" s="10" t="n">
        <f aca="false">YEAR(E1625)</f>
        <v>2018</v>
      </c>
      <c r="Y1625" s="0" t="str">
        <f aca="false">TEXT(E1625,"yyyy-mm")</f>
        <v>2018-12</v>
      </c>
      <c r="Z1625" s="0" t="str">
        <f aca="false">"Q"&amp;ROUNDUP(MONTH(E1625)/3,0)&amp;"-"&amp;YEAR(E1625)</f>
        <v>Q4-2018</v>
      </c>
    </row>
    <row r="1626" customFormat="false" ht="14.25" hidden="false" customHeight="false" outlineLevel="0" collapsed="false">
      <c r="A1626" s="0" t="s">
        <v>1668</v>
      </c>
      <c r="B1626" s="0" t="s">
        <v>41</v>
      </c>
      <c r="C1626" s="0" t="s">
        <v>39</v>
      </c>
      <c r="D1626" s="9" t="n">
        <v>43300</v>
      </c>
      <c r="E1626" s="9" t="n">
        <v>43445</v>
      </c>
      <c r="F1626" s="9" t="n">
        <v>43457</v>
      </c>
      <c r="G1626" s="9" t="n">
        <v>43460</v>
      </c>
      <c r="H1626" s="10" t="s">
        <v>36</v>
      </c>
      <c r="I1626" s="0" t="n">
        <v>20</v>
      </c>
      <c r="J1626" s="0" t="n">
        <v>50</v>
      </c>
      <c r="K1626" s="0" t="n">
        <v>113</v>
      </c>
      <c r="L1626" s="0" t="n">
        <v>11</v>
      </c>
      <c r="M1626" s="0" t="n">
        <v>7</v>
      </c>
      <c r="N1626" s="11" t="n">
        <v>0.075</v>
      </c>
      <c r="O1626" s="12" t="n">
        <v>2806.09</v>
      </c>
      <c r="P1626" s="12" t="n">
        <v>6525.8</v>
      </c>
      <c r="Q1626" s="12" t="n">
        <f aca="false">M1626*P1626*(1-N1626)</f>
        <v>42254.555</v>
      </c>
      <c r="R1626" s="12" t="n">
        <f aca="false">M1626*O1626</f>
        <v>19642.63</v>
      </c>
      <c r="S1626" s="12" t="n">
        <f aca="false">Q1626-R1626</f>
        <v>22611.925</v>
      </c>
      <c r="T1626" s="11" t="n">
        <f aca="false">IFERROR(S1626/Q1626,0)</f>
        <v>0.535135797785588</v>
      </c>
      <c r="U1626" s="13" t="n">
        <f aca="false">F1626-E1626</f>
        <v>12</v>
      </c>
      <c r="V1626" s="13" t="n">
        <f aca="false">G1626-F1626</f>
        <v>3</v>
      </c>
      <c r="W1626" s="13" t="n">
        <f aca="false">G1626-E1626</f>
        <v>15</v>
      </c>
      <c r="X1626" s="10" t="n">
        <f aca="false">YEAR(E1626)</f>
        <v>2018</v>
      </c>
      <c r="Y1626" s="0" t="str">
        <f aca="false">TEXT(E1626,"yyyy-mm")</f>
        <v>2018-12</v>
      </c>
      <c r="Z1626" s="0" t="str">
        <f aca="false">"Q"&amp;ROUNDUP(MONTH(E1626)/3,0)&amp;"-"&amp;YEAR(E1626)</f>
        <v>Q4-2018</v>
      </c>
    </row>
    <row r="1627" customFormat="false" ht="14.25" hidden="false" customHeight="false" outlineLevel="0" collapsed="false">
      <c r="A1627" s="0" t="s">
        <v>1669</v>
      </c>
      <c r="B1627" s="0" t="s">
        <v>34</v>
      </c>
      <c r="C1627" s="0" t="s">
        <v>35</v>
      </c>
      <c r="D1627" s="9" t="n">
        <v>43300</v>
      </c>
      <c r="E1627" s="9" t="n">
        <v>43445</v>
      </c>
      <c r="F1627" s="9" t="n">
        <v>43472</v>
      </c>
      <c r="G1627" s="9" t="n">
        <v>43478</v>
      </c>
      <c r="H1627" s="10" t="s">
        <v>36</v>
      </c>
      <c r="I1627" s="0" t="n">
        <v>8</v>
      </c>
      <c r="J1627" s="0" t="n">
        <v>40</v>
      </c>
      <c r="K1627" s="0" t="n">
        <v>217</v>
      </c>
      <c r="L1627" s="0" t="n">
        <v>26</v>
      </c>
      <c r="M1627" s="0" t="n">
        <v>5</v>
      </c>
      <c r="N1627" s="11" t="n">
        <v>0.4</v>
      </c>
      <c r="O1627" s="12" t="n">
        <v>808.15</v>
      </c>
      <c r="P1627" s="12" t="n">
        <v>1092.1</v>
      </c>
      <c r="Q1627" s="12" t="n">
        <f aca="false">M1627*P1627*(1-N1627)</f>
        <v>3276.3</v>
      </c>
      <c r="R1627" s="12" t="n">
        <f aca="false">M1627*O1627</f>
        <v>4040.75</v>
      </c>
      <c r="S1627" s="12" t="n">
        <f aca="false">Q1627-R1627</f>
        <v>-764.45</v>
      </c>
      <c r="T1627" s="11" t="n">
        <f aca="false">IFERROR(S1627/Q1627,0)</f>
        <v>-0.233327228886244</v>
      </c>
      <c r="U1627" s="13" t="n">
        <f aca="false">F1627-E1627</f>
        <v>27</v>
      </c>
      <c r="V1627" s="13" t="n">
        <f aca="false">G1627-F1627</f>
        <v>6</v>
      </c>
      <c r="W1627" s="13" t="n">
        <f aca="false">G1627-E1627</f>
        <v>33</v>
      </c>
      <c r="X1627" s="10" t="n">
        <f aca="false">YEAR(E1627)</f>
        <v>2018</v>
      </c>
      <c r="Y1627" s="0" t="str">
        <f aca="false">TEXT(E1627,"yyyy-mm")</f>
        <v>2018-12</v>
      </c>
      <c r="Z1627" s="0" t="str">
        <f aca="false">"Q"&amp;ROUNDUP(MONTH(E1627)/3,0)&amp;"-"&amp;YEAR(E1627)</f>
        <v>Q4-2018</v>
      </c>
    </row>
    <row r="1628" customFormat="false" ht="14.25" hidden="false" customHeight="false" outlineLevel="0" collapsed="false">
      <c r="A1628" s="0" t="s">
        <v>1670</v>
      </c>
      <c r="B1628" s="0" t="s">
        <v>43</v>
      </c>
      <c r="C1628" s="0" t="s">
        <v>39</v>
      </c>
      <c r="D1628" s="9" t="n">
        <v>43300</v>
      </c>
      <c r="E1628" s="9" t="n">
        <v>43445</v>
      </c>
      <c r="F1628" s="9" t="n">
        <v>43470</v>
      </c>
      <c r="G1628" s="9" t="n">
        <v>43471</v>
      </c>
      <c r="H1628" s="10" t="s">
        <v>36</v>
      </c>
      <c r="I1628" s="0" t="n">
        <v>26</v>
      </c>
      <c r="J1628" s="0" t="n">
        <v>9</v>
      </c>
      <c r="K1628" s="0" t="n">
        <v>128</v>
      </c>
      <c r="L1628" s="0" t="n">
        <v>5</v>
      </c>
      <c r="M1628" s="0" t="n">
        <v>3</v>
      </c>
      <c r="N1628" s="11" t="n">
        <v>0.05</v>
      </c>
      <c r="O1628" s="12" t="n">
        <v>2715.51</v>
      </c>
      <c r="P1628" s="12" t="n">
        <v>3879.3</v>
      </c>
      <c r="Q1628" s="12" t="n">
        <f aca="false">M1628*P1628*(1-N1628)</f>
        <v>11056.005</v>
      </c>
      <c r="R1628" s="12" t="n">
        <f aca="false">M1628*O1628</f>
        <v>8146.53</v>
      </c>
      <c r="S1628" s="12" t="n">
        <f aca="false">Q1628-R1628</f>
        <v>2909.475</v>
      </c>
      <c r="T1628" s="11" t="n">
        <f aca="false">IFERROR(S1628/Q1628,0)</f>
        <v>0.263157894736842</v>
      </c>
      <c r="U1628" s="13" t="n">
        <f aca="false">F1628-E1628</f>
        <v>25</v>
      </c>
      <c r="V1628" s="13" t="n">
        <f aca="false">G1628-F1628</f>
        <v>1</v>
      </c>
      <c r="W1628" s="13" t="n">
        <f aca="false">G1628-E1628</f>
        <v>26</v>
      </c>
      <c r="X1628" s="10" t="n">
        <f aca="false">YEAR(E1628)</f>
        <v>2018</v>
      </c>
      <c r="Y1628" s="0" t="str">
        <f aca="false">TEXT(E1628,"yyyy-mm")</f>
        <v>2018-12</v>
      </c>
      <c r="Z1628" s="0" t="str">
        <f aca="false">"Q"&amp;ROUNDUP(MONTH(E1628)/3,0)&amp;"-"&amp;YEAR(E1628)</f>
        <v>Q4-2018</v>
      </c>
    </row>
    <row r="1629" customFormat="false" ht="14.25" hidden="false" customHeight="false" outlineLevel="0" collapsed="false">
      <c r="A1629" s="0" t="s">
        <v>1671</v>
      </c>
      <c r="B1629" s="0" t="s">
        <v>34</v>
      </c>
      <c r="C1629" s="0" t="s">
        <v>35</v>
      </c>
      <c r="D1629" s="9" t="n">
        <v>43300</v>
      </c>
      <c r="E1629" s="9" t="n">
        <v>43445</v>
      </c>
      <c r="F1629" s="9" t="n">
        <v>43469</v>
      </c>
      <c r="G1629" s="9" t="n">
        <v>43470</v>
      </c>
      <c r="H1629" s="10" t="s">
        <v>36</v>
      </c>
      <c r="I1629" s="0" t="n">
        <v>6</v>
      </c>
      <c r="J1629" s="0" t="n">
        <v>31</v>
      </c>
      <c r="K1629" s="0" t="n">
        <v>250</v>
      </c>
      <c r="L1629" s="0" t="n">
        <v>27</v>
      </c>
      <c r="M1629" s="0" t="n">
        <v>6</v>
      </c>
      <c r="N1629" s="11" t="n">
        <v>0.1</v>
      </c>
      <c r="O1629" s="12" t="n">
        <v>2027.69</v>
      </c>
      <c r="P1629" s="12" t="n">
        <v>2599.6</v>
      </c>
      <c r="Q1629" s="12" t="n">
        <f aca="false">M1629*P1629*(1-N1629)</f>
        <v>14037.84</v>
      </c>
      <c r="R1629" s="12" t="n">
        <f aca="false">M1629*O1629</f>
        <v>12166.14</v>
      </c>
      <c r="S1629" s="12" t="n">
        <f aca="false">Q1629-R1629</f>
        <v>1871.7</v>
      </c>
      <c r="T1629" s="11" t="n">
        <f aca="false">IFERROR(S1629/Q1629,0)</f>
        <v>0.133332478500966</v>
      </c>
      <c r="U1629" s="13" t="n">
        <f aca="false">F1629-E1629</f>
        <v>24</v>
      </c>
      <c r="V1629" s="13" t="n">
        <f aca="false">G1629-F1629</f>
        <v>1</v>
      </c>
      <c r="W1629" s="13" t="n">
        <f aca="false">G1629-E1629</f>
        <v>25</v>
      </c>
      <c r="X1629" s="10" t="n">
        <f aca="false">YEAR(E1629)</f>
        <v>2018</v>
      </c>
      <c r="Y1629" s="0" t="str">
        <f aca="false">TEXT(E1629,"yyyy-mm")</f>
        <v>2018-12</v>
      </c>
      <c r="Z1629" s="0" t="str">
        <f aca="false">"Q"&amp;ROUNDUP(MONTH(E1629)/3,0)&amp;"-"&amp;YEAR(E1629)</f>
        <v>Q4-2018</v>
      </c>
    </row>
    <row r="1630" customFormat="false" ht="14.25" hidden="false" customHeight="false" outlineLevel="0" collapsed="false">
      <c r="A1630" s="0" t="s">
        <v>1672</v>
      </c>
      <c r="B1630" s="0" t="s">
        <v>34</v>
      </c>
      <c r="C1630" s="0" t="s">
        <v>39</v>
      </c>
      <c r="D1630" s="9" t="n">
        <v>43300</v>
      </c>
      <c r="E1630" s="9" t="n">
        <v>43445</v>
      </c>
      <c r="F1630" s="9" t="n">
        <v>43464</v>
      </c>
      <c r="G1630" s="9" t="n">
        <v>43470</v>
      </c>
      <c r="H1630" s="10" t="s">
        <v>36</v>
      </c>
      <c r="I1630" s="0" t="n">
        <v>2</v>
      </c>
      <c r="J1630" s="0" t="n">
        <v>33</v>
      </c>
      <c r="K1630" s="0" t="n">
        <v>202</v>
      </c>
      <c r="L1630" s="0" t="n">
        <v>37</v>
      </c>
      <c r="M1630" s="0" t="n">
        <v>2</v>
      </c>
      <c r="N1630" s="11" t="n">
        <v>0.05</v>
      </c>
      <c r="O1630" s="12" t="n">
        <v>485.01</v>
      </c>
      <c r="P1630" s="12" t="n">
        <v>850.9</v>
      </c>
      <c r="Q1630" s="12" t="n">
        <f aca="false">M1630*P1630*(1-N1630)</f>
        <v>1616.71</v>
      </c>
      <c r="R1630" s="12" t="n">
        <f aca="false">M1630*O1630</f>
        <v>970.02</v>
      </c>
      <c r="S1630" s="12" t="n">
        <f aca="false">Q1630-R1630</f>
        <v>646.69</v>
      </c>
      <c r="T1630" s="11" t="n">
        <f aca="false">IFERROR(S1630/Q1630,0)</f>
        <v>0.40000371124073</v>
      </c>
      <c r="U1630" s="13" t="n">
        <f aca="false">F1630-E1630</f>
        <v>19</v>
      </c>
      <c r="V1630" s="13" t="n">
        <f aca="false">G1630-F1630</f>
        <v>6</v>
      </c>
      <c r="W1630" s="13" t="n">
        <f aca="false">G1630-E1630</f>
        <v>25</v>
      </c>
      <c r="X1630" s="10" t="n">
        <f aca="false">YEAR(E1630)</f>
        <v>2018</v>
      </c>
      <c r="Y1630" s="0" t="str">
        <f aca="false">TEXT(E1630,"yyyy-mm")</f>
        <v>2018-12</v>
      </c>
      <c r="Z1630" s="0" t="str">
        <f aca="false">"Q"&amp;ROUNDUP(MONTH(E1630)/3,0)&amp;"-"&amp;YEAR(E1630)</f>
        <v>Q4-2018</v>
      </c>
    </row>
    <row r="1631" customFormat="false" ht="14.25" hidden="false" customHeight="false" outlineLevel="0" collapsed="false">
      <c r="A1631" s="0" t="s">
        <v>1673</v>
      </c>
      <c r="B1631" s="0" t="s">
        <v>43</v>
      </c>
      <c r="C1631" s="0" t="s">
        <v>39</v>
      </c>
      <c r="D1631" s="9" t="n">
        <v>43300</v>
      </c>
      <c r="E1631" s="9" t="n">
        <v>43446</v>
      </c>
      <c r="F1631" s="9" t="n">
        <v>43464</v>
      </c>
      <c r="G1631" s="9" t="n">
        <v>43472</v>
      </c>
      <c r="H1631" s="10" t="s">
        <v>36</v>
      </c>
      <c r="I1631" s="0" t="n">
        <v>27</v>
      </c>
      <c r="J1631" s="0" t="n">
        <v>47</v>
      </c>
      <c r="K1631" s="0" t="n">
        <v>106</v>
      </c>
      <c r="L1631" s="0" t="n">
        <v>20</v>
      </c>
      <c r="M1631" s="0" t="n">
        <v>2</v>
      </c>
      <c r="N1631" s="11" t="n">
        <v>0.1</v>
      </c>
      <c r="O1631" s="12" t="n">
        <v>773.85</v>
      </c>
      <c r="P1631" s="12" t="n">
        <v>1031.8</v>
      </c>
      <c r="Q1631" s="12" t="n">
        <f aca="false">M1631*P1631*(1-N1631)</f>
        <v>1857.24</v>
      </c>
      <c r="R1631" s="12" t="n">
        <f aca="false">M1631*O1631</f>
        <v>1547.7</v>
      </c>
      <c r="S1631" s="12" t="n">
        <f aca="false">Q1631-R1631</f>
        <v>309.54</v>
      </c>
      <c r="T1631" s="11" t="n">
        <f aca="false">IFERROR(S1631/Q1631,0)</f>
        <v>0.166666666666667</v>
      </c>
      <c r="U1631" s="13" t="n">
        <f aca="false">F1631-E1631</f>
        <v>18</v>
      </c>
      <c r="V1631" s="13" t="n">
        <f aca="false">G1631-F1631</f>
        <v>8</v>
      </c>
      <c r="W1631" s="13" t="n">
        <f aca="false">G1631-E1631</f>
        <v>26</v>
      </c>
      <c r="X1631" s="10" t="n">
        <f aca="false">YEAR(E1631)</f>
        <v>2018</v>
      </c>
      <c r="Y1631" s="0" t="str">
        <f aca="false">TEXT(E1631,"yyyy-mm")</f>
        <v>2018-12</v>
      </c>
      <c r="Z1631" s="0" t="str">
        <f aca="false">"Q"&amp;ROUNDUP(MONTH(E1631)/3,0)&amp;"-"&amp;YEAR(E1631)</f>
        <v>Q4-2018</v>
      </c>
    </row>
    <row r="1632" customFormat="false" ht="14.25" hidden="false" customHeight="false" outlineLevel="0" collapsed="false">
      <c r="A1632" s="0" t="s">
        <v>1674</v>
      </c>
      <c r="B1632" s="0" t="s">
        <v>43</v>
      </c>
      <c r="C1632" s="0" t="s">
        <v>79</v>
      </c>
      <c r="D1632" s="9" t="n">
        <v>43400</v>
      </c>
      <c r="E1632" s="9" t="n">
        <v>43446</v>
      </c>
      <c r="F1632" s="9" t="n">
        <v>43457</v>
      </c>
      <c r="G1632" s="9" t="n">
        <v>43459</v>
      </c>
      <c r="H1632" s="10" t="s">
        <v>36</v>
      </c>
      <c r="I1632" s="0" t="n">
        <v>27</v>
      </c>
      <c r="J1632" s="0" t="n">
        <v>26</v>
      </c>
      <c r="K1632" s="0" t="n">
        <v>79</v>
      </c>
      <c r="L1632" s="0" t="n">
        <v>4</v>
      </c>
      <c r="M1632" s="0" t="n">
        <v>8</v>
      </c>
      <c r="N1632" s="11" t="n">
        <v>0.075</v>
      </c>
      <c r="O1632" s="12" t="n">
        <v>79.66</v>
      </c>
      <c r="P1632" s="12" t="n">
        <v>194.3</v>
      </c>
      <c r="Q1632" s="12" t="n">
        <f aca="false">M1632*P1632*(1-N1632)</f>
        <v>1437.82</v>
      </c>
      <c r="R1632" s="12" t="n">
        <f aca="false">M1632*O1632</f>
        <v>637.28</v>
      </c>
      <c r="S1632" s="12" t="n">
        <f aca="false">Q1632-R1632</f>
        <v>800.54</v>
      </c>
      <c r="T1632" s="11" t="n">
        <f aca="false">IFERROR(S1632/Q1632,0)</f>
        <v>0.556773448693161</v>
      </c>
      <c r="U1632" s="13" t="n">
        <f aca="false">F1632-E1632</f>
        <v>11</v>
      </c>
      <c r="V1632" s="13" t="n">
        <f aca="false">G1632-F1632</f>
        <v>2</v>
      </c>
      <c r="W1632" s="13" t="n">
        <f aca="false">G1632-E1632</f>
        <v>13</v>
      </c>
      <c r="X1632" s="10" t="n">
        <f aca="false">YEAR(E1632)</f>
        <v>2018</v>
      </c>
      <c r="Y1632" s="0" t="str">
        <f aca="false">TEXT(E1632,"yyyy-mm")</f>
        <v>2018-12</v>
      </c>
      <c r="Z1632" s="0" t="str">
        <f aca="false">"Q"&amp;ROUNDUP(MONTH(E1632)/3,0)&amp;"-"&amp;YEAR(E1632)</f>
        <v>Q4-2018</v>
      </c>
    </row>
    <row r="1633" customFormat="false" ht="14.25" hidden="false" customHeight="false" outlineLevel="0" collapsed="false">
      <c r="A1633" s="0" t="s">
        <v>1675</v>
      </c>
      <c r="B1633" s="0" t="s">
        <v>34</v>
      </c>
      <c r="C1633" s="0" t="s">
        <v>39</v>
      </c>
      <c r="D1633" s="9" t="n">
        <v>43300</v>
      </c>
      <c r="E1633" s="9" t="n">
        <v>43446</v>
      </c>
      <c r="F1633" s="9" t="n">
        <v>43473</v>
      </c>
      <c r="G1633" s="9" t="n">
        <v>43479</v>
      </c>
      <c r="H1633" s="10" t="s">
        <v>36</v>
      </c>
      <c r="I1633" s="0" t="n">
        <v>8</v>
      </c>
      <c r="J1633" s="0" t="n">
        <v>27</v>
      </c>
      <c r="K1633" s="0" t="n">
        <v>162</v>
      </c>
      <c r="L1633" s="0" t="n">
        <v>47</v>
      </c>
      <c r="M1633" s="0" t="n">
        <v>2</v>
      </c>
      <c r="N1633" s="11" t="n">
        <v>0.2</v>
      </c>
      <c r="O1633" s="12" t="n">
        <v>1585.49</v>
      </c>
      <c r="P1633" s="12" t="n">
        <v>2331.6</v>
      </c>
      <c r="Q1633" s="12" t="n">
        <f aca="false">M1633*P1633*(1-N1633)</f>
        <v>3730.56</v>
      </c>
      <c r="R1633" s="12" t="n">
        <f aca="false">M1633*O1633</f>
        <v>3170.98</v>
      </c>
      <c r="S1633" s="12" t="n">
        <f aca="false">Q1633-R1633</f>
        <v>559.58</v>
      </c>
      <c r="T1633" s="11" t="n">
        <f aca="false">IFERROR(S1633/Q1633,0)</f>
        <v>0.149998927774919</v>
      </c>
      <c r="U1633" s="13" t="n">
        <f aca="false">F1633-E1633</f>
        <v>27</v>
      </c>
      <c r="V1633" s="13" t="n">
        <f aca="false">G1633-F1633</f>
        <v>6</v>
      </c>
      <c r="W1633" s="13" t="n">
        <f aca="false">G1633-E1633</f>
        <v>33</v>
      </c>
      <c r="X1633" s="10" t="n">
        <f aca="false">YEAR(E1633)</f>
        <v>2018</v>
      </c>
      <c r="Y1633" s="0" t="str">
        <f aca="false">TEXT(E1633,"yyyy-mm")</f>
        <v>2018-12</v>
      </c>
      <c r="Z1633" s="0" t="str">
        <f aca="false">"Q"&amp;ROUNDUP(MONTH(E1633)/3,0)&amp;"-"&amp;YEAR(E1633)</f>
        <v>Q4-2018</v>
      </c>
    </row>
    <row r="1634" customFormat="false" ht="14.25" hidden="false" customHeight="false" outlineLevel="0" collapsed="false">
      <c r="A1634" s="0" t="s">
        <v>1676</v>
      </c>
      <c r="B1634" s="0" t="s">
        <v>41</v>
      </c>
      <c r="C1634" s="0" t="s">
        <v>39</v>
      </c>
      <c r="D1634" s="9" t="n">
        <v>43300</v>
      </c>
      <c r="E1634" s="9" t="n">
        <v>43446</v>
      </c>
      <c r="F1634" s="9" t="n">
        <v>43448</v>
      </c>
      <c r="G1634" s="9" t="n">
        <v>43457</v>
      </c>
      <c r="H1634" s="10" t="s">
        <v>36</v>
      </c>
      <c r="I1634" s="0" t="n">
        <v>24</v>
      </c>
      <c r="J1634" s="0" t="n">
        <v>20</v>
      </c>
      <c r="K1634" s="0" t="n">
        <v>161</v>
      </c>
      <c r="L1634" s="0" t="n">
        <v>25</v>
      </c>
      <c r="M1634" s="0" t="n">
        <v>3</v>
      </c>
      <c r="N1634" s="11" t="n">
        <v>0.2</v>
      </c>
      <c r="O1634" s="12" t="n">
        <v>2191.17</v>
      </c>
      <c r="P1634" s="12" t="n">
        <v>3001.6</v>
      </c>
      <c r="Q1634" s="12" t="n">
        <f aca="false">M1634*P1634*(1-N1634)</f>
        <v>7203.84</v>
      </c>
      <c r="R1634" s="12" t="n">
        <f aca="false">M1634*O1634</f>
        <v>6573.51</v>
      </c>
      <c r="S1634" s="12" t="n">
        <f aca="false">Q1634-R1634</f>
        <v>630.33</v>
      </c>
      <c r="T1634" s="11" t="n">
        <f aca="false">IFERROR(S1634/Q1634,0)</f>
        <v>0.0874991671108742</v>
      </c>
      <c r="U1634" s="13" t="n">
        <f aca="false">F1634-E1634</f>
        <v>2</v>
      </c>
      <c r="V1634" s="13" t="n">
        <f aca="false">G1634-F1634</f>
        <v>9</v>
      </c>
      <c r="W1634" s="13" t="n">
        <f aca="false">G1634-E1634</f>
        <v>11</v>
      </c>
      <c r="X1634" s="10" t="n">
        <f aca="false">YEAR(E1634)</f>
        <v>2018</v>
      </c>
      <c r="Y1634" s="0" t="str">
        <f aca="false">TEXT(E1634,"yyyy-mm")</f>
        <v>2018-12</v>
      </c>
      <c r="Z1634" s="0" t="str">
        <f aca="false">"Q"&amp;ROUNDUP(MONTH(E1634)/3,0)&amp;"-"&amp;YEAR(E1634)</f>
        <v>Q4-2018</v>
      </c>
    </row>
    <row r="1635" customFormat="false" ht="14.25" hidden="false" customHeight="false" outlineLevel="0" collapsed="false">
      <c r="A1635" s="0" t="s">
        <v>1677</v>
      </c>
      <c r="B1635" s="0" t="s">
        <v>34</v>
      </c>
      <c r="C1635" s="0" t="s">
        <v>39</v>
      </c>
      <c r="D1635" s="9" t="n">
        <v>43300</v>
      </c>
      <c r="E1635" s="9" t="n">
        <v>43446</v>
      </c>
      <c r="F1635" s="9" t="n">
        <v>43463</v>
      </c>
      <c r="G1635" s="9" t="n">
        <v>43469</v>
      </c>
      <c r="H1635" s="10" t="s">
        <v>36</v>
      </c>
      <c r="I1635" s="0" t="n">
        <v>5</v>
      </c>
      <c r="J1635" s="0" t="n">
        <v>25</v>
      </c>
      <c r="K1635" s="0" t="n">
        <v>136</v>
      </c>
      <c r="L1635" s="0" t="n">
        <v>15</v>
      </c>
      <c r="M1635" s="0" t="n">
        <v>3</v>
      </c>
      <c r="N1635" s="11" t="n">
        <v>0.05</v>
      </c>
      <c r="O1635" s="12" t="n">
        <v>168.24</v>
      </c>
      <c r="P1635" s="12" t="n">
        <v>207.7</v>
      </c>
      <c r="Q1635" s="12" t="n">
        <f aca="false">M1635*P1635*(1-N1635)</f>
        <v>591.945</v>
      </c>
      <c r="R1635" s="12" t="n">
        <f aca="false">M1635*O1635</f>
        <v>504.72</v>
      </c>
      <c r="S1635" s="12" t="n">
        <f aca="false">Q1635-R1635</f>
        <v>87.2249999999999</v>
      </c>
      <c r="T1635" s="11" t="n">
        <f aca="false">IFERROR(S1635/Q1635,0)</f>
        <v>0.147353216937384</v>
      </c>
      <c r="U1635" s="13" t="n">
        <f aca="false">F1635-E1635</f>
        <v>17</v>
      </c>
      <c r="V1635" s="13" t="n">
        <f aca="false">G1635-F1635</f>
        <v>6</v>
      </c>
      <c r="W1635" s="13" t="n">
        <f aca="false">G1635-E1635</f>
        <v>23</v>
      </c>
      <c r="X1635" s="10" t="n">
        <f aca="false">YEAR(E1635)</f>
        <v>2018</v>
      </c>
      <c r="Y1635" s="0" t="str">
        <f aca="false">TEXT(E1635,"yyyy-mm")</f>
        <v>2018-12</v>
      </c>
      <c r="Z1635" s="0" t="str">
        <f aca="false">"Q"&amp;ROUNDUP(MONTH(E1635)/3,0)&amp;"-"&amp;YEAR(E1635)</f>
        <v>Q4-2018</v>
      </c>
    </row>
    <row r="1636" customFormat="false" ht="14.25" hidden="false" customHeight="false" outlineLevel="0" collapsed="false">
      <c r="A1636" s="0" t="s">
        <v>1678</v>
      </c>
      <c r="B1636" s="0" t="s">
        <v>34</v>
      </c>
      <c r="C1636" s="0" t="s">
        <v>58</v>
      </c>
      <c r="D1636" s="9" t="n">
        <v>43300</v>
      </c>
      <c r="E1636" s="9" t="n">
        <v>43446</v>
      </c>
      <c r="F1636" s="9" t="n">
        <v>43449</v>
      </c>
      <c r="G1636" s="9" t="n">
        <v>43455</v>
      </c>
      <c r="H1636" s="10" t="s">
        <v>36</v>
      </c>
      <c r="I1636" s="0" t="n">
        <v>1</v>
      </c>
      <c r="J1636" s="0" t="n">
        <v>41</v>
      </c>
      <c r="K1636" s="0" t="n">
        <v>362</v>
      </c>
      <c r="L1636" s="0" t="n">
        <v>8</v>
      </c>
      <c r="M1636" s="0" t="n">
        <v>6</v>
      </c>
      <c r="N1636" s="11" t="n">
        <v>0.2</v>
      </c>
      <c r="O1636" s="12" t="n">
        <v>438.78</v>
      </c>
      <c r="P1636" s="12" t="n">
        <v>743.7</v>
      </c>
      <c r="Q1636" s="12" t="n">
        <f aca="false">M1636*P1636*(1-N1636)</f>
        <v>3569.76</v>
      </c>
      <c r="R1636" s="12" t="n">
        <f aca="false">M1636*O1636</f>
        <v>2632.68</v>
      </c>
      <c r="S1636" s="12" t="n">
        <f aca="false">Q1636-R1636</f>
        <v>937.080000000001</v>
      </c>
      <c r="T1636" s="11" t="n">
        <f aca="false">IFERROR(S1636/Q1636,0)</f>
        <v>0.262505042355789</v>
      </c>
      <c r="U1636" s="13" t="n">
        <f aca="false">F1636-E1636</f>
        <v>3</v>
      </c>
      <c r="V1636" s="13" t="n">
        <f aca="false">G1636-F1636</f>
        <v>6</v>
      </c>
      <c r="W1636" s="13" t="n">
        <f aca="false">G1636-E1636</f>
        <v>9</v>
      </c>
      <c r="X1636" s="10" t="n">
        <f aca="false">YEAR(E1636)</f>
        <v>2018</v>
      </c>
      <c r="Y1636" s="0" t="str">
        <f aca="false">TEXT(E1636,"yyyy-mm")</f>
        <v>2018-12</v>
      </c>
      <c r="Z1636" s="0" t="str">
        <f aca="false">"Q"&amp;ROUNDUP(MONTH(E1636)/3,0)&amp;"-"&amp;YEAR(E1636)</f>
        <v>Q4-2018</v>
      </c>
    </row>
    <row r="1637" customFormat="false" ht="14.25" hidden="false" customHeight="false" outlineLevel="0" collapsed="false">
      <c r="A1637" s="0" t="s">
        <v>1679</v>
      </c>
      <c r="B1637" s="0" t="s">
        <v>34</v>
      </c>
      <c r="C1637" s="0" t="s">
        <v>39</v>
      </c>
      <c r="D1637" s="9" t="n">
        <v>43300</v>
      </c>
      <c r="E1637" s="9" t="n">
        <v>43446</v>
      </c>
      <c r="F1637" s="9" t="n">
        <v>43464</v>
      </c>
      <c r="G1637" s="9" t="n">
        <v>43465</v>
      </c>
      <c r="H1637" s="10" t="s">
        <v>36</v>
      </c>
      <c r="I1637" s="0" t="n">
        <v>1</v>
      </c>
      <c r="J1637" s="0" t="n">
        <v>46</v>
      </c>
      <c r="K1637" s="0" t="n">
        <v>125</v>
      </c>
      <c r="L1637" s="0" t="n">
        <v>31</v>
      </c>
      <c r="M1637" s="0" t="n">
        <v>7</v>
      </c>
      <c r="N1637" s="11" t="n">
        <v>0.075</v>
      </c>
      <c r="O1637" s="12" t="n">
        <v>120.47</v>
      </c>
      <c r="P1637" s="12" t="n">
        <v>207.7</v>
      </c>
      <c r="Q1637" s="12" t="n">
        <f aca="false">M1637*P1637*(1-N1637)</f>
        <v>1344.8575</v>
      </c>
      <c r="R1637" s="12" t="n">
        <f aca="false">M1637*O1637</f>
        <v>843.29</v>
      </c>
      <c r="S1637" s="12" t="n">
        <f aca="false">Q1637-R1637</f>
        <v>501.5675</v>
      </c>
      <c r="T1637" s="11" t="n">
        <f aca="false">IFERROR(S1637/Q1637,0)</f>
        <v>0.372952152923265</v>
      </c>
      <c r="U1637" s="13" t="n">
        <f aca="false">F1637-E1637</f>
        <v>18</v>
      </c>
      <c r="V1637" s="13" t="n">
        <f aca="false">G1637-F1637</f>
        <v>1</v>
      </c>
      <c r="W1637" s="13" t="n">
        <f aca="false">G1637-E1637</f>
        <v>19</v>
      </c>
      <c r="X1637" s="10" t="n">
        <f aca="false">YEAR(E1637)</f>
        <v>2018</v>
      </c>
      <c r="Y1637" s="0" t="str">
        <f aca="false">TEXT(E1637,"yyyy-mm")</f>
        <v>2018-12</v>
      </c>
      <c r="Z1637" s="0" t="str">
        <f aca="false">"Q"&amp;ROUNDUP(MONTH(E1637)/3,0)&amp;"-"&amp;YEAR(E1637)</f>
        <v>Q4-2018</v>
      </c>
    </row>
    <row r="1638" customFormat="false" ht="14.25" hidden="false" customHeight="false" outlineLevel="0" collapsed="false">
      <c r="A1638" s="0" t="s">
        <v>1680</v>
      </c>
      <c r="B1638" s="0" t="s">
        <v>41</v>
      </c>
      <c r="C1638" s="0" t="s">
        <v>39</v>
      </c>
      <c r="D1638" s="9" t="n">
        <v>43300</v>
      </c>
      <c r="E1638" s="9" t="n">
        <v>43446</v>
      </c>
      <c r="F1638" s="9" t="n">
        <v>43448</v>
      </c>
      <c r="G1638" s="9" t="n">
        <v>43451</v>
      </c>
      <c r="H1638" s="10" t="s">
        <v>36</v>
      </c>
      <c r="I1638" s="0" t="n">
        <v>21</v>
      </c>
      <c r="J1638" s="0" t="n">
        <v>32</v>
      </c>
      <c r="K1638" s="0" t="n">
        <v>133</v>
      </c>
      <c r="L1638" s="0" t="n">
        <v>47</v>
      </c>
      <c r="M1638" s="0" t="n">
        <v>3</v>
      </c>
      <c r="N1638" s="11" t="n">
        <v>0.1</v>
      </c>
      <c r="O1638" s="12" t="n">
        <v>3922.72</v>
      </c>
      <c r="P1638" s="12" t="n">
        <v>5768.7</v>
      </c>
      <c r="Q1638" s="12" t="n">
        <f aca="false">M1638*P1638*(1-N1638)</f>
        <v>15575.49</v>
      </c>
      <c r="R1638" s="12" t="n">
        <f aca="false">M1638*O1638</f>
        <v>11768.16</v>
      </c>
      <c r="S1638" s="12" t="n">
        <f aca="false">Q1638-R1638</f>
        <v>3807.33</v>
      </c>
      <c r="T1638" s="11" t="n">
        <f aca="false">IFERROR(S1638/Q1638,0)</f>
        <v>0.244443674003193</v>
      </c>
      <c r="U1638" s="13" t="n">
        <f aca="false">F1638-E1638</f>
        <v>2</v>
      </c>
      <c r="V1638" s="13" t="n">
        <f aca="false">G1638-F1638</f>
        <v>3</v>
      </c>
      <c r="W1638" s="13" t="n">
        <f aca="false">G1638-E1638</f>
        <v>5</v>
      </c>
      <c r="X1638" s="10" t="n">
        <f aca="false">YEAR(E1638)</f>
        <v>2018</v>
      </c>
      <c r="Y1638" s="0" t="str">
        <f aca="false">TEXT(E1638,"yyyy-mm")</f>
        <v>2018-12</v>
      </c>
      <c r="Z1638" s="0" t="str">
        <f aca="false">"Q"&amp;ROUNDUP(MONTH(E1638)/3,0)&amp;"-"&amp;YEAR(E1638)</f>
        <v>Q4-2018</v>
      </c>
    </row>
    <row r="1639" customFormat="false" ht="14.25" hidden="false" customHeight="false" outlineLevel="0" collapsed="false">
      <c r="A1639" s="0" t="s">
        <v>1681</v>
      </c>
      <c r="B1639" s="0" t="s">
        <v>34</v>
      </c>
      <c r="C1639" s="0" t="s">
        <v>58</v>
      </c>
      <c r="D1639" s="9" t="n">
        <v>43400</v>
      </c>
      <c r="E1639" s="9" t="n">
        <v>43446</v>
      </c>
      <c r="F1639" s="9" t="n">
        <v>43471</v>
      </c>
      <c r="G1639" s="9" t="n">
        <v>43473</v>
      </c>
      <c r="H1639" s="10" t="s">
        <v>36</v>
      </c>
      <c r="I1639" s="0" t="n">
        <v>9</v>
      </c>
      <c r="J1639" s="0" t="n">
        <v>49</v>
      </c>
      <c r="K1639" s="0" t="n">
        <v>358</v>
      </c>
      <c r="L1639" s="0" t="n">
        <v>36</v>
      </c>
      <c r="M1639" s="0" t="n">
        <v>7</v>
      </c>
      <c r="N1639" s="11" t="n">
        <v>0.4</v>
      </c>
      <c r="O1639" s="12" t="n">
        <v>1341.34</v>
      </c>
      <c r="P1639" s="12" t="n">
        <v>1916.2</v>
      </c>
      <c r="Q1639" s="12" t="n">
        <f aca="false">M1639*P1639*(1-N1639)</f>
        <v>8048.04</v>
      </c>
      <c r="R1639" s="12" t="n">
        <f aca="false">M1639*O1639</f>
        <v>9389.38</v>
      </c>
      <c r="S1639" s="12" t="n">
        <f aca="false">Q1639-R1639</f>
        <v>-1341.34</v>
      </c>
      <c r="T1639" s="11" t="n">
        <f aca="false">IFERROR(S1639/Q1639,0)</f>
        <v>-0.166666666666667</v>
      </c>
      <c r="U1639" s="13" t="n">
        <f aca="false">F1639-E1639</f>
        <v>25</v>
      </c>
      <c r="V1639" s="13" t="n">
        <f aca="false">G1639-F1639</f>
        <v>2</v>
      </c>
      <c r="W1639" s="13" t="n">
        <f aca="false">G1639-E1639</f>
        <v>27</v>
      </c>
      <c r="X1639" s="10" t="n">
        <f aca="false">YEAR(E1639)</f>
        <v>2018</v>
      </c>
      <c r="Y1639" s="0" t="str">
        <f aca="false">TEXT(E1639,"yyyy-mm")</f>
        <v>2018-12</v>
      </c>
      <c r="Z1639" s="0" t="str">
        <f aca="false">"Q"&amp;ROUNDUP(MONTH(E1639)/3,0)&amp;"-"&amp;YEAR(E1639)</f>
        <v>Q4-2018</v>
      </c>
    </row>
    <row r="1640" customFormat="false" ht="14.25" hidden="false" customHeight="false" outlineLevel="0" collapsed="false">
      <c r="A1640" s="0" t="s">
        <v>1682</v>
      </c>
      <c r="B1640" s="0" t="s">
        <v>34</v>
      </c>
      <c r="C1640" s="0" t="s">
        <v>39</v>
      </c>
      <c r="D1640" s="9" t="n">
        <v>43400</v>
      </c>
      <c r="E1640" s="9" t="n">
        <v>43446</v>
      </c>
      <c r="F1640" s="9" t="n">
        <v>43473</v>
      </c>
      <c r="G1640" s="9" t="n">
        <v>43474</v>
      </c>
      <c r="H1640" s="10" t="s">
        <v>36</v>
      </c>
      <c r="I1640" s="0" t="n">
        <v>9</v>
      </c>
      <c r="J1640" s="0" t="n">
        <v>8</v>
      </c>
      <c r="K1640" s="0" t="n">
        <v>110</v>
      </c>
      <c r="L1640" s="0" t="n">
        <v>28</v>
      </c>
      <c r="M1640" s="0" t="n">
        <v>8</v>
      </c>
      <c r="N1640" s="11" t="n">
        <v>0.3</v>
      </c>
      <c r="O1640" s="12" t="n">
        <v>2238.14</v>
      </c>
      <c r="P1640" s="12" t="n">
        <v>2633.1</v>
      </c>
      <c r="Q1640" s="12" t="n">
        <f aca="false">M1640*P1640*(1-N1640)</f>
        <v>14745.36</v>
      </c>
      <c r="R1640" s="12" t="n">
        <f aca="false">M1640*O1640</f>
        <v>17905.12</v>
      </c>
      <c r="S1640" s="12" t="n">
        <f aca="false">Q1640-R1640</f>
        <v>-3159.76</v>
      </c>
      <c r="T1640" s="11" t="n">
        <f aca="false">IFERROR(S1640/Q1640,0)</f>
        <v>-0.214288427003478</v>
      </c>
      <c r="U1640" s="13" t="n">
        <f aca="false">F1640-E1640</f>
        <v>27</v>
      </c>
      <c r="V1640" s="13" t="n">
        <f aca="false">G1640-F1640</f>
        <v>1</v>
      </c>
      <c r="W1640" s="13" t="n">
        <f aca="false">G1640-E1640</f>
        <v>28</v>
      </c>
      <c r="X1640" s="10" t="n">
        <f aca="false">YEAR(E1640)</f>
        <v>2018</v>
      </c>
      <c r="Y1640" s="0" t="str">
        <f aca="false">TEXT(E1640,"yyyy-mm")</f>
        <v>2018-12</v>
      </c>
      <c r="Z1640" s="0" t="str">
        <f aca="false">"Q"&amp;ROUNDUP(MONTH(E1640)/3,0)&amp;"-"&amp;YEAR(E1640)</f>
        <v>Q4-2018</v>
      </c>
    </row>
    <row r="1641" customFormat="false" ht="14.25" hidden="false" customHeight="false" outlineLevel="0" collapsed="false">
      <c r="A1641" s="0" t="s">
        <v>1683</v>
      </c>
      <c r="B1641" s="0" t="s">
        <v>34</v>
      </c>
      <c r="C1641" s="0" t="s">
        <v>39</v>
      </c>
      <c r="D1641" s="9" t="n">
        <v>43300</v>
      </c>
      <c r="E1641" s="9" t="n">
        <v>43446</v>
      </c>
      <c r="F1641" s="9" t="n">
        <v>43453</v>
      </c>
      <c r="G1641" s="9" t="n">
        <v>43455</v>
      </c>
      <c r="H1641" s="10" t="s">
        <v>36</v>
      </c>
      <c r="I1641" s="0" t="n">
        <v>7</v>
      </c>
      <c r="J1641" s="0" t="n">
        <v>45</v>
      </c>
      <c r="K1641" s="0" t="n">
        <v>97</v>
      </c>
      <c r="L1641" s="0" t="n">
        <v>21</v>
      </c>
      <c r="M1641" s="0" t="n">
        <v>7</v>
      </c>
      <c r="N1641" s="11" t="n">
        <v>0.1</v>
      </c>
      <c r="O1641" s="12" t="n">
        <v>639.18</v>
      </c>
      <c r="P1641" s="12" t="n">
        <v>1065.3</v>
      </c>
      <c r="Q1641" s="12" t="n">
        <f aca="false">M1641*P1641*(1-N1641)</f>
        <v>6711.39</v>
      </c>
      <c r="R1641" s="12" t="n">
        <f aca="false">M1641*O1641</f>
        <v>4474.26</v>
      </c>
      <c r="S1641" s="12" t="n">
        <f aca="false">Q1641-R1641</f>
        <v>2237.13</v>
      </c>
      <c r="T1641" s="11" t="n">
        <f aca="false">IFERROR(S1641/Q1641,0)</f>
        <v>0.333333333333333</v>
      </c>
      <c r="U1641" s="13" t="n">
        <f aca="false">F1641-E1641</f>
        <v>7</v>
      </c>
      <c r="V1641" s="13" t="n">
        <f aca="false">G1641-F1641</f>
        <v>2</v>
      </c>
      <c r="W1641" s="13" t="n">
        <f aca="false">G1641-E1641</f>
        <v>9</v>
      </c>
      <c r="X1641" s="10" t="n">
        <f aca="false">YEAR(E1641)</f>
        <v>2018</v>
      </c>
      <c r="Y1641" s="0" t="str">
        <f aca="false">TEXT(E1641,"yyyy-mm")</f>
        <v>2018-12</v>
      </c>
      <c r="Z1641" s="0" t="str">
        <f aca="false">"Q"&amp;ROUNDUP(MONTH(E1641)/3,0)&amp;"-"&amp;YEAR(E1641)</f>
        <v>Q4-2018</v>
      </c>
    </row>
    <row r="1642" customFormat="false" ht="14.25" hidden="false" customHeight="false" outlineLevel="0" collapsed="false">
      <c r="A1642" s="0" t="s">
        <v>1684</v>
      </c>
      <c r="B1642" s="0" t="s">
        <v>34</v>
      </c>
      <c r="C1642" s="0" t="s">
        <v>79</v>
      </c>
      <c r="D1642" s="9" t="n">
        <v>43400</v>
      </c>
      <c r="E1642" s="9" t="n">
        <v>43446</v>
      </c>
      <c r="F1642" s="9" t="n">
        <v>43448</v>
      </c>
      <c r="G1642" s="9" t="n">
        <v>43450</v>
      </c>
      <c r="H1642" s="10" t="s">
        <v>36</v>
      </c>
      <c r="I1642" s="0" t="n">
        <v>8</v>
      </c>
      <c r="J1642" s="0" t="n">
        <v>48</v>
      </c>
      <c r="K1642" s="0" t="n">
        <v>86</v>
      </c>
      <c r="L1642" s="0" t="n">
        <v>41</v>
      </c>
      <c r="M1642" s="0" t="n">
        <v>3</v>
      </c>
      <c r="N1642" s="11" t="n">
        <v>0.2</v>
      </c>
      <c r="O1642" s="12" t="n">
        <v>1603.11</v>
      </c>
      <c r="P1642" s="12" t="n">
        <v>2257.9</v>
      </c>
      <c r="Q1642" s="12" t="n">
        <f aca="false">M1642*P1642*(1-N1642)</f>
        <v>5418.96</v>
      </c>
      <c r="R1642" s="12" t="n">
        <f aca="false">M1642*O1642</f>
        <v>4809.33</v>
      </c>
      <c r="S1642" s="12" t="n">
        <f aca="false">Q1642-R1642</f>
        <v>609.630000000001</v>
      </c>
      <c r="T1642" s="11" t="n">
        <f aca="false">IFERROR(S1642/Q1642,0)</f>
        <v>0.112499446388237</v>
      </c>
      <c r="U1642" s="13" t="n">
        <f aca="false">F1642-E1642</f>
        <v>2</v>
      </c>
      <c r="V1642" s="13" t="n">
        <f aca="false">G1642-F1642</f>
        <v>2</v>
      </c>
      <c r="W1642" s="13" t="n">
        <f aca="false">G1642-E1642</f>
        <v>4</v>
      </c>
      <c r="X1642" s="10" t="n">
        <f aca="false">YEAR(E1642)</f>
        <v>2018</v>
      </c>
      <c r="Y1642" s="0" t="str">
        <f aca="false">TEXT(E1642,"yyyy-mm")</f>
        <v>2018-12</v>
      </c>
      <c r="Z1642" s="0" t="str">
        <f aca="false">"Q"&amp;ROUNDUP(MONTH(E1642)/3,0)&amp;"-"&amp;YEAR(E1642)</f>
        <v>Q4-2018</v>
      </c>
    </row>
    <row r="1643" customFormat="false" ht="14.25" hidden="false" customHeight="false" outlineLevel="0" collapsed="false">
      <c r="A1643" s="0" t="s">
        <v>1685</v>
      </c>
      <c r="B1643" s="0" t="s">
        <v>38</v>
      </c>
      <c r="C1643" s="0" t="s">
        <v>35</v>
      </c>
      <c r="D1643" s="9" t="n">
        <v>43300</v>
      </c>
      <c r="E1643" s="9" t="n">
        <v>43446</v>
      </c>
      <c r="F1643" s="9" t="n">
        <v>43468</v>
      </c>
      <c r="G1643" s="9" t="n">
        <v>43477</v>
      </c>
      <c r="H1643" s="10" t="s">
        <v>36</v>
      </c>
      <c r="I1643" s="0" t="n">
        <v>13</v>
      </c>
      <c r="J1643" s="0" t="n">
        <v>20</v>
      </c>
      <c r="K1643" s="0" t="n">
        <v>245</v>
      </c>
      <c r="L1643" s="0" t="n">
        <v>34</v>
      </c>
      <c r="M1643" s="0" t="n">
        <v>1</v>
      </c>
      <c r="N1643" s="11" t="n">
        <v>0.05</v>
      </c>
      <c r="O1643" s="12" t="n">
        <v>545.38</v>
      </c>
      <c r="P1643" s="12" t="n">
        <v>991.6</v>
      </c>
      <c r="Q1643" s="12" t="n">
        <f aca="false">M1643*P1643*(1-N1643)</f>
        <v>942.02</v>
      </c>
      <c r="R1643" s="12" t="n">
        <f aca="false">M1643*O1643</f>
        <v>545.38</v>
      </c>
      <c r="S1643" s="12" t="n">
        <f aca="false">Q1643-R1643</f>
        <v>396.64</v>
      </c>
      <c r="T1643" s="11" t="n">
        <f aca="false">IFERROR(S1643/Q1643,0)</f>
        <v>0.421052631578947</v>
      </c>
      <c r="U1643" s="13" t="n">
        <f aca="false">F1643-E1643</f>
        <v>22</v>
      </c>
      <c r="V1643" s="13" t="n">
        <f aca="false">G1643-F1643</f>
        <v>9</v>
      </c>
      <c r="W1643" s="13" t="n">
        <f aca="false">G1643-E1643</f>
        <v>31</v>
      </c>
      <c r="X1643" s="10" t="n">
        <f aca="false">YEAR(E1643)</f>
        <v>2018</v>
      </c>
      <c r="Y1643" s="0" t="str">
        <f aca="false">TEXT(E1643,"yyyy-mm")</f>
        <v>2018-12</v>
      </c>
      <c r="Z1643" s="0" t="str">
        <f aca="false">"Q"&amp;ROUNDUP(MONTH(E1643)/3,0)&amp;"-"&amp;YEAR(E1643)</f>
        <v>Q4-2018</v>
      </c>
    </row>
    <row r="1644" customFormat="false" ht="14.25" hidden="false" customHeight="false" outlineLevel="0" collapsed="false">
      <c r="A1644" s="0" t="s">
        <v>1686</v>
      </c>
      <c r="B1644" s="0" t="s">
        <v>43</v>
      </c>
      <c r="C1644" s="0" t="s">
        <v>39</v>
      </c>
      <c r="D1644" s="9" t="n">
        <v>43400</v>
      </c>
      <c r="E1644" s="9" t="n">
        <v>43446</v>
      </c>
      <c r="F1644" s="9" t="n">
        <v>43469</v>
      </c>
      <c r="G1644" s="9" t="n">
        <v>43478</v>
      </c>
      <c r="H1644" s="10" t="s">
        <v>36</v>
      </c>
      <c r="I1644" s="0" t="n">
        <v>28</v>
      </c>
      <c r="J1644" s="0" t="n">
        <v>49</v>
      </c>
      <c r="K1644" s="0" t="n">
        <v>192</v>
      </c>
      <c r="L1644" s="0" t="n">
        <v>13</v>
      </c>
      <c r="M1644" s="0" t="n">
        <v>4</v>
      </c>
      <c r="N1644" s="11" t="n">
        <v>0.075</v>
      </c>
      <c r="O1644" s="12" t="n">
        <v>1660.19</v>
      </c>
      <c r="P1644" s="12" t="n">
        <v>2338.3</v>
      </c>
      <c r="Q1644" s="12" t="n">
        <f aca="false">M1644*P1644*(1-N1644)</f>
        <v>8651.71</v>
      </c>
      <c r="R1644" s="12" t="n">
        <f aca="false">M1644*O1644</f>
        <v>6640.76</v>
      </c>
      <c r="S1644" s="12" t="n">
        <f aca="false">Q1644-R1644</f>
        <v>2010.95</v>
      </c>
      <c r="T1644" s="11" t="n">
        <f aca="false">IFERROR(S1644/Q1644,0)</f>
        <v>0.232433819441475</v>
      </c>
      <c r="U1644" s="13" t="n">
        <f aca="false">F1644-E1644</f>
        <v>23</v>
      </c>
      <c r="V1644" s="13" t="n">
        <f aca="false">G1644-F1644</f>
        <v>9</v>
      </c>
      <c r="W1644" s="13" t="n">
        <f aca="false">G1644-E1644</f>
        <v>32</v>
      </c>
      <c r="X1644" s="10" t="n">
        <f aca="false">YEAR(E1644)</f>
        <v>2018</v>
      </c>
      <c r="Y1644" s="0" t="str">
        <f aca="false">TEXT(E1644,"yyyy-mm")</f>
        <v>2018-12</v>
      </c>
      <c r="Z1644" s="0" t="str">
        <f aca="false">"Q"&amp;ROUNDUP(MONTH(E1644)/3,0)&amp;"-"&amp;YEAR(E1644)</f>
        <v>Q4-2018</v>
      </c>
    </row>
    <row r="1645" customFormat="false" ht="14.25" hidden="false" customHeight="false" outlineLevel="0" collapsed="false">
      <c r="A1645" s="0" t="s">
        <v>1687</v>
      </c>
      <c r="B1645" s="0" t="s">
        <v>34</v>
      </c>
      <c r="C1645" s="0" t="s">
        <v>58</v>
      </c>
      <c r="D1645" s="9" t="n">
        <v>43400</v>
      </c>
      <c r="E1645" s="9" t="n">
        <v>43447</v>
      </c>
      <c r="F1645" s="9" t="n">
        <v>43464</v>
      </c>
      <c r="G1645" s="9" t="n">
        <v>43468</v>
      </c>
      <c r="H1645" s="10" t="s">
        <v>36</v>
      </c>
      <c r="I1645" s="0" t="n">
        <v>7</v>
      </c>
      <c r="J1645" s="0" t="n">
        <v>21</v>
      </c>
      <c r="K1645" s="0" t="n">
        <v>343</v>
      </c>
      <c r="L1645" s="0" t="n">
        <v>1</v>
      </c>
      <c r="M1645" s="0" t="n">
        <v>7</v>
      </c>
      <c r="N1645" s="11" t="n">
        <v>0.075</v>
      </c>
      <c r="O1645" s="12" t="n">
        <v>1583.75</v>
      </c>
      <c r="P1645" s="12" t="n">
        <v>2988.2</v>
      </c>
      <c r="Q1645" s="12" t="n">
        <f aca="false">M1645*P1645*(1-N1645)</f>
        <v>19348.595</v>
      </c>
      <c r="R1645" s="12" t="n">
        <f aca="false">M1645*O1645</f>
        <v>11086.25</v>
      </c>
      <c r="S1645" s="12" t="n">
        <f aca="false">Q1645-R1645</f>
        <v>8262.345</v>
      </c>
      <c r="T1645" s="11" t="n">
        <f aca="false">IFERROR(S1645/Q1645,0)</f>
        <v>0.427025579893527</v>
      </c>
      <c r="U1645" s="13" t="n">
        <f aca="false">F1645-E1645</f>
        <v>17</v>
      </c>
      <c r="V1645" s="13" t="n">
        <f aca="false">G1645-F1645</f>
        <v>4</v>
      </c>
      <c r="W1645" s="13" t="n">
        <f aca="false">G1645-E1645</f>
        <v>21</v>
      </c>
      <c r="X1645" s="10" t="n">
        <f aca="false">YEAR(E1645)</f>
        <v>2018</v>
      </c>
      <c r="Y1645" s="0" t="str">
        <f aca="false">TEXT(E1645,"yyyy-mm")</f>
        <v>2018-12</v>
      </c>
      <c r="Z1645" s="0" t="str">
        <f aca="false">"Q"&amp;ROUNDUP(MONTH(E1645)/3,0)&amp;"-"&amp;YEAR(E1645)</f>
        <v>Q4-2018</v>
      </c>
    </row>
    <row r="1646" customFormat="false" ht="14.25" hidden="false" customHeight="false" outlineLevel="0" collapsed="false">
      <c r="A1646" s="0" t="s">
        <v>1688</v>
      </c>
      <c r="B1646" s="0" t="s">
        <v>34</v>
      </c>
      <c r="C1646" s="0" t="s">
        <v>39</v>
      </c>
      <c r="D1646" s="9" t="n">
        <v>43400</v>
      </c>
      <c r="E1646" s="9" t="n">
        <v>43447</v>
      </c>
      <c r="F1646" s="9" t="n">
        <v>43460</v>
      </c>
      <c r="G1646" s="9" t="n">
        <v>43465</v>
      </c>
      <c r="H1646" s="10" t="s">
        <v>36</v>
      </c>
      <c r="I1646" s="0" t="n">
        <v>8</v>
      </c>
      <c r="J1646" s="0" t="n">
        <v>35</v>
      </c>
      <c r="K1646" s="0" t="n">
        <v>166</v>
      </c>
      <c r="L1646" s="0" t="n">
        <v>21</v>
      </c>
      <c r="M1646" s="0" t="n">
        <v>6</v>
      </c>
      <c r="N1646" s="11" t="n">
        <v>0.4</v>
      </c>
      <c r="O1646" s="12" t="n">
        <v>682.53</v>
      </c>
      <c r="P1646" s="12" t="n">
        <v>1118.9</v>
      </c>
      <c r="Q1646" s="12" t="n">
        <f aca="false">M1646*P1646*(1-N1646)</f>
        <v>4028.04</v>
      </c>
      <c r="R1646" s="12" t="n">
        <f aca="false">M1646*O1646</f>
        <v>4095.18</v>
      </c>
      <c r="S1646" s="12" t="n">
        <f aca="false">Q1646-R1646</f>
        <v>-67.1399999999999</v>
      </c>
      <c r="T1646" s="11" t="n">
        <f aca="false">IFERROR(S1646/Q1646,0)</f>
        <v>-0.0166681562248637</v>
      </c>
      <c r="U1646" s="13" t="n">
        <f aca="false">F1646-E1646</f>
        <v>13</v>
      </c>
      <c r="V1646" s="13" t="n">
        <f aca="false">G1646-F1646</f>
        <v>5</v>
      </c>
      <c r="W1646" s="13" t="n">
        <f aca="false">G1646-E1646</f>
        <v>18</v>
      </c>
      <c r="X1646" s="10" t="n">
        <f aca="false">YEAR(E1646)</f>
        <v>2018</v>
      </c>
      <c r="Y1646" s="0" t="str">
        <f aca="false">TEXT(E1646,"yyyy-mm")</f>
        <v>2018-12</v>
      </c>
      <c r="Z1646" s="0" t="str">
        <f aca="false">"Q"&amp;ROUNDUP(MONTH(E1646)/3,0)&amp;"-"&amp;YEAR(E1646)</f>
        <v>Q4-2018</v>
      </c>
    </row>
    <row r="1647" customFormat="false" ht="14.25" hidden="false" customHeight="false" outlineLevel="0" collapsed="false">
      <c r="A1647" s="0" t="s">
        <v>1689</v>
      </c>
      <c r="B1647" s="0" t="s">
        <v>38</v>
      </c>
      <c r="C1647" s="0" t="s">
        <v>35</v>
      </c>
      <c r="D1647" s="9" t="n">
        <v>43300</v>
      </c>
      <c r="E1647" s="9" t="n">
        <v>43447</v>
      </c>
      <c r="F1647" s="9" t="n">
        <v>43473</v>
      </c>
      <c r="G1647" s="9" t="n">
        <v>43482</v>
      </c>
      <c r="H1647" s="10" t="s">
        <v>36</v>
      </c>
      <c r="I1647" s="0" t="n">
        <v>18</v>
      </c>
      <c r="J1647" s="0" t="n">
        <v>29</v>
      </c>
      <c r="K1647" s="0" t="n">
        <v>214</v>
      </c>
      <c r="L1647" s="0" t="n">
        <v>17</v>
      </c>
      <c r="M1647" s="0" t="n">
        <v>6</v>
      </c>
      <c r="N1647" s="11" t="n">
        <v>0.15</v>
      </c>
      <c r="O1647" s="12" t="n">
        <v>1267.71</v>
      </c>
      <c r="P1647" s="12" t="n">
        <v>2485.7</v>
      </c>
      <c r="Q1647" s="12" t="n">
        <f aca="false">M1647*P1647*(1-N1647)</f>
        <v>12677.07</v>
      </c>
      <c r="R1647" s="12" t="n">
        <f aca="false">M1647*O1647</f>
        <v>7606.26</v>
      </c>
      <c r="S1647" s="12" t="n">
        <f aca="false">Q1647-R1647</f>
        <v>5070.81</v>
      </c>
      <c r="T1647" s="11" t="n">
        <f aca="false">IFERROR(S1647/Q1647,0)</f>
        <v>0.399998580113543</v>
      </c>
      <c r="U1647" s="13" t="n">
        <f aca="false">F1647-E1647</f>
        <v>26</v>
      </c>
      <c r="V1647" s="13" t="n">
        <f aca="false">G1647-F1647</f>
        <v>9</v>
      </c>
      <c r="W1647" s="13" t="n">
        <f aca="false">G1647-E1647</f>
        <v>35</v>
      </c>
      <c r="X1647" s="10" t="n">
        <f aca="false">YEAR(E1647)</f>
        <v>2018</v>
      </c>
      <c r="Y1647" s="0" t="str">
        <f aca="false">TEXT(E1647,"yyyy-mm")</f>
        <v>2018-12</v>
      </c>
      <c r="Z1647" s="0" t="str">
        <f aca="false">"Q"&amp;ROUNDUP(MONTH(E1647)/3,0)&amp;"-"&amp;YEAR(E1647)</f>
        <v>Q4-2018</v>
      </c>
    </row>
    <row r="1648" customFormat="false" ht="14.25" hidden="false" customHeight="false" outlineLevel="0" collapsed="false">
      <c r="A1648" s="0" t="s">
        <v>1690</v>
      </c>
      <c r="B1648" s="0" t="s">
        <v>34</v>
      </c>
      <c r="C1648" s="0" t="s">
        <v>39</v>
      </c>
      <c r="D1648" s="9" t="n">
        <v>43300</v>
      </c>
      <c r="E1648" s="9" t="n">
        <v>43447</v>
      </c>
      <c r="F1648" s="9" t="n">
        <v>43459</v>
      </c>
      <c r="G1648" s="9" t="n">
        <v>43469</v>
      </c>
      <c r="H1648" s="10" t="s">
        <v>36</v>
      </c>
      <c r="I1648" s="0" t="n">
        <v>4</v>
      </c>
      <c r="J1648" s="0" t="n">
        <v>20</v>
      </c>
      <c r="K1648" s="0" t="n">
        <v>117</v>
      </c>
      <c r="L1648" s="0" t="n">
        <v>22</v>
      </c>
      <c r="M1648" s="0" t="n">
        <v>4</v>
      </c>
      <c r="N1648" s="11" t="n">
        <v>0.2</v>
      </c>
      <c r="O1648" s="12" t="n">
        <v>1708.5</v>
      </c>
      <c r="P1648" s="12" t="n">
        <v>2847.5</v>
      </c>
      <c r="Q1648" s="12" t="n">
        <f aca="false">M1648*P1648*(1-N1648)</f>
        <v>9112</v>
      </c>
      <c r="R1648" s="12" t="n">
        <f aca="false">M1648*O1648</f>
        <v>6834</v>
      </c>
      <c r="S1648" s="12" t="n">
        <f aca="false">Q1648-R1648</f>
        <v>2278</v>
      </c>
      <c r="T1648" s="11" t="n">
        <f aca="false">IFERROR(S1648/Q1648,0)</f>
        <v>0.25</v>
      </c>
      <c r="U1648" s="13" t="n">
        <f aca="false">F1648-E1648</f>
        <v>12</v>
      </c>
      <c r="V1648" s="13" t="n">
        <f aca="false">G1648-F1648</f>
        <v>10</v>
      </c>
      <c r="W1648" s="13" t="n">
        <f aca="false">G1648-E1648</f>
        <v>22</v>
      </c>
      <c r="X1648" s="10" t="n">
        <f aca="false">YEAR(E1648)</f>
        <v>2018</v>
      </c>
      <c r="Y1648" s="0" t="str">
        <f aca="false">TEXT(E1648,"yyyy-mm")</f>
        <v>2018-12</v>
      </c>
      <c r="Z1648" s="0" t="str">
        <f aca="false">"Q"&amp;ROUNDUP(MONTH(E1648)/3,0)&amp;"-"&amp;YEAR(E1648)</f>
        <v>Q4-2018</v>
      </c>
    </row>
    <row r="1649" customFormat="false" ht="14.25" hidden="false" customHeight="false" outlineLevel="0" collapsed="false">
      <c r="A1649" s="0" t="s">
        <v>1691</v>
      </c>
      <c r="B1649" s="0" t="s">
        <v>34</v>
      </c>
      <c r="C1649" s="0" t="s">
        <v>79</v>
      </c>
      <c r="D1649" s="9" t="n">
        <v>43300</v>
      </c>
      <c r="E1649" s="9" t="n">
        <v>43447</v>
      </c>
      <c r="F1649" s="9" t="n">
        <v>43474</v>
      </c>
      <c r="G1649" s="9" t="n">
        <v>43477</v>
      </c>
      <c r="H1649" s="10" t="s">
        <v>36</v>
      </c>
      <c r="I1649" s="0" t="n">
        <v>1</v>
      </c>
      <c r="J1649" s="0" t="n">
        <v>25</v>
      </c>
      <c r="K1649" s="0" t="n">
        <v>66</v>
      </c>
      <c r="L1649" s="0" t="n">
        <v>15</v>
      </c>
      <c r="M1649" s="0" t="n">
        <v>4</v>
      </c>
      <c r="N1649" s="11" t="n">
        <v>0.2</v>
      </c>
      <c r="O1649" s="12" t="n">
        <v>2571.19</v>
      </c>
      <c r="P1649" s="12" t="n">
        <v>3296.4</v>
      </c>
      <c r="Q1649" s="12" t="n">
        <f aca="false">M1649*P1649*(1-N1649)</f>
        <v>10548.48</v>
      </c>
      <c r="R1649" s="12" t="n">
        <f aca="false">M1649*O1649</f>
        <v>10284.76</v>
      </c>
      <c r="S1649" s="12" t="n">
        <f aca="false">Q1649-R1649</f>
        <v>263.720000000001</v>
      </c>
      <c r="T1649" s="11" t="n">
        <f aca="false">IFERROR(S1649/Q1649,0)</f>
        <v>0.0250007584031065</v>
      </c>
      <c r="U1649" s="13" t="n">
        <f aca="false">F1649-E1649</f>
        <v>27</v>
      </c>
      <c r="V1649" s="13" t="n">
        <f aca="false">G1649-F1649</f>
        <v>3</v>
      </c>
      <c r="W1649" s="13" t="n">
        <f aca="false">G1649-E1649</f>
        <v>30</v>
      </c>
      <c r="X1649" s="10" t="n">
        <f aca="false">YEAR(E1649)</f>
        <v>2018</v>
      </c>
      <c r="Y1649" s="0" t="str">
        <f aca="false">TEXT(E1649,"yyyy-mm")</f>
        <v>2018-12</v>
      </c>
      <c r="Z1649" s="0" t="str">
        <f aca="false">"Q"&amp;ROUNDUP(MONTH(E1649)/3,0)&amp;"-"&amp;YEAR(E1649)</f>
        <v>Q4-2018</v>
      </c>
    </row>
    <row r="1650" customFormat="false" ht="14.25" hidden="false" customHeight="false" outlineLevel="0" collapsed="false">
      <c r="A1650" s="0" t="s">
        <v>1692</v>
      </c>
      <c r="B1650" s="0" t="s">
        <v>38</v>
      </c>
      <c r="C1650" s="0" t="s">
        <v>48</v>
      </c>
      <c r="D1650" s="9" t="n">
        <v>43300</v>
      </c>
      <c r="E1650" s="9" t="n">
        <v>43447</v>
      </c>
      <c r="F1650" s="9" t="n">
        <v>43455</v>
      </c>
      <c r="G1650" s="9" t="n">
        <v>43464</v>
      </c>
      <c r="H1650" s="10" t="s">
        <v>36</v>
      </c>
      <c r="I1650" s="0" t="n">
        <v>18</v>
      </c>
      <c r="J1650" s="0" t="n">
        <v>38</v>
      </c>
      <c r="K1650" s="0" t="n">
        <v>33</v>
      </c>
      <c r="L1650" s="0" t="n">
        <v>11</v>
      </c>
      <c r="M1650" s="0" t="n">
        <v>4</v>
      </c>
      <c r="N1650" s="11" t="n">
        <v>0.1</v>
      </c>
      <c r="O1650" s="12" t="n">
        <v>689.77</v>
      </c>
      <c r="P1650" s="12" t="n">
        <v>971.5</v>
      </c>
      <c r="Q1650" s="12" t="n">
        <f aca="false">M1650*P1650*(1-N1650)</f>
        <v>3497.4</v>
      </c>
      <c r="R1650" s="12" t="n">
        <f aca="false">M1650*O1650</f>
        <v>2759.08</v>
      </c>
      <c r="S1650" s="12" t="n">
        <f aca="false">Q1650-R1650</f>
        <v>738.32</v>
      </c>
      <c r="T1650" s="11" t="n">
        <f aca="false">IFERROR(S1650/Q1650,0)</f>
        <v>0.211105392577343</v>
      </c>
      <c r="U1650" s="13" t="n">
        <f aca="false">F1650-E1650</f>
        <v>8</v>
      </c>
      <c r="V1650" s="13" t="n">
        <f aca="false">G1650-F1650</f>
        <v>9</v>
      </c>
      <c r="W1650" s="13" t="n">
        <f aca="false">G1650-E1650</f>
        <v>17</v>
      </c>
      <c r="X1650" s="10" t="n">
        <f aca="false">YEAR(E1650)</f>
        <v>2018</v>
      </c>
      <c r="Y1650" s="0" t="str">
        <f aca="false">TEXT(E1650,"yyyy-mm")</f>
        <v>2018-12</v>
      </c>
      <c r="Z1650" s="0" t="str">
        <f aca="false">"Q"&amp;ROUNDUP(MONTH(E1650)/3,0)&amp;"-"&amp;YEAR(E1650)</f>
        <v>Q4-2018</v>
      </c>
    </row>
    <row r="1651" customFormat="false" ht="14.25" hidden="false" customHeight="false" outlineLevel="0" collapsed="false">
      <c r="A1651" s="0" t="s">
        <v>1693</v>
      </c>
      <c r="B1651" s="0" t="s">
        <v>41</v>
      </c>
      <c r="C1651" s="0" t="s">
        <v>46</v>
      </c>
      <c r="D1651" s="9" t="n">
        <v>43300</v>
      </c>
      <c r="E1651" s="9" t="n">
        <v>43447</v>
      </c>
      <c r="F1651" s="9" t="n">
        <v>43472</v>
      </c>
      <c r="G1651" s="9" t="n">
        <v>43482</v>
      </c>
      <c r="H1651" s="10" t="s">
        <v>36</v>
      </c>
      <c r="I1651" s="0" t="n">
        <v>21</v>
      </c>
      <c r="J1651" s="0" t="n">
        <v>34</v>
      </c>
      <c r="K1651" s="0" t="n">
        <v>299</v>
      </c>
      <c r="L1651" s="0" t="n">
        <v>12</v>
      </c>
      <c r="M1651" s="0" t="n">
        <v>7</v>
      </c>
      <c r="N1651" s="11" t="n">
        <v>0.2</v>
      </c>
      <c r="O1651" s="12" t="n">
        <v>102.98</v>
      </c>
      <c r="P1651" s="12" t="n">
        <v>194.3</v>
      </c>
      <c r="Q1651" s="12" t="n">
        <f aca="false">M1651*P1651*(1-N1651)</f>
        <v>1088.08</v>
      </c>
      <c r="R1651" s="12" t="n">
        <f aca="false">M1651*O1651</f>
        <v>720.86</v>
      </c>
      <c r="S1651" s="12" t="n">
        <f aca="false">Q1651-R1651</f>
        <v>367.22</v>
      </c>
      <c r="T1651" s="11" t="n">
        <f aca="false">IFERROR(S1651/Q1651,0)</f>
        <v>0.337493566649511</v>
      </c>
      <c r="U1651" s="13" t="n">
        <f aca="false">F1651-E1651</f>
        <v>25</v>
      </c>
      <c r="V1651" s="13" t="n">
        <f aca="false">G1651-F1651</f>
        <v>10</v>
      </c>
      <c r="W1651" s="13" t="n">
        <f aca="false">G1651-E1651</f>
        <v>35</v>
      </c>
      <c r="X1651" s="10" t="n">
        <f aca="false">YEAR(E1651)</f>
        <v>2018</v>
      </c>
      <c r="Y1651" s="0" t="str">
        <f aca="false">TEXT(E1651,"yyyy-mm")</f>
        <v>2018-12</v>
      </c>
      <c r="Z1651" s="0" t="str">
        <f aca="false">"Q"&amp;ROUNDUP(MONTH(E1651)/3,0)&amp;"-"&amp;YEAR(E1651)</f>
        <v>Q4-2018</v>
      </c>
    </row>
    <row r="1652" customFormat="false" ht="14.25" hidden="false" customHeight="false" outlineLevel="0" collapsed="false">
      <c r="A1652" s="0" t="s">
        <v>1694</v>
      </c>
      <c r="B1652" s="0" t="s">
        <v>38</v>
      </c>
      <c r="C1652" s="0" t="s">
        <v>39</v>
      </c>
      <c r="D1652" s="9" t="n">
        <v>43400</v>
      </c>
      <c r="E1652" s="9" t="n">
        <v>43447</v>
      </c>
      <c r="F1652" s="9" t="n">
        <v>43455</v>
      </c>
      <c r="G1652" s="9" t="n">
        <v>43461</v>
      </c>
      <c r="H1652" s="10" t="s">
        <v>36</v>
      </c>
      <c r="I1652" s="0" t="n">
        <v>12</v>
      </c>
      <c r="J1652" s="0" t="n">
        <v>27</v>
      </c>
      <c r="K1652" s="0" t="n">
        <v>172</v>
      </c>
      <c r="L1652" s="0" t="n">
        <v>18</v>
      </c>
      <c r="M1652" s="0" t="n">
        <v>6</v>
      </c>
      <c r="N1652" s="11" t="n">
        <v>0.4</v>
      </c>
      <c r="O1652" s="12" t="n">
        <v>3223.64</v>
      </c>
      <c r="P1652" s="12" t="n">
        <v>5969.7</v>
      </c>
      <c r="Q1652" s="12" t="n">
        <f aca="false">M1652*P1652*(1-N1652)</f>
        <v>21490.92</v>
      </c>
      <c r="R1652" s="12" t="n">
        <f aca="false">M1652*O1652</f>
        <v>19341.84</v>
      </c>
      <c r="S1652" s="12" t="n">
        <f aca="false">Q1652-R1652</f>
        <v>2149.08</v>
      </c>
      <c r="T1652" s="11" t="n">
        <f aca="false">IFERROR(S1652/Q1652,0)</f>
        <v>0.0999994416246488</v>
      </c>
      <c r="U1652" s="13" t="n">
        <f aca="false">F1652-E1652</f>
        <v>8</v>
      </c>
      <c r="V1652" s="13" t="n">
        <f aca="false">G1652-F1652</f>
        <v>6</v>
      </c>
      <c r="W1652" s="13" t="n">
        <f aca="false">G1652-E1652</f>
        <v>14</v>
      </c>
      <c r="X1652" s="10" t="n">
        <f aca="false">YEAR(E1652)</f>
        <v>2018</v>
      </c>
      <c r="Y1652" s="0" t="str">
        <f aca="false">TEXT(E1652,"yyyy-mm")</f>
        <v>2018-12</v>
      </c>
      <c r="Z1652" s="0" t="str">
        <f aca="false">"Q"&amp;ROUNDUP(MONTH(E1652)/3,0)&amp;"-"&amp;YEAR(E1652)</f>
        <v>Q4-2018</v>
      </c>
    </row>
    <row r="1653" customFormat="false" ht="14.25" hidden="false" customHeight="false" outlineLevel="0" collapsed="false">
      <c r="A1653" s="0" t="s">
        <v>1695</v>
      </c>
      <c r="B1653" s="0" t="s">
        <v>38</v>
      </c>
      <c r="C1653" s="0" t="s">
        <v>39</v>
      </c>
      <c r="D1653" s="9" t="n">
        <v>43300</v>
      </c>
      <c r="E1653" s="9" t="n">
        <v>43448</v>
      </c>
      <c r="F1653" s="9" t="n">
        <v>43452</v>
      </c>
      <c r="G1653" s="9" t="n">
        <v>43461</v>
      </c>
      <c r="H1653" s="10" t="s">
        <v>36</v>
      </c>
      <c r="I1653" s="0" t="n">
        <v>14</v>
      </c>
      <c r="J1653" s="0" t="n">
        <v>1</v>
      </c>
      <c r="K1653" s="0" t="n">
        <v>166</v>
      </c>
      <c r="L1653" s="0" t="n">
        <v>11</v>
      </c>
      <c r="M1653" s="0" t="n">
        <v>1</v>
      </c>
      <c r="N1653" s="11" t="n">
        <v>0.05</v>
      </c>
      <c r="O1653" s="12" t="n">
        <v>625.65</v>
      </c>
      <c r="P1653" s="12" t="n">
        <v>1078.7</v>
      </c>
      <c r="Q1653" s="12" t="n">
        <f aca="false">M1653*P1653*(1-N1653)</f>
        <v>1024.765</v>
      </c>
      <c r="R1653" s="12" t="n">
        <f aca="false">M1653*O1653</f>
        <v>625.65</v>
      </c>
      <c r="S1653" s="12" t="n">
        <f aca="false">Q1653-R1653</f>
        <v>399.115</v>
      </c>
      <c r="T1653" s="11" t="n">
        <f aca="false">IFERROR(S1653/Q1653,0)</f>
        <v>0.389469780876591</v>
      </c>
      <c r="U1653" s="13" t="n">
        <f aca="false">F1653-E1653</f>
        <v>4</v>
      </c>
      <c r="V1653" s="13" t="n">
        <f aca="false">G1653-F1653</f>
        <v>9</v>
      </c>
      <c r="W1653" s="13" t="n">
        <f aca="false">G1653-E1653</f>
        <v>13</v>
      </c>
      <c r="X1653" s="10" t="n">
        <f aca="false">YEAR(E1653)</f>
        <v>2018</v>
      </c>
      <c r="Y1653" s="0" t="str">
        <f aca="false">TEXT(E1653,"yyyy-mm")</f>
        <v>2018-12</v>
      </c>
      <c r="Z1653" s="0" t="str">
        <f aca="false">"Q"&amp;ROUNDUP(MONTH(E1653)/3,0)&amp;"-"&amp;YEAR(E1653)</f>
        <v>Q4-2018</v>
      </c>
    </row>
    <row r="1654" customFormat="false" ht="14.25" hidden="false" customHeight="false" outlineLevel="0" collapsed="false">
      <c r="A1654" s="0" t="s">
        <v>1696</v>
      </c>
      <c r="B1654" s="0" t="s">
        <v>34</v>
      </c>
      <c r="C1654" s="0" t="s">
        <v>39</v>
      </c>
      <c r="D1654" s="9" t="n">
        <v>43300</v>
      </c>
      <c r="E1654" s="9" t="n">
        <v>43448</v>
      </c>
      <c r="F1654" s="9" t="n">
        <v>43475</v>
      </c>
      <c r="G1654" s="9" t="n">
        <v>43480</v>
      </c>
      <c r="H1654" s="10" t="s">
        <v>36</v>
      </c>
      <c r="I1654" s="0" t="n">
        <v>10</v>
      </c>
      <c r="J1654" s="0" t="n">
        <v>33</v>
      </c>
      <c r="K1654" s="0" t="n">
        <v>128</v>
      </c>
      <c r="L1654" s="0" t="n">
        <v>40</v>
      </c>
      <c r="M1654" s="0" t="n">
        <v>7</v>
      </c>
      <c r="N1654" s="11" t="n">
        <v>0.05</v>
      </c>
      <c r="O1654" s="12" t="n">
        <v>1640.16</v>
      </c>
      <c r="P1654" s="12" t="n">
        <v>2412</v>
      </c>
      <c r="Q1654" s="12" t="n">
        <f aca="false">M1654*P1654*(1-N1654)</f>
        <v>16039.8</v>
      </c>
      <c r="R1654" s="12" t="n">
        <f aca="false">M1654*O1654</f>
        <v>11481.12</v>
      </c>
      <c r="S1654" s="12" t="n">
        <f aca="false">Q1654-R1654</f>
        <v>4558.68</v>
      </c>
      <c r="T1654" s="11" t="n">
        <f aca="false">IFERROR(S1654/Q1654,0)</f>
        <v>0.284210526315789</v>
      </c>
      <c r="U1654" s="13" t="n">
        <f aca="false">F1654-E1654</f>
        <v>27</v>
      </c>
      <c r="V1654" s="13" t="n">
        <f aca="false">G1654-F1654</f>
        <v>5</v>
      </c>
      <c r="W1654" s="13" t="n">
        <f aca="false">G1654-E1654</f>
        <v>32</v>
      </c>
      <c r="X1654" s="10" t="n">
        <f aca="false">YEAR(E1654)</f>
        <v>2018</v>
      </c>
      <c r="Y1654" s="0" t="str">
        <f aca="false">TEXT(E1654,"yyyy-mm")</f>
        <v>2018-12</v>
      </c>
      <c r="Z1654" s="0" t="str">
        <f aca="false">"Q"&amp;ROUNDUP(MONTH(E1654)/3,0)&amp;"-"&amp;YEAR(E1654)</f>
        <v>Q4-2018</v>
      </c>
    </row>
    <row r="1655" customFormat="false" ht="14.25" hidden="false" customHeight="false" outlineLevel="0" collapsed="false">
      <c r="A1655" s="0" t="s">
        <v>1697</v>
      </c>
      <c r="B1655" s="0" t="s">
        <v>34</v>
      </c>
      <c r="C1655" s="0" t="s">
        <v>48</v>
      </c>
      <c r="D1655" s="9" t="n">
        <v>43300</v>
      </c>
      <c r="E1655" s="9" t="n">
        <v>43448</v>
      </c>
      <c r="F1655" s="9" t="n">
        <v>43471</v>
      </c>
      <c r="G1655" s="9" t="n">
        <v>43474</v>
      </c>
      <c r="H1655" s="10" t="s">
        <v>36</v>
      </c>
      <c r="I1655" s="0" t="n">
        <v>11</v>
      </c>
      <c r="J1655" s="0" t="n">
        <v>45</v>
      </c>
      <c r="K1655" s="0" t="n">
        <v>18</v>
      </c>
      <c r="L1655" s="0" t="n">
        <v>25</v>
      </c>
      <c r="M1655" s="0" t="n">
        <v>4</v>
      </c>
      <c r="N1655" s="11" t="n">
        <v>0.05</v>
      </c>
      <c r="O1655" s="12" t="n">
        <v>904.1</v>
      </c>
      <c r="P1655" s="12" t="n">
        <v>1159.1</v>
      </c>
      <c r="Q1655" s="12" t="n">
        <f aca="false">M1655*P1655*(1-N1655)</f>
        <v>4404.58</v>
      </c>
      <c r="R1655" s="12" t="n">
        <f aca="false">M1655*O1655</f>
        <v>3616.4</v>
      </c>
      <c r="S1655" s="12" t="n">
        <f aca="false">Q1655-R1655</f>
        <v>788.179999999999</v>
      </c>
      <c r="T1655" s="11" t="n">
        <f aca="false">IFERROR(S1655/Q1655,0)</f>
        <v>0.178945552129828</v>
      </c>
      <c r="U1655" s="13" t="n">
        <f aca="false">F1655-E1655</f>
        <v>23</v>
      </c>
      <c r="V1655" s="13" t="n">
        <f aca="false">G1655-F1655</f>
        <v>3</v>
      </c>
      <c r="W1655" s="13" t="n">
        <f aca="false">G1655-E1655</f>
        <v>26</v>
      </c>
      <c r="X1655" s="10" t="n">
        <f aca="false">YEAR(E1655)</f>
        <v>2018</v>
      </c>
      <c r="Y1655" s="0" t="str">
        <f aca="false">TEXT(E1655,"yyyy-mm")</f>
        <v>2018-12</v>
      </c>
      <c r="Z1655" s="0" t="str">
        <f aca="false">"Q"&amp;ROUNDUP(MONTH(E1655)/3,0)&amp;"-"&amp;YEAR(E1655)</f>
        <v>Q4-2018</v>
      </c>
    </row>
    <row r="1656" customFormat="false" ht="14.25" hidden="false" customHeight="false" outlineLevel="0" collapsed="false">
      <c r="A1656" s="0" t="s">
        <v>1698</v>
      </c>
      <c r="B1656" s="0" t="s">
        <v>34</v>
      </c>
      <c r="C1656" s="0" t="s">
        <v>58</v>
      </c>
      <c r="D1656" s="9" t="n">
        <v>43300</v>
      </c>
      <c r="E1656" s="9" t="n">
        <v>43448</v>
      </c>
      <c r="F1656" s="9" t="n">
        <v>43451</v>
      </c>
      <c r="G1656" s="9" t="n">
        <v>43452</v>
      </c>
      <c r="H1656" s="10" t="s">
        <v>36</v>
      </c>
      <c r="I1656" s="0" t="n">
        <v>12</v>
      </c>
      <c r="J1656" s="0" t="n">
        <v>17</v>
      </c>
      <c r="K1656" s="0" t="n">
        <v>355</v>
      </c>
      <c r="L1656" s="0" t="n">
        <v>12</v>
      </c>
      <c r="M1656" s="0" t="n">
        <v>4</v>
      </c>
      <c r="N1656" s="11" t="n">
        <v>0.075</v>
      </c>
      <c r="O1656" s="12" t="n">
        <v>809.56</v>
      </c>
      <c r="P1656" s="12" t="n">
        <v>1882.7</v>
      </c>
      <c r="Q1656" s="12" t="n">
        <f aca="false">M1656*P1656*(1-N1656)</f>
        <v>6965.99</v>
      </c>
      <c r="R1656" s="12" t="n">
        <f aca="false">M1656*O1656</f>
        <v>3238.24</v>
      </c>
      <c r="S1656" s="12" t="n">
        <f aca="false">Q1656-R1656</f>
        <v>3727.75</v>
      </c>
      <c r="T1656" s="11" t="n">
        <f aca="false">IFERROR(S1656/Q1656,0)</f>
        <v>0.535135709353588</v>
      </c>
      <c r="U1656" s="13" t="n">
        <f aca="false">F1656-E1656</f>
        <v>3</v>
      </c>
      <c r="V1656" s="13" t="n">
        <f aca="false">G1656-F1656</f>
        <v>1</v>
      </c>
      <c r="W1656" s="13" t="n">
        <f aca="false">G1656-E1656</f>
        <v>4</v>
      </c>
      <c r="X1656" s="10" t="n">
        <f aca="false">YEAR(E1656)</f>
        <v>2018</v>
      </c>
      <c r="Y1656" s="0" t="str">
        <f aca="false">TEXT(E1656,"yyyy-mm")</f>
        <v>2018-12</v>
      </c>
      <c r="Z1656" s="0" t="str">
        <f aca="false">"Q"&amp;ROUNDUP(MONTH(E1656)/3,0)&amp;"-"&amp;YEAR(E1656)</f>
        <v>Q4-2018</v>
      </c>
    </row>
    <row r="1657" customFormat="false" ht="14.25" hidden="false" customHeight="false" outlineLevel="0" collapsed="false">
      <c r="A1657" s="0" t="s">
        <v>1699</v>
      </c>
      <c r="B1657" s="0" t="s">
        <v>34</v>
      </c>
      <c r="C1657" s="0" t="s">
        <v>35</v>
      </c>
      <c r="D1657" s="9" t="n">
        <v>43400</v>
      </c>
      <c r="E1657" s="9" t="n">
        <v>43448</v>
      </c>
      <c r="F1657" s="9" t="n">
        <v>43454</v>
      </c>
      <c r="G1657" s="9" t="n">
        <v>43462</v>
      </c>
      <c r="H1657" s="10" t="s">
        <v>36</v>
      </c>
      <c r="I1657" s="0" t="n">
        <v>5</v>
      </c>
      <c r="J1657" s="0" t="n">
        <v>23</v>
      </c>
      <c r="K1657" s="0" t="n">
        <v>217</v>
      </c>
      <c r="L1657" s="0" t="n">
        <v>27</v>
      </c>
      <c r="M1657" s="0" t="n">
        <v>6</v>
      </c>
      <c r="N1657" s="11" t="n">
        <v>0.2</v>
      </c>
      <c r="O1657" s="12" t="n">
        <v>1072.34</v>
      </c>
      <c r="P1657" s="12" t="n">
        <v>1949.7</v>
      </c>
      <c r="Q1657" s="12" t="n">
        <f aca="false">M1657*P1657*(1-N1657)</f>
        <v>9358.56</v>
      </c>
      <c r="R1657" s="12" t="n">
        <f aca="false">M1657*O1657</f>
        <v>6434.04</v>
      </c>
      <c r="S1657" s="12" t="n">
        <f aca="false">Q1657-R1657</f>
        <v>2924.52</v>
      </c>
      <c r="T1657" s="11" t="n">
        <f aca="false">IFERROR(S1657/Q1657,0)</f>
        <v>0.312496794378623</v>
      </c>
      <c r="U1657" s="13" t="n">
        <f aca="false">F1657-E1657</f>
        <v>6</v>
      </c>
      <c r="V1657" s="13" t="n">
        <f aca="false">G1657-F1657</f>
        <v>8</v>
      </c>
      <c r="W1657" s="13" t="n">
        <f aca="false">G1657-E1657</f>
        <v>14</v>
      </c>
      <c r="X1657" s="10" t="n">
        <f aca="false">YEAR(E1657)</f>
        <v>2018</v>
      </c>
      <c r="Y1657" s="0" t="str">
        <f aca="false">TEXT(E1657,"yyyy-mm")</f>
        <v>2018-12</v>
      </c>
      <c r="Z1657" s="0" t="str">
        <f aca="false">"Q"&amp;ROUNDUP(MONTH(E1657)/3,0)&amp;"-"&amp;YEAR(E1657)</f>
        <v>Q4-2018</v>
      </c>
    </row>
    <row r="1658" customFormat="false" ht="14.25" hidden="false" customHeight="false" outlineLevel="0" collapsed="false">
      <c r="A1658" s="0" t="s">
        <v>1700</v>
      </c>
      <c r="B1658" s="0" t="s">
        <v>41</v>
      </c>
      <c r="C1658" s="0" t="s">
        <v>39</v>
      </c>
      <c r="D1658" s="9" t="n">
        <v>43300</v>
      </c>
      <c r="E1658" s="9" t="n">
        <v>43448</v>
      </c>
      <c r="F1658" s="9" t="n">
        <v>43475</v>
      </c>
      <c r="G1658" s="9" t="n">
        <v>43476</v>
      </c>
      <c r="H1658" s="10" t="s">
        <v>36</v>
      </c>
      <c r="I1658" s="0" t="n">
        <v>22</v>
      </c>
      <c r="J1658" s="0" t="n">
        <v>46</v>
      </c>
      <c r="K1658" s="0" t="n">
        <v>102</v>
      </c>
      <c r="L1658" s="0" t="n">
        <v>9</v>
      </c>
      <c r="M1658" s="0" t="n">
        <v>3</v>
      </c>
      <c r="N1658" s="11" t="n">
        <v>0.05</v>
      </c>
      <c r="O1658" s="12" t="n">
        <v>747.18</v>
      </c>
      <c r="P1658" s="12" t="n">
        <v>1098.8</v>
      </c>
      <c r="Q1658" s="12" t="n">
        <f aca="false">M1658*P1658*(1-N1658)</f>
        <v>3131.58</v>
      </c>
      <c r="R1658" s="12" t="n">
        <f aca="false">M1658*O1658</f>
        <v>2241.54</v>
      </c>
      <c r="S1658" s="12" t="n">
        <f aca="false">Q1658-R1658</f>
        <v>890.04</v>
      </c>
      <c r="T1658" s="11" t="n">
        <f aca="false">IFERROR(S1658/Q1658,0)</f>
        <v>0.284214358247274</v>
      </c>
      <c r="U1658" s="13" t="n">
        <f aca="false">F1658-E1658</f>
        <v>27</v>
      </c>
      <c r="V1658" s="13" t="n">
        <f aca="false">G1658-F1658</f>
        <v>1</v>
      </c>
      <c r="W1658" s="13" t="n">
        <f aca="false">G1658-E1658</f>
        <v>28</v>
      </c>
      <c r="X1658" s="10" t="n">
        <f aca="false">YEAR(E1658)</f>
        <v>2018</v>
      </c>
      <c r="Y1658" s="0" t="str">
        <f aca="false">TEXT(E1658,"yyyy-mm")</f>
        <v>2018-12</v>
      </c>
      <c r="Z1658" s="0" t="str">
        <f aca="false">"Q"&amp;ROUNDUP(MONTH(E1658)/3,0)&amp;"-"&amp;YEAR(E1658)</f>
        <v>Q4-2018</v>
      </c>
    </row>
    <row r="1659" customFormat="false" ht="14.25" hidden="false" customHeight="false" outlineLevel="0" collapsed="false">
      <c r="A1659" s="0" t="s">
        <v>1701</v>
      </c>
      <c r="B1659" s="0" t="s">
        <v>34</v>
      </c>
      <c r="C1659" s="0" t="s">
        <v>39</v>
      </c>
      <c r="D1659" s="9" t="n">
        <v>43300</v>
      </c>
      <c r="E1659" s="9" t="n">
        <v>43448</v>
      </c>
      <c r="F1659" s="9" t="n">
        <v>43467</v>
      </c>
      <c r="G1659" s="9" t="n">
        <v>43469</v>
      </c>
      <c r="H1659" s="10" t="s">
        <v>36</v>
      </c>
      <c r="I1659" s="0" t="n">
        <v>2</v>
      </c>
      <c r="J1659" s="0" t="n">
        <v>27</v>
      </c>
      <c r="K1659" s="0" t="n">
        <v>173</v>
      </c>
      <c r="L1659" s="0" t="n">
        <v>32</v>
      </c>
      <c r="M1659" s="0" t="n">
        <v>7</v>
      </c>
      <c r="N1659" s="11" t="n">
        <v>0.05</v>
      </c>
      <c r="O1659" s="12" t="n">
        <v>2335.22</v>
      </c>
      <c r="P1659" s="12" t="n">
        <v>3155.7</v>
      </c>
      <c r="Q1659" s="12" t="n">
        <f aca="false">M1659*P1659*(1-N1659)</f>
        <v>20985.405</v>
      </c>
      <c r="R1659" s="12" t="n">
        <f aca="false">M1659*O1659</f>
        <v>16346.54</v>
      </c>
      <c r="S1659" s="12" t="n">
        <f aca="false">Q1659-R1659</f>
        <v>4638.865</v>
      </c>
      <c r="T1659" s="11" t="n">
        <f aca="false">IFERROR(S1659/Q1659,0)</f>
        <v>0.221051964448625</v>
      </c>
      <c r="U1659" s="13" t="n">
        <f aca="false">F1659-E1659</f>
        <v>19</v>
      </c>
      <c r="V1659" s="13" t="n">
        <f aca="false">G1659-F1659</f>
        <v>2</v>
      </c>
      <c r="W1659" s="13" t="n">
        <f aca="false">G1659-E1659</f>
        <v>21</v>
      </c>
      <c r="X1659" s="10" t="n">
        <f aca="false">YEAR(E1659)</f>
        <v>2018</v>
      </c>
      <c r="Y1659" s="0" t="str">
        <f aca="false">TEXT(E1659,"yyyy-mm")</f>
        <v>2018-12</v>
      </c>
      <c r="Z1659" s="0" t="str">
        <f aca="false">"Q"&amp;ROUNDUP(MONTH(E1659)/3,0)&amp;"-"&amp;YEAR(E1659)</f>
        <v>Q4-2018</v>
      </c>
    </row>
    <row r="1660" customFormat="false" ht="14.25" hidden="false" customHeight="false" outlineLevel="0" collapsed="false">
      <c r="A1660" s="0" t="s">
        <v>1702</v>
      </c>
      <c r="B1660" s="0" t="s">
        <v>41</v>
      </c>
      <c r="C1660" s="0" t="s">
        <v>39</v>
      </c>
      <c r="D1660" s="9" t="n">
        <v>43300</v>
      </c>
      <c r="E1660" s="9" t="n">
        <v>43448</v>
      </c>
      <c r="F1660" s="9" t="n">
        <v>43463</v>
      </c>
      <c r="G1660" s="9" t="n">
        <v>43469</v>
      </c>
      <c r="H1660" s="10" t="s">
        <v>36</v>
      </c>
      <c r="I1660" s="0" t="n">
        <v>23</v>
      </c>
      <c r="J1660" s="0" t="n">
        <v>24</v>
      </c>
      <c r="K1660" s="0" t="n">
        <v>123</v>
      </c>
      <c r="L1660" s="0" t="n">
        <v>30</v>
      </c>
      <c r="M1660" s="0" t="n">
        <v>5</v>
      </c>
      <c r="N1660" s="11" t="n">
        <v>0.2</v>
      </c>
      <c r="O1660" s="12" t="n">
        <v>2144</v>
      </c>
      <c r="P1660" s="12" t="n">
        <v>2680</v>
      </c>
      <c r="Q1660" s="12" t="n">
        <f aca="false">M1660*P1660*(1-N1660)</f>
        <v>10720</v>
      </c>
      <c r="R1660" s="12" t="n">
        <f aca="false">M1660*O1660</f>
        <v>10720</v>
      </c>
      <c r="S1660" s="12" t="n">
        <f aca="false">Q1660-R1660</f>
        <v>0</v>
      </c>
      <c r="T1660" s="11" t="n">
        <f aca="false">IFERROR(S1660/Q1660,0)</f>
        <v>0</v>
      </c>
      <c r="U1660" s="13" t="n">
        <f aca="false">F1660-E1660</f>
        <v>15</v>
      </c>
      <c r="V1660" s="13" t="n">
        <f aca="false">G1660-F1660</f>
        <v>6</v>
      </c>
      <c r="W1660" s="13" t="n">
        <f aca="false">G1660-E1660</f>
        <v>21</v>
      </c>
      <c r="X1660" s="10" t="n">
        <f aca="false">YEAR(E1660)</f>
        <v>2018</v>
      </c>
      <c r="Y1660" s="0" t="str">
        <f aca="false">TEXT(E1660,"yyyy-mm")</f>
        <v>2018-12</v>
      </c>
      <c r="Z1660" s="0" t="str">
        <f aca="false">"Q"&amp;ROUNDUP(MONTH(E1660)/3,0)&amp;"-"&amp;YEAR(E1660)</f>
        <v>Q4-2018</v>
      </c>
    </row>
    <row r="1661" customFormat="false" ht="14.25" hidden="false" customHeight="false" outlineLevel="0" collapsed="false">
      <c r="A1661" s="0" t="s">
        <v>1703</v>
      </c>
      <c r="B1661" s="0" t="s">
        <v>43</v>
      </c>
      <c r="C1661" s="0" t="s">
        <v>46</v>
      </c>
      <c r="D1661" s="9" t="n">
        <v>43300</v>
      </c>
      <c r="E1661" s="9" t="n">
        <v>43448</v>
      </c>
      <c r="F1661" s="9" t="n">
        <v>43452</v>
      </c>
      <c r="G1661" s="9" t="n">
        <v>43459</v>
      </c>
      <c r="H1661" s="10" t="s">
        <v>36</v>
      </c>
      <c r="I1661" s="0" t="n">
        <v>25</v>
      </c>
      <c r="J1661" s="0" t="n">
        <v>10</v>
      </c>
      <c r="K1661" s="0" t="n">
        <v>309</v>
      </c>
      <c r="L1661" s="0" t="n">
        <v>13</v>
      </c>
      <c r="M1661" s="0" t="n">
        <v>5</v>
      </c>
      <c r="N1661" s="11" t="n">
        <v>0.05</v>
      </c>
      <c r="O1661" s="12" t="n">
        <v>3871.6</v>
      </c>
      <c r="P1661" s="12" t="n">
        <v>5956.3</v>
      </c>
      <c r="Q1661" s="12" t="n">
        <f aca="false">M1661*P1661*(1-N1661)</f>
        <v>28292.425</v>
      </c>
      <c r="R1661" s="12" t="n">
        <f aca="false">M1661*O1661</f>
        <v>19358</v>
      </c>
      <c r="S1661" s="12" t="n">
        <f aca="false">Q1661-R1661</f>
        <v>8934.425</v>
      </c>
      <c r="T1661" s="11" t="n">
        <f aca="false">IFERROR(S1661/Q1661,0)</f>
        <v>0.315788590055465</v>
      </c>
      <c r="U1661" s="13" t="n">
        <f aca="false">F1661-E1661</f>
        <v>4</v>
      </c>
      <c r="V1661" s="13" t="n">
        <f aca="false">G1661-F1661</f>
        <v>7</v>
      </c>
      <c r="W1661" s="13" t="n">
        <f aca="false">G1661-E1661</f>
        <v>11</v>
      </c>
      <c r="X1661" s="10" t="n">
        <f aca="false">YEAR(E1661)</f>
        <v>2018</v>
      </c>
      <c r="Y1661" s="0" t="str">
        <f aca="false">TEXT(E1661,"yyyy-mm")</f>
        <v>2018-12</v>
      </c>
      <c r="Z1661" s="0" t="str">
        <f aca="false">"Q"&amp;ROUNDUP(MONTH(E1661)/3,0)&amp;"-"&amp;YEAR(E1661)</f>
        <v>Q4-2018</v>
      </c>
    </row>
    <row r="1662" customFormat="false" ht="14.25" hidden="false" customHeight="false" outlineLevel="0" collapsed="false">
      <c r="A1662" s="0" t="s">
        <v>1704</v>
      </c>
      <c r="B1662" s="0" t="s">
        <v>34</v>
      </c>
      <c r="C1662" s="0" t="s">
        <v>35</v>
      </c>
      <c r="D1662" s="9" t="n">
        <v>43300</v>
      </c>
      <c r="E1662" s="9" t="n">
        <v>43449</v>
      </c>
      <c r="F1662" s="9" t="n">
        <v>43468</v>
      </c>
      <c r="G1662" s="9" t="n">
        <v>43475</v>
      </c>
      <c r="H1662" s="10" t="s">
        <v>36</v>
      </c>
      <c r="I1662" s="0" t="n">
        <v>3</v>
      </c>
      <c r="J1662" s="0" t="n">
        <v>29</v>
      </c>
      <c r="K1662" s="0" t="n">
        <v>260</v>
      </c>
      <c r="L1662" s="0" t="n">
        <v>36</v>
      </c>
      <c r="M1662" s="0" t="n">
        <v>8</v>
      </c>
      <c r="N1662" s="11" t="n">
        <v>0.1</v>
      </c>
      <c r="O1662" s="12" t="n">
        <v>924.6</v>
      </c>
      <c r="P1662" s="12" t="n">
        <v>2010</v>
      </c>
      <c r="Q1662" s="12" t="n">
        <f aca="false">M1662*P1662*(1-N1662)</f>
        <v>14472</v>
      </c>
      <c r="R1662" s="12" t="n">
        <f aca="false">M1662*O1662</f>
        <v>7396.8</v>
      </c>
      <c r="S1662" s="12" t="n">
        <f aca="false">Q1662-R1662</f>
        <v>7075.2</v>
      </c>
      <c r="T1662" s="11" t="n">
        <f aca="false">IFERROR(S1662/Q1662,0)</f>
        <v>0.488888888888889</v>
      </c>
      <c r="U1662" s="13" t="n">
        <f aca="false">F1662-E1662</f>
        <v>19</v>
      </c>
      <c r="V1662" s="13" t="n">
        <f aca="false">G1662-F1662</f>
        <v>7</v>
      </c>
      <c r="W1662" s="13" t="n">
        <f aca="false">G1662-E1662</f>
        <v>26</v>
      </c>
      <c r="X1662" s="10" t="n">
        <f aca="false">YEAR(E1662)</f>
        <v>2018</v>
      </c>
      <c r="Y1662" s="0" t="str">
        <f aca="false">TEXT(E1662,"yyyy-mm")</f>
        <v>2018-12</v>
      </c>
      <c r="Z1662" s="0" t="str">
        <f aca="false">"Q"&amp;ROUNDUP(MONTH(E1662)/3,0)&amp;"-"&amp;YEAR(E1662)</f>
        <v>Q4-2018</v>
      </c>
    </row>
    <row r="1663" customFormat="false" ht="14.25" hidden="false" customHeight="false" outlineLevel="0" collapsed="false">
      <c r="A1663" s="0" t="s">
        <v>1705</v>
      </c>
      <c r="B1663" s="0" t="s">
        <v>38</v>
      </c>
      <c r="C1663" s="0" t="s">
        <v>46</v>
      </c>
      <c r="D1663" s="9" t="n">
        <v>43400</v>
      </c>
      <c r="E1663" s="9" t="n">
        <v>43449</v>
      </c>
      <c r="F1663" s="9" t="n">
        <v>43460</v>
      </c>
      <c r="G1663" s="9" t="n">
        <v>43461</v>
      </c>
      <c r="H1663" s="10" t="s">
        <v>36</v>
      </c>
      <c r="I1663" s="0" t="n">
        <v>20</v>
      </c>
      <c r="J1663" s="0" t="n">
        <v>12</v>
      </c>
      <c r="K1663" s="0" t="n">
        <v>325</v>
      </c>
      <c r="L1663" s="0" t="n">
        <v>7</v>
      </c>
      <c r="M1663" s="0" t="n">
        <v>6</v>
      </c>
      <c r="N1663" s="11" t="n">
        <v>0.075</v>
      </c>
      <c r="O1663" s="12" t="n">
        <v>963.53</v>
      </c>
      <c r="P1663" s="12" t="n">
        <v>1319.9</v>
      </c>
      <c r="Q1663" s="12" t="n">
        <f aca="false">M1663*P1663*(1-N1663)</f>
        <v>7325.445</v>
      </c>
      <c r="R1663" s="12" t="n">
        <f aca="false">M1663*O1663</f>
        <v>5781.18</v>
      </c>
      <c r="S1663" s="12" t="n">
        <f aca="false">Q1663-R1663</f>
        <v>1544.265</v>
      </c>
      <c r="T1663" s="11" t="n">
        <f aca="false">IFERROR(S1663/Q1663,0)</f>
        <v>0.210808353622203</v>
      </c>
      <c r="U1663" s="13" t="n">
        <f aca="false">F1663-E1663</f>
        <v>11</v>
      </c>
      <c r="V1663" s="13" t="n">
        <f aca="false">G1663-F1663</f>
        <v>1</v>
      </c>
      <c r="W1663" s="13" t="n">
        <f aca="false">G1663-E1663</f>
        <v>12</v>
      </c>
      <c r="X1663" s="10" t="n">
        <f aca="false">YEAR(E1663)</f>
        <v>2018</v>
      </c>
      <c r="Y1663" s="0" t="str">
        <f aca="false">TEXT(E1663,"yyyy-mm")</f>
        <v>2018-12</v>
      </c>
      <c r="Z1663" s="0" t="str">
        <f aca="false">"Q"&amp;ROUNDUP(MONTH(E1663)/3,0)&amp;"-"&amp;YEAR(E1663)</f>
        <v>Q4-2018</v>
      </c>
    </row>
    <row r="1664" customFormat="false" ht="14.25" hidden="false" customHeight="false" outlineLevel="0" collapsed="false">
      <c r="A1664" s="0" t="s">
        <v>1706</v>
      </c>
      <c r="B1664" s="0" t="s">
        <v>34</v>
      </c>
      <c r="C1664" s="0" t="s">
        <v>79</v>
      </c>
      <c r="D1664" s="9" t="n">
        <v>43300</v>
      </c>
      <c r="E1664" s="9" t="n">
        <v>43449</v>
      </c>
      <c r="F1664" s="9" t="n">
        <v>43451</v>
      </c>
      <c r="G1664" s="9" t="n">
        <v>43456</v>
      </c>
      <c r="H1664" s="10" t="s">
        <v>36</v>
      </c>
      <c r="I1664" s="0" t="n">
        <v>5</v>
      </c>
      <c r="J1664" s="0" t="n">
        <v>26</v>
      </c>
      <c r="K1664" s="0" t="n">
        <v>77</v>
      </c>
      <c r="L1664" s="0" t="n">
        <v>41</v>
      </c>
      <c r="M1664" s="0" t="n">
        <v>8</v>
      </c>
      <c r="N1664" s="11" t="n">
        <v>0.075</v>
      </c>
      <c r="O1664" s="12" t="n">
        <v>1065.3</v>
      </c>
      <c r="P1664" s="12" t="n">
        <v>1775.5</v>
      </c>
      <c r="Q1664" s="12" t="n">
        <f aca="false">M1664*P1664*(1-N1664)</f>
        <v>13138.7</v>
      </c>
      <c r="R1664" s="12" t="n">
        <f aca="false">M1664*O1664</f>
        <v>8522.4</v>
      </c>
      <c r="S1664" s="12" t="n">
        <f aca="false">Q1664-R1664</f>
        <v>4616.3</v>
      </c>
      <c r="T1664" s="11" t="n">
        <f aca="false">IFERROR(S1664/Q1664,0)</f>
        <v>0.351351351351351</v>
      </c>
      <c r="U1664" s="13" t="n">
        <f aca="false">F1664-E1664</f>
        <v>2</v>
      </c>
      <c r="V1664" s="13" t="n">
        <f aca="false">G1664-F1664</f>
        <v>5</v>
      </c>
      <c r="W1664" s="13" t="n">
        <f aca="false">G1664-E1664</f>
        <v>7</v>
      </c>
      <c r="X1664" s="10" t="n">
        <f aca="false">YEAR(E1664)</f>
        <v>2018</v>
      </c>
      <c r="Y1664" s="0" t="str">
        <f aca="false">TEXT(E1664,"yyyy-mm")</f>
        <v>2018-12</v>
      </c>
      <c r="Z1664" s="0" t="str">
        <f aca="false">"Q"&amp;ROUNDUP(MONTH(E1664)/3,0)&amp;"-"&amp;YEAR(E1664)</f>
        <v>Q4-2018</v>
      </c>
    </row>
    <row r="1665" customFormat="false" ht="14.25" hidden="false" customHeight="false" outlineLevel="0" collapsed="false">
      <c r="A1665" s="0" t="s">
        <v>1707</v>
      </c>
      <c r="B1665" s="0" t="s">
        <v>34</v>
      </c>
      <c r="C1665" s="0" t="s">
        <v>48</v>
      </c>
      <c r="D1665" s="9" t="n">
        <v>43300</v>
      </c>
      <c r="E1665" s="9" t="n">
        <v>43449</v>
      </c>
      <c r="F1665" s="9" t="n">
        <v>43469</v>
      </c>
      <c r="G1665" s="9" t="n">
        <v>43474</v>
      </c>
      <c r="H1665" s="10" t="s">
        <v>36</v>
      </c>
      <c r="I1665" s="0" t="n">
        <v>1</v>
      </c>
      <c r="J1665" s="0" t="n">
        <v>38</v>
      </c>
      <c r="K1665" s="0" t="n">
        <v>41</v>
      </c>
      <c r="L1665" s="0" t="n">
        <v>39</v>
      </c>
      <c r="M1665" s="0" t="n">
        <v>2</v>
      </c>
      <c r="N1665" s="11" t="n">
        <v>0.15</v>
      </c>
      <c r="O1665" s="12" t="n">
        <v>129.44</v>
      </c>
      <c r="P1665" s="12" t="n">
        <v>187.6</v>
      </c>
      <c r="Q1665" s="12" t="n">
        <f aca="false">M1665*P1665*(1-N1665)</f>
        <v>318.92</v>
      </c>
      <c r="R1665" s="12" t="n">
        <f aca="false">M1665*O1665</f>
        <v>258.88</v>
      </c>
      <c r="S1665" s="12" t="n">
        <f aca="false">Q1665-R1665</f>
        <v>60.04</v>
      </c>
      <c r="T1665" s="11" t="n">
        <f aca="false">IFERROR(S1665/Q1665,0)</f>
        <v>0.188260378778377</v>
      </c>
      <c r="U1665" s="13" t="n">
        <f aca="false">F1665-E1665</f>
        <v>20</v>
      </c>
      <c r="V1665" s="13" t="n">
        <f aca="false">G1665-F1665</f>
        <v>5</v>
      </c>
      <c r="W1665" s="13" t="n">
        <f aca="false">G1665-E1665</f>
        <v>25</v>
      </c>
      <c r="X1665" s="10" t="n">
        <f aca="false">YEAR(E1665)</f>
        <v>2018</v>
      </c>
      <c r="Y1665" s="0" t="str">
        <f aca="false">TEXT(E1665,"yyyy-mm")</f>
        <v>2018-12</v>
      </c>
      <c r="Z1665" s="0" t="str">
        <f aca="false">"Q"&amp;ROUNDUP(MONTH(E1665)/3,0)&amp;"-"&amp;YEAR(E1665)</f>
        <v>Q4-2018</v>
      </c>
    </row>
    <row r="1666" customFormat="false" ht="14.25" hidden="false" customHeight="false" outlineLevel="0" collapsed="false">
      <c r="A1666" s="0" t="s">
        <v>1708</v>
      </c>
      <c r="B1666" s="0" t="s">
        <v>34</v>
      </c>
      <c r="C1666" s="0" t="s">
        <v>39</v>
      </c>
      <c r="D1666" s="9" t="n">
        <v>43300</v>
      </c>
      <c r="E1666" s="9" t="n">
        <v>43449</v>
      </c>
      <c r="F1666" s="9" t="n">
        <v>43461</v>
      </c>
      <c r="G1666" s="9" t="n">
        <v>43463</v>
      </c>
      <c r="H1666" s="10" t="s">
        <v>36</v>
      </c>
      <c r="I1666" s="0" t="n">
        <v>6</v>
      </c>
      <c r="J1666" s="0" t="n">
        <v>3</v>
      </c>
      <c r="K1666" s="0" t="n">
        <v>173</v>
      </c>
      <c r="L1666" s="0" t="n">
        <v>19</v>
      </c>
      <c r="M1666" s="0" t="n">
        <v>5</v>
      </c>
      <c r="N1666" s="11" t="n">
        <v>0.05</v>
      </c>
      <c r="O1666" s="12" t="n">
        <v>899.81</v>
      </c>
      <c r="P1666" s="12" t="n">
        <v>1139</v>
      </c>
      <c r="Q1666" s="12" t="n">
        <f aca="false">M1666*P1666*(1-N1666)</f>
        <v>5410.25</v>
      </c>
      <c r="R1666" s="12" t="n">
        <f aca="false">M1666*O1666</f>
        <v>4499.05</v>
      </c>
      <c r="S1666" s="12" t="n">
        <f aca="false">Q1666-R1666</f>
        <v>911.200000000001</v>
      </c>
      <c r="T1666" s="11" t="n">
        <f aca="false">IFERROR(S1666/Q1666,0)</f>
        <v>0.168421052631579</v>
      </c>
      <c r="U1666" s="13" t="n">
        <f aca="false">F1666-E1666</f>
        <v>12</v>
      </c>
      <c r="V1666" s="13" t="n">
        <f aca="false">G1666-F1666</f>
        <v>2</v>
      </c>
      <c r="W1666" s="13" t="n">
        <f aca="false">G1666-E1666</f>
        <v>14</v>
      </c>
      <c r="X1666" s="10" t="n">
        <f aca="false">YEAR(E1666)</f>
        <v>2018</v>
      </c>
      <c r="Y1666" s="0" t="str">
        <f aca="false">TEXT(E1666,"yyyy-mm")</f>
        <v>2018-12</v>
      </c>
      <c r="Z1666" s="0" t="str">
        <f aca="false">"Q"&amp;ROUNDUP(MONTH(E1666)/3,0)&amp;"-"&amp;YEAR(E1666)</f>
        <v>Q4-2018</v>
      </c>
    </row>
    <row r="1667" customFormat="false" ht="14.25" hidden="false" customHeight="false" outlineLevel="0" collapsed="false">
      <c r="A1667" s="0" t="s">
        <v>1709</v>
      </c>
      <c r="B1667" s="0" t="s">
        <v>34</v>
      </c>
      <c r="C1667" s="0" t="s">
        <v>48</v>
      </c>
      <c r="D1667" s="9" t="n">
        <v>43400</v>
      </c>
      <c r="E1667" s="9" t="n">
        <v>43449</v>
      </c>
      <c r="F1667" s="9" t="n">
        <v>43452</v>
      </c>
      <c r="G1667" s="9" t="n">
        <v>43457</v>
      </c>
      <c r="H1667" s="10" t="s">
        <v>36</v>
      </c>
      <c r="I1667" s="0" t="n">
        <v>9</v>
      </c>
      <c r="J1667" s="0" t="n">
        <v>28</v>
      </c>
      <c r="K1667" s="0" t="n">
        <v>46</v>
      </c>
      <c r="L1667" s="0" t="n">
        <v>27</v>
      </c>
      <c r="M1667" s="0" t="n">
        <v>5</v>
      </c>
      <c r="N1667" s="11" t="n">
        <v>0.15</v>
      </c>
      <c r="O1667" s="12" t="n">
        <v>824.1</v>
      </c>
      <c r="P1667" s="12" t="n">
        <v>1005</v>
      </c>
      <c r="Q1667" s="12" t="n">
        <f aca="false">M1667*P1667*(1-N1667)</f>
        <v>4271.25</v>
      </c>
      <c r="R1667" s="12" t="n">
        <f aca="false">M1667*O1667</f>
        <v>4120.5</v>
      </c>
      <c r="S1667" s="12" t="n">
        <f aca="false">Q1667-R1667</f>
        <v>150.75</v>
      </c>
      <c r="T1667" s="11" t="n">
        <f aca="false">IFERROR(S1667/Q1667,0)</f>
        <v>0.0352941176470588</v>
      </c>
      <c r="U1667" s="13" t="n">
        <f aca="false">F1667-E1667</f>
        <v>3</v>
      </c>
      <c r="V1667" s="13" t="n">
        <f aca="false">G1667-F1667</f>
        <v>5</v>
      </c>
      <c r="W1667" s="13" t="n">
        <f aca="false">G1667-E1667</f>
        <v>8</v>
      </c>
      <c r="X1667" s="10" t="n">
        <f aca="false">YEAR(E1667)</f>
        <v>2018</v>
      </c>
      <c r="Y1667" s="0" t="str">
        <f aca="false">TEXT(E1667,"yyyy-mm")</f>
        <v>2018-12</v>
      </c>
      <c r="Z1667" s="0" t="str">
        <f aca="false">"Q"&amp;ROUNDUP(MONTH(E1667)/3,0)&amp;"-"&amp;YEAR(E1667)</f>
        <v>Q4-2018</v>
      </c>
    </row>
    <row r="1668" customFormat="false" ht="14.25" hidden="false" customHeight="false" outlineLevel="0" collapsed="false">
      <c r="A1668" s="0" t="s">
        <v>1710</v>
      </c>
      <c r="B1668" s="0" t="s">
        <v>41</v>
      </c>
      <c r="C1668" s="0" t="s">
        <v>79</v>
      </c>
      <c r="D1668" s="9" t="n">
        <v>43300</v>
      </c>
      <c r="E1668" s="9" t="n">
        <v>43449</v>
      </c>
      <c r="F1668" s="9" t="n">
        <v>43459</v>
      </c>
      <c r="G1668" s="9" t="n">
        <v>43463</v>
      </c>
      <c r="H1668" s="10" t="s">
        <v>36</v>
      </c>
      <c r="I1668" s="0" t="n">
        <v>25</v>
      </c>
      <c r="J1668" s="0" t="n">
        <v>23</v>
      </c>
      <c r="K1668" s="0" t="n">
        <v>58</v>
      </c>
      <c r="L1668" s="0" t="n">
        <v>44</v>
      </c>
      <c r="M1668" s="0" t="n">
        <v>5</v>
      </c>
      <c r="N1668" s="11" t="n">
        <v>0.2</v>
      </c>
      <c r="O1668" s="12" t="n">
        <v>1097.19</v>
      </c>
      <c r="P1668" s="12" t="n">
        <v>2385.2</v>
      </c>
      <c r="Q1668" s="12" t="n">
        <f aca="false">M1668*P1668*(1-N1668)</f>
        <v>9540.8</v>
      </c>
      <c r="R1668" s="12" t="n">
        <f aca="false">M1668*O1668</f>
        <v>5485.95</v>
      </c>
      <c r="S1668" s="12" t="n">
        <f aca="false">Q1668-R1668</f>
        <v>4054.85</v>
      </c>
      <c r="T1668" s="11" t="n">
        <f aca="false">IFERROR(S1668/Q1668,0)</f>
        <v>0.425001048130136</v>
      </c>
      <c r="U1668" s="13" t="n">
        <f aca="false">F1668-E1668</f>
        <v>10</v>
      </c>
      <c r="V1668" s="13" t="n">
        <f aca="false">G1668-F1668</f>
        <v>4</v>
      </c>
      <c r="W1668" s="13" t="n">
        <f aca="false">G1668-E1668</f>
        <v>14</v>
      </c>
      <c r="X1668" s="10" t="n">
        <f aca="false">YEAR(E1668)</f>
        <v>2018</v>
      </c>
      <c r="Y1668" s="0" t="str">
        <f aca="false">TEXT(E1668,"yyyy-mm")</f>
        <v>2018-12</v>
      </c>
      <c r="Z1668" s="0" t="str">
        <f aca="false">"Q"&amp;ROUNDUP(MONTH(E1668)/3,0)&amp;"-"&amp;YEAR(E1668)</f>
        <v>Q4-2018</v>
      </c>
    </row>
    <row r="1669" customFormat="false" ht="14.25" hidden="false" customHeight="false" outlineLevel="0" collapsed="false">
      <c r="A1669" s="0" t="s">
        <v>1711</v>
      </c>
      <c r="B1669" s="0" t="s">
        <v>38</v>
      </c>
      <c r="C1669" s="0" t="s">
        <v>39</v>
      </c>
      <c r="D1669" s="9" t="n">
        <v>43400</v>
      </c>
      <c r="E1669" s="9" t="n">
        <v>43449</v>
      </c>
      <c r="F1669" s="9" t="n">
        <v>43472</v>
      </c>
      <c r="G1669" s="9" t="n">
        <v>43478</v>
      </c>
      <c r="H1669" s="10" t="s">
        <v>36</v>
      </c>
      <c r="I1669" s="0" t="n">
        <v>17</v>
      </c>
      <c r="J1669" s="0" t="n">
        <v>26</v>
      </c>
      <c r="K1669" s="0" t="n">
        <v>184</v>
      </c>
      <c r="L1669" s="0" t="n">
        <v>1</v>
      </c>
      <c r="M1669" s="0" t="n">
        <v>6</v>
      </c>
      <c r="N1669" s="11" t="n">
        <v>0.05</v>
      </c>
      <c r="O1669" s="12" t="n">
        <v>911.74</v>
      </c>
      <c r="P1669" s="12" t="n">
        <v>1085.4</v>
      </c>
      <c r="Q1669" s="12" t="n">
        <f aca="false">M1669*P1669*(1-N1669)</f>
        <v>6186.78</v>
      </c>
      <c r="R1669" s="12" t="n">
        <f aca="false">M1669*O1669</f>
        <v>5470.44</v>
      </c>
      <c r="S1669" s="12" t="n">
        <f aca="false">Q1669-R1669</f>
        <v>716.34</v>
      </c>
      <c r="T1669" s="11" t="n">
        <f aca="false">IFERROR(S1669/Q1669,0)</f>
        <v>0.115785594444929</v>
      </c>
      <c r="U1669" s="13" t="n">
        <f aca="false">F1669-E1669</f>
        <v>23</v>
      </c>
      <c r="V1669" s="13" t="n">
        <f aca="false">G1669-F1669</f>
        <v>6</v>
      </c>
      <c r="W1669" s="13" t="n">
        <f aca="false">G1669-E1669</f>
        <v>29</v>
      </c>
      <c r="X1669" s="10" t="n">
        <f aca="false">YEAR(E1669)</f>
        <v>2018</v>
      </c>
      <c r="Y1669" s="0" t="str">
        <f aca="false">TEXT(E1669,"yyyy-mm")</f>
        <v>2018-12</v>
      </c>
      <c r="Z1669" s="0" t="str">
        <f aca="false">"Q"&amp;ROUNDUP(MONTH(E1669)/3,0)&amp;"-"&amp;YEAR(E1669)</f>
        <v>Q4-2018</v>
      </c>
    </row>
    <row r="1670" customFormat="false" ht="14.25" hidden="false" customHeight="false" outlineLevel="0" collapsed="false">
      <c r="A1670" s="0" t="s">
        <v>1712</v>
      </c>
      <c r="B1670" s="0" t="s">
        <v>38</v>
      </c>
      <c r="C1670" s="0" t="s">
        <v>46</v>
      </c>
      <c r="D1670" s="9" t="n">
        <v>43400</v>
      </c>
      <c r="E1670" s="9" t="n">
        <v>43449</v>
      </c>
      <c r="F1670" s="9" t="n">
        <v>43454</v>
      </c>
      <c r="G1670" s="9" t="n">
        <v>43457</v>
      </c>
      <c r="H1670" s="10" t="s">
        <v>36</v>
      </c>
      <c r="I1670" s="0" t="n">
        <v>16</v>
      </c>
      <c r="J1670" s="0" t="n">
        <v>13</v>
      </c>
      <c r="K1670" s="0" t="n">
        <v>307</v>
      </c>
      <c r="L1670" s="0" t="n">
        <v>4</v>
      </c>
      <c r="M1670" s="0" t="n">
        <v>5</v>
      </c>
      <c r="N1670" s="11" t="n">
        <v>0.2</v>
      </c>
      <c r="O1670" s="12" t="n">
        <v>1519.56</v>
      </c>
      <c r="P1670" s="12" t="n">
        <v>1809</v>
      </c>
      <c r="Q1670" s="12" t="n">
        <f aca="false">M1670*P1670*(1-N1670)</f>
        <v>7236</v>
      </c>
      <c r="R1670" s="12" t="n">
        <f aca="false">M1670*O1670</f>
        <v>7597.8</v>
      </c>
      <c r="S1670" s="12" t="n">
        <f aca="false">Q1670-R1670</f>
        <v>-361.799999999999</v>
      </c>
      <c r="T1670" s="11" t="n">
        <f aca="false">IFERROR(S1670/Q1670,0)</f>
        <v>-0.0499999999999999</v>
      </c>
      <c r="U1670" s="13" t="n">
        <f aca="false">F1670-E1670</f>
        <v>5</v>
      </c>
      <c r="V1670" s="13" t="n">
        <f aca="false">G1670-F1670</f>
        <v>3</v>
      </c>
      <c r="W1670" s="13" t="n">
        <f aca="false">G1670-E1670</f>
        <v>8</v>
      </c>
      <c r="X1670" s="10" t="n">
        <f aca="false">YEAR(E1670)</f>
        <v>2018</v>
      </c>
      <c r="Y1670" s="0" t="str">
        <f aca="false">TEXT(E1670,"yyyy-mm")</f>
        <v>2018-12</v>
      </c>
      <c r="Z1670" s="0" t="str">
        <f aca="false">"Q"&amp;ROUNDUP(MONTH(E1670)/3,0)&amp;"-"&amp;YEAR(E1670)</f>
        <v>Q4-2018</v>
      </c>
    </row>
    <row r="1671" customFormat="false" ht="14.25" hidden="false" customHeight="false" outlineLevel="0" collapsed="false">
      <c r="A1671" s="0" t="s">
        <v>1713</v>
      </c>
      <c r="B1671" s="0" t="s">
        <v>43</v>
      </c>
      <c r="C1671" s="0" t="s">
        <v>35</v>
      </c>
      <c r="D1671" s="9" t="n">
        <v>43300</v>
      </c>
      <c r="E1671" s="9" t="n">
        <v>43449</v>
      </c>
      <c r="F1671" s="9" t="n">
        <v>43463</v>
      </c>
      <c r="G1671" s="9" t="n">
        <v>43470</v>
      </c>
      <c r="H1671" s="10" t="s">
        <v>36</v>
      </c>
      <c r="I1671" s="0" t="n">
        <v>26</v>
      </c>
      <c r="J1671" s="0" t="n">
        <v>33</v>
      </c>
      <c r="K1671" s="0" t="n">
        <v>250</v>
      </c>
      <c r="L1671" s="0" t="n">
        <v>2</v>
      </c>
      <c r="M1671" s="0" t="n">
        <v>4</v>
      </c>
      <c r="N1671" s="11" t="n">
        <v>0.05</v>
      </c>
      <c r="O1671" s="12" t="n">
        <v>646.42</v>
      </c>
      <c r="P1671" s="12" t="n">
        <v>897.8</v>
      </c>
      <c r="Q1671" s="12" t="n">
        <f aca="false">M1671*P1671*(1-N1671)</f>
        <v>3411.64</v>
      </c>
      <c r="R1671" s="12" t="n">
        <f aca="false">M1671*O1671</f>
        <v>2585.68</v>
      </c>
      <c r="S1671" s="12" t="n">
        <f aca="false">Q1671-R1671</f>
        <v>825.96</v>
      </c>
      <c r="T1671" s="11" t="n">
        <f aca="false">IFERROR(S1671/Q1671,0)</f>
        <v>0.242100573331301</v>
      </c>
      <c r="U1671" s="13" t="n">
        <f aca="false">F1671-E1671</f>
        <v>14</v>
      </c>
      <c r="V1671" s="13" t="n">
        <f aca="false">G1671-F1671</f>
        <v>7</v>
      </c>
      <c r="W1671" s="13" t="n">
        <f aca="false">G1671-E1671</f>
        <v>21</v>
      </c>
      <c r="X1671" s="10" t="n">
        <f aca="false">YEAR(E1671)</f>
        <v>2018</v>
      </c>
      <c r="Y1671" s="0" t="str">
        <f aca="false">TEXT(E1671,"yyyy-mm")</f>
        <v>2018-12</v>
      </c>
      <c r="Z1671" s="0" t="str">
        <f aca="false">"Q"&amp;ROUNDUP(MONTH(E1671)/3,0)&amp;"-"&amp;YEAR(E1671)</f>
        <v>Q4-2018</v>
      </c>
    </row>
    <row r="1672" customFormat="false" ht="14.25" hidden="false" customHeight="false" outlineLevel="0" collapsed="false">
      <c r="A1672" s="0" t="s">
        <v>1714</v>
      </c>
      <c r="B1672" s="0" t="s">
        <v>34</v>
      </c>
      <c r="C1672" s="0" t="s">
        <v>46</v>
      </c>
      <c r="D1672" s="9" t="n">
        <v>43400</v>
      </c>
      <c r="E1672" s="9" t="n">
        <v>43449</v>
      </c>
      <c r="F1672" s="9" t="n">
        <v>43459</v>
      </c>
      <c r="G1672" s="9" t="n">
        <v>43460</v>
      </c>
      <c r="H1672" s="10" t="s">
        <v>36</v>
      </c>
      <c r="I1672" s="0" t="n">
        <v>3</v>
      </c>
      <c r="J1672" s="0" t="n">
        <v>17</v>
      </c>
      <c r="K1672" s="0" t="n">
        <v>284</v>
      </c>
      <c r="L1672" s="0" t="n">
        <v>14</v>
      </c>
      <c r="M1672" s="0" t="n">
        <v>3</v>
      </c>
      <c r="N1672" s="11" t="n">
        <v>0.2</v>
      </c>
      <c r="O1672" s="12" t="n">
        <v>847.42</v>
      </c>
      <c r="P1672" s="12" t="n">
        <v>1246.2</v>
      </c>
      <c r="Q1672" s="12" t="n">
        <f aca="false">M1672*P1672*(1-N1672)</f>
        <v>2990.88</v>
      </c>
      <c r="R1672" s="12" t="n">
        <f aca="false">M1672*O1672</f>
        <v>2542.26</v>
      </c>
      <c r="S1672" s="12" t="n">
        <f aca="false">Q1672-R1672</f>
        <v>448.620000000001</v>
      </c>
      <c r="T1672" s="11" t="n">
        <f aca="false">IFERROR(S1672/Q1672,0)</f>
        <v>0.149995987802921</v>
      </c>
      <c r="U1672" s="13" t="n">
        <f aca="false">F1672-E1672</f>
        <v>10</v>
      </c>
      <c r="V1672" s="13" t="n">
        <f aca="false">G1672-F1672</f>
        <v>1</v>
      </c>
      <c r="W1672" s="13" t="n">
        <f aca="false">G1672-E1672</f>
        <v>11</v>
      </c>
      <c r="X1672" s="10" t="n">
        <f aca="false">YEAR(E1672)</f>
        <v>2018</v>
      </c>
      <c r="Y1672" s="0" t="str">
        <f aca="false">TEXT(E1672,"yyyy-mm")</f>
        <v>2018-12</v>
      </c>
      <c r="Z1672" s="0" t="str">
        <f aca="false">"Q"&amp;ROUNDUP(MONTH(E1672)/3,0)&amp;"-"&amp;YEAR(E1672)</f>
        <v>Q4-2018</v>
      </c>
    </row>
    <row r="1673" customFormat="false" ht="14.25" hidden="false" customHeight="false" outlineLevel="0" collapsed="false">
      <c r="A1673" s="0" t="s">
        <v>1715</v>
      </c>
      <c r="B1673" s="0" t="s">
        <v>34</v>
      </c>
      <c r="C1673" s="0" t="s">
        <v>48</v>
      </c>
      <c r="D1673" s="9" t="n">
        <v>43300</v>
      </c>
      <c r="E1673" s="9" t="n">
        <v>43449</v>
      </c>
      <c r="F1673" s="9" t="n">
        <v>43466</v>
      </c>
      <c r="G1673" s="9" t="n">
        <v>43476</v>
      </c>
      <c r="H1673" s="10" t="s">
        <v>36</v>
      </c>
      <c r="I1673" s="0" t="n">
        <v>4</v>
      </c>
      <c r="J1673" s="0" t="n">
        <v>32</v>
      </c>
      <c r="K1673" s="0" t="n">
        <v>20</v>
      </c>
      <c r="L1673" s="0" t="n">
        <v>40</v>
      </c>
      <c r="M1673" s="0" t="n">
        <v>1</v>
      </c>
      <c r="N1673" s="11" t="n">
        <v>0.3</v>
      </c>
      <c r="O1673" s="12" t="n">
        <v>503.51</v>
      </c>
      <c r="P1673" s="12" t="n">
        <v>1118.9</v>
      </c>
      <c r="Q1673" s="12" t="n">
        <f aca="false">M1673*P1673*(1-N1673)</f>
        <v>783.23</v>
      </c>
      <c r="R1673" s="12" t="n">
        <f aca="false">M1673*O1673</f>
        <v>503.51</v>
      </c>
      <c r="S1673" s="12" t="n">
        <f aca="false">Q1673-R1673</f>
        <v>279.72</v>
      </c>
      <c r="T1673" s="11" t="n">
        <f aca="false">IFERROR(S1673/Q1673,0)</f>
        <v>0.357136473322013</v>
      </c>
      <c r="U1673" s="13" t="n">
        <f aca="false">F1673-E1673</f>
        <v>17</v>
      </c>
      <c r="V1673" s="13" t="n">
        <f aca="false">G1673-F1673</f>
        <v>10</v>
      </c>
      <c r="W1673" s="13" t="n">
        <f aca="false">G1673-E1673</f>
        <v>27</v>
      </c>
      <c r="X1673" s="10" t="n">
        <f aca="false">YEAR(E1673)</f>
        <v>2018</v>
      </c>
      <c r="Y1673" s="0" t="str">
        <f aca="false">TEXT(E1673,"yyyy-mm")</f>
        <v>2018-12</v>
      </c>
      <c r="Z1673" s="0" t="str">
        <f aca="false">"Q"&amp;ROUNDUP(MONTH(E1673)/3,0)&amp;"-"&amp;YEAR(E1673)</f>
        <v>Q4-2018</v>
      </c>
    </row>
    <row r="1674" customFormat="false" ht="14.25" hidden="false" customHeight="false" outlineLevel="0" collapsed="false">
      <c r="A1674" s="0" t="s">
        <v>1716</v>
      </c>
      <c r="B1674" s="0" t="s">
        <v>38</v>
      </c>
      <c r="C1674" s="0" t="s">
        <v>79</v>
      </c>
      <c r="D1674" s="9" t="n">
        <v>43300</v>
      </c>
      <c r="E1674" s="9" t="n">
        <v>43449</v>
      </c>
      <c r="F1674" s="9" t="n">
        <v>43457</v>
      </c>
      <c r="G1674" s="9" t="n">
        <v>43465</v>
      </c>
      <c r="H1674" s="10" t="s">
        <v>36</v>
      </c>
      <c r="I1674" s="0" t="n">
        <v>19</v>
      </c>
      <c r="J1674" s="0" t="n">
        <v>42</v>
      </c>
      <c r="K1674" s="0" t="n">
        <v>85</v>
      </c>
      <c r="L1674" s="0" t="n">
        <v>5</v>
      </c>
      <c r="M1674" s="0" t="n">
        <v>3</v>
      </c>
      <c r="N1674" s="11" t="n">
        <v>0.05</v>
      </c>
      <c r="O1674" s="12" t="n">
        <v>835.09</v>
      </c>
      <c r="P1674" s="12" t="n">
        <v>1018.4</v>
      </c>
      <c r="Q1674" s="12" t="n">
        <f aca="false">M1674*P1674*(1-N1674)</f>
        <v>2902.44</v>
      </c>
      <c r="R1674" s="12" t="n">
        <f aca="false">M1674*O1674</f>
        <v>2505.27</v>
      </c>
      <c r="S1674" s="12" t="n">
        <f aca="false">Q1674-R1674</f>
        <v>397.17</v>
      </c>
      <c r="T1674" s="11" t="n">
        <f aca="false">IFERROR(S1674/Q1674,0)</f>
        <v>0.136840038036962</v>
      </c>
      <c r="U1674" s="13" t="n">
        <f aca="false">F1674-E1674</f>
        <v>8</v>
      </c>
      <c r="V1674" s="13" t="n">
        <f aca="false">G1674-F1674</f>
        <v>8</v>
      </c>
      <c r="W1674" s="13" t="n">
        <f aca="false">G1674-E1674</f>
        <v>16</v>
      </c>
      <c r="X1674" s="10" t="n">
        <f aca="false">YEAR(E1674)</f>
        <v>2018</v>
      </c>
      <c r="Y1674" s="0" t="str">
        <f aca="false">TEXT(E1674,"yyyy-mm")</f>
        <v>2018-12</v>
      </c>
      <c r="Z1674" s="0" t="str">
        <f aca="false">"Q"&amp;ROUNDUP(MONTH(E1674)/3,0)&amp;"-"&amp;YEAR(E1674)</f>
        <v>Q4-2018</v>
      </c>
    </row>
    <row r="1675" customFormat="false" ht="14.25" hidden="false" customHeight="false" outlineLevel="0" collapsed="false">
      <c r="A1675" s="0" t="s">
        <v>1717</v>
      </c>
      <c r="B1675" s="0" t="s">
        <v>41</v>
      </c>
      <c r="C1675" s="0" t="s">
        <v>35</v>
      </c>
      <c r="D1675" s="9" t="n">
        <v>43300</v>
      </c>
      <c r="E1675" s="9" t="n">
        <v>43449</v>
      </c>
      <c r="F1675" s="9" t="n">
        <v>43460</v>
      </c>
      <c r="G1675" s="9" t="n">
        <v>43463</v>
      </c>
      <c r="H1675" s="10" t="s">
        <v>36</v>
      </c>
      <c r="I1675" s="0" t="n">
        <v>23</v>
      </c>
      <c r="J1675" s="0" t="n">
        <v>17</v>
      </c>
      <c r="K1675" s="0" t="n">
        <v>219</v>
      </c>
      <c r="L1675" s="0" t="n">
        <v>33</v>
      </c>
      <c r="M1675" s="0" t="n">
        <v>1</v>
      </c>
      <c r="N1675" s="11" t="n">
        <v>0.075</v>
      </c>
      <c r="O1675" s="12" t="n">
        <v>3982.21</v>
      </c>
      <c r="P1675" s="12" t="n">
        <v>5105.4</v>
      </c>
      <c r="Q1675" s="12" t="n">
        <f aca="false">M1675*P1675*(1-N1675)</f>
        <v>4722.495</v>
      </c>
      <c r="R1675" s="12" t="n">
        <f aca="false">M1675*O1675</f>
        <v>3982.21</v>
      </c>
      <c r="S1675" s="12" t="n">
        <f aca="false">Q1675-R1675</f>
        <v>740.285</v>
      </c>
      <c r="T1675" s="11" t="n">
        <f aca="false">IFERROR(S1675/Q1675,0)</f>
        <v>0.156757180261705</v>
      </c>
      <c r="U1675" s="13" t="n">
        <f aca="false">F1675-E1675</f>
        <v>11</v>
      </c>
      <c r="V1675" s="13" t="n">
        <f aca="false">G1675-F1675</f>
        <v>3</v>
      </c>
      <c r="W1675" s="13" t="n">
        <f aca="false">G1675-E1675</f>
        <v>14</v>
      </c>
      <c r="X1675" s="10" t="n">
        <f aca="false">YEAR(E1675)</f>
        <v>2018</v>
      </c>
      <c r="Y1675" s="0" t="str">
        <f aca="false">TEXT(E1675,"yyyy-mm")</f>
        <v>2018-12</v>
      </c>
      <c r="Z1675" s="0" t="str">
        <f aca="false">"Q"&amp;ROUNDUP(MONTH(E1675)/3,0)&amp;"-"&amp;YEAR(E1675)</f>
        <v>Q4-2018</v>
      </c>
    </row>
    <row r="1676" customFormat="false" ht="14.25" hidden="false" customHeight="false" outlineLevel="0" collapsed="false">
      <c r="A1676" s="0" t="s">
        <v>1718</v>
      </c>
      <c r="B1676" s="0" t="s">
        <v>34</v>
      </c>
      <c r="C1676" s="0" t="s">
        <v>58</v>
      </c>
      <c r="D1676" s="9" t="n">
        <v>43300</v>
      </c>
      <c r="E1676" s="9" t="n">
        <v>43450</v>
      </c>
      <c r="F1676" s="9" t="n">
        <v>43478</v>
      </c>
      <c r="G1676" s="9" t="n">
        <v>43486</v>
      </c>
      <c r="H1676" s="10" t="s">
        <v>36</v>
      </c>
      <c r="I1676" s="0" t="n">
        <v>9</v>
      </c>
      <c r="J1676" s="0" t="n">
        <v>13</v>
      </c>
      <c r="K1676" s="0" t="n">
        <v>363</v>
      </c>
      <c r="L1676" s="0" t="n">
        <v>16</v>
      </c>
      <c r="M1676" s="0" t="n">
        <v>8</v>
      </c>
      <c r="N1676" s="11" t="n">
        <v>0.075</v>
      </c>
      <c r="O1676" s="12" t="n">
        <v>753.42</v>
      </c>
      <c r="P1676" s="12" t="n">
        <v>1159.1</v>
      </c>
      <c r="Q1676" s="12" t="n">
        <f aca="false">M1676*P1676*(1-N1676)</f>
        <v>8577.34</v>
      </c>
      <c r="R1676" s="12" t="n">
        <f aca="false">M1676*O1676</f>
        <v>6027.36</v>
      </c>
      <c r="S1676" s="12" t="n">
        <f aca="false">Q1676-R1676</f>
        <v>2549.98</v>
      </c>
      <c r="T1676" s="11" t="n">
        <f aca="false">IFERROR(S1676/Q1676,0)</f>
        <v>0.297292633846857</v>
      </c>
      <c r="U1676" s="13" t="n">
        <f aca="false">F1676-E1676</f>
        <v>28</v>
      </c>
      <c r="V1676" s="13" t="n">
        <f aca="false">G1676-F1676</f>
        <v>8</v>
      </c>
      <c r="W1676" s="13" t="n">
        <f aca="false">G1676-E1676</f>
        <v>36</v>
      </c>
      <c r="X1676" s="10" t="n">
        <f aca="false">YEAR(E1676)</f>
        <v>2018</v>
      </c>
      <c r="Y1676" s="0" t="str">
        <f aca="false">TEXT(E1676,"yyyy-mm")</f>
        <v>2018-12</v>
      </c>
      <c r="Z1676" s="0" t="str">
        <f aca="false">"Q"&amp;ROUNDUP(MONTH(E1676)/3,0)&amp;"-"&amp;YEAR(E1676)</f>
        <v>Q4-2018</v>
      </c>
    </row>
    <row r="1677" customFormat="false" ht="14.25" hidden="false" customHeight="false" outlineLevel="0" collapsed="false">
      <c r="A1677" s="0" t="s">
        <v>1719</v>
      </c>
      <c r="B1677" s="0" t="s">
        <v>34</v>
      </c>
      <c r="C1677" s="0" t="s">
        <v>46</v>
      </c>
      <c r="D1677" s="9" t="n">
        <v>43300</v>
      </c>
      <c r="E1677" s="9" t="n">
        <v>43450</v>
      </c>
      <c r="F1677" s="9" t="n">
        <v>43473</v>
      </c>
      <c r="G1677" s="9" t="n">
        <v>43475</v>
      </c>
      <c r="H1677" s="10" t="s">
        <v>36</v>
      </c>
      <c r="I1677" s="0" t="n">
        <v>8</v>
      </c>
      <c r="J1677" s="0" t="n">
        <v>7</v>
      </c>
      <c r="K1677" s="0" t="n">
        <v>287</v>
      </c>
      <c r="L1677" s="0" t="n">
        <v>36</v>
      </c>
      <c r="M1677" s="0" t="n">
        <v>3</v>
      </c>
      <c r="N1677" s="11" t="n">
        <v>0.075</v>
      </c>
      <c r="O1677" s="12" t="n">
        <v>1379.66</v>
      </c>
      <c r="P1677" s="12" t="n">
        <v>1916.2</v>
      </c>
      <c r="Q1677" s="12" t="n">
        <f aca="false">M1677*P1677*(1-N1677)</f>
        <v>5317.455</v>
      </c>
      <c r="R1677" s="12" t="n">
        <f aca="false">M1677*O1677</f>
        <v>4138.98</v>
      </c>
      <c r="S1677" s="12" t="n">
        <f aca="false">Q1677-R1677</f>
        <v>1178.475</v>
      </c>
      <c r="T1677" s="11" t="n">
        <f aca="false">IFERROR(S1677/Q1677,0)</f>
        <v>0.221623878340296</v>
      </c>
      <c r="U1677" s="13" t="n">
        <f aca="false">F1677-E1677</f>
        <v>23</v>
      </c>
      <c r="V1677" s="13" t="n">
        <f aca="false">G1677-F1677</f>
        <v>2</v>
      </c>
      <c r="W1677" s="13" t="n">
        <f aca="false">G1677-E1677</f>
        <v>25</v>
      </c>
      <c r="X1677" s="10" t="n">
        <f aca="false">YEAR(E1677)</f>
        <v>2018</v>
      </c>
      <c r="Y1677" s="0" t="str">
        <f aca="false">TEXT(E1677,"yyyy-mm")</f>
        <v>2018-12</v>
      </c>
      <c r="Z1677" s="0" t="str">
        <f aca="false">"Q"&amp;ROUNDUP(MONTH(E1677)/3,0)&amp;"-"&amp;YEAR(E1677)</f>
        <v>Q4-2018</v>
      </c>
    </row>
    <row r="1678" customFormat="false" ht="14.25" hidden="false" customHeight="false" outlineLevel="0" collapsed="false">
      <c r="A1678" s="0" t="s">
        <v>1720</v>
      </c>
      <c r="B1678" s="0" t="s">
        <v>34</v>
      </c>
      <c r="C1678" s="0" t="s">
        <v>79</v>
      </c>
      <c r="D1678" s="9" t="n">
        <v>43300</v>
      </c>
      <c r="E1678" s="9" t="n">
        <v>43450</v>
      </c>
      <c r="F1678" s="9" t="n">
        <v>43466</v>
      </c>
      <c r="G1678" s="9" t="n">
        <v>43471</v>
      </c>
      <c r="H1678" s="10" t="s">
        <v>36</v>
      </c>
      <c r="I1678" s="0" t="n">
        <v>9</v>
      </c>
      <c r="J1678" s="0" t="n">
        <v>41</v>
      </c>
      <c r="K1678" s="0" t="n">
        <v>66</v>
      </c>
      <c r="L1678" s="0" t="n">
        <v>23</v>
      </c>
      <c r="M1678" s="0" t="n">
        <v>3</v>
      </c>
      <c r="N1678" s="11" t="n">
        <v>0.15</v>
      </c>
      <c r="O1678" s="12" t="n">
        <v>131.39</v>
      </c>
      <c r="P1678" s="12" t="n">
        <v>247.9</v>
      </c>
      <c r="Q1678" s="12" t="n">
        <f aca="false">M1678*P1678*(1-N1678)</f>
        <v>632.145</v>
      </c>
      <c r="R1678" s="12" t="n">
        <f aca="false">M1678*O1678</f>
        <v>394.17</v>
      </c>
      <c r="S1678" s="12" t="n">
        <f aca="false">Q1678-R1678</f>
        <v>237.975</v>
      </c>
      <c r="T1678" s="11" t="n">
        <f aca="false">IFERROR(S1678/Q1678,0)</f>
        <v>0.37645635099542</v>
      </c>
      <c r="U1678" s="13" t="n">
        <f aca="false">F1678-E1678</f>
        <v>16</v>
      </c>
      <c r="V1678" s="13" t="n">
        <f aca="false">G1678-F1678</f>
        <v>5</v>
      </c>
      <c r="W1678" s="13" t="n">
        <f aca="false">G1678-E1678</f>
        <v>21</v>
      </c>
      <c r="X1678" s="10" t="n">
        <f aca="false">YEAR(E1678)</f>
        <v>2018</v>
      </c>
      <c r="Y1678" s="0" t="str">
        <f aca="false">TEXT(E1678,"yyyy-mm")</f>
        <v>2018-12</v>
      </c>
      <c r="Z1678" s="0" t="str">
        <f aca="false">"Q"&amp;ROUNDUP(MONTH(E1678)/3,0)&amp;"-"&amp;YEAR(E1678)</f>
        <v>Q4-2018</v>
      </c>
    </row>
    <row r="1679" customFormat="false" ht="14.25" hidden="false" customHeight="false" outlineLevel="0" collapsed="false">
      <c r="A1679" s="0" t="s">
        <v>1721</v>
      </c>
      <c r="B1679" s="0" t="s">
        <v>43</v>
      </c>
      <c r="C1679" s="0" t="s">
        <v>35</v>
      </c>
      <c r="D1679" s="9" t="n">
        <v>43300</v>
      </c>
      <c r="E1679" s="9" t="n">
        <v>43450</v>
      </c>
      <c r="F1679" s="9" t="n">
        <v>43477</v>
      </c>
      <c r="G1679" s="9" t="n">
        <v>43479</v>
      </c>
      <c r="H1679" s="10" t="s">
        <v>36</v>
      </c>
      <c r="I1679" s="0" t="n">
        <v>26</v>
      </c>
      <c r="J1679" s="0" t="n">
        <v>18</v>
      </c>
      <c r="K1679" s="0" t="n">
        <v>222</v>
      </c>
      <c r="L1679" s="0" t="n">
        <v>28</v>
      </c>
      <c r="M1679" s="0" t="n">
        <v>4</v>
      </c>
      <c r="N1679" s="11" t="n">
        <v>0.075</v>
      </c>
      <c r="O1679" s="12" t="n">
        <v>610.24</v>
      </c>
      <c r="P1679" s="12" t="n">
        <v>884.4</v>
      </c>
      <c r="Q1679" s="12" t="n">
        <f aca="false">M1679*P1679*(1-N1679)</f>
        <v>3272.28</v>
      </c>
      <c r="R1679" s="12" t="n">
        <f aca="false">M1679*O1679</f>
        <v>2440.96</v>
      </c>
      <c r="S1679" s="12" t="n">
        <f aca="false">Q1679-R1679</f>
        <v>831.32</v>
      </c>
      <c r="T1679" s="11" t="n">
        <f aca="false">IFERROR(S1679/Q1679,0)</f>
        <v>0.254049164496926</v>
      </c>
      <c r="U1679" s="13" t="n">
        <f aca="false">F1679-E1679</f>
        <v>27</v>
      </c>
      <c r="V1679" s="13" t="n">
        <f aca="false">G1679-F1679</f>
        <v>2</v>
      </c>
      <c r="W1679" s="13" t="n">
        <f aca="false">G1679-E1679</f>
        <v>29</v>
      </c>
      <c r="X1679" s="10" t="n">
        <f aca="false">YEAR(E1679)</f>
        <v>2018</v>
      </c>
      <c r="Y1679" s="0" t="str">
        <f aca="false">TEXT(E1679,"yyyy-mm")</f>
        <v>2018-12</v>
      </c>
      <c r="Z1679" s="0" t="str">
        <f aca="false">"Q"&amp;ROUNDUP(MONTH(E1679)/3,0)&amp;"-"&amp;YEAR(E1679)</f>
        <v>Q4-2018</v>
      </c>
    </row>
    <row r="1680" customFormat="false" ht="14.25" hidden="false" customHeight="false" outlineLevel="0" collapsed="false">
      <c r="A1680" s="0" t="s">
        <v>1722</v>
      </c>
      <c r="B1680" s="0" t="s">
        <v>41</v>
      </c>
      <c r="C1680" s="0" t="s">
        <v>35</v>
      </c>
      <c r="D1680" s="9" t="n">
        <v>43300</v>
      </c>
      <c r="E1680" s="9" t="n">
        <v>43451</v>
      </c>
      <c r="F1680" s="9" t="n">
        <v>43471</v>
      </c>
      <c r="G1680" s="9" t="n">
        <v>43476</v>
      </c>
      <c r="H1680" s="10" t="s">
        <v>36</v>
      </c>
      <c r="I1680" s="0" t="n">
        <v>25</v>
      </c>
      <c r="J1680" s="0" t="n">
        <v>29</v>
      </c>
      <c r="K1680" s="0" t="n">
        <v>242</v>
      </c>
      <c r="L1680" s="0" t="n">
        <v>39</v>
      </c>
      <c r="M1680" s="0" t="n">
        <v>1</v>
      </c>
      <c r="N1680" s="11" t="n">
        <v>0.1</v>
      </c>
      <c r="O1680" s="12" t="n">
        <v>774.52</v>
      </c>
      <c r="P1680" s="12" t="n">
        <v>1139</v>
      </c>
      <c r="Q1680" s="12" t="n">
        <f aca="false">M1680*P1680*(1-N1680)</f>
        <v>1025.1</v>
      </c>
      <c r="R1680" s="12" t="n">
        <f aca="false">M1680*O1680</f>
        <v>774.52</v>
      </c>
      <c r="S1680" s="12" t="n">
        <f aca="false">Q1680-R1680</f>
        <v>250.58</v>
      </c>
      <c r="T1680" s="11" t="n">
        <f aca="false">IFERROR(S1680/Q1680,0)</f>
        <v>0.244444444444445</v>
      </c>
      <c r="U1680" s="13" t="n">
        <f aca="false">F1680-E1680</f>
        <v>20</v>
      </c>
      <c r="V1680" s="13" t="n">
        <f aca="false">G1680-F1680</f>
        <v>5</v>
      </c>
      <c r="W1680" s="13" t="n">
        <f aca="false">G1680-E1680</f>
        <v>25</v>
      </c>
      <c r="X1680" s="10" t="n">
        <f aca="false">YEAR(E1680)</f>
        <v>2018</v>
      </c>
      <c r="Y1680" s="0" t="str">
        <f aca="false">TEXT(E1680,"yyyy-mm")</f>
        <v>2018-12</v>
      </c>
      <c r="Z1680" s="0" t="str">
        <f aca="false">"Q"&amp;ROUNDUP(MONTH(E1680)/3,0)&amp;"-"&amp;YEAR(E1680)</f>
        <v>Q4-2018</v>
      </c>
    </row>
    <row r="1681" customFormat="false" ht="14.25" hidden="false" customHeight="false" outlineLevel="0" collapsed="false">
      <c r="A1681" s="0" t="s">
        <v>1723</v>
      </c>
      <c r="B1681" s="0" t="s">
        <v>43</v>
      </c>
      <c r="C1681" s="0" t="s">
        <v>58</v>
      </c>
      <c r="D1681" s="9" t="n">
        <v>43300</v>
      </c>
      <c r="E1681" s="9" t="n">
        <v>43451</v>
      </c>
      <c r="F1681" s="9" t="n">
        <v>43476</v>
      </c>
      <c r="G1681" s="9" t="n">
        <v>43479</v>
      </c>
      <c r="H1681" s="10" t="s">
        <v>36</v>
      </c>
      <c r="I1681" s="0" t="n">
        <v>26</v>
      </c>
      <c r="J1681" s="0" t="n">
        <v>13</v>
      </c>
      <c r="K1681" s="0" t="n">
        <v>341</v>
      </c>
      <c r="L1681" s="0" t="n">
        <v>2</v>
      </c>
      <c r="M1681" s="0" t="n">
        <v>3</v>
      </c>
      <c r="N1681" s="11" t="n">
        <v>0.3</v>
      </c>
      <c r="O1681" s="12" t="n">
        <v>85.36</v>
      </c>
      <c r="P1681" s="12" t="n">
        <v>174.2</v>
      </c>
      <c r="Q1681" s="12" t="n">
        <f aca="false">M1681*P1681*(1-N1681)</f>
        <v>365.82</v>
      </c>
      <c r="R1681" s="12" t="n">
        <f aca="false">M1681*O1681</f>
        <v>256.08</v>
      </c>
      <c r="S1681" s="12" t="n">
        <f aca="false">Q1681-R1681</f>
        <v>109.74</v>
      </c>
      <c r="T1681" s="11" t="n">
        <f aca="false">IFERROR(S1681/Q1681,0)</f>
        <v>0.299983598491061</v>
      </c>
      <c r="U1681" s="13" t="n">
        <f aca="false">F1681-E1681</f>
        <v>25</v>
      </c>
      <c r="V1681" s="13" t="n">
        <f aca="false">G1681-F1681</f>
        <v>3</v>
      </c>
      <c r="W1681" s="13" t="n">
        <f aca="false">G1681-E1681</f>
        <v>28</v>
      </c>
      <c r="X1681" s="10" t="n">
        <f aca="false">YEAR(E1681)</f>
        <v>2018</v>
      </c>
      <c r="Y1681" s="0" t="str">
        <f aca="false">TEXT(E1681,"yyyy-mm")</f>
        <v>2018-12</v>
      </c>
      <c r="Z1681" s="0" t="str">
        <f aca="false">"Q"&amp;ROUNDUP(MONTH(E1681)/3,0)&amp;"-"&amp;YEAR(E1681)</f>
        <v>Q4-2018</v>
      </c>
    </row>
    <row r="1682" customFormat="false" ht="14.25" hidden="false" customHeight="false" outlineLevel="0" collapsed="false">
      <c r="A1682" s="0" t="s">
        <v>1724</v>
      </c>
      <c r="B1682" s="0" t="s">
        <v>38</v>
      </c>
      <c r="C1682" s="0" t="s">
        <v>39</v>
      </c>
      <c r="D1682" s="9" t="n">
        <v>43300</v>
      </c>
      <c r="E1682" s="9" t="n">
        <v>43451</v>
      </c>
      <c r="F1682" s="9" t="n">
        <v>43456</v>
      </c>
      <c r="G1682" s="9" t="n">
        <v>43460</v>
      </c>
      <c r="H1682" s="10" t="s">
        <v>36</v>
      </c>
      <c r="I1682" s="0" t="n">
        <v>17</v>
      </c>
      <c r="J1682" s="0" t="n">
        <v>20</v>
      </c>
      <c r="K1682" s="0" t="n">
        <v>187</v>
      </c>
      <c r="L1682" s="0" t="n">
        <v>27</v>
      </c>
      <c r="M1682" s="0" t="n">
        <v>8</v>
      </c>
      <c r="N1682" s="11" t="n">
        <v>0.05</v>
      </c>
      <c r="O1682" s="12" t="n">
        <v>761.12</v>
      </c>
      <c r="P1682" s="12" t="n">
        <v>951.4</v>
      </c>
      <c r="Q1682" s="12" t="n">
        <f aca="false">M1682*P1682*(1-N1682)</f>
        <v>7230.64</v>
      </c>
      <c r="R1682" s="12" t="n">
        <f aca="false">M1682*O1682</f>
        <v>6088.96</v>
      </c>
      <c r="S1682" s="12" t="n">
        <f aca="false">Q1682-R1682</f>
        <v>1141.68</v>
      </c>
      <c r="T1682" s="11" t="n">
        <f aca="false">IFERROR(S1682/Q1682,0)</f>
        <v>0.157894736842105</v>
      </c>
      <c r="U1682" s="13" t="n">
        <f aca="false">F1682-E1682</f>
        <v>5</v>
      </c>
      <c r="V1682" s="13" t="n">
        <f aca="false">G1682-F1682</f>
        <v>4</v>
      </c>
      <c r="W1682" s="13" t="n">
        <f aca="false">G1682-E1682</f>
        <v>9</v>
      </c>
      <c r="X1682" s="10" t="n">
        <f aca="false">YEAR(E1682)</f>
        <v>2018</v>
      </c>
      <c r="Y1682" s="0" t="str">
        <f aca="false">TEXT(E1682,"yyyy-mm")</f>
        <v>2018-12</v>
      </c>
      <c r="Z1682" s="0" t="str">
        <f aca="false">"Q"&amp;ROUNDUP(MONTH(E1682)/3,0)&amp;"-"&amp;YEAR(E1682)</f>
        <v>Q4-2018</v>
      </c>
    </row>
    <row r="1683" customFormat="false" ht="14.25" hidden="false" customHeight="false" outlineLevel="0" collapsed="false">
      <c r="A1683" s="0" t="s">
        <v>1725</v>
      </c>
      <c r="B1683" s="0" t="s">
        <v>38</v>
      </c>
      <c r="C1683" s="0" t="s">
        <v>39</v>
      </c>
      <c r="D1683" s="9" t="n">
        <v>43400</v>
      </c>
      <c r="E1683" s="9" t="n">
        <v>43451</v>
      </c>
      <c r="F1683" s="9" t="n">
        <v>43468</v>
      </c>
      <c r="G1683" s="9" t="n">
        <v>43478</v>
      </c>
      <c r="H1683" s="10" t="s">
        <v>36</v>
      </c>
      <c r="I1683" s="0" t="n">
        <v>20</v>
      </c>
      <c r="J1683" s="0" t="n">
        <v>45</v>
      </c>
      <c r="K1683" s="0" t="n">
        <v>194</v>
      </c>
      <c r="L1683" s="0" t="n">
        <v>32</v>
      </c>
      <c r="M1683" s="0" t="n">
        <v>4</v>
      </c>
      <c r="N1683" s="11" t="n">
        <v>0.05</v>
      </c>
      <c r="O1683" s="12" t="n">
        <v>125.63</v>
      </c>
      <c r="P1683" s="12" t="n">
        <v>167.5</v>
      </c>
      <c r="Q1683" s="12" t="n">
        <f aca="false">M1683*P1683*(1-N1683)</f>
        <v>636.5</v>
      </c>
      <c r="R1683" s="12" t="n">
        <f aca="false">M1683*O1683</f>
        <v>502.52</v>
      </c>
      <c r="S1683" s="12" t="n">
        <f aca="false">Q1683-R1683</f>
        <v>133.98</v>
      </c>
      <c r="T1683" s="11" t="n">
        <f aca="false">IFERROR(S1683/Q1683,0)</f>
        <v>0.210494893951296</v>
      </c>
      <c r="U1683" s="13" t="n">
        <f aca="false">F1683-E1683</f>
        <v>17</v>
      </c>
      <c r="V1683" s="13" t="n">
        <f aca="false">G1683-F1683</f>
        <v>10</v>
      </c>
      <c r="W1683" s="13" t="n">
        <f aca="false">G1683-E1683</f>
        <v>27</v>
      </c>
      <c r="X1683" s="10" t="n">
        <f aca="false">YEAR(E1683)</f>
        <v>2018</v>
      </c>
      <c r="Y1683" s="0" t="str">
        <f aca="false">TEXT(E1683,"yyyy-mm")</f>
        <v>2018-12</v>
      </c>
      <c r="Z1683" s="0" t="str">
        <f aca="false">"Q"&amp;ROUNDUP(MONTH(E1683)/3,0)&amp;"-"&amp;YEAR(E1683)</f>
        <v>Q4-2018</v>
      </c>
    </row>
    <row r="1684" customFormat="false" ht="14.25" hidden="false" customHeight="false" outlineLevel="0" collapsed="false">
      <c r="A1684" s="0" t="s">
        <v>1726</v>
      </c>
      <c r="B1684" s="0" t="s">
        <v>43</v>
      </c>
      <c r="C1684" s="0" t="s">
        <v>39</v>
      </c>
      <c r="D1684" s="9" t="n">
        <v>43300</v>
      </c>
      <c r="E1684" s="9" t="n">
        <v>43451</v>
      </c>
      <c r="F1684" s="9" t="n">
        <v>43477</v>
      </c>
      <c r="G1684" s="9" t="n">
        <v>43487</v>
      </c>
      <c r="H1684" s="10" t="s">
        <v>36</v>
      </c>
      <c r="I1684" s="0" t="n">
        <v>28</v>
      </c>
      <c r="J1684" s="0" t="n">
        <v>17</v>
      </c>
      <c r="K1684" s="0" t="n">
        <v>144</v>
      </c>
      <c r="L1684" s="0" t="n">
        <v>31</v>
      </c>
      <c r="M1684" s="0" t="n">
        <v>8</v>
      </c>
      <c r="N1684" s="11" t="n">
        <v>0.05</v>
      </c>
      <c r="O1684" s="12" t="n">
        <v>3956.95</v>
      </c>
      <c r="P1684" s="12" t="n">
        <v>5138.9</v>
      </c>
      <c r="Q1684" s="12" t="n">
        <f aca="false">M1684*P1684*(1-N1684)</f>
        <v>39055.64</v>
      </c>
      <c r="R1684" s="12" t="n">
        <f aca="false">M1684*O1684</f>
        <v>31655.6</v>
      </c>
      <c r="S1684" s="12" t="n">
        <f aca="false">Q1684-R1684</f>
        <v>7400.03999999999</v>
      </c>
      <c r="T1684" s="11" t="n">
        <f aca="false">IFERROR(S1684/Q1684,0)</f>
        <v>0.189474298718444</v>
      </c>
      <c r="U1684" s="13" t="n">
        <f aca="false">F1684-E1684</f>
        <v>26</v>
      </c>
      <c r="V1684" s="13" t="n">
        <f aca="false">G1684-F1684</f>
        <v>10</v>
      </c>
      <c r="W1684" s="13" t="n">
        <f aca="false">G1684-E1684</f>
        <v>36</v>
      </c>
      <c r="X1684" s="10" t="n">
        <f aca="false">YEAR(E1684)</f>
        <v>2018</v>
      </c>
      <c r="Y1684" s="0" t="str">
        <f aca="false">TEXT(E1684,"yyyy-mm")</f>
        <v>2018-12</v>
      </c>
      <c r="Z1684" s="0" t="str">
        <f aca="false">"Q"&amp;ROUNDUP(MONTH(E1684)/3,0)&amp;"-"&amp;YEAR(E1684)</f>
        <v>Q4-2018</v>
      </c>
    </row>
    <row r="1685" customFormat="false" ht="14.25" hidden="false" customHeight="false" outlineLevel="0" collapsed="false">
      <c r="A1685" s="0" t="s">
        <v>1727</v>
      </c>
      <c r="B1685" s="0" t="s">
        <v>38</v>
      </c>
      <c r="C1685" s="0" t="s">
        <v>39</v>
      </c>
      <c r="D1685" s="9" t="n">
        <v>43400</v>
      </c>
      <c r="E1685" s="9" t="n">
        <v>43451</v>
      </c>
      <c r="F1685" s="9" t="n">
        <v>43460</v>
      </c>
      <c r="G1685" s="9" t="n">
        <v>43466</v>
      </c>
      <c r="H1685" s="10" t="s">
        <v>36</v>
      </c>
      <c r="I1685" s="0" t="n">
        <v>17</v>
      </c>
      <c r="J1685" s="0" t="n">
        <v>12</v>
      </c>
      <c r="K1685" s="0" t="n">
        <v>180</v>
      </c>
      <c r="L1685" s="0" t="n">
        <v>29</v>
      </c>
      <c r="M1685" s="0" t="n">
        <v>7</v>
      </c>
      <c r="N1685" s="11" t="n">
        <v>0.05</v>
      </c>
      <c r="O1685" s="12" t="n">
        <v>109.34</v>
      </c>
      <c r="P1685" s="12" t="n">
        <v>214.4</v>
      </c>
      <c r="Q1685" s="12" t="n">
        <f aca="false">M1685*P1685*(1-N1685)</f>
        <v>1425.76</v>
      </c>
      <c r="R1685" s="12" t="n">
        <f aca="false">M1685*O1685</f>
        <v>765.38</v>
      </c>
      <c r="S1685" s="12" t="n">
        <f aca="false">Q1685-R1685</f>
        <v>660.38</v>
      </c>
      <c r="T1685" s="11" t="n">
        <f aca="false">IFERROR(S1685/Q1685,0)</f>
        <v>0.463177533385703</v>
      </c>
      <c r="U1685" s="13" t="n">
        <f aca="false">F1685-E1685</f>
        <v>9</v>
      </c>
      <c r="V1685" s="13" t="n">
        <f aca="false">G1685-F1685</f>
        <v>6</v>
      </c>
      <c r="W1685" s="13" t="n">
        <f aca="false">G1685-E1685</f>
        <v>15</v>
      </c>
      <c r="X1685" s="10" t="n">
        <f aca="false">YEAR(E1685)</f>
        <v>2018</v>
      </c>
      <c r="Y1685" s="0" t="str">
        <f aca="false">TEXT(E1685,"yyyy-mm")</f>
        <v>2018-12</v>
      </c>
      <c r="Z1685" s="0" t="str">
        <f aca="false">"Q"&amp;ROUNDUP(MONTH(E1685)/3,0)&amp;"-"&amp;YEAR(E1685)</f>
        <v>Q4-2018</v>
      </c>
    </row>
    <row r="1686" customFormat="false" ht="14.25" hidden="false" customHeight="false" outlineLevel="0" collapsed="false">
      <c r="A1686" s="0" t="s">
        <v>1728</v>
      </c>
      <c r="B1686" s="0" t="s">
        <v>41</v>
      </c>
      <c r="C1686" s="0" t="s">
        <v>46</v>
      </c>
      <c r="D1686" s="9" t="n">
        <v>43400</v>
      </c>
      <c r="E1686" s="9" t="n">
        <v>43452</v>
      </c>
      <c r="F1686" s="9" t="n">
        <v>43460</v>
      </c>
      <c r="G1686" s="9" t="n">
        <v>43463</v>
      </c>
      <c r="H1686" s="10" t="s">
        <v>36</v>
      </c>
      <c r="I1686" s="0" t="n">
        <v>22</v>
      </c>
      <c r="J1686" s="0" t="n">
        <v>5</v>
      </c>
      <c r="K1686" s="0" t="n">
        <v>300</v>
      </c>
      <c r="L1686" s="0" t="n">
        <v>1</v>
      </c>
      <c r="M1686" s="0" t="n">
        <v>8</v>
      </c>
      <c r="N1686" s="11" t="n">
        <v>0.15</v>
      </c>
      <c r="O1686" s="12" t="n">
        <v>475.5</v>
      </c>
      <c r="P1686" s="12" t="n">
        <v>1011.7</v>
      </c>
      <c r="Q1686" s="12" t="n">
        <f aca="false">M1686*P1686*(1-N1686)</f>
        <v>6879.56</v>
      </c>
      <c r="R1686" s="12" t="n">
        <f aca="false">M1686*O1686</f>
        <v>3804</v>
      </c>
      <c r="S1686" s="12" t="n">
        <f aca="false">Q1686-R1686</f>
        <v>3075.56</v>
      </c>
      <c r="T1686" s="11" t="n">
        <f aca="false">IFERROR(S1686/Q1686,0)</f>
        <v>0.447057660664345</v>
      </c>
      <c r="U1686" s="13" t="n">
        <f aca="false">F1686-E1686</f>
        <v>8</v>
      </c>
      <c r="V1686" s="13" t="n">
        <f aca="false">G1686-F1686</f>
        <v>3</v>
      </c>
      <c r="W1686" s="13" t="n">
        <f aca="false">G1686-E1686</f>
        <v>11</v>
      </c>
      <c r="X1686" s="10" t="n">
        <f aca="false">YEAR(E1686)</f>
        <v>2018</v>
      </c>
      <c r="Y1686" s="0" t="str">
        <f aca="false">TEXT(E1686,"yyyy-mm")</f>
        <v>2018-12</v>
      </c>
      <c r="Z1686" s="0" t="str">
        <f aca="false">"Q"&amp;ROUNDUP(MONTH(E1686)/3,0)&amp;"-"&amp;YEAR(E1686)</f>
        <v>Q4-2018</v>
      </c>
    </row>
    <row r="1687" customFormat="false" ht="14.25" hidden="false" customHeight="false" outlineLevel="0" collapsed="false">
      <c r="A1687" s="0" t="s">
        <v>1729</v>
      </c>
      <c r="B1687" s="0" t="s">
        <v>41</v>
      </c>
      <c r="C1687" s="0" t="s">
        <v>58</v>
      </c>
      <c r="D1687" s="9" t="n">
        <v>43300</v>
      </c>
      <c r="E1687" s="9" t="n">
        <v>43452</v>
      </c>
      <c r="F1687" s="9" t="n">
        <v>43480</v>
      </c>
      <c r="G1687" s="9" t="n">
        <v>43489</v>
      </c>
      <c r="H1687" s="10" t="s">
        <v>36</v>
      </c>
      <c r="I1687" s="0" t="n">
        <v>23</v>
      </c>
      <c r="J1687" s="0" t="n">
        <v>16</v>
      </c>
      <c r="K1687" s="0" t="n">
        <v>332</v>
      </c>
      <c r="L1687" s="0" t="n">
        <v>10</v>
      </c>
      <c r="M1687" s="0" t="n">
        <v>6</v>
      </c>
      <c r="N1687" s="11" t="n">
        <v>0.05</v>
      </c>
      <c r="O1687" s="12" t="n">
        <v>915.69</v>
      </c>
      <c r="P1687" s="12" t="n">
        <v>1159.1</v>
      </c>
      <c r="Q1687" s="12" t="n">
        <f aca="false">M1687*P1687*(1-N1687)</f>
        <v>6606.87</v>
      </c>
      <c r="R1687" s="12" t="n">
        <f aca="false">M1687*O1687</f>
        <v>5494.14</v>
      </c>
      <c r="S1687" s="12" t="n">
        <f aca="false">Q1687-R1687</f>
        <v>1112.73</v>
      </c>
      <c r="T1687" s="11" t="n">
        <f aca="false">IFERROR(S1687/Q1687,0)</f>
        <v>0.168420144485967</v>
      </c>
      <c r="U1687" s="13" t="n">
        <f aca="false">F1687-E1687</f>
        <v>28</v>
      </c>
      <c r="V1687" s="13" t="n">
        <f aca="false">G1687-F1687</f>
        <v>9</v>
      </c>
      <c r="W1687" s="13" t="n">
        <f aca="false">G1687-E1687</f>
        <v>37</v>
      </c>
      <c r="X1687" s="10" t="n">
        <f aca="false">YEAR(E1687)</f>
        <v>2018</v>
      </c>
      <c r="Y1687" s="0" t="str">
        <f aca="false">TEXT(E1687,"yyyy-mm")</f>
        <v>2018-12</v>
      </c>
      <c r="Z1687" s="0" t="str">
        <f aca="false">"Q"&amp;ROUNDUP(MONTH(E1687)/3,0)&amp;"-"&amp;YEAR(E1687)</f>
        <v>Q4-2018</v>
      </c>
    </row>
    <row r="1688" customFormat="false" ht="14.25" hidden="false" customHeight="false" outlineLevel="0" collapsed="false">
      <c r="A1688" s="0" t="s">
        <v>1730</v>
      </c>
      <c r="B1688" s="0" t="s">
        <v>41</v>
      </c>
      <c r="C1688" s="0" t="s">
        <v>35</v>
      </c>
      <c r="D1688" s="9" t="n">
        <v>43300</v>
      </c>
      <c r="E1688" s="9" t="n">
        <v>43452</v>
      </c>
      <c r="F1688" s="9" t="n">
        <v>43476</v>
      </c>
      <c r="G1688" s="9" t="n">
        <v>43482</v>
      </c>
      <c r="H1688" s="10" t="s">
        <v>36</v>
      </c>
      <c r="I1688" s="0" t="n">
        <v>22</v>
      </c>
      <c r="J1688" s="0" t="n">
        <v>48</v>
      </c>
      <c r="K1688" s="0" t="n">
        <v>228</v>
      </c>
      <c r="L1688" s="0" t="n">
        <v>40</v>
      </c>
      <c r="M1688" s="0" t="n">
        <v>3</v>
      </c>
      <c r="N1688" s="11" t="n">
        <v>0.05</v>
      </c>
      <c r="O1688" s="12" t="n">
        <v>857.47</v>
      </c>
      <c r="P1688" s="12" t="n">
        <v>1058.6</v>
      </c>
      <c r="Q1688" s="12" t="n">
        <f aca="false">M1688*P1688*(1-N1688)</f>
        <v>3017.01</v>
      </c>
      <c r="R1688" s="12" t="n">
        <f aca="false">M1688*O1688</f>
        <v>2572.41</v>
      </c>
      <c r="S1688" s="12" t="n">
        <f aca="false">Q1688-R1688</f>
        <v>444.6</v>
      </c>
      <c r="T1688" s="11" t="n">
        <f aca="false">IFERROR(S1688/Q1688,0)</f>
        <v>0.147364443604761</v>
      </c>
      <c r="U1688" s="13" t="n">
        <f aca="false">F1688-E1688</f>
        <v>24</v>
      </c>
      <c r="V1688" s="13" t="n">
        <f aca="false">G1688-F1688</f>
        <v>6</v>
      </c>
      <c r="W1688" s="13" t="n">
        <f aca="false">G1688-E1688</f>
        <v>30</v>
      </c>
      <c r="X1688" s="10" t="n">
        <f aca="false">YEAR(E1688)</f>
        <v>2018</v>
      </c>
      <c r="Y1688" s="0" t="str">
        <f aca="false">TEXT(E1688,"yyyy-mm")</f>
        <v>2018-12</v>
      </c>
      <c r="Z1688" s="0" t="str">
        <f aca="false">"Q"&amp;ROUNDUP(MONTH(E1688)/3,0)&amp;"-"&amp;YEAR(E1688)</f>
        <v>Q4-2018</v>
      </c>
    </row>
    <row r="1689" customFormat="false" ht="14.25" hidden="false" customHeight="false" outlineLevel="0" collapsed="false">
      <c r="A1689" s="0" t="s">
        <v>1731</v>
      </c>
      <c r="B1689" s="0" t="s">
        <v>43</v>
      </c>
      <c r="C1689" s="0" t="s">
        <v>58</v>
      </c>
      <c r="D1689" s="9" t="n">
        <v>43400</v>
      </c>
      <c r="E1689" s="9" t="n">
        <v>43452</v>
      </c>
      <c r="F1689" s="9" t="n">
        <v>43471</v>
      </c>
      <c r="G1689" s="9" t="n">
        <v>43475</v>
      </c>
      <c r="H1689" s="10" t="s">
        <v>36</v>
      </c>
      <c r="I1689" s="0" t="n">
        <v>27</v>
      </c>
      <c r="J1689" s="0" t="n">
        <v>2</v>
      </c>
      <c r="K1689" s="0" t="n">
        <v>354</v>
      </c>
      <c r="L1689" s="0" t="n">
        <v>43</v>
      </c>
      <c r="M1689" s="0" t="n">
        <v>4</v>
      </c>
      <c r="N1689" s="11" t="n">
        <v>0.15</v>
      </c>
      <c r="O1689" s="12" t="n">
        <v>766.41</v>
      </c>
      <c r="P1689" s="12" t="n">
        <v>1869.3</v>
      </c>
      <c r="Q1689" s="12" t="n">
        <f aca="false">M1689*P1689*(1-N1689)</f>
        <v>6355.62</v>
      </c>
      <c r="R1689" s="12" t="n">
        <f aca="false">M1689*O1689</f>
        <v>3065.64</v>
      </c>
      <c r="S1689" s="12" t="n">
        <f aca="false">Q1689-R1689</f>
        <v>3289.98</v>
      </c>
      <c r="T1689" s="11" t="n">
        <f aca="false">IFERROR(S1689/Q1689,0)</f>
        <v>0.517648946916273</v>
      </c>
      <c r="U1689" s="13" t="n">
        <f aca="false">F1689-E1689</f>
        <v>19</v>
      </c>
      <c r="V1689" s="13" t="n">
        <f aca="false">G1689-F1689</f>
        <v>4</v>
      </c>
      <c r="W1689" s="13" t="n">
        <f aca="false">G1689-E1689</f>
        <v>23</v>
      </c>
      <c r="X1689" s="10" t="n">
        <f aca="false">YEAR(E1689)</f>
        <v>2018</v>
      </c>
      <c r="Y1689" s="0" t="str">
        <f aca="false">TEXT(E1689,"yyyy-mm")</f>
        <v>2018-12</v>
      </c>
      <c r="Z1689" s="0" t="str">
        <f aca="false">"Q"&amp;ROUNDUP(MONTH(E1689)/3,0)&amp;"-"&amp;YEAR(E1689)</f>
        <v>Q4-2018</v>
      </c>
    </row>
    <row r="1690" customFormat="false" ht="14.25" hidden="false" customHeight="false" outlineLevel="0" collapsed="false">
      <c r="A1690" s="0" t="s">
        <v>1732</v>
      </c>
      <c r="B1690" s="0" t="s">
        <v>38</v>
      </c>
      <c r="C1690" s="0" t="s">
        <v>48</v>
      </c>
      <c r="D1690" s="9" t="n">
        <v>43400</v>
      </c>
      <c r="E1690" s="9" t="n">
        <v>43452</v>
      </c>
      <c r="F1690" s="9" t="n">
        <v>43478</v>
      </c>
      <c r="G1690" s="9" t="n">
        <v>43485</v>
      </c>
      <c r="H1690" s="10" t="s">
        <v>36</v>
      </c>
      <c r="I1690" s="0" t="n">
        <v>18</v>
      </c>
      <c r="J1690" s="0" t="n">
        <v>47</v>
      </c>
      <c r="K1690" s="0" t="n">
        <v>55</v>
      </c>
      <c r="L1690" s="0" t="n">
        <v>35</v>
      </c>
      <c r="M1690" s="0" t="n">
        <v>5</v>
      </c>
      <c r="N1690" s="11" t="n">
        <v>0.4</v>
      </c>
      <c r="O1690" s="12" t="n">
        <v>1409.68</v>
      </c>
      <c r="P1690" s="12" t="n">
        <v>1762.1</v>
      </c>
      <c r="Q1690" s="12" t="n">
        <f aca="false">M1690*P1690*(1-N1690)</f>
        <v>5286.3</v>
      </c>
      <c r="R1690" s="12" t="n">
        <f aca="false">M1690*O1690</f>
        <v>7048.4</v>
      </c>
      <c r="S1690" s="12" t="n">
        <f aca="false">Q1690-R1690</f>
        <v>-1762.1</v>
      </c>
      <c r="T1690" s="11" t="n">
        <f aca="false">IFERROR(S1690/Q1690,0)</f>
        <v>-0.333333333333333</v>
      </c>
      <c r="U1690" s="13" t="n">
        <f aca="false">F1690-E1690</f>
        <v>26</v>
      </c>
      <c r="V1690" s="13" t="n">
        <f aca="false">G1690-F1690</f>
        <v>7</v>
      </c>
      <c r="W1690" s="13" t="n">
        <f aca="false">G1690-E1690</f>
        <v>33</v>
      </c>
      <c r="X1690" s="10" t="n">
        <f aca="false">YEAR(E1690)</f>
        <v>2018</v>
      </c>
      <c r="Y1690" s="0" t="str">
        <f aca="false">TEXT(E1690,"yyyy-mm")</f>
        <v>2018-12</v>
      </c>
      <c r="Z1690" s="0" t="str">
        <f aca="false">"Q"&amp;ROUNDUP(MONTH(E1690)/3,0)&amp;"-"&amp;YEAR(E1690)</f>
        <v>Q4-2018</v>
      </c>
    </row>
    <row r="1691" customFormat="false" ht="14.25" hidden="false" customHeight="false" outlineLevel="0" collapsed="false">
      <c r="A1691" s="0" t="s">
        <v>1733</v>
      </c>
      <c r="B1691" s="0" t="s">
        <v>38</v>
      </c>
      <c r="C1691" s="0" t="s">
        <v>46</v>
      </c>
      <c r="D1691" s="9" t="n">
        <v>43300</v>
      </c>
      <c r="E1691" s="9" t="n">
        <v>43452</v>
      </c>
      <c r="F1691" s="9" t="n">
        <v>43458</v>
      </c>
      <c r="G1691" s="9" t="n">
        <v>43459</v>
      </c>
      <c r="H1691" s="10" t="s">
        <v>36</v>
      </c>
      <c r="I1691" s="0" t="n">
        <v>17</v>
      </c>
      <c r="J1691" s="0" t="n">
        <v>10</v>
      </c>
      <c r="K1691" s="0" t="n">
        <v>328</v>
      </c>
      <c r="L1691" s="0" t="n">
        <v>15</v>
      </c>
      <c r="M1691" s="0" t="n">
        <v>3</v>
      </c>
      <c r="N1691" s="11" t="n">
        <v>0.075</v>
      </c>
      <c r="O1691" s="12" t="n">
        <v>1869.3</v>
      </c>
      <c r="P1691" s="12" t="n">
        <v>2492.4</v>
      </c>
      <c r="Q1691" s="12" t="n">
        <f aca="false">M1691*P1691*(1-N1691)</f>
        <v>6916.41</v>
      </c>
      <c r="R1691" s="12" t="n">
        <f aca="false">M1691*O1691</f>
        <v>5607.9</v>
      </c>
      <c r="S1691" s="12" t="n">
        <f aca="false">Q1691-R1691</f>
        <v>1308.51</v>
      </c>
      <c r="T1691" s="11" t="n">
        <f aca="false">IFERROR(S1691/Q1691,0)</f>
        <v>0.189189189189189</v>
      </c>
      <c r="U1691" s="13" t="n">
        <f aca="false">F1691-E1691</f>
        <v>6</v>
      </c>
      <c r="V1691" s="13" t="n">
        <f aca="false">G1691-F1691</f>
        <v>1</v>
      </c>
      <c r="W1691" s="13" t="n">
        <f aca="false">G1691-E1691</f>
        <v>7</v>
      </c>
      <c r="X1691" s="10" t="n">
        <f aca="false">YEAR(E1691)</f>
        <v>2018</v>
      </c>
      <c r="Y1691" s="0" t="str">
        <f aca="false">TEXT(E1691,"yyyy-mm")</f>
        <v>2018-12</v>
      </c>
      <c r="Z1691" s="0" t="str">
        <f aca="false">"Q"&amp;ROUNDUP(MONTH(E1691)/3,0)&amp;"-"&amp;YEAR(E1691)</f>
        <v>Q4-2018</v>
      </c>
    </row>
    <row r="1692" customFormat="false" ht="14.25" hidden="false" customHeight="false" outlineLevel="0" collapsed="false">
      <c r="A1692" s="0" t="s">
        <v>1734</v>
      </c>
      <c r="B1692" s="0" t="s">
        <v>41</v>
      </c>
      <c r="C1692" s="0" t="s">
        <v>58</v>
      </c>
      <c r="D1692" s="9" t="n">
        <v>43300</v>
      </c>
      <c r="E1692" s="9" t="n">
        <v>43452</v>
      </c>
      <c r="F1692" s="9" t="n">
        <v>43474</v>
      </c>
      <c r="G1692" s="9" t="n">
        <v>43481</v>
      </c>
      <c r="H1692" s="10" t="s">
        <v>36</v>
      </c>
      <c r="I1692" s="0" t="n">
        <v>20</v>
      </c>
      <c r="J1692" s="0" t="n">
        <v>12</v>
      </c>
      <c r="K1692" s="0" t="n">
        <v>347</v>
      </c>
      <c r="L1692" s="0" t="n">
        <v>40</v>
      </c>
      <c r="M1692" s="0" t="n">
        <v>7</v>
      </c>
      <c r="N1692" s="11" t="n">
        <v>0.075</v>
      </c>
      <c r="O1692" s="12" t="n">
        <v>2038.14</v>
      </c>
      <c r="P1692" s="12" t="n">
        <v>3919.5</v>
      </c>
      <c r="Q1692" s="12" t="n">
        <f aca="false">M1692*P1692*(1-N1692)</f>
        <v>25378.7625</v>
      </c>
      <c r="R1692" s="12" t="n">
        <f aca="false">M1692*O1692</f>
        <v>14266.98</v>
      </c>
      <c r="S1692" s="12" t="n">
        <f aca="false">Q1692-R1692</f>
        <v>11111.7825</v>
      </c>
      <c r="T1692" s="11" t="n">
        <f aca="false">IFERROR(S1692/Q1692,0)</f>
        <v>0.437837837837838</v>
      </c>
      <c r="U1692" s="13" t="n">
        <f aca="false">F1692-E1692</f>
        <v>22</v>
      </c>
      <c r="V1692" s="13" t="n">
        <f aca="false">G1692-F1692</f>
        <v>7</v>
      </c>
      <c r="W1692" s="13" t="n">
        <f aca="false">G1692-E1692</f>
        <v>29</v>
      </c>
      <c r="X1692" s="10" t="n">
        <f aca="false">YEAR(E1692)</f>
        <v>2018</v>
      </c>
      <c r="Y1692" s="0" t="str">
        <f aca="false">TEXT(E1692,"yyyy-mm")</f>
        <v>2018-12</v>
      </c>
      <c r="Z1692" s="0" t="str">
        <f aca="false">"Q"&amp;ROUNDUP(MONTH(E1692)/3,0)&amp;"-"&amp;YEAR(E1692)</f>
        <v>Q4-2018</v>
      </c>
    </row>
    <row r="1693" customFormat="false" ht="14.25" hidden="false" customHeight="false" outlineLevel="0" collapsed="false">
      <c r="A1693" s="0" t="s">
        <v>1735</v>
      </c>
      <c r="B1693" s="0" t="s">
        <v>41</v>
      </c>
      <c r="C1693" s="0" t="s">
        <v>39</v>
      </c>
      <c r="D1693" s="9" t="n">
        <v>43400</v>
      </c>
      <c r="E1693" s="9" t="n">
        <v>43452</v>
      </c>
      <c r="F1693" s="9" t="n">
        <v>43474</v>
      </c>
      <c r="G1693" s="9" t="n">
        <v>43477</v>
      </c>
      <c r="H1693" s="10" t="s">
        <v>36</v>
      </c>
      <c r="I1693" s="0" t="n">
        <v>21</v>
      </c>
      <c r="J1693" s="0" t="n">
        <v>31</v>
      </c>
      <c r="K1693" s="0" t="n">
        <v>141</v>
      </c>
      <c r="L1693" s="0" t="n">
        <v>7</v>
      </c>
      <c r="M1693" s="0" t="n">
        <v>1</v>
      </c>
      <c r="N1693" s="11" t="n">
        <v>0.075</v>
      </c>
      <c r="O1693" s="12" t="n">
        <v>1007.68</v>
      </c>
      <c r="P1693" s="12" t="n">
        <v>2519.2</v>
      </c>
      <c r="Q1693" s="12" t="n">
        <f aca="false">M1693*P1693*(1-N1693)</f>
        <v>2330.26</v>
      </c>
      <c r="R1693" s="12" t="n">
        <f aca="false">M1693*O1693</f>
        <v>1007.68</v>
      </c>
      <c r="S1693" s="12" t="n">
        <f aca="false">Q1693-R1693</f>
        <v>1322.58</v>
      </c>
      <c r="T1693" s="11" t="n">
        <f aca="false">IFERROR(S1693/Q1693,0)</f>
        <v>0.567567567567568</v>
      </c>
      <c r="U1693" s="13" t="n">
        <f aca="false">F1693-E1693</f>
        <v>22</v>
      </c>
      <c r="V1693" s="13" t="n">
        <f aca="false">G1693-F1693</f>
        <v>3</v>
      </c>
      <c r="W1693" s="13" t="n">
        <f aca="false">G1693-E1693</f>
        <v>25</v>
      </c>
      <c r="X1693" s="10" t="n">
        <f aca="false">YEAR(E1693)</f>
        <v>2018</v>
      </c>
      <c r="Y1693" s="0" t="str">
        <f aca="false">TEXT(E1693,"yyyy-mm")</f>
        <v>2018-12</v>
      </c>
      <c r="Z1693" s="0" t="str">
        <f aca="false">"Q"&amp;ROUNDUP(MONTH(E1693)/3,0)&amp;"-"&amp;YEAR(E1693)</f>
        <v>Q4-2018</v>
      </c>
    </row>
    <row r="1694" customFormat="false" ht="14.25" hidden="false" customHeight="false" outlineLevel="0" collapsed="false">
      <c r="A1694" s="0" t="s">
        <v>1736</v>
      </c>
      <c r="B1694" s="0" t="s">
        <v>43</v>
      </c>
      <c r="C1694" s="0" t="s">
        <v>58</v>
      </c>
      <c r="D1694" s="9" t="n">
        <v>43400</v>
      </c>
      <c r="E1694" s="9" t="n">
        <v>43452</v>
      </c>
      <c r="F1694" s="9" t="n">
        <v>43466</v>
      </c>
      <c r="G1694" s="9" t="n">
        <v>43471</v>
      </c>
      <c r="H1694" s="10" t="s">
        <v>36</v>
      </c>
      <c r="I1694" s="0" t="n">
        <v>26</v>
      </c>
      <c r="J1694" s="0" t="n">
        <v>10</v>
      </c>
      <c r="K1694" s="0" t="n">
        <v>358</v>
      </c>
      <c r="L1694" s="0" t="n">
        <v>25</v>
      </c>
      <c r="M1694" s="0" t="n">
        <v>3</v>
      </c>
      <c r="N1694" s="11" t="n">
        <v>0.3</v>
      </c>
      <c r="O1694" s="12" t="n">
        <v>3252.98</v>
      </c>
      <c r="P1694" s="12" t="n">
        <v>3872.6</v>
      </c>
      <c r="Q1694" s="12" t="n">
        <f aca="false">M1694*P1694*(1-N1694)</f>
        <v>8132.46</v>
      </c>
      <c r="R1694" s="12" t="n">
        <f aca="false">M1694*O1694</f>
        <v>9758.94</v>
      </c>
      <c r="S1694" s="12" t="n">
        <f aca="false">Q1694-R1694</f>
        <v>-1626.48</v>
      </c>
      <c r="T1694" s="11" t="n">
        <f aca="false">IFERROR(S1694/Q1694,0)</f>
        <v>-0.199998524431722</v>
      </c>
      <c r="U1694" s="13" t="n">
        <f aca="false">F1694-E1694</f>
        <v>14</v>
      </c>
      <c r="V1694" s="13" t="n">
        <f aca="false">G1694-F1694</f>
        <v>5</v>
      </c>
      <c r="W1694" s="13" t="n">
        <f aca="false">G1694-E1694</f>
        <v>19</v>
      </c>
      <c r="X1694" s="10" t="n">
        <f aca="false">YEAR(E1694)</f>
        <v>2018</v>
      </c>
      <c r="Y1694" s="0" t="str">
        <f aca="false">TEXT(E1694,"yyyy-mm")</f>
        <v>2018-12</v>
      </c>
      <c r="Z1694" s="0" t="str">
        <f aca="false">"Q"&amp;ROUNDUP(MONTH(E1694)/3,0)&amp;"-"&amp;YEAR(E1694)</f>
        <v>Q4-2018</v>
      </c>
    </row>
    <row r="1695" customFormat="false" ht="14.25" hidden="false" customHeight="false" outlineLevel="0" collapsed="false">
      <c r="A1695" s="0" t="s">
        <v>1737</v>
      </c>
      <c r="B1695" s="0" t="s">
        <v>34</v>
      </c>
      <c r="C1695" s="0" t="s">
        <v>39</v>
      </c>
      <c r="D1695" s="9" t="n">
        <v>43300</v>
      </c>
      <c r="E1695" s="9" t="n">
        <v>43453</v>
      </c>
      <c r="F1695" s="9" t="n">
        <v>43472</v>
      </c>
      <c r="G1695" s="9" t="n">
        <v>43478</v>
      </c>
      <c r="H1695" s="10" t="s">
        <v>36</v>
      </c>
      <c r="I1695" s="0" t="n">
        <v>8</v>
      </c>
      <c r="J1695" s="0" t="n">
        <v>32</v>
      </c>
      <c r="K1695" s="0" t="n">
        <v>148</v>
      </c>
      <c r="L1695" s="0" t="n">
        <v>38</v>
      </c>
      <c r="M1695" s="0" t="n">
        <v>2</v>
      </c>
      <c r="N1695" s="11" t="n">
        <v>0.075</v>
      </c>
      <c r="O1695" s="12" t="n">
        <v>1354.81</v>
      </c>
      <c r="P1695" s="12" t="n">
        <v>1855.9</v>
      </c>
      <c r="Q1695" s="12" t="n">
        <f aca="false">M1695*P1695*(1-N1695)</f>
        <v>3433.415</v>
      </c>
      <c r="R1695" s="12" t="n">
        <f aca="false">M1695*O1695</f>
        <v>2709.62</v>
      </c>
      <c r="S1695" s="12" t="n">
        <f aca="false">Q1695-R1695</f>
        <v>723.795000000001</v>
      </c>
      <c r="T1695" s="11" t="n">
        <f aca="false">IFERROR(S1695/Q1695,0)</f>
        <v>0.210809063279563</v>
      </c>
      <c r="U1695" s="13" t="n">
        <f aca="false">F1695-E1695</f>
        <v>19</v>
      </c>
      <c r="V1695" s="13" t="n">
        <f aca="false">G1695-F1695</f>
        <v>6</v>
      </c>
      <c r="W1695" s="13" t="n">
        <f aca="false">G1695-E1695</f>
        <v>25</v>
      </c>
      <c r="X1695" s="10" t="n">
        <f aca="false">YEAR(E1695)</f>
        <v>2018</v>
      </c>
      <c r="Y1695" s="0" t="str">
        <f aca="false">TEXT(E1695,"yyyy-mm")</f>
        <v>2018-12</v>
      </c>
      <c r="Z1695" s="0" t="str">
        <f aca="false">"Q"&amp;ROUNDUP(MONTH(E1695)/3,0)&amp;"-"&amp;YEAR(E1695)</f>
        <v>Q4-2018</v>
      </c>
    </row>
    <row r="1696" customFormat="false" ht="14.25" hidden="false" customHeight="false" outlineLevel="0" collapsed="false">
      <c r="A1696" s="0" t="s">
        <v>1738</v>
      </c>
      <c r="B1696" s="0" t="s">
        <v>34</v>
      </c>
      <c r="C1696" s="0" t="s">
        <v>35</v>
      </c>
      <c r="D1696" s="9" t="n">
        <v>43300</v>
      </c>
      <c r="E1696" s="9" t="n">
        <v>43453</v>
      </c>
      <c r="F1696" s="9" t="n">
        <v>43464</v>
      </c>
      <c r="G1696" s="9" t="n">
        <v>43471</v>
      </c>
      <c r="H1696" s="10" t="s">
        <v>36</v>
      </c>
      <c r="I1696" s="0" t="n">
        <v>6</v>
      </c>
      <c r="J1696" s="0" t="n">
        <v>26</v>
      </c>
      <c r="K1696" s="0" t="n">
        <v>253</v>
      </c>
      <c r="L1696" s="0" t="n">
        <v>4</v>
      </c>
      <c r="M1696" s="0" t="n">
        <v>1</v>
      </c>
      <c r="N1696" s="11" t="n">
        <v>0.05</v>
      </c>
      <c r="O1696" s="12" t="n">
        <v>3205.28</v>
      </c>
      <c r="P1696" s="12" t="n">
        <v>4006.6</v>
      </c>
      <c r="Q1696" s="12" t="n">
        <f aca="false">M1696*P1696*(1-N1696)</f>
        <v>3806.27</v>
      </c>
      <c r="R1696" s="12" t="n">
        <f aca="false">M1696*O1696</f>
        <v>3205.28</v>
      </c>
      <c r="S1696" s="12" t="n">
        <f aca="false">Q1696-R1696</f>
        <v>600.989999999999</v>
      </c>
      <c r="T1696" s="11" t="n">
        <f aca="false">IFERROR(S1696/Q1696,0)</f>
        <v>0.157894736842105</v>
      </c>
      <c r="U1696" s="13" t="n">
        <f aca="false">F1696-E1696</f>
        <v>11</v>
      </c>
      <c r="V1696" s="13" t="n">
        <f aca="false">G1696-F1696</f>
        <v>7</v>
      </c>
      <c r="W1696" s="13" t="n">
        <f aca="false">G1696-E1696</f>
        <v>18</v>
      </c>
      <c r="X1696" s="10" t="n">
        <f aca="false">YEAR(E1696)</f>
        <v>2018</v>
      </c>
      <c r="Y1696" s="0" t="str">
        <f aca="false">TEXT(E1696,"yyyy-mm")</f>
        <v>2018-12</v>
      </c>
      <c r="Z1696" s="0" t="str">
        <f aca="false">"Q"&amp;ROUNDUP(MONTH(E1696)/3,0)&amp;"-"&amp;YEAR(E1696)</f>
        <v>Q4-2018</v>
      </c>
    </row>
    <row r="1697" customFormat="false" ht="14.25" hidden="false" customHeight="false" outlineLevel="0" collapsed="false">
      <c r="A1697" s="0" t="s">
        <v>1739</v>
      </c>
      <c r="B1697" s="0" t="s">
        <v>38</v>
      </c>
      <c r="C1697" s="0" t="s">
        <v>35</v>
      </c>
      <c r="D1697" s="9" t="n">
        <v>43300</v>
      </c>
      <c r="E1697" s="9" t="n">
        <v>43453</v>
      </c>
      <c r="F1697" s="9" t="n">
        <v>43460</v>
      </c>
      <c r="G1697" s="9" t="n">
        <v>43462</v>
      </c>
      <c r="H1697" s="10" t="s">
        <v>36</v>
      </c>
      <c r="I1697" s="0" t="n">
        <v>18</v>
      </c>
      <c r="J1697" s="0" t="n">
        <v>13</v>
      </c>
      <c r="K1697" s="0" t="n">
        <v>211</v>
      </c>
      <c r="L1697" s="0" t="n">
        <v>31</v>
      </c>
      <c r="M1697" s="0" t="n">
        <v>7</v>
      </c>
      <c r="N1697" s="11" t="n">
        <v>0.1</v>
      </c>
      <c r="O1697" s="12" t="n">
        <v>1360.3</v>
      </c>
      <c r="P1697" s="12" t="n">
        <v>1721.9</v>
      </c>
      <c r="Q1697" s="12" t="n">
        <f aca="false">M1697*P1697*(1-N1697)</f>
        <v>10847.97</v>
      </c>
      <c r="R1697" s="12" t="n">
        <f aca="false">M1697*O1697</f>
        <v>9522.1</v>
      </c>
      <c r="S1697" s="12" t="n">
        <f aca="false">Q1697-R1697</f>
        <v>1325.87</v>
      </c>
      <c r="T1697" s="11" t="n">
        <f aca="false">IFERROR(S1697/Q1697,0)</f>
        <v>0.122222867504243</v>
      </c>
      <c r="U1697" s="13" t="n">
        <f aca="false">F1697-E1697</f>
        <v>7</v>
      </c>
      <c r="V1697" s="13" t="n">
        <f aca="false">G1697-F1697</f>
        <v>2</v>
      </c>
      <c r="W1697" s="13" t="n">
        <f aca="false">G1697-E1697</f>
        <v>9</v>
      </c>
      <c r="X1697" s="10" t="n">
        <f aca="false">YEAR(E1697)</f>
        <v>2018</v>
      </c>
      <c r="Y1697" s="0" t="str">
        <f aca="false">TEXT(E1697,"yyyy-mm")</f>
        <v>2018-12</v>
      </c>
      <c r="Z1697" s="0" t="str">
        <f aca="false">"Q"&amp;ROUNDUP(MONTH(E1697)/3,0)&amp;"-"&amp;YEAR(E1697)</f>
        <v>Q4-2018</v>
      </c>
    </row>
    <row r="1698" customFormat="false" ht="14.25" hidden="false" customHeight="false" outlineLevel="0" collapsed="false">
      <c r="A1698" s="0" t="s">
        <v>1740</v>
      </c>
      <c r="B1698" s="0" t="s">
        <v>34</v>
      </c>
      <c r="C1698" s="0" t="s">
        <v>39</v>
      </c>
      <c r="D1698" s="9" t="n">
        <v>43300</v>
      </c>
      <c r="E1698" s="9" t="n">
        <v>43453</v>
      </c>
      <c r="F1698" s="9" t="n">
        <v>43471</v>
      </c>
      <c r="G1698" s="9" t="n">
        <v>43478</v>
      </c>
      <c r="H1698" s="10" t="s">
        <v>36</v>
      </c>
      <c r="I1698" s="0" t="n">
        <v>5</v>
      </c>
      <c r="J1698" s="0" t="n">
        <v>6</v>
      </c>
      <c r="K1698" s="0" t="n">
        <v>140</v>
      </c>
      <c r="L1698" s="0" t="n">
        <v>26</v>
      </c>
      <c r="M1698" s="0" t="n">
        <v>2</v>
      </c>
      <c r="N1698" s="11" t="n">
        <v>0.05</v>
      </c>
      <c r="O1698" s="12" t="n">
        <v>726.95</v>
      </c>
      <c r="P1698" s="12" t="n">
        <v>1038.5</v>
      </c>
      <c r="Q1698" s="12" t="n">
        <f aca="false">M1698*P1698*(1-N1698)</f>
        <v>1973.15</v>
      </c>
      <c r="R1698" s="12" t="n">
        <f aca="false">M1698*O1698</f>
        <v>1453.9</v>
      </c>
      <c r="S1698" s="12" t="n">
        <f aca="false">Q1698-R1698</f>
        <v>519.25</v>
      </c>
      <c r="T1698" s="11" t="n">
        <f aca="false">IFERROR(S1698/Q1698,0)</f>
        <v>0.263157894736842</v>
      </c>
      <c r="U1698" s="13" t="n">
        <f aca="false">F1698-E1698</f>
        <v>18</v>
      </c>
      <c r="V1698" s="13" t="n">
        <f aca="false">G1698-F1698</f>
        <v>7</v>
      </c>
      <c r="W1698" s="13" t="n">
        <f aca="false">G1698-E1698</f>
        <v>25</v>
      </c>
      <c r="X1698" s="10" t="n">
        <f aca="false">YEAR(E1698)</f>
        <v>2018</v>
      </c>
      <c r="Y1698" s="0" t="str">
        <f aca="false">TEXT(E1698,"yyyy-mm")</f>
        <v>2018-12</v>
      </c>
      <c r="Z1698" s="0" t="str">
        <f aca="false">"Q"&amp;ROUNDUP(MONTH(E1698)/3,0)&amp;"-"&amp;YEAR(E1698)</f>
        <v>Q4-2018</v>
      </c>
    </row>
    <row r="1699" customFormat="false" ht="14.25" hidden="false" customHeight="false" outlineLevel="0" collapsed="false">
      <c r="A1699" s="0" t="s">
        <v>1741</v>
      </c>
      <c r="B1699" s="0" t="s">
        <v>43</v>
      </c>
      <c r="C1699" s="0" t="s">
        <v>39</v>
      </c>
      <c r="D1699" s="9" t="n">
        <v>43300</v>
      </c>
      <c r="E1699" s="9" t="n">
        <v>43453</v>
      </c>
      <c r="F1699" s="9" t="n">
        <v>43475</v>
      </c>
      <c r="G1699" s="9" t="n">
        <v>43477</v>
      </c>
      <c r="H1699" s="10" t="s">
        <v>36</v>
      </c>
      <c r="I1699" s="0" t="n">
        <v>26</v>
      </c>
      <c r="J1699" s="0" t="n">
        <v>35</v>
      </c>
      <c r="K1699" s="0" t="n">
        <v>181</v>
      </c>
      <c r="L1699" s="0" t="n">
        <v>11</v>
      </c>
      <c r="M1699" s="0" t="n">
        <v>6</v>
      </c>
      <c r="N1699" s="11" t="n">
        <v>0.2</v>
      </c>
      <c r="O1699" s="12" t="n">
        <v>108.54</v>
      </c>
      <c r="P1699" s="12" t="n">
        <v>241.2</v>
      </c>
      <c r="Q1699" s="12" t="n">
        <f aca="false">M1699*P1699*(1-N1699)</f>
        <v>1157.76</v>
      </c>
      <c r="R1699" s="12" t="n">
        <f aca="false">M1699*O1699</f>
        <v>651.24</v>
      </c>
      <c r="S1699" s="12" t="n">
        <f aca="false">Q1699-R1699</f>
        <v>506.52</v>
      </c>
      <c r="T1699" s="11" t="n">
        <f aca="false">IFERROR(S1699/Q1699,0)</f>
        <v>0.4375</v>
      </c>
      <c r="U1699" s="13" t="n">
        <f aca="false">F1699-E1699</f>
        <v>22</v>
      </c>
      <c r="V1699" s="13" t="n">
        <f aca="false">G1699-F1699</f>
        <v>2</v>
      </c>
      <c r="W1699" s="13" t="n">
        <f aca="false">G1699-E1699</f>
        <v>24</v>
      </c>
      <c r="X1699" s="10" t="n">
        <f aca="false">YEAR(E1699)</f>
        <v>2018</v>
      </c>
      <c r="Y1699" s="0" t="str">
        <f aca="false">TEXT(E1699,"yyyy-mm")</f>
        <v>2018-12</v>
      </c>
      <c r="Z1699" s="0" t="str">
        <f aca="false">"Q"&amp;ROUNDUP(MONTH(E1699)/3,0)&amp;"-"&amp;YEAR(E1699)</f>
        <v>Q4-2018</v>
      </c>
    </row>
    <row r="1700" customFormat="false" ht="14.25" hidden="false" customHeight="false" outlineLevel="0" collapsed="false">
      <c r="A1700" s="0" t="s">
        <v>1742</v>
      </c>
      <c r="B1700" s="0" t="s">
        <v>38</v>
      </c>
      <c r="C1700" s="0" t="s">
        <v>46</v>
      </c>
      <c r="D1700" s="9" t="n">
        <v>43400</v>
      </c>
      <c r="E1700" s="9" t="n">
        <v>43453</v>
      </c>
      <c r="F1700" s="9" t="n">
        <v>43470</v>
      </c>
      <c r="G1700" s="9" t="n">
        <v>43471</v>
      </c>
      <c r="H1700" s="10" t="s">
        <v>36</v>
      </c>
      <c r="I1700" s="0" t="n">
        <v>17</v>
      </c>
      <c r="J1700" s="0" t="n">
        <v>8</v>
      </c>
      <c r="K1700" s="0" t="n">
        <v>274</v>
      </c>
      <c r="L1700" s="0" t="n">
        <v>30</v>
      </c>
      <c r="M1700" s="0" t="n">
        <v>1</v>
      </c>
      <c r="N1700" s="11" t="n">
        <v>0.05</v>
      </c>
      <c r="O1700" s="12" t="n">
        <v>673.22</v>
      </c>
      <c r="P1700" s="12" t="n">
        <v>1051.9</v>
      </c>
      <c r="Q1700" s="12" t="n">
        <f aca="false">M1700*P1700*(1-N1700)</f>
        <v>999.305</v>
      </c>
      <c r="R1700" s="12" t="n">
        <f aca="false">M1700*O1700</f>
        <v>673.22</v>
      </c>
      <c r="S1700" s="12" t="n">
        <f aca="false">Q1700-R1700</f>
        <v>326.085</v>
      </c>
      <c r="T1700" s="11" t="n">
        <f aca="false">IFERROR(S1700/Q1700,0)</f>
        <v>0.326311786691751</v>
      </c>
      <c r="U1700" s="13" t="n">
        <f aca="false">F1700-E1700</f>
        <v>17</v>
      </c>
      <c r="V1700" s="13" t="n">
        <f aca="false">G1700-F1700</f>
        <v>1</v>
      </c>
      <c r="W1700" s="13" t="n">
        <f aca="false">G1700-E1700</f>
        <v>18</v>
      </c>
      <c r="X1700" s="10" t="n">
        <f aca="false">YEAR(E1700)</f>
        <v>2018</v>
      </c>
      <c r="Y1700" s="0" t="str">
        <f aca="false">TEXT(E1700,"yyyy-mm")</f>
        <v>2018-12</v>
      </c>
      <c r="Z1700" s="0" t="str">
        <f aca="false">"Q"&amp;ROUNDUP(MONTH(E1700)/3,0)&amp;"-"&amp;YEAR(E1700)</f>
        <v>Q4-2018</v>
      </c>
    </row>
    <row r="1701" customFormat="false" ht="14.25" hidden="false" customHeight="false" outlineLevel="0" collapsed="false">
      <c r="A1701" s="0" t="s">
        <v>1743</v>
      </c>
      <c r="B1701" s="0" t="s">
        <v>41</v>
      </c>
      <c r="C1701" s="0" t="s">
        <v>35</v>
      </c>
      <c r="D1701" s="9" t="n">
        <v>43400</v>
      </c>
      <c r="E1701" s="9" t="n">
        <v>43453</v>
      </c>
      <c r="F1701" s="9" t="n">
        <v>43474</v>
      </c>
      <c r="G1701" s="9" t="n">
        <v>43482</v>
      </c>
      <c r="H1701" s="10" t="s">
        <v>36</v>
      </c>
      <c r="I1701" s="0" t="n">
        <v>25</v>
      </c>
      <c r="J1701" s="0" t="n">
        <v>9</v>
      </c>
      <c r="K1701" s="0" t="n">
        <v>247</v>
      </c>
      <c r="L1701" s="0" t="n">
        <v>37</v>
      </c>
      <c r="M1701" s="0" t="n">
        <v>8</v>
      </c>
      <c r="N1701" s="11" t="n">
        <v>0.075</v>
      </c>
      <c r="O1701" s="12" t="n">
        <v>130.25</v>
      </c>
      <c r="P1701" s="12" t="n">
        <v>180.9</v>
      </c>
      <c r="Q1701" s="12" t="n">
        <f aca="false">M1701*P1701*(1-N1701)</f>
        <v>1338.66</v>
      </c>
      <c r="R1701" s="12" t="n">
        <f aca="false">M1701*O1701</f>
        <v>1042</v>
      </c>
      <c r="S1701" s="12" t="n">
        <f aca="false">Q1701-R1701</f>
        <v>296.66</v>
      </c>
      <c r="T1701" s="11" t="n">
        <f aca="false">IFERROR(S1701/Q1701,0)</f>
        <v>0.221609669370863</v>
      </c>
      <c r="U1701" s="13" t="n">
        <f aca="false">F1701-E1701</f>
        <v>21</v>
      </c>
      <c r="V1701" s="13" t="n">
        <f aca="false">G1701-F1701</f>
        <v>8</v>
      </c>
      <c r="W1701" s="13" t="n">
        <f aca="false">G1701-E1701</f>
        <v>29</v>
      </c>
      <c r="X1701" s="10" t="n">
        <f aca="false">YEAR(E1701)</f>
        <v>2018</v>
      </c>
      <c r="Y1701" s="0" t="str">
        <f aca="false">TEXT(E1701,"yyyy-mm")</f>
        <v>2018-12</v>
      </c>
      <c r="Z1701" s="0" t="str">
        <f aca="false">"Q"&amp;ROUNDUP(MONTH(E1701)/3,0)&amp;"-"&amp;YEAR(E1701)</f>
        <v>Q4-2018</v>
      </c>
    </row>
    <row r="1702" customFormat="false" ht="14.25" hidden="false" customHeight="false" outlineLevel="0" collapsed="false">
      <c r="A1702" s="0" t="s">
        <v>1744</v>
      </c>
      <c r="B1702" s="0" t="s">
        <v>38</v>
      </c>
      <c r="C1702" s="0" t="s">
        <v>39</v>
      </c>
      <c r="D1702" s="9" t="n">
        <v>43300</v>
      </c>
      <c r="E1702" s="9" t="n">
        <v>43454</v>
      </c>
      <c r="F1702" s="9" t="n">
        <v>43470</v>
      </c>
      <c r="G1702" s="9" t="n">
        <v>43480</v>
      </c>
      <c r="H1702" s="10" t="s">
        <v>36</v>
      </c>
      <c r="I1702" s="0" t="n">
        <v>18</v>
      </c>
      <c r="J1702" s="0" t="n">
        <v>2</v>
      </c>
      <c r="K1702" s="0" t="n">
        <v>192</v>
      </c>
      <c r="L1702" s="0" t="n">
        <v>12</v>
      </c>
      <c r="M1702" s="0" t="n">
        <v>6</v>
      </c>
      <c r="N1702" s="11" t="n">
        <v>0.05</v>
      </c>
      <c r="O1702" s="12" t="n">
        <v>219.76</v>
      </c>
      <c r="P1702" s="12" t="n">
        <v>268</v>
      </c>
      <c r="Q1702" s="12" t="n">
        <f aca="false">M1702*P1702*(1-N1702)</f>
        <v>1527.6</v>
      </c>
      <c r="R1702" s="12" t="n">
        <f aca="false">M1702*O1702</f>
        <v>1318.56</v>
      </c>
      <c r="S1702" s="12" t="n">
        <f aca="false">Q1702-R1702</f>
        <v>209.04</v>
      </c>
      <c r="T1702" s="11" t="n">
        <f aca="false">IFERROR(S1702/Q1702,0)</f>
        <v>0.136842105263158</v>
      </c>
      <c r="U1702" s="13" t="n">
        <f aca="false">F1702-E1702</f>
        <v>16</v>
      </c>
      <c r="V1702" s="13" t="n">
        <f aca="false">G1702-F1702</f>
        <v>10</v>
      </c>
      <c r="W1702" s="13" t="n">
        <f aca="false">G1702-E1702</f>
        <v>26</v>
      </c>
      <c r="X1702" s="10" t="n">
        <f aca="false">YEAR(E1702)</f>
        <v>2018</v>
      </c>
      <c r="Y1702" s="0" t="str">
        <f aca="false">TEXT(E1702,"yyyy-mm")</f>
        <v>2018-12</v>
      </c>
      <c r="Z1702" s="0" t="str">
        <f aca="false">"Q"&amp;ROUNDUP(MONTH(E1702)/3,0)&amp;"-"&amp;YEAR(E1702)</f>
        <v>Q4-2018</v>
      </c>
    </row>
    <row r="1703" customFormat="false" ht="14.25" hidden="false" customHeight="false" outlineLevel="0" collapsed="false">
      <c r="A1703" s="0" t="s">
        <v>1745</v>
      </c>
      <c r="B1703" s="0" t="s">
        <v>34</v>
      </c>
      <c r="C1703" s="0" t="s">
        <v>48</v>
      </c>
      <c r="D1703" s="9" t="n">
        <v>43300</v>
      </c>
      <c r="E1703" s="9" t="n">
        <v>43454</v>
      </c>
      <c r="F1703" s="9" t="n">
        <v>43469</v>
      </c>
      <c r="G1703" s="9" t="n">
        <v>43475</v>
      </c>
      <c r="H1703" s="10" t="s">
        <v>36</v>
      </c>
      <c r="I1703" s="0" t="n">
        <v>5</v>
      </c>
      <c r="J1703" s="0" t="n">
        <v>9</v>
      </c>
      <c r="K1703" s="0" t="n">
        <v>2</v>
      </c>
      <c r="L1703" s="0" t="n">
        <v>13</v>
      </c>
      <c r="M1703" s="0" t="n">
        <v>1</v>
      </c>
      <c r="N1703" s="11" t="n">
        <v>0.2</v>
      </c>
      <c r="O1703" s="12" t="n">
        <v>533.19</v>
      </c>
      <c r="P1703" s="12" t="n">
        <v>1159.1</v>
      </c>
      <c r="Q1703" s="12" t="n">
        <f aca="false">M1703*P1703*(1-N1703)</f>
        <v>927.28</v>
      </c>
      <c r="R1703" s="12" t="n">
        <f aca="false">M1703*O1703</f>
        <v>533.19</v>
      </c>
      <c r="S1703" s="12" t="n">
        <f aca="false">Q1703-R1703</f>
        <v>394.09</v>
      </c>
      <c r="T1703" s="11" t="n">
        <f aca="false">IFERROR(S1703/Q1703,0)</f>
        <v>0.424995686308343</v>
      </c>
      <c r="U1703" s="13" t="n">
        <f aca="false">F1703-E1703</f>
        <v>15</v>
      </c>
      <c r="V1703" s="13" t="n">
        <f aca="false">G1703-F1703</f>
        <v>6</v>
      </c>
      <c r="W1703" s="13" t="n">
        <f aca="false">G1703-E1703</f>
        <v>21</v>
      </c>
      <c r="X1703" s="10" t="n">
        <f aca="false">YEAR(E1703)</f>
        <v>2018</v>
      </c>
      <c r="Y1703" s="0" t="str">
        <f aca="false">TEXT(E1703,"yyyy-mm")</f>
        <v>2018-12</v>
      </c>
      <c r="Z1703" s="0" t="str">
        <f aca="false">"Q"&amp;ROUNDUP(MONTH(E1703)/3,0)&amp;"-"&amp;YEAR(E1703)</f>
        <v>Q4-2018</v>
      </c>
    </row>
    <row r="1704" customFormat="false" ht="14.25" hidden="false" customHeight="false" outlineLevel="0" collapsed="false">
      <c r="A1704" s="0" t="s">
        <v>1746</v>
      </c>
      <c r="B1704" s="0" t="s">
        <v>34</v>
      </c>
      <c r="C1704" s="0" t="s">
        <v>35</v>
      </c>
      <c r="D1704" s="9" t="n">
        <v>43400</v>
      </c>
      <c r="E1704" s="9" t="n">
        <v>43454</v>
      </c>
      <c r="F1704" s="9" t="n">
        <v>43473</v>
      </c>
      <c r="G1704" s="9" t="n">
        <v>43480</v>
      </c>
      <c r="H1704" s="10" t="s">
        <v>36</v>
      </c>
      <c r="I1704" s="0" t="n">
        <v>4</v>
      </c>
      <c r="J1704" s="0" t="n">
        <v>12</v>
      </c>
      <c r="K1704" s="0" t="n">
        <v>239</v>
      </c>
      <c r="L1704" s="0" t="n">
        <v>14</v>
      </c>
      <c r="M1704" s="0" t="n">
        <v>6</v>
      </c>
      <c r="N1704" s="11" t="n">
        <v>0.05</v>
      </c>
      <c r="O1704" s="12" t="n">
        <v>551.81</v>
      </c>
      <c r="P1704" s="12" t="n">
        <v>951.4</v>
      </c>
      <c r="Q1704" s="12" t="n">
        <f aca="false">M1704*P1704*(1-N1704)</f>
        <v>5422.98</v>
      </c>
      <c r="R1704" s="12" t="n">
        <f aca="false">M1704*O1704</f>
        <v>3310.86</v>
      </c>
      <c r="S1704" s="12" t="n">
        <f aca="false">Q1704-R1704</f>
        <v>2112.12</v>
      </c>
      <c r="T1704" s="11" t="n">
        <f aca="false">IFERROR(S1704/Q1704,0)</f>
        <v>0.389475897016032</v>
      </c>
      <c r="U1704" s="13" t="n">
        <f aca="false">F1704-E1704</f>
        <v>19</v>
      </c>
      <c r="V1704" s="13" t="n">
        <f aca="false">G1704-F1704</f>
        <v>7</v>
      </c>
      <c r="W1704" s="13" t="n">
        <f aca="false">G1704-E1704</f>
        <v>26</v>
      </c>
      <c r="X1704" s="10" t="n">
        <f aca="false">YEAR(E1704)</f>
        <v>2018</v>
      </c>
      <c r="Y1704" s="0" t="str">
        <f aca="false">TEXT(E1704,"yyyy-mm")</f>
        <v>2018-12</v>
      </c>
      <c r="Z1704" s="0" t="str">
        <f aca="false">"Q"&amp;ROUNDUP(MONTH(E1704)/3,0)&amp;"-"&amp;YEAR(E1704)</f>
        <v>Q4-2018</v>
      </c>
    </row>
    <row r="1705" customFormat="false" ht="14.25" hidden="false" customHeight="false" outlineLevel="0" collapsed="false">
      <c r="A1705" s="0" t="s">
        <v>1747</v>
      </c>
      <c r="B1705" s="0" t="s">
        <v>38</v>
      </c>
      <c r="C1705" s="0" t="s">
        <v>46</v>
      </c>
      <c r="D1705" s="9" t="n">
        <v>43400</v>
      </c>
      <c r="E1705" s="9" t="n">
        <v>43454</v>
      </c>
      <c r="F1705" s="9" t="n">
        <v>43458</v>
      </c>
      <c r="G1705" s="9" t="n">
        <v>43467</v>
      </c>
      <c r="H1705" s="10" t="s">
        <v>36</v>
      </c>
      <c r="I1705" s="0" t="n">
        <v>18</v>
      </c>
      <c r="J1705" s="0" t="n">
        <v>25</v>
      </c>
      <c r="K1705" s="0" t="n">
        <v>327</v>
      </c>
      <c r="L1705" s="0" t="n">
        <v>29</v>
      </c>
      <c r="M1705" s="0" t="n">
        <v>5</v>
      </c>
      <c r="N1705" s="11" t="n">
        <v>0.05</v>
      </c>
      <c r="O1705" s="12" t="n">
        <v>2644.36</v>
      </c>
      <c r="P1705" s="12" t="n">
        <v>4006.6</v>
      </c>
      <c r="Q1705" s="12" t="n">
        <f aca="false">M1705*P1705*(1-N1705)</f>
        <v>19031.35</v>
      </c>
      <c r="R1705" s="12" t="n">
        <f aca="false">M1705*O1705</f>
        <v>13221.8</v>
      </c>
      <c r="S1705" s="12" t="n">
        <f aca="false">Q1705-R1705</f>
        <v>5809.55</v>
      </c>
      <c r="T1705" s="11" t="n">
        <f aca="false">IFERROR(S1705/Q1705,0)</f>
        <v>0.305262106997139</v>
      </c>
      <c r="U1705" s="13" t="n">
        <f aca="false">F1705-E1705</f>
        <v>4</v>
      </c>
      <c r="V1705" s="13" t="n">
        <f aca="false">G1705-F1705</f>
        <v>9</v>
      </c>
      <c r="W1705" s="13" t="n">
        <f aca="false">G1705-E1705</f>
        <v>13</v>
      </c>
      <c r="X1705" s="10" t="n">
        <f aca="false">YEAR(E1705)</f>
        <v>2018</v>
      </c>
      <c r="Y1705" s="0" t="str">
        <f aca="false">TEXT(E1705,"yyyy-mm")</f>
        <v>2018-12</v>
      </c>
      <c r="Z1705" s="0" t="str">
        <f aca="false">"Q"&amp;ROUNDUP(MONTH(E1705)/3,0)&amp;"-"&amp;YEAR(E1705)</f>
        <v>Q4-2018</v>
      </c>
    </row>
    <row r="1706" customFormat="false" ht="14.25" hidden="false" customHeight="false" outlineLevel="0" collapsed="false">
      <c r="A1706" s="0" t="s">
        <v>1748</v>
      </c>
      <c r="B1706" s="0" t="s">
        <v>38</v>
      </c>
      <c r="C1706" s="0" t="s">
        <v>39</v>
      </c>
      <c r="D1706" s="9" t="n">
        <v>43300</v>
      </c>
      <c r="E1706" s="9" t="n">
        <v>43454</v>
      </c>
      <c r="F1706" s="9" t="n">
        <v>43475</v>
      </c>
      <c r="G1706" s="9" t="n">
        <v>43480</v>
      </c>
      <c r="H1706" s="10" t="s">
        <v>36</v>
      </c>
      <c r="I1706" s="0" t="n">
        <v>19</v>
      </c>
      <c r="J1706" s="0" t="n">
        <v>33</v>
      </c>
      <c r="K1706" s="0" t="n">
        <v>122</v>
      </c>
      <c r="L1706" s="0" t="n">
        <v>25</v>
      </c>
      <c r="M1706" s="0" t="n">
        <v>7</v>
      </c>
      <c r="N1706" s="11" t="n">
        <v>0.075</v>
      </c>
      <c r="O1706" s="12" t="n">
        <v>2372.2</v>
      </c>
      <c r="P1706" s="12" t="n">
        <v>5648.1</v>
      </c>
      <c r="Q1706" s="12" t="n">
        <f aca="false">M1706*P1706*(1-N1706)</f>
        <v>36571.4475</v>
      </c>
      <c r="R1706" s="12" t="n">
        <f aca="false">M1706*O1706</f>
        <v>16605.4</v>
      </c>
      <c r="S1706" s="12" t="n">
        <f aca="false">Q1706-R1706</f>
        <v>19966.0475</v>
      </c>
      <c r="T1706" s="11" t="n">
        <f aca="false">IFERROR(S1706/Q1706,0)</f>
        <v>0.545946328758248</v>
      </c>
      <c r="U1706" s="13" t="n">
        <f aca="false">F1706-E1706</f>
        <v>21</v>
      </c>
      <c r="V1706" s="13" t="n">
        <f aca="false">G1706-F1706</f>
        <v>5</v>
      </c>
      <c r="W1706" s="13" t="n">
        <f aca="false">G1706-E1706</f>
        <v>26</v>
      </c>
      <c r="X1706" s="10" t="n">
        <f aca="false">YEAR(E1706)</f>
        <v>2018</v>
      </c>
      <c r="Y1706" s="0" t="str">
        <f aca="false">TEXT(E1706,"yyyy-mm")</f>
        <v>2018-12</v>
      </c>
      <c r="Z1706" s="0" t="str">
        <f aca="false">"Q"&amp;ROUNDUP(MONTH(E1706)/3,0)&amp;"-"&amp;YEAR(E1706)</f>
        <v>Q4-2018</v>
      </c>
    </row>
    <row r="1707" customFormat="false" ht="14.25" hidden="false" customHeight="false" outlineLevel="0" collapsed="false">
      <c r="A1707" s="0" t="s">
        <v>1749</v>
      </c>
      <c r="B1707" s="0" t="s">
        <v>38</v>
      </c>
      <c r="C1707" s="0" t="s">
        <v>39</v>
      </c>
      <c r="D1707" s="9" t="n">
        <v>43300</v>
      </c>
      <c r="E1707" s="9" t="n">
        <v>43454</v>
      </c>
      <c r="F1707" s="9" t="n">
        <v>43478</v>
      </c>
      <c r="G1707" s="9" t="n">
        <v>43488</v>
      </c>
      <c r="H1707" s="10" t="s">
        <v>36</v>
      </c>
      <c r="I1707" s="0" t="n">
        <v>17</v>
      </c>
      <c r="J1707" s="0" t="n">
        <v>37</v>
      </c>
      <c r="K1707" s="0" t="n">
        <v>168</v>
      </c>
      <c r="L1707" s="0" t="n">
        <v>14</v>
      </c>
      <c r="M1707" s="0" t="n">
        <v>5</v>
      </c>
      <c r="N1707" s="11" t="n">
        <v>0.05</v>
      </c>
      <c r="O1707" s="12" t="n">
        <v>3219.48</v>
      </c>
      <c r="P1707" s="12" t="n">
        <v>3926.2</v>
      </c>
      <c r="Q1707" s="12" t="n">
        <f aca="false">M1707*P1707*(1-N1707)</f>
        <v>18649.45</v>
      </c>
      <c r="R1707" s="12" t="n">
        <f aca="false">M1707*O1707</f>
        <v>16097.4</v>
      </c>
      <c r="S1707" s="12" t="n">
        <f aca="false">Q1707-R1707</f>
        <v>2552.05</v>
      </c>
      <c r="T1707" s="11" t="n">
        <f aca="false">IFERROR(S1707/Q1707,0)</f>
        <v>0.136843177680843</v>
      </c>
      <c r="U1707" s="13" t="n">
        <f aca="false">F1707-E1707</f>
        <v>24</v>
      </c>
      <c r="V1707" s="13" t="n">
        <f aca="false">G1707-F1707</f>
        <v>10</v>
      </c>
      <c r="W1707" s="13" t="n">
        <f aca="false">G1707-E1707</f>
        <v>34</v>
      </c>
      <c r="X1707" s="10" t="n">
        <f aca="false">YEAR(E1707)</f>
        <v>2018</v>
      </c>
      <c r="Y1707" s="0" t="str">
        <f aca="false">TEXT(E1707,"yyyy-mm")</f>
        <v>2018-12</v>
      </c>
      <c r="Z1707" s="0" t="str">
        <f aca="false">"Q"&amp;ROUNDUP(MONTH(E1707)/3,0)&amp;"-"&amp;YEAR(E1707)</f>
        <v>Q4-2018</v>
      </c>
    </row>
    <row r="1708" customFormat="false" ht="14.25" hidden="false" customHeight="false" outlineLevel="0" collapsed="false">
      <c r="A1708" s="0" t="s">
        <v>1750</v>
      </c>
      <c r="B1708" s="0" t="s">
        <v>38</v>
      </c>
      <c r="C1708" s="0" t="s">
        <v>58</v>
      </c>
      <c r="D1708" s="9" t="n">
        <v>43400</v>
      </c>
      <c r="E1708" s="9" t="n">
        <v>43454</v>
      </c>
      <c r="F1708" s="9" t="n">
        <v>43469</v>
      </c>
      <c r="G1708" s="9" t="n">
        <v>43472</v>
      </c>
      <c r="H1708" s="10" t="s">
        <v>36</v>
      </c>
      <c r="I1708" s="0" t="n">
        <v>15</v>
      </c>
      <c r="J1708" s="0" t="n">
        <v>24</v>
      </c>
      <c r="K1708" s="0" t="n">
        <v>333</v>
      </c>
      <c r="L1708" s="0" t="n">
        <v>41</v>
      </c>
      <c r="M1708" s="0" t="n">
        <v>8</v>
      </c>
      <c r="N1708" s="11" t="n">
        <v>0.075</v>
      </c>
      <c r="O1708" s="12" t="n">
        <v>4207.94</v>
      </c>
      <c r="P1708" s="12" t="n">
        <v>5326.5</v>
      </c>
      <c r="Q1708" s="12" t="n">
        <f aca="false">M1708*P1708*(1-N1708)</f>
        <v>39416.1</v>
      </c>
      <c r="R1708" s="12" t="n">
        <f aca="false">M1708*O1708</f>
        <v>33663.52</v>
      </c>
      <c r="S1708" s="12" t="n">
        <f aca="false">Q1708-R1708</f>
        <v>5752.58</v>
      </c>
      <c r="T1708" s="11" t="n">
        <f aca="false">IFERROR(S1708/Q1708,0)</f>
        <v>0.145944931132202</v>
      </c>
      <c r="U1708" s="13" t="n">
        <f aca="false">F1708-E1708</f>
        <v>15</v>
      </c>
      <c r="V1708" s="13" t="n">
        <f aca="false">G1708-F1708</f>
        <v>3</v>
      </c>
      <c r="W1708" s="13" t="n">
        <f aca="false">G1708-E1708</f>
        <v>18</v>
      </c>
      <c r="X1708" s="10" t="n">
        <f aca="false">YEAR(E1708)</f>
        <v>2018</v>
      </c>
      <c r="Y1708" s="0" t="str">
        <f aca="false">TEXT(E1708,"yyyy-mm")</f>
        <v>2018-12</v>
      </c>
      <c r="Z1708" s="0" t="str">
        <f aca="false">"Q"&amp;ROUNDUP(MONTH(E1708)/3,0)&amp;"-"&amp;YEAR(E1708)</f>
        <v>Q4-2018</v>
      </c>
    </row>
    <row r="1709" customFormat="false" ht="14.25" hidden="false" customHeight="false" outlineLevel="0" collapsed="false">
      <c r="A1709" s="0" t="s">
        <v>1751</v>
      </c>
      <c r="B1709" s="0" t="s">
        <v>41</v>
      </c>
      <c r="C1709" s="0" t="s">
        <v>39</v>
      </c>
      <c r="D1709" s="9" t="n">
        <v>43300</v>
      </c>
      <c r="E1709" s="9" t="n">
        <v>43454</v>
      </c>
      <c r="F1709" s="9" t="n">
        <v>43469</v>
      </c>
      <c r="G1709" s="9" t="n">
        <v>43477</v>
      </c>
      <c r="H1709" s="10" t="s">
        <v>36</v>
      </c>
      <c r="I1709" s="0" t="n">
        <v>23</v>
      </c>
      <c r="J1709" s="0" t="n">
        <v>17</v>
      </c>
      <c r="K1709" s="0" t="n">
        <v>193</v>
      </c>
      <c r="L1709" s="0" t="n">
        <v>17</v>
      </c>
      <c r="M1709" s="0" t="n">
        <v>5</v>
      </c>
      <c r="N1709" s="11" t="n">
        <v>0.075</v>
      </c>
      <c r="O1709" s="12" t="n">
        <v>2241.55</v>
      </c>
      <c r="P1709" s="12" t="n">
        <v>5467.2</v>
      </c>
      <c r="Q1709" s="12" t="n">
        <f aca="false">M1709*P1709*(1-N1709)</f>
        <v>25285.8</v>
      </c>
      <c r="R1709" s="12" t="n">
        <f aca="false">M1709*O1709</f>
        <v>11207.75</v>
      </c>
      <c r="S1709" s="12" t="n">
        <f aca="false">Q1709-R1709</f>
        <v>14078.05</v>
      </c>
      <c r="T1709" s="11" t="n">
        <f aca="false">IFERROR(S1709/Q1709,0)</f>
        <v>0.556757152235642</v>
      </c>
      <c r="U1709" s="13" t="n">
        <f aca="false">F1709-E1709</f>
        <v>15</v>
      </c>
      <c r="V1709" s="13" t="n">
        <f aca="false">G1709-F1709</f>
        <v>8</v>
      </c>
      <c r="W1709" s="13" t="n">
        <f aca="false">G1709-E1709</f>
        <v>23</v>
      </c>
      <c r="X1709" s="10" t="n">
        <f aca="false">YEAR(E1709)</f>
        <v>2018</v>
      </c>
      <c r="Y1709" s="0" t="str">
        <f aca="false">TEXT(E1709,"yyyy-mm")</f>
        <v>2018-12</v>
      </c>
      <c r="Z1709" s="0" t="str">
        <f aca="false">"Q"&amp;ROUNDUP(MONTH(E1709)/3,0)&amp;"-"&amp;YEAR(E1709)</f>
        <v>Q4-2018</v>
      </c>
    </row>
    <row r="1710" customFormat="false" ht="14.25" hidden="false" customHeight="false" outlineLevel="0" collapsed="false">
      <c r="A1710" s="0" t="s">
        <v>1752</v>
      </c>
      <c r="B1710" s="0" t="s">
        <v>34</v>
      </c>
      <c r="C1710" s="0" t="s">
        <v>39</v>
      </c>
      <c r="D1710" s="9" t="n">
        <v>43400</v>
      </c>
      <c r="E1710" s="9" t="n">
        <v>43454</v>
      </c>
      <c r="F1710" s="9" t="n">
        <v>43457</v>
      </c>
      <c r="G1710" s="9" t="n">
        <v>43463</v>
      </c>
      <c r="H1710" s="10" t="s">
        <v>36</v>
      </c>
      <c r="I1710" s="0" t="n">
        <v>6</v>
      </c>
      <c r="J1710" s="0" t="n">
        <v>37</v>
      </c>
      <c r="K1710" s="0" t="n">
        <v>171</v>
      </c>
      <c r="L1710" s="0" t="n">
        <v>8</v>
      </c>
      <c r="M1710" s="0" t="n">
        <v>8</v>
      </c>
      <c r="N1710" s="11" t="n">
        <v>0.075</v>
      </c>
      <c r="O1710" s="12" t="n">
        <v>1654.9</v>
      </c>
      <c r="P1710" s="12" t="n">
        <v>2546</v>
      </c>
      <c r="Q1710" s="12" t="n">
        <f aca="false">M1710*P1710*(1-N1710)</f>
        <v>18840.4</v>
      </c>
      <c r="R1710" s="12" t="n">
        <f aca="false">M1710*O1710</f>
        <v>13239.2</v>
      </c>
      <c r="S1710" s="12" t="n">
        <f aca="false">Q1710-R1710</f>
        <v>5601.2</v>
      </c>
      <c r="T1710" s="11" t="n">
        <f aca="false">IFERROR(S1710/Q1710,0)</f>
        <v>0.297297297297297</v>
      </c>
      <c r="U1710" s="13" t="n">
        <f aca="false">F1710-E1710</f>
        <v>3</v>
      </c>
      <c r="V1710" s="13" t="n">
        <f aca="false">G1710-F1710</f>
        <v>6</v>
      </c>
      <c r="W1710" s="13" t="n">
        <f aca="false">G1710-E1710</f>
        <v>9</v>
      </c>
      <c r="X1710" s="10" t="n">
        <f aca="false">YEAR(E1710)</f>
        <v>2018</v>
      </c>
      <c r="Y1710" s="0" t="str">
        <f aca="false">TEXT(E1710,"yyyy-mm")</f>
        <v>2018-12</v>
      </c>
      <c r="Z1710" s="0" t="str">
        <f aca="false">"Q"&amp;ROUNDUP(MONTH(E1710)/3,0)&amp;"-"&amp;YEAR(E1710)</f>
        <v>Q4-2018</v>
      </c>
    </row>
    <row r="1711" customFormat="false" ht="14.25" hidden="false" customHeight="false" outlineLevel="0" collapsed="false">
      <c r="A1711" s="0" t="s">
        <v>1753</v>
      </c>
      <c r="B1711" s="0" t="s">
        <v>34</v>
      </c>
      <c r="C1711" s="0" t="s">
        <v>79</v>
      </c>
      <c r="D1711" s="9" t="n">
        <v>43300</v>
      </c>
      <c r="E1711" s="9" t="n">
        <v>43454</v>
      </c>
      <c r="F1711" s="9" t="n">
        <v>43479</v>
      </c>
      <c r="G1711" s="9" t="n">
        <v>43482</v>
      </c>
      <c r="H1711" s="10" t="s">
        <v>36</v>
      </c>
      <c r="I1711" s="0" t="n">
        <v>1</v>
      </c>
      <c r="J1711" s="0" t="n">
        <v>50</v>
      </c>
      <c r="K1711" s="0" t="n">
        <v>70</v>
      </c>
      <c r="L1711" s="0" t="n">
        <v>5</v>
      </c>
      <c r="M1711" s="0" t="n">
        <v>5</v>
      </c>
      <c r="N1711" s="11" t="n">
        <v>0.05</v>
      </c>
      <c r="O1711" s="12" t="n">
        <v>889.76</v>
      </c>
      <c r="P1711" s="12" t="n">
        <v>1072</v>
      </c>
      <c r="Q1711" s="12" t="n">
        <f aca="false">M1711*P1711*(1-N1711)</f>
        <v>5092</v>
      </c>
      <c r="R1711" s="12" t="n">
        <f aca="false">M1711*O1711</f>
        <v>4448.8</v>
      </c>
      <c r="S1711" s="12" t="n">
        <f aca="false">Q1711-R1711</f>
        <v>643.2</v>
      </c>
      <c r="T1711" s="11" t="n">
        <f aca="false">IFERROR(S1711/Q1711,0)</f>
        <v>0.126315789473684</v>
      </c>
      <c r="U1711" s="13" t="n">
        <f aca="false">F1711-E1711</f>
        <v>25</v>
      </c>
      <c r="V1711" s="13" t="n">
        <f aca="false">G1711-F1711</f>
        <v>3</v>
      </c>
      <c r="W1711" s="13" t="n">
        <f aca="false">G1711-E1711</f>
        <v>28</v>
      </c>
      <c r="X1711" s="10" t="n">
        <f aca="false">YEAR(E1711)</f>
        <v>2018</v>
      </c>
      <c r="Y1711" s="0" t="str">
        <f aca="false">TEXT(E1711,"yyyy-mm")</f>
        <v>2018-12</v>
      </c>
      <c r="Z1711" s="0" t="str">
        <f aca="false">"Q"&amp;ROUNDUP(MONTH(E1711)/3,0)&amp;"-"&amp;YEAR(E1711)</f>
        <v>Q4-2018</v>
      </c>
    </row>
    <row r="1712" customFormat="false" ht="14.25" hidden="false" customHeight="false" outlineLevel="0" collapsed="false">
      <c r="A1712" s="0" t="s">
        <v>1754</v>
      </c>
      <c r="B1712" s="0" t="s">
        <v>38</v>
      </c>
      <c r="C1712" s="0" t="s">
        <v>35</v>
      </c>
      <c r="D1712" s="9" t="n">
        <v>43400</v>
      </c>
      <c r="E1712" s="9" t="n">
        <v>43454</v>
      </c>
      <c r="F1712" s="9" t="n">
        <v>43463</v>
      </c>
      <c r="G1712" s="9" t="n">
        <v>43467</v>
      </c>
      <c r="H1712" s="10" t="s">
        <v>36</v>
      </c>
      <c r="I1712" s="0" t="n">
        <v>15</v>
      </c>
      <c r="J1712" s="0" t="n">
        <v>24</v>
      </c>
      <c r="K1712" s="0" t="n">
        <v>208</v>
      </c>
      <c r="L1712" s="0" t="n">
        <v>30</v>
      </c>
      <c r="M1712" s="0" t="n">
        <v>7</v>
      </c>
      <c r="N1712" s="11" t="n">
        <v>0.075</v>
      </c>
      <c r="O1712" s="12" t="n">
        <v>611.71</v>
      </c>
      <c r="P1712" s="12" t="n">
        <v>1112.2</v>
      </c>
      <c r="Q1712" s="12" t="n">
        <f aca="false">M1712*P1712*(1-N1712)</f>
        <v>7201.495</v>
      </c>
      <c r="R1712" s="12" t="n">
        <f aca="false">M1712*O1712</f>
        <v>4281.97</v>
      </c>
      <c r="S1712" s="12" t="n">
        <f aca="false">Q1712-R1712</f>
        <v>2919.525</v>
      </c>
      <c r="T1712" s="11" t="n">
        <f aca="false">IFERROR(S1712/Q1712,0)</f>
        <v>0.405405405405405</v>
      </c>
      <c r="U1712" s="13" t="n">
        <f aca="false">F1712-E1712</f>
        <v>9</v>
      </c>
      <c r="V1712" s="13" t="n">
        <f aca="false">G1712-F1712</f>
        <v>4</v>
      </c>
      <c r="W1712" s="13" t="n">
        <f aca="false">G1712-E1712</f>
        <v>13</v>
      </c>
      <c r="X1712" s="10" t="n">
        <f aca="false">YEAR(E1712)</f>
        <v>2018</v>
      </c>
      <c r="Y1712" s="0" t="str">
        <f aca="false">TEXT(E1712,"yyyy-mm")</f>
        <v>2018-12</v>
      </c>
      <c r="Z1712" s="0" t="str">
        <f aca="false">"Q"&amp;ROUNDUP(MONTH(E1712)/3,0)&amp;"-"&amp;YEAR(E1712)</f>
        <v>Q4-2018</v>
      </c>
    </row>
    <row r="1713" customFormat="false" ht="14.25" hidden="false" customHeight="false" outlineLevel="0" collapsed="false">
      <c r="A1713" s="0" t="s">
        <v>1755</v>
      </c>
      <c r="B1713" s="0" t="s">
        <v>34</v>
      </c>
      <c r="C1713" s="0" t="s">
        <v>79</v>
      </c>
      <c r="D1713" s="9" t="n">
        <v>43300</v>
      </c>
      <c r="E1713" s="9" t="n">
        <v>43454</v>
      </c>
      <c r="F1713" s="9" t="n">
        <v>43478</v>
      </c>
      <c r="G1713" s="9" t="n">
        <v>43487</v>
      </c>
      <c r="H1713" s="10" t="s">
        <v>36</v>
      </c>
      <c r="I1713" s="0" t="n">
        <v>9</v>
      </c>
      <c r="J1713" s="0" t="n">
        <v>10</v>
      </c>
      <c r="K1713" s="0" t="n">
        <v>87</v>
      </c>
      <c r="L1713" s="0" t="n">
        <v>33</v>
      </c>
      <c r="M1713" s="0" t="n">
        <v>3</v>
      </c>
      <c r="N1713" s="11" t="n">
        <v>0.1</v>
      </c>
      <c r="O1713" s="12" t="n">
        <v>1390.25</v>
      </c>
      <c r="P1713" s="12" t="n">
        <v>2780.5</v>
      </c>
      <c r="Q1713" s="12" t="n">
        <f aca="false">M1713*P1713*(1-N1713)</f>
        <v>7507.35</v>
      </c>
      <c r="R1713" s="12" t="n">
        <f aca="false">M1713*O1713</f>
        <v>4170.75</v>
      </c>
      <c r="S1713" s="12" t="n">
        <f aca="false">Q1713-R1713</f>
        <v>3336.6</v>
      </c>
      <c r="T1713" s="11" t="n">
        <f aca="false">IFERROR(S1713/Q1713,0)</f>
        <v>0.444444444444445</v>
      </c>
      <c r="U1713" s="13" t="n">
        <f aca="false">F1713-E1713</f>
        <v>24</v>
      </c>
      <c r="V1713" s="13" t="n">
        <f aca="false">G1713-F1713</f>
        <v>9</v>
      </c>
      <c r="W1713" s="13" t="n">
        <f aca="false">G1713-E1713</f>
        <v>33</v>
      </c>
      <c r="X1713" s="10" t="n">
        <f aca="false">YEAR(E1713)</f>
        <v>2018</v>
      </c>
      <c r="Y1713" s="0" t="str">
        <f aca="false">TEXT(E1713,"yyyy-mm")</f>
        <v>2018-12</v>
      </c>
      <c r="Z1713" s="0" t="str">
        <f aca="false">"Q"&amp;ROUNDUP(MONTH(E1713)/3,0)&amp;"-"&amp;YEAR(E1713)</f>
        <v>Q4-2018</v>
      </c>
    </row>
    <row r="1714" customFormat="false" ht="14.25" hidden="false" customHeight="false" outlineLevel="0" collapsed="false">
      <c r="A1714" s="0" t="s">
        <v>1756</v>
      </c>
      <c r="B1714" s="0" t="s">
        <v>38</v>
      </c>
      <c r="C1714" s="0" t="s">
        <v>39</v>
      </c>
      <c r="D1714" s="9" t="n">
        <v>43300</v>
      </c>
      <c r="E1714" s="9" t="n">
        <v>43454</v>
      </c>
      <c r="F1714" s="9" t="n">
        <v>43476</v>
      </c>
      <c r="G1714" s="9" t="n">
        <v>43484</v>
      </c>
      <c r="H1714" s="10" t="s">
        <v>36</v>
      </c>
      <c r="I1714" s="0" t="n">
        <v>12</v>
      </c>
      <c r="J1714" s="0" t="n">
        <v>39</v>
      </c>
      <c r="K1714" s="0" t="n">
        <v>189</v>
      </c>
      <c r="L1714" s="0" t="n">
        <v>16</v>
      </c>
      <c r="M1714" s="0" t="n">
        <v>3</v>
      </c>
      <c r="N1714" s="11" t="n">
        <v>0.05</v>
      </c>
      <c r="O1714" s="12" t="n">
        <v>1534.97</v>
      </c>
      <c r="P1714" s="12" t="n">
        <v>2646.5</v>
      </c>
      <c r="Q1714" s="12" t="n">
        <f aca="false">M1714*P1714*(1-N1714)</f>
        <v>7542.525</v>
      </c>
      <c r="R1714" s="12" t="n">
        <f aca="false">M1714*O1714</f>
        <v>4604.91</v>
      </c>
      <c r="S1714" s="12" t="n">
        <f aca="false">Q1714-R1714</f>
        <v>2937.615</v>
      </c>
      <c r="T1714" s="11" t="n">
        <f aca="false">IFERROR(S1714/Q1714,0)</f>
        <v>0.389473684210526</v>
      </c>
      <c r="U1714" s="13" t="n">
        <f aca="false">F1714-E1714</f>
        <v>22</v>
      </c>
      <c r="V1714" s="13" t="n">
        <f aca="false">G1714-F1714</f>
        <v>8</v>
      </c>
      <c r="W1714" s="13" t="n">
        <f aca="false">G1714-E1714</f>
        <v>30</v>
      </c>
      <c r="X1714" s="10" t="n">
        <f aca="false">YEAR(E1714)</f>
        <v>2018</v>
      </c>
      <c r="Y1714" s="0" t="str">
        <f aca="false">TEXT(E1714,"yyyy-mm")</f>
        <v>2018-12</v>
      </c>
      <c r="Z1714" s="0" t="str">
        <f aca="false">"Q"&amp;ROUNDUP(MONTH(E1714)/3,0)&amp;"-"&amp;YEAR(E1714)</f>
        <v>Q4-2018</v>
      </c>
    </row>
    <row r="1715" customFormat="false" ht="14.25" hidden="false" customHeight="false" outlineLevel="0" collapsed="false">
      <c r="A1715" s="0" t="s">
        <v>1757</v>
      </c>
      <c r="B1715" s="0" t="s">
        <v>34</v>
      </c>
      <c r="C1715" s="0" t="s">
        <v>46</v>
      </c>
      <c r="D1715" s="9" t="n">
        <v>43300</v>
      </c>
      <c r="E1715" s="9" t="n">
        <v>43455</v>
      </c>
      <c r="F1715" s="9" t="n">
        <v>43470</v>
      </c>
      <c r="G1715" s="9" t="n">
        <v>43478</v>
      </c>
      <c r="H1715" s="10" t="s">
        <v>36</v>
      </c>
      <c r="I1715" s="0" t="n">
        <v>9</v>
      </c>
      <c r="J1715" s="0" t="n">
        <v>10</v>
      </c>
      <c r="K1715" s="0" t="n">
        <v>273</v>
      </c>
      <c r="L1715" s="0" t="n">
        <v>6</v>
      </c>
      <c r="M1715" s="0" t="n">
        <v>5</v>
      </c>
      <c r="N1715" s="11" t="n">
        <v>0.15</v>
      </c>
      <c r="O1715" s="12" t="n">
        <v>135.07</v>
      </c>
      <c r="P1715" s="12" t="n">
        <v>214.4</v>
      </c>
      <c r="Q1715" s="12" t="n">
        <f aca="false">M1715*P1715*(1-N1715)</f>
        <v>911.2</v>
      </c>
      <c r="R1715" s="12" t="n">
        <f aca="false">M1715*O1715</f>
        <v>675.35</v>
      </c>
      <c r="S1715" s="12" t="n">
        <f aca="false">Q1715-R1715</f>
        <v>235.85</v>
      </c>
      <c r="T1715" s="11" t="n">
        <f aca="false">IFERROR(S1715/Q1715,0)</f>
        <v>0.258834503950834</v>
      </c>
      <c r="U1715" s="13" t="n">
        <f aca="false">F1715-E1715</f>
        <v>15</v>
      </c>
      <c r="V1715" s="13" t="n">
        <f aca="false">G1715-F1715</f>
        <v>8</v>
      </c>
      <c r="W1715" s="13" t="n">
        <f aca="false">G1715-E1715</f>
        <v>23</v>
      </c>
      <c r="X1715" s="10" t="n">
        <f aca="false">YEAR(E1715)</f>
        <v>2018</v>
      </c>
      <c r="Y1715" s="0" t="str">
        <f aca="false">TEXT(E1715,"yyyy-mm")</f>
        <v>2018-12</v>
      </c>
      <c r="Z1715" s="0" t="str">
        <f aca="false">"Q"&amp;ROUNDUP(MONTH(E1715)/3,0)&amp;"-"&amp;YEAR(E1715)</f>
        <v>Q4-2018</v>
      </c>
    </row>
    <row r="1716" customFormat="false" ht="14.25" hidden="false" customHeight="false" outlineLevel="0" collapsed="false">
      <c r="A1716" s="0" t="s">
        <v>1758</v>
      </c>
      <c r="B1716" s="0" t="s">
        <v>41</v>
      </c>
      <c r="C1716" s="0" t="s">
        <v>48</v>
      </c>
      <c r="D1716" s="9" t="n">
        <v>43300</v>
      </c>
      <c r="E1716" s="9" t="n">
        <v>43455</v>
      </c>
      <c r="F1716" s="9" t="n">
        <v>43463</v>
      </c>
      <c r="G1716" s="9" t="n">
        <v>43465</v>
      </c>
      <c r="H1716" s="10" t="s">
        <v>36</v>
      </c>
      <c r="I1716" s="0" t="n">
        <v>22</v>
      </c>
      <c r="J1716" s="0" t="n">
        <v>8</v>
      </c>
      <c r="K1716" s="0" t="n">
        <v>20</v>
      </c>
      <c r="L1716" s="0" t="n">
        <v>8</v>
      </c>
      <c r="M1716" s="0" t="n">
        <v>7</v>
      </c>
      <c r="N1716" s="11" t="n">
        <v>0.1</v>
      </c>
      <c r="O1716" s="12" t="n">
        <v>821.69</v>
      </c>
      <c r="P1716" s="12" t="n">
        <v>1125.6</v>
      </c>
      <c r="Q1716" s="12" t="n">
        <f aca="false">M1716*P1716*(1-N1716)</f>
        <v>7091.28</v>
      </c>
      <c r="R1716" s="12" t="n">
        <f aca="false">M1716*O1716</f>
        <v>5751.83</v>
      </c>
      <c r="S1716" s="12" t="n">
        <f aca="false">Q1716-R1716</f>
        <v>1339.45</v>
      </c>
      <c r="T1716" s="11" t="n">
        <f aca="false">IFERROR(S1716/Q1716,0)</f>
        <v>0.188886914633183</v>
      </c>
      <c r="U1716" s="13" t="n">
        <f aca="false">F1716-E1716</f>
        <v>8</v>
      </c>
      <c r="V1716" s="13" t="n">
        <f aca="false">G1716-F1716</f>
        <v>2</v>
      </c>
      <c r="W1716" s="13" t="n">
        <f aca="false">G1716-E1716</f>
        <v>10</v>
      </c>
      <c r="X1716" s="10" t="n">
        <f aca="false">YEAR(E1716)</f>
        <v>2018</v>
      </c>
      <c r="Y1716" s="0" t="str">
        <f aca="false">TEXT(E1716,"yyyy-mm")</f>
        <v>2018-12</v>
      </c>
      <c r="Z1716" s="0" t="str">
        <f aca="false">"Q"&amp;ROUNDUP(MONTH(E1716)/3,0)&amp;"-"&amp;YEAR(E1716)</f>
        <v>Q4-2018</v>
      </c>
    </row>
    <row r="1717" customFormat="false" ht="14.25" hidden="false" customHeight="false" outlineLevel="0" collapsed="false">
      <c r="A1717" s="0" t="s">
        <v>1759</v>
      </c>
      <c r="B1717" s="0" t="s">
        <v>34</v>
      </c>
      <c r="C1717" s="0" t="s">
        <v>35</v>
      </c>
      <c r="D1717" s="9" t="n">
        <v>43300</v>
      </c>
      <c r="E1717" s="9" t="n">
        <v>43455</v>
      </c>
      <c r="F1717" s="9" t="n">
        <v>43480</v>
      </c>
      <c r="G1717" s="9" t="n">
        <v>43489</v>
      </c>
      <c r="H1717" s="10" t="s">
        <v>36</v>
      </c>
      <c r="I1717" s="0" t="n">
        <v>6</v>
      </c>
      <c r="J1717" s="0" t="n">
        <v>32</v>
      </c>
      <c r="K1717" s="0" t="n">
        <v>204</v>
      </c>
      <c r="L1717" s="0" t="n">
        <v>27</v>
      </c>
      <c r="M1717" s="0" t="n">
        <v>7</v>
      </c>
      <c r="N1717" s="11" t="n">
        <v>0.05</v>
      </c>
      <c r="O1717" s="12" t="n">
        <v>737</v>
      </c>
      <c r="P1717" s="12" t="n">
        <v>1842.5</v>
      </c>
      <c r="Q1717" s="12" t="n">
        <f aca="false">M1717*P1717*(1-N1717)</f>
        <v>12252.625</v>
      </c>
      <c r="R1717" s="12" t="n">
        <f aca="false">M1717*O1717</f>
        <v>5159</v>
      </c>
      <c r="S1717" s="12" t="n">
        <f aca="false">Q1717-R1717</f>
        <v>7093.625</v>
      </c>
      <c r="T1717" s="11" t="n">
        <f aca="false">IFERROR(S1717/Q1717,0)</f>
        <v>0.578947368421053</v>
      </c>
      <c r="U1717" s="13" t="n">
        <f aca="false">F1717-E1717</f>
        <v>25</v>
      </c>
      <c r="V1717" s="13" t="n">
        <f aca="false">G1717-F1717</f>
        <v>9</v>
      </c>
      <c r="W1717" s="13" t="n">
        <f aca="false">G1717-E1717</f>
        <v>34</v>
      </c>
      <c r="X1717" s="10" t="n">
        <f aca="false">YEAR(E1717)</f>
        <v>2018</v>
      </c>
      <c r="Y1717" s="0" t="str">
        <f aca="false">TEXT(E1717,"yyyy-mm")</f>
        <v>2018-12</v>
      </c>
      <c r="Z1717" s="0" t="str">
        <f aca="false">"Q"&amp;ROUNDUP(MONTH(E1717)/3,0)&amp;"-"&amp;YEAR(E1717)</f>
        <v>Q4-2018</v>
      </c>
    </row>
    <row r="1718" customFormat="false" ht="14.25" hidden="false" customHeight="false" outlineLevel="0" collapsed="false">
      <c r="A1718" s="0" t="s">
        <v>1760</v>
      </c>
      <c r="B1718" s="0" t="s">
        <v>43</v>
      </c>
      <c r="C1718" s="0" t="s">
        <v>39</v>
      </c>
      <c r="D1718" s="9" t="n">
        <v>43400</v>
      </c>
      <c r="E1718" s="9" t="n">
        <v>43455</v>
      </c>
      <c r="F1718" s="9" t="n">
        <v>43463</v>
      </c>
      <c r="G1718" s="9" t="n">
        <v>43471</v>
      </c>
      <c r="H1718" s="10" t="s">
        <v>36</v>
      </c>
      <c r="I1718" s="0" t="n">
        <v>27</v>
      </c>
      <c r="J1718" s="0" t="n">
        <v>12</v>
      </c>
      <c r="K1718" s="0" t="n">
        <v>165</v>
      </c>
      <c r="L1718" s="0" t="n">
        <v>30</v>
      </c>
      <c r="M1718" s="0" t="n">
        <v>5</v>
      </c>
      <c r="N1718" s="11" t="n">
        <v>0.15</v>
      </c>
      <c r="O1718" s="12" t="n">
        <v>562.8</v>
      </c>
      <c r="P1718" s="12" t="n">
        <v>1125.6</v>
      </c>
      <c r="Q1718" s="12" t="n">
        <f aca="false">M1718*P1718*(1-N1718)</f>
        <v>4783.8</v>
      </c>
      <c r="R1718" s="12" t="n">
        <f aca="false">M1718*O1718</f>
        <v>2814</v>
      </c>
      <c r="S1718" s="12" t="n">
        <f aca="false">Q1718-R1718</f>
        <v>1969.8</v>
      </c>
      <c r="T1718" s="11" t="n">
        <f aca="false">IFERROR(S1718/Q1718,0)</f>
        <v>0.411764705882353</v>
      </c>
      <c r="U1718" s="13" t="n">
        <f aca="false">F1718-E1718</f>
        <v>8</v>
      </c>
      <c r="V1718" s="13" t="n">
        <f aca="false">G1718-F1718</f>
        <v>8</v>
      </c>
      <c r="W1718" s="13" t="n">
        <f aca="false">G1718-E1718</f>
        <v>16</v>
      </c>
      <c r="X1718" s="10" t="n">
        <f aca="false">YEAR(E1718)</f>
        <v>2018</v>
      </c>
      <c r="Y1718" s="0" t="str">
        <f aca="false">TEXT(E1718,"yyyy-mm")</f>
        <v>2018-12</v>
      </c>
      <c r="Z1718" s="0" t="str">
        <f aca="false">"Q"&amp;ROUNDUP(MONTH(E1718)/3,0)&amp;"-"&amp;YEAR(E1718)</f>
        <v>Q4-2018</v>
      </c>
    </row>
    <row r="1719" customFormat="false" ht="14.25" hidden="false" customHeight="false" outlineLevel="0" collapsed="false">
      <c r="A1719" s="0" t="s">
        <v>1761</v>
      </c>
      <c r="B1719" s="0" t="s">
        <v>34</v>
      </c>
      <c r="C1719" s="0" t="s">
        <v>39</v>
      </c>
      <c r="D1719" s="9" t="n">
        <v>43400</v>
      </c>
      <c r="E1719" s="9" t="n">
        <v>43455</v>
      </c>
      <c r="F1719" s="9" t="n">
        <v>43470</v>
      </c>
      <c r="G1719" s="9" t="n">
        <v>43479</v>
      </c>
      <c r="H1719" s="10" t="s">
        <v>36</v>
      </c>
      <c r="I1719" s="0" t="n">
        <v>11</v>
      </c>
      <c r="J1719" s="0" t="n">
        <v>42</v>
      </c>
      <c r="K1719" s="0" t="n">
        <v>190</v>
      </c>
      <c r="L1719" s="0" t="n">
        <v>33</v>
      </c>
      <c r="M1719" s="0" t="n">
        <v>8</v>
      </c>
      <c r="N1719" s="11" t="n">
        <v>0.15</v>
      </c>
      <c r="O1719" s="12" t="n">
        <v>4170.28</v>
      </c>
      <c r="P1719" s="12" t="n">
        <v>6224.3</v>
      </c>
      <c r="Q1719" s="12" t="n">
        <f aca="false">M1719*P1719*(1-N1719)</f>
        <v>42325.24</v>
      </c>
      <c r="R1719" s="12" t="n">
        <f aca="false">M1719*O1719</f>
        <v>33362.24</v>
      </c>
      <c r="S1719" s="12" t="n">
        <f aca="false">Q1719-R1719</f>
        <v>8963</v>
      </c>
      <c r="T1719" s="11" t="n">
        <f aca="false">IFERROR(S1719/Q1719,0)</f>
        <v>0.211764894894867</v>
      </c>
      <c r="U1719" s="13" t="n">
        <f aca="false">F1719-E1719</f>
        <v>15</v>
      </c>
      <c r="V1719" s="13" t="n">
        <f aca="false">G1719-F1719</f>
        <v>9</v>
      </c>
      <c r="W1719" s="13" t="n">
        <f aca="false">G1719-E1719</f>
        <v>24</v>
      </c>
      <c r="X1719" s="10" t="n">
        <f aca="false">YEAR(E1719)</f>
        <v>2018</v>
      </c>
      <c r="Y1719" s="0" t="str">
        <f aca="false">TEXT(E1719,"yyyy-mm")</f>
        <v>2018-12</v>
      </c>
      <c r="Z1719" s="0" t="str">
        <f aca="false">"Q"&amp;ROUNDUP(MONTH(E1719)/3,0)&amp;"-"&amp;YEAR(E1719)</f>
        <v>Q4-2018</v>
      </c>
    </row>
    <row r="1720" customFormat="false" ht="14.25" hidden="false" customHeight="false" outlineLevel="0" collapsed="false">
      <c r="A1720" s="0" t="s">
        <v>1762</v>
      </c>
      <c r="B1720" s="0" t="s">
        <v>34</v>
      </c>
      <c r="C1720" s="0" t="s">
        <v>39</v>
      </c>
      <c r="D1720" s="9" t="n">
        <v>43300</v>
      </c>
      <c r="E1720" s="9" t="n">
        <v>43455</v>
      </c>
      <c r="F1720" s="9" t="n">
        <v>43459</v>
      </c>
      <c r="G1720" s="9" t="n">
        <v>43469</v>
      </c>
      <c r="H1720" s="10" t="s">
        <v>36</v>
      </c>
      <c r="I1720" s="0" t="n">
        <v>1</v>
      </c>
      <c r="J1720" s="0" t="n">
        <v>24</v>
      </c>
      <c r="K1720" s="0" t="n">
        <v>94</v>
      </c>
      <c r="L1720" s="0" t="n">
        <v>12</v>
      </c>
      <c r="M1720" s="0" t="n">
        <v>6</v>
      </c>
      <c r="N1720" s="11" t="n">
        <v>0.05</v>
      </c>
      <c r="O1720" s="12" t="n">
        <v>1801.76</v>
      </c>
      <c r="P1720" s="12" t="n">
        <v>2224.4</v>
      </c>
      <c r="Q1720" s="12" t="n">
        <f aca="false">M1720*P1720*(1-N1720)</f>
        <v>12679.08</v>
      </c>
      <c r="R1720" s="12" t="n">
        <f aca="false">M1720*O1720</f>
        <v>10810.56</v>
      </c>
      <c r="S1720" s="12" t="n">
        <f aca="false">Q1720-R1720</f>
        <v>1868.52</v>
      </c>
      <c r="T1720" s="11" t="n">
        <f aca="false">IFERROR(S1720/Q1720,0)</f>
        <v>0.14737031393445</v>
      </c>
      <c r="U1720" s="13" t="n">
        <f aca="false">F1720-E1720</f>
        <v>4</v>
      </c>
      <c r="V1720" s="13" t="n">
        <f aca="false">G1720-F1720</f>
        <v>10</v>
      </c>
      <c r="W1720" s="13" t="n">
        <f aca="false">G1720-E1720</f>
        <v>14</v>
      </c>
      <c r="X1720" s="10" t="n">
        <f aca="false">YEAR(E1720)</f>
        <v>2018</v>
      </c>
      <c r="Y1720" s="0" t="str">
        <f aca="false">TEXT(E1720,"yyyy-mm")</f>
        <v>2018-12</v>
      </c>
      <c r="Z1720" s="0" t="str">
        <f aca="false">"Q"&amp;ROUNDUP(MONTH(E1720)/3,0)&amp;"-"&amp;YEAR(E1720)</f>
        <v>Q4-2018</v>
      </c>
    </row>
    <row r="1721" customFormat="false" ht="14.25" hidden="false" customHeight="false" outlineLevel="0" collapsed="false">
      <c r="A1721" s="0" t="s">
        <v>1763</v>
      </c>
      <c r="B1721" s="0" t="s">
        <v>34</v>
      </c>
      <c r="C1721" s="0" t="s">
        <v>35</v>
      </c>
      <c r="D1721" s="9" t="n">
        <v>43300</v>
      </c>
      <c r="E1721" s="9" t="n">
        <v>43455</v>
      </c>
      <c r="F1721" s="9" t="n">
        <v>43466</v>
      </c>
      <c r="G1721" s="9" t="n">
        <v>43469</v>
      </c>
      <c r="H1721" s="10" t="s">
        <v>36</v>
      </c>
      <c r="I1721" s="0" t="n">
        <v>11</v>
      </c>
      <c r="J1721" s="0" t="n">
        <v>6</v>
      </c>
      <c r="K1721" s="0" t="n">
        <v>238</v>
      </c>
      <c r="L1721" s="0" t="n">
        <v>3</v>
      </c>
      <c r="M1721" s="0" t="n">
        <v>4</v>
      </c>
      <c r="N1721" s="11" t="n">
        <v>0.2</v>
      </c>
      <c r="O1721" s="12" t="n">
        <v>739.41</v>
      </c>
      <c r="P1721" s="12" t="n">
        <v>1192.6</v>
      </c>
      <c r="Q1721" s="12" t="n">
        <f aca="false">M1721*P1721*(1-N1721)</f>
        <v>3816.32</v>
      </c>
      <c r="R1721" s="12" t="n">
        <f aca="false">M1721*O1721</f>
        <v>2957.64</v>
      </c>
      <c r="S1721" s="12" t="n">
        <f aca="false">Q1721-R1721</f>
        <v>858.68</v>
      </c>
      <c r="T1721" s="11" t="n">
        <f aca="false">IFERROR(S1721/Q1721,0)</f>
        <v>0.225002096260272</v>
      </c>
      <c r="U1721" s="13" t="n">
        <f aca="false">F1721-E1721</f>
        <v>11</v>
      </c>
      <c r="V1721" s="13" t="n">
        <f aca="false">G1721-F1721</f>
        <v>3</v>
      </c>
      <c r="W1721" s="13" t="n">
        <f aca="false">G1721-E1721</f>
        <v>14</v>
      </c>
      <c r="X1721" s="10" t="n">
        <f aca="false">YEAR(E1721)</f>
        <v>2018</v>
      </c>
      <c r="Y1721" s="0" t="str">
        <f aca="false">TEXT(E1721,"yyyy-mm")</f>
        <v>2018-12</v>
      </c>
      <c r="Z1721" s="0" t="str">
        <f aca="false">"Q"&amp;ROUNDUP(MONTH(E1721)/3,0)&amp;"-"&amp;YEAR(E1721)</f>
        <v>Q4-2018</v>
      </c>
    </row>
    <row r="1722" customFormat="false" ht="14.25" hidden="false" customHeight="false" outlineLevel="0" collapsed="false">
      <c r="A1722" s="0" t="s">
        <v>1764</v>
      </c>
      <c r="B1722" s="0" t="s">
        <v>43</v>
      </c>
      <c r="C1722" s="0" t="s">
        <v>39</v>
      </c>
      <c r="D1722" s="9" t="n">
        <v>43400</v>
      </c>
      <c r="E1722" s="9" t="n">
        <v>43455</v>
      </c>
      <c r="F1722" s="9" t="n">
        <v>43479</v>
      </c>
      <c r="G1722" s="9" t="n">
        <v>43485</v>
      </c>
      <c r="H1722" s="10" t="s">
        <v>36</v>
      </c>
      <c r="I1722" s="0" t="n">
        <v>26</v>
      </c>
      <c r="J1722" s="0" t="n">
        <v>36</v>
      </c>
      <c r="K1722" s="0" t="n">
        <v>122</v>
      </c>
      <c r="L1722" s="0" t="n">
        <v>7</v>
      </c>
      <c r="M1722" s="0" t="n">
        <v>2</v>
      </c>
      <c r="N1722" s="11" t="n">
        <v>0.075</v>
      </c>
      <c r="O1722" s="12" t="n">
        <v>2926.56</v>
      </c>
      <c r="P1722" s="12" t="n">
        <v>6097</v>
      </c>
      <c r="Q1722" s="12" t="n">
        <f aca="false">M1722*P1722*(1-N1722)</f>
        <v>11279.45</v>
      </c>
      <c r="R1722" s="12" t="n">
        <f aca="false">M1722*O1722</f>
        <v>5853.12</v>
      </c>
      <c r="S1722" s="12" t="n">
        <f aca="false">Q1722-R1722</f>
        <v>5426.33</v>
      </c>
      <c r="T1722" s="11" t="n">
        <f aca="false">IFERROR(S1722/Q1722,0)</f>
        <v>0.481081081081081</v>
      </c>
      <c r="U1722" s="13" t="n">
        <f aca="false">F1722-E1722</f>
        <v>24</v>
      </c>
      <c r="V1722" s="13" t="n">
        <f aca="false">G1722-F1722</f>
        <v>6</v>
      </c>
      <c r="W1722" s="13" t="n">
        <f aca="false">G1722-E1722</f>
        <v>30</v>
      </c>
      <c r="X1722" s="10" t="n">
        <f aca="false">YEAR(E1722)</f>
        <v>2018</v>
      </c>
      <c r="Y1722" s="0" t="str">
        <f aca="false">TEXT(E1722,"yyyy-mm")</f>
        <v>2018-12</v>
      </c>
      <c r="Z1722" s="0" t="str">
        <f aca="false">"Q"&amp;ROUNDUP(MONTH(E1722)/3,0)&amp;"-"&amp;YEAR(E1722)</f>
        <v>Q4-2018</v>
      </c>
    </row>
    <row r="1723" customFormat="false" ht="14.25" hidden="false" customHeight="false" outlineLevel="0" collapsed="false">
      <c r="A1723" s="0" t="s">
        <v>1765</v>
      </c>
      <c r="B1723" s="0" t="s">
        <v>34</v>
      </c>
      <c r="C1723" s="0" t="s">
        <v>35</v>
      </c>
      <c r="D1723" s="9" t="n">
        <v>43300</v>
      </c>
      <c r="E1723" s="9" t="n">
        <v>43455</v>
      </c>
      <c r="F1723" s="9" t="n">
        <v>43482</v>
      </c>
      <c r="G1723" s="9" t="n">
        <v>43488</v>
      </c>
      <c r="H1723" s="10" t="s">
        <v>36</v>
      </c>
      <c r="I1723" s="0" t="n">
        <v>7</v>
      </c>
      <c r="J1723" s="0" t="n">
        <v>42</v>
      </c>
      <c r="K1723" s="0" t="n">
        <v>235</v>
      </c>
      <c r="L1723" s="0" t="n">
        <v>30</v>
      </c>
      <c r="M1723" s="0" t="n">
        <v>6</v>
      </c>
      <c r="N1723" s="11" t="n">
        <v>0.075</v>
      </c>
      <c r="O1723" s="12" t="n">
        <v>866.71</v>
      </c>
      <c r="P1723" s="12" t="n">
        <v>1031.8</v>
      </c>
      <c r="Q1723" s="12" t="n">
        <f aca="false">M1723*P1723*(1-N1723)</f>
        <v>5726.49</v>
      </c>
      <c r="R1723" s="12" t="n">
        <f aca="false">M1723*O1723</f>
        <v>5200.26</v>
      </c>
      <c r="S1723" s="12" t="n">
        <f aca="false">Q1723-R1723</f>
        <v>526.23</v>
      </c>
      <c r="T1723" s="11" t="n">
        <f aca="false">IFERROR(S1723/Q1723,0)</f>
        <v>0.0918939874163754</v>
      </c>
      <c r="U1723" s="13" t="n">
        <f aca="false">F1723-E1723</f>
        <v>27</v>
      </c>
      <c r="V1723" s="13" t="n">
        <f aca="false">G1723-F1723</f>
        <v>6</v>
      </c>
      <c r="W1723" s="13" t="n">
        <f aca="false">G1723-E1723</f>
        <v>33</v>
      </c>
      <c r="X1723" s="10" t="n">
        <f aca="false">YEAR(E1723)</f>
        <v>2018</v>
      </c>
      <c r="Y1723" s="0" t="str">
        <f aca="false">TEXT(E1723,"yyyy-mm")</f>
        <v>2018-12</v>
      </c>
      <c r="Z1723" s="0" t="str">
        <f aca="false">"Q"&amp;ROUNDUP(MONTH(E1723)/3,0)&amp;"-"&amp;YEAR(E1723)</f>
        <v>Q4-2018</v>
      </c>
    </row>
    <row r="1724" customFormat="false" ht="14.25" hidden="false" customHeight="false" outlineLevel="0" collapsed="false">
      <c r="A1724" s="0" t="s">
        <v>1766</v>
      </c>
      <c r="B1724" s="0" t="s">
        <v>38</v>
      </c>
      <c r="C1724" s="0" t="s">
        <v>46</v>
      </c>
      <c r="D1724" s="9" t="n">
        <v>43300</v>
      </c>
      <c r="E1724" s="9" t="n">
        <v>43455</v>
      </c>
      <c r="F1724" s="9" t="n">
        <v>43474</v>
      </c>
      <c r="G1724" s="9" t="n">
        <v>43477</v>
      </c>
      <c r="H1724" s="10" t="s">
        <v>36</v>
      </c>
      <c r="I1724" s="0" t="n">
        <v>13</v>
      </c>
      <c r="J1724" s="0" t="n">
        <v>18</v>
      </c>
      <c r="K1724" s="0" t="n">
        <v>306</v>
      </c>
      <c r="L1724" s="0" t="n">
        <v>15</v>
      </c>
      <c r="M1724" s="0" t="n">
        <v>1</v>
      </c>
      <c r="N1724" s="11" t="n">
        <v>0.05</v>
      </c>
      <c r="O1724" s="12" t="n">
        <v>1358.22</v>
      </c>
      <c r="P1724" s="12" t="n">
        <v>2425.4</v>
      </c>
      <c r="Q1724" s="12" t="n">
        <f aca="false">M1724*P1724*(1-N1724)</f>
        <v>2304.13</v>
      </c>
      <c r="R1724" s="12" t="n">
        <f aca="false">M1724*O1724</f>
        <v>1358.22</v>
      </c>
      <c r="S1724" s="12" t="n">
        <f aca="false">Q1724-R1724</f>
        <v>945.91</v>
      </c>
      <c r="T1724" s="11" t="n">
        <f aca="false">IFERROR(S1724/Q1724,0)</f>
        <v>0.410528051802633</v>
      </c>
      <c r="U1724" s="13" t="n">
        <f aca="false">F1724-E1724</f>
        <v>19</v>
      </c>
      <c r="V1724" s="13" t="n">
        <f aca="false">G1724-F1724</f>
        <v>3</v>
      </c>
      <c r="W1724" s="13" t="n">
        <f aca="false">G1724-E1724</f>
        <v>22</v>
      </c>
      <c r="X1724" s="10" t="n">
        <f aca="false">YEAR(E1724)</f>
        <v>2018</v>
      </c>
      <c r="Y1724" s="0" t="str">
        <f aca="false">TEXT(E1724,"yyyy-mm")</f>
        <v>2018-12</v>
      </c>
      <c r="Z1724" s="0" t="str">
        <f aca="false">"Q"&amp;ROUNDUP(MONTH(E1724)/3,0)&amp;"-"&amp;YEAR(E1724)</f>
        <v>Q4-2018</v>
      </c>
    </row>
    <row r="1725" customFormat="false" ht="14.25" hidden="false" customHeight="false" outlineLevel="0" collapsed="false">
      <c r="A1725" s="0" t="s">
        <v>1767</v>
      </c>
      <c r="B1725" s="0" t="s">
        <v>34</v>
      </c>
      <c r="C1725" s="0" t="s">
        <v>39</v>
      </c>
      <c r="D1725" s="9" t="n">
        <v>43400</v>
      </c>
      <c r="E1725" s="9" t="n">
        <v>43455</v>
      </c>
      <c r="F1725" s="9" t="n">
        <v>43470</v>
      </c>
      <c r="G1725" s="9" t="n">
        <v>43474</v>
      </c>
      <c r="H1725" s="10" t="s">
        <v>36</v>
      </c>
      <c r="I1725" s="0" t="n">
        <v>10</v>
      </c>
      <c r="J1725" s="0" t="n">
        <v>9</v>
      </c>
      <c r="K1725" s="0" t="n">
        <v>123</v>
      </c>
      <c r="L1725" s="0" t="n">
        <v>27</v>
      </c>
      <c r="M1725" s="0" t="n">
        <v>4</v>
      </c>
      <c r="N1725" s="11" t="n">
        <v>0.075</v>
      </c>
      <c r="O1725" s="12" t="n">
        <v>691.31</v>
      </c>
      <c r="P1725" s="12" t="n">
        <v>1031.8</v>
      </c>
      <c r="Q1725" s="12" t="n">
        <f aca="false">M1725*P1725*(1-N1725)</f>
        <v>3817.66</v>
      </c>
      <c r="R1725" s="12" t="n">
        <f aca="false">M1725*O1725</f>
        <v>2765.24</v>
      </c>
      <c r="S1725" s="12" t="n">
        <f aca="false">Q1725-R1725</f>
        <v>1052.42</v>
      </c>
      <c r="T1725" s="11" t="n">
        <f aca="false">IFERROR(S1725/Q1725,0)</f>
        <v>0.275671484626709</v>
      </c>
      <c r="U1725" s="13" t="n">
        <f aca="false">F1725-E1725</f>
        <v>15</v>
      </c>
      <c r="V1725" s="13" t="n">
        <f aca="false">G1725-F1725</f>
        <v>4</v>
      </c>
      <c r="W1725" s="13" t="n">
        <f aca="false">G1725-E1725</f>
        <v>19</v>
      </c>
      <c r="X1725" s="10" t="n">
        <f aca="false">YEAR(E1725)</f>
        <v>2018</v>
      </c>
      <c r="Y1725" s="0" t="str">
        <f aca="false">TEXT(E1725,"yyyy-mm")</f>
        <v>2018-12</v>
      </c>
      <c r="Z1725" s="0" t="str">
        <f aca="false">"Q"&amp;ROUNDUP(MONTH(E1725)/3,0)&amp;"-"&amp;YEAR(E1725)</f>
        <v>Q4-2018</v>
      </c>
    </row>
    <row r="1726" customFormat="false" ht="14.25" hidden="false" customHeight="false" outlineLevel="0" collapsed="false">
      <c r="A1726" s="0" t="s">
        <v>1768</v>
      </c>
      <c r="B1726" s="0" t="s">
        <v>38</v>
      </c>
      <c r="C1726" s="0" t="s">
        <v>39</v>
      </c>
      <c r="D1726" s="9" t="n">
        <v>43300</v>
      </c>
      <c r="E1726" s="9" t="n">
        <v>43455</v>
      </c>
      <c r="F1726" s="9" t="n">
        <v>43480</v>
      </c>
      <c r="G1726" s="9" t="n">
        <v>43485</v>
      </c>
      <c r="H1726" s="10" t="s">
        <v>36</v>
      </c>
      <c r="I1726" s="0" t="n">
        <v>17</v>
      </c>
      <c r="J1726" s="0" t="n">
        <v>35</v>
      </c>
      <c r="K1726" s="0" t="n">
        <v>96</v>
      </c>
      <c r="L1726" s="0" t="n">
        <v>40</v>
      </c>
      <c r="M1726" s="0" t="n">
        <v>8</v>
      </c>
      <c r="N1726" s="11" t="n">
        <v>0.2</v>
      </c>
      <c r="O1726" s="12" t="n">
        <v>619.48</v>
      </c>
      <c r="P1726" s="12" t="n">
        <v>897.8</v>
      </c>
      <c r="Q1726" s="12" t="n">
        <f aca="false">M1726*P1726*(1-N1726)</f>
        <v>5745.92</v>
      </c>
      <c r="R1726" s="12" t="n">
        <f aca="false">M1726*O1726</f>
        <v>4955.84</v>
      </c>
      <c r="S1726" s="12" t="n">
        <f aca="false">Q1726-R1726</f>
        <v>790.08</v>
      </c>
      <c r="T1726" s="11" t="n">
        <f aca="false">IFERROR(S1726/Q1726,0)</f>
        <v>0.13750278458454</v>
      </c>
      <c r="U1726" s="13" t="n">
        <f aca="false">F1726-E1726</f>
        <v>25</v>
      </c>
      <c r="V1726" s="13" t="n">
        <f aca="false">G1726-F1726</f>
        <v>5</v>
      </c>
      <c r="W1726" s="13" t="n">
        <f aca="false">G1726-E1726</f>
        <v>30</v>
      </c>
      <c r="X1726" s="10" t="n">
        <f aca="false">YEAR(E1726)</f>
        <v>2018</v>
      </c>
      <c r="Y1726" s="0" t="str">
        <f aca="false">TEXT(E1726,"yyyy-mm")</f>
        <v>2018-12</v>
      </c>
      <c r="Z1726" s="0" t="str">
        <f aca="false">"Q"&amp;ROUNDUP(MONTH(E1726)/3,0)&amp;"-"&amp;YEAR(E1726)</f>
        <v>Q4-2018</v>
      </c>
    </row>
    <row r="1727" customFormat="false" ht="14.25" hidden="false" customHeight="false" outlineLevel="0" collapsed="false">
      <c r="A1727" s="0" t="s">
        <v>1769</v>
      </c>
      <c r="B1727" s="0" t="s">
        <v>38</v>
      </c>
      <c r="C1727" s="0" t="s">
        <v>48</v>
      </c>
      <c r="D1727" s="9" t="n">
        <v>43300</v>
      </c>
      <c r="E1727" s="9" t="n">
        <v>43456</v>
      </c>
      <c r="F1727" s="9" t="n">
        <v>43470</v>
      </c>
      <c r="G1727" s="9" t="n">
        <v>43472</v>
      </c>
      <c r="H1727" s="10" t="s">
        <v>36</v>
      </c>
      <c r="I1727" s="0" t="n">
        <v>17</v>
      </c>
      <c r="J1727" s="0" t="n">
        <v>33</v>
      </c>
      <c r="K1727" s="0" t="n">
        <v>46</v>
      </c>
      <c r="L1727" s="0" t="n">
        <v>3</v>
      </c>
      <c r="M1727" s="0" t="n">
        <v>5</v>
      </c>
      <c r="N1727" s="11" t="n">
        <v>0.05</v>
      </c>
      <c r="O1727" s="12" t="n">
        <v>1524.52</v>
      </c>
      <c r="P1727" s="12" t="n">
        <v>2458.9</v>
      </c>
      <c r="Q1727" s="12" t="n">
        <f aca="false">M1727*P1727*(1-N1727)</f>
        <v>11679.775</v>
      </c>
      <c r="R1727" s="12" t="n">
        <f aca="false">M1727*O1727</f>
        <v>7622.6</v>
      </c>
      <c r="S1727" s="12" t="n">
        <f aca="false">Q1727-R1727</f>
        <v>4057.175</v>
      </c>
      <c r="T1727" s="11" t="n">
        <f aca="false">IFERROR(S1727/Q1727,0)</f>
        <v>0.347367564871755</v>
      </c>
      <c r="U1727" s="13" t="n">
        <f aca="false">F1727-E1727</f>
        <v>14</v>
      </c>
      <c r="V1727" s="13" t="n">
        <f aca="false">G1727-F1727</f>
        <v>2</v>
      </c>
      <c r="W1727" s="13" t="n">
        <f aca="false">G1727-E1727</f>
        <v>16</v>
      </c>
      <c r="X1727" s="10" t="n">
        <f aca="false">YEAR(E1727)</f>
        <v>2018</v>
      </c>
      <c r="Y1727" s="0" t="str">
        <f aca="false">TEXT(E1727,"yyyy-mm")</f>
        <v>2018-12</v>
      </c>
      <c r="Z1727" s="0" t="str">
        <f aca="false">"Q"&amp;ROUNDUP(MONTH(E1727)/3,0)&amp;"-"&amp;YEAR(E1727)</f>
        <v>Q4-2018</v>
      </c>
    </row>
    <row r="1728" customFormat="false" ht="14.25" hidden="false" customHeight="false" outlineLevel="0" collapsed="false">
      <c r="A1728" s="0" t="s">
        <v>1770</v>
      </c>
      <c r="B1728" s="0" t="s">
        <v>34</v>
      </c>
      <c r="C1728" s="0" t="s">
        <v>46</v>
      </c>
      <c r="D1728" s="9" t="n">
        <v>43300</v>
      </c>
      <c r="E1728" s="9" t="n">
        <v>43456</v>
      </c>
      <c r="F1728" s="9" t="n">
        <v>43480</v>
      </c>
      <c r="G1728" s="9" t="n">
        <v>43486</v>
      </c>
      <c r="H1728" s="10" t="s">
        <v>36</v>
      </c>
      <c r="I1728" s="0" t="n">
        <v>9</v>
      </c>
      <c r="J1728" s="0" t="n">
        <v>45</v>
      </c>
      <c r="K1728" s="0" t="n">
        <v>297</v>
      </c>
      <c r="L1728" s="0" t="n">
        <v>35</v>
      </c>
      <c r="M1728" s="0" t="n">
        <v>1</v>
      </c>
      <c r="N1728" s="11" t="n">
        <v>0.1</v>
      </c>
      <c r="O1728" s="12" t="n">
        <v>1320.7</v>
      </c>
      <c r="P1728" s="12" t="n">
        <v>2358.4</v>
      </c>
      <c r="Q1728" s="12" t="n">
        <f aca="false">M1728*P1728*(1-N1728)</f>
        <v>2122.56</v>
      </c>
      <c r="R1728" s="12" t="n">
        <f aca="false">M1728*O1728</f>
        <v>1320.7</v>
      </c>
      <c r="S1728" s="12" t="n">
        <f aca="false">Q1728-R1728</f>
        <v>801.86</v>
      </c>
      <c r="T1728" s="11" t="n">
        <f aca="false">IFERROR(S1728/Q1728,0)</f>
        <v>0.377779662294588</v>
      </c>
      <c r="U1728" s="13" t="n">
        <f aca="false">F1728-E1728</f>
        <v>24</v>
      </c>
      <c r="V1728" s="13" t="n">
        <f aca="false">G1728-F1728</f>
        <v>6</v>
      </c>
      <c r="W1728" s="13" t="n">
        <f aca="false">G1728-E1728</f>
        <v>30</v>
      </c>
      <c r="X1728" s="10" t="n">
        <f aca="false">YEAR(E1728)</f>
        <v>2018</v>
      </c>
      <c r="Y1728" s="0" t="str">
        <f aca="false">TEXT(E1728,"yyyy-mm")</f>
        <v>2018-12</v>
      </c>
      <c r="Z1728" s="0" t="str">
        <f aca="false">"Q"&amp;ROUNDUP(MONTH(E1728)/3,0)&amp;"-"&amp;YEAR(E1728)</f>
        <v>Q4-2018</v>
      </c>
    </row>
    <row r="1729" customFormat="false" ht="14.25" hidden="false" customHeight="false" outlineLevel="0" collapsed="false">
      <c r="A1729" s="0" t="s">
        <v>1771</v>
      </c>
      <c r="B1729" s="0" t="s">
        <v>34</v>
      </c>
      <c r="C1729" s="0" t="s">
        <v>39</v>
      </c>
      <c r="D1729" s="9" t="n">
        <v>43400</v>
      </c>
      <c r="E1729" s="9" t="n">
        <v>43456</v>
      </c>
      <c r="F1729" s="9" t="n">
        <v>43478</v>
      </c>
      <c r="G1729" s="9" t="n">
        <v>43481</v>
      </c>
      <c r="H1729" s="10" t="s">
        <v>36</v>
      </c>
      <c r="I1729" s="0" t="n">
        <v>9</v>
      </c>
      <c r="J1729" s="0" t="n">
        <v>41</v>
      </c>
      <c r="K1729" s="0" t="n">
        <v>132</v>
      </c>
      <c r="L1729" s="0" t="n">
        <v>19</v>
      </c>
      <c r="M1729" s="0" t="n">
        <v>2</v>
      </c>
      <c r="N1729" s="11" t="n">
        <v>0.1</v>
      </c>
      <c r="O1729" s="12" t="n">
        <v>840.78</v>
      </c>
      <c r="P1729" s="12" t="n">
        <v>1788.9</v>
      </c>
      <c r="Q1729" s="12" t="n">
        <f aca="false">M1729*P1729*(1-N1729)</f>
        <v>3220.02</v>
      </c>
      <c r="R1729" s="12" t="n">
        <f aca="false">M1729*O1729</f>
        <v>1681.56</v>
      </c>
      <c r="S1729" s="12" t="n">
        <f aca="false">Q1729-R1729</f>
        <v>1538.46</v>
      </c>
      <c r="T1729" s="11" t="n">
        <f aca="false">IFERROR(S1729/Q1729,0)</f>
        <v>0.477779641120242</v>
      </c>
      <c r="U1729" s="13" t="n">
        <f aca="false">F1729-E1729</f>
        <v>22</v>
      </c>
      <c r="V1729" s="13" t="n">
        <f aca="false">G1729-F1729</f>
        <v>3</v>
      </c>
      <c r="W1729" s="13" t="n">
        <f aca="false">G1729-E1729</f>
        <v>25</v>
      </c>
      <c r="X1729" s="10" t="n">
        <f aca="false">YEAR(E1729)</f>
        <v>2018</v>
      </c>
      <c r="Y1729" s="0" t="str">
        <f aca="false">TEXT(E1729,"yyyy-mm")</f>
        <v>2018-12</v>
      </c>
      <c r="Z1729" s="0" t="str">
        <f aca="false">"Q"&amp;ROUNDUP(MONTH(E1729)/3,0)&amp;"-"&amp;YEAR(E1729)</f>
        <v>Q4-2018</v>
      </c>
    </row>
    <row r="1730" customFormat="false" ht="14.25" hidden="false" customHeight="false" outlineLevel="0" collapsed="false">
      <c r="A1730" s="0" t="s">
        <v>1772</v>
      </c>
      <c r="B1730" s="0" t="s">
        <v>34</v>
      </c>
      <c r="C1730" s="0" t="s">
        <v>35</v>
      </c>
      <c r="D1730" s="9" t="n">
        <v>43400</v>
      </c>
      <c r="E1730" s="9" t="n">
        <v>43456</v>
      </c>
      <c r="F1730" s="9" t="n">
        <v>43463</v>
      </c>
      <c r="G1730" s="9" t="n">
        <v>43467</v>
      </c>
      <c r="H1730" s="10" t="s">
        <v>36</v>
      </c>
      <c r="I1730" s="0" t="n">
        <v>7</v>
      </c>
      <c r="J1730" s="0" t="n">
        <v>12</v>
      </c>
      <c r="K1730" s="0" t="n">
        <v>213</v>
      </c>
      <c r="L1730" s="0" t="n">
        <v>12</v>
      </c>
      <c r="M1730" s="0" t="n">
        <v>2</v>
      </c>
      <c r="N1730" s="11" t="n">
        <v>0.1</v>
      </c>
      <c r="O1730" s="12" t="n">
        <v>2347.68</v>
      </c>
      <c r="P1730" s="12" t="n">
        <v>3912.8</v>
      </c>
      <c r="Q1730" s="12" t="n">
        <f aca="false">M1730*P1730*(1-N1730)</f>
        <v>7043.04</v>
      </c>
      <c r="R1730" s="12" t="n">
        <f aca="false">M1730*O1730</f>
        <v>4695.36</v>
      </c>
      <c r="S1730" s="12" t="n">
        <f aca="false">Q1730-R1730</f>
        <v>2347.68</v>
      </c>
      <c r="T1730" s="11" t="n">
        <f aca="false">IFERROR(S1730/Q1730,0)</f>
        <v>0.333333333333334</v>
      </c>
      <c r="U1730" s="13" t="n">
        <f aca="false">F1730-E1730</f>
        <v>7</v>
      </c>
      <c r="V1730" s="13" t="n">
        <f aca="false">G1730-F1730</f>
        <v>4</v>
      </c>
      <c r="W1730" s="13" t="n">
        <f aca="false">G1730-E1730</f>
        <v>11</v>
      </c>
      <c r="X1730" s="10" t="n">
        <f aca="false">YEAR(E1730)</f>
        <v>2018</v>
      </c>
      <c r="Y1730" s="0" t="str">
        <f aca="false">TEXT(E1730,"yyyy-mm")</f>
        <v>2018-12</v>
      </c>
      <c r="Z1730" s="0" t="str">
        <f aca="false">"Q"&amp;ROUNDUP(MONTH(E1730)/3,0)&amp;"-"&amp;YEAR(E1730)</f>
        <v>Q4-2018</v>
      </c>
    </row>
    <row r="1731" customFormat="false" ht="14.25" hidden="false" customHeight="false" outlineLevel="0" collapsed="false">
      <c r="A1731" s="0" t="s">
        <v>1773</v>
      </c>
      <c r="B1731" s="0" t="s">
        <v>34</v>
      </c>
      <c r="C1731" s="0" t="s">
        <v>39</v>
      </c>
      <c r="D1731" s="9" t="n">
        <v>43400</v>
      </c>
      <c r="E1731" s="9" t="n">
        <v>43456</v>
      </c>
      <c r="F1731" s="9" t="n">
        <v>43469</v>
      </c>
      <c r="G1731" s="9" t="n">
        <v>43475</v>
      </c>
      <c r="H1731" s="10" t="s">
        <v>36</v>
      </c>
      <c r="I1731" s="0" t="n">
        <v>12</v>
      </c>
      <c r="J1731" s="0" t="n">
        <v>45</v>
      </c>
      <c r="K1731" s="0" t="n">
        <v>94</v>
      </c>
      <c r="L1731" s="0" t="n">
        <v>23</v>
      </c>
      <c r="M1731" s="0" t="n">
        <v>8</v>
      </c>
      <c r="N1731" s="11" t="n">
        <v>0.05</v>
      </c>
      <c r="O1731" s="12" t="n">
        <v>4362.17</v>
      </c>
      <c r="P1731" s="12" t="n">
        <v>6143.9</v>
      </c>
      <c r="Q1731" s="12" t="n">
        <f aca="false">M1731*P1731*(1-N1731)</f>
        <v>46693.64</v>
      </c>
      <c r="R1731" s="12" t="n">
        <f aca="false">M1731*O1731</f>
        <v>34897.36</v>
      </c>
      <c r="S1731" s="12" t="n">
        <f aca="false">Q1731-R1731</f>
        <v>11796.28</v>
      </c>
      <c r="T1731" s="11" t="n">
        <f aca="false">IFERROR(S1731/Q1731,0)</f>
        <v>0.252631407617825</v>
      </c>
      <c r="U1731" s="13" t="n">
        <f aca="false">F1731-E1731</f>
        <v>13</v>
      </c>
      <c r="V1731" s="13" t="n">
        <f aca="false">G1731-F1731</f>
        <v>6</v>
      </c>
      <c r="W1731" s="13" t="n">
        <f aca="false">G1731-E1731</f>
        <v>19</v>
      </c>
      <c r="X1731" s="10" t="n">
        <f aca="false">YEAR(E1731)</f>
        <v>2018</v>
      </c>
      <c r="Y1731" s="0" t="str">
        <f aca="false">TEXT(E1731,"yyyy-mm")</f>
        <v>2018-12</v>
      </c>
      <c r="Z1731" s="0" t="str">
        <f aca="false">"Q"&amp;ROUNDUP(MONTH(E1731)/3,0)&amp;"-"&amp;YEAR(E1731)</f>
        <v>Q4-2018</v>
      </c>
    </row>
    <row r="1732" customFormat="false" ht="14.25" hidden="false" customHeight="false" outlineLevel="0" collapsed="false">
      <c r="A1732" s="0" t="s">
        <v>1774</v>
      </c>
      <c r="B1732" s="0" t="s">
        <v>43</v>
      </c>
      <c r="C1732" s="0" t="s">
        <v>39</v>
      </c>
      <c r="D1732" s="9" t="n">
        <v>43300</v>
      </c>
      <c r="E1732" s="9" t="n">
        <v>43456</v>
      </c>
      <c r="F1732" s="9" t="n">
        <v>43484</v>
      </c>
      <c r="G1732" s="9" t="n">
        <v>43487</v>
      </c>
      <c r="H1732" s="10" t="s">
        <v>36</v>
      </c>
      <c r="I1732" s="0" t="n">
        <v>26</v>
      </c>
      <c r="J1732" s="0" t="n">
        <v>42</v>
      </c>
      <c r="K1732" s="0" t="n">
        <v>147</v>
      </c>
      <c r="L1732" s="0" t="n">
        <v>39</v>
      </c>
      <c r="M1732" s="0" t="n">
        <v>2</v>
      </c>
      <c r="N1732" s="11" t="n">
        <v>0.05</v>
      </c>
      <c r="O1732" s="12" t="n">
        <v>1272.33</v>
      </c>
      <c r="P1732" s="12" t="n">
        <v>2827.4</v>
      </c>
      <c r="Q1732" s="12" t="n">
        <f aca="false">M1732*P1732*(1-N1732)</f>
        <v>5372.06</v>
      </c>
      <c r="R1732" s="12" t="n">
        <f aca="false">M1732*O1732</f>
        <v>2544.66</v>
      </c>
      <c r="S1732" s="12" t="n">
        <f aca="false">Q1732-R1732</f>
        <v>2827.4</v>
      </c>
      <c r="T1732" s="11" t="n">
        <f aca="false">IFERROR(S1732/Q1732,0)</f>
        <v>0.526315789473684</v>
      </c>
      <c r="U1732" s="13" t="n">
        <f aca="false">F1732-E1732</f>
        <v>28</v>
      </c>
      <c r="V1732" s="13" t="n">
        <f aca="false">G1732-F1732</f>
        <v>3</v>
      </c>
      <c r="W1732" s="13" t="n">
        <f aca="false">G1732-E1732</f>
        <v>31</v>
      </c>
      <c r="X1732" s="10" t="n">
        <f aca="false">YEAR(E1732)</f>
        <v>2018</v>
      </c>
      <c r="Y1732" s="0" t="str">
        <f aca="false">TEXT(E1732,"yyyy-mm")</f>
        <v>2018-12</v>
      </c>
      <c r="Z1732" s="0" t="str">
        <f aca="false">"Q"&amp;ROUNDUP(MONTH(E1732)/3,0)&amp;"-"&amp;YEAR(E1732)</f>
        <v>Q4-2018</v>
      </c>
    </row>
    <row r="1733" customFormat="false" ht="14.25" hidden="false" customHeight="false" outlineLevel="0" collapsed="false">
      <c r="A1733" s="0" t="s">
        <v>1775</v>
      </c>
      <c r="B1733" s="0" t="s">
        <v>38</v>
      </c>
      <c r="C1733" s="0" t="s">
        <v>46</v>
      </c>
      <c r="D1733" s="9" t="n">
        <v>43300</v>
      </c>
      <c r="E1733" s="9" t="n">
        <v>43456</v>
      </c>
      <c r="F1733" s="9" t="n">
        <v>43472</v>
      </c>
      <c r="G1733" s="9" t="n">
        <v>43475</v>
      </c>
      <c r="H1733" s="10" t="s">
        <v>36</v>
      </c>
      <c r="I1733" s="0" t="n">
        <v>14</v>
      </c>
      <c r="J1733" s="0" t="n">
        <v>7</v>
      </c>
      <c r="K1733" s="0" t="n">
        <v>327</v>
      </c>
      <c r="L1733" s="0" t="n">
        <v>15</v>
      </c>
      <c r="M1733" s="0" t="n">
        <v>3</v>
      </c>
      <c r="N1733" s="11" t="n">
        <v>0.2</v>
      </c>
      <c r="O1733" s="12" t="n">
        <v>455.2</v>
      </c>
      <c r="P1733" s="12" t="n">
        <v>1058.6</v>
      </c>
      <c r="Q1733" s="12" t="n">
        <f aca="false">M1733*P1733*(1-N1733)</f>
        <v>2540.64</v>
      </c>
      <c r="R1733" s="12" t="n">
        <f aca="false">M1733*O1733</f>
        <v>1365.6</v>
      </c>
      <c r="S1733" s="12" t="n">
        <f aca="false">Q1733-R1733</f>
        <v>1175.04</v>
      </c>
      <c r="T1733" s="11" t="n">
        <f aca="false">IFERROR(S1733/Q1733,0)</f>
        <v>0.462497638390327</v>
      </c>
      <c r="U1733" s="13" t="n">
        <f aca="false">F1733-E1733</f>
        <v>16</v>
      </c>
      <c r="V1733" s="13" t="n">
        <f aca="false">G1733-F1733</f>
        <v>3</v>
      </c>
      <c r="W1733" s="13" t="n">
        <f aca="false">G1733-E1733</f>
        <v>19</v>
      </c>
      <c r="X1733" s="10" t="n">
        <f aca="false">YEAR(E1733)</f>
        <v>2018</v>
      </c>
      <c r="Y1733" s="0" t="str">
        <f aca="false">TEXT(E1733,"yyyy-mm")</f>
        <v>2018-12</v>
      </c>
      <c r="Z1733" s="0" t="str">
        <f aca="false">"Q"&amp;ROUNDUP(MONTH(E1733)/3,0)&amp;"-"&amp;YEAR(E1733)</f>
        <v>Q4-2018</v>
      </c>
    </row>
    <row r="1734" customFormat="false" ht="14.25" hidden="false" customHeight="false" outlineLevel="0" collapsed="false">
      <c r="A1734" s="0" t="s">
        <v>1776</v>
      </c>
      <c r="B1734" s="0" t="s">
        <v>41</v>
      </c>
      <c r="C1734" s="0" t="s">
        <v>39</v>
      </c>
      <c r="D1734" s="9" t="n">
        <v>43400</v>
      </c>
      <c r="E1734" s="9" t="n">
        <v>43456</v>
      </c>
      <c r="F1734" s="9" t="n">
        <v>43484</v>
      </c>
      <c r="G1734" s="9" t="n">
        <v>43491</v>
      </c>
      <c r="H1734" s="10" t="s">
        <v>36</v>
      </c>
      <c r="I1734" s="0" t="n">
        <v>25</v>
      </c>
      <c r="J1734" s="0" t="n">
        <v>5</v>
      </c>
      <c r="K1734" s="0" t="n">
        <v>121</v>
      </c>
      <c r="L1734" s="0" t="n">
        <v>14</v>
      </c>
      <c r="M1734" s="0" t="n">
        <v>7</v>
      </c>
      <c r="N1734" s="11" t="n">
        <v>0.075</v>
      </c>
      <c r="O1734" s="12" t="n">
        <v>564.61</v>
      </c>
      <c r="P1734" s="12" t="n">
        <v>1065.3</v>
      </c>
      <c r="Q1734" s="12" t="n">
        <f aca="false">M1734*P1734*(1-N1734)</f>
        <v>6897.8175</v>
      </c>
      <c r="R1734" s="12" t="n">
        <f aca="false">M1734*O1734</f>
        <v>3952.27</v>
      </c>
      <c r="S1734" s="12" t="n">
        <f aca="false">Q1734-R1734</f>
        <v>2945.5475</v>
      </c>
      <c r="T1734" s="11" t="n">
        <f aca="false">IFERROR(S1734/Q1734,0)</f>
        <v>0.427026012213283</v>
      </c>
      <c r="U1734" s="13" t="n">
        <f aca="false">F1734-E1734</f>
        <v>28</v>
      </c>
      <c r="V1734" s="13" t="n">
        <f aca="false">G1734-F1734</f>
        <v>7</v>
      </c>
      <c r="W1734" s="13" t="n">
        <f aca="false">G1734-E1734</f>
        <v>35</v>
      </c>
      <c r="X1734" s="10" t="n">
        <f aca="false">YEAR(E1734)</f>
        <v>2018</v>
      </c>
      <c r="Y1734" s="0" t="str">
        <f aca="false">TEXT(E1734,"yyyy-mm")</f>
        <v>2018-12</v>
      </c>
      <c r="Z1734" s="0" t="str">
        <f aca="false">"Q"&amp;ROUNDUP(MONTH(E1734)/3,0)&amp;"-"&amp;YEAR(E1734)</f>
        <v>Q4-2018</v>
      </c>
    </row>
    <row r="1735" customFormat="false" ht="14.25" hidden="false" customHeight="false" outlineLevel="0" collapsed="false">
      <c r="A1735" s="0" t="s">
        <v>1777</v>
      </c>
      <c r="B1735" s="0" t="s">
        <v>34</v>
      </c>
      <c r="C1735" s="0" t="s">
        <v>79</v>
      </c>
      <c r="D1735" s="9" t="n">
        <v>43400</v>
      </c>
      <c r="E1735" s="9" t="n">
        <v>43457</v>
      </c>
      <c r="F1735" s="9" t="n">
        <v>43481</v>
      </c>
      <c r="G1735" s="9" t="n">
        <v>43491</v>
      </c>
      <c r="H1735" s="10" t="s">
        <v>36</v>
      </c>
      <c r="I1735" s="0" t="n">
        <v>1</v>
      </c>
      <c r="J1735" s="0" t="n">
        <v>5</v>
      </c>
      <c r="K1735" s="0" t="n">
        <v>83</v>
      </c>
      <c r="L1735" s="0" t="n">
        <v>8</v>
      </c>
      <c r="M1735" s="0" t="n">
        <v>6</v>
      </c>
      <c r="N1735" s="11" t="n">
        <v>0.075</v>
      </c>
      <c r="O1735" s="12" t="n">
        <v>734.05</v>
      </c>
      <c r="P1735" s="12" t="n">
        <v>1112.2</v>
      </c>
      <c r="Q1735" s="12" t="n">
        <f aca="false">M1735*P1735*(1-N1735)</f>
        <v>6172.71</v>
      </c>
      <c r="R1735" s="12" t="n">
        <f aca="false">M1735*O1735</f>
        <v>4404.3</v>
      </c>
      <c r="S1735" s="12" t="n">
        <f aca="false">Q1735-R1735</f>
        <v>1768.41</v>
      </c>
      <c r="T1735" s="11" t="n">
        <f aca="false">IFERROR(S1735/Q1735,0)</f>
        <v>0.286488430527273</v>
      </c>
      <c r="U1735" s="13" t="n">
        <f aca="false">F1735-E1735</f>
        <v>24</v>
      </c>
      <c r="V1735" s="13" t="n">
        <f aca="false">G1735-F1735</f>
        <v>10</v>
      </c>
      <c r="W1735" s="13" t="n">
        <f aca="false">G1735-E1735</f>
        <v>34</v>
      </c>
      <c r="X1735" s="10" t="n">
        <f aca="false">YEAR(E1735)</f>
        <v>2018</v>
      </c>
      <c r="Y1735" s="0" t="str">
        <f aca="false">TEXT(E1735,"yyyy-mm")</f>
        <v>2018-12</v>
      </c>
      <c r="Z1735" s="0" t="str">
        <f aca="false">"Q"&amp;ROUNDUP(MONTH(E1735)/3,0)&amp;"-"&amp;YEAR(E1735)</f>
        <v>Q4-2018</v>
      </c>
    </row>
    <row r="1736" customFormat="false" ht="14.25" hidden="false" customHeight="false" outlineLevel="0" collapsed="false">
      <c r="A1736" s="0" t="s">
        <v>1778</v>
      </c>
      <c r="B1736" s="0" t="s">
        <v>38</v>
      </c>
      <c r="C1736" s="0" t="s">
        <v>48</v>
      </c>
      <c r="D1736" s="9" t="n">
        <v>43400</v>
      </c>
      <c r="E1736" s="9" t="n">
        <v>43457</v>
      </c>
      <c r="F1736" s="9" t="n">
        <v>43469</v>
      </c>
      <c r="G1736" s="9" t="n">
        <v>43470</v>
      </c>
      <c r="H1736" s="10" t="s">
        <v>36</v>
      </c>
      <c r="I1736" s="0" t="n">
        <v>19</v>
      </c>
      <c r="J1736" s="0" t="n">
        <v>13</v>
      </c>
      <c r="K1736" s="0" t="n">
        <v>30</v>
      </c>
      <c r="L1736" s="0" t="n">
        <v>30</v>
      </c>
      <c r="M1736" s="0" t="n">
        <v>7</v>
      </c>
      <c r="N1736" s="11" t="n">
        <v>0.15</v>
      </c>
      <c r="O1736" s="12" t="n">
        <v>2184.47</v>
      </c>
      <c r="P1736" s="12" t="n">
        <v>3832.4</v>
      </c>
      <c r="Q1736" s="12" t="n">
        <f aca="false">M1736*P1736*(1-N1736)</f>
        <v>22802.78</v>
      </c>
      <c r="R1736" s="12" t="n">
        <f aca="false">M1736*O1736</f>
        <v>15291.29</v>
      </c>
      <c r="S1736" s="12" t="n">
        <f aca="false">Q1736-R1736</f>
        <v>7511.49</v>
      </c>
      <c r="T1736" s="11" t="n">
        <f aca="false">IFERROR(S1736/Q1736,0)</f>
        <v>0.329411150745655</v>
      </c>
      <c r="U1736" s="13" t="n">
        <f aca="false">F1736-E1736</f>
        <v>12</v>
      </c>
      <c r="V1736" s="13" t="n">
        <f aca="false">G1736-F1736</f>
        <v>1</v>
      </c>
      <c r="W1736" s="13" t="n">
        <f aca="false">G1736-E1736</f>
        <v>13</v>
      </c>
      <c r="X1736" s="10" t="n">
        <f aca="false">YEAR(E1736)</f>
        <v>2018</v>
      </c>
      <c r="Y1736" s="0" t="str">
        <f aca="false">TEXT(E1736,"yyyy-mm")</f>
        <v>2018-12</v>
      </c>
      <c r="Z1736" s="0" t="str">
        <f aca="false">"Q"&amp;ROUNDUP(MONTH(E1736)/3,0)&amp;"-"&amp;YEAR(E1736)</f>
        <v>Q4-2018</v>
      </c>
    </row>
    <row r="1737" customFormat="false" ht="14.25" hidden="false" customHeight="false" outlineLevel="0" collapsed="false">
      <c r="A1737" s="0" t="s">
        <v>1779</v>
      </c>
      <c r="B1737" s="0" t="s">
        <v>41</v>
      </c>
      <c r="C1737" s="0" t="s">
        <v>39</v>
      </c>
      <c r="D1737" s="9" t="n">
        <v>43400</v>
      </c>
      <c r="E1737" s="9" t="n">
        <v>43457</v>
      </c>
      <c r="F1737" s="9" t="n">
        <v>43470</v>
      </c>
      <c r="G1737" s="9" t="n">
        <v>43477</v>
      </c>
      <c r="H1737" s="10" t="s">
        <v>36</v>
      </c>
      <c r="I1737" s="0" t="n">
        <v>22</v>
      </c>
      <c r="J1737" s="0" t="n">
        <v>12</v>
      </c>
      <c r="K1737" s="0" t="n">
        <v>112</v>
      </c>
      <c r="L1737" s="0" t="n">
        <v>29</v>
      </c>
      <c r="M1737" s="0" t="n">
        <v>3</v>
      </c>
      <c r="N1737" s="11" t="n">
        <v>0.4</v>
      </c>
      <c r="O1737" s="12" t="n">
        <v>626.05</v>
      </c>
      <c r="P1737" s="12" t="n">
        <v>857.6</v>
      </c>
      <c r="Q1737" s="12" t="n">
        <f aca="false">M1737*P1737*(1-N1737)</f>
        <v>1543.68</v>
      </c>
      <c r="R1737" s="12" t="n">
        <f aca="false">M1737*O1737</f>
        <v>1878.15</v>
      </c>
      <c r="S1737" s="12" t="n">
        <f aca="false">Q1737-R1737</f>
        <v>-334.47</v>
      </c>
      <c r="T1737" s="11" t="n">
        <f aca="false">IFERROR(S1737/Q1737,0)</f>
        <v>-0.216670553482587</v>
      </c>
      <c r="U1737" s="13" t="n">
        <f aca="false">F1737-E1737</f>
        <v>13</v>
      </c>
      <c r="V1737" s="13" t="n">
        <f aca="false">G1737-F1737</f>
        <v>7</v>
      </c>
      <c r="W1737" s="13" t="n">
        <f aca="false">G1737-E1737</f>
        <v>20</v>
      </c>
      <c r="X1737" s="10" t="n">
        <f aca="false">YEAR(E1737)</f>
        <v>2018</v>
      </c>
      <c r="Y1737" s="0" t="str">
        <f aca="false">TEXT(E1737,"yyyy-mm")</f>
        <v>2018-12</v>
      </c>
      <c r="Z1737" s="0" t="str">
        <f aca="false">"Q"&amp;ROUNDUP(MONTH(E1737)/3,0)&amp;"-"&amp;YEAR(E1737)</f>
        <v>Q4-2018</v>
      </c>
    </row>
    <row r="1738" customFormat="false" ht="14.25" hidden="false" customHeight="false" outlineLevel="0" collapsed="false">
      <c r="A1738" s="0" t="s">
        <v>1780</v>
      </c>
      <c r="B1738" s="0" t="s">
        <v>41</v>
      </c>
      <c r="C1738" s="0" t="s">
        <v>58</v>
      </c>
      <c r="D1738" s="9" t="n">
        <v>43400</v>
      </c>
      <c r="E1738" s="9" t="n">
        <v>43457</v>
      </c>
      <c r="F1738" s="9" t="n">
        <v>43462</v>
      </c>
      <c r="G1738" s="9" t="n">
        <v>43469</v>
      </c>
      <c r="H1738" s="10" t="s">
        <v>36</v>
      </c>
      <c r="I1738" s="0" t="n">
        <v>23</v>
      </c>
      <c r="J1738" s="0" t="n">
        <v>4</v>
      </c>
      <c r="K1738" s="0" t="n">
        <v>347</v>
      </c>
      <c r="L1738" s="0" t="n">
        <v>23</v>
      </c>
      <c r="M1738" s="0" t="n">
        <v>7</v>
      </c>
      <c r="N1738" s="11" t="n">
        <v>0.1</v>
      </c>
      <c r="O1738" s="12" t="n">
        <v>3003.28</v>
      </c>
      <c r="P1738" s="12" t="n">
        <v>5460.5</v>
      </c>
      <c r="Q1738" s="12" t="n">
        <f aca="false">M1738*P1738*(1-N1738)</f>
        <v>34401.15</v>
      </c>
      <c r="R1738" s="12" t="n">
        <f aca="false">M1738*O1738</f>
        <v>21022.96</v>
      </c>
      <c r="S1738" s="12" t="n">
        <f aca="false">Q1738-R1738</f>
        <v>13378.19</v>
      </c>
      <c r="T1738" s="11" t="n">
        <f aca="false">IFERROR(S1738/Q1738,0)</f>
        <v>0.388887871481041</v>
      </c>
      <c r="U1738" s="13" t="n">
        <f aca="false">F1738-E1738</f>
        <v>5</v>
      </c>
      <c r="V1738" s="13" t="n">
        <f aca="false">G1738-F1738</f>
        <v>7</v>
      </c>
      <c r="W1738" s="13" t="n">
        <f aca="false">G1738-E1738</f>
        <v>12</v>
      </c>
      <c r="X1738" s="10" t="n">
        <f aca="false">YEAR(E1738)</f>
        <v>2018</v>
      </c>
      <c r="Y1738" s="0" t="str">
        <f aca="false">TEXT(E1738,"yyyy-mm")</f>
        <v>2018-12</v>
      </c>
      <c r="Z1738" s="0" t="str">
        <f aca="false">"Q"&amp;ROUNDUP(MONTH(E1738)/3,0)&amp;"-"&amp;YEAR(E1738)</f>
        <v>Q4-2018</v>
      </c>
    </row>
    <row r="1739" customFormat="false" ht="14.25" hidden="false" customHeight="false" outlineLevel="0" collapsed="false">
      <c r="A1739" s="0" t="s">
        <v>1781</v>
      </c>
      <c r="B1739" s="0" t="s">
        <v>34</v>
      </c>
      <c r="C1739" s="0" t="s">
        <v>48</v>
      </c>
      <c r="D1739" s="9" t="n">
        <v>43400</v>
      </c>
      <c r="E1739" s="9" t="n">
        <v>43457</v>
      </c>
      <c r="F1739" s="9" t="n">
        <v>43482</v>
      </c>
      <c r="G1739" s="9" t="n">
        <v>43487</v>
      </c>
      <c r="H1739" s="10" t="s">
        <v>36</v>
      </c>
      <c r="I1739" s="0" t="n">
        <v>7</v>
      </c>
      <c r="J1739" s="0" t="n">
        <v>30</v>
      </c>
      <c r="K1739" s="0" t="n">
        <v>12</v>
      </c>
      <c r="L1739" s="0" t="n">
        <v>29</v>
      </c>
      <c r="M1739" s="0" t="n">
        <v>8</v>
      </c>
      <c r="N1739" s="11" t="n">
        <v>0.15</v>
      </c>
      <c r="O1739" s="12" t="n">
        <v>1950.24</v>
      </c>
      <c r="P1739" s="12" t="n">
        <v>2566.1</v>
      </c>
      <c r="Q1739" s="12" t="n">
        <f aca="false">M1739*P1739*(1-N1739)</f>
        <v>17449.48</v>
      </c>
      <c r="R1739" s="12" t="n">
        <f aca="false">M1739*O1739</f>
        <v>15601.92</v>
      </c>
      <c r="S1739" s="12" t="n">
        <f aca="false">Q1739-R1739</f>
        <v>1847.56</v>
      </c>
      <c r="T1739" s="11" t="n">
        <f aca="false">IFERROR(S1739/Q1739,0)</f>
        <v>0.10588051907564</v>
      </c>
      <c r="U1739" s="13" t="n">
        <f aca="false">F1739-E1739</f>
        <v>25</v>
      </c>
      <c r="V1739" s="13" t="n">
        <f aca="false">G1739-F1739</f>
        <v>5</v>
      </c>
      <c r="W1739" s="13" t="n">
        <f aca="false">G1739-E1739</f>
        <v>30</v>
      </c>
      <c r="X1739" s="10" t="n">
        <f aca="false">YEAR(E1739)</f>
        <v>2018</v>
      </c>
      <c r="Y1739" s="0" t="str">
        <f aca="false">TEXT(E1739,"yyyy-mm")</f>
        <v>2018-12</v>
      </c>
      <c r="Z1739" s="0" t="str">
        <f aca="false">"Q"&amp;ROUNDUP(MONTH(E1739)/3,0)&amp;"-"&amp;YEAR(E1739)</f>
        <v>Q4-2018</v>
      </c>
    </row>
    <row r="1740" customFormat="false" ht="14.25" hidden="false" customHeight="false" outlineLevel="0" collapsed="false">
      <c r="A1740" s="0" t="s">
        <v>1782</v>
      </c>
      <c r="B1740" s="0" t="s">
        <v>38</v>
      </c>
      <c r="C1740" s="0" t="s">
        <v>58</v>
      </c>
      <c r="D1740" s="9" t="n">
        <v>43300</v>
      </c>
      <c r="E1740" s="9" t="n">
        <v>43457</v>
      </c>
      <c r="F1740" s="9" t="n">
        <v>43466</v>
      </c>
      <c r="G1740" s="9" t="n">
        <v>43470</v>
      </c>
      <c r="H1740" s="10" t="s">
        <v>36</v>
      </c>
      <c r="I1740" s="0" t="n">
        <v>13</v>
      </c>
      <c r="J1740" s="0" t="n">
        <v>25</v>
      </c>
      <c r="K1740" s="0" t="n">
        <v>342</v>
      </c>
      <c r="L1740" s="0" t="n">
        <v>18</v>
      </c>
      <c r="M1740" s="0" t="n">
        <v>5</v>
      </c>
      <c r="N1740" s="11" t="n">
        <v>0.15</v>
      </c>
      <c r="O1740" s="12" t="n">
        <v>1193.94</v>
      </c>
      <c r="P1740" s="12" t="n">
        <v>2653.2</v>
      </c>
      <c r="Q1740" s="12" t="n">
        <f aca="false">M1740*P1740*(1-N1740)</f>
        <v>11276.1</v>
      </c>
      <c r="R1740" s="12" t="n">
        <f aca="false">M1740*O1740</f>
        <v>5969.7</v>
      </c>
      <c r="S1740" s="12" t="n">
        <f aca="false">Q1740-R1740</f>
        <v>5306.4</v>
      </c>
      <c r="T1740" s="11" t="n">
        <f aca="false">IFERROR(S1740/Q1740,0)</f>
        <v>0.470588235294118</v>
      </c>
      <c r="U1740" s="13" t="n">
        <f aca="false">F1740-E1740</f>
        <v>9</v>
      </c>
      <c r="V1740" s="13" t="n">
        <f aca="false">G1740-F1740</f>
        <v>4</v>
      </c>
      <c r="W1740" s="13" t="n">
        <f aca="false">G1740-E1740</f>
        <v>13</v>
      </c>
      <c r="X1740" s="10" t="n">
        <f aca="false">YEAR(E1740)</f>
        <v>2018</v>
      </c>
      <c r="Y1740" s="0" t="str">
        <f aca="false">TEXT(E1740,"yyyy-mm")</f>
        <v>2018-12</v>
      </c>
      <c r="Z1740" s="0" t="str">
        <f aca="false">"Q"&amp;ROUNDUP(MONTH(E1740)/3,0)&amp;"-"&amp;YEAR(E1740)</f>
        <v>Q4-2018</v>
      </c>
    </row>
    <row r="1741" customFormat="false" ht="14.25" hidden="false" customHeight="false" outlineLevel="0" collapsed="false">
      <c r="A1741" s="0" t="s">
        <v>1783</v>
      </c>
      <c r="B1741" s="0" t="s">
        <v>38</v>
      </c>
      <c r="C1741" s="0" t="s">
        <v>79</v>
      </c>
      <c r="D1741" s="9" t="n">
        <v>43400</v>
      </c>
      <c r="E1741" s="9" t="n">
        <v>43457</v>
      </c>
      <c r="F1741" s="9" t="n">
        <v>43484</v>
      </c>
      <c r="G1741" s="9" t="n">
        <v>43485</v>
      </c>
      <c r="H1741" s="10" t="s">
        <v>36</v>
      </c>
      <c r="I1741" s="0" t="n">
        <v>13</v>
      </c>
      <c r="J1741" s="0" t="n">
        <v>15</v>
      </c>
      <c r="K1741" s="0" t="n">
        <v>72</v>
      </c>
      <c r="L1741" s="0" t="n">
        <v>10</v>
      </c>
      <c r="M1741" s="0" t="n">
        <v>2</v>
      </c>
      <c r="N1741" s="11" t="n">
        <v>0.075</v>
      </c>
      <c r="O1741" s="12" t="n">
        <v>636.77</v>
      </c>
      <c r="P1741" s="12" t="n">
        <v>884.4</v>
      </c>
      <c r="Q1741" s="12" t="n">
        <f aca="false">M1741*P1741*(1-N1741)</f>
        <v>1636.14</v>
      </c>
      <c r="R1741" s="12" t="n">
        <f aca="false">M1741*O1741</f>
        <v>1273.54</v>
      </c>
      <c r="S1741" s="12" t="n">
        <f aca="false">Q1741-R1741</f>
        <v>362.6</v>
      </c>
      <c r="T1741" s="11" t="n">
        <f aca="false">IFERROR(S1741/Q1741,0)</f>
        <v>0.221619176843058</v>
      </c>
      <c r="U1741" s="13" t="n">
        <f aca="false">F1741-E1741</f>
        <v>27</v>
      </c>
      <c r="V1741" s="13" t="n">
        <f aca="false">G1741-F1741</f>
        <v>1</v>
      </c>
      <c r="W1741" s="13" t="n">
        <f aca="false">G1741-E1741</f>
        <v>28</v>
      </c>
      <c r="X1741" s="10" t="n">
        <f aca="false">YEAR(E1741)</f>
        <v>2018</v>
      </c>
      <c r="Y1741" s="0" t="str">
        <f aca="false">TEXT(E1741,"yyyy-mm")</f>
        <v>2018-12</v>
      </c>
      <c r="Z1741" s="0" t="str">
        <f aca="false">"Q"&amp;ROUNDUP(MONTH(E1741)/3,0)&amp;"-"&amp;YEAR(E1741)</f>
        <v>Q4-2018</v>
      </c>
    </row>
    <row r="1742" customFormat="false" ht="14.25" hidden="false" customHeight="false" outlineLevel="0" collapsed="false">
      <c r="A1742" s="0" t="s">
        <v>1784</v>
      </c>
      <c r="B1742" s="0" t="s">
        <v>43</v>
      </c>
      <c r="C1742" s="0" t="s">
        <v>79</v>
      </c>
      <c r="D1742" s="9" t="n">
        <v>43400</v>
      </c>
      <c r="E1742" s="9" t="n">
        <v>43457</v>
      </c>
      <c r="F1742" s="9" t="n">
        <v>43467</v>
      </c>
      <c r="G1742" s="9" t="n">
        <v>43470</v>
      </c>
      <c r="H1742" s="10" t="s">
        <v>36</v>
      </c>
      <c r="I1742" s="0" t="n">
        <v>26</v>
      </c>
      <c r="J1742" s="0" t="n">
        <v>31</v>
      </c>
      <c r="K1742" s="0" t="n">
        <v>82</v>
      </c>
      <c r="L1742" s="0" t="n">
        <v>14</v>
      </c>
      <c r="M1742" s="0" t="n">
        <v>7</v>
      </c>
      <c r="N1742" s="11" t="n">
        <v>0.075</v>
      </c>
      <c r="O1742" s="12" t="n">
        <v>1598.35</v>
      </c>
      <c r="P1742" s="12" t="n">
        <v>3805.6</v>
      </c>
      <c r="Q1742" s="12" t="n">
        <f aca="false">M1742*P1742*(1-N1742)</f>
        <v>24641.26</v>
      </c>
      <c r="R1742" s="12" t="n">
        <f aca="false">M1742*O1742</f>
        <v>11188.45</v>
      </c>
      <c r="S1742" s="12" t="n">
        <f aca="false">Q1742-R1742</f>
        <v>13452.81</v>
      </c>
      <c r="T1742" s="11" t="n">
        <f aca="false">IFERROR(S1742/Q1742,0)</f>
        <v>0.545946514098711</v>
      </c>
      <c r="U1742" s="13" t="n">
        <f aca="false">F1742-E1742</f>
        <v>10</v>
      </c>
      <c r="V1742" s="13" t="n">
        <f aca="false">G1742-F1742</f>
        <v>3</v>
      </c>
      <c r="W1742" s="13" t="n">
        <f aca="false">G1742-E1742</f>
        <v>13</v>
      </c>
      <c r="X1742" s="10" t="n">
        <f aca="false">YEAR(E1742)</f>
        <v>2018</v>
      </c>
      <c r="Y1742" s="0" t="str">
        <f aca="false">TEXT(E1742,"yyyy-mm")</f>
        <v>2018-12</v>
      </c>
      <c r="Z1742" s="0" t="str">
        <f aca="false">"Q"&amp;ROUNDUP(MONTH(E1742)/3,0)&amp;"-"&amp;YEAR(E1742)</f>
        <v>Q4-2018</v>
      </c>
    </row>
    <row r="1743" customFormat="false" ht="14.25" hidden="false" customHeight="false" outlineLevel="0" collapsed="false">
      <c r="A1743" s="0" t="s">
        <v>1785</v>
      </c>
      <c r="B1743" s="0" t="s">
        <v>41</v>
      </c>
      <c r="C1743" s="0" t="s">
        <v>35</v>
      </c>
      <c r="D1743" s="9" t="n">
        <v>43400</v>
      </c>
      <c r="E1743" s="9" t="n">
        <v>43457</v>
      </c>
      <c r="F1743" s="9" t="n">
        <v>43483</v>
      </c>
      <c r="G1743" s="9" t="n">
        <v>43487</v>
      </c>
      <c r="H1743" s="10" t="s">
        <v>36</v>
      </c>
      <c r="I1743" s="0" t="n">
        <v>22</v>
      </c>
      <c r="J1743" s="0" t="n">
        <v>1</v>
      </c>
      <c r="K1743" s="0" t="n">
        <v>226</v>
      </c>
      <c r="L1743" s="0" t="n">
        <v>25</v>
      </c>
      <c r="M1743" s="0" t="n">
        <v>8</v>
      </c>
      <c r="N1743" s="11" t="n">
        <v>0.2</v>
      </c>
      <c r="O1743" s="12" t="n">
        <v>887.35</v>
      </c>
      <c r="P1743" s="12" t="n">
        <v>1152.4</v>
      </c>
      <c r="Q1743" s="12" t="n">
        <f aca="false">M1743*P1743*(1-N1743)</f>
        <v>7375.36</v>
      </c>
      <c r="R1743" s="12" t="n">
        <f aca="false">M1743*O1743</f>
        <v>7098.8</v>
      </c>
      <c r="S1743" s="12" t="n">
        <f aca="false">Q1743-R1743</f>
        <v>276.56</v>
      </c>
      <c r="T1743" s="11" t="n">
        <f aca="false">IFERROR(S1743/Q1743,0)</f>
        <v>0.0374978306143701</v>
      </c>
      <c r="U1743" s="13" t="n">
        <f aca="false">F1743-E1743</f>
        <v>26</v>
      </c>
      <c r="V1743" s="13" t="n">
        <f aca="false">G1743-F1743</f>
        <v>4</v>
      </c>
      <c r="W1743" s="13" t="n">
        <f aca="false">G1743-E1743</f>
        <v>30</v>
      </c>
      <c r="X1743" s="10" t="n">
        <f aca="false">YEAR(E1743)</f>
        <v>2018</v>
      </c>
      <c r="Y1743" s="0" t="str">
        <f aca="false">TEXT(E1743,"yyyy-mm")</f>
        <v>2018-12</v>
      </c>
      <c r="Z1743" s="0" t="str">
        <f aca="false">"Q"&amp;ROUNDUP(MONTH(E1743)/3,0)&amp;"-"&amp;YEAR(E1743)</f>
        <v>Q4-2018</v>
      </c>
    </row>
    <row r="1744" customFormat="false" ht="14.25" hidden="false" customHeight="false" outlineLevel="0" collapsed="false">
      <c r="A1744" s="0" t="s">
        <v>1786</v>
      </c>
      <c r="B1744" s="0" t="s">
        <v>34</v>
      </c>
      <c r="C1744" s="0" t="s">
        <v>79</v>
      </c>
      <c r="D1744" s="9" t="n">
        <v>43300</v>
      </c>
      <c r="E1744" s="9" t="n">
        <v>43457</v>
      </c>
      <c r="F1744" s="9" t="n">
        <v>43476</v>
      </c>
      <c r="G1744" s="9" t="n">
        <v>43485</v>
      </c>
      <c r="H1744" s="10" t="s">
        <v>36</v>
      </c>
      <c r="I1744" s="0" t="n">
        <v>11</v>
      </c>
      <c r="J1744" s="0" t="n">
        <v>23</v>
      </c>
      <c r="K1744" s="0" t="n">
        <v>71</v>
      </c>
      <c r="L1744" s="0" t="n">
        <v>43</v>
      </c>
      <c r="M1744" s="0" t="n">
        <v>3</v>
      </c>
      <c r="N1744" s="11" t="n">
        <v>0.075</v>
      </c>
      <c r="O1744" s="12" t="n">
        <v>2567.71</v>
      </c>
      <c r="P1744" s="12" t="n">
        <v>3832.4</v>
      </c>
      <c r="Q1744" s="12" t="n">
        <f aca="false">M1744*P1744*(1-N1744)</f>
        <v>10634.91</v>
      </c>
      <c r="R1744" s="12" t="n">
        <f aca="false">M1744*O1744</f>
        <v>7703.13</v>
      </c>
      <c r="S1744" s="12" t="n">
        <f aca="false">Q1744-R1744</f>
        <v>2931.78</v>
      </c>
      <c r="T1744" s="11" t="n">
        <f aca="false">IFERROR(S1744/Q1744,0)</f>
        <v>0.275675111496007</v>
      </c>
      <c r="U1744" s="13" t="n">
        <f aca="false">F1744-E1744</f>
        <v>19</v>
      </c>
      <c r="V1744" s="13" t="n">
        <f aca="false">G1744-F1744</f>
        <v>9</v>
      </c>
      <c r="W1744" s="13" t="n">
        <f aca="false">G1744-E1744</f>
        <v>28</v>
      </c>
      <c r="X1744" s="10" t="n">
        <f aca="false">YEAR(E1744)</f>
        <v>2018</v>
      </c>
      <c r="Y1744" s="0" t="str">
        <f aca="false">TEXT(E1744,"yyyy-mm")</f>
        <v>2018-12</v>
      </c>
      <c r="Z1744" s="0" t="str">
        <f aca="false">"Q"&amp;ROUNDUP(MONTH(E1744)/3,0)&amp;"-"&amp;YEAR(E1744)</f>
        <v>Q4-2018</v>
      </c>
    </row>
    <row r="1745" customFormat="false" ht="14.25" hidden="false" customHeight="false" outlineLevel="0" collapsed="false">
      <c r="A1745" s="0" t="s">
        <v>1787</v>
      </c>
      <c r="B1745" s="0" t="s">
        <v>34</v>
      </c>
      <c r="C1745" s="0" t="s">
        <v>35</v>
      </c>
      <c r="D1745" s="9" t="n">
        <v>43400</v>
      </c>
      <c r="E1745" s="9" t="n">
        <v>43457</v>
      </c>
      <c r="F1745" s="9" t="n">
        <v>43459</v>
      </c>
      <c r="G1745" s="9" t="n">
        <v>43467</v>
      </c>
      <c r="H1745" s="10" t="s">
        <v>36</v>
      </c>
      <c r="I1745" s="0" t="n">
        <v>9</v>
      </c>
      <c r="J1745" s="0" t="n">
        <v>5</v>
      </c>
      <c r="K1745" s="0" t="n">
        <v>232</v>
      </c>
      <c r="L1745" s="0" t="n">
        <v>11</v>
      </c>
      <c r="M1745" s="0" t="n">
        <v>4</v>
      </c>
      <c r="N1745" s="11" t="n">
        <v>0.05</v>
      </c>
      <c r="O1745" s="12" t="n">
        <v>661.96</v>
      </c>
      <c r="P1745" s="12" t="n">
        <v>871</v>
      </c>
      <c r="Q1745" s="12" t="n">
        <f aca="false">M1745*P1745*(1-N1745)</f>
        <v>3309.8</v>
      </c>
      <c r="R1745" s="12" t="n">
        <f aca="false">M1745*O1745</f>
        <v>2647.84</v>
      </c>
      <c r="S1745" s="12" t="n">
        <f aca="false">Q1745-R1745</f>
        <v>661.96</v>
      </c>
      <c r="T1745" s="11" t="n">
        <f aca="false">IFERROR(S1745/Q1745,0)</f>
        <v>0.2</v>
      </c>
      <c r="U1745" s="13" t="n">
        <f aca="false">F1745-E1745</f>
        <v>2</v>
      </c>
      <c r="V1745" s="13" t="n">
        <f aca="false">G1745-F1745</f>
        <v>8</v>
      </c>
      <c r="W1745" s="13" t="n">
        <f aca="false">G1745-E1745</f>
        <v>10</v>
      </c>
      <c r="X1745" s="10" t="n">
        <f aca="false">YEAR(E1745)</f>
        <v>2018</v>
      </c>
      <c r="Y1745" s="0" t="str">
        <f aca="false">TEXT(E1745,"yyyy-mm")</f>
        <v>2018-12</v>
      </c>
      <c r="Z1745" s="0" t="str">
        <f aca="false">"Q"&amp;ROUNDUP(MONTH(E1745)/3,0)&amp;"-"&amp;YEAR(E1745)</f>
        <v>Q4-2018</v>
      </c>
    </row>
    <row r="1746" customFormat="false" ht="14.25" hidden="false" customHeight="false" outlineLevel="0" collapsed="false">
      <c r="A1746" s="0" t="s">
        <v>1788</v>
      </c>
      <c r="B1746" s="0" t="s">
        <v>38</v>
      </c>
      <c r="C1746" s="0" t="s">
        <v>39</v>
      </c>
      <c r="D1746" s="9" t="n">
        <v>43300</v>
      </c>
      <c r="E1746" s="9" t="n">
        <v>43457</v>
      </c>
      <c r="F1746" s="9" t="n">
        <v>43479</v>
      </c>
      <c r="G1746" s="9" t="n">
        <v>43488</v>
      </c>
      <c r="H1746" s="10" t="s">
        <v>36</v>
      </c>
      <c r="I1746" s="0" t="n">
        <v>19</v>
      </c>
      <c r="J1746" s="0" t="n">
        <v>27</v>
      </c>
      <c r="K1746" s="0" t="n">
        <v>186</v>
      </c>
      <c r="L1746" s="0" t="n">
        <v>37</v>
      </c>
      <c r="M1746" s="0" t="n">
        <v>4</v>
      </c>
      <c r="N1746" s="11" t="n">
        <v>0.05</v>
      </c>
      <c r="O1746" s="12" t="n">
        <v>1139.67</v>
      </c>
      <c r="P1746" s="12" t="n">
        <v>1809</v>
      </c>
      <c r="Q1746" s="12" t="n">
        <f aca="false">M1746*P1746*(1-N1746)</f>
        <v>6874.2</v>
      </c>
      <c r="R1746" s="12" t="n">
        <f aca="false">M1746*O1746</f>
        <v>4558.68</v>
      </c>
      <c r="S1746" s="12" t="n">
        <f aca="false">Q1746-R1746</f>
        <v>2315.52</v>
      </c>
      <c r="T1746" s="11" t="n">
        <f aca="false">IFERROR(S1746/Q1746,0)</f>
        <v>0.336842105263158</v>
      </c>
      <c r="U1746" s="13" t="n">
        <f aca="false">F1746-E1746</f>
        <v>22</v>
      </c>
      <c r="V1746" s="13" t="n">
        <f aca="false">G1746-F1746</f>
        <v>9</v>
      </c>
      <c r="W1746" s="13" t="n">
        <f aca="false">G1746-E1746</f>
        <v>31</v>
      </c>
      <c r="X1746" s="10" t="n">
        <f aca="false">YEAR(E1746)</f>
        <v>2018</v>
      </c>
      <c r="Y1746" s="0" t="str">
        <f aca="false">TEXT(E1746,"yyyy-mm")</f>
        <v>2018-12</v>
      </c>
      <c r="Z1746" s="0" t="str">
        <f aca="false">"Q"&amp;ROUNDUP(MONTH(E1746)/3,0)&amp;"-"&amp;YEAR(E1746)</f>
        <v>Q4-2018</v>
      </c>
    </row>
    <row r="1747" customFormat="false" ht="14.25" hidden="false" customHeight="false" outlineLevel="0" collapsed="false">
      <c r="A1747" s="0" t="s">
        <v>1789</v>
      </c>
      <c r="B1747" s="0" t="s">
        <v>34</v>
      </c>
      <c r="C1747" s="0" t="s">
        <v>39</v>
      </c>
      <c r="D1747" s="9" t="n">
        <v>43400</v>
      </c>
      <c r="E1747" s="9" t="n">
        <v>43457</v>
      </c>
      <c r="F1747" s="9" t="n">
        <v>43474</v>
      </c>
      <c r="G1747" s="9" t="n">
        <v>43477</v>
      </c>
      <c r="H1747" s="10" t="s">
        <v>36</v>
      </c>
      <c r="I1747" s="0" t="n">
        <v>1</v>
      </c>
      <c r="J1747" s="0" t="n">
        <v>30</v>
      </c>
      <c r="K1747" s="0" t="n">
        <v>90</v>
      </c>
      <c r="L1747" s="0" t="n">
        <v>34</v>
      </c>
      <c r="M1747" s="0" t="n">
        <v>5</v>
      </c>
      <c r="N1747" s="11" t="n">
        <v>0.075</v>
      </c>
      <c r="O1747" s="12" t="n">
        <v>1378.86</v>
      </c>
      <c r="P1747" s="12" t="n">
        <v>1969.8</v>
      </c>
      <c r="Q1747" s="12" t="n">
        <f aca="false">M1747*P1747*(1-N1747)</f>
        <v>9110.325</v>
      </c>
      <c r="R1747" s="12" t="n">
        <f aca="false">M1747*O1747</f>
        <v>6894.3</v>
      </c>
      <c r="S1747" s="12" t="n">
        <f aca="false">Q1747-R1747</f>
        <v>2216.025</v>
      </c>
      <c r="T1747" s="11" t="n">
        <f aca="false">IFERROR(S1747/Q1747,0)</f>
        <v>0.243243243243243</v>
      </c>
      <c r="U1747" s="13" t="n">
        <f aca="false">F1747-E1747</f>
        <v>17</v>
      </c>
      <c r="V1747" s="13" t="n">
        <f aca="false">G1747-F1747</f>
        <v>3</v>
      </c>
      <c r="W1747" s="13" t="n">
        <f aca="false">G1747-E1747</f>
        <v>20</v>
      </c>
      <c r="X1747" s="10" t="n">
        <f aca="false">YEAR(E1747)</f>
        <v>2018</v>
      </c>
      <c r="Y1747" s="0" t="str">
        <f aca="false">TEXT(E1747,"yyyy-mm")</f>
        <v>2018-12</v>
      </c>
      <c r="Z1747" s="0" t="str">
        <f aca="false">"Q"&amp;ROUNDUP(MONTH(E1747)/3,0)&amp;"-"&amp;YEAR(E1747)</f>
        <v>Q4-2018</v>
      </c>
    </row>
    <row r="1748" customFormat="false" ht="14.25" hidden="false" customHeight="false" outlineLevel="0" collapsed="false">
      <c r="A1748" s="0" t="s">
        <v>1790</v>
      </c>
      <c r="B1748" s="0" t="s">
        <v>38</v>
      </c>
      <c r="C1748" s="0" t="s">
        <v>48</v>
      </c>
      <c r="D1748" s="9" t="n">
        <v>43400</v>
      </c>
      <c r="E1748" s="9" t="n">
        <v>43457</v>
      </c>
      <c r="F1748" s="9" t="n">
        <v>43468</v>
      </c>
      <c r="G1748" s="9" t="n">
        <v>43474</v>
      </c>
      <c r="H1748" s="10" t="s">
        <v>36</v>
      </c>
      <c r="I1748" s="0" t="n">
        <v>17</v>
      </c>
      <c r="J1748" s="0" t="n">
        <v>46</v>
      </c>
      <c r="K1748" s="0" t="n">
        <v>42</v>
      </c>
      <c r="L1748" s="0" t="n">
        <v>20</v>
      </c>
      <c r="M1748" s="0" t="n">
        <v>5</v>
      </c>
      <c r="N1748" s="11" t="n">
        <v>0.05</v>
      </c>
      <c r="O1748" s="12" t="n">
        <v>716.57</v>
      </c>
      <c r="P1748" s="12" t="n">
        <v>1038.5</v>
      </c>
      <c r="Q1748" s="12" t="n">
        <f aca="false">M1748*P1748*(1-N1748)</f>
        <v>4932.875</v>
      </c>
      <c r="R1748" s="12" t="n">
        <f aca="false">M1748*O1748</f>
        <v>3582.85</v>
      </c>
      <c r="S1748" s="12" t="n">
        <f aca="false">Q1748-R1748</f>
        <v>1350.025</v>
      </c>
      <c r="T1748" s="11" t="n">
        <f aca="false">IFERROR(S1748/Q1748,0)</f>
        <v>0.2736791424879</v>
      </c>
      <c r="U1748" s="13" t="n">
        <f aca="false">F1748-E1748</f>
        <v>11</v>
      </c>
      <c r="V1748" s="13" t="n">
        <f aca="false">G1748-F1748</f>
        <v>6</v>
      </c>
      <c r="W1748" s="13" t="n">
        <f aca="false">G1748-E1748</f>
        <v>17</v>
      </c>
      <c r="X1748" s="10" t="n">
        <f aca="false">YEAR(E1748)</f>
        <v>2018</v>
      </c>
      <c r="Y1748" s="0" t="str">
        <f aca="false">TEXT(E1748,"yyyy-mm")</f>
        <v>2018-12</v>
      </c>
      <c r="Z1748" s="0" t="str">
        <f aca="false">"Q"&amp;ROUNDUP(MONTH(E1748)/3,0)&amp;"-"&amp;YEAR(E1748)</f>
        <v>Q4-2018</v>
      </c>
    </row>
    <row r="1749" customFormat="false" ht="14.25" hidden="false" customHeight="false" outlineLevel="0" collapsed="false">
      <c r="A1749" s="0" t="s">
        <v>1791</v>
      </c>
      <c r="B1749" s="0" t="s">
        <v>43</v>
      </c>
      <c r="C1749" s="0" t="s">
        <v>35</v>
      </c>
      <c r="D1749" s="9" t="n">
        <v>43300</v>
      </c>
      <c r="E1749" s="9" t="n">
        <v>43457</v>
      </c>
      <c r="F1749" s="9" t="n">
        <v>43476</v>
      </c>
      <c r="G1749" s="9" t="n">
        <v>43486</v>
      </c>
      <c r="H1749" s="10" t="s">
        <v>36</v>
      </c>
      <c r="I1749" s="0" t="n">
        <v>28</v>
      </c>
      <c r="J1749" s="0" t="n">
        <v>25</v>
      </c>
      <c r="K1749" s="0" t="n">
        <v>250</v>
      </c>
      <c r="L1749" s="0" t="n">
        <v>26</v>
      </c>
      <c r="M1749" s="0" t="n">
        <v>6</v>
      </c>
      <c r="N1749" s="11" t="n">
        <v>0.075</v>
      </c>
      <c r="O1749" s="12" t="n">
        <v>1606.66</v>
      </c>
      <c r="P1749" s="12" t="n">
        <v>3651.5</v>
      </c>
      <c r="Q1749" s="12" t="n">
        <f aca="false">M1749*P1749*(1-N1749)</f>
        <v>20265.825</v>
      </c>
      <c r="R1749" s="12" t="n">
        <f aca="false">M1749*O1749</f>
        <v>9639.96</v>
      </c>
      <c r="S1749" s="12" t="n">
        <f aca="false">Q1749-R1749</f>
        <v>10625.865</v>
      </c>
      <c r="T1749" s="11" t="n">
        <f aca="false">IFERROR(S1749/Q1749,0)</f>
        <v>0.524324324324324</v>
      </c>
      <c r="U1749" s="13" t="n">
        <f aca="false">F1749-E1749</f>
        <v>19</v>
      </c>
      <c r="V1749" s="13" t="n">
        <f aca="false">G1749-F1749</f>
        <v>10</v>
      </c>
      <c r="W1749" s="13" t="n">
        <f aca="false">G1749-E1749</f>
        <v>29</v>
      </c>
      <c r="X1749" s="10" t="n">
        <f aca="false">YEAR(E1749)</f>
        <v>2018</v>
      </c>
      <c r="Y1749" s="0" t="str">
        <f aca="false">TEXT(E1749,"yyyy-mm")</f>
        <v>2018-12</v>
      </c>
      <c r="Z1749" s="0" t="str">
        <f aca="false">"Q"&amp;ROUNDUP(MONTH(E1749)/3,0)&amp;"-"&amp;YEAR(E1749)</f>
        <v>Q4-2018</v>
      </c>
    </row>
    <row r="1750" customFormat="false" ht="14.25" hidden="false" customHeight="false" outlineLevel="0" collapsed="false">
      <c r="A1750" s="0" t="s">
        <v>1792</v>
      </c>
      <c r="B1750" s="0" t="s">
        <v>41</v>
      </c>
      <c r="C1750" s="0" t="s">
        <v>48</v>
      </c>
      <c r="D1750" s="9" t="n">
        <v>43300</v>
      </c>
      <c r="E1750" s="9" t="n">
        <v>43457</v>
      </c>
      <c r="F1750" s="9" t="n">
        <v>43482</v>
      </c>
      <c r="G1750" s="9" t="n">
        <v>43486</v>
      </c>
      <c r="H1750" s="10" t="s">
        <v>36</v>
      </c>
      <c r="I1750" s="0" t="n">
        <v>24</v>
      </c>
      <c r="J1750" s="0" t="n">
        <v>13</v>
      </c>
      <c r="K1750" s="0" t="n">
        <v>56</v>
      </c>
      <c r="L1750" s="0" t="n">
        <v>25</v>
      </c>
      <c r="M1750" s="0" t="n">
        <v>8</v>
      </c>
      <c r="N1750" s="11" t="n">
        <v>0.05</v>
      </c>
      <c r="O1750" s="12" t="n">
        <v>1306.3</v>
      </c>
      <c r="P1750" s="12" t="n">
        <v>1949.7</v>
      </c>
      <c r="Q1750" s="12" t="n">
        <f aca="false">M1750*P1750*(1-N1750)</f>
        <v>14817.72</v>
      </c>
      <c r="R1750" s="12" t="n">
        <f aca="false">M1750*O1750</f>
        <v>10450.4</v>
      </c>
      <c r="S1750" s="12" t="n">
        <f aca="false">Q1750-R1750</f>
        <v>4367.32</v>
      </c>
      <c r="T1750" s="11" t="n">
        <f aca="false">IFERROR(S1750/Q1750,0)</f>
        <v>0.294736302211136</v>
      </c>
      <c r="U1750" s="13" t="n">
        <f aca="false">F1750-E1750</f>
        <v>25</v>
      </c>
      <c r="V1750" s="13" t="n">
        <f aca="false">G1750-F1750</f>
        <v>4</v>
      </c>
      <c r="W1750" s="13" t="n">
        <f aca="false">G1750-E1750</f>
        <v>29</v>
      </c>
      <c r="X1750" s="10" t="n">
        <f aca="false">YEAR(E1750)</f>
        <v>2018</v>
      </c>
      <c r="Y1750" s="0" t="str">
        <f aca="false">TEXT(E1750,"yyyy-mm")</f>
        <v>2018-12</v>
      </c>
      <c r="Z1750" s="0" t="str">
        <f aca="false">"Q"&amp;ROUNDUP(MONTH(E1750)/3,0)&amp;"-"&amp;YEAR(E1750)</f>
        <v>Q4-2018</v>
      </c>
    </row>
    <row r="1751" customFormat="false" ht="14.25" hidden="false" customHeight="false" outlineLevel="0" collapsed="false">
      <c r="A1751" s="0" t="s">
        <v>1793</v>
      </c>
      <c r="B1751" s="0" t="s">
        <v>43</v>
      </c>
      <c r="C1751" s="0" t="s">
        <v>79</v>
      </c>
      <c r="D1751" s="9" t="n">
        <v>43300</v>
      </c>
      <c r="E1751" s="9" t="n">
        <v>43457</v>
      </c>
      <c r="F1751" s="9" t="n">
        <v>43478</v>
      </c>
      <c r="G1751" s="9" t="n">
        <v>43484</v>
      </c>
      <c r="H1751" s="10" t="s">
        <v>36</v>
      </c>
      <c r="I1751" s="0" t="n">
        <v>28</v>
      </c>
      <c r="J1751" s="0" t="n">
        <v>50</v>
      </c>
      <c r="K1751" s="0" t="n">
        <v>62</v>
      </c>
      <c r="L1751" s="0" t="n">
        <v>31</v>
      </c>
      <c r="M1751" s="0" t="n">
        <v>8</v>
      </c>
      <c r="N1751" s="11" t="n">
        <v>0.05</v>
      </c>
      <c r="O1751" s="12" t="n">
        <v>694.12</v>
      </c>
      <c r="P1751" s="12" t="n">
        <v>991.6</v>
      </c>
      <c r="Q1751" s="12" t="n">
        <f aca="false">M1751*P1751*(1-N1751)</f>
        <v>7536.16</v>
      </c>
      <c r="R1751" s="12" t="n">
        <f aca="false">M1751*O1751</f>
        <v>5552.96</v>
      </c>
      <c r="S1751" s="12" t="n">
        <f aca="false">Q1751-R1751</f>
        <v>1983.2</v>
      </c>
      <c r="T1751" s="11" t="n">
        <f aca="false">IFERROR(S1751/Q1751,0)</f>
        <v>0.263157894736842</v>
      </c>
      <c r="U1751" s="13" t="n">
        <f aca="false">F1751-E1751</f>
        <v>21</v>
      </c>
      <c r="V1751" s="13" t="n">
        <f aca="false">G1751-F1751</f>
        <v>6</v>
      </c>
      <c r="W1751" s="13" t="n">
        <f aca="false">G1751-E1751</f>
        <v>27</v>
      </c>
      <c r="X1751" s="10" t="n">
        <f aca="false">YEAR(E1751)</f>
        <v>2018</v>
      </c>
      <c r="Y1751" s="0" t="str">
        <f aca="false">TEXT(E1751,"yyyy-mm")</f>
        <v>2018-12</v>
      </c>
      <c r="Z1751" s="0" t="str">
        <f aca="false">"Q"&amp;ROUNDUP(MONTH(E1751)/3,0)&amp;"-"&amp;YEAR(E1751)</f>
        <v>Q4-2018</v>
      </c>
    </row>
    <row r="1752" customFormat="false" ht="14.25" hidden="false" customHeight="false" outlineLevel="0" collapsed="false">
      <c r="A1752" s="0" t="s">
        <v>1794</v>
      </c>
      <c r="B1752" s="0" t="s">
        <v>38</v>
      </c>
      <c r="C1752" s="0" t="s">
        <v>48</v>
      </c>
      <c r="D1752" s="9" t="n">
        <v>43400</v>
      </c>
      <c r="E1752" s="9" t="n">
        <v>43458</v>
      </c>
      <c r="F1752" s="9" t="n">
        <v>43461</v>
      </c>
      <c r="G1752" s="9" t="n">
        <v>43463</v>
      </c>
      <c r="H1752" s="10" t="s">
        <v>36</v>
      </c>
      <c r="I1752" s="0" t="n">
        <v>12</v>
      </c>
      <c r="J1752" s="0" t="n">
        <v>17</v>
      </c>
      <c r="K1752" s="0" t="n">
        <v>9</v>
      </c>
      <c r="L1752" s="0" t="n">
        <v>25</v>
      </c>
      <c r="M1752" s="0" t="n">
        <v>8</v>
      </c>
      <c r="N1752" s="11" t="n">
        <v>0.075</v>
      </c>
      <c r="O1752" s="12" t="n">
        <v>1205.73</v>
      </c>
      <c r="P1752" s="12" t="n">
        <v>2740.3</v>
      </c>
      <c r="Q1752" s="12" t="n">
        <f aca="false">M1752*P1752*(1-N1752)</f>
        <v>20278.22</v>
      </c>
      <c r="R1752" s="12" t="n">
        <f aca="false">M1752*O1752</f>
        <v>9645.84</v>
      </c>
      <c r="S1752" s="12" t="n">
        <f aca="false">Q1752-R1752</f>
        <v>10632.38</v>
      </c>
      <c r="T1752" s="11" t="n">
        <f aca="false">IFERROR(S1752/Q1752,0)</f>
        <v>0.524325113348213</v>
      </c>
      <c r="U1752" s="13" t="n">
        <f aca="false">F1752-E1752</f>
        <v>3</v>
      </c>
      <c r="V1752" s="13" t="n">
        <f aca="false">G1752-F1752</f>
        <v>2</v>
      </c>
      <c r="W1752" s="13" t="n">
        <f aca="false">G1752-E1752</f>
        <v>5</v>
      </c>
      <c r="X1752" s="10" t="n">
        <f aca="false">YEAR(E1752)</f>
        <v>2018</v>
      </c>
      <c r="Y1752" s="0" t="str">
        <f aca="false">TEXT(E1752,"yyyy-mm")</f>
        <v>2018-12</v>
      </c>
      <c r="Z1752" s="0" t="str">
        <f aca="false">"Q"&amp;ROUNDUP(MONTH(E1752)/3,0)&amp;"-"&amp;YEAR(E1752)</f>
        <v>Q4-2018</v>
      </c>
    </row>
    <row r="1753" customFormat="false" ht="14.25" hidden="false" customHeight="false" outlineLevel="0" collapsed="false">
      <c r="A1753" s="0" t="s">
        <v>1795</v>
      </c>
      <c r="B1753" s="0" t="s">
        <v>38</v>
      </c>
      <c r="C1753" s="0" t="s">
        <v>79</v>
      </c>
      <c r="D1753" s="9" t="n">
        <v>43400</v>
      </c>
      <c r="E1753" s="9" t="n">
        <v>43458</v>
      </c>
      <c r="F1753" s="9" t="n">
        <v>43472</v>
      </c>
      <c r="G1753" s="9" t="n">
        <v>43477</v>
      </c>
      <c r="H1753" s="10" t="s">
        <v>36</v>
      </c>
      <c r="I1753" s="0" t="n">
        <v>17</v>
      </c>
      <c r="J1753" s="0" t="n">
        <v>23</v>
      </c>
      <c r="K1753" s="0" t="n">
        <v>65</v>
      </c>
      <c r="L1753" s="0" t="n">
        <v>42</v>
      </c>
      <c r="M1753" s="0" t="n">
        <v>6</v>
      </c>
      <c r="N1753" s="11" t="n">
        <v>0.075</v>
      </c>
      <c r="O1753" s="12" t="n">
        <v>1255.85</v>
      </c>
      <c r="P1753" s="12" t="n">
        <v>1902.8</v>
      </c>
      <c r="Q1753" s="12" t="n">
        <f aca="false">M1753*P1753*(1-N1753)</f>
        <v>10560.54</v>
      </c>
      <c r="R1753" s="12" t="n">
        <f aca="false">M1753*O1753</f>
        <v>7535.1</v>
      </c>
      <c r="S1753" s="12" t="n">
        <f aca="false">Q1753-R1753</f>
        <v>3025.44</v>
      </c>
      <c r="T1753" s="11" t="n">
        <f aca="false">IFERROR(S1753/Q1753,0)</f>
        <v>0.286485350180957</v>
      </c>
      <c r="U1753" s="13" t="n">
        <f aca="false">F1753-E1753</f>
        <v>14</v>
      </c>
      <c r="V1753" s="13" t="n">
        <f aca="false">G1753-F1753</f>
        <v>5</v>
      </c>
      <c r="W1753" s="13" t="n">
        <f aca="false">G1753-E1753</f>
        <v>19</v>
      </c>
      <c r="X1753" s="10" t="n">
        <f aca="false">YEAR(E1753)</f>
        <v>2018</v>
      </c>
      <c r="Y1753" s="0" t="str">
        <f aca="false">TEXT(E1753,"yyyy-mm")</f>
        <v>2018-12</v>
      </c>
      <c r="Z1753" s="0" t="str">
        <f aca="false">"Q"&amp;ROUNDUP(MONTH(E1753)/3,0)&amp;"-"&amp;YEAR(E1753)</f>
        <v>Q4-2018</v>
      </c>
    </row>
    <row r="1754" customFormat="false" ht="14.25" hidden="false" customHeight="false" outlineLevel="0" collapsed="false">
      <c r="A1754" s="0" t="s">
        <v>1796</v>
      </c>
      <c r="B1754" s="0" t="s">
        <v>34</v>
      </c>
      <c r="C1754" s="0" t="s">
        <v>79</v>
      </c>
      <c r="D1754" s="9" t="n">
        <v>43300</v>
      </c>
      <c r="E1754" s="9" t="n">
        <v>43458</v>
      </c>
      <c r="F1754" s="9" t="n">
        <v>43483</v>
      </c>
      <c r="G1754" s="9" t="n">
        <v>43491</v>
      </c>
      <c r="H1754" s="10" t="s">
        <v>36</v>
      </c>
      <c r="I1754" s="0" t="n">
        <v>2</v>
      </c>
      <c r="J1754" s="0" t="n">
        <v>47</v>
      </c>
      <c r="K1754" s="0" t="n">
        <v>84</v>
      </c>
      <c r="L1754" s="0" t="n">
        <v>33</v>
      </c>
      <c r="M1754" s="0" t="n">
        <v>2</v>
      </c>
      <c r="N1754" s="11" t="n">
        <v>0.1</v>
      </c>
      <c r="O1754" s="12" t="n">
        <v>1773.83</v>
      </c>
      <c r="P1754" s="12" t="n">
        <v>2365.1</v>
      </c>
      <c r="Q1754" s="12" t="n">
        <f aca="false">M1754*P1754*(1-N1754)</f>
        <v>4257.18</v>
      </c>
      <c r="R1754" s="12" t="n">
        <f aca="false">M1754*O1754</f>
        <v>3547.66</v>
      </c>
      <c r="S1754" s="12" t="n">
        <f aca="false">Q1754-R1754</f>
        <v>709.52</v>
      </c>
      <c r="T1754" s="11" t="n">
        <f aca="false">IFERROR(S1754/Q1754,0)</f>
        <v>0.166664317693873</v>
      </c>
      <c r="U1754" s="13" t="n">
        <f aca="false">F1754-E1754</f>
        <v>25</v>
      </c>
      <c r="V1754" s="13" t="n">
        <f aca="false">G1754-F1754</f>
        <v>8</v>
      </c>
      <c r="W1754" s="13" t="n">
        <f aca="false">G1754-E1754</f>
        <v>33</v>
      </c>
      <c r="X1754" s="10" t="n">
        <f aca="false">YEAR(E1754)</f>
        <v>2018</v>
      </c>
      <c r="Y1754" s="0" t="str">
        <f aca="false">TEXT(E1754,"yyyy-mm")</f>
        <v>2018-12</v>
      </c>
      <c r="Z1754" s="0" t="str">
        <f aca="false">"Q"&amp;ROUNDUP(MONTH(E1754)/3,0)&amp;"-"&amp;YEAR(E1754)</f>
        <v>Q4-2018</v>
      </c>
    </row>
    <row r="1755" customFormat="false" ht="14.25" hidden="false" customHeight="false" outlineLevel="0" collapsed="false">
      <c r="A1755" s="0" t="s">
        <v>1797</v>
      </c>
      <c r="B1755" s="0" t="s">
        <v>38</v>
      </c>
      <c r="C1755" s="0" t="s">
        <v>39</v>
      </c>
      <c r="D1755" s="9" t="n">
        <v>43300</v>
      </c>
      <c r="E1755" s="9" t="n">
        <v>43458</v>
      </c>
      <c r="F1755" s="9" t="n">
        <v>43468</v>
      </c>
      <c r="G1755" s="9" t="n">
        <v>43470</v>
      </c>
      <c r="H1755" s="10" t="s">
        <v>36</v>
      </c>
      <c r="I1755" s="0" t="n">
        <v>13</v>
      </c>
      <c r="J1755" s="0" t="n">
        <v>23</v>
      </c>
      <c r="K1755" s="0" t="n">
        <v>180</v>
      </c>
      <c r="L1755" s="0" t="n">
        <v>37</v>
      </c>
      <c r="M1755" s="0" t="n">
        <v>8</v>
      </c>
      <c r="N1755" s="11" t="n">
        <v>0.075</v>
      </c>
      <c r="O1755" s="12" t="n">
        <v>662.7</v>
      </c>
      <c r="P1755" s="12" t="n">
        <v>1051.9</v>
      </c>
      <c r="Q1755" s="12" t="n">
        <f aca="false">M1755*P1755*(1-N1755)</f>
        <v>7784.06</v>
      </c>
      <c r="R1755" s="12" t="n">
        <f aca="false">M1755*O1755</f>
        <v>5301.6</v>
      </c>
      <c r="S1755" s="12" t="n">
        <f aca="false">Q1755-R1755</f>
        <v>2482.46</v>
      </c>
      <c r="T1755" s="11" t="n">
        <f aca="false">IFERROR(S1755/Q1755,0)</f>
        <v>0.318915835694997</v>
      </c>
      <c r="U1755" s="13" t="n">
        <f aca="false">F1755-E1755</f>
        <v>10</v>
      </c>
      <c r="V1755" s="13" t="n">
        <f aca="false">G1755-F1755</f>
        <v>2</v>
      </c>
      <c r="W1755" s="13" t="n">
        <f aca="false">G1755-E1755</f>
        <v>12</v>
      </c>
      <c r="X1755" s="10" t="n">
        <f aca="false">YEAR(E1755)</f>
        <v>2018</v>
      </c>
      <c r="Y1755" s="0" t="str">
        <f aca="false">TEXT(E1755,"yyyy-mm")</f>
        <v>2018-12</v>
      </c>
      <c r="Z1755" s="0" t="str">
        <f aca="false">"Q"&amp;ROUNDUP(MONTH(E1755)/3,0)&amp;"-"&amp;YEAR(E1755)</f>
        <v>Q4-2018</v>
      </c>
    </row>
    <row r="1756" customFormat="false" ht="14.25" hidden="false" customHeight="false" outlineLevel="0" collapsed="false">
      <c r="A1756" s="0" t="s">
        <v>1798</v>
      </c>
      <c r="B1756" s="0" t="s">
        <v>41</v>
      </c>
      <c r="C1756" s="0" t="s">
        <v>35</v>
      </c>
      <c r="D1756" s="9" t="n">
        <v>43400</v>
      </c>
      <c r="E1756" s="9" t="n">
        <v>43458</v>
      </c>
      <c r="F1756" s="9" t="n">
        <v>43477</v>
      </c>
      <c r="G1756" s="9" t="n">
        <v>43483</v>
      </c>
      <c r="H1756" s="10" t="s">
        <v>36</v>
      </c>
      <c r="I1756" s="0" t="n">
        <v>22</v>
      </c>
      <c r="J1756" s="0" t="n">
        <v>39</v>
      </c>
      <c r="K1756" s="0" t="n">
        <v>241</v>
      </c>
      <c r="L1756" s="0" t="n">
        <v>25</v>
      </c>
      <c r="M1756" s="0" t="n">
        <v>5</v>
      </c>
      <c r="N1756" s="11" t="n">
        <v>0.1</v>
      </c>
      <c r="O1756" s="12" t="n">
        <v>2031.24</v>
      </c>
      <c r="P1756" s="12" t="n">
        <v>2860.9</v>
      </c>
      <c r="Q1756" s="12" t="n">
        <f aca="false">M1756*P1756*(1-N1756)</f>
        <v>12874.05</v>
      </c>
      <c r="R1756" s="12" t="n">
        <f aca="false">M1756*O1756</f>
        <v>10156.2</v>
      </c>
      <c r="S1756" s="12" t="n">
        <f aca="false">Q1756-R1756</f>
        <v>2717.85</v>
      </c>
      <c r="T1756" s="11" t="n">
        <f aca="false">IFERROR(S1756/Q1756,0)</f>
        <v>0.21111072273294</v>
      </c>
      <c r="U1756" s="13" t="n">
        <f aca="false">F1756-E1756</f>
        <v>19</v>
      </c>
      <c r="V1756" s="13" t="n">
        <f aca="false">G1756-F1756</f>
        <v>6</v>
      </c>
      <c r="W1756" s="13" t="n">
        <f aca="false">G1756-E1756</f>
        <v>25</v>
      </c>
      <c r="X1756" s="10" t="n">
        <f aca="false">YEAR(E1756)</f>
        <v>2018</v>
      </c>
      <c r="Y1756" s="0" t="str">
        <f aca="false">TEXT(E1756,"yyyy-mm")</f>
        <v>2018-12</v>
      </c>
      <c r="Z1756" s="0" t="str">
        <f aca="false">"Q"&amp;ROUNDUP(MONTH(E1756)/3,0)&amp;"-"&amp;YEAR(E1756)</f>
        <v>Q4-2018</v>
      </c>
    </row>
    <row r="1757" customFormat="false" ht="14.25" hidden="false" customHeight="false" outlineLevel="0" collapsed="false">
      <c r="A1757" s="0" t="s">
        <v>1799</v>
      </c>
      <c r="B1757" s="0" t="s">
        <v>38</v>
      </c>
      <c r="C1757" s="0" t="s">
        <v>46</v>
      </c>
      <c r="D1757" s="9" t="n">
        <v>43300</v>
      </c>
      <c r="E1757" s="9" t="n">
        <v>43458</v>
      </c>
      <c r="F1757" s="9" t="n">
        <v>43477</v>
      </c>
      <c r="G1757" s="9" t="n">
        <v>43481</v>
      </c>
      <c r="H1757" s="10" t="s">
        <v>36</v>
      </c>
      <c r="I1757" s="0" t="n">
        <v>12</v>
      </c>
      <c r="J1757" s="0" t="n">
        <v>7</v>
      </c>
      <c r="K1757" s="0" t="n">
        <v>269</v>
      </c>
      <c r="L1757" s="0" t="n">
        <v>46</v>
      </c>
      <c r="M1757" s="0" t="n">
        <v>5</v>
      </c>
      <c r="N1757" s="11" t="n">
        <v>0.075</v>
      </c>
      <c r="O1757" s="12" t="n">
        <v>4201.7</v>
      </c>
      <c r="P1757" s="12" t="n">
        <v>5835.7</v>
      </c>
      <c r="Q1757" s="12" t="n">
        <f aca="false">M1757*P1757*(1-N1757)</f>
        <v>26990.1125</v>
      </c>
      <c r="R1757" s="12" t="n">
        <f aca="false">M1757*O1757</f>
        <v>21008.5</v>
      </c>
      <c r="S1757" s="12" t="n">
        <f aca="false">Q1757-R1757</f>
        <v>5981.6125</v>
      </c>
      <c r="T1757" s="11" t="n">
        <f aca="false">IFERROR(S1757/Q1757,0)</f>
        <v>0.221622362633724</v>
      </c>
      <c r="U1757" s="13" t="n">
        <f aca="false">F1757-E1757</f>
        <v>19</v>
      </c>
      <c r="V1757" s="13" t="n">
        <f aca="false">G1757-F1757</f>
        <v>4</v>
      </c>
      <c r="W1757" s="13" t="n">
        <f aca="false">G1757-E1757</f>
        <v>23</v>
      </c>
      <c r="X1757" s="10" t="n">
        <f aca="false">YEAR(E1757)</f>
        <v>2018</v>
      </c>
      <c r="Y1757" s="0" t="str">
        <f aca="false">TEXT(E1757,"yyyy-mm")</f>
        <v>2018-12</v>
      </c>
      <c r="Z1757" s="0" t="str">
        <f aca="false">"Q"&amp;ROUNDUP(MONTH(E1757)/3,0)&amp;"-"&amp;YEAR(E1757)</f>
        <v>Q4-2018</v>
      </c>
    </row>
    <row r="1758" customFormat="false" ht="14.25" hidden="false" customHeight="false" outlineLevel="0" collapsed="false">
      <c r="A1758" s="0" t="s">
        <v>1800</v>
      </c>
      <c r="B1758" s="0" t="s">
        <v>34</v>
      </c>
      <c r="C1758" s="0" t="s">
        <v>39</v>
      </c>
      <c r="D1758" s="9" t="n">
        <v>43300</v>
      </c>
      <c r="E1758" s="9" t="n">
        <v>43458</v>
      </c>
      <c r="F1758" s="9" t="n">
        <v>43481</v>
      </c>
      <c r="G1758" s="9" t="n">
        <v>43483</v>
      </c>
      <c r="H1758" s="10" t="s">
        <v>36</v>
      </c>
      <c r="I1758" s="0" t="n">
        <v>5</v>
      </c>
      <c r="J1758" s="0" t="n">
        <v>12</v>
      </c>
      <c r="K1758" s="0" t="n">
        <v>171</v>
      </c>
      <c r="L1758" s="0" t="n">
        <v>23</v>
      </c>
      <c r="M1758" s="0" t="n">
        <v>1</v>
      </c>
      <c r="N1758" s="11" t="n">
        <v>0.05</v>
      </c>
      <c r="O1758" s="12" t="n">
        <v>944.97</v>
      </c>
      <c r="P1758" s="12" t="n">
        <v>1152.4</v>
      </c>
      <c r="Q1758" s="12" t="n">
        <f aca="false">M1758*P1758*(1-N1758)</f>
        <v>1094.78</v>
      </c>
      <c r="R1758" s="12" t="n">
        <f aca="false">M1758*O1758</f>
        <v>944.97</v>
      </c>
      <c r="S1758" s="12" t="n">
        <f aca="false">Q1758-R1758</f>
        <v>149.81</v>
      </c>
      <c r="T1758" s="11" t="n">
        <f aca="false">IFERROR(S1758/Q1758,0)</f>
        <v>0.136840278412101</v>
      </c>
      <c r="U1758" s="13" t="n">
        <f aca="false">F1758-E1758</f>
        <v>23</v>
      </c>
      <c r="V1758" s="13" t="n">
        <f aca="false">G1758-F1758</f>
        <v>2</v>
      </c>
      <c r="W1758" s="13" t="n">
        <f aca="false">G1758-E1758</f>
        <v>25</v>
      </c>
      <c r="X1758" s="10" t="n">
        <f aca="false">YEAR(E1758)</f>
        <v>2018</v>
      </c>
      <c r="Y1758" s="0" t="str">
        <f aca="false">TEXT(E1758,"yyyy-mm")</f>
        <v>2018-12</v>
      </c>
      <c r="Z1758" s="0" t="str">
        <f aca="false">"Q"&amp;ROUNDUP(MONTH(E1758)/3,0)&amp;"-"&amp;YEAR(E1758)</f>
        <v>Q4-2018</v>
      </c>
    </row>
    <row r="1759" customFormat="false" ht="14.25" hidden="false" customHeight="false" outlineLevel="0" collapsed="false">
      <c r="A1759" s="0" t="s">
        <v>1801</v>
      </c>
      <c r="B1759" s="0" t="s">
        <v>38</v>
      </c>
      <c r="C1759" s="0" t="s">
        <v>39</v>
      </c>
      <c r="D1759" s="9" t="n">
        <v>43300</v>
      </c>
      <c r="E1759" s="9" t="n">
        <v>43459</v>
      </c>
      <c r="F1759" s="9" t="n">
        <v>43475</v>
      </c>
      <c r="G1759" s="9" t="n">
        <v>43479</v>
      </c>
      <c r="H1759" s="10" t="s">
        <v>36</v>
      </c>
      <c r="I1759" s="0" t="n">
        <v>15</v>
      </c>
      <c r="J1759" s="0" t="n">
        <v>41</v>
      </c>
      <c r="K1759" s="0" t="n">
        <v>120</v>
      </c>
      <c r="L1759" s="0" t="n">
        <v>27</v>
      </c>
      <c r="M1759" s="0" t="n">
        <v>3</v>
      </c>
      <c r="N1759" s="11" t="n">
        <v>0.075</v>
      </c>
      <c r="O1759" s="12" t="n">
        <v>619.48</v>
      </c>
      <c r="P1759" s="12" t="n">
        <v>897.8</v>
      </c>
      <c r="Q1759" s="12" t="n">
        <f aca="false">M1759*P1759*(1-N1759)</f>
        <v>2491.395</v>
      </c>
      <c r="R1759" s="12" t="n">
        <f aca="false">M1759*O1759</f>
        <v>1858.44</v>
      </c>
      <c r="S1759" s="12" t="n">
        <f aca="false">Q1759-R1759</f>
        <v>632.955</v>
      </c>
      <c r="T1759" s="11" t="n">
        <f aca="false">IFERROR(S1759/Q1759,0)</f>
        <v>0.254056462343386</v>
      </c>
      <c r="U1759" s="13" t="n">
        <f aca="false">F1759-E1759</f>
        <v>16</v>
      </c>
      <c r="V1759" s="13" t="n">
        <f aca="false">G1759-F1759</f>
        <v>4</v>
      </c>
      <c r="W1759" s="13" t="n">
        <f aca="false">G1759-E1759</f>
        <v>20</v>
      </c>
      <c r="X1759" s="10" t="n">
        <f aca="false">YEAR(E1759)</f>
        <v>2018</v>
      </c>
      <c r="Y1759" s="0" t="str">
        <f aca="false">TEXT(E1759,"yyyy-mm")</f>
        <v>2018-12</v>
      </c>
      <c r="Z1759" s="0" t="str">
        <f aca="false">"Q"&amp;ROUNDUP(MONTH(E1759)/3,0)&amp;"-"&amp;YEAR(E1759)</f>
        <v>Q4-2018</v>
      </c>
    </row>
    <row r="1760" customFormat="false" ht="14.25" hidden="false" customHeight="false" outlineLevel="0" collapsed="false">
      <c r="A1760" s="0" t="s">
        <v>1802</v>
      </c>
      <c r="B1760" s="0" t="s">
        <v>41</v>
      </c>
      <c r="C1760" s="0" t="s">
        <v>46</v>
      </c>
      <c r="D1760" s="9" t="n">
        <v>43300</v>
      </c>
      <c r="E1760" s="9" t="n">
        <v>43459</v>
      </c>
      <c r="F1760" s="9" t="n">
        <v>43482</v>
      </c>
      <c r="G1760" s="9" t="n">
        <v>43487</v>
      </c>
      <c r="H1760" s="10" t="s">
        <v>36</v>
      </c>
      <c r="I1760" s="0" t="n">
        <v>22</v>
      </c>
      <c r="J1760" s="0" t="n">
        <v>5</v>
      </c>
      <c r="K1760" s="0" t="n">
        <v>269</v>
      </c>
      <c r="L1760" s="0" t="n">
        <v>42</v>
      </c>
      <c r="M1760" s="0" t="n">
        <v>5</v>
      </c>
      <c r="N1760" s="11" t="n">
        <v>0.15</v>
      </c>
      <c r="O1760" s="12" t="n">
        <v>912</v>
      </c>
      <c r="P1760" s="12" t="n">
        <v>1112.2</v>
      </c>
      <c r="Q1760" s="12" t="n">
        <f aca="false">M1760*P1760*(1-N1760)</f>
        <v>4726.85</v>
      </c>
      <c r="R1760" s="12" t="n">
        <f aca="false">M1760*O1760</f>
        <v>4560</v>
      </c>
      <c r="S1760" s="12" t="n">
        <f aca="false">Q1760-R1760</f>
        <v>166.849999999999</v>
      </c>
      <c r="T1760" s="11" t="n">
        <f aca="false">IFERROR(S1760/Q1760,0)</f>
        <v>0.0352983487946517</v>
      </c>
      <c r="U1760" s="13" t="n">
        <f aca="false">F1760-E1760</f>
        <v>23</v>
      </c>
      <c r="V1760" s="13" t="n">
        <f aca="false">G1760-F1760</f>
        <v>5</v>
      </c>
      <c r="W1760" s="13" t="n">
        <f aca="false">G1760-E1760</f>
        <v>28</v>
      </c>
      <c r="X1760" s="10" t="n">
        <f aca="false">YEAR(E1760)</f>
        <v>2018</v>
      </c>
      <c r="Y1760" s="0" t="str">
        <f aca="false">TEXT(E1760,"yyyy-mm")</f>
        <v>2018-12</v>
      </c>
      <c r="Z1760" s="0" t="str">
        <f aca="false">"Q"&amp;ROUNDUP(MONTH(E1760)/3,0)&amp;"-"&amp;YEAR(E1760)</f>
        <v>Q4-2018</v>
      </c>
    </row>
    <row r="1761" customFormat="false" ht="14.25" hidden="false" customHeight="false" outlineLevel="0" collapsed="false">
      <c r="A1761" s="0" t="s">
        <v>1803</v>
      </c>
      <c r="B1761" s="0" t="s">
        <v>34</v>
      </c>
      <c r="C1761" s="0" t="s">
        <v>58</v>
      </c>
      <c r="D1761" s="9" t="n">
        <v>43400</v>
      </c>
      <c r="E1761" s="9" t="n">
        <v>43459</v>
      </c>
      <c r="F1761" s="9" t="n">
        <v>43486</v>
      </c>
      <c r="G1761" s="9" t="n">
        <v>43496</v>
      </c>
      <c r="H1761" s="10" t="s">
        <v>36</v>
      </c>
      <c r="I1761" s="0" t="n">
        <v>5</v>
      </c>
      <c r="J1761" s="0" t="n">
        <v>12</v>
      </c>
      <c r="K1761" s="0" t="n">
        <v>365</v>
      </c>
      <c r="L1761" s="0" t="n">
        <v>44</v>
      </c>
      <c r="M1761" s="0" t="n">
        <v>1</v>
      </c>
      <c r="N1761" s="11" t="n">
        <v>0.05</v>
      </c>
      <c r="O1761" s="12" t="n">
        <v>2333.68</v>
      </c>
      <c r="P1761" s="12" t="n">
        <v>3825.7</v>
      </c>
      <c r="Q1761" s="12" t="n">
        <f aca="false">M1761*P1761*(1-N1761)</f>
        <v>3634.415</v>
      </c>
      <c r="R1761" s="12" t="n">
        <f aca="false">M1761*O1761</f>
        <v>2333.68</v>
      </c>
      <c r="S1761" s="12" t="n">
        <f aca="false">Q1761-R1761</f>
        <v>1300.735</v>
      </c>
      <c r="T1761" s="11" t="n">
        <f aca="false">IFERROR(S1761/Q1761,0)</f>
        <v>0.357893911399771</v>
      </c>
      <c r="U1761" s="13" t="n">
        <f aca="false">F1761-E1761</f>
        <v>27</v>
      </c>
      <c r="V1761" s="13" t="n">
        <f aca="false">G1761-F1761</f>
        <v>10</v>
      </c>
      <c r="W1761" s="13" t="n">
        <f aca="false">G1761-E1761</f>
        <v>37</v>
      </c>
      <c r="X1761" s="10" t="n">
        <f aca="false">YEAR(E1761)</f>
        <v>2018</v>
      </c>
      <c r="Y1761" s="0" t="str">
        <f aca="false">TEXT(E1761,"yyyy-mm")</f>
        <v>2018-12</v>
      </c>
      <c r="Z1761" s="0" t="str">
        <f aca="false">"Q"&amp;ROUNDUP(MONTH(E1761)/3,0)&amp;"-"&amp;YEAR(E1761)</f>
        <v>Q4-2018</v>
      </c>
    </row>
    <row r="1762" customFormat="false" ht="14.25" hidden="false" customHeight="false" outlineLevel="0" collapsed="false">
      <c r="A1762" s="0" t="s">
        <v>1804</v>
      </c>
      <c r="B1762" s="0" t="s">
        <v>43</v>
      </c>
      <c r="C1762" s="0" t="s">
        <v>39</v>
      </c>
      <c r="D1762" s="9" t="n">
        <v>43400</v>
      </c>
      <c r="E1762" s="9" t="n">
        <v>43459</v>
      </c>
      <c r="F1762" s="9" t="n">
        <v>43466</v>
      </c>
      <c r="G1762" s="9" t="n">
        <v>43474</v>
      </c>
      <c r="H1762" s="10" t="s">
        <v>36</v>
      </c>
      <c r="I1762" s="0" t="n">
        <v>28</v>
      </c>
      <c r="J1762" s="0" t="n">
        <v>3</v>
      </c>
      <c r="K1762" s="0" t="n">
        <v>172</v>
      </c>
      <c r="L1762" s="0" t="n">
        <v>37</v>
      </c>
      <c r="M1762" s="0" t="n">
        <v>4</v>
      </c>
      <c r="N1762" s="11" t="n">
        <v>0.05</v>
      </c>
      <c r="O1762" s="12" t="n">
        <v>1217.12</v>
      </c>
      <c r="P1762" s="12" t="n">
        <v>1963.1</v>
      </c>
      <c r="Q1762" s="12" t="n">
        <f aca="false">M1762*P1762*(1-N1762)</f>
        <v>7459.78</v>
      </c>
      <c r="R1762" s="12" t="n">
        <f aca="false">M1762*O1762</f>
        <v>4868.48</v>
      </c>
      <c r="S1762" s="12" t="n">
        <f aca="false">Q1762-R1762</f>
        <v>2591.3</v>
      </c>
      <c r="T1762" s="11" t="n">
        <f aca="false">IFERROR(S1762/Q1762,0)</f>
        <v>0.347369493470317</v>
      </c>
      <c r="U1762" s="13" t="n">
        <f aca="false">F1762-E1762</f>
        <v>7</v>
      </c>
      <c r="V1762" s="13" t="n">
        <f aca="false">G1762-F1762</f>
        <v>8</v>
      </c>
      <c r="W1762" s="13" t="n">
        <f aca="false">G1762-E1762</f>
        <v>15</v>
      </c>
      <c r="X1762" s="10" t="n">
        <f aca="false">YEAR(E1762)</f>
        <v>2018</v>
      </c>
      <c r="Y1762" s="0" t="str">
        <f aca="false">TEXT(E1762,"yyyy-mm")</f>
        <v>2018-12</v>
      </c>
      <c r="Z1762" s="0" t="str">
        <f aca="false">"Q"&amp;ROUNDUP(MONTH(E1762)/3,0)&amp;"-"&amp;YEAR(E1762)</f>
        <v>Q4-2018</v>
      </c>
    </row>
    <row r="1763" customFormat="false" ht="14.25" hidden="false" customHeight="false" outlineLevel="0" collapsed="false">
      <c r="A1763" s="0" t="s">
        <v>1805</v>
      </c>
      <c r="B1763" s="0" t="s">
        <v>34</v>
      </c>
      <c r="C1763" s="0" t="s">
        <v>79</v>
      </c>
      <c r="D1763" s="9" t="n">
        <v>43300</v>
      </c>
      <c r="E1763" s="9" t="n">
        <v>43459</v>
      </c>
      <c r="F1763" s="9" t="n">
        <v>43480</v>
      </c>
      <c r="G1763" s="9" t="n">
        <v>43485</v>
      </c>
      <c r="H1763" s="10" t="s">
        <v>36</v>
      </c>
      <c r="I1763" s="0" t="n">
        <v>5</v>
      </c>
      <c r="J1763" s="0" t="n">
        <v>12</v>
      </c>
      <c r="K1763" s="0" t="n">
        <v>70</v>
      </c>
      <c r="L1763" s="0" t="n">
        <v>23</v>
      </c>
      <c r="M1763" s="0" t="n">
        <v>6</v>
      </c>
      <c r="N1763" s="11" t="n">
        <v>0.05</v>
      </c>
      <c r="O1763" s="12" t="n">
        <v>1750.17</v>
      </c>
      <c r="P1763" s="12" t="n">
        <v>2365.1</v>
      </c>
      <c r="Q1763" s="12" t="n">
        <f aca="false">M1763*P1763*(1-N1763)</f>
        <v>13481.07</v>
      </c>
      <c r="R1763" s="12" t="n">
        <f aca="false">M1763*O1763</f>
        <v>10501.02</v>
      </c>
      <c r="S1763" s="12" t="n">
        <f aca="false">Q1763-R1763</f>
        <v>2980.05</v>
      </c>
      <c r="T1763" s="11" t="n">
        <f aca="false">IFERROR(S1763/Q1763,0)</f>
        <v>0.221054411853065</v>
      </c>
      <c r="U1763" s="13" t="n">
        <f aca="false">F1763-E1763</f>
        <v>21</v>
      </c>
      <c r="V1763" s="13" t="n">
        <f aca="false">G1763-F1763</f>
        <v>5</v>
      </c>
      <c r="W1763" s="13" t="n">
        <f aca="false">G1763-E1763</f>
        <v>26</v>
      </c>
      <c r="X1763" s="10" t="n">
        <f aca="false">YEAR(E1763)</f>
        <v>2018</v>
      </c>
      <c r="Y1763" s="0" t="str">
        <f aca="false">TEXT(E1763,"yyyy-mm")</f>
        <v>2018-12</v>
      </c>
      <c r="Z1763" s="0" t="str">
        <f aca="false">"Q"&amp;ROUNDUP(MONTH(E1763)/3,0)&amp;"-"&amp;YEAR(E1763)</f>
        <v>Q4-2018</v>
      </c>
    </row>
    <row r="1764" customFormat="false" ht="14.25" hidden="false" customHeight="false" outlineLevel="0" collapsed="false">
      <c r="A1764" s="0" t="s">
        <v>1806</v>
      </c>
      <c r="B1764" s="0" t="s">
        <v>38</v>
      </c>
      <c r="C1764" s="0" t="s">
        <v>46</v>
      </c>
      <c r="D1764" s="9" t="n">
        <v>43400</v>
      </c>
      <c r="E1764" s="9" t="n">
        <v>43459</v>
      </c>
      <c r="F1764" s="9" t="n">
        <v>43477</v>
      </c>
      <c r="G1764" s="9" t="n">
        <v>43483</v>
      </c>
      <c r="H1764" s="10" t="s">
        <v>36</v>
      </c>
      <c r="I1764" s="0" t="n">
        <v>19</v>
      </c>
      <c r="J1764" s="0" t="n">
        <v>20</v>
      </c>
      <c r="K1764" s="0" t="n">
        <v>286</v>
      </c>
      <c r="L1764" s="0" t="n">
        <v>1</v>
      </c>
      <c r="M1764" s="0" t="n">
        <v>3</v>
      </c>
      <c r="N1764" s="11" t="n">
        <v>0.05</v>
      </c>
      <c r="O1764" s="12" t="n">
        <v>584.44</v>
      </c>
      <c r="P1764" s="12" t="n">
        <v>958.1</v>
      </c>
      <c r="Q1764" s="12" t="n">
        <f aca="false">M1764*P1764*(1-N1764)</f>
        <v>2730.585</v>
      </c>
      <c r="R1764" s="12" t="n">
        <f aca="false">M1764*O1764</f>
        <v>1753.32</v>
      </c>
      <c r="S1764" s="12" t="n">
        <f aca="false">Q1764-R1764</f>
        <v>977.265</v>
      </c>
      <c r="T1764" s="11" t="n">
        <f aca="false">IFERROR(S1764/Q1764,0)</f>
        <v>0.357895835507776</v>
      </c>
      <c r="U1764" s="13" t="n">
        <f aca="false">F1764-E1764</f>
        <v>18</v>
      </c>
      <c r="V1764" s="13" t="n">
        <f aca="false">G1764-F1764</f>
        <v>6</v>
      </c>
      <c r="W1764" s="13" t="n">
        <f aca="false">G1764-E1764</f>
        <v>24</v>
      </c>
      <c r="X1764" s="10" t="n">
        <f aca="false">YEAR(E1764)</f>
        <v>2018</v>
      </c>
      <c r="Y1764" s="0" t="str">
        <f aca="false">TEXT(E1764,"yyyy-mm")</f>
        <v>2018-12</v>
      </c>
      <c r="Z1764" s="0" t="str">
        <f aca="false">"Q"&amp;ROUNDUP(MONTH(E1764)/3,0)&amp;"-"&amp;YEAR(E1764)</f>
        <v>Q4-2018</v>
      </c>
    </row>
    <row r="1765" customFormat="false" ht="14.25" hidden="false" customHeight="false" outlineLevel="0" collapsed="false">
      <c r="A1765" s="0" t="s">
        <v>1807</v>
      </c>
      <c r="B1765" s="0" t="s">
        <v>34</v>
      </c>
      <c r="C1765" s="0" t="s">
        <v>79</v>
      </c>
      <c r="D1765" s="9" t="n">
        <v>43300</v>
      </c>
      <c r="E1765" s="9" t="n">
        <v>43459</v>
      </c>
      <c r="F1765" s="9" t="n">
        <v>43466</v>
      </c>
      <c r="G1765" s="9" t="n">
        <v>43472</v>
      </c>
      <c r="H1765" s="10" t="s">
        <v>36</v>
      </c>
      <c r="I1765" s="0" t="n">
        <v>4</v>
      </c>
      <c r="J1765" s="0" t="n">
        <v>36</v>
      </c>
      <c r="K1765" s="0" t="n">
        <v>67</v>
      </c>
      <c r="L1765" s="0" t="n">
        <v>3</v>
      </c>
      <c r="M1765" s="0" t="n">
        <v>3</v>
      </c>
      <c r="N1765" s="11" t="n">
        <v>0.05</v>
      </c>
      <c r="O1765" s="12" t="n">
        <v>1132.1</v>
      </c>
      <c r="P1765" s="12" t="n">
        <v>1855.9</v>
      </c>
      <c r="Q1765" s="12" t="n">
        <f aca="false">M1765*P1765*(1-N1765)</f>
        <v>5289.315</v>
      </c>
      <c r="R1765" s="12" t="n">
        <f aca="false">M1765*O1765</f>
        <v>3396.3</v>
      </c>
      <c r="S1765" s="12" t="n">
        <f aca="false">Q1765-R1765</f>
        <v>1893.015</v>
      </c>
      <c r="T1765" s="11" t="n">
        <f aca="false">IFERROR(S1765/Q1765,0)</f>
        <v>0.357894169660911</v>
      </c>
      <c r="U1765" s="13" t="n">
        <f aca="false">F1765-E1765</f>
        <v>7</v>
      </c>
      <c r="V1765" s="13" t="n">
        <f aca="false">G1765-F1765</f>
        <v>6</v>
      </c>
      <c r="W1765" s="13" t="n">
        <f aca="false">G1765-E1765</f>
        <v>13</v>
      </c>
      <c r="X1765" s="10" t="n">
        <f aca="false">YEAR(E1765)</f>
        <v>2018</v>
      </c>
      <c r="Y1765" s="0" t="str">
        <f aca="false">TEXT(E1765,"yyyy-mm")</f>
        <v>2018-12</v>
      </c>
      <c r="Z1765" s="0" t="str">
        <f aca="false">"Q"&amp;ROUNDUP(MONTH(E1765)/3,0)&amp;"-"&amp;YEAR(E1765)</f>
        <v>Q4-2018</v>
      </c>
    </row>
    <row r="1766" customFormat="false" ht="14.25" hidden="false" customHeight="false" outlineLevel="0" collapsed="false">
      <c r="A1766" s="0" t="s">
        <v>1808</v>
      </c>
      <c r="B1766" s="0" t="s">
        <v>34</v>
      </c>
      <c r="C1766" s="0" t="s">
        <v>48</v>
      </c>
      <c r="D1766" s="9" t="n">
        <v>43300</v>
      </c>
      <c r="E1766" s="9" t="n">
        <v>43459</v>
      </c>
      <c r="F1766" s="9" t="n">
        <v>43485</v>
      </c>
      <c r="G1766" s="9" t="n">
        <v>43487</v>
      </c>
      <c r="H1766" s="10" t="s">
        <v>36</v>
      </c>
      <c r="I1766" s="0" t="n">
        <v>12</v>
      </c>
      <c r="J1766" s="0" t="n">
        <v>30</v>
      </c>
      <c r="K1766" s="0" t="n">
        <v>58</v>
      </c>
      <c r="L1766" s="0" t="n">
        <v>46</v>
      </c>
      <c r="M1766" s="0" t="n">
        <v>5</v>
      </c>
      <c r="N1766" s="11" t="n">
        <v>0.05</v>
      </c>
      <c r="O1766" s="12" t="n">
        <v>1349.72</v>
      </c>
      <c r="P1766" s="12" t="n">
        <v>1708.5</v>
      </c>
      <c r="Q1766" s="12" t="n">
        <f aca="false">M1766*P1766*(1-N1766)</f>
        <v>8115.375</v>
      </c>
      <c r="R1766" s="12" t="n">
        <f aca="false">M1766*O1766</f>
        <v>6748.6</v>
      </c>
      <c r="S1766" s="12" t="n">
        <f aca="false">Q1766-R1766</f>
        <v>1366.775</v>
      </c>
      <c r="T1766" s="11" t="n">
        <f aca="false">IFERROR(S1766/Q1766,0)</f>
        <v>0.168417972059209</v>
      </c>
      <c r="U1766" s="13" t="n">
        <f aca="false">F1766-E1766</f>
        <v>26</v>
      </c>
      <c r="V1766" s="13" t="n">
        <f aca="false">G1766-F1766</f>
        <v>2</v>
      </c>
      <c r="W1766" s="13" t="n">
        <f aca="false">G1766-E1766</f>
        <v>28</v>
      </c>
      <c r="X1766" s="10" t="n">
        <f aca="false">YEAR(E1766)</f>
        <v>2018</v>
      </c>
      <c r="Y1766" s="0" t="str">
        <f aca="false">TEXT(E1766,"yyyy-mm")</f>
        <v>2018-12</v>
      </c>
      <c r="Z1766" s="0" t="str">
        <f aca="false">"Q"&amp;ROUNDUP(MONTH(E1766)/3,0)&amp;"-"&amp;YEAR(E1766)</f>
        <v>Q4-2018</v>
      </c>
    </row>
    <row r="1767" customFormat="false" ht="14.25" hidden="false" customHeight="false" outlineLevel="0" collapsed="false">
      <c r="A1767" s="0" t="s">
        <v>1809</v>
      </c>
      <c r="B1767" s="0" t="s">
        <v>34</v>
      </c>
      <c r="C1767" s="0" t="s">
        <v>35</v>
      </c>
      <c r="D1767" s="9" t="n">
        <v>43400</v>
      </c>
      <c r="E1767" s="9" t="n">
        <v>43459</v>
      </c>
      <c r="F1767" s="9" t="n">
        <v>43464</v>
      </c>
      <c r="G1767" s="9" t="n">
        <v>43469</v>
      </c>
      <c r="H1767" s="10" t="s">
        <v>36</v>
      </c>
      <c r="I1767" s="0" t="n">
        <v>10</v>
      </c>
      <c r="J1767" s="0" t="n">
        <v>45</v>
      </c>
      <c r="K1767" s="0" t="n">
        <v>230</v>
      </c>
      <c r="L1767" s="0" t="n">
        <v>16</v>
      </c>
      <c r="M1767" s="0" t="n">
        <v>7</v>
      </c>
      <c r="N1767" s="11" t="n">
        <v>0.075</v>
      </c>
      <c r="O1767" s="12" t="n">
        <v>1862.06</v>
      </c>
      <c r="P1767" s="12" t="n">
        <v>2586.2</v>
      </c>
      <c r="Q1767" s="12" t="n">
        <f aca="false">M1767*P1767*(1-N1767)</f>
        <v>16745.645</v>
      </c>
      <c r="R1767" s="12" t="n">
        <f aca="false">M1767*O1767</f>
        <v>13034.42</v>
      </c>
      <c r="S1767" s="12" t="n">
        <f aca="false">Q1767-R1767</f>
        <v>3711.225</v>
      </c>
      <c r="T1767" s="11" t="n">
        <f aca="false">IFERROR(S1767/Q1767,0)</f>
        <v>0.221623293698153</v>
      </c>
      <c r="U1767" s="13" t="n">
        <f aca="false">F1767-E1767</f>
        <v>5</v>
      </c>
      <c r="V1767" s="13" t="n">
        <f aca="false">G1767-F1767</f>
        <v>5</v>
      </c>
      <c r="W1767" s="13" t="n">
        <f aca="false">G1767-E1767</f>
        <v>10</v>
      </c>
      <c r="X1767" s="10" t="n">
        <f aca="false">YEAR(E1767)</f>
        <v>2018</v>
      </c>
      <c r="Y1767" s="0" t="str">
        <f aca="false">TEXT(E1767,"yyyy-mm")</f>
        <v>2018-12</v>
      </c>
      <c r="Z1767" s="0" t="str">
        <f aca="false">"Q"&amp;ROUNDUP(MONTH(E1767)/3,0)&amp;"-"&amp;YEAR(E1767)</f>
        <v>Q4-2018</v>
      </c>
    </row>
    <row r="1768" customFormat="false" ht="14.25" hidden="false" customHeight="false" outlineLevel="0" collapsed="false">
      <c r="A1768" s="0" t="s">
        <v>1810</v>
      </c>
      <c r="B1768" s="0" t="s">
        <v>43</v>
      </c>
      <c r="C1768" s="0" t="s">
        <v>79</v>
      </c>
      <c r="D1768" s="9" t="n">
        <v>43400</v>
      </c>
      <c r="E1768" s="9" t="n">
        <v>43459</v>
      </c>
      <c r="F1768" s="9" t="n">
        <v>43477</v>
      </c>
      <c r="G1768" s="9" t="n">
        <v>43482</v>
      </c>
      <c r="H1768" s="10" t="s">
        <v>36</v>
      </c>
      <c r="I1768" s="0" t="n">
        <v>28</v>
      </c>
      <c r="J1768" s="0" t="n">
        <v>40</v>
      </c>
      <c r="K1768" s="0" t="n">
        <v>84</v>
      </c>
      <c r="L1768" s="0" t="n">
        <v>16</v>
      </c>
      <c r="M1768" s="0" t="n">
        <v>2</v>
      </c>
      <c r="N1768" s="11" t="n">
        <v>0.1</v>
      </c>
      <c r="O1768" s="12" t="n">
        <v>1693.63</v>
      </c>
      <c r="P1768" s="12" t="n">
        <v>2566.1</v>
      </c>
      <c r="Q1768" s="12" t="n">
        <f aca="false">M1768*P1768*(1-N1768)</f>
        <v>4618.98</v>
      </c>
      <c r="R1768" s="12" t="n">
        <f aca="false">M1768*O1768</f>
        <v>3387.26</v>
      </c>
      <c r="S1768" s="12" t="n">
        <f aca="false">Q1768-R1768</f>
        <v>1231.72</v>
      </c>
      <c r="T1768" s="11" t="n">
        <f aca="false">IFERROR(S1768/Q1768,0)</f>
        <v>0.266664934682549</v>
      </c>
      <c r="U1768" s="13" t="n">
        <f aca="false">F1768-E1768</f>
        <v>18</v>
      </c>
      <c r="V1768" s="13" t="n">
        <f aca="false">G1768-F1768</f>
        <v>5</v>
      </c>
      <c r="W1768" s="13" t="n">
        <f aca="false">G1768-E1768</f>
        <v>23</v>
      </c>
      <c r="X1768" s="10" t="n">
        <f aca="false">YEAR(E1768)</f>
        <v>2018</v>
      </c>
      <c r="Y1768" s="0" t="str">
        <f aca="false">TEXT(E1768,"yyyy-mm")</f>
        <v>2018-12</v>
      </c>
      <c r="Z1768" s="0" t="str">
        <f aca="false">"Q"&amp;ROUNDUP(MONTH(E1768)/3,0)&amp;"-"&amp;YEAR(E1768)</f>
        <v>Q4-2018</v>
      </c>
    </row>
    <row r="1769" customFormat="false" ht="14.25" hidden="false" customHeight="false" outlineLevel="0" collapsed="false">
      <c r="A1769" s="0" t="s">
        <v>1811</v>
      </c>
      <c r="B1769" s="0" t="s">
        <v>41</v>
      </c>
      <c r="C1769" s="0" t="s">
        <v>46</v>
      </c>
      <c r="D1769" s="9" t="n">
        <v>43400</v>
      </c>
      <c r="E1769" s="9" t="n">
        <v>43459</v>
      </c>
      <c r="F1769" s="9" t="n">
        <v>43463</v>
      </c>
      <c r="G1769" s="9" t="n">
        <v>43466</v>
      </c>
      <c r="H1769" s="10" t="s">
        <v>36</v>
      </c>
      <c r="I1769" s="0" t="n">
        <v>23</v>
      </c>
      <c r="J1769" s="0" t="n">
        <v>32</v>
      </c>
      <c r="K1769" s="0" t="n">
        <v>306</v>
      </c>
      <c r="L1769" s="0" t="n">
        <v>36</v>
      </c>
      <c r="M1769" s="0" t="n">
        <v>3</v>
      </c>
      <c r="N1769" s="11" t="n">
        <v>0.075</v>
      </c>
      <c r="O1769" s="12" t="n">
        <v>1985.61</v>
      </c>
      <c r="P1769" s="12" t="n">
        <v>3202.6</v>
      </c>
      <c r="Q1769" s="12" t="n">
        <f aca="false">M1769*P1769*(1-N1769)</f>
        <v>8887.215</v>
      </c>
      <c r="R1769" s="12" t="n">
        <f aca="false">M1769*O1769</f>
        <v>5956.83</v>
      </c>
      <c r="S1769" s="12" t="n">
        <f aca="false">Q1769-R1769</f>
        <v>2930.385</v>
      </c>
      <c r="T1769" s="11" t="n">
        <f aca="false">IFERROR(S1769/Q1769,0)</f>
        <v>0.329730404856865</v>
      </c>
      <c r="U1769" s="13" t="n">
        <f aca="false">F1769-E1769</f>
        <v>4</v>
      </c>
      <c r="V1769" s="13" t="n">
        <f aca="false">G1769-F1769</f>
        <v>3</v>
      </c>
      <c r="W1769" s="13" t="n">
        <f aca="false">G1769-E1769</f>
        <v>7</v>
      </c>
      <c r="X1769" s="10" t="n">
        <f aca="false">YEAR(E1769)</f>
        <v>2018</v>
      </c>
      <c r="Y1769" s="0" t="str">
        <f aca="false">TEXT(E1769,"yyyy-mm")</f>
        <v>2018-12</v>
      </c>
      <c r="Z1769" s="0" t="str">
        <f aca="false">"Q"&amp;ROUNDUP(MONTH(E1769)/3,0)&amp;"-"&amp;YEAR(E1769)</f>
        <v>Q4-2018</v>
      </c>
    </row>
    <row r="1770" customFormat="false" ht="14.25" hidden="false" customHeight="false" outlineLevel="0" collapsed="false">
      <c r="A1770" s="0" t="s">
        <v>1812</v>
      </c>
      <c r="B1770" s="0" t="s">
        <v>38</v>
      </c>
      <c r="C1770" s="0" t="s">
        <v>39</v>
      </c>
      <c r="D1770" s="9" t="n">
        <v>43400</v>
      </c>
      <c r="E1770" s="9" t="n">
        <v>43460</v>
      </c>
      <c r="F1770" s="9" t="n">
        <v>43474</v>
      </c>
      <c r="G1770" s="9" t="n">
        <v>43481</v>
      </c>
      <c r="H1770" s="10" t="s">
        <v>36</v>
      </c>
      <c r="I1770" s="0" t="n">
        <v>17</v>
      </c>
      <c r="J1770" s="0" t="n">
        <v>37</v>
      </c>
      <c r="K1770" s="0" t="n">
        <v>175</v>
      </c>
      <c r="L1770" s="0" t="n">
        <v>10</v>
      </c>
      <c r="M1770" s="0" t="n">
        <v>2</v>
      </c>
      <c r="N1770" s="11" t="n">
        <v>0.075</v>
      </c>
      <c r="O1770" s="12" t="n">
        <v>2749.28</v>
      </c>
      <c r="P1770" s="12" t="n">
        <v>6545.9</v>
      </c>
      <c r="Q1770" s="12" t="n">
        <f aca="false">M1770*P1770*(1-N1770)</f>
        <v>12109.915</v>
      </c>
      <c r="R1770" s="12" t="n">
        <f aca="false">M1770*O1770</f>
        <v>5498.56</v>
      </c>
      <c r="S1770" s="12" t="n">
        <f aca="false">Q1770-R1770</f>
        <v>6611.355</v>
      </c>
      <c r="T1770" s="11" t="n">
        <f aca="false">IFERROR(S1770/Q1770,0)</f>
        <v>0.545945615638095</v>
      </c>
      <c r="U1770" s="13" t="n">
        <f aca="false">F1770-E1770</f>
        <v>14</v>
      </c>
      <c r="V1770" s="13" t="n">
        <f aca="false">G1770-F1770</f>
        <v>7</v>
      </c>
      <c r="W1770" s="13" t="n">
        <f aca="false">G1770-E1770</f>
        <v>21</v>
      </c>
      <c r="X1770" s="10" t="n">
        <f aca="false">YEAR(E1770)</f>
        <v>2018</v>
      </c>
      <c r="Y1770" s="0" t="str">
        <f aca="false">TEXT(E1770,"yyyy-mm")</f>
        <v>2018-12</v>
      </c>
      <c r="Z1770" s="0" t="str">
        <f aca="false">"Q"&amp;ROUNDUP(MONTH(E1770)/3,0)&amp;"-"&amp;YEAR(E1770)</f>
        <v>Q4-2018</v>
      </c>
    </row>
    <row r="1771" customFormat="false" ht="14.25" hidden="false" customHeight="false" outlineLevel="0" collapsed="false">
      <c r="A1771" s="0" t="s">
        <v>1813</v>
      </c>
      <c r="B1771" s="0" t="s">
        <v>34</v>
      </c>
      <c r="C1771" s="0" t="s">
        <v>48</v>
      </c>
      <c r="D1771" s="9" t="n">
        <v>43400</v>
      </c>
      <c r="E1771" s="9" t="n">
        <v>43460</v>
      </c>
      <c r="F1771" s="9" t="n">
        <v>43475</v>
      </c>
      <c r="G1771" s="9" t="n">
        <v>43481</v>
      </c>
      <c r="H1771" s="10" t="s">
        <v>36</v>
      </c>
      <c r="I1771" s="0" t="n">
        <v>4</v>
      </c>
      <c r="J1771" s="0" t="n">
        <v>49</v>
      </c>
      <c r="K1771" s="0" t="n">
        <v>39</v>
      </c>
      <c r="L1771" s="0" t="n">
        <v>41</v>
      </c>
      <c r="M1771" s="0" t="n">
        <v>4</v>
      </c>
      <c r="N1771" s="11" t="n">
        <v>0.15</v>
      </c>
      <c r="O1771" s="12" t="n">
        <v>3396.9</v>
      </c>
      <c r="P1771" s="12" t="n">
        <v>5226</v>
      </c>
      <c r="Q1771" s="12" t="n">
        <f aca="false">M1771*P1771*(1-N1771)</f>
        <v>17768.4</v>
      </c>
      <c r="R1771" s="12" t="n">
        <f aca="false">M1771*O1771</f>
        <v>13587.6</v>
      </c>
      <c r="S1771" s="12" t="n">
        <f aca="false">Q1771-R1771</f>
        <v>4180.8</v>
      </c>
      <c r="T1771" s="11" t="n">
        <f aca="false">IFERROR(S1771/Q1771,0)</f>
        <v>0.235294117647059</v>
      </c>
      <c r="U1771" s="13" t="n">
        <f aca="false">F1771-E1771</f>
        <v>15</v>
      </c>
      <c r="V1771" s="13" t="n">
        <f aca="false">G1771-F1771</f>
        <v>6</v>
      </c>
      <c r="W1771" s="13" t="n">
        <f aca="false">G1771-E1771</f>
        <v>21</v>
      </c>
      <c r="X1771" s="10" t="n">
        <f aca="false">YEAR(E1771)</f>
        <v>2018</v>
      </c>
      <c r="Y1771" s="0" t="str">
        <f aca="false">TEXT(E1771,"yyyy-mm")</f>
        <v>2018-12</v>
      </c>
      <c r="Z1771" s="0" t="str">
        <f aca="false">"Q"&amp;ROUNDUP(MONTH(E1771)/3,0)&amp;"-"&amp;YEAR(E1771)</f>
        <v>Q4-2018</v>
      </c>
    </row>
    <row r="1772" customFormat="false" ht="14.25" hidden="false" customHeight="false" outlineLevel="0" collapsed="false">
      <c r="A1772" s="0" t="s">
        <v>1814</v>
      </c>
      <c r="B1772" s="0" t="s">
        <v>41</v>
      </c>
      <c r="C1772" s="0" t="s">
        <v>46</v>
      </c>
      <c r="D1772" s="9" t="n">
        <v>43300</v>
      </c>
      <c r="E1772" s="9" t="n">
        <v>43460</v>
      </c>
      <c r="F1772" s="9" t="n">
        <v>43467</v>
      </c>
      <c r="G1772" s="9" t="n">
        <v>43472</v>
      </c>
      <c r="H1772" s="10" t="s">
        <v>36</v>
      </c>
      <c r="I1772" s="0" t="n">
        <v>25</v>
      </c>
      <c r="J1772" s="0" t="n">
        <v>14</v>
      </c>
      <c r="K1772" s="0" t="n">
        <v>264</v>
      </c>
      <c r="L1772" s="0" t="n">
        <v>20</v>
      </c>
      <c r="M1772" s="0" t="n">
        <v>8</v>
      </c>
      <c r="N1772" s="11" t="n">
        <v>0.4</v>
      </c>
      <c r="O1772" s="12" t="n">
        <v>732.65</v>
      </c>
      <c r="P1772" s="12" t="n">
        <v>904.5</v>
      </c>
      <c r="Q1772" s="12" t="n">
        <f aca="false">M1772*P1772*(1-N1772)</f>
        <v>4341.6</v>
      </c>
      <c r="R1772" s="12" t="n">
        <f aca="false">M1772*O1772</f>
        <v>5861.2</v>
      </c>
      <c r="S1772" s="12" t="n">
        <f aca="false">Q1772-R1772</f>
        <v>-1519.6</v>
      </c>
      <c r="T1772" s="11" t="n">
        <f aca="false">IFERROR(S1772/Q1772,0)</f>
        <v>-0.350009213193293</v>
      </c>
      <c r="U1772" s="13" t="n">
        <f aca="false">F1772-E1772</f>
        <v>7</v>
      </c>
      <c r="V1772" s="13" t="n">
        <f aca="false">G1772-F1772</f>
        <v>5</v>
      </c>
      <c r="W1772" s="13" t="n">
        <f aca="false">G1772-E1772</f>
        <v>12</v>
      </c>
      <c r="X1772" s="10" t="n">
        <f aca="false">YEAR(E1772)</f>
        <v>2018</v>
      </c>
      <c r="Y1772" s="0" t="str">
        <f aca="false">TEXT(E1772,"yyyy-mm")</f>
        <v>2018-12</v>
      </c>
      <c r="Z1772" s="0" t="str">
        <f aca="false">"Q"&amp;ROUNDUP(MONTH(E1772)/3,0)&amp;"-"&amp;YEAR(E1772)</f>
        <v>Q4-2018</v>
      </c>
    </row>
    <row r="1773" customFormat="false" ht="14.25" hidden="false" customHeight="false" outlineLevel="0" collapsed="false">
      <c r="A1773" s="0" t="s">
        <v>1815</v>
      </c>
      <c r="B1773" s="0" t="s">
        <v>41</v>
      </c>
      <c r="C1773" s="0" t="s">
        <v>46</v>
      </c>
      <c r="D1773" s="9" t="n">
        <v>43400</v>
      </c>
      <c r="E1773" s="9" t="n">
        <v>43460</v>
      </c>
      <c r="F1773" s="9" t="n">
        <v>43488</v>
      </c>
      <c r="G1773" s="9" t="n">
        <v>43496</v>
      </c>
      <c r="H1773" s="10" t="s">
        <v>36</v>
      </c>
      <c r="I1773" s="0" t="n">
        <v>25</v>
      </c>
      <c r="J1773" s="0" t="n">
        <v>16</v>
      </c>
      <c r="K1773" s="0" t="n">
        <v>302</v>
      </c>
      <c r="L1773" s="0" t="n">
        <v>36</v>
      </c>
      <c r="M1773" s="0" t="n">
        <v>5</v>
      </c>
      <c r="N1773" s="11" t="n">
        <v>0.05</v>
      </c>
      <c r="O1773" s="12" t="n">
        <v>1029.39</v>
      </c>
      <c r="P1773" s="12" t="n">
        <v>2237.8</v>
      </c>
      <c r="Q1773" s="12" t="n">
        <f aca="false">M1773*P1773*(1-N1773)</f>
        <v>10629.55</v>
      </c>
      <c r="R1773" s="12" t="n">
        <f aca="false">M1773*O1773</f>
        <v>5146.95</v>
      </c>
      <c r="S1773" s="12" t="n">
        <f aca="false">Q1773-R1773</f>
        <v>5482.6</v>
      </c>
      <c r="T1773" s="11" t="n">
        <f aca="false">IFERROR(S1773/Q1773,0)</f>
        <v>0.515788532910612</v>
      </c>
      <c r="U1773" s="13" t="n">
        <f aca="false">F1773-E1773</f>
        <v>28</v>
      </c>
      <c r="V1773" s="13" t="n">
        <f aca="false">G1773-F1773</f>
        <v>8</v>
      </c>
      <c r="W1773" s="13" t="n">
        <f aca="false">G1773-E1773</f>
        <v>36</v>
      </c>
      <c r="X1773" s="10" t="n">
        <f aca="false">YEAR(E1773)</f>
        <v>2018</v>
      </c>
      <c r="Y1773" s="0" t="str">
        <f aca="false">TEXT(E1773,"yyyy-mm")</f>
        <v>2018-12</v>
      </c>
      <c r="Z1773" s="0" t="str">
        <f aca="false">"Q"&amp;ROUNDUP(MONTH(E1773)/3,0)&amp;"-"&amp;YEAR(E1773)</f>
        <v>Q4-2018</v>
      </c>
    </row>
    <row r="1774" customFormat="false" ht="14.25" hidden="false" customHeight="false" outlineLevel="0" collapsed="false">
      <c r="A1774" s="0" t="s">
        <v>1816</v>
      </c>
      <c r="B1774" s="0" t="s">
        <v>38</v>
      </c>
      <c r="C1774" s="0" t="s">
        <v>39</v>
      </c>
      <c r="D1774" s="9" t="n">
        <v>43300</v>
      </c>
      <c r="E1774" s="9" t="n">
        <v>43460</v>
      </c>
      <c r="F1774" s="9" t="n">
        <v>43486</v>
      </c>
      <c r="G1774" s="9" t="n">
        <v>43491</v>
      </c>
      <c r="H1774" s="10" t="s">
        <v>36</v>
      </c>
      <c r="I1774" s="0" t="n">
        <v>16</v>
      </c>
      <c r="J1774" s="0" t="n">
        <v>30</v>
      </c>
      <c r="K1774" s="0" t="n">
        <v>130</v>
      </c>
      <c r="L1774" s="0" t="n">
        <v>30</v>
      </c>
      <c r="M1774" s="0" t="n">
        <v>5</v>
      </c>
      <c r="N1774" s="11" t="n">
        <v>0.075</v>
      </c>
      <c r="O1774" s="12" t="n">
        <v>707.52</v>
      </c>
      <c r="P1774" s="12" t="n">
        <v>1072</v>
      </c>
      <c r="Q1774" s="12" t="n">
        <f aca="false">M1774*P1774*(1-N1774)</f>
        <v>4958</v>
      </c>
      <c r="R1774" s="12" t="n">
        <f aca="false">M1774*O1774</f>
        <v>3537.6</v>
      </c>
      <c r="S1774" s="12" t="n">
        <f aca="false">Q1774-R1774</f>
        <v>1420.4</v>
      </c>
      <c r="T1774" s="11" t="n">
        <f aca="false">IFERROR(S1774/Q1774,0)</f>
        <v>0.286486486486487</v>
      </c>
      <c r="U1774" s="13" t="n">
        <f aca="false">F1774-E1774</f>
        <v>26</v>
      </c>
      <c r="V1774" s="13" t="n">
        <f aca="false">G1774-F1774</f>
        <v>5</v>
      </c>
      <c r="W1774" s="13" t="n">
        <f aca="false">G1774-E1774</f>
        <v>31</v>
      </c>
      <c r="X1774" s="10" t="n">
        <f aca="false">YEAR(E1774)</f>
        <v>2018</v>
      </c>
      <c r="Y1774" s="0" t="str">
        <f aca="false">TEXT(E1774,"yyyy-mm")</f>
        <v>2018-12</v>
      </c>
      <c r="Z1774" s="0" t="str">
        <f aca="false">"Q"&amp;ROUNDUP(MONTH(E1774)/3,0)&amp;"-"&amp;YEAR(E1774)</f>
        <v>Q4-2018</v>
      </c>
    </row>
    <row r="1775" customFormat="false" ht="14.25" hidden="false" customHeight="false" outlineLevel="0" collapsed="false">
      <c r="A1775" s="0" t="s">
        <v>1817</v>
      </c>
      <c r="B1775" s="0" t="s">
        <v>34</v>
      </c>
      <c r="C1775" s="0" t="s">
        <v>79</v>
      </c>
      <c r="D1775" s="9" t="n">
        <v>43300</v>
      </c>
      <c r="E1775" s="9" t="n">
        <v>43460</v>
      </c>
      <c r="F1775" s="9" t="n">
        <v>43484</v>
      </c>
      <c r="G1775" s="9" t="n">
        <v>43489</v>
      </c>
      <c r="H1775" s="10" t="s">
        <v>36</v>
      </c>
      <c r="I1775" s="0" t="n">
        <v>3</v>
      </c>
      <c r="J1775" s="0" t="n">
        <v>48</v>
      </c>
      <c r="K1775" s="0" t="n">
        <v>62</v>
      </c>
      <c r="L1775" s="0" t="n">
        <v>25</v>
      </c>
      <c r="M1775" s="0" t="n">
        <v>3</v>
      </c>
      <c r="N1775" s="11" t="n">
        <v>0.1</v>
      </c>
      <c r="O1775" s="12" t="n">
        <v>884.6</v>
      </c>
      <c r="P1775" s="12" t="n">
        <v>1092.1</v>
      </c>
      <c r="Q1775" s="12" t="n">
        <f aca="false">M1775*P1775*(1-N1775)</f>
        <v>2948.67</v>
      </c>
      <c r="R1775" s="12" t="n">
        <f aca="false">M1775*O1775</f>
        <v>2653.8</v>
      </c>
      <c r="S1775" s="12" t="n">
        <f aca="false">Q1775-R1775</f>
        <v>294.869999999999</v>
      </c>
      <c r="T1775" s="11" t="n">
        <f aca="false">IFERROR(S1775/Q1775,0)</f>
        <v>0.100001017407848</v>
      </c>
      <c r="U1775" s="13" t="n">
        <f aca="false">F1775-E1775</f>
        <v>24</v>
      </c>
      <c r="V1775" s="13" t="n">
        <f aca="false">G1775-F1775</f>
        <v>5</v>
      </c>
      <c r="W1775" s="13" t="n">
        <f aca="false">G1775-E1775</f>
        <v>29</v>
      </c>
      <c r="X1775" s="10" t="n">
        <f aca="false">YEAR(E1775)</f>
        <v>2018</v>
      </c>
      <c r="Y1775" s="0" t="str">
        <f aca="false">TEXT(E1775,"yyyy-mm")</f>
        <v>2018-12</v>
      </c>
      <c r="Z1775" s="0" t="str">
        <f aca="false">"Q"&amp;ROUNDUP(MONTH(E1775)/3,0)&amp;"-"&amp;YEAR(E1775)</f>
        <v>Q4-2018</v>
      </c>
    </row>
    <row r="1776" customFormat="false" ht="14.25" hidden="false" customHeight="false" outlineLevel="0" collapsed="false">
      <c r="A1776" s="0" t="s">
        <v>1818</v>
      </c>
      <c r="B1776" s="0" t="s">
        <v>41</v>
      </c>
      <c r="C1776" s="0" t="s">
        <v>35</v>
      </c>
      <c r="D1776" s="9" t="n">
        <v>43300</v>
      </c>
      <c r="E1776" s="9" t="n">
        <v>43460</v>
      </c>
      <c r="F1776" s="9" t="n">
        <v>43478</v>
      </c>
      <c r="G1776" s="9" t="n">
        <v>43487</v>
      </c>
      <c r="H1776" s="10" t="s">
        <v>36</v>
      </c>
      <c r="I1776" s="0" t="n">
        <v>21</v>
      </c>
      <c r="J1776" s="0" t="n">
        <v>48</v>
      </c>
      <c r="K1776" s="0" t="n">
        <v>256</v>
      </c>
      <c r="L1776" s="0" t="n">
        <v>32</v>
      </c>
      <c r="M1776" s="0" t="n">
        <v>2</v>
      </c>
      <c r="N1776" s="11" t="n">
        <v>0.1</v>
      </c>
      <c r="O1776" s="12" t="n">
        <v>2333.68</v>
      </c>
      <c r="P1776" s="12" t="n">
        <v>3825.7</v>
      </c>
      <c r="Q1776" s="12" t="n">
        <f aca="false">M1776*P1776*(1-N1776)</f>
        <v>6886.26</v>
      </c>
      <c r="R1776" s="12" t="n">
        <f aca="false">M1776*O1776</f>
        <v>4667.36</v>
      </c>
      <c r="S1776" s="12" t="n">
        <f aca="false">Q1776-R1776</f>
        <v>2218.9</v>
      </c>
      <c r="T1776" s="11" t="n">
        <f aca="false">IFERROR(S1776/Q1776,0)</f>
        <v>0.322221350921981</v>
      </c>
      <c r="U1776" s="13" t="n">
        <f aca="false">F1776-E1776</f>
        <v>18</v>
      </c>
      <c r="V1776" s="13" t="n">
        <f aca="false">G1776-F1776</f>
        <v>9</v>
      </c>
      <c r="W1776" s="13" t="n">
        <f aca="false">G1776-E1776</f>
        <v>27</v>
      </c>
      <c r="X1776" s="10" t="n">
        <f aca="false">YEAR(E1776)</f>
        <v>2018</v>
      </c>
      <c r="Y1776" s="0" t="str">
        <f aca="false">TEXT(E1776,"yyyy-mm")</f>
        <v>2018-12</v>
      </c>
      <c r="Z1776" s="0" t="str">
        <f aca="false">"Q"&amp;ROUNDUP(MONTH(E1776)/3,0)&amp;"-"&amp;YEAR(E1776)</f>
        <v>Q4-2018</v>
      </c>
    </row>
    <row r="1777" customFormat="false" ht="14.25" hidden="false" customHeight="false" outlineLevel="0" collapsed="false">
      <c r="A1777" s="0" t="s">
        <v>1819</v>
      </c>
      <c r="B1777" s="0" t="s">
        <v>34</v>
      </c>
      <c r="C1777" s="0" t="s">
        <v>35</v>
      </c>
      <c r="D1777" s="9" t="n">
        <v>43400</v>
      </c>
      <c r="E1777" s="9" t="n">
        <v>43460</v>
      </c>
      <c r="F1777" s="9" t="n">
        <v>43465</v>
      </c>
      <c r="G1777" s="9" t="n">
        <v>43469</v>
      </c>
      <c r="H1777" s="10" t="s">
        <v>36</v>
      </c>
      <c r="I1777" s="0" t="n">
        <v>2</v>
      </c>
      <c r="J1777" s="0" t="n">
        <v>36</v>
      </c>
      <c r="K1777" s="0" t="n">
        <v>236</v>
      </c>
      <c r="L1777" s="0" t="n">
        <v>24</v>
      </c>
      <c r="M1777" s="0" t="n">
        <v>6</v>
      </c>
      <c r="N1777" s="11" t="n">
        <v>0.1</v>
      </c>
      <c r="O1777" s="12" t="n">
        <v>165.09</v>
      </c>
      <c r="P1777" s="12" t="n">
        <v>214.4</v>
      </c>
      <c r="Q1777" s="12" t="n">
        <f aca="false">M1777*P1777*(1-N1777)</f>
        <v>1157.76</v>
      </c>
      <c r="R1777" s="12" t="n">
        <f aca="false">M1777*O1777</f>
        <v>990.54</v>
      </c>
      <c r="S1777" s="12" t="n">
        <f aca="false">Q1777-R1777</f>
        <v>167.22</v>
      </c>
      <c r="T1777" s="11" t="n">
        <f aca="false">IFERROR(S1777/Q1777,0)</f>
        <v>0.14443407960199</v>
      </c>
      <c r="U1777" s="13" t="n">
        <f aca="false">F1777-E1777</f>
        <v>5</v>
      </c>
      <c r="V1777" s="13" t="n">
        <f aca="false">G1777-F1777</f>
        <v>4</v>
      </c>
      <c r="W1777" s="13" t="n">
        <f aca="false">G1777-E1777</f>
        <v>9</v>
      </c>
      <c r="X1777" s="10" t="n">
        <f aca="false">YEAR(E1777)</f>
        <v>2018</v>
      </c>
      <c r="Y1777" s="0" t="str">
        <f aca="false">TEXT(E1777,"yyyy-mm")</f>
        <v>2018-12</v>
      </c>
      <c r="Z1777" s="0" t="str">
        <f aca="false">"Q"&amp;ROUNDUP(MONTH(E1777)/3,0)&amp;"-"&amp;YEAR(E1777)</f>
        <v>Q4-2018</v>
      </c>
    </row>
    <row r="1778" customFormat="false" ht="14.25" hidden="false" customHeight="false" outlineLevel="0" collapsed="false">
      <c r="A1778" s="0" t="s">
        <v>1820</v>
      </c>
      <c r="B1778" s="0" t="s">
        <v>41</v>
      </c>
      <c r="C1778" s="0" t="s">
        <v>46</v>
      </c>
      <c r="D1778" s="9" t="n">
        <v>43400</v>
      </c>
      <c r="E1778" s="9" t="n">
        <v>43460</v>
      </c>
      <c r="F1778" s="9" t="n">
        <v>43468</v>
      </c>
      <c r="G1778" s="9" t="n">
        <v>43478</v>
      </c>
      <c r="H1778" s="10" t="s">
        <v>36</v>
      </c>
      <c r="I1778" s="0" t="n">
        <v>23</v>
      </c>
      <c r="J1778" s="0" t="n">
        <v>17</v>
      </c>
      <c r="K1778" s="0" t="n">
        <v>328</v>
      </c>
      <c r="L1778" s="0" t="n">
        <v>11</v>
      </c>
      <c r="M1778" s="0" t="n">
        <v>3</v>
      </c>
      <c r="N1778" s="11" t="n">
        <v>0.15</v>
      </c>
      <c r="O1778" s="12" t="n">
        <v>4202.24</v>
      </c>
      <c r="P1778" s="12" t="n">
        <v>6566</v>
      </c>
      <c r="Q1778" s="12" t="n">
        <f aca="false">M1778*P1778*(1-N1778)</f>
        <v>16743.3</v>
      </c>
      <c r="R1778" s="12" t="n">
        <f aca="false">M1778*O1778</f>
        <v>12606.72</v>
      </c>
      <c r="S1778" s="12" t="n">
        <f aca="false">Q1778-R1778</f>
        <v>4136.58</v>
      </c>
      <c r="T1778" s="11" t="n">
        <f aca="false">IFERROR(S1778/Q1778,0)</f>
        <v>0.247058823529412</v>
      </c>
      <c r="U1778" s="13" t="n">
        <f aca="false">F1778-E1778</f>
        <v>8</v>
      </c>
      <c r="V1778" s="13" t="n">
        <f aca="false">G1778-F1778</f>
        <v>10</v>
      </c>
      <c r="W1778" s="13" t="n">
        <f aca="false">G1778-E1778</f>
        <v>18</v>
      </c>
      <c r="X1778" s="10" t="n">
        <f aca="false">YEAR(E1778)</f>
        <v>2018</v>
      </c>
      <c r="Y1778" s="0" t="str">
        <f aca="false">TEXT(E1778,"yyyy-mm")</f>
        <v>2018-12</v>
      </c>
      <c r="Z1778" s="0" t="str">
        <f aca="false">"Q"&amp;ROUNDUP(MONTH(E1778)/3,0)&amp;"-"&amp;YEAR(E1778)</f>
        <v>Q4-2018</v>
      </c>
    </row>
    <row r="1779" customFormat="false" ht="14.25" hidden="false" customHeight="false" outlineLevel="0" collapsed="false">
      <c r="A1779" s="0" t="s">
        <v>1821</v>
      </c>
      <c r="B1779" s="0" t="s">
        <v>34</v>
      </c>
      <c r="C1779" s="0" t="s">
        <v>46</v>
      </c>
      <c r="D1779" s="9" t="n">
        <v>43400</v>
      </c>
      <c r="E1779" s="9" t="n">
        <v>43460</v>
      </c>
      <c r="F1779" s="9" t="n">
        <v>43477</v>
      </c>
      <c r="G1779" s="9" t="n">
        <v>43479</v>
      </c>
      <c r="H1779" s="10" t="s">
        <v>36</v>
      </c>
      <c r="I1779" s="0" t="n">
        <v>6</v>
      </c>
      <c r="J1779" s="0" t="n">
        <v>6</v>
      </c>
      <c r="K1779" s="0" t="n">
        <v>299</v>
      </c>
      <c r="L1779" s="0" t="n">
        <v>31</v>
      </c>
      <c r="M1779" s="0" t="n">
        <v>6</v>
      </c>
      <c r="N1779" s="11" t="n">
        <v>0.075</v>
      </c>
      <c r="O1779" s="12" t="n">
        <v>1083.12</v>
      </c>
      <c r="P1779" s="12" t="n">
        <v>1835.8</v>
      </c>
      <c r="Q1779" s="12" t="n">
        <f aca="false">M1779*P1779*(1-N1779)</f>
        <v>10188.69</v>
      </c>
      <c r="R1779" s="12" t="n">
        <f aca="false">M1779*O1779</f>
        <v>6498.72</v>
      </c>
      <c r="S1779" s="12" t="n">
        <f aca="false">Q1779-R1779</f>
        <v>3689.97</v>
      </c>
      <c r="T1779" s="11" t="n">
        <f aca="false">IFERROR(S1779/Q1779,0)</f>
        <v>0.362163339938697</v>
      </c>
      <c r="U1779" s="13" t="n">
        <f aca="false">F1779-E1779</f>
        <v>17</v>
      </c>
      <c r="V1779" s="13" t="n">
        <f aca="false">G1779-F1779</f>
        <v>2</v>
      </c>
      <c r="W1779" s="13" t="n">
        <f aca="false">G1779-E1779</f>
        <v>19</v>
      </c>
      <c r="X1779" s="10" t="n">
        <f aca="false">YEAR(E1779)</f>
        <v>2018</v>
      </c>
      <c r="Y1779" s="0" t="str">
        <f aca="false">TEXT(E1779,"yyyy-mm")</f>
        <v>2018-12</v>
      </c>
      <c r="Z1779" s="0" t="str">
        <f aca="false">"Q"&amp;ROUNDUP(MONTH(E1779)/3,0)&amp;"-"&amp;YEAR(E1779)</f>
        <v>Q4-2018</v>
      </c>
    </row>
    <row r="1780" customFormat="false" ht="14.25" hidden="false" customHeight="false" outlineLevel="0" collapsed="false">
      <c r="A1780" s="0" t="s">
        <v>1822</v>
      </c>
      <c r="B1780" s="0" t="s">
        <v>34</v>
      </c>
      <c r="C1780" s="0" t="s">
        <v>79</v>
      </c>
      <c r="D1780" s="9" t="n">
        <v>43300</v>
      </c>
      <c r="E1780" s="9" t="n">
        <v>43460</v>
      </c>
      <c r="F1780" s="9" t="n">
        <v>43473</v>
      </c>
      <c r="G1780" s="9" t="n">
        <v>43481</v>
      </c>
      <c r="H1780" s="10" t="s">
        <v>36</v>
      </c>
      <c r="I1780" s="0" t="n">
        <v>7</v>
      </c>
      <c r="J1780" s="0" t="n">
        <v>26</v>
      </c>
      <c r="K1780" s="0" t="n">
        <v>84</v>
      </c>
      <c r="L1780" s="0" t="n">
        <v>45</v>
      </c>
      <c r="M1780" s="0" t="n">
        <v>2</v>
      </c>
      <c r="N1780" s="11" t="n">
        <v>0.15</v>
      </c>
      <c r="O1780" s="12" t="n">
        <v>1021.48</v>
      </c>
      <c r="P1780" s="12" t="n">
        <v>2432.1</v>
      </c>
      <c r="Q1780" s="12" t="n">
        <f aca="false">M1780*P1780*(1-N1780)</f>
        <v>4134.57</v>
      </c>
      <c r="R1780" s="12" t="n">
        <f aca="false">M1780*O1780</f>
        <v>2042.96</v>
      </c>
      <c r="S1780" s="12" t="n">
        <f aca="false">Q1780-R1780</f>
        <v>2091.61</v>
      </c>
      <c r="T1780" s="11" t="n">
        <f aca="false">IFERROR(S1780/Q1780,0)</f>
        <v>0.505883320393656</v>
      </c>
      <c r="U1780" s="13" t="n">
        <f aca="false">F1780-E1780</f>
        <v>13</v>
      </c>
      <c r="V1780" s="13" t="n">
        <f aca="false">G1780-F1780</f>
        <v>8</v>
      </c>
      <c r="W1780" s="13" t="n">
        <f aca="false">G1780-E1780</f>
        <v>21</v>
      </c>
      <c r="X1780" s="10" t="n">
        <f aca="false">YEAR(E1780)</f>
        <v>2018</v>
      </c>
      <c r="Y1780" s="0" t="str">
        <f aca="false">TEXT(E1780,"yyyy-mm")</f>
        <v>2018-12</v>
      </c>
      <c r="Z1780" s="0" t="str">
        <f aca="false">"Q"&amp;ROUNDUP(MONTH(E1780)/3,0)&amp;"-"&amp;YEAR(E1780)</f>
        <v>Q4-2018</v>
      </c>
    </row>
    <row r="1781" customFormat="false" ht="14.25" hidden="false" customHeight="false" outlineLevel="0" collapsed="false">
      <c r="A1781" s="0" t="s">
        <v>1823</v>
      </c>
      <c r="B1781" s="0" t="s">
        <v>38</v>
      </c>
      <c r="C1781" s="0" t="s">
        <v>58</v>
      </c>
      <c r="D1781" s="9" t="n">
        <v>43300</v>
      </c>
      <c r="E1781" s="9" t="n">
        <v>43461</v>
      </c>
      <c r="F1781" s="9" t="n">
        <v>43477</v>
      </c>
      <c r="G1781" s="9" t="n">
        <v>43483</v>
      </c>
      <c r="H1781" s="10" t="s">
        <v>36</v>
      </c>
      <c r="I1781" s="0" t="n">
        <v>17</v>
      </c>
      <c r="J1781" s="0" t="n">
        <v>5</v>
      </c>
      <c r="K1781" s="0" t="n">
        <v>330</v>
      </c>
      <c r="L1781" s="0" t="n">
        <v>43</v>
      </c>
      <c r="M1781" s="0" t="n">
        <v>8</v>
      </c>
      <c r="N1781" s="11" t="n">
        <v>0.075</v>
      </c>
      <c r="O1781" s="12" t="n">
        <v>1519.56</v>
      </c>
      <c r="P1781" s="12" t="n">
        <v>1876</v>
      </c>
      <c r="Q1781" s="12" t="n">
        <f aca="false">M1781*P1781*(1-N1781)</f>
        <v>13882.4</v>
      </c>
      <c r="R1781" s="12" t="n">
        <f aca="false">M1781*O1781</f>
        <v>12156.48</v>
      </c>
      <c r="S1781" s="12" t="n">
        <f aca="false">Q1781-R1781</f>
        <v>1725.92</v>
      </c>
      <c r="T1781" s="11" t="n">
        <f aca="false">IFERROR(S1781/Q1781,0)</f>
        <v>0.124324324324324</v>
      </c>
      <c r="U1781" s="13" t="n">
        <f aca="false">F1781-E1781</f>
        <v>16</v>
      </c>
      <c r="V1781" s="13" t="n">
        <f aca="false">G1781-F1781</f>
        <v>6</v>
      </c>
      <c r="W1781" s="13" t="n">
        <f aca="false">G1781-E1781</f>
        <v>22</v>
      </c>
      <c r="X1781" s="10" t="n">
        <f aca="false">YEAR(E1781)</f>
        <v>2018</v>
      </c>
      <c r="Y1781" s="0" t="str">
        <f aca="false">TEXT(E1781,"yyyy-mm")</f>
        <v>2018-12</v>
      </c>
      <c r="Z1781" s="0" t="str">
        <f aca="false">"Q"&amp;ROUNDUP(MONTH(E1781)/3,0)&amp;"-"&amp;YEAR(E1781)</f>
        <v>Q4-2018</v>
      </c>
    </row>
    <row r="1782" customFormat="false" ht="14.25" hidden="false" customHeight="false" outlineLevel="0" collapsed="false">
      <c r="A1782" s="0" t="s">
        <v>1824</v>
      </c>
      <c r="B1782" s="0" t="s">
        <v>38</v>
      </c>
      <c r="C1782" s="0" t="s">
        <v>46</v>
      </c>
      <c r="D1782" s="9" t="n">
        <v>43400</v>
      </c>
      <c r="E1782" s="9" t="n">
        <v>43461</v>
      </c>
      <c r="F1782" s="9" t="n">
        <v>43486</v>
      </c>
      <c r="G1782" s="9" t="n">
        <v>43496</v>
      </c>
      <c r="H1782" s="10" t="s">
        <v>36</v>
      </c>
      <c r="I1782" s="0" t="n">
        <v>14</v>
      </c>
      <c r="J1782" s="0" t="n">
        <v>15</v>
      </c>
      <c r="K1782" s="0" t="n">
        <v>305</v>
      </c>
      <c r="L1782" s="0" t="n">
        <v>22</v>
      </c>
      <c r="M1782" s="0" t="n">
        <v>5</v>
      </c>
      <c r="N1782" s="11" t="n">
        <v>0.05</v>
      </c>
      <c r="O1782" s="12" t="n">
        <v>424.91</v>
      </c>
      <c r="P1782" s="12" t="n">
        <v>1011.7</v>
      </c>
      <c r="Q1782" s="12" t="n">
        <f aca="false">M1782*P1782*(1-N1782)</f>
        <v>4805.575</v>
      </c>
      <c r="R1782" s="12" t="n">
        <f aca="false">M1782*O1782</f>
        <v>2124.55</v>
      </c>
      <c r="S1782" s="12" t="n">
        <f aca="false">Q1782-R1782</f>
        <v>2681.025</v>
      </c>
      <c r="T1782" s="11" t="n">
        <f aca="false">IFERROR(S1782/Q1782,0)</f>
        <v>0.557898898674976</v>
      </c>
      <c r="U1782" s="13" t="n">
        <f aca="false">F1782-E1782</f>
        <v>25</v>
      </c>
      <c r="V1782" s="13" t="n">
        <f aca="false">G1782-F1782</f>
        <v>10</v>
      </c>
      <c r="W1782" s="13" t="n">
        <f aca="false">G1782-E1782</f>
        <v>35</v>
      </c>
      <c r="X1782" s="10" t="n">
        <f aca="false">YEAR(E1782)</f>
        <v>2018</v>
      </c>
      <c r="Y1782" s="0" t="str">
        <f aca="false">TEXT(E1782,"yyyy-mm")</f>
        <v>2018-12</v>
      </c>
      <c r="Z1782" s="0" t="str">
        <f aca="false">"Q"&amp;ROUNDUP(MONTH(E1782)/3,0)&amp;"-"&amp;YEAR(E1782)</f>
        <v>Q4-2018</v>
      </c>
    </row>
    <row r="1783" customFormat="false" ht="14.25" hidden="false" customHeight="false" outlineLevel="0" collapsed="false">
      <c r="A1783" s="0" t="s">
        <v>1825</v>
      </c>
      <c r="B1783" s="0" t="s">
        <v>38</v>
      </c>
      <c r="C1783" s="0" t="s">
        <v>48</v>
      </c>
      <c r="D1783" s="9" t="n">
        <v>43300</v>
      </c>
      <c r="E1783" s="9" t="n">
        <v>43461</v>
      </c>
      <c r="F1783" s="9" t="n">
        <v>43488</v>
      </c>
      <c r="G1783" s="9" t="n">
        <v>43493</v>
      </c>
      <c r="H1783" s="10" t="s">
        <v>36</v>
      </c>
      <c r="I1783" s="0" t="n">
        <v>15</v>
      </c>
      <c r="J1783" s="0" t="n">
        <v>18</v>
      </c>
      <c r="K1783" s="0" t="n">
        <v>51</v>
      </c>
      <c r="L1783" s="0" t="n">
        <v>34</v>
      </c>
      <c r="M1783" s="0" t="n">
        <v>4</v>
      </c>
      <c r="N1783" s="11" t="n">
        <v>0.05</v>
      </c>
      <c r="O1783" s="12" t="n">
        <v>768.49</v>
      </c>
      <c r="P1783" s="12" t="n">
        <v>1038.5</v>
      </c>
      <c r="Q1783" s="12" t="n">
        <f aca="false">M1783*P1783*(1-N1783)</f>
        <v>3946.3</v>
      </c>
      <c r="R1783" s="12" t="n">
        <f aca="false">M1783*O1783</f>
        <v>3073.96</v>
      </c>
      <c r="S1783" s="12" t="n">
        <f aca="false">Q1783-R1783</f>
        <v>872.34</v>
      </c>
      <c r="T1783" s="11" t="n">
        <f aca="false">IFERROR(S1783/Q1783,0)</f>
        <v>0.221052631578947</v>
      </c>
      <c r="U1783" s="13" t="n">
        <f aca="false">F1783-E1783</f>
        <v>27</v>
      </c>
      <c r="V1783" s="13" t="n">
        <f aca="false">G1783-F1783</f>
        <v>5</v>
      </c>
      <c r="W1783" s="13" t="n">
        <f aca="false">G1783-E1783</f>
        <v>32</v>
      </c>
      <c r="X1783" s="10" t="n">
        <f aca="false">YEAR(E1783)</f>
        <v>2018</v>
      </c>
      <c r="Y1783" s="0" t="str">
        <f aca="false">TEXT(E1783,"yyyy-mm")</f>
        <v>2018-12</v>
      </c>
      <c r="Z1783" s="0" t="str">
        <f aca="false">"Q"&amp;ROUNDUP(MONTH(E1783)/3,0)&amp;"-"&amp;YEAR(E1783)</f>
        <v>Q4-2018</v>
      </c>
    </row>
    <row r="1784" customFormat="false" ht="14.25" hidden="false" customHeight="false" outlineLevel="0" collapsed="false">
      <c r="A1784" s="0" t="s">
        <v>1826</v>
      </c>
      <c r="B1784" s="0" t="s">
        <v>34</v>
      </c>
      <c r="C1784" s="0" t="s">
        <v>48</v>
      </c>
      <c r="D1784" s="9" t="n">
        <v>43300</v>
      </c>
      <c r="E1784" s="9" t="n">
        <v>43461</v>
      </c>
      <c r="F1784" s="9" t="n">
        <v>43483</v>
      </c>
      <c r="G1784" s="9" t="n">
        <v>43488</v>
      </c>
      <c r="H1784" s="10" t="s">
        <v>36</v>
      </c>
      <c r="I1784" s="0" t="n">
        <v>8</v>
      </c>
      <c r="J1784" s="0" t="n">
        <v>46</v>
      </c>
      <c r="K1784" s="0" t="n">
        <v>32</v>
      </c>
      <c r="L1784" s="0" t="n">
        <v>32</v>
      </c>
      <c r="M1784" s="0" t="n">
        <v>7</v>
      </c>
      <c r="N1784" s="11" t="n">
        <v>0.05</v>
      </c>
      <c r="O1784" s="12" t="n">
        <v>613.18</v>
      </c>
      <c r="P1784" s="12" t="n">
        <v>958.1</v>
      </c>
      <c r="Q1784" s="12" t="n">
        <f aca="false">M1784*P1784*(1-N1784)</f>
        <v>6371.365</v>
      </c>
      <c r="R1784" s="12" t="n">
        <f aca="false">M1784*O1784</f>
        <v>4292.26</v>
      </c>
      <c r="S1784" s="12" t="n">
        <f aca="false">Q1784-R1784</f>
        <v>2079.105</v>
      </c>
      <c r="T1784" s="11" t="n">
        <f aca="false">IFERROR(S1784/Q1784,0)</f>
        <v>0.326320184136367</v>
      </c>
      <c r="U1784" s="13" t="n">
        <f aca="false">F1784-E1784</f>
        <v>22</v>
      </c>
      <c r="V1784" s="13" t="n">
        <f aca="false">G1784-F1784</f>
        <v>5</v>
      </c>
      <c r="W1784" s="13" t="n">
        <f aca="false">G1784-E1784</f>
        <v>27</v>
      </c>
      <c r="X1784" s="10" t="n">
        <f aca="false">YEAR(E1784)</f>
        <v>2018</v>
      </c>
      <c r="Y1784" s="0" t="str">
        <f aca="false">TEXT(E1784,"yyyy-mm")</f>
        <v>2018-12</v>
      </c>
      <c r="Z1784" s="0" t="str">
        <f aca="false">"Q"&amp;ROUNDUP(MONTH(E1784)/3,0)&amp;"-"&amp;YEAR(E1784)</f>
        <v>Q4-2018</v>
      </c>
    </row>
    <row r="1785" customFormat="false" ht="14.25" hidden="false" customHeight="false" outlineLevel="0" collapsed="false">
      <c r="A1785" s="0" t="s">
        <v>1827</v>
      </c>
      <c r="B1785" s="0" t="s">
        <v>41</v>
      </c>
      <c r="C1785" s="0" t="s">
        <v>48</v>
      </c>
      <c r="D1785" s="9" t="n">
        <v>43400</v>
      </c>
      <c r="E1785" s="9" t="n">
        <v>43461</v>
      </c>
      <c r="F1785" s="9" t="n">
        <v>43481</v>
      </c>
      <c r="G1785" s="9" t="n">
        <v>43485</v>
      </c>
      <c r="H1785" s="10" t="s">
        <v>36</v>
      </c>
      <c r="I1785" s="0" t="n">
        <v>21</v>
      </c>
      <c r="J1785" s="0" t="n">
        <v>43</v>
      </c>
      <c r="K1785" s="0" t="n">
        <v>31</v>
      </c>
      <c r="L1785" s="0" t="n">
        <v>16</v>
      </c>
      <c r="M1785" s="0" t="n">
        <v>2</v>
      </c>
      <c r="N1785" s="11" t="n">
        <v>0.3</v>
      </c>
      <c r="O1785" s="12" t="n">
        <v>1222.75</v>
      </c>
      <c r="P1785" s="12" t="n">
        <v>2445.5</v>
      </c>
      <c r="Q1785" s="12" t="n">
        <f aca="false">M1785*P1785*(1-N1785)</f>
        <v>3423.7</v>
      </c>
      <c r="R1785" s="12" t="n">
        <f aca="false">M1785*O1785</f>
        <v>2445.5</v>
      </c>
      <c r="S1785" s="12" t="n">
        <f aca="false">Q1785-R1785</f>
        <v>978.2</v>
      </c>
      <c r="T1785" s="11" t="n">
        <f aca="false">IFERROR(S1785/Q1785,0)</f>
        <v>0.285714285714286</v>
      </c>
      <c r="U1785" s="13" t="n">
        <f aca="false">F1785-E1785</f>
        <v>20</v>
      </c>
      <c r="V1785" s="13" t="n">
        <f aca="false">G1785-F1785</f>
        <v>4</v>
      </c>
      <c r="W1785" s="13" t="n">
        <f aca="false">G1785-E1785</f>
        <v>24</v>
      </c>
      <c r="X1785" s="10" t="n">
        <f aca="false">YEAR(E1785)</f>
        <v>2018</v>
      </c>
      <c r="Y1785" s="0" t="str">
        <f aca="false">TEXT(E1785,"yyyy-mm")</f>
        <v>2018-12</v>
      </c>
      <c r="Z1785" s="0" t="str">
        <f aca="false">"Q"&amp;ROUNDUP(MONTH(E1785)/3,0)&amp;"-"&amp;YEAR(E1785)</f>
        <v>Q4-2018</v>
      </c>
    </row>
    <row r="1786" customFormat="false" ht="14.25" hidden="false" customHeight="false" outlineLevel="0" collapsed="false">
      <c r="A1786" s="0" t="s">
        <v>1828</v>
      </c>
      <c r="B1786" s="0" t="s">
        <v>38</v>
      </c>
      <c r="C1786" s="0" t="s">
        <v>39</v>
      </c>
      <c r="D1786" s="9" t="n">
        <v>43400</v>
      </c>
      <c r="E1786" s="9" t="n">
        <v>43461</v>
      </c>
      <c r="F1786" s="9" t="n">
        <v>43478</v>
      </c>
      <c r="G1786" s="9" t="n">
        <v>43481</v>
      </c>
      <c r="H1786" s="10" t="s">
        <v>36</v>
      </c>
      <c r="I1786" s="0" t="n">
        <v>18</v>
      </c>
      <c r="J1786" s="0" t="n">
        <v>11</v>
      </c>
      <c r="K1786" s="0" t="n">
        <v>90</v>
      </c>
      <c r="L1786" s="0" t="n">
        <v>31</v>
      </c>
      <c r="M1786" s="0" t="n">
        <v>5</v>
      </c>
      <c r="N1786" s="11" t="n">
        <v>0.1</v>
      </c>
      <c r="O1786" s="12" t="n">
        <v>3275.5</v>
      </c>
      <c r="P1786" s="12" t="n">
        <v>3899.4</v>
      </c>
      <c r="Q1786" s="12" t="n">
        <f aca="false">M1786*P1786*(1-N1786)</f>
        <v>17547.3</v>
      </c>
      <c r="R1786" s="12" t="n">
        <f aca="false">M1786*O1786</f>
        <v>16377.5</v>
      </c>
      <c r="S1786" s="12" t="n">
        <f aca="false">Q1786-R1786</f>
        <v>1169.8</v>
      </c>
      <c r="T1786" s="11" t="n">
        <f aca="false">IFERROR(S1786/Q1786,0)</f>
        <v>0.0666655268901768</v>
      </c>
      <c r="U1786" s="13" t="n">
        <f aca="false">F1786-E1786</f>
        <v>17</v>
      </c>
      <c r="V1786" s="13" t="n">
        <f aca="false">G1786-F1786</f>
        <v>3</v>
      </c>
      <c r="W1786" s="13" t="n">
        <f aca="false">G1786-E1786</f>
        <v>20</v>
      </c>
      <c r="X1786" s="10" t="n">
        <f aca="false">YEAR(E1786)</f>
        <v>2018</v>
      </c>
      <c r="Y1786" s="0" t="str">
        <f aca="false">TEXT(E1786,"yyyy-mm")</f>
        <v>2018-12</v>
      </c>
      <c r="Z1786" s="0" t="str">
        <f aca="false">"Q"&amp;ROUNDUP(MONTH(E1786)/3,0)&amp;"-"&amp;YEAR(E1786)</f>
        <v>Q4-2018</v>
      </c>
    </row>
    <row r="1787" customFormat="false" ht="14.25" hidden="false" customHeight="false" outlineLevel="0" collapsed="false">
      <c r="A1787" s="0" t="s">
        <v>1829</v>
      </c>
      <c r="B1787" s="0" t="s">
        <v>38</v>
      </c>
      <c r="C1787" s="0" t="s">
        <v>79</v>
      </c>
      <c r="D1787" s="9" t="n">
        <v>43400</v>
      </c>
      <c r="E1787" s="9" t="n">
        <v>43461</v>
      </c>
      <c r="F1787" s="9" t="n">
        <v>43479</v>
      </c>
      <c r="G1787" s="9" t="n">
        <v>43486</v>
      </c>
      <c r="H1787" s="10" t="s">
        <v>36</v>
      </c>
      <c r="I1787" s="0" t="n">
        <v>18</v>
      </c>
      <c r="J1787" s="0" t="n">
        <v>4</v>
      </c>
      <c r="K1787" s="0" t="n">
        <v>83</v>
      </c>
      <c r="L1787" s="0" t="n">
        <v>43</v>
      </c>
      <c r="M1787" s="0" t="n">
        <v>5</v>
      </c>
      <c r="N1787" s="11" t="n">
        <v>0.075</v>
      </c>
      <c r="O1787" s="12" t="n">
        <v>653.25</v>
      </c>
      <c r="P1787" s="12" t="n">
        <v>1005</v>
      </c>
      <c r="Q1787" s="12" t="n">
        <f aca="false">M1787*P1787*(1-N1787)</f>
        <v>4648.125</v>
      </c>
      <c r="R1787" s="12" t="n">
        <f aca="false">M1787*O1787</f>
        <v>3266.25</v>
      </c>
      <c r="S1787" s="12" t="n">
        <f aca="false">Q1787-R1787</f>
        <v>1381.875</v>
      </c>
      <c r="T1787" s="11" t="n">
        <f aca="false">IFERROR(S1787/Q1787,0)</f>
        <v>0.297297297297297</v>
      </c>
      <c r="U1787" s="13" t="n">
        <f aca="false">F1787-E1787</f>
        <v>18</v>
      </c>
      <c r="V1787" s="13" t="n">
        <f aca="false">G1787-F1787</f>
        <v>7</v>
      </c>
      <c r="W1787" s="13" t="n">
        <f aca="false">G1787-E1787</f>
        <v>25</v>
      </c>
      <c r="X1787" s="10" t="n">
        <f aca="false">YEAR(E1787)</f>
        <v>2018</v>
      </c>
      <c r="Y1787" s="0" t="str">
        <f aca="false">TEXT(E1787,"yyyy-mm")</f>
        <v>2018-12</v>
      </c>
      <c r="Z1787" s="0" t="str">
        <f aca="false">"Q"&amp;ROUNDUP(MONTH(E1787)/3,0)&amp;"-"&amp;YEAR(E1787)</f>
        <v>Q4-2018</v>
      </c>
    </row>
    <row r="1788" customFormat="false" ht="14.25" hidden="false" customHeight="false" outlineLevel="0" collapsed="false">
      <c r="A1788" s="0" t="s">
        <v>1830</v>
      </c>
      <c r="B1788" s="0" t="s">
        <v>38</v>
      </c>
      <c r="C1788" s="0" t="s">
        <v>48</v>
      </c>
      <c r="D1788" s="9" t="n">
        <v>43300</v>
      </c>
      <c r="E1788" s="9" t="n">
        <v>43461</v>
      </c>
      <c r="F1788" s="9" t="n">
        <v>43468</v>
      </c>
      <c r="G1788" s="9" t="n">
        <v>43473</v>
      </c>
      <c r="H1788" s="10" t="s">
        <v>36</v>
      </c>
      <c r="I1788" s="0" t="n">
        <v>14</v>
      </c>
      <c r="J1788" s="0" t="n">
        <v>19</v>
      </c>
      <c r="K1788" s="0" t="n">
        <v>27</v>
      </c>
      <c r="L1788" s="0" t="n">
        <v>2</v>
      </c>
      <c r="M1788" s="0" t="n">
        <v>5</v>
      </c>
      <c r="N1788" s="11" t="n">
        <v>0.05</v>
      </c>
      <c r="O1788" s="12" t="n">
        <v>1349.38</v>
      </c>
      <c r="P1788" s="12" t="n">
        <v>1775.5</v>
      </c>
      <c r="Q1788" s="12" t="n">
        <f aca="false">M1788*P1788*(1-N1788)</f>
        <v>8433.625</v>
      </c>
      <c r="R1788" s="12" t="n">
        <f aca="false">M1788*O1788</f>
        <v>6746.9</v>
      </c>
      <c r="S1788" s="12" t="n">
        <f aca="false">Q1788-R1788</f>
        <v>1686.725</v>
      </c>
      <c r="T1788" s="11" t="n">
        <f aca="false">IFERROR(S1788/Q1788,0)</f>
        <v>0.2</v>
      </c>
      <c r="U1788" s="13" t="n">
        <f aca="false">F1788-E1788</f>
        <v>7</v>
      </c>
      <c r="V1788" s="13" t="n">
        <f aca="false">G1788-F1788</f>
        <v>5</v>
      </c>
      <c r="W1788" s="13" t="n">
        <f aca="false">G1788-E1788</f>
        <v>12</v>
      </c>
      <c r="X1788" s="10" t="n">
        <f aca="false">YEAR(E1788)</f>
        <v>2018</v>
      </c>
      <c r="Y1788" s="0" t="str">
        <f aca="false">TEXT(E1788,"yyyy-mm")</f>
        <v>2018-12</v>
      </c>
      <c r="Z1788" s="0" t="str">
        <f aca="false">"Q"&amp;ROUNDUP(MONTH(E1788)/3,0)&amp;"-"&amp;YEAR(E1788)</f>
        <v>Q4-2018</v>
      </c>
    </row>
    <row r="1789" customFormat="false" ht="14.25" hidden="false" customHeight="false" outlineLevel="0" collapsed="false">
      <c r="A1789" s="0" t="s">
        <v>1831</v>
      </c>
      <c r="B1789" s="0" t="s">
        <v>38</v>
      </c>
      <c r="C1789" s="0" t="s">
        <v>35</v>
      </c>
      <c r="D1789" s="9" t="n">
        <v>43400</v>
      </c>
      <c r="E1789" s="9" t="n">
        <v>43461</v>
      </c>
      <c r="F1789" s="9" t="n">
        <v>43475</v>
      </c>
      <c r="G1789" s="9" t="n">
        <v>43480</v>
      </c>
      <c r="H1789" s="10" t="s">
        <v>36</v>
      </c>
      <c r="I1789" s="0" t="n">
        <v>18</v>
      </c>
      <c r="J1789" s="0" t="n">
        <v>39</v>
      </c>
      <c r="K1789" s="0" t="n">
        <v>221</v>
      </c>
      <c r="L1789" s="0" t="n">
        <v>36</v>
      </c>
      <c r="M1789" s="0" t="n">
        <v>6</v>
      </c>
      <c r="N1789" s="11" t="n">
        <v>0.15</v>
      </c>
      <c r="O1789" s="12" t="n">
        <v>855.46</v>
      </c>
      <c r="P1789" s="12" t="n">
        <v>1125.6</v>
      </c>
      <c r="Q1789" s="12" t="n">
        <f aca="false">M1789*P1789*(1-N1789)</f>
        <v>5740.56</v>
      </c>
      <c r="R1789" s="12" t="n">
        <f aca="false">M1789*O1789</f>
        <v>5132.76</v>
      </c>
      <c r="S1789" s="12" t="n">
        <f aca="false">Q1789-R1789</f>
        <v>607.799999999999</v>
      </c>
      <c r="T1789" s="11" t="n">
        <f aca="false">IFERROR(S1789/Q1789,0)</f>
        <v>0.105878172164388</v>
      </c>
      <c r="U1789" s="13" t="n">
        <f aca="false">F1789-E1789</f>
        <v>14</v>
      </c>
      <c r="V1789" s="13" t="n">
        <f aca="false">G1789-F1789</f>
        <v>5</v>
      </c>
      <c r="W1789" s="13" t="n">
        <f aca="false">G1789-E1789</f>
        <v>19</v>
      </c>
      <c r="X1789" s="10" t="n">
        <f aca="false">YEAR(E1789)</f>
        <v>2018</v>
      </c>
      <c r="Y1789" s="0" t="str">
        <f aca="false">TEXT(E1789,"yyyy-mm")</f>
        <v>2018-12</v>
      </c>
      <c r="Z1789" s="0" t="str">
        <f aca="false">"Q"&amp;ROUNDUP(MONTH(E1789)/3,0)&amp;"-"&amp;YEAR(E1789)</f>
        <v>Q4-2018</v>
      </c>
    </row>
    <row r="1790" customFormat="false" ht="14.25" hidden="false" customHeight="false" outlineLevel="0" collapsed="false">
      <c r="A1790" s="0" t="s">
        <v>1832</v>
      </c>
      <c r="B1790" s="0" t="s">
        <v>38</v>
      </c>
      <c r="C1790" s="0" t="s">
        <v>39</v>
      </c>
      <c r="D1790" s="9" t="n">
        <v>43400</v>
      </c>
      <c r="E1790" s="9" t="n">
        <v>43462</v>
      </c>
      <c r="F1790" s="9" t="n">
        <v>43485</v>
      </c>
      <c r="G1790" s="9" t="n">
        <v>43492</v>
      </c>
      <c r="H1790" s="10" t="s">
        <v>36</v>
      </c>
      <c r="I1790" s="0" t="n">
        <v>17</v>
      </c>
      <c r="J1790" s="0" t="n">
        <v>49</v>
      </c>
      <c r="K1790" s="0" t="n">
        <v>184</v>
      </c>
      <c r="L1790" s="0" t="n">
        <v>11</v>
      </c>
      <c r="M1790" s="0" t="n">
        <v>2</v>
      </c>
      <c r="N1790" s="11" t="n">
        <v>0.05</v>
      </c>
      <c r="O1790" s="12" t="n">
        <v>747.18</v>
      </c>
      <c r="P1790" s="12" t="n">
        <v>1098.8</v>
      </c>
      <c r="Q1790" s="12" t="n">
        <f aca="false">M1790*P1790*(1-N1790)</f>
        <v>2087.72</v>
      </c>
      <c r="R1790" s="12" t="n">
        <f aca="false">M1790*O1790</f>
        <v>1494.36</v>
      </c>
      <c r="S1790" s="12" t="n">
        <f aca="false">Q1790-R1790</f>
        <v>593.36</v>
      </c>
      <c r="T1790" s="11" t="n">
        <f aca="false">IFERROR(S1790/Q1790,0)</f>
        <v>0.284214358247275</v>
      </c>
      <c r="U1790" s="13" t="n">
        <f aca="false">F1790-E1790</f>
        <v>23</v>
      </c>
      <c r="V1790" s="13" t="n">
        <f aca="false">G1790-F1790</f>
        <v>7</v>
      </c>
      <c r="W1790" s="13" t="n">
        <f aca="false">G1790-E1790</f>
        <v>30</v>
      </c>
      <c r="X1790" s="10" t="n">
        <f aca="false">YEAR(E1790)</f>
        <v>2018</v>
      </c>
      <c r="Y1790" s="0" t="str">
        <f aca="false">TEXT(E1790,"yyyy-mm")</f>
        <v>2018-12</v>
      </c>
      <c r="Z1790" s="0" t="str">
        <f aca="false">"Q"&amp;ROUNDUP(MONTH(E1790)/3,0)&amp;"-"&amp;YEAR(E1790)</f>
        <v>Q4-2018</v>
      </c>
    </row>
    <row r="1791" customFormat="false" ht="14.25" hidden="false" customHeight="false" outlineLevel="0" collapsed="false">
      <c r="A1791" s="0" t="s">
        <v>1833</v>
      </c>
      <c r="B1791" s="0" t="s">
        <v>43</v>
      </c>
      <c r="C1791" s="0" t="s">
        <v>39</v>
      </c>
      <c r="D1791" s="9" t="n">
        <v>43400</v>
      </c>
      <c r="E1791" s="9" t="n">
        <v>43462</v>
      </c>
      <c r="F1791" s="9" t="n">
        <v>43475</v>
      </c>
      <c r="G1791" s="9" t="n">
        <v>43477</v>
      </c>
      <c r="H1791" s="10" t="s">
        <v>36</v>
      </c>
      <c r="I1791" s="0" t="n">
        <v>28</v>
      </c>
      <c r="J1791" s="0" t="n">
        <v>33</v>
      </c>
      <c r="K1791" s="0" t="n">
        <v>109</v>
      </c>
      <c r="L1791" s="0" t="n">
        <v>47</v>
      </c>
      <c r="M1791" s="0" t="n">
        <v>5</v>
      </c>
      <c r="N1791" s="11" t="n">
        <v>0.05</v>
      </c>
      <c r="O1791" s="12" t="n">
        <v>1490.95</v>
      </c>
      <c r="P1791" s="12" t="n">
        <v>1936.3</v>
      </c>
      <c r="Q1791" s="12" t="n">
        <f aca="false">M1791*P1791*(1-N1791)</f>
        <v>9197.425</v>
      </c>
      <c r="R1791" s="12" t="n">
        <f aca="false">M1791*O1791</f>
        <v>7454.75</v>
      </c>
      <c r="S1791" s="12" t="n">
        <f aca="false">Q1791-R1791</f>
        <v>1742.675</v>
      </c>
      <c r="T1791" s="11" t="n">
        <f aca="false">IFERROR(S1791/Q1791,0)</f>
        <v>0.189474227840945</v>
      </c>
      <c r="U1791" s="13" t="n">
        <f aca="false">F1791-E1791</f>
        <v>13</v>
      </c>
      <c r="V1791" s="13" t="n">
        <f aca="false">G1791-F1791</f>
        <v>2</v>
      </c>
      <c r="W1791" s="13" t="n">
        <f aca="false">G1791-E1791</f>
        <v>15</v>
      </c>
      <c r="X1791" s="10" t="n">
        <f aca="false">YEAR(E1791)</f>
        <v>2018</v>
      </c>
      <c r="Y1791" s="0" t="str">
        <f aca="false">TEXT(E1791,"yyyy-mm")</f>
        <v>2018-12</v>
      </c>
      <c r="Z1791" s="0" t="str">
        <f aca="false">"Q"&amp;ROUNDUP(MONTH(E1791)/3,0)&amp;"-"&amp;YEAR(E1791)</f>
        <v>Q4-2018</v>
      </c>
    </row>
    <row r="1792" customFormat="false" ht="14.25" hidden="false" customHeight="false" outlineLevel="0" collapsed="false">
      <c r="A1792" s="0" t="s">
        <v>1834</v>
      </c>
      <c r="B1792" s="0" t="s">
        <v>41</v>
      </c>
      <c r="C1792" s="0" t="s">
        <v>35</v>
      </c>
      <c r="D1792" s="9" t="n">
        <v>43300</v>
      </c>
      <c r="E1792" s="9" t="n">
        <v>43462</v>
      </c>
      <c r="F1792" s="9" t="n">
        <v>43472</v>
      </c>
      <c r="G1792" s="9" t="n">
        <v>43478</v>
      </c>
      <c r="H1792" s="10" t="s">
        <v>36</v>
      </c>
      <c r="I1792" s="0" t="n">
        <v>24</v>
      </c>
      <c r="J1792" s="0" t="n">
        <v>24</v>
      </c>
      <c r="K1792" s="0" t="n">
        <v>223</v>
      </c>
      <c r="L1792" s="0" t="n">
        <v>25</v>
      </c>
      <c r="M1792" s="0" t="n">
        <v>3</v>
      </c>
      <c r="N1792" s="11" t="n">
        <v>0.075</v>
      </c>
      <c r="O1792" s="12" t="n">
        <v>2669.82</v>
      </c>
      <c r="P1792" s="12" t="n">
        <v>3926.2</v>
      </c>
      <c r="Q1792" s="12" t="n">
        <f aca="false">M1792*P1792*(1-N1792)</f>
        <v>10895.205</v>
      </c>
      <c r="R1792" s="12" t="n">
        <f aca="false">M1792*O1792</f>
        <v>8009.46</v>
      </c>
      <c r="S1792" s="12" t="n">
        <f aca="false">Q1792-R1792</f>
        <v>2885.745</v>
      </c>
      <c r="T1792" s="11" t="n">
        <f aca="false">IFERROR(S1792/Q1792,0)</f>
        <v>0.264863763462918</v>
      </c>
      <c r="U1792" s="13" t="n">
        <f aca="false">F1792-E1792</f>
        <v>10</v>
      </c>
      <c r="V1792" s="13" t="n">
        <f aca="false">G1792-F1792</f>
        <v>6</v>
      </c>
      <c r="W1792" s="13" t="n">
        <f aca="false">G1792-E1792</f>
        <v>16</v>
      </c>
      <c r="X1792" s="10" t="n">
        <f aca="false">YEAR(E1792)</f>
        <v>2018</v>
      </c>
      <c r="Y1792" s="0" t="str">
        <f aca="false">TEXT(E1792,"yyyy-mm")</f>
        <v>2018-12</v>
      </c>
      <c r="Z1792" s="0" t="str">
        <f aca="false">"Q"&amp;ROUNDUP(MONTH(E1792)/3,0)&amp;"-"&amp;YEAR(E1792)</f>
        <v>Q4-2018</v>
      </c>
    </row>
    <row r="1793" customFormat="false" ht="14.25" hidden="false" customHeight="false" outlineLevel="0" collapsed="false">
      <c r="A1793" s="0" t="s">
        <v>1835</v>
      </c>
      <c r="B1793" s="0" t="s">
        <v>34</v>
      </c>
      <c r="C1793" s="0" t="s">
        <v>48</v>
      </c>
      <c r="D1793" s="9" t="n">
        <v>43400</v>
      </c>
      <c r="E1793" s="9" t="n">
        <v>43462</v>
      </c>
      <c r="F1793" s="9" t="n">
        <v>43479</v>
      </c>
      <c r="G1793" s="9" t="n">
        <v>43483</v>
      </c>
      <c r="H1793" s="10" t="s">
        <v>36</v>
      </c>
      <c r="I1793" s="0" t="n">
        <v>11</v>
      </c>
      <c r="J1793" s="0" t="n">
        <v>14</v>
      </c>
      <c r="K1793" s="0" t="n">
        <v>6</v>
      </c>
      <c r="L1793" s="0" t="n">
        <v>8</v>
      </c>
      <c r="M1793" s="0" t="n">
        <v>7</v>
      </c>
      <c r="N1793" s="11" t="n">
        <v>0.075</v>
      </c>
      <c r="O1793" s="12" t="n">
        <v>2240.55</v>
      </c>
      <c r="P1793" s="12" t="n">
        <v>3155.7</v>
      </c>
      <c r="Q1793" s="12" t="n">
        <f aca="false">M1793*P1793*(1-N1793)</f>
        <v>20433.1575</v>
      </c>
      <c r="R1793" s="12" t="n">
        <f aca="false">M1793*O1793</f>
        <v>15683.85</v>
      </c>
      <c r="S1793" s="12" t="n">
        <f aca="false">Q1793-R1793</f>
        <v>4749.3075</v>
      </c>
      <c r="T1793" s="11" t="n">
        <f aca="false">IFERROR(S1793/Q1793,0)</f>
        <v>0.232431404691125</v>
      </c>
      <c r="U1793" s="13" t="n">
        <f aca="false">F1793-E1793</f>
        <v>17</v>
      </c>
      <c r="V1793" s="13" t="n">
        <f aca="false">G1793-F1793</f>
        <v>4</v>
      </c>
      <c r="W1793" s="13" t="n">
        <f aca="false">G1793-E1793</f>
        <v>21</v>
      </c>
      <c r="X1793" s="10" t="n">
        <f aca="false">YEAR(E1793)</f>
        <v>2018</v>
      </c>
      <c r="Y1793" s="0" t="str">
        <f aca="false">TEXT(E1793,"yyyy-mm")</f>
        <v>2018-12</v>
      </c>
      <c r="Z1793" s="0" t="str">
        <f aca="false">"Q"&amp;ROUNDUP(MONTH(E1793)/3,0)&amp;"-"&amp;YEAR(E1793)</f>
        <v>Q4-2018</v>
      </c>
    </row>
    <row r="1794" customFormat="false" ht="14.25" hidden="false" customHeight="false" outlineLevel="0" collapsed="false">
      <c r="A1794" s="0" t="s">
        <v>1836</v>
      </c>
      <c r="B1794" s="0" t="s">
        <v>43</v>
      </c>
      <c r="C1794" s="0" t="s">
        <v>39</v>
      </c>
      <c r="D1794" s="9" t="n">
        <v>43400</v>
      </c>
      <c r="E1794" s="9" t="n">
        <v>43462</v>
      </c>
      <c r="F1794" s="9" t="n">
        <v>43464</v>
      </c>
      <c r="G1794" s="9" t="n">
        <v>43471</v>
      </c>
      <c r="H1794" s="10" t="s">
        <v>36</v>
      </c>
      <c r="I1794" s="0" t="n">
        <v>26</v>
      </c>
      <c r="J1794" s="0" t="n">
        <v>12</v>
      </c>
      <c r="K1794" s="0" t="n">
        <v>167</v>
      </c>
      <c r="L1794" s="0" t="n">
        <v>20</v>
      </c>
      <c r="M1794" s="0" t="n">
        <v>8</v>
      </c>
      <c r="N1794" s="11" t="n">
        <v>0.075</v>
      </c>
      <c r="O1794" s="12" t="n">
        <v>1679.96</v>
      </c>
      <c r="P1794" s="12" t="n">
        <v>3999.9</v>
      </c>
      <c r="Q1794" s="12" t="n">
        <f aca="false">M1794*P1794*(1-N1794)</f>
        <v>29599.26</v>
      </c>
      <c r="R1794" s="12" t="n">
        <f aca="false">M1794*O1794</f>
        <v>13439.68</v>
      </c>
      <c r="S1794" s="12" t="n">
        <f aca="false">Q1794-R1794</f>
        <v>16159.58</v>
      </c>
      <c r="T1794" s="11" t="n">
        <f aca="false">IFERROR(S1794/Q1794,0)</f>
        <v>0.545945405391892</v>
      </c>
      <c r="U1794" s="13" t="n">
        <f aca="false">F1794-E1794</f>
        <v>2</v>
      </c>
      <c r="V1794" s="13" t="n">
        <f aca="false">G1794-F1794</f>
        <v>7</v>
      </c>
      <c r="W1794" s="13" t="n">
        <f aca="false">G1794-E1794</f>
        <v>9</v>
      </c>
      <c r="X1794" s="10" t="n">
        <f aca="false">YEAR(E1794)</f>
        <v>2018</v>
      </c>
      <c r="Y1794" s="0" t="str">
        <f aca="false">TEXT(E1794,"yyyy-mm")</f>
        <v>2018-12</v>
      </c>
      <c r="Z1794" s="0" t="str">
        <f aca="false">"Q"&amp;ROUNDUP(MONTH(E1794)/3,0)&amp;"-"&amp;YEAR(E1794)</f>
        <v>Q4-2018</v>
      </c>
    </row>
    <row r="1795" customFormat="false" ht="14.25" hidden="false" customHeight="false" outlineLevel="0" collapsed="false">
      <c r="A1795" s="0" t="s">
        <v>1837</v>
      </c>
      <c r="B1795" s="0" t="s">
        <v>38</v>
      </c>
      <c r="C1795" s="0" t="s">
        <v>48</v>
      </c>
      <c r="D1795" s="9" t="n">
        <v>43400</v>
      </c>
      <c r="E1795" s="9" t="n">
        <v>43462</v>
      </c>
      <c r="F1795" s="9" t="n">
        <v>43483</v>
      </c>
      <c r="G1795" s="9" t="n">
        <v>43488</v>
      </c>
      <c r="H1795" s="10" t="s">
        <v>36</v>
      </c>
      <c r="I1795" s="0" t="n">
        <v>18</v>
      </c>
      <c r="J1795" s="0" t="n">
        <v>37</v>
      </c>
      <c r="K1795" s="0" t="n">
        <v>31</v>
      </c>
      <c r="L1795" s="0" t="n">
        <v>19</v>
      </c>
      <c r="M1795" s="0" t="n">
        <v>2</v>
      </c>
      <c r="N1795" s="11" t="n">
        <v>0.075</v>
      </c>
      <c r="O1795" s="12" t="n">
        <v>666.18</v>
      </c>
      <c r="P1795" s="12" t="n">
        <v>1092.1</v>
      </c>
      <c r="Q1795" s="12" t="n">
        <f aca="false">M1795*P1795*(1-N1795)</f>
        <v>2020.385</v>
      </c>
      <c r="R1795" s="12" t="n">
        <f aca="false">M1795*O1795</f>
        <v>1332.36</v>
      </c>
      <c r="S1795" s="12" t="n">
        <f aca="false">Q1795-R1795</f>
        <v>688.025</v>
      </c>
      <c r="T1795" s="11" t="n">
        <f aca="false">IFERROR(S1795/Q1795,0)</f>
        <v>0.34054153045088</v>
      </c>
      <c r="U1795" s="13" t="n">
        <f aca="false">F1795-E1795</f>
        <v>21</v>
      </c>
      <c r="V1795" s="13" t="n">
        <f aca="false">G1795-F1795</f>
        <v>5</v>
      </c>
      <c r="W1795" s="13" t="n">
        <f aca="false">G1795-E1795</f>
        <v>26</v>
      </c>
      <c r="X1795" s="10" t="n">
        <f aca="false">YEAR(E1795)</f>
        <v>2018</v>
      </c>
      <c r="Y1795" s="0" t="str">
        <f aca="false">TEXT(E1795,"yyyy-mm")</f>
        <v>2018-12</v>
      </c>
      <c r="Z1795" s="0" t="str">
        <f aca="false">"Q"&amp;ROUNDUP(MONTH(E1795)/3,0)&amp;"-"&amp;YEAR(E1795)</f>
        <v>Q4-2018</v>
      </c>
    </row>
    <row r="1796" customFormat="false" ht="14.25" hidden="false" customHeight="false" outlineLevel="0" collapsed="false">
      <c r="A1796" s="0" t="s">
        <v>1838</v>
      </c>
      <c r="B1796" s="0" t="s">
        <v>38</v>
      </c>
      <c r="C1796" s="0" t="s">
        <v>39</v>
      </c>
      <c r="D1796" s="9" t="n">
        <v>43400</v>
      </c>
      <c r="E1796" s="9" t="n">
        <v>43463</v>
      </c>
      <c r="F1796" s="9" t="n">
        <v>43479</v>
      </c>
      <c r="G1796" s="9" t="n">
        <v>43486</v>
      </c>
      <c r="H1796" s="10" t="s">
        <v>36</v>
      </c>
      <c r="I1796" s="0" t="n">
        <v>18</v>
      </c>
      <c r="J1796" s="0" t="n">
        <v>38</v>
      </c>
      <c r="K1796" s="0" t="n">
        <v>199</v>
      </c>
      <c r="L1796" s="0" t="n">
        <v>37</v>
      </c>
      <c r="M1796" s="0" t="n">
        <v>4</v>
      </c>
      <c r="N1796" s="11" t="n">
        <v>0.15</v>
      </c>
      <c r="O1796" s="12" t="n">
        <v>442.2</v>
      </c>
      <c r="P1796" s="12" t="n">
        <v>1005</v>
      </c>
      <c r="Q1796" s="12" t="n">
        <f aca="false">M1796*P1796*(1-N1796)</f>
        <v>3417</v>
      </c>
      <c r="R1796" s="12" t="n">
        <f aca="false">M1796*O1796</f>
        <v>1768.8</v>
      </c>
      <c r="S1796" s="12" t="n">
        <f aca="false">Q1796-R1796</f>
        <v>1648.2</v>
      </c>
      <c r="T1796" s="11" t="n">
        <f aca="false">IFERROR(S1796/Q1796,0)</f>
        <v>0.482352941176471</v>
      </c>
      <c r="U1796" s="13" t="n">
        <f aca="false">F1796-E1796</f>
        <v>16</v>
      </c>
      <c r="V1796" s="13" t="n">
        <f aca="false">G1796-F1796</f>
        <v>7</v>
      </c>
      <c r="W1796" s="13" t="n">
        <f aca="false">G1796-E1796</f>
        <v>23</v>
      </c>
      <c r="X1796" s="10" t="n">
        <f aca="false">YEAR(E1796)</f>
        <v>2018</v>
      </c>
      <c r="Y1796" s="0" t="str">
        <f aca="false">TEXT(E1796,"yyyy-mm")</f>
        <v>2018-12</v>
      </c>
      <c r="Z1796" s="0" t="str">
        <f aca="false">"Q"&amp;ROUNDUP(MONTH(E1796)/3,0)&amp;"-"&amp;YEAR(E1796)</f>
        <v>Q4-2018</v>
      </c>
    </row>
    <row r="1797" customFormat="false" ht="14.25" hidden="false" customHeight="false" outlineLevel="0" collapsed="false">
      <c r="A1797" s="0" t="s">
        <v>1839</v>
      </c>
      <c r="B1797" s="0" t="s">
        <v>34</v>
      </c>
      <c r="C1797" s="0" t="s">
        <v>35</v>
      </c>
      <c r="D1797" s="9" t="n">
        <v>43300</v>
      </c>
      <c r="E1797" s="9" t="n">
        <v>43463</v>
      </c>
      <c r="F1797" s="9" t="n">
        <v>43489</v>
      </c>
      <c r="G1797" s="9" t="n">
        <v>43491</v>
      </c>
      <c r="H1797" s="10" t="s">
        <v>36</v>
      </c>
      <c r="I1797" s="0" t="n">
        <v>11</v>
      </c>
      <c r="J1797" s="0" t="n">
        <v>9</v>
      </c>
      <c r="K1797" s="0" t="n">
        <v>213</v>
      </c>
      <c r="L1797" s="0" t="n">
        <v>19</v>
      </c>
      <c r="M1797" s="0" t="n">
        <v>3</v>
      </c>
      <c r="N1797" s="11" t="n">
        <v>0.05</v>
      </c>
      <c r="O1797" s="12" t="n">
        <v>134.94</v>
      </c>
      <c r="P1797" s="12" t="n">
        <v>254.6</v>
      </c>
      <c r="Q1797" s="12" t="n">
        <f aca="false">M1797*P1797*(1-N1797)</f>
        <v>725.61</v>
      </c>
      <c r="R1797" s="12" t="n">
        <f aca="false">M1797*O1797</f>
        <v>404.82</v>
      </c>
      <c r="S1797" s="12" t="n">
        <f aca="false">Q1797-R1797</f>
        <v>320.79</v>
      </c>
      <c r="T1797" s="11" t="n">
        <f aca="false">IFERROR(S1797/Q1797,0)</f>
        <v>0.442096994253111</v>
      </c>
      <c r="U1797" s="13" t="n">
        <f aca="false">F1797-E1797</f>
        <v>26</v>
      </c>
      <c r="V1797" s="13" t="n">
        <f aca="false">G1797-F1797</f>
        <v>2</v>
      </c>
      <c r="W1797" s="13" t="n">
        <f aca="false">G1797-E1797</f>
        <v>28</v>
      </c>
      <c r="X1797" s="10" t="n">
        <f aca="false">YEAR(E1797)</f>
        <v>2018</v>
      </c>
      <c r="Y1797" s="0" t="str">
        <f aca="false">TEXT(E1797,"yyyy-mm")</f>
        <v>2018-12</v>
      </c>
      <c r="Z1797" s="0" t="str">
        <f aca="false">"Q"&amp;ROUNDUP(MONTH(E1797)/3,0)&amp;"-"&amp;YEAR(E1797)</f>
        <v>Q4-2018</v>
      </c>
    </row>
    <row r="1798" customFormat="false" ht="14.25" hidden="false" customHeight="false" outlineLevel="0" collapsed="false">
      <c r="A1798" s="0" t="s">
        <v>1840</v>
      </c>
      <c r="B1798" s="0" t="s">
        <v>34</v>
      </c>
      <c r="C1798" s="0" t="s">
        <v>58</v>
      </c>
      <c r="D1798" s="9" t="n">
        <v>43400</v>
      </c>
      <c r="E1798" s="9" t="n">
        <v>43463</v>
      </c>
      <c r="F1798" s="9" t="n">
        <v>43486</v>
      </c>
      <c r="G1798" s="9" t="n">
        <v>43493</v>
      </c>
      <c r="H1798" s="10" t="s">
        <v>36</v>
      </c>
      <c r="I1798" s="0" t="n">
        <v>6</v>
      </c>
      <c r="J1798" s="0" t="n">
        <v>36</v>
      </c>
      <c r="K1798" s="0" t="n">
        <v>336</v>
      </c>
      <c r="L1798" s="0" t="n">
        <v>5</v>
      </c>
      <c r="M1798" s="0" t="n">
        <v>2</v>
      </c>
      <c r="N1798" s="11" t="n">
        <v>0.05</v>
      </c>
      <c r="O1798" s="12" t="n">
        <v>520.72</v>
      </c>
      <c r="P1798" s="12" t="n">
        <v>897.8</v>
      </c>
      <c r="Q1798" s="12" t="n">
        <f aca="false">M1798*P1798*(1-N1798)</f>
        <v>1705.82</v>
      </c>
      <c r="R1798" s="12" t="n">
        <f aca="false">M1798*O1798</f>
        <v>1041.44</v>
      </c>
      <c r="S1798" s="12" t="n">
        <f aca="false">Q1798-R1798</f>
        <v>664.38</v>
      </c>
      <c r="T1798" s="11" t="n">
        <f aca="false">IFERROR(S1798/Q1798,0)</f>
        <v>0.38947837403712</v>
      </c>
      <c r="U1798" s="13" t="n">
        <f aca="false">F1798-E1798</f>
        <v>23</v>
      </c>
      <c r="V1798" s="13" t="n">
        <f aca="false">G1798-F1798</f>
        <v>7</v>
      </c>
      <c r="W1798" s="13" t="n">
        <f aca="false">G1798-E1798</f>
        <v>30</v>
      </c>
      <c r="X1798" s="10" t="n">
        <f aca="false">YEAR(E1798)</f>
        <v>2018</v>
      </c>
      <c r="Y1798" s="0" t="str">
        <f aca="false">TEXT(E1798,"yyyy-mm")</f>
        <v>2018-12</v>
      </c>
      <c r="Z1798" s="0" t="str">
        <f aca="false">"Q"&amp;ROUNDUP(MONTH(E1798)/3,0)&amp;"-"&amp;YEAR(E1798)</f>
        <v>Q4-2018</v>
      </c>
    </row>
    <row r="1799" customFormat="false" ht="14.25" hidden="false" customHeight="false" outlineLevel="0" collapsed="false">
      <c r="A1799" s="0" t="s">
        <v>1841</v>
      </c>
      <c r="B1799" s="0" t="s">
        <v>34</v>
      </c>
      <c r="C1799" s="0" t="s">
        <v>39</v>
      </c>
      <c r="D1799" s="9" t="n">
        <v>43300</v>
      </c>
      <c r="E1799" s="9" t="n">
        <v>43463</v>
      </c>
      <c r="F1799" s="9" t="n">
        <v>43487</v>
      </c>
      <c r="G1799" s="9" t="n">
        <v>43489</v>
      </c>
      <c r="H1799" s="10" t="s">
        <v>36</v>
      </c>
      <c r="I1799" s="0" t="n">
        <v>3</v>
      </c>
      <c r="J1799" s="0" t="n">
        <v>8</v>
      </c>
      <c r="K1799" s="0" t="n">
        <v>179</v>
      </c>
      <c r="L1799" s="0" t="n">
        <v>23</v>
      </c>
      <c r="M1799" s="0" t="n">
        <v>4</v>
      </c>
      <c r="N1799" s="11" t="n">
        <v>0.05</v>
      </c>
      <c r="O1799" s="12" t="n">
        <v>821.89</v>
      </c>
      <c r="P1799" s="12" t="n">
        <v>1748.7</v>
      </c>
      <c r="Q1799" s="12" t="n">
        <f aca="false">M1799*P1799*(1-N1799)</f>
        <v>6645.06</v>
      </c>
      <c r="R1799" s="12" t="n">
        <f aca="false">M1799*O1799</f>
        <v>3287.56</v>
      </c>
      <c r="S1799" s="12" t="n">
        <f aca="false">Q1799-R1799</f>
        <v>3357.5</v>
      </c>
      <c r="T1799" s="11" t="n">
        <f aca="false">IFERROR(S1799/Q1799,0)</f>
        <v>0.505262555943814</v>
      </c>
      <c r="U1799" s="13" t="n">
        <f aca="false">F1799-E1799</f>
        <v>24</v>
      </c>
      <c r="V1799" s="13" t="n">
        <f aca="false">G1799-F1799</f>
        <v>2</v>
      </c>
      <c r="W1799" s="13" t="n">
        <f aca="false">G1799-E1799</f>
        <v>26</v>
      </c>
      <c r="X1799" s="10" t="n">
        <f aca="false">YEAR(E1799)</f>
        <v>2018</v>
      </c>
      <c r="Y1799" s="0" t="str">
        <f aca="false">TEXT(E1799,"yyyy-mm")</f>
        <v>2018-12</v>
      </c>
      <c r="Z1799" s="0" t="str">
        <f aca="false">"Q"&amp;ROUNDUP(MONTH(E1799)/3,0)&amp;"-"&amp;YEAR(E1799)</f>
        <v>Q4-2018</v>
      </c>
    </row>
    <row r="1800" customFormat="false" ht="14.25" hidden="false" customHeight="false" outlineLevel="0" collapsed="false">
      <c r="A1800" s="0" t="s">
        <v>1842</v>
      </c>
      <c r="B1800" s="0" t="s">
        <v>34</v>
      </c>
      <c r="C1800" s="0" t="s">
        <v>39</v>
      </c>
      <c r="D1800" s="9" t="n">
        <v>43400</v>
      </c>
      <c r="E1800" s="9" t="n">
        <v>43463</v>
      </c>
      <c r="F1800" s="9" t="n">
        <v>43466</v>
      </c>
      <c r="G1800" s="9" t="n">
        <v>43470</v>
      </c>
      <c r="H1800" s="10" t="s">
        <v>36</v>
      </c>
      <c r="I1800" s="0" t="n">
        <v>12</v>
      </c>
      <c r="J1800" s="0" t="n">
        <v>14</v>
      </c>
      <c r="K1800" s="0" t="n">
        <v>89</v>
      </c>
      <c r="L1800" s="0" t="n">
        <v>20</v>
      </c>
      <c r="M1800" s="0" t="n">
        <v>4</v>
      </c>
      <c r="N1800" s="11" t="n">
        <v>0.075</v>
      </c>
      <c r="O1800" s="12" t="n">
        <v>442.2</v>
      </c>
      <c r="P1800" s="12" t="n">
        <v>1105.5</v>
      </c>
      <c r="Q1800" s="12" t="n">
        <f aca="false">M1800*P1800*(1-N1800)</f>
        <v>4090.35</v>
      </c>
      <c r="R1800" s="12" t="n">
        <f aca="false">M1800*O1800</f>
        <v>1768.8</v>
      </c>
      <c r="S1800" s="12" t="n">
        <f aca="false">Q1800-R1800</f>
        <v>2321.55</v>
      </c>
      <c r="T1800" s="11" t="n">
        <f aca="false">IFERROR(S1800/Q1800,0)</f>
        <v>0.567567567567568</v>
      </c>
      <c r="U1800" s="13" t="n">
        <f aca="false">F1800-E1800</f>
        <v>3</v>
      </c>
      <c r="V1800" s="13" t="n">
        <f aca="false">G1800-F1800</f>
        <v>4</v>
      </c>
      <c r="W1800" s="13" t="n">
        <f aca="false">G1800-E1800</f>
        <v>7</v>
      </c>
      <c r="X1800" s="10" t="n">
        <f aca="false">YEAR(E1800)</f>
        <v>2018</v>
      </c>
      <c r="Y1800" s="0" t="str">
        <f aca="false">TEXT(E1800,"yyyy-mm")</f>
        <v>2018-12</v>
      </c>
      <c r="Z1800" s="0" t="str">
        <f aca="false">"Q"&amp;ROUNDUP(MONTH(E1800)/3,0)&amp;"-"&amp;YEAR(E1800)</f>
        <v>Q4-2018</v>
      </c>
    </row>
    <row r="1801" customFormat="false" ht="14.25" hidden="false" customHeight="false" outlineLevel="0" collapsed="false">
      <c r="A1801" s="0" t="s">
        <v>1843</v>
      </c>
      <c r="B1801" s="0" t="s">
        <v>41</v>
      </c>
      <c r="C1801" s="0" t="s">
        <v>58</v>
      </c>
      <c r="D1801" s="9" t="n">
        <v>43300</v>
      </c>
      <c r="E1801" s="9" t="n">
        <v>43463</v>
      </c>
      <c r="F1801" s="9" t="n">
        <v>43468</v>
      </c>
      <c r="G1801" s="9" t="n">
        <v>43476</v>
      </c>
      <c r="H1801" s="10" t="s">
        <v>36</v>
      </c>
      <c r="I1801" s="0" t="n">
        <v>25</v>
      </c>
      <c r="J1801" s="0" t="n">
        <v>25</v>
      </c>
      <c r="K1801" s="0" t="n">
        <v>367</v>
      </c>
      <c r="L1801" s="0" t="n">
        <v>47</v>
      </c>
      <c r="M1801" s="0" t="n">
        <v>6</v>
      </c>
      <c r="N1801" s="11" t="n">
        <v>0.1</v>
      </c>
      <c r="O1801" s="12" t="n">
        <v>4323.38</v>
      </c>
      <c r="P1801" s="12" t="n">
        <v>5842.4</v>
      </c>
      <c r="Q1801" s="12" t="n">
        <f aca="false">M1801*P1801*(1-N1801)</f>
        <v>31548.96</v>
      </c>
      <c r="R1801" s="12" t="n">
        <f aca="false">M1801*O1801</f>
        <v>25940.28</v>
      </c>
      <c r="S1801" s="12" t="n">
        <f aca="false">Q1801-R1801</f>
        <v>5608.68</v>
      </c>
      <c r="T1801" s="11" t="n">
        <f aca="false">IFERROR(S1801/Q1801,0)</f>
        <v>0.177777017055396</v>
      </c>
      <c r="U1801" s="13" t="n">
        <f aca="false">F1801-E1801</f>
        <v>5</v>
      </c>
      <c r="V1801" s="13" t="n">
        <f aca="false">G1801-F1801</f>
        <v>8</v>
      </c>
      <c r="W1801" s="13" t="n">
        <f aca="false">G1801-E1801</f>
        <v>13</v>
      </c>
      <c r="X1801" s="10" t="n">
        <f aca="false">YEAR(E1801)</f>
        <v>2018</v>
      </c>
      <c r="Y1801" s="0" t="str">
        <f aca="false">TEXT(E1801,"yyyy-mm")</f>
        <v>2018-12</v>
      </c>
      <c r="Z1801" s="0" t="str">
        <f aca="false">"Q"&amp;ROUNDUP(MONTH(E1801)/3,0)&amp;"-"&amp;YEAR(E1801)</f>
        <v>Q4-2018</v>
      </c>
    </row>
    <row r="1802" customFormat="false" ht="14.25" hidden="false" customHeight="false" outlineLevel="0" collapsed="false">
      <c r="A1802" s="0" t="s">
        <v>1844</v>
      </c>
      <c r="B1802" s="0" t="s">
        <v>38</v>
      </c>
      <c r="C1802" s="0" t="s">
        <v>39</v>
      </c>
      <c r="D1802" s="9" t="n">
        <v>43400</v>
      </c>
      <c r="E1802" s="9" t="n">
        <v>43463</v>
      </c>
      <c r="F1802" s="9" t="n">
        <v>43485</v>
      </c>
      <c r="G1802" s="9" t="n">
        <v>43491</v>
      </c>
      <c r="H1802" s="10" t="s">
        <v>36</v>
      </c>
      <c r="I1802" s="0" t="n">
        <v>17</v>
      </c>
      <c r="J1802" s="0" t="n">
        <v>16</v>
      </c>
      <c r="K1802" s="0" t="n">
        <v>123</v>
      </c>
      <c r="L1802" s="0" t="n">
        <v>46</v>
      </c>
      <c r="M1802" s="0" t="n">
        <v>7</v>
      </c>
      <c r="N1802" s="11" t="n">
        <v>0.075</v>
      </c>
      <c r="O1802" s="12" t="n">
        <v>754.69</v>
      </c>
      <c r="P1802" s="12" t="n">
        <v>1179.2</v>
      </c>
      <c r="Q1802" s="12" t="n">
        <f aca="false">M1802*P1802*(1-N1802)</f>
        <v>7635.32</v>
      </c>
      <c r="R1802" s="12" t="n">
        <f aca="false">M1802*O1802</f>
        <v>5282.83</v>
      </c>
      <c r="S1802" s="12" t="n">
        <f aca="false">Q1802-R1802</f>
        <v>2352.49</v>
      </c>
      <c r="T1802" s="11" t="n">
        <f aca="false">IFERROR(S1802/Q1802,0)</f>
        <v>0.308106274524185</v>
      </c>
      <c r="U1802" s="13" t="n">
        <f aca="false">F1802-E1802</f>
        <v>22</v>
      </c>
      <c r="V1802" s="13" t="n">
        <f aca="false">G1802-F1802</f>
        <v>6</v>
      </c>
      <c r="W1802" s="13" t="n">
        <f aca="false">G1802-E1802</f>
        <v>28</v>
      </c>
      <c r="X1802" s="10" t="n">
        <f aca="false">YEAR(E1802)</f>
        <v>2018</v>
      </c>
      <c r="Y1802" s="0" t="str">
        <f aca="false">TEXT(E1802,"yyyy-mm")</f>
        <v>2018-12</v>
      </c>
      <c r="Z1802" s="0" t="str">
        <f aca="false">"Q"&amp;ROUNDUP(MONTH(E1802)/3,0)&amp;"-"&amp;YEAR(E1802)</f>
        <v>Q4-2018</v>
      </c>
    </row>
    <row r="1803" customFormat="false" ht="14.25" hidden="false" customHeight="false" outlineLevel="0" collapsed="false">
      <c r="A1803" s="0" t="s">
        <v>1845</v>
      </c>
      <c r="B1803" s="0" t="s">
        <v>38</v>
      </c>
      <c r="C1803" s="0" t="s">
        <v>39</v>
      </c>
      <c r="D1803" s="9" t="n">
        <v>43300</v>
      </c>
      <c r="E1803" s="9" t="n">
        <v>43463</v>
      </c>
      <c r="F1803" s="9" t="n">
        <v>43470</v>
      </c>
      <c r="G1803" s="9" t="n">
        <v>43477</v>
      </c>
      <c r="H1803" s="10" t="s">
        <v>36</v>
      </c>
      <c r="I1803" s="0" t="n">
        <v>19</v>
      </c>
      <c r="J1803" s="0" t="n">
        <v>45</v>
      </c>
      <c r="K1803" s="0" t="n">
        <v>166</v>
      </c>
      <c r="L1803" s="0" t="n">
        <v>8</v>
      </c>
      <c r="M1803" s="0" t="n">
        <v>4</v>
      </c>
      <c r="N1803" s="11" t="n">
        <v>0.2</v>
      </c>
      <c r="O1803" s="12" t="n">
        <v>1496.11</v>
      </c>
      <c r="P1803" s="12" t="n">
        <v>2579.5</v>
      </c>
      <c r="Q1803" s="12" t="n">
        <f aca="false">M1803*P1803*(1-N1803)</f>
        <v>8254.4</v>
      </c>
      <c r="R1803" s="12" t="n">
        <f aca="false">M1803*O1803</f>
        <v>5984.44</v>
      </c>
      <c r="S1803" s="12" t="n">
        <f aca="false">Q1803-R1803</f>
        <v>2269.96</v>
      </c>
      <c r="T1803" s="11" t="n">
        <f aca="false">IFERROR(S1803/Q1803,0)</f>
        <v>0.275</v>
      </c>
      <c r="U1803" s="13" t="n">
        <f aca="false">F1803-E1803</f>
        <v>7</v>
      </c>
      <c r="V1803" s="13" t="n">
        <f aca="false">G1803-F1803</f>
        <v>7</v>
      </c>
      <c r="W1803" s="13" t="n">
        <f aca="false">G1803-E1803</f>
        <v>14</v>
      </c>
      <c r="X1803" s="10" t="n">
        <f aca="false">YEAR(E1803)</f>
        <v>2018</v>
      </c>
      <c r="Y1803" s="0" t="str">
        <f aca="false">TEXT(E1803,"yyyy-mm")</f>
        <v>2018-12</v>
      </c>
      <c r="Z1803" s="0" t="str">
        <f aca="false">"Q"&amp;ROUNDUP(MONTH(E1803)/3,0)&amp;"-"&amp;YEAR(E1803)</f>
        <v>Q4-2018</v>
      </c>
    </row>
    <row r="1804" customFormat="false" ht="14.25" hidden="false" customHeight="false" outlineLevel="0" collapsed="false">
      <c r="A1804" s="0" t="s">
        <v>1846</v>
      </c>
      <c r="B1804" s="0" t="s">
        <v>38</v>
      </c>
      <c r="C1804" s="0" t="s">
        <v>58</v>
      </c>
      <c r="D1804" s="9" t="n">
        <v>43400</v>
      </c>
      <c r="E1804" s="9" t="n">
        <v>43463</v>
      </c>
      <c r="F1804" s="9" t="n">
        <v>43477</v>
      </c>
      <c r="G1804" s="9" t="n">
        <v>43487</v>
      </c>
      <c r="H1804" s="10" t="s">
        <v>36</v>
      </c>
      <c r="I1804" s="0" t="n">
        <v>16</v>
      </c>
      <c r="J1804" s="0" t="n">
        <v>34</v>
      </c>
      <c r="K1804" s="0" t="n">
        <v>341</v>
      </c>
      <c r="L1804" s="0" t="n">
        <v>25</v>
      </c>
      <c r="M1804" s="0" t="n">
        <v>3</v>
      </c>
      <c r="N1804" s="11" t="n">
        <v>0.075</v>
      </c>
      <c r="O1804" s="12" t="n">
        <v>656.47</v>
      </c>
      <c r="P1804" s="12" t="n">
        <v>924.6</v>
      </c>
      <c r="Q1804" s="12" t="n">
        <f aca="false">M1804*P1804*(1-N1804)</f>
        <v>2565.765</v>
      </c>
      <c r="R1804" s="12" t="n">
        <f aca="false">M1804*O1804</f>
        <v>1969.41</v>
      </c>
      <c r="S1804" s="12" t="n">
        <f aca="false">Q1804-R1804</f>
        <v>596.355</v>
      </c>
      <c r="T1804" s="11" t="n">
        <f aca="false">IFERROR(S1804/Q1804,0)</f>
        <v>0.232427755464745</v>
      </c>
      <c r="U1804" s="13" t="n">
        <f aca="false">F1804-E1804</f>
        <v>14</v>
      </c>
      <c r="V1804" s="13" t="n">
        <f aca="false">G1804-F1804</f>
        <v>10</v>
      </c>
      <c r="W1804" s="13" t="n">
        <f aca="false">G1804-E1804</f>
        <v>24</v>
      </c>
      <c r="X1804" s="10" t="n">
        <f aca="false">YEAR(E1804)</f>
        <v>2018</v>
      </c>
      <c r="Y1804" s="0" t="str">
        <f aca="false">TEXT(E1804,"yyyy-mm")</f>
        <v>2018-12</v>
      </c>
      <c r="Z1804" s="0" t="str">
        <f aca="false">"Q"&amp;ROUNDUP(MONTH(E1804)/3,0)&amp;"-"&amp;YEAR(E1804)</f>
        <v>Q4-2018</v>
      </c>
    </row>
    <row r="1805" customFormat="false" ht="14.25" hidden="false" customHeight="false" outlineLevel="0" collapsed="false">
      <c r="A1805" s="0" t="s">
        <v>1847</v>
      </c>
      <c r="B1805" s="0" t="s">
        <v>41</v>
      </c>
      <c r="C1805" s="0" t="s">
        <v>39</v>
      </c>
      <c r="D1805" s="9" t="n">
        <v>43300</v>
      </c>
      <c r="E1805" s="9" t="n">
        <v>43463</v>
      </c>
      <c r="F1805" s="9" t="n">
        <v>43486</v>
      </c>
      <c r="G1805" s="9" t="n">
        <v>43490</v>
      </c>
      <c r="H1805" s="10" t="s">
        <v>36</v>
      </c>
      <c r="I1805" s="0" t="n">
        <v>22</v>
      </c>
      <c r="J1805" s="0" t="n">
        <v>33</v>
      </c>
      <c r="K1805" s="0" t="n">
        <v>162</v>
      </c>
      <c r="L1805" s="0" t="n">
        <v>18</v>
      </c>
      <c r="M1805" s="0" t="n">
        <v>3</v>
      </c>
      <c r="N1805" s="11" t="n">
        <v>0.075</v>
      </c>
      <c r="O1805" s="12" t="n">
        <v>2905.25</v>
      </c>
      <c r="P1805" s="12" t="n">
        <v>3979.8</v>
      </c>
      <c r="Q1805" s="12" t="n">
        <f aca="false">M1805*P1805*(1-N1805)</f>
        <v>11043.945</v>
      </c>
      <c r="R1805" s="12" t="n">
        <f aca="false">M1805*O1805</f>
        <v>8715.75</v>
      </c>
      <c r="S1805" s="12" t="n">
        <f aca="false">Q1805-R1805</f>
        <v>2328.195</v>
      </c>
      <c r="T1805" s="11" t="n">
        <f aca="false">IFERROR(S1805/Q1805,0)</f>
        <v>0.210811897379062</v>
      </c>
      <c r="U1805" s="13" t="n">
        <f aca="false">F1805-E1805</f>
        <v>23</v>
      </c>
      <c r="V1805" s="13" t="n">
        <f aca="false">G1805-F1805</f>
        <v>4</v>
      </c>
      <c r="W1805" s="13" t="n">
        <f aca="false">G1805-E1805</f>
        <v>27</v>
      </c>
      <c r="X1805" s="10" t="n">
        <f aca="false">YEAR(E1805)</f>
        <v>2018</v>
      </c>
      <c r="Y1805" s="0" t="str">
        <f aca="false">TEXT(E1805,"yyyy-mm")</f>
        <v>2018-12</v>
      </c>
      <c r="Z1805" s="0" t="str">
        <f aca="false">"Q"&amp;ROUNDUP(MONTH(E1805)/3,0)&amp;"-"&amp;YEAR(E1805)</f>
        <v>Q4-2018</v>
      </c>
    </row>
    <row r="1806" customFormat="false" ht="14.25" hidden="false" customHeight="false" outlineLevel="0" collapsed="false">
      <c r="A1806" s="0" t="s">
        <v>1848</v>
      </c>
      <c r="B1806" s="0" t="s">
        <v>34</v>
      </c>
      <c r="C1806" s="0" t="s">
        <v>46</v>
      </c>
      <c r="D1806" s="9" t="n">
        <v>43400</v>
      </c>
      <c r="E1806" s="9" t="n">
        <v>43463</v>
      </c>
      <c r="F1806" s="9" t="n">
        <v>43484</v>
      </c>
      <c r="G1806" s="9" t="n">
        <v>43490</v>
      </c>
      <c r="H1806" s="10" t="s">
        <v>36</v>
      </c>
      <c r="I1806" s="0" t="n">
        <v>3</v>
      </c>
      <c r="J1806" s="0" t="n">
        <v>43</v>
      </c>
      <c r="K1806" s="0" t="n">
        <v>282</v>
      </c>
      <c r="L1806" s="0" t="n">
        <v>47</v>
      </c>
      <c r="M1806" s="0" t="n">
        <v>4</v>
      </c>
      <c r="N1806" s="11" t="n">
        <v>0.05</v>
      </c>
      <c r="O1806" s="12" t="n">
        <v>2101.12</v>
      </c>
      <c r="P1806" s="12" t="n">
        <v>2626.4</v>
      </c>
      <c r="Q1806" s="12" t="n">
        <f aca="false">M1806*P1806*(1-N1806)</f>
        <v>9980.32</v>
      </c>
      <c r="R1806" s="12" t="n">
        <f aca="false">M1806*O1806</f>
        <v>8404.48</v>
      </c>
      <c r="S1806" s="12" t="n">
        <f aca="false">Q1806-R1806</f>
        <v>1575.84</v>
      </c>
      <c r="T1806" s="11" t="n">
        <f aca="false">IFERROR(S1806/Q1806,0)</f>
        <v>0.157894736842105</v>
      </c>
      <c r="U1806" s="13" t="n">
        <f aca="false">F1806-E1806</f>
        <v>21</v>
      </c>
      <c r="V1806" s="13" t="n">
        <f aca="false">G1806-F1806</f>
        <v>6</v>
      </c>
      <c r="W1806" s="13" t="n">
        <f aca="false">G1806-E1806</f>
        <v>27</v>
      </c>
      <c r="X1806" s="10" t="n">
        <f aca="false">YEAR(E1806)</f>
        <v>2018</v>
      </c>
      <c r="Y1806" s="0" t="str">
        <f aca="false">TEXT(E1806,"yyyy-mm")</f>
        <v>2018-12</v>
      </c>
      <c r="Z1806" s="0" t="str">
        <f aca="false">"Q"&amp;ROUNDUP(MONTH(E1806)/3,0)&amp;"-"&amp;YEAR(E1806)</f>
        <v>Q4-2018</v>
      </c>
    </row>
    <row r="1807" customFormat="false" ht="14.25" hidden="false" customHeight="false" outlineLevel="0" collapsed="false">
      <c r="A1807" s="0" t="s">
        <v>1849</v>
      </c>
      <c r="B1807" s="0" t="s">
        <v>43</v>
      </c>
      <c r="C1807" s="0" t="s">
        <v>48</v>
      </c>
      <c r="D1807" s="9" t="n">
        <v>43400</v>
      </c>
      <c r="E1807" s="9" t="n">
        <v>43463</v>
      </c>
      <c r="F1807" s="9" t="n">
        <v>43479</v>
      </c>
      <c r="G1807" s="9" t="n">
        <v>43480</v>
      </c>
      <c r="H1807" s="10" t="s">
        <v>36</v>
      </c>
      <c r="I1807" s="0" t="n">
        <v>27</v>
      </c>
      <c r="J1807" s="0" t="n">
        <v>17</v>
      </c>
      <c r="K1807" s="0" t="n">
        <v>46</v>
      </c>
      <c r="L1807" s="0" t="n">
        <v>37</v>
      </c>
      <c r="M1807" s="0" t="n">
        <v>3</v>
      </c>
      <c r="N1807" s="11" t="n">
        <v>0.075</v>
      </c>
      <c r="O1807" s="12" t="n">
        <v>1021.55</v>
      </c>
      <c r="P1807" s="12" t="n">
        <v>1293.1</v>
      </c>
      <c r="Q1807" s="12" t="n">
        <f aca="false">M1807*P1807*(1-N1807)</f>
        <v>3588.3525</v>
      </c>
      <c r="R1807" s="12" t="n">
        <f aca="false">M1807*O1807</f>
        <v>3064.65</v>
      </c>
      <c r="S1807" s="12" t="n">
        <f aca="false">Q1807-R1807</f>
        <v>523.7025</v>
      </c>
      <c r="T1807" s="11" t="n">
        <f aca="false">IFERROR(S1807/Q1807,0)</f>
        <v>0.145945109907681</v>
      </c>
      <c r="U1807" s="13" t="n">
        <f aca="false">F1807-E1807</f>
        <v>16</v>
      </c>
      <c r="V1807" s="13" t="n">
        <f aca="false">G1807-F1807</f>
        <v>1</v>
      </c>
      <c r="W1807" s="13" t="n">
        <f aca="false">G1807-E1807</f>
        <v>17</v>
      </c>
      <c r="X1807" s="10" t="n">
        <f aca="false">YEAR(E1807)</f>
        <v>2018</v>
      </c>
      <c r="Y1807" s="0" t="str">
        <f aca="false">TEXT(E1807,"yyyy-mm")</f>
        <v>2018-12</v>
      </c>
      <c r="Z1807" s="0" t="str">
        <f aca="false">"Q"&amp;ROUNDUP(MONTH(E1807)/3,0)&amp;"-"&amp;YEAR(E1807)</f>
        <v>Q4-2018</v>
      </c>
    </row>
    <row r="1808" customFormat="false" ht="14.25" hidden="false" customHeight="false" outlineLevel="0" collapsed="false">
      <c r="A1808" s="0" t="s">
        <v>1850</v>
      </c>
      <c r="B1808" s="0" t="s">
        <v>41</v>
      </c>
      <c r="C1808" s="0" t="s">
        <v>79</v>
      </c>
      <c r="D1808" s="9" t="n">
        <v>43300</v>
      </c>
      <c r="E1808" s="9" t="n">
        <v>43463</v>
      </c>
      <c r="F1808" s="9" t="n">
        <v>43486</v>
      </c>
      <c r="G1808" s="9" t="n">
        <v>43495</v>
      </c>
      <c r="H1808" s="10" t="s">
        <v>36</v>
      </c>
      <c r="I1808" s="0" t="n">
        <v>25</v>
      </c>
      <c r="J1808" s="0" t="n">
        <v>18</v>
      </c>
      <c r="K1808" s="0" t="n">
        <v>86</v>
      </c>
      <c r="L1808" s="0" t="n">
        <v>46</v>
      </c>
      <c r="M1808" s="0" t="n">
        <v>8</v>
      </c>
      <c r="N1808" s="11" t="n">
        <v>0.1</v>
      </c>
      <c r="O1808" s="12" t="n">
        <v>962.46</v>
      </c>
      <c r="P1808" s="12" t="n">
        <v>1132.3</v>
      </c>
      <c r="Q1808" s="12" t="n">
        <f aca="false">M1808*P1808*(1-N1808)</f>
        <v>8152.56</v>
      </c>
      <c r="R1808" s="12" t="n">
        <f aca="false">M1808*O1808</f>
        <v>7699.68</v>
      </c>
      <c r="S1808" s="12" t="n">
        <f aca="false">Q1808-R1808</f>
        <v>452.879999999999</v>
      </c>
      <c r="T1808" s="11" t="n">
        <f aca="false">IFERROR(S1808/Q1808,0)</f>
        <v>0.0555506491212575</v>
      </c>
      <c r="U1808" s="13" t="n">
        <f aca="false">F1808-E1808</f>
        <v>23</v>
      </c>
      <c r="V1808" s="13" t="n">
        <f aca="false">G1808-F1808</f>
        <v>9</v>
      </c>
      <c r="W1808" s="13" t="n">
        <f aca="false">G1808-E1808</f>
        <v>32</v>
      </c>
      <c r="X1808" s="10" t="n">
        <f aca="false">YEAR(E1808)</f>
        <v>2018</v>
      </c>
      <c r="Y1808" s="0" t="str">
        <f aca="false">TEXT(E1808,"yyyy-mm")</f>
        <v>2018-12</v>
      </c>
      <c r="Z1808" s="0" t="str">
        <f aca="false">"Q"&amp;ROUNDUP(MONTH(E1808)/3,0)&amp;"-"&amp;YEAR(E1808)</f>
        <v>Q4-2018</v>
      </c>
    </row>
    <row r="1809" customFormat="false" ht="14.25" hidden="false" customHeight="false" outlineLevel="0" collapsed="false">
      <c r="A1809" s="0" t="s">
        <v>1851</v>
      </c>
      <c r="B1809" s="0" t="s">
        <v>41</v>
      </c>
      <c r="C1809" s="0" t="s">
        <v>46</v>
      </c>
      <c r="D1809" s="9" t="n">
        <v>43400</v>
      </c>
      <c r="E1809" s="9" t="n">
        <v>43463</v>
      </c>
      <c r="F1809" s="9" t="n">
        <v>43482</v>
      </c>
      <c r="G1809" s="9" t="n">
        <v>43483</v>
      </c>
      <c r="H1809" s="10" t="s">
        <v>36</v>
      </c>
      <c r="I1809" s="0" t="n">
        <v>22</v>
      </c>
      <c r="J1809" s="0" t="n">
        <v>44</v>
      </c>
      <c r="K1809" s="0" t="n">
        <v>295</v>
      </c>
      <c r="L1809" s="0" t="n">
        <v>21</v>
      </c>
      <c r="M1809" s="0" t="n">
        <v>2</v>
      </c>
      <c r="N1809" s="11" t="n">
        <v>0.1</v>
      </c>
      <c r="O1809" s="12" t="n">
        <v>321.6</v>
      </c>
      <c r="P1809" s="12" t="n">
        <v>670</v>
      </c>
      <c r="Q1809" s="12" t="n">
        <f aca="false">M1809*P1809*(1-N1809)</f>
        <v>1206</v>
      </c>
      <c r="R1809" s="12" t="n">
        <f aca="false">M1809*O1809</f>
        <v>643.2</v>
      </c>
      <c r="S1809" s="12" t="n">
        <f aca="false">Q1809-R1809</f>
        <v>562.8</v>
      </c>
      <c r="T1809" s="11" t="n">
        <f aca="false">IFERROR(S1809/Q1809,0)</f>
        <v>0.466666666666667</v>
      </c>
      <c r="U1809" s="13" t="n">
        <f aca="false">F1809-E1809</f>
        <v>19</v>
      </c>
      <c r="V1809" s="13" t="n">
        <f aca="false">G1809-F1809</f>
        <v>1</v>
      </c>
      <c r="W1809" s="13" t="n">
        <f aca="false">G1809-E1809</f>
        <v>20</v>
      </c>
      <c r="X1809" s="10" t="n">
        <f aca="false">YEAR(E1809)</f>
        <v>2018</v>
      </c>
      <c r="Y1809" s="0" t="str">
        <f aca="false">TEXT(E1809,"yyyy-mm")</f>
        <v>2018-12</v>
      </c>
      <c r="Z1809" s="0" t="str">
        <f aca="false">"Q"&amp;ROUNDUP(MONTH(E1809)/3,0)&amp;"-"&amp;YEAR(E1809)</f>
        <v>Q4-2018</v>
      </c>
    </row>
    <row r="1810" customFormat="false" ht="14.25" hidden="false" customHeight="false" outlineLevel="0" collapsed="false">
      <c r="A1810" s="0" t="s">
        <v>1852</v>
      </c>
      <c r="B1810" s="0" t="s">
        <v>34</v>
      </c>
      <c r="C1810" s="0" t="s">
        <v>48</v>
      </c>
      <c r="D1810" s="9" t="n">
        <v>43300</v>
      </c>
      <c r="E1810" s="9" t="n">
        <v>43464</v>
      </c>
      <c r="F1810" s="9" t="n">
        <v>43479</v>
      </c>
      <c r="G1810" s="9" t="n">
        <v>43488</v>
      </c>
      <c r="H1810" s="10" t="s">
        <v>36</v>
      </c>
      <c r="I1810" s="0" t="n">
        <v>11</v>
      </c>
      <c r="J1810" s="0" t="n">
        <v>42</v>
      </c>
      <c r="K1810" s="0" t="n">
        <v>30</v>
      </c>
      <c r="L1810" s="0" t="n">
        <v>43</v>
      </c>
      <c r="M1810" s="0" t="n">
        <v>7</v>
      </c>
      <c r="N1810" s="11" t="n">
        <v>0.1</v>
      </c>
      <c r="O1810" s="12" t="n">
        <v>4708.22</v>
      </c>
      <c r="P1810" s="12" t="n">
        <v>6539.2</v>
      </c>
      <c r="Q1810" s="12" t="n">
        <f aca="false">M1810*P1810*(1-N1810)</f>
        <v>41196.96</v>
      </c>
      <c r="R1810" s="12" t="n">
        <f aca="false">M1810*O1810</f>
        <v>32957.54</v>
      </c>
      <c r="S1810" s="12" t="n">
        <f aca="false">Q1810-R1810</f>
        <v>8239.42</v>
      </c>
      <c r="T1810" s="11" t="n">
        <f aca="false">IFERROR(S1810/Q1810,0)</f>
        <v>0.2000006796618</v>
      </c>
      <c r="U1810" s="13" t="n">
        <f aca="false">F1810-E1810</f>
        <v>15</v>
      </c>
      <c r="V1810" s="13" t="n">
        <f aca="false">G1810-F1810</f>
        <v>9</v>
      </c>
      <c r="W1810" s="13" t="n">
        <f aca="false">G1810-E1810</f>
        <v>24</v>
      </c>
      <c r="X1810" s="10" t="n">
        <f aca="false">YEAR(E1810)</f>
        <v>2018</v>
      </c>
      <c r="Y1810" s="0" t="str">
        <f aca="false">TEXT(E1810,"yyyy-mm")</f>
        <v>2018-12</v>
      </c>
      <c r="Z1810" s="0" t="str">
        <f aca="false">"Q"&amp;ROUNDUP(MONTH(E1810)/3,0)&amp;"-"&amp;YEAR(E1810)</f>
        <v>Q4-2018</v>
      </c>
    </row>
    <row r="1811" customFormat="false" ht="14.25" hidden="false" customHeight="false" outlineLevel="0" collapsed="false">
      <c r="A1811" s="0" t="s">
        <v>1853</v>
      </c>
      <c r="B1811" s="0" t="s">
        <v>34</v>
      </c>
      <c r="C1811" s="0" t="s">
        <v>79</v>
      </c>
      <c r="D1811" s="9" t="n">
        <v>43400</v>
      </c>
      <c r="E1811" s="9" t="n">
        <v>43464</v>
      </c>
      <c r="F1811" s="9" t="n">
        <v>43470</v>
      </c>
      <c r="G1811" s="9" t="n">
        <v>43476</v>
      </c>
      <c r="H1811" s="10" t="s">
        <v>36</v>
      </c>
      <c r="I1811" s="0" t="n">
        <v>8</v>
      </c>
      <c r="J1811" s="0" t="n">
        <v>42</v>
      </c>
      <c r="K1811" s="0" t="n">
        <v>83</v>
      </c>
      <c r="L1811" s="0" t="n">
        <v>4</v>
      </c>
      <c r="M1811" s="0" t="n">
        <v>1</v>
      </c>
      <c r="N1811" s="11" t="n">
        <v>0.1</v>
      </c>
      <c r="O1811" s="12" t="n">
        <v>2637.52</v>
      </c>
      <c r="P1811" s="12" t="n">
        <v>3256.2</v>
      </c>
      <c r="Q1811" s="12" t="n">
        <f aca="false">M1811*P1811*(1-N1811)</f>
        <v>2930.58</v>
      </c>
      <c r="R1811" s="12" t="n">
        <f aca="false">M1811*O1811</f>
        <v>2637.52</v>
      </c>
      <c r="S1811" s="12" t="n">
        <f aca="false">Q1811-R1811</f>
        <v>293.06</v>
      </c>
      <c r="T1811" s="11" t="n">
        <f aca="false">IFERROR(S1811/Q1811,0)</f>
        <v>0.100000682458762</v>
      </c>
      <c r="U1811" s="13" t="n">
        <f aca="false">F1811-E1811</f>
        <v>6</v>
      </c>
      <c r="V1811" s="13" t="n">
        <f aca="false">G1811-F1811</f>
        <v>6</v>
      </c>
      <c r="W1811" s="13" t="n">
        <f aca="false">G1811-E1811</f>
        <v>12</v>
      </c>
      <c r="X1811" s="10" t="n">
        <f aca="false">YEAR(E1811)</f>
        <v>2018</v>
      </c>
      <c r="Y1811" s="0" t="str">
        <f aca="false">TEXT(E1811,"yyyy-mm")</f>
        <v>2018-12</v>
      </c>
      <c r="Z1811" s="0" t="str">
        <f aca="false">"Q"&amp;ROUNDUP(MONTH(E1811)/3,0)&amp;"-"&amp;YEAR(E1811)</f>
        <v>Q4-2018</v>
      </c>
    </row>
    <row r="1812" customFormat="false" ht="14.25" hidden="false" customHeight="false" outlineLevel="0" collapsed="false">
      <c r="A1812" s="0" t="s">
        <v>1854</v>
      </c>
      <c r="B1812" s="0" t="s">
        <v>38</v>
      </c>
      <c r="C1812" s="0" t="s">
        <v>48</v>
      </c>
      <c r="D1812" s="9" t="n">
        <v>43300</v>
      </c>
      <c r="E1812" s="9" t="n">
        <v>43464</v>
      </c>
      <c r="F1812" s="9" t="n">
        <v>43478</v>
      </c>
      <c r="G1812" s="9" t="n">
        <v>43481</v>
      </c>
      <c r="H1812" s="10" t="s">
        <v>36</v>
      </c>
      <c r="I1812" s="0" t="n">
        <v>13</v>
      </c>
      <c r="J1812" s="0" t="n">
        <v>43</v>
      </c>
      <c r="K1812" s="0" t="n">
        <v>19</v>
      </c>
      <c r="L1812" s="0" t="n">
        <v>15</v>
      </c>
      <c r="M1812" s="0" t="n">
        <v>1</v>
      </c>
      <c r="N1812" s="11" t="n">
        <v>0.1</v>
      </c>
      <c r="O1812" s="12" t="n">
        <v>1625.09</v>
      </c>
      <c r="P1812" s="12" t="n">
        <v>2579.5</v>
      </c>
      <c r="Q1812" s="12" t="n">
        <f aca="false">M1812*P1812*(1-N1812)</f>
        <v>2321.55</v>
      </c>
      <c r="R1812" s="12" t="n">
        <f aca="false">M1812*O1812</f>
        <v>1625.09</v>
      </c>
      <c r="S1812" s="12" t="n">
        <f aca="false">Q1812-R1812</f>
        <v>696.46</v>
      </c>
      <c r="T1812" s="11" t="n">
        <f aca="false">IFERROR(S1812/Q1812,0)</f>
        <v>0.299997846266503</v>
      </c>
      <c r="U1812" s="13" t="n">
        <f aca="false">F1812-E1812</f>
        <v>14</v>
      </c>
      <c r="V1812" s="13" t="n">
        <f aca="false">G1812-F1812</f>
        <v>3</v>
      </c>
      <c r="W1812" s="13" t="n">
        <f aca="false">G1812-E1812</f>
        <v>17</v>
      </c>
      <c r="X1812" s="10" t="n">
        <f aca="false">YEAR(E1812)</f>
        <v>2018</v>
      </c>
      <c r="Y1812" s="0" t="str">
        <f aca="false">TEXT(E1812,"yyyy-mm")</f>
        <v>2018-12</v>
      </c>
      <c r="Z1812" s="0" t="str">
        <f aca="false">"Q"&amp;ROUNDUP(MONTH(E1812)/3,0)&amp;"-"&amp;YEAR(E1812)</f>
        <v>Q4-2018</v>
      </c>
    </row>
    <row r="1813" customFormat="false" ht="14.25" hidden="false" customHeight="false" outlineLevel="0" collapsed="false">
      <c r="A1813" s="0" t="s">
        <v>1855</v>
      </c>
      <c r="B1813" s="0" t="s">
        <v>38</v>
      </c>
      <c r="C1813" s="0" t="s">
        <v>79</v>
      </c>
      <c r="D1813" s="9" t="n">
        <v>43300</v>
      </c>
      <c r="E1813" s="9" t="n">
        <v>43464</v>
      </c>
      <c r="F1813" s="9" t="n">
        <v>43478</v>
      </c>
      <c r="G1813" s="9" t="n">
        <v>43479</v>
      </c>
      <c r="H1813" s="10" t="s">
        <v>36</v>
      </c>
      <c r="I1813" s="0" t="n">
        <v>20</v>
      </c>
      <c r="J1813" s="0" t="n">
        <v>36</v>
      </c>
      <c r="K1813" s="0" t="n">
        <v>87</v>
      </c>
      <c r="L1813" s="0" t="n">
        <v>5</v>
      </c>
      <c r="M1813" s="0" t="n">
        <v>8</v>
      </c>
      <c r="N1813" s="11" t="n">
        <v>0.05</v>
      </c>
      <c r="O1813" s="12" t="n">
        <v>2966.43</v>
      </c>
      <c r="P1813" s="12" t="n">
        <v>3852.5</v>
      </c>
      <c r="Q1813" s="12" t="n">
        <f aca="false">M1813*P1813*(1-N1813)</f>
        <v>29279</v>
      </c>
      <c r="R1813" s="12" t="n">
        <f aca="false">M1813*O1813</f>
        <v>23731.44</v>
      </c>
      <c r="S1813" s="12" t="n">
        <f aca="false">Q1813-R1813</f>
        <v>5547.56</v>
      </c>
      <c r="T1813" s="11" t="n">
        <f aca="false">IFERROR(S1813/Q1813,0)</f>
        <v>0.189472318043649</v>
      </c>
      <c r="U1813" s="13" t="n">
        <f aca="false">F1813-E1813</f>
        <v>14</v>
      </c>
      <c r="V1813" s="13" t="n">
        <f aca="false">G1813-F1813</f>
        <v>1</v>
      </c>
      <c r="W1813" s="13" t="n">
        <f aca="false">G1813-E1813</f>
        <v>15</v>
      </c>
      <c r="X1813" s="10" t="n">
        <f aca="false">YEAR(E1813)</f>
        <v>2018</v>
      </c>
      <c r="Y1813" s="0" t="str">
        <f aca="false">TEXT(E1813,"yyyy-mm")</f>
        <v>2018-12</v>
      </c>
      <c r="Z1813" s="0" t="str">
        <f aca="false">"Q"&amp;ROUNDUP(MONTH(E1813)/3,0)&amp;"-"&amp;YEAR(E1813)</f>
        <v>Q4-2018</v>
      </c>
    </row>
    <row r="1814" customFormat="false" ht="14.25" hidden="false" customHeight="false" outlineLevel="0" collapsed="false">
      <c r="A1814" s="0" t="s">
        <v>1856</v>
      </c>
      <c r="B1814" s="0" t="s">
        <v>43</v>
      </c>
      <c r="C1814" s="0" t="s">
        <v>39</v>
      </c>
      <c r="D1814" s="9" t="n">
        <v>43300</v>
      </c>
      <c r="E1814" s="9" t="n">
        <v>43464</v>
      </c>
      <c r="F1814" s="9" t="n">
        <v>43480</v>
      </c>
      <c r="G1814" s="9" t="n">
        <v>43485</v>
      </c>
      <c r="H1814" s="10" t="s">
        <v>36</v>
      </c>
      <c r="I1814" s="0" t="n">
        <v>27</v>
      </c>
      <c r="J1814" s="0" t="n">
        <v>26</v>
      </c>
      <c r="K1814" s="0" t="n">
        <v>145</v>
      </c>
      <c r="L1814" s="0" t="n">
        <v>11</v>
      </c>
      <c r="M1814" s="0" t="n">
        <v>8</v>
      </c>
      <c r="N1814" s="11" t="n">
        <v>0.15</v>
      </c>
      <c r="O1814" s="12" t="n">
        <v>527.02</v>
      </c>
      <c r="P1814" s="12" t="n">
        <v>924.6</v>
      </c>
      <c r="Q1814" s="12" t="n">
        <f aca="false">M1814*P1814*(1-N1814)</f>
        <v>6287.28</v>
      </c>
      <c r="R1814" s="12" t="n">
        <f aca="false">M1814*O1814</f>
        <v>4216.16</v>
      </c>
      <c r="S1814" s="12" t="n">
        <f aca="false">Q1814-R1814</f>
        <v>2071.12</v>
      </c>
      <c r="T1814" s="11" t="n">
        <f aca="false">IFERROR(S1814/Q1814,0)</f>
        <v>0.329414309526536</v>
      </c>
      <c r="U1814" s="13" t="n">
        <f aca="false">F1814-E1814</f>
        <v>16</v>
      </c>
      <c r="V1814" s="13" t="n">
        <f aca="false">G1814-F1814</f>
        <v>5</v>
      </c>
      <c r="W1814" s="13" t="n">
        <f aca="false">G1814-E1814</f>
        <v>21</v>
      </c>
      <c r="X1814" s="10" t="n">
        <f aca="false">YEAR(E1814)</f>
        <v>2018</v>
      </c>
      <c r="Y1814" s="0" t="str">
        <f aca="false">TEXT(E1814,"yyyy-mm")</f>
        <v>2018-12</v>
      </c>
      <c r="Z1814" s="0" t="str">
        <f aca="false">"Q"&amp;ROUNDUP(MONTH(E1814)/3,0)&amp;"-"&amp;YEAR(E1814)</f>
        <v>Q4-2018</v>
      </c>
    </row>
    <row r="1815" customFormat="false" ht="14.25" hidden="false" customHeight="false" outlineLevel="0" collapsed="false">
      <c r="A1815" s="0" t="s">
        <v>1857</v>
      </c>
      <c r="B1815" s="0" t="s">
        <v>43</v>
      </c>
      <c r="C1815" s="0" t="s">
        <v>35</v>
      </c>
      <c r="D1815" s="9" t="n">
        <v>43400</v>
      </c>
      <c r="E1815" s="9" t="n">
        <v>43464</v>
      </c>
      <c r="F1815" s="9" t="n">
        <v>43485</v>
      </c>
      <c r="G1815" s="9" t="n">
        <v>43489</v>
      </c>
      <c r="H1815" s="10" t="s">
        <v>36</v>
      </c>
      <c r="I1815" s="0" t="n">
        <v>26</v>
      </c>
      <c r="J1815" s="0" t="n">
        <v>20</v>
      </c>
      <c r="K1815" s="0" t="n">
        <v>260</v>
      </c>
      <c r="L1815" s="0" t="n">
        <v>27</v>
      </c>
      <c r="M1815" s="0" t="n">
        <v>3</v>
      </c>
      <c r="N1815" s="11" t="n">
        <v>0.05</v>
      </c>
      <c r="O1815" s="12" t="n">
        <v>2421.78</v>
      </c>
      <c r="P1815" s="12" t="n">
        <v>3906.1</v>
      </c>
      <c r="Q1815" s="12" t="n">
        <f aca="false">M1815*P1815*(1-N1815)</f>
        <v>11132.385</v>
      </c>
      <c r="R1815" s="12" t="n">
        <f aca="false">M1815*O1815</f>
        <v>7265.34</v>
      </c>
      <c r="S1815" s="12" t="n">
        <f aca="false">Q1815-R1815</f>
        <v>3867.045</v>
      </c>
      <c r="T1815" s="11" t="n">
        <f aca="false">IFERROR(S1815/Q1815,0)</f>
        <v>0.347368960020696</v>
      </c>
      <c r="U1815" s="13" t="n">
        <f aca="false">F1815-E1815</f>
        <v>21</v>
      </c>
      <c r="V1815" s="13" t="n">
        <f aca="false">G1815-F1815</f>
        <v>4</v>
      </c>
      <c r="W1815" s="13" t="n">
        <f aca="false">G1815-E1815</f>
        <v>25</v>
      </c>
      <c r="X1815" s="10" t="n">
        <f aca="false">YEAR(E1815)</f>
        <v>2018</v>
      </c>
      <c r="Y1815" s="0" t="str">
        <f aca="false">TEXT(E1815,"yyyy-mm")</f>
        <v>2018-12</v>
      </c>
      <c r="Z1815" s="0" t="str">
        <f aca="false">"Q"&amp;ROUNDUP(MONTH(E1815)/3,0)&amp;"-"&amp;YEAR(E1815)</f>
        <v>Q4-2018</v>
      </c>
    </row>
    <row r="1816" customFormat="false" ht="14.25" hidden="false" customHeight="false" outlineLevel="0" collapsed="false">
      <c r="A1816" s="0" t="s">
        <v>1858</v>
      </c>
      <c r="B1816" s="0" t="s">
        <v>41</v>
      </c>
      <c r="C1816" s="0" t="s">
        <v>35</v>
      </c>
      <c r="D1816" s="9" t="n">
        <v>43400</v>
      </c>
      <c r="E1816" s="9" t="n">
        <v>43464</v>
      </c>
      <c r="F1816" s="9" t="n">
        <v>43475</v>
      </c>
      <c r="G1816" s="9" t="n">
        <v>43478</v>
      </c>
      <c r="H1816" s="10" t="s">
        <v>36</v>
      </c>
      <c r="I1816" s="0" t="n">
        <v>23</v>
      </c>
      <c r="J1816" s="0" t="n">
        <v>33</v>
      </c>
      <c r="K1816" s="0" t="n">
        <v>218</v>
      </c>
      <c r="L1816" s="0" t="n">
        <v>35</v>
      </c>
      <c r="M1816" s="0" t="n">
        <v>1</v>
      </c>
      <c r="N1816" s="11" t="n">
        <v>0.1</v>
      </c>
      <c r="O1816" s="12" t="n">
        <v>129.85</v>
      </c>
      <c r="P1816" s="12" t="n">
        <v>254.6</v>
      </c>
      <c r="Q1816" s="12" t="n">
        <f aca="false">M1816*P1816*(1-N1816)</f>
        <v>229.14</v>
      </c>
      <c r="R1816" s="12" t="n">
        <f aca="false">M1816*O1816</f>
        <v>129.85</v>
      </c>
      <c r="S1816" s="12" t="n">
        <f aca="false">Q1816-R1816</f>
        <v>99.29</v>
      </c>
      <c r="T1816" s="11" t="n">
        <f aca="false">IFERROR(S1816/Q1816,0)</f>
        <v>0.433315876756568</v>
      </c>
      <c r="U1816" s="13" t="n">
        <f aca="false">F1816-E1816</f>
        <v>11</v>
      </c>
      <c r="V1816" s="13" t="n">
        <f aca="false">G1816-F1816</f>
        <v>3</v>
      </c>
      <c r="W1816" s="13" t="n">
        <f aca="false">G1816-E1816</f>
        <v>14</v>
      </c>
      <c r="X1816" s="10" t="n">
        <f aca="false">YEAR(E1816)</f>
        <v>2018</v>
      </c>
      <c r="Y1816" s="0" t="str">
        <f aca="false">TEXT(E1816,"yyyy-mm")</f>
        <v>2018-12</v>
      </c>
      <c r="Z1816" s="0" t="str">
        <f aca="false">"Q"&amp;ROUNDUP(MONTH(E1816)/3,0)&amp;"-"&amp;YEAR(E1816)</f>
        <v>Q4-2018</v>
      </c>
    </row>
    <row r="1817" customFormat="false" ht="14.25" hidden="false" customHeight="false" outlineLevel="0" collapsed="false">
      <c r="A1817" s="0" t="s">
        <v>1859</v>
      </c>
      <c r="B1817" s="0" t="s">
        <v>43</v>
      </c>
      <c r="C1817" s="0" t="s">
        <v>58</v>
      </c>
      <c r="D1817" s="9" t="n">
        <v>43400</v>
      </c>
      <c r="E1817" s="9" t="n">
        <v>43464</v>
      </c>
      <c r="F1817" s="9" t="n">
        <v>43488</v>
      </c>
      <c r="G1817" s="9" t="n">
        <v>43492</v>
      </c>
      <c r="H1817" s="10" t="s">
        <v>36</v>
      </c>
      <c r="I1817" s="0" t="n">
        <v>28</v>
      </c>
      <c r="J1817" s="0" t="n">
        <v>6</v>
      </c>
      <c r="K1817" s="0" t="n">
        <v>330</v>
      </c>
      <c r="L1817" s="0" t="n">
        <v>15</v>
      </c>
      <c r="M1817" s="0" t="n">
        <v>2</v>
      </c>
      <c r="N1817" s="11" t="n">
        <v>0.075</v>
      </c>
      <c r="O1817" s="12" t="n">
        <v>589.6</v>
      </c>
      <c r="P1817" s="12" t="n">
        <v>1072</v>
      </c>
      <c r="Q1817" s="12" t="n">
        <f aca="false">M1817*P1817*(1-N1817)</f>
        <v>1983.2</v>
      </c>
      <c r="R1817" s="12" t="n">
        <f aca="false">M1817*O1817</f>
        <v>1179.2</v>
      </c>
      <c r="S1817" s="12" t="n">
        <f aca="false">Q1817-R1817</f>
        <v>804</v>
      </c>
      <c r="T1817" s="11" t="n">
        <f aca="false">IFERROR(S1817/Q1817,0)</f>
        <v>0.405405405405405</v>
      </c>
      <c r="U1817" s="13" t="n">
        <f aca="false">F1817-E1817</f>
        <v>24</v>
      </c>
      <c r="V1817" s="13" t="n">
        <f aca="false">G1817-F1817</f>
        <v>4</v>
      </c>
      <c r="W1817" s="13" t="n">
        <f aca="false">G1817-E1817</f>
        <v>28</v>
      </c>
      <c r="X1817" s="10" t="n">
        <f aca="false">YEAR(E1817)</f>
        <v>2018</v>
      </c>
      <c r="Y1817" s="0" t="str">
        <f aca="false">TEXT(E1817,"yyyy-mm")</f>
        <v>2018-12</v>
      </c>
      <c r="Z1817" s="0" t="str">
        <f aca="false">"Q"&amp;ROUNDUP(MONTH(E1817)/3,0)&amp;"-"&amp;YEAR(E1817)</f>
        <v>Q4-2018</v>
      </c>
    </row>
    <row r="1818" customFormat="false" ht="14.25" hidden="false" customHeight="false" outlineLevel="0" collapsed="false">
      <c r="A1818" s="0" t="s">
        <v>1860</v>
      </c>
      <c r="B1818" s="0" t="s">
        <v>34</v>
      </c>
      <c r="C1818" s="0" t="s">
        <v>46</v>
      </c>
      <c r="D1818" s="9" t="n">
        <v>43400</v>
      </c>
      <c r="E1818" s="9" t="n">
        <v>43464</v>
      </c>
      <c r="F1818" s="9" t="n">
        <v>43480</v>
      </c>
      <c r="G1818" s="9" t="n">
        <v>43483</v>
      </c>
      <c r="H1818" s="10" t="s">
        <v>36</v>
      </c>
      <c r="I1818" s="0" t="n">
        <v>5</v>
      </c>
      <c r="J1818" s="0" t="n">
        <v>12</v>
      </c>
      <c r="K1818" s="0" t="n">
        <v>291</v>
      </c>
      <c r="L1818" s="0" t="n">
        <v>16</v>
      </c>
      <c r="M1818" s="0" t="n">
        <v>2</v>
      </c>
      <c r="N1818" s="11" t="n">
        <v>0.15</v>
      </c>
      <c r="O1818" s="12" t="n">
        <v>1061.28</v>
      </c>
      <c r="P1818" s="12" t="n">
        <v>2653.2</v>
      </c>
      <c r="Q1818" s="12" t="n">
        <f aca="false">M1818*P1818*(1-N1818)</f>
        <v>4510.44</v>
      </c>
      <c r="R1818" s="12" t="n">
        <f aca="false">M1818*O1818</f>
        <v>2122.56</v>
      </c>
      <c r="S1818" s="12" t="n">
        <f aca="false">Q1818-R1818</f>
        <v>2387.88</v>
      </c>
      <c r="T1818" s="11" t="n">
        <f aca="false">IFERROR(S1818/Q1818,0)</f>
        <v>0.529411764705882</v>
      </c>
      <c r="U1818" s="13" t="n">
        <f aca="false">F1818-E1818</f>
        <v>16</v>
      </c>
      <c r="V1818" s="13" t="n">
        <f aca="false">G1818-F1818</f>
        <v>3</v>
      </c>
      <c r="W1818" s="13" t="n">
        <f aca="false">G1818-E1818</f>
        <v>19</v>
      </c>
      <c r="X1818" s="10" t="n">
        <f aca="false">YEAR(E1818)</f>
        <v>2018</v>
      </c>
      <c r="Y1818" s="0" t="str">
        <f aca="false">TEXT(E1818,"yyyy-mm")</f>
        <v>2018-12</v>
      </c>
      <c r="Z1818" s="0" t="str">
        <f aca="false">"Q"&amp;ROUNDUP(MONTH(E1818)/3,0)&amp;"-"&amp;YEAR(E1818)</f>
        <v>Q4-2018</v>
      </c>
    </row>
    <row r="1819" customFormat="false" ht="14.25" hidden="false" customHeight="false" outlineLevel="0" collapsed="false">
      <c r="A1819" s="0" t="s">
        <v>1861</v>
      </c>
      <c r="B1819" s="0" t="s">
        <v>34</v>
      </c>
      <c r="C1819" s="0" t="s">
        <v>35</v>
      </c>
      <c r="D1819" s="9" t="n">
        <v>43400</v>
      </c>
      <c r="E1819" s="9" t="n">
        <v>43464</v>
      </c>
      <c r="F1819" s="9" t="n">
        <v>43471</v>
      </c>
      <c r="G1819" s="9" t="n">
        <v>43474</v>
      </c>
      <c r="H1819" s="10" t="s">
        <v>36</v>
      </c>
      <c r="I1819" s="0" t="n">
        <v>5</v>
      </c>
      <c r="J1819" s="0" t="n">
        <v>39</v>
      </c>
      <c r="K1819" s="0" t="n">
        <v>232</v>
      </c>
      <c r="L1819" s="0" t="n">
        <v>9</v>
      </c>
      <c r="M1819" s="0" t="n">
        <v>6</v>
      </c>
      <c r="N1819" s="11" t="n">
        <v>0.075</v>
      </c>
      <c r="O1819" s="12" t="n">
        <v>1817.84</v>
      </c>
      <c r="P1819" s="12" t="n">
        <v>3564.4</v>
      </c>
      <c r="Q1819" s="12" t="n">
        <f aca="false">M1819*P1819*(1-N1819)</f>
        <v>19782.42</v>
      </c>
      <c r="R1819" s="12" t="n">
        <f aca="false">M1819*O1819</f>
        <v>10907.04</v>
      </c>
      <c r="S1819" s="12" t="n">
        <f aca="false">Q1819-R1819</f>
        <v>8875.38</v>
      </c>
      <c r="T1819" s="11" t="n">
        <f aca="false">IFERROR(S1819/Q1819,0)</f>
        <v>0.448649861847034</v>
      </c>
      <c r="U1819" s="13" t="n">
        <f aca="false">F1819-E1819</f>
        <v>7</v>
      </c>
      <c r="V1819" s="13" t="n">
        <f aca="false">G1819-F1819</f>
        <v>3</v>
      </c>
      <c r="W1819" s="13" t="n">
        <f aca="false">G1819-E1819</f>
        <v>10</v>
      </c>
      <c r="X1819" s="10" t="n">
        <f aca="false">YEAR(E1819)</f>
        <v>2018</v>
      </c>
      <c r="Y1819" s="0" t="str">
        <f aca="false">TEXT(E1819,"yyyy-mm")</f>
        <v>2018-12</v>
      </c>
      <c r="Z1819" s="0" t="str">
        <f aca="false">"Q"&amp;ROUNDUP(MONTH(E1819)/3,0)&amp;"-"&amp;YEAR(E1819)</f>
        <v>Q4-2018</v>
      </c>
    </row>
    <row r="1820" customFormat="false" ht="14.25" hidden="false" customHeight="false" outlineLevel="0" collapsed="false">
      <c r="A1820" s="0" t="s">
        <v>1862</v>
      </c>
      <c r="B1820" s="0" t="s">
        <v>34</v>
      </c>
      <c r="C1820" s="0" t="s">
        <v>46</v>
      </c>
      <c r="D1820" s="9" t="n">
        <v>43400</v>
      </c>
      <c r="E1820" s="9" t="n">
        <v>43464</v>
      </c>
      <c r="F1820" s="9" t="n">
        <v>43469</v>
      </c>
      <c r="G1820" s="9" t="n">
        <v>43473</v>
      </c>
      <c r="H1820" s="10" t="s">
        <v>36</v>
      </c>
      <c r="I1820" s="0" t="n">
        <v>10</v>
      </c>
      <c r="J1820" s="0" t="n">
        <v>4</v>
      </c>
      <c r="K1820" s="0" t="n">
        <v>271</v>
      </c>
      <c r="L1820" s="0" t="n">
        <v>17</v>
      </c>
      <c r="M1820" s="0" t="n">
        <v>8</v>
      </c>
      <c r="N1820" s="11" t="n">
        <v>0.4</v>
      </c>
      <c r="O1820" s="12" t="n">
        <v>517.78</v>
      </c>
      <c r="P1820" s="12" t="n">
        <v>1078.7</v>
      </c>
      <c r="Q1820" s="12" t="n">
        <f aca="false">M1820*P1820*(1-N1820)</f>
        <v>5177.76</v>
      </c>
      <c r="R1820" s="12" t="n">
        <f aca="false">M1820*O1820</f>
        <v>4142.24</v>
      </c>
      <c r="S1820" s="12" t="n">
        <f aca="false">Q1820-R1820</f>
        <v>1035.52</v>
      </c>
      <c r="T1820" s="11" t="n">
        <f aca="false">IFERROR(S1820/Q1820,0)</f>
        <v>0.19999381972127</v>
      </c>
      <c r="U1820" s="13" t="n">
        <f aca="false">F1820-E1820</f>
        <v>5</v>
      </c>
      <c r="V1820" s="13" t="n">
        <f aca="false">G1820-F1820</f>
        <v>4</v>
      </c>
      <c r="W1820" s="13" t="n">
        <f aca="false">G1820-E1820</f>
        <v>9</v>
      </c>
      <c r="X1820" s="10" t="n">
        <f aca="false">YEAR(E1820)</f>
        <v>2018</v>
      </c>
      <c r="Y1820" s="0" t="str">
        <f aca="false">TEXT(E1820,"yyyy-mm")</f>
        <v>2018-12</v>
      </c>
      <c r="Z1820" s="0" t="str">
        <f aca="false">"Q"&amp;ROUNDUP(MONTH(E1820)/3,0)&amp;"-"&amp;YEAR(E1820)</f>
        <v>Q4-2018</v>
      </c>
    </row>
    <row r="1821" customFormat="false" ht="14.25" hidden="false" customHeight="false" outlineLevel="0" collapsed="false">
      <c r="A1821" s="0" t="s">
        <v>1863</v>
      </c>
      <c r="B1821" s="0" t="s">
        <v>38</v>
      </c>
      <c r="C1821" s="0" t="s">
        <v>58</v>
      </c>
      <c r="D1821" s="9" t="n">
        <v>43300</v>
      </c>
      <c r="E1821" s="9" t="n">
        <v>43464</v>
      </c>
      <c r="F1821" s="9" t="n">
        <v>43469</v>
      </c>
      <c r="G1821" s="9" t="n">
        <v>43470</v>
      </c>
      <c r="H1821" s="10" t="s">
        <v>36</v>
      </c>
      <c r="I1821" s="0" t="n">
        <v>17</v>
      </c>
      <c r="J1821" s="0" t="n">
        <v>19</v>
      </c>
      <c r="K1821" s="0" t="n">
        <v>358</v>
      </c>
      <c r="L1821" s="0" t="n">
        <v>15</v>
      </c>
      <c r="M1821" s="0" t="n">
        <v>4</v>
      </c>
      <c r="N1821" s="11" t="n">
        <v>0.05</v>
      </c>
      <c r="O1821" s="12" t="n">
        <v>3112.15</v>
      </c>
      <c r="P1821" s="12" t="n">
        <v>6224.3</v>
      </c>
      <c r="Q1821" s="12" t="n">
        <f aca="false">M1821*P1821*(1-N1821)</f>
        <v>23652.34</v>
      </c>
      <c r="R1821" s="12" t="n">
        <f aca="false">M1821*O1821</f>
        <v>12448.6</v>
      </c>
      <c r="S1821" s="12" t="n">
        <f aca="false">Q1821-R1821</f>
        <v>11203.74</v>
      </c>
      <c r="T1821" s="11" t="n">
        <f aca="false">IFERROR(S1821/Q1821,0)</f>
        <v>0.473684210526316</v>
      </c>
      <c r="U1821" s="13" t="n">
        <f aca="false">F1821-E1821</f>
        <v>5</v>
      </c>
      <c r="V1821" s="13" t="n">
        <f aca="false">G1821-F1821</f>
        <v>1</v>
      </c>
      <c r="W1821" s="13" t="n">
        <f aca="false">G1821-E1821</f>
        <v>6</v>
      </c>
      <c r="X1821" s="10" t="n">
        <f aca="false">YEAR(E1821)</f>
        <v>2018</v>
      </c>
      <c r="Y1821" s="0" t="str">
        <f aca="false">TEXT(E1821,"yyyy-mm")</f>
        <v>2018-12</v>
      </c>
      <c r="Z1821" s="0" t="str">
        <f aca="false">"Q"&amp;ROUNDUP(MONTH(E1821)/3,0)&amp;"-"&amp;YEAR(E1821)</f>
        <v>Q4-2018</v>
      </c>
    </row>
    <row r="1822" customFormat="false" ht="14.25" hidden="false" customHeight="false" outlineLevel="0" collapsed="false">
      <c r="A1822" s="0" t="s">
        <v>1864</v>
      </c>
      <c r="B1822" s="0" t="s">
        <v>43</v>
      </c>
      <c r="C1822" s="0" t="s">
        <v>39</v>
      </c>
      <c r="D1822" s="9" t="n">
        <v>43300</v>
      </c>
      <c r="E1822" s="9" t="n">
        <v>43464</v>
      </c>
      <c r="F1822" s="9" t="n">
        <v>43474</v>
      </c>
      <c r="G1822" s="9" t="n">
        <v>43480</v>
      </c>
      <c r="H1822" s="10" t="s">
        <v>36</v>
      </c>
      <c r="I1822" s="0" t="n">
        <v>28</v>
      </c>
      <c r="J1822" s="0" t="n">
        <v>2</v>
      </c>
      <c r="K1822" s="0" t="n">
        <v>99</v>
      </c>
      <c r="L1822" s="0" t="n">
        <v>42</v>
      </c>
      <c r="M1822" s="0" t="n">
        <v>6</v>
      </c>
      <c r="N1822" s="11" t="n">
        <v>0.1</v>
      </c>
      <c r="O1822" s="12" t="n">
        <v>822.49</v>
      </c>
      <c r="P1822" s="12" t="n">
        <v>1326.6</v>
      </c>
      <c r="Q1822" s="12" t="n">
        <f aca="false">M1822*P1822*(1-N1822)</f>
        <v>7163.64</v>
      </c>
      <c r="R1822" s="12" t="n">
        <f aca="false">M1822*O1822</f>
        <v>4934.94</v>
      </c>
      <c r="S1822" s="12" t="n">
        <f aca="false">Q1822-R1822</f>
        <v>2228.7</v>
      </c>
      <c r="T1822" s="11" t="n">
        <f aca="false">IFERROR(S1822/Q1822,0)</f>
        <v>0.311112786237164</v>
      </c>
      <c r="U1822" s="13" t="n">
        <f aca="false">F1822-E1822</f>
        <v>10</v>
      </c>
      <c r="V1822" s="13" t="n">
        <f aca="false">G1822-F1822</f>
        <v>6</v>
      </c>
      <c r="W1822" s="13" t="n">
        <f aca="false">G1822-E1822</f>
        <v>16</v>
      </c>
      <c r="X1822" s="10" t="n">
        <f aca="false">YEAR(E1822)</f>
        <v>2018</v>
      </c>
      <c r="Y1822" s="0" t="str">
        <f aca="false">TEXT(E1822,"yyyy-mm")</f>
        <v>2018-12</v>
      </c>
      <c r="Z1822" s="0" t="str">
        <f aca="false">"Q"&amp;ROUNDUP(MONTH(E1822)/3,0)&amp;"-"&amp;YEAR(E1822)</f>
        <v>Q4-2018</v>
      </c>
    </row>
    <row r="1823" customFormat="false" ht="14.25" hidden="false" customHeight="false" outlineLevel="0" collapsed="false">
      <c r="A1823" s="0" t="s">
        <v>1865</v>
      </c>
      <c r="B1823" s="0" t="s">
        <v>43</v>
      </c>
      <c r="C1823" s="0" t="s">
        <v>39</v>
      </c>
      <c r="D1823" s="9" t="n">
        <v>43300</v>
      </c>
      <c r="E1823" s="9" t="n">
        <v>43464</v>
      </c>
      <c r="F1823" s="9" t="n">
        <v>43485</v>
      </c>
      <c r="G1823" s="9" t="n">
        <v>43489</v>
      </c>
      <c r="H1823" s="10" t="s">
        <v>36</v>
      </c>
      <c r="I1823" s="0" t="n">
        <v>26</v>
      </c>
      <c r="J1823" s="0" t="n">
        <v>36</v>
      </c>
      <c r="K1823" s="0" t="n">
        <v>115</v>
      </c>
      <c r="L1823" s="0" t="n">
        <v>47</v>
      </c>
      <c r="M1823" s="0" t="n">
        <v>8</v>
      </c>
      <c r="N1823" s="11" t="n">
        <v>0.1</v>
      </c>
      <c r="O1823" s="12" t="n">
        <v>159.19</v>
      </c>
      <c r="P1823" s="12" t="n">
        <v>221.1</v>
      </c>
      <c r="Q1823" s="12" t="n">
        <f aca="false">M1823*P1823*(1-N1823)</f>
        <v>1591.92</v>
      </c>
      <c r="R1823" s="12" t="n">
        <f aca="false">M1823*O1823</f>
        <v>1273.52</v>
      </c>
      <c r="S1823" s="12" t="n">
        <f aca="false">Q1823-R1823</f>
        <v>318.4</v>
      </c>
      <c r="T1823" s="11" t="n">
        <f aca="false">IFERROR(S1823/Q1823,0)</f>
        <v>0.200010050756319</v>
      </c>
      <c r="U1823" s="13" t="n">
        <f aca="false">F1823-E1823</f>
        <v>21</v>
      </c>
      <c r="V1823" s="13" t="n">
        <f aca="false">G1823-F1823</f>
        <v>4</v>
      </c>
      <c r="W1823" s="13" t="n">
        <f aca="false">G1823-E1823</f>
        <v>25</v>
      </c>
      <c r="X1823" s="10" t="n">
        <f aca="false">YEAR(E1823)</f>
        <v>2018</v>
      </c>
      <c r="Y1823" s="0" t="str">
        <f aca="false">TEXT(E1823,"yyyy-mm")</f>
        <v>2018-12</v>
      </c>
      <c r="Z1823" s="0" t="str">
        <f aca="false">"Q"&amp;ROUNDUP(MONTH(E1823)/3,0)&amp;"-"&amp;YEAR(E1823)</f>
        <v>Q4-2018</v>
      </c>
    </row>
    <row r="1824" customFormat="false" ht="14.25" hidden="false" customHeight="false" outlineLevel="0" collapsed="false">
      <c r="A1824" s="0" t="s">
        <v>1866</v>
      </c>
      <c r="B1824" s="0" t="s">
        <v>41</v>
      </c>
      <c r="C1824" s="0" t="s">
        <v>35</v>
      </c>
      <c r="D1824" s="9" t="n">
        <v>43300</v>
      </c>
      <c r="E1824" s="9" t="n">
        <v>43464</v>
      </c>
      <c r="F1824" s="9" t="n">
        <v>43473</v>
      </c>
      <c r="G1824" s="9" t="n">
        <v>43482</v>
      </c>
      <c r="H1824" s="10" t="s">
        <v>36</v>
      </c>
      <c r="I1824" s="0" t="n">
        <v>24</v>
      </c>
      <c r="J1824" s="0" t="n">
        <v>25</v>
      </c>
      <c r="K1824" s="0" t="n">
        <v>219</v>
      </c>
      <c r="L1824" s="0" t="n">
        <v>35</v>
      </c>
      <c r="M1824" s="0" t="n">
        <v>8</v>
      </c>
      <c r="N1824" s="11" t="n">
        <v>0.05</v>
      </c>
      <c r="O1824" s="12" t="n">
        <v>3806.94</v>
      </c>
      <c r="P1824" s="12" t="n">
        <v>6344.9</v>
      </c>
      <c r="Q1824" s="12" t="n">
        <f aca="false">M1824*P1824*(1-N1824)</f>
        <v>48221.24</v>
      </c>
      <c r="R1824" s="12" t="n">
        <f aca="false">M1824*O1824</f>
        <v>30455.52</v>
      </c>
      <c r="S1824" s="12" t="n">
        <f aca="false">Q1824-R1824</f>
        <v>17765.72</v>
      </c>
      <c r="T1824" s="11" t="n">
        <f aca="false">IFERROR(S1824/Q1824,0)</f>
        <v>0.368421052631579</v>
      </c>
      <c r="U1824" s="13" t="n">
        <f aca="false">F1824-E1824</f>
        <v>9</v>
      </c>
      <c r="V1824" s="13" t="n">
        <f aca="false">G1824-F1824</f>
        <v>9</v>
      </c>
      <c r="W1824" s="13" t="n">
        <f aca="false">G1824-E1824</f>
        <v>18</v>
      </c>
      <c r="X1824" s="10" t="n">
        <f aca="false">YEAR(E1824)</f>
        <v>2018</v>
      </c>
      <c r="Y1824" s="0" t="str">
        <f aca="false">TEXT(E1824,"yyyy-mm")</f>
        <v>2018-12</v>
      </c>
      <c r="Z1824" s="0" t="str">
        <f aca="false">"Q"&amp;ROUNDUP(MONTH(E1824)/3,0)&amp;"-"&amp;YEAR(E1824)</f>
        <v>Q4-2018</v>
      </c>
    </row>
    <row r="1825" customFormat="false" ht="14.25" hidden="false" customHeight="false" outlineLevel="0" collapsed="false">
      <c r="A1825" s="0" t="s">
        <v>1867</v>
      </c>
      <c r="B1825" s="0" t="s">
        <v>34</v>
      </c>
      <c r="C1825" s="0" t="s">
        <v>58</v>
      </c>
      <c r="D1825" s="9" t="n">
        <v>43300</v>
      </c>
      <c r="E1825" s="9" t="n">
        <v>43465</v>
      </c>
      <c r="F1825" s="9" t="n">
        <v>43488</v>
      </c>
      <c r="G1825" s="9" t="n">
        <v>43493</v>
      </c>
      <c r="H1825" s="10" t="s">
        <v>36</v>
      </c>
      <c r="I1825" s="0" t="n">
        <v>4</v>
      </c>
      <c r="J1825" s="0" t="n">
        <v>36</v>
      </c>
      <c r="K1825" s="0" t="n">
        <v>349</v>
      </c>
      <c r="L1825" s="0" t="n">
        <v>2</v>
      </c>
      <c r="M1825" s="0" t="n">
        <v>2</v>
      </c>
      <c r="N1825" s="11" t="n">
        <v>0.15</v>
      </c>
      <c r="O1825" s="12" t="n">
        <v>815.26</v>
      </c>
      <c r="P1825" s="12" t="n">
        <v>1132.3</v>
      </c>
      <c r="Q1825" s="12" t="n">
        <f aca="false">M1825*P1825*(1-N1825)</f>
        <v>1924.91</v>
      </c>
      <c r="R1825" s="12" t="n">
        <f aca="false">M1825*O1825</f>
        <v>1630.52</v>
      </c>
      <c r="S1825" s="12" t="n">
        <f aca="false">Q1825-R1825</f>
        <v>294.39</v>
      </c>
      <c r="T1825" s="11" t="n">
        <f aca="false">IFERROR(S1825/Q1825,0)</f>
        <v>0.152937020432124</v>
      </c>
      <c r="U1825" s="13" t="n">
        <f aca="false">F1825-E1825</f>
        <v>23</v>
      </c>
      <c r="V1825" s="13" t="n">
        <f aca="false">G1825-F1825</f>
        <v>5</v>
      </c>
      <c r="W1825" s="13" t="n">
        <f aca="false">G1825-E1825</f>
        <v>28</v>
      </c>
      <c r="X1825" s="10" t="n">
        <f aca="false">YEAR(E1825)</f>
        <v>2018</v>
      </c>
      <c r="Y1825" s="0" t="str">
        <f aca="false">TEXT(E1825,"yyyy-mm")</f>
        <v>2018-12</v>
      </c>
      <c r="Z1825" s="0" t="str">
        <f aca="false">"Q"&amp;ROUNDUP(MONTH(E1825)/3,0)&amp;"-"&amp;YEAR(E1825)</f>
        <v>Q4-2018</v>
      </c>
    </row>
    <row r="1826" customFormat="false" ht="14.25" hidden="false" customHeight="false" outlineLevel="0" collapsed="false">
      <c r="A1826" s="0" t="s">
        <v>1868</v>
      </c>
      <c r="B1826" s="0" t="s">
        <v>38</v>
      </c>
      <c r="C1826" s="0" t="s">
        <v>58</v>
      </c>
      <c r="D1826" s="9" t="n">
        <v>43300</v>
      </c>
      <c r="E1826" s="9" t="n">
        <v>43465</v>
      </c>
      <c r="F1826" s="9" t="n">
        <v>43473</v>
      </c>
      <c r="G1826" s="9" t="n">
        <v>43480</v>
      </c>
      <c r="H1826" s="10" t="s">
        <v>36</v>
      </c>
      <c r="I1826" s="0" t="n">
        <v>16</v>
      </c>
      <c r="J1826" s="0" t="n">
        <v>23</v>
      </c>
      <c r="K1826" s="0" t="n">
        <v>348</v>
      </c>
      <c r="L1826" s="0" t="n">
        <v>22</v>
      </c>
      <c r="M1826" s="0" t="n">
        <v>4</v>
      </c>
      <c r="N1826" s="11" t="n">
        <v>0.05</v>
      </c>
      <c r="O1826" s="12" t="n">
        <v>446.69</v>
      </c>
      <c r="P1826" s="12" t="n">
        <v>757.1</v>
      </c>
      <c r="Q1826" s="12" t="n">
        <f aca="false">M1826*P1826*(1-N1826)</f>
        <v>2876.98</v>
      </c>
      <c r="R1826" s="12" t="n">
        <f aca="false">M1826*O1826</f>
        <v>1786.76</v>
      </c>
      <c r="S1826" s="12" t="n">
        <f aca="false">Q1826-R1826</f>
        <v>1090.22</v>
      </c>
      <c r="T1826" s="11" t="n">
        <f aca="false">IFERROR(S1826/Q1826,0)</f>
        <v>0.378945978074231</v>
      </c>
      <c r="U1826" s="13" t="n">
        <f aca="false">F1826-E1826</f>
        <v>8</v>
      </c>
      <c r="V1826" s="13" t="n">
        <f aca="false">G1826-F1826</f>
        <v>7</v>
      </c>
      <c r="W1826" s="13" t="n">
        <f aca="false">G1826-E1826</f>
        <v>15</v>
      </c>
      <c r="X1826" s="10" t="n">
        <f aca="false">YEAR(E1826)</f>
        <v>2018</v>
      </c>
      <c r="Y1826" s="0" t="str">
        <f aca="false">TEXT(E1826,"yyyy-mm")</f>
        <v>2018-12</v>
      </c>
      <c r="Z1826" s="0" t="str">
        <f aca="false">"Q"&amp;ROUNDUP(MONTH(E1826)/3,0)&amp;"-"&amp;YEAR(E1826)</f>
        <v>Q4-2018</v>
      </c>
    </row>
    <row r="1827" customFormat="false" ht="14.25" hidden="false" customHeight="false" outlineLevel="0" collapsed="false">
      <c r="A1827" s="0" t="s">
        <v>1869</v>
      </c>
      <c r="B1827" s="0" t="s">
        <v>34</v>
      </c>
      <c r="C1827" s="0" t="s">
        <v>46</v>
      </c>
      <c r="D1827" s="9" t="n">
        <v>43400</v>
      </c>
      <c r="E1827" s="9" t="n">
        <v>43465</v>
      </c>
      <c r="F1827" s="9" t="n">
        <v>43490</v>
      </c>
      <c r="G1827" s="9" t="n">
        <v>43494</v>
      </c>
      <c r="H1827" s="10" t="s">
        <v>36</v>
      </c>
      <c r="I1827" s="0" t="n">
        <v>5</v>
      </c>
      <c r="J1827" s="0" t="n">
        <v>21</v>
      </c>
      <c r="K1827" s="0" t="n">
        <v>262</v>
      </c>
      <c r="L1827" s="0" t="n">
        <v>17</v>
      </c>
      <c r="M1827" s="0" t="n">
        <v>6</v>
      </c>
      <c r="N1827" s="11" t="n">
        <v>0.1</v>
      </c>
      <c r="O1827" s="12" t="n">
        <v>882.73</v>
      </c>
      <c r="P1827" s="12" t="n">
        <v>1038.5</v>
      </c>
      <c r="Q1827" s="12" t="n">
        <f aca="false">M1827*P1827*(1-N1827)</f>
        <v>5607.9</v>
      </c>
      <c r="R1827" s="12" t="n">
        <f aca="false">M1827*O1827</f>
        <v>5296.38</v>
      </c>
      <c r="S1827" s="12" t="n">
        <f aca="false">Q1827-R1827</f>
        <v>311.52</v>
      </c>
      <c r="T1827" s="11" t="n">
        <f aca="false">IFERROR(S1827/Q1827,0)</f>
        <v>0.0555502059594501</v>
      </c>
      <c r="U1827" s="13" t="n">
        <f aca="false">F1827-E1827</f>
        <v>25</v>
      </c>
      <c r="V1827" s="13" t="n">
        <f aca="false">G1827-F1827</f>
        <v>4</v>
      </c>
      <c r="W1827" s="13" t="n">
        <f aca="false">G1827-E1827</f>
        <v>29</v>
      </c>
      <c r="X1827" s="10" t="n">
        <f aca="false">YEAR(E1827)</f>
        <v>2018</v>
      </c>
      <c r="Y1827" s="0" t="str">
        <f aca="false">TEXT(E1827,"yyyy-mm")</f>
        <v>2018-12</v>
      </c>
      <c r="Z1827" s="0" t="str">
        <f aca="false">"Q"&amp;ROUNDUP(MONTH(E1827)/3,0)&amp;"-"&amp;YEAR(E1827)</f>
        <v>Q4-2018</v>
      </c>
    </row>
    <row r="1828" customFormat="false" ht="14.25" hidden="false" customHeight="false" outlineLevel="0" collapsed="false">
      <c r="A1828" s="0" t="s">
        <v>1870</v>
      </c>
      <c r="B1828" s="0" t="s">
        <v>38</v>
      </c>
      <c r="C1828" s="0" t="s">
        <v>39</v>
      </c>
      <c r="D1828" s="9" t="n">
        <v>43400</v>
      </c>
      <c r="E1828" s="9" t="n">
        <v>43465</v>
      </c>
      <c r="F1828" s="9" t="n">
        <v>43492</v>
      </c>
      <c r="G1828" s="9" t="n">
        <v>43494</v>
      </c>
      <c r="H1828" s="10" t="s">
        <v>36</v>
      </c>
      <c r="I1828" s="0" t="n">
        <v>16</v>
      </c>
      <c r="J1828" s="0" t="n">
        <v>40</v>
      </c>
      <c r="K1828" s="0" t="n">
        <v>125</v>
      </c>
      <c r="L1828" s="0" t="n">
        <v>29</v>
      </c>
      <c r="M1828" s="0" t="n">
        <v>6</v>
      </c>
      <c r="N1828" s="11" t="n">
        <v>0.05</v>
      </c>
      <c r="O1828" s="12" t="n">
        <v>603.6</v>
      </c>
      <c r="P1828" s="12" t="n">
        <v>958.1</v>
      </c>
      <c r="Q1828" s="12" t="n">
        <f aca="false">M1828*P1828*(1-N1828)</f>
        <v>5461.17</v>
      </c>
      <c r="R1828" s="12" t="n">
        <f aca="false">M1828*O1828</f>
        <v>3621.6</v>
      </c>
      <c r="S1828" s="12" t="n">
        <f aca="false">Q1828-R1828</f>
        <v>1839.57</v>
      </c>
      <c r="T1828" s="11" t="n">
        <f aca="false">IFERROR(S1828/Q1828,0)</f>
        <v>0.33684540126017</v>
      </c>
      <c r="U1828" s="13" t="n">
        <f aca="false">F1828-E1828</f>
        <v>27</v>
      </c>
      <c r="V1828" s="13" t="n">
        <f aca="false">G1828-F1828</f>
        <v>2</v>
      </c>
      <c r="W1828" s="13" t="n">
        <f aca="false">G1828-E1828</f>
        <v>29</v>
      </c>
      <c r="X1828" s="10" t="n">
        <f aca="false">YEAR(E1828)</f>
        <v>2018</v>
      </c>
      <c r="Y1828" s="0" t="str">
        <f aca="false">TEXT(E1828,"yyyy-mm")</f>
        <v>2018-12</v>
      </c>
      <c r="Z1828" s="0" t="str">
        <f aca="false">"Q"&amp;ROUNDUP(MONTH(E1828)/3,0)&amp;"-"&amp;YEAR(E1828)</f>
        <v>Q4-2018</v>
      </c>
    </row>
    <row r="1829" customFormat="false" ht="14.25" hidden="false" customHeight="false" outlineLevel="0" collapsed="false">
      <c r="A1829" s="0" t="s">
        <v>1871</v>
      </c>
      <c r="B1829" s="0" t="s">
        <v>43</v>
      </c>
      <c r="C1829" s="0" t="s">
        <v>48</v>
      </c>
      <c r="D1829" s="9" t="n">
        <v>43400</v>
      </c>
      <c r="E1829" s="9" t="n">
        <v>43465</v>
      </c>
      <c r="F1829" s="9" t="n">
        <v>43491</v>
      </c>
      <c r="G1829" s="9" t="n">
        <v>43499</v>
      </c>
      <c r="H1829" s="10" t="s">
        <v>36</v>
      </c>
      <c r="I1829" s="0" t="n">
        <v>27</v>
      </c>
      <c r="J1829" s="0" t="n">
        <v>39</v>
      </c>
      <c r="K1829" s="0" t="n">
        <v>44</v>
      </c>
      <c r="L1829" s="0" t="n">
        <v>36</v>
      </c>
      <c r="M1829" s="0" t="n">
        <v>1</v>
      </c>
      <c r="N1829" s="11" t="n">
        <v>0.1</v>
      </c>
      <c r="O1829" s="12" t="n">
        <v>1521.84</v>
      </c>
      <c r="P1829" s="12" t="n">
        <v>1855.9</v>
      </c>
      <c r="Q1829" s="12" t="n">
        <f aca="false">M1829*P1829*(1-N1829)</f>
        <v>1670.31</v>
      </c>
      <c r="R1829" s="12" t="n">
        <f aca="false">M1829*O1829</f>
        <v>1521.84</v>
      </c>
      <c r="S1829" s="12" t="n">
        <f aca="false">Q1829-R1829</f>
        <v>148.47</v>
      </c>
      <c r="T1829" s="11" t="n">
        <f aca="false">IFERROR(S1829/Q1829,0)</f>
        <v>0.0888876915063672</v>
      </c>
      <c r="U1829" s="13" t="n">
        <f aca="false">F1829-E1829</f>
        <v>26</v>
      </c>
      <c r="V1829" s="13" t="n">
        <f aca="false">G1829-F1829</f>
        <v>8</v>
      </c>
      <c r="W1829" s="13" t="n">
        <f aca="false">G1829-E1829</f>
        <v>34</v>
      </c>
      <c r="X1829" s="10" t="n">
        <f aca="false">YEAR(E1829)</f>
        <v>2018</v>
      </c>
      <c r="Y1829" s="0" t="str">
        <f aca="false">TEXT(E1829,"yyyy-mm")</f>
        <v>2018-12</v>
      </c>
      <c r="Z1829" s="0" t="str">
        <f aca="false">"Q"&amp;ROUNDUP(MONTH(E1829)/3,0)&amp;"-"&amp;YEAR(E1829)</f>
        <v>Q4-2018</v>
      </c>
    </row>
    <row r="1830" customFormat="false" ht="14.25" hidden="false" customHeight="false" outlineLevel="0" collapsed="false">
      <c r="A1830" s="0" t="s">
        <v>1872</v>
      </c>
      <c r="B1830" s="0" t="s">
        <v>34</v>
      </c>
      <c r="C1830" s="0" t="s">
        <v>39</v>
      </c>
      <c r="D1830" s="9" t="n">
        <v>43300</v>
      </c>
      <c r="E1830" s="9" t="n">
        <v>43465</v>
      </c>
      <c r="F1830" s="9" t="n">
        <v>43486</v>
      </c>
      <c r="G1830" s="9" t="n">
        <v>43493</v>
      </c>
      <c r="H1830" s="10" t="s">
        <v>36</v>
      </c>
      <c r="I1830" s="0" t="n">
        <v>10</v>
      </c>
      <c r="J1830" s="0" t="n">
        <v>29</v>
      </c>
      <c r="K1830" s="0" t="n">
        <v>187</v>
      </c>
      <c r="L1830" s="0" t="n">
        <v>21</v>
      </c>
      <c r="M1830" s="0" t="n">
        <v>2</v>
      </c>
      <c r="N1830" s="11" t="n">
        <v>0.15</v>
      </c>
      <c r="O1830" s="12" t="n">
        <v>1879.02</v>
      </c>
      <c r="P1830" s="12" t="n">
        <v>2646.5</v>
      </c>
      <c r="Q1830" s="12" t="n">
        <f aca="false">M1830*P1830*(1-N1830)</f>
        <v>4499.05</v>
      </c>
      <c r="R1830" s="12" t="n">
        <f aca="false">M1830*O1830</f>
        <v>3758.04</v>
      </c>
      <c r="S1830" s="12" t="n">
        <f aca="false">Q1830-R1830</f>
        <v>741.01</v>
      </c>
      <c r="T1830" s="11" t="n">
        <f aca="false">IFERROR(S1830/Q1830,0)</f>
        <v>0.164703659661484</v>
      </c>
      <c r="U1830" s="13" t="n">
        <f aca="false">F1830-E1830</f>
        <v>21</v>
      </c>
      <c r="V1830" s="13" t="n">
        <f aca="false">G1830-F1830</f>
        <v>7</v>
      </c>
      <c r="W1830" s="13" t="n">
        <f aca="false">G1830-E1830</f>
        <v>28</v>
      </c>
      <c r="X1830" s="10" t="n">
        <f aca="false">YEAR(E1830)</f>
        <v>2018</v>
      </c>
      <c r="Y1830" s="0" t="str">
        <f aca="false">TEXT(E1830,"yyyy-mm")</f>
        <v>2018-12</v>
      </c>
      <c r="Z1830" s="0" t="str">
        <f aca="false">"Q"&amp;ROUNDUP(MONTH(E1830)/3,0)&amp;"-"&amp;YEAR(E1830)</f>
        <v>Q4-2018</v>
      </c>
    </row>
    <row r="1831" customFormat="false" ht="14.25" hidden="false" customHeight="false" outlineLevel="0" collapsed="false">
      <c r="A1831" s="0" t="s">
        <v>1873</v>
      </c>
      <c r="B1831" s="0" t="s">
        <v>34</v>
      </c>
      <c r="C1831" s="0" t="s">
        <v>48</v>
      </c>
      <c r="D1831" s="9" t="n">
        <v>43300</v>
      </c>
      <c r="E1831" s="9" t="n">
        <v>43465</v>
      </c>
      <c r="F1831" s="9" t="n">
        <v>43484</v>
      </c>
      <c r="G1831" s="9" t="n">
        <v>43493</v>
      </c>
      <c r="H1831" s="10" t="s">
        <v>36</v>
      </c>
      <c r="I1831" s="0" t="n">
        <v>3</v>
      </c>
      <c r="J1831" s="0" t="n">
        <v>19</v>
      </c>
      <c r="K1831" s="0" t="n">
        <v>32</v>
      </c>
      <c r="L1831" s="0" t="n">
        <v>10</v>
      </c>
      <c r="M1831" s="0" t="n">
        <v>3</v>
      </c>
      <c r="N1831" s="11" t="n">
        <v>0.15</v>
      </c>
      <c r="O1831" s="12" t="n">
        <v>3654.05</v>
      </c>
      <c r="P1831" s="12" t="n">
        <v>5453.8</v>
      </c>
      <c r="Q1831" s="12" t="n">
        <f aca="false">M1831*P1831*(1-N1831)</f>
        <v>13907.19</v>
      </c>
      <c r="R1831" s="12" t="n">
        <f aca="false">M1831*O1831</f>
        <v>10962.15</v>
      </c>
      <c r="S1831" s="12" t="n">
        <f aca="false">Q1831-R1831</f>
        <v>2945.04</v>
      </c>
      <c r="T1831" s="11" t="n">
        <f aca="false">IFERROR(S1831/Q1831,0)</f>
        <v>0.21176384301933</v>
      </c>
      <c r="U1831" s="13" t="n">
        <f aca="false">F1831-E1831</f>
        <v>19</v>
      </c>
      <c r="V1831" s="13" t="n">
        <f aca="false">G1831-F1831</f>
        <v>9</v>
      </c>
      <c r="W1831" s="13" t="n">
        <f aca="false">G1831-E1831</f>
        <v>28</v>
      </c>
      <c r="X1831" s="10" t="n">
        <f aca="false">YEAR(E1831)</f>
        <v>2018</v>
      </c>
      <c r="Y1831" s="0" t="str">
        <f aca="false">TEXT(E1831,"yyyy-mm")</f>
        <v>2018-12</v>
      </c>
      <c r="Z1831" s="0" t="str">
        <f aca="false">"Q"&amp;ROUNDUP(MONTH(E1831)/3,0)&amp;"-"&amp;YEAR(E1831)</f>
        <v>Q4-2018</v>
      </c>
    </row>
    <row r="1832" customFormat="false" ht="14.25" hidden="false" customHeight="false" outlineLevel="0" collapsed="false">
      <c r="A1832" s="0" t="s">
        <v>1874</v>
      </c>
      <c r="B1832" s="0" t="s">
        <v>34</v>
      </c>
      <c r="C1832" s="0" t="s">
        <v>39</v>
      </c>
      <c r="D1832" s="9" t="n">
        <v>43300</v>
      </c>
      <c r="E1832" s="9" t="n">
        <v>43465</v>
      </c>
      <c r="F1832" s="9" t="n">
        <v>43470</v>
      </c>
      <c r="G1832" s="9" t="n">
        <v>43473</v>
      </c>
      <c r="H1832" s="10" t="s">
        <v>36</v>
      </c>
      <c r="I1832" s="0" t="n">
        <v>5</v>
      </c>
      <c r="J1832" s="0" t="n">
        <v>5</v>
      </c>
      <c r="K1832" s="0" t="n">
        <v>104</v>
      </c>
      <c r="L1832" s="0" t="n">
        <v>45</v>
      </c>
      <c r="M1832" s="0" t="n">
        <v>4</v>
      </c>
      <c r="N1832" s="11" t="n">
        <v>0.075</v>
      </c>
      <c r="O1832" s="12" t="n">
        <v>1301.01</v>
      </c>
      <c r="P1832" s="12" t="n">
        <v>1782.2</v>
      </c>
      <c r="Q1832" s="12" t="n">
        <f aca="false">M1832*P1832*(1-N1832)</f>
        <v>6594.14</v>
      </c>
      <c r="R1832" s="12" t="n">
        <f aca="false">M1832*O1832</f>
        <v>5204.04</v>
      </c>
      <c r="S1832" s="12" t="n">
        <f aca="false">Q1832-R1832</f>
        <v>1390.1</v>
      </c>
      <c r="T1832" s="11" t="n">
        <f aca="false">IFERROR(S1832/Q1832,0)</f>
        <v>0.21080838441404</v>
      </c>
      <c r="U1832" s="13" t="n">
        <f aca="false">F1832-E1832</f>
        <v>5</v>
      </c>
      <c r="V1832" s="13" t="n">
        <f aca="false">G1832-F1832</f>
        <v>3</v>
      </c>
      <c r="W1832" s="13" t="n">
        <f aca="false">G1832-E1832</f>
        <v>8</v>
      </c>
      <c r="X1832" s="10" t="n">
        <f aca="false">YEAR(E1832)</f>
        <v>2018</v>
      </c>
      <c r="Y1832" s="0" t="str">
        <f aca="false">TEXT(E1832,"yyyy-mm")</f>
        <v>2018-12</v>
      </c>
      <c r="Z1832" s="0" t="str">
        <f aca="false">"Q"&amp;ROUNDUP(MONTH(E1832)/3,0)&amp;"-"&amp;YEAR(E1832)</f>
        <v>Q4-2018</v>
      </c>
    </row>
    <row r="1833" customFormat="false" ht="14.25" hidden="false" customHeight="false" outlineLevel="0" collapsed="false">
      <c r="A1833" s="0" t="s">
        <v>1875</v>
      </c>
      <c r="B1833" s="0" t="s">
        <v>34</v>
      </c>
      <c r="C1833" s="0" t="s">
        <v>39</v>
      </c>
      <c r="D1833" s="9" t="n">
        <v>43400</v>
      </c>
      <c r="E1833" s="9" t="n">
        <v>43465</v>
      </c>
      <c r="F1833" s="9" t="n">
        <v>43479</v>
      </c>
      <c r="G1833" s="9" t="n">
        <v>43486</v>
      </c>
      <c r="H1833" s="10" t="s">
        <v>36</v>
      </c>
      <c r="I1833" s="0" t="n">
        <v>3</v>
      </c>
      <c r="J1833" s="0" t="n">
        <v>29</v>
      </c>
      <c r="K1833" s="0" t="n">
        <v>126</v>
      </c>
      <c r="L1833" s="0" t="n">
        <v>9</v>
      </c>
      <c r="M1833" s="0" t="n">
        <v>4</v>
      </c>
      <c r="N1833" s="11" t="n">
        <v>0.05</v>
      </c>
      <c r="O1833" s="12" t="n">
        <v>631.14</v>
      </c>
      <c r="P1833" s="12" t="n">
        <v>1051.9</v>
      </c>
      <c r="Q1833" s="12" t="n">
        <f aca="false">M1833*P1833*(1-N1833)</f>
        <v>3997.22</v>
      </c>
      <c r="R1833" s="12" t="n">
        <f aca="false">M1833*O1833</f>
        <v>2524.56</v>
      </c>
      <c r="S1833" s="12" t="n">
        <f aca="false">Q1833-R1833</f>
        <v>1472.66</v>
      </c>
      <c r="T1833" s="11" t="n">
        <f aca="false">IFERROR(S1833/Q1833,0)</f>
        <v>0.368421052631579</v>
      </c>
      <c r="U1833" s="13" t="n">
        <f aca="false">F1833-E1833</f>
        <v>14</v>
      </c>
      <c r="V1833" s="13" t="n">
        <f aca="false">G1833-F1833</f>
        <v>7</v>
      </c>
      <c r="W1833" s="13" t="n">
        <f aca="false">G1833-E1833</f>
        <v>21</v>
      </c>
      <c r="X1833" s="10" t="n">
        <f aca="false">YEAR(E1833)</f>
        <v>2018</v>
      </c>
      <c r="Y1833" s="0" t="str">
        <f aca="false">TEXT(E1833,"yyyy-mm")</f>
        <v>2018-12</v>
      </c>
      <c r="Z1833" s="0" t="str">
        <f aca="false">"Q"&amp;ROUNDUP(MONTH(E1833)/3,0)&amp;"-"&amp;YEAR(E1833)</f>
        <v>Q4-2018</v>
      </c>
    </row>
    <row r="1834" customFormat="false" ht="14.25" hidden="false" customHeight="false" outlineLevel="0" collapsed="false">
      <c r="A1834" s="0" t="s">
        <v>1876</v>
      </c>
      <c r="B1834" s="0" t="s">
        <v>34</v>
      </c>
      <c r="C1834" s="0" t="s">
        <v>58</v>
      </c>
      <c r="D1834" s="9" t="n">
        <v>43400</v>
      </c>
      <c r="E1834" s="9" t="n">
        <v>43465</v>
      </c>
      <c r="F1834" s="9" t="n">
        <v>43483</v>
      </c>
      <c r="G1834" s="9" t="n">
        <v>43491</v>
      </c>
      <c r="H1834" s="10" t="s">
        <v>36</v>
      </c>
      <c r="I1834" s="0" t="n">
        <v>9</v>
      </c>
      <c r="J1834" s="0" t="n">
        <v>22</v>
      </c>
      <c r="K1834" s="0" t="n">
        <v>338</v>
      </c>
      <c r="L1834" s="0" t="n">
        <v>5</v>
      </c>
      <c r="M1834" s="0" t="n">
        <v>5</v>
      </c>
      <c r="N1834" s="11" t="n">
        <v>0.2</v>
      </c>
      <c r="O1834" s="12" t="n">
        <v>216.41</v>
      </c>
      <c r="P1834" s="12" t="n">
        <v>254.6</v>
      </c>
      <c r="Q1834" s="12" t="n">
        <f aca="false">M1834*P1834*(1-N1834)</f>
        <v>1018.4</v>
      </c>
      <c r="R1834" s="12" t="n">
        <f aca="false">M1834*O1834</f>
        <v>1082.05</v>
      </c>
      <c r="S1834" s="12" t="n">
        <f aca="false">Q1834-R1834</f>
        <v>-63.6499999999999</v>
      </c>
      <c r="T1834" s="11" t="n">
        <f aca="false">IFERROR(S1834/Q1834,0)</f>
        <v>-0.0624999999999999</v>
      </c>
      <c r="U1834" s="13" t="n">
        <f aca="false">F1834-E1834</f>
        <v>18</v>
      </c>
      <c r="V1834" s="13" t="n">
        <f aca="false">G1834-F1834</f>
        <v>8</v>
      </c>
      <c r="W1834" s="13" t="n">
        <f aca="false">G1834-E1834</f>
        <v>26</v>
      </c>
      <c r="X1834" s="10" t="n">
        <f aca="false">YEAR(E1834)</f>
        <v>2018</v>
      </c>
      <c r="Y1834" s="0" t="str">
        <f aca="false">TEXT(E1834,"yyyy-mm")</f>
        <v>2018-12</v>
      </c>
      <c r="Z1834" s="0" t="str">
        <f aca="false">"Q"&amp;ROUNDUP(MONTH(E1834)/3,0)&amp;"-"&amp;YEAR(E1834)</f>
        <v>Q4-2018</v>
      </c>
    </row>
    <row r="1835" customFormat="false" ht="14.25" hidden="false" customHeight="false" outlineLevel="0" collapsed="false">
      <c r="A1835" s="0" t="s">
        <v>1877</v>
      </c>
      <c r="B1835" s="0" t="s">
        <v>34</v>
      </c>
      <c r="C1835" s="0" t="s">
        <v>46</v>
      </c>
      <c r="D1835" s="9" t="n">
        <v>43400</v>
      </c>
      <c r="E1835" s="9" t="n">
        <v>43465</v>
      </c>
      <c r="F1835" s="9" t="n">
        <v>43482</v>
      </c>
      <c r="G1835" s="9" t="n">
        <v>43487</v>
      </c>
      <c r="H1835" s="10" t="s">
        <v>36</v>
      </c>
      <c r="I1835" s="0" t="n">
        <v>9</v>
      </c>
      <c r="J1835" s="0" t="n">
        <v>19</v>
      </c>
      <c r="K1835" s="0" t="n">
        <v>315</v>
      </c>
      <c r="L1835" s="0" t="n">
        <v>33</v>
      </c>
      <c r="M1835" s="0" t="n">
        <v>2</v>
      </c>
      <c r="N1835" s="11" t="n">
        <v>0.075</v>
      </c>
      <c r="O1835" s="12" t="n">
        <v>1745.15</v>
      </c>
      <c r="P1835" s="12" t="n">
        <v>2860.9</v>
      </c>
      <c r="Q1835" s="12" t="n">
        <f aca="false">M1835*P1835*(1-N1835)</f>
        <v>5292.665</v>
      </c>
      <c r="R1835" s="12" t="n">
        <f aca="false">M1835*O1835</f>
        <v>3490.3</v>
      </c>
      <c r="S1835" s="12" t="n">
        <f aca="false">Q1835-R1835</f>
        <v>1802.365</v>
      </c>
      <c r="T1835" s="11" t="n">
        <f aca="false">IFERROR(S1835/Q1835,0)</f>
        <v>0.340540162659076</v>
      </c>
      <c r="U1835" s="13" t="n">
        <f aca="false">F1835-E1835</f>
        <v>17</v>
      </c>
      <c r="V1835" s="13" t="n">
        <f aca="false">G1835-F1835</f>
        <v>5</v>
      </c>
      <c r="W1835" s="13" t="n">
        <f aca="false">G1835-E1835</f>
        <v>22</v>
      </c>
      <c r="X1835" s="10" t="n">
        <f aca="false">YEAR(E1835)</f>
        <v>2018</v>
      </c>
      <c r="Y1835" s="0" t="str">
        <f aca="false">TEXT(E1835,"yyyy-mm")</f>
        <v>2018-12</v>
      </c>
      <c r="Z1835" s="0" t="str">
        <f aca="false">"Q"&amp;ROUNDUP(MONTH(E1835)/3,0)&amp;"-"&amp;YEAR(E1835)</f>
        <v>Q4-2018</v>
      </c>
    </row>
    <row r="1836" customFormat="false" ht="14.25" hidden="false" customHeight="false" outlineLevel="0" collapsed="false">
      <c r="A1836" s="0" t="s">
        <v>1878</v>
      </c>
      <c r="B1836" s="0" t="s">
        <v>34</v>
      </c>
      <c r="C1836" s="0" t="s">
        <v>79</v>
      </c>
      <c r="D1836" s="9" t="n">
        <v>43400</v>
      </c>
      <c r="E1836" s="9" t="n">
        <v>43465</v>
      </c>
      <c r="F1836" s="9" t="n">
        <v>43481</v>
      </c>
      <c r="G1836" s="9" t="n">
        <v>43487</v>
      </c>
      <c r="H1836" s="10" t="s">
        <v>36</v>
      </c>
      <c r="I1836" s="0" t="n">
        <v>8</v>
      </c>
      <c r="J1836" s="0" t="n">
        <v>32</v>
      </c>
      <c r="K1836" s="0" t="n">
        <v>78</v>
      </c>
      <c r="L1836" s="0" t="n">
        <v>10</v>
      </c>
      <c r="M1836" s="0" t="n">
        <v>8</v>
      </c>
      <c r="N1836" s="11" t="n">
        <v>0.1</v>
      </c>
      <c r="O1836" s="12" t="n">
        <v>1212.83</v>
      </c>
      <c r="P1836" s="12" t="n">
        <v>2887.7</v>
      </c>
      <c r="Q1836" s="12" t="n">
        <f aca="false">M1836*P1836*(1-N1836)</f>
        <v>20791.44</v>
      </c>
      <c r="R1836" s="12" t="n">
        <f aca="false">M1836*O1836</f>
        <v>9702.64</v>
      </c>
      <c r="S1836" s="12" t="n">
        <f aca="false">Q1836-R1836</f>
        <v>11088.8</v>
      </c>
      <c r="T1836" s="11" t="n">
        <f aca="false">IFERROR(S1836/Q1836,0)</f>
        <v>0.533334872428269</v>
      </c>
      <c r="U1836" s="13" t="n">
        <f aca="false">F1836-E1836</f>
        <v>16</v>
      </c>
      <c r="V1836" s="13" t="n">
        <f aca="false">G1836-F1836</f>
        <v>6</v>
      </c>
      <c r="W1836" s="13" t="n">
        <f aca="false">G1836-E1836</f>
        <v>22</v>
      </c>
      <c r="X1836" s="10" t="n">
        <f aca="false">YEAR(E1836)</f>
        <v>2018</v>
      </c>
      <c r="Y1836" s="0" t="str">
        <f aca="false">TEXT(E1836,"yyyy-mm")</f>
        <v>2018-12</v>
      </c>
      <c r="Z1836" s="0" t="str">
        <f aca="false">"Q"&amp;ROUNDUP(MONTH(E1836)/3,0)&amp;"-"&amp;YEAR(E1836)</f>
        <v>Q4-2018</v>
      </c>
    </row>
    <row r="1837" customFormat="false" ht="14.25" hidden="false" customHeight="false" outlineLevel="0" collapsed="false">
      <c r="A1837" s="0" t="s">
        <v>1879</v>
      </c>
      <c r="B1837" s="0" t="s">
        <v>41</v>
      </c>
      <c r="C1837" s="0" t="s">
        <v>48</v>
      </c>
      <c r="D1837" s="9" t="n">
        <v>43400</v>
      </c>
      <c r="E1837" s="9" t="n">
        <v>43465</v>
      </c>
      <c r="F1837" s="9" t="n">
        <v>43480</v>
      </c>
      <c r="G1837" s="9" t="n">
        <v>43488</v>
      </c>
      <c r="H1837" s="10" t="s">
        <v>36</v>
      </c>
      <c r="I1837" s="0" t="n">
        <v>21</v>
      </c>
      <c r="J1837" s="0" t="n">
        <v>31</v>
      </c>
      <c r="K1837" s="0" t="n">
        <v>30</v>
      </c>
      <c r="L1837" s="0" t="n">
        <v>24</v>
      </c>
      <c r="M1837" s="0" t="n">
        <v>8</v>
      </c>
      <c r="N1837" s="11" t="n">
        <v>0.05</v>
      </c>
      <c r="O1837" s="12" t="n">
        <v>857.47</v>
      </c>
      <c r="P1837" s="12" t="n">
        <v>1085.4</v>
      </c>
      <c r="Q1837" s="12" t="n">
        <f aca="false">M1837*P1837*(1-N1837)</f>
        <v>8249.04</v>
      </c>
      <c r="R1837" s="12" t="n">
        <f aca="false">M1837*O1837</f>
        <v>6859.76</v>
      </c>
      <c r="S1837" s="12" t="n">
        <f aca="false">Q1837-R1837</f>
        <v>1389.28</v>
      </c>
      <c r="T1837" s="11" t="n">
        <f aca="false">IFERROR(S1837/Q1837,0)</f>
        <v>0.168417173392298</v>
      </c>
      <c r="U1837" s="13" t="n">
        <f aca="false">F1837-E1837</f>
        <v>15</v>
      </c>
      <c r="V1837" s="13" t="n">
        <f aca="false">G1837-F1837</f>
        <v>8</v>
      </c>
      <c r="W1837" s="13" t="n">
        <f aca="false">G1837-E1837</f>
        <v>23</v>
      </c>
      <c r="X1837" s="10" t="n">
        <f aca="false">YEAR(E1837)</f>
        <v>2018</v>
      </c>
      <c r="Y1837" s="0" t="str">
        <f aca="false">TEXT(E1837,"yyyy-mm")</f>
        <v>2018-12</v>
      </c>
      <c r="Z1837" s="0" t="str">
        <f aca="false">"Q"&amp;ROUNDUP(MONTH(E1837)/3,0)&amp;"-"&amp;YEAR(E1837)</f>
        <v>Q4-2018</v>
      </c>
    </row>
    <row r="1838" customFormat="false" ht="14.25" hidden="false" customHeight="false" outlineLevel="0" collapsed="false">
      <c r="A1838" s="0" t="s">
        <v>1880</v>
      </c>
      <c r="B1838" s="0" t="s">
        <v>38</v>
      </c>
      <c r="C1838" s="0" t="s">
        <v>39</v>
      </c>
      <c r="D1838" s="9" t="n">
        <v>43400</v>
      </c>
      <c r="E1838" s="9" t="n">
        <v>43466</v>
      </c>
      <c r="F1838" s="9" t="n">
        <v>43489</v>
      </c>
      <c r="G1838" s="9" t="n">
        <v>43496</v>
      </c>
      <c r="H1838" s="10" t="s">
        <v>36</v>
      </c>
      <c r="I1838" s="0" t="n">
        <v>16</v>
      </c>
      <c r="J1838" s="0" t="n">
        <v>27</v>
      </c>
      <c r="K1838" s="0" t="n">
        <v>136</v>
      </c>
      <c r="L1838" s="0" t="n">
        <v>7</v>
      </c>
      <c r="M1838" s="0" t="n">
        <v>7</v>
      </c>
      <c r="N1838" s="11" t="n">
        <v>0.05</v>
      </c>
      <c r="O1838" s="12" t="n">
        <v>773.85</v>
      </c>
      <c r="P1838" s="12" t="n">
        <v>1031.8</v>
      </c>
      <c r="Q1838" s="12" t="n">
        <f aca="false">M1838*P1838*(1-N1838)</f>
        <v>6861.47</v>
      </c>
      <c r="R1838" s="12" t="n">
        <f aca="false">M1838*O1838</f>
        <v>5416.95</v>
      </c>
      <c r="S1838" s="12" t="n">
        <f aca="false">Q1838-R1838</f>
        <v>1444.52</v>
      </c>
      <c r="T1838" s="11" t="n">
        <f aca="false">IFERROR(S1838/Q1838,0)</f>
        <v>0.210526315789474</v>
      </c>
      <c r="U1838" s="13" t="n">
        <f aca="false">F1838-E1838</f>
        <v>23</v>
      </c>
      <c r="V1838" s="13" t="n">
        <f aca="false">G1838-F1838</f>
        <v>7</v>
      </c>
      <c r="W1838" s="13" t="n">
        <f aca="false">G1838-E1838</f>
        <v>30</v>
      </c>
      <c r="X1838" s="10" t="n">
        <f aca="false">YEAR(E1838)</f>
        <v>2019</v>
      </c>
      <c r="Y1838" s="0" t="str">
        <f aca="false">TEXT(E1838,"yyyy-mm")</f>
        <v>2019-01</v>
      </c>
      <c r="Z1838" s="0" t="str">
        <f aca="false">"Q"&amp;ROUNDUP(MONTH(E1838)/3,0)&amp;"-"&amp;YEAR(E1838)</f>
        <v>Q1-2019</v>
      </c>
    </row>
    <row r="1839" customFormat="false" ht="14.25" hidden="false" customHeight="false" outlineLevel="0" collapsed="false">
      <c r="A1839" s="0" t="s">
        <v>1881</v>
      </c>
      <c r="B1839" s="0" t="s">
        <v>34</v>
      </c>
      <c r="C1839" s="0" t="s">
        <v>46</v>
      </c>
      <c r="D1839" s="9" t="n">
        <v>43300</v>
      </c>
      <c r="E1839" s="9" t="n">
        <v>43466</v>
      </c>
      <c r="F1839" s="9" t="n">
        <v>43483</v>
      </c>
      <c r="G1839" s="9" t="n">
        <v>43485</v>
      </c>
      <c r="H1839" s="10" t="s">
        <v>36</v>
      </c>
      <c r="I1839" s="0" t="n">
        <v>5</v>
      </c>
      <c r="J1839" s="0" t="n">
        <v>35</v>
      </c>
      <c r="K1839" s="0" t="n">
        <v>282</v>
      </c>
      <c r="L1839" s="0" t="n">
        <v>44</v>
      </c>
      <c r="M1839" s="0" t="n">
        <v>8</v>
      </c>
      <c r="N1839" s="11" t="n">
        <v>0.075</v>
      </c>
      <c r="O1839" s="12" t="n">
        <v>644.88</v>
      </c>
      <c r="P1839" s="12" t="n">
        <v>1172.5</v>
      </c>
      <c r="Q1839" s="12" t="n">
        <f aca="false">M1839*P1839*(1-N1839)</f>
        <v>8676.5</v>
      </c>
      <c r="R1839" s="12" t="n">
        <f aca="false">M1839*O1839</f>
        <v>5159.04</v>
      </c>
      <c r="S1839" s="12" t="n">
        <f aca="false">Q1839-R1839</f>
        <v>3517.46</v>
      </c>
      <c r="T1839" s="11" t="n">
        <f aca="false">IFERROR(S1839/Q1839,0)</f>
        <v>0.405400795251542</v>
      </c>
      <c r="U1839" s="13" t="n">
        <f aca="false">F1839-E1839</f>
        <v>17</v>
      </c>
      <c r="V1839" s="13" t="n">
        <f aca="false">G1839-F1839</f>
        <v>2</v>
      </c>
      <c r="W1839" s="13" t="n">
        <f aca="false">G1839-E1839</f>
        <v>19</v>
      </c>
      <c r="X1839" s="10" t="n">
        <f aca="false">YEAR(E1839)</f>
        <v>2019</v>
      </c>
      <c r="Y1839" s="0" t="str">
        <f aca="false">TEXT(E1839,"yyyy-mm")</f>
        <v>2019-01</v>
      </c>
      <c r="Z1839" s="0" t="str">
        <f aca="false">"Q"&amp;ROUNDUP(MONTH(E1839)/3,0)&amp;"-"&amp;YEAR(E1839)</f>
        <v>Q1-2019</v>
      </c>
    </row>
    <row r="1840" customFormat="false" ht="14.25" hidden="false" customHeight="false" outlineLevel="0" collapsed="false">
      <c r="A1840" s="0" t="s">
        <v>1882</v>
      </c>
      <c r="B1840" s="0" t="s">
        <v>34</v>
      </c>
      <c r="C1840" s="0" t="s">
        <v>58</v>
      </c>
      <c r="D1840" s="9" t="n">
        <v>43400</v>
      </c>
      <c r="E1840" s="9" t="n">
        <v>43466</v>
      </c>
      <c r="F1840" s="9" t="n">
        <v>43477</v>
      </c>
      <c r="G1840" s="9" t="n">
        <v>43478</v>
      </c>
      <c r="H1840" s="10" t="s">
        <v>36</v>
      </c>
      <c r="I1840" s="0" t="n">
        <v>2</v>
      </c>
      <c r="J1840" s="0" t="n">
        <v>4</v>
      </c>
      <c r="K1840" s="0" t="n">
        <v>353</v>
      </c>
      <c r="L1840" s="0" t="n">
        <v>39</v>
      </c>
      <c r="M1840" s="0" t="n">
        <v>4</v>
      </c>
      <c r="N1840" s="11" t="n">
        <v>0.075</v>
      </c>
      <c r="O1840" s="12" t="n">
        <v>924.6</v>
      </c>
      <c r="P1840" s="12" t="n">
        <v>2010</v>
      </c>
      <c r="Q1840" s="12" t="n">
        <f aca="false">M1840*P1840*(1-N1840)</f>
        <v>7437</v>
      </c>
      <c r="R1840" s="12" t="n">
        <f aca="false">M1840*O1840</f>
        <v>3698.4</v>
      </c>
      <c r="S1840" s="12" t="n">
        <f aca="false">Q1840-R1840</f>
        <v>3738.6</v>
      </c>
      <c r="T1840" s="11" t="n">
        <f aca="false">IFERROR(S1840/Q1840,0)</f>
        <v>0.502702702702703</v>
      </c>
      <c r="U1840" s="13" t="n">
        <f aca="false">F1840-E1840</f>
        <v>11</v>
      </c>
      <c r="V1840" s="13" t="n">
        <f aca="false">G1840-F1840</f>
        <v>1</v>
      </c>
      <c r="W1840" s="13" t="n">
        <f aca="false">G1840-E1840</f>
        <v>12</v>
      </c>
      <c r="X1840" s="10" t="n">
        <f aca="false">YEAR(E1840)</f>
        <v>2019</v>
      </c>
      <c r="Y1840" s="0" t="str">
        <f aca="false">TEXT(E1840,"yyyy-mm")</f>
        <v>2019-01</v>
      </c>
      <c r="Z1840" s="0" t="str">
        <f aca="false">"Q"&amp;ROUNDUP(MONTH(E1840)/3,0)&amp;"-"&amp;YEAR(E1840)</f>
        <v>Q1-2019</v>
      </c>
    </row>
    <row r="1841" customFormat="false" ht="14.25" hidden="false" customHeight="false" outlineLevel="0" collapsed="false">
      <c r="A1841" s="0" t="s">
        <v>1883</v>
      </c>
      <c r="B1841" s="0" t="s">
        <v>38</v>
      </c>
      <c r="C1841" s="0" t="s">
        <v>35</v>
      </c>
      <c r="D1841" s="9" t="n">
        <v>43300</v>
      </c>
      <c r="E1841" s="9" t="n">
        <v>43466</v>
      </c>
      <c r="F1841" s="9" t="n">
        <v>43485</v>
      </c>
      <c r="G1841" s="9" t="n">
        <v>43494</v>
      </c>
      <c r="H1841" s="10" t="s">
        <v>36</v>
      </c>
      <c r="I1841" s="0" t="n">
        <v>16</v>
      </c>
      <c r="J1841" s="0" t="n">
        <v>16</v>
      </c>
      <c r="K1841" s="0" t="n">
        <v>238</v>
      </c>
      <c r="L1841" s="0" t="n">
        <v>45</v>
      </c>
      <c r="M1841" s="0" t="n">
        <v>8</v>
      </c>
      <c r="N1841" s="11" t="n">
        <v>0.075</v>
      </c>
      <c r="O1841" s="12" t="n">
        <v>4118.09</v>
      </c>
      <c r="P1841" s="12" t="n">
        <v>5279.6</v>
      </c>
      <c r="Q1841" s="12" t="n">
        <f aca="false">M1841*P1841*(1-N1841)</f>
        <v>39069.04</v>
      </c>
      <c r="R1841" s="12" t="n">
        <f aca="false">M1841*O1841</f>
        <v>32944.72</v>
      </c>
      <c r="S1841" s="12" t="n">
        <f aca="false">Q1841-R1841</f>
        <v>6124.32000000001</v>
      </c>
      <c r="T1841" s="11" t="n">
        <f aca="false">IFERROR(S1841/Q1841,0)</f>
        <v>0.156756347225322</v>
      </c>
      <c r="U1841" s="13" t="n">
        <f aca="false">F1841-E1841</f>
        <v>19</v>
      </c>
      <c r="V1841" s="13" t="n">
        <f aca="false">G1841-F1841</f>
        <v>9</v>
      </c>
      <c r="W1841" s="13" t="n">
        <f aca="false">G1841-E1841</f>
        <v>28</v>
      </c>
      <c r="X1841" s="10" t="n">
        <f aca="false">YEAR(E1841)</f>
        <v>2019</v>
      </c>
      <c r="Y1841" s="0" t="str">
        <f aca="false">TEXT(E1841,"yyyy-mm")</f>
        <v>2019-01</v>
      </c>
      <c r="Z1841" s="0" t="str">
        <f aca="false">"Q"&amp;ROUNDUP(MONTH(E1841)/3,0)&amp;"-"&amp;YEAR(E1841)</f>
        <v>Q1-2019</v>
      </c>
    </row>
    <row r="1842" customFormat="false" ht="14.25" hidden="false" customHeight="false" outlineLevel="0" collapsed="false">
      <c r="A1842" s="0" t="s">
        <v>1884</v>
      </c>
      <c r="B1842" s="0" t="s">
        <v>43</v>
      </c>
      <c r="C1842" s="0" t="s">
        <v>39</v>
      </c>
      <c r="D1842" s="9" t="n">
        <v>43400</v>
      </c>
      <c r="E1842" s="9" t="n">
        <v>43466</v>
      </c>
      <c r="F1842" s="9" t="n">
        <v>43472</v>
      </c>
      <c r="G1842" s="9" t="n">
        <v>43473</v>
      </c>
      <c r="H1842" s="10" t="s">
        <v>36</v>
      </c>
      <c r="I1842" s="0" t="n">
        <v>28</v>
      </c>
      <c r="J1842" s="0" t="n">
        <v>34</v>
      </c>
      <c r="K1842" s="0" t="n">
        <v>175</v>
      </c>
      <c r="L1842" s="0" t="n">
        <v>6</v>
      </c>
      <c r="M1842" s="0" t="n">
        <v>7</v>
      </c>
      <c r="N1842" s="11" t="n">
        <v>0.15</v>
      </c>
      <c r="O1842" s="12" t="n">
        <v>581.56</v>
      </c>
      <c r="P1842" s="12" t="n">
        <v>1038.5</v>
      </c>
      <c r="Q1842" s="12" t="n">
        <f aca="false">M1842*P1842*(1-N1842)</f>
        <v>6179.075</v>
      </c>
      <c r="R1842" s="12" t="n">
        <f aca="false">M1842*O1842</f>
        <v>4070.92</v>
      </c>
      <c r="S1842" s="12" t="n">
        <f aca="false">Q1842-R1842</f>
        <v>2108.155</v>
      </c>
      <c r="T1842" s="11" t="n">
        <f aca="false">IFERROR(S1842/Q1842,0)</f>
        <v>0.341176470588235</v>
      </c>
      <c r="U1842" s="13" t="n">
        <f aca="false">F1842-E1842</f>
        <v>6</v>
      </c>
      <c r="V1842" s="13" t="n">
        <f aca="false">G1842-F1842</f>
        <v>1</v>
      </c>
      <c r="W1842" s="13" t="n">
        <f aca="false">G1842-E1842</f>
        <v>7</v>
      </c>
      <c r="X1842" s="10" t="n">
        <f aca="false">YEAR(E1842)</f>
        <v>2019</v>
      </c>
      <c r="Y1842" s="0" t="str">
        <f aca="false">TEXT(E1842,"yyyy-mm")</f>
        <v>2019-01</v>
      </c>
      <c r="Z1842" s="0" t="str">
        <f aca="false">"Q"&amp;ROUNDUP(MONTH(E1842)/3,0)&amp;"-"&amp;YEAR(E1842)</f>
        <v>Q1-2019</v>
      </c>
    </row>
    <row r="1843" customFormat="false" ht="14.25" hidden="false" customHeight="false" outlineLevel="0" collapsed="false">
      <c r="A1843" s="0" t="s">
        <v>1885</v>
      </c>
      <c r="B1843" s="0" t="s">
        <v>38</v>
      </c>
      <c r="C1843" s="0" t="s">
        <v>39</v>
      </c>
      <c r="D1843" s="9" t="n">
        <v>43400</v>
      </c>
      <c r="E1843" s="9" t="n">
        <v>43466</v>
      </c>
      <c r="F1843" s="9" t="n">
        <v>43479</v>
      </c>
      <c r="G1843" s="9" t="n">
        <v>43484</v>
      </c>
      <c r="H1843" s="10" t="s">
        <v>36</v>
      </c>
      <c r="I1843" s="0" t="n">
        <v>18</v>
      </c>
      <c r="J1843" s="0" t="n">
        <v>37</v>
      </c>
      <c r="K1843" s="0" t="n">
        <v>99</v>
      </c>
      <c r="L1843" s="0" t="n">
        <v>6</v>
      </c>
      <c r="M1843" s="0" t="n">
        <v>2</v>
      </c>
      <c r="N1843" s="11" t="n">
        <v>0.05</v>
      </c>
      <c r="O1843" s="12" t="n">
        <v>1487.67</v>
      </c>
      <c r="P1843" s="12" t="n">
        <v>2860.9</v>
      </c>
      <c r="Q1843" s="12" t="n">
        <f aca="false">M1843*P1843*(1-N1843)</f>
        <v>5435.71</v>
      </c>
      <c r="R1843" s="12" t="n">
        <f aca="false">M1843*O1843</f>
        <v>2975.34</v>
      </c>
      <c r="S1843" s="12" t="n">
        <f aca="false">Q1843-R1843</f>
        <v>2460.37</v>
      </c>
      <c r="T1843" s="11" t="n">
        <f aca="false">IFERROR(S1843/Q1843,0)</f>
        <v>0.452630843072938</v>
      </c>
      <c r="U1843" s="13" t="n">
        <f aca="false">F1843-E1843</f>
        <v>13</v>
      </c>
      <c r="V1843" s="13" t="n">
        <f aca="false">G1843-F1843</f>
        <v>5</v>
      </c>
      <c r="W1843" s="13" t="n">
        <f aca="false">G1843-E1843</f>
        <v>18</v>
      </c>
      <c r="X1843" s="10" t="n">
        <f aca="false">YEAR(E1843)</f>
        <v>2019</v>
      </c>
      <c r="Y1843" s="0" t="str">
        <f aca="false">TEXT(E1843,"yyyy-mm")</f>
        <v>2019-01</v>
      </c>
      <c r="Z1843" s="0" t="str">
        <f aca="false">"Q"&amp;ROUNDUP(MONTH(E1843)/3,0)&amp;"-"&amp;YEAR(E1843)</f>
        <v>Q1-2019</v>
      </c>
    </row>
    <row r="1844" customFormat="false" ht="14.25" hidden="false" customHeight="false" outlineLevel="0" collapsed="false">
      <c r="A1844" s="0" t="s">
        <v>1886</v>
      </c>
      <c r="B1844" s="0" t="s">
        <v>34</v>
      </c>
      <c r="C1844" s="0" t="s">
        <v>39</v>
      </c>
      <c r="D1844" s="9" t="n">
        <v>43300</v>
      </c>
      <c r="E1844" s="9" t="n">
        <v>43466</v>
      </c>
      <c r="F1844" s="9" t="n">
        <v>43482</v>
      </c>
      <c r="G1844" s="9" t="n">
        <v>43492</v>
      </c>
      <c r="H1844" s="10" t="s">
        <v>36</v>
      </c>
      <c r="I1844" s="0" t="n">
        <v>1</v>
      </c>
      <c r="J1844" s="0" t="n">
        <v>42</v>
      </c>
      <c r="K1844" s="0" t="n">
        <v>88</v>
      </c>
      <c r="L1844" s="0" t="n">
        <v>47</v>
      </c>
      <c r="M1844" s="0" t="n">
        <v>2</v>
      </c>
      <c r="N1844" s="11" t="n">
        <v>0.3</v>
      </c>
      <c r="O1844" s="12" t="n">
        <v>626.05</v>
      </c>
      <c r="P1844" s="12" t="n">
        <v>978.2</v>
      </c>
      <c r="Q1844" s="12" t="n">
        <f aca="false">M1844*P1844*(1-N1844)</f>
        <v>1369.48</v>
      </c>
      <c r="R1844" s="12" t="n">
        <f aca="false">M1844*O1844</f>
        <v>1252.1</v>
      </c>
      <c r="S1844" s="12" t="n">
        <f aca="false">Q1844-R1844</f>
        <v>117.38</v>
      </c>
      <c r="T1844" s="11" t="n">
        <f aca="false">IFERROR(S1844/Q1844,0)</f>
        <v>0.0857113648976255</v>
      </c>
      <c r="U1844" s="13" t="n">
        <f aca="false">F1844-E1844</f>
        <v>16</v>
      </c>
      <c r="V1844" s="13" t="n">
        <f aca="false">G1844-F1844</f>
        <v>10</v>
      </c>
      <c r="W1844" s="13" t="n">
        <f aca="false">G1844-E1844</f>
        <v>26</v>
      </c>
      <c r="X1844" s="10" t="n">
        <f aca="false">YEAR(E1844)</f>
        <v>2019</v>
      </c>
      <c r="Y1844" s="0" t="str">
        <f aca="false">TEXT(E1844,"yyyy-mm")</f>
        <v>2019-01</v>
      </c>
      <c r="Z1844" s="0" t="str">
        <f aca="false">"Q"&amp;ROUNDUP(MONTH(E1844)/3,0)&amp;"-"&amp;YEAR(E1844)</f>
        <v>Q1-2019</v>
      </c>
    </row>
    <row r="1845" customFormat="false" ht="14.25" hidden="false" customHeight="false" outlineLevel="0" collapsed="false">
      <c r="A1845" s="0" t="s">
        <v>1887</v>
      </c>
      <c r="B1845" s="0" t="s">
        <v>43</v>
      </c>
      <c r="C1845" s="0" t="s">
        <v>46</v>
      </c>
      <c r="D1845" s="9" t="n">
        <v>43400</v>
      </c>
      <c r="E1845" s="9" t="n">
        <v>43466</v>
      </c>
      <c r="F1845" s="9" t="n">
        <v>43468</v>
      </c>
      <c r="G1845" s="9" t="n">
        <v>43473</v>
      </c>
      <c r="H1845" s="10" t="s">
        <v>36</v>
      </c>
      <c r="I1845" s="0" t="n">
        <v>26</v>
      </c>
      <c r="J1845" s="0" t="n">
        <v>32</v>
      </c>
      <c r="K1845" s="0" t="n">
        <v>268</v>
      </c>
      <c r="L1845" s="0" t="n">
        <v>23</v>
      </c>
      <c r="M1845" s="0" t="n">
        <v>3</v>
      </c>
      <c r="N1845" s="11" t="n">
        <v>0.05</v>
      </c>
      <c r="O1845" s="12" t="n">
        <v>1970.81</v>
      </c>
      <c r="P1845" s="12" t="n">
        <v>3718.5</v>
      </c>
      <c r="Q1845" s="12" t="n">
        <f aca="false">M1845*P1845*(1-N1845)</f>
        <v>10597.725</v>
      </c>
      <c r="R1845" s="12" t="n">
        <f aca="false">M1845*O1845</f>
        <v>5912.43</v>
      </c>
      <c r="S1845" s="12" t="n">
        <f aca="false">Q1845-R1845</f>
        <v>4685.295</v>
      </c>
      <c r="T1845" s="11" t="n">
        <f aca="false">IFERROR(S1845/Q1845,0)</f>
        <v>0.442103847759779</v>
      </c>
      <c r="U1845" s="13" t="n">
        <f aca="false">F1845-E1845</f>
        <v>2</v>
      </c>
      <c r="V1845" s="13" t="n">
        <f aca="false">G1845-F1845</f>
        <v>5</v>
      </c>
      <c r="W1845" s="13" t="n">
        <f aca="false">G1845-E1845</f>
        <v>7</v>
      </c>
      <c r="X1845" s="10" t="n">
        <f aca="false">YEAR(E1845)</f>
        <v>2019</v>
      </c>
      <c r="Y1845" s="0" t="str">
        <f aca="false">TEXT(E1845,"yyyy-mm")</f>
        <v>2019-01</v>
      </c>
      <c r="Z1845" s="0" t="str">
        <f aca="false">"Q"&amp;ROUNDUP(MONTH(E1845)/3,0)&amp;"-"&amp;YEAR(E1845)</f>
        <v>Q1-2019</v>
      </c>
    </row>
    <row r="1846" customFormat="false" ht="14.25" hidden="false" customHeight="false" outlineLevel="0" collapsed="false">
      <c r="A1846" s="0" t="s">
        <v>1888</v>
      </c>
      <c r="B1846" s="0" t="s">
        <v>34</v>
      </c>
      <c r="C1846" s="0" t="s">
        <v>46</v>
      </c>
      <c r="D1846" s="9" t="n">
        <v>43400</v>
      </c>
      <c r="E1846" s="9" t="n">
        <v>43466</v>
      </c>
      <c r="F1846" s="9" t="n">
        <v>43485</v>
      </c>
      <c r="G1846" s="9" t="n">
        <v>43488</v>
      </c>
      <c r="H1846" s="10" t="s">
        <v>36</v>
      </c>
      <c r="I1846" s="0" t="n">
        <v>7</v>
      </c>
      <c r="J1846" s="0" t="n">
        <v>4</v>
      </c>
      <c r="K1846" s="0" t="n">
        <v>274</v>
      </c>
      <c r="L1846" s="0" t="n">
        <v>28</v>
      </c>
      <c r="M1846" s="0" t="n">
        <v>2</v>
      </c>
      <c r="N1846" s="11" t="n">
        <v>0.1</v>
      </c>
      <c r="O1846" s="12" t="n">
        <v>3014.33</v>
      </c>
      <c r="P1846" s="12" t="n">
        <v>5480.6</v>
      </c>
      <c r="Q1846" s="12" t="n">
        <f aca="false">M1846*P1846*(1-N1846)</f>
        <v>9865.08</v>
      </c>
      <c r="R1846" s="12" t="n">
        <f aca="false">M1846*O1846</f>
        <v>6028.66</v>
      </c>
      <c r="S1846" s="12" t="n">
        <f aca="false">Q1846-R1846</f>
        <v>3836.42</v>
      </c>
      <c r="T1846" s="11" t="n">
        <f aca="false">IFERROR(S1846/Q1846,0)</f>
        <v>0.388888888888889</v>
      </c>
      <c r="U1846" s="13" t="n">
        <f aca="false">F1846-E1846</f>
        <v>19</v>
      </c>
      <c r="V1846" s="13" t="n">
        <f aca="false">G1846-F1846</f>
        <v>3</v>
      </c>
      <c r="W1846" s="13" t="n">
        <f aca="false">G1846-E1846</f>
        <v>22</v>
      </c>
      <c r="X1846" s="10" t="n">
        <f aca="false">YEAR(E1846)</f>
        <v>2019</v>
      </c>
      <c r="Y1846" s="0" t="str">
        <f aca="false">TEXT(E1846,"yyyy-mm")</f>
        <v>2019-01</v>
      </c>
      <c r="Z1846" s="0" t="str">
        <f aca="false">"Q"&amp;ROUNDUP(MONTH(E1846)/3,0)&amp;"-"&amp;YEAR(E1846)</f>
        <v>Q1-2019</v>
      </c>
    </row>
    <row r="1847" customFormat="false" ht="14.25" hidden="false" customHeight="false" outlineLevel="0" collapsed="false">
      <c r="A1847" s="0" t="s">
        <v>1889</v>
      </c>
      <c r="B1847" s="0" t="s">
        <v>34</v>
      </c>
      <c r="C1847" s="0" t="s">
        <v>79</v>
      </c>
      <c r="D1847" s="9" t="n">
        <v>43300</v>
      </c>
      <c r="E1847" s="9" t="n">
        <v>43466</v>
      </c>
      <c r="F1847" s="9" t="n">
        <v>43470</v>
      </c>
      <c r="G1847" s="9" t="n">
        <v>43472</v>
      </c>
      <c r="H1847" s="10" t="s">
        <v>36</v>
      </c>
      <c r="I1847" s="0" t="n">
        <v>1</v>
      </c>
      <c r="J1847" s="0" t="n">
        <v>34</v>
      </c>
      <c r="K1847" s="0" t="n">
        <v>59</v>
      </c>
      <c r="L1847" s="0" t="n">
        <v>41</v>
      </c>
      <c r="M1847" s="0" t="n">
        <v>3</v>
      </c>
      <c r="N1847" s="11" t="n">
        <v>0.1</v>
      </c>
      <c r="O1847" s="12" t="n">
        <v>518.25</v>
      </c>
      <c r="P1847" s="12" t="n">
        <v>797.3</v>
      </c>
      <c r="Q1847" s="12" t="n">
        <f aca="false">M1847*P1847*(1-N1847)</f>
        <v>2152.71</v>
      </c>
      <c r="R1847" s="12" t="n">
        <f aca="false">M1847*O1847</f>
        <v>1554.75</v>
      </c>
      <c r="S1847" s="12" t="n">
        <f aca="false">Q1847-R1847</f>
        <v>597.96</v>
      </c>
      <c r="T1847" s="11" t="n">
        <f aca="false">IFERROR(S1847/Q1847,0)</f>
        <v>0.277770809816464</v>
      </c>
      <c r="U1847" s="13" t="n">
        <f aca="false">F1847-E1847</f>
        <v>4</v>
      </c>
      <c r="V1847" s="13" t="n">
        <f aca="false">G1847-F1847</f>
        <v>2</v>
      </c>
      <c r="W1847" s="13" t="n">
        <f aca="false">G1847-E1847</f>
        <v>6</v>
      </c>
      <c r="X1847" s="10" t="n">
        <f aca="false">YEAR(E1847)</f>
        <v>2019</v>
      </c>
      <c r="Y1847" s="0" t="str">
        <f aca="false">TEXT(E1847,"yyyy-mm")</f>
        <v>2019-01</v>
      </c>
      <c r="Z1847" s="0" t="str">
        <f aca="false">"Q"&amp;ROUNDUP(MONTH(E1847)/3,0)&amp;"-"&amp;YEAR(E1847)</f>
        <v>Q1-2019</v>
      </c>
    </row>
    <row r="1848" customFormat="false" ht="14.25" hidden="false" customHeight="false" outlineLevel="0" collapsed="false">
      <c r="A1848" s="0" t="s">
        <v>1890</v>
      </c>
      <c r="B1848" s="0" t="s">
        <v>34</v>
      </c>
      <c r="C1848" s="0" t="s">
        <v>35</v>
      </c>
      <c r="D1848" s="9" t="n">
        <v>43400</v>
      </c>
      <c r="E1848" s="9" t="n">
        <v>43466</v>
      </c>
      <c r="F1848" s="9" t="n">
        <v>43482</v>
      </c>
      <c r="G1848" s="9" t="n">
        <v>43492</v>
      </c>
      <c r="H1848" s="10" t="s">
        <v>36</v>
      </c>
      <c r="I1848" s="0" t="n">
        <v>11</v>
      </c>
      <c r="J1848" s="0" t="n">
        <v>46</v>
      </c>
      <c r="K1848" s="0" t="n">
        <v>259</v>
      </c>
      <c r="L1848" s="0" t="n">
        <v>35</v>
      </c>
      <c r="M1848" s="0" t="n">
        <v>2</v>
      </c>
      <c r="N1848" s="11" t="n">
        <v>0.05</v>
      </c>
      <c r="O1848" s="12" t="n">
        <v>123.95</v>
      </c>
      <c r="P1848" s="12" t="n">
        <v>247.9</v>
      </c>
      <c r="Q1848" s="12" t="n">
        <f aca="false">M1848*P1848*(1-N1848)</f>
        <v>471.01</v>
      </c>
      <c r="R1848" s="12" t="n">
        <f aca="false">M1848*O1848</f>
        <v>247.9</v>
      </c>
      <c r="S1848" s="12" t="n">
        <f aca="false">Q1848-R1848</f>
        <v>223.11</v>
      </c>
      <c r="T1848" s="11" t="n">
        <f aca="false">IFERROR(S1848/Q1848,0)</f>
        <v>0.473684210526316</v>
      </c>
      <c r="U1848" s="13" t="n">
        <f aca="false">F1848-E1848</f>
        <v>16</v>
      </c>
      <c r="V1848" s="13" t="n">
        <f aca="false">G1848-F1848</f>
        <v>10</v>
      </c>
      <c r="W1848" s="13" t="n">
        <f aca="false">G1848-E1848</f>
        <v>26</v>
      </c>
      <c r="X1848" s="10" t="n">
        <f aca="false">YEAR(E1848)</f>
        <v>2019</v>
      </c>
      <c r="Y1848" s="0" t="str">
        <f aca="false">TEXT(E1848,"yyyy-mm")</f>
        <v>2019-01</v>
      </c>
      <c r="Z1848" s="0" t="str">
        <f aca="false">"Q"&amp;ROUNDUP(MONTH(E1848)/3,0)&amp;"-"&amp;YEAR(E1848)</f>
        <v>Q1-2019</v>
      </c>
    </row>
    <row r="1849" customFormat="false" ht="14.25" hidden="false" customHeight="false" outlineLevel="0" collapsed="false">
      <c r="A1849" s="0" t="s">
        <v>1891</v>
      </c>
      <c r="B1849" s="0" t="s">
        <v>38</v>
      </c>
      <c r="C1849" s="0" t="s">
        <v>48</v>
      </c>
      <c r="D1849" s="9" t="n">
        <v>43400</v>
      </c>
      <c r="E1849" s="9" t="n">
        <v>43466</v>
      </c>
      <c r="F1849" s="9" t="n">
        <v>43483</v>
      </c>
      <c r="G1849" s="9" t="n">
        <v>43491</v>
      </c>
      <c r="H1849" s="10" t="s">
        <v>36</v>
      </c>
      <c r="I1849" s="0" t="n">
        <v>14</v>
      </c>
      <c r="J1849" s="0" t="n">
        <v>49</v>
      </c>
      <c r="K1849" s="0" t="n">
        <v>55</v>
      </c>
      <c r="L1849" s="0" t="n">
        <v>33</v>
      </c>
      <c r="M1849" s="0" t="n">
        <v>4</v>
      </c>
      <c r="N1849" s="11" t="n">
        <v>0.075</v>
      </c>
      <c r="O1849" s="12" t="n">
        <v>897.67</v>
      </c>
      <c r="P1849" s="12" t="n">
        <v>1165.8</v>
      </c>
      <c r="Q1849" s="12" t="n">
        <f aca="false">M1849*P1849*(1-N1849)</f>
        <v>4313.46</v>
      </c>
      <c r="R1849" s="12" t="n">
        <f aca="false">M1849*O1849</f>
        <v>3590.68</v>
      </c>
      <c r="S1849" s="12" t="n">
        <f aca="false">Q1849-R1849</f>
        <v>722.78</v>
      </c>
      <c r="T1849" s="11" t="n">
        <f aca="false">IFERROR(S1849/Q1849,0)</f>
        <v>0.167563858248367</v>
      </c>
      <c r="U1849" s="13" t="n">
        <f aca="false">F1849-E1849</f>
        <v>17</v>
      </c>
      <c r="V1849" s="13" t="n">
        <f aca="false">G1849-F1849</f>
        <v>8</v>
      </c>
      <c r="W1849" s="13" t="n">
        <f aca="false">G1849-E1849</f>
        <v>25</v>
      </c>
      <c r="X1849" s="10" t="n">
        <f aca="false">YEAR(E1849)</f>
        <v>2019</v>
      </c>
      <c r="Y1849" s="0" t="str">
        <f aca="false">TEXT(E1849,"yyyy-mm")</f>
        <v>2019-01</v>
      </c>
      <c r="Z1849" s="0" t="str">
        <f aca="false">"Q"&amp;ROUNDUP(MONTH(E1849)/3,0)&amp;"-"&amp;YEAR(E1849)</f>
        <v>Q1-2019</v>
      </c>
    </row>
    <row r="1850" customFormat="false" ht="14.25" hidden="false" customHeight="false" outlineLevel="0" collapsed="false">
      <c r="A1850" s="0" t="s">
        <v>1892</v>
      </c>
      <c r="B1850" s="0" t="s">
        <v>34</v>
      </c>
      <c r="C1850" s="0" t="s">
        <v>39</v>
      </c>
      <c r="D1850" s="9" t="n">
        <v>43400</v>
      </c>
      <c r="E1850" s="9" t="n">
        <v>43466</v>
      </c>
      <c r="F1850" s="9" t="n">
        <v>43468</v>
      </c>
      <c r="G1850" s="9" t="n">
        <v>43471</v>
      </c>
      <c r="H1850" s="10" t="s">
        <v>36</v>
      </c>
      <c r="I1850" s="0" t="n">
        <v>6</v>
      </c>
      <c r="J1850" s="0" t="n">
        <v>32</v>
      </c>
      <c r="K1850" s="0" t="n">
        <v>100</v>
      </c>
      <c r="L1850" s="0" t="n">
        <v>46</v>
      </c>
      <c r="M1850" s="0" t="n">
        <v>8</v>
      </c>
      <c r="N1850" s="11" t="n">
        <v>0.2</v>
      </c>
      <c r="O1850" s="12" t="n">
        <v>3212.65</v>
      </c>
      <c r="P1850" s="12" t="n">
        <v>6425.3</v>
      </c>
      <c r="Q1850" s="12" t="n">
        <f aca="false">M1850*P1850*(1-N1850)</f>
        <v>41121.92</v>
      </c>
      <c r="R1850" s="12" t="n">
        <f aca="false">M1850*O1850</f>
        <v>25701.2</v>
      </c>
      <c r="S1850" s="12" t="n">
        <f aca="false">Q1850-R1850</f>
        <v>15420.72</v>
      </c>
      <c r="T1850" s="11" t="n">
        <f aca="false">IFERROR(S1850/Q1850,0)</f>
        <v>0.375</v>
      </c>
      <c r="U1850" s="13" t="n">
        <f aca="false">F1850-E1850</f>
        <v>2</v>
      </c>
      <c r="V1850" s="13" t="n">
        <f aca="false">G1850-F1850</f>
        <v>3</v>
      </c>
      <c r="W1850" s="13" t="n">
        <f aca="false">G1850-E1850</f>
        <v>5</v>
      </c>
      <c r="X1850" s="10" t="n">
        <f aca="false">YEAR(E1850)</f>
        <v>2019</v>
      </c>
      <c r="Y1850" s="0" t="str">
        <f aca="false">TEXT(E1850,"yyyy-mm")</f>
        <v>2019-01</v>
      </c>
      <c r="Z1850" s="0" t="str">
        <f aca="false">"Q"&amp;ROUNDUP(MONTH(E1850)/3,0)&amp;"-"&amp;YEAR(E1850)</f>
        <v>Q1-2019</v>
      </c>
    </row>
    <row r="1851" customFormat="false" ht="14.25" hidden="false" customHeight="false" outlineLevel="0" collapsed="false">
      <c r="A1851" s="0" t="s">
        <v>1893</v>
      </c>
      <c r="B1851" s="0" t="s">
        <v>38</v>
      </c>
      <c r="C1851" s="0" t="s">
        <v>39</v>
      </c>
      <c r="D1851" s="9" t="n">
        <v>43400</v>
      </c>
      <c r="E1851" s="9" t="n">
        <v>43466</v>
      </c>
      <c r="F1851" s="9" t="n">
        <v>43470</v>
      </c>
      <c r="G1851" s="9" t="n">
        <v>43471</v>
      </c>
      <c r="H1851" s="10" t="s">
        <v>36</v>
      </c>
      <c r="I1851" s="0" t="n">
        <v>14</v>
      </c>
      <c r="J1851" s="0" t="n">
        <v>28</v>
      </c>
      <c r="K1851" s="0" t="n">
        <v>177</v>
      </c>
      <c r="L1851" s="0" t="n">
        <v>36</v>
      </c>
      <c r="M1851" s="0" t="n">
        <v>7</v>
      </c>
      <c r="N1851" s="11" t="n">
        <v>0.075</v>
      </c>
      <c r="O1851" s="12" t="n">
        <v>956.89</v>
      </c>
      <c r="P1851" s="12" t="n">
        <v>1293.1</v>
      </c>
      <c r="Q1851" s="12" t="n">
        <f aca="false">M1851*P1851*(1-N1851)</f>
        <v>8372.8225</v>
      </c>
      <c r="R1851" s="12" t="n">
        <f aca="false">M1851*O1851</f>
        <v>6698.23</v>
      </c>
      <c r="S1851" s="12" t="n">
        <f aca="false">Q1851-R1851</f>
        <v>1674.5925</v>
      </c>
      <c r="T1851" s="11" t="n">
        <f aca="false">IFERROR(S1851/Q1851,0)</f>
        <v>0.200003344153062</v>
      </c>
      <c r="U1851" s="13" t="n">
        <f aca="false">F1851-E1851</f>
        <v>4</v>
      </c>
      <c r="V1851" s="13" t="n">
        <f aca="false">G1851-F1851</f>
        <v>1</v>
      </c>
      <c r="W1851" s="13" t="n">
        <f aca="false">G1851-E1851</f>
        <v>5</v>
      </c>
      <c r="X1851" s="10" t="n">
        <f aca="false">YEAR(E1851)</f>
        <v>2019</v>
      </c>
      <c r="Y1851" s="0" t="str">
        <f aca="false">TEXT(E1851,"yyyy-mm")</f>
        <v>2019-01</v>
      </c>
      <c r="Z1851" s="0" t="str">
        <f aca="false">"Q"&amp;ROUNDUP(MONTH(E1851)/3,0)&amp;"-"&amp;YEAR(E1851)</f>
        <v>Q1-2019</v>
      </c>
    </row>
    <row r="1852" customFormat="false" ht="14.25" hidden="false" customHeight="false" outlineLevel="0" collapsed="false">
      <c r="A1852" s="0" t="s">
        <v>1894</v>
      </c>
      <c r="B1852" s="0" t="s">
        <v>34</v>
      </c>
      <c r="C1852" s="0" t="s">
        <v>39</v>
      </c>
      <c r="D1852" s="9" t="n">
        <v>43300</v>
      </c>
      <c r="E1852" s="9" t="n">
        <v>43466</v>
      </c>
      <c r="F1852" s="9" t="n">
        <v>43470</v>
      </c>
      <c r="G1852" s="9" t="n">
        <v>43475</v>
      </c>
      <c r="H1852" s="10" t="s">
        <v>36</v>
      </c>
      <c r="I1852" s="0" t="n">
        <v>4</v>
      </c>
      <c r="J1852" s="0" t="n">
        <v>38</v>
      </c>
      <c r="K1852" s="0" t="n">
        <v>113</v>
      </c>
      <c r="L1852" s="0" t="n">
        <v>2</v>
      </c>
      <c r="M1852" s="0" t="n">
        <v>1</v>
      </c>
      <c r="N1852" s="11" t="n">
        <v>0.15</v>
      </c>
      <c r="O1852" s="12" t="n">
        <v>3594.55</v>
      </c>
      <c r="P1852" s="12" t="n">
        <v>6197.5</v>
      </c>
      <c r="Q1852" s="12" t="n">
        <f aca="false">M1852*P1852*(1-N1852)</f>
        <v>5267.875</v>
      </c>
      <c r="R1852" s="12" t="n">
        <f aca="false">M1852*O1852</f>
        <v>3594.55</v>
      </c>
      <c r="S1852" s="12" t="n">
        <f aca="false">Q1852-R1852</f>
        <v>1673.325</v>
      </c>
      <c r="T1852" s="11" t="n">
        <f aca="false">IFERROR(S1852/Q1852,0)</f>
        <v>0.317647058823529</v>
      </c>
      <c r="U1852" s="13" t="n">
        <f aca="false">F1852-E1852</f>
        <v>4</v>
      </c>
      <c r="V1852" s="13" t="n">
        <f aca="false">G1852-F1852</f>
        <v>5</v>
      </c>
      <c r="W1852" s="13" t="n">
        <f aca="false">G1852-E1852</f>
        <v>9</v>
      </c>
      <c r="X1852" s="10" t="n">
        <f aca="false">YEAR(E1852)</f>
        <v>2019</v>
      </c>
      <c r="Y1852" s="0" t="str">
        <f aca="false">TEXT(E1852,"yyyy-mm")</f>
        <v>2019-01</v>
      </c>
      <c r="Z1852" s="0" t="str">
        <f aca="false">"Q"&amp;ROUNDUP(MONTH(E1852)/3,0)&amp;"-"&amp;YEAR(E1852)</f>
        <v>Q1-2019</v>
      </c>
    </row>
    <row r="1853" customFormat="false" ht="14.25" hidden="false" customHeight="false" outlineLevel="0" collapsed="false">
      <c r="A1853" s="0" t="s">
        <v>1895</v>
      </c>
      <c r="B1853" s="0" t="s">
        <v>34</v>
      </c>
      <c r="C1853" s="0" t="s">
        <v>46</v>
      </c>
      <c r="D1853" s="9" t="n">
        <v>43400</v>
      </c>
      <c r="E1853" s="9" t="n">
        <v>43467</v>
      </c>
      <c r="F1853" s="9" t="n">
        <v>43495</v>
      </c>
      <c r="G1853" s="9" t="n">
        <v>43499</v>
      </c>
      <c r="H1853" s="10" t="s">
        <v>36</v>
      </c>
      <c r="I1853" s="0" t="n">
        <v>1</v>
      </c>
      <c r="J1853" s="0" t="n">
        <v>12</v>
      </c>
      <c r="K1853" s="0" t="n">
        <v>325</v>
      </c>
      <c r="L1853" s="0" t="n">
        <v>4</v>
      </c>
      <c r="M1853" s="0" t="n">
        <v>3</v>
      </c>
      <c r="N1853" s="11" t="n">
        <v>0.3</v>
      </c>
      <c r="O1853" s="12" t="n">
        <v>3462.83</v>
      </c>
      <c r="P1853" s="12" t="n">
        <v>5869.2</v>
      </c>
      <c r="Q1853" s="12" t="n">
        <f aca="false">M1853*P1853*(1-N1853)</f>
        <v>12325.32</v>
      </c>
      <c r="R1853" s="12" t="n">
        <f aca="false">M1853*O1853</f>
        <v>10388.49</v>
      </c>
      <c r="S1853" s="12" t="n">
        <f aca="false">Q1853-R1853</f>
        <v>1936.83</v>
      </c>
      <c r="T1853" s="11" t="n">
        <f aca="false">IFERROR(S1853/Q1853,0)</f>
        <v>0.15714237034008</v>
      </c>
      <c r="U1853" s="13" t="n">
        <f aca="false">F1853-E1853</f>
        <v>28</v>
      </c>
      <c r="V1853" s="13" t="n">
        <f aca="false">G1853-F1853</f>
        <v>4</v>
      </c>
      <c r="W1853" s="13" t="n">
        <f aca="false">G1853-E1853</f>
        <v>32</v>
      </c>
      <c r="X1853" s="10" t="n">
        <f aca="false">YEAR(E1853)</f>
        <v>2019</v>
      </c>
      <c r="Y1853" s="0" t="str">
        <f aca="false">TEXT(E1853,"yyyy-mm")</f>
        <v>2019-01</v>
      </c>
      <c r="Z1853" s="0" t="str">
        <f aca="false">"Q"&amp;ROUNDUP(MONTH(E1853)/3,0)&amp;"-"&amp;YEAR(E1853)</f>
        <v>Q1-2019</v>
      </c>
    </row>
    <row r="1854" customFormat="false" ht="14.25" hidden="false" customHeight="false" outlineLevel="0" collapsed="false">
      <c r="A1854" s="0" t="s">
        <v>1896</v>
      </c>
      <c r="B1854" s="0" t="s">
        <v>34</v>
      </c>
      <c r="C1854" s="0" t="s">
        <v>35</v>
      </c>
      <c r="D1854" s="9" t="n">
        <v>43300</v>
      </c>
      <c r="E1854" s="9" t="n">
        <v>43467</v>
      </c>
      <c r="F1854" s="9" t="n">
        <v>43493</v>
      </c>
      <c r="G1854" s="9" t="n">
        <v>43495</v>
      </c>
      <c r="H1854" s="10" t="s">
        <v>36</v>
      </c>
      <c r="I1854" s="0" t="n">
        <v>10</v>
      </c>
      <c r="J1854" s="0" t="n">
        <v>31</v>
      </c>
      <c r="K1854" s="0" t="n">
        <v>250</v>
      </c>
      <c r="L1854" s="0" t="n">
        <v>10</v>
      </c>
      <c r="M1854" s="0" t="n">
        <v>8</v>
      </c>
      <c r="N1854" s="11" t="n">
        <v>0.075</v>
      </c>
      <c r="O1854" s="12" t="n">
        <v>593.35</v>
      </c>
      <c r="P1854" s="12" t="n">
        <v>1098.8</v>
      </c>
      <c r="Q1854" s="12" t="n">
        <f aca="false">M1854*P1854*(1-N1854)</f>
        <v>8131.12</v>
      </c>
      <c r="R1854" s="12" t="n">
        <f aca="false">M1854*O1854</f>
        <v>4746.8</v>
      </c>
      <c r="S1854" s="12" t="n">
        <f aca="false">Q1854-R1854</f>
        <v>3384.32</v>
      </c>
      <c r="T1854" s="11" t="n">
        <f aca="false">IFERROR(S1854/Q1854,0)</f>
        <v>0.416218183964817</v>
      </c>
      <c r="U1854" s="13" t="n">
        <f aca="false">F1854-E1854</f>
        <v>26</v>
      </c>
      <c r="V1854" s="13" t="n">
        <f aca="false">G1854-F1854</f>
        <v>2</v>
      </c>
      <c r="W1854" s="13" t="n">
        <f aca="false">G1854-E1854</f>
        <v>28</v>
      </c>
      <c r="X1854" s="10" t="n">
        <f aca="false">YEAR(E1854)</f>
        <v>2019</v>
      </c>
      <c r="Y1854" s="0" t="str">
        <f aca="false">TEXT(E1854,"yyyy-mm")</f>
        <v>2019-01</v>
      </c>
      <c r="Z1854" s="0" t="str">
        <f aca="false">"Q"&amp;ROUNDUP(MONTH(E1854)/3,0)&amp;"-"&amp;YEAR(E1854)</f>
        <v>Q1-2019</v>
      </c>
    </row>
    <row r="1855" customFormat="false" ht="14.25" hidden="false" customHeight="false" outlineLevel="0" collapsed="false">
      <c r="A1855" s="0" t="s">
        <v>1897</v>
      </c>
      <c r="B1855" s="0" t="s">
        <v>34</v>
      </c>
      <c r="C1855" s="0" t="s">
        <v>35</v>
      </c>
      <c r="D1855" s="9" t="n">
        <v>43400</v>
      </c>
      <c r="E1855" s="9" t="n">
        <v>43467</v>
      </c>
      <c r="F1855" s="9" t="n">
        <v>43491</v>
      </c>
      <c r="G1855" s="9" t="n">
        <v>43494</v>
      </c>
      <c r="H1855" s="10" t="s">
        <v>36</v>
      </c>
      <c r="I1855" s="0" t="n">
        <v>6</v>
      </c>
      <c r="J1855" s="0" t="n">
        <v>25</v>
      </c>
      <c r="K1855" s="0" t="n">
        <v>240</v>
      </c>
      <c r="L1855" s="0" t="n">
        <v>10</v>
      </c>
      <c r="M1855" s="0" t="n">
        <v>2</v>
      </c>
      <c r="N1855" s="11" t="n">
        <v>0.15</v>
      </c>
      <c r="O1855" s="12" t="n">
        <v>889.76</v>
      </c>
      <c r="P1855" s="12" t="n">
        <v>1072</v>
      </c>
      <c r="Q1855" s="12" t="n">
        <f aca="false">M1855*P1855*(1-N1855)</f>
        <v>1822.4</v>
      </c>
      <c r="R1855" s="12" t="n">
        <f aca="false">M1855*O1855</f>
        <v>1779.52</v>
      </c>
      <c r="S1855" s="12" t="n">
        <f aca="false">Q1855-R1855</f>
        <v>42.8799999999999</v>
      </c>
      <c r="T1855" s="11" t="n">
        <f aca="false">IFERROR(S1855/Q1855,0)</f>
        <v>0.0235294117647058</v>
      </c>
      <c r="U1855" s="13" t="n">
        <f aca="false">F1855-E1855</f>
        <v>24</v>
      </c>
      <c r="V1855" s="13" t="n">
        <f aca="false">G1855-F1855</f>
        <v>3</v>
      </c>
      <c r="W1855" s="13" t="n">
        <f aca="false">G1855-E1855</f>
        <v>27</v>
      </c>
      <c r="X1855" s="10" t="n">
        <f aca="false">YEAR(E1855)</f>
        <v>2019</v>
      </c>
      <c r="Y1855" s="0" t="str">
        <f aca="false">TEXT(E1855,"yyyy-mm")</f>
        <v>2019-01</v>
      </c>
      <c r="Z1855" s="0" t="str">
        <f aca="false">"Q"&amp;ROUNDUP(MONTH(E1855)/3,0)&amp;"-"&amp;YEAR(E1855)</f>
        <v>Q1-2019</v>
      </c>
    </row>
    <row r="1856" customFormat="false" ht="14.25" hidden="false" customHeight="false" outlineLevel="0" collapsed="false">
      <c r="A1856" s="0" t="s">
        <v>1898</v>
      </c>
      <c r="B1856" s="0" t="s">
        <v>34</v>
      </c>
      <c r="C1856" s="0" t="s">
        <v>46</v>
      </c>
      <c r="D1856" s="9" t="n">
        <v>43400</v>
      </c>
      <c r="E1856" s="9" t="n">
        <v>43467</v>
      </c>
      <c r="F1856" s="9" t="n">
        <v>43475</v>
      </c>
      <c r="G1856" s="9" t="n">
        <v>43477</v>
      </c>
      <c r="H1856" s="10" t="s">
        <v>36</v>
      </c>
      <c r="I1856" s="0" t="n">
        <v>1</v>
      </c>
      <c r="J1856" s="0" t="n">
        <v>26</v>
      </c>
      <c r="K1856" s="0" t="n">
        <v>313</v>
      </c>
      <c r="L1856" s="0" t="n">
        <v>24</v>
      </c>
      <c r="M1856" s="0" t="n">
        <v>1</v>
      </c>
      <c r="N1856" s="11" t="n">
        <v>0.1</v>
      </c>
      <c r="O1856" s="12" t="n">
        <v>3984.83</v>
      </c>
      <c r="P1856" s="12" t="n">
        <v>6532.5</v>
      </c>
      <c r="Q1856" s="12" t="n">
        <f aca="false">M1856*P1856*(1-N1856)</f>
        <v>5879.25</v>
      </c>
      <c r="R1856" s="12" t="n">
        <f aca="false">M1856*O1856</f>
        <v>3984.83</v>
      </c>
      <c r="S1856" s="12" t="n">
        <f aca="false">Q1856-R1856</f>
        <v>1894.42</v>
      </c>
      <c r="T1856" s="11" t="n">
        <f aca="false">IFERROR(S1856/Q1856,0)</f>
        <v>0.322221371773611</v>
      </c>
      <c r="U1856" s="13" t="n">
        <f aca="false">F1856-E1856</f>
        <v>8</v>
      </c>
      <c r="V1856" s="13" t="n">
        <f aca="false">G1856-F1856</f>
        <v>2</v>
      </c>
      <c r="W1856" s="13" t="n">
        <f aca="false">G1856-E1856</f>
        <v>10</v>
      </c>
      <c r="X1856" s="10" t="n">
        <f aca="false">YEAR(E1856)</f>
        <v>2019</v>
      </c>
      <c r="Y1856" s="0" t="str">
        <f aca="false">TEXT(E1856,"yyyy-mm")</f>
        <v>2019-01</v>
      </c>
      <c r="Z1856" s="0" t="str">
        <f aca="false">"Q"&amp;ROUNDUP(MONTH(E1856)/3,0)&amp;"-"&amp;YEAR(E1856)</f>
        <v>Q1-2019</v>
      </c>
    </row>
    <row r="1857" customFormat="false" ht="14.25" hidden="false" customHeight="false" outlineLevel="0" collapsed="false">
      <c r="A1857" s="0" t="s">
        <v>1899</v>
      </c>
      <c r="B1857" s="0" t="s">
        <v>38</v>
      </c>
      <c r="C1857" s="0" t="s">
        <v>39</v>
      </c>
      <c r="D1857" s="9" t="n">
        <v>43400</v>
      </c>
      <c r="E1857" s="9" t="n">
        <v>43467</v>
      </c>
      <c r="F1857" s="9" t="n">
        <v>43482</v>
      </c>
      <c r="G1857" s="9" t="n">
        <v>43488</v>
      </c>
      <c r="H1857" s="10" t="s">
        <v>36</v>
      </c>
      <c r="I1857" s="0" t="n">
        <v>15</v>
      </c>
      <c r="J1857" s="0" t="n">
        <v>19</v>
      </c>
      <c r="K1857" s="0" t="n">
        <v>123</v>
      </c>
      <c r="L1857" s="0" t="n">
        <v>20</v>
      </c>
      <c r="M1857" s="0" t="n">
        <v>3</v>
      </c>
      <c r="N1857" s="11" t="n">
        <v>0.075</v>
      </c>
      <c r="O1857" s="12" t="n">
        <v>2367.78</v>
      </c>
      <c r="P1857" s="12" t="n">
        <v>3946.3</v>
      </c>
      <c r="Q1857" s="12" t="n">
        <f aca="false">M1857*P1857*(1-N1857)</f>
        <v>10950.9825</v>
      </c>
      <c r="R1857" s="12" t="n">
        <f aca="false">M1857*O1857</f>
        <v>7103.34</v>
      </c>
      <c r="S1857" s="12" t="n">
        <f aca="false">Q1857-R1857</f>
        <v>3847.6425</v>
      </c>
      <c r="T1857" s="11" t="n">
        <f aca="false">IFERROR(S1857/Q1857,0)</f>
        <v>0.351351351351351</v>
      </c>
      <c r="U1857" s="13" t="n">
        <f aca="false">F1857-E1857</f>
        <v>15</v>
      </c>
      <c r="V1857" s="13" t="n">
        <f aca="false">G1857-F1857</f>
        <v>6</v>
      </c>
      <c r="W1857" s="13" t="n">
        <f aca="false">G1857-E1857</f>
        <v>21</v>
      </c>
      <c r="X1857" s="10" t="n">
        <f aca="false">YEAR(E1857)</f>
        <v>2019</v>
      </c>
      <c r="Y1857" s="0" t="str">
        <f aca="false">TEXT(E1857,"yyyy-mm")</f>
        <v>2019-01</v>
      </c>
      <c r="Z1857" s="0" t="str">
        <f aca="false">"Q"&amp;ROUNDUP(MONTH(E1857)/3,0)&amp;"-"&amp;YEAR(E1857)</f>
        <v>Q1-2019</v>
      </c>
    </row>
    <row r="1858" customFormat="false" ht="14.25" hidden="false" customHeight="false" outlineLevel="0" collapsed="false">
      <c r="A1858" s="0" t="s">
        <v>1900</v>
      </c>
      <c r="B1858" s="0" t="s">
        <v>38</v>
      </c>
      <c r="C1858" s="0" t="s">
        <v>39</v>
      </c>
      <c r="D1858" s="9" t="n">
        <v>43400</v>
      </c>
      <c r="E1858" s="9" t="n">
        <v>43467</v>
      </c>
      <c r="F1858" s="9" t="n">
        <v>43488</v>
      </c>
      <c r="G1858" s="9" t="n">
        <v>43489</v>
      </c>
      <c r="H1858" s="10" t="s">
        <v>36</v>
      </c>
      <c r="I1858" s="0" t="n">
        <v>13</v>
      </c>
      <c r="J1858" s="0" t="n">
        <v>17</v>
      </c>
      <c r="K1858" s="0" t="n">
        <v>128</v>
      </c>
      <c r="L1858" s="0" t="n">
        <v>9</v>
      </c>
      <c r="M1858" s="0" t="n">
        <v>8</v>
      </c>
      <c r="N1858" s="11" t="n">
        <v>0.3</v>
      </c>
      <c r="O1858" s="12" t="n">
        <v>835.76</v>
      </c>
      <c r="P1858" s="12" t="n">
        <v>1031.8</v>
      </c>
      <c r="Q1858" s="12" t="n">
        <f aca="false">M1858*P1858*(1-N1858)</f>
        <v>5778.08</v>
      </c>
      <c r="R1858" s="12" t="n">
        <f aca="false">M1858*O1858</f>
        <v>6686.08</v>
      </c>
      <c r="S1858" s="12" t="n">
        <f aca="false">Q1858-R1858</f>
        <v>-908.000000000001</v>
      </c>
      <c r="T1858" s="11" t="n">
        <f aca="false">IFERROR(S1858/Q1858,0)</f>
        <v>-0.157145626228782</v>
      </c>
      <c r="U1858" s="13" t="n">
        <f aca="false">F1858-E1858</f>
        <v>21</v>
      </c>
      <c r="V1858" s="13" t="n">
        <f aca="false">G1858-F1858</f>
        <v>1</v>
      </c>
      <c r="W1858" s="13" t="n">
        <f aca="false">G1858-E1858</f>
        <v>22</v>
      </c>
      <c r="X1858" s="10" t="n">
        <f aca="false">YEAR(E1858)</f>
        <v>2019</v>
      </c>
      <c r="Y1858" s="0" t="str">
        <f aca="false">TEXT(E1858,"yyyy-mm")</f>
        <v>2019-01</v>
      </c>
      <c r="Z1858" s="0" t="str">
        <f aca="false">"Q"&amp;ROUNDUP(MONTH(E1858)/3,0)&amp;"-"&amp;YEAR(E1858)</f>
        <v>Q1-2019</v>
      </c>
    </row>
    <row r="1859" customFormat="false" ht="14.25" hidden="false" customHeight="false" outlineLevel="0" collapsed="false">
      <c r="A1859" s="0" t="s">
        <v>1901</v>
      </c>
      <c r="B1859" s="0" t="s">
        <v>34</v>
      </c>
      <c r="C1859" s="0" t="s">
        <v>46</v>
      </c>
      <c r="D1859" s="9" t="n">
        <v>43300</v>
      </c>
      <c r="E1859" s="9" t="n">
        <v>43467</v>
      </c>
      <c r="F1859" s="9" t="n">
        <v>43477</v>
      </c>
      <c r="G1859" s="9" t="n">
        <v>43487</v>
      </c>
      <c r="H1859" s="10" t="s">
        <v>36</v>
      </c>
      <c r="I1859" s="0" t="n">
        <v>6</v>
      </c>
      <c r="J1859" s="0" t="n">
        <v>15</v>
      </c>
      <c r="K1859" s="0" t="n">
        <v>317</v>
      </c>
      <c r="L1859" s="0" t="n">
        <v>25</v>
      </c>
      <c r="M1859" s="0" t="n">
        <v>4</v>
      </c>
      <c r="N1859" s="11" t="n">
        <v>0.3</v>
      </c>
      <c r="O1859" s="12" t="n">
        <v>3258.61</v>
      </c>
      <c r="P1859" s="12" t="n">
        <v>5172.4</v>
      </c>
      <c r="Q1859" s="12" t="n">
        <f aca="false">M1859*P1859*(1-N1859)</f>
        <v>14482.72</v>
      </c>
      <c r="R1859" s="12" t="n">
        <f aca="false">M1859*O1859</f>
        <v>13034.44</v>
      </c>
      <c r="S1859" s="12" t="n">
        <f aca="false">Q1859-R1859</f>
        <v>1448.28</v>
      </c>
      <c r="T1859" s="11" t="n">
        <f aca="false">IFERROR(S1859/Q1859,0)</f>
        <v>0.100000552382425</v>
      </c>
      <c r="U1859" s="13" t="n">
        <f aca="false">F1859-E1859</f>
        <v>10</v>
      </c>
      <c r="V1859" s="13" t="n">
        <f aca="false">G1859-F1859</f>
        <v>10</v>
      </c>
      <c r="W1859" s="13" t="n">
        <f aca="false">G1859-E1859</f>
        <v>20</v>
      </c>
      <c r="X1859" s="10" t="n">
        <f aca="false">YEAR(E1859)</f>
        <v>2019</v>
      </c>
      <c r="Y1859" s="0" t="str">
        <f aca="false">TEXT(E1859,"yyyy-mm")</f>
        <v>2019-01</v>
      </c>
      <c r="Z1859" s="0" t="str">
        <f aca="false">"Q"&amp;ROUNDUP(MONTH(E1859)/3,0)&amp;"-"&amp;YEAR(E1859)</f>
        <v>Q1-2019</v>
      </c>
    </row>
    <row r="1860" customFormat="false" ht="14.25" hidden="false" customHeight="false" outlineLevel="0" collapsed="false">
      <c r="A1860" s="0" t="s">
        <v>1902</v>
      </c>
      <c r="B1860" s="0" t="s">
        <v>34</v>
      </c>
      <c r="C1860" s="0" t="s">
        <v>46</v>
      </c>
      <c r="D1860" s="9" t="n">
        <v>43400</v>
      </c>
      <c r="E1860" s="9" t="n">
        <v>43467</v>
      </c>
      <c r="F1860" s="9" t="n">
        <v>43477</v>
      </c>
      <c r="G1860" s="9" t="n">
        <v>43478</v>
      </c>
      <c r="H1860" s="10" t="s">
        <v>36</v>
      </c>
      <c r="I1860" s="0" t="n">
        <v>7</v>
      </c>
      <c r="J1860" s="0" t="n">
        <v>23</v>
      </c>
      <c r="K1860" s="0" t="n">
        <v>305</v>
      </c>
      <c r="L1860" s="0" t="n">
        <v>3</v>
      </c>
      <c r="M1860" s="0" t="n">
        <v>4</v>
      </c>
      <c r="N1860" s="11" t="n">
        <v>0.05</v>
      </c>
      <c r="O1860" s="12" t="n">
        <v>1306.5</v>
      </c>
      <c r="P1860" s="12" t="n">
        <v>2512.5</v>
      </c>
      <c r="Q1860" s="12" t="n">
        <f aca="false">M1860*P1860*(1-N1860)</f>
        <v>9547.5</v>
      </c>
      <c r="R1860" s="12" t="n">
        <f aca="false">M1860*O1860</f>
        <v>5226</v>
      </c>
      <c r="S1860" s="12" t="n">
        <f aca="false">Q1860-R1860</f>
        <v>4321.5</v>
      </c>
      <c r="T1860" s="11" t="n">
        <f aca="false">IFERROR(S1860/Q1860,0)</f>
        <v>0.452631578947368</v>
      </c>
      <c r="U1860" s="13" t="n">
        <f aca="false">F1860-E1860</f>
        <v>10</v>
      </c>
      <c r="V1860" s="13" t="n">
        <f aca="false">G1860-F1860</f>
        <v>1</v>
      </c>
      <c r="W1860" s="13" t="n">
        <f aca="false">G1860-E1860</f>
        <v>11</v>
      </c>
      <c r="X1860" s="10" t="n">
        <f aca="false">YEAR(E1860)</f>
        <v>2019</v>
      </c>
      <c r="Y1860" s="0" t="str">
        <f aca="false">TEXT(E1860,"yyyy-mm")</f>
        <v>2019-01</v>
      </c>
      <c r="Z1860" s="0" t="str">
        <f aca="false">"Q"&amp;ROUNDUP(MONTH(E1860)/3,0)&amp;"-"&amp;YEAR(E1860)</f>
        <v>Q1-2019</v>
      </c>
    </row>
    <row r="1861" customFormat="false" ht="14.25" hidden="false" customHeight="false" outlineLevel="0" collapsed="false">
      <c r="A1861" s="0" t="s">
        <v>1903</v>
      </c>
      <c r="B1861" s="0" t="s">
        <v>38</v>
      </c>
      <c r="C1861" s="0" t="s">
        <v>46</v>
      </c>
      <c r="D1861" s="9" t="n">
        <v>43400</v>
      </c>
      <c r="E1861" s="9" t="n">
        <v>43467</v>
      </c>
      <c r="F1861" s="9" t="n">
        <v>43473</v>
      </c>
      <c r="G1861" s="9" t="n">
        <v>43475</v>
      </c>
      <c r="H1861" s="10" t="s">
        <v>36</v>
      </c>
      <c r="I1861" s="0" t="n">
        <v>15</v>
      </c>
      <c r="J1861" s="0" t="n">
        <v>42</v>
      </c>
      <c r="K1861" s="0" t="n">
        <v>303</v>
      </c>
      <c r="L1861" s="0" t="n">
        <v>26</v>
      </c>
      <c r="M1861" s="0" t="n">
        <v>7</v>
      </c>
      <c r="N1861" s="11" t="n">
        <v>0.05</v>
      </c>
      <c r="O1861" s="12" t="n">
        <v>2032.65</v>
      </c>
      <c r="P1861" s="12" t="n">
        <v>2639.8</v>
      </c>
      <c r="Q1861" s="12" t="n">
        <f aca="false">M1861*P1861*(1-N1861)</f>
        <v>17554.67</v>
      </c>
      <c r="R1861" s="12" t="n">
        <f aca="false">M1861*O1861</f>
        <v>14228.55</v>
      </c>
      <c r="S1861" s="12" t="n">
        <f aca="false">Q1861-R1861</f>
        <v>3326.12</v>
      </c>
      <c r="T1861" s="11" t="n">
        <f aca="false">IFERROR(S1861/Q1861,0)</f>
        <v>0.18947208919336</v>
      </c>
      <c r="U1861" s="13" t="n">
        <f aca="false">F1861-E1861</f>
        <v>6</v>
      </c>
      <c r="V1861" s="13" t="n">
        <f aca="false">G1861-F1861</f>
        <v>2</v>
      </c>
      <c r="W1861" s="13" t="n">
        <f aca="false">G1861-E1861</f>
        <v>8</v>
      </c>
      <c r="X1861" s="10" t="n">
        <f aca="false">YEAR(E1861)</f>
        <v>2019</v>
      </c>
      <c r="Y1861" s="0" t="str">
        <f aca="false">TEXT(E1861,"yyyy-mm")</f>
        <v>2019-01</v>
      </c>
      <c r="Z1861" s="0" t="str">
        <f aca="false">"Q"&amp;ROUNDUP(MONTH(E1861)/3,0)&amp;"-"&amp;YEAR(E1861)</f>
        <v>Q1-2019</v>
      </c>
    </row>
    <row r="1862" customFormat="false" ht="14.25" hidden="false" customHeight="false" outlineLevel="0" collapsed="false">
      <c r="A1862" s="0" t="s">
        <v>1904</v>
      </c>
      <c r="B1862" s="0" t="s">
        <v>41</v>
      </c>
      <c r="C1862" s="0" t="s">
        <v>46</v>
      </c>
      <c r="D1862" s="9" t="n">
        <v>43400</v>
      </c>
      <c r="E1862" s="9" t="n">
        <v>43468</v>
      </c>
      <c r="F1862" s="9" t="n">
        <v>43489</v>
      </c>
      <c r="G1862" s="9" t="n">
        <v>43490</v>
      </c>
      <c r="H1862" s="10" t="s">
        <v>36</v>
      </c>
      <c r="I1862" s="0" t="n">
        <v>23</v>
      </c>
      <c r="J1862" s="0" t="n">
        <v>19</v>
      </c>
      <c r="K1862" s="0" t="n">
        <v>311</v>
      </c>
      <c r="L1862" s="0" t="n">
        <v>36</v>
      </c>
      <c r="M1862" s="0" t="n">
        <v>1</v>
      </c>
      <c r="N1862" s="11" t="n">
        <v>0.05</v>
      </c>
      <c r="O1862" s="12" t="n">
        <v>662.7</v>
      </c>
      <c r="P1862" s="12" t="n">
        <v>1051.9</v>
      </c>
      <c r="Q1862" s="12" t="n">
        <f aca="false">M1862*P1862*(1-N1862)</f>
        <v>999.305</v>
      </c>
      <c r="R1862" s="12" t="n">
        <f aca="false">M1862*O1862</f>
        <v>662.7</v>
      </c>
      <c r="S1862" s="12" t="n">
        <f aca="false">Q1862-R1862</f>
        <v>336.605</v>
      </c>
      <c r="T1862" s="11" t="n">
        <f aca="false">IFERROR(S1862/Q1862,0)</f>
        <v>0.336839103176708</v>
      </c>
      <c r="U1862" s="13" t="n">
        <f aca="false">F1862-E1862</f>
        <v>21</v>
      </c>
      <c r="V1862" s="13" t="n">
        <f aca="false">G1862-F1862</f>
        <v>1</v>
      </c>
      <c r="W1862" s="13" t="n">
        <f aca="false">G1862-E1862</f>
        <v>22</v>
      </c>
      <c r="X1862" s="10" t="n">
        <f aca="false">YEAR(E1862)</f>
        <v>2019</v>
      </c>
      <c r="Y1862" s="0" t="str">
        <f aca="false">TEXT(E1862,"yyyy-mm")</f>
        <v>2019-01</v>
      </c>
      <c r="Z1862" s="0" t="str">
        <f aca="false">"Q"&amp;ROUNDUP(MONTH(E1862)/3,0)&amp;"-"&amp;YEAR(E1862)</f>
        <v>Q1-2019</v>
      </c>
    </row>
    <row r="1863" customFormat="false" ht="14.25" hidden="false" customHeight="false" outlineLevel="0" collapsed="false">
      <c r="A1863" s="0" t="s">
        <v>1905</v>
      </c>
      <c r="B1863" s="0" t="s">
        <v>34</v>
      </c>
      <c r="C1863" s="0" t="s">
        <v>46</v>
      </c>
      <c r="D1863" s="9" t="n">
        <v>43300</v>
      </c>
      <c r="E1863" s="9" t="n">
        <v>43468</v>
      </c>
      <c r="F1863" s="9" t="n">
        <v>43472</v>
      </c>
      <c r="G1863" s="9" t="n">
        <v>43475</v>
      </c>
      <c r="H1863" s="10" t="s">
        <v>36</v>
      </c>
      <c r="I1863" s="0" t="n">
        <v>9</v>
      </c>
      <c r="J1863" s="0" t="n">
        <v>5</v>
      </c>
      <c r="K1863" s="0" t="n">
        <v>262</v>
      </c>
      <c r="L1863" s="0" t="n">
        <v>10</v>
      </c>
      <c r="M1863" s="0" t="n">
        <v>1</v>
      </c>
      <c r="N1863" s="11" t="n">
        <v>0.05</v>
      </c>
      <c r="O1863" s="12" t="n">
        <v>757.37</v>
      </c>
      <c r="P1863" s="12" t="n">
        <v>1051.9</v>
      </c>
      <c r="Q1863" s="12" t="n">
        <f aca="false">M1863*P1863*(1-N1863)</f>
        <v>999.305</v>
      </c>
      <c r="R1863" s="12" t="n">
        <f aca="false">M1863*O1863</f>
        <v>757.37</v>
      </c>
      <c r="S1863" s="12" t="n">
        <f aca="false">Q1863-R1863</f>
        <v>241.935</v>
      </c>
      <c r="T1863" s="11" t="n">
        <f aca="false">IFERROR(S1863/Q1863,0)</f>
        <v>0.242103261766928</v>
      </c>
      <c r="U1863" s="13" t="n">
        <f aca="false">F1863-E1863</f>
        <v>4</v>
      </c>
      <c r="V1863" s="13" t="n">
        <f aca="false">G1863-F1863</f>
        <v>3</v>
      </c>
      <c r="W1863" s="13" t="n">
        <f aca="false">G1863-E1863</f>
        <v>7</v>
      </c>
      <c r="X1863" s="10" t="n">
        <f aca="false">YEAR(E1863)</f>
        <v>2019</v>
      </c>
      <c r="Y1863" s="0" t="str">
        <f aca="false">TEXT(E1863,"yyyy-mm")</f>
        <v>2019-01</v>
      </c>
      <c r="Z1863" s="0" t="str">
        <f aca="false">"Q"&amp;ROUNDUP(MONTH(E1863)/3,0)&amp;"-"&amp;YEAR(E1863)</f>
        <v>Q1-2019</v>
      </c>
    </row>
    <row r="1864" customFormat="false" ht="14.25" hidden="false" customHeight="false" outlineLevel="0" collapsed="false">
      <c r="A1864" s="0" t="s">
        <v>1906</v>
      </c>
      <c r="B1864" s="0" t="s">
        <v>38</v>
      </c>
      <c r="C1864" s="0" t="s">
        <v>39</v>
      </c>
      <c r="D1864" s="9" t="n">
        <v>43400</v>
      </c>
      <c r="E1864" s="9" t="n">
        <v>43468</v>
      </c>
      <c r="F1864" s="9" t="n">
        <v>43492</v>
      </c>
      <c r="G1864" s="9" t="n">
        <v>43500</v>
      </c>
      <c r="H1864" s="10" t="s">
        <v>36</v>
      </c>
      <c r="I1864" s="0" t="n">
        <v>17</v>
      </c>
      <c r="J1864" s="0" t="n">
        <v>33</v>
      </c>
      <c r="K1864" s="0" t="n">
        <v>186</v>
      </c>
      <c r="L1864" s="0" t="n">
        <v>44</v>
      </c>
      <c r="M1864" s="0" t="n">
        <v>7</v>
      </c>
      <c r="N1864" s="11" t="n">
        <v>0.05</v>
      </c>
      <c r="O1864" s="12" t="n">
        <v>1482.44</v>
      </c>
      <c r="P1864" s="12" t="n">
        <v>2003.3</v>
      </c>
      <c r="Q1864" s="12" t="n">
        <f aca="false">M1864*P1864*(1-N1864)</f>
        <v>13321.945</v>
      </c>
      <c r="R1864" s="12" t="n">
        <f aca="false">M1864*O1864</f>
        <v>10377.08</v>
      </c>
      <c r="S1864" s="12" t="n">
        <f aca="false">Q1864-R1864</f>
        <v>2944.865</v>
      </c>
      <c r="T1864" s="11" t="n">
        <f aca="false">IFERROR(S1864/Q1864,0)</f>
        <v>0.221053682476545</v>
      </c>
      <c r="U1864" s="13" t="n">
        <f aca="false">F1864-E1864</f>
        <v>24</v>
      </c>
      <c r="V1864" s="13" t="n">
        <f aca="false">G1864-F1864</f>
        <v>8</v>
      </c>
      <c r="W1864" s="13" t="n">
        <f aca="false">G1864-E1864</f>
        <v>32</v>
      </c>
      <c r="X1864" s="10" t="n">
        <f aca="false">YEAR(E1864)</f>
        <v>2019</v>
      </c>
      <c r="Y1864" s="0" t="str">
        <f aca="false">TEXT(E1864,"yyyy-mm")</f>
        <v>2019-01</v>
      </c>
      <c r="Z1864" s="0" t="str">
        <f aca="false">"Q"&amp;ROUNDUP(MONTH(E1864)/3,0)&amp;"-"&amp;YEAR(E1864)</f>
        <v>Q1-2019</v>
      </c>
    </row>
    <row r="1865" customFormat="false" ht="14.25" hidden="false" customHeight="false" outlineLevel="0" collapsed="false">
      <c r="A1865" s="0" t="s">
        <v>1907</v>
      </c>
      <c r="B1865" s="0" t="s">
        <v>38</v>
      </c>
      <c r="C1865" s="0" t="s">
        <v>39</v>
      </c>
      <c r="D1865" s="9" t="n">
        <v>43400</v>
      </c>
      <c r="E1865" s="9" t="n">
        <v>43468</v>
      </c>
      <c r="F1865" s="9" t="n">
        <v>43486</v>
      </c>
      <c r="G1865" s="9" t="n">
        <v>43492</v>
      </c>
      <c r="H1865" s="10" t="s">
        <v>36</v>
      </c>
      <c r="I1865" s="0" t="n">
        <v>19</v>
      </c>
      <c r="J1865" s="0" t="n">
        <v>33</v>
      </c>
      <c r="K1865" s="0" t="n">
        <v>142</v>
      </c>
      <c r="L1865" s="0" t="n">
        <v>12</v>
      </c>
      <c r="M1865" s="0" t="n">
        <v>4</v>
      </c>
      <c r="N1865" s="11" t="n">
        <v>0.05</v>
      </c>
      <c r="O1865" s="12" t="n">
        <v>502.5</v>
      </c>
      <c r="P1865" s="12" t="n">
        <v>837.5</v>
      </c>
      <c r="Q1865" s="12" t="n">
        <f aca="false">M1865*P1865*(1-N1865)</f>
        <v>3182.5</v>
      </c>
      <c r="R1865" s="12" t="n">
        <f aca="false">M1865*O1865</f>
        <v>2010</v>
      </c>
      <c r="S1865" s="12" t="n">
        <f aca="false">Q1865-R1865</f>
        <v>1172.5</v>
      </c>
      <c r="T1865" s="11" t="n">
        <f aca="false">IFERROR(S1865/Q1865,0)</f>
        <v>0.368421052631579</v>
      </c>
      <c r="U1865" s="13" t="n">
        <f aca="false">F1865-E1865</f>
        <v>18</v>
      </c>
      <c r="V1865" s="13" t="n">
        <f aca="false">G1865-F1865</f>
        <v>6</v>
      </c>
      <c r="W1865" s="13" t="n">
        <f aca="false">G1865-E1865</f>
        <v>24</v>
      </c>
      <c r="X1865" s="10" t="n">
        <f aca="false">YEAR(E1865)</f>
        <v>2019</v>
      </c>
      <c r="Y1865" s="0" t="str">
        <f aca="false">TEXT(E1865,"yyyy-mm")</f>
        <v>2019-01</v>
      </c>
      <c r="Z1865" s="0" t="str">
        <f aca="false">"Q"&amp;ROUNDUP(MONTH(E1865)/3,0)&amp;"-"&amp;YEAR(E1865)</f>
        <v>Q1-2019</v>
      </c>
    </row>
    <row r="1866" customFormat="false" ht="14.25" hidden="false" customHeight="false" outlineLevel="0" collapsed="false">
      <c r="A1866" s="0" t="s">
        <v>1908</v>
      </c>
      <c r="B1866" s="0" t="s">
        <v>34</v>
      </c>
      <c r="C1866" s="0" t="s">
        <v>35</v>
      </c>
      <c r="D1866" s="9" t="n">
        <v>43400</v>
      </c>
      <c r="E1866" s="9" t="n">
        <v>43468</v>
      </c>
      <c r="F1866" s="9" t="n">
        <v>43483</v>
      </c>
      <c r="G1866" s="9" t="n">
        <v>43491</v>
      </c>
      <c r="H1866" s="10" t="s">
        <v>36</v>
      </c>
      <c r="I1866" s="0" t="n">
        <v>9</v>
      </c>
      <c r="J1866" s="0" t="n">
        <v>40</v>
      </c>
      <c r="K1866" s="0" t="n">
        <v>237</v>
      </c>
      <c r="L1866" s="0" t="n">
        <v>41</v>
      </c>
      <c r="M1866" s="0" t="n">
        <v>5</v>
      </c>
      <c r="N1866" s="11" t="n">
        <v>0.05</v>
      </c>
      <c r="O1866" s="12" t="n">
        <v>4303.54</v>
      </c>
      <c r="P1866" s="12" t="n">
        <v>5815.6</v>
      </c>
      <c r="Q1866" s="12" t="n">
        <f aca="false">M1866*P1866*(1-N1866)</f>
        <v>27624.1</v>
      </c>
      <c r="R1866" s="12" t="n">
        <f aca="false">M1866*O1866</f>
        <v>21517.7</v>
      </c>
      <c r="S1866" s="12" t="n">
        <f aca="false">Q1866-R1866</f>
        <v>6106.4</v>
      </c>
      <c r="T1866" s="11" t="n">
        <f aca="false">IFERROR(S1866/Q1866,0)</f>
        <v>0.221053355584435</v>
      </c>
      <c r="U1866" s="13" t="n">
        <f aca="false">F1866-E1866</f>
        <v>15</v>
      </c>
      <c r="V1866" s="13" t="n">
        <f aca="false">G1866-F1866</f>
        <v>8</v>
      </c>
      <c r="W1866" s="13" t="n">
        <f aca="false">G1866-E1866</f>
        <v>23</v>
      </c>
      <c r="X1866" s="10" t="n">
        <f aca="false">YEAR(E1866)</f>
        <v>2019</v>
      </c>
      <c r="Y1866" s="0" t="str">
        <f aca="false">TEXT(E1866,"yyyy-mm")</f>
        <v>2019-01</v>
      </c>
      <c r="Z1866" s="0" t="str">
        <f aca="false">"Q"&amp;ROUNDUP(MONTH(E1866)/3,0)&amp;"-"&amp;YEAR(E1866)</f>
        <v>Q1-2019</v>
      </c>
    </row>
    <row r="1867" customFormat="false" ht="14.25" hidden="false" customHeight="false" outlineLevel="0" collapsed="false">
      <c r="A1867" s="0" t="s">
        <v>1909</v>
      </c>
      <c r="B1867" s="0" t="s">
        <v>34</v>
      </c>
      <c r="C1867" s="0" t="s">
        <v>48</v>
      </c>
      <c r="D1867" s="9" t="n">
        <v>43400</v>
      </c>
      <c r="E1867" s="9" t="n">
        <v>43468</v>
      </c>
      <c r="F1867" s="9" t="n">
        <v>43475</v>
      </c>
      <c r="G1867" s="9" t="n">
        <v>43482</v>
      </c>
      <c r="H1867" s="10" t="s">
        <v>36</v>
      </c>
      <c r="I1867" s="0" t="n">
        <v>12</v>
      </c>
      <c r="J1867" s="0" t="n">
        <v>23</v>
      </c>
      <c r="K1867" s="0" t="n">
        <v>38</v>
      </c>
      <c r="L1867" s="0" t="n">
        <v>29</v>
      </c>
      <c r="M1867" s="0" t="n">
        <v>7</v>
      </c>
      <c r="N1867" s="11" t="n">
        <v>0.05</v>
      </c>
      <c r="O1867" s="12" t="n">
        <v>973.18</v>
      </c>
      <c r="P1867" s="12" t="n">
        <v>1172.5</v>
      </c>
      <c r="Q1867" s="12" t="n">
        <f aca="false">M1867*P1867*(1-N1867)</f>
        <v>7797.125</v>
      </c>
      <c r="R1867" s="12" t="n">
        <f aca="false">M1867*O1867</f>
        <v>6812.26</v>
      </c>
      <c r="S1867" s="12" t="n">
        <f aca="false">Q1867-R1867</f>
        <v>984.865000000001</v>
      </c>
      <c r="T1867" s="11" t="n">
        <f aca="false">IFERROR(S1867/Q1867,0)</f>
        <v>0.126311300639659</v>
      </c>
      <c r="U1867" s="13" t="n">
        <f aca="false">F1867-E1867</f>
        <v>7</v>
      </c>
      <c r="V1867" s="13" t="n">
        <f aca="false">G1867-F1867</f>
        <v>7</v>
      </c>
      <c r="W1867" s="13" t="n">
        <f aca="false">G1867-E1867</f>
        <v>14</v>
      </c>
      <c r="X1867" s="10" t="n">
        <f aca="false">YEAR(E1867)</f>
        <v>2019</v>
      </c>
      <c r="Y1867" s="0" t="str">
        <f aca="false">TEXT(E1867,"yyyy-mm")</f>
        <v>2019-01</v>
      </c>
      <c r="Z1867" s="0" t="str">
        <f aca="false">"Q"&amp;ROUNDUP(MONTH(E1867)/3,0)&amp;"-"&amp;YEAR(E1867)</f>
        <v>Q1-2019</v>
      </c>
    </row>
    <row r="1868" customFormat="false" ht="14.25" hidden="false" customHeight="false" outlineLevel="0" collapsed="false">
      <c r="A1868" s="0" t="s">
        <v>1910</v>
      </c>
      <c r="B1868" s="0" t="s">
        <v>41</v>
      </c>
      <c r="C1868" s="0" t="s">
        <v>79</v>
      </c>
      <c r="D1868" s="9" t="n">
        <v>43300</v>
      </c>
      <c r="E1868" s="9" t="n">
        <v>43468</v>
      </c>
      <c r="F1868" s="9" t="n">
        <v>43482</v>
      </c>
      <c r="G1868" s="9" t="n">
        <v>43489</v>
      </c>
      <c r="H1868" s="10" t="s">
        <v>36</v>
      </c>
      <c r="I1868" s="0" t="n">
        <v>24</v>
      </c>
      <c r="J1868" s="0" t="n">
        <v>3</v>
      </c>
      <c r="K1868" s="0" t="n">
        <v>85</v>
      </c>
      <c r="L1868" s="0" t="n">
        <v>1</v>
      </c>
      <c r="M1868" s="0" t="n">
        <v>6</v>
      </c>
      <c r="N1868" s="11" t="n">
        <v>0.2</v>
      </c>
      <c r="O1868" s="12" t="n">
        <v>716.1</v>
      </c>
      <c r="P1868" s="12" t="n">
        <v>1118.9</v>
      </c>
      <c r="Q1868" s="12" t="n">
        <f aca="false">M1868*P1868*(1-N1868)</f>
        <v>5370.72</v>
      </c>
      <c r="R1868" s="12" t="n">
        <f aca="false">M1868*O1868</f>
        <v>4296.6</v>
      </c>
      <c r="S1868" s="12" t="n">
        <f aca="false">Q1868-R1868</f>
        <v>1074.12</v>
      </c>
      <c r="T1868" s="11" t="n">
        <f aca="false">IFERROR(S1868/Q1868,0)</f>
        <v>0.199995531325409</v>
      </c>
      <c r="U1868" s="13" t="n">
        <f aca="false">F1868-E1868</f>
        <v>14</v>
      </c>
      <c r="V1868" s="13" t="n">
        <f aca="false">G1868-F1868</f>
        <v>7</v>
      </c>
      <c r="W1868" s="13" t="n">
        <f aca="false">G1868-E1868</f>
        <v>21</v>
      </c>
      <c r="X1868" s="10" t="n">
        <f aca="false">YEAR(E1868)</f>
        <v>2019</v>
      </c>
      <c r="Y1868" s="0" t="str">
        <f aca="false">TEXT(E1868,"yyyy-mm")</f>
        <v>2019-01</v>
      </c>
      <c r="Z1868" s="0" t="str">
        <f aca="false">"Q"&amp;ROUNDUP(MONTH(E1868)/3,0)&amp;"-"&amp;YEAR(E1868)</f>
        <v>Q1-2019</v>
      </c>
    </row>
    <row r="1869" customFormat="false" ht="14.25" hidden="false" customHeight="false" outlineLevel="0" collapsed="false">
      <c r="A1869" s="0" t="s">
        <v>1911</v>
      </c>
      <c r="B1869" s="0" t="s">
        <v>38</v>
      </c>
      <c r="C1869" s="0" t="s">
        <v>46</v>
      </c>
      <c r="D1869" s="9" t="n">
        <v>43400</v>
      </c>
      <c r="E1869" s="9" t="n">
        <v>43468</v>
      </c>
      <c r="F1869" s="9" t="n">
        <v>43486</v>
      </c>
      <c r="G1869" s="9" t="n">
        <v>43496</v>
      </c>
      <c r="H1869" s="10" t="s">
        <v>36</v>
      </c>
      <c r="I1869" s="0" t="n">
        <v>14</v>
      </c>
      <c r="J1869" s="0" t="n">
        <v>23</v>
      </c>
      <c r="K1869" s="0" t="n">
        <v>283</v>
      </c>
      <c r="L1869" s="0" t="n">
        <v>24</v>
      </c>
      <c r="M1869" s="0" t="n">
        <v>8</v>
      </c>
      <c r="N1869" s="11" t="n">
        <v>0.15</v>
      </c>
      <c r="O1869" s="12" t="n">
        <v>3230.47</v>
      </c>
      <c r="P1869" s="12" t="n">
        <v>3845.8</v>
      </c>
      <c r="Q1869" s="12" t="n">
        <f aca="false">M1869*P1869*(1-N1869)</f>
        <v>26151.44</v>
      </c>
      <c r="R1869" s="12" t="n">
        <f aca="false">M1869*O1869</f>
        <v>25843.76</v>
      </c>
      <c r="S1869" s="12" t="n">
        <f aca="false">Q1869-R1869</f>
        <v>307.680000000004</v>
      </c>
      <c r="T1869" s="11" t="n">
        <f aca="false">IFERROR(S1869/Q1869,0)</f>
        <v>0.0117653177033465</v>
      </c>
      <c r="U1869" s="13" t="n">
        <f aca="false">F1869-E1869</f>
        <v>18</v>
      </c>
      <c r="V1869" s="13" t="n">
        <f aca="false">G1869-F1869</f>
        <v>10</v>
      </c>
      <c r="W1869" s="13" t="n">
        <f aca="false">G1869-E1869</f>
        <v>28</v>
      </c>
      <c r="X1869" s="10" t="n">
        <f aca="false">YEAR(E1869)</f>
        <v>2019</v>
      </c>
      <c r="Y1869" s="0" t="str">
        <f aca="false">TEXT(E1869,"yyyy-mm")</f>
        <v>2019-01</v>
      </c>
      <c r="Z1869" s="0" t="str">
        <f aca="false">"Q"&amp;ROUNDUP(MONTH(E1869)/3,0)&amp;"-"&amp;YEAR(E1869)</f>
        <v>Q1-2019</v>
      </c>
    </row>
    <row r="1870" customFormat="false" ht="14.25" hidden="false" customHeight="false" outlineLevel="0" collapsed="false">
      <c r="A1870" s="0" t="s">
        <v>1912</v>
      </c>
      <c r="B1870" s="0" t="s">
        <v>34</v>
      </c>
      <c r="C1870" s="0" t="s">
        <v>48</v>
      </c>
      <c r="D1870" s="9" t="n">
        <v>43300</v>
      </c>
      <c r="E1870" s="9" t="n">
        <v>43468</v>
      </c>
      <c r="F1870" s="9" t="n">
        <v>43470</v>
      </c>
      <c r="G1870" s="9" t="n">
        <v>43480</v>
      </c>
      <c r="H1870" s="10" t="s">
        <v>36</v>
      </c>
      <c r="I1870" s="0" t="n">
        <v>2</v>
      </c>
      <c r="J1870" s="0" t="n">
        <v>40</v>
      </c>
      <c r="K1870" s="0" t="n">
        <v>24</v>
      </c>
      <c r="L1870" s="0" t="n">
        <v>40</v>
      </c>
      <c r="M1870" s="0" t="n">
        <v>3</v>
      </c>
      <c r="N1870" s="11" t="n">
        <v>0.075</v>
      </c>
      <c r="O1870" s="12" t="n">
        <v>1034.48</v>
      </c>
      <c r="P1870" s="12" t="n">
        <v>2586.2</v>
      </c>
      <c r="Q1870" s="12" t="n">
        <f aca="false">M1870*P1870*(1-N1870)</f>
        <v>7176.705</v>
      </c>
      <c r="R1870" s="12" t="n">
        <f aca="false">M1870*O1870</f>
        <v>3103.44</v>
      </c>
      <c r="S1870" s="12" t="n">
        <f aca="false">Q1870-R1870</f>
        <v>4073.265</v>
      </c>
      <c r="T1870" s="11" t="n">
        <f aca="false">IFERROR(S1870/Q1870,0)</f>
        <v>0.567567567567568</v>
      </c>
      <c r="U1870" s="13" t="n">
        <f aca="false">F1870-E1870</f>
        <v>2</v>
      </c>
      <c r="V1870" s="13" t="n">
        <f aca="false">G1870-F1870</f>
        <v>10</v>
      </c>
      <c r="W1870" s="13" t="n">
        <f aca="false">G1870-E1870</f>
        <v>12</v>
      </c>
      <c r="X1870" s="10" t="n">
        <f aca="false">YEAR(E1870)</f>
        <v>2019</v>
      </c>
      <c r="Y1870" s="0" t="str">
        <f aca="false">TEXT(E1870,"yyyy-mm")</f>
        <v>2019-01</v>
      </c>
      <c r="Z1870" s="0" t="str">
        <f aca="false">"Q"&amp;ROUNDUP(MONTH(E1870)/3,0)&amp;"-"&amp;YEAR(E1870)</f>
        <v>Q1-2019</v>
      </c>
    </row>
    <row r="1871" customFormat="false" ht="14.25" hidden="false" customHeight="false" outlineLevel="0" collapsed="false">
      <c r="A1871" s="0" t="s">
        <v>1913</v>
      </c>
      <c r="B1871" s="0" t="s">
        <v>38</v>
      </c>
      <c r="C1871" s="0" t="s">
        <v>39</v>
      </c>
      <c r="D1871" s="9" t="n">
        <v>43400</v>
      </c>
      <c r="E1871" s="9" t="n">
        <v>43468</v>
      </c>
      <c r="F1871" s="9" t="n">
        <v>43477</v>
      </c>
      <c r="G1871" s="9" t="n">
        <v>43479</v>
      </c>
      <c r="H1871" s="10" t="s">
        <v>36</v>
      </c>
      <c r="I1871" s="0" t="n">
        <v>20</v>
      </c>
      <c r="J1871" s="0" t="n">
        <v>29</v>
      </c>
      <c r="K1871" s="0" t="n">
        <v>139</v>
      </c>
      <c r="L1871" s="0" t="n">
        <v>30</v>
      </c>
      <c r="M1871" s="0" t="n">
        <v>7</v>
      </c>
      <c r="N1871" s="11" t="n">
        <v>0.1</v>
      </c>
      <c r="O1871" s="12" t="n">
        <v>2066.28</v>
      </c>
      <c r="P1871" s="12" t="n">
        <v>5165.7</v>
      </c>
      <c r="Q1871" s="12" t="n">
        <f aca="false">M1871*P1871*(1-N1871)</f>
        <v>32543.91</v>
      </c>
      <c r="R1871" s="12" t="n">
        <f aca="false">M1871*O1871</f>
        <v>14463.96</v>
      </c>
      <c r="S1871" s="12" t="n">
        <f aca="false">Q1871-R1871</f>
        <v>18079.95</v>
      </c>
      <c r="T1871" s="11" t="n">
        <f aca="false">IFERROR(S1871/Q1871,0)</f>
        <v>0.555555555555556</v>
      </c>
      <c r="U1871" s="13" t="n">
        <f aca="false">F1871-E1871</f>
        <v>9</v>
      </c>
      <c r="V1871" s="13" t="n">
        <f aca="false">G1871-F1871</f>
        <v>2</v>
      </c>
      <c r="W1871" s="13" t="n">
        <f aca="false">G1871-E1871</f>
        <v>11</v>
      </c>
      <c r="X1871" s="10" t="n">
        <f aca="false">YEAR(E1871)</f>
        <v>2019</v>
      </c>
      <c r="Y1871" s="0" t="str">
        <f aca="false">TEXT(E1871,"yyyy-mm")</f>
        <v>2019-01</v>
      </c>
      <c r="Z1871" s="0" t="str">
        <f aca="false">"Q"&amp;ROUNDUP(MONTH(E1871)/3,0)&amp;"-"&amp;YEAR(E1871)</f>
        <v>Q1-2019</v>
      </c>
    </row>
    <row r="1872" customFormat="false" ht="14.25" hidden="false" customHeight="false" outlineLevel="0" collapsed="false">
      <c r="A1872" s="0" t="s">
        <v>1914</v>
      </c>
      <c r="B1872" s="0" t="s">
        <v>38</v>
      </c>
      <c r="C1872" s="0" t="s">
        <v>48</v>
      </c>
      <c r="D1872" s="9" t="n">
        <v>43400</v>
      </c>
      <c r="E1872" s="9" t="n">
        <v>43468</v>
      </c>
      <c r="F1872" s="9" t="n">
        <v>43483</v>
      </c>
      <c r="G1872" s="9" t="n">
        <v>43486</v>
      </c>
      <c r="H1872" s="10" t="s">
        <v>36</v>
      </c>
      <c r="I1872" s="0" t="n">
        <v>17</v>
      </c>
      <c r="J1872" s="0" t="n">
        <v>26</v>
      </c>
      <c r="K1872" s="0" t="n">
        <v>13</v>
      </c>
      <c r="L1872" s="0" t="n">
        <v>13</v>
      </c>
      <c r="M1872" s="0" t="n">
        <v>3</v>
      </c>
      <c r="N1872" s="11" t="n">
        <v>0.05</v>
      </c>
      <c r="O1872" s="12" t="n">
        <v>1262.28</v>
      </c>
      <c r="P1872" s="12" t="n">
        <v>3155.7</v>
      </c>
      <c r="Q1872" s="12" t="n">
        <f aca="false">M1872*P1872*(1-N1872)</f>
        <v>8993.745</v>
      </c>
      <c r="R1872" s="12" t="n">
        <f aca="false">M1872*O1872</f>
        <v>3786.84</v>
      </c>
      <c r="S1872" s="12" t="n">
        <f aca="false">Q1872-R1872</f>
        <v>5206.905</v>
      </c>
      <c r="T1872" s="11" t="n">
        <f aca="false">IFERROR(S1872/Q1872,0)</f>
        <v>0.578947368421053</v>
      </c>
      <c r="U1872" s="13" t="n">
        <f aca="false">F1872-E1872</f>
        <v>15</v>
      </c>
      <c r="V1872" s="13" t="n">
        <f aca="false">G1872-F1872</f>
        <v>3</v>
      </c>
      <c r="W1872" s="13" t="n">
        <f aca="false">G1872-E1872</f>
        <v>18</v>
      </c>
      <c r="X1872" s="10" t="n">
        <f aca="false">YEAR(E1872)</f>
        <v>2019</v>
      </c>
      <c r="Y1872" s="0" t="str">
        <f aca="false">TEXT(E1872,"yyyy-mm")</f>
        <v>2019-01</v>
      </c>
      <c r="Z1872" s="0" t="str">
        <f aca="false">"Q"&amp;ROUNDUP(MONTH(E1872)/3,0)&amp;"-"&amp;YEAR(E1872)</f>
        <v>Q1-2019</v>
      </c>
    </row>
    <row r="1873" customFormat="false" ht="14.25" hidden="false" customHeight="false" outlineLevel="0" collapsed="false">
      <c r="A1873" s="0" t="s">
        <v>1915</v>
      </c>
      <c r="B1873" s="0" t="s">
        <v>38</v>
      </c>
      <c r="C1873" s="0" t="s">
        <v>35</v>
      </c>
      <c r="D1873" s="9" t="n">
        <v>43400</v>
      </c>
      <c r="E1873" s="9" t="n">
        <v>43469</v>
      </c>
      <c r="F1873" s="9" t="n">
        <v>43489</v>
      </c>
      <c r="G1873" s="9" t="n">
        <v>43497</v>
      </c>
      <c r="H1873" s="10" t="s">
        <v>36</v>
      </c>
      <c r="I1873" s="0" t="n">
        <v>17</v>
      </c>
      <c r="J1873" s="0" t="n">
        <v>43</v>
      </c>
      <c r="K1873" s="0" t="n">
        <v>258</v>
      </c>
      <c r="L1873" s="0" t="n">
        <v>44</v>
      </c>
      <c r="M1873" s="0" t="n">
        <v>8</v>
      </c>
      <c r="N1873" s="11" t="n">
        <v>0.2</v>
      </c>
      <c r="O1873" s="12" t="n">
        <v>1613.36</v>
      </c>
      <c r="P1873" s="12" t="n">
        <v>2304.8</v>
      </c>
      <c r="Q1873" s="12" t="n">
        <f aca="false">M1873*P1873*(1-N1873)</f>
        <v>14750.72</v>
      </c>
      <c r="R1873" s="12" t="n">
        <f aca="false">M1873*O1873</f>
        <v>12906.88</v>
      </c>
      <c r="S1873" s="12" t="n">
        <f aca="false">Q1873-R1873</f>
        <v>1843.84</v>
      </c>
      <c r="T1873" s="11" t="n">
        <f aca="false">IFERROR(S1873/Q1873,0)</f>
        <v>0.125</v>
      </c>
      <c r="U1873" s="13" t="n">
        <f aca="false">F1873-E1873</f>
        <v>20</v>
      </c>
      <c r="V1873" s="13" t="n">
        <f aca="false">G1873-F1873</f>
        <v>8</v>
      </c>
      <c r="W1873" s="13" t="n">
        <f aca="false">G1873-E1873</f>
        <v>28</v>
      </c>
      <c r="X1873" s="10" t="n">
        <f aca="false">YEAR(E1873)</f>
        <v>2019</v>
      </c>
      <c r="Y1873" s="0" t="str">
        <f aca="false">TEXT(E1873,"yyyy-mm")</f>
        <v>2019-01</v>
      </c>
      <c r="Z1873" s="0" t="str">
        <f aca="false">"Q"&amp;ROUNDUP(MONTH(E1873)/3,0)&amp;"-"&amp;YEAR(E1873)</f>
        <v>Q1-2019</v>
      </c>
    </row>
    <row r="1874" customFormat="false" ht="14.25" hidden="false" customHeight="false" outlineLevel="0" collapsed="false">
      <c r="A1874" s="0" t="s">
        <v>1916</v>
      </c>
      <c r="B1874" s="0" t="s">
        <v>34</v>
      </c>
      <c r="C1874" s="0" t="s">
        <v>39</v>
      </c>
      <c r="D1874" s="9" t="n">
        <v>43400</v>
      </c>
      <c r="E1874" s="9" t="n">
        <v>43469</v>
      </c>
      <c r="F1874" s="9" t="n">
        <v>43497</v>
      </c>
      <c r="G1874" s="9" t="n">
        <v>43503</v>
      </c>
      <c r="H1874" s="10" t="s">
        <v>36</v>
      </c>
      <c r="I1874" s="0" t="n">
        <v>3</v>
      </c>
      <c r="J1874" s="0" t="n">
        <v>26</v>
      </c>
      <c r="K1874" s="0" t="n">
        <v>178</v>
      </c>
      <c r="L1874" s="0" t="n">
        <v>8</v>
      </c>
      <c r="M1874" s="0" t="n">
        <v>3</v>
      </c>
      <c r="N1874" s="11" t="n">
        <v>0.05</v>
      </c>
      <c r="O1874" s="12" t="n">
        <v>2802.54</v>
      </c>
      <c r="P1874" s="12" t="n">
        <v>3839.1</v>
      </c>
      <c r="Q1874" s="12" t="n">
        <f aca="false">M1874*P1874*(1-N1874)</f>
        <v>10941.435</v>
      </c>
      <c r="R1874" s="12" t="n">
        <f aca="false">M1874*O1874</f>
        <v>8407.62</v>
      </c>
      <c r="S1874" s="12" t="n">
        <f aca="false">Q1874-R1874</f>
        <v>2533.815</v>
      </c>
      <c r="T1874" s="11" t="n">
        <f aca="false">IFERROR(S1874/Q1874,0)</f>
        <v>0.23157976992963</v>
      </c>
      <c r="U1874" s="13" t="n">
        <f aca="false">F1874-E1874</f>
        <v>28</v>
      </c>
      <c r="V1874" s="13" t="n">
        <f aca="false">G1874-F1874</f>
        <v>6</v>
      </c>
      <c r="W1874" s="13" t="n">
        <f aca="false">G1874-E1874</f>
        <v>34</v>
      </c>
      <c r="X1874" s="10" t="n">
        <f aca="false">YEAR(E1874)</f>
        <v>2019</v>
      </c>
      <c r="Y1874" s="0" t="str">
        <f aca="false">TEXT(E1874,"yyyy-mm")</f>
        <v>2019-01</v>
      </c>
      <c r="Z1874" s="0" t="str">
        <f aca="false">"Q"&amp;ROUNDUP(MONTH(E1874)/3,0)&amp;"-"&amp;YEAR(E1874)</f>
        <v>Q1-2019</v>
      </c>
    </row>
    <row r="1875" customFormat="false" ht="14.25" hidden="false" customHeight="false" outlineLevel="0" collapsed="false">
      <c r="A1875" s="0" t="s">
        <v>1917</v>
      </c>
      <c r="B1875" s="0" t="s">
        <v>38</v>
      </c>
      <c r="C1875" s="0" t="s">
        <v>46</v>
      </c>
      <c r="D1875" s="9" t="n">
        <v>43400</v>
      </c>
      <c r="E1875" s="9" t="n">
        <v>43469</v>
      </c>
      <c r="F1875" s="9" t="n">
        <v>43488</v>
      </c>
      <c r="G1875" s="9" t="n">
        <v>43490</v>
      </c>
      <c r="H1875" s="10" t="s">
        <v>36</v>
      </c>
      <c r="I1875" s="0" t="n">
        <v>19</v>
      </c>
      <c r="J1875" s="0" t="n">
        <v>44</v>
      </c>
      <c r="K1875" s="0" t="n">
        <v>265</v>
      </c>
      <c r="L1875" s="0" t="n">
        <v>45</v>
      </c>
      <c r="M1875" s="0" t="n">
        <v>2</v>
      </c>
      <c r="N1875" s="11" t="n">
        <v>0.4</v>
      </c>
      <c r="O1875" s="12" t="n">
        <v>723.6</v>
      </c>
      <c r="P1875" s="12" t="n">
        <v>1005</v>
      </c>
      <c r="Q1875" s="12" t="n">
        <f aca="false">M1875*P1875*(1-N1875)</f>
        <v>1206</v>
      </c>
      <c r="R1875" s="12" t="n">
        <f aca="false">M1875*O1875</f>
        <v>1447.2</v>
      </c>
      <c r="S1875" s="12" t="n">
        <f aca="false">Q1875-R1875</f>
        <v>-241.2</v>
      </c>
      <c r="T1875" s="11" t="n">
        <f aca="false">IFERROR(S1875/Q1875,0)</f>
        <v>-0.2</v>
      </c>
      <c r="U1875" s="13" t="n">
        <f aca="false">F1875-E1875</f>
        <v>19</v>
      </c>
      <c r="V1875" s="13" t="n">
        <f aca="false">G1875-F1875</f>
        <v>2</v>
      </c>
      <c r="W1875" s="13" t="n">
        <f aca="false">G1875-E1875</f>
        <v>21</v>
      </c>
      <c r="X1875" s="10" t="n">
        <f aca="false">YEAR(E1875)</f>
        <v>2019</v>
      </c>
      <c r="Y1875" s="0" t="str">
        <f aca="false">TEXT(E1875,"yyyy-mm")</f>
        <v>2019-01</v>
      </c>
      <c r="Z1875" s="0" t="str">
        <f aca="false">"Q"&amp;ROUNDUP(MONTH(E1875)/3,0)&amp;"-"&amp;YEAR(E1875)</f>
        <v>Q1-2019</v>
      </c>
    </row>
    <row r="1876" customFormat="false" ht="14.25" hidden="false" customHeight="false" outlineLevel="0" collapsed="false">
      <c r="A1876" s="0" t="s">
        <v>1918</v>
      </c>
      <c r="B1876" s="0" t="s">
        <v>41</v>
      </c>
      <c r="C1876" s="0" t="s">
        <v>39</v>
      </c>
      <c r="D1876" s="9" t="n">
        <v>43400</v>
      </c>
      <c r="E1876" s="9" t="n">
        <v>43469</v>
      </c>
      <c r="F1876" s="9" t="n">
        <v>43474</v>
      </c>
      <c r="G1876" s="9" t="n">
        <v>43482</v>
      </c>
      <c r="H1876" s="10" t="s">
        <v>36</v>
      </c>
      <c r="I1876" s="0" t="n">
        <v>22</v>
      </c>
      <c r="J1876" s="0" t="n">
        <v>19</v>
      </c>
      <c r="K1876" s="0" t="n">
        <v>165</v>
      </c>
      <c r="L1876" s="0" t="n">
        <v>27</v>
      </c>
      <c r="M1876" s="0" t="n">
        <v>6</v>
      </c>
      <c r="N1876" s="11" t="n">
        <v>0.075</v>
      </c>
      <c r="O1876" s="12" t="n">
        <v>1768.13</v>
      </c>
      <c r="P1876" s="12" t="n">
        <v>2525.9</v>
      </c>
      <c r="Q1876" s="12" t="n">
        <f aca="false">M1876*P1876*(1-N1876)</f>
        <v>14018.745</v>
      </c>
      <c r="R1876" s="12" t="n">
        <f aca="false">M1876*O1876</f>
        <v>10608.78</v>
      </c>
      <c r="S1876" s="12" t="n">
        <f aca="false">Q1876-R1876</f>
        <v>3409.965</v>
      </c>
      <c r="T1876" s="11" t="n">
        <f aca="false">IFERROR(S1876/Q1876,0)</f>
        <v>0.243243243243243</v>
      </c>
      <c r="U1876" s="13" t="n">
        <f aca="false">F1876-E1876</f>
        <v>5</v>
      </c>
      <c r="V1876" s="13" t="n">
        <f aca="false">G1876-F1876</f>
        <v>8</v>
      </c>
      <c r="W1876" s="13" t="n">
        <f aca="false">G1876-E1876</f>
        <v>13</v>
      </c>
      <c r="X1876" s="10" t="n">
        <f aca="false">YEAR(E1876)</f>
        <v>2019</v>
      </c>
      <c r="Y1876" s="0" t="str">
        <f aca="false">TEXT(E1876,"yyyy-mm")</f>
        <v>2019-01</v>
      </c>
      <c r="Z1876" s="0" t="str">
        <f aca="false">"Q"&amp;ROUNDUP(MONTH(E1876)/3,0)&amp;"-"&amp;YEAR(E1876)</f>
        <v>Q1-2019</v>
      </c>
    </row>
    <row r="1877" customFormat="false" ht="14.25" hidden="false" customHeight="false" outlineLevel="0" collapsed="false">
      <c r="A1877" s="0" t="s">
        <v>1919</v>
      </c>
      <c r="B1877" s="0" t="s">
        <v>43</v>
      </c>
      <c r="C1877" s="0" t="s">
        <v>39</v>
      </c>
      <c r="D1877" s="9" t="n">
        <v>43400</v>
      </c>
      <c r="E1877" s="9" t="n">
        <v>43469</v>
      </c>
      <c r="F1877" s="9" t="n">
        <v>43487</v>
      </c>
      <c r="G1877" s="9" t="n">
        <v>43495</v>
      </c>
      <c r="H1877" s="10" t="s">
        <v>36</v>
      </c>
      <c r="I1877" s="0" t="n">
        <v>27</v>
      </c>
      <c r="J1877" s="0" t="n">
        <v>8</v>
      </c>
      <c r="K1877" s="0" t="n">
        <v>149</v>
      </c>
      <c r="L1877" s="0" t="n">
        <v>24</v>
      </c>
      <c r="M1877" s="0" t="n">
        <v>6</v>
      </c>
      <c r="N1877" s="11" t="n">
        <v>0.05</v>
      </c>
      <c r="O1877" s="12" t="n">
        <v>1365.26</v>
      </c>
      <c r="P1877" s="12" t="n">
        <v>1922.9</v>
      </c>
      <c r="Q1877" s="12" t="n">
        <f aca="false">M1877*P1877*(1-N1877)</f>
        <v>10960.53</v>
      </c>
      <c r="R1877" s="12" t="n">
        <f aca="false">M1877*O1877</f>
        <v>8191.56</v>
      </c>
      <c r="S1877" s="12" t="n">
        <f aca="false">Q1877-R1877</f>
        <v>2768.97</v>
      </c>
      <c r="T1877" s="11" t="n">
        <f aca="false">IFERROR(S1877/Q1877,0)</f>
        <v>0.252631031528585</v>
      </c>
      <c r="U1877" s="13" t="n">
        <f aca="false">F1877-E1877</f>
        <v>18</v>
      </c>
      <c r="V1877" s="13" t="n">
        <f aca="false">G1877-F1877</f>
        <v>8</v>
      </c>
      <c r="W1877" s="13" t="n">
        <f aca="false">G1877-E1877</f>
        <v>26</v>
      </c>
      <c r="X1877" s="10" t="n">
        <f aca="false">YEAR(E1877)</f>
        <v>2019</v>
      </c>
      <c r="Y1877" s="0" t="str">
        <f aca="false">TEXT(E1877,"yyyy-mm")</f>
        <v>2019-01</v>
      </c>
      <c r="Z1877" s="0" t="str">
        <f aca="false">"Q"&amp;ROUNDUP(MONTH(E1877)/3,0)&amp;"-"&amp;YEAR(E1877)</f>
        <v>Q1-2019</v>
      </c>
    </row>
    <row r="1878" customFormat="false" ht="14.25" hidden="false" customHeight="false" outlineLevel="0" collapsed="false">
      <c r="A1878" s="0" t="s">
        <v>1920</v>
      </c>
      <c r="B1878" s="0" t="s">
        <v>34</v>
      </c>
      <c r="C1878" s="0" t="s">
        <v>46</v>
      </c>
      <c r="D1878" s="9" t="n">
        <v>43300</v>
      </c>
      <c r="E1878" s="9" t="n">
        <v>43469</v>
      </c>
      <c r="F1878" s="9" t="n">
        <v>43489</v>
      </c>
      <c r="G1878" s="9" t="n">
        <v>43490</v>
      </c>
      <c r="H1878" s="10" t="s">
        <v>36</v>
      </c>
      <c r="I1878" s="0" t="n">
        <v>12</v>
      </c>
      <c r="J1878" s="0" t="n">
        <v>6</v>
      </c>
      <c r="K1878" s="0" t="n">
        <v>292</v>
      </c>
      <c r="L1878" s="0" t="n">
        <v>16</v>
      </c>
      <c r="M1878" s="0" t="n">
        <v>1</v>
      </c>
      <c r="N1878" s="11" t="n">
        <v>0.05</v>
      </c>
      <c r="O1878" s="12" t="n">
        <v>4587.62</v>
      </c>
      <c r="P1878" s="12" t="n">
        <v>6371.7</v>
      </c>
      <c r="Q1878" s="12" t="n">
        <f aca="false">M1878*P1878*(1-N1878)</f>
        <v>6053.115</v>
      </c>
      <c r="R1878" s="12" t="n">
        <f aca="false">M1878*O1878</f>
        <v>4587.62</v>
      </c>
      <c r="S1878" s="12" t="n">
        <f aca="false">Q1878-R1878</f>
        <v>1465.495</v>
      </c>
      <c r="T1878" s="11" t="n">
        <f aca="false">IFERROR(S1878/Q1878,0)</f>
        <v>0.242105923974681</v>
      </c>
      <c r="U1878" s="13" t="n">
        <f aca="false">F1878-E1878</f>
        <v>20</v>
      </c>
      <c r="V1878" s="13" t="n">
        <f aca="false">G1878-F1878</f>
        <v>1</v>
      </c>
      <c r="W1878" s="13" t="n">
        <f aca="false">G1878-E1878</f>
        <v>21</v>
      </c>
      <c r="X1878" s="10" t="n">
        <f aca="false">YEAR(E1878)</f>
        <v>2019</v>
      </c>
      <c r="Y1878" s="0" t="str">
        <f aca="false">TEXT(E1878,"yyyy-mm")</f>
        <v>2019-01</v>
      </c>
      <c r="Z1878" s="0" t="str">
        <f aca="false">"Q"&amp;ROUNDUP(MONTH(E1878)/3,0)&amp;"-"&amp;YEAR(E1878)</f>
        <v>Q1-2019</v>
      </c>
    </row>
    <row r="1879" customFormat="false" ht="14.25" hidden="false" customHeight="false" outlineLevel="0" collapsed="false">
      <c r="A1879" s="0" t="s">
        <v>1921</v>
      </c>
      <c r="B1879" s="0" t="s">
        <v>41</v>
      </c>
      <c r="C1879" s="0" t="s">
        <v>46</v>
      </c>
      <c r="D1879" s="9" t="n">
        <v>43400</v>
      </c>
      <c r="E1879" s="9" t="n">
        <v>43469</v>
      </c>
      <c r="F1879" s="9" t="n">
        <v>43473</v>
      </c>
      <c r="G1879" s="9" t="n">
        <v>43481</v>
      </c>
      <c r="H1879" s="10" t="s">
        <v>36</v>
      </c>
      <c r="I1879" s="0" t="n">
        <v>23</v>
      </c>
      <c r="J1879" s="0" t="n">
        <v>36</v>
      </c>
      <c r="K1879" s="0" t="n">
        <v>285</v>
      </c>
      <c r="L1879" s="0" t="n">
        <v>12</v>
      </c>
      <c r="M1879" s="0" t="n">
        <v>2</v>
      </c>
      <c r="N1879" s="11" t="n">
        <v>0.4</v>
      </c>
      <c r="O1879" s="12" t="n">
        <v>2670.96</v>
      </c>
      <c r="P1879" s="12" t="n">
        <v>3986.5</v>
      </c>
      <c r="Q1879" s="12" t="n">
        <f aca="false">M1879*P1879*(1-N1879)</f>
        <v>4783.8</v>
      </c>
      <c r="R1879" s="12" t="n">
        <f aca="false">M1879*O1879</f>
        <v>5341.92</v>
      </c>
      <c r="S1879" s="12" t="n">
        <f aca="false">Q1879-R1879</f>
        <v>-558.12</v>
      </c>
      <c r="T1879" s="11" t="n">
        <f aca="false">IFERROR(S1879/Q1879,0)</f>
        <v>-0.116668757055061</v>
      </c>
      <c r="U1879" s="13" t="n">
        <f aca="false">F1879-E1879</f>
        <v>4</v>
      </c>
      <c r="V1879" s="13" t="n">
        <f aca="false">G1879-F1879</f>
        <v>8</v>
      </c>
      <c r="W1879" s="13" t="n">
        <f aca="false">G1879-E1879</f>
        <v>12</v>
      </c>
      <c r="X1879" s="10" t="n">
        <f aca="false">YEAR(E1879)</f>
        <v>2019</v>
      </c>
      <c r="Y1879" s="0" t="str">
        <f aca="false">TEXT(E1879,"yyyy-mm")</f>
        <v>2019-01</v>
      </c>
      <c r="Z1879" s="0" t="str">
        <f aca="false">"Q"&amp;ROUNDUP(MONTH(E1879)/3,0)&amp;"-"&amp;YEAR(E1879)</f>
        <v>Q1-2019</v>
      </c>
    </row>
    <row r="1880" customFormat="false" ht="14.25" hidden="false" customHeight="false" outlineLevel="0" collapsed="false">
      <c r="A1880" s="0" t="s">
        <v>1922</v>
      </c>
      <c r="B1880" s="0" t="s">
        <v>34</v>
      </c>
      <c r="C1880" s="0" t="s">
        <v>35</v>
      </c>
      <c r="D1880" s="9" t="n">
        <v>43300</v>
      </c>
      <c r="E1880" s="9" t="n">
        <v>43469</v>
      </c>
      <c r="F1880" s="9" t="n">
        <v>43487</v>
      </c>
      <c r="G1880" s="9" t="n">
        <v>43494</v>
      </c>
      <c r="H1880" s="10" t="s">
        <v>36</v>
      </c>
      <c r="I1880" s="0" t="n">
        <v>6</v>
      </c>
      <c r="J1880" s="0" t="n">
        <v>7</v>
      </c>
      <c r="K1880" s="0" t="n">
        <v>212</v>
      </c>
      <c r="L1880" s="0" t="n">
        <v>33</v>
      </c>
      <c r="M1880" s="0" t="n">
        <v>8</v>
      </c>
      <c r="N1880" s="11" t="n">
        <v>0.075</v>
      </c>
      <c r="O1880" s="12" t="n">
        <v>1193.27</v>
      </c>
      <c r="P1880" s="12" t="n">
        <v>1835.8</v>
      </c>
      <c r="Q1880" s="12" t="n">
        <f aca="false">M1880*P1880*(1-N1880)</f>
        <v>13584.92</v>
      </c>
      <c r="R1880" s="12" t="n">
        <f aca="false">M1880*O1880</f>
        <v>9546.16</v>
      </c>
      <c r="S1880" s="12" t="n">
        <f aca="false">Q1880-R1880</f>
        <v>4038.76</v>
      </c>
      <c r="T1880" s="11" t="n">
        <f aca="false">IFERROR(S1880/Q1880,0)</f>
        <v>0.297297297297297</v>
      </c>
      <c r="U1880" s="13" t="n">
        <f aca="false">F1880-E1880</f>
        <v>18</v>
      </c>
      <c r="V1880" s="13" t="n">
        <f aca="false">G1880-F1880</f>
        <v>7</v>
      </c>
      <c r="W1880" s="13" t="n">
        <f aca="false">G1880-E1880</f>
        <v>25</v>
      </c>
      <c r="X1880" s="10" t="n">
        <f aca="false">YEAR(E1880)</f>
        <v>2019</v>
      </c>
      <c r="Y1880" s="0" t="str">
        <f aca="false">TEXT(E1880,"yyyy-mm")</f>
        <v>2019-01</v>
      </c>
      <c r="Z1880" s="0" t="str">
        <f aca="false">"Q"&amp;ROUNDUP(MONTH(E1880)/3,0)&amp;"-"&amp;YEAR(E1880)</f>
        <v>Q1-2019</v>
      </c>
    </row>
    <row r="1881" customFormat="false" ht="14.25" hidden="false" customHeight="false" outlineLevel="0" collapsed="false">
      <c r="A1881" s="0" t="s">
        <v>1923</v>
      </c>
      <c r="B1881" s="0" t="s">
        <v>34</v>
      </c>
      <c r="C1881" s="0" t="s">
        <v>39</v>
      </c>
      <c r="D1881" s="9" t="n">
        <v>43400</v>
      </c>
      <c r="E1881" s="9" t="n">
        <v>43469</v>
      </c>
      <c r="F1881" s="9" t="n">
        <v>43496</v>
      </c>
      <c r="G1881" s="9" t="n">
        <v>43506</v>
      </c>
      <c r="H1881" s="10" t="s">
        <v>36</v>
      </c>
      <c r="I1881" s="0" t="n">
        <v>11</v>
      </c>
      <c r="J1881" s="0" t="n">
        <v>12</v>
      </c>
      <c r="K1881" s="0" t="n">
        <v>137</v>
      </c>
      <c r="L1881" s="0" t="n">
        <v>20</v>
      </c>
      <c r="M1881" s="0" t="n">
        <v>1</v>
      </c>
      <c r="N1881" s="11" t="n">
        <v>0.2</v>
      </c>
      <c r="O1881" s="12" t="n">
        <v>574.86</v>
      </c>
      <c r="P1881" s="12" t="n">
        <v>871</v>
      </c>
      <c r="Q1881" s="12" t="n">
        <f aca="false">M1881*P1881*(1-N1881)</f>
        <v>696.8</v>
      </c>
      <c r="R1881" s="12" t="n">
        <f aca="false">M1881*O1881</f>
        <v>574.86</v>
      </c>
      <c r="S1881" s="12" t="n">
        <f aca="false">Q1881-R1881</f>
        <v>121.94</v>
      </c>
      <c r="T1881" s="11" t="n">
        <f aca="false">IFERROR(S1881/Q1881,0)</f>
        <v>0.175</v>
      </c>
      <c r="U1881" s="13" t="n">
        <f aca="false">F1881-E1881</f>
        <v>27</v>
      </c>
      <c r="V1881" s="13" t="n">
        <f aca="false">G1881-F1881</f>
        <v>10</v>
      </c>
      <c r="W1881" s="13" t="n">
        <f aca="false">G1881-E1881</f>
        <v>37</v>
      </c>
      <c r="X1881" s="10" t="n">
        <f aca="false">YEAR(E1881)</f>
        <v>2019</v>
      </c>
      <c r="Y1881" s="0" t="str">
        <f aca="false">TEXT(E1881,"yyyy-mm")</f>
        <v>2019-01</v>
      </c>
      <c r="Z1881" s="0" t="str">
        <f aca="false">"Q"&amp;ROUNDUP(MONTH(E1881)/3,0)&amp;"-"&amp;YEAR(E1881)</f>
        <v>Q1-2019</v>
      </c>
    </row>
    <row r="1882" customFormat="false" ht="14.25" hidden="false" customHeight="false" outlineLevel="0" collapsed="false">
      <c r="A1882" s="0" t="s">
        <v>1924</v>
      </c>
      <c r="B1882" s="0" t="s">
        <v>34</v>
      </c>
      <c r="C1882" s="0" t="s">
        <v>48</v>
      </c>
      <c r="D1882" s="9" t="n">
        <v>43400</v>
      </c>
      <c r="E1882" s="9" t="n">
        <v>43469</v>
      </c>
      <c r="F1882" s="9" t="n">
        <v>43473</v>
      </c>
      <c r="G1882" s="9" t="n">
        <v>43474</v>
      </c>
      <c r="H1882" s="10" t="s">
        <v>36</v>
      </c>
      <c r="I1882" s="0" t="n">
        <v>8</v>
      </c>
      <c r="J1882" s="0" t="n">
        <v>5</v>
      </c>
      <c r="K1882" s="0" t="n">
        <v>33</v>
      </c>
      <c r="L1882" s="0" t="n">
        <v>43</v>
      </c>
      <c r="M1882" s="0" t="n">
        <v>6</v>
      </c>
      <c r="N1882" s="11" t="n">
        <v>0.075</v>
      </c>
      <c r="O1882" s="12" t="n">
        <v>2910.88</v>
      </c>
      <c r="P1882" s="12" t="n">
        <v>3731.9</v>
      </c>
      <c r="Q1882" s="12" t="n">
        <f aca="false">M1882*P1882*(1-N1882)</f>
        <v>20712.045</v>
      </c>
      <c r="R1882" s="12" t="n">
        <f aca="false">M1882*O1882</f>
        <v>17465.28</v>
      </c>
      <c r="S1882" s="12" t="n">
        <f aca="false">Q1882-R1882</f>
        <v>3246.765</v>
      </c>
      <c r="T1882" s="11" t="n">
        <f aca="false">IFERROR(S1882/Q1882,0)</f>
        <v>0.156757336129774</v>
      </c>
      <c r="U1882" s="13" t="n">
        <f aca="false">F1882-E1882</f>
        <v>4</v>
      </c>
      <c r="V1882" s="13" t="n">
        <f aca="false">G1882-F1882</f>
        <v>1</v>
      </c>
      <c r="W1882" s="13" t="n">
        <f aca="false">G1882-E1882</f>
        <v>5</v>
      </c>
      <c r="X1882" s="10" t="n">
        <f aca="false">YEAR(E1882)</f>
        <v>2019</v>
      </c>
      <c r="Y1882" s="0" t="str">
        <f aca="false">TEXT(E1882,"yyyy-mm")</f>
        <v>2019-01</v>
      </c>
      <c r="Z1882" s="0" t="str">
        <f aca="false">"Q"&amp;ROUNDUP(MONTH(E1882)/3,0)&amp;"-"&amp;YEAR(E1882)</f>
        <v>Q1-2019</v>
      </c>
    </row>
    <row r="1883" customFormat="false" ht="14.25" hidden="false" customHeight="false" outlineLevel="0" collapsed="false">
      <c r="A1883" s="0" t="s">
        <v>1925</v>
      </c>
      <c r="B1883" s="0" t="s">
        <v>43</v>
      </c>
      <c r="C1883" s="0" t="s">
        <v>35</v>
      </c>
      <c r="D1883" s="9" t="n">
        <v>43400</v>
      </c>
      <c r="E1883" s="9" t="n">
        <v>43469</v>
      </c>
      <c r="F1883" s="9" t="n">
        <v>43497</v>
      </c>
      <c r="G1883" s="9" t="n">
        <v>43499</v>
      </c>
      <c r="H1883" s="10" t="s">
        <v>36</v>
      </c>
      <c r="I1883" s="0" t="n">
        <v>28</v>
      </c>
      <c r="J1883" s="0" t="n">
        <v>22</v>
      </c>
      <c r="K1883" s="0" t="n">
        <v>208</v>
      </c>
      <c r="L1883" s="0" t="n">
        <v>37</v>
      </c>
      <c r="M1883" s="0" t="n">
        <v>8</v>
      </c>
      <c r="N1883" s="11" t="n">
        <v>0.15</v>
      </c>
      <c r="O1883" s="12" t="n">
        <v>968.49</v>
      </c>
      <c r="P1883" s="12" t="n">
        <v>1976.5</v>
      </c>
      <c r="Q1883" s="12" t="n">
        <f aca="false">M1883*P1883*(1-N1883)</f>
        <v>13440.2</v>
      </c>
      <c r="R1883" s="12" t="n">
        <f aca="false">M1883*O1883</f>
        <v>7747.92</v>
      </c>
      <c r="S1883" s="12" t="n">
        <f aca="false">Q1883-R1883</f>
        <v>5692.28</v>
      </c>
      <c r="T1883" s="11" t="n">
        <f aca="false">IFERROR(S1883/Q1883,0)</f>
        <v>0.423526435618518</v>
      </c>
      <c r="U1883" s="13" t="n">
        <f aca="false">F1883-E1883</f>
        <v>28</v>
      </c>
      <c r="V1883" s="13" t="n">
        <f aca="false">G1883-F1883</f>
        <v>2</v>
      </c>
      <c r="W1883" s="13" t="n">
        <f aca="false">G1883-E1883</f>
        <v>30</v>
      </c>
      <c r="X1883" s="10" t="n">
        <f aca="false">YEAR(E1883)</f>
        <v>2019</v>
      </c>
      <c r="Y1883" s="0" t="str">
        <f aca="false">TEXT(E1883,"yyyy-mm")</f>
        <v>2019-01</v>
      </c>
      <c r="Z1883" s="0" t="str">
        <f aca="false">"Q"&amp;ROUNDUP(MONTH(E1883)/3,0)&amp;"-"&amp;YEAR(E1883)</f>
        <v>Q1-2019</v>
      </c>
    </row>
    <row r="1884" customFormat="false" ht="14.25" hidden="false" customHeight="false" outlineLevel="0" collapsed="false">
      <c r="A1884" s="0" t="s">
        <v>1926</v>
      </c>
      <c r="B1884" s="0" t="s">
        <v>38</v>
      </c>
      <c r="C1884" s="0" t="s">
        <v>39</v>
      </c>
      <c r="D1884" s="9" t="n">
        <v>43400</v>
      </c>
      <c r="E1884" s="9" t="n">
        <v>43469</v>
      </c>
      <c r="F1884" s="9" t="n">
        <v>43479</v>
      </c>
      <c r="G1884" s="9" t="n">
        <v>43484</v>
      </c>
      <c r="H1884" s="10" t="s">
        <v>36</v>
      </c>
      <c r="I1884" s="0" t="n">
        <v>19</v>
      </c>
      <c r="J1884" s="0" t="n">
        <v>19</v>
      </c>
      <c r="K1884" s="0" t="n">
        <v>161</v>
      </c>
      <c r="L1884" s="0" t="n">
        <v>28</v>
      </c>
      <c r="M1884" s="0" t="n">
        <v>1</v>
      </c>
      <c r="N1884" s="11" t="n">
        <v>0.15</v>
      </c>
      <c r="O1884" s="12" t="n">
        <v>3006.96</v>
      </c>
      <c r="P1884" s="12" t="n">
        <v>3537.6</v>
      </c>
      <c r="Q1884" s="12" t="n">
        <f aca="false">M1884*P1884*(1-N1884)</f>
        <v>3006.96</v>
      </c>
      <c r="R1884" s="12" t="n">
        <f aca="false">M1884*O1884</f>
        <v>3006.96</v>
      </c>
      <c r="S1884" s="12" t="n">
        <f aca="false">Q1884-R1884</f>
        <v>0</v>
      </c>
      <c r="T1884" s="11" t="n">
        <f aca="false">IFERROR(S1884/Q1884,0)</f>
        <v>0</v>
      </c>
      <c r="U1884" s="13" t="n">
        <f aca="false">F1884-E1884</f>
        <v>10</v>
      </c>
      <c r="V1884" s="13" t="n">
        <f aca="false">G1884-F1884</f>
        <v>5</v>
      </c>
      <c r="W1884" s="13" t="n">
        <f aca="false">G1884-E1884</f>
        <v>15</v>
      </c>
      <c r="X1884" s="10" t="n">
        <f aca="false">YEAR(E1884)</f>
        <v>2019</v>
      </c>
      <c r="Y1884" s="0" t="str">
        <f aca="false">TEXT(E1884,"yyyy-mm")</f>
        <v>2019-01</v>
      </c>
      <c r="Z1884" s="0" t="str">
        <f aca="false">"Q"&amp;ROUNDUP(MONTH(E1884)/3,0)&amp;"-"&amp;YEAR(E1884)</f>
        <v>Q1-2019</v>
      </c>
    </row>
    <row r="1885" customFormat="false" ht="14.25" hidden="false" customHeight="false" outlineLevel="0" collapsed="false">
      <c r="A1885" s="0" t="s">
        <v>1927</v>
      </c>
      <c r="B1885" s="0" t="s">
        <v>38</v>
      </c>
      <c r="C1885" s="0" t="s">
        <v>39</v>
      </c>
      <c r="D1885" s="9" t="n">
        <v>43400</v>
      </c>
      <c r="E1885" s="9" t="n">
        <v>43469</v>
      </c>
      <c r="F1885" s="9" t="n">
        <v>43479</v>
      </c>
      <c r="G1885" s="9" t="n">
        <v>43489</v>
      </c>
      <c r="H1885" s="10" t="s">
        <v>36</v>
      </c>
      <c r="I1885" s="0" t="n">
        <v>14</v>
      </c>
      <c r="J1885" s="0" t="n">
        <v>32</v>
      </c>
      <c r="K1885" s="0" t="n">
        <v>134</v>
      </c>
      <c r="L1885" s="0" t="n">
        <v>21</v>
      </c>
      <c r="M1885" s="0" t="n">
        <v>8</v>
      </c>
      <c r="N1885" s="11" t="n">
        <v>0.05</v>
      </c>
      <c r="O1885" s="12" t="n">
        <v>1803.98</v>
      </c>
      <c r="P1885" s="12" t="n">
        <v>2405.3</v>
      </c>
      <c r="Q1885" s="12" t="n">
        <f aca="false">M1885*P1885*(1-N1885)</f>
        <v>18280.28</v>
      </c>
      <c r="R1885" s="12" t="n">
        <f aca="false">M1885*O1885</f>
        <v>14431.84</v>
      </c>
      <c r="S1885" s="12" t="n">
        <f aca="false">Q1885-R1885</f>
        <v>3848.44</v>
      </c>
      <c r="T1885" s="11" t="n">
        <f aca="false">IFERROR(S1885/Q1885,0)</f>
        <v>0.210524127639183</v>
      </c>
      <c r="U1885" s="13" t="n">
        <f aca="false">F1885-E1885</f>
        <v>10</v>
      </c>
      <c r="V1885" s="13" t="n">
        <f aca="false">G1885-F1885</f>
        <v>10</v>
      </c>
      <c r="W1885" s="13" t="n">
        <f aca="false">G1885-E1885</f>
        <v>20</v>
      </c>
      <c r="X1885" s="10" t="n">
        <f aca="false">YEAR(E1885)</f>
        <v>2019</v>
      </c>
      <c r="Y1885" s="0" t="str">
        <f aca="false">TEXT(E1885,"yyyy-mm")</f>
        <v>2019-01</v>
      </c>
      <c r="Z1885" s="0" t="str">
        <f aca="false">"Q"&amp;ROUNDUP(MONTH(E1885)/3,0)&amp;"-"&amp;YEAR(E1885)</f>
        <v>Q1-2019</v>
      </c>
    </row>
    <row r="1886" customFormat="false" ht="14.25" hidden="false" customHeight="false" outlineLevel="0" collapsed="false">
      <c r="A1886" s="0" t="s">
        <v>1928</v>
      </c>
      <c r="B1886" s="0" t="s">
        <v>38</v>
      </c>
      <c r="C1886" s="0" t="s">
        <v>35</v>
      </c>
      <c r="D1886" s="9" t="n">
        <v>43300</v>
      </c>
      <c r="E1886" s="9" t="n">
        <v>43469</v>
      </c>
      <c r="F1886" s="9" t="n">
        <v>43489</v>
      </c>
      <c r="G1886" s="9" t="n">
        <v>43491</v>
      </c>
      <c r="H1886" s="10" t="s">
        <v>36</v>
      </c>
      <c r="I1886" s="0" t="n">
        <v>20</v>
      </c>
      <c r="J1886" s="0" t="n">
        <v>43</v>
      </c>
      <c r="K1886" s="0" t="n">
        <v>234</v>
      </c>
      <c r="L1886" s="0" t="n">
        <v>47</v>
      </c>
      <c r="M1886" s="0" t="n">
        <v>4</v>
      </c>
      <c r="N1886" s="11" t="n">
        <v>0.05</v>
      </c>
      <c r="O1886" s="12" t="n">
        <v>2490.99</v>
      </c>
      <c r="P1886" s="12" t="n">
        <v>3075.3</v>
      </c>
      <c r="Q1886" s="12" t="n">
        <f aca="false">M1886*P1886*(1-N1886)</f>
        <v>11686.14</v>
      </c>
      <c r="R1886" s="12" t="n">
        <f aca="false">M1886*O1886</f>
        <v>9963.96</v>
      </c>
      <c r="S1886" s="12" t="n">
        <f aca="false">Q1886-R1886</f>
        <v>1722.18</v>
      </c>
      <c r="T1886" s="11" t="n">
        <f aca="false">IFERROR(S1886/Q1886,0)</f>
        <v>0.147369447910088</v>
      </c>
      <c r="U1886" s="13" t="n">
        <f aca="false">F1886-E1886</f>
        <v>20</v>
      </c>
      <c r="V1886" s="13" t="n">
        <f aca="false">G1886-F1886</f>
        <v>2</v>
      </c>
      <c r="W1886" s="13" t="n">
        <f aca="false">G1886-E1886</f>
        <v>22</v>
      </c>
      <c r="X1886" s="10" t="n">
        <f aca="false">YEAR(E1886)</f>
        <v>2019</v>
      </c>
      <c r="Y1886" s="0" t="str">
        <f aca="false">TEXT(E1886,"yyyy-mm")</f>
        <v>2019-01</v>
      </c>
      <c r="Z1886" s="0" t="str">
        <f aca="false">"Q"&amp;ROUNDUP(MONTH(E1886)/3,0)&amp;"-"&amp;YEAR(E1886)</f>
        <v>Q1-2019</v>
      </c>
    </row>
    <row r="1887" customFormat="false" ht="14.25" hidden="false" customHeight="false" outlineLevel="0" collapsed="false">
      <c r="A1887" s="0" t="s">
        <v>1929</v>
      </c>
      <c r="B1887" s="0" t="s">
        <v>41</v>
      </c>
      <c r="C1887" s="0" t="s">
        <v>35</v>
      </c>
      <c r="D1887" s="9" t="n">
        <v>43400</v>
      </c>
      <c r="E1887" s="9" t="n">
        <v>43469</v>
      </c>
      <c r="F1887" s="9" t="n">
        <v>43474</v>
      </c>
      <c r="G1887" s="9" t="n">
        <v>43481</v>
      </c>
      <c r="H1887" s="10" t="s">
        <v>36</v>
      </c>
      <c r="I1887" s="0" t="n">
        <v>21</v>
      </c>
      <c r="J1887" s="0" t="n">
        <v>29</v>
      </c>
      <c r="K1887" s="0" t="n">
        <v>222</v>
      </c>
      <c r="L1887" s="0" t="n">
        <v>15</v>
      </c>
      <c r="M1887" s="0" t="n">
        <v>2</v>
      </c>
      <c r="N1887" s="11" t="n">
        <v>0.075</v>
      </c>
      <c r="O1887" s="12" t="n">
        <v>108.34</v>
      </c>
      <c r="P1887" s="12" t="n">
        <v>221.1</v>
      </c>
      <c r="Q1887" s="12" t="n">
        <f aca="false">M1887*P1887*(1-N1887)</f>
        <v>409.035</v>
      </c>
      <c r="R1887" s="12" t="n">
        <f aca="false">M1887*O1887</f>
        <v>216.68</v>
      </c>
      <c r="S1887" s="12" t="n">
        <f aca="false">Q1887-R1887</f>
        <v>192.355</v>
      </c>
      <c r="T1887" s="11" t="n">
        <f aca="false">IFERROR(S1887/Q1887,0)</f>
        <v>0.470265380713142</v>
      </c>
      <c r="U1887" s="13" t="n">
        <f aca="false">F1887-E1887</f>
        <v>5</v>
      </c>
      <c r="V1887" s="13" t="n">
        <f aca="false">G1887-F1887</f>
        <v>7</v>
      </c>
      <c r="W1887" s="13" t="n">
        <f aca="false">G1887-E1887</f>
        <v>12</v>
      </c>
      <c r="X1887" s="10" t="n">
        <f aca="false">YEAR(E1887)</f>
        <v>2019</v>
      </c>
      <c r="Y1887" s="0" t="str">
        <f aca="false">TEXT(E1887,"yyyy-mm")</f>
        <v>2019-01</v>
      </c>
      <c r="Z1887" s="0" t="str">
        <f aca="false">"Q"&amp;ROUNDUP(MONTH(E1887)/3,0)&amp;"-"&amp;YEAR(E1887)</f>
        <v>Q1-2019</v>
      </c>
    </row>
    <row r="1888" customFormat="false" ht="14.25" hidden="false" customHeight="false" outlineLevel="0" collapsed="false">
      <c r="A1888" s="0" t="s">
        <v>1930</v>
      </c>
      <c r="B1888" s="0" t="s">
        <v>38</v>
      </c>
      <c r="C1888" s="0" t="s">
        <v>39</v>
      </c>
      <c r="D1888" s="9" t="n">
        <v>43400</v>
      </c>
      <c r="E1888" s="9" t="n">
        <v>43469</v>
      </c>
      <c r="F1888" s="9" t="n">
        <v>43487</v>
      </c>
      <c r="G1888" s="9" t="n">
        <v>43494</v>
      </c>
      <c r="H1888" s="10" t="s">
        <v>36</v>
      </c>
      <c r="I1888" s="0" t="n">
        <v>20</v>
      </c>
      <c r="J1888" s="0" t="n">
        <v>49</v>
      </c>
      <c r="K1888" s="0" t="n">
        <v>195</v>
      </c>
      <c r="L1888" s="0" t="n">
        <v>42</v>
      </c>
      <c r="M1888" s="0" t="n">
        <v>3</v>
      </c>
      <c r="N1888" s="11" t="n">
        <v>0.05</v>
      </c>
      <c r="O1888" s="12" t="n">
        <v>632.68</v>
      </c>
      <c r="P1888" s="12" t="n">
        <v>891.1</v>
      </c>
      <c r="Q1888" s="12" t="n">
        <f aca="false">M1888*P1888*(1-N1888)</f>
        <v>2539.635</v>
      </c>
      <c r="R1888" s="12" t="n">
        <f aca="false">M1888*O1888</f>
        <v>1898.04</v>
      </c>
      <c r="S1888" s="12" t="n">
        <f aca="false">Q1888-R1888</f>
        <v>641.595</v>
      </c>
      <c r="T1888" s="11" t="n">
        <f aca="false">IFERROR(S1888/Q1888,0)</f>
        <v>0.25263276021948</v>
      </c>
      <c r="U1888" s="13" t="n">
        <f aca="false">F1888-E1888</f>
        <v>18</v>
      </c>
      <c r="V1888" s="13" t="n">
        <f aca="false">G1888-F1888</f>
        <v>7</v>
      </c>
      <c r="W1888" s="13" t="n">
        <f aca="false">G1888-E1888</f>
        <v>25</v>
      </c>
      <c r="X1888" s="10" t="n">
        <f aca="false">YEAR(E1888)</f>
        <v>2019</v>
      </c>
      <c r="Y1888" s="0" t="str">
        <f aca="false">TEXT(E1888,"yyyy-mm")</f>
        <v>2019-01</v>
      </c>
      <c r="Z1888" s="0" t="str">
        <f aca="false">"Q"&amp;ROUNDUP(MONTH(E1888)/3,0)&amp;"-"&amp;YEAR(E1888)</f>
        <v>Q1-2019</v>
      </c>
    </row>
    <row r="1889" customFormat="false" ht="14.25" hidden="false" customHeight="false" outlineLevel="0" collapsed="false">
      <c r="A1889" s="0" t="s">
        <v>1931</v>
      </c>
      <c r="B1889" s="0" t="s">
        <v>41</v>
      </c>
      <c r="C1889" s="0" t="s">
        <v>35</v>
      </c>
      <c r="D1889" s="9" t="n">
        <v>43400</v>
      </c>
      <c r="E1889" s="9" t="n">
        <v>43469</v>
      </c>
      <c r="F1889" s="9" t="n">
        <v>43495</v>
      </c>
      <c r="G1889" s="9" t="n">
        <v>43500</v>
      </c>
      <c r="H1889" s="10" t="s">
        <v>36</v>
      </c>
      <c r="I1889" s="0" t="n">
        <v>21</v>
      </c>
      <c r="J1889" s="0" t="n">
        <v>49</v>
      </c>
      <c r="K1889" s="0" t="n">
        <v>255</v>
      </c>
      <c r="L1889" s="0" t="n">
        <v>12</v>
      </c>
      <c r="M1889" s="0" t="n">
        <v>2</v>
      </c>
      <c r="N1889" s="11" t="n">
        <v>0.075</v>
      </c>
      <c r="O1889" s="12" t="n">
        <v>944.1</v>
      </c>
      <c r="P1889" s="12" t="n">
        <v>1226.1</v>
      </c>
      <c r="Q1889" s="12" t="n">
        <f aca="false">M1889*P1889*(1-N1889)</f>
        <v>2268.285</v>
      </c>
      <c r="R1889" s="12" t="n">
        <f aca="false">M1889*O1889</f>
        <v>1888.2</v>
      </c>
      <c r="S1889" s="12" t="n">
        <f aca="false">Q1889-R1889</f>
        <v>380.085</v>
      </c>
      <c r="T1889" s="11" t="n">
        <f aca="false">IFERROR(S1889/Q1889,0)</f>
        <v>0.167564922397318</v>
      </c>
      <c r="U1889" s="13" t="n">
        <f aca="false">F1889-E1889</f>
        <v>26</v>
      </c>
      <c r="V1889" s="13" t="n">
        <f aca="false">G1889-F1889</f>
        <v>5</v>
      </c>
      <c r="W1889" s="13" t="n">
        <f aca="false">G1889-E1889</f>
        <v>31</v>
      </c>
      <c r="X1889" s="10" t="n">
        <f aca="false">YEAR(E1889)</f>
        <v>2019</v>
      </c>
      <c r="Y1889" s="0" t="str">
        <f aca="false">TEXT(E1889,"yyyy-mm")</f>
        <v>2019-01</v>
      </c>
      <c r="Z1889" s="0" t="str">
        <f aca="false">"Q"&amp;ROUNDUP(MONTH(E1889)/3,0)&amp;"-"&amp;YEAR(E1889)</f>
        <v>Q1-2019</v>
      </c>
    </row>
    <row r="1890" customFormat="false" ht="14.25" hidden="false" customHeight="false" outlineLevel="0" collapsed="false">
      <c r="A1890" s="0" t="s">
        <v>1932</v>
      </c>
      <c r="B1890" s="0" t="s">
        <v>34</v>
      </c>
      <c r="C1890" s="0" t="s">
        <v>48</v>
      </c>
      <c r="D1890" s="9" t="n">
        <v>43300</v>
      </c>
      <c r="E1890" s="9" t="n">
        <v>43470</v>
      </c>
      <c r="F1890" s="9" t="n">
        <v>43494</v>
      </c>
      <c r="G1890" s="9" t="n">
        <v>43498</v>
      </c>
      <c r="H1890" s="10" t="s">
        <v>36</v>
      </c>
      <c r="I1890" s="0" t="n">
        <v>4</v>
      </c>
      <c r="J1890" s="0" t="n">
        <v>28</v>
      </c>
      <c r="K1890" s="0" t="n">
        <v>24</v>
      </c>
      <c r="L1890" s="0" t="n">
        <v>41</v>
      </c>
      <c r="M1890" s="0" t="n">
        <v>4</v>
      </c>
      <c r="N1890" s="11" t="n">
        <v>0.075</v>
      </c>
      <c r="O1890" s="12" t="n">
        <v>4176.91</v>
      </c>
      <c r="P1890" s="12" t="n">
        <v>5721.8</v>
      </c>
      <c r="Q1890" s="12" t="n">
        <f aca="false">M1890*P1890*(1-N1890)</f>
        <v>21170.66</v>
      </c>
      <c r="R1890" s="12" t="n">
        <f aca="false">M1890*O1890</f>
        <v>16707.64</v>
      </c>
      <c r="S1890" s="12" t="n">
        <f aca="false">Q1890-R1890</f>
        <v>4463.02</v>
      </c>
      <c r="T1890" s="11" t="n">
        <f aca="false">IFERROR(S1890/Q1890,0)</f>
        <v>0.210811566573739</v>
      </c>
      <c r="U1890" s="13" t="n">
        <f aca="false">F1890-E1890</f>
        <v>24</v>
      </c>
      <c r="V1890" s="13" t="n">
        <f aca="false">G1890-F1890</f>
        <v>4</v>
      </c>
      <c r="W1890" s="13" t="n">
        <f aca="false">G1890-E1890</f>
        <v>28</v>
      </c>
      <c r="X1890" s="10" t="n">
        <f aca="false">YEAR(E1890)</f>
        <v>2019</v>
      </c>
      <c r="Y1890" s="0" t="str">
        <f aca="false">TEXT(E1890,"yyyy-mm")</f>
        <v>2019-01</v>
      </c>
      <c r="Z1890" s="0" t="str">
        <f aca="false">"Q"&amp;ROUNDUP(MONTH(E1890)/3,0)&amp;"-"&amp;YEAR(E1890)</f>
        <v>Q1-2019</v>
      </c>
    </row>
    <row r="1891" customFormat="false" ht="14.25" hidden="false" customHeight="false" outlineLevel="0" collapsed="false">
      <c r="A1891" s="0" t="s">
        <v>1933</v>
      </c>
      <c r="B1891" s="0" t="s">
        <v>34</v>
      </c>
      <c r="C1891" s="0" t="s">
        <v>39</v>
      </c>
      <c r="D1891" s="9" t="n">
        <v>43300</v>
      </c>
      <c r="E1891" s="9" t="n">
        <v>43470</v>
      </c>
      <c r="F1891" s="9" t="n">
        <v>43494</v>
      </c>
      <c r="G1891" s="9" t="n">
        <v>43500</v>
      </c>
      <c r="H1891" s="10" t="s">
        <v>36</v>
      </c>
      <c r="I1891" s="0" t="n">
        <v>4</v>
      </c>
      <c r="J1891" s="0" t="n">
        <v>23</v>
      </c>
      <c r="K1891" s="0" t="n">
        <v>115</v>
      </c>
      <c r="L1891" s="0" t="n">
        <v>3</v>
      </c>
      <c r="M1891" s="0" t="n">
        <v>7</v>
      </c>
      <c r="N1891" s="11" t="n">
        <v>0.05</v>
      </c>
      <c r="O1891" s="12" t="n">
        <v>1473.2</v>
      </c>
      <c r="P1891" s="12" t="n">
        <v>3202.6</v>
      </c>
      <c r="Q1891" s="12" t="n">
        <f aca="false">M1891*P1891*(1-N1891)</f>
        <v>21297.29</v>
      </c>
      <c r="R1891" s="12" t="n">
        <f aca="false">M1891*O1891</f>
        <v>10312.4</v>
      </c>
      <c r="S1891" s="12" t="n">
        <f aca="false">Q1891-R1891</f>
        <v>10984.89</v>
      </c>
      <c r="T1891" s="11" t="n">
        <f aca="false">IFERROR(S1891/Q1891,0)</f>
        <v>0.515788158962948</v>
      </c>
      <c r="U1891" s="13" t="n">
        <f aca="false">F1891-E1891</f>
        <v>24</v>
      </c>
      <c r="V1891" s="13" t="n">
        <f aca="false">G1891-F1891</f>
        <v>6</v>
      </c>
      <c r="W1891" s="13" t="n">
        <f aca="false">G1891-E1891</f>
        <v>30</v>
      </c>
      <c r="X1891" s="10" t="n">
        <f aca="false">YEAR(E1891)</f>
        <v>2019</v>
      </c>
      <c r="Y1891" s="0" t="str">
        <f aca="false">TEXT(E1891,"yyyy-mm")</f>
        <v>2019-01</v>
      </c>
      <c r="Z1891" s="0" t="str">
        <f aca="false">"Q"&amp;ROUNDUP(MONTH(E1891)/3,0)&amp;"-"&amp;YEAR(E1891)</f>
        <v>Q1-2019</v>
      </c>
    </row>
    <row r="1892" customFormat="false" ht="14.25" hidden="false" customHeight="false" outlineLevel="0" collapsed="false">
      <c r="A1892" s="0" t="s">
        <v>1934</v>
      </c>
      <c r="B1892" s="0" t="s">
        <v>38</v>
      </c>
      <c r="C1892" s="0" t="s">
        <v>35</v>
      </c>
      <c r="D1892" s="9" t="n">
        <v>43400</v>
      </c>
      <c r="E1892" s="9" t="n">
        <v>43470</v>
      </c>
      <c r="F1892" s="9" t="n">
        <v>43495</v>
      </c>
      <c r="G1892" s="9" t="n">
        <v>43503</v>
      </c>
      <c r="H1892" s="10" t="s">
        <v>36</v>
      </c>
      <c r="I1892" s="0" t="n">
        <v>14</v>
      </c>
      <c r="J1892" s="0" t="n">
        <v>31</v>
      </c>
      <c r="K1892" s="0" t="n">
        <v>247</v>
      </c>
      <c r="L1892" s="0" t="n">
        <v>30</v>
      </c>
      <c r="M1892" s="0" t="n">
        <v>5</v>
      </c>
      <c r="N1892" s="11" t="n">
        <v>0.1</v>
      </c>
      <c r="O1892" s="12" t="n">
        <v>1394.74</v>
      </c>
      <c r="P1892" s="12" t="n">
        <v>1721.9</v>
      </c>
      <c r="Q1892" s="12" t="n">
        <f aca="false">M1892*P1892*(1-N1892)</f>
        <v>7748.55</v>
      </c>
      <c r="R1892" s="12" t="n">
        <f aca="false">M1892*O1892</f>
        <v>6973.7</v>
      </c>
      <c r="S1892" s="12" t="n">
        <f aca="false">Q1892-R1892</f>
        <v>774.85</v>
      </c>
      <c r="T1892" s="11" t="n">
        <f aca="false">IFERROR(S1892/Q1892,0)</f>
        <v>0.0999993547179795</v>
      </c>
      <c r="U1892" s="13" t="n">
        <f aca="false">F1892-E1892</f>
        <v>25</v>
      </c>
      <c r="V1892" s="13" t="n">
        <f aca="false">G1892-F1892</f>
        <v>8</v>
      </c>
      <c r="W1892" s="13" t="n">
        <f aca="false">G1892-E1892</f>
        <v>33</v>
      </c>
      <c r="X1892" s="10" t="n">
        <f aca="false">YEAR(E1892)</f>
        <v>2019</v>
      </c>
      <c r="Y1892" s="0" t="str">
        <f aca="false">TEXT(E1892,"yyyy-mm")</f>
        <v>2019-01</v>
      </c>
      <c r="Z1892" s="0" t="str">
        <f aca="false">"Q"&amp;ROUNDUP(MONTH(E1892)/3,0)&amp;"-"&amp;YEAR(E1892)</f>
        <v>Q1-2019</v>
      </c>
    </row>
    <row r="1893" customFormat="false" ht="14.25" hidden="false" customHeight="false" outlineLevel="0" collapsed="false">
      <c r="A1893" s="0" t="s">
        <v>1935</v>
      </c>
      <c r="B1893" s="0" t="s">
        <v>38</v>
      </c>
      <c r="C1893" s="0" t="s">
        <v>46</v>
      </c>
      <c r="D1893" s="9" t="n">
        <v>43400</v>
      </c>
      <c r="E1893" s="9" t="n">
        <v>43470</v>
      </c>
      <c r="F1893" s="9" t="n">
        <v>43475</v>
      </c>
      <c r="G1893" s="9" t="n">
        <v>43481</v>
      </c>
      <c r="H1893" s="10" t="s">
        <v>36</v>
      </c>
      <c r="I1893" s="0" t="n">
        <v>20</v>
      </c>
      <c r="J1893" s="0" t="n">
        <v>32</v>
      </c>
      <c r="K1893" s="0" t="n">
        <v>268</v>
      </c>
      <c r="L1893" s="0" t="n">
        <v>7</v>
      </c>
      <c r="M1893" s="0" t="n">
        <v>4</v>
      </c>
      <c r="N1893" s="11" t="n">
        <v>0.4</v>
      </c>
      <c r="O1893" s="12" t="n">
        <v>493.79</v>
      </c>
      <c r="P1893" s="12" t="n">
        <v>897.8</v>
      </c>
      <c r="Q1893" s="12" t="n">
        <f aca="false">M1893*P1893*(1-N1893)</f>
        <v>2154.72</v>
      </c>
      <c r="R1893" s="12" t="n">
        <f aca="false">M1893*O1893</f>
        <v>1975.16</v>
      </c>
      <c r="S1893" s="12" t="n">
        <f aca="false">Q1893-R1893</f>
        <v>179.56</v>
      </c>
      <c r="T1893" s="11" t="n">
        <f aca="false">IFERROR(S1893/Q1893,0)</f>
        <v>0.0833333333333332</v>
      </c>
      <c r="U1893" s="13" t="n">
        <f aca="false">F1893-E1893</f>
        <v>5</v>
      </c>
      <c r="V1893" s="13" t="n">
        <f aca="false">G1893-F1893</f>
        <v>6</v>
      </c>
      <c r="W1893" s="13" t="n">
        <f aca="false">G1893-E1893</f>
        <v>11</v>
      </c>
      <c r="X1893" s="10" t="n">
        <f aca="false">YEAR(E1893)</f>
        <v>2019</v>
      </c>
      <c r="Y1893" s="0" t="str">
        <f aca="false">TEXT(E1893,"yyyy-mm")</f>
        <v>2019-01</v>
      </c>
      <c r="Z1893" s="0" t="str">
        <f aca="false">"Q"&amp;ROUNDUP(MONTH(E1893)/3,0)&amp;"-"&amp;YEAR(E1893)</f>
        <v>Q1-2019</v>
      </c>
    </row>
    <row r="1894" customFormat="false" ht="14.25" hidden="false" customHeight="false" outlineLevel="0" collapsed="false">
      <c r="A1894" s="0" t="s">
        <v>1936</v>
      </c>
      <c r="B1894" s="0" t="s">
        <v>38</v>
      </c>
      <c r="C1894" s="0" t="s">
        <v>46</v>
      </c>
      <c r="D1894" s="9" t="n">
        <v>43400</v>
      </c>
      <c r="E1894" s="9" t="n">
        <v>43470</v>
      </c>
      <c r="F1894" s="9" t="n">
        <v>43473</v>
      </c>
      <c r="G1894" s="9" t="n">
        <v>43480</v>
      </c>
      <c r="H1894" s="10" t="s">
        <v>36</v>
      </c>
      <c r="I1894" s="0" t="n">
        <v>19</v>
      </c>
      <c r="J1894" s="0" t="n">
        <v>12</v>
      </c>
      <c r="K1894" s="0" t="n">
        <v>305</v>
      </c>
      <c r="L1894" s="0" t="n">
        <v>41</v>
      </c>
      <c r="M1894" s="0" t="n">
        <v>8</v>
      </c>
      <c r="N1894" s="11" t="n">
        <v>0.075</v>
      </c>
      <c r="O1894" s="12" t="n">
        <v>736.33</v>
      </c>
      <c r="P1894" s="12" t="n">
        <v>1051.9</v>
      </c>
      <c r="Q1894" s="12" t="n">
        <f aca="false">M1894*P1894*(1-N1894)</f>
        <v>7784.06</v>
      </c>
      <c r="R1894" s="12" t="n">
        <f aca="false">M1894*O1894</f>
        <v>5890.64</v>
      </c>
      <c r="S1894" s="12" t="n">
        <f aca="false">Q1894-R1894</f>
        <v>1893.42</v>
      </c>
      <c r="T1894" s="11" t="n">
        <f aca="false">IFERROR(S1894/Q1894,0)</f>
        <v>0.243243243243243</v>
      </c>
      <c r="U1894" s="13" t="n">
        <f aca="false">F1894-E1894</f>
        <v>3</v>
      </c>
      <c r="V1894" s="13" t="n">
        <f aca="false">G1894-F1894</f>
        <v>7</v>
      </c>
      <c r="W1894" s="13" t="n">
        <f aca="false">G1894-E1894</f>
        <v>10</v>
      </c>
      <c r="X1894" s="10" t="n">
        <f aca="false">YEAR(E1894)</f>
        <v>2019</v>
      </c>
      <c r="Y1894" s="0" t="str">
        <f aca="false">TEXT(E1894,"yyyy-mm")</f>
        <v>2019-01</v>
      </c>
      <c r="Z1894" s="0" t="str">
        <f aca="false">"Q"&amp;ROUNDUP(MONTH(E1894)/3,0)&amp;"-"&amp;YEAR(E1894)</f>
        <v>Q1-2019</v>
      </c>
    </row>
    <row r="1895" customFormat="false" ht="14.25" hidden="false" customHeight="false" outlineLevel="0" collapsed="false">
      <c r="A1895" s="0" t="s">
        <v>1937</v>
      </c>
      <c r="B1895" s="0" t="s">
        <v>38</v>
      </c>
      <c r="C1895" s="0" t="s">
        <v>35</v>
      </c>
      <c r="D1895" s="9" t="n">
        <v>43300</v>
      </c>
      <c r="E1895" s="9" t="n">
        <v>43470</v>
      </c>
      <c r="F1895" s="9" t="n">
        <v>43477</v>
      </c>
      <c r="G1895" s="9" t="n">
        <v>43479</v>
      </c>
      <c r="H1895" s="10" t="s">
        <v>36</v>
      </c>
      <c r="I1895" s="0" t="n">
        <v>18</v>
      </c>
      <c r="J1895" s="0" t="n">
        <v>43</v>
      </c>
      <c r="K1895" s="0" t="n">
        <v>235</v>
      </c>
      <c r="L1895" s="0" t="n">
        <v>7</v>
      </c>
      <c r="M1895" s="0" t="n">
        <v>6</v>
      </c>
      <c r="N1895" s="11" t="n">
        <v>0.05</v>
      </c>
      <c r="O1895" s="12" t="n">
        <v>397.98</v>
      </c>
      <c r="P1895" s="12" t="n">
        <v>904.5</v>
      </c>
      <c r="Q1895" s="12" t="n">
        <f aca="false">M1895*P1895*(1-N1895)</f>
        <v>5155.65</v>
      </c>
      <c r="R1895" s="12" t="n">
        <f aca="false">M1895*O1895</f>
        <v>2387.88</v>
      </c>
      <c r="S1895" s="12" t="n">
        <f aca="false">Q1895-R1895</f>
        <v>2767.77</v>
      </c>
      <c r="T1895" s="11" t="n">
        <f aca="false">IFERROR(S1895/Q1895,0)</f>
        <v>0.536842105263158</v>
      </c>
      <c r="U1895" s="13" t="n">
        <f aca="false">F1895-E1895</f>
        <v>7</v>
      </c>
      <c r="V1895" s="13" t="n">
        <f aca="false">G1895-F1895</f>
        <v>2</v>
      </c>
      <c r="W1895" s="13" t="n">
        <f aca="false">G1895-E1895</f>
        <v>9</v>
      </c>
      <c r="X1895" s="10" t="n">
        <f aca="false">YEAR(E1895)</f>
        <v>2019</v>
      </c>
      <c r="Y1895" s="0" t="str">
        <f aca="false">TEXT(E1895,"yyyy-mm")</f>
        <v>2019-01</v>
      </c>
      <c r="Z1895" s="0" t="str">
        <f aca="false">"Q"&amp;ROUNDUP(MONTH(E1895)/3,0)&amp;"-"&amp;YEAR(E1895)</f>
        <v>Q1-2019</v>
      </c>
    </row>
    <row r="1896" customFormat="false" ht="14.25" hidden="false" customHeight="false" outlineLevel="0" collapsed="false">
      <c r="A1896" s="0" t="s">
        <v>1938</v>
      </c>
      <c r="B1896" s="0" t="s">
        <v>43</v>
      </c>
      <c r="C1896" s="0" t="s">
        <v>48</v>
      </c>
      <c r="D1896" s="9" t="n">
        <v>43300</v>
      </c>
      <c r="E1896" s="9" t="n">
        <v>43470</v>
      </c>
      <c r="F1896" s="9" t="n">
        <v>43497</v>
      </c>
      <c r="G1896" s="9" t="n">
        <v>43500</v>
      </c>
      <c r="H1896" s="10" t="s">
        <v>36</v>
      </c>
      <c r="I1896" s="0" t="n">
        <v>26</v>
      </c>
      <c r="J1896" s="0" t="n">
        <v>19</v>
      </c>
      <c r="K1896" s="0" t="n">
        <v>24</v>
      </c>
      <c r="L1896" s="0" t="n">
        <v>20</v>
      </c>
      <c r="M1896" s="0" t="n">
        <v>8</v>
      </c>
      <c r="N1896" s="11" t="n">
        <v>0.15</v>
      </c>
      <c r="O1896" s="12" t="n">
        <v>1202.99</v>
      </c>
      <c r="P1896" s="12" t="n">
        <v>2673.3</v>
      </c>
      <c r="Q1896" s="12" t="n">
        <f aca="false">M1896*P1896*(1-N1896)</f>
        <v>18178.44</v>
      </c>
      <c r="R1896" s="12" t="n">
        <f aca="false">M1896*O1896</f>
        <v>9623.92</v>
      </c>
      <c r="S1896" s="12" t="n">
        <f aca="false">Q1896-R1896</f>
        <v>8554.52</v>
      </c>
      <c r="T1896" s="11" t="n">
        <f aca="false">IFERROR(S1896/Q1896,0)</f>
        <v>0.470586034885282</v>
      </c>
      <c r="U1896" s="13" t="n">
        <f aca="false">F1896-E1896</f>
        <v>27</v>
      </c>
      <c r="V1896" s="13" t="n">
        <f aca="false">G1896-F1896</f>
        <v>3</v>
      </c>
      <c r="W1896" s="13" t="n">
        <f aca="false">G1896-E1896</f>
        <v>30</v>
      </c>
      <c r="X1896" s="10" t="n">
        <f aca="false">YEAR(E1896)</f>
        <v>2019</v>
      </c>
      <c r="Y1896" s="0" t="str">
        <f aca="false">TEXT(E1896,"yyyy-mm")</f>
        <v>2019-01</v>
      </c>
      <c r="Z1896" s="0" t="str">
        <f aca="false">"Q"&amp;ROUNDUP(MONTH(E1896)/3,0)&amp;"-"&amp;YEAR(E1896)</f>
        <v>Q1-2019</v>
      </c>
    </row>
    <row r="1897" customFormat="false" ht="14.25" hidden="false" customHeight="false" outlineLevel="0" collapsed="false">
      <c r="A1897" s="0" t="s">
        <v>1939</v>
      </c>
      <c r="B1897" s="0" t="s">
        <v>38</v>
      </c>
      <c r="C1897" s="0" t="s">
        <v>35</v>
      </c>
      <c r="D1897" s="9" t="n">
        <v>43400</v>
      </c>
      <c r="E1897" s="9" t="n">
        <v>43470</v>
      </c>
      <c r="F1897" s="9" t="n">
        <v>43475</v>
      </c>
      <c r="G1897" s="9" t="n">
        <v>43479</v>
      </c>
      <c r="H1897" s="10" t="s">
        <v>36</v>
      </c>
      <c r="I1897" s="0" t="n">
        <v>20</v>
      </c>
      <c r="J1897" s="0" t="n">
        <v>28</v>
      </c>
      <c r="K1897" s="0" t="n">
        <v>246</v>
      </c>
      <c r="L1897" s="0" t="n">
        <v>5</v>
      </c>
      <c r="M1897" s="0" t="n">
        <v>8</v>
      </c>
      <c r="N1897" s="11" t="n">
        <v>0.05</v>
      </c>
      <c r="O1897" s="12" t="n">
        <v>745.71</v>
      </c>
      <c r="P1897" s="12" t="n">
        <v>1065.3</v>
      </c>
      <c r="Q1897" s="12" t="n">
        <f aca="false">M1897*P1897*(1-N1897)</f>
        <v>8096.28</v>
      </c>
      <c r="R1897" s="12" t="n">
        <f aca="false">M1897*O1897</f>
        <v>5965.68</v>
      </c>
      <c r="S1897" s="12" t="n">
        <f aca="false">Q1897-R1897</f>
        <v>2130.6</v>
      </c>
      <c r="T1897" s="11" t="n">
        <f aca="false">IFERROR(S1897/Q1897,0)</f>
        <v>0.263157894736842</v>
      </c>
      <c r="U1897" s="13" t="n">
        <f aca="false">F1897-E1897</f>
        <v>5</v>
      </c>
      <c r="V1897" s="13" t="n">
        <f aca="false">G1897-F1897</f>
        <v>4</v>
      </c>
      <c r="W1897" s="13" t="n">
        <f aca="false">G1897-E1897</f>
        <v>9</v>
      </c>
      <c r="X1897" s="10" t="n">
        <f aca="false">YEAR(E1897)</f>
        <v>2019</v>
      </c>
      <c r="Y1897" s="0" t="str">
        <f aca="false">TEXT(E1897,"yyyy-mm")</f>
        <v>2019-01</v>
      </c>
      <c r="Z1897" s="0" t="str">
        <f aca="false">"Q"&amp;ROUNDUP(MONTH(E1897)/3,0)&amp;"-"&amp;YEAR(E1897)</f>
        <v>Q1-2019</v>
      </c>
    </row>
    <row r="1898" customFormat="false" ht="14.25" hidden="false" customHeight="false" outlineLevel="0" collapsed="false">
      <c r="A1898" s="0" t="s">
        <v>1940</v>
      </c>
      <c r="B1898" s="0" t="s">
        <v>34</v>
      </c>
      <c r="C1898" s="0" t="s">
        <v>58</v>
      </c>
      <c r="D1898" s="9" t="n">
        <v>43400</v>
      </c>
      <c r="E1898" s="9" t="n">
        <v>43470</v>
      </c>
      <c r="F1898" s="9" t="n">
        <v>43476</v>
      </c>
      <c r="G1898" s="9" t="n">
        <v>43478</v>
      </c>
      <c r="H1898" s="10" t="s">
        <v>36</v>
      </c>
      <c r="I1898" s="0" t="n">
        <v>3</v>
      </c>
      <c r="J1898" s="0" t="n">
        <v>1</v>
      </c>
      <c r="K1898" s="0" t="n">
        <v>335</v>
      </c>
      <c r="L1898" s="0" t="n">
        <v>24</v>
      </c>
      <c r="M1898" s="0" t="n">
        <v>4</v>
      </c>
      <c r="N1898" s="11" t="n">
        <v>0.075</v>
      </c>
      <c r="O1898" s="12" t="n">
        <v>864.3</v>
      </c>
      <c r="P1898" s="12" t="n">
        <v>2010</v>
      </c>
      <c r="Q1898" s="12" t="n">
        <f aca="false">M1898*P1898*(1-N1898)</f>
        <v>7437</v>
      </c>
      <c r="R1898" s="12" t="n">
        <f aca="false">M1898*O1898</f>
        <v>3457.2</v>
      </c>
      <c r="S1898" s="12" t="n">
        <f aca="false">Q1898-R1898</f>
        <v>3979.8</v>
      </c>
      <c r="T1898" s="11" t="n">
        <f aca="false">IFERROR(S1898/Q1898,0)</f>
        <v>0.535135135135135</v>
      </c>
      <c r="U1898" s="13" t="n">
        <f aca="false">F1898-E1898</f>
        <v>6</v>
      </c>
      <c r="V1898" s="13" t="n">
        <f aca="false">G1898-F1898</f>
        <v>2</v>
      </c>
      <c r="W1898" s="13" t="n">
        <f aca="false">G1898-E1898</f>
        <v>8</v>
      </c>
      <c r="X1898" s="10" t="n">
        <f aca="false">YEAR(E1898)</f>
        <v>2019</v>
      </c>
      <c r="Y1898" s="0" t="str">
        <f aca="false">TEXT(E1898,"yyyy-mm")</f>
        <v>2019-01</v>
      </c>
      <c r="Z1898" s="0" t="str">
        <f aca="false">"Q"&amp;ROUNDUP(MONTH(E1898)/3,0)&amp;"-"&amp;YEAR(E1898)</f>
        <v>Q1-2019</v>
      </c>
    </row>
    <row r="1899" customFormat="false" ht="14.25" hidden="false" customHeight="false" outlineLevel="0" collapsed="false">
      <c r="A1899" s="0" t="s">
        <v>1941</v>
      </c>
      <c r="B1899" s="0" t="s">
        <v>34</v>
      </c>
      <c r="C1899" s="0" t="s">
        <v>58</v>
      </c>
      <c r="D1899" s="9" t="n">
        <v>43400</v>
      </c>
      <c r="E1899" s="9" t="n">
        <v>43470</v>
      </c>
      <c r="F1899" s="9" t="n">
        <v>43481</v>
      </c>
      <c r="G1899" s="9" t="n">
        <v>43490</v>
      </c>
      <c r="H1899" s="10" t="s">
        <v>36</v>
      </c>
      <c r="I1899" s="0" t="n">
        <v>11</v>
      </c>
      <c r="J1899" s="0" t="n">
        <v>8</v>
      </c>
      <c r="K1899" s="0" t="n">
        <v>355</v>
      </c>
      <c r="L1899" s="0" t="n">
        <v>3</v>
      </c>
      <c r="M1899" s="0" t="n">
        <v>7</v>
      </c>
      <c r="N1899" s="11" t="n">
        <v>0.075</v>
      </c>
      <c r="O1899" s="12" t="n">
        <v>706.25</v>
      </c>
      <c r="P1899" s="12" t="n">
        <v>850.9</v>
      </c>
      <c r="Q1899" s="12" t="n">
        <f aca="false">M1899*P1899*(1-N1899)</f>
        <v>5509.5775</v>
      </c>
      <c r="R1899" s="12" t="n">
        <f aca="false">M1899*O1899</f>
        <v>4943.75</v>
      </c>
      <c r="S1899" s="12" t="n">
        <f aca="false">Q1899-R1899</f>
        <v>565.8275</v>
      </c>
      <c r="T1899" s="11" t="n">
        <f aca="false">IFERROR(S1899/Q1899,0)</f>
        <v>0.10269889115817</v>
      </c>
      <c r="U1899" s="13" t="n">
        <f aca="false">F1899-E1899</f>
        <v>11</v>
      </c>
      <c r="V1899" s="13" t="n">
        <f aca="false">G1899-F1899</f>
        <v>9</v>
      </c>
      <c r="W1899" s="13" t="n">
        <f aca="false">G1899-E1899</f>
        <v>20</v>
      </c>
      <c r="X1899" s="10" t="n">
        <f aca="false">YEAR(E1899)</f>
        <v>2019</v>
      </c>
      <c r="Y1899" s="0" t="str">
        <f aca="false">TEXT(E1899,"yyyy-mm")</f>
        <v>2019-01</v>
      </c>
      <c r="Z1899" s="0" t="str">
        <f aca="false">"Q"&amp;ROUNDUP(MONTH(E1899)/3,0)&amp;"-"&amp;YEAR(E1899)</f>
        <v>Q1-2019</v>
      </c>
    </row>
    <row r="1900" customFormat="false" ht="14.25" hidden="false" customHeight="false" outlineLevel="0" collapsed="false">
      <c r="A1900" s="0" t="s">
        <v>1942</v>
      </c>
      <c r="B1900" s="0" t="s">
        <v>34</v>
      </c>
      <c r="C1900" s="0" t="s">
        <v>35</v>
      </c>
      <c r="D1900" s="9" t="n">
        <v>43300</v>
      </c>
      <c r="E1900" s="9" t="n">
        <v>43471</v>
      </c>
      <c r="F1900" s="9" t="n">
        <v>43497</v>
      </c>
      <c r="G1900" s="9" t="n">
        <v>43507</v>
      </c>
      <c r="H1900" s="10" t="s">
        <v>36</v>
      </c>
      <c r="I1900" s="0" t="n">
        <v>1</v>
      </c>
      <c r="J1900" s="0" t="n">
        <v>41</v>
      </c>
      <c r="K1900" s="0" t="n">
        <v>234</v>
      </c>
      <c r="L1900" s="0" t="n">
        <v>22</v>
      </c>
      <c r="M1900" s="0" t="n">
        <v>8</v>
      </c>
      <c r="N1900" s="11" t="n">
        <v>0.075</v>
      </c>
      <c r="O1900" s="12" t="n">
        <v>1676.61</v>
      </c>
      <c r="P1900" s="12" t="n">
        <v>2465.6</v>
      </c>
      <c r="Q1900" s="12" t="n">
        <f aca="false">M1900*P1900*(1-N1900)</f>
        <v>18245.44</v>
      </c>
      <c r="R1900" s="12" t="n">
        <f aca="false">M1900*O1900</f>
        <v>13412.88</v>
      </c>
      <c r="S1900" s="12" t="n">
        <f aca="false">Q1900-R1900</f>
        <v>4832.56</v>
      </c>
      <c r="T1900" s="11" t="n">
        <f aca="false">IFERROR(S1900/Q1900,0)</f>
        <v>0.264863987933423</v>
      </c>
      <c r="U1900" s="13" t="n">
        <f aca="false">F1900-E1900</f>
        <v>26</v>
      </c>
      <c r="V1900" s="13" t="n">
        <f aca="false">G1900-F1900</f>
        <v>10</v>
      </c>
      <c r="W1900" s="13" t="n">
        <f aca="false">G1900-E1900</f>
        <v>36</v>
      </c>
      <c r="X1900" s="10" t="n">
        <f aca="false">YEAR(E1900)</f>
        <v>2019</v>
      </c>
      <c r="Y1900" s="0" t="str">
        <f aca="false">TEXT(E1900,"yyyy-mm")</f>
        <v>2019-01</v>
      </c>
      <c r="Z1900" s="0" t="str">
        <f aca="false">"Q"&amp;ROUNDUP(MONTH(E1900)/3,0)&amp;"-"&amp;YEAR(E1900)</f>
        <v>Q1-2019</v>
      </c>
    </row>
    <row r="1901" customFormat="false" ht="14.25" hidden="false" customHeight="false" outlineLevel="0" collapsed="false">
      <c r="A1901" s="0" t="s">
        <v>1943</v>
      </c>
      <c r="B1901" s="0" t="s">
        <v>38</v>
      </c>
      <c r="C1901" s="0" t="s">
        <v>39</v>
      </c>
      <c r="D1901" s="9" t="n">
        <v>43400</v>
      </c>
      <c r="E1901" s="9" t="n">
        <v>43471</v>
      </c>
      <c r="F1901" s="9" t="n">
        <v>43499</v>
      </c>
      <c r="G1901" s="9" t="n">
        <v>43501</v>
      </c>
      <c r="H1901" s="10" t="s">
        <v>36</v>
      </c>
      <c r="I1901" s="0" t="n">
        <v>18</v>
      </c>
      <c r="J1901" s="0" t="n">
        <v>23</v>
      </c>
      <c r="K1901" s="0" t="n">
        <v>200</v>
      </c>
      <c r="L1901" s="0" t="n">
        <v>39</v>
      </c>
      <c r="M1901" s="0" t="n">
        <v>1</v>
      </c>
      <c r="N1901" s="11" t="n">
        <v>0.05</v>
      </c>
      <c r="O1901" s="12" t="n">
        <v>2284.83</v>
      </c>
      <c r="P1901" s="12" t="n">
        <v>3872.6</v>
      </c>
      <c r="Q1901" s="12" t="n">
        <f aca="false">M1901*P1901*(1-N1901)</f>
        <v>3678.97</v>
      </c>
      <c r="R1901" s="12" t="n">
        <f aca="false">M1901*O1901</f>
        <v>2284.83</v>
      </c>
      <c r="S1901" s="12" t="n">
        <f aca="false">Q1901-R1901</f>
        <v>1394.14</v>
      </c>
      <c r="T1901" s="11" t="n">
        <f aca="false">IFERROR(S1901/Q1901,0)</f>
        <v>0.378948455681889</v>
      </c>
      <c r="U1901" s="13" t="n">
        <f aca="false">F1901-E1901</f>
        <v>28</v>
      </c>
      <c r="V1901" s="13" t="n">
        <f aca="false">G1901-F1901</f>
        <v>2</v>
      </c>
      <c r="W1901" s="13" t="n">
        <f aca="false">G1901-E1901</f>
        <v>30</v>
      </c>
      <c r="X1901" s="10" t="n">
        <f aca="false">YEAR(E1901)</f>
        <v>2019</v>
      </c>
      <c r="Y1901" s="0" t="str">
        <f aca="false">TEXT(E1901,"yyyy-mm")</f>
        <v>2019-01</v>
      </c>
      <c r="Z1901" s="0" t="str">
        <f aca="false">"Q"&amp;ROUNDUP(MONTH(E1901)/3,0)&amp;"-"&amp;YEAR(E1901)</f>
        <v>Q1-2019</v>
      </c>
    </row>
    <row r="1902" customFormat="false" ht="14.25" hidden="false" customHeight="false" outlineLevel="0" collapsed="false">
      <c r="A1902" s="0" t="s">
        <v>1944</v>
      </c>
      <c r="B1902" s="0" t="s">
        <v>38</v>
      </c>
      <c r="C1902" s="0" t="s">
        <v>46</v>
      </c>
      <c r="D1902" s="9" t="n">
        <v>43400</v>
      </c>
      <c r="E1902" s="9" t="n">
        <v>43471</v>
      </c>
      <c r="F1902" s="9" t="n">
        <v>43492</v>
      </c>
      <c r="G1902" s="9" t="n">
        <v>43495</v>
      </c>
      <c r="H1902" s="10" t="s">
        <v>36</v>
      </c>
      <c r="I1902" s="0" t="n">
        <v>15</v>
      </c>
      <c r="J1902" s="0" t="n">
        <v>40</v>
      </c>
      <c r="K1902" s="0" t="n">
        <v>279</v>
      </c>
      <c r="L1902" s="0" t="n">
        <v>42</v>
      </c>
      <c r="M1902" s="0" t="n">
        <v>1</v>
      </c>
      <c r="N1902" s="11" t="n">
        <v>0.05</v>
      </c>
      <c r="O1902" s="12" t="n">
        <v>145.12</v>
      </c>
      <c r="P1902" s="12" t="n">
        <v>254.6</v>
      </c>
      <c r="Q1902" s="12" t="n">
        <f aca="false">M1902*P1902*(1-N1902)</f>
        <v>241.87</v>
      </c>
      <c r="R1902" s="12" t="n">
        <f aca="false">M1902*O1902</f>
        <v>145.12</v>
      </c>
      <c r="S1902" s="12" t="n">
        <f aca="false">Q1902-R1902</f>
        <v>96.75</v>
      </c>
      <c r="T1902" s="11" t="n">
        <f aca="false">IFERROR(S1902/Q1902,0)</f>
        <v>0.400008268904783</v>
      </c>
      <c r="U1902" s="13" t="n">
        <f aca="false">F1902-E1902</f>
        <v>21</v>
      </c>
      <c r="V1902" s="13" t="n">
        <f aca="false">G1902-F1902</f>
        <v>3</v>
      </c>
      <c r="W1902" s="13" t="n">
        <f aca="false">G1902-E1902</f>
        <v>24</v>
      </c>
      <c r="X1902" s="10" t="n">
        <f aca="false">YEAR(E1902)</f>
        <v>2019</v>
      </c>
      <c r="Y1902" s="0" t="str">
        <f aca="false">TEXT(E1902,"yyyy-mm")</f>
        <v>2019-01</v>
      </c>
      <c r="Z1902" s="0" t="str">
        <f aca="false">"Q"&amp;ROUNDUP(MONTH(E1902)/3,0)&amp;"-"&amp;YEAR(E1902)</f>
        <v>Q1-2019</v>
      </c>
    </row>
    <row r="1903" customFormat="false" ht="14.25" hidden="false" customHeight="false" outlineLevel="0" collapsed="false">
      <c r="A1903" s="0" t="s">
        <v>1945</v>
      </c>
      <c r="B1903" s="0" t="s">
        <v>38</v>
      </c>
      <c r="C1903" s="0" t="s">
        <v>39</v>
      </c>
      <c r="D1903" s="9" t="n">
        <v>43400</v>
      </c>
      <c r="E1903" s="9" t="n">
        <v>43471</v>
      </c>
      <c r="F1903" s="9" t="n">
        <v>43474</v>
      </c>
      <c r="G1903" s="9" t="n">
        <v>43479</v>
      </c>
      <c r="H1903" s="10" t="s">
        <v>36</v>
      </c>
      <c r="I1903" s="0" t="n">
        <v>13</v>
      </c>
      <c r="J1903" s="0" t="n">
        <v>24</v>
      </c>
      <c r="K1903" s="0" t="n">
        <v>88</v>
      </c>
      <c r="L1903" s="0" t="n">
        <v>26</v>
      </c>
      <c r="M1903" s="0" t="n">
        <v>7</v>
      </c>
      <c r="N1903" s="11" t="n">
        <v>0.05</v>
      </c>
      <c r="O1903" s="12" t="n">
        <v>2004.98</v>
      </c>
      <c r="P1903" s="12" t="n">
        <v>3182.5</v>
      </c>
      <c r="Q1903" s="12" t="n">
        <f aca="false">M1903*P1903*(1-N1903)</f>
        <v>21163.625</v>
      </c>
      <c r="R1903" s="12" t="n">
        <f aca="false">M1903*O1903</f>
        <v>14034.86</v>
      </c>
      <c r="S1903" s="12" t="n">
        <f aca="false">Q1903-R1903</f>
        <v>7128.765</v>
      </c>
      <c r="T1903" s="11" t="n">
        <f aca="false">IFERROR(S1903/Q1903,0)</f>
        <v>0.336840451482201</v>
      </c>
      <c r="U1903" s="13" t="n">
        <f aca="false">F1903-E1903</f>
        <v>3</v>
      </c>
      <c r="V1903" s="13" t="n">
        <f aca="false">G1903-F1903</f>
        <v>5</v>
      </c>
      <c r="W1903" s="13" t="n">
        <f aca="false">G1903-E1903</f>
        <v>8</v>
      </c>
      <c r="X1903" s="10" t="n">
        <f aca="false">YEAR(E1903)</f>
        <v>2019</v>
      </c>
      <c r="Y1903" s="0" t="str">
        <f aca="false">TEXT(E1903,"yyyy-mm")</f>
        <v>2019-01</v>
      </c>
      <c r="Z1903" s="0" t="str">
        <f aca="false">"Q"&amp;ROUNDUP(MONTH(E1903)/3,0)&amp;"-"&amp;YEAR(E1903)</f>
        <v>Q1-2019</v>
      </c>
    </row>
    <row r="1904" customFormat="false" ht="14.25" hidden="false" customHeight="false" outlineLevel="0" collapsed="false">
      <c r="A1904" s="0" t="s">
        <v>1946</v>
      </c>
      <c r="B1904" s="0" t="s">
        <v>41</v>
      </c>
      <c r="C1904" s="0" t="s">
        <v>35</v>
      </c>
      <c r="D1904" s="9" t="n">
        <v>43300</v>
      </c>
      <c r="E1904" s="9" t="n">
        <v>43471</v>
      </c>
      <c r="F1904" s="9" t="n">
        <v>43473</v>
      </c>
      <c r="G1904" s="9" t="n">
        <v>43476</v>
      </c>
      <c r="H1904" s="10" t="s">
        <v>36</v>
      </c>
      <c r="I1904" s="0" t="n">
        <v>20</v>
      </c>
      <c r="J1904" s="0" t="n">
        <v>4</v>
      </c>
      <c r="K1904" s="0" t="n">
        <v>224</v>
      </c>
      <c r="L1904" s="0" t="n">
        <v>16</v>
      </c>
      <c r="M1904" s="0" t="n">
        <v>1</v>
      </c>
      <c r="N1904" s="11" t="n">
        <v>0.075</v>
      </c>
      <c r="O1904" s="12" t="n">
        <v>745.17</v>
      </c>
      <c r="P1904" s="12" t="n">
        <v>1112.2</v>
      </c>
      <c r="Q1904" s="12" t="n">
        <f aca="false">M1904*P1904*(1-N1904)</f>
        <v>1028.785</v>
      </c>
      <c r="R1904" s="12" t="n">
        <f aca="false">M1904*O1904</f>
        <v>745.17</v>
      </c>
      <c r="S1904" s="12" t="n">
        <f aca="false">Q1904-R1904</f>
        <v>283.615</v>
      </c>
      <c r="T1904" s="11" t="n">
        <f aca="false">IFERROR(S1904/Q1904,0)</f>
        <v>0.275679563757248</v>
      </c>
      <c r="U1904" s="13" t="n">
        <f aca="false">F1904-E1904</f>
        <v>2</v>
      </c>
      <c r="V1904" s="13" t="n">
        <f aca="false">G1904-F1904</f>
        <v>3</v>
      </c>
      <c r="W1904" s="13" t="n">
        <f aca="false">G1904-E1904</f>
        <v>5</v>
      </c>
      <c r="X1904" s="10" t="n">
        <f aca="false">YEAR(E1904)</f>
        <v>2019</v>
      </c>
      <c r="Y1904" s="0" t="str">
        <f aca="false">TEXT(E1904,"yyyy-mm")</f>
        <v>2019-01</v>
      </c>
      <c r="Z1904" s="0" t="str">
        <f aca="false">"Q"&amp;ROUNDUP(MONTH(E1904)/3,0)&amp;"-"&amp;YEAR(E1904)</f>
        <v>Q1-2019</v>
      </c>
    </row>
    <row r="1905" customFormat="false" ht="14.25" hidden="false" customHeight="false" outlineLevel="0" collapsed="false">
      <c r="A1905" s="0" t="s">
        <v>1947</v>
      </c>
      <c r="B1905" s="0" t="s">
        <v>34</v>
      </c>
      <c r="C1905" s="0" t="s">
        <v>39</v>
      </c>
      <c r="D1905" s="9" t="n">
        <v>43400</v>
      </c>
      <c r="E1905" s="9" t="n">
        <v>43471</v>
      </c>
      <c r="F1905" s="9" t="n">
        <v>43485</v>
      </c>
      <c r="G1905" s="9" t="n">
        <v>43490</v>
      </c>
      <c r="H1905" s="10" t="s">
        <v>36</v>
      </c>
      <c r="I1905" s="0" t="n">
        <v>2</v>
      </c>
      <c r="J1905" s="0" t="n">
        <v>12</v>
      </c>
      <c r="K1905" s="0" t="n">
        <v>184</v>
      </c>
      <c r="L1905" s="0" t="n">
        <v>15</v>
      </c>
      <c r="M1905" s="0" t="n">
        <v>3</v>
      </c>
      <c r="N1905" s="11" t="n">
        <v>0.15</v>
      </c>
      <c r="O1905" s="12" t="n">
        <v>596.64</v>
      </c>
      <c r="P1905" s="12" t="n">
        <v>917.9</v>
      </c>
      <c r="Q1905" s="12" t="n">
        <f aca="false">M1905*P1905*(1-N1905)</f>
        <v>2340.645</v>
      </c>
      <c r="R1905" s="12" t="n">
        <f aca="false">M1905*O1905</f>
        <v>1789.92</v>
      </c>
      <c r="S1905" s="12" t="n">
        <f aca="false">Q1905-R1905</f>
        <v>550.725</v>
      </c>
      <c r="T1905" s="11" t="n">
        <f aca="false">IFERROR(S1905/Q1905,0)</f>
        <v>0.235287709157091</v>
      </c>
      <c r="U1905" s="13" t="n">
        <f aca="false">F1905-E1905</f>
        <v>14</v>
      </c>
      <c r="V1905" s="13" t="n">
        <f aca="false">G1905-F1905</f>
        <v>5</v>
      </c>
      <c r="W1905" s="13" t="n">
        <f aca="false">G1905-E1905</f>
        <v>19</v>
      </c>
      <c r="X1905" s="10" t="n">
        <f aca="false">YEAR(E1905)</f>
        <v>2019</v>
      </c>
      <c r="Y1905" s="0" t="str">
        <f aca="false">TEXT(E1905,"yyyy-mm")</f>
        <v>2019-01</v>
      </c>
      <c r="Z1905" s="0" t="str">
        <f aca="false">"Q"&amp;ROUNDUP(MONTH(E1905)/3,0)&amp;"-"&amp;YEAR(E1905)</f>
        <v>Q1-2019</v>
      </c>
    </row>
    <row r="1906" customFormat="false" ht="14.25" hidden="false" customHeight="false" outlineLevel="0" collapsed="false">
      <c r="A1906" s="0" t="s">
        <v>1948</v>
      </c>
      <c r="B1906" s="0" t="s">
        <v>34</v>
      </c>
      <c r="C1906" s="0" t="s">
        <v>39</v>
      </c>
      <c r="D1906" s="9" t="n">
        <v>43300</v>
      </c>
      <c r="E1906" s="9" t="n">
        <v>43471</v>
      </c>
      <c r="F1906" s="9" t="n">
        <v>43491</v>
      </c>
      <c r="G1906" s="9" t="n">
        <v>43499</v>
      </c>
      <c r="H1906" s="10" t="s">
        <v>36</v>
      </c>
      <c r="I1906" s="0" t="n">
        <v>7</v>
      </c>
      <c r="J1906" s="0" t="n">
        <v>2</v>
      </c>
      <c r="K1906" s="0" t="n">
        <v>189</v>
      </c>
      <c r="L1906" s="0" t="n">
        <v>15</v>
      </c>
      <c r="M1906" s="0" t="n">
        <v>1</v>
      </c>
      <c r="N1906" s="11" t="n">
        <v>0.05</v>
      </c>
      <c r="O1906" s="12" t="n">
        <v>846.08</v>
      </c>
      <c r="P1906" s="12" t="n">
        <v>1922.9</v>
      </c>
      <c r="Q1906" s="12" t="n">
        <f aca="false">M1906*P1906*(1-N1906)</f>
        <v>1826.755</v>
      </c>
      <c r="R1906" s="12" t="n">
        <f aca="false">M1906*O1906</f>
        <v>846.08</v>
      </c>
      <c r="S1906" s="12" t="n">
        <f aca="false">Q1906-R1906</f>
        <v>980.675</v>
      </c>
      <c r="T1906" s="11" t="n">
        <f aca="false">IFERROR(S1906/Q1906,0)</f>
        <v>0.536839915588024</v>
      </c>
      <c r="U1906" s="13" t="n">
        <f aca="false">F1906-E1906</f>
        <v>20</v>
      </c>
      <c r="V1906" s="13" t="n">
        <f aca="false">G1906-F1906</f>
        <v>8</v>
      </c>
      <c r="W1906" s="13" t="n">
        <f aca="false">G1906-E1906</f>
        <v>28</v>
      </c>
      <c r="X1906" s="10" t="n">
        <f aca="false">YEAR(E1906)</f>
        <v>2019</v>
      </c>
      <c r="Y1906" s="0" t="str">
        <f aca="false">TEXT(E1906,"yyyy-mm")</f>
        <v>2019-01</v>
      </c>
      <c r="Z1906" s="0" t="str">
        <f aca="false">"Q"&amp;ROUNDUP(MONTH(E1906)/3,0)&amp;"-"&amp;YEAR(E1906)</f>
        <v>Q1-2019</v>
      </c>
    </row>
    <row r="1907" customFormat="false" ht="14.25" hidden="false" customHeight="false" outlineLevel="0" collapsed="false">
      <c r="A1907" s="0" t="s">
        <v>1949</v>
      </c>
      <c r="B1907" s="0" t="s">
        <v>41</v>
      </c>
      <c r="C1907" s="0" t="s">
        <v>39</v>
      </c>
      <c r="D1907" s="9" t="n">
        <v>43300</v>
      </c>
      <c r="E1907" s="9" t="n">
        <v>43472</v>
      </c>
      <c r="F1907" s="9" t="n">
        <v>43499</v>
      </c>
      <c r="G1907" s="9" t="n">
        <v>43501</v>
      </c>
      <c r="H1907" s="10" t="s">
        <v>36</v>
      </c>
      <c r="I1907" s="0" t="n">
        <v>24</v>
      </c>
      <c r="J1907" s="0" t="n">
        <v>14</v>
      </c>
      <c r="K1907" s="0" t="n">
        <v>133</v>
      </c>
      <c r="L1907" s="0" t="n">
        <v>35</v>
      </c>
      <c r="M1907" s="0" t="n">
        <v>5</v>
      </c>
      <c r="N1907" s="11" t="n">
        <v>0.05</v>
      </c>
      <c r="O1907" s="12" t="n">
        <v>1078.16</v>
      </c>
      <c r="P1907" s="12" t="n">
        <v>1996.6</v>
      </c>
      <c r="Q1907" s="12" t="n">
        <f aca="false">M1907*P1907*(1-N1907)</f>
        <v>9483.85</v>
      </c>
      <c r="R1907" s="12" t="n">
        <f aca="false">M1907*O1907</f>
        <v>5390.8</v>
      </c>
      <c r="S1907" s="12" t="n">
        <f aca="false">Q1907-R1907</f>
        <v>4093.05</v>
      </c>
      <c r="T1907" s="11" t="n">
        <f aca="false">IFERROR(S1907/Q1907,0)</f>
        <v>0.431581056216621</v>
      </c>
      <c r="U1907" s="13" t="n">
        <f aca="false">F1907-E1907</f>
        <v>27</v>
      </c>
      <c r="V1907" s="13" t="n">
        <f aca="false">G1907-F1907</f>
        <v>2</v>
      </c>
      <c r="W1907" s="13" t="n">
        <f aca="false">G1907-E1907</f>
        <v>29</v>
      </c>
      <c r="X1907" s="10" t="n">
        <f aca="false">YEAR(E1907)</f>
        <v>2019</v>
      </c>
      <c r="Y1907" s="0" t="str">
        <f aca="false">TEXT(E1907,"yyyy-mm")</f>
        <v>2019-01</v>
      </c>
      <c r="Z1907" s="0" t="str">
        <f aca="false">"Q"&amp;ROUNDUP(MONTH(E1907)/3,0)&amp;"-"&amp;YEAR(E1907)</f>
        <v>Q1-2019</v>
      </c>
    </row>
    <row r="1908" customFormat="false" ht="14.25" hidden="false" customHeight="false" outlineLevel="0" collapsed="false">
      <c r="A1908" s="0" t="s">
        <v>1950</v>
      </c>
      <c r="B1908" s="0" t="s">
        <v>38</v>
      </c>
      <c r="C1908" s="0" t="s">
        <v>39</v>
      </c>
      <c r="D1908" s="9" t="n">
        <v>43400</v>
      </c>
      <c r="E1908" s="9" t="n">
        <v>43472</v>
      </c>
      <c r="F1908" s="9" t="n">
        <v>43486</v>
      </c>
      <c r="G1908" s="9" t="n">
        <v>43495</v>
      </c>
      <c r="H1908" s="10" t="s">
        <v>36</v>
      </c>
      <c r="I1908" s="0" t="n">
        <v>13</v>
      </c>
      <c r="J1908" s="0" t="n">
        <v>19</v>
      </c>
      <c r="K1908" s="0" t="n">
        <v>123</v>
      </c>
      <c r="L1908" s="0" t="n">
        <v>27</v>
      </c>
      <c r="M1908" s="0" t="n">
        <v>7</v>
      </c>
      <c r="N1908" s="11" t="n">
        <v>0.05</v>
      </c>
      <c r="O1908" s="12" t="n">
        <v>2379.84</v>
      </c>
      <c r="P1908" s="12" t="n">
        <v>3966.4</v>
      </c>
      <c r="Q1908" s="12" t="n">
        <f aca="false">M1908*P1908*(1-N1908)</f>
        <v>26376.56</v>
      </c>
      <c r="R1908" s="12" t="n">
        <f aca="false">M1908*O1908</f>
        <v>16658.88</v>
      </c>
      <c r="S1908" s="12" t="n">
        <f aca="false">Q1908-R1908</f>
        <v>9717.68</v>
      </c>
      <c r="T1908" s="11" t="n">
        <f aca="false">IFERROR(S1908/Q1908,0)</f>
        <v>0.368421052631579</v>
      </c>
      <c r="U1908" s="13" t="n">
        <f aca="false">F1908-E1908</f>
        <v>14</v>
      </c>
      <c r="V1908" s="13" t="n">
        <f aca="false">G1908-F1908</f>
        <v>9</v>
      </c>
      <c r="W1908" s="13" t="n">
        <f aca="false">G1908-E1908</f>
        <v>23</v>
      </c>
      <c r="X1908" s="10" t="n">
        <f aca="false">YEAR(E1908)</f>
        <v>2019</v>
      </c>
      <c r="Y1908" s="0" t="str">
        <f aca="false">TEXT(E1908,"yyyy-mm")</f>
        <v>2019-01</v>
      </c>
      <c r="Z1908" s="0" t="str">
        <f aca="false">"Q"&amp;ROUNDUP(MONTH(E1908)/3,0)&amp;"-"&amp;YEAR(E1908)</f>
        <v>Q1-2019</v>
      </c>
    </row>
    <row r="1909" customFormat="false" ht="14.25" hidden="false" customHeight="false" outlineLevel="0" collapsed="false">
      <c r="A1909" s="0" t="s">
        <v>1951</v>
      </c>
      <c r="B1909" s="0" t="s">
        <v>38</v>
      </c>
      <c r="C1909" s="0" t="s">
        <v>39</v>
      </c>
      <c r="D1909" s="9" t="n">
        <v>43300</v>
      </c>
      <c r="E1909" s="9" t="n">
        <v>43472</v>
      </c>
      <c r="F1909" s="9" t="n">
        <v>43475</v>
      </c>
      <c r="G1909" s="9" t="n">
        <v>43480</v>
      </c>
      <c r="H1909" s="10" t="s">
        <v>36</v>
      </c>
      <c r="I1909" s="0" t="n">
        <v>12</v>
      </c>
      <c r="J1909" s="0" t="n">
        <v>27</v>
      </c>
      <c r="K1909" s="0" t="n">
        <v>110</v>
      </c>
      <c r="L1909" s="0" t="n">
        <v>26</v>
      </c>
      <c r="M1909" s="0" t="n">
        <v>5</v>
      </c>
      <c r="N1909" s="11" t="n">
        <v>0.05</v>
      </c>
      <c r="O1909" s="12" t="n">
        <v>470.34</v>
      </c>
      <c r="P1909" s="12" t="n">
        <v>783.9</v>
      </c>
      <c r="Q1909" s="12" t="n">
        <f aca="false">M1909*P1909*(1-N1909)</f>
        <v>3723.525</v>
      </c>
      <c r="R1909" s="12" t="n">
        <f aca="false">M1909*O1909</f>
        <v>2351.7</v>
      </c>
      <c r="S1909" s="12" t="n">
        <f aca="false">Q1909-R1909</f>
        <v>1371.825</v>
      </c>
      <c r="T1909" s="11" t="n">
        <f aca="false">IFERROR(S1909/Q1909,0)</f>
        <v>0.368421052631579</v>
      </c>
      <c r="U1909" s="13" t="n">
        <f aca="false">F1909-E1909</f>
        <v>3</v>
      </c>
      <c r="V1909" s="13" t="n">
        <f aca="false">G1909-F1909</f>
        <v>5</v>
      </c>
      <c r="W1909" s="13" t="n">
        <f aca="false">G1909-E1909</f>
        <v>8</v>
      </c>
      <c r="X1909" s="10" t="n">
        <f aca="false">YEAR(E1909)</f>
        <v>2019</v>
      </c>
      <c r="Y1909" s="0" t="str">
        <f aca="false">TEXT(E1909,"yyyy-mm")</f>
        <v>2019-01</v>
      </c>
      <c r="Z1909" s="0" t="str">
        <f aca="false">"Q"&amp;ROUNDUP(MONTH(E1909)/3,0)&amp;"-"&amp;YEAR(E1909)</f>
        <v>Q1-2019</v>
      </c>
    </row>
    <row r="1910" customFormat="false" ht="14.25" hidden="false" customHeight="false" outlineLevel="0" collapsed="false">
      <c r="A1910" s="0" t="s">
        <v>1952</v>
      </c>
      <c r="B1910" s="0" t="s">
        <v>38</v>
      </c>
      <c r="C1910" s="0" t="s">
        <v>39</v>
      </c>
      <c r="D1910" s="9" t="n">
        <v>43300</v>
      </c>
      <c r="E1910" s="9" t="n">
        <v>43472</v>
      </c>
      <c r="F1910" s="9" t="n">
        <v>43489</v>
      </c>
      <c r="G1910" s="9" t="n">
        <v>43499</v>
      </c>
      <c r="H1910" s="10" t="s">
        <v>36</v>
      </c>
      <c r="I1910" s="0" t="n">
        <v>13</v>
      </c>
      <c r="J1910" s="0" t="n">
        <v>42</v>
      </c>
      <c r="K1910" s="0" t="n">
        <v>163</v>
      </c>
      <c r="L1910" s="0" t="n">
        <v>12</v>
      </c>
      <c r="M1910" s="0" t="n">
        <v>6</v>
      </c>
      <c r="N1910" s="11" t="n">
        <v>0.075</v>
      </c>
      <c r="O1910" s="12" t="n">
        <v>440.32</v>
      </c>
      <c r="P1910" s="12" t="n">
        <v>830.8</v>
      </c>
      <c r="Q1910" s="12" t="n">
        <f aca="false">M1910*P1910*(1-N1910)</f>
        <v>4610.94</v>
      </c>
      <c r="R1910" s="12" t="n">
        <f aca="false">M1910*O1910</f>
        <v>2641.92</v>
      </c>
      <c r="S1910" s="12" t="n">
        <f aca="false">Q1910-R1910</f>
        <v>1969.02</v>
      </c>
      <c r="T1910" s="11" t="n">
        <f aca="false">IFERROR(S1910/Q1910,0)</f>
        <v>0.427032232039454</v>
      </c>
      <c r="U1910" s="13" t="n">
        <f aca="false">F1910-E1910</f>
        <v>17</v>
      </c>
      <c r="V1910" s="13" t="n">
        <f aca="false">G1910-F1910</f>
        <v>10</v>
      </c>
      <c r="W1910" s="13" t="n">
        <f aca="false">G1910-E1910</f>
        <v>27</v>
      </c>
      <c r="X1910" s="10" t="n">
        <f aca="false">YEAR(E1910)</f>
        <v>2019</v>
      </c>
      <c r="Y1910" s="0" t="str">
        <f aca="false">TEXT(E1910,"yyyy-mm")</f>
        <v>2019-01</v>
      </c>
      <c r="Z1910" s="0" t="str">
        <f aca="false">"Q"&amp;ROUNDUP(MONTH(E1910)/3,0)&amp;"-"&amp;YEAR(E1910)</f>
        <v>Q1-2019</v>
      </c>
    </row>
    <row r="1911" customFormat="false" ht="14.25" hidden="false" customHeight="false" outlineLevel="0" collapsed="false">
      <c r="A1911" s="0" t="s">
        <v>1953</v>
      </c>
      <c r="B1911" s="0" t="s">
        <v>34</v>
      </c>
      <c r="C1911" s="0" t="s">
        <v>46</v>
      </c>
      <c r="D1911" s="9" t="n">
        <v>43400</v>
      </c>
      <c r="E1911" s="9" t="n">
        <v>43472</v>
      </c>
      <c r="F1911" s="9" t="n">
        <v>43475</v>
      </c>
      <c r="G1911" s="9" t="n">
        <v>43485</v>
      </c>
      <c r="H1911" s="10" t="s">
        <v>36</v>
      </c>
      <c r="I1911" s="0" t="n">
        <v>5</v>
      </c>
      <c r="J1911" s="0" t="n">
        <v>4</v>
      </c>
      <c r="K1911" s="0" t="n">
        <v>308</v>
      </c>
      <c r="L1911" s="0" t="n">
        <v>18</v>
      </c>
      <c r="M1911" s="0" t="n">
        <v>6</v>
      </c>
      <c r="N1911" s="11" t="n">
        <v>0.05</v>
      </c>
      <c r="O1911" s="12" t="n">
        <v>543.5</v>
      </c>
      <c r="P1911" s="12" t="n">
        <v>1045.2</v>
      </c>
      <c r="Q1911" s="12" t="n">
        <f aca="false">M1911*P1911*(1-N1911)</f>
        <v>5957.64</v>
      </c>
      <c r="R1911" s="12" t="n">
        <f aca="false">M1911*O1911</f>
        <v>3261</v>
      </c>
      <c r="S1911" s="12" t="n">
        <f aca="false">Q1911-R1911</f>
        <v>2696.64</v>
      </c>
      <c r="T1911" s="11" t="n">
        <f aca="false">IFERROR(S1911/Q1911,0)</f>
        <v>0.45263560738816</v>
      </c>
      <c r="U1911" s="13" t="n">
        <f aca="false">F1911-E1911</f>
        <v>3</v>
      </c>
      <c r="V1911" s="13" t="n">
        <f aca="false">G1911-F1911</f>
        <v>10</v>
      </c>
      <c r="W1911" s="13" t="n">
        <f aca="false">G1911-E1911</f>
        <v>13</v>
      </c>
      <c r="X1911" s="10" t="n">
        <f aca="false">YEAR(E1911)</f>
        <v>2019</v>
      </c>
      <c r="Y1911" s="0" t="str">
        <f aca="false">TEXT(E1911,"yyyy-mm")</f>
        <v>2019-01</v>
      </c>
      <c r="Z1911" s="0" t="str">
        <f aca="false">"Q"&amp;ROUNDUP(MONTH(E1911)/3,0)&amp;"-"&amp;YEAR(E1911)</f>
        <v>Q1-2019</v>
      </c>
    </row>
    <row r="1912" customFormat="false" ht="14.25" hidden="false" customHeight="false" outlineLevel="0" collapsed="false">
      <c r="A1912" s="0" t="s">
        <v>1954</v>
      </c>
      <c r="B1912" s="0" t="s">
        <v>38</v>
      </c>
      <c r="C1912" s="0" t="s">
        <v>39</v>
      </c>
      <c r="D1912" s="9" t="n">
        <v>43400</v>
      </c>
      <c r="E1912" s="9" t="n">
        <v>43472</v>
      </c>
      <c r="F1912" s="9" t="n">
        <v>43495</v>
      </c>
      <c r="G1912" s="9" t="n">
        <v>43500</v>
      </c>
      <c r="H1912" s="10" t="s">
        <v>36</v>
      </c>
      <c r="I1912" s="0" t="n">
        <v>17</v>
      </c>
      <c r="J1912" s="0" t="n">
        <v>35</v>
      </c>
      <c r="K1912" s="0" t="n">
        <v>134</v>
      </c>
      <c r="L1912" s="0" t="n">
        <v>33</v>
      </c>
      <c r="M1912" s="0" t="n">
        <v>1</v>
      </c>
      <c r="N1912" s="11" t="n">
        <v>0.1</v>
      </c>
      <c r="O1912" s="12" t="n">
        <v>512.55</v>
      </c>
      <c r="P1912" s="12" t="n">
        <v>1025.1</v>
      </c>
      <c r="Q1912" s="12" t="n">
        <f aca="false">M1912*P1912*(1-N1912)</f>
        <v>922.59</v>
      </c>
      <c r="R1912" s="12" t="n">
        <f aca="false">M1912*O1912</f>
        <v>512.55</v>
      </c>
      <c r="S1912" s="12" t="n">
        <f aca="false">Q1912-R1912</f>
        <v>410.04</v>
      </c>
      <c r="T1912" s="11" t="n">
        <f aca="false">IFERROR(S1912/Q1912,0)</f>
        <v>0.444444444444444</v>
      </c>
      <c r="U1912" s="13" t="n">
        <f aca="false">F1912-E1912</f>
        <v>23</v>
      </c>
      <c r="V1912" s="13" t="n">
        <f aca="false">G1912-F1912</f>
        <v>5</v>
      </c>
      <c r="W1912" s="13" t="n">
        <f aca="false">G1912-E1912</f>
        <v>28</v>
      </c>
      <c r="X1912" s="10" t="n">
        <f aca="false">YEAR(E1912)</f>
        <v>2019</v>
      </c>
      <c r="Y1912" s="0" t="str">
        <f aca="false">TEXT(E1912,"yyyy-mm")</f>
        <v>2019-01</v>
      </c>
      <c r="Z1912" s="0" t="str">
        <f aca="false">"Q"&amp;ROUNDUP(MONTH(E1912)/3,0)&amp;"-"&amp;YEAR(E1912)</f>
        <v>Q1-2019</v>
      </c>
    </row>
    <row r="1913" customFormat="false" ht="14.25" hidden="false" customHeight="false" outlineLevel="0" collapsed="false">
      <c r="A1913" s="0" t="s">
        <v>1955</v>
      </c>
      <c r="B1913" s="0" t="s">
        <v>41</v>
      </c>
      <c r="C1913" s="0" t="s">
        <v>48</v>
      </c>
      <c r="D1913" s="9" t="n">
        <v>43400</v>
      </c>
      <c r="E1913" s="9" t="n">
        <v>43472</v>
      </c>
      <c r="F1913" s="9" t="n">
        <v>43475</v>
      </c>
      <c r="G1913" s="9" t="n">
        <v>43481</v>
      </c>
      <c r="H1913" s="10" t="s">
        <v>36</v>
      </c>
      <c r="I1913" s="0" t="n">
        <v>24</v>
      </c>
      <c r="J1913" s="0" t="n">
        <v>35</v>
      </c>
      <c r="K1913" s="0" t="n">
        <v>35</v>
      </c>
      <c r="L1913" s="0" t="n">
        <v>18</v>
      </c>
      <c r="M1913" s="0" t="n">
        <v>2</v>
      </c>
      <c r="N1913" s="11" t="n">
        <v>0.075</v>
      </c>
      <c r="O1913" s="12" t="n">
        <v>3298.28</v>
      </c>
      <c r="P1913" s="12" t="n">
        <v>5319.8</v>
      </c>
      <c r="Q1913" s="12" t="n">
        <f aca="false">M1913*P1913*(1-N1913)</f>
        <v>9841.63</v>
      </c>
      <c r="R1913" s="12" t="n">
        <f aca="false">M1913*O1913</f>
        <v>6596.56</v>
      </c>
      <c r="S1913" s="12" t="n">
        <f aca="false">Q1913-R1913</f>
        <v>3245.07</v>
      </c>
      <c r="T1913" s="11" t="n">
        <f aca="false">IFERROR(S1913/Q1913,0)</f>
        <v>0.329728916856253</v>
      </c>
      <c r="U1913" s="13" t="n">
        <f aca="false">F1913-E1913</f>
        <v>3</v>
      </c>
      <c r="V1913" s="13" t="n">
        <f aca="false">G1913-F1913</f>
        <v>6</v>
      </c>
      <c r="W1913" s="13" t="n">
        <f aca="false">G1913-E1913</f>
        <v>9</v>
      </c>
      <c r="X1913" s="10" t="n">
        <f aca="false">YEAR(E1913)</f>
        <v>2019</v>
      </c>
      <c r="Y1913" s="0" t="str">
        <f aca="false">TEXT(E1913,"yyyy-mm")</f>
        <v>2019-01</v>
      </c>
      <c r="Z1913" s="0" t="str">
        <f aca="false">"Q"&amp;ROUNDUP(MONTH(E1913)/3,0)&amp;"-"&amp;YEAR(E1913)</f>
        <v>Q1-2019</v>
      </c>
    </row>
    <row r="1914" customFormat="false" ht="14.25" hidden="false" customHeight="false" outlineLevel="0" collapsed="false">
      <c r="A1914" s="0" t="s">
        <v>1956</v>
      </c>
      <c r="B1914" s="0" t="s">
        <v>43</v>
      </c>
      <c r="C1914" s="0" t="s">
        <v>35</v>
      </c>
      <c r="D1914" s="9" t="n">
        <v>43300</v>
      </c>
      <c r="E1914" s="9" t="n">
        <v>43472</v>
      </c>
      <c r="F1914" s="9" t="n">
        <v>43485</v>
      </c>
      <c r="G1914" s="9" t="n">
        <v>43490</v>
      </c>
      <c r="H1914" s="10" t="s">
        <v>36</v>
      </c>
      <c r="I1914" s="0" t="n">
        <v>26</v>
      </c>
      <c r="J1914" s="0" t="n">
        <v>13</v>
      </c>
      <c r="K1914" s="0" t="n">
        <v>241</v>
      </c>
      <c r="L1914" s="0" t="n">
        <v>17</v>
      </c>
      <c r="M1914" s="0" t="n">
        <v>4</v>
      </c>
      <c r="N1914" s="11" t="n">
        <v>0.075</v>
      </c>
      <c r="O1914" s="12" t="n">
        <v>430.94</v>
      </c>
      <c r="P1914" s="12" t="n">
        <v>897.8</v>
      </c>
      <c r="Q1914" s="12" t="n">
        <f aca="false">M1914*P1914*(1-N1914)</f>
        <v>3321.86</v>
      </c>
      <c r="R1914" s="12" t="n">
        <f aca="false">M1914*O1914</f>
        <v>1723.76</v>
      </c>
      <c r="S1914" s="12" t="n">
        <f aca="false">Q1914-R1914</f>
        <v>1598.1</v>
      </c>
      <c r="T1914" s="11" t="n">
        <f aca="false">IFERROR(S1914/Q1914,0)</f>
        <v>0.481085897659745</v>
      </c>
      <c r="U1914" s="13" t="n">
        <f aca="false">F1914-E1914</f>
        <v>13</v>
      </c>
      <c r="V1914" s="13" t="n">
        <f aca="false">G1914-F1914</f>
        <v>5</v>
      </c>
      <c r="W1914" s="13" t="n">
        <f aca="false">G1914-E1914</f>
        <v>18</v>
      </c>
      <c r="X1914" s="10" t="n">
        <f aca="false">YEAR(E1914)</f>
        <v>2019</v>
      </c>
      <c r="Y1914" s="0" t="str">
        <f aca="false">TEXT(E1914,"yyyy-mm")</f>
        <v>2019-01</v>
      </c>
      <c r="Z1914" s="0" t="str">
        <f aca="false">"Q"&amp;ROUNDUP(MONTH(E1914)/3,0)&amp;"-"&amp;YEAR(E1914)</f>
        <v>Q1-2019</v>
      </c>
    </row>
    <row r="1915" customFormat="false" ht="14.25" hidden="false" customHeight="false" outlineLevel="0" collapsed="false">
      <c r="A1915" s="0" t="s">
        <v>1957</v>
      </c>
      <c r="B1915" s="0" t="s">
        <v>34</v>
      </c>
      <c r="C1915" s="0" t="s">
        <v>35</v>
      </c>
      <c r="D1915" s="9" t="n">
        <v>43400</v>
      </c>
      <c r="E1915" s="9" t="n">
        <v>43472</v>
      </c>
      <c r="F1915" s="9" t="n">
        <v>43487</v>
      </c>
      <c r="G1915" s="9" t="n">
        <v>43489</v>
      </c>
      <c r="H1915" s="10" t="s">
        <v>36</v>
      </c>
      <c r="I1915" s="0" t="n">
        <v>1</v>
      </c>
      <c r="J1915" s="0" t="n">
        <v>24</v>
      </c>
      <c r="K1915" s="0" t="n">
        <v>242</v>
      </c>
      <c r="L1915" s="0" t="n">
        <v>20</v>
      </c>
      <c r="M1915" s="0" t="n">
        <v>5</v>
      </c>
      <c r="N1915" s="11" t="n">
        <v>0.2</v>
      </c>
      <c r="O1915" s="12" t="n">
        <v>1477.35</v>
      </c>
      <c r="P1915" s="12" t="n">
        <v>1969.8</v>
      </c>
      <c r="Q1915" s="12" t="n">
        <f aca="false">M1915*P1915*(1-N1915)</f>
        <v>7879.2</v>
      </c>
      <c r="R1915" s="12" t="n">
        <f aca="false">M1915*O1915</f>
        <v>7386.75</v>
      </c>
      <c r="S1915" s="12" t="n">
        <f aca="false">Q1915-R1915</f>
        <v>492.450000000001</v>
      </c>
      <c r="T1915" s="11" t="n">
        <f aca="false">IFERROR(S1915/Q1915,0)</f>
        <v>0.0625000000000001</v>
      </c>
      <c r="U1915" s="13" t="n">
        <f aca="false">F1915-E1915</f>
        <v>15</v>
      </c>
      <c r="V1915" s="13" t="n">
        <f aca="false">G1915-F1915</f>
        <v>2</v>
      </c>
      <c r="W1915" s="13" t="n">
        <f aca="false">G1915-E1915</f>
        <v>17</v>
      </c>
      <c r="X1915" s="10" t="n">
        <f aca="false">YEAR(E1915)</f>
        <v>2019</v>
      </c>
      <c r="Y1915" s="0" t="str">
        <f aca="false">TEXT(E1915,"yyyy-mm")</f>
        <v>2019-01</v>
      </c>
      <c r="Z1915" s="0" t="str">
        <f aca="false">"Q"&amp;ROUNDUP(MONTH(E1915)/3,0)&amp;"-"&amp;YEAR(E1915)</f>
        <v>Q1-2019</v>
      </c>
    </row>
    <row r="1916" customFormat="false" ht="14.25" hidden="false" customHeight="false" outlineLevel="0" collapsed="false">
      <c r="A1916" s="0" t="s">
        <v>1958</v>
      </c>
      <c r="B1916" s="0" t="s">
        <v>38</v>
      </c>
      <c r="C1916" s="0" t="s">
        <v>46</v>
      </c>
      <c r="D1916" s="9" t="n">
        <v>43400</v>
      </c>
      <c r="E1916" s="9" t="n">
        <v>43472</v>
      </c>
      <c r="F1916" s="9" t="n">
        <v>43499</v>
      </c>
      <c r="G1916" s="9" t="n">
        <v>43505</v>
      </c>
      <c r="H1916" s="10" t="s">
        <v>36</v>
      </c>
      <c r="I1916" s="0" t="n">
        <v>20</v>
      </c>
      <c r="J1916" s="0" t="n">
        <v>39</v>
      </c>
      <c r="K1916" s="0" t="n">
        <v>289</v>
      </c>
      <c r="L1916" s="0" t="n">
        <v>27</v>
      </c>
      <c r="M1916" s="0" t="n">
        <v>1</v>
      </c>
      <c r="N1916" s="11" t="n">
        <v>0.075</v>
      </c>
      <c r="O1916" s="12" t="n">
        <v>678.44</v>
      </c>
      <c r="P1916" s="12" t="n">
        <v>1112.2</v>
      </c>
      <c r="Q1916" s="12" t="n">
        <f aca="false">M1916*P1916*(1-N1916)</f>
        <v>1028.785</v>
      </c>
      <c r="R1916" s="12" t="n">
        <f aca="false">M1916*O1916</f>
        <v>678.44</v>
      </c>
      <c r="S1916" s="12" t="n">
        <f aca="false">Q1916-R1916</f>
        <v>350.345</v>
      </c>
      <c r="T1916" s="11" t="n">
        <f aca="false">IFERROR(S1916/Q1916,0)</f>
        <v>0.340542484581327</v>
      </c>
      <c r="U1916" s="13" t="n">
        <f aca="false">F1916-E1916</f>
        <v>27</v>
      </c>
      <c r="V1916" s="13" t="n">
        <f aca="false">G1916-F1916</f>
        <v>6</v>
      </c>
      <c r="W1916" s="13" t="n">
        <f aca="false">G1916-E1916</f>
        <v>33</v>
      </c>
      <c r="X1916" s="10" t="n">
        <f aca="false">YEAR(E1916)</f>
        <v>2019</v>
      </c>
      <c r="Y1916" s="0" t="str">
        <f aca="false">TEXT(E1916,"yyyy-mm")</f>
        <v>2019-01</v>
      </c>
      <c r="Z1916" s="0" t="str">
        <f aca="false">"Q"&amp;ROUNDUP(MONTH(E1916)/3,0)&amp;"-"&amp;YEAR(E1916)</f>
        <v>Q1-2019</v>
      </c>
    </row>
    <row r="1917" customFormat="false" ht="14.25" hidden="false" customHeight="false" outlineLevel="0" collapsed="false">
      <c r="A1917" s="0" t="s">
        <v>1959</v>
      </c>
      <c r="B1917" s="0" t="s">
        <v>41</v>
      </c>
      <c r="C1917" s="0" t="s">
        <v>39</v>
      </c>
      <c r="D1917" s="9" t="n">
        <v>43300</v>
      </c>
      <c r="E1917" s="9" t="n">
        <v>43472</v>
      </c>
      <c r="F1917" s="9" t="n">
        <v>43495</v>
      </c>
      <c r="G1917" s="9" t="n">
        <v>43499</v>
      </c>
      <c r="H1917" s="10" t="s">
        <v>36</v>
      </c>
      <c r="I1917" s="0" t="n">
        <v>21</v>
      </c>
      <c r="J1917" s="0" t="n">
        <v>42</v>
      </c>
      <c r="K1917" s="0" t="n">
        <v>162</v>
      </c>
      <c r="L1917" s="0" t="n">
        <v>38</v>
      </c>
      <c r="M1917" s="0" t="n">
        <v>6</v>
      </c>
      <c r="N1917" s="11" t="n">
        <v>0.2</v>
      </c>
      <c r="O1917" s="12" t="n">
        <v>752.54</v>
      </c>
      <c r="P1917" s="12" t="n">
        <v>1045.2</v>
      </c>
      <c r="Q1917" s="12" t="n">
        <f aca="false">M1917*P1917*(1-N1917)</f>
        <v>5016.96</v>
      </c>
      <c r="R1917" s="12" t="n">
        <f aca="false">M1917*O1917</f>
        <v>4515.24</v>
      </c>
      <c r="S1917" s="12" t="n">
        <f aca="false">Q1917-R1917</f>
        <v>501.720000000001</v>
      </c>
      <c r="T1917" s="11" t="n">
        <f aca="false">IFERROR(S1917/Q1917,0)</f>
        <v>0.100004783773441</v>
      </c>
      <c r="U1917" s="13" t="n">
        <f aca="false">F1917-E1917</f>
        <v>23</v>
      </c>
      <c r="V1917" s="13" t="n">
        <f aca="false">G1917-F1917</f>
        <v>4</v>
      </c>
      <c r="W1917" s="13" t="n">
        <f aca="false">G1917-E1917</f>
        <v>27</v>
      </c>
      <c r="X1917" s="10" t="n">
        <f aca="false">YEAR(E1917)</f>
        <v>2019</v>
      </c>
      <c r="Y1917" s="0" t="str">
        <f aca="false">TEXT(E1917,"yyyy-mm")</f>
        <v>2019-01</v>
      </c>
      <c r="Z1917" s="0" t="str">
        <f aca="false">"Q"&amp;ROUNDUP(MONTH(E1917)/3,0)&amp;"-"&amp;YEAR(E1917)</f>
        <v>Q1-2019</v>
      </c>
    </row>
    <row r="1918" customFormat="false" ht="14.25" hidden="false" customHeight="false" outlineLevel="0" collapsed="false">
      <c r="A1918" s="0" t="s">
        <v>1960</v>
      </c>
      <c r="B1918" s="0" t="s">
        <v>34</v>
      </c>
      <c r="C1918" s="0" t="s">
        <v>48</v>
      </c>
      <c r="D1918" s="9" t="n">
        <v>43400</v>
      </c>
      <c r="E1918" s="9" t="n">
        <v>43473</v>
      </c>
      <c r="F1918" s="9" t="n">
        <v>43485</v>
      </c>
      <c r="G1918" s="9" t="n">
        <v>43493</v>
      </c>
      <c r="H1918" s="10" t="s">
        <v>36</v>
      </c>
      <c r="I1918" s="0" t="n">
        <v>2</v>
      </c>
      <c r="J1918" s="0" t="n">
        <v>45</v>
      </c>
      <c r="K1918" s="0" t="n">
        <v>18</v>
      </c>
      <c r="L1918" s="0" t="n">
        <v>1</v>
      </c>
      <c r="M1918" s="0" t="n">
        <v>4</v>
      </c>
      <c r="N1918" s="11" t="n">
        <v>0.075</v>
      </c>
      <c r="O1918" s="12" t="n">
        <v>412.72</v>
      </c>
      <c r="P1918" s="12" t="n">
        <v>1031.8</v>
      </c>
      <c r="Q1918" s="12" t="n">
        <f aca="false">M1918*P1918*(1-N1918)</f>
        <v>3817.66</v>
      </c>
      <c r="R1918" s="12" t="n">
        <f aca="false">M1918*O1918</f>
        <v>1650.88</v>
      </c>
      <c r="S1918" s="12" t="n">
        <f aca="false">Q1918-R1918</f>
        <v>2166.78</v>
      </c>
      <c r="T1918" s="11" t="n">
        <f aca="false">IFERROR(S1918/Q1918,0)</f>
        <v>0.567567567567568</v>
      </c>
      <c r="U1918" s="13" t="n">
        <f aca="false">F1918-E1918</f>
        <v>12</v>
      </c>
      <c r="V1918" s="13" t="n">
        <f aca="false">G1918-F1918</f>
        <v>8</v>
      </c>
      <c r="W1918" s="13" t="n">
        <f aca="false">G1918-E1918</f>
        <v>20</v>
      </c>
      <c r="X1918" s="10" t="n">
        <f aca="false">YEAR(E1918)</f>
        <v>2019</v>
      </c>
      <c r="Y1918" s="0" t="str">
        <f aca="false">TEXT(E1918,"yyyy-mm")</f>
        <v>2019-01</v>
      </c>
      <c r="Z1918" s="0" t="str">
        <f aca="false">"Q"&amp;ROUNDUP(MONTH(E1918)/3,0)&amp;"-"&amp;YEAR(E1918)</f>
        <v>Q1-2019</v>
      </c>
    </row>
    <row r="1919" customFormat="false" ht="14.25" hidden="false" customHeight="false" outlineLevel="0" collapsed="false">
      <c r="A1919" s="0" t="s">
        <v>1961</v>
      </c>
      <c r="B1919" s="0" t="s">
        <v>34</v>
      </c>
      <c r="C1919" s="0" t="s">
        <v>39</v>
      </c>
      <c r="D1919" s="9" t="n">
        <v>43400</v>
      </c>
      <c r="E1919" s="9" t="n">
        <v>43473</v>
      </c>
      <c r="F1919" s="9" t="n">
        <v>43491</v>
      </c>
      <c r="G1919" s="9" t="n">
        <v>43495</v>
      </c>
      <c r="H1919" s="10" t="s">
        <v>36</v>
      </c>
      <c r="I1919" s="0" t="n">
        <v>12</v>
      </c>
      <c r="J1919" s="0" t="n">
        <v>23</v>
      </c>
      <c r="K1919" s="0" t="n">
        <v>164</v>
      </c>
      <c r="L1919" s="0" t="n">
        <v>45</v>
      </c>
      <c r="M1919" s="0" t="n">
        <v>5</v>
      </c>
      <c r="N1919" s="11" t="n">
        <v>0.4</v>
      </c>
      <c r="O1919" s="12" t="n">
        <v>1087.95</v>
      </c>
      <c r="P1919" s="12" t="n">
        <v>2365.1</v>
      </c>
      <c r="Q1919" s="12" t="n">
        <f aca="false">M1919*P1919*(1-N1919)</f>
        <v>7095.3</v>
      </c>
      <c r="R1919" s="12" t="n">
        <f aca="false">M1919*O1919</f>
        <v>5439.75</v>
      </c>
      <c r="S1919" s="12" t="n">
        <f aca="false">Q1919-R1919</f>
        <v>1655.55</v>
      </c>
      <c r="T1919" s="11" t="n">
        <f aca="false">IFERROR(S1919/Q1919,0)</f>
        <v>0.23333051456598</v>
      </c>
      <c r="U1919" s="13" t="n">
        <f aca="false">F1919-E1919</f>
        <v>18</v>
      </c>
      <c r="V1919" s="13" t="n">
        <f aca="false">G1919-F1919</f>
        <v>4</v>
      </c>
      <c r="W1919" s="13" t="n">
        <f aca="false">G1919-E1919</f>
        <v>22</v>
      </c>
      <c r="X1919" s="10" t="n">
        <f aca="false">YEAR(E1919)</f>
        <v>2019</v>
      </c>
      <c r="Y1919" s="0" t="str">
        <f aca="false">TEXT(E1919,"yyyy-mm")</f>
        <v>2019-01</v>
      </c>
      <c r="Z1919" s="0" t="str">
        <f aca="false">"Q"&amp;ROUNDUP(MONTH(E1919)/3,0)&amp;"-"&amp;YEAR(E1919)</f>
        <v>Q1-2019</v>
      </c>
    </row>
    <row r="1920" customFormat="false" ht="14.25" hidden="false" customHeight="false" outlineLevel="0" collapsed="false">
      <c r="A1920" s="0" t="s">
        <v>1962</v>
      </c>
      <c r="B1920" s="0" t="s">
        <v>34</v>
      </c>
      <c r="C1920" s="0" t="s">
        <v>46</v>
      </c>
      <c r="D1920" s="9" t="n">
        <v>43300</v>
      </c>
      <c r="E1920" s="9" t="n">
        <v>43473</v>
      </c>
      <c r="F1920" s="9" t="n">
        <v>43501</v>
      </c>
      <c r="G1920" s="9" t="n">
        <v>43509</v>
      </c>
      <c r="H1920" s="10" t="s">
        <v>36</v>
      </c>
      <c r="I1920" s="0" t="n">
        <v>4</v>
      </c>
      <c r="J1920" s="0" t="n">
        <v>13</v>
      </c>
      <c r="K1920" s="0" t="n">
        <v>291</v>
      </c>
      <c r="L1920" s="0" t="n">
        <v>43</v>
      </c>
      <c r="M1920" s="0" t="n">
        <v>3</v>
      </c>
      <c r="N1920" s="11" t="n">
        <v>0.1</v>
      </c>
      <c r="O1920" s="12" t="n">
        <v>105.53</v>
      </c>
      <c r="P1920" s="12" t="n">
        <v>234.5</v>
      </c>
      <c r="Q1920" s="12" t="n">
        <f aca="false">M1920*P1920*(1-N1920)</f>
        <v>633.15</v>
      </c>
      <c r="R1920" s="12" t="n">
        <f aca="false">M1920*O1920</f>
        <v>316.59</v>
      </c>
      <c r="S1920" s="12" t="n">
        <f aca="false">Q1920-R1920</f>
        <v>316.56</v>
      </c>
      <c r="T1920" s="11" t="n">
        <f aca="false">IFERROR(S1920/Q1920,0)</f>
        <v>0.499976308931533</v>
      </c>
      <c r="U1920" s="13" t="n">
        <f aca="false">F1920-E1920</f>
        <v>28</v>
      </c>
      <c r="V1920" s="13" t="n">
        <f aca="false">G1920-F1920</f>
        <v>8</v>
      </c>
      <c r="W1920" s="13" t="n">
        <f aca="false">G1920-E1920</f>
        <v>36</v>
      </c>
      <c r="X1920" s="10" t="n">
        <f aca="false">YEAR(E1920)</f>
        <v>2019</v>
      </c>
      <c r="Y1920" s="0" t="str">
        <f aca="false">TEXT(E1920,"yyyy-mm")</f>
        <v>2019-01</v>
      </c>
      <c r="Z1920" s="0" t="str">
        <f aca="false">"Q"&amp;ROUNDUP(MONTH(E1920)/3,0)&amp;"-"&amp;YEAR(E1920)</f>
        <v>Q1-2019</v>
      </c>
    </row>
    <row r="1921" customFormat="false" ht="14.25" hidden="false" customHeight="false" outlineLevel="0" collapsed="false">
      <c r="A1921" s="0" t="s">
        <v>1963</v>
      </c>
      <c r="B1921" s="0" t="s">
        <v>43</v>
      </c>
      <c r="C1921" s="0" t="s">
        <v>35</v>
      </c>
      <c r="D1921" s="9" t="n">
        <v>43400</v>
      </c>
      <c r="E1921" s="9" t="n">
        <v>43473</v>
      </c>
      <c r="F1921" s="9" t="n">
        <v>43477</v>
      </c>
      <c r="G1921" s="9" t="n">
        <v>43479</v>
      </c>
      <c r="H1921" s="10" t="s">
        <v>36</v>
      </c>
      <c r="I1921" s="0" t="n">
        <v>26</v>
      </c>
      <c r="J1921" s="0" t="n">
        <v>18</v>
      </c>
      <c r="K1921" s="0" t="n">
        <v>207</v>
      </c>
      <c r="L1921" s="0" t="n">
        <v>19</v>
      </c>
      <c r="M1921" s="0" t="n">
        <v>8</v>
      </c>
      <c r="N1921" s="11" t="n">
        <v>0.1</v>
      </c>
      <c r="O1921" s="12" t="n">
        <v>1852.42</v>
      </c>
      <c r="P1921" s="12" t="n">
        <v>2572.8</v>
      </c>
      <c r="Q1921" s="12" t="n">
        <f aca="false">M1921*P1921*(1-N1921)</f>
        <v>18524.16</v>
      </c>
      <c r="R1921" s="12" t="n">
        <f aca="false">M1921*O1921</f>
        <v>14819.36</v>
      </c>
      <c r="S1921" s="12" t="n">
        <f aca="false">Q1921-R1921</f>
        <v>3704.8</v>
      </c>
      <c r="T1921" s="11" t="n">
        <f aca="false">IFERROR(S1921/Q1921,0)</f>
        <v>0.199998272526258</v>
      </c>
      <c r="U1921" s="13" t="n">
        <f aca="false">F1921-E1921</f>
        <v>4</v>
      </c>
      <c r="V1921" s="13" t="n">
        <f aca="false">G1921-F1921</f>
        <v>2</v>
      </c>
      <c r="W1921" s="13" t="n">
        <f aca="false">G1921-E1921</f>
        <v>6</v>
      </c>
      <c r="X1921" s="10" t="n">
        <f aca="false">YEAR(E1921)</f>
        <v>2019</v>
      </c>
      <c r="Y1921" s="0" t="str">
        <f aca="false">TEXT(E1921,"yyyy-mm")</f>
        <v>2019-01</v>
      </c>
      <c r="Z1921" s="0" t="str">
        <f aca="false">"Q"&amp;ROUNDUP(MONTH(E1921)/3,0)&amp;"-"&amp;YEAR(E1921)</f>
        <v>Q1-2019</v>
      </c>
    </row>
    <row r="1922" customFormat="false" ht="14.25" hidden="false" customHeight="false" outlineLevel="0" collapsed="false">
      <c r="A1922" s="0" t="s">
        <v>1964</v>
      </c>
      <c r="B1922" s="0" t="s">
        <v>34</v>
      </c>
      <c r="C1922" s="0" t="s">
        <v>39</v>
      </c>
      <c r="D1922" s="9" t="n">
        <v>43400</v>
      </c>
      <c r="E1922" s="9" t="n">
        <v>43473</v>
      </c>
      <c r="F1922" s="9" t="n">
        <v>43477</v>
      </c>
      <c r="G1922" s="9" t="n">
        <v>43481</v>
      </c>
      <c r="H1922" s="10" t="s">
        <v>36</v>
      </c>
      <c r="I1922" s="0" t="n">
        <v>4</v>
      </c>
      <c r="J1922" s="0" t="n">
        <v>39</v>
      </c>
      <c r="K1922" s="0" t="n">
        <v>186</v>
      </c>
      <c r="L1922" s="0" t="n">
        <v>38</v>
      </c>
      <c r="M1922" s="0" t="n">
        <v>5</v>
      </c>
      <c r="N1922" s="11" t="n">
        <v>0.05</v>
      </c>
      <c r="O1922" s="12" t="n">
        <v>87.1</v>
      </c>
      <c r="P1922" s="12" t="n">
        <v>174.2</v>
      </c>
      <c r="Q1922" s="12" t="n">
        <f aca="false">M1922*P1922*(1-N1922)</f>
        <v>827.45</v>
      </c>
      <c r="R1922" s="12" t="n">
        <f aca="false">M1922*O1922</f>
        <v>435.5</v>
      </c>
      <c r="S1922" s="12" t="n">
        <f aca="false">Q1922-R1922</f>
        <v>391.95</v>
      </c>
      <c r="T1922" s="11" t="n">
        <f aca="false">IFERROR(S1922/Q1922,0)</f>
        <v>0.473684210526316</v>
      </c>
      <c r="U1922" s="13" t="n">
        <f aca="false">F1922-E1922</f>
        <v>4</v>
      </c>
      <c r="V1922" s="13" t="n">
        <f aca="false">G1922-F1922</f>
        <v>4</v>
      </c>
      <c r="W1922" s="13" t="n">
        <f aca="false">G1922-E1922</f>
        <v>8</v>
      </c>
      <c r="X1922" s="10" t="n">
        <f aca="false">YEAR(E1922)</f>
        <v>2019</v>
      </c>
      <c r="Y1922" s="0" t="str">
        <f aca="false">TEXT(E1922,"yyyy-mm")</f>
        <v>2019-01</v>
      </c>
      <c r="Z1922" s="0" t="str">
        <f aca="false">"Q"&amp;ROUNDUP(MONTH(E1922)/3,0)&amp;"-"&amp;YEAR(E1922)</f>
        <v>Q1-2019</v>
      </c>
    </row>
    <row r="1923" customFormat="false" ht="14.25" hidden="false" customHeight="false" outlineLevel="0" collapsed="false">
      <c r="A1923" s="0" t="s">
        <v>1965</v>
      </c>
      <c r="B1923" s="0" t="s">
        <v>34</v>
      </c>
      <c r="C1923" s="0" t="s">
        <v>46</v>
      </c>
      <c r="D1923" s="9" t="n">
        <v>43400</v>
      </c>
      <c r="E1923" s="9" t="n">
        <v>43473</v>
      </c>
      <c r="F1923" s="9" t="n">
        <v>43477</v>
      </c>
      <c r="G1923" s="9" t="n">
        <v>43478</v>
      </c>
      <c r="H1923" s="10" t="s">
        <v>36</v>
      </c>
      <c r="I1923" s="0" t="n">
        <v>11</v>
      </c>
      <c r="J1923" s="0" t="n">
        <v>43</v>
      </c>
      <c r="K1923" s="0" t="n">
        <v>310</v>
      </c>
      <c r="L1923" s="0" t="n">
        <v>7</v>
      </c>
      <c r="M1923" s="0" t="n">
        <v>1</v>
      </c>
      <c r="N1923" s="11" t="n">
        <v>0.1</v>
      </c>
      <c r="O1923" s="12" t="n">
        <v>464.31</v>
      </c>
      <c r="P1923" s="12" t="n">
        <v>1105.5</v>
      </c>
      <c r="Q1923" s="12" t="n">
        <f aca="false">M1923*P1923*(1-N1923)</f>
        <v>994.95</v>
      </c>
      <c r="R1923" s="12" t="n">
        <f aca="false">M1923*O1923</f>
        <v>464.31</v>
      </c>
      <c r="S1923" s="12" t="n">
        <f aca="false">Q1923-R1923</f>
        <v>530.64</v>
      </c>
      <c r="T1923" s="11" t="n">
        <f aca="false">IFERROR(S1923/Q1923,0)</f>
        <v>0.533333333333333</v>
      </c>
      <c r="U1923" s="13" t="n">
        <f aca="false">F1923-E1923</f>
        <v>4</v>
      </c>
      <c r="V1923" s="13" t="n">
        <f aca="false">G1923-F1923</f>
        <v>1</v>
      </c>
      <c r="W1923" s="13" t="n">
        <f aca="false">G1923-E1923</f>
        <v>5</v>
      </c>
      <c r="X1923" s="10" t="n">
        <f aca="false">YEAR(E1923)</f>
        <v>2019</v>
      </c>
      <c r="Y1923" s="0" t="str">
        <f aca="false">TEXT(E1923,"yyyy-mm")</f>
        <v>2019-01</v>
      </c>
      <c r="Z1923" s="0" t="str">
        <f aca="false">"Q"&amp;ROUNDUP(MONTH(E1923)/3,0)&amp;"-"&amp;YEAR(E1923)</f>
        <v>Q1-2019</v>
      </c>
    </row>
    <row r="1924" customFormat="false" ht="14.25" hidden="false" customHeight="false" outlineLevel="0" collapsed="false">
      <c r="A1924" s="0" t="s">
        <v>1966</v>
      </c>
      <c r="B1924" s="0" t="s">
        <v>34</v>
      </c>
      <c r="C1924" s="0" t="s">
        <v>39</v>
      </c>
      <c r="D1924" s="9" t="n">
        <v>43300</v>
      </c>
      <c r="E1924" s="9" t="n">
        <v>43473</v>
      </c>
      <c r="F1924" s="9" t="n">
        <v>43484</v>
      </c>
      <c r="G1924" s="9" t="n">
        <v>43492</v>
      </c>
      <c r="H1924" s="10" t="s">
        <v>36</v>
      </c>
      <c r="I1924" s="0" t="n">
        <v>2</v>
      </c>
      <c r="J1924" s="0" t="n">
        <v>9</v>
      </c>
      <c r="K1924" s="0" t="n">
        <v>191</v>
      </c>
      <c r="L1924" s="0" t="n">
        <v>43</v>
      </c>
      <c r="M1924" s="0" t="n">
        <v>4</v>
      </c>
      <c r="N1924" s="11" t="n">
        <v>0.075</v>
      </c>
      <c r="O1924" s="12" t="n">
        <v>3180.89</v>
      </c>
      <c r="P1924" s="12" t="n">
        <v>3832.4</v>
      </c>
      <c r="Q1924" s="12" t="n">
        <f aca="false">M1924*P1924*(1-N1924)</f>
        <v>14179.88</v>
      </c>
      <c r="R1924" s="12" t="n">
        <f aca="false">M1924*O1924</f>
        <v>12723.56</v>
      </c>
      <c r="S1924" s="12" t="n">
        <f aca="false">Q1924-R1924</f>
        <v>1456.32</v>
      </c>
      <c r="T1924" s="11" t="n">
        <f aca="false">IFERROR(S1924/Q1924,0)</f>
        <v>0.102703266882371</v>
      </c>
      <c r="U1924" s="13" t="n">
        <f aca="false">F1924-E1924</f>
        <v>11</v>
      </c>
      <c r="V1924" s="13" t="n">
        <f aca="false">G1924-F1924</f>
        <v>8</v>
      </c>
      <c r="W1924" s="13" t="n">
        <f aca="false">G1924-E1924</f>
        <v>19</v>
      </c>
      <c r="X1924" s="10" t="n">
        <f aca="false">YEAR(E1924)</f>
        <v>2019</v>
      </c>
      <c r="Y1924" s="0" t="str">
        <f aca="false">TEXT(E1924,"yyyy-mm")</f>
        <v>2019-01</v>
      </c>
      <c r="Z1924" s="0" t="str">
        <f aca="false">"Q"&amp;ROUNDUP(MONTH(E1924)/3,0)&amp;"-"&amp;YEAR(E1924)</f>
        <v>Q1-2019</v>
      </c>
    </row>
    <row r="1925" customFormat="false" ht="14.25" hidden="false" customHeight="false" outlineLevel="0" collapsed="false">
      <c r="A1925" s="0" t="s">
        <v>1967</v>
      </c>
      <c r="B1925" s="0" t="s">
        <v>34</v>
      </c>
      <c r="C1925" s="0" t="s">
        <v>46</v>
      </c>
      <c r="D1925" s="9" t="n">
        <v>43400</v>
      </c>
      <c r="E1925" s="9" t="n">
        <v>43473</v>
      </c>
      <c r="F1925" s="9" t="n">
        <v>43492</v>
      </c>
      <c r="G1925" s="9" t="n">
        <v>43500</v>
      </c>
      <c r="H1925" s="10" t="s">
        <v>36</v>
      </c>
      <c r="I1925" s="0" t="n">
        <v>4</v>
      </c>
      <c r="J1925" s="0" t="n">
        <v>21</v>
      </c>
      <c r="K1925" s="0" t="n">
        <v>319</v>
      </c>
      <c r="L1925" s="0" t="n">
        <v>46</v>
      </c>
      <c r="M1925" s="0" t="n">
        <v>2</v>
      </c>
      <c r="N1925" s="11" t="n">
        <v>0.075</v>
      </c>
      <c r="O1925" s="12" t="n">
        <v>3230.47</v>
      </c>
      <c r="P1925" s="12" t="n">
        <v>3939.6</v>
      </c>
      <c r="Q1925" s="12" t="n">
        <f aca="false">M1925*P1925*(1-N1925)</f>
        <v>7288.26</v>
      </c>
      <c r="R1925" s="12" t="n">
        <f aca="false">M1925*O1925</f>
        <v>6460.94</v>
      </c>
      <c r="S1925" s="12" t="n">
        <f aca="false">Q1925-R1925</f>
        <v>827.320000000001</v>
      </c>
      <c r="T1925" s="11" t="n">
        <f aca="false">IFERROR(S1925/Q1925,0)</f>
        <v>0.113514062341355</v>
      </c>
      <c r="U1925" s="13" t="n">
        <f aca="false">F1925-E1925</f>
        <v>19</v>
      </c>
      <c r="V1925" s="13" t="n">
        <f aca="false">G1925-F1925</f>
        <v>8</v>
      </c>
      <c r="W1925" s="13" t="n">
        <f aca="false">G1925-E1925</f>
        <v>27</v>
      </c>
      <c r="X1925" s="10" t="n">
        <f aca="false">YEAR(E1925)</f>
        <v>2019</v>
      </c>
      <c r="Y1925" s="0" t="str">
        <f aca="false">TEXT(E1925,"yyyy-mm")</f>
        <v>2019-01</v>
      </c>
      <c r="Z1925" s="0" t="str">
        <f aca="false">"Q"&amp;ROUNDUP(MONTH(E1925)/3,0)&amp;"-"&amp;YEAR(E1925)</f>
        <v>Q1-2019</v>
      </c>
    </row>
    <row r="1926" customFormat="false" ht="14.25" hidden="false" customHeight="false" outlineLevel="0" collapsed="false">
      <c r="A1926" s="0" t="s">
        <v>1968</v>
      </c>
      <c r="B1926" s="0" t="s">
        <v>43</v>
      </c>
      <c r="C1926" s="0" t="s">
        <v>39</v>
      </c>
      <c r="D1926" s="9" t="n">
        <v>43300</v>
      </c>
      <c r="E1926" s="9" t="n">
        <v>43473</v>
      </c>
      <c r="F1926" s="9" t="n">
        <v>43484</v>
      </c>
      <c r="G1926" s="9" t="n">
        <v>43491</v>
      </c>
      <c r="H1926" s="10" t="s">
        <v>36</v>
      </c>
      <c r="I1926" s="0" t="n">
        <v>26</v>
      </c>
      <c r="J1926" s="0" t="n">
        <v>16</v>
      </c>
      <c r="K1926" s="0" t="n">
        <v>137</v>
      </c>
      <c r="L1926" s="0" t="n">
        <v>26</v>
      </c>
      <c r="M1926" s="0" t="n">
        <v>4</v>
      </c>
      <c r="N1926" s="11" t="n">
        <v>0.1</v>
      </c>
      <c r="O1926" s="12" t="n">
        <v>868.32</v>
      </c>
      <c r="P1926" s="12" t="n">
        <v>1085.4</v>
      </c>
      <c r="Q1926" s="12" t="n">
        <f aca="false">M1926*P1926*(1-N1926)</f>
        <v>3907.44</v>
      </c>
      <c r="R1926" s="12" t="n">
        <f aca="false">M1926*O1926</f>
        <v>3473.28</v>
      </c>
      <c r="S1926" s="12" t="n">
        <f aca="false">Q1926-R1926</f>
        <v>434.16</v>
      </c>
      <c r="T1926" s="11" t="n">
        <f aca="false">IFERROR(S1926/Q1926,0)</f>
        <v>0.111111111111111</v>
      </c>
      <c r="U1926" s="13" t="n">
        <f aca="false">F1926-E1926</f>
        <v>11</v>
      </c>
      <c r="V1926" s="13" t="n">
        <f aca="false">G1926-F1926</f>
        <v>7</v>
      </c>
      <c r="W1926" s="13" t="n">
        <f aca="false">G1926-E1926</f>
        <v>18</v>
      </c>
      <c r="X1926" s="10" t="n">
        <f aca="false">YEAR(E1926)</f>
        <v>2019</v>
      </c>
      <c r="Y1926" s="0" t="str">
        <f aca="false">TEXT(E1926,"yyyy-mm")</f>
        <v>2019-01</v>
      </c>
      <c r="Z1926" s="0" t="str">
        <f aca="false">"Q"&amp;ROUNDUP(MONTH(E1926)/3,0)&amp;"-"&amp;YEAR(E1926)</f>
        <v>Q1-2019</v>
      </c>
    </row>
    <row r="1927" customFormat="false" ht="14.25" hidden="false" customHeight="false" outlineLevel="0" collapsed="false">
      <c r="A1927" s="0" t="s">
        <v>1969</v>
      </c>
      <c r="B1927" s="0" t="s">
        <v>43</v>
      </c>
      <c r="C1927" s="0" t="s">
        <v>48</v>
      </c>
      <c r="D1927" s="9" t="n">
        <v>43400</v>
      </c>
      <c r="E1927" s="9" t="n">
        <v>43473</v>
      </c>
      <c r="F1927" s="9" t="n">
        <v>43485</v>
      </c>
      <c r="G1927" s="9" t="n">
        <v>43490</v>
      </c>
      <c r="H1927" s="10" t="s">
        <v>36</v>
      </c>
      <c r="I1927" s="0" t="n">
        <v>28</v>
      </c>
      <c r="J1927" s="0" t="n">
        <v>9</v>
      </c>
      <c r="K1927" s="0" t="n">
        <v>57</v>
      </c>
      <c r="L1927" s="0" t="n">
        <v>30</v>
      </c>
      <c r="M1927" s="0" t="n">
        <v>7</v>
      </c>
      <c r="N1927" s="11" t="n">
        <v>0.05</v>
      </c>
      <c r="O1927" s="12" t="n">
        <v>1571.82</v>
      </c>
      <c r="P1927" s="12" t="n">
        <v>2619.7</v>
      </c>
      <c r="Q1927" s="12" t="n">
        <f aca="false">M1927*P1927*(1-N1927)</f>
        <v>17421.005</v>
      </c>
      <c r="R1927" s="12" t="n">
        <f aca="false">M1927*O1927</f>
        <v>11002.74</v>
      </c>
      <c r="S1927" s="12" t="n">
        <f aca="false">Q1927-R1927</f>
        <v>6418.265</v>
      </c>
      <c r="T1927" s="11" t="n">
        <f aca="false">IFERROR(S1927/Q1927,0)</f>
        <v>0.368421052631579</v>
      </c>
      <c r="U1927" s="13" t="n">
        <f aca="false">F1927-E1927</f>
        <v>12</v>
      </c>
      <c r="V1927" s="13" t="n">
        <f aca="false">G1927-F1927</f>
        <v>5</v>
      </c>
      <c r="W1927" s="13" t="n">
        <f aca="false">G1927-E1927</f>
        <v>17</v>
      </c>
      <c r="X1927" s="10" t="n">
        <f aca="false">YEAR(E1927)</f>
        <v>2019</v>
      </c>
      <c r="Y1927" s="0" t="str">
        <f aca="false">TEXT(E1927,"yyyy-mm")</f>
        <v>2019-01</v>
      </c>
      <c r="Z1927" s="0" t="str">
        <f aca="false">"Q"&amp;ROUNDUP(MONTH(E1927)/3,0)&amp;"-"&amp;YEAR(E1927)</f>
        <v>Q1-2019</v>
      </c>
    </row>
    <row r="1928" customFormat="false" ht="14.25" hidden="false" customHeight="false" outlineLevel="0" collapsed="false">
      <c r="A1928" s="0" t="s">
        <v>1970</v>
      </c>
      <c r="B1928" s="0" t="s">
        <v>38</v>
      </c>
      <c r="C1928" s="0" t="s">
        <v>48</v>
      </c>
      <c r="D1928" s="9" t="n">
        <v>43300</v>
      </c>
      <c r="E1928" s="9" t="n">
        <v>43473</v>
      </c>
      <c r="F1928" s="9" t="n">
        <v>43497</v>
      </c>
      <c r="G1928" s="9" t="n">
        <v>43504</v>
      </c>
      <c r="H1928" s="10" t="s">
        <v>36</v>
      </c>
      <c r="I1928" s="0" t="n">
        <v>13</v>
      </c>
      <c r="J1928" s="0" t="n">
        <v>33</v>
      </c>
      <c r="K1928" s="0" t="n">
        <v>44</v>
      </c>
      <c r="L1928" s="0" t="n">
        <v>19</v>
      </c>
      <c r="M1928" s="0" t="n">
        <v>7</v>
      </c>
      <c r="N1928" s="11" t="n">
        <v>0.05</v>
      </c>
      <c r="O1928" s="12" t="n">
        <v>2672.97</v>
      </c>
      <c r="P1928" s="12" t="n">
        <v>3383.5</v>
      </c>
      <c r="Q1928" s="12" t="n">
        <f aca="false">M1928*P1928*(1-N1928)</f>
        <v>22500.275</v>
      </c>
      <c r="R1928" s="12" t="n">
        <f aca="false">M1928*O1928</f>
        <v>18710.79</v>
      </c>
      <c r="S1928" s="12" t="n">
        <f aca="false">Q1928-R1928</f>
        <v>3789.485</v>
      </c>
      <c r="T1928" s="11" t="n">
        <f aca="false">IFERROR(S1928/Q1928,0)</f>
        <v>0.168419497095036</v>
      </c>
      <c r="U1928" s="13" t="n">
        <f aca="false">F1928-E1928</f>
        <v>24</v>
      </c>
      <c r="V1928" s="13" t="n">
        <f aca="false">G1928-F1928</f>
        <v>7</v>
      </c>
      <c r="W1928" s="13" t="n">
        <f aca="false">G1928-E1928</f>
        <v>31</v>
      </c>
      <c r="X1928" s="10" t="n">
        <f aca="false">YEAR(E1928)</f>
        <v>2019</v>
      </c>
      <c r="Y1928" s="0" t="str">
        <f aca="false">TEXT(E1928,"yyyy-mm")</f>
        <v>2019-01</v>
      </c>
      <c r="Z1928" s="0" t="str">
        <f aca="false">"Q"&amp;ROUNDUP(MONTH(E1928)/3,0)&amp;"-"&amp;YEAR(E1928)</f>
        <v>Q1-2019</v>
      </c>
    </row>
    <row r="1929" customFormat="false" ht="14.25" hidden="false" customHeight="false" outlineLevel="0" collapsed="false">
      <c r="A1929" s="0" t="s">
        <v>1971</v>
      </c>
      <c r="B1929" s="0" t="s">
        <v>34</v>
      </c>
      <c r="C1929" s="0" t="s">
        <v>46</v>
      </c>
      <c r="D1929" s="9" t="n">
        <v>43400</v>
      </c>
      <c r="E1929" s="9" t="n">
        <v>43473</v>
      </c>
      <c r="F1929" s="9" t="n">
        <v>43496</v>
      </c>
      <c r="G1929" s="9" t="n">
        <v>43497</v>
      </c>
      <c r="H1929" s="10" t="s">
        <v>36</v>
      </c>
      <c r="I1929" s="0" t="n">
        <v>11</v>
      </c>
      <c r="J1929" s="0" t="n">
        <v>1</v>
      </c>
      <c r="K1929" s="0" t="n">
        <v>263</v>
      </c>
      <c r="L1929" s="0" t="n">
        <v>30</v>
      </c>
      <c r="M1929" s="0" t="n">
        <v>8</v>
      </c>
      <c r="N1929" s="11" t="n">
        <v>0.05</v>
      </c>
      <c r="O1929" s="12" t="n">
        <v>335.13</v>
      </c>
      <c r="P1929" s="12" t="n">
        <v>817.4</v>
      </c>
      <c r="Q1929" s="12" t="n">
        <f aca="false">M1929*P1929*(1-N1929)</f>
        <v>6212.24</v>
      </c>
      <c r="R1929" s="12" t="n">
        <f aca="false">M1929*O1929</f>
        <v>2681.04</v>
      </c>
      <c r="S1929" s="12" t="n">
        <f aca="false">Q1929-R1929</f>
        <v>3531.2</v>
      </c>
      <c r="T1929" s="11" t="n">
        <f aca="false">IFERROR(S1929/Q1929,0)</f>
        <v>0.568426203752592</v>
      </c>
      <c r="U1929" s="13" t="n">
        <f aca="false">F1929-E1929</f>
        <v>23</v>
      </c>
      <c r="V1929" s="13" t="n">
        <f aca="false">G1929-F1929</f>
        <v>1</v>
      </c>
      <c r="W1929" s="13" t="n">
        <f aca="false">G1929-E1929</f>
        <v>24</v>
      </c>
      <c r="X1929" s="10" t="n">
        <f aca="false">YEAR(E1929)</f>
        <v>2019</v>
      </c>
      <c r="Y1929" s="0" t="str">
        <f aca="false">TEXT(E1929,"yyyy-mm")</f>
        <v>2019-01</v>
      </c>
      <c r="Z1929" s="0" t="str">
        <f aca="false">"Q"&amp;ROUNDUP(MONTH(E1929)/3,0)&amp;"-"&amp;YEAR(E1929)</f>
        <v>Q1-2019</v>
      </c>
    </row>
    <row r="1930" customFormat="false" ht="14.25" hidden="false" customHeight="false" outlineLevel="0" collapsed="false">
      <c r="A1930" s="0" t="s">
        <v>1972</v>
      </c>
      <c r="B1930" s="0" t="s">
        <v>34</v>
      </c>
      <c r="C1930" s="0" t="s">
        <v>48</v>
      </c>
      <c r="D1930" s="9" t="n">
        <v>43300</v>
      </c>
      <c r="E1930" s="9" t="n">
        <v>43473</v>
      </c>
      <c r="F1930" s="9" t="n">
        <v>43490</v>
      </c>
      <c r="G1930" s="9" t="n">
        <v>43500</v>
      </c>
      <c r="H1930" s="10" t="s">
        <v>36</v>
      </c>
      <c r="I1930" s="0" t="n">
        <v>5</v>
      </c>
      <c r="J1930" s="0" t="n">
        <v>38</v>
      </c>
      <c r="K1930" s="0" t="n">
        <v>47</v>
      </c>
      <c r="L1930" s="0" t="n">
        <v>17</v>
      </c>
      <c r="M1930" s="0" t="n">
        <v>2</v>
      </c>
      <c r="N1930" s="11" t="n">
        <v>0.1</v>
      </c>
      <c r="O1930" s="12" t="n">
        <v>550.14</v>
      </c>
      <c r="P1930" s="12" t="n">
        <v>1078.7</v>
      </c>
      <c r="Q1930" s="12" t="n">
        <f aca="false">M1930*P1930*(1-N1930)</f>
        <v>1941.66</v>
      </c>
      <c r="R1930" s="12" t="n">
        <f aca="false">M1930*O1930</f>
        <v>1100.28</v>
      </c>
      <c r="S1930" s="12" t="n">
        <f aca="false">Q1930-R1930</f>
        <v>841.38</v>
      </c>
      <c r="T1930" s="11" t="n">
        <f aca="false">IFERROR(S1930/Q1930,0)</f>
        <v>0.433330243193968</v>
      </c>
      <c r="U1930" s="13" t="n">
        <f aca="false">F1930-E1930</f>
        <v>17</v>
      </c>
      <c r="V1930" s="13" t="n">
        <f aca="false">G1930-F1930</f>
        <v>10</v>
      </c>
      <c r="W1930" s="13" t="n">
        <f aca="false">G1930-E1930</f>
        <v>27</v>
      </c>
      <c r="X1930" s="10" t="n">
        <f aca="false">YEAR(E1930)</f>
        <v>2019</v>
      </c>
      <c r="Y1930" s="0" t="str">
        <f aca="false">TEXT(E1930,"yyyy-mm")</f>
        <v>2019-01</v>
      </c>
      <c r="Z1930" s="0" t="str">
        <f aca="false">"Q"&amp;ROUNDUP(MONTH(E1930)/3,0)&amp;"-"&amp;YEAR(E1930)</f>
        <v>Q1-2019</v>
      </c>
    </row>
    <row r="1931" customFormat="false" ht="14.25" hidden="false" customHeight="false" outlineLevel="0" collapsed="false">
      <c r="A1931" s="0" t="s">
        <v>1973</v>
      </c>
      <c r="B1931" s="0" t="s">
        <v>38</v>
      </c>
      <c r="C1931" s="0" t="s">
        <v>79</v>
      </c>
      <c r="D1931" s="9" t="n">
        <v>43400</v>
      </c>
      <c r="E1931" s="9" t="n">
        <v>43474</v>
      </c>
      <c r="F1931" s="9" t="n">
        <v>43482</v>
      </c>
      <c r="G1931" s="9" t="n">
        <v>43483</v>
      </c>
      <c r="H1931" s="10" t="s">
        <v>36</v>
      </c>
      <c r="I1931" s="0" t="n">
        <v>18</v>
      </c>
      <c r="J1931" s="0" t="n">
        <v>26</v>
      </c>
      <c r="K1931" s="0" t="n">
        <v>86</v>
      </c>
      <c r="L1931" s="0" t="n">
        <v>9</v>
      </c>
      <c r="M1931" s="0" t="n">
        <v>3</v>
      </c>
      <c r="N1931" s="11" t="n">
        <v>0.2</v>
      </c>
      <c r="O1931" s="12" t="n">
        <v>4280.9</v>
      </c>
      <c r="P1931" s="12" t="n">
        <v>6204.2</v>
      </c>
      <c r="Q1931" s="12" t="n">
        <f aca="false">M1931*P1931*(1-N1931)</f>
        <v>14890.08</v>
      </c>
      <c r="R1931" s="12" t="n">
        <f aca="false">M1931*O1931</f>
        <v>12842.7</v>
      </c>
      <c r="S1931" s="12" t="n">
        <f aca="false">Q1931-R1931</f>
        <v>2047.38</v>
      </c>
      <c r="T1931" s="11" t="n">
        <f aca="false">IFERROR(S1931/Q1931,0)</f>
        <v>0.137499597047162</v>
      </c>
      <c r="U1931" s="13" t="n">
        <f aca="false">F1931-E1931</f>
        <v>8</v>
      </c>
      <c r="V1931" s="13" t="n">
        <f aca="false">G1931-F1931</f>
        <v>1</v>
      </c>
      <c r="W1931" s="13" t="n">
        <f aca="false">G1931-E1931</f>
        <v>9</v>
      </c>
      <c r="X1931" s="10" t="n">
        <f aca="false">YEAR(E1931)</f>
        <v>2019</v>
      </c>
      <c r="Y1931" s="0" t="str">
        <f aca="false">TEXT(E1931,"yyyy-mm")</f>
        <v>2019-01</v>
      </c>
      <c r="Z1931" s="0" t="str">
        <f aca="false">"Q"&amp;ROUNDUP(MONTH(E1931)/3,0)&amp;"-"&amp;YEAR(E1931)</f>
        <v>Q1-2019</v>
      </c>
    </row>
    <row r="1932" customFormat="false" ht="14.25" hidden="false" customHeight="false" outlineLevel="0" collapsed="false">
      <c r="A1932" s="0" t="s">
        <v>1974</v>
      </c>
      <c r="B1932" s="0" t="s">
        <v>38</v>
      </c>
      <c r="C1932" s="0" t="s">
        <v>48</v>
      </c>
      <c r="D1932" s="9" t="n">
        <v>43300</v>
      </c>
      <c r="E1932" s="9" t="n">
        <v>43474</v>
      </c>
      <c r="F1932" s="9" t="n">
        <v>43502</v>
      </c>
      <c r="G1932" s="9" t="n">
        <v>43509</v>
      </c>
      <c r="H1932" s="10" t="s">
        <v>36</v>
      </c>
      <c r="I1932" s="0" t="n">
        <v>17</v>
      </c>
      <c r="J1932" s="0" t="n">
        <v>43</v>
      </c>
      <c r="K1932" s="0" t="n">
        <v>33</v>
      </c>
      <c r="L1932" s="0" t="n">
        <v>5</v>
      </c>
      <c r="M1932" s="0" t="n">
        <v>6</v>
      </c>
      <c r="N1932" s="11" t="n">
        <v>0.05</v>
      </c>
      <c r="O1932" s="12" t="n">
        <v>4186.76</v>
      </c>
      <c r="P1932" s="12" t="n">
        <v>5299.7</v>
      </c>
      <c r="Q1932" s="12" t="n">
        <f aca="false">M1932*P1932*(1-N1932)</f>
        <v>30208.29</v>
      </c>
      <c r="R1932" s="12" t="n">
        <f aca="false">M1932*O1932</f>
        <v>25120.56</v>
      </c>
      <c r="S1932" s="12" t="n">
        <f aca="false">Q1932-R1932</f>
        <v>5087.73</v>
      </c>
      <c r="T1932" s="11" t="n">
        <f aca="false">IFERROR(S1932/Q1932,0)</f>
        <v>0.168421648494503</v>
      </c>
      <c r="U1932" s="13" t="n">
        <f aca="false">F1932-E1932</f>
        <v>28</v>
      </c>
      <c r="V1932" s="13" t="n">
        <f aca="false">G1932-F1932</f>
        <v>7</v>
      </c>
      <c r="W1932" s="13" t="n">
        <f aca="false">G1932-E1932</f>
        <v>35</v>
      </c>
      <c r="X1932" s="10" t="n">
        <f aca="false">YEAR(E1932)</f>
        <v>2019</v>
      </c>
      <c r="Y1932" s="0" t="str">
        <f aca="false">TEXT(E1932,"yyyy-mm")</f>
        <v>2019-01</v>
      </c>
      <c r="Z1932" s="0" t="str">
        <f aca="false">"Q"&amp;ROUNDUP(MONTH(E1932)/3,0)&amp;"-"&amp;YEAR(E1932)</f>
        <v>Q1-2019</v>
      </c>
    </row>
    <row r="1933" customFormat="false" ht="14.25" hidden="false" customHeight="false" outlineLevel="0" collapsed="false">
      <c r="A1933" s="0" t="s">
        <v>1975</v>
      </c>
      <c r="B1933" s="0" t="s">
        <v>41</v>
      </c>
      <c r="C1933" s="0" t="s">
        <v>39</v>
      </c>
      <c r="D1933" s="9" t="n">
        <v>43400</v>
      </c>
      <c r="E1933" s="9" t="n">
        <v>43474</v>
      </c>
      <c r="F1933" s="9" t="n">
        <v>43490</v>
      </c>
      <c r="G1933" s="9" t="n">
        <v>43497</v>
      </c>
      <c r="H1933" s="10" t="s">
        <v>36</v>
      </c>
      <c r="I1933" s="0" t="n">
        <v>24</v>
      </c>
      <c r="J1933" s="0" t="n">
        <v>47</v>
      </c>
      <c r="K1933" s="0" t="n">
        <v>159</v>
      </c>
      <c r="L1933" s="0" t="n">
        <v>39</v>
      </c>
      <c r="M1933" s="0" t="n">
        <v>5</v>
      </c>
      <c r="N1933" s="11" t="n">
        <v>0.075</v>
      </c>
      <c r="O1933" s="12" t="n">
        <v>142.71</v>
      </c>
      <c r="P1933" s="12" t="n">
        <v>201</v>
      </c>
      <c r="Q1933" s="12" t="n">
        <f aca="false">M1933*P1933*(1-N1933)</f>
        <v>929.625</v>
      </c>
      <c r="R1933" s="12" t="n">
        <f aca="false">M1933*O1933</f>
        <v>713.55</v>
      </c>
      <c r="S1933" s="12" t="n">
        <f aca="false">Q1933-R1933</f>
        <v>216.075</v>
      </c>
      <c r="T1933" s="11" t="n">
        <f aca="false">IFERROR(S1933/Q1933,0)</f>
        <v>0.232432432432432</v>
      </c>
      <c r="U1933" s="13" t="n">
        <f aca="false">F1933-E1933</f>
        <v>16</v>
      </c>
      <c r="V1933" s="13" t="n">
        <f aca="false">G1933-F1933</f>
        <v>7</v>
      </c>
      <c r="W1933" s="13" t="n">
        <f aca="false">G1933-E1933</f>
        <v>23</v>
      </c>
      <c r="X1933" s="10" t="n">
        <f aca="false">YEAR(E1933)</f>
        <v>2019</v>
      </c>
      <c r="Y1933" s="0" t="str">
        <f aca="false">TEXT(E1933,"yyyy-mm")</f>
        <v>2019-01</v>
      </c>
      <c r="Z1933" s="0" t="str">
        <f aca="false">"Q"&amp;ROUNDUP(MONTH(E1933)/3,0)&amp;"-"&amp;YEAR(E1933)</f>
        <v>Q1-2019</v>
      </c>
    </row>
    <row r="1934" customFormat="false" ht="14.25" hidden="false" customHeight="false" outlineLevel="0" collapsed="false">
      <c r="A1934" s="0" t="s">
        <v>1976</v>
      </c>
      <c r="B1934" s="0" t="s">
        <v>34</v>
      </c>
      <c r="C1934" s="0" t="s">
        <v>39</v>
      </c>
      <c r="D1934" s="9" t="n">
        <v>43400</v>
      </c>
      <c r="E1934" s="9" t="n">
        <v>43474</v>
      </c>
      <c r="F1934" s="9" t="n">
        <v>43494</v>
      </c>
      <c r="G1934" s="9" t="n">
        <v>43504</v>
      </c>
      <c r="H1934" s="10" t="s">
        <v>36</v>
      </c>
      <c r="I1934" s="0" t="n">
        <v>2</v>
      </c>
      <c r="J1934" s="0" t="n">
        <v>34</v>
      </c>
      <c r="K1934" s="0" t="n">
        <v>133</v>
      </c>
      <c r="L1934" s="0" t="n">
        <v>3</v>
      </c>
      <c r="M1934" s="0" t="n">
        <v>6</v>
      </c>
      <c r="N1934" s="11" t="n">
        <v>0.075</v>
      </c>
      <c r="O1934" s="12" t="n">
        <v>2377.83</v>
      </c>
      <c r="P1934" s="12" t="n">
        <v>3396.9</v>
      </c>
      <c r="Q1934" s="12" t="n">
        <f aca="false">M1934*P1934*(1-N1934)</f>
        <v>18852.795</v>
      </c>
      <c r="R1934" s="12" t="n">
        <f aca="false">M1934*O1934</f>
        <v>14266.98</v>
      </c>
      <c r="S1934" s="12" t="n">
        <f aca="false">Q1934-R1934</f>
        <v>4585.815</v>
      </c>
      <c r="T1934" s="11" t="n">
        <f aca="false">IFERROR(S1934/Q1934,0)</f>
        <v>0.243243243243243</v>
      </c>
      <c r="U1934" s="13" t="n">
        <f aca="false">F1934-E1934</f>
        <v>20</v>
      </c>
      <c r="V1934" s="13" t="n">
        <f aca="false">G1934-F1934</f>
        <v>10</v>
      </c>
      <c r="W1934" s="13" t="n">
        <f aca="false">G1934-E1934</f>
        <v>30</v>
      </c>
      <c r="X1934" s="10" t="n">
        <f aca="false">YEAR(E1934)</f>
        <v>2019</v>
      </c>
      <c r="Y1934" s="0" t="str">
        <f aca="false">TEXT(E1934,"yyyy-mm")</f>
        <v>2019-01</v>
      </c>
      <c r="Z1934" s="0" t="str">
        <f aca="false">"Q"&amp;ROUNDUP(MONTH(E1934)/3,0)&amp;"-"&amp;YEAR(E1934)</f>
        <v>Q1-2019</v>
      </c>
    </row>
    <row r="1935" customFormat="false" ht="14.25" hidden="false" customHeight="false" outlineLevel="0" collapsed="false">
      <c r="A1935" s="0" t="s">
        <v>1977</v>
      </c>
      <c r="B1935" s="0" t="s">
        <v>34</v>
      </c>
      <c r="C1935" s="0" t="s">
        <v>35</v>
      </c>
      <c r="D1935" s="9" t="n">
        <v>43400</v>
      </c>
      <c r="E1935" s="9" t="n">
        <v>43474</v>
      </c>
      <c r="F1935" s="9" t="n">
        <v>43496</v>
      </c>
      <c r="G1935" s="9" t="n">
        <v>43504</v>
      </c>
      <c r="H1935" s="10" t="s">
        <v>36</v>
      </c>
      <c r="I1935" s="0" t="n">
        <v>10</v>
      </c>
      <c r="J1935" s="0" t="n">
        <v>48</v>
      </c>
      <c r="K1935" s="0" t="n">
        <v>232</v>
      </c>
      <c r="L1935" s="0" t="n">
        <v>16</v>
      </c>
      <c r="M1935" s="0" t="n">
        <v>6</v>
      </c>
      <c r="N1935" s="11" t="n">
        <v>0.1</v>
      </c>
      <c r="O1935" s="12" t="n">
        <v>681.79</v>
      </c>
      <c r="P1935" s="12" t="n">
        <v>1065.3</v>
      </c>
      <c r="Q1935" s="12" t="n">
        <f aca="false">M1935*P1935*(1-N1935)</f>
        <v>5752.62</v>
      </c>
      <c r="R1935" s="12" t="n">
        <f aca="false">M1935*O1935</f>
        <v>4090.74</v>
      </c>
      <c r="S1935" s="12" t="n">
        <f aca="false">Q1935-R1935</f>
        <v>1661.88</v>
      </c>
      <c r="T1935" s="11" t="n">
        <f aca="false">IFERROR(S1935/Q1935,0)</f>
        <v>0.288890974894918</v>
      </c>
      <c r="U1935" s="13" t="n">
        <f aca="false">F1935-E1935</f>
        <v>22</v>
      </c>
      <c r="V1935" s="13" t="n">
        <f aca="false">G1935-F1935</f>
        <v>8</v>
      </c>
      <c r="W1935" s="13" t="n">
        <f aca="false">G1935-E1935</f>
        <v>30</v>
      </c>
      <c r="X1935" s="10" t="n">
        <f aca="false">YEAR(E1935)</f>
        <v>2019</v>
      </c>
      <c r="Y1935" s="0" t="str">
        <f aca="false">TEXT(E1935,"yyyy-mm")</f>
        <v>2019-01</v>
      </c>
      <c r="Z1935" s="0" t="str">
        <f aca="false">"Q"&amp;ROUNDUP(MONTH(E1935)/3,0)&amp;"-"&amp;YEAR(E1935)</f>
        <v>Q1-2019</v>
      </c>
    </row>
    <row r="1936" customFormat="false" ht="14.25" hidden="false" customHeight="false" outlineLevel="0" collapsed="false">
      <c r="A1936" s="0" t="s">
        <v>1978</v>
      </c>
      <c r="B1936" s="0" t="s">
        <v>41</v>
      </c>
      <c r="C1936" s="0" t="s">
        <v>46</v>
      </c>
      <c r="D1936" s="9" t="n">
        <v>43400</v>
      </c>
      <c r="E1936" s="9" t="n">
        <v>43474</v>
      </c>
      <c r="F1936" s="9" t="n">
        <v>43499</v>
      </c>
      <c r="G1936" s="9" t="n">
        <v>43506</v>
      </c>
      <c r="H1936" s="10" t="s">
        <v>36</v>
      </c>
      <c r="I1936" s="0" t="n">
        <v>21</v>
      </c>
      <c r="J1936" s="0" t="n">
        <v>10</v>
      </c>
      <c r="K1936" s="0" t="n">
        <v>310</v>
      </c>
      <c r="L1936" s="0" t="n">
        <v>3</v>
      </c>
      <c r="M1936" s="0" t="n">
        <v>5</v>
      </c>
      <c r="N1936" s="11" t="n">
        <v>0.075</v>
      </c>
      <c r="O1936" s="12" t="n">
        <v>3257.94</v>
      </c>
      <c r="P1936" s="12" t="n">
        <v>3973.1</v>
      </c>
      <c r="Q1936" s="12" t="n">
        <f aca="false">M1936*P1936*(1-N1936)</f>
        <v>18375.5875</v>
      </c>
      <c r="R1936" s="12" t="n">
        <f aca="false">M1936*O1936</f>
        <v>16289.7</v>
      </c>
      <c r="S1936" s="12" t="n">
        <f aca="false">Q1936-R1936</f>
        <v>2085.8875</v>
      </c>
      <c r="T1936" s="11" t="n">
        <f aca="false">IFERROR(S1936/Q1936,0)</f>
        <v>0.113514057713801</v>
      </c>
      <c r="U1936" s="13" t="n">
        <f aca="false">F1936-E1936</f>
        <v>25</v>
      </c>
      <c r="V1936" s="13" t="n">
        <f aca="false">G1936-F1936</f>
        <v>7</v>
      </c>
      <c r="W1936" s="13" t="n">
        <f aca="false">G1936-E1936</f>
        <v>32</v>
      </c>
      <c r="X1936" s="10" t="n">
        <f aca="false">YEAR(E1936)</f>
        <v>2019</v>
      </c>
      <c r="Y1936" s="0" t="str">
        <f aca="false">TEXT(E1936,"yyyy-mm")</f>
        <v>2019-01</v>
      </c>
      <c r="Z1936" s="0" t="str">
        <f aca="false">"Q"&amp;ROUNDUP(MONTH(E1936)/3,0)&amp;"-"&amp;YEAR(E1936)</f>
        <v>Q1-2019</v>
      </c>
    </row>
    <row r="1937" customFormat="false" ht="14.25" hidden="false" customHeight="false" outlineLevel="0" collapsed="false">
      <c r="A1937" s="0" t="s">
        <v>1979</v>
      </c>
      <c r="B1937" s="0" t="s">
        <v>34</v>
      </c>
      <c r="C1937" s="0" t="s">
        <v>35</v>
      </c>
      <c r="D1937" s="9" t="n">
        <v>43400</v>
      </c>
      <c r="E1937" s="9" t="n">
        <v>43474</v>
      </c>
      <c r="F1937" s="9" t="n">
        <v>43500</v>
      </c>
      <c r="G1937" s="9" t="n">
        <v>43508</v>
      </c>
      <c r="H1937" s="10" t="s">
        <v>36</v>
      </c>
      <c r="I1937" s="0" t="n">
        <v>1</v>
      </c>
      <c r="J1937" s="0" t="n">
        <v>14</v>
      </c>
      <c r="K1937" s="0" t="n">
        <v>211</v>
      </c>
      <c r="L1937" s="0" t="n">
        <v>46</v>
      </c>
      <c r="M1937" s="0" t="n">
        <v>8</v>
      </c>
      <c r="N1937" s="11" t="n">
        <v>0.05</v>
      </c>
      <c r="O1937" s="12" t="n">
        <v>1170.09</v>
      </c>
      <c r="P1937" s="12" t="n">
        <v>1983.2</v>
      </c>
      <c r="Q1937" s="12" t="n">
        <f aca="false">M1937*P1937*(1-N1937)</f>
        <v>15072.32</v>
      </c>
      <c r="R1937" s="12" t="n">
        <f aca="false">M1937*O1937</f>
        <v>9360.72</v>
      </c>
      <c r="S1937" s="12" t="n">
        <f aca="false">Q1937-R1937</f>
        <v>5711.6</v>
      </c>
      <c r="T1937" s="11" t="n">
        <f aca="false">IFERROR(S1937/Q1937,0)</f>
        <v>0.378946306872466</v>
      </c>
      <c r="U1937" s="13" t="n">
        <f aca="false">F1937-E1937</f>
        <v>26</v>
      </c>
      <c r="V1937" s="13" t="n">
        <f aca="false">G1937-F1937</f>
        <v>8</v>
      </c>
      <c r="W1937" s="13" t="n">
        <f aca="false">G1937-E1937</f>
        <v>34</v>
      </c>
      <c r="X1937" s="10" t="n">
        <f aca="false">YEAR(E1937)</f>
        <v>2019</v>
      </c>
      <c r="Y1937" s="0" t="str">
        <f aca="false">TEXT(E1937,"yyyy-mm")</f>
        <v>2019-01</v>
      </c>
      <c r="Z1937" s="0" t="str">
        <f aca="false">"Q"&amp;ROUNDUP(MONTH(E1937)/3,0)&amp;"-"&amp;YEAR(E1937)</f>
        <v>Q1-2019</v>
      </c>
    </row>
    <row r="1938" customFormat="false" ht="14.25" hidden="false" customHeight="false" outlineLevel="0" collapsed="false">
      <c r="A1938" s="0" t="s">
        <v>1980</v>
      </c>
      <c r="B1938" s="0" t="s">
        <v>43</v>
      </c>
      <c r="C1938" s="0" t="s">
        <v>58</v>
      </c>
      <c r="D1938" s="9" t="n">
        <v>43400</v>
      </c>
      <c r="E1938" s="9" t="n">
        <v>43474</v>
      </c>
      <c r="F1938" s="9" t="n">
        <v>43489</v>
      </c>
      <c r="G1938" s="9" t="n">
        <v>43499</v>
      </c>
      <c r="H1938" s="10" t="s">
        <v>36</v>
      </c>
      <c r="I1938" s="0" t="n">
        <v>27</v>
      </c>
      <c r="J1938" s="0" t="n">
        <v>43</v>
      </c>
      <c r="K1938" s="0" t="n">
        <v>356</v>
      </c>
      <c r="L1938" s="0" t="n">
        <v>40</v>
      </c>
      <c r="M1938" s="0" t="n">
        <v>2</v>
      </c>
      <c r="N1938" s="11" t="n">
        <v>0.4</v>
      </c>
      <c r="O1938" s="12" t="n">
        <v>1466.5</v>
      </c>
      <c r="P1938" s="12" t="n">
        <v>1929.6</v>
      </c>
      <c r="Q1938" s="12" t="n">
        <f aca="false">M1938*P1938*(1-N1938)</f>
        <v>2315.52</v>
      </c>
      <c r="R1938" s="12" t="n">
        <f aca="false">M1938*O1938</f>
        <v>2933</v>
      </c>
      <c r="S1938" s="12" t="n">
        <f aca="false">Q1938-R1938</f>
        <v>-617.48</v>
      </c>
      <c r="T1938" s="11" t="n">
        <f aca="false">IFERROR(S1938/Q1938,0)</f>
        <v>-0.266670121614152</v>
      </c>
      <c r="U1938" s="13" t="n">
        <f aca="false">F1938-E1938</f>
        <v>15</v>
      </c>
      <c r="V1938" s="13" t="n">
        <f aca="false">G1938-F1938</f>
        <v>10</v>
      </c>
      <c r="W1938" s="13" t="n">
        <f aca="false">G1938-E1938</f>
        <v>25</v>
      </c>
      <c r="X1938" s="10" t="n">
        <f aca="false">YEAR(E1938)</f>
        <v>2019</v>
      </c>
      <c r="Y1938" s="0" t="str">
        <f aca="false">TEXT(E1938,"yyyy-mm")</f>
        <v>2019-01</v>
      </c>
      <c r="Z1938" s="0" t="str">
        <f aca="false">"Q"&amp;ROUNDUP(MONTH(E1938)/3,0)&amp;"-"&amp;YEAR(E1938)</f>
        <v>Q1-2019</v>
      </c>
    </row>
    <row r="1939" customFormat="false" ht="14.25" hidden="false" customHeight="false" outlineLevel="0" collapsed="false">
      <c r="A1939" s="0" t="s">
        <v>1981</v>
      </c>
      <c r="B1939" s="0" t="s">
        <v>38</v>
      </c>
      <c r="C1939" s="0" t="s">
        <v>58</v>
      </c>
      <c r="D1939" s="9" t="n">
        <v>43400</v>
      </c>
      <c r="E1939" s="9" t="n">
        <v>43474</v>
      </c>
      <c r="F1939" s="9" t="n">
        <v>43488</v>
      </c>
      <c r="G1939" s="9" t="n">
        <v>43493</v>
      </c>
      <c r="H1939" s="10" t="s">
        <v>36</v>
      </c>
      <c r="I1939" s="0" t="n">
        <v>15</v>
      </c>
      <c r="J1939" s="0" t="n">
        <v>49</v>
      </c>
      <c r="K1939" s="0" t="n">
        <v>359</v>
      </c>
      <c r="L1939" s="0" t="n">
        <v>30</v>
      </c>
      <c r="M1939" s="0" t="n">
        <v>3</v>
      </c>
      <c r="N1939" s="11" t="n">
        <v>0.15</v>
      </c>
      <c r="O1939" s="12" t="n">
        <v>481.19</v>
      </c>
      <c r="P1939" s="12" t="n">
        <v>891.1</v>
      </c>
      <c r="Q1939" s="12" t="n">
        <f aca="false">M1939*P1939*(1-N1939)</f>
        <v>2272.305</v>
      </c>
      <c r="R1939" s="12" t="n">
        <f aca="false">M1939*O1939</f>
        <v>1443.57</v>
      </c>
      <c r="S1939" s="12" t="n">
        <f aca="false">Q1939-R1939</f>
        <v>828.735</v>
      </c>
      <c r="T1939" s="11" t="n">
        <f aca="false">IFERROR(S1939/Q1939,0)</f>
        <v>0.364711163334148</v>
      </c>
      <c r="U1939" s="13" t="n">
        <f aca="false">F1939-E1939</f>
        <v>14</v>
      </c>
      <c r="V1939" s="13" t="n">
        <f aca="false">G1939-F1939</f>
        <v>5</v>
      </c>
      <c r="W1939" s="13" t="n">
        <f aca="false">G1939-E1939</f>
        <v>19</v>
      </c>
      <c r="X1939" s="10" t="n">
        <f aca="false">YEAR(E1939)</f>
        <v>2019</v>
      </c>
      <c r="Y1939" s="0" t="str">
        <f aca="false">TEXT(E1939,"yyyy-mm")</f>
        <v>2019-01</v>
      </c>
      <c r="Z1939" s="0" t="str">
        <f aca="false">"Q"&amp;ROUNDUP(MONTH(E1939)/3,0)&amp;"-"&amp;YEAR(E1939)</f>
        <v>Q1-2019</v>
      </c>
    </row>
    <row r="1940" customFormat="false" ht="14.25" hidden="false" customHeight="false" outlineLevel="0" collapsed="false">
      <c r="A1940" s="0" t="s">
        <v>1982</v>
      </c>
      <c r="B1940" s="0" t="s">
        <v>41</v>
      </c>
      <c r="C1940" s="0" t="s">
        <v>35</v>
      </c>
      <c r="D1940" s="9" t="n">
        <v>43300</v>
      </c>
      <c r="E1940" s="9" t="n">
        <v>43475</v>
      </c>
      <c r="F1940" s="9" t="n">
        <v>43496</v>
      </c>
      <c r="G1940" s="9" t="n">
        <v>43503</v>
      </c>
      <c r="H1940" s="10" t="s">
        <v>36</v>
      </c>
      <c r="I1940" s="0" t="n">
        <v>24</v>
      </c>
      <c r="J1940" s="0" t="n">
        <v>38</v>
      </c>
      <c r="K1940" s="0" t="n">
        <v>205</v>
      </c>
      <c r="L1940" s="0" t="n">
        <v>23</v>
      </c>
      <c r="M1940" s="0" t="n">
        <v>7</v>
      </c>
      <c r="N1940" s="11" t="n">
        <v>0.2</v>
      </c>
      <c r="O1940" s="12" t="n">
        <v>2239.94</v>
      </c>
      <c r="P1940" s="12" t="n">
        <v>3999.9</v>
      </c>
      <c r="Q1940" s="12" t="n">
        <f aca="false">M1940*P1940*(1-N1940)</f>
        <v>22399.44</v>
      </c>
      <c r="R1940" s="12" t="n">
        <f aca="false">M1940*O1940</f>
        <v>15679.58</v>
      </c>
      <c r="S1940" s="12" t="n">
        <f aca="false">Q1940-R1940</f>
        <v>6719.86</v>
      </c>
      <c r="T1940" s="11" t="n">
        <f aca="false">IFERROR(S1940/Q1940,0)</f>
        <v>0.300001250031251</v>
      </c>
      <c r="U1940" s="13" t="n">
        <f aca="false">F1940-E1940</f>
        <v>21</v>
      </c>
      <c r="V1940" s="13" t="n">
        <f aca="false">G1940-F1940</f>
        <v>7</v>
      </c>
      <c r="W1940" s="13" t="n">
        <f aca="false">G1940-E1940</f>
        <v>28</v>
      </c>
      <c r="X1940" s="10" t="n">
        <f aca="false">YEAR(E1940)</f>
        <v>2019</v>
      </c>
      <c r="Y1940" s="0" t="str">
        <f aca="false">TEXT(E1940,"yyyy-mm")</f>
        <v>2019-01</v>
      </c>
      <c r="Z1940" s="0" t="str">
        <f aca="false">"Q"&amp;ROUNDUP(MONTH(E1940)/3,0)&amp;"-"&amp;YEAR(E1940)</f>
        <v>Q1-2019</v>
      </c>
    </row>
    <row r="1941" customFormat="false" ht="14.25" hidden="false" customHeight="false" outlineLevel="0" collapsed="false">
      <c r="A1941" s="0" t="s">
        <v>1983</v>
      </c>
      <c r="B1941" s="0" t="s">
        <v>34</v>
      </c>
      <c r="C1941" s="0" t="s">
        <v>39</v>
      </c>
      <c r="D1941" s="9" t="n">
        <v>43400</v>
      </c>
      <c r="E1941" s="9" t="n">
        <v>43475</v>
      </c>
      <c r="F1941" s="9" t="n">
        <v>43501</v>
      </c>
      <c r="G1941" s="9" t="n">
        <v>43505</v>
      </c>
      <c r="H1941" s="10" t="s">
        <v>36</v>
      </c>
      <c r="I1941" s="0" t="n">
        <v>1</v>
      </c>
      <c r="J1941" s="0" t="n">
        <v>4</v>
      </c>
      <c r="K1941" s="0" t="n">
        <v>162</v>
      </c>
      <c r="L1941" s="0" t="n">
        <v>1</v>
      </c>
      <c r="M1941" s="0" t="n">
        <v>4</v>
      </c>
      <c r="N1941" s="11" t="n">
        <v>0.3</v>
      </c>
      <c r="O1941" s="12" t="n">
        <v>1519.56</v>
      </c>
      <c r="P1941" s="12" t="n">
        <v>1809</v>
      </c>
      <c r="Q1941" s="12" t="n">
        <f aca="false">M1941*P1941*(1-N1941)</f>
        <v>5065.2</v>
      </c>
      <c r="R1941" s="12" t="n">
        <f aca="false">M1941*O1941</f>
        <v>6078.24</v>
      </c>
      <c r="S1941" s="12" t="n">
        <f aca="false">Q1941-R1941</f>
        <v>-1013.04</v>
      </c>
      <c r="T1941" s="11" t="n">
        <f aca="false">IFERROR(S1941/Q1941,0)</f>
        <v>-0.2</v>
      </c>
      <c r="U1941" s="13" t="n">
        <f aca="false">F1941-E1941</f>
        <v>26</v>
      </c>
      <c r="V1941" s="13" t="n">
        <f aca="false">G1941-F1941</f>
        <v>4</v>
      </c>
      <c r="W1941" s="13" t="n">
        <f aca="false">G1941-E1941</f>
        <v>30</v>
      </c>
      <c r="X1941" s="10" t="n">
        <f aca="false">YEAR(E1941)</f>
        <v>2019</v>
      </c>
      <c r="Y1941" s="0" t="str">
        <f aca="false">TEXT(E1941,"yyyy-mm")</f>
        <v>2019-01</v>
      </c>
      <c r="Z1941" s="0" t="str">
        <f aca="false">"Q"&amp;ROUNDUP(MONTH(E1941)/3,0)&amp;"-"&amp;YEAR(E1941)</f>
        <v>Q1-2019</v>
      </c>
    </row>
    <row r="1942" customFormat="false" ht="14.25" hidden="false" customHeight="false" outlineLevel="0" collapsed="false">
      <c r="A1942" s="0" t="s">
        <v>1984</v>
      </c>
      <c r="B1942" s="0" t="s">
        <v>38</v>
      </c>
      <c r="C1942" s="0" t="s">
        <v>35</v>
      </c>
      <c r="D1942" s="9" t="n">
        <v>43300</v>
      </c>
      <c r="E1942" s="9" t="n">
        <v>43475</v>
      </c>
      <c r="F1942" s="9" t="n">
        <v>43492</v>
      </c>
      <c r="G1942" s="9" t="n">
        <v>43498</v>
      </c>
      <c r="H1942" s="10" t="s">
        <v>36</v>
      </c>
      <c r="I1942" s="0" t="n">
        <v>13</v>
      </c>
      <c r="J1942" s="0" t="n">
        <v>17</v>
      </c>
      <c r="K1942" s="0" t="n">
        <v>221</v>
      </c>
      <c r="L1942" s="0" t="n">
        <v>6</v>
      </c>
      <c r="M1942" s="0" t="n">
        <v>5</v>
      </c>
      <c r="N1942" s="11" t="n">
        <v>0.075</v>
      </c>
      <c r="O1942" s="12" t="n">
        <v>2744.32</v>
      </c>
      <c r="P1942" s="12" t="n">
        <v>3430.4</v>
      </c>
      <c r="Q1942" s="12" t="n">
        <f aca="false">M1942*P1942*(1-N1942)</f>
        <v>15865.6</v>
      </c>
      <c r="R1942" s="12" t="n">
        <f aca="false">M1942*O1942</f>
        <v>13721.6</v>
      </c>
      <c r="S1942" s="12" t="n">
        <f aca="false">Q1942-R1942</f>
        <v>2144</v>
      </c>
      <c r="T1942" s="11" t="n">
        <f aca="false">IFERROR(S1942/Q1942,0)</f>
        <v>0.135135135135135</v>
      </c>
      <c r="U1942" s="13" t="n">
        <f aca="false">F1942-E1942</f>
        <v>17</v>
      </c>
      <c r="V1942" s="13" t="n">
        <f aca="false">G1942-F1942</f>
        <v>6</v>
      </c>
      <c r="W1942" s="13" t="n">
        <f aca="false">G1942-E1942</f>
        <v>23</v>
      </c>
      <c r="X1942" s="10" t="n">
        <f aca="false">YEAR(E1942)</f>
        <v>2019</v>
      </c>
      <c r="Y1942" s="0" t="str">
        <f aca="false">TEXT(E1942,"yyyy-mm")</f>
        <v>2019-01</v>
      </c>
      <c r="Z1942" s="0" t="str">
        <f aca="false">"Q"&amp;ROUNDUP(MONTH(E1942)/3,0)&amp;"-"&amp;YEAR(E1942)</f>
        <v>Q1-2019</v>
      </c>
    </row>
    <row r="1943" customFormat="false" ht="14.25" hidden="false" customHeight="false" outlineLevel="0" collapsed="false">
      <c r="A1943" s="0" t="s">
        <v>1985</v>
      </c>
      <c r="B1943" s="0" t="s">
        <v>43</v>
      </c>
      <c r="C1943" s="0" t="s">
        <v>35</v>
      </c>
      <c r="D1943" s="9" t="n">
        <v>43300</v>
      </c>
      <c r="E1943" s="9" t="n">
        <v>43475</v>
      </c>
      <c r="F1943" s="9" t="n">
        <v>43485</v>
      </c>
      <c r="G1943" s="9" t="n">
        <v>43487</v>
      </c>
      <c r="H1943" s="10" t="s">
        <v>36</v>
      </c>
      <c r="I1943" s="0" t="n">
        <v>28</v>
      </c>
      <c r="J1943" s="0" t="n">
        <v>12</v>
      </c>
      <c r="K1943" s="0" t="n">
        <v>229</v>
      </c>
      <c r="L1943" s="0" t="n">
        <v>43</v>
      </c>
      <c r="M1943" s="0" t="n">
        <v>5</v>
      </c>
      <c r="N1943" s="11" t="n">
        <v>0.05</v>
      </c>
      <c r="O1943" s="12" t="n">
        <v>1259.6</v>
      </c>
      <c r="P1943" s="12" t="n">
        <v>2519.2</v>
      </c>
      <c r="Q1943" s="12" t="n">
        <f aca="false">M1943*P1943*(1-N1943)</f>
        <v>11966.2</v>
      </c>
      <c r="R1943" s="12" t="n">
        <f aca="false">M1943*O1943</f>
        <v>6298</v>
      </c>
      <c r="S1943" s="12" t="n">
        <f aca="false">Q1943-R1943</f>
        <v>5668.2</v>
      </c>
      <c r="T1943" s="11" t="n">
        <f aca="false">IFERROR(S1943/Q1943,0)</f>
        <v>0.473684210526316</v>
      </c>
      <c r="U1943" s="13" t="n">
        <f aca="false">F1943-E1943</f>
        <v>10</v>
      </c>
      <c r="V1943" s="13" t="n">
        <f aca="false">G1943-F1943</f>
        <v>2</v>
      </c>
      <c r="W1943" s="13" t="n">
        <f aca="false">G1943-E1943</f>
        <v>12</v>
      </c>
      <c r="X1943" s="10" t="n">
        <f aca="false">YEAR(E1943)</f>
        <v>2019</v>
      </c>
      <c r="Y1943" s="0" t="str">
        <f aca="false">TEXT(E1943,"yyyy-mm")</f>
        <v>2019-01</v>
      </c>
      <c r="Z1943" s="0" t="str">
        <f aca="false">"Q"&amp;ROUNDUP(MONTH(E1943)/3,0)&amp;"-"&amp;YEAR(E1943)</f>
        <v>Q1-2019</v>
      </c>
    </row>
    <row r="1944" customFormat="false" ht="14.25" hidden="false" customHeight="false" outlineLevel="0" collapsed="false">
      <c r="A1944" s="0" t="s">
        <v>1986</v>
      </c>
      <c r="B1944" s="0" t="s">
        <v>41</v>
      </c>
      <c r="C1944" s="0" t="s">
        <v>79</v>
      </c>
      <c r="D1944" s="9" t="n">
        <v>43400</v>
      </c>
      <c r="E1944" s="9" t="n">
        <v>43475</v>
      </c>
      <c r="F1944" s="9" t="n">
        <v>43500</v>
      </c>
      <c r="G1944" s="9" t="n">
        <v>43504</v>
      </c>
      <c r="H1944" s="10" t="s">
        <v>36</v>
      </c>
      <c r="I1944" s="0" t="n">
        <v>24</v>
      </c>
      <c r="J1944" s="0" t="n">
        <v>2</v>
      </c>
      <c r="K1944" s="0" t="n">
        <v>83</v>
      </c>
      <c r="L1944" s="0" t="n">
        <v>33</v>
      </c>
      <c r="M1944" s="0" t="n">
        <v>1</v>
      </c>
      <c r="N1944" s="11" t="n">
        <v>0.075</v>
      </c>
      <c r="O1944" s="12" t="n">
        <v>536.2</v>
      </c>
      <c r="P1944" s="12" t="n">
        <v>1011.7</v>
      </c>
      <c r="Q1944" s="12" t="n">
        <f aca="false">M1944*P1944*(1-N1944)</f>
        <v>935.8225</v>
      </c>
      <c r="R1944" s="12" t="n">
        <f aca="false">M1944*O1944</f>
        <v>536.2</v>
      </c>
      <c r="S1944" s="12" t="n">
        <f aca="false">Q1944-R1944</f>
        <v>399.6225</v>
      </c>
      <c r="T1944" s="11" t="n">
        <f aca="false">IFERROR(S1944/Q1944,0)</f>
        <v>0.427028095605737</v>
      </c>
      <c r="U1944" s="13" t="n">
        <f aca="false">F1944-E1944</f>
        <v>25</v>
      </c>
      <c r="V1944" s="13" t="n">
        <f aca="false">G1944-F1944</f>
        <v>4</v>
      </c>
      <c r="W1944" s="13" t="n">
        <f aca="false">G1944-E1944</f>
        <v>29</v>
      </c>
      <c r="X1944" s="10" t="n">
        <f aca="false">YEAR(E1944)</f>
        <v>2019</v>
      </c>
      <c r="Y1944" s="0" t="str">
        <f aca="false">TEXT(E1944,"yyyy-mm")</f>
        <v>2019-01</v>
      </c>
      <c r="Z1944" s="0" t="str">
        <f aca="false">"Q"&amp;ROUNDUP(MONTH(E1944)/3,0)&amp;"-"&amp;YEAR(E1944)</f>
        <v>Q1-2019</v>
      </c>
    </row>
    <row r="1945" customFormat="false" ht="14.25" hidden="false" customHeight="false" outlineLevel="0" collapsed="false">
      <c r="A1945" s="0" t="s">
        <v>1987</v>
      </c>
      <c r="B1945" s="0" t="s">
        <v>34</v>
      </c>
      <c r="C1945" s="0" t="s">
        <v>46</v>
      </c>
      <c r="D1945" s="9" t="n">
        <v>43300</v>
      </c>
      <c r="E1945" s="9" t="n">
        <v>43475</v>
      </c>
      <c r="F1945" s="9" t="n">
        <v>43484</v>
      </c>
      <c r="G1945" s="9" t="n">
        <v>43485</v>
      </c>
      <c r="H1945" s="10" t="s">
        <v>36</v>
      </c>
      <c r="I1945" s="0" t="n">
        <v>1</v>
      </c>
      <c r="J1945" s="0" t="n">
        <v>5</v>
      </c>
      <c r="K1945" s="0" t="n">
        <v>313</v>
      </c>
      <c r="L1945" s="0" t="n">
        <v>22</v>
      </c>
      <c r="M1945" s="0" t="n">
        <v>7</v>
      </c>
      <c r="N1945" s="11" t="n">
        <v>0.05</v>
      </c>
      <c r="O1945" s="12" t="n">
        <v>135.07</v>
      </c>
      <c r="P1945" s="12" t="n">
        <v>214.4</v>
      </c>
      <c r="Q1945" s="12" t="n">
        <f aca="false">M1945*P1945*(1-N1945)</f>
        <v>1425.76</v>
      </c>
      <c r="R1945" s="12" t="n">
        <f aca="false">M1945*O1945</f>
        <v>945.49</v>
      </c>
      <c r="S1945" s="12" t="n">
        <f aca="false">Q1945-R1945</f>
        <v>480.27</v>
      </c>
      <c r="T1945" s="11" t="n">
        <f aca="false">IFERROR(S1945/Q1945,0)</f>
        <v>0.336851924587588</v>
      </c>
      <c r="U1945" s="13" t="n">
        <f aca="false">F1945-E1945</f>
        <v>9</v>
      </c>
      <c r="V1945" s="13" t="n">
        <f aca="false">G1945-F1945</f>
        <v>1</v>
      </c>
      <c r="W1945" s="13" t="n">
        <f aca="false">G1945-E1945</f>
        <v>10</v>
      </c>
      <c r="X1945" s="10" t="n">
        <f aca="false">YEAR(E1945)</f>
        <v>2019</v>
      </c>
      <c r="Y1945" s="0" t="str">
        <f aca="false">TEXT(E1945,"yyyy-mm")</f>
        <v>2019-01</v>
      </c>
      <c r="Z1945" s="0" t="str">
        <f aca="false">"Q"&amp;ROUNDUP(MONTH(E1945)/3,0)&amp;"-"&amp;YEAR(E1945)</f>
        <v>Q1-2019</v>
      </c>
    </row>
    <row r="1946" customFormat="false" ht="14.25" hidden="false" customHeight="false" outlineLevel="0" collapsed="false">
      <c r="A1946" s="0" t="s">
        <v>1988</v>
      </c>
      <c r="B1946" s="0" t="s">
        <v>38</v>
      </c>
      <c r="C1946" s="0" t="s">
        <v>39</v>
      </c>
      <c r="D1946" s="9" t="n">
        <v>43300</v>
      </c>
      <c r="E1946" s="9" t="n">
        <v>43475</v>
      </c>
      <c r="F1946" s="9" t="n">
        <v>43494</v>
      </c>
      <c r="G1946" s="9" t="n">
        <v>43500</v>
      </c>
      <c r="H1946" s="10" t="s">
        <v>36</v>
      </c>
      <c r="I1946" s="0" t="n">
        <v>17</v>
      </c>
      <c r="J1946" s="0" t="n">
        <v>38</v>
      </c>
      <c r="K1946" s="0" t="n">
        <v>138</v>
      </c>
      <c r="L1946" s="0" t="n">
        <v>31</v>
      </c>
      <c r="M1946" s="0" t="n">
        <v>1</v>
      </c>
      <c r="N1946" s="11" t="n">
        <v>0.2</v>
      </c>
      <c r="O1946" s="12" t="n">
        <v>1464.69</v>
      </c>
      <c r="P1946" s="12" t="n">
        <v>2324.9</v>
      </c>
      <c r="Q1946" s="12" t="n">
        <f aca="false">M1946*P1946*(1-N1946)</f>
        <v>1859.92</v>
      </c>
      <c r="R1946" s="12" t="n">
        <f aca="false">M1946*O1946</f>
        <v>1464.69</v>
      </c>
      <c r="S1946" s="12" t="n">
        <f aca="false">Q1946-R1946</f>
        <v>395.23</v>
      </c>
      <c r="T1946" s="11" t="n">
        <f aca="false">IFERROR(S1946/Q1946,0)</f>
        <v>0.212498387027399</v>
      </c>
      <c r="U1946" s="13" t="n">
        <f aca="false">F1946-E1946</f>
        <v>19</v>
      </c>
      <c r="V1946" s="13" t="n">
        <f aca="false">G1946-F1946</f>
        <v>6</v>
      </c>
      <c r="W1946" s="13" t="n">
        <f aca="false">G1946-E1946</f>
        <v>25</v>
      </c>
      <c r="X1946" s="10" t="n">
        <f aca="false">YEAR(E1946)</f>
        <v>2019</v>
      </c>
      <c r="Y1946" s="0" t="str">
        <f aca="false">TEXT(E1946,"yyyy-mm")</f>
        <v>2019-01</v>
      </c>
      <c r="Z1946" s="0" t="str">
        <f aca="false">"Q"&amp;ROUNDUP(MONTH(E1946)/3,0)&amp;"-"&amp;YEAR(E1946)</f>
        <v>Q1-2019</v>
      </c>
    </row>
    <row r="1947" customFormat="false" ht="14.25" hidden="false" customHeight="false" outlineLevel="0" collapsed="false">
      <c r="A1947" s="0" t="s">
        <v>1989</v>
      </c>
      <c r="B1947" s="0" t="s">
        <v>34</v>
      </c>
      <c r="C1947" s="0" t="s">
        <v>39</v>
      </c>
      <c r="D1947" s="9" t="n">
        <v>43400</v>
      </c>
      <c r="E1947" s="9" t="n">
        <v>43475</v>
      </c>
      <c r="F1947" s="9" t="n">
        <v>43480</v>
      </c>
      <c r="G1947" s="9" t="n">
        <v>43489</v>
      </c>
      <c r="H1947" s="10" t="s">
        <v>36</v>
      </c>
      <c r="I1947" s="0" t="n">
        <v>3</v>
      </c>
      <c r="J1947" s="0" t="n">
        <v>34</v>
      </c>
      <c r="K1947" s="0" t="n">
        <v>200</v>
      </c>
      <c r="L1947" s="0" t="n">
        <v>39</v>
      </c>
      <c r="M1947" s="0" t="n">
        <v>7</v>
      </c>
      <c r="N1947" s="11" t="n">
        <v>0.075</v>
      </c>
      <c r="O1947" s="12" t="n">
        <v>1761.36</v>
      </c>
      <c r="P1947" s="12" t="n">
        <v>2552.7</v>
      </c>
      <c r="Q1947" s="12" t="n">
        <f aca="false">M1947*P1947*(1-N1947)</f>
        <v>16528.7325</v>
      </c>
      <c r="R1947" s="12" t="n">
        <f aca="false">M1947*O1947</f>
        <v>12329.52</v>
      </c>
      <c r="S1947" s="12" t="n">
        <f aca="false">Q1947-R1947</f>
        <v>4199.2125</v>
      </c>
      <c r="T1947" s="11" t="n">
        <f aca="false">IFERROR(S1947/Q1947,0)</f>
        <v>0.254055324568898</v>
      </c>
      <c r="U1947" s="13" t="n">
        <f aca="false">F1947-E1947</f>
        <v>5</v>
      </c>
      <c r="V1947" s="13" t="n">
        <f aca="false">G1947-F1947</f>
        <v>9</v>
      </c>
      <c r="W1947" s="13" t="n">
        <f aca="false">G1947-E1947</f>
        <v>14</v>
      </c>
      <c r="X1947" s="10" t="n">
        <f aca="false">YEAR(E1947)</f>
        <v>2019</v>
      </c>
      <c r="Y1947" s="0" t="str">
        <f aca="false">TEXT(E1947,"yyyy-mm")</f>
        <v>2019-01</v>
      </c>
      <c r="Z1947" s="0" t="str">
        <f aca="false">"Q"&amp;ROUNDUP(MONTH(E1947)/3,0)&amp;"-"&amp;YEAR(E1947)</f>
        <v>Q1-2019</v>
      </c>
    </row>
    <row r="1948" customFormat="false" ht="14.25" hidden="false" customHeight="false" outlineLevel="0" collapsed="false">
      <c r="A1948" s="0" t="s">
        <v>1990</v>
      </c>
      <c r="B1948" s="0" t="s">
        <v>34</v>
      </c>
      <c r="C1948" s="0" t="s">
        <v>48</v>
      </c>
      <c r="D1948" s="9" t="n">
        <v>43400</v>
      </c>
      <c r="E1948" s="9" t="n">
        <v>43475</v>
      </c>
      <c r="F1948" s="9" t="n">
        <v>43483</v>
      </c>
      <c r="G1948" s="9" t="n">
        <v>43489</v>
      </c>
      <c r="H1948" s="10" t="s">
        <v>36</v>
      </c>
      <c r="I1948" s="0" t="n">
        <v>1</v>
      </c>
      <c r="J1948" s="0" t="n">
        <v>46</v>
      </c>
      <c r="K1948" s="0" t="n">
        <v>2</v>
      </c>
      <c r="L1948" s="0" t="n">
        <v>24</v>
      </c>
      <c r="M1948" s="0" t="n">
        <v>3</v>
      </c>
      <c r="N1948" s="11" t="n">
        <v>0.05</v>
      </c>
      <c r="O1948" s="12" t="n">
        <v>994.28</v>
      </c>
      <c r="P1948" s="12" t="n">
        <v>1775.5</v>
      </c>
      <c r="Q1948" s="12" t="n">
        <f aca="false">M1948*P1948*(1-N1948)</f>
        <v>5060.175</v>
      </c>
      <c r="R1948" s="12" t="n">
        <f aca="false">M1948*O1948</f>
        <v>2982.84</v>
      </c>
      <c r="S1948" s="12" t="n">
        <f aca="false">Q1948-R1948</f>
        <v>2077.335</v>
      </c>
      <c r="T1948" s="11" t="n">
        <f aca="false">IFERROR(S1948/Q1948,0)</f>
        <v>0.410526315789474</v>
      </c>
      <c r="U1948" s="13" t="n">
        <f aca="false">F1948-E1948</f>
        <v>8</v>
      </c>
      <c r="V1948" s="13" t="n">
        <f aca="false">G1948-F1948</f>
        <v>6</v>
      </c>
      <c r="W1948" s="13" t="n">
        <f aca="false">G1948-E1948</f>
        <v>14</v>
      </c>
      <c r="X1948" s="10" t="n">
        <f aca="false">YEAR(E1948)</f>
        <v>2019</v>
      </c>
      <c r="Y1948" s="0" t="str">
        <f aca="false">TEXT(E1948,"yyyy-mm")</f>
        <v>2019-01</v>
      </c>
      <c r="Z1948" s="0" t="str">
        <f aca="false">"Q"&amp;ROUNDUP(MONTH(E1948)/3,0)&amp;"-"&amp;YEAR(E1948)</f>
        <v>Q1-2019</v>
      </c>
    </row>
    <row r="1949" customFormat="false" ht="14.25" hidden="false" customHeight="false" outlineLevel="0" collapsed="false">
      <c r="A1949" s="0" t="s">
        <v>1991</v>
      </c>
      <c r="B1949" s="0" t="s">
        <v>34</v>
      </c>
      <c r="C1949" s="0" t="s">
        <v>48</v>
      </c>
      <c r="D1949" s="9" t="n">
        <v>43400</v>
      </c>
      <c r="E1949" s="9" t="n">
        <v>43475</v>
      </c>
      <c r="F1949" s="9" t="n">
        <v>43481</v>
      </c>
      <c r="G1949" s="9" t="n">
        <v>43482</v>
      </c>
      <c r="H1949" s="10" t="s">
        <v>36</v>
      </c>
      <c r="I1949" s="0" t="n">
        <v>10</v>
      </c>
      <c r="J1949" s="0" t="n">
        <v>7</v>
      </c>
      <c r="K1949" s="0" t="n">
        <v>55</v>
      </c>
      <c r="L1949" s="0" t="n">
        <v>27</v>
      </c>
      <c r="M1949" s="0" t="n">
        <v>3</v>
      </c>
      <c r="N1949" s="11" t="n">
        <v>0.075</v>
      </c>
      <c r="O1949" s="12" t="n">
        <v>2695.21</v>
      </c>
      <c r="P1949" s="12" t="n">
        <v>3906.1</v>
      </c>
      <c r="Q1949" s="12" t="n">
        <f aca="false">M1949*P1949*(1-N1949)</f>
        <v>10839.4275</v>
      </c>
      <c r="R1949" s="12" t="n">
        <f aca="false">M1949*O1949</f>
        <v>8085.63</v>
      </c>
      <c r="S1949" s="12" t="n">
        <f aca="false">Q1949-R1949</f>
        <v>2753.7975</v>
      </c>
      <c r="T1949" s="11" t="n">
        <f aca="false">IFERROR(S1949/Q1949,0)</f>
        <v>0.254053777286669</v>
      </c>
      <c r="U1949" s="13" t="n">
        <f aca="false">F1949-E1949</f>
        <v>6</v>
      </c>
      <c r="V1949" s="13" t="n">
        <f aca="false">G1949-F1949</f>
        <v>1</v>
      </c>
      <c r="W1949" s="13" t="n">
        <f aca="false">G1949-E1949</f>
        <v>7</v>
      </c>
      <c r="X1949" s="10" t="n">
        <f aca="false">YEAR(E1949)</f>
        <v>2019</v>
      </c>
      <c r="Y1949" s="0" t="str">
        <f aca="false">TEXT(E1949,"yyyy-mm")</f>
        <v>2019-01</v>
      </c>
      <c r="Z1949" s="0" t="str">
        <f aca="false">"Q"&amp;ROUNDUP(MONTH(E1949)/3,0)&amp;"-"&amp;YEAR(E1949)</f>
        <v>Q1-2019</v>
      </c>
    </row>
    <row r="1950" customFormat="false" ht="14.25" hidden="false" customHeight="false" outlineLevel="0" collapsed="false">
      <c r="A1950" s="0" t="s">
        <v>1992</v>
      </c>
      <c r="B1950" s="0" t="s">
        <v>38</v>
      </c>
      <c r="C1950" s="0" t="s">
        <v>46</v>
      </c>
      <c r="D1950" s="9" t="n">
        <v>43300</v>
      </c>
      <c r="E1950" s="9" t="n">
        <v>43475</v>
      </c>
      <c r="F1950" s="9" t="n">
        <v>43488</v>
      </c>
      <c r="G1950" s="9" t="n">
        <v>43492</v>
      </c>
      <c r="H1950" s="10" t="s">
        <v>36</v>
      </c>
      <c r="I1950" s="0" t="n">
        <v>15</v>
      </c>
      <c r="J1950" s="0" t="n">
        <v>46</v>
      </c>
      <c r="K1950" s="0" t="n">
        <v>300</v>
      </c>
      <c r="L1950" s="0" t="n">
        <v>2</v>
      </c>
      <c r="M1950" s="0" t="n">
        <v>4</v>
      </c>
      <c r="N1950" s="11" t="n">
        <v>0.1</v>
      </c>
      <c r="O1950" s="12" t="n">
        <v>1687.93</v>
      </c>
      <c r="P1950" s="12" t="n">
        <v>2860.9</v>
      </c>
      <c r="Q1950" s="12" t="n">
        <f aca="false">M1950*P1950*(1-N1950)</f>
        <v>10299.24</v>
      </c>
      <c r="R1950" s="12" t="n">
        <f aca="false">M1950*O1950</f>
        <v>6751.72</v>
      </c>
      <c r="S1950" s="12" t="n">
        <f aca="false">Q1950-R1950</f>
        <v>3547.52</v>
      </c>
      <c r="T1950" s="11" t="n">
        <f aca="false">IFERROR(S1950/Q1950,0)</f>
        <v>0.344444832822616</v>
      </c>
      <c r="U1950" s="13" t="n">
        <f aca="false">F1950-E1950</f>
        <v>13</v>
      </c>
      <c r="V1950" s="13" t="n">
        <f aca="false">G1950-F1950</f>
        <v>4</v>
      </c>
      <c r="W1950" s="13" t="n">
        <f aca="false">G1950-E1950</f>
        <v>17</v>
      </c>
      <c r="X1950" s="10" t="n">
        <f aca="false">YEAR(E1950)</f>
        <v>2019</v>
      </c>
      <c r="Y1950" s="0" t="str">
        <f aca="false">TEXT(E1950,"yyyy-mm")</f>
        <v>2019-01</v>
      </c>
      <c r="Z1950" s="0" t="str">
        <f aca="false">"Q"&amp;ROUNDUP(MONTH(E1950)/3,0)&amp;"-"&amp;YEAR(E1950)</f>
        <v>Q1-2019</v>
      </c>
    </row>
    <row r="1951" customFormat="false" ht="14.25" hidden="false" customHeight="false" outlineLevel="0" collapsed="false">
      <c r="A1951" s="0" t="s">
        <v>1993</v>
      </c>
      <c r="B1951" s="0" t="s">
        <v>34</v>
      </c>
      <c r="C1951" s="0" t="s">
        <v>39</v>
      </c>
      <c r="D1951" s="9" t="n">
        <v>43400</v>
      </c>
      <c r="E1951" s="9" t="n">
        <v>43475</v>
      </c>
      <c r="F1951" s="9" t="n">
        <v>43486</v>
      </c>
      <c r="G1951" s="9" t="n">
        <v>43494</v>
      </c>
      <c r="H1951" s="10" t="s">
        <v>36</v>
      </c>
      <c r="I1951" s="0" t="n">
        <v>5</v>
      </c>
      <c r="J1951" s="0" t="n">
        <v>34</v>
      </c>
      <c r="K1951" s="0" t="n">
        <v>168</v>
      </c>
      <c r="L1951" s="0" t="n">
        <v>37</v>
      </c>
      <c r="M1951" s="0" t="n">
        <v>3</v>
      </c>
      <c r="N1951" s="11" t="n">
        <v>0.05</v>
      </c>
      <c r="O1951" s="12" t="n">
        <v>540.15</v>
      </c>
      <c r="P1951" s="12" t="n">
        <v>931.3</v>
      </c>
      <c r="Q1951" s="12" t="n">
        <f aca="false">M1951*P1951*(1-N1951)</f>
        <v>2654.205</v>
      </c>
      <c r="R1951" s="12" t="n">
        <f aca="false">M1951*O1951</f>
        <v>1620.45</v>
      </c>
      <c r="S1951" s="12" t="n">
        <f aca="false">Q1951-R1951</f>
        <v>1033.755</v>
      </c>
      <c r="T1951" s="11" t="n">
        <f aca="false">IFERROR(S1951/Q1951,0)</f>
        <v>0.389478205338322</v>
      </c>
      <c r="U1951" s="13" t="n">
        <f aca="false">F1951-E1951</f>
        <v>11</v>
      </c>
      <c r="V1951" s="13" t="n">
        <f aca="false">G1951-F1951</f>
        <v>8</v>
      </c>
      <c r="W1951" s="13" t="n">
        <f aca="false">G1951-E1951</f>
        <v>19</v>
      </c>
      <c r="X1951" s="10" t="n">
        <f aca="false">YEAR(E1951)</f>
        <v>2019</v>
      </c>
      <c r="Y1951" s="0" t="str">
        <f aca="false">TEXT(E1951,"yyyy-mm")</f>
        <v>2019-01</v>
      </c>
      <c r="Z1951" s="0" t="str">
        <f aca="false">"Q"&amp;ROUNDUP(MONTH(E1951)/3,0)&amp;"-"&amp;YEAR(E1951)</f>
        <v>Q1-2019</v>
      </c>
    </row>
    <row r="1952" customFormat="false" ht="14.25" hidden="false" customHeight="false" outlineLevel="0" collapsed="false">
      <c r="A1952" s="0" t="s">
        <v>1994</v>
      </c>
      <c r="B1952" s="0" t="s">
        <v>38</v>
      </c>
      <c r="C1952" s="0" t="s">
        <v>46</v>
      </c>
      <c r="D1952" s="9" t="n">
        <v>43400</v>
      </c>
      <c r="E1952" s="9" t="n">
        <v>43475</v>
      </c>
      <c r="F1952" s="9" t="n">
        <v>43484</v>
      </c>
      <c r="G1952" s="9" t="n">
        <v>43487</v>
      </c>
      <c r="H1952" s="10" t="s">
        <v>36</v>
      </c>
      <c r="I1952" s="0" t="n">
        <v>17</v>
      </c>
      <c r="J1952" s="0" t="n">
        <v>40</v>
      </c>
      <c r="K1952" s="0" t="n">
        <v>290</v>
      </c>
      <c r="L1952" s="0" t="n">
        <v>28</v>
      </c>
      <c r="M1952" s="0" t="n">
        <v>7</v>
      </c>
      <c r="N1952" s="11" t="n">
        <v>0.075</v>
      </c>
      <c r="O1952" s="12" t="n">
        <v>846.88</v>
      </c>
      <c r="P1952" s="12" t="n">
        <v>1072</v>
      </c>
      <c r="Q1952" s="12" t="n">
        <f aca="false">M1952*P1952*(1-N1952)</f>
        <v>6941.2</v>
      </c>
      <c r="R1952" s="12" t="n">
        <f aca="false">M1952*O1952</f>
        <v>5928.16</v>
      </c>
      <c r="S1952" s="12" t="n">
        <f aca="false">Q1952-R1952</f>
        <v>1013.04</v>
      </c>
      <c r="T1952" s="11" t="n">
        <f aca="false">IFERROR(S1952/Q1952,0)</f>
        <v>0.145945945945946</v>
      </c>
      <c r="U1952" s="13" t="n">
        <f aca="false">F1952-E1952</f>
        <v>9</v>
      </c>
      <c r="V1952" s="13" t="n">
        <f aca="false">G1952-F1952</f>
        <v>3</v>
      </c>
      <c r="W1952" s="13" t="n">
        <f aca="false">G1952-E1952</f>
        <v>12</v>
      </c>
      <c r="X1952" s="10" t="n">
        <f aca="false">YEAR(E1952)</f>
        <v>2019</v>
      </c>
      <c r="Y1952" s="0" t="str">
        <f aca="false">TEXT(E1952,"yyyy-mm")</f>
        <v>2019-01</v>
      </c>
      <c r="Z1952" s="0" t="str">
        <f aca="false">"Q"&amp;ROUNDUP(MONTH(E1952)/3,0)&amp;"-"&amp;YEAR(E1952)</f>
        <v>Q1-2019</v>
      </c>
    </row>
    <row r="1953" customFormat="false" ht="14.25" hidden="false" customHeight="false" outlineLevel="0" collapsed="false">
      <c r="A1953" s="0" t="s">
        <v>1995</v>
      </c>
      <c r="B1953" s="0" t="s">
        <v>34</v>
      </c>
      <c r="C1953" s="0" t="s">
        <v>39</v>
      </c>
      <c r="D1953" s="9" t="n">
        <v>43400</v>
      </c>
      <c r="E1953" s="9" t="n">
        <v>43475</v>
      </c>
      <c r="F1953" s="9" t="n">
        <v>43485</v>
      </c>
      <c r="G1953" s="9" t="n">
        <v>43493</v>
      </c>
      <c r="H1953" s="10" t="s">
        <v>36</v>
      </c>
      <c r="I1953" s="0" t="n">
        <v>8</v>
      </c>
      <c r="J1953" s="0" t="n">
        <v>13</v>
      </c>
      <c r="K1953" s="0" t="n">
        <v>174</v>
      </c>
      <c r="L1953" s="0" t="n">
        <v>37</v>
      </c>
      <c r="M1953" s="0" t="n">
        <v>4</v>
      </c>
      <c r="N1953" s="11" t="n">
        <v>0.15</v>
      </c>
      <c r="O1953" s="12" t="n">
        <v>101.3</v>
      </c>
      <c r="P1953" s="12" t="n">
        <v>241.2</v>
      </c>
      <c r="Q1953" s="12" t="n">
        <f aca="false">M1953*P1953*(1-N1953)</f>
        <v>820.08</v>
      </c>
      <c r="R1953" s="12" t="n">
        <f aca="false">M1953*O1953</f>
        <v>405.2</v>
      </c>
      <c r="S1953" s="12" t="n">
        <f aca="false">Q1953-R1953</f>
        <v>414.88</v>
      </c>
      <c r="T1953" s="11" t="n">
        <f aca="false">IFERROR(S1953/Q1953,0)</f>
        <v>0.505901863232855</v>
      </c>
      <c r="U1953" s="13" t="n">
        <f aca="false">F1953-E1953</f>
        <v>10</v>
      </c>
      <c r="V1953" s="13" t="n">
        <f aca="false">G1953-F1953</f>
        <v>8</v>
      </c>
      <c r="W1953" s="13" t="n">
        <f aca="false">G1953-E1953</f>
        <v>18</v>
      </c>
      <c r="X1953" s="10" t="n">
        <f aca="false">YEAR(E1953)</f>
        <v>2019</v>
      </c>
      <c r="Y1953" s="0" t="str">
        <f aca="false">TEXT(E1953,"yyyy-mm")</f>
        <v>2019-01</v>
      </c>
      <c r="Z1953" s="0" t="str">
        <f aca="false">"Q"&amp;ROUNDUP(MONTH(E1953)/3,0)&amp;"-"&amp;YEAR(E1953)</f>
        <v>Q1-2019</v>
      </c>
    </row>
    <row r="1954" customFormat="false" ht="14.25" hidden="false" customHeight="false" outlineLevel="0" collapsed="false">
      <c r="A1954" s="0" t="s">
        <v>1996</v>
      </c>
      <c r="B1954" s="0" t="s">
        <v>43</v>
      </c>
      <c r="C1954" s="0" t="s">
        <v>48</v>
      </c>
      <c r="D1954" s="9" t="n">
        <v>43400</v>
      </c>
      <c r="E1954" s="9" t="n">
        <v>43476</v>
      </c>
      <c r="F1954" s="9" t="n">
        <v>43488</v>
      </c>
      <c r="G1954" s="9" t="n">
        <v>43490</v>
      </c>
      <c r="H1954" s="10" t="s">
        <v>36</v>
      </c>
      <c r="I1954" s="0" t="n">
        <v>28</v>
      </c>
      <c r="J1954" s="0" t="n">
        <v>32</v>
      </c>
      <c r="K1954" s="0" t="n">
        <v>29</v>
      </c>
      <c r="L1954" s="0" t="n">
        <v>12</v>
      </c>
      <c r="M1954" s="0" t="n">
        <v>4</v>
      </c>
      <c r="N1954" s="11" t="n">
        <v>0.05</v>
      </c>
      <c r="O1954" s="12" t="n">
        <v>2584.19</v>
      </c>
      <c r="P1954" s="12" t="n">
        <v>3691.7</v>
      </c>
      <c r="Q1954" s="12" t="n">
        <f aca="false">M1954*P1954*(1-N1954)</f>
        <v>14028.46</v>
      </c>
      <c r="R1954" s="12" t="n">
        <f aca="false">M1954*O1954</f>
        <v>10336.76</v>
      </c>
      <c r="S1954" s="12" t="n">
        <f aca="false">Q1954-R1954</f>
        <v>3691.7</v>
      </c>
      <c r="T1954" s="11" t="n">
        <f aca="false">IFERROR(S1954/Q1954,0)</f>
        <v>0.263157894736842</v>
      </c>
      <c r="U1954" s="13" t="n">
        <f aca="false">F1954-E1954</f>
        <v>12</v>
      </c>
      <c r="V1954" s="13" t="n">
        <f aca="false">G1954-F1954</f>
        <v>2</v>
      </c>
      <c r="W1954" s="13" t="n">
        <f aca="false">G1954-E1954</f>
        <v>14</v>
      </c>
      <c r="X1954" s="10" t="n">
        <f aca="false">YEAR(E1954)</f>
        <v>2019</v>
      </c>
      <c r="Y1954" s="0" t="str">
        <f aca="false">TEXT(E1954,"yyyy-mm")</f>
        <v>2019-01</v>
      </c>
      <c r="Z1954" s="0" t="str">
        <f aca="false">"Q"&amp;ROUNDUP(MONTH(E1954)/3,0)&amp;"-"&amp;YEAR(E1954)</f>
        <v>Q1-2019</v>
      </c>
    </row>
    <row r="1955" customFormat="false" ht="14.25" hidden="false" customHeight="false" outlineLevel="0" collapsed="false">
      <c r="A1955" s="0" t="s">
        <v>1997</v>
      </c>
      <c r="B1955" s="0" t="s">
        <v>34</v>
      </c>
      <c r="C1955" s="0" t="s">
        <v>79</v>
      </c>
      <c r="D1955" s="9" t="n">
        <v>43400</v>
      </c>
      <c r="E1955" s="9" t="n">
        <v>43476</v>
      </c>
      <c r="F1955" s="9" t="n">
        <v>43503</v>
      </c>
      <c r="G1955" s="9" t="n">
        <v>43507</v>
      </c>
      <c r="H1955" s="10" t="s">
        <v>36</v>
      </c>
      <c r="I1955" s="0" t="n">
        <v>10</v>
      </c>
      <c r="J1955" s="0" t="n">
        <v>30</v>
      </c>
      <c r="K1955" s="0" t="n">
        <v>87</v>
      </c>
      <c r="L1955" s="0" t="n">
        <v>42</v>
      </c>
      <c r="M1955" s="0" t="n">
        <v>3</v>
      </c>
      <c r="N1955" s="11" t="n">
        <v>0.05</v>
      </c>
      <c r="O1955" s="12" t="n">
        <v>497.41</v>
      </c>
      <c r="P1955" s="12" t="n">
        <v>857.6</v>
      </c>
      <c r="Q1955" s="12" t="n">
        <f aca="false">M1955*P1955*(1-N1955)</f>
        <v>2444.16</v>
      </c>
      <c r="R1955" s="12" t="n">
        <f aca="false">M1955*O1955</f>
        <v>1492.23</v>
      </c>
      <c r="S1955" s="12" t="n">
        <f aca="false">Q1955-R1955</f>
        <v>951.93</v>
      </c>
      <c r="T1955" s="11" t="n">
        <f aca="false">IFERROR(S1955/Q1955,0)</f>
        <v>0.389471229379419</v>
      </c>
      <c r="U1955" s="13" t="n">
        <f aca="false">F1955-E1955</f>
        <v>27</v>
      </c>
      <c r="V1955" s="13" t="n">
        <f aca="false">G1955-F1955</f>
        <v>4</v>
      </c>
      <c r="W1955" s="13" t="n">
        <f aca="false">G1955-E1955</f>
        <v>31</v>
      </c>
      <c r="X1955" s="10" t="n">
        <f aca="false">YEAR(E1955)</f>
        <v>2019</v>
      </c>
      <c r="Y1955" s="0" t="str">
        <f aca="false">TEXT(E1955,"yyyy-mm")</f>
        <v>2019-01</v>
      </c>
      <c r="Z1955" s="0" t="str">
        <f aca="false">"Q"&amp;ROUNDUP(MONTH(E1955)/3,0)&amp;"-"&amp;YEAR(E1955)</f>
        <v>Q1-2019</v>
      </c>
    </row>
    <row r="1956" customFormat="false" ht="14.25" hidden="false" customHeight="false" outlineLevel="0" collapsed="false">
      <c r="A1956" s="0" t="s">
        <v>1998</v>
      </c>
      <c r="B1956" s="0" t="s">
        <v>38</v>
      </c>
      <c r="C1956" s="0" t="s">
        <v>48</v>
      </c>
      <c r="D1956" s="9" t="n">
        <v>43400</v>
      </c>
      <c r="E1956" s="9" t="n">
        <v>43476</v>
      </c>
      <c r="F1956" s="9" t="n">
        <v>43490</v>
      </c>
      <c r="G1956" s="9" t="n">
        <v>43499</v>
      </c>
      <c r="H1956" s="10" t="s">
        <v>36</v>
      </c>
      <c r="I1956" s="0" t="n">
        <v>20</v>
      </c>
      <c r="J1956" s="0" t="n">
        <v>4</v>
      </c>
      <c r="K1956" s="0" t="n">
        <v>11</v>
      </c>
      <c r="L1956" s="0" t="n">
        <v>17</v>
      </c>
      <c r="M1956" s="0" t="n">
        <v>2</v>
      </c>
      <c r="N1956" s="11" t="n">
        <v>0.1</v>
      </c>
      <c r="O1956" s="12" t="n">
        <v>960.58</v>
      </c>
      <c r="P1956" s="12" t="n">
        <v>1185.9</v>
      </c>
      <c r="Q1956" s="12" t="n">
        <f aca="false">M1956*P1956*(1-N1956)</f>
        <v>2134.62</v>
      </c>
      <c r="R1956" s="12" t="n">
        <f aca="false">M1956*O1956</f>
        <v>1921.16</v>
      </c>
      <c r="S1956" s="12" t="n">
        <f aca="false">Q1956-R1956</f>
        <v>213.46</v>
      </c>
      <c r="T1956" s="11" t="n">
        <f aca="false">IFERROR(S1956/Q1956,0)</f>
        <v>0.099999063065089</v>
      </c>
      <c r="U1956" s="13" t="n">
        <f aca="false">F1956-E1956</f>
        <v>14</v>
      </c>
      <c r="V1956" s="13" t="n">
        <f aca="false">G1956-F1956</f>
        <v>9</v>
      </c>
      <c r="W1956" s="13" t="n">
        <f aca="false">G1956-E1956</f>
        <v>23</v>
      </c>
      <c r="X1956" s="10" t="n">
        <f aca="false">YEAR(E1956)</f>
        <v>2019</v>
      </c>
      <c r="Y1956" s="0" t="str">
        <f aca="false">TEXT(E1956,"yyyy-mm")</f>
        <v>2019-01</v>
      </c>
      <c r="Z1956" s="0" t="str">
        <f aca="false">"Q"&amp;ROUNDUP(MONTH(E1956)/3,0)&amp;"-"&amp;YEAR(E1956)</f>
        <v>Q1-2019</v>
      </c>
    </row>
    <row r="1957" customFormat="false" ht="14.25" hidden="false" customHeight="false" outlineLevel="0" collapsed="false">
      <c r="A1957" s="0" t="s">
        <v>1999</v>
      </c>
      <c r="B1957" s="0" t="s">
        <v>38</v>
      </c>
      <c r="C1957" s="0" t="s">
        <v>39</v>
      </c>
      <c r="D1957" s="9" t="n">
        <v>43400</v>
      </c>
      <c r="E1957" s="9" t="n">
        <v>43476</v>
      </c>
      <c r="F1957" s="9" t="n">
        <v>43490</v>
      </c>
      <c r="G1957" s="9" t="n">
        <v>43496</v>
      </c>
      <c r="H1957" s="10" t="s">
        <v>36</v>
      </c>
      <c r="I1957" s="0" t="n">
        <v>15</v>
      </c>
      <c r="J1957" s="0" t="n">
        <v>25</v>
      </c>
      <c r="K1957" s="0" t="n">
        <v>99</v>
      </c>
      <c r="L1957" s="0" t="n">
        <v>21</v>
      </c>
      <c r="M1957" s="0" t="n">
        <v>6</v>
      </c>
      <c r="N1957" s="11" t="n">
        <v>0.1</v>
      </c>
      <c r="O1957" s="12" t="n">
        <v>4789.43</v>
      </c>
      <c r="P1957" s="12" t="n">
        <v>5701.7</v>
      </c>
      <c r="Q1957" s="12" t="n">
        <f aca="false">M1957*P1957*(1-N1957)</f>
        <v>30789.18</v>
      </c>
      <c r="R1957" s="12" t="n">
        <f aca="false">M1957*O1957</f>
        <v>28736.58</v>
      </c>
      <c r="S1957" s="12" t="n">
        <f aca="false">Q1957-R1957</f>
        <v>2052.6</v>
      </c>
      <c r="T1957" s="11" t="n">
        <f aca="false">IFERROR(S1957/Q1957,0)</f>
        <v>0.0666662769193592</v>
      </c>
      <c r="U1957" s="13" t="n">
        <f aca="false">F1957-E1957</f>
        <v>14</v>
      </c>
      <c r="V1957" s="13" t="n">
        <f aca="false">G1957-F1957</f>
        <v>6</v>
      </c>
      <c r="W1957" s="13" t="n">
        <f aca="false">G1957-E1957</f>
        <v>20</v>
      </c>
      <c r="X1957" s="10" t="n">
        <f aca="false">YEAR(E1957)</f>
        <v>2019</v>
      </c>
      <c r="Y1957" s="0" t="str">
        <f aca="false">TEXT(E1957,"yyyy-mm")</f>
        <v>2019-01</v>
      </c>
      <c r="Z1957" s="0" t="str">
        <f aca="false">"Q"&amp;ROUNDUP(MONTH(E1957)/3,0)&amp;"-"&amp;YEAR(E1957)</f>
        <v>Q1-2019</v>
      </c>
    </row>
    <row r="1958" customFormat="false" ht="14.25" hidden="false" customHeight="false" outlineLevel="0" collapsed="false">
      <c r="A1958" s="0" t="s">
        <v>2000</v>
      </c>
      <c r="B1958" s="0" t="s">
        <v>38</v>
      </c>
      <c r="C1958" s="0" t="s">
        <v>39</v>
      </c>
      <c r="D1958" s="9" t="n">
        <v>43400</v>
      </c>
      <c r="E1958" s="9" t="n">
        <v>43476</v>
      </c>
      <c r="F1958" s="9" t="n">
        <v>43479</v>
      </c>
      <c r="G1958" s="9" t="n">
        <v>43481</v>
      </c>
      <c r="H1958" s="10" t="s">
        <v>36</v>
      </c>
      <c r="I1958" s="0" t="n">
        <v>18</v>
      </c>
      <c r="J1958" s="0" t="n">
        <v>40</v>
      </c>
      <c r="K1958" s="0" t="n">
        <v>137</v>
      </c>
      <c r="L1958" s="0" t="n">
        <v>26</v>
      </c>
      <c r="M1958" s="0" t="n">
        <v>8</v>
      </c>
      <c r="N1958" s="11" t="n">
        <v>0.05</v>
      </c>
      <c r="O1958" s="12" t="n">
        <v>1567.8</v>
      </c>
      <c r="P1958" s="12" t="n">
        <v>3919.5</v>
      </c>
      <c r="Q1958" s="12" t="n">
        <f aca="false">M1958*P1958*(1-N1958)</f>
        <v>29788.2</v>
      </c>
      <c r="R1958" s="12" t="n">
        <f aca="false">M1958*O1958</f>
        <v>12542.4</v>
      </c>
      <c r="S1958" s="12" t="n">
        <f aca="false">Q1958-R1958</f>
        <v>17245.8</v>
      </c>
      <c r="T1958" s="11" t="n">
        <f aca="false">IFERROR(S1958/Q1958,0)</f>
        <v>0.578947368421053</v>
      </c>
      <c r="U1958" s="13" t="n">
        <f aca="false">F1958-E1958</f>
        <v>3</v>
      </c>
      <c r="V1958" s="13" t="n">
        <f aca="false">G1958-F1958</f>
        <v>2</v>
      </c>
      <c r="W1958" s="13" t="n">
        <f aca="false">G1958-E1958</f>
        <v>5</v>
      </c>
      <c r="X1958" s="10" t="n">
        <f aca="false">YEAR(E1958)</f>
        <v>2019</v>
      </c>
      <c r="Y1958" s="0" t="str">
        <f aca="false">TEXT(E1958,"yyyy-mm")</f>
        <v>2019-01</v>
      </c>
      <c r="Z1958" s="0" t="str">
        <f aca="false">"Q"&amp;ROUNDUP(MONTH(E1958)/3,0)&amp;"-"&amp;YEAR(E1958)</f>
        <v>Q1-2019</v>
      </c>
    </row>
    <row r="1959" customFormat="false" ht="14.25" hidden="false" customHeight="false" outlineLevel="0" collapsed="false">
      <c r="A1959" s="0" t="s">
        <v>2001</v>
      </c>
      <c r="B1959" s="0" t="s">
        <v>34</v>
      </c>
      <c r="C1959" s="0" t="s">
        <v>39</v>
      </c>
      <c r="D1959" s="9" t="n">
        <v>43400</v>
      </c>
      <c r="E1959" s="9" t="n">
        <v>43476</v>
      </c>
      <c r="F1959" s="9" t="n">
        <v>43485</v>
      </c>
      <c r="G1959" s="9" t="n">
        <v>43490</v>
      </c>
      <c r="H1959" s="10" t="s">
        <v>36</v>
      </c>
      <c r="I1959" s="0" t="n">
        <v>8</v>
      </c>
      <c r="J1959" s="0" t="n">
        <v>30</v>
      </c>
      <c r="K1959" s="0" t="n">
        <v>196</v>
      </c>
      <c r="L1959" s="0" t="n">
        <v>18</v>
      </c>
      <c r="M1959" s="0" t="n">
        <v>2</v>
      </c>
      <c r="N1959" s="11" t="n">
        <v>0.05</v>
      </c>
      <c r="O1959" s="12" t="n">
        <v>620.62</v>
      </c>
      <c r="P1959" s="12" t="n">
        <v>1051.9</v>
      </c>
      <c r="Q1959" s="12" t="n">
        <f aca="false">M1959*P1959*(1-N1959)</f>
        <v>1998.61</v>
      </c>
      <c r="R1959" s="12" t="n">
        <f aca="false">M1959*O1959</f>
        <v>1241.24</v>
      </c>
      <c r="S1959" s="12" t="n">
        <f aca="false">Q1959-R1959</f>
        <v>757.37</v>
      </c>
      <c r="T1959" s="11" t="n">
        <f aca="false">IFERROR(S1959/Q1959,0)</f>
        <v>0.378948369116536</v>
      </c>
      <c r="U1959" s="13" t="n">
        <f aca="false">F1959-E1959</f>
        <v>9</v>
      </c>
      <c r="V1959" s="13" t="n">
        <f aca="false">G1959-F1959</f>
        <v>5</v>
      </c>
      <c r="W1959" s="13" t="n">
        <f aca="false">G1959-E1959</f>
        <v>14</v>
      </c>
      <c r="X1959" s="10" t="n">
        <f aca="false">YEAR(E1959)</f>
        <v>2019</v>
      </c>
      <c r="Y1959" s="0" t="str">
        <f aca="false">TEXT(E1959,"yyyy-mm")</f>
        <v>2019-01</v>
      </c>
      <c r="Z1959" s="0" t="str">
        <f aca="false">"Q"&amp;ROUNDUP(MONTH(E1959)/3,0)&amp;"-"&amp;YEAR(E1959)</f>
        <v>Q1-2019</v>
      </c>
    </row>
    <row r="1960" customFormat="false" ht="14.25" hidden="false" customHeight="false" outlineLevel="0" collapsed="false">
      <c r="A1960" s="0" t="s">
        <v>2002</v>
      </c>
      <c r="B1960" s="0" t="s">
        <v>38</v>
      </c>
      <c r="C1960" s="0" t="s">
        <v>46</v>
      </c>
      <c r="D1960" s="9" t="n">
        <v>43400</v>
      </c>
      <c r="E1960" s="9" t="n">
        <v>43476</v>
      </c>
      <c r="F1960" s="9" t="n">
        <v>43488</v>
      </c>
      <c r="G1960" s="9" t="n">
        <v>43492</v>
      </c>
      <c r="H1960" s="10" t="s">
        <v>36</v>
      </c>
      <c r="I1960" s="0" t="n">
        <v>13</v>
      </c>
      <c r="J1960" s="0" t="n">
        <v>45</v>
      </c>
      <c r="K1960" s="0" t="n">
        <v>303</v>
      </c>
      <c r="L1960" s="0" t="n">
        <v>45</v>
      </c>
      <c r="M1960" s="0" t="n">
        <v>8</v>
      </c>
      <c r="N1960" s="11" t="n">
        <v>0.05</v>
      </c>
      <c r="O1960" s="12" t="n">
        <v>407.36</v>
      </c>
      <c r="P1960" s="12" t="n">
        <v>1018.4</v>
      </c>
      <c r="Q1960" s="12" t="n">
        <f aca="false">M1960*P1960*(1-N1960)</f>
        <v>7739.84</v>
      </c>
      <c r="R1960" s="12" t="n">
        <f aca="false">M1960*O1960</f>
        <v>3258.88</v>
      </c>
      <c r="S1960" s="12" t="n">
        <f aca="false">Q1960-R1960</f>
        <v>4480.96</v>
      </c>
      <c r="T1960" s="11" t="n">
        <f aca="false">IFERROR(S1960/Q1960,0)</f>
        <v>0.578947368421053</v>
      </c>
      <c r="U1960" s="13" t="n">
        <f aca="false">F1960-E1960</f>
        <v>12</v>
      </c>
      <c r="V1960" s="13" t="n">
        <f aca="false">G1960-F1960</f>
        <v>4</v>
      </c>
      <c r="W1960" s="13" t="n">
        <f aca="false">G1960-E1960</f>
        <v>16</v>
      </c>
      <c r="X1960" s="10" t="n">
        <f aca="false">YEAR(E1960)</f>
        <v>2019</v>
      </c>
      <c r="Y1960" s="0" t="str">
        <f aca="false">TEXT(E1960,"yyyy-mm")</f>
        <v>2019-01</v>
      </c>
      <c r="Z1960" s="0" t="str">
        <f aca="false">"Q"&amp;ROUNDUP(MONTH(E1960)/3,0)&amp;"-"&amp;YEAR(E1960)</f>
        <v>Q1-2019</v>
      </c>
    </row>
    <row r="1961" customFormat="false" ht="14.25" hidden="false" customHeight="false" outlineLevel="0" collapsed="false">
      <c r="A1961" s="0" t="s">
        <v>2003</v>
      </c>
      <c r="B1961" s="0" t="s">
        <v>41</v>
      </c>
      <c r="C1961" s="0" t="s">
        <v>48</v>
      </c>
      <c r="D1961" s="9" t="n">
        <v>43400</v>
      </c>
      <c r="E1961" s="9" t="n">
        <v>43476</v>
      </c>
      <c r="F1961" s="9" t="n">
        <v>43503</v>
      </c>
      <c r="G1961" s="9" t="n">
        <v>43513</v>
      </c>
      <c r="H1961" s="10" t="s">
        <v>36</v>
      </c>
      <c r="I1961" s="0" t="n">
        <v>24</v>
      </c>
      <c r="J1961" s="0" t="n">
        <v>41</v>
      </c>
      <c r="K1961" s="0" t="n">
        <v>24</v>
      </c>
      <c r="L1961" s="0" t="n">
        <v>36</v>
      </c>
      <c r="M1961" s="0" t="n">
        <v>4</v>
      </c>
      <c r="N1961" s="11" t="n">
        <v>0.075</v>
      </c>
      <c r="O1961" s="12" t="n">
        <v>715.49</v>
      </c>
      <c r="P1961" s="12" t="n">
        <v>1212.7</v>
      </c>
      <c r="Q1961" s="12" t="n">
        <f aca="false">M1961*P1961*(1-N1961)</f>
        <v>4486.99</v>
      </c>
      <c r="R1961" s="12" t="n">
        <f aca="false">M1961*O1961</f>
        <v>2861.96</v>
      </c>
      <c r="S1961" s="12" t="n">
        <f aca="false">Q1961-R1961</f>
        <v>1625.03</v>
      </c>
      <c r="T1961" s="11" t="n">
        <f aca="false">IFERROR(S1961/Q1961,0)</f>
        <v>0.362164836560813</v>
      </c>
      <c r="U1961" s="13" t="n">
        <f aca="false">F1961-E1961</f>
        <v>27</v>
      </c>
      <c r="V1961" s="13" t="n">
        <f aca="false">G1961-F1961</f>
        <v>10</v>
      </c>
      <c r="W1961" s="13" t="n">
        <f aca="false">G1961-E1961</f>
        <v>37</v>
      </c>
      <c r="X1961" s="10" t="n">
        <f aca="false">YEAR(E1961)</f>
        <v>2019</v>
      </c>
      <c r="Y1961" s="0" t="str">
        <f aca="false">TEXT(E1961,"yyyy-mm")</f>
        <v>2019-01</v>
      </c>
      <c r="Z1961" s="0" t="str">
        <f aca="false">"Q"&amp;ROUNDUP(MONTH(E1961)/3,0)&amp;"-"&amp;YEAR(E1961)</f>
        <v>Q1-2019</v>
      </c>
    </row>
    <row r="1962" customFormat="false" ht="14.25" hidden="false" customHeight="false" outlineLevel="0" collapsed="false">
      <c r="A1962" s="0" t="s">
        <v>2004</v>
      </c>
      <c r="B1962" s="0" t="s">
        <v>34</v>
      </c>
      <c r="C1962" s="0" t="s">
        <v>35</v>
      </c>
      <c r="D1962" s="9" t="n">
        <v>43400</v>
      </c>
      <c r="E1962" s="9" t="n">
        <v>43476</v>
      </c>
      <c r="F1962" s="9" t="n">
        <v>43491</v>
      </c>
      <c r="G1962" s="9" t="n">
        <v>43497</v>
      </c>
      <c r="H1962" s="10" t="s">
        <v>36</v>
      </c>
      <c r="I1962" s="0" t="n">
        <v>4</v>
      </c>
      <c r="J1962" s="0" t="n">
        <v>35</v>
      </c>
      <c r="K1962" s="0" t="n">
        <v>257</v>
      </c>
      <c r="L1962" s="0" t="n">
        <v>32</v>
      </c>
      <c r="M1962" s="0" t="n">
        <v>7</v>
      </c>
      <c r="N1962" s="11" t="n">
        <v>0.05</v>
      </c>
      <c r="O1962" s="12" t="n">
        <v>1998.95</v>
      </c>
      <c r="P1962" s="12" t="n">
        <v>3075.3</v>
      </c>
      <c r="Q1962" s="12" t="n">
        <f aca="false">M1962*P1962*(1-N1962)</f>
        <v>20450.745</v>
      </c>
      <c r="R1962" s="12" t="n">
        <f aca="false">M1962*O1962</f>
        <v>13992.65</v>
      </c>
      <c r="S1962" s="12" t="n">
        <f aca="false">Q1962-R1962</f>
        <v>6458.095</v>
      </c>
      <c r="T1962" s="11" t="n">
        <f aca="false">IFERROR(S1962/Q1962,0)</f>
        <v>0.315787762255116</v>
      </c>
      <c r="U1962" s="13" t="n">
        <f aca="false">F1962-E1962</f>
        <v>15</v>
      </c>
      <c r="V1962" s="13" t="n">
        <f aca="false">G1962-F1962</f>
        <v>6</v>
      </c>
      <c r="W1962" s="13" t="n">
        <f aca="false">G1962-E1962</f>
        <v>21</v>
      </c>
      <c r="X1962" s="10" t="n">
        <f aca="false">YEAR(E1962)</f>
        <v>2019</v>
      </c>
      <c r="Y1962" s="0" t="str">
        <f aca="false">TEXT(E1962,"yyyy-mm")</f>
        <v>2019-01</v>
      </c>
      <c r="Z1962" s="0" t="str">
        <f aca="false">"Q"&amp;ROUNDUP(MONTH(E1962)/3,0)&amp;"-"&amp;YEAR(E1962)</f>
        <v>Q1-2019</v>
      </c>
    </row>
    <row r="1963" customFormat="false" ht="14.25" hidden="false" customHeight="false" outlineLevel="0" collapsed="false">
      <c r="A1963" s="0" t="s">
        <v>2005</v>
      </c>
      <c r="B1963" s="0" t="s">
        <v>38</v>
      </c>
      <c r="C1963" s="0" t="s">
        <v>35</v>
      </c>
      <c r="D1963" s="9" t="n">
        <v>43300</v>
      </c>
      <c r="E1963" s="9" t="n">
        <v>43476</v>
      </c>
      <c r="F1963" s="9" t="n">
        <v>43495</v>
      </c>
      <c r="G1963" s="9" t="n">
        <v>43505</v>
      </c>
      <c r="H1963" s="10" t="s">
        <v>36</v>
      </c>
      <c r="I1963" s="0" t="n">
        <v>17</v>
      </c>
      <c r="J1963" s="0" t="n">
        <v>29</v>
      </c>
      <c r="K1963" s="0" t="n">
        <v>251</v>
      </c>
      <c r="L1963" s="0" t="n">
        <v>8</v>
      </c>
      <c r="M1963" s="0" t="n">
        <v>6</v>
      </c>
      <c r="N1963" s="11" t="n">
        <v>0.2</v>
      </c>
      <c r="O1963" s="12" t="n">
        <v>2682.14</v>
      </c>
      <c r="P1963" s="12" t="n">
        <v>5587.8</v>
      </c>
      <c r="Q1963" s="12" t="n">
        <f aca="false">M1963*P1963*(1-N1963)</f>
        <v>26821.44</v>
      </c>
      <c r="R1963" s="12" t="n">
        <f aca="false">M1963*O1963</f>
        <v>16092.84</v>
      </c>
      <c r="S1963" s="12" t="n">
        <f aca="false">Q1963-R1963</f>
        <v>10728.6</v>
      </c>
      <c r="T1963" s="11" t="n">
        <f aca="false">IFERROR(S1963/Q1963,0)</f>
        <v>0.400000894806543</v>
      </c>
      <c r="U1963" s="13" t="n">
        <f aca="false">F1963-E1963</f>
        <v>19</v>
      </c>
      <c r="V1963" s="13" t="n">
        <f aca="false">G1963-F1963</f>
        <v>10</v>
      </c>
      <c r="W1963" s="13" t="n">
        <f aca="false">G1963-E1963</f>
        <v>29</v>
      </c>
      <c r="X1963" s="10" t="n">
        <f aca="false">YEAR(E1963)</f>
        <v>2019</v>
      </c>
      <c r="Y1963" s="0" t="str">
        <f aca="false">TEXT(E1963,"yyyy-mm")</f>
        <v>2019-01</v>
      </c>
      <c r="Z1963" s="0" t="str">
        <f aca="false">"Q"&amp;ROUNDUP(MONTH(E1963)/3,0)&amp;"-"&amp;YEAR(E1963)</f>
        <v>Q1-2019</v>
      </c>
    </row>
    <row r="1964" customFormat="false" ht="14.25" hidden="false" customHeight="false" outlineLevel="0" collapsed="false">
      <c r="A1964" s="0" t="s">
        <v>2006</v>
      </c>
      <c r="B1964" s="0" t="s">
        <v>34</v>
      </c>
      <c r="C1964" s="0" t="s">
        <v>39</v>
      </c>
      <c r="D1964" s="9" t="n">
        <v>43400</v>
      </c>
      <c r="E1964" s="9" t="n">
        <v>43476</v>
      </c>
      <c r="F1964" s="9" t="n">
        <v>43478</v>
      </c>
      <c r="G1964" s="9" t="n">
        <v>43488</v>
      </c>
      <c r="H1964" s="10" t="s">
        <v>36</v>
      </c>
      <c r="I1964" s="0" t="n">
        <v>10</v>
      </c>
      <c r="J1964" s="0" t="n">
        <v>4</v>
      </c>
      <c r="K1964" s="0" t="n">
        <v>89</v>
      </c>
      <c r="L1964" s="0" t="n">
        <v>22</v>
      </c>
      <c r="M1964" s="0" t="n">
        <v>3</v>
      </c>
      <c r="N1964" s="11" t="n">
        <v>0.2</v>
      </c>
      <c r="O1964" s="12" t="n">
        <v>855.46</v>
      </c>
      <c r="P1964" s="12" t="n">
        <v>1125.6</v>
      </c>
      <c r="Q1964" s="12" t="n">
        <f aca="false">M1964*P1964*(1-N1964)</f>
        <v>2701.44</v>
      </c>
      <c r="R1964" s="12" t="n">
        <f aca="false">M1964*O1964</f>
        <v>2566.38</v>
      </c>
      <c r="S1964" s="12" t="n">
        <f aca="false">Q1964-R1964</f>
        <v>135.06</v>
      </c>
      <c r="T1964" s="11" t="n">
        <f aca="false">IFERROR(S1964/Q1964,0)</f>
        <v>0.0499955579246624</v>
      </c>
      <c r="U1964" s="13" t="n">
        <f aca="false">F1964-E1964</f>
        <v>2</v>
      </c>
      <c r="V1964" s="13" t="n">
        <f aca="false">G1964-F1964</f>
        <v>10</v>
      </c>
      <c r="W1964" s="13" t="n">
        <f aca="false">G1964-E1964</f>
        <v>12</v>
      </c>
      <c r="X1964" s="10" t="n">
        <f aca="false">YEAR(E1964)</f>
        <v>2019</v>
      </c>
      <c r="Y1964" s="0" t="str">
        <f aca="false">TEXT(E1964,"yyyy-mm")</f>
        <v>2019-01</v>
      </c>
      <c r="Z1964" s="0" t="str">
        <f aca="false">"Q"&amp;ROUNDUP(MONTH(E1964)/3,0)&amp;"-"&amp;YEAR(E1964)</f>
        <v>Q1-2019</v>
      </c>
    </row>
    <row r="1965" customFormat="false" ht="14.25" hidden="false" customHeight="false" outlineLevel="0" collapsed="false">
      <c r="A1965" s="0" t="s">
        <v>2007</v>
      </c>
      <c r="B1965" s="0" t="s">
        <v>41</v>
      </c>
      <c r="C1965" s="0" t="s">
        <v>39</v>
      </c>
      <c r="D1965" s="9" t="n">
        <v>43400</v>
      </c>
      <c r="E1965" s="9" t="n">
        <v>43477</v>
      </c>
      <c r="F1965" s="9" t="n">
        <v>43497</v>
      </c>
      <c r="G1965" s="9" t="n">
        <v>43505</v>
      </c>
      <c r="H1965" s="10" t="s">
        <v>36</v>
      </c>
      <c r="I1965" s="0" t="n">
        <v>22</v>
      </c>
      <c r="J1965" s="0" t="n">
        <v>6</v>
      </c>
      <c r="K1965" s="0" t="n">
        <v>172</v>
      </c>
      <c r="L1965" s="0" t="n">
        <v>45</v>
      </c>
      <c r="M1965" s="0" t="n">
        <v>1</v>
      </c>
      <c r="N1965" s="11" t="n">
        <v>0.05</v>
      </c>
      <c r="O1965" s="12" t="n">
        <v>2737.62</v>
      </c>
      <c r="P1965" s="12" t="n">
        <v>6083.6</v>
      </c>
      <c r="Q1965" s="12" t="n">
        <f aca="false">M1965*P1965*(1-N1965)</f>
        <v>5779.42</v>
      </c>
      <c r="R1965" s="12" t="n">
        <f aca="false">M1965*O1965</f>
        <v>2737.62</v>
      </c>
      <c r="S1965" s="12" t="n">
        <f aca="false">Q1965-R1965</f>
        <v>3041.8</v>
      </c>
      <c r="T1965" s="11" t="n">
        <f aca="false">IFERROR(S1965/Q1965,0)</f>
        <v>0.526315789473684</v>
      </c>
      <c r="U1965" s="13" t="n">
        <f aca="false">F1965-E1965</f>
        <v>20</v>
      </c>
      <c r="V1965" s="13" t="n">
        <f aca="false">G1965-F1965</f>
        <v>8</v>
      </c>
      <c r="W1965" s="13" t="n">
        <f aca="false">G1965-E1965</f>
        <v>28</v>
      </c>
      <c r="X1965" s="10" t="n">
        <f aca="false">YEAR(E1965)</f>
        <v>2019</v>
      </c>
      <c r="Y1965" s="0" t="str">
        <f aca="false">TEXT(E1965,"yyyy-mm")</f>
        <v>2019-01</v>
      </c>
      <c r="Z1965" s="0" t="str">
        <f aca="false">"Q"&amp;ROUNDUP(MONTH(E1965)/3,0)&amp;"-"&amp;YEAR(E1965)</f>
        <v>Q1-2019</v>
      </c>
    </row>
    <row r="1966" customFormat="false" ht="14.25" hidden="false" customHeight="false" outlineLevel="0" collapsed="false">
      <c r="A1966" s="0" t="s">
        <v>2008</v>
      </c>
      <c r="B1966" s="0" t="s">
        <v>38</v>
      </c>
      <c r="C1966" s="0" t="s">
        <v>46</v>
      </c>
      <c r="D1966" s="9" t="n">
        <v>43300</v>
      </c>
      <c r="E1966" s="9" t="n">
        <v>43477</v>
      </c>
      <c r="F1966" s="9" t="n">
        <v>43503</v>
      </c>
      <c r="G1966" s="9" t="n">
        <v>43506</v>
      </c>
      <c r="H1966" s="10" t="s">
        <v>36</v>
      </c>
      <c r="I1966" s="0" t="n">
        <v>19</v>
      </c>
      <c r="J1966" s="0" t="n">
        <v>31</v>
      </c>
      <c r="K1966" s="0" t="n">
        <v>285</v>
      </c>
      <c r="L1966" s="0" t="n">
        <v>8</v>
      </c>
      <c r="M1966" s="0" t="n">
        <v>4</v>
      </c>
      <c r="N1966" s="11" t="n">
        <v>0.1</v>
      </c>
      <c r="O1966" s="12" t="n">
        <v>665.71</v>
      </c>
      <c r="P1966" s="12" t="n">
        <v>964.8</v>
      </c>
      <c r="Q1966" s="12" t="n">
        <f aca="false">M1966*P1966*(1-N1966)</f>
        <v>3473.28</v>
      </c>
      <c r="R1966" s="12" t="n">
        <f aca="false">M1966*O1966</f>
        <v>2662.84</v>
      </c>
      <c r="S1966" s="12" t="n">
        <f aca="false">Q1966-R1966</f>
        <v>810.44</v>
      </c>
      <c r="T1966" s="11" t="n">
        <f aca="false">IFERROR(S1966/Q1966,0)</f>
        <v>0.233335636631656</v>
      </c>
      <c r="U1966" s="13" t="n">
        <f aca="false">F1966-E1966</f>
        <v>26</v>
      </c>
      <c r="V1966" s="13" t="n">
        <f aca="false">G1966-F1966</f>
        <v>3</v>
      </c>
      <c r="W1966" s="13" t="n">
        <f aca="false">G1966-E1966</f>
        <v>29</v>
      </c>
      <c r="X1966" s="10" t="n">
        <f aca="false">YEAR(E1966)</f>
        <v>2019</v>
      </c>
      <c r="Y1966" s="0" t="str">
        <f aca="false">TEXT(E1966,"yyyy-mm")</f>
        <v>2019-01</v>
      </c>
      <c r="Z1966" s="0" t="str">
        <f aca="false">"Q"&amp;ROUNDUP(MONTH(E1966)/3,0)&amp;"-"&amp;YEAR(E1966)</f>
        <v>Q1-2019</v>
      </c>
    </row>
    <row r="1967" customFormat="false" ht="14.25" hidden="false" customHeight="false" outlineLevel="0" collapsed="false">
      <c r="A1967" s="0" t="s">
        <v>2009</v>
      </c>
      <c r="B1967" s="0" t="s">
        <v>34</v>
      </c>
      <c r="C1967" s="0" t="s">
        <v>46</v>
      </c>
      <c r="D1967" s="9" t="n">
        <v>43400</v>
      </c>
      <c r="E1967" s="9" t="n">
        <v>43477</v>
      </c>
      <c r="F1967" s="9" t="n">
        <v>43493</v>
      </c>
      <c r="G1967" s="9" t="n">
        <v>43502</v>
      </c>
      <c r="H1967" s="10" t="s">
        <v>36</v>
      </c>
      <c r="I1967" s="0" t="n">
        <v>6</v>
      </c>
      <c r="J1967" s="0" t="n">
        <v>27</v>
      </c>
      <c r="K1967" s="0" t="n">
        <v>307</v>
      </c>
      <c r="L1967" s="0" t="n">
        <v>30</v>
      </c>
      <c r="M1967" s="0" t="n">
        <v>2</v>
      </c>
      <c r="N1967" s="11" t="n">
        <v>0.075</v>
      </c>
      <c r="O1967" s="12" t="n">
        <v>133.2</v>
      </c>
      <c r="P1967" s="12" t="n">
        <v>187.6</v>
      </c>
      <c r="Q1967" s="12" t="n">
        <f aca="false">M1967*P1967*(1-N1967)</f>
        <v>347.06</v>
      </c>
      <c r="R1967" s="12" t="n">
        <f aca="false">M1967*O1967</f>
        <v>266.4</v>
      </c>
      <c r="S1967" s="12" t="n">
        <f aca="false">Q1967-R1967</f>
        <v>80.66</v>
      </c>
      <c r="T1967" s="11" t="n">
        <f aca="false">IFERROR(S1967/Q1967,0)</f>
        <v>0.232409381663113</v>
      </c>
      <c r="U1967" s="13" t="n">
        <f aca="false">F1967-E1967</f>
        <v>16</v>
      </c>
      <c r="V1967" s="13" t="n">
        <f aca="false">G1967-F1967</f>
        <v>9</v>
      </c>
      <c r="W1967" s="13" t="n">
        <f aca="false">G1967-E1967</f>
        <v>25</v>
      </c>
      <c r="X1967" s="10" t="n">
        <f aca="false">YEAR(E1967)</f>
        <v>2019</v>
      </c>
      <c r="Y1967" s="0" t="str">
        <f aca="false">TEXT(E1967,"yyyy-mm")</f>
        <v>2019-01</v>
      </c>
      <c r="Z1967" s="0" t="str">
        <f aca="false">"Q"&amp;ROUNDUP(MONTH(E1967)/3,0)&amp;"-"&amp;YEAR(E1967)</f>
        <v>Q1-2019</v>
      </c>
    </row>
    <row r="1968" customFormat="false" ht="14.25" hidden="false" customHeight="false" outlineLevel="0" collapsed="false">
      <c r="A1968" s="0" t="s">
        <v>2010</v>
      </c>
      <c r="B1968" s="0" t="s">
        <v>43</v>
      </c>
      <c r="C1968" s="0" t="s">
        <v>46</v>
      </c>
      <c r="D1968" s="9" t="n">
        <v>43300</v>
      </c>
      <c r="E1968" s="9" t="n">
        <v>43477</v>
      </c>
      <c r="F1968" s="9" t="n">
        <v>43487</v>
      </c>
      <c r="G1968" s="9" t="n">
        <v>43494</v>
      </c>
      <c r="H1968" s="10" t="s">
        <v>36</v>
      </c>
      <c r="I1968" s="0" t="n">
        <v>27</v>
      </c>
      <c r="J1968" s="0" t="n">
        <v>12</v>
      </c>
      <c r="K1968" s="0" t="n">
        <v>328</v>
      </c>
      <c r="L1968" s="0" t="n">
        <v>23</v>
      </c>
      <c r="M1968" s="0" t="n">
        <v>3</v>
      </c>
      <c r="N1968" s="11" t="n">
        <v>0.15</v>
      </c>
      <c r="O1968" s="12" t="n">
        <v>295.47</v>
      </c>
      <c r="P1968" s="12" t="n">
        <v>703.5</v>
      </c>
      <c r="Q1968" s="12" t="n">
        <f aca="false">M1968*P1968*(1-N1968)</f>
        <v>1793.925</v>
      </c>
      <c r="R1968" s="12" t="n">
        <f aca="false">M1968*O1968</f>
        <v>886.41</v>
      </c>
      <c r="S1968" s="12" t="n">
        <f aca="false">Q1968-R1968</f>
        <v>907.515</v>
      </c>
      <c r="T1968" s="11" t="n">
        <f aca="false">IFERROR(S1968/Q1968,0)</f>
        <v>0.505882352941176</v>
      </c>
      <c r="U1968" s="13" t="n">
        <f aca="false">F1968-E1968</f>
        <v>10</v>
      </c>
      <c r="V1968" s="13" t="n">
        <f aca="false">G1968-F1968</f>
        <v>7</v>
      </c>
      <c r="W1968" s="13" t="n">
        <f aca="false">G1968-E1968</f>
        <v>17</v>
      </c>
      <c r="X1968" s="10" t="n">
        <f aca="false">YEAR(E1968)</f>
        <v>2019</v>
      </c>
      <c r="Y1968" s="0" t="str">
        <f aca="false">TEXT(E1968,"yyyy-mm")</f>
        <v>2019-01</v>
      </c>
      <c r="Z1968" s="0" t="str">
        <f aca="false">"Q"&amp;ROUNDUP(MONTH(E1968)/3,0)&amp;"-"&amp;YEAR(E1968)</f>
        <v>Q1-2019</v>
      </c>
    </row>
    <row r="1969" customFormat="false" ht="14.25" hidden="false" customHeight="false" outlineLevel="0" collapsed="false">
      <c r="A1969" s="0" t="s">
        <v>2011</v>
      </c>
      <c r="B1969" s="0" t="s">
        <v>41</v>
      </c>
      <c r="C1969" s="0" t="s">
        <v>39</v>
      </c>
      <c r="D1969" s="9" t="n">
        <v>43400</v>
      </c>
      <c r="E1969" s="9" t="n">
        <v>43477</v>
      </c>
      <c r="F1969" s="9" t="n">
        <v>43486</v>
      </c>
      <c r="G1969" s="9" t="n">
        <v>43495</v>
      </c>
      <c r="H1969" s="10" t="s">
        <v>36</v>
      </c>
      <c r="I1969" s="0" t="n">
        <v>21</v>
      </c>
      <c r="J1969" s="0" t="n">
        <v>37</v>
      </c>
      <c r="K1969" s="0" t="n">
        <v>166</v>
      </c>
      <c r="L1969" s="0" t="n">
        <v>39</v>
      </c>
      <c r="M1969" s="0" t="n">
        <v>8</v>
      </c>
      <c r="N1969" s="11" t="n">
        <v>0.05</v>
      </c>
      <c r="O1969" s="12" t="n">
        <v>1877.88</v>
      </c>
      <c r="P1969" s="12" t="n">
        <v>3832.4</v>
      </c>
      <c r="Q1969" s="12" t="n">
        <f aca="false">M1969*P1969*(1-N1969)</f>
        <v>29126.24</v>
      </c>
      <c r="R1969" s="12" t="n">
        <f aca="false">M1969*O1969</f>
        <v>15023.04</v>
      </c>
      <c r="S1969" s="12" t="n">
        <f aca="false">Q1969-R1969</f>
        <v>14103.2</v>
      </c>
      <c r="T1969" s="11" t="n">
        <f aca="false">IFERROR(S1969/Q1969,0)</f>
        <v>0.484209427650119</v>
      </c>
      <c r="U1969" s="13" t="n">
        <f aca="false">F1969-E1969</f>
        <v>9</v>
      </c>
      <c r="V1969" s="13" t="n">
        <f aca="false">G1969-F1969</f>
        <v>9</v>
      </c>
      <c r="W1969" s="13" t="n">
        <f aca="false">G1969-E1969</f>
        <v>18</v>
      </c>
      <c r="X1969" s="10" t="n">
        <f aca="false">YEAR(E1969)</f>
        <v>2019</v>
      </c>
      <c r="Y1969" s="0" t="str">
        <f aca="false">TEXT(E1969,"yyyy-mm")</f>
        <v>2019-01</v>
      </c>
      <c r="Z1969" s="0" t="str">
        <f aca="false">"Q"&amp;ROUNDUP(MONTH(E1969)/3,0)&amp;"-"&amp;YEAR(E1969)</f>
        <v>Q1-2019</v>
      </c>
    </row>
    <row r="1970" customFormat="false" ht="14.25" hidden="false" customHeight="false" outlineLevel="0" collapsed="false">
      <c r="A1970" s="0" t="s">
        <v>2012</v>
      </c>
      <c r="B1970" s="0" t="s">
        <v>41</v>
      </c>
      <c r="C1970" s="0" t="s">
        <v>39</v>
      </c>
      <c r="D1970" s="9" t="n">
        <v>43400</v>
      </c>
      <c r="E1970" s="9" t="n">
        <v>43477</v>
      </c>
      <c r="F1970" s="9" t="n">
        <v>43482</v>
      </c>
      <c r="G1970" s="9" t="n">
        <v>43486</v>
      </c>
      <c r="H1970" s="10" t="s">
        <v>36</v>
      </c>
      <c r="I1970" s="0" t="n">
        <v>23</v>
      </c>
      <c r="J1970" s="0" t="n">
        <v>34</v>
      </c>
      <c r="K1970" s="0" t="n">
        <v>94</v>
      </c>
      <c r="L1970" s="0" t="n">
        <v>2</v>
      </c>
      <c r="M1970" s="0" t="n">
        <v>4</v>
      </c>
      <c r="N1970" s="11" t="n">
        <v>0.1</v>
      </c>
      <c r="O1970" s="12" t="n">
        <v>2321.22</v>
      </c>
      <c r="P1970" s="12" t="n">
        <v>5661.5</v>
      </c>
      <c r="Q1970" s="12" t="n">
        <f aca="false">M1970*P1970*(1-N1970)</f>
        <v>20381.4</v>
      </c>
      <c r="R1970" s="12" t="n">
        <f aca="false">M1970*O1970</f>
        <v>9284.88</v>
      </c>
      <c r="S1970" s="12" t="n">
        <f aca="false">Q1970-R1970</f>
        <v>11096.52</v>
      </c>
      <c r="T1970" s="11" t="n">
        <f aca="false">IFERROR(S1970/Q1970,0)</f>
        <v>0.544443463157585</v>
      </c>
      <c r="U1970" s="13" t="n">
        <f aca="false">F1970-E1970</f>
        <v>5</v>
      </c>
      <c r="V1970" s="13" t="n">
        <f aca="false">G1970-F1970</f>
        <v>4</v>
      </c>
      <c r="W1970" s="13" t="n">
        <f aca="false">G1970-E1970</f>
        <v>9</v>
      </c>
      <c r="X1970" s="10" t="n">
        <f aca="false">YEAR(E1970)</f>
        <v>2019</v>
      </c>
      <c r="Y1970" s="0" t="str">
        <f aca="false">TEXT(E1970,"yyyy-mm")</f>
        <v>2019-01</v>
      </c>
      <c r="Z1970" s="0" t="str">
        <f aca="false">"Q"&amp;ROUNDUP(MONTH(E1970)/3,0)&amp;"-"&amp;YEAR(E1970)</f>
        <v>Q1-2019</v>
      </c>
    </row>
    <row r="1971" customFormat="false" ht="14.25" hidden="false" customHeight="false" outlineLevel="0" collapsed="false">
      <c r="A1971" s="0" t="s">
        <v>2013</v>
      </c>
      <c r="B1971" s="0" t="s">
        <v>34</v>
      </c>
      <c r="C1971" s="0" t="s">
        <v>39</v>
      </c>
      <c r="D1971" s="9" t="n">
        <v>43400</v>
      </c>
      <c r="E1971" s="9" t="n">
        <v>43477</v>
      </c>
      <c r="F1971" s="9" t="n">
        <v>43480</v>
      </c>
      <c r="G1971" s="9" t="n">
        <v>43485</v>
      </c>
      <c r="H1971" s="10" t="s">
        <v>36</v>
      </c>
      <c r="I1971" s="0" t="n">
        <v>3</v>
      </c>
      <c r="J1971" s="0" t="n">
        <v>50</v>
      </c>
      <c r="K1971" s="0" t="n">
        <v>127</v>
      </c>
      <c r="L1971" s="0" t="n">
        <v>37</v>
      </c>
      <c r="M1971" s="0" t="n">
        <v>7</v>
      </c>
      <c r="N1971" s="11" t="n">
        <v>0.2</v>
      </c>
      <c r="O1971" s="12" t="n">
        <v>159.93</v>
      </c>
      <c r="P1971" s="12" t="n">
        <v>207.7</v>
      </c>
      <c r="Q1971" s="12" t="n">
        <f aca="false">M1971*P1971*(1-N1971)</f>
        <v>1163.12</v>
      </c>
      <c r="R1971" s="12" t="n">
        <f aca="false">M1971*O1971</f>
        <v>1119.51</v>
      </c>
      <c r="S1971" s="12" t="n">
        <f aca="false">Q1971-R1971</f>
        <v>43.6099999999999</v>
      </c>
      <c r="T1971" s="11" t="n">
        <f aca="false">IFERROR(S1971/Q1971,0)</f>
        <v>0.0374939817043812</v>
      </c>
      <c r="U1971" s="13" t="n">
        <f aca="false">F1971-E1971</f>
        <v>3</v>
      </c>
      <c r="V1971" s="13" t="n">
        <f aca="false">G1971-F1971</f>
        <v>5</v>
      </c>
      <c r="W1971" s="13" t="n">
        <f aca="false">G1971-E1971</f>
        <v>8</v>
      </c>
      <c r="X1971" s="10" t="n">
        <f aca="false">YEAR(E1971)</f>
        <v>2019</v>
      </c>
      <c r="Y1971" s="0" t="str">
        <f aca="false">TEXT(E1971,"yyyy-mm")</f>
        <v>2019-01</v>
      </c>
      <c r="Z1971" s="0" t="str">
        <f aca="false">"Q"&amp;ROUNDUP(MONTH(E1971)/3,0)&amp;"-"&amp;YEAR(E1971)</f>
        <v>Q1-2019</v>
      </c>
    </row>
    <row r="1972" customFormat="false" ht="14.25" hidden="false" customHeight="false" outlineLevel="0" collapsed="false">
      <c r="A1972" s="0" t="s">
        <v>2014</v>
      </c>
      <c r="B1972" s="0" t="s">
        <v>41</v>
      </c>
      <c r="C1972" s="0" t="s">
        <v>46</v>
      </c>
      <c r="D1972" s="9" t="n">
        <v>43400</v>
      </c>
      <c r="E1972" s="9" t="n">
        <v>43477</v>
      </c>
      <c r="F1972" s="9" t="n">
        <v>43491</v>
      </c>
      <c r="G1972" s="9" t="n">
        <v>43499</v>
      </c>
      <c r="H1972" s="10" t="s">
        <v>36</v>
      </c>
      <c r="I1972" s="0" t="n">
        <v>21</v>
      </c>
      <c r="J1972" s="0" t="n">
        <v>20</v>
      </c>
      <c r="K1972" s="0" t="n">
        <v>283</v>
      </c>
      <c r="L1972" s="0" t="n">
        <v>41</v>
      </c>
      <c r="M1972" s="0" t="n">
        <v>5</v>
      </c>
      <c r="N1972" s="11" t="n">
        <v>0.2</v>
      </c>
      <c r="O1972" s="12" t="n">
        <v>3308.8</v>
      </c>
      <c r="P1972" s="12" t="n">
        <v>3892.7</v>
      </c>
      <c r="Q1972" s="12" t="n">
        <f aca="false">M1972*P1972*(1-N1972)</f>
        <v>15570.8</v>
      </c>
      <c r="R1972" s="12" t="n">
        <f aca="false">M1972*O1972</f>
        <v>16544</v>
      </c>
      <c r="S1972" s="12" t="n">
        <f aca="false">Q1972-R1972</f>
        <v>-973.199999999999</v>
      </c>
      <c r="T1972" s="11" t="n">
        <f aca="false">IFERROR(S1972/Q1972,0)</f>
        <v>-0.0625016055693991</v>
      </c>
      <c r="U1972" s="13" t="n">
        <f aca="false">F1972-E1972</f>
        <v>14</v>
      </c>
      <c r="V1972" s="13" t="n">
        <f aca="false">G1972-F1972</f>
        <v>8</v>
      </c>
      <c r="W1972" s="13" t="n">
        <f aca="false">G1972-E1972</f>
        <v>22</v>
      </c>
      <c r="X1972" s="10" t="n">
        <f aca="false">YEAR(E1972)</f>
        <v>2019</v>
      </c>
      <c r="Y1972" s="0" t="str">
        <f aca="false">TEXT(E1972,"yyyy-mm")</f>
        <v>2019-01</v>
      </c>
      <c r="Z1972" s="0" t="str">
        <f aca="false">"Q"&amp;ROUNDUP(MONTH(E1972)/3,0)&amp;"-"&amp;YEAR(E1972)</f>
        <v>Q1-2019</v>
      </c>
    </row>
    <row r="1973" customFormat="false" ht="14.25" hidden="false" customHeight="false" outlineLevel="0" collapsed="false">
      <c r="A1973" s="0" t="s">
        <v>2015</v>
      </c>
      <c r="B1973" s="0" t="s">
        <v>34</v>
      </c>
      <c r="C1973" s="0" t="s">
        <v>46</v>
      </c>
      <c r="D1973" s="9" t="n">
        <v>43400</v>
      </c>
      <c r="E1973" s="9" t="n">
        <v>43477</v>
      </c>
      <c r="F1973" s="9" t="n">
        <v>43497</v>
      </c>
      <c r="G1973" s="9" t="n">
        <v>43502</v>
      </c>
      <c r="H1973" s="10" t="s">
        <v>36</v>
      </c>
      <c r="I1973" s="0" t="n">
        <v>11</v>
      </c>
      <c r="J1973" s="0" t="n">
        <v>1</v>
      </c>
      <c r="K1973" s="0" t="n">
        <v>316</v>
      </c>
      <c r="L1973" s="0" t="n">
        <v>16</v>
      </c>
      <c r="M1973" s="0" t="n">
        <v>7</v>
      </c>
      <c r="N1973" s="11" t="n">
        <v>0.05</v>
      </c>
      <c r="O1973" s="12" t="n">
        <v>1713.06</v>
      </c>
      <c r="P1973" s="12" t="n">
        <v>2519.2</v>
      </c>
      <c r="Q1973" s="12" t="n">
        <f aca="false">M1973*P1973*(1-N1973)</f>
        <v>16752.68</v>
      </c>
      <c r="R1973" s="12" t="n">
        <f aca="false">M1973*O1973</f>
        <v>11991.42</v>
      </c>
      <c r="S1973" s="12" t="n">
        <f aca="false">Q1973-R1973</f>
        <v>4761.26</v>
      </c>
      <c r="T1973" s="11" t="n">
        <f aca="false">IFERROR(S1973/Q1973,0)</f>
        <v>0.284208854941418</v>
      </c>
      <c r="U1973" s="13" t="n">
        <f aca="false">F1973-E1973</f>
        <v>20</v>
      </c>
      <c r="V1973" s="13" t="n">
        <f aca="false">G1973-F1973</f>
        <v>5</v>
      </c>
      <c r="W1973" s="13" t="n">
        <f aca="false">G1973-E1973</f>
        <v>25</v>
      </c>
      <c r="X1973" s="10" t="n">
        <f aca="false">YEAR(E1973)</f>
        <v>2019</v>
      </c>
      <c r="Y1973" s="0" t="str">
        <f aca="false">TEXT(E1973,"yyyy-mm")</f>
        <v>2019-01</v>
      </c>
      <c r="Z1973" s="0" t="str">
        <f aca="false">"Q"&amp;ROUNDUP(MONTH(E1973)/3,0)&amp;"-"&amp;YEAR(E1973)</f>
        <v>Q1-2019</v>
      </c>
    </row>
    <row r="1974" customFormat="false" ht="14.25" hidden="false" customHeight="false" outlineLevel="0" collapsed="false">
      <c r="A1974" s="0" t="s">
        <v>2016</v>
      </c>
      <c r="B1974" s="0" t="s">
        <v>34</v>
      </c>
      <c r="C1974" s="0" t="s">
        <v>79</v>
      </c>
      <c r="D1974" s="9" t="n">
        <v>43400</v>
      </c>
      <c r="E1974" s="9" t="n">
        <v>43477</v>
      </c>
      <c r="F1974" s="9" t="n">
        <v>43504</v>
      </c>
      <c r="G1974" s="9" t="n">
        <v>43508</v>
      </c>
      <c r="H1974" s="10" t="s">
        <v>36</v>
      </c>
      <c r="I1974" s="0" t="n">
        <v>11</v>
      </c>
      <c r="J1974" s="0" t="n">
        <v>41</v>
      </c>
      <c r="K1974" s="0" t="n">
        <v>64</v>
      </c>
      <c r="L1974" s="0" t="n">
        <v>33</v>
      </c>
      <c r="M1974" s="0" t="n">
        <v>2</v>
      </c>
      <c r="N1974" s="11" t="n">
        <v>0.075</v>
      </c>
      <c r="O1974" s="12" t="n">
        <v>1460.6</v>
      </c>
      <c r="P1974" s="12" t="n">
        <v>2921.2</v>
      </c>
      <c r="Q1974" s="12" t="n">
        <f aca="false">M1974*P1974*(1-N1974)</f>
        <v>5404.22</v>
      </c>
      <c r="R1974" s="12" t="n">
        <f aca="false">M1974*O1974</f>
        <v>2921.2</v>
      </c>
      <c r="S1974" s="12" t="n">
        <f aca="false">Q1974-R1974</f>
        <v>2483.02</v>
      </c>
      <c r="T1974" s="11" t="n">
        <f aca="false">IFERROR(S1974/Q1974,0)</f>
        <v>0.45945945945946</v>
      </c>
      <c r="U1974" s="13" t="n">
        <f aca="false">F1974-E1974</f>
        <v>27</v>
      </c>
      <c r="V1974" s="13" t="n">
        <f aca="false">G1974-F1974</f>
        <v>4</v>
      </c>
      <c r="W1974" s="13" t="n">
        <f aca="false">G1974-E1974</f>
        <v>31</v>
      </c>
      <c r="X1974" s="10" t="n">
        <f aca="false">YEAR(E1974)</f>
        <v>2019</v>
      </c>
      <c r="Y1974" s="0" t="str">
        <f aca="false">TEXT(E1974,"yyyy-mm")</f>
        <v>2019-01</v>
      </c>
      <c r="Z1974" s="0" t="str">
        <f aca="false">"Q"&amp;ROUNDUP(MONTH(E1974)/3,0)&amp;"-"&amp;YEAR(E1974)</f>
        <v>Q1-2019</v>
      </c>
    </row>
    <row r="1975" customFormat="false" ht="14.25" hidden="false" customHeight="false" outlineLevel="0" collapsed="false">
      <c r="A1975" s="0" t="s">
        <v>2017</v>
      </c>
      <c r="B1975" s="0" t="s">
        <v>34</v>
      </c>
      <c r="C1975" s="0" t="s">
        <v>39</v>
      </c>
      <c r="D1975" s="9" t="n">
        <v>43400</v>
      </c>
      <c r="E1975" s="9" t="n">
        <v>43478</v>
      </c>
      <c r="F1975" s="9" t="n">
        <v>43485</v>
      </c>
      <c r="G1975" s="9" t="n">
        <v>43487</v>
      </c>
      <c r="H1975" s="10" t="s">
        <v>36</v>
      </c>
      <c r="I1975" s="0" t="n">
        <v>5</v>
      </c>
      <c r="J1975" s="0" t="n">
        <v>39</v>
      </c>
      <c r="K1975" s="0" t="n">
        <v>154</v>
      </c>
      <c r="L1975" s="0" t="n">
        <v>24</v>
      </c>
      <c r="M1975" s="0" t="n">
        <v>7</v>
      </c>
      <c r="N1975" s="11" t="n">
        <v>0.05</v>
      </c>
      <c r="O1975" s="12" t="n">
        <v>2517.53</v>
      </c>
      <c r="P1975" s="12" t="n">
        <v>5594.5</v>
      </c>
      <c r="Q1975" s="12" t="n">
        <f aca="false">M1975*P1975*(1-N1975)</f>
        <v>37203.425</v>
      </c>
      <c r="R1975" s="12" t="n">
        <f aca="false">M1975*O1975</f>
        <v>17622.71</v>
      </c>
      <c r="S1975" s="12" t="n">
        <f aca="false">Q1975-R1975</f>
        <v>19580.715</v>
      </c>
      <c r="T1975" s="11" t="n">
        <f aca="false">IFERROR(S1975/Q1975,0)</f>
        <v>0.526314848700086</v>
      </c>
      <c r="U1975" s="13" t="n">
        <f aca="false">F1975-E1975</f>
        <v>7</v>
      </c>
      <c r="V1975" s="13" t="n">
        <f aca="false">G1975-F1975</f>
        <v>2</v>
      </c>
      <c r="W1975" s="13" t="n">
        <f aca="false">G1975-E1975</f>
        <v>9</v>
      </c>
      <c r="X1975" s="10" t="n">
        <f aca="false">YEAR(E1975)</f>
        <v>2019</v>
      </c>
      <c r="Y1975" s="0" t="str">
        <f aca="false">TEXT(E1975,"yyyy-mm")</f>
        <v>2019-01</v>
      </c>
      <c r="Z1975" s="0" t="str">
        <f aca="false">"Q"&amp;ROUNDUP(MONTH(E1975)/3,0)&amp;"-"&amp;YEAR(E1975)</f>
        <v>Q1-2019</v>
      </c>
    </row>
    <row r="1976" customFormat="false" ht="14.25" hidden="false" customHeight="false" outlineLevel="0" collapsed="false">
      <c r="A1976" s="0" t="s">
        <v>2018</v>
      </c>
      <c r="B1976" s="0" t="s">
        <v>34</v>
      </c>
      <c r="C1976" s="0" t="s">
        <v>39</v>
      </c>
      <c r="D1976" s="9" t="n">
        <v>43400</v>
      </c>
      <c r="E1976" s="9" t="n">
        <v>43478</v>
      </c>
      <c r="F1976" s="9" t="n">
        <v>43490</v>
      </c>
      <c r="G1976" s="9" t="n">
        <v>43494</v>
      </c>
      <c r="H1976" s="10" t="s">
        <v>36</v>
      </c>
      <c r="I1976" s="0" t="n">
        <v>6</v>
      </c>
      <c r="J1976" s="0" t="n">
        <v>27</v>
      </c>
      <c r="K1976" s="0" t="n">
        <v>116</v>
      </c>
      <c r="L1976" s="0" t="n">
        <v>37</v>
      </c>
      <c r="M1976" s="0" t="n">
        <v>6</v>
      </c>
      <c r="N1976" s="11" t="n">
        <v>0.15</v>
      </c>
      <c r="O1976" s="12" t="n">
        <v>743.7</v>
      </c>
      <c r="P1976" s="12" t="n">
        <v>991.6</v>
      </c>
      <c r="Q1976" s="12" t="n">
        <f aca="false">M1976*P1976*(1-N1976)</f>
        <v>5057.16</v>
      </c>
      <c r="R1976" s="12" t="n">
        <f aca="false">M1976*O1976</f>
        <v>4462.2</v>
      </c>
      <c r="S1976" s="12" t="n">
        <f aca="false">Q1976-R1976</f>
        <v>594.959999999999</v>
      </c>
      <c r="T1976" s="11" t="n">
        <f aca="false">IFERROR(S1976/Q1976,0)</f>
        <v>0.117647058823529</v>
      </c>
      <c r="U1976" s="13" t="n">
        <f aca="false">F1976-E1976</f>
        <v>12</v>
      </c>
      <c r="V1976" s="13" t="n">
        <f aca="false">G1976-F1976</f>
        <v>4</v>
      </c>
      <c r="W1976" s="13" t="n">
        <f aca="false">G1976-E1976</f>
        <v>16</v>
      </c>
      <c r="X1976" s="10" t="n">
        <f aca="false">YEAR(E1976)</f>
        <v>2019</v>
      </c>
      <c r="Y1976" s="0" t="str">
        <f aca="false">TEXT(E1976,"yyyy-mm")</f>
        <v>2019-01</v>
      </c>
      <c r="Z1976" s="0" t="str">
        <f aca="false">"Q"&amp;ROUNDUP(MONTH(E1976)/3,0)&amp;"-"&amp;YEAR(E1976)</f>
        <v>Q1-2019</v>
      </c>
    </row>
    <row r="1977" customFormat="false" ht="14.25" hidden="false" customHeight="false" outlineLevel="0" collapsed="false">
      <c r="A1977" s="0" t="s">
        <v>2019</v>
      </c>
      <c r="B1977" s="0" t="s">
        <v>34</v>
      </c>
      <c r="C1977" s="0" t="s">
        <v>79</v>
      </c>
      <c r="D1977" s="9" t="n">
        <v>43400</v>
      </c>
      <c r="E1977" s="9" t="n">
        <v>43478</v>
      </c>
      <c r="F1977" s="9" t="n">
        <v>43493</v>
      </c>
      <c r="G1977" s="9" t="n">
        <v>43494</v>
      </c>
      <c r="H1977" s="10" t="s">
        <v>36</v>
      </c>
      <c r="I1977" s="0" t="n">
        <v>3</v>
      </c>
      <c r="J1977" s="0" t="n">
        <v>13</v>
      </c>
      <c r="K1977" s="0" t="n">
        <v>63</v>
      </c>
      <c r="L1977" s="0" t="n">
        <v>29</v>
      </c>
      <c r="M1977" s="0" t="n">
        <v>7</v>
      </c>
      <c r="N1977" s="11" t="n">
        <v>0.05</v>
      </c>
      <c r="O1977" s="12" t="n">
        <v>570.3</v>
      </c>
      <c r="P1977" s="12" t="n">
        <v>891.1</v>
      </c>
      <c r="Q1977" s="12" t="n">
        <f aca="false">M1977*P1977*(1-N1977)</f>
        <v>5925.815</v>
      </c>
      <c r="R1977" s="12" t="n">
        <f aca="false">M1977*O1977</f>
        <v>3992.1</v>
      </c>
      <c r="S1977" s="12" t="n">
        <f aca="false">Q1977-R1977</f>
        <v>1933.715</v>
      </c>
      <c r="T1977" s="11" t="n">
        <f aca="false">IFERROR(S1977/Q1977,0)</f>
        <v>0.326320514562132</v>
      </c>
      <c r="U1977" s="13" t="n">
        <f aca="false">F1977-E1977</f>
        <v>15</v>
      </c>
      <c r="V1977" s="13" t="n">
        <f aca="false">G1977-F1977</f>
        <v>1</v>
      </c>
      <c r="W1977" s="13" t="n">
        <f aca="false">G1977-E1977</f>
        <v>16</v>
      </c>
      <c r="X1977" s="10" t="n">
        <f aca="false">YEAR(E1977)</f>
        <v>2019</v>
      </c>
      <c r="Y1977" s="0" t="str">
        <f aca="false">TEXT(E1977,"yyyy-mm")</f>
        <v>2019-01</v>
      </c>
      <c r="Z1977" s="0" t="str">
        <f aca="false">"Q"&amp;ROUNDUP(MONTH(E1977)/3,0)&amp;"-"&amp;YEAR(E1977)</f>
        <v>Q1-2019</v>
      </c>
    </row>
    <row r="1978" customFormat="false" ht="14.25" hidden="false" customHeight="false" outlineLevel="0" collapsed="false">
      <c r="A1978" s="0" t="s">
        <v>2020</v>
      </c>
      <c r="B1978" s="0" t="s">
        <v>43</v>
      </c>
      <c r="C1978" s="0" t="s">
        <v>35</v>
      </c>
      <c r="D1978" s="9" t="n">
        <v>43400</v>
      </c>
      <c r="E1978" s="9" t="n">
        <v>43478</v>
      </c>
      <c r="F1978" s="9" t="n">
        <v>43481</v>
      </c>
      <c r="G1978" s="9" t="n">
        <v>43489</v>
      </c>
      <c r="H1978" s="10" t="s">
        <v>36</v>
      </c>
      <c r="I1978" s="0" t="n">
        <v>26</v>
      </c>
      <c r="J1978" s="0" t="n">
        <v>14</v>
      </c>
      <c r="K1978" s="0" t="n">
        <v>240</v>
      </c>
      <c r="L1978" s="0" t="n">
        <v>3</v>
      </c>
      <c r="M1978" s="0" t="n">
        <v>4</v>
      </c>
      <c r="N1978" s="11" t="n">
        <v>0.05</v>
      </c>
      <c r="O1978" s="12" t="n">
        <v>2442.15</v>
      </c>
      <c r="P1978" s="12" t="n">
        <v>5427</v>
      </c>
      <c r="Q1978" s="12" t="n">
        <f aca="false">M1978*P1978*(1-N1978)</f>
        <v>20622.6</v>
      </c>
      <c r="R1978" s="12" t="n">
        <f aca="false">M1978*O1978</f>
        <v>9768.6</v>
      </c>
      <c r="S1978" s="12" t="n">
        <f aca="false">Q1978-R1978</f>
        <v>10854</v>
      </c>
      <c r="T1978" s="11" t="n">
        <f aca="false">IFERROR(S1978/Q1978,0)</f>
        <v>0.526315789473684</v>
      </c>
      <c r="U1978" s="13" t="n">
        <f aca="false">F1978-E1978</f>
        <v>3</v>
      </c>
      <c r="V1978" s="13" t="n">
        <f aca="false">G1978-F1978</f>
        <v>8</v>
      </c>
      <c r="W1978" s="13" t="n">
        <f aca="false">G1978-E1978</f>
        <v>11</v>
      </c>
      <c r="X1978" s="10" t="n">
        <f aca="false">YEAR(E1978)</f>
        <v>2019</v>
      </c>
      <c r="Y1978" s="0" t="str">
        <f aca="false">TEXT(E1978,"yyyy-mm")</f>
        <v>2019-01</v>
      </c>
      <c r="Z1978" s="0" t="str">
        <f aca="false">"Q"&amp;ROUNDUP(MONTH(E1978)/3,0)&amp;"-"&amp;YEAR(E1978)</f>
        <v>Q1-2019</v>
      </c>
    </row>
    <row r="1979" customFormat="false" ht="14.25" hidden="false" customHeight="false" outlineLevel="0" collapsed="false">
      <c r="A1979" s="0" t="s">
        <v>2021</v>
      </c>
      <c r="B1979" s="0" t="s">
        <v>38</v>
      </c>
      <c r="C1979" s="0" t="s">
        <v>48</v>
      </c>
      <c r="D1979" s="9" t="n">
        <v>43400</v>
      </c>
      <c r="E1979" s="9" t="n">
        <v>43478</v>
      </c>
      <c r="F1979" s="9" t="n">
        <v>43480</v>
      </c>
      <c r="G1979" s="9" t="n">
        <v>43483</v>
      </c>
      <c r="H1979" s="10" t="s">
        <v>36</v>
      </c>
      <c r="I1979" s="0" t="n">
        <v>15</v>
      </c>
      <c r="J1979" s="0" t="n">
        <v>5</v>
      </c>
      <c r="K1979" s="0" t="n">
        <v>1</v>
      </c>
      <c r="L1979" s="0" t="n">
        <v>8</v>
      </c>
      <c r="M1979" s="0" t="n">
        <v>1</v>
      </c>
      <c r="N1979" s="11" t="n">
        <v>0.2</v>
      </c>
      <c r="O1979" s="12" t="n">
        <v>3279.92</v>
      </c>
      <c r="P1979" s="12" t="n">
        <v>3999.9</v>
      </c>
      <c r="Q1979" s="12" t="n">
        <f aca="false">M1979*P1979*(1-N1979)</f>
        <v>3199.92</v>
      </c>
      <c r="R1979" s="12" t="n">
        <f aca="false">M1979*O1979</f>
        <v>3279.92</v>
      </c>
      <c r="S1979" s="12" t="n">
        <f aca="false">Q1979-R1979</f>
        <v>-80</v>
      </c>
      <c r="T1979" s="11" t="n">
        <f aca="false">IFERROR(S1979/Q1979,0)</f>
        <v>-0.0250006250156254</v>
      </c>
      <c r="U1979" s="13" t="n">
        <f aca="false">F1979-E1979</f>
        <v>2</v>
      </c>
      <c r="V1979" s="13" t="n">
        <f aca="false">G1979-F1979</f>
        <v>3</v>
      </c>
      <c r="W1979" s="13" t="n">
        <f aca="false">G1979-E1979</f>
        <v>5</v>
      </c>
      <c r="X1979" s="10" t="n">
        <f aca="false">YEAR(E1979)</f>
        <v>2019</v>
      </c>
      <c r="Y1979" s="0" t="str">
        <f aca="false">TEXT(E1979,"yyyy-mm")</f>
        <v>2019-01</v>
      </c>
      <c r="Z1979" s="0" t="str">
        <f aca="false">"Q"&amp;ROUNDUP(MONTH(E1979)/3,0)&amp;"-"&amp;YEAR(E1979)</f>
        <v>Q1-2019</v>
      </c>
    </row>
    <row r="1980" customFormat="false" ht="14.25" hidden="false" customHeight="false" outlineLevel="0" collapsed="false">
      <c r="A1980" s="0" t="s">
        <v>2022</v>
      </c>
      <c r="B1980" s="0" t="s">
        <v>34</v>
      </c>
      <c r="C1980" s="0" t="s">
        <v>46</v>
      </c>
      <c r="D1980" s="9" t="n">
        <v>43400</v>
      </c>
      <c r="E1980" s="9" t="n">
        <v>43479</v>
      </c>
      <c r="F1980" s="9" t="n">
        <v>43502</v>
      </c>
      <c r="G1980" s="9" t="n">
        <v>43506</v>
      </c>
      <c r="H1980" s="10" t="s">
        <v>36</v>
      </c>
      <c r="I1980" s="0" t="n">
        <v>11</v>
      </c>
      <c r="J1980" s="0" t="n">
        <v>34</v>
      </c>
      <c r="K1980" s="0" t="n">
        <v>278</v>
      </c>
      <c r="L1980" s="0" t="n">
        <v>43</v>
      </c>
      <c r="M1980" s="0" t="n">
        <v>7</v>
      </c>
      <c r="N1980" s="11" t="n">
        <v>0.075</v>
      </c>
      <c r="O1980" s="12" t="n">
        <v>522</v>
      </c>
      <c r="P1980" s="12" t="n">
        <v>1065.3</v>
      </c>
      <c r="Q1980" s="12" t="n">
        <f aca="false">M1980*P1980*(1-N1980)</f>
        <v>6897.8175</v>
      </c>
      <c r="R1980" s="12" t="n">
        <f aca="false">M1980*O1980</f>
        <v>3654</v>
      </c>
      <c r="S1980" s="12" t="n">
        <f aca="false">Q1980-R1980</f>
        <v>3243.8175</v>
      </c>
      <c r="T1980" s="11" t="n">
        <f aca="false">IFERROR(S1980/Q1980,0)</f>
        <v>0.470267225829039</v>
      </c>
      <c r="U1980" s="13" t="n">
        <f aca="false">F1980-E1980</f>
        <v>23</v>
      </c>
      <c r="V1980" s="13" t="n">
        <f aca="false">G1980-F1980</f>
        <v>4</v>
      </c>
      <c r="W1980" s="13" t="n">
        <f aca="false">G1980-E1980</f>
        <v>27</v>
      </c>
      <c r="X1980" s="10" t="n">
        <f aca="false">YEAR(E1980)</f>
        <v>2019</v>
      </c>
      <c r="Y1980" s="0" t="str">
        <f aca="false">TEXT(E1980,"yyyy-mm")</f>
        <v>2019-01</v>
      </c>
      <c r="Z1980" s="0" t="str">
        <f aca="false">"Q"&amp;ROUNDUP(MONTH(E1980)/3,0)&amp;"-"&amp;YEAR(E1980)</f>
        <v>Q1-2019</v>
      </c>
    </row>
    <row r="1981" customFormat="false" ht="14.25" hidden="false" customHeight="false" outlineLevel="0" collapsed="false">
      <c r="A1981" s="0" t="s">
        <v>2023</v>
      </c>
      <c r="B1981" s="0" t="s">
        <v>34</v>
      </c>
      <c r="C1981" s="0" t="s">
        <v>39</v>
      </c>
      <c r="D1981" s="9" t="n">
        <v>43300</v>
      </c>
      <c r="E1981" s="9" t="n">
        <v>43479</v>
      </c>
      <c r="F1981" s="9" t="n">
        <v>43485</v>
      </c>
      <c r="G1981" s="9" t="n">
        <v>43495</v>
      </c>
      <c r="H1981" s="10" t="s">
        <v>36</v>
      </c>
      <c r="I1981" s="0" t="n">
        <v>1</v>
      </c>
      <c r="J1981" s="0" t="n">
        <v>41</v>
      </c>
      <c r="K1981" s="0" t="n">
        <v>190</v>
      </c>
      <c r="L1981" s="0" t="n">
        <v>8</v>
      </c>
      <c r="M1981" s="0" t="n">
        <v>2</v>
      </c>
      <c r="N1981" s="11" t="n">
        <v>0.4</v>
      </c>
      <c r="O1981" s="12" t="n">
        <v>142.84</v>
      </c>
      <c r="P1981" s="12" t="n">
        <v>174.2</v>
      </c>
      <c r="Q1981" s="12" t="n">
        <f aca="false">M1981*P1981*(1-N1981)</f>
        <v>209.04</v>
      </c>
      <c r="R1981" s="12" t="n">
        <f aca="false">M1981*O1981</f>
        <v>285.68</v>
      </c>
      <c r="S1981" s="12" t="n">
        <f aca="false">Q1981-R1981</f>
        <v>-76.64</v>
      </c>
      <c r="T1981" s="11" t="n">
        <f aca="false">IFERROR(S1981/Q1981,0)</f>
        <v>-0.366628396479143</v>
      </c>
      <c r="U1981" s="13" t="n">
        <f aca="false">F1981-E1981</f>
        <v>6</v>
      </c>
      <c r="V1981" s="13" t="n">
        <f aca="false">G1981-F1981</f>
        <v>10</v>
      </c>
      <c r="W1981" s="13" t="n">
        <f aca="false">G1981-E1981</f>
        <v>16</v>
      </c>
      <c r="X1981" s="10" t="n">
        <f aca="false">YEAR(E1981)</f>
        <v>2019</v>
      </c>
      <c r="Y1981" s="0" t="str">
        <f aca="false">TEXT(E1981,"yyyy-mm")</f>
        <v>2019-01</v>
      </c>
      <c r="Z1981" s="0" t="str">
        <f aca="false">"Q"&amp;ROUNDUP(MONTH(E1981)/3,0)&amp;"-"&amp;YEAR(E1981)</f>
        <v>Q1-2019</v>
      </c>
    </row>
    <row r="1982" customFormat="false" ht="14.25" hidden="false" customHeight="false" outlineLevel="0" collapsed="false">
      <c r="A1982" s="0" t="s">
        <v>2024</v>
      </c>
      <c r="B1982" s="0" t="s">
        <v>34</v>
      </c>
      <c r="C1982" s="0" t="s">
        <v>46</v>
      </c>
      <c r="D1982" s="9" t="n">
        <v>43300</v>
      </c>
      <c r="E1982" s="9" t="n">
        <v>43479</v>
      </c>
      <c r="F1982" s="9" t="n">
        <v>43483</v>
      </c>
      <c r="G1982" s="9" t="n">
        <v>43493</v>
      </c>
      <c r="H1982" s="10" t="s">
        <v>36</v>
      </c>
      <c r="I1982" s="0" t="n">
        <v>1</v>
      </c>
      <c r="J1982" s="0" t="n">
        <v>3</v>
      </c>
      <c r="K1982" s="0" t="n">
        <v>313</v>
      </c>
      <c r="L1982" s="0" t="n">
        <v>42</v>
      </c>
      <c r="M1982" s="0" t="n">
        <v>8</v>
      </c>
      <c r="N1982" s="11" t="n">
        <v>0.2</v>
      </c>
      <c r="O1982" s="12" t="n">
        <v>3131.58</v>
      </c>
      <c r="P1982" s="12" t="n">
        <v>3819</v>
      </c>
      <c r="Q1982" s="12" t="n">
        <f aca="false">M1982*P1982*(1-N1982)</f>
        <v>24441.6</v>
      </c>
      <c r="R1982" s="12" t="n">
        <f aca="false">M1982*O1982</f>
        <v>25052.64</v>
      </c>
      <c r="S1982" s="12" t="n">
        <f aca="false">Q1982-R1982</f>
        <v>-611.039999999997</v>
      </c>
      <c r="T1982" s="11" t="n">
        <f aca="false">IFERROR(S1982/Q1982,0)</f>
        <v>-0.0249999999999999</v>
      </c>
      <c r="U1982" s="13" t="n">
        <f aca="false">F1982-E1982</f>
        <v>4</v>
      </c>
      <c r="V1982" s="13" t="n">
        <f aca="false">G1982-F1982</f>
        <v>10</v>
      </c>
      <c r="W1982" s="13" t="n">
        <f aca="false">G1982-E1982</f>
        <v>14</v>
      </c>
      <c r="X1982" s="10" t="n">
        <f aca="false">YEAR(E1982)</f>
        <v>2019</v>
      </c>
      <c r="Y1982" s="0" t="str">
        <f aca="false">TEXT(E1982,"yyyy-mm")</f>
        <v>2019-01</v>
      </c>
      <c r="Z1982" s="0" t="str">
        <f aca="false">"Q"&amp;ROUNDUP(MONTH(E1982)/3,0)&amp;"-"&amp;YEAR(E1982)</f>
        <v>Q1-2019</v>
      </c>
    </row>
    <row r="1983" customFormat="false" ht="14.25" hidden="false" customHeight="false" outlineLevel="0" collapsed="false">
      <c r="A1983" s="0" t="s">
        <v>2025</v>
      </c>
      <c r="B1983" s="0" t="s">
        <v>43</v>
      </c>
      <c r="C1983" s="0" t="s">
        <v>58</v>
      </c>
      <c r="D1983" s="9" t="n">
        <v>43400</v>
      </c>
      <c r="E1983" s="9" t="n">
        <v>43479</v>
      </c>
      <c r="F1983" s="9" t="n">
        <v>43483</v>
      </c>
      <c r="G1983" s="9" t="n">
        <v>43489</v>
      </c>
      <c r="H1983" s="10" t="s">
        <v>36</v>
      </c>
      <c r="I1983" s="0" t="n">
        <v>26</v>
      </c>
      <c r="J1983" s="0" t="n">
        <v>38</v>
      </c>
      <c r="K1983" s="0" t="n">
        <v>339</v>
      </c>
      <c r="L1983" s="0" t="n">
        <v>22</v>
      </c>
      <c r="M1983" s="0" t="n">
        <v>1</v>
      </c>
      <c r="N1983" s="11" t="n">
        <v>0.05</v>
      </c>
      <c r="O1983" s="12" t="n">
        <v>730.43</v>
      </c>
      <c r="P1983" s="12" t="n">
        <v>1058.6</v>
      </c>
      <c r="Q1983" s="12" t="n">
        <f aca="false">M1983*P1983*(1-N1983)</f>
        <v>1005.67</v>
      </c>
      <c r="R1983" s="12" t="n">
        <f aca="false">M1983*O1983</f>
        <v>730.43</v>
      </c>
      <c r="S1983" s="12" t="n">
        <f aca="false">Q1983-R1983</f>
        <v>275.24</v>
      </c>
      <c r="T1983" s="11" t="n">
        <f aca="false">IFERROR(S1983/Q1983,0)</f>
        <v>0.273688187974186</v>
      </c>
      <c r="U1983" s="13" t="n">
        <f aca="false">F1983-E1983</f>
        <v>4</v>
      </c>
      <c r="V1983" s="13" t="n">
        <f aca="false">G1983-F1983</f>
        <v>6</v>
      </c>
      <c r="W1983" s="13" t="n">
        <f aca="false">G1983-E1983</f>
        <v>10</v>
      </c>
      <c r="X1983" s="10" t="n">
        <f aca="false">YEAR(E1983)</f>
        <v>2019</v>
      </c>
      <c r="Y1983" s="0" t="str">
        <f aca="false">TEXT(E1983,"yyyy-mm")</f>
        <v>2019-01</v>
      </c>
      <c r="Z1983" s="0" t="str">
        <f aca="false">"Q"&amp;ROUNDUP(MONTH(E1983)/3,0)&amp;"-"&amp;YEAR(E1983)</f>
        <v>Q1-2019</v>
      </c>
    </row>
    <row r="1984" customFormat="false" ht="14.25" hidden="false" customHeight="false" outlineLevel="0" collapsed="false">
      <c r="A1984" s="0" t="s">
        <v>2026</v>
      </c>
      <c r="B1984" s="0" t="s">
        <v>34</v>
      </c>
      <c r="C1984" s="0" t="s">
        <v>35</v>
      </c>
      <c r="D1984" s="9" t="n">
        <v>43300</v>
      </c>
      <c r="E1984" s="9" t="n">
        <v>43479</v>
      </c>
      <c r="F1984" s="9" t="n">
        <v>43489</v>
      </c>
      <c r="G1984" s="9" t="n">
        <v>43497</v>
      </c>
      <c r="H1984" s="10" t="s">
        <v>36</v>
      </c>
      <c r="I1984" s="0" t="n">
        <v>11</v>
      </c>
      <c r="J1984" s="0" t="n">
        <v>48</v>
      </c>
      <c r="K1984" s="0" t="n">
        <v>249</v>
      </c>
      <c r="L1984" s="0" t="n">
        <v>46</v>
      </c>
      <c r="M1984" s="0" t="n">
        <v>4</v>
      </c>
      <c r="N1984" s="11" t="n">
        <v>0.4</v>
      </c>
      <c r="O1984" s="12" t="n">
        <v>2594.24</v>
      </c>
      <c r="P1984" s="12" t="n">
        <v>3242.8</v>
      </c>
      <c r="Q1984" s="12" t="n">
        <f aca="false">M1984*P1984*(1-N1984)</f>
        <v>7782.72</v>
      </c>
      <c r="R1984" s="12" t="n">
        <f aca="false">M1984*O1984</f>
        <v>10376.96</v>
      </c>
      <c r="S1984" s="12" t="n">
        <f aca="false">Q1984-R1984</f>
        <v>-2594.24</v>
      </c>
      <c r="T1984" s="11" t="n">
        <f aca="false">IFERROR(S1984/Q1984,0)</f>
        <v>-0.333333333333333</v>
      </c>
      <c r="U1984" s="13" t="n">
        <f aca="false">F1984-E1984</f>
        <v>10</v>
      </c>
      <c r="V1984" s="13" t="n">
        <f aca="false">G1984-F1984</f>
        <v>8</v>
      </c>
      <c r="W1984" s="13" t="n">
        <f aca="false">G1984-E1984</f>
        <v>18</v>
      </c>
      <c r="X1984" s="10" t="n">
        <f aca="false">YEAR(E1984)</f>
        <v>2019</v>
      </c>
      <c r="Y1984" s="0" t="str">
        <f aca="false">TEXT(E1984,"yyyy-mm")</f>
        <v>2019-01</v>
      </c>
      <c r="Z1984" s="0" t="str">
        <f aca="false">"Q"&amp;ROUNDUP(MONTH(E1984)/3,0)&amp;"-"&amp;YEAR(E1984)</f>
        <v>Q1-2019</v>
      </c>
    </row>
    <row r="1985" customFormat="false" ht="14.25" hidden="false" customHeight="false" outlineLevel="0" collapsed="false">
      <c r="A1985" s="0" t="s">
        <v>2027</v>
      </c>
      <c r="B1985" s="0" t="s">
        <v>41</v>
      </c>
      <c r="C1985" s="0" t="s">
        <v>58</v>
      </c>
      <c r="D1985" s="9" t="n">
        <v>43400</v>
      </c>
      <c r="E1985" s="9" t="n">
        <v>43480</v>
      </c>
      <c r="F1985" s="9" t="n">
        <v>43505</v>
      </c>
      <c r="G1985" s="9" t="n">
        <v>43509</v>
      </c>
      <c r="H1985" s="10" t="s">
        <v>36</v>
      </c>
      <c r="I1985" s="0" t="n">
        <v>25</v>
      </c>
      <c r="J1985" s="0" t="n">
        <v>24</v>
      </c>
      <c r="K1985" s="0" t="n">
        <v>350</v>
      </c>
      <c r="L1985" s="0" t="n">
        <v>16</v>
      </c>
      <c r="M1985" s="0" t="n">
        <v>8</v>
      </c>
      <c r="N1985" s="11" t="n">
        <v>0.075</v>
      </c>
      <c r="O1985" s="12" t="n">
        <v>4705.14</v>
      </c>
      <c r="P1985" s="12" t="n">
        <v>6445.4</v>
      </c>
      <c r="Q1985" s="12" t="n">
        <f aca="false">M1985*P1985*(1-N1985)</f>
        <v>47695.96</v>
      </c>
      <c r="R1985" s="12" t="n">
        <f aca="false">M1985*O1985</f>
        <v>37641.12</v>
      </c>
      <c r="S1985" s="12" t="n">
        <f aca="false">Q1985-R1985</f>
        <v>10054.84</v>
      </c>
      <c r="T1985" s="11" t="n">
        <f aca="false">IFERROR(S1985/Q1985,0)</f>
        <v>0.210811146268992</v>
      </c>
      <c r="U1985" s="13" t="n">
        <f aca="false">F1985-E1985</f>
        <v>25</v>
      </c>
      <c r="V1985" s="13" t="n">
        <f aca="false">G1985-F1985</f>
        <v>4</v>
      </c>
      <c r="W1985" s="13" t="n">
        <f aca="false">G1985-E1985</f>
        <v>29</v>
      </c>
      <c r="X1985" s="10" t="n">
        <f aca="false">YEAR(E1985)</f>
        <v>2019</v>
      </c>
      <c r="Y1985" s="0" t="str">
        <f aca="false">TEXT(E1985,"yyyy-mm")</f>
        <v>2019-01</v>
      </c>
      <c r="Z1985" s="0" t="str">
        <f aca="false">"Q"&amp;ROUNDUP(MONTH(E1985)/3,0)&amp;"-"&amp;YEAR(E1985)</f>
        <v>Q1-2019</v>
      </c>
    </row>
    <row r="1986" customFormat="false" ht="14.25" hidden="false" customHeight="false" outlineLevel="0" collapsed="false">
      <c r="A1986" s="0" t="s">
        <v>2028</v>
      </c>
      <c r="B1986" s="0" t="s">
        <v>34</v>
      </c>
      <c r="C1986" s="0" t="s">
        <v>79</v>
      </c>
      <c r="D1986" s="9" t="n">
        <v>43400</v>
      </c>
      <c r="E1986" s="9" t="n">
        <v>43480</v>
      </c>
      <c r="F1986" s="9" t="n">
        <v>43494</v>
      </c>
      <c r="G1986" s="9" t="n">
        <v>43501</v>
      </c>
      <c r="H1986" s="10" t="s">
        <v>36</v>
      </c>
      <c r="I1986" s="0" t="n">
        <v>6</v>
      </c>
      <c r="J1986" s="0" t="n">
        <v>40</v>
      </c>
      <c r="K1986" s="0" t="n">
        <v>67</v>
      </c>
      <c r="L1986" s="0" t="n">
        <v>24</v>
      </c>
      <c r="M1986" s="0" t="n">
        <v>1</v>
      </c>
      <c r="N1986" s="11" t="n">
        <v>0.15</v>
      </c>
      <c r="O1986" s="12" t="n">
        <v>586.12</v>
      </c>
      <c r="P1986" s="12" t="n">
        <v>1085.4</v>
      </c>
      <c r="Q1986" s="12" t="n">
        <f aca="false">M1986*P1986*(1-N1986)</f>
        <v>922.59</v>
      </c>
      <c r="R1986" s="12" t="n">
        <f aca="false">M1986*O1986</f>
        <v>586.12</v>
      </c>
      <c r="S1986" s="12" t="n">
        <f aca="false">Q1986-R1986</f>
        <v>336.47</v>
      </c>
      <c r="T1986" s="11" t="n">
        <f aca="false">IFERROR(S1986/Q1986,0)</f>
        <v>0.364701546732568</v>
      </c>
      <c r="U1986" s="13" t="n">
        <f aca="false">F1986-E1986</f>
        <v>14</v>
      </c>
      <c r="V1986" s="13" t="n">
        <f aca="false">G1986-F1986</f>
        <v>7</v>
      </c>
      <c r="W1986" s="13" t="n">
        <f aca="false">G1986-E1986</f>
        <v>21</v>
      </c>
      <c r="X1986" s="10" t="n">
        <f aca="false">YEAR(E1986)</f>
        <v>2019</v>
      </c>
      <c r="Y1986" s="0" t="str">
        <f aca="false">TEXT(E1986,"yyyy-mm")</f>
        <v>2019-01</v>
      </c>
      <c r="Z1986" s="0" t="str">
        <f aca="false">"Q"&amp;ROUNDUP(MONTH(E1986)/3,0)&amp;"-"&amp;YEAR(E1986)</f>
        <v>Q1-2019</v>
      </c>
    </row>
    <row r="1987" customFormat="false" ht="14.25" hidden="false" customHeight="false" outlineLevel="0" collapsed="false">
      <c r="A1987" s="0" t="s">
        <v>2029</v>
      </c>
      <c r="B1987" s="0" t="s">
        <v>34</v>
      </c>
      <c r="C1987" s="0" t="s">
        <v>39</v>
      </c>
      <c r="D1987" s="9" t="n">
        <v>43400</v>
      </c>
      <c r="E1987" s="9" t="n">
        <v>43480</v>
      </c>
      <c r="F1987" s="9" t="n">
        <v>43491</v>
      </c>
      <c r="G1987" s="9" t="n">
        <v>43494</v>
      </c>
      <c r="H1987" s="10" t="s">
        <v>36</v>
      </c>
      <c r="I1987" s="0" t="n">
        <v>12</v>
      </c>
      <c r="J1987" s="0" t="n">
        <v>33</v>
      </c>
      <c r="K1987" s="0" t="n">
        <v>101</v>
      </c>
      <c r="L1987" s="0" t="n">
        <v>22</v>
      </c>
      <c r="M1987" s="0" t="n">
        <v>2</v>
      </c>
      <c r="N1987" s="11" t="n">
        <v>0.05</v>
      </c>
      <c r="O1987" s="12" t="n">
        <v>1999.82</v>
      </c>
      <c r="P1987" s="12" t="n">
        <v>3571.1</v>
      </c>
      <c r="Q1987" s="12" t="n">
        <f aca="false">M1987*P1987*(1-N1987)</f>
        <v>6785.09</v>
      </c>
      <c r="R1987" s="12" t="n">
        <f aca="false">M1987*O1987</f>
        <v>3999.64</v>
      </c>
      <c r="S1987" s="12" t="n">
        <f aca="false">Q1987-R1987</f>
        <v>2785.45</v>
      </c>
      <c r="T1987" s="11" t="n">
        <f aca="false">IFERROR(S1987/Q1987,0)</f>
        <v>0.410525136733632</v>
      </c>
      <c r="U1987" s="13" t="n">
        <f aca="false">F1987-E1987</f>
        <v>11</v>
      </c>
      <c r="V1987" s="13" t="n">
        <f aca="false">G1987-F1987</f>
        <v>3</v>
      </c>
      <c r="W1987" s="13" t="n">
        <f aca="false">G1987-E1987</f>
        <v>14</v>
      </c>
      <c r="X1987" s="10" t="n">
        <f aca="false">YEAR(E1987)</f>
        <v>2019</v>
      </c>
      <c r="Y1987" s="0" t="str">
        <f aca="false">TEXT(E1987,"yyyy-mm")</f>
        <v>2019-01</v>
      </c>
      <c r="Z1987" s="0" t="str">
        <f aca="false">"Q"&amp;ROUNDUP(MONTH(E1987)/3,0)&amp;"-"&amp;YEAR(E1987)</f>
        <v>Q1-2019</v>
      </c>
    </row>
    <row r="1988" customFormat="false" ht="14.25" hidden="false" customHeight="false" outlineLevel="0" collapsed="false">
      <c r="A1988" s="0" t="s">
        <v>2030</v>
      </c>
      <c r="B1988" s="0" t="s">
        <v>34</v>
      </c>
      <c r="C1988" s="0" t="s">
        <v>46</v>
      </c>
      <c r="D1988" s="9" t="n">
        <v>43400</v>
      </c>
      <c r="E1988" s="9" t="n">
        <v>43480</v>
      </c>
      <c r="F1988" s="9" t="n">
        <v>43505</v>
      </c>
      <c r="G1988" s="9" t="n">
        <v>43509</v>
      </c>
      <c r="H1988" s="10" t="s">
        <v>36</v>
      </c>
      <c r="I1988" s="0" t="n">
        <v>7</v>
      </c>
      <c r="J1988" s="0" t="n">
        <v>10</v>
      </c>
      <c r="K1988" s="0" t="n">
        <v>316</v>
      </c>
      <c r="L1988" s="0" t="n">
        <v>27</v>
      </c>
      <c r="M1988" s="0" t="n">
        <v>8</v>
      </c>
      <c r="N1988" s="11" t="n">
        <v>0.2</v>
      </c>
      <c r="O1988" s="12" t="n">
        <v>1319.23</v>
      </c>
      <c r="P1988" s="12" t="n">
        <v>2398.6</v>
      </c>
      <c r="Q1988" s="12" t="n">
        <f aca="false">M1988*P1988*(1-N1988)</f>
        <v>15351.04</v>
      </c>
      <c r="R1988" s="12" t="n">
        <f aca="false">M1988*O1988</f>
        <v>10553.84</v>
      </c>
      <c r="S1988" s="12" t="n">
        <f aca="false">Q1988-R1988</f>
        <v>4797.2</v>
      </c>
      <c r="T1988" s="11" t="n">
        <f aca="false">IFERROR(S1988/Q1988,0)</f>
        <v>0.3125</v>
      </c>
      <c r="U1988" s="13" t="n">
        <f aca="false">F1988-E1988</f>
        <v>25</v>
      </c>
      <c r="V1988" s="13" t="n">
        <f aca="false">G1988-F1988</f>
        <v>4</v>
      </c>
      <c r="W1988" s="13" t="n">
        <f aca="false">G1988-E1988</f>
        <v>29</v>
      </c>
      <c r="X1988" s="10" t="n">
        <f aca="false">YEAR(E1988)</f>
        <v>2019</v>
      </c>
      <c r="Y1988" s="0" t="str">
        <f aca="false">TEXT(E1988,"yyyy-mm")</f>
        <v>2019-01</v>
      </c>
      <c r="Z1988" s="0" t="str">
        <f aca="false">"Q"&amp;ROUNDUP(MONTH(E1988)/3,0)&amp;"-"&amp;YEAR(E1988)</f>
        <v>Q1-2019</v>
      </c>
    </row>
    <row r="1989" customFormat="false" ht="14.25" hidden="false" customHeight="false" outlineLevel="0" collapsed="false">
      <c r="A1989" s="0" t="s">
        <v>2031</v>
      </c>
      <c r="B1989" s="0" t="s">
        <v>38</v>
      </c>
      <c r="C1989" s="0" t="s">
        <v>58</v>
      </c>
      <c r="D1989" s="9" t="n">
        <v>43400</v>
      </c>
      <c r="E1989" s="9" t="n">
        <v>43480</v>
      </c>
      <c r="F1989" s="9" t="n">
        <v>43502</v>
      </c>
      <c r="G1989" s="9" t="n">
        <v>43503</v>
      </c>
      <c r="H1989" s="10" t="s">
        <v>36</v>
      </c>
      <c r="I1989" s="0" t="n">
        <v>15</v>
      </c>
      <c r="J1989" s="0" t="n">
        <v>8</v>
      </c>
      <c r="K1989" s="0" t="n">
        <v>355</v>
      </c>
      <c r="L1989" s="0" t="n">
        <v>45</v>
      </c>
      <c r="M1989" s="0" t="n">
        <v>5</v>
      </c>
      <c r="N1989" s="11" t="n">
        <v>0.05</v>
      </c>
      <c r="O1989" s="12" t="n">
        <v>1026.84</v>
      </c>
      <c r="P1989" s="12" t="n">
        <v>1299.8</v>
      </c>
      <c r="Q1989" s="12" t="n">
        <f aca="false">M1989*P1989*(1-N1989)</f>
        <v>6174.05</v>
      </c>
      <c r="R1989" s="12" t="n">
        <f aca="false">M1989*O1989</f>
        <v>5134.2</v>
      </c>
      <c r="S1989" s="12" t="n">
        <f aca="false">Q1989-R1989</f>
        <v>1039.85</v>
      </c>
      <c r="T1989" s="11" t="n">
        <f aca="false">IFERROR(S1989/Q1989,0)</f>
        <v>0.168422672313959</v>
      </c>
      <c r="U1989" s="13" t="n">
        <f aca="false">F1989-E1989</f>
        <v>22</v>
      </c>
      <c r="V1989" s="13" t="n">
        <f aca="false">G1989-F1989</f>
        <v>1</v>
      </c>
      <c r="W1989" s="13" t="n">
        <f aca="false">G1989-E1989</f>
        <v>23</v>
      </c>
      <c r="X1989" s="10" t="n">
        <f aca="false">YEAR(E1989)</f>
        <v>2019</v>
      </c>
      <c r="Y1989" s="0" t="str">
        <f aca="false">TEXT(E1989,"yyyy-mm")</f>
        <v>2019-01</v>
      </c>
      <c r="Z1989" s="0" t="str">
        <f aca="false">"Q"&amp;ROUNDUP(MONTH(E1989)/3,0)&amp;"-"&amp;YEAR(E1989)</f>
        <v>Q1-2019</v>
      </c>
    </row>
    <row r="1990" customFormat="false" ht="14.25" hidden="false" customHeight="false" outlineLevel="0" collapsed="false">
      <c r="A1990" s="0" t="s">
        <v>2032</v>
      </c>
      <c r="B1990" s="0" t="s">
        <v>41</v>
      </c>
      <c r="C1990" s="0" t="s">
        <v>46</v>
      </c>
      <c r="D1990" s="9" t="n">
        <v>43300</v>
      </c>
      <c r="E1990" s="9" t="n">
        <v>43480</v>
      </c>
      <c r="F1990" s="9" t="n">
        <v>43501</v>
      </c>
      <c r="G1990" s="9" t="n">
        <v>43511</v>
      </c>
      <c r="H1990" s="10" t="s">
        <v>36</v>
      </c>
      <c r="I1990" s="0" t="n">
        <v>23</v>
      </c>
      <c r="J1990" s="0" t="n">
        <v>41</v>
      </c>
      <c r="K1990" s="0" t="n">
        <v>273</v>
      </c>
      <c r="L1990" s="0" t="n">
        <v>32</v>
      </c>
      <c r="M1990" s="0" t="n">
        <v>6</v>
      </c>
      <c r="N1990" s="11" t="n">
        <v>0.05</v>
      </c>
      <c r="O1990" s="12" t="n">
        <v>658.28</v>
      </c>
      <c r="P1990" s="12" t="n">
        <v>877.7</v>
      </c>
      <c r="Q1990" s="12" t="n">
        <f aca="false">M1990*P1990*(1-N1990)</f>
        <v>5002.89</v>
      </c>
      <c r="R1990" s="12" t="n">
        <f aca="false">M1990*O1990</f>
        <v>3949.68</v>
      </c>
      <c r="S1990" s="12" t="n">
        <f aca="false">Q1990-R1990</f>
        <v>1053.21</v>
      </c>
      <c r="T1990" s="11" t="n">
        <f aca="false">IFERROR(S1990/Q1990,0)</f>
        <v>0.21052031925547</v>
      </c>
      <c r="U1990" s="13" t="n">
        <f aca="false">F1990-E1990</f>
        <v>21</v>
      </c>
      <c r="V1990" s="13" t="n">
        <f aca="false">G1990-F1990</f>
        <v>10</v>
      </c>
      <c r="W1990" s="13" t="n">
        <f aca="false">G1990-E1990</f>
        <v>31</v>
      </c>
      <c r="X1990" s="10" t="n">
        <f aca="false">YEAR(E1990)</f>
        <v>2019</v>
      </c>
      <c r="Y1990" s="0" t="str">
        <f aca="false">TEXT(E1990,"yyyy-mm")</f>
        <v>2019-01</v>
      </c>
      <c r="Z1990" s="0" t="str">
        <f aca="false">"Q"&amp;ROUNDUP(MONTH(E1990)/3,0)&amp;"-"&amp;YEAR(E1990)</f>
        <v>Q1-2019</v>
      </c>
    </row>
    <row r="1991" customFormat="false" ht="14.25" hidden="false" customHeight="false" outlineLevel="0" collapsed="false">
      <c r="A1991" s="0" t="s">
        <v>2033</v>
      </c>
      <c r="B1991" s="0" t="s">
        <v>34</v>
      </c>
      <c r="C1991" s="0" t="s">
        <v>48</v>
      </c>
      <c r="D1991" s="9" t="n">
        <v>43300</v>
      </c>
      <c r="E1991" s="9" t="n">
        <v>43480</v>
      </c>
      <c r="F1991" s="9" t="n">
        <v>43497</v>
      </c>
      <c r="G1991" s="9" t="n">
        <v>43503</v>
      </c>
      <c r="H1991" s="10" t="s">
        <v>36</v>
      </c>
      <c r="I1991" s="0" t="n">
        <v>10</v>
      </c>
      <c r="J1991" s="0" t="n">
        <v>32</v>
      </c>
      <c r="K1991" s="0" t="n">
        <v>23</v>
      </c>
      <c r="L1991" s="0" t="n">
        <v>47</v>
      </c>
      <c r="M1991" s="0" t="n">
        <v>7</v>
      </c>
      <c r="N1991" s="11" t="n">
        <v>0.2</v>
      </c>
      <c r="O1991" s="12" t="n">
        <v>712.88</v>
      </c>
      <c r="P1991" s="12" t="n">
        <v>1018.4</v>
      </c>
      <c r="Q1991" s="12" t="n">
        <f aca="false">M1991*P1991*(1-N1991)</f>
        <v>5703.04</v>
      </c>
      <c r="R1991" s="12" t="n">
        <f aca="false">M1991*O1991</f>
        <v>4990.16</v>
      </c>
      <c r="S1991" s="12" t="n">
        <f aca="false">Q1991-R1991</f>
        <v>712.880000000001</v>
      </c>
      <c r="T1991" s="11" t="n">
        <f aca="false">IFERROR(S1991/Q1991,0)</f>
        <v>0.125</v>
      </c>
      <c r="U1991" s="13" t="n">
        <f aca="false">F1991-E1991</f>
        <v>17</v>
      </c>
      <c r="V1991" s="13" t="n">
        <f aca="false">G1991-F1991</f>
        <v>6</v>
      </c>
      <c r="W1991" s="13" t="n">
        <f aca="false">G1991-E1991</f>
        <v>23</v>
      </c>
      <c r="X1991" s="10" t="n">
        <f aca="false">YEAR(E1991)</f>
        <v>2019</v>
      </c>
      <c r="Y1991" s="0" t="str">
        <f aca="false">TEXT(E1991,"yyyy-mm")</f>
        <v>2019-01</v>
      </c>
      <c r="Z1991" s="0" t="str">
        <f aca="false">"Q"&amp;ROUNDUP(MONTH(E1991)/3,0)&amp;"-"&amp;YEAR(E1991)</f>
        <v>Q1-2019</v>
      </c>
    </row>
    <row r="1992" customFormat="false" ht="14.25" hidden="false" customHeight="false" outlineLevel="0" collapsed="false">
      <c r="A1992" s="0" t="s">
        <v>2034</v>
      </c>
      <c r="B1992" s="0" t="s">
        <v>34</v>
      </c>
      <c r="C1992" s="0" t="s">
        <v>39</v>
      </c>
      <c r="D1992" s="9" t="n">
        <v>43400</v>
      </c>
      <c r="E1992" s="9" t="n">
        <v>43480</v>
      </c>
      <c r="F1992" s="9" t="n">
        <v>43489</v>
      </c>
      <c r="G1992" s="9" t="n">
        <v>43496</v>
      </c>
      <c r="H1992" s="10" t="s">
        <v>36</v>
      </c>
      <c r="I1992" s="0" t="n">
        <v>7</v>
      </c>
      <c r="J1992" s="0" t="n">
        <v>26</v>
      </c>
      <c r="K1992" s="0" t="n">
        <v>124</v>
      </c>
      <c r="L1992" s="0" t="n">
        <v>4</v>
      </c>
      <c r="M1992" s="0" t="n">
        <v>7</v>
      </c>
      <c r="N1992" s="11" t="n">
        <v>0.1</v>
      </c>
      <c r="O1992" s="12" t="n">
        <v>2365.77</v>
      </c>
      <c r="P1992" s="12" t="n">
        <v>3584.5</v>
      </c>
      <c r="Q1992" s="12" t="n">
        <f aca="false">M1992*P1992*(1-N1992)</f>
        <v>22582.35</v>
      </c>
      <c r="R1992" s="12" t="n">
        <f aca="false">M1992*O1992</f>
        <v>16560.39</v>
      </c>
      <c r="S1992" s="12" t="n">
        <f aca="false">Q1992-R1992</f>
        <v>6021.96</v>
      </c>
      <c r="T1992" s="11" t="n">
        <f aca="false">IFERROR(S1992/Q1992,0)</f>
        <v>0.266666666666667</v>
      </c>
      <c r="U1992" s="13" t="n">
        <f aca="false">F1992-E1992</f>
        <v>9</v>
      </c>
      <c r="V1992" s="13" t="n">
        <f aca="false">G1992-F1992</f>
        <v>7</v>
      </c>
      <c r="W1992" s="13" t="n">
        <f aca="false">G1992-E1992</f>
        <v>16</v>
      </c>
      <c r="X1992" s="10" t="n">
        <f aca="false">YEAR(E1992)</f>
        <v>2019</v>
      </c>
      <c r="Y1992" s="0" t="str">
        <f aca="false">TEXT(E1992,"yyyy-mm")</f>
        <v>2019-01</v>
      </c>
      <c r="Z1992" s="0" t="str">
        <f aca="false">"Q"&amp;ROUNDUP(MONTH(E1992)/3,0)&amp;"-"&amp;YEAR(E1992)</f>
        <v>Q1-2019</v>
      </c>
    </row>
    <row r="1993" customFormat="false" ht="14.25" hidden="false" customHeight="false" outlineLevel="0" collapsed="false">
      <c r="A1993" s="0" t="s">
        <v>2035</v>
      </c>
      <c r="B1993" s="0" t="s">
        <v>34</v>
      </c>
      <c r="C1993" s="0" t="s">
        <v>39</v>
      </c>
      <c r="D1993" s="9" t="n">
        <v>43400</v>
      </c>
      <c r="E1993" s="9" t="n">
        <v>43480</v>
      </c>
      <c r="F1993" s="9" t="n">
        <v>43505</v>
      </c>
      <c r="G1993" s="9" t="n">
        <v>43515</v>
      </c>
      <c r="H1993" s="10" t="s">
        <v>36</v>
      </c>
      <c r="I1993" s="0" t="n">
        <v>9</v>
      </c>
      <c r="J1993" s="0" t="n">
        <v>39</v>
      </c>
      <c r="K1993" s="0" t="n">
        <v>88</v>
      </c>
      <c r="L1993" s="0" t="n">
        <v>18</v>
      </c>
      <c r="M1993" s="0" t="n">
        <v>4</v>
      </c>
      <c r="N1993" s="11" t="n">
        <v>0.05</v>
      </c>
      <c r="O1993" s="12" t="n">
        <v>743.7</v>
      </c>
      <c r="P1993" s="12" t="n">
        <v>991.6</v>
      </c>
      <c r="Q1993" s="12" t="n">
        <f aca="false">M1993*P1993*(1-N1993)</f>
        <v>3768.08</v>
      </c>
      <c r="R1993" s="12" t="n">
        <f aca="false">M1993*O1993</f>
        <v>2974.8</v>
      </c>
      <c r="S1993" s="12" t="n">
        <f aca="false">Q1993-R1993</f>
        <v>793.28</v>
      </c>
      <c r="T1993" s="11" t="n">
        <f aca="false">IFERROR(S1993/Q1993,0)</f>
        <v>0.210526315789474</v>
      </c>
      <c r="U1993" s="13" t="n">
        <f aca="false">F1993-E1993</f>
        <v>25</v>
      </c>
      <c r="V1993" s="13" t="n">
        <f aca="false">G1993-F1993</f>
        <v>10</v>
      </c>
      <c r="W1993" s="13" t="n">
        <f aca="false">G1993-E1993</f>
        <v>35</v>
      </c>
      <c r="X1993" s="10" t="n">
        <f aca="false">YEAR(E1993)</f>
        <v>2019</v>
      </c>
      <c r="Y1993" s="0" t="str">
        <f aca="false">TEXT(E1993,"yyyy-mm")</f>
        <v>2019-01</v>
      </c>
      <c r="Z1993" s="0" t="str">
        <f aca="false">"Q"&amp;ROUNDUP(MONTH(E1993)/3,0)&amp;"-"&amp;YEAR(E1993)</f>
        <v>Q1-2019</v>
      </c>
    </row>
    <row r="1994" customFormat="false" ht="14.25" hidden="false" customHeight="false" outlineLevel="0" collapsed="false">
      <c r="A1994" s="0" t="s">
        <v>2036</v>
      </c>
      <c r="B1994" s="0" t="s">
        <v>38</v>
      </c>
      <c r="C1994" s="0" t="s">
        <v>48</v>
      </c>
      <c r="D1994" s="9" t="n">
        <v>43300</v>
      </c>
      <c r="E1994" s="9" t="n">
        <v>43480</v>
      </c>
      <c r="F1994" s="9" t="n">
        <v>43488</v>
      </c>
      <c r="G1994" s="9" t="n">
        <v>43490</v>
      </c>
      <c r="H1994" s="10" t="s">
        <v>36</v>
      </c>
      <c r="I1994" s="0" t="n">
        <v>13</v>
      </c>
      <c r="J1994" s="0" t="n">
        <v>24</v>
      </c>
      <c r="K1994" s="0" t="n">
        <v>13</v>
      </c>
      <c r="L1994" s="0" t="n">
        <v>35</v>
      </c>
      <c r="M1994" s="0" t="n">
        <v>1</v>
      </c>
      <c r="N1994" s="11" t="n">
        <v>0.15</v>
      </c>
      <c r="O1994" s="12" t="n">
        <v>3323.74</v>
      </c>
      <c r="P1994" s="12" t="n">
        <v>6391.8</v>
      </c>
      <c r="Q1994" s="12" t="n">
        <f aca="false">M1994*P1994*(1-N1994)</f>
        <v>5433.03</v>
      </c>
      <c r="R1994" s="12" t="n">
        <f aca="false">M1994*O1994</f>
        <v>3323.74</v>
      </c>
      <c r="S1994" s="12" t="n">
        <f aca="false">Q1994-R1994</f>
        <v>2109.29</v>
      </c>
      <c r="T1994" s="11" t="n">
        <f aca="false">IFERROR(S1994/Q1994,0)</f>
        <v>0.388234557880225</v>
      </c>
      <c r="U1994" s="13" t="n">
        <f aca="false">F1994-E1994</f>
        <v>8</v>
      </c>
      <c r="V1994" s="13" t="n">
        <f aca="false">G1994-F1994</f>
        <v>2</v>
      </c>
      <c r="W1994" s="13" t="n">
        <f aca="false">G1994-E1994</f>
        <v>10</v>
      </c>
      <c r="X1994" s="10" t="n">
        <f aca="false">YEAR(E1994)</f>
        <v>2019</v>
      </c>
      <c r="Y1994" s="0" t="str">
        <f aca="false">TEXT(E1994,"yyyy-mm")</f>
        <v>2019-01</v>
      </c>
      <c r="Z1994" s="0" t="str">
        <f aca="false">"Q"&amp;ROUNDUP(MONTH(E1994)/3,0)&amp;"-"&amp;YEAR(E1994)</f>
        <v>Q1-2019</v>
      </c>
    </row>
    <row r="1995" customFormat="false" ht="14.25" hidden="false" customHeight="false" outlineLevel="0" collapsed="false">
      <c r="A1995" s="0" t="s">
        <v>2037</v>
      </c>
      <c r="B1995" s="0" t="s">
        <v>38</v>
      </c>
      <c r="C1995" s="0" t="s">
        <v>48</v>
      </c>
      <c r="D1995" s="9" t="n">
        <v>43400</v>
      </c>
      <c r="E1995" s="9" t="n">
        <v>43481</v>
      </c>
      <c r="F1995" s="9" t="n">
        <v>43507</v>
      </c>
      <c r="G1995" s="9" t="n">
        <v>43510</v>
      </c>
      <c r="H1995" s="10" t="s">
        <v>36</v>
      </c>
      <c r="I1995" s="0" t="n">
        <v>18</v>
      </c>
      <c r="J1995" s="0" t="n">
        <v>19</v>
      </c>
      <c r="K1995" s="0" t="n">
        <v>36</v>
      </c>
      <c r="L1995" s="0" t="n">
        <v>6</v>
      </c>
      <c r="M1995" s="0" t="n">
        <v>1</v>
      </c>
      <c r="N1995" s="11" t="n">
        <v>0.05</v>
      </c>
      <c r="O1995" s="12" t="n">
        <v>644.54</v>
      </c>
      <c r="P1995" s="12" t="n">
        <v>871</v>
      </c>
      <c r="Q1995" s="12" t="n">
        <f aca="false">M1995*P1995*(1-N1995)</f>
        <v>827.45</v>
      </c>
      <c r="R1995" s="12" t="n">
        <f aca="false">M1995*O1995</f>
        <v>644.54</v>
      </c>
      <c r="S1995" s="12" t="n">
        <f aca="false">Q1995-R1995</f>
        <v>182.91</v>
      </c>
      <c r="T1995" s="11" t="n">
        <f aca="false">IFERROR(S1995/Q1995,0)</f>
        <v>0.221052631578947</v>
      </c>
      <c r="U1995" s="13" t="n">
        <f aca="false">F1995-E1995</f>
        <v>26</v>
      </c>
      <c r="V1995" s="13" t="n">
        <f aca="false">G1995-F1995</f>
        <v>3</v>
      </c>
      <c r="W1995" s="13" t="n">
        <f aca="false">G1995-E1995</f>
        <v>29</v>
      </c>
      <c r="X1995" s="10" t="n">
        <f aca="false">YEAR(E1995)</f>
        <v>2019</v>
      </c>
      <c r="Y1995" s="0" t="str">
        <f aca="false">TEXT(E1995,"yyyy-mm")</f>
        <v>2019-01</v>
      </c>
      <c r="Z1995" s="0" t="str">
        <f aca="false">"Q"&amp;ROUNDUP(MONTH(E1995)/3,0)&amp;"-"&amp;YEAR(E1995)</f>
        <v>Q1-2019</v>
      </c>
    </row>
    <row r="1996" customFormat="false" ht="14.25" hidden="false" customHeight="false" outlineLevel="0" collapsed="false">
      <c r="A1996" s="0" t="s">
        <v>2038</v>
      </c>
      <c r="B1996" s="0" t="s">
        <v>34</v>
      </c>
      <c r="C1996" s="0" t="s">
        <v>46</v>
      </c>
      <c r="D1996" s="9" t="n">
        <v>43400</v>
      </c>
      <c r="E1996" s="9" t="n">
        <v>43481</v>
      </c>
      <c r="F1996" s="9" t="n">
        <v>43508</v>
      </c>
      <c r="G1996" s="9" t="n">
        <v>43511</v>
      </c>
      <c r="H1996" s="10" t="s">
        <v>36</v>
      </c>
      <c r="I1996" s="0" t="n">
        <v>2</v>
      </c>
      <c r="J1996" s="0" t="n">
        <v>18</v>
      </c>
      <c r="K1996" s="0" t="n">
        <v>277</v>
      </c>
      <c r="L1996" s="0" t="n">
        <v>2</v>
      </c>
      <c r="M1996" s="0" t="n">
        <v>7</v>
      </c>
      <c r="N1996" s="11" t="n">
        <v>0.075</v>
      </c>
      <c r="O1996" s="12" t="n">
        <v>923.13</v>
      </c>
      <c r="P1996" s="12" t="n">
        <v>1112.2</v>
      </c>
      <c r="Q1996" s="12" t="n">
        <f aca="false">M1996*P1996*(1-N1996)</f>
        <v>7201.495</v>
      </c>
      <c r="R1996" s="12" t="n">
        <f aca="false">M1996*O1996</f>
        <v>6461.91</v>
      </c>
      <c r="S1996" s="12" t="n">
        <f aca="false">Q1996-R1996</f>
        <v>739.585000000001</v>
      </c>
      <c r="T1996" s="11" t="n">
        <f aca="false">IFERROR(S1996/Q1996,0)</f>
        <v>0.102698814621131</v>
      </c>
      <c r="U1996" s="13" t="n">
        <f aca="false">F1996-E1996</f>
        <v>27</v>
      </c>
      <c r="V1996" s="13" t="n">
        <f aca="false">G1996-F1996</f>
        <v>3</v>
      </c>
      <c r="W1996" s="13" t="n">
        <f aca="false">G1996-E1996</f>
        <v>30</v>
      </c>
      <c r="X1996" s="10" t="n">
        <f aca="false">YEAR(E1996)</f>
        <v>2019</v>
      </c>
      <c r="Y1996" s="0" t="str">
        <f aca="false">TEXT(E1996,"yyyy-mm")</f>
        <v>2019-01</v>
      </c>
      <c r="Z1996" s="0" t="str">
        <f aca="false">"Q"&amp;ROUNDUP(MONTH(E1996)/3,0)&amp;"-"&amp;YEAR(E1996)</f>
        <v>Q1-2019</v>
      </c>
    </row>
    <row r="1997" customFormat="false" ht="14.25" hidden="false" customHeight="false" outlineLevel="0" collapsed="false">
      <c r="A1997" s="0" t="s">
        <v>2039</v>
      </c>
      <c r="B1997" s="0" t="s">
        <v>34</v>
      </c>
      <c r="C1997" s="0" t="s">
        <v>35</v>
      </c>
      <c r="D1997" s="9" t="n">
        <v>43400</v>
      </c>
      <c r="E1997" s="9" t="n">
        <v>43481</v>
      </c>
      <c r="F1997" s="9" t="n">
        <v>43487</v>
      </c>
      <c r="G1997" s="9" t="n">
        <v>43493</v>
      </c>
      <c r="H1997" s="10" t="s">
        <v>36</v>
      </c>
      <c r="I1997" s="0" t="n">
        <v>4</v>
      </c>
      <c r="J1997" s="0" t="n">
        <v>17</v>
      </c>
      <c r="K1997" s="0" t="n">
        <v>249</v>
      </c>
      <c r="L1997" s="0" t="n">
        <v>29</v>
      </c>
      <c r="M1997" s="0" t="n">
        <v>1</v>
      </c>
      <c r="N1997" s="11" t="n">
        <v>0.15</v>
      </c>
      <c r="O1997" s="12" t="n">
        <v>844.47</v>
      </c>
      <c r="P1997" s="12" t="n">
        <v>1835.8</v>
      </c>
      <c r="Q1997" s="12" t="n">
        <f aca="false">M1997*P1997*(1-N1997)</f>
        <v>1560.43</v>
      </c>
      <c r="R1997" s="12" t="n">
        <f aca="false">M1997*O1997</f>
        <v>844.47</v>
      </c>
      <c r="S1997" s="12" t="n">
        <f aca="false">Q1997-R1997</f>
        <v>715.96</v>
      </c>
      <c r="T1997" s="11" t="n">
        <f aca="false">IFERROR(S1997/Q1997,0)</f>
        <v>0.458822247713771</v>
      </c>
      <c r="U1997" s="13" t="n">
        <f aca="false">F1997-E1997</f>
        <v>6</v>
      </c>
      <c r="V1997" s="13" t="n">
        <f aca="false">G1997-F1997</f>
        <v>6</v>
      </c>
      <c r="W1997" s="13" t="n">
        <f aca="false">G1997-E1997</f>
        <v>12</v>
      </c>
      <c r="X1997" s="10" t="n">
        <f aca="false">YEAR(E1997)</f>
        <v>2019</v>
      </c>
      <c r="Y1997" s="0" t="str">
        <f aca="false">TEXT(E1997,"yyyy-mm")</f>
        <v>2019-01</v>
      </c>
      <c r="Z1997" s="0" t="str">
        <f aca="false">"Q"&amp;ROUNDUP(MONTH(E1997)/3,0)&amp;"-"&amp;YEAR(E1997)</f>
        <v>Q1-2019</v>
      </c>
    </row>
    <row r="1998" customFormat="false" ht="14.25" hidden="false" customHeight="false" outlineLevel="0" collapsed="false">
      <c r="A1998" s="0" t="s">
        <v>2040</v>
      </c>
      <c r="B1998" s="0" t="s">
        <v>34</v>
      </c>
      <c r="C1998" s="0" t="s">
        <v>58</v>
      </c>
      <c r="D1998" s="9" t="n">
        <v>43400</v>
      </c>
      <c r="E1998" s="9" t="n">
        <v>43481</v>
      </c>
      <c r="F1998" s="9" t="n">
        <v>43509</v>
      </c>
      <c r="G1998" s="9" t="n">
        <v>43519</v>
      </c>
      <c r="H1998" s="10" t="s">
        <v>36</v>
      </c>
      <c r="I1998" s="0" t="n">
        <v>11</v>
      </c>
      <c r="J1998" s="0" t="n">
        <v>39</v>
      </c>
      <c r="K1998" s="0" t="n">
        <v>334</v>
      </c>
      <c r="L1998" s="0" t="n">
        <v>44</v>
      </c>
      <c r="M1998" s="0" t="n">
        <v>8</v>
      </c>
      <c r="N1998" s="11" t="n">
        <v>0.075</v>
      </c>
      <c r="O1998" s="12" t="n">
        <v>90.45</v>
      </c>
      <c r="P1998" s="12" t="n">
        <v>201</v>
      </c>
      <c r="Q1998" s="12" t="n">
        <f aca="false">M1998*P1998*(1-N1998)</f>
        <v>1487.4</v>
      </c>
      <c r="R1998" s="12" t="n">
        <f aca="false">M1998*O1998</f>
        <v>723.6</v>
      </c>
      <c r="S1998" s="12" t="n">
        <f aca="false">Q1998-R1998</f>
        <v>763.8</v>
      </c>
      <c r="T1998" s="11" t="n">
        <f aca="false">IFERROR(S1998/Q1998,0)</f>
        <v>0.513513513513514</v>
      </c>
      <c r="U1998" s="13" t="n">
        <f aca="false">F1998-E1998</f>
        <v>28</v>
      </c>
      <c r="V1998" s="13" t="n">
        <f aca="false">G1998-F1998</f>
        <v>10</v>
      </c>
      <c r="W1998" s="13" t="n">
        <f aca="false">G1998-E1998</f>
        <v>38</v>
      </c>
      <c r="X1998" s="10" t="n">
        <f aca="false">YEAR(E1998)</f>
        <v>2019</v>
      </c>
      <c r="Y1998" s="0" t="str">
        <f aca="false">TEXT(E1998,"yyyy-mm")</f>
        <v>2019-01</v>
      </c>
      <c r="Z1998" s="0" t="str">
        <f aca="false">"Q"&amp;ROUNDUP(MONTH(E1998)/3,0)&amp;"-"&amp;YEAR(E1998)</f>
        <v>Q1-2019</v>
      </c>
    </row>
    <row r="1999" customFormat="false" ht="14.25" hidden="false" customHeight="false" outlineLevel="0" collapsed="false">
      <c r="A1999" s="0" t="s">
        <v>2041</v>
      </c>
      <c r="B1999" s="0" t="s">
        <v>34</v>
      </c>
      <c r="C1999" s="0" t="s">
        <v>48</v>
      </c>
      <c r="D1999" s="9" t="n">
        <v>43400</v>
      </c>
      <c r="E1999" s="9" t="n">
        <v>43481</v>
      </c>
      <c r="F1999" s="9" t="n">
        <v>43486</v>
      </c>
      <c r="G1999" s="9" t="n">
        <v>43491</v>
      </c>
      <c r="H1999" s="10" t="s">
        <v>36</v>
      </c>
      <c r="I1999" s="0" t="n">
        <v>1</v>
      </c>
      <c r="J1999" s="0" t="n">
        <v>38</v>
      </c>
      <c r="K1999" s="0" t="n">
        <v>48</v>
      </c>
      <c r="L1999" s="0" t="n">
        <v>5</v>
      </c>
      <c r="M1999" s="0" t="n">
        <v>1</v>
      </c>
      <c r="N1999" s="11" t="n">
        <v>0.1</v>
      </c>
      <c r="O1999" s="12" t="n">
        <v>3526.88</v>
      </c>
      <c r="P1999" s="12" t="n">
        <v>5038.4</v>
      </c>
      <c r="Q1999" s="12" t="n">
        <f aca="false">M1999*P1999*(1-N1999)</f>
        <v>4534.56</v>
      </c>
      <c r="R1999" s="12" t="n">
        <f aca="false">M1999*O1999</f>
        <v>3526.88</v>
      </c>
      <c r="S1999" s="12" t="n">
        <f aca="false">Q1999-R1999</f>
        <v>1007.68</v>
      </c>
      <c r="T1999" s="11" t="n">
        <f aca="false">IFERROR(S1999/Q1999,0)</f>
        <v>0.222222222222222</v>
      </c>
      <c r="U1999" s="13" t="n">
        <f aca="false">F1999-E1999</f>
        <v>5</v>
      </c>
      <c r="V1999" s="13" t="n">
        <f aca="false">G1999-F1999</f>
        <v>5</v>
      </c>
      <c r="W1999" s="13" t="n">
        <f aca="false">G1999-E1999</f>
        <v>10</v>
      </c>
      <c r="X1999" s="10" t="n">
        <f aca="false">YEAR(E1999)</f>
        <v>2019</v>
      </c>
      <c r="Y1999" s="0" t="str">
        <f aca="false">TEXT(E1999,"yyyy-mm")</f>
        <v>2019-01</v>
      </c>
      <c r="Z1999" s="0" t="str">
        <f aca="false">"Q"&amp;ROUNDUP(MONTH(E1999)/3,0)&amp;"-"&amp;YEAR(E1999)</f>
        <v>Q1-2019</v>
      </c>
    </row>
    <row r="2000" customFormat="false" ht="14.25" hidden="false" customHeight="false" outlineLevel="0" collapsed="false">
      <c r="A2000" s="0" t="s">
        <v>2042</v>
      </c>
      <c r="B2000" s="0" t="s">
        <v>38</v>
      </c>
      <c r="C2000" s="0" t="s">
        <v>58</v>
      </c>
      <c r="D2000" s="9" t="n">
        <v>43400</v>
      </c>
      <c r="E2000" s="9" t="n">
        <v>43482</v>
      </c>
      <c r="F2000" s="9" t="n">
        <v>43510</v>
      </c>
      <c r="G2000" s="9" t="n">
        <v>43519</v>
      </c>
      <c r="H2000" s="10" t="s">
        <v>36</v>
      </c>
      <c r="I2000" s="0" t="n">
        <v>18</v>
      </c>
      <c r="J2000" s="0" t="n">
        <v>32</v>
      </c>
      <c r="K2000" s="0" t="n">
        <v>336</v>
      </c>
      <c r="L2000" s="0" t="n">
        <v>28</v>
      </c>
      <c r="M2000" s="0" t="n">
        <v>8</v>
      </c>
      <c r="N2000" s="11" t="n">
        <v>0.1</v>
      </c>
      <c r="O2000" s="12" t="n">
        <v>933.98</v>
      </c>
      <c r="P2000" s="12" t="n">
        <v>1098.8</v>
      </c>
      <c r="Q2000" s="12" t="n">
        <f aca="false">M2000*P2000*(1-N2000)</f>
        <v>7911.36</v>
      </c>
      <c r="R2000" s="12" t="n">
        <f aca="false">M2000*O2000</f>
        <v>7471.84</v>
      </c>
      <c r="S2000" s="12" t="n">
        <f aca="false">Q2000-R2000</f>
        <v>439.52</v>
      </c>
      <c r="T2000" s="11" t="n">
        <f aca="false">IFERROR(S2000/Q2000,0)</f>
        <v>0.0555555555555555</v>
      </c>
      <c r="U2000" s="13" t="n">
        <f aca="false">F2000-E2000</f>
        <v>28</v>
      </c>
      <c r="V2000" s="13" t="n">
        <f aca="false">G2000-F2000</f>
        <v>9</v>
      </c>
      <c r="W2000" s="13" t="n">
        <f aca="false">G2000-E2000</f>
        <v>37</v>
      </c>
      <c r="X2000" s="10" t="n">
        <f aca="false">YEAR(E2000)</f>
        <v>2019</v>
      </c>
      <c r="Y2000" s="0" t="str">
        <f aca="false">TEXT(E2000,"yyyy-mm")</f>
        <v>2019-01</v>
      </c>
      <c r="Z2000" s="0" t="str">
        <f aca="false">"Q"&amp;ROUNDUP(MONTH(E2000)/3,0)&amp;"-"&amp;YEAR(E2000)</f>
        <v>Q1-2019</v>
      </c>
    </row>
    <row r="2001" customFormat="false" ht="14.25" hidden="false" customHeight="false" outlineLevel="0" collapsed="false">
      <c r="A2001" s="0" t="s">
        <v>2043</v>
      </c>
      <c r="B2001" s="0" t="s">
        <v>34</v>
      </c>
      <c r="C2001" s="0" t="s">
        <v>35</v>
      </c>
      <c r="D2001" s="9" t="n">
        <v>43400</v>
      </c>
      <c r="E2001" s="9" t="n">
        <v>43482</v>
      </c>
      <c r="F2001" s="9" t="n">
        <v>43501</v>
      </c>
      <c r="G2001" s="9" t="n">
        <v>43509</v>
      </c>
      <c r="H2001" s="10" t="s">
        <v>36</v>
      </c>
      <c r="I2001" s="0" t="n">
        <v>9</v>
      </c>
      <c r="J2001" s="0" t="n">
        <v>21</v>
      </c>
      <c r="K2001" s="0" t="n">
        <v>246</v>
      </c>
      <c r="L2001" s="0" t="n">
        <v>37</v>
      </c>
      <c r="M2001" s="0" t="n">
        <v>3</v>
      </c>
      <c r="N2001" s="11" t="n">
        <v>0.075</v>
      </c>
      <c r="O2001" s="12" t="n">
        <v>1703.48</v>
      </c>
      <c r="P2001" s="12" t="n">
        <v>2271.3</v>
      </c>
      <c r="Q2001" s="12" t="n">
        <f aca="false">M2001*P2001*(1-N2001)</f>
        <v>6302.8575</v>
      </c>
      <c r="R2001" s="12" t="n">
        <f aca="false">M2001*O2001</f>
        <v>5110.44</v>
      </c>
      <c r="S2001" s="12" t="n">
        <f aca="false">Q2001-R2001</f>
        <v>1192.4175</v>
      </c>
      <c r="T2001" s="11" t="n">
        <f aca="false">IFERROR(S2001/Q2001,0)</f>
        <v>0.189186809316251</v>
      </c>
      <c r="U2001" s="13" t="n">
        <f aca="false">F2001-E2001</f>
        <v>19</v>
      </c>
      <c r="V2001" s="13" t="n">
        <f aca="false">G2001-F2001</f>
        <v>8</v>
      </c>
      <c r="W2001" s="13" t="n">
        <f aca="false">G2001-E2001</f>
        <v>27</v>
      </c>
      <c r="X2001" s="10" t="n">
        <f aca="false">YEAR(E2001)</f>
        <v>2019</v>
      </c>
      <c r="Y2001" s="0" t="str">
        <f aca="false">TEXT(E2001,"yyyy-mm")</f>
        <v>2019-01</v>
      </c>
      <c r="Z2001" s="0" t="str">
        <f aca="false">"Q"&amp;ROUNDUP(MONTH(E2001)/3,0)&amp;"-"&amp;YEAR(E2001)</f>
        <v>Q1-2019</v>
      </c>
    </row>
    <row r="2002" customFormat="false" ht="14.25" hidden="false" customHeight="false" outlineLevel="0" collapsed="false">
      <c r="A2002" s="0" t="s">
        <v>2044</v>
      </c>
      <c r="B2002" s="0" t="s">
        <v>34</v>
      </c>
      <c r="C2002" s="0" t="s">
        <v>46</v>
      </c>
      <c r="D2002" s="9" t="n">
        <v>43400</v>
      </c>
      <c r="E2002" s="9" t="n">
        <v>43482</v>
      </c>
      <c r="F2002" s="9" t="n">
        <v>43494</v>
      </c>
      <c r="G2002" s="9" t="n">
        <v>43501</v>
      </c>
      <c r="H2002" s="10" t="s">
        <v>36</v>
      </c>
      <c r="I2002" s="0" t="n">
        <v>8</v>
      </c>
      <c r="J2002" s="0" t="n">
        <v>5</v>
      </c>
      <c r="K2002" s="0" t="n">
        <v>287</v>
      </c>
      <c r="L2002" s="0" t="n">
        <v>8</v>
      </c>
      <c r="M2002" s="0" t="n">
        <v>6</v>
      </c>
      <c r="N2002" s="11" t="n">
        <v>0.05</v>
      </c>
      <c r="O2002" s="12" t="n">
        <v>617.2</v>
      </c>
      <c r="P2002" s="12" t="n">
        <v>1313.2</v>
      </c>
      <c r="Q2002" s="12" t="n">
        <f aca="false">M2002*P2002*(1-N2002)</f>
        <v>7485.24</v>
      </c>
      <c r="R2002" s="12" t="n">
        <f aca="false">M2002*O2002</f>
        <v>3703.2</v>
      </c>
      <c r="S2002" s="12" t="n">
        <f aca="false">Q2002-R2002</f>
        <v>3782.04</v>
      </c>
      <c r="T2002" s="11" t="n">
        <f aca="false">IFERROR(S2002/Q2002,0)</f>
        <v>0.505266364204755</v>
      </c>
      <c r="U2002" s="13" t="n">
        <f aca="false">F2002-E2002</f>
        <v>12</v>
      </c>
      <c r="V2002" s="13" t="n">
        <f aca="false">G2002-F2002</f>
        <v>7</v>
      </c>
      <c r="W2002" s="13" t="n">
        <f aca="false">G2002-E2002</f>
        <v>19</v>
      </c>
      <c r="X2002" s="10" t="n">
        <f aca="false">YEAR(E2002)</f>
        <v>2019</v>
      </c>
      <c r="Y2002" s="0" t="str">
        <f aca="false">TEXT(E2002,"yyyy-mm")</f>
        <v>2019-01</v>
      </c>
      <c r="Z2002" s="0" t="str">
        <f aca="false">"Q"&amp;ROUNDUP(MONTH(E2002)/3,0)&amp;"-"&amp;YEAR(E2002)</f>
        <v>Q1-2019</v>
      </c>
    </row>
    <row r="2003" customFormat="false" ht="14.25" hidden="false" customHeight="false" outlineLevel="0" collapsed="false">
      <c r="A2003" s="0" t="s">
        <v>2045</v>
      </c>
      <c r="B2003" s="0" t="s">
        <v>34</v>
      </c>
      <c r="C2003" s="0" t="s">
        <v>39</v>
      </c>
      <c r="D2003" s="9" t="n">
        <v>43400</v>
      </c>
      <c r="E2003" s="9" t="n">
        <v>43482</v>
      </c>
      <c r="F2003" s="9" t="n">
        <v>43505</v>
      </c>
      <c r="G2003" s="9" t="n">
        <v>43514</v>
      </c>
      <c r="H2003" s="10" t="s">
        <v>36</v>
      </c>
      <c r="I2003" s="0" t="n">
        <v>1</v>
      </c>
      <c r="J2003" s="0" t="n">
        <v>19</v>
      </c>
      <c r="K2003" s="0" t="n">
        <v>91</v>
      </c>
      <c r="L2003" s="0" t="n">
        <v>17</v>
      </c>
      <c r="M2003" s="0" t="n">
        <v>4</v>
      </c>
      <c r="N2003" s="11" t="n">
        <v>0.05</v>
      </c>
      <c r="O2003" s="12" t="n">
        <v>388.6</v>
      </c>
      <c r="P2003" s="12" t="n">
        <v>971.5</v>
      </c>
      <c r="Q2003" s="12" t="n">
        <f aca="false">M2003*P2003*(1-N2003)</f>
        <v>3691.7</v>
      </c>
      <c r="R2003" s="12" t="n">
        <f aca="false">M2003*O2003</f>
        <v>1554.4</v>
      </c>
      <c r="S2003" s="12" t="n">
        <f aca="false">Q2003-R2003</f>
        <v>2137.3</v>
      </c>
      <c r="T2003" s="11" t="n">
        <f aca="false">IFERROR(S2003/Q2003,0)</f>
        <v>0.578947368421053</v>
      </c>
      <c r="U2003" s="13" t="n">
        <f aca="false">F2003-E2003</f>
        <v>23</v>
      </c>
      <c r="V2003" s="13" t="n">
        <f aca="false">G2003-F2003</f>
        <v>9</v>
      </c>
      <c r="W2003" s="13" t="n">
        <f aca="false">G2003-E2003</f>
        <v>32</v>
      </c>
      <c r="X2003" s="10" t="n">
        <f aca="false">YEAR(E2003)</f>
        <v>2019</v>
      </c>
      <c r="Y2003" s="0" t="str">
        <f aca="false">TEXT(E2003,"yyyy-mm")</f>
        <v>2019-01</v>
      </c>
      <c r="Z2003" s="0" t="str">
        <f aca="false">"Q"&amp;ROUNDUP(MONTH(E2003)/3,0)&amp;"-"&amp;YEAR(E2003)</f>
        <v>Q1-2019</v>
      </c>
    </row>
    <row r="2004" customFormat="false" ht="14.25" hidden="false" customHeight="false" outlineLevel="0" collapsed="false">
      <c r="A2004" s="0" t="s">
        <v>2046</v>
      </c>
      <c r="B2004" s="0" t="s">
        <v>41</v>
      </c>
      <c r="C2004" s="0" t="s">
        <v>35</v>
      </c>
      <c r="D2004" s="9" t="n">
        <v>43400</v>
      </c>
      <c r="E2004" s="9" t="n">
        <v>43482</v>
      </c>
      <c r="F2004" s="9" t="n">
        <v>43505</v>
      </c>
      <c r="G2004" s="9" t="n">
        <v>43511</v>
      </c>
      <c r="H2004" s="10" t="s">
        <v>36</v>
      </c>
      <c r="I2004" s="0" t="n">
        <v>25</v>
      </c>
      <c r="J2004" s="0" t="n">
        <v>11</v>
      </c>
      <c r="K2004" s="0" t="n">
        <v>231</v>
      </c>
      <c r="L2004" s="0" t="n">
        <v>13</v>
      </c>
      <c r="M2004" s="0" t="n">
        <v>4</v>
      </c>
      <c r="N2004" s="11" t="n">
        <v>0.075</v>
      </c>
      <c r="O2004" s="12" t="n">
        <v>1444.99</v>
      </c>
      <c r="P2004" s="12" t="n">
        <v>1829.1</v>
      </c>
      <c r="Q2004" s="12" t="n">
        <f aca="false">M2004*P2004*(1-N2004)</f>
        <v>6767.67</v>
      </c>
      <c r="R2004" s="12" t="n">
        <f aca="false">M2004*O2004</f>
        <v>5779.96</v>
      </c>
      <c r="S2004" s="12" t="n">
        <f aca="false">Q2004-R2004</f>
        <v>987.71</v>
      </c>
      <c r="T2004" s="11" t="n">
        <f aca="false">IFERROR(S2004/Q2004,0)</f>
        <v>0.145945354900579</v>
      </c>
      <c r="U2004" s="13" t="n">
        <f aca="false">F2004-E2004</f>
        <v>23</v>
      </c>
      <c r="V2004" s="13" t="n">
        <f aca="false">G2004-F2004</f>
        <v>6</v>
      </c>
      <c r="W2004" s="13" t="n">
        <f aca="false">G2004-E2004</f>
        <v>29</v>
      </c>
      <c r="X2004" s="10" t="n">
        <f aca="false">YEAR(E2004)</f>
        <v>2019</v>
      </c>
      <c r="Y2004" s="0" t="str">
        <f aca="false">TEXT(E2004,"yyyy-mm")</f>
        <v>2019-01</v>
      </c>
      <c r="Z2004" s="0" t="str">
        <f aca="false">"Q"&amp;ROUNDUP(MONTH(E2004)/3,0)&amp;"-"&amp;YEAR(E2004)</f>
        <v>Q1-2019</v>
      </c>
    </row>
    <row r="2005" customFormat="false" ht="14.25" hidden="false" customHeight="false" outlineLevel="0" collapsed="false">
      <c r="A2005" s="0" t="s">
        <v>2047</v>
      </c>
      <c r="B2005" s="0" t="s">
        <v>34</v>
      </c>
      <c r="C2005" s="0" t="s">
        <v>35</v>
      </c>
      <c r="D2005" s="9" t="n">
        <v>43400</v>
      </c>
      <c r="E2005" s="9" t="n">
        <v>43482</v>
      </c>
      <c r="F2005" s="9" t="n">
        <v>43496</v>
      </c>
      <c r="G2005" s="9" t="n">
        <v>43502</v>
      </c>
      <c r="H2005" s="10" t="s">
        <v>36</v>
      </c>
      <c r="I2005" s="0" t="n">
        <v>4</v>
      </c>
      <c r="J2005" s="0" t="n">
        <v>35</v>
      </c>
      <c r="K2005" s="0" t="n">
        <v>217</v>
      </c>
      <c r="L2005" s="0" t="n">
        <v>42</v>
      </c>
      <c r="M2005" s="0" t="n">
        <v>2</v>
      </c>
      <c r="N2005" s="11" t="n">
        <v>0.1</v>
      </c>
      <c r="O2005" s="12" t="n">
        <v>1370.89</v>
      </c>
      <c r="P2005" s="12" t="n">
        <v>1735.3</v>
      </c>
      <c r="Q2005" s="12" t="n">
        <f aca="false">M2005*P2005*(1-N2005)</f>
        <v>3123.54</v>
      </c>
      <c r="R2005" s="12" t="n">
        <f aca="false">M2005*O2005</f>
        <v>2741.78</v>
      </c>
      <c r="S2005" s="12" t="n">
        <f aca="false">Q2005-R2005</f>
        <v>381.76</v>
      </c>
      <c r="T2005" s="11" t="n">
        <f aca="false">IFERROR(S2005/Q2005,0)</f>
        <v>0.122220301324779</v>
      </c>
      <c r="U2005" s="13" t="n">
        <f aca="false">F2005-E2005</f>
        <v>14</v>
      </c>
      <c r="V2005" s="13" t="n">
        <f aca="false">G2005-F2005</f>
        <v>6</v>
      </c>
      <c r="W2005" s="13" t="n">
        <f aca="false">G2005-E2005</f>
        <v>20</v>
      </c>
      <c r="X2005" s="10" t="n">
        <f aca="false">YEAR(E2005)</f>
        <v>2019</v>
      </c>
      <c r="Y2005" s="0" t="str">
        <f aca="false">TEXT(E2005,"yyyy-mm")</f>
        <v>2019-01</v>
      </c>
      <c r="Z2005" s="0" t="str">
        <f aca="false">"Q"&amp;ROUNDUP(MONTH(E2005)/3,0)&amp;"-"&amp;YEAR(E2005)</f>
        <v>Q1-2019</v>
      </c>
    </row>
    <row r="2006" customFormat="false" ht="14.25" hidden="false" customHeight="false" outlineLevel="0" collapsed="false">
      <c r="A2006" s="0" t="s">
        <v>2048</v>
      </c>
      <c r="B2006" s="0" t="s">
        <v>34</v>
      </c>
      <c r="C2006" s="0" t="s">
        <v>48</v>
      </c>
      <c r="D2006" s="9" t="n">
        <v>43400</v>
      </c>
      <c r="E2006" s="9" t="n">
        <v>43482</v>
      </c>
      <c r="F2006" s="9" t="n">
        <v>43484</v>
      </c>
      <c r="G2006" s="9" t="n">
        <v>43486</v>
      </c>
      <c r="H2006" s="10" t="s">
        <v>36</v>
      </c>
      <c r="I2006" s="0" t="n">
        <v>9</v>
      </c>
      <c r="J2006" s="0" t="n">
        <v>21</v>
      </c>
      <c r="K2006" s="0" t="n">
        <v>25</v>
      </c>
      <c r="L2006" s="0" t="n">
        <v>38</v>
      </c>
      <c r="M2006" s="0" t="n">
        <v>8</v>
      </c>
      <c r="N2006" s="11" t="n">
        <v>0.3</v>
      </c>
      <c r="O2006" s="12" t="n">
        <v>1769.81</v>
      </c>
      <c r="P2006" s="12" t="n">
        <v>3932.9</v>
      </c>
      <c r="Q2006" s="12" t="n">
        <f aca="false">M2006*P2006*(1-N2006)</f>
        <v>22024.24</v>
      </c>
      <c r="R2006" s="12" t="n">
        <f aca="false">M2006*O2006</f>
        <v>14158.48</v>
      </c>
      <c r="S2006" s="12" t="n">
        <f aca="false">Q2006-R2006</f>
        <v>7865.76</v>
      </c>
      <c r="T2006" s="11" t="n">
        <f aca="false">IFERROR(S2006/Q2006,0)</f>
        <v>0.35714104096214</v>
      </c>
      <c r="U2006" s="13" t="n">
        <f aca="false">F2006-E2006</f>
        <v>2</v>
      </c>
      <c r="V2006" s="13" t="n">
        <f aca="false">G2006-F2006</f>
        <v>2</v>
      </c>
      <c r="W2006" s="13" t="n">
        <f aca="false">G2006-E2006</f>
        <v>4</v>
      </c>
      <c r="X2006" s="10" t="n">
        <f aca="false">YEAR(E2006)</f>
        <v>2019</v>
      </c>
      <c r="Y2006" s="0" t="str">
        <f aca="false">TEXT(E2006,"yyyy-mm")</f>
        <v>2019-01</v>
      </c>
      <c r="Z2006" s="0" t="str">
        <f aca="false">"Q"&amp;ROUNDUP(MONTH(E2006)/3,0)&amp;"-"&amp;YEAR(E2006)</f>
        <v>Q1-2019</v>
      </c>
    </row>
    <row r="2007" customFormat="false" ht="14.25" hidden="false" customHeight="false" outlineLevel="0" collapsed="false">
      <c r="A2007" s="0" t="s">
        <v>2049</v>
      </c>
      <c r="B2007" s="0" t="s">
        <v>38</v>
      </c>
      <c r="C2007" s="0" t="s">
        <v>39</v>
      </c>
      <c r="D2007" s="9" t="n">
        <v>43300</v>
      </c>
      <c r="E2007" s="9" t="n">
        <v>43482</v>
      </c>
      <c r="F2007" s="9" t="n">
        <v>43489</v>
      </c>
      <c r="G2007" s="9" t="n">
        <v>43490</v>
      </c>
      <c r="H2007" s="10" t="s">
        <v>36</v>
      </c>
      <c r="I2007" s="0" t="n">
        <v>19</v>
      </c>
      <c r="J2007" s="0" t="n">
        <v>11</v>
      </c>
      <c r="K2007" s="0" t="n">
        <v>184</v>
      </c>
      <c r="L2007" s="0" t="n">
        <v>38</v>
      </c>
      <c r="M2007" s="0" t="n">
        <v>8</v>
      </c>
      <c r="N2007" s="11" t="n">
        <v>0.4</v>
      </c>
      <c r="O2007" s="12" t="n">
        <v>1804.18</v>
      </c>
      <c r="P2007" s="12" t="n">
        <v>2653.2</v>
      </c>
      <c r="Q2007" s="12" t="n">
        <f aca="false">M2007*P2007*(1-N2007)</f>
        <v>12735.36</v>
      </c>
      <c r="R2007" s="12" t="n">
        <f aca="false">M2007*O2007</f>
        <v>14433.44</v>
      </c>
      <c r="S2007" s="12" t="n">
        <f aca="false">Q2007-R2007</f>
        <v>-1698.08</v>
      </c>
      <c r="T2007" s="11" t="n">
        <f aca="false">IFERROR(S2007/Q2007,0)</f>
        <v>-0.133335846022413</v>
      </c>
      <c r="U2007" s="13" t="n">
        <f aca="false">F2007-E2007</f>
        <v>7</v>
      </c>
      <c r="V2007" s="13" t="n">
        <f aca="false">G2007-F2007</f>
        <v>1</v>
      </c>
      <c r="W2007" s="13" t="n">
        <f aca="false">G2007-E2007</f>
        <v>8</v>
      </c>
      <c r="X2007" s="10" t="n">
        <f aca="false">YEAR(E2007)</f>
        <v>2019</v>
      </c>
      <c r="Y2007" s="0" t="str">
        <f aca="false">TEXT(E2007,"yyyy-mm")</f>
        <v>2019-01</v>
      </c>
      <c r="Z2007" s="0" t="str">
        <f aca="false">"Q"&amp;ROUNDUP(MONTH(E2007)/3,0)&amp;"-"&amp;YEAR(E2007)</f>
        <v>Q1-2019</v>
      </c>
    </row>
    <row r="2008" customFormat="false" ht="14.25" hidden="false" customHeight="false" outlineLevel="0" collapsed="false">
      <c r="A2008" s="0" t="s">
        <v>2050</v>
      </c>
      <c r="B2008" s="0" t="s">
        <v>43</v>
      </c>
      <c r="C2008" s="0" t="s">
        <v>46</v>
      </c>
      <c r="D2008" s="9" t="n">
        <v>43400</v>
      </c>
      <c r="E2008" s="9" t="n">
        <v>43482</v>
      </c>
      <c r="F2008" s="9" t="n">
        <v>43490</v>
      </c>
      <c r="G2008" s="9" t="n">
        <v>43493</v>
      </c>
      <c r="H2008" s="10" t="s">
        <v>36</v>
      </c>
      <c r="I2008" s="0" t="n">
        <v>28</v>
      </c>
      <c r="J2008" s="0" t="n">
        <v>31</v>
      </c>
      <c r="K2008" s="0" t="n">
        <v>290</v>
      </c>
      <c r="L2008" s="0" t="n">
        <v>46</v>
      </c>
      <c r="M2008" s="0" t="n">
        <v>4</v>
      </c>
      <c r="N2008" s="11" t="n">
        <v>0.1</v>
      </c>
      <c r="O2008" s="12" t="n">
        <v>1355.54</v>
      </c>
      <c r="P2008" s="12" t="n">
        <v>1882.7</v>
      </c>
      <c r="Q2008" s="12" t="n">
        <f aca="false">M2008*P2008*(1-N2008)</f>
        <v>6777.72</v>
      </c>
      <c r="R2008" s="12" t="n">
        <f aca="false">M2008*O2008</f>
        <v>5422.16</v>
      </c>
      <c r="S2008" s="12" t="n">
        <f aca="false">Q2008-R2008</f>
        <v>1355.56</v>
      </c>
      <c r="T2008" s="11" t="n">
        <f aca="false">IFERROR(S2008/Q2008,0)</f>
        <v>0.200002360675862</v>
      </c>
      <c r="U2008" s="13" t="n">
        <f aca="false">F2008-E2008</f>
        <v>8</v>
      </c>
      <c r="V2008" s="13" t="n">
        <f aca="false">G2008-F2008</f>
        <v>3</v>
      </c>
      <c r="W2008" s="13" t="n">
        <f aca="false">G2008-E2008</f>
        <v>11</v>
      </c>
      <c r="X2008" s="10" t="n">
        <f aca="false">YEAR(E2008)</f>
        <v>2019</v>
      </c>
      <c r="Y2008" s="0" t="str">
        <f aca="false">TEXT(E2008,"yyyy-mm")</f>
        <v>2019-01</v>
      </c>
      <c r="Z2008" s="0" t="str">
        <f aca="false">"Q"&amp;ROUNDUP(MONTH(E2008)/3,0)&amp;"-"&amp;YEAR(E2008)</f>
        <v>Q1-2019</v>
      </c>
    </row>
    <row r="2009" customFormat="false" ht="14.25" hidden="false" customHeight="false" outlineLevel="0" collapsed="false">
      <c r="A2009" s="0" t="s">
        <v>2051</v>
      </c>
      <c r="B2009" s="0" t="s">
        <v>34</v>
      </c>
      <c r="C2009" s="0" t="s">
        <v>35</v>
      </c>
      <c r="D2009" s="9" t="n">
        <v>43400</v>
      </c>
      <c r="E2009" s="9" t="n">
        <v>43482</v>
      </c>
      <c r="F2009" s="9" t="n">
        <v>43485</v>
      </c>
      <c r="G2009" s="9" t="n">
        <v>43492</v>
      </c>
      <c r="H2009" s="10" t="s">
        <v>36</v>
      </c>
      <c r="I2009" s="0" t="n">
        <v>6</v>
      </c>
      <c r="J2009" s="0" t="n">
        <v>48</v>
      </c>
      <c r="K2009" s="0" t="n">
        <v>215</v>
      </c>
      <c r="L2009" s="0" t="n">
        <v>33</v>
      </c>
      <c r="M2009" s="0" t="n">
        <v>4</v>
      </c>
      <c r="N2009" s="11" t="n">
        <v>0.05</v>
      </c>
      <c r="O2009" s="12" t="n">
        <v>2359.74</v>
      </c>
      <c r="P2009" s="12" t="n">
        <v>3932.9</v>
      </c>
      <c r="Q2009" s="12" t="n">
        <f aca="false">M2009*P2009*(1-N2009)</f>
        <v>14945.02</v>
      </c>
      <c r="R2009" s="12" t="n">
        <f aca="false">M2009*O2009</f>
        <v>9438.96</v>
      </c>
      <c r="S2009" s="12" t="n">
        <f aca="false">Q2009-R2009</f>
        <v>5506.06</v>
      </c>
      <c r="T2009" s="11" t="n">
        <f aca="false">IFERROR(S2009/Q2009,0)</f>
        <v>0.368421052631579</v>
      </c>
      <c r="U2009" s="13" t="n">
        <f aca="false">F2009-E2009</f>
        <v>3</v>
      </c>
      <c r="V2009" s="13" t="n">
        <f aca="false">G2009-F2009</f>
        <v>7</v>
      </c>
      <c r="W2009" s="13" t="n">
        <f aca="false">G2009-E2009</f>
        <v>10</v>
      </c>
      <c r="X2009" s="10" t="n">
        <f aca="false">YEAR(E2009)</f>
        <v>2019</v>
      </c>
      <c r="Y2009" s="0" t="str">
        <f aca="false">TEXT(E2009,"yyyy-mm")</f>
        <v>2019-01</v>
      </c>
      <c r="Z2009" s="0" t="str">
        <f aca="false">"Q"&amp;ROUNDUP(MONTH(E2009)/3,0)&amp;"-"&amp;YEAR(E2009)</f>
        <v>Q1-2019</v>
      </c>
    </row>
    <row r="2010" customFormat="false" ht="14.25" hidden="false" customHeight="false" outlineLevel="0" collapsed="false">
      <c r="A2010" s="0" t="s">
        <v>2052</v>
      </c>
      <c r="B2010" s="0" t="s">
        <v>34</v>
      </c>
      <c r="C2010" s="0" t="s">
        <v>46</v>
      </c>
      <c r="D2010" s="9" t="n">
        <v>43400</v>
      </c>
      <c r="E2010" s="9" t="n">
        <v>43482</v>
      </c>
      <c r="F2010" s="9" t="n">
        <v>43491</v>
      </c>
      <c r="G2010" s="9" t="n">
        <v>43500</v>
      </c>
      <c r="H2010" s="10" t="s">
        <v>36</v>
      </c>
      <c r="I2010" s="0" t="n">
        <v>12</v>
      </c>
      <c r="J2010" s="0" t="n">
        <v>24</v>
      </c>
      <c r="K2010" s="0" t="n">
        <v>329</v>
      </c>
      <c r="L2010" s="0" t="n">
        <v>40</v>
      </c>
      <c r="M2010" s="0" t="n">
        <v>4</v>
      </c>
      <c r="N2010" s="11" t="n">
        <v>0.075</v>
      </c>
      <c r="O2010" s="12" t="n">
        <v>2034.66</v>
      </c>
      <c r="P2010" s="12" t="n">
        <v>3912.8</v>
      </c>
      <c r="Q2010" s="12" t="n">
        <f aca="false">M2010*P2010*(1-N2010)</f>
        <v>14477.36</v>
      </c>
      <c r="R2010" s="12" t="n">
        <f aca="false">M2010*O2010</f>
        <v>8138.64</v>
      </c>
      <c r="S2010" s="12" t="n">
        <f aca="false">Q2010-R2010</f>
        <v>6338.72</v>
      </c>
      <c r="T2010" s="11" t="n">
        <f aca="false">IFERROR(S2010/Q2010,0)</f>
        <v>0.437836732663966</v>
      </c>
      <c r="U2010" s="13" t="n">
        <f aca="false">F2010-E2010</f>
        <v>9</v>
      </c>
      <c r="V2010" s="13" t="n">
        <f aca="false">G2010-F2010</f>
        <v>9</v>
      </c>
      <c r="W2010" s="13" t="n">
        <f aca="false">G2010-E2010</f>
        <v>18</v>
      </c>
      <c r="X2010" s="10" t="n">
        <f aca="false">YEAR(E2010)</f>
        <v>2019</v>
      </c>
      <c r="Y2010" s="0" t="str">
        <f aca="false">TEXT(E2010,"yyyy-mm")</f>
        <v>2019-01</v>
      </c>
      <c r="Z2010" s="0" t="str">
        <f aca="false">"Q"&amp;ROUNDUP(MONTH(E2010)/3,0)&amp;"-"&amp;YEAR(E2010)</f>
        <v>Q1-2019</v>
      </c>
    </row>
    <row r="2011" customFormat="false" ht="14.25" hidden="false" customHeight="false" outlineLevel="0" collapsed="false">
      <c r="A2011" s="0" t="s">
        <v>2053</v>
      </c>
      <c r="B2011" s="0" t="s">
        <v>41</v>
      </c>
      <c r="C2011" s="0" t="s">
        <v>46</v>
      </c>
      <c r="D2011" s="9" t="n">
        <v>43400</v>
      </c>
      <c r="E2011" s="9" t="n">
        <v>43483</v>
      </c>
      <c r="F2011" s="9" t="n">
        <v>43502</v>
      </c>
      <c r="G2011" s="9" t="n">
        <v>43511</v>
      </c>
      <c r="H2011" s="10" t="s">
        <v>36</v>
      </c>
      <c r="I2011" s="0" t="n">
        <v>23</v>
      </c>
      <c r="J2011" s="0" t="n">
        <v>38</v>
      </c>
      <c r="K2011" s="0" t="n">
        <v>300</v>
      </c>
      <c r="L2011" s="0" t="n">
        <v>27</v>
      </c>
      <c r="M2011" s="0" t="n">
        <v>5</v>
      </c>
      <c r="N2011" s="11" t="n">
        <v>0.15</v>
      </c>
      <c r="O2011" s="12" t="n">
        <v>743.43</v>
      </c>
      <c r="P2011" s="12" t="n">
        <v>978.2</v>
      </c>
      <c r="Q2011" s="12" t="n">
        <f aca="false">M2011*P2011*(1-N2011)</f>
        <v>4157.35</v>
      </c>
      <c r="R2011" s="12" t="n">
        <f aca="false">M2011*O2011</f>
        <v>3717.15</v>
      </c>
      <c r="S2011" s="12" t="n">
        <f aca="false">Q2011-R2011</f>
        <v>440.2</v>
      </c>
      <c r="T2011" s="11" t="n">
        <f aca="false">IFERROR(S2011/Q2011,0)</f>
        <v>0.105884758319603</v>
      </c>
      <c r="U2011" s="13" t="n">
        <f aca="false">F2011-E2011</f>
        <v>19</v>
      </c>
      <c r="V2011" s="13" t="n">
        <f aca="false">G2011-F2011</f>
        <v>9</v>
      </c>
      <c r="W2011" s="13" t="n">
        <f aca="false">G2011-E2011</f>
        <v>28</v>
      </c>
      <c r="X2011" s="10" t="n">
        <f aca="false">YEAR(E2011)</f>
        <v>2019</v>
      </c>
      <c r="Y2011" s="0" t="str">
        <f aca="false">TEXT(E2011,"yyyy-mm")</f>
        <v>2019-01</v>
      </c>
      <c r="Z2011" s="0" t="str">
        <f aca="false">"Q"&amp;ROUNDUP(MONTH(E2011)/3,0)&amp;"-"&amp;YEAR(E2011)</f>
        <v>Q1-2019</v>
      </c>
    </row>
    <row r="2012" customFormat="false" ht="14.25" hidden="false" customHeight="false" outlineLevel="0" collapsed="false">
      <c r="A2012" s="0" t="s">
        <v>2054</v>
      </c>
      <c r="B2012" s="0" t="s">
        <v>38</v>
      </c>
      <c r="C2012" s="0" t="s">
        <v>35</v>
      </c>
      <c r="D2012" s="9" t="n">
        <v>43300</v>
      </c>
      <c r="E2012" s="9" t="n">
        <v>43483</v>
      </c>
      <c r="F2012" s="9" t="n">
        <v>43495</v>
      </c>
      <c r="G2012" s="9" t="n">
        <v>43496</v>
      </c>
      <c r="H2012" s="10" t="s">
        <v>36</v>
      </c>
      <c r="I2012" s="0" t="n">
        <v>18</v>
      </c>
      <c r="J2012" s="0" t="n">
        <v>48</v>
      </c>
      <c r="K2012" s="0" t="n">
        <v>254</v>
      </c>
      <c r="L2012" s="0" t="n">
        <v>15</v>
      </c>
      <c r="M2012" s="0" t="n">
        <v>6</v>
      </c>
      <c r="N2012" s="11" t="n">
        <v>0.1</v>
      </c>
      <c r="O2012" s="12" t="n">
        <v>1197.63</v>
      </c>
      <c r="P2012" s="12" t="n">
        <v>1842.5</v>
      </c>
      <c r="Q2012" s="12" t="n">
        <f aca="false">M2012*P2012*(1-N2012)</f>
        <v>9949.5</v>
      </c>
      <c r="R2012" s="12" t="n">
        <f aca="false">M2012*O2012</f>
        <v>7185.78</v>
      </c>
      <c r="S2012" s="12" t="n">
        <f aca="false">Q2012-R2012</f>
        <v>2763.72</v>
      </c>
      <c r="T2012" s="11" t="n">
        <f aca="false">IFERROR(S2012/Q2012,0)</f>
        <v>0.277774762550882</v>
      </c>
      <c r="U2012" s="13" t="n">
        <f aca="false">F2012-E2012</f>
        <v>12</v>
      </c>
      <c r="V2012" s="13" t="n">
        <f aca="false">G2012-F2012</f>
        <v>1</v>
      </c>
      <c r="W2012" s="13" t="n">
        <f aca="false">G2012-E2012</f>
        <v>13</v>
      </c>
      <c r="X2012" s="10" t="n">
        <f aca="false">YEAR(E2012)</f>
        <v>2019</v>
      </c>
      <c r="Y2012" s="0" t="str">
        <f aca="false">TEXT(E2012,"yyyy-mm")</f>
        <v>2019-01</v>
      </c>
      <c r="Z2012" s="0" t="str">
        <f aca="false">"Q"&amp;ROUNDUP(MONTH(E2012)/3,0)&amp;"-"&amp;YEAR(E2012)</f>
        <v>Q1-2019</v>
      </c>
    </row>
    <row r="2013" customFormat="false" ht="14.25" hidden="false" customHeight="false" outlineLevel="0" collapsed="false">
      <c r="A2013" s="0" t="s">
        <v>2055</v>
      </c>
      <c r="B2013" s="0" t="s">
        <v>34</v>
      </c>
      <c r="C2013" s="0" t="s">
        <v>35</v>
      </c>
      <c r="D2013" s="9" t="n">
        <v>43400</v>
      </c>
      <c r="E2013" s="9" t="n">
        <v>43483</v>
      </c>
      <c r="F2013" s="9" t="n">
        <v>43492</v>
      </c>
      <c r="G2013" s="9" t="n">
        <v>43498</v>
      </c>
      <c r="H2013" s="10" t="s">
        <v>36</v>
      </c>
      <c r="I2013" s="0" t="n">
        <v>12</v>
      </c>
      <c r="J2013" s="0" t="n">
        <v>7</v>
      </c>
      <c r="K2013" s="0" t="n">
        <v>213</v>
      </c>
      <c r="L2013" s="0" t="n">
        <v>46</v>
      </c>
      <c r="M2013" s="0" t="n">
        <v>7</v>
      </c>
      <c r="N2013" s="11" t="n">
        <v>0.4</v>
      </c>
      <c r="O2013" s="12" t="n">
        <v>104.39</v>
      </c>
      <c r="P2013" s="12" t="n">
        <v>254.6</v>
      </c>
      <c r="Q2013" s="12" t="n">
        <f aca="false">M2013*P2013*(1-N2013)</f>
        <v>1069.32</v>
      </c>
      <c r="R2013" s="12" t="n">
        <f aca="false">M2013*O2013</f>
        <v>730.73</v>
      </c>
      <c r="S2013" s="12" t="n">
        <f aca="false">Q2013-R2013</f>
        <v>338.59</v>
      </c>
      <c r="T2013" s="11" t="n">
        <f aca="false">IFERROR(S2013/Q2013,0)</f>
        <v>0.316640481801519</v>
      </c>
      <c r="U2013" s="13" t="n">
        <f aca="false">F2013-E2013</f>
        <v>9</v>
      </c>
      <c r="V2013" s="13" t="n">
        <f aca="false">G2013-F2013</f>
        <v>6</v>
      </c>
      <c r="W2013" s="13" t="n">
        <f aca="false">G2013-E2013</f>
        <v>15</v>
      </c>
      <c r="X2013" s="10" t="n">
        <f aca="false">YEAR(E2013)</f>
        <v>2019</v>
      </c>
      <c r="Y2013" s="0" t="str">
        <f aca="false">TEXT(E2013,"yyyy-mm")</f>
        <v>2019-01</v>
      </c>
      <c r="Z2013" s="0" t="str">
        <f aca="false">"Q"&amp;ROUNDUP(MONTH(E2013)/3,0)&amp;"-"&amp;YEAR(E2013)</f>
        <v>Q1-2019</v>
      </c>
    </row>
    <row r="2014" customFormat="false" ht="14.25" hidden="false" customHeight="false" outlineLevel="0" collapsed="false">
      <c r="A2014" s="0" t="s">
        <v>2056</v>
      </c>
      <c r="B2014" s="0" t="s">
        <v>38</v>
      </c>
      <c r="C2014" s="0" t="s">
        <v>48</v>
      </c>
      <c r="D2014" s="9" t="n">
        <v>43400</v>
      </c>
      <c r="E2014" s="9" t="n">
        <v>43483</v>
      </c>
      <c r="F2014" s="9" t="n">
        <v>43495</v>
      </c>
      <c r="G2014" s="9" t="n">
        <v>43505</v>
      </c>
      <c r="H2014" s="10" t="s">
        <v>36</v>
      </c>
      <c r="I2014" s="0" t="n">
        <v>20</v>
      </c>
      <c r="J2014" s="0" t="n">
        <v>25</v>
      </c>
      <c r="K2014" s="0" t="n">
        <v>23</v>
      </c>
      <c r="L2014" s="0" t="n">
        <v>14</v>
      </c>
      <c r="M2014" s="0" t="n">
        <v>1</v>
      </c>
      <c r="N2014" s="11" t="n">
        <v>0.075</v>
      </c>
      <c r="O2014" s="12" t="n">
        <v>575.26</v>
      </c>
      <c r="P2014" s="12" t="n">
        <v>1065.3</v>
      </c>
      <c r="Q2014" s="12" t="n">
        <f aca="false">M2014*P2014*(1-N2014)</f>
        <v>985.4025</v>
      </c>
      <c r="R2014" s="12" t="n">
        <f aca="false">M2014*O2014</f>
        <v>575.26</v>
      </c>
      <c r="S2014" s="12" t="n">
        <f aca="false">Q2014-R2014</f>
        <v>410.1425</v>
      </c>
      <c r="T2014" s="11" t="n">
        <f aca="false">IFERROR(S2014/Q2014,0)</f>
        <v>0.416218245843704</v>
      </c>
      <c r="U2014" s="13" t="n">
        <f aca="false">F2014-E2014</f>
        <v>12</v>
      </c>
      <c r="V2014" s="13" t="n">
        <f aca="false">G2014-F2014</f>
        <v>10</v>
      </c>
      <c r="W2014" s="13" t="n">
        <f aca="false">G2014-E2014</f>
        <v>22</v>
      </c>
      <c r="X2014" s="10" t="n">
        <f aca="false">YEAR(E2014)</f>
        <v>2019</v>
      </c>
      <c r="Y2014" s="0" t="str">
        <f aca="false">TEXT(E2014,"yyyy-mm")</f>
        <v>2019-01</v>
      </c>
      <c r="Z2014" s="0" t="str">
        <f aca="false">"Q"&amp;ROUNDUP(MONTH(E2014)/3,0)&amp;"-"&amp;YEAR(E2014)</f>
        <v>Q1-2019</v>
      </c>
    </row>
    <row r="2015" customFormat="false" ht="14.25" hidden="false" customHeight="false" outlineLevel="0" collapsed="false">
      <c r="A2015" s="0" t="s">
        <v>2057</v>
      </c>
      <c r="B2015" s="0" t="s">
        <v>38</v>
      </c>
      <c r="C2015" s="0" t="s">
        <v>48</v>
      </c>
      <c r="D2015" s="9" t="n">
        <v>43300</v>
      </c>
      <c r="E2015" s="9" t="n">
        <v>43483</v>
      </c>
      <c r="F2015" s="9" t="n">
        <v>43507</v>
      </c>
      <c r="G2015" s="9" t="n">
        <v>43515</v>
      </c>
      <c r="H2015" s="10" t="s">
        <v>36</v>
      </c>
      <c r="I2015" s="0" t="n">
        <v>16</v>
      </c>
      <c r="J2015" s="0" t="n">
        <v>12</v>
      </c>
      <c r="K2015" s="0" t="n">
        <v>44</v>
      </c>
      <c r="L2015" s="0" t="n">
        <v>31</v>
      </c>
      <c r="M2015" s="0" t="n">
        <v>5</v>
      </c>
      <c r="N2015" s="11" t="n">
        <v>0.3</v>
      </c>
      <c r="O2015" s="12" t="n">
        <v>2211.8</v>
      </c>
      <c r="P2015" s="12" t="n">
        <v>3510.8</v>
      </c>
      <c r="Q2015" s="12" t="n">
        <f aca="false">M2015*P2015*(1-N2015)</f>
        <v>12287.8</v>
      </c>
      <c r="R2015" s="12" t="n">
        <f aca="false">M2015*O2015</f>
        <v>11059</v>
      </c>
      <c r="S2015" s="12" t="n">
        <f aca="false">Q2015-R2015</f>
        <v>1228.8</v>
      </c>
      <c r="T2015" s="11" t="n">
        <f aca="false">IFERROR(S2015/Q2015,0)</f>
        <v>0.100001627630658</v>
      </c>
      <c r="U2015" s="13" t="n">
        <f aca="false">F2015-E2015</f>
        <v>24</v>
      </c>
      <c r="V2015" s="13" t="n">
        <f aca="false">G2015-F2015</f>
        <v>8</v>
      </c>
      <c r="W2015" s="13" t="n">
        <f aca="false">G2015-E2015</f>
        <v>32</v>
      </c>
      <c r="X2015" s="10" t="n">
        <f aca="false">YEAR(E2015)</f>
        <v>2019</v>
      </c>
      <c r="Y2015" s="0" t="str">
        <f aca="false">TEXT(E2015,"yyyy-mm")</f>
        <v>2019-01</v>
      </c>
      <c r="Z2015" s="0" t="str">
        <f aca="false">"Q"&amp;ROUNDUP(MONTH(E2015)/3,0)&amp;"-"&amp;YEAR(E2015)</f>
        <v>Q1-2019</v>
      </c>
    </row>
    <row r="2016" customFormat="false" ht="14.25" hidden="false" customHeight="false" outlineLevel="0" collapsed="false">
      <c r="A2016" s="0" t="s">
        <v>2058</v>
      </c>
      <c r="B2016" s="0" t="s">
        <v>41</v>
      </c>
      <c r="C2016" s="0" t="s">
        <v>35</v>
      </c>
      <c r="D2016" s="9" t="n">
        <v>43400</v>
      </c>
      <c r="E2016" s="9" t="n">
        <v>43483</v>
      </c>
      <c r="F2016" s="9" t="n">
        <v>43489</v>
      </c>
      <c r="G2016" s="9" t="n">
        <v>43494</v>
      </c>
      <c r="H2016" s="10" t="s">
        <v>36</v>
      </c>
      <c r="I2016" s="0" t="n">
        <v>22</v>
      </c>
      <c r="J2016" s="0" t="n">
        <v>9</v>
      </c>
      <c r="K2016" s="0" t="n">
        <v>227</v>
      </c>
      <c r="L2016" s="0" t="n">
        <v>5</v>
      </c>
      <c r="M2016" s="0" t="n">
        <v>7</v>
      </c>
      <c r="N2016" s="11" t="n">
        <v>0.075</v>
      </c>
      <c r="O2016" s="12" t="n">
        <v>2907.87</v>
      </c>
      <c r="P2016" s="12" t="n">
        <v>5701.7</v>
      </c>
      <c r="Q2016" s="12" t="n">
        <f aca="false">M2016*P2016*(1-N2016)</f>
        <v>36918.5075</v>
      </c>
      <c r="R2016" s="12" t="n">
        <f aca="false">M2016*O2016</f>
        <v>20355.09</v>
      </c>
      <c r="S2016" s="12" t="n">
        <f aca="false">Q2016-R2016</f>
        <v>16563.4175</v>
      </c>
      <c r="T2016" s="11" t="n">
        <f aca="false">IFERROR(S2016/Q2016,0)</f>
        <v>0.448648079828254</v>
      </c>
      <c r="U2016" s="13" t="n">
        <f aca="false">F2016-E2016</f>
        <v>6</v>
      </c>
      <c r="V2016" s="13" t="n">
        <f aca="false">G2016-F2016</f>
        <v>5</v>
      </c>
      <c r="W2016" s="13" t="n">
        <f aca="false">G2016-E2016</f>
        <v>11</v>
      </c>
      <c r="X2016" s="10" t="n">
        <f aca="false">YEAR(E2016)</f>
        <v>2019</v>
      </c>
      <c r="Y2016" s="0" t="str">
        <f aca="false">TEXT(E2016,"yyyy-mm")</f>
        <v>2019-01</v>
      </c>
      <c r="Z2016" s="0" t="str">
        <f aca="false">"Q"&amp;ROUNDUP(MONTH(E2016)/3,0)&amp;"-"&amp;YEAR(E2016)</f>
        <v>Q1-2019</v>
      </c>
    </row>
    <row r="2017" customFormat="false" ht="14.25" hidden="false" customHeight="false" outlineLevel="0" collapsed="false">
      <c r="A2017" s="0" t="s">
        <v>2059</v>
      </c>
      <c r="B2017" s="0" t="s">
        <v>43</v>
      </c>
      <c r="C2017" s="0" t="s">
        <v>39</v>
      </c>
      <c r="D2017" s="9" t="n">
        <v>43400</v>
      </c>
      <c r="E2017" s="9" t="n">
        <v>43483</v>
      </c>
      <c r="F2017" s="9" t="n">
        <v>43499</v>
      </c>
      <c r="G2017" s="9" t="n">
        <v>43505</v>
      </c>
      <c r="H2017" s="10" t="s">
        <v>36</v>
      </c>
      <c r="I2017" s="0" t="n">
        <v>27</v>
      </c>
      <c r="J2017" s="0" t="n">
        <v>39</v>
      </c>
      <c r="K2017" s="0" t="n">
        <v>198</v>
      </c>
      <c r="L2017" s="0" t="n">
        <v>44</v>
      </c>
      <c r="M2017" s="0" t="n">
        <v>3</v>
      </c>
      <c r="N2017" s="11" t="n">
        <v>0.15</v>
      </c>
      <c r="O2017" s="12" t="n">
        <v>2373.14</v>
      </c>
      <c r="P2017" s="12" t="n">
        <v>3390.2</v>
      </c>
      <c r="Q2017" s="12" t="n">
        <f aca="false">M2017*P2017*(1-N2017)</f>
        <v>8645.01</v>
      </c>
      <c r="R2017" s="12" t="n">
        <f aca="false">M2017*O2017</f>
        <v>7119.42</v>
      </c>
      <c r="S2017" s="12" t="n">
        <f aca="false">Q2017-R2017</f>
        <v>1525.59</v>
      </c>
      <c r="T2017" s="11" t="n">
        <f aca="false">IFERROR(S2017/Q2017,0)</f>
        <v>0.176470588235294</v>
      </c>
      <c r="U2017" s="13" t="n">
        <f aca="false">F2017-E2017</f>
        <v>16</v>
      </c>
      <c r="V2017" s="13" t="n">
        <f aca="false">G2017-F2017</f>
        <v>6</v>
      </c>
      <c r="W2017" s="13" t="n">
        <f aca="false">G2017-E2017</f>
        <v>22</v>
      </c>
      <c r="X2017" s="10" t="n">
        <f aca="false">YEAR(E2017)</f>
        <v>2019</v>
      </c>
      <c r="Y2017" s="0" t="str">
        <f aca="false">TEXT(E2017,"yyyy-mm")</f>
        <v>2019-01</v>
      </c>
      <c r="Z2017" s="0" t="str">
        <f aca="false">"Q"&amp;ROUNDUP(MONTH(E2017)/3,0)&amp;"-"&amp;YEAR(E2017)</f>
        <v>Q1-2019</v>
      </c>
    </row>
    <row r="2018" customFormat="false" ht="14.25" hidden="false" customHeight="false" outlineLevel="0" collapsed="false">
      <c r="A2018" s="0" t="s">
        <v>2060</v>
      </c>
      <c r="B2018" s="0" t="s">
        <v>34</v>
      </c>
      <c r="C2018" s="0" t="s">
        <v>79</v>
      </c>
      <c r="D2018" s="9" t="n">
        <v>43400</v>
      </c>
      <c r="E2018" s="9" t="n">
        <v>43484</v>
      </c>
      <c r="F2018" s="9" t="n">
        <v>43487</v>
      </c>
      <c r="G2018" s="9" t="n">
        <v>43488</v>
      </c>
      <c r="H2018" s="10" t="s">
        <v>36</v>
      </c>
      <c r="I2018" s="0" t="n">
        <v>10</v>
      </c>
      <c r="J2018" s="0" t="n">
        <v>46</v>
      </c>
      <c r="K2018" s="0" t="n">
        <v>85</v>
      </c>
      <c r="L2018" s="0" t="n">
        <v>40</v>
      </c>
      <c r="M2018" s="0" t="n">
        <v>1</v>
      </c>
      <c r="N2018" s="11" t="n">
        <v>0.1</v>
      </c>
      <c r="O2018" s="12" t="n">
        <v>1401.84</v>
      </c>
      <c r="P2018" s="12" t="n">
        <v>2298.1</v>
      </c>
      <c r="Q2018" s="12" t="n">
        <f aca="false">M2018*P2018*(1-N2018)</f>
        <v>2068.29</v>
      </c>
      <c r="R2018" s="12" t="n">
        <f aca="false">M2018*O2018</f>
        <v>1401.84</v>
      </c>
      <c r="S2018" s="12" t="n">
        <f aca="false">Q2018-R2018</f>
        <v>666.45</v>
      </c>
      <c r="T2018" s="11" t="n">
        <f aca="false">IFERROR(S2018/Q2018,0)</f>
        <v>0.322222705713415</v>
      </c>
      <c r="U2018" s="13" t="n">
        <f aca="false">F2018-E2018</f>
        <v>3</v>
      </c>
      <c r="V2018" s="13" t="n">
        <f aca="false">G2018-F2018</f>
        <v>1</v>
      </c>
      <c r="W2018" s="13" t="n">
        <f aca="false">G2018-E2018</f>
        <v>4</v>
      </c>
      <c r="X2018" s="10" t="n">
        <f aca="false">YEAR(E2018)</f>
        <v>2019</v>
      </c>
      <c r="Y2018" s="0" t="str">
        <f aca="false">TEXT(E2018,"yyyy-mm")</f>
        <v>2019-01</v>
      </c>
      <c r="Z2018" s="0" t="str">
        <f aca="false">"Q"&amp;ROUNDUP(MONTH(E2018)/3,0)&amp;"-"&amp;YEAR(E2018)</f>
        <v>Q1-2019</v>
      </c>
    </row>
    <row r="2019" customFormat="false" ht="14.25" hidden="false" customHeight="false" outlineLevel="0" collapsed="false">
      <c r="A2019" s="0" t="s">
        <v>2061</v>
      </c>
      <c r="B2019" s="0" t="s">
        <v>34</v>
      </c>
      <c r="C2019" s="0" t="s">
        <v>46</v>
      </c>
      <c r="D2019" s="9" t="n">
        <v>43400</v>
      </c>
      <c r="E2019" s="9" t="n">
        <v>43484</v>
      </c>
      <c r="F2019" s="9" t="n">
        <v>43498</v>
      </c>
      <c r="G2019" s="9" t="n">
        <v>43503</v>
      </c>
      <c r="H2019" s="10" t="s">
        <v>36</v>
      </c>
      <c r="I2019" s="0" t="n">
        <v>1</v>
      </c>
      <c r="J2019" s="0" t="n">
        <v>6</v>
      </c>
      <c r="K2019" s="0" t="n">
        <v>270</v>
      </c>
      <c r="L2019" s="0" t="n">
        <v>3</v>
      </c>
      <c r="M2019" s="0" t="n">
        <v>6</v>
      </c>
      <c r="N2019" s="11" t="n">
        <v>0.2</v>
      </c>
      <c r="O2019" s="12" t="n">
        <v>1663.07</v>
      </c>
      <c r="P2019" s="12" t="n">
        <v>3959.7</v>
      </c>
      <c r="Q2019" s="12" t="n">
        <f aca="false">M2019*P2019*(1-N2019)</f>
        <v>19006.56</v>
      </c>
      <c r="R2019" s="12" t="n">
        <f aca="false">M2019*O2019</f>
        <v>9978.42</v>
      </c>
      <c r="S2019" s="12" t="n">
        <f aca="false">Q2019-R2019</f>
        <v>9028.14</v>
      </c>
      <c r="T2019" s="11" t="n">
        <f aca="false">IFERROR(S2019/Q2019,0)</f>
        <v>0.475001262721923</v>
      </c>
      <c r="U2019" s="13" t="n">
        <f aca="false">F2019-E2019</f>
        <v>14</v>
      </c>
      <c r="V2019" s="13" t="n">
        <f aca="false">G2019-F2019</f>
        <v>5</v>
      </c>
      <c r="W2019" s="13" t="n">
        <f aca="false">G2019-E2019</f>
        <v>19</v>
      </c>
      <c r="X2019" s="10" t="n">
        <f aca="false">YEAR(E2019)</f>
        <v>2019</v>
      </c>
      <c r="Y2019" s="0" t="str">
        <f aca="false">TEXT(E2019,"yyyy-mm")</f>
        <v>2019-01</v>
      </c>
      <c r="Z2019" s="0" t="str">
        <f aca="false">"Q"&amp;ROUNDUP(MONTH(E2019)/3,0)&amp;"-"&amp;YEAR(E2019)</f>
        <v>Q1-2019</v>
      </c>
    </row>
    <row r="2020" customFormat="false" ht="14.25" hidden="false" customHeight="false" outlineLevel="0" collapsed="false">
      <c r="A2020" s="0" t="s">
        <v>2062</v>
      </c>
      <c r="B2020" s="0" t="s">
        <v>38</v>
      </c>
      <c r="C2020" s="0" t="s">
        <v>35</v>
      </c>
      <c r="D2020" s="9" t="n">
        <v>43400</v>
      </c>
      <c r="E2020" s="9" t="n">
        <v>43484</v>
      </c>
      <c r="F2020" s="9" t="n">
        <v>43502</v>
      </c>
      <c r="G2020" s="9" t="n">
        <v>43503</v>
      </c>
      <c r="H2020" s="10" t="s">
        <v>36</v>
      </c>
      <c r="I2020" s="0" t="n">
        <v>14</v>
      </c>
      <c r="J2020" s="0" t="n">
        <v>22</v>
      </c>
      <c r="K2020" s="0" t="n">
        <v>243</v>
      </c>
      <c r="L2020" s="0" t="n">
        <v>2</v>
      </c>
      <c r="M2020" s="0" t="n">
        <v>6</v>
      </c>
      <c r="N2020" s="11" t="n">
        <v>0.075</v>
      </c>
      <c r="O2020" s="12" t="n">
        <v>1715.47</v>
      </c>
      <c r="P2020" s="12" t="n">
        <v>2318.2</v>
      </c>
      <c r="Q2020" s="12" t="n">
        <f aca="false">M2020*P2020*(1-N2020)</f>
        <v>12866.01</v>
      </c>
      <c r="R2020" s="12" t="n">
        <f aca="false">M2020*O2020</f>
        <v>10292.82</v>
      </c>
      <c r="S2020" s="12" t="n">
        <f aca="false">Q2020-R2020</f>
        <v>2573.19</v>
      </c>
      <c r="T2020" s="11" t="n">
        <f aca="false">IFERROR(S2020/Q2020,0)</f>
        <v>0.199999067309912</v>
      </c>
      <c r="U2020" s="13" t="n">
        <f aca="false">F2020-E2020</f>
        <v>18</v>
      </c>
      <c r="V2020" s="13" t="n">
        <f aca="false">G2020-F2020</f>
        <v>1</v>
      </c>
      <c r="W2020" s="13" t="n">
        <f aca="false">G2020-E2020</f>
        <v>19</v>
      </c>
      <c r="X2020" s="10" t="n">
        <f aca="false">YEAR(E2020)</f>
        <v>2019</v>
      </c>
      <c r="Y2020" s="0" t="str">
        <f aca="false">TEXT(E2020,"yyyy-mm")</f>
        <v>2019-01</v>
      </c>
      <c r="Z2020" s="0" t="str">
        <f aca="false">"Q"&amp;ROUNDUP(MONTH(E2020)/3,0)&amp;"-"&amp;YEAR(E2020)</f>
        <v>Q1-2019</v>
      </c>
    </row>
    <row r="2021" customFormat="false" ht="14.25" hidden="false" customHeight="false" outlineLevel="0" collapsed="false">
      <c r="A2021" s="0" t="s">
        <v>2063</v>
      </c>
      <c r="B2021" s="0" t="s">
        <v>41</v>
      </c>
      <c r="C2021" s="0" t="s">
        <v>58</v>
      </c>
      <c r="D2021" s="9" t="n">
        <v>43400</v>
      </c>
      <c r="E2021" s="9" t="n">
        <v>43484</v>
      </c>
      <c r="F2021" s="9" t="n">
        <v>43487</v>
      </c>
      <c r="G2021" s="9" t="n">
        <v>43491</v>
      </c>
      <c r="H2021" s="10" t="s">
        <v>36</v>
      </c>
      <c r="I2021" s="0" t="n">
        <v>21</v>
      </c>
      <c r="J2021" s="0" t="n">
        <v>33</v>
      </c>
      <c r="K2021" s="0" t="n">
        <v>362</v>
      </c>
      <c r="L2021" s="0" t="n">
        <v>44</v>
      </c>
      <c r="M2021" s="0" t="n">
        <v>2</v>
      </c>
      <c r="N2021" s="11" t="n">
        <v>0.2</v>
      </c>
      <c r="O2021" s="12" t="n">
        <v>82.41</v>
      </c>
      <c r="P2021" s="12" t="n">
        <v>201</v>
      </c>
      <c r="Q2021" s="12" t="n">
        <f aca="false">M2021*P2021*(1-N2021)</f>
        <v>321.6</v>
      </c>
      <c r="R2021" s="12" t="n">
        <f aca="false">M2021*O2021</f>
        <v>164.82</v>
      </c>
      <c r="S2021" s="12" t="n">
        <f aca="false">Q2021-R2021</f>
        <v>156.78</v>
      </c>
      <c r="T2021" s="11" t="n">
        <f aca="false">IFERROR(S2021/Q2021,0)</f>
        <v>0.4875</v>
      </c>
      <c r="U2021" s="13" t="n">
        <f aca="false">F2021-E2021</f>
        <v>3</v>
      </c>
      <c r="V2021" s="13" t="n">
        <f aca="false">G2021-F2021</f>
        <v>4</v>
      </c>
      <c r="W2021" s="13" t="n">
        <f aca="false">G2021-E2021</f>
        <v>7</v>
      </c>
      <c r="X2021" s="10" t="n">
        <f aca="false">YEAR(E2021)</f>
        <v>2019</v>
      </c>
      <c r="Y2021" s="0" t="str">
        <f aca="false">TEXT(E2021,"yyyy-mm")</f>
        <v>2019-01</v>
      </c>
      <c r="Z2021" s="0" t="str">
        <f aca="false">"Q"&amp;ROUNDUP(MONTH(E2021)/3,0)&amp;"-"&amp;YEAR(E2021)</f>
        <v>Q1-2019</v>
      </c>
    </row>
    <row r="2022" customFormat="false" ht="14.25" hidden="false" customHeight="false" outlineLevel="0" collapsed="false">
      <c r="A2022" s="0" t="s">
        <v>2064</v>
      </c>
      <c r="B2022" s="0" t="s">
        <v>38</v>
      </c>
      <c r="C2022" s="0" t="s">
        <v>39</v>
      </c>
      <c r="D2022" s="9" t="n">
        <v>43400</v>
      </c>
      <c r="E2022" s="9" t="n">
        <v>43484</v>
      </c>
      <c r="F2022" s="9" t="n">
        <v>43496</v>
      </c>
      <c r="G2022" s="9" t="n">
        <v>43506</v>
      </c>
      <c r="H2022" s="10" t="s">
        <v>36</v>
      </c>
      <c r="I2022" s="0" t="n">
        <v>15</v>
      </c>
      <c r="J2022" s="0" t="n">
        <v>26</v>
      </c>
      <c r="K2022" s="0" t="n">
        <v>142</v>
      </c>
      <c r="L2022" s="0" t="n">
        <v>33</v>
      </c>
      <c r="M2022" s="0" t="n">
        <v>3</v>
      </c>
      <c r="N2022" s="11" t="n">
        <v>0.1</v>
      </c>
      <c r="O2022" s="12" t="n">
        <v>2403.29</v>
      </c>
      <c r="P2022" s="12" t="n">
        <v>2827.4</v>
      </c>
      <c r="Q2022" s="12" t="n">
        <f aca="false">M2022*P2022*(1-N2022)</f>
        <v>7633.98</v>
      </c>
      <c r="R2022" s="12" t="n">
        <f aca="false">M2022*O2022</f>
        <v>7209.87</v>
      </c>
      <c r="S2022" s="12" t="n">
        <f aca="false">Q2022-R2022</f>
        <v>424.110000000001</v>
      </c>
      <c r="T2022" s="11" t="n">
        <f aca="false">IFERROR(S2022/Q2022,0)</f>
        <v>0.0555555555555556</v>
      </c>
      <c r="U2022" s="13" t="n">
        <f aca="false">F2022-E2022</f>
        <v>12</v>
      </c>
      <c r="V2022" s="13" t="n">
        <f aca="false">G2022-F2022</f>
        <v>10</v>
      </c>
      <c r="W2022" s="13" t="n">
        <f aca="false">G2022-E2022</f>
        <v>22</v>
      </c>
      <c r="X2022" s="10" t="n">
        <f aca="false">YEAR(E2022)</f>
        <v>2019</v>
      </c>
      <c r="Y2022" s="0" t="str">
        <f aca="false">TEXT(E2022,"yyyy-mm")</f>
        <v>2019-01</v>
      </c>
      <c r="Z2022" s="0" t="str">
        <f aca="false">"Q"&amp;ROUNDUP(MONTH(E2022)/3,0)&amp;"-"&amp;YEAR(E2022)</f>
        <v>Q1-2019</v>
      </c>
    </row>
    <row r="2023" customFormat="false" ht="14.25" hidden="false" customHeight="false" outlineLevel="0" collapsed="false">
      <c r="A2023" s="0" t="s">
        <v>2065</v>
      </c>
      <c r="B2023" s="0" t="s">
        <v>34</v>
      </c>
      <c r="C2023" s="0" t="s">
        <v>48</v>
      </c>
      <c r="D2023" s="9" t="n">
        <v>43400</v>
      </c>
      <c r="E2023" s="9" t="n">
        <v>43484</v>
      </c>
      <c r="F2023" s="9" t="n">
        <v>43502</v>
      </c>
      <c r="G2023" s="9" t="n">
        <v>43509</v>
      </c>
      <c r="H2023" s="10" t="s">
        <v>36</v>
      </c>
      <c r="I2023" s="0" t="n">
        <v>6</v>
      </c>
      <c r="J2023" s="0" t="n">
        <v>42</v>
      </c>
      <c r="K2023" s="0" t="n">
        <v>7</v>
      </c>
      <c r="L2023" s="0" t="n">
        <v>8</v>
      </c>
      <c r="M2023" s="0" t="n">
        <v>2</v>
      </c>
      <c r="N2023" s="11" t="n">
        <v>0.1</v>
      </c>
      <c r="O2023" s="12" t="n">
        <v>689.83</v>
      </c>
      <c r="P2023" s="12" t="n">
        <v>884.4</v>
      </c>
      <c r="Q2023" s="12" t="n">
        <f aca="false">M2023*P2023*(1-N2023)</f>
        <v>1591.92</v>
      </c>
      <c r="R2023" s="12" t="n">
        <f aca="false">M2023*O2023</f>
        <v>1379.66</v>
      </c>
      <c r="S2023" s="12" t="n">
        <f aca="false">Q2023-R2023</f>
        <v>212.26</v>
      </c>
      <c r="T2023" s="11" t="n">
        <f aca="false">IFERROR(S2023/Q2023,0)</f>
        <v>0.133335846022413</v>
      </c>
      <c r="U2023" s="13" t="n">
        <f aca="false">F2023-E2023</f>
        <v>18</v>
      </c>
      <c r="V2023" s="13" t="n">
        <f aca="false">G2023-F2023</f>
        <v>7</v>
      </c>
      <c r="W2023" s="13" t="n">
        <f aca="false">G2023-E2023</f>
        <v>25</v>
      </c>
      <c r="X2023" s="10" t="n">
        <f aca="false">YEAR(E2023)</f>
        <v>2019</v>
      </c>
      <c r="Y2023" s="0" t="str">
        <f aca="false">TEXT(E2023,"yyyy-mm")</f>
        <v>2019-01</v>
      </c>
      <c r="Z2023" s="0" t="str">
        <f aca="false">"Q"&amp;ROUNDUP(MONTH(E2023)/3,0)&amp;"-"&amp;YEAR(E2023)</f>
        <v>Q1-2019</v>
      </c>
    </row>
    <row r="2024" customFormat="false" ht="14.25" hidden="false" customHeight="false" outlineLevel="0" collapsed="false">
      <c r="A2024" s="0" t="s">
        <v>2066</v>
      </c>
      <c r="B2024" s="0" t="s">
        <v>34</v>
      </c>
      <c r="C2024" s="0" t="s">
        <v>46</v>
      </c>
      <c r="D2024" s="9" t="n">
        <v>43400</v>
      </c>
      <c r="E2024" s="9" t="n">
        <v>43484</v>
      </c>
      <c r="F2024" s="9" t="n">
        <v>43502</v>
      </c>
      <c r="G2024" s="9" t="n">
        <v>43508</v>
      </c>
      <c r="H2024" s="10" t="s">
        <v>36</v>
      </c>
      <c r="I2024" s="0" t="n">
        <v>2</v>
      </c>
      <c r="J2024" s="0" t="n">
        <v>45</v>
      </c>
      <c r="K2024" s="0" t="n">
        <v>299</v>
      </c>
      <c r="L2024" s="0" t="n">
        <v>39</v>
      </c>
      <c r="M2024" s="0" t="n">
        <v>4</v>
      </c>
      <c r="N2024" s="11" t="n">
        <v>0.1</v>
      </c>
      <c r="O2024" s="12" t="n">
        <v>2697.15</v>
      </c>
      <c r="P2024" s="12" t="n">
        <v>3966.4</v>
      </c>
      <c r="Q2024" s="12" t="n">
        <f aca="false">M2024*P2024*(1-N2024)</f>
        <v>14279.04</v>
      </c>
      <c r="R2024" s="12" t="n">
        <f aca="false">M2024*O2024</f>
        <v>10788.6</v>
      </c>
      <c r="S2024" s="12" t="n">
        <f aca="false">Q2024-R2024</f>
        <v>3490.44</v>
      </c>
      <c r="T2024" s="11" t="n">
        <f aca="false">IFERROR(S2024/Q2024,0)</f>
        <v>0.244445004706199</v>
      </c>
      <c r="U2024" s="13" t="n">
        <f aca="false">F2024-E2024</f>
        <v>18</v>
      </c>
      <c r="V2024" s="13" t="n">
        <f aca="false">G2024-F2024</f>
        <v>6</v>
      </c>
      <c r="W2024" s="13" t="n">
        <f aca="false">G2024-E2024</f>
        <v>24</v>
      </c>
      <c r="X2024" s="10" t="n">
        <f aca="false">YEAR(E2024)</f>
        <v>2019</v>
      </c>
      <c r="Y2024" s="0" t="str">
        <f aca="false">TEXT(E2024,"yyyy-mm")</f>
        <v>2019-01</v>
      </c>
      <c r="Z2024" s="0" t="str">
        <f aca="false">"Q"&amp;ROUNDUP(MONTH(E2024)/3,0)&amp;"-"&amp;YEAR(E2024)</f>
        <v>Q1-2019</v>
      </c>
    </row>
    <row r="2025" customFormat="false" ht="14.25" hidden="false" customHeight="false" outlineLevel="0" collapsed="false">
      <c r="A2025" s="0" t="s">
        <v>2067</v>
      </c>
      <c r="B2025" s="0" t="s">
        <v>41</v>
      </c>
      <c r="C2025" s="0" t="s">
        <v>46</v>
      </c>
      <c r="D2025" s="9" t="n">
        <v>43300</v>
      </c>
      <c r="E2025" s="9" t="n">
        <v>43485</v>
      </c>
      <c r="F2025" s="9" t="n">
        <v>43490</v>
      </c>
      <c r="G2025" s="9" t="n">
        <v>43491</v>
      </c>
      <c r="H2025" s="10" t="s">
        <v>36</v>
      </c>
      <c r="I2025" s="0" t="n">
        <v>24</v>
      </c>
      <c r="J2025" s="0" t="n">
        <v>32</v>
      </c>
      <c r="K2025" s="0" t="n">
        <v>285</v>
      </c>
      <c r="L2025" s="0" t="n">
        <v>20</v>
      </c>
      <c r="M2025" s="0" t="n">
        <v>8</v>
      </c>
      <c r="N2025" s="11" t="n">
        <v>0.05</v>
      </c>
      <c r="O2025" s="12" t="n">
        <v>3314.49</v>
      </c>
      <c r="P2025" s="12" t="n">
        <v>3899.4</v>
      </c>
      <c r="Q2025" s="12" t="n">
        <f aca="false">M2025*P2025*(1-N2025)</f>
        <v>29635.44</v>
      </c>
      <c r="R2025" s="12" t="n">
        <f aca="false">M2025*O2025</f>
        <v>26515.92</v>
      </c>
      <c r="S2025" s="12" t="n">
        <f aca="false">Q2025-R2025</f>
        <v>3119.52</v>
      </c>
      <c r="T2025" s="11" t="n">
        <f aca="false">IFERROR(S2025/Q2025,0)</f>
        <v>0.105263157894737</v>
      </c>
      <c r="U2025" s="13" t="n">
        <f aca="false">F2025-E2025</f>
        <v>5</v>
      </c>
      <c r="V2025" s="13" t="n">
        <f aca="false">G2025-F2025</f>
        <v>1</v>
      </c>
      <c r="W2025" s="13" t="n">
        <f aca="false">G2025-E2025</f>
        <v>6</v>
      </c>
      <c r="X2025" s="10" t="n">
        <f aca="false">YEAR(E2025)</f>
        <v>2019</v>
      </c>
      <c r="Y2025" s="0" t="str">
        <f aca="false">TEXT(E2025,"yyyy-mm")</f>
        <v>2019-01</v>
      </c>
      <c r="Z2025" s="0" t="str">
        <f aca="false">"Q"&amp;ROUNDUP(MONTH(E2025)/3,0)&amp;"-"&amp;YEAR(E2025)</f>
        <v>Q1-2019</v>
      </c>
    </row>
    <row r="2026" customFormat="false" ht="14.25" hidden="false" customHeight="false" outlineLevel="0" collapsed="false">
      <c r="A2026" s="0" t="s">
        <v>2068</v>
      </c>
      <c r="B2026" s="0" t="s">
        <v>38</v>
      </c>
      <c r="C2026" s="0" t="s">
        <v>39</v>
      </c>
      <c r="D2026" s="9" t="n">
        <v>43400</v>
      </c>
      <c r="E2026" s="9" t="n">
        <v>43485</v>
      </c>
      <c r="F2026" s="9" t="n">
        <v>43504</v>
      </c>
      <c r="G2026" s="9" t="n">
        <v>43505</v>
      </c>
      <c r="H2026" s="10" t="s">
        <v>36</v>
      </c>
      <c r="I2026" s="0" t="n">
        <v>20</v>
      </c>
      <c r="J2026" s="0" t="n">
        <v>38</v>
      </c>
      <c r="K2026" s="0" t="n">
        <v>197</v>
      </c>
      <c r="L2026" s="0" t="n">
        <v>39</v>
      </c>
      <c r="M2026" s="0" t="n">
        <v>1</v>
      </c>
      <c r="N2026" s="11" t="n">
        <v>0.05</v>
      </c>
      <c r="O2026" s="12" t="n">
        <v>547.06</v>
      </c>
      <c r="P2026" s="12" t="n">
        <v>770.5</v>
      </c>
      <c r="Q2026" s="12" t="n">
        <f aca="false">M2026*P2026*(1-N2026)</f>
        <v>731.975</v>
      </c>
      <c r="R2026" s="12" t="n">
        <f aca="false">M2026*O2026</f>
        <v>547.06</v>
      </c>
      <c r="S2026" s="12" t="n">
        <f aca="false">Q2026-R2026</f>
        <v>184.915</v>
      </c>
      <c r="T2026" s="11" t="n">
        <f aca="false">IFERROR(S2026/Q2026,0)</f>
        <v>0.252624748112982</v>
      </c>
      <c r="U2026" s="13" t="n">
        <f aca="false">F2026-E2026</f>
        <v>19</v>
      </c>
      <c r="V2026" s="13" t="n">
        <f aca="false">G2026-F2026</f>
        <v>1</v>
      </c>
      <c r="W2026" s="13" t="n">
        <f aca="false">G2026-E2026</f>
        <v>20</v>
      </c>
      <c r="X2026" s="10" t="n">
        <f aca="false">YEAR(E2026)</f>
        <v>2019</v>
      </c>
      <c r="Y2026" s="0" t="str">
        <f aca="false">TEXT(E2026,"yyyy-mm")</f>
        <v>2019-01</v>
      </c>
      <c r="Z2026" s="0" t="str">
        <f aca="false">"Q"&amp;ROUNDUP(MONTH(E2026)/3,0)&amp;"-"&amp;YEAR(E2026)</f>
        <v>Q1-2019</v>
      </c>
    </row>
    <row r="2027" customFormat="false" ht="14.25" hidden="false" customHeight="false" outlineLevel="0" collapsed="false">
      <c r="A2027" s="0" t="s">
        <v>2069</v>
      </c>
      <c r="B2027" s="0" t="s">
        <v>34</v>
      </c>
      <c r="C2027" s="0" t="s">
        <v>39</v>
      </c>
      <c r="D2027" s="9" t="n">
        <v>43400</v>
      </c>
      <c r="E2027" s="9" t="n">
        <v>43485</v>
      </c>
      <c r="F2027" s="9" t="n">
        <v>43513</v>
      </c>
      <c r="G2027" s="9" t="n">
        <v>43520</v>
      </c>
      <c r="H2027" s="10" t="s">
        <v>36</v>
      </c>
      <c r="I2027" s="0" t="n">
        <v>6</v>
      </c>
      <c r="J2027" s="0" t="n">
        <v>46</v>
      </c>
      <c r="K2027" s="0" t="n">
        <v>94</v>
      </c>
      <c r="L2027" s="0" t="n">
        <v>13</v>
      </c>
      <c r="M2027" s="0" t="n">
        <v>8</v>
      </c>
      <c r="N2027" s="11" t="n">
        <v>0.05</v>
      </c>
      <c r="O2027" s="12" t="n">
        <v>633.49</v>
      </c>
      <c r="P2027" s="12" t="n">
        <v>1038.5</v>
      </c>
      <c r="Q2027" s="12" t="n">
        <f aca="false">M2027*P2027*(1-N2027)</f>
        <v>7892.6</v>
      </c>
      <c r="R2027" s="12" t="n">
        <f aca="false">M2027*O2027</f>
        <v>5067.92</v>
      </c>
      <c r="S2027" s="12" t="n">
        <f aca="false">Q2027-R2027</f>
        <v>2824.68</v>
      </c>
      <c r="T2027" s="11" t="n">
        <f aca="false">IFERROR(S2027/Q2027,0)</f>
        <v>0.35788966880369</v>
      </c>
      <c r="U2027" s="13" t="n">
        <f aca="false">F2027-E2027</f>
        <v>28</v>
      </c>
      <c r="V2027" s="13" t="n">
        <f aca="false">G2027-F2027</f>
        <v>7</v>
      </c>
      <c r="W2027" s="13" t="n">
        <f aca="false">G2027-E2027</f>
        <v>35</v>
      </c>
      <c r="X2027" s="10" t="n">
        <f aca="false">YEAR(E2027)</f>
        <v>2019</v>
      </c>
      <c r="Y2027" s="0" t="str">
        <f aca="false">TEXT(E2027,"yyyy-mm")</f>
        <v>2019-01</v>
      </c>
      <c r="Z2027" s="0" t="str">
        <f aca="false">"Q"&amp;ROUNDUP(MONTH(E2027)/3,0)&amp;"-"&amp;YEAR(E2027)</f>
        <v>Q1-2019</v>
      </c>
    </row>
    <row r="2028" customFormat="false" ht="14.25" hidden="false" customHeight="false" outlineLevel="0" collapsed="false">
      <c r="A2028" s="0" t="s">
        <v>2070</v>
      </c>
      <c r="B2028" s="0" t="s">
        <v>38</v>
      </c>
      <c r="C2028" s="0" t="s">
        <v>39</v>
      </c>
      <c r="D2028" s="9" t="n">
        <v>43400</v>
      </c>
      <c r="E2028" s="9" t="n">
        <v>43485</v>
      </c>
      <c r="F2028" s="9" t="n">
        <v>43499</v>
      </c>
      <c r="G2028" s="9" t="n">
        <v>43502</v>
      </c>
      <c r="H2028" s="10" t="s">
        <v>36</v>
      </c>
      <c r="I2028" s="0" t="n">
        <v>15</v>
      </c>
      <c r="J2028" s="0" t="n">
        <v>31</v>
      </c>
      <c r="K2028" s="0" t="n">
        <v>102</v>
      </c>
      <c r="L2028" s="0" t="n">
        <v>20</v>
      </c>
      <c r="M2028" s="0" t="n">
        <v>3</v>
      </c>
      <c r="N2028" s="11" t="n">
        <v>0.4</v>
      </c>
      <c r="O2028" s="12" t="n">
        <v>661.63</v>
      </c>
      <c r="P2028" s="12" t="n">
        <v>837.5</v>
      </c>
      <c r="Q2028" s="12" t="n">
        <f aca="false">M2028*P2028*(1-N2028)</f>
        <v>1507.5</v>
      </c>
      <c r="R2028" s="12" t="n">
        <f aca="false">M2028*O2028</f>
        <v>1984.89</v>
      </c>
      <c r="S2028" s="12" t="n">
        <f aca="false">Q2028-R2028</f>
        <v>-477.39</v>
      </c>
      <c r="T2028" s="11" t="n">
        <f aca="false">IFERROR(S2028/Q2028,0)</f>
        <v>-0.316676616915423</v>
      </c>
      <c r="U2028" s="13" t="n">
        <f aca="false">F2028-E2028</f>
        <v>14</v>
      </c>
      <c r="V2028" s="13" t="n">
        <f aca="false">G2028-F2028</f>
        <v>3</v>
      </c>
      <c r="W2028" s="13" t="n">
        <f aca="false">G2028-E2028</f>
        <v>17</v>
      </c>
      <c r="X2028" s="10" t="n">
        <f aca="false">YEAR(E2028)</f>
        <v>2019</v>
      </c>
      <c r="Y2028" s="0" t="str">
        <f aca="false">TEXT(E2028,"yyyy-mm")</f>
        <v>2019-01</v>
      </c>
      <c r="Z2028" s="0" t="str">
        <f aca="false">"Q"&amp;ROUNDUP(MONTH(E2028)/3,0)&amp;"-"&amp;YEAR(E2028)</f>
        <v>Q1-2019</v>
      </c>
    </row>
    <row r="2029" customFormat="false" ht="14.25" hidden="false" customHeight="false" outlineLevel="0" collapsed="false">
      <c r="A2029" s="0" t="s">
        <v>2071</v>
      </c>
      <c r="B2029" s="0" t="s">
        <v>38</v>
      </c>
      <c r="C2029" s="0" t="s">
        <v>48</v>
      </c>
      <c r="D2029" s="9" t="n">
        <v>43400</v>
      </c>
      <c r="E2029" s="9" t="n">
        <v>43485</v>
      </c>
      <c r="F2029" s="9" t="n">
        <v>43503</v>
      </c>
      <c r="G2029" s="9" t="n">
        <v>43506</v>
      </c>
      <c r="H2029" s="10" t="s">
        <v>36</v>
      </c>
      <c r="I2029" s="0" t="n">
        <v>14</v>
      </c>
      <c r="J2029" s="0" t="n">
        <v>43</v>
      </c>
      <c r="K2029" s="0" t="n">
        <v>36</v>
      </c>
      <c r="L2029" s="0" t="n">
        <v>9</v>
      </c>
      <c r="M2029" s="0" t="n">
        <v>3</v>
      </c>
      <c r="N2029" s="11" t="n">
        <v>0.075</v>
      </c>
      <c r="O2029" s="12" t="n">
        <v>3076.57</v>
      </c>
      <c r="P2029" s="12" t="n">
        <v>6545.9</v>
      </c>
      <c r="Q2029" s="12" t="n">
        <f aca="false">M2029*P2029*(1-N2029)</f>
        <v>18164.8725</v>
      </c>
      <c r="R2029" s="12" t="n">
        <f aca="false">M2029*O2029</f>
        <v>9229.71</v>
      </c>
      <c r="S2029" s="12" t="n">
        <f aca="false">Q2029-R2029</f>
        <v>8935.1625</v>
      </c>
      <c r="T2029" s="11" t="n">
        <f aca="false">IFERROR(S2029/Q2029,0)</f>
        <v>0.491892387353668</v>
      </c>
      <c r="U2029" s="13" t="n">
        <f aca="false">F2029-E2029</f>
        <v>18</v>
      </c>
      <c r="V2029" s="13" t="n">
        <f aca="false">G2029-F2029</f>
        <v>3</v>
      </c>
      <c r="W2029" s="13" t="n">
        <f aca="false">G2029-E2029</f>
        <v>21</v>
      </c>
      <c r="X2029" s="10" t="n">
        <f aca="false">YEAR(E2029)</f>
        <v>2019</v>
      </c>
      <c r="Y2029" s="0" t="str">
        <f aca="false">TEXT(E2029,"yyyy-mm")</f>
        <v>2019-01</v>
      </c>
      <c r="Z2029" s="0" t="str">
        <f aca="false">"Q"&amp;ROUNDUP(MONTH(E2029)/3,0)&amp;"-"&amp;YEAR(E2029)</f>
        <v>Q1-2019</v>
      </c>
    </row>
    <row r="2030" customFormat="false" ht="14.25" hidden="false" customHeight="false" outlineLevel="0" collapsed="false">
      <c r="A2030" s="0" t="s">
        <v>2072</v>
      </c>
      <c r="B2030" s="0" t="s">
        <v>34</v>
      </c>
      <c r="C2030" s="0" t="s">
        <v>35</v>
      </c>
      <c r="D2030" s="9" t="n">
        <v>43400</v>
      </c>
      <c r="E2030" s="9" t="n">
        <v>43485</v>
      </c>
      <c r="F2030" s="9" t="n">
        <v>43500</v>
      </c>
      <c r="G2030" s="9" t="n">
        <v>43507</v>
      </c>
      <c r="H2030" s="10" t="s">
        <v>36</v>
      </c>
      <c r="I2030" s="0" t="n">
        <v>7</v>
      </c>
      <c r="J2030" s="0" t="n">
        <v>14</v>
      </c>
      <c r="K2030" s="0" t="n">
        <v>246</v>
      </c>
      <c r="L2030" s="0" t="n">
        <v>9</v>
      </c>
      <c r="M2030" s="0" t="n">
        <v>3</v>
      </c>
      <c r="N2030" s="11" t="n">
        <v>0.1</v>
      </c>
      <c r="O2030" s="12" t="n">
        <v>198.59</v>
      </c>
      <c r="P2030" s="12" t="n">
        <v>254.6</v>
      </c>
      <c r="Q2030" s="12" t="n">
        <f aca="false">M2030*P2030*(1-N2030)</f>
        <v>687.42</v>
      </c>
      <c r="R2030" s="12" t="n">
        <f aca="false">M2030*O2030</f>
        <v>595.77</v>
      </c>
      <c r="S2030" s="12" t="n">
        <f aca="false">Q2030-R2030</f>
        <v>91.65</v>
      </c>
      <c r="T2030" s="11" t="n">
        <f aca="false">IFERROR(S2030/Q2030,0)</f>
        <v>0.133324605044951</v>
      </c>
      <c r="U2030" s="13" t="n">
        <f aca="false">F2030-E2030</f>
        <v>15</v>
      </c>
      <c r="V2030" s="13" t="n">
        <f aca="false">G2030-F2030</f>
        <v>7</v>
      </c>
      <c r="W2030" s="13" t="n">
        <f aca="false">G2030-E2030</f>
        <v>22</v>
      </c>
      <c r="X2030" s="10" t="n">
        <f aca="false">YEAR(E2030)</f>
        <v>2019</v>
      </c>
      <c r="Y2030" s="0" t="str">
        <f aca="false">TEXT(E2030,"yyyy-mm")</f>
        <v>2019-01</v>
      </c>
      <c r="Z2030" s="0" t="str">
        <f aca="false">"Q"&amp;ROUNDUP(MONTH(E2030)/3,0)&amp;"-"&amp;YEAR(E2030)</f>
        <v>Q1-2019</v>
      </c>
    </row>
    <row r="2031" customFormat="false" ht="14.25" hidden="false" customHeight="false" outlineLevel="0" collapsed="false">
      <c r="A2031" s="0" t="s">
        <v>2073</v>
      </c>
      <c r="B2031" s="0" t="s">
        <v>38</v>
      </c>
      <c r="C2031" s="0" t="s">
        <v>46</v>
      </c>
      <c r="D2031" s="9" t="n">
        <v>43400</v>
      </c>
      <c r="E2031" s="9" t="n">
        <v>43485</v>
      </c>
      <c r="F2031" s="9" t="n">
        <v>43499</v>
      </c>
      <c r="G2031" s="9" t="n">
        <v>43504</v>
      </c>
      <c r="H2031" s="10" t="s">
        <v>36</v>
      </c>
      <c r="I2031" s="0" t="n">
        <v>20</v>
      </c>
      <c r="J2031" s="0" t="n">
        <v>7</v>
      </c>
      <c r="K2031" s="0" t="n">
        <v>294</v>
      </c>
      <c r="L2031" s="0" t="n">
        <v>20</v>
      </c>
      <c r="M2031" s="0" t="n">
        <v>2</v>
      </c>
      <c r="N2031" s="11" t="n">
        <v>0.4</v>
      </c>
      <c r="O2031" s="12" t="n">
        <v>78.39</v>
      </c>
      <c r="P2031" s="12" t="n">
        <v>174.2</v>
      </c>
      <c r="Q2031" s="12" t="n">
        <f aca="false">M2031*P2031*(1-N2031)</f>
        <v>209.04</v>
      </c>
      <c r="R2031" s="12" t="n">
        <f aca="false">M2031*O2031</f>
        <v>156.78</v>
      </c>
      <c r="S2031" s="12" t="n">
        <f aca="false">Q2031-R2031</f>
        <v>52.26</v>
      </c>
      <c r="T2031" s="11" t="n">
        <f aca="false">IFERROR(S2031/Q2031,0)</f>
        <v>0.25</v>
      </c>
      <c r="U2031" s="13" t="n">
        <f aca="false">F2031-E2031</f>
        <v>14</v>
      </c>
      <c r="V2031" s="13" t="n">
        <f aca="false">G2031-F2031</f>
        <v>5</v>
      </c>
      <c r="W2031" s="13" t="n">
        <f aca="false">G2031-E2031</f>
        <v>19</v>
      </c>
      <c r="X2031" s="10" t="n">
        <f aca="false">YEAR(E2031)</f>
        <v>2019</v>
      </c>
      <c r="Y2031" s="0" t="str">
        <f aca="false">TEXT(E2031,"yyyy-mm")</f>
        <v>2019-01</v>
      </c>
      <c r="Z2031" s="0" t="str">
        <f aca="false">"Q"&amp;ROUNDUP(MONTH(E2031)/3,0)&amp;"-"&amp;YEAR(E2031)</f>
        <v>Q1-2019</v>
      </c>
    </row>
    <row r="2032" customFormat="false" ht="14.25" hidden="false" customHeight="false" outlineLevel="0" collapsed="false">
      <c r="A2032" s="0" t="s">
        <v>2074</v>
      </c>
      <c r="B2032" s="0" t="s">
        <v>34</v>
      </c>
      <c r="C2032" s="0" t="s">
        <v>48</v>
      </c>
      <c r="D2032" s="9" t="n">
        <v>43400</v>
      </c>
      <c r="E2032" s="9" t="n">
        <v>43485</v>
      </c>
      <c r="F2032" s="9" t="n">
        <v>43509</v>
      </c>
      <c r="G2032" s="9" t="n">
        <v>43510</v>
      </c>
      <c r="H2032" s="10" t="s">
        <v>36</v>
      </c>
      <c r="I2032" s="0" t="n">
        <v>2</v>
      </c>
      <c r="J2032" s="0" t="n">
        <v>39</v>
      </c>
      <c r="K2032" s="0" t="n">
        <v>22</v>
      </c>
      <c r="L2032" s="0" t="n">
        <v>22</v>
      </c>
      <c r="M2032" s="0" t="n">
        <v>3</v>
      </c>
      <c r="N2032" s="11" t="n">
        <v>0.1</v>
      </c>
      <c r="O2032" s="12" t="n">
        <v>768.83</v>
      </c>
      <c r="P2032" s="12" t="n">
        <v>1025.1</v>
      </c>
      <c r="Q2032" s="12" t="n">
        <f aca="false">M2032*P2032*(1-N2032)</f>
        <v>2767.77</v>
      </c>
      <c r="R2032" s="12" t="n">
        <f aca="false">M2032*O2032</f>
        <v>2306.49</v>
      </c>
      <c r="S2032" s="12" t="n">
        <f aca="false">Q2032-R2032</f>
        <v>461.28</v>
      </c>
      <c r="T2032" s="11" t="n">
        <f aca="false">IFERROR(S2032/Q2032,0)</f>
        <v>0.1666612471412</v>
      </c>
      <c r="U2032" s="13" t="n">
        <f aca="false">F2032-E2032</f>
        <v>24</v>
      </c>
      <c r="V2032" s="13" t="n">
        <f aca="false">G2032-F2032</f>
        <v>1</v>
      </c>
      <c r="W2032" s="13" t="n">
        <f aca="false">G2032-E2032</f>
        <v>25</v>
      </c>
      <c r="X2032" s="10" t="n">
        <f aca="false">YEAR(E2032)</f>
        <v>2019</v>
      </c>
      <c r="Y2032" s="0" t="str">
        <f aca="false">TEXT(E2032,"yyyy-mm")</f>
        <v>2019-01</v>
      </c>
      <c r="Z2032" s="0" t="str">
        <f aca="false">"Q"&amp;ROUNDUP(MONTH(E2032)/3,0)&amp;"-"&amp;YEAR(E2032)</f>
        <v>Q1-2019</v>
      </c>
    </row>
    <row r="2033" customFormat="false" ht="14.25" hidden="false" customHeight="false" outlineLevel="0" collapsed="false">
      <c r="A2033" s="0" t="s">
        <v>2075</v>
      </c>
      <c r="B2033" s="0" t="s">
        <v>43</v>
      </c>
      <c r="C2033" s="0" t="s">
        <v>46</v>
      </c>
      <c r="D2033" s="9" t="n">
        <v>43400</v>
      </c>
      <c r="E2033" s="9" t="n">
        <v>43485</v>
      </c>
      <c r="F2033" s="9" t="n">
        <v>43496</v>
      </c>
      <c r="G2033" s="9" t="n">
        <v>43501</v>
      </c>
      <c r="H2033" s="10" t="s">
        <v>36</v>
      </c>
      <c r="I2033" s="0" t="n">
        <v>26</v>
      </c>
      <c r="J2033" s="0" t="n">
        <v>3</v>
      </c>
      <c r="K2033" s="0" t="n">
        <v>277</v>
      </c>
      <c r="L2033" s="0" t="n">
        <v>36</v>
      </c>
      <c r="M2033" s="0" t="n">
        <v>2</v>
      </c>
      <c r="N2033" s="11" t="n">
        <v>0.05</v>
      </c>
      <c r="O2033" s="12" t="n">
        <v>727.96</v>
      </c>
      <c r="P2033" s="12" t="n">
        <v>1775.5</v>
      </c>
      <c r="Q2033" s="12" t="n">
        <f aca="false">M2033*P2033*(1-N2033)</f>
        <v>3373.45</v>
      </c>
      <c r="R2033" s="12" t="n">
        <f aca="false">M2033*O2033</f>
        <v>1455.92</v>
      </c>
      <c r="S2033" s="12" t="n">
        <f aca="false">Q2033-R2033</f>
        <v>1917.53</v>
      </c>
      <c r="T2033" s="11" t="n">
        <f aca="false">IFERROR(S2033/Q2033,0)</f>
        <v>0.568418088307223</v>
      </c>
      <c r="U2033" s="13" t="n">
        <f aca="false">F2033-E2033</f>
        <v>11</v>
      </c>
      <c r="V2033" s="13" t="n">
        <f aca="false">G2033-F2033</f>
        <v>5</v>
      </c>
      <c r="W2033" s="13" t="n">
        <f aca="false">G2033-E2033</f>
        <v>16</v>
      </c>
      <c r="X2033" s="10" t="n">
        <f aca="false">YEAR(E2033)</f>
        <v>2019</v>
      </c>
      <c r="Y2033" s="0" t="str">
        <f aca="false">TEXT(E2033,"yyyy-mm")</f>
        <v>2019-01</v>
      </c>
      <c r="Z2033" s="0" t="str">
        <f aca="false">"Q"&amp;ROUNDUP(MONTH(E2033)/3,0)&amp;"-"&amp;YEAR(E2033)</f>
        <v>Q1-2019</v>
      </c>
    </row>
    <row r="2034" customFormat="false" ht="14.25" hidden="false" customHeight="false" outlineLevel="0" collapsed="false">
      <c r="A2034" s="0" t="s">
        <v>2076</v>
      </c>
      <c r="B2034" s="0" t="s">
        <v>43</v>
      </c>
      <c r="C2034" s="0" t="s">
        <v>58</v>
      </c>
      <c r="D2034" s="9" t="n">
        <v>43400</v>
      </c>
      <c r="E2034" s="9" t="n">
        <v>43485</v>
      </c>
      <c r="F2034" s="9" t="n">
        <v>43500</v>
      </c>
      <c r="G2034" s="9" t="n">
        <v>43504</v>
      </c>
      <c r="H2034" s="10" t="s">
        <v>36</v>
      </c>
      <c r="I2034" s="0" t="n">
        <v>26</v>
      </c>
      <c r="J2034" s="0" t="n">
        <v>41</v>
      </c>
      <c r="K2034" s="0" t="n">
        <v>350</v>
      </c>
      <c r="L2034" s="0" t="n">
        <v>25</v>
      </c>
      <c r="M2034" s="0" t="n">
        <v>8</v>
      </c>
      <c r="N2034" s="11" t="n">
        <v>0.4</v>
      </c>
      <c r="O2034" s="12" t="n">
        <v>2000.22</v>
      </c>
      <c r="P2034" s="12" t="n">
        <v>3390.2</v>
      </c>
      <c r="Q2034" s="12" t="n">
        <f aca="false">M2034*P2034*(1-N2034)</f>
        <v>16272.96</v>
      </c>
      <c r="R2034" s="12" t="n">
        <f aca="false">M2034*O2034</f>
        <v>16001.76</v>
      </c>
      <c r="S2034" s="12" t="n">
        <f aca="false">Q2034-R2034</f>
        <v>271.199999999999</v>
      </c>
      <c r="T2034" s="11" t="n">
        <f aca="false">IFERROR(S2034/Q2034,0)</f>
        <v>0.0166656834405049</v>
      </c>
      <c r="U2034" s="13" t="n">
        <f aca="false">F2034-E2034</f>
        <v>15</v>
      </c>
      <c r="V2034" s="13" t="n">
        <f aca="false">G2034-F2034</f>
        <v>4</v>
      </c>
      <c r="W2034" s="13" t="n">
        <f aca="false">G2034-E2034</f>
        <v>19</v>
      </c>
      <c r="X2034" s="10" t="n">
        <f aca="false">YEAR(E2034)</f>
        <v>2019</v>
      </c>
      <c r="Y2034" s="0" t="str">
        <f aca="false">TEXT(E2034,"yyyy-mm")</f>
        <v>2019-01</v>
      </c>
      <c r="Z2034" s="0" t="str">
        <f aca="false">"Q"&amp;ROUNDUP(MONTH(E2034)/3,0)&amp;"-"&amp;YEAR(E2034)</f>
        <v>Q1-2019</v>
      </c>
    </row>
    <row r="2035" customFormat="false" ht="14.25" hidden="false" customHeight="false" outlineLevel="0" collapsed="false">
      <c r="A2035" s="0" t="s">
        <v>2077</v>
      </c>
      <c r="B2035" s="0" t="s">
        <v>38</v>
      </c>
      <c r="C2035" s="0" t="s">
        <v>39</v>
      </c>
      <c r="D2035" s="9" t="n">
        <v>43400</v>
      </c>
      <c r="E2035" s="9" t="n">
        <v>43485</v>
      </c>
      <c r="F2035" s="9" t="n">
        <v>43489</v>
      </c>
      <c r="G2035" s="9" t="n">
        <v>43495</v>
      </c>
      <c r="H2035" s="10" t="s">
        <v>36</v>
      </c>
      <c r="I2035" s="0" t="n">
        <v>19</v>
      </c>
      <c r="J2035" s="0" t="n">
        <v>7</v>
      </c>
      <c r="K2035" s="0" t="n">
        <v>170</v>
      </c>
      <c r="L2035" s="0" t="n">
        <v>23</v>
      </c>
      <c r="M2035" s="0" t="n">
        <v>3</v>
      </c>
      <c r="N2035" s="11" t="n">
        <v>0.05</v>
      </c>
      <c r="O2035" s="12" t="n">
        <v>93.8</v>
      </c>
      <c r="P2035" s="12" t="n">
        <v>234.5</v>
      </c>
      <c r="Q2035" s="12" t="n">
        <f aca="false">M2035*P2035*(1-N2035)</f>
        <v>668.325</v>
      </c>
      <c r="R2035" s="12" t="n">
        <f aca="false">M2035*O2035</f>
        <v>281.4</v>
      </c>
      <c r="S2035" s="12" t="n">
        <f aca="false">Q2035-R2035</f>
        <v>386.925</v>
      </c>
      <c r="T2035" s="11" t="n">
        <f aca="false">IFERROR(S2035/Q2035,0)</f>
        <v>0.578947368421053</v>
      </c>
      <c r="U2035" s="13" t="n">
        <f aca="false">F2035-E2035</f>
        <v>4</v>
      </c>
      <c r="V2035" s="13" t="n">
        <f aca="false">G2035-F2035</f>
        <v>6</v>
      </c>
      <c r="W2035" s="13" t="n">
        <f aca="false">G2035-E2035</f>
        <v>10</v>
      </c>
      <c r="X2035" s="10" t="n">
        <f aca="false">YEAR(E2035)</f>
        <v>2019</v>
      </c>
      <c r="Y2035" s="0" t="str">
        <f aca="false">TEXT(E2035,"yyyy-mm")</f>
        <v>2019-01</v>
      </c>
      <c r="Z2035" s="0" t="str">
        <f aca="false">"Q"&amp;ROUNDUP(MONTH(E2035)/3,0)&amp;"-"&amp;YEAR(E2035)</f>
        <v>Q1-2019</v>
      </c>
    </row>
    <row r="2036" customFormat="false" ht="14.25" hidden="false" customHeight="false" outlineLevel="0" collapsed="false">
      <c r="A2036" s="0" t="s">
        <v>2078</v>
      </c>
      <c r="B2036" s="0" t="s">
        <v>34</v>
      </c>
      <c r="C2036" s="0" t="s">
        <v>46</v>
      </c>
      <c r="D2036" s="9" t="n">
        <v>43400</v>
      </c>
      <c r="E2036" s="9" t="n">
        <v>43485</v>
      </c>
      <c r="F2036" s="9" t="n">
        <v>43492</v>
      </c>
      <c r="G2036" s="9" t="n">
        <v>43501</v>
      </c>
      <c r="H2036" s="10" t="s">
        <v>36</v>
      </c>
      <c r="I2036" s="0" t="n">
        <v>3</v>
      </c>
      <c r="J2036" s="0" t="n">
        <v>6</v>
      </c>
      <c r="K2036" s="0" t="n">
        <v>291</v>
      </c>
      <c r="L2036" s="0" t="n">
        <v>9</v>
      </c>
      <c r="M2036" s="0" t="n">
        <v>5</v>
      </c>
      <c r="N2036" s="11" t="n">
        <v>0.05</v>
      </c>
      <c r="O2036" s="12" t="n">
        <v>1454.97</v>
      </c>
      <c r="P2036" s="12" t="n">
        <v>2385.2</v>
      </c>
      <c r="Q2036" s="12" t="n">
        <f aca="false">M2036*P2036*(1-N2036)</f>
        <v>11329.7</v>
      </c>
      <c r="R2036" s="12" t="n">
        <f aca="false">M2036*O2036</f>
        <v>7274.85</v>
      </c>
      <c r="S2036" s="12" t="n">
        <f aca="false">Q2036-R2036</f>
        <v>4054.85</v>
      </c>
      <c r="T2036" s="11" t="n">
        <f aca="false">IFERROR(S2036/Q2036,0)</f>
        <v>0.357895619478009</v>
      </c>
      <c r="U2036" s="13" t="n">
        <f aca="false">F2036-E2036</f>
        <v>7</v>
      </c>
      <c r="V2036" s="13" t="n">
        <f aca="false">G2036-F2036</f>
        <v>9</v>
      </c>
      <c r="W2036" s="13" t="n">
        <f aca="false">G2036-E2036</f>
        <v>16</v>
      </c>
      <c r="X2036" s="10" t="n">
        <f aca="false">YEAR(E2036)</f>
        <v>2019</v>
      </c>
      <c r="Y2036" s="0" t="str">
        <f aca="false">TEXT(E2036,"yyyy-mm")</f>
        <v>2019-01</v>
      </c>
      <c r="Z2036" s="0" t="str">
        <f aca="false">"Q"&amp;ROUNDUP(MONTH(E2036)/3,0)&amp;"-"&amp;YEAR(E2036)</f>
        <v>Q1-2019</v>
      </c>
    </row>
    <row r="2037" customFormat="false" ht="14.25" hidden="false" customHeight="false" outlineLevel="0" collapsed="false">
      <c r="A2037" s="0" t="s">
        <v>2079</v>
      </c>
      <c r="B2037" s="0" t="s">
        <v>43</v>
      </c>
      <c r="C2037" s="0" t="s">
        <v>35</v>
      </c>
      <c r="D2037" s="9" t="n">
        <v>43400</v>
      </c>
      <c r="E2037" s="9" t="n">
        <v>43485</v>
      </c>
      <c r="F2037" s="9" t="n">
        <v>43508</v>
      </c>
      <c r="G2037" s="9" t="n">
        <v>43513</v>
      </c>
      <c r="H2037" s="10" t="s">
        <v>36</v>
      </c>
      <c r="I2037" s="0" t="n">
        <v>28</v>
      </c>
      <c r="J2037" s="0" t="n">
        <v>18</v>
      </c>
      <c r="K2037" s="0" t="n">
        <v>242</v>
      </c>
      <c r="L2037" s="0" t="n">
        <v>5</v>
      </c>
      <c r="M2037" s="0" t="n">
        <v>2</v>
      </c>
      <c r="N2037" s="11" t="n">
        <v>0.05</v>
      </c>
      <c r="O2037" s="12" t="n">
        <v>446.56</v>
      </c>
      <c r="P2037" s="12" t="n">
        <v>1038.5</v>
      </c>
      <c r="Q2037" s="12" t="n">
        <f aca="false">M2037*P2037*(1-N2037)</f>
        <v>1973.15</v>
      </c>
      <c r="R2037" s="12" t="n">
        <f aca="false">M2037*O2037</f>
        <v>893.12</v>
      </c>
      <c r="S2037" s="12" t="n">
        <f aca="false">Q2037-R2037</f>
        <v>1080.03</v>
      </c>
      <c r="T2037" s="11" t="n">
        <f aca="false">IFERROR(S2037/Q2037,0)</f>
        <v>0.547363353014216</v>
      </c>
      <c r="U2037" s="13" t="n">
        <f aca="false">F2037-E2037</f>
        <v>23</v>
      </c>
      <c r="V2037" s="13" t="n">
        <f aca="false">G2037-F2037</f>
        <v>5</v>
      </c>
      <c r="W2037" s="13" t="n">
        <f aca="false">G2037-E2037</f>
        <v>28</v>
      </c>
      <c r="X2037" s="10" t="n">
        <f aca="false">YEAR(E2037)</f>
        <v>2019</v>
      </c>
      <c r="Y2037" s="0" t="str">
        <f aca="false">TEXT(E2037,"yyyy-mm")</f>
        <v>2019-01</v>
      </c>
      <c r="Z2037" s="0" t="str">
        <f aca="false">"Q"&amp;ROUNDUP(MONTH(E2037)/3,0)&amp;"-"&amp;YEAR(E2037)</f>
        <v>Q1-2019</v>
      </c>
    </row>
    <row r="2038" customFormat="false" ht="14.25" hidden="false" customHeight="false" outlineLevel="0" collapsed="false">
      <c r="A2038" s="0" t="s">
        <v>2080</v>
      </c>
      <c r="B2038" s="0" t="s">
        <v>34</v>
      </c>
      <c r="C2038" s="0" t="s">
        <v>79</v>
      </c>
      <c r="D2038" s="9" t="n">
        <v>43300</v>
      </c>
      <c r="E2038" s="9" t="n">
        <v>43485</v>
      </c>
      <c r="F2038" s="9" t="n">
        <v>43509</v>
      </c>
      <c r="G2038" s="9" t="n">
        <v>43519</v>
      </c>
      <c r="H2038" s="10" t="s">
        <v>36</v>
      </c>
      <c r="I2038" s="0" t="n">
        <v>8</v>
      </c>
      <c r="J2038" s="0" t="n">
        <v>14</v>
      </c>
      <c r="K2038" s="0" t="n">
        <v>68</v>
      </c>
      <c r="L2038" s="0" t="n">
        <v>10</v>
      </c>
      <c r="M2038" s="0" t="n">
        <v>1</v>
      </c>
      <c r="N2038" s="11" t="n">
        <v>0.075</v>
      </c>
      <c r="O2038" s="12" t="n">
        <v>1395.74</v>
      </c>
      <c r="P2038" s="12" t="n">
        <v>2492.4</v>
      </c>
      <c r="Q2038" s="12" t="n">
        <f aca="false">M2038*P2038*(1-N2038)</f>
        <v>2305.47</v>
      </c>
      <c r="R2038" s="12" t="n">
        <f aca="false">M2038*O2038</f>
        <v>1395.74</v>
      </c>
      <c r="S2038" s="12" t="n">
        <f aca="false">Q2038-R2038</f>
        <v>909.73</v>
      </c>
      <c r="T2038" s="11" t="n">
        <f aca="false">IFERROR(S2038/Q2038,0)</f>
        <v>0.394596329598737</v>
      </c>
      <c r="U2038" s="13" t="n">
        <f aca="false">F2038-E2038</f>
        <v>24</v>
      </c>
      <c r="V2038" s="13" t="n">
        <f aca="false">G2038-F2038</f>
        <v>10</v>
      </c>
      <c r="W2038" s="13" t="n">
        <f aca="false">G2038-E2038</f>
        <v>34</v>
      </c>
      <c r="X2038" s="10" t="n">
        <f aca="false">YEAR(E2038)</f>
        <v>2019</v>
      </c>
      <c r="Y2038" s="0" t="str">
        <f aca="false">TEXT(E2038,"yyyy-mm")</f>
        <v>2019-01</v>
      </c>
      <c r="Z2038" s="0" t="str">
        <f aca="false">"Q"&amp;ROUNDUP(MONTH(E2038)/3,0)&amp;"-"&amp;YEAR(E2038)</f>
        <v>Q1-2019</v>
      </c>
    </row>
    <row r="2039" customFormat="false" ht="14.25" hidden="false" customHeight="false" outlineLevel="0" collapsed="false">
      <c r="A2039" s="0" t="s">
        <v>2081</v>
      </c>
      <c r="B2039" s="0" t="s">
        <v>34</v>
      </c>
      <c r="C2039" s="0" t="s">
        <v>48</v>
      </c>
      <c r="D2039" s="9" t="n">
        <v>43400</v>
      </c>
      <c r="E2039" s="9" t="n">
        <v>43485</v>
      </c>
      <c r="F2039" s="9" t="n">
        <v>43487</v>
      </c>
      <c r="G2039" s="9" t="n">
        <v>43494</v>
      </c>
      <c r="H2039" s="10" t="s">
        <v>36</v>
      </c>
      <c r="I2039" s="0" t="n">
        <v>9</v>
      </c>
      <c r="J2039" s="0" t="n">
        <v>3</v>
      </c>
      <c r="K2039" s="0" t="n">
        <v>56</v>
      </c>
      <c r="L2039" s="0" t="n">
        <v>24</v>
      </c>
      <c r="M2039" s="0" t="n">
        <v>8</v>
      </c>
      <c r="N2039" s="11" t="n">
        <v>0.15</v>
      </c>
      <c r="O2039" s="12" t="n">
        <v>595.76</v>
      </c>
      <c r="P2039" s="12" t="n">
        <v>1045.2</v>
      </c>
      <c r="Q2039" s="12" t="n">
        <f aca="false">M2039*P2039*(1-N2039)</f>
        <v>7107.36</v>
      </c>
      <c r="R2039" s="12" t="n">
        <f aca="false">M2039*O2039</f>
        <v>4766.08</v>
      </c>
      <c r="S2039" s="12" t="n">
        <f aca="false">Q2039-R2039</f>
        <v>2341.28</v>
      </c>
      <c r="T2039" s="11" t="n">
        <f aca="false">IFERROR(S2039/Q2039,0)</f>
        <v>0.329416267080885</v>
      </c>
      <c r="U2039" s="13" t="n">
        <f aca="false">F2039-E2039</f>
        <v>2</v>
      </c>
      <c r="V2039" s="13" t="n">
        <f aca="false">G2039-F2039</f>
        <v>7</v>
      </c>
      <c r="W2039" s="13" t="n">
        <f aca="false">G2039-E2039</f>
        <v>9</v>
      </c>
      <c r="X2039" s="10" t="n">
        <f aca="false">YEAR(E2039)</f>
        <v>2019</v>
      </c>
      <c r="Y2039" s="0" t="str">
        <f aca="false">TEXT(E2039,"yyyy-mm")</f>
        <v>2019-01</v>
      </c>
      <c r="Z2039" s="0" t="str">
        <f aca="false">"Q"&amp;ROUNDUP(MONTH(E2039)/3,0)&amp;"-"&amp;YEAR(E2039)</f>
        <v>Q1-2019</v>
      </c>
    </row>
    <row r="2040" customFormat="false" ht="14.25" hidden="false" customHeight="false" outlineLevel="0" collapsed="false">
      <c r="A2040" s="0" t="s">
        <v>2082</v>
      </c>
      <c r="B2040" s="0" t="s">
        <v>38</v>
      </c>
      <c r="C2040" s="0" t="s">
        <v>46</v>
      </c>
      <c r="D2040" s="9" t="n">
        <v>43400</v>
      </c>
      <c r="E2040" s="9" t="n">
        <v>43485</v>
      </c>
      <c r="F2040" s="9" t="n">
        <v>43491</v>
      </c>
      <c r="G2040" s="9" t="n">
        <v>43493</v>
      </c>
      <c r="H2040" s="10" t="s">
        <v>36</v>
      </c>
      <c r="I2040" s="0" t="n">
        <v>12</v>
      </c>
      <c r="J2040" s="0" t="n">
        <v>34</v>
      </c>
      <c r="K2040" s="0" t="n">
        <v>296</v>
      </c>
      <c r="L2040" s="0" t="n">
        <v>14</v>
      </c>
      <c r="M2040" s="0" t="n">
        <v>2</v>
      </c>
      <c r="N2040" s="11" t="n">
        <v>0.4</v>
      </c>
      <c r="O2040" s="12" t="n">
        <v>2779.83</v>
      </c>
      <c r="P2040" s="12" t="n">
        <v>6177.4</v>
      </c>
      <c r="Q2040" s="12" t="n">
        <f aca="false">M2040*P2040*(1-N2040)</f>
        <v>7412.88</v>
      </c>
      <c r="R2040" s="12" t="n">
        <f aca="false">M2040*O2040</f>
        <v>5559.66</v>
      </c>
      <c r="S2040" s="12" t="n">
        <f aca="false">Q2040-R2040</f>
        <v>1853.22</v>
      </c>
      <c r="T2040" s="11" t="n">
        <f aca="false">IFERROR(S2040/Q2040,0)</f>
        <v>0.25</v>
      </c>
      <c r="U2040" s="13" t="n">
        <f aca="false">F2040-E2040</f>
        <v>6</v>
      </c>
      <c r="V2040" s="13" t="n">
        <f aca="false">G2040-F2040</f>
        <v>2</v>
      </c>
      <c r="W2040" s="13" t="n">
        <f aca="false">G2040-E2040</f>
        <v>8</v>
      </c>
      <c r="X2040" s="10" t="n">
        <f aca="false">YEAR(E2040)</f>
        <v>2019</v>
      </c>
      <c r="Y2040" s="0" t="str">
        <f aca="false">TEXT(E2040,"yyyy-mm")</f>
        <v>2019-01</v>
      </c>
      <c r="Z2040" s="0" t="str">
        <f aca="false">"Q"&amp;ROUNDUP(MONTH(E2040)/3,0)&amp;"-"&amp;YEAR(E2040)</f>
        <v>Q1-2019</v>
      </c>
    </row>
    <row r="2041" customFormat="false" ht="14.25" hidden="false" customHeight="false" outlineLevel="0" collapsed="false">
      <c r="A2041" s="0" t="s">
        <v>2083</v>
      </c>
      <c r="B2041" s="0" t="s">
        <v>38</v>
      </c>
      <c r="C2041" s="0" t="s">
        <v>35</v>
      </c>
      <c r="D2041" s="9" t="n">
        <v>43400</v>
      </c>
      <c r="E2041" s="9" t="n">
        <v>43485</v>
      </c>
      <c r="F2041" s="9" t="n">
        <v>43504</v>
      </c>
      <c r="G2041" s="9" t="n">
        <v>43511</v>
      </c>
      <c r="H2041" s="10" t="s">
        <v>36</v>
      </c>
      <c r="I2041" s="0" t="n">
        <v>14</v>
      </c>
      <c r="J2041" s="0" t="n">
        <v>47</v>
      </c>
      <c r="K2041" s="0" t="n">
        <v>230</v>
      </c>
      <c r="L2041" s="0" t="n">
        <v>31</v>
      </c>
      <c r="M2041" s="0" t="n">
        <v>6</v>
      </c>
      <c r="N2041" s="11" t="n">
        <v>0.05</v>
      </c>
      <c r="O2041" s="12" t="n">
        <v>1214.31</v>
      </c>
      <c r="P2041" s="12" t="n">
        <v>2639.8</v>
      </c>
      <c r="Q2041" s="12" t="n">
        <f aca="false">M2041*P2041*(1-N2041)</f>
        <v>15046.86</v>
      </c>
      <c r="R2041" s="12" t="n">
        <f aca="false">M2041*O2041</f>
        <v>7285.86</v>
      </c>
      <c r="S2041" s="12" t="n">
        <f aca="false">Q2041-R2041</f>
        <v>7761</v>
      </c>
      <c r="T2041" s="11" t="n">
        <f aca="false">IFERROR(S2041/Q2041,0)</f>
        <v>0.515788676175627</v>
      </c>
      <c r="U2041" s="13" t="n">
        <f aca="false">F2041-E2041</f>
        <v>19</v>
      </c>
      <c r="V2041" s="13" t="n">
        <f aca="false">G2041-F2041</f>
        <v>7</v>
      </c>
      <c r="W2041" s="13" t="n">
        <f aca="false">G2041-E2041</f>
        <v>26</v>
      </c>
      <c r="X2041" s="10" t="n">
        <f aca="false">YEAR(E2041)</f>
        <v>2019</v>
      </c>
      <c r="Y2041" s="0" t="str">
        <f aca="false">TEXT(E2041,"yyyy-mm")</f>
        <v>2019-01</v>
      </c>
      <c r="Z2041" s="0" t="str">
        <f aca="false">"Q"&amp;ROUNDUP(MONTH(E2041)/3,0)&amp;"-"&amp;YEAR(E2041)</f>
        <v>Q1-2019</v>
      </c>
    </row>
    <row r="2042" customFormat="false" ht="14.25" hidden="false" customHeight="false" outlineLevel="0" collapsed="false">
      <c r="A2042" s="0" t="s">
        <v>2084</v>
      </c>
      <c r="B2042" s="0" t="s">
        <v>38</v>
      </c>
      <c r="C2042" s="0" t="s">
        <v>39</v>
      </c>
      <c r="D2042" s="9" t="n">
        <v>43400</v>
      </c>
      <c r="E2042" s="9" t="n">
        <v>43485</v>
      </c>
      <c r="F2042" s="9" t="n">
        <v>43500</v>
      </c>
      <c r="G2042" s="9" t="n">
        <v>43503</v>
      </c>
      <c r="H2042" s="10" t="s">
        <v>36</v>
      </c>
      <c r="I2042" s="0" t="n">
        <v>16</v>
      </c>
      <c r="J2042" s="0" t="n">
        <v>50</v>
      </c>
      <c r="K2042" s="0" t="n">
        <v>187</v>
      </c>
      <c r="L2042" s="0" t="n">
        <v>15</v>
      </c>
      <c r="M2042" s="0" t="n">
        <v>8</v>
      </c>
      <c r="N2042" s="11" t="n">
        <v>0.15</v>
      </c>
      <c r="O2042" s="12" t="n">
        <v>1316.95</v>
      </c>
      <c r="P2042" s="12" t="n">
        <v>2532.6</v>
      </c>
      <c r="Q2042" s="12" t="n">
        <f aca="false">M2042*P2042*(1-N2042)</f>
        <v>17221.68</v>
      </c>
      <c r="R2042" s="12" t="n">
        <f aca="false">M2042*O2042</f>
        <v>10535.6</v>
      </c>
      <c r="S2042" s="12" t="n">
        <f aca="false">Q2042-R2042</f>
        <v>6686.08</v>
      </c>
      <c r="T2042" s="11" t="n">
        <f aca="false">IFERROR(S2042/Q2042,0)</f>
        <v>0.388236223179156</v>
      </c>
      <c r="U2042" s="13" t="n">
        <f aca="false">F2042-E2042</f>
        <v>15</v>
      </c>
      <c r="V2042" s="13" t="n">
        <f aca="false">G2042-F2042</f>
        <v>3</v>
      </c>
      <c r="W2042" s="13" t="n">
        <f aca="false">G2042-E2042</f>
        <v>18</v>
      </c>
      <c r="X2042" s="10" t="n">
        <f aca="false">YEAR(E2042)</f>
        <v>2019</v>
      </c>
      <c r="Y2042" s="0" t="str">
        <f aca="false">TEXT(E2042,"yyyy-mm")</f>
        <v>2019-01</v>
      </c>
      <c r="Z2042" s="0" t="str">
        <f aca="false">"Q"&amp;ROUNDUP(MONTH(E2042)/3,0)&amp;"-"&amp;YEAR(E2042)</f>
        <v>Q1-2019</v>
      </c>
    </row>
    <row r="2043" customFormat="false" ht="14.25" hidden="false" customHeight="false" outlineLevel="0" collapsed="false">
      <c r="A2043" s="0" t="s">
        <v>2085</v>
      </c>
      <c r="B2043" s="0" t="s">
        <v>34</v>
      </c>
      <c r="C2043" s="0" t="s">
        <v>46</v>
      </c>
      <c r="D2043" s="9" t="n">
        <v>43400</v>
      </c>
      <c r="E2043" s="9" t="n">
        <v>43485</v>
      </c>
      <c r="F2043" s="9" t="n">
        <v>43502</v>
      </c>
      <c r="G2043" s="9" t="n">
        <v>43511</v>
      </c>
      <c r="H2043" s="10" t="s">
        <v>36</v>
      </c>
      <c r="I2043" s="0" t="n">
        <v>7</v>
      </c>
      <c r="J2043" s="0" t="n">
        <v>35</v>
      </c>
      <c r="K2043" s="0" t="n">
        <v>281</v>
      </c>
      <c r="L2043" s="0" t="n">
        <v>11</v>
      </c>
      <c r="M2043" s="0" t="n">
        <v>5</v>
      </c>
      <c r="N2043" s="11" t="n">
        <v>0.1</v>
      </c>
      <c r="O2043" s="12" t="n">
        <v>687.82</v>
      </c>
      <c r="P2043" s="12" t="n">
        <v>1165.8</v>
      </c>
      <c r="Q2043" s="12" t="n">
        <f aca="false">M2043*P2043*(1-N2043)</f>
        <v>5246.1</v>
      </c>
      <c r="R2043" s="12" t="n">
        <f aca="false">M2043*O2043</f>
        <v>3439.1</v>
      </c>
      <c r="S2043" s="12" t="n">
        <f aca="false">Q2043-R2043</f>
        <v>1807</v>
      </c>
      <c r="T2043" s="11" t="n">
        <f aca="false">IFERROR(S2043/Q2043,0)</f>
        <v>0.344446350622367</v>
      </c>
      <c r="U2043" s="13" t="n">
        <f aca="false">F2043-E2043</f>
        <v>17</v>
      </c>
      <c r="V2043" s="13" t="n">
        <f aca="false">G2043-F2043</f>
        <v>9</v>
      </c>
      <c r="W2043" s="13" t="n">
        <f aca="false">G2043-E2043</f>
        <v>26</v>
      </c>
      <c r="X2043" s="10" t="n">
        <f aca="false">YEAR(E2043)</f>
        <v>2019</v>
      </c>
      <c r="Y2043" s="0" t="str">
        <f aca="false">TEXT(E2043,"yyyy-mm")</f>
        <v>2019-01</v>
      </c>
      <c r="Z2043" s="0" t="str">
        <f aca="false">"Q"&amp;ROUNDUP(MONTH(E2043)/3,0)&amp;"-"&amp;YEAR(E2043)</f>
        <v>Q1-2019</v>
      </c>
    </row>
    <row r="2044" customFormat="false" ht="14.25" hidden="false" customHeight="false" outlineLevel="0" collapsed="false">
      <c r="A2044" s="0" t="s">
        <v>2086</v>
      </c>
      <c r="B2044" s="0" t="s">
        <v>38</v>
      </c>
      <c r="C2044" s="0" t="s">
        <v>39</v>
      </c>
      <c r="D2044" s="9" t="n">
        <v>43400</v>
      </c>
      <c r="E2044" s="9" t="n">
        <v>43486</v>
      </c>
      <c r="F2044" s="9" t="n">
        <v>43504</v>
      </c>
      <c r="G2044" s="9" t="n">
        <v>43507</v>
      </c>
      <c r="H2044" s="10" t="s">
        <v>36</v>
      </c>
      <c r="I2044" s="0" t="n">
        <v>13</v>
      </c>
      <c r="J2044" s="0" t="n">
        <v>35</v>
      </c>
      <c r="K2044" s="0" t="n">
        <v>173</v>
      </c>
      <c r="L2044" s="0" t="n">
        <v>13</v>
      </c>
      <c r="M2044" s="0" t="n">
        <v>3</v>
      </c>
      <c r="N2044" s="11" t="n">
        <v>0.4</v>
      </c>
      <c r="O2044" s="12" t="n">
        <v>3207.36</v>
      </c>
      <c r="P2044" s="12" t="n">
        <v>3959.7</v>
      </c>
      <c r="Q2044" s="12" t="n">
        <f aca="false">M2044*P2044*(1-N2044)</f>
        <v>7127.46</v>
      </c>
      <c r="R2044" s="12" t="n">
        <f aca="false">M2044*O2044</f>
        <v>9622.08</v>
      </c>
      <c r="S2044" s="12" t="n">
        <f aca="false">Q2044-R2044</f>
        <v>-2494.62</v>
      </c>
      <c r="T2044" s="11" t="n">
        <f aca="false">IFERROR(S2044/Q2044,0)</f>
        <v>-0.350001262721924</v>
      </c>
      <c r="U2044" s="13" t="n">
        <f aca="false">F2044-E2044</f>
        <v>18</v>
      </c>
      <c r="V2044" s="13" t="n">
        <f aca="false">G2044-F2044</f>
        <v>3</v>
      </c>
      <c r="W2044" s="13" t="n">
        <f aca="false">G2044-E2044</f>
        <v>21</v>
      </c>
      <c r="X2044" s="10" t="n">
        <f aca="false">YEAR(E2044)</f>
        <v>2019</v>
      </c>
      <c r="Y2044" s="0" t="str">
        <f aca="false">TEXT(E2044,"yyyy-mm")</f>
        <v>2019-01</v>
      </c>
      <c r="Z2044" s="0" t="str">
        <f aca="false">"Q"&amp;ROUNDUP(MONTH(E2044)/3,0)&amp;"-"&amp;YEAR(E2044)</f>
        <v>Q1-2019</v>
      </c>
    </row>
    <row r="2045" customFormat="false" ht="14.25" hidden="false" customHeight="false" outlineLevel="0" collapsed="false">
      <c r="A2045" s="0" t="s">
        <v>2087</v>
      </c>
      <c r="B2045" s="0" t="s">
        <v>34</v>
      </c>
      <c r="C2045" s="0" t="s">
        <v>39</v>
      </c>
      <c r="D2045" s="9" t="n">
        <v>43400</v>
      </c>
      <c r="E2045" s="9" t="n">
        <v>43486</v>
      </c>
      <c r="F2045" s="9" t="n">
        <v>43509</v>
      </c>
      <c r="G2045" s="9" t="n">
        <v>43513</v>
      </c>
      <c r="H2045" s="10" t="s">
        <v>36</v>
      </c>
      <c r="I2045" s="0" t="n">
        <v>5</v>
      </c>
      <c r="J2045" s="0" t="n">
        <v>20</v>
      </c>
      <c r="K2045" s="0" t="n">
        <v>134</v>
      </c>
      <c r="L2045" s="0" t="n">
        <v>20</v>
      </c>
      <c r="M2045" s="0" t="n">
        <v>7</v>
      </c>
      <c r="N2045" s="11" t="n">
        <v>0.075</v>
      </c>
      <c r="O2045" s="12" t="n">
        <v>619.08</v>
      </c>
      <c r="P2045" s="12" t="n">
        <v>1125.6</v>
      </c>
      <c r="Q2045" s="12" t="n">
        <f aca="false">M2045*P2045*(1-N2045)</f>
        <v>7288.26</v>
      </c>
      <c r="R2045" s="12" t="n">
        <f aca="false">M2045*O2045</f>
        <v>4333.56</v>
      </c>
      <c r="S2045" s="12" t="n">
        <f aca="false">Q2045-R2045</f>
        <v>2954.7</v>
      </c>
      <c r="T2045" s="11" t="n">
        <f aca="false">IFERROR(S2045/Q2045,0)</f>
        <v>0.405405405405405</v>
      </c>
      <c r="U2045" s="13" t="n">
        <f aca="false">F2045-E2045</f>
        <v>23</v>
      </c>
      <c r="V2045" s="13" t="n">
        <f aca="false">G2045-F2045</f>
        <v>4</v>
      </c>
      <c r="W2045" s="13" t="n">
        <f aca="false">G2045-E2045</f>
        <v>27</v>
      </c>
      <c r="X2045" s="10" t="n">
        <f aca="false">YEAR(E2045)</f>
        <v>2019</v>
      </c>
      <c r="Y2045" s="0" t="str">
        <f aca="false">TEXT(E2045,"yyyy-mm")</f>
        <v>2019-01</v>
      </c>
      <c r="Z2045" s="0" t="str">
        <f aca="false">"Q"&amp;ROUNDUP(MONTH(E2045)/3,0)&amp;"-"&amp;YEAR(E2045)</f>
        <v>Q1-2019</v>
      </c>
    </row>
    <row r="2046" customFormat="false" ht="14.25" hidden="false" customHeight="false" outlineLevel="0" collapsed="false">
      <c r="A2046" s="0" t="s">
        <v>2088</v>
      </c>
      <c r="B2046" s="0" t="s">
        <v>38</v>
      </c>
      <c r="C2046" s="0" t="s">
        <v>39</v>
      </c>
      <c r="D2046" s="9" t="n">
        <v>43400</v>
      </c>
      <c r="E2046" s="9" t="n">
        <v>43486</v>
      </c>
      <c r="F2046" s="9" t="n">
        <v>43491</v>
      </c>
      <c r="G2046" s="9" t="n">
        <v>43496</v>
      </c>
      <c r="H2046" s="10" t="s">
        <v>36</v>
      </c>
      <c r="I2046" s="0" t="n">
        <v>14</v>
      </c>
      <c r="J2046" s="0" t="n">
        <v>19</v>
      </c>
      <c r="K2046" s="0" t="n">
        <v>128</v>
      </c>
      <c r="L2046" s="0" t="n">
        <v>4</v>
      </c>
      <c r="M2046" s="0" t="n">
        <v>5</v>
      </c>
      <c r="N2046" s="11" t="n">
        <v>0.075</v>
      </c>
      <c r="O2046" s="12" t="n">
        <v>1282.38</v>
      </c>
      <c r="P2046" s="12" t="n">
        <v>2331.6</v>
      </c>
      <c r="Q2046" s="12" t="n">
        <f aca="false">M2046*P2046*(1-N2046)</f>
        <v>10783.65</v>
      </c>
      <c r="R2046" s="12" t="n">
        <f aca="false">M2046*O2046</f>
        <v>6411.9</v>
      </c>
      <c r="S2046" s="12" t="n">
        <f aca="false">Q2046-R2046</f>
        <v>4371.75</v>
      </c>
      <c r="T2046" s="11" t="n">
        <f aca="false">IFERROR(S2046/Q2046,0)</f>
        <v>0.405405405405405</v>
      </c>
      <c r="U2046" s="13" t="n">
        <f aca="false">F2046-E2046</f>
        <v>5</v>
      </c>
      <c r="V2046" s="13" t="n">
        <f aca="false">G2046-F2046</f>
        <v>5</v>
      </c>
      <c r="W2046" s="13" t="n">
        <f aca="false">G2046-E2046</f>
        <v>10</v>
      </c>
      <c r="X2046" s="10" t="n">
        <f aca="false">YEAR(E2046)</f>
        <v>2019</v>
      </c>
      <c r="Y2046" s="0" t="str">
        <f aca="false">TEXT(E2046,"yyyy-mm")</f>
        <v>2019-01</v>
      </c>
      <c r="Z2046" s="0" t="str">
        <f aca="false">"Q"&amp;ROUNDUP(MONTH(E2046)/3,0)&amp;"-"&amp;YEAR(E2046)</f>
        <v>Q1-2019</v>
      </c>
    </row>
    <row r="2047" customFormat="false" ht="14.25" hidden="false" customHeight="false" outlineLevel="0" collapsed="false">
      <c r="A2047" s="0" t="s">
        <v>2089</v>
      </c>
      <c r="B2047" s="0" t="s">
        <v>43</v>
      </c>
      <c r="C2047" s="0" t="s">
        <v>39</v>
      </c>
      <c r="D2047" s="9" t="n">
        <v>43400</v>
      </c>
      <c r="E2047" s="9" t="n">
        <v>43486</v>
      </c>
      <c r="F2047" s="9" t="n">
        <v>43493</v>
      </c>
      <c r="G2047" s="9" t="n">
        <v>43502</v>
      </c>
      <c r="H2047" s="10" t="s">
        <v>36</v>
      </c>
      <c r="I2047" s="0" t="n">
        <v>27</v>
      </c>
      <c r="J2047" s="0" t="n">
        <v>33</v>
      </c>
      <c r="K2047" s="0" t="n">
        <v>123</v>
      </c>
      <c r="L2047" s="0" t="n">
        <v>47</v>
      </c>
      <c r="M2047" s="0" t="n">
        <v>7</v>
      </c>
      <c r="N2047" s="11" t="n">
        <v>0.1</v>
      </c>
      <c r="O2047" s="12" t="n">
        <v>1346.23</v>
      </c>
      <c r="P2047" s="12" t="n">
        <v>1896.1</v>
      </c>
      <c r="Q2047" s="12" t="n">
        <f aca="false">M2047*P2047*(1-N2047)</f>
        <v>11945.43</v>
      </c>
      <c r="R2047" s="12" t="n">
        <f aca="false">M2047*O2047</f>
        <v>9423.61</v>
      </c>
      <c r="S2047" s="12" t="n">
        <f aca="false">Q2047-R2047</f>
        <v>2521.82</v>
      </c>
      <c r="T2047" s="11" t="n">
        <f aca="false">IFERROR(S2047/Q2047,0)</f>
        <v>0.211111697109271</v>
      </c>
      <c r="U2047" s="13" t="n">
        <f aca="false">F2047-E2047</f>
        <v>7</v>
      </c>
      <c r="V2047" s="13" t="n">
        <f aca="false">G2047-F2047</f>
        <v>9</v>
      </c>
      <c r="W2047" s="13" t="n">
        <f aca="false">G2047-E2047</f>
        <v>16</v>
      </c>
      <c r="X2047" s="10" t="n">
        <f aca="false">YEAR(E2047)</f>
        <v>2019</v>
      </c>
      <c r="Y2047" s="0" t="str">
        <f aca="false">TEXT(E2047,"yyyy-mm")</f>
        <v>2019-01</v>
      </c>
      <c r="Z2047" s="0" t="str">
        <f aca="false">"Q"&amp;ROUNDUP(MONTH(E2047)/3,0)&amp;"-"&amp;YEAR(E2047)</f>
        <v>Q1-2019</v>
      </c>
    </row>
    <row r="2048" customFormat="false" ht="14.25" hidden="false" customHeight="false" outlineLevel="0" collapsed="false">
      <c r="A2048" s="0" t="s">
        <v>2090</v>
      </c>
      <c r="B2048" s="0" t="s">
        <v>34</v>
      </c>
      <c r="C2048" s="0" t="s">
        <v>46</v>
      </c>
      <c r="D2048" s="9" t="n">
        <v>43400</v>
      </c>
      <c r="E2048" s="9" t="n">
        <v>43486</v>
      </c>
      <c r="F2048" s="9" t="n">
        <v>43504</v>
      </c>
      <c r="G2048" s="9" t="n">
        <v>43510</v>
      </c>
      <c r="H2048" s="10" t="s">
        <v>36</v>
      </c>
      <c r="I2048" s="0" t="n">
        <v>1</v>
      </c>
      <c r="J2048" s="0" t="n">
        <v>43</v>
      </c>
      <c r="K2048" s="0" t="n">
        <v>280</v>
      </c>
      <c r="L2048" s="0" t="n">
        <v>46</v>
      </c>
      <c r="M2048" s="0" t="n">
        <v>6</v>
      </c>
      <c r="N2048" s="11" t="n">
        <v>0.1</v>
      </c>
      <c r="O2048" s="12" t="n">
        <v>3320.52</v>
      </c>
      <c r="P2048" s="12" t="n">
        <v>3953</v>
      </c>
      <c r="Q2048" s="12" t="n">
        <f aca="false">M2048*P2048*(1-N2048)</f>
        <v>21346.2</v>
      </c>
      <c r="R2048" s="12" t="n">
        <f aca="false">M2048*O2048</f>
        <v>19923.12</v>
      </c>
      <c r="S2048" s="12" t="n">
        <f aca="false">Q2048-R2048</f>
        <v>1423.08</v>
      </c>
      <c r="T2048" s="11" t="n">
        <f aca="false">IFERROR(S2048/Q2048,0)</f>
        <v>0.0666666666666668</v>
      </c>
      <c r="U2048" s="13" t="n">
        <f aca="false">F2048-E2048</f>
        <v>18</v>
      </c>
      <c r="V2048" s="13" t="n">
        <f aca="false">G2048-F2048</f>
        <v>6</v>
      </c>
      <c r="W2048" s="13" t="n">
        <f aca="false">G2048-E2048</f>
        <v>24</v>
      </c>
      <c r="X2048" s="10" t="n">
        <f aca="false">YEAR(E2048)</f>
        <v>2019</v>
      </c>
      <c r="Y2048" s="0" t="str">
        <f aca="false">TEXT(E2048,"yyyy-mm")</f>
        <v>2019-01</v>
      </c>
      <c r="Z2048" s="0" t="str">
        <f aca="false">"Q"&amp;ROUNDUP(MONTH(E2048)/3,0)&amp;"-"&amp;YEAR(E2048)</f>
        <v>Q1-2019</v>
      </c>
    </row>
    <row r="2049" customFormat="false" ht="14.25" hidden="false" customHeight="false" outlineLevel="0" collapsed="false">
      <c r="A2049" s="0" t="s">
        <v>2091</v>
      </c>
      <c r="B2049" s="0" t="s">
        <v>38</v>
      </c>
      <c r="C2049" s="0" t="s">
        <v>46</v>
      </c>
      <c r="D2049" s="9" t="n">
        <v>43400</v>
      </c>
      <c r="E2049" s="9" t="n">
        <v>43486</v>
      </c>
      <c r="F2049" s="9" t="n">
        <v>43491</v>
      </c>
      <c r="G2049" s="9" t="n">
        <v>43497</v>
      </c>
      <c r="H2049" s="10" t="s">
        <v>36</v>
      </c>
      <c r="I2049" s="0" t="n">
        <v>18</v>
      </c>
      <c r="J2049" s="0" t="n">
        <v>49</v>
      </c>
      <c r="K2049" s="0" t="n">
        <v>278</v>
      </c>
      <c r="L2049" s="0" t="n">
        <v>23</v>
      </c>
      <c r="M2049" s="0" t="n">
        <v>6</v>
      </c>
      <c r="N2049" s="11" t="n">
        <v>0.05</v>
      </c>
      <c r="O2049" s="12" t="n">
        <v>634.62</v>
      </c>
      <c r="P2049" s="12" t="n">
        <v>857.6</v>
      </c>
      <c r="Q2049" s="12" t="n">
        <f aca="false">M2049*P2049*(1-N2049)</f>
        <v>4888.32</v>
      </c>
      <c r="R2049" s="12" t="n">
        <f aca="false">M2049*O2049</f>
        <v>3807.72</v>
      </c>
      <c r="S2049" s="12" t="n">
        <f aca="false">Q2049-R2049</f>
        <v>1080.6</v>
      </c>
      <c r="T2049" s="11" t="n">
        <f aca="false">IFERROR(S2049/Q2049,0)</f>
        <v>0.221057541241163</v>
      </c>
      <c r="U2049" s="13" t="n">
        <f aca="false">F2049-E2049</f>
        <v>5</v>
      </c>
      <c r="V2049" s="13" t="n">
        <f aca="false">G2049-F2049</f>
        <v>6</v>
      </c>
      <c r="W2049" s="13" t="n">
        <f aca="false">G2049-E2049</f>
        <v>11</v>
      </c>
      <c r="X2049" s="10" t="n">
        <f aca="false">YEAR(E2049)</f>
        <v>2019</v>
      </c>
      <c r="Y2049" s="0" t="str">
        <f aca="false">TEXT(E2049,"yyyy-mm")</f>
        <v>2019-01</v>
      </c>
      <c r="Z2049" s="0" t="str">
        <f aca="false">"Q"&amp;ROUNDUP(MONTH(E2049)/3,0)&amp;"-"&amp;YEAR(E2049)</f>
        <v>Q1-2019</v>
      </c>
    </row>
    <row r="2050" customFormat="false" ht="14.25" hidden="false" customHeight="false" outlineLevel="0" collapsed="false">
      <c r="A2050" s="0" t="s">
        <v>2092</v>
      </c>
      <c r="B2050" s="0" t="s">
        <v>43</v>
      </c>
      <c r="C2050" s="0" t="s">
        <v>35</v>
      </c>
      <c r="D2050" s="9" t="n">
        <v>43300</v>
      </c>
      <c r="E2050" s="9" t="n">
        <v>43487</v>
      </c>
      <c r="F2050" s="9" t="n">
        <v>43507</v>
      </c>
      <c r="G2050" s="9" t="n">
        <v>43513</v>
      </c>
      <c r="H2050" s="10" t="s">
        <v>36</v>
      </c>
      <c r="I2050" s="0" t="n">
        <v>25</v>
      </c>
      <c r="J2050" s="0" t="n">
        <v>33</v>
      </c>
      <c r="K2050" s="0" t="n">
        <v>230</v>
      </c>
      <c r="L2050" s="0" t="n">
        <v>26</v>
      </c>
      <c r="M2050" s="0" t="n">
        <v>4</v>
      </c>
      <c r="N2050" s="11" t="n">
        <v>0.1</v>
      </c>
      <c r="O2050" s="12" t="n">
        <v>3272.01</v>
      </c>
      <c r="P2050" s="12" t="n">
        <v>5641.4</v>
      </c>
      <c r="Q2050" s="12" t="n">
        <f aca="false">M2050*P2050*(1-N2050)</f>
        <v>20309.04</v>
      </c>
      <c r="R2050" s="12" t="n">
        <f aca="false">M2050*O2050</f>
        <v>13088.04</v>
      </c>
      <c r="S2050" s="12" t="n">
        <f aca="false">Q2050-R2050</f>
        <v>7221</v>
      </c>
      <c r="T2050" s="11" t="n">
        <f aca="false">IFERROR(S2050/Q2050,0)</f>
        <v>0.355555949468808</v>
      </c>
      <c r="U2050" s="13" t="n">
        <f aca="false">F2050-E2050</f>
        <v>20</v>
      </c>
      <c r="V2050" s="13" t="n">
        <f aca="false">G2050-F2050</f>
        <v>6</v>
      </c>
      <c r="W2050" s="13" t="n">
        <f aca="false">G2050-E2050</f>
        <v>26</v>
      </c>
      <c r="X2050" s="10" t="n">
        <f aca="false">YEAR(E2050)</f>
        <v>2019</v>
      </c>
      <c r="Y2050" s="0" t="str">
        <f aca="false">TEXT(E2050,"yyyy-mm")</f>
        <v>2019-01</v>
      </c>
      <c r="Z2050" s="0" t="str">
        <f aca="false">"Q"&amp;ROUNDUP(MONTH(E2050)/3,0)&amp;"-"&amp;YEAR(E2050)</f>
        <v>Q1-2019</v>
      </c>
    </row>
    <row r="2051" customFormat="false" ht="14.25" hidden="false" customHeight="false" outlineLevel="0" collapsed="false">
      <c r="A2051" s="0" t="s">
        <v>2093</v>
      </c>
      <c r="B2051" s="0" t="s">
        <v>38</v>
      </c>
      <c r="C2051" s="0" t="s">
        <v>39</v>
      </c>
      <c r="D2051" s="9" t="n">
        <v>43400</v>
      </c>
      <c r="E2051" s="9" t="n">
        <v>43487</v>
      </c>
      <c r="F2051" s="9" t="n">
        <v>43510</v>
      </c>
      <c r="G2051" s="9" t="n">
        <v>43512</v>
      </c>
      <c r="H2051" s="10" t="s">
        <v>36</v>
      </c>
      <c r="I2051" s="0" t="n">
        <v>16</v>
      </c>
      <c r="J2051" s="0" t="n">
        <v>48</v>
      </c>
      <c r="K2051" s="0" t="n">
        <v>148</v>
      </c>
      <c r="L2051" s="0" t="n">
        <v>37</v>
      </c>
      <c r="M2051" s="0" t="n">
        <v>1</v>
      </c>
      <c r="N2051" s="11" t="n">
        <v>0.05</v>
      </c>
      <c r="O2051" s="12" t="n">
        <v>1552.39</v>
      </c>
      <c r="P2051" s="12" t="n">
        <v>2217.7</v>
      </c>
      <c r="Q2051" s="12" t="n">
        <f aca="false">M2051*P2051*(1-N2051)</f>
        <v>2106.815</v>
      </c>
      <c r="R2051" s="12" t="n">
        <f aca="false">M2051*O2051</f>
        <v>1552.39</v>
      </c>
      <c r="S2051" s="12" t="n">
        <f aca="false">Q2051-R2051</f>
        <v>554.425</v>
      </c>
      <c r="T2051" s="11" t="n">
        <f aca="false">IFERROR(S2051/Q2051,0)</f>
        <v>0.263157894736842</v>
      </c>
      <c r="U2051" s="13" t="n">
        <f aca="false">F2051-E2051</f>
        <v>23</v>
      </c>
      <c r="V2051" s="13" t="n">
        <f aca="false">G2051-F2051</f>
        <v>2</v>
      </c>
      <c r="W2051" s="13" t="n">
        <f aca="false">G2051-E2051</f>
        <v>25</v>
      </c>
      <c r="X2051" s="10" t="n">
        <f aca="false">YEAR(E2051)</f>
        <v>2019</v>
      </c>
      <c r="Y2051" s="0" t="str">
        <f aca="false">TEXT(E2051,"yyyy-mm")</f>
        <v>2019-01</v>
      </c>
      <c r="Z2051" s="0" t="str">
        <f aca="false">"Q"&amp;ROUNDUP(MONTH(E2051)/3,0)&amp;"-"&amp;YEAR(E2051)</f>
        <v>Q1-2019</v>
      </c>
    </row>
    <row r="2052" customFormat="false" ht="14.25" hidden="false" customHeight="false" outlineLevel="0" collapsed="false">
      <c r="A2052" s="0" t="s">
        <v>2094</v>
      </c>
      <c r="B2052" s="0" t="s">
        <v>34</v>
      </c>
      <c r="C2052" s="0" t="s">
        <v>48</v>
      </c>
      <c r="D2052" s="9" t="n">
        <v>43400</v>
      </c>
      <c r="E2052" s="9" t="n">
        <v>43487</v>
      </c>
      <c r="F2052" s="9" t="n">
        <v>43494</v>
      </c>
      <c r="G2052" s="9" t="n">
        <v>43498</v>
      </c>
      <c r="H2052" s="10" t="s">
        <v>36</v>
      </c>
      <c r="I2052" s="0" t="n">
        <v>4</v>
      </c>
      <c r="J2052" s="0" t="n">
        <v>37</v>
      </c>
      <c r="K2052" s="0" t="n">
        <v>36</v>
      </c>
      <c r="L2052" s="0" t="n">
        <v>14</v>
      </c>
      <c r="M2052" s="0" t="n">
        <v>7</v>
      </c>
      <c r="N2052" s="11" t="n">
        <v>0.2</v>
      </c>
      <c r="O2052" s="12" t="n">
        <v>1317.69</v>
      </c>
      <c r="P2052" s="12" t="n">
        <v>1855.9</v>
      </c>
      <c r="Q2052" s="12" t="n">
        <f aca="false">M2052*P2052*(1-N2052)</f>
        <v>10393.04</v>
      </c>
      <c r="R2052" s="12" t="n">
        <f aca="false">M2052*O2052</f>
        <v>9223.83</v>
      </c>
      <c r="S2052" s="12" t="n">
        <f aca="false">Q2052-R2052</f>
        <v>1169.21</v>
      </c>
      <c r="T2052" s="11" t="n">
        <f aca="false">IFERROR(S2052/Q2052,0)</f>
        <v>0.112499326472332</v>
      </c>
      <c r="U2052" s="13" t="n">
        <f aca="false">F2052-E2052</f>
        <v>7</v>
      </c>
      <c r="V2052" s="13" t="n">
        <f aca="false">G2052-F2052</f>
        <v>4</v>
      </c>
      <c r="W2052" s="13" t="n">
        <f aca="false">G2052-E2052</f>
        <v>11</v>
      </c>
      <c r="X2052" s="10" t="n">
        <f aca="false">YEAR(E2052)</f>
        <v>2019</v>
      </c>
      <c r="Y2052" s="0" t="str">
        <f aca="false">TEXT(E2052,"yyyy-mm")</f>
        <v>2019-01</v>
      </c>
      <c r="Z2052" s="0" t="str">
        <f aca="false">"Q"&amp;ROUNDUP(MONTH(E2052)/3,0)&amp;"-"&amp;YEAR(E2052)</f>
        <v>Q1-2019</v>
      </c>
    </row>
    <row r="2053" customFormat="false" ht="14.25" hidden="false" customHeight="false" outlineLevel="0" collapsed="false">
      <c r="A2053" s="0" t="s">
        <v>2095</v>
      </c>
      <c r="B2053" s="0" t="s">
        <v>41</v>
      </c>
      <c r="C2053" s="0" t="s">
        <v>39</v>
      </c>
      <c r="D2053" s="9" t="n">
        <v>43400</v>
      </c>
      <c r="E2053" s="9" t="n">
        <v>43487</v>
      </c>
      <c r="F2053" s="9" t="n">
        <v>43498</v>
      </c>
      <c r="G2053" s="9" t="n">
        <v>43502</v>
      </c>
      <c r="H2053" s="10" t="s">
        <v>36</v>
      </c>
      <c r="I2053" s="0" t="n">
        <v>25</v>
      </c>
      <c r="J2053" s="0" t="n">
        <v>15</v>
      </c>
      <c r="K2053" s="0" t="n">
        <v>134</v>
      </c>
      <c r="L2053" s="0" t="n">
        <v>35</v>
      </c>
      <c r="M2053" s="0" t="n">
        <v>2</v>
      </c>
      <c r="N2053" s="11" t="n">
        <v>0.075</v>
      </c>
      <c r="O2053" s="12" t="n">
        <v>1581.2</v>
      </c>
      <c r="P2053" s="12" t="n">
        <v>1976.5</v>
      </c>
      <c r="Q2053" s="12" t="n">
        <f aca="false">M2053*P2053*(1-N2053)</f>
        <v>3656.525</v>
      </c>
      <c r="R2053" s="12" t="n">
        <f aca="false">M2053*O2053</f>
        <v>3162.4</v>
      </c>
      <c r="S2053" s="12" t="n">
        <f aca="false">Q2053-R2053</f>
        <v>494.125</v>
      </c>
      <c r="T2053" s="11" t="n">
        <f aca="false">IFERROR(S2053/Q2053,0)</f>
        <v>0.135135135135135</v>
      </c>
      <c r="U2053" s="13" t="n">
        <f aca="false">F2053-E2053</f>
        <v>11</v>
      </c>
      <c r="V2053" s="13" t="n">
        <f aca="false">G2053-F2053</f>
        <v>4</v>
      </c>
      <c r="W2053" s="13" t="n">
        <f aca="false">G2053-E2053</f>
        <v>15</v>
      </c>
      <c r="X2053" s="10" t="n">
        <f aca="false">YEAR(E2053)</f>
        <v>2019</v>
      </c>
      <c r="Y2053" s="0" t="str">
        <f aca="false">TEXT(E2053,"yyyy-mm")</f>
        <v>2019-01</v>
      </c>
      <c r="Z2053" s="0" t="str">
        <f aca="false">"Q"&amp;ROUNDUP(MONTH(E2053)/3,0)&amp;"-"&amp;YEAR(E2053)</f>
        <v>Q1-2019</v>
      </c>
    </row>
    <row r="2054" customFormat="false" ht="14.25" hidden="false" customHeight="false" outlineLevel="0" collapsed="false">
      <c r="A2054" s="0" t="s">
        <v>2096</v>
      </c>
      <c r="B2054" s="0" t="s">
        <v>41</v>
      </c>
      <c r="C2054" s="0" t="s">
        <v>79</v>
      </c>
      <c r="D2054" s="9" t="n">
        <v>43400</v>
      </c>
      <c r="E2054" s="9" t="n">
        <v>43487</v>
      </c>
      <c r="F2054" s="9" t="n">
        <v>43493</v>
      </c>
      <c r="G2054" s="9" t="n">
        <v>43494</v>
      </c>
      <c r="H2054" s="10" t="s">
        <v>36</v>
      </c>
      <c r="I2054" s="0" t="n">
        <v>21</v>
      </c>
      <c r="J2054" s="0" t="n">
        <v>5</v>
      </c>
      <c r="K2054" s="0" t="n">
        <v>76</v>
      </c>
      <c r="L2054" s="0" t="n">
        <v>20</v>
      </c>
      <c r="M2054" s="0" t="n">
        <v>2</v>
      </c>
      <c r="N2054" s="11" t="n">
        <v>0.1</v>
      </c>
      <c r="O2054" s="12" t="n">
        <v>628.53</v>
      </c>
      <c r="P2054" s="12" t="n">
        <v>1065.3</v>
      </c>
      <c r="Q2054" s="12" t="n">
        <f aca="false">M2054*P2054*(1-N2054)</f>
        <v>1917.54</v>
      </c>
      <c r="R2054" s="12" t="n">
        <f aca="false">M2054*O2054</f>
        <v>1257.06</v>
      </c>
      <c r="S2054" s="12" t="n">
        <f aca="false">Q2054-R2054</f>
        <v>660.48</v>
      </c>
      <c r="T2054" s="11" t="n">
        <f aca="false">IFERROR(S2054/Q2054,0)</f>
        <v>0.344441315435402</v>
      </c>
      <c r="U2054" s="13" t="n">
        <f aca="false">F2054-E2054</f>
        <v>6</v>
      </c>
      <c r="V2054" s="13" t="n">
        <f aca="false">G2054-F2054</f>
        <v>1</v>
      </c>
      <c r="W2054" s="13" t="n">
        <f aca="false">G2054-E2054</f>
        <v>7</v>
      </c>
      <c r="X2054" s="10" t="n">
        <f aca="false">YEAR(E2054)</f>
        <v>2019</v>
      </c>
      <c r="Y2054" s="0" t="str">
        <f aca="false">TEXT(E2054,"yyyy-mm")</f>
        <v>2019-01</v>
      </c>
      <c r="Z2054" s="0" t="str">
        <f aca="false">"Q"&amp;ROUNDUP(MONTH(E2054)/3,0)&amp;"-"&amp;YEAR(E2054)</f>
        <v>Q1-2019</v>
      </c>
    </row>
    <row r="2055" customFormat="false" ht="14.25" hidden="false" customHeight="false" outlineLevel="0" collapsed="false">
      <c r="A2055" s="0" t="s">
        <v>2097</v>
      </c>
      <c r="B2055" s="0" t="s">
        <v>38</v>
      </c>
      <c r="C2055" s="0" t="s">
        <v>35</v>
      </c>
      <c r="D2055" s="9" t="n">
        <v>43400</v>
      </c>
      <c r="E2055" s="9" t="n">
        <v>43488</v>
      </c>
      <c r="F2055" s="9" t="n">
        <v>43507</v>
      </c>
      <c r="G2055" s="9" t="n">
        <v>43510</v>
      </c>
      <c r="H2055" s="10" t="s">
        <v>36</v>
      </c>
      <c r="I2055" s="0" t="n">
        <v>19</v>
      </c>
      <c r="J2055" s="0" t="n">
        <v>36</v>
      </c>
      <c r="K2055" s="0" t="n">
        <v>252</v>
      </c>
      <c r="L2055" s="0" t="n">
        <v>25</v>
      </c>
      <c r="M2055" s="0" t="n">
        <v>3</v>
      </c>
      <c r="N2055" s="11" t="n">
        <v>0.05</v>
      </c>
      <c r="O2055" s="12" t="n">
        <v>2594.64</v>
      </c>
      <c r="P2055" s="12" t="n">
        <v>3872.6</v>
      </c>
      <c r="Q2055" s="12" t="n">
        <f aca="false">M2055*P2055*(1-N2055)</f>
        <v>11036.91</v>
      </c>
      <c r="R2055" s="12" t="n">
        <f aca="false">M2055*O2055</f>
        <v>7783.92</v>
      </c>
      <c r="S2055" s="12" t="n">
        <f aca="false">Q2055-R2055</f>
        <v>3252.99</v>
      </c>
      <c r="T2055" s="11" t="n">
        <f aca="false">IFERROR(S2055/Q2055,0)</f>
        <v>0.294737385735681</v>
      </c>
      <c r="U2055" s="13" t="n">
        <f aca="false">F2055-E2055</f>
        <v>19</v>
      </c>
      <c r="V2055" s="13" t="n">
        <f aca="false">G2055-F2055</f>
        <v>3</v>
      </c>
      <c r="W2055" s="13" t="n">
        <f aca="false">G2055-E2055</f>
        <v>22</v>
      </c>
      <c r="X2055" s="10" t="n">
        <f aca="false">YEAR(E2055)</f>
        <v>2019</v>
      </c>
      <c r="Y2055" s="0" t="str">
        <f aca="false">TEXT(E2055,"yyyy-mm")</f>
        <v>2019-01</v>
      </c>
      <c r="Z2055" s="0" t="str">
        <f aca="false">"Q"&amp;ROUNDUP(MONTH(E2055)/3,0)&amp;"-"&amp;YEAR(E2055)</f>
        <v>Q1-2019</v>
      </c>
    </row>
    <row r="2056" customFormat="false" ht="14.25" hidden="false" customHeight="false" outlineLevel="0" collapsed="false">
      <c r="A2056" s="0" t="s">
        <v>2098</v>
      </c>
      <c r="B2056" s="0" t="s">
        <v>34</v>
      </c>
      <c r="C2056" s="0" t="s">
        <v>39</v>
      </c>
      <c r="D2056" s="9" t="n">
        <v>43400</v>
      </c>
      <c r="E2056" s="9" t="n">
        <v>43488</v>
      </c>
      <c r="F2056" s="9" t="n">
        <v>43512</v>
      </c>
      <c r="G2056" s="9" t="n">
        <v>43513</v>
      </c>
      <c r="H2056" s="10" t="s">
        <v>36</v>
      </c>
      <c r="I2056" s="0" t="n">
        <v>7</v>
      </c>
      <c r="J2056" s="0" t="n">
        <v>24</v>
      </c>
      <c r="K2056" s="0" t="n">
        <v>150</v>
      </c>
      <c r="L2056" s="0" t="n">
        <v>10</v>
      </c>
      <c r="M2056" s="0" t="n">
        <v>2</v>
      </c>
      <c r="N2056" s="11" t="n">
        <v>0.05</v>
      </c>
      <c r="O2056" s="12" t="n">
        <v>1826.42</v>
      </c>
      <c r="P2056" s="12" t="n">
        <v>3886</v>
      </c>
      <c r="Q2056" s="12" t="n">
        <f aca="false">M2056*P2056*(1-N2056)</f>
        <v>7383.4</v>
      </c>
      <c r="R2056" s="12" t="n">
        <f aca="false">M2056*O2056</f>
        <v>3652.84</v>
      </c>
      <c r="S2056" s="12" t="n">
        <f aca="false">Q2056-R2056</f>
        <v>3730.56</v>
      </c>
      <c r="T2056" s="11" t="n">
        <f aca="false">IFERROR(S2056/Q2056,0)</f>
        <v>0.505263157894737</v>
      </c>
      <c r="U2056" s="13" t="n">
        <f aca="false">F2056-E2056</f>
        <v>24</v>
      </c>
      <c r="V2056" s="13" t="n">
        <f aca="false">G2056-F2056</f>
        <v>1</v>
      </c>
      <c r="W2056" s="13" t="n">
        <f aca="false">G2056-E2056</f>
        <v>25</v>
      </c>
      <c r="X2056" s="10" t="n">
        <f aca="false">YEAR(E2056)</f>
        <v>2019</v>
      </c>
      <c r="Y2056" s="0" t="str">
        <f aca="false">TEXT(E2056,"yyyy-mm")</f>
        <v>2019-01</v>
      </c>
      <c r="Z2056" s="0" t="str">
        <f aca="false">"Q"&amp;ROUNDUP(MONTH(E2056)/3,0)&amp;"-"&amp;YEAR(E2056)</f>
        <v>Q1-2019</v>
      </c>
    </row>
    <row r="2057" customFormat="false" ht="14.25" hidden="false" customHeight="false" outlineLevel="0" collapsed="false">
      <c r="A2057" s="0" t="s">
        <v>2099</v>
      </c>
      <c r="B2057" s="0" t="s">
        <v>38</v>
      </c>
      <c r="C2057" s="0" t="s">
        <v>79</v>
      </c>
      <c r="D2057" s="9" t="n">
        <v>43400</v>
      </c>
      <c r="E2057" s="9" t="n">
        <v>43488</v>
      </c>
      <c r="F2057" s="9" t="n">
        <v>43512</v>
      </c>
      <c r="G2057" s="9" t="n">
        <v>43522</v>
      </c>
      <c r="H2057" s="10" t="s">
        <v>36</v>
      </c>
      <c r="I2057" s="0" t="n">
        <v>19</v>
      </c>
      <c r="J2057" s="0" t="n">
        <v>10</v>
      </c>
      <c r="K2057" s="0" t="n">
        <v>75</v>
      </c>
      <c r="L2057" s="0" t="n">
        <v>36</v>
      </c>
      <c r="M2057" s="0" t="n">
        <v>8</v>
      </c>
      <c r="N2057" s="11" t="n">
        <v>0.05</v>
      </c>
      <c r="O2057" s="12" t="n">
        <v>222.44</v>
      </c>
      <c r="P2057" s="12" t="n">
        <v>268</v>
      </c>
      <c r="Q2057" s="12" t="n">
        <f aca="false">M2057*P2057*(1-N2057)</f>
        <v>2036.8</v>
      </c>
      <c r="R2057" s="12" t="n">
        <f aca="false">M2057*O2057</f>
        <v>1779.52</v>
      </c>
      <c r="S2057" s="12" t="n">
        <f aca="false">Q2057-R2057</f>
        <v>257.28</v>
      </c>
      <c r="T2057" s="11" t="n">
        <f aca="false">IFERROR(S2057/Q2057,0)</f>
        <v>0.126315789473684</v>
      </c>
      <c r="U2057" s="13" t="n">
        <f aca="false">F2057-E2057</f>
        <v>24</v>
      </c>
      <c r="V2057" s="13" t="n">
        <f aca="false">G2057-F2057</f>
        <v>10</v>
      </c>
      <c r="W2057" s="13" t="n">
        <f aca="false">G2057-E2057</f>
        <v>34</v>
      </c>
      <c r="X2057" s="10" t="n">
        <f aca="false">YEAR(E2057)</f>
        <v>2019</v>
      </c>
      <c r="Y2057" s="0" t="str">
        <f aca="false">TEXT(E2057,"yyyy-mm")</f>
        <v>2019-01</v>
      </c>
      <c r="Z2057" s="0" t="str">
        <f aca="false">"Q"&amp;ROUNDUP(MONTH(E2057)/3,0)&amp;"-"&amp;YEAR(E2057)</f>
        <v>Q1-2019</v>
      </c>
    </row>
    <row r="2058" customFormat="false" ht="14.25" hidden="false" customHeight="false" outlineLevel="0" collapsed="false">
      <c r="A2058" s="0" t="s">
        <v>2100</v>
      </c>
      <c r="B2058" s="0" t="s">
        <v>34</v>
      </c>
      <c r="C2058" s="0" t="s">
        <v>35</v>
      </c>
      <c r="D2058" s="9" t="n">
        <v>43400</v>
      </c>
      <c r="E2058" s="9" t="n">
        <v>43488</v>
      </c>
      <c r="F2058" s="9" t="n">
        <v>43515</v>
      </c>
      <c r="G2058" s="9" t="n">
        <v>43520</v>
      </c>
      <c r="H2058" s="10" t="s">
        <v>36</v>
      </c>
      <c r="I2058" s="0" t="n">
        <v>12</v>
      </c>
      <c r="J2058" s="0" t="n">
        <v>9</v>
      </c>
      <c r="K2058" s="0" t="n">
        <v>225</v>
      </c>
      <c r="L2058" s="0" t="n">
        <v>11</v>
      </c>
      <c r="M2058" s="0" t="n">
        <v>4</v>
      </c>
      <c r="N2058" s="11" t="n">
        <v>0.05</v>
      </c>
      <c r="O2058" s="12" t="n">
        <v>92.19</v>
      </c>
      <c r="P2058" s="12" t="n">
        <v>214.4</v>
      </c>
      <c r="Q2058" s="12" t="n">
        <f aca="false">M2058*P2058*(1-N2058)</f>
        <v>814.72</v>
      </c>
      <c r="R2058" s="12" t="n">
        <f aca="false">M2058*O2058</f>
        <v>368.76</v>
      </c>
      <c r="S2058" s="12" t="n">
        <f aca="false">Q2058-R2058</f>
        <v>445.96</v>
      </c>
      <c r="T2058" s="11" t="n">
        <f aca="false">IFERROR(S2058/Q2058,0)</f>
        <v>0.547378240377062</v>
      </c>
      <c r="U2058" s="13" t="n">
        <f aca="false">F2058-E2058</f>
        <v>27</v>
      </c>
      <c r="V2058" s="13" t="n">
        <f aca="false">G2058-F2058</f>
        <v>5</v>
      </c>
      <c r="W2058" s="13" t="n">
        <f aca="false">G2058-E2058</f>
        <v>32</v>
      </c>
      <c r="X2058" s="10" t="n">
        <f aca="false">YEAR(E2058)</f>
        <v>2019</v>
      </c>
      <c r="Y2058" s="0" t="str">
        <f aca="false">TEXT(E2058,"yyyy-mm")</f>
        <v>2019-01</v>
      </c>
      <c r="Z2058" s="0" t="str">
        <f aca="false">"Q"&amp;ROUNDUP(MONTH(E2058)/3,0)&amp;"-"&amp;YEAR(E2058)</f>
        <v>Q1-2019</v>
      </c>
    </row>
    <row r="2059" customFormat="false" ht="14.25" hidden="false" customHeight="false" outlineLevel="0" collapsed="false">
      <c r="A2059" s="0" t="s">
        <v>2101</v>
      </c>
      <c r="B2059" s="0" t="s">
        <v>38</v>
      </c>
      <c r="C2059" s="0" t="s">
        <v>58</v>
      </c>
      <c r="D2059" s="9" t="n">
        <v>43400</v>
      </c>
      <c r="E2059" s="9" t="n">
        <v>43488</v>
      </c>
      <c r="F2059" s="9" t="n">
        <v>43499</v>
      </c>
      <c r="G2059" s="9" t="n">
        <v>43501</v>
      </c>
      <c r="H2059" s="10" t="s">
        <v>36</v>
      </c>
      <c r="I2059" s="0" t="n">
        <v>19</v>
      </c>
      <c r="J2059" s="0" t="n">
        <v>12</v>
      </c>
      <c r="K2059" s="0" t="n">
        <v>346</v>
      </c>
      <c r="L2059" s="0" t="n">
        <v>34</v>
      </c>
      <c r="M2059" s="0" t="n">
        <v>5</v>
      </c>
      <c r="N2059" s="11" t="n">
        <v>0.075</v>
      </c>
      <c r="O2059" s="12" t="n">
        <v>433.09</v>
      </c>
      <c r="P2059" s="12" t="n">
        <v>676.7</v>
      </c>
      <c r="Q2059" s="12" t="n">
        <f aca="false">M2059*P2059*(1-N2059)</f>
        <v>3129.7375</v>
      </c>
      <c r="R2059" s="12" t="n">
        <f aca="false">M2059*O2059</f>
        <v>2165.45</v>
      </c>
      <c r="S2059" s="12" t="n">
        <f aca="false">Q2059-R2059</f>
        <v>964.2875</v>
      </c>
      <c r="T2059" s="11" t="n">
        <f aca="false">IFERROR(S2059/Q2059,0)</f>
        <v>0.308104912951965</v>
      </c>
      <c r="U2059" s="13" t="n">
        <f aca="false">F2059-E2059</f>
        <v>11</v>
      </c>
      <c r="V2059" s="13" t="n">
        <f aca="false">G2059-F2059</f>
        <v>2</v>
      </c>
      <c r="W2059" s="13" t="n">
        <f aca="false">G2059-E2059</f>
        <v>13</v>
      </c>
      <c r="X2059" s="10" t="n">
        <f aca="false">YEAR(E2059)</f>
        <v>2019</v>
      </c>
      <c r="Y2059" s="0" t="str">
        <f aca="false">TEXT(E2059,"yyyy-mm")</f>
        <v>2019-01</v>
      </c>
      <c r="Z2059" s="0" t="str">
        <f aca="false">"Q"&amp;ROUNDUP(MONTH(E2059)/3,0)&amp;"-"&amp;YEAR(E2059)</f>
        <v>Q1-2019</v>
      </c>
    </row>
    <row r="2060" customFormat="false" ht="14.25" hidden="false" customHeight="false" outlineLevel="0" collapsed="false">
      <c r="A2060" s="0" t="s">
        <v>2102</v>
      </c>
      <c r="B2060" s="0" t="s">
        <v>38</v>
      </c>
      <c r="C2060" s="0" t="s">
        <v>39</v>
      </c>
      <c r="D2060" s="9" t="n">
        <v>43400</v>
      </c>
      <c r="E2060" s="9" t="n">
        <v>43488</v>
      </c>
      <c r="F2060" s="9" t="n">
        <v>43503</v>
      </c>
      <c r="G2060" s="9" t="n">
        <v>43504</v>
      </c>
      <c r="H2060" s="10" t="s">
        <v>36</v>
      </c>
      <c r="I2060" s="0" t="n">
        <v>14</v>
      </c>
      <c r="J2060" s="0" t="n">
        <v>39</v>
      </c>
      <c r="K2060" s="0" t="n">
        <v>174</v>
      </c>
      <c r="L2060" s="0" t="n">
        <v>4</v>
      </c>
      <c r="M2060" s="0" t="n">
        <v>1</v>
      </c>
      <c r="N2060" s="11" t="n">
        <v>0.05</v>
      </c>
      <c r="O2060" s="12" t="n">
        <v>412.05</v>
      </c>
      <c r="P2060" s="12" t="n">
        <v>1005</v>
      </c>
      <c r="Q2060" s="12" t="n">
        <f aca="false">M2060*P2060*(1-N2060)</f>
        <v>954.75</v>
      </c>
      <c r="R2060" s="12" t="n">
        <f aca="false">M2060*O2060</f>
        <v>412.05</v>
      </c>
      <c r="S2060" s="12" t="n">
        <f aca="false">Q2060-R2060</f>
        <v>542.7</v>
      </c>
      <c r="T2060" s="11" t="n">
        <f aca="false">IFERROR(S2060/Q2060,0)</f>
        <v>0.568421052631579</v>
      </c>
      <c r="U2060" s="13" t="n">
        <f aca="false">F2060-E2060</f>
        <v>15</v>
      </c>
      <c r="V2060" s="13" t="n">
        <f aca="false">G2060-F2060</f>
        <v>1</v>
      </c>
      <c r="W2060" s="13" t="n">
        <f aca="false">G2060-E2060</f>
        <v>16</v>
      </c>
      <c r="X2060" s="10" t="n">
        <f aca="false">YEAR(E2060)</f>
        <v>2019</v>
      </c>
      <c r="Y2060" s="0" t="str">
        <f aca="false">TEXT(E2060,"yyyy-mm")</f>
        <v>2019-01</v>
      </c>
      <c r="Z2060" s="0" t="str">
        <f aca="false">"Q"&amp;ROUNDUP(MONTH(E2060)/3,0)&amp;"-"&amp;YEAR(E2060)</f>
        <v>Q1-2019</v>
      </c>
    </row>
    <row r="2061" customFormat="false" ht="14.25" hidden="false" customHeight="false" outlineLevel="0" collapsed="false">
      <c r="A2061" s="0" t="s">
        <v>2103</v>
      </c>
      <c r="B2061" s="0" t="s">
        <v>38</v>
      </c>
      <c r="C2061" s="0" t="s">
        <v>46</v>
      </c>
      <c r="D2061" s="9" t="n">
        <v>43400</v>
      </c>
      <c r="E2061" s="9" t="n">
        <v>43488</v>
      </c>
      <c r="F2061" s="9" t="n">
        <v>43508</v>
      </c>
      <c r="G2061" s="9" t="n">
        <v>43511</v>
      </c>
      <c r="H2061" s="10" t="s">
        <v>36</v>
      </c>
      <c r="I2061" s="0" t="n">
        <v>15</v>
      </c>
      <c r="J2061" s="0" t="n">
        <v>47</v>
      </c>
      <c r="K2061" s="0" t="n">
        <v>278</v>
      </c>
      <c r="L2061" s="0" t="n">
        <v>5</v>
      </c>
      <c r="M2061" s="0" t="n">
        <v>1</v>
      </c>
      <c r="N2061" s="11" t="n">
        <v>0.05</v>
      </c>
      <c r="O2061" s="12" t="n">
        <v>703.1</v>
      </c>
      <c r="P2061" s="12" t="n">
        <v>1065.3</v>
      </c>
      <c r="Q2061" s="12" t="n">
        <f aca="false">M2061*P2061*(1-N2061)</f>
        <v>1012.035</v>
      </c>
      <c r="R2061" s="12" t="n">
        <f aca="false">M2061*O2061</f>
        <v>703.1</v>
      </c>
      <c r="S2061" s="12" t="n">
        <f aca="false">Q2061-R2061</f>
        <v>308.935</v>
      </c>
      <c r="T2061" s="11" t="n">
        <f aca="false">IFERROR(S2061/Q2061,0)</f>
        <v>0.305261181678499</v>
      </c>
      <c r="U2061" s="13" t="n">
        <f aca="false">F2061-E2061</f>
        <v>20</v>
      </c>
      <c r="V2061" s="13" t="n">
        <f aca="false">G2061-F2061</f>
        <v>3</v>
      </c>
      <c r="W2061" s="13" t="n">
        <f aca="false">G2061-E2061</f>
        <v>23</v>
      </c>
      <c r="X2061" s="10" t="n">
        <f aca="false">YEAR(E2061)</f>
        <v>2019</v>
      </c>
      <c r="Y2061" s="0" t="str">
        <f aca="false">TEXT(E2061,"yyyy-mm")</f>
        <v>2019-01</v>
      </c>
      <c r="Z2061" s="0" t="str">
        <f aca="false">"Q"&amp;ROUNDUP(MONTH(E2061)/3,0)&amp;"-"&amp;YEAR(E2061)</f>
        <v>Q1-2019</v>
      </c>
    </row>
    <row r="2062" customFormat="false" ht="14.25" hidden="false" customHeight="false" outlineLevel="0" collapsed="false">
      <c r="A2062" s="0" t="s">
        <v>2104</v>
      </c>
      <c r="B2062" s="0" t="s">
        <v>34</v>
      </c>
      <c r="C2062" s="0" t="s">
        <v>58</v>
      </c>
      <c r="D2062" s="9" t="n">
        <v>43400</v>
      </c>
      <c r="E2062" s="9" t="n">
        <v>43488</v>
      </c>
      <c r="F2062" s="9" t="n">
        <v>43499</v>
      </c>
      <c r="G2062" s="9" t="n">
        <v>43507</v>
      </c>
      <c r="H2062" s="10" t="s">
        <v>36</v>
      </c>
      <c r="I2062" s="0" t="n">
        <v>7</v>
      </c>
      <c r="J2062" s="0" t="n">
        <v>15</v>
      </c>
      <c r="K2062" s="0" t="n">
        <v>352</v>
      </c>
      <c r="L2062" s="0" t="n">
        <v>33</v>
      </c>
      <c r="M2062" s="0" t="n">
        <v>2</v>
      </c>
      <c r="N2062" s="11" t="n">
        <v>0.1</v>
      </c>
      <c r="O2062" s="12" t="n">
        <v>113.9</v>
      </c>
      <c r="P2062" s="12" t="n">
        <v>167.5</v>
      </c>
      <c r="Q2062" s="12" t="n">
        <f aca="false">M2062*P2062*(1-N2062)</f>
        <v>301.5</v>
      </c>
      <c r="R2062" s="12" t="n">
        <f aca="false">M2062*O2062</f>
        <v>227.8</v>
      </c>
      <c r="S2062" s="12" t="n">
        <f aca="false">Q2062-R2062</f>
        <v>73.7</v>
      </c>
      <c r="T2062" s="11" t="n">
        <f aca="false">IFERROR(S2062/Q2062,0)</f>
        <v>0.244444444444444</v>
      </c>
      <c r="U2062" s="13" t="n">
        <f aca="false">F2062-E2062</f>
        <v>11</v>
      </c>
      <c r="V2062" s="13" t="n">
        <f aca="false">G2062-F2062</f>
        <v>8</v>
      </c>
      <c r="W2062" s="13" t="n">
        <f aca="false">G2062-E2062</f>
        <v>19</v>
      </c>
      <c r="X2062" s="10" t="n">
        <f aca="false">YEAR(E2062)</f>
        <v>2019</v>
      </c>
      <c r="Y2062" s="0" t="str">
        <f aca="false">TEXT(E2062,"yyyy-mm")</f>
        <v>2019-01</v>
      </c>
      <c r="Z2062" s="0" t="str">
        <f aca="false">"Q"&amp;ROUNDUP(MONTH(E2062)/3,0)&amp;"-"&amp;YEAR(E2062)</f>
        <v>Q1-2019</v>
      </c>
    </row>
    <row r="2063" customFormat="false" ht="14.25" hidden="false" customHeight="false" outlineLevel="0" collapsed="false">
      <c r="A2063" s="0" t="s">
        <v>2105</v>
      </c>
      <c r="B2063" s="0" t="s">
        <v>34</v>
      </c>
      <c r="C2063" s="0" t="s">
        <v>48</v>
      </c>
      <c r="D2063" s="9" t="n">
        <v>43400</v>
      </c>
      <c r="E2063" s="9" t="n">
        <v>43488</v>
      </c>
      <c r="F2063" s="9" t="n">
        <v>43510</v>
      </c>
      <c r="G2063" s="9" t="n">
        <v>43515</v>
      </c>
      <c r="H2063" s="10" t="s">
        <v>36</v>
      </c>
      <c r="I2063" s="0" t="n">
        <v>3</v>
      </c>
      <c r="J2063" s="0" t="n">
        <v>11</v>
      </c>
      <c r="K2063" s="0" t="n">
        <v>47</v>
      </c>
      <c r="L2063" s="0" t="n">
        <v>11</v>
      </c>
      <c r="M2063" s="0" t="n">
        <v>4</v>
      </c>
      <c r="N2063" s="11" t="n">
        <v>0.15</v>
      </c>
      <c r="O2063" s="12" t="n">
        <v>837.23</v>
      </c>
      <c r="P2063" s="12" t="n">
        <v>1179.2</v>
      </c>
      <c r="Q2063" s="12" t="n">
        <f aca="false">M2063*P2063*(1-N2063)</f>
        <v>4009.28</v>
      </c>
      <c r="R2063" s="12" t="n">
        <f aca="false">M2063*O2063</f>
        <v>3348.92</v>
      </c>
      <c r="S2063" s="12" t="n">
        <f aca="false">Q2063-R2063</f>
        <v>660.36</v>
      </c>
      <c r="T2063" s="11" t="n">
        <f aca="false">IFERROR(S2063/Q2063,0)</f>
        <v>0.164707877723681</v>
      </c>
      <c r="U2063" s="13" t="n">
        <f aca="false">F2063-E2063</f>
        <v>22</v>
      </c>
      <c r="V2063" s="13" t="n">
        <f aca="false">G2063-F2063</f>
        <v>5</v>
      </c>
      <c r="W2063" s="13" t="n">
        <f aca="false">G2063-E2063</f>
        <v>27</v>
      </c>
      <c r="X2063" s="10" t="n">
        <f aca="false">YEAR(E2063)</f>
        <v>2019</v>
      </c>
      <c r="Y2063" s="0" t="str">
        <f aca="false">TEXT(E2063,"yyyy-mm")</f>
        <v>2019-01</v>
      </c>
      <c r="Z2063" s="0" t="str">
        <f aca="false">"Q"&amp;ROUNDUP(MONTH(E2063)/3,0)&amp;"-"&amp;YEAR(E2063)</f>
        <v>Q1-2019</v>
      </c>
    </row>
    <row r="2064" customFormat="false" ht="14.25" hidden="false" customHeight="false" outlineLevel="0" collapsed="false">
      <c r="A2064" s="0" t="s">
        <v>2106</v>
      </c>
      <c r="B2064" s="0" t="s">
        <v>38</v>
      </c>
      <c r="C2064" s="0" t="s">
        <v>39</v>
      </c>
      <c r="D2064" s="9" t="n">
        <v>43300</v>
      </c>
      <c r="E2064" s="9" t="n">
        <v>43488</v>
      </c>
      <c r="F2064" s="9" t="n">
        <v>43503</v>
      </c>
      <c r="G2064" s="9" t="n">
        <v>43506</v>
      </c>
      <c r="H2064" s="10" t="s">
        <v>36</v>
      </c>
      <c r="I2064" s="0" t="n">
        <v>14</v>
      </c>
      <c r="J2064" s="0" t="n">
        <v>5</v>
      </c>
      <c r="K2064" s="0" t="n">
        <v>180</v>
      </c>
      <c r="L2064" s="0" t="n">
        <v>6</v>
      </c>
      <c r="M2064" s="0" t="n">
        <v>7</v>
      </c>
      <c r="N2064" s="11" t="n">
        <v>0.2</v>
      </c>
      <c r="O2064" s="12" t="n">
        <v>3485.34</v>
      </c>
      <c r="P2064" s="12" t="n">
        <v>5808.9</v>
      </c>
      <c r="Q2064" s="12" t="n">
        <f aca="false">M2064*P2064*(1-N2064)</f>
        <v>32529.84</v>
      </c>
      <c r="R2064" s="12" t="n">
        <f aca="false">M2064*O2064</f>
        <v>24397.38</v>
      </c>
      <c r="S2064" s="12" t="n">
        <f aca="false">Q2064-R2064</f>
        <v>8132.46</v>
      </c>
      <c r="T2064" s="11" t="n">
        <f aca="false">IFERROR(S2064/Q2064,0)</f>
        <v>0.25</v>
      </c>
      <c r="U2064" s="13" t="n">
        <f aca="false">F2064-E2064</f>
        <v>15</v>
      </c>
      <c r="V2064" s="13" t="n">
        <f aca="false">G2064-F2064</f>
        <v>3</v>
      </c>
      <c r="W2064" s="13" t="n">
        <f aca="false">G2064-E2064</f>
        <v>18</v>
      </c>
      <c r="X2064" s="10" t="n">
        <f aca="false">YEAR(E2064)</f>
        <v>2019</v>
      </c>
      <c r="Y2064" s="0" t="str">
        <f aca="false">TEXT(E2064,"yyyy-mm")</f>
        <v>2019-01</v>
      </c>
      <c r="Z2064" s="0" t="str">
        <f aca="false">"Q"&amp;ROUNDUP(MONTH(E2064)/3,0)&amp;"-"&amp;YEAR(E2064)</f>
        <v>Q1-2019</v>
      </c>
    </row>
    <row r="2065" customFormat="false" ht="14.25" hidden="false" customHeight="false" outlineLevel="0" collapsed="false">
      <c r="A2065" s="0" t="s">
        <v>2107</v>
      </c>
      <c r="B2065" s="0" t="s">
        <v>41</v>
      </c>
      <c r="C2065" s="0" t="s">
        <v>79</v>
      </c>
      <c r="D2065" s="9" t="n">
        <v>43400</v>
      </c>
      <c r="E2065" s="9" t="n">
        <v>43489</v>
      </c>
      <c r="F2065" s="9" t="n">
        <v>43516</v>
      </c>
      <c r="G2065" s="9" t="n">
        <v>43519</v>
      </c>
      <c r="H2065" s="10" t="s">
        <v>36</v>
      </c>
      <c r="I2065" s="0" t="n">
        <v>20</v>
      </c>
      <c r="J2065" s="0" t="n">
        <v>25</v>
      </c>
      <c r="K2065" s="0" t="n">
        <v>87</v>
      </c>
      <c r="L2065" s="0" t="n">
        <v>30</v>
      </c>
      <c r="M2065" s="0" t="n">
        <v>4</v>
      </c>
      <c r="N2065" s="11" t="n">
        <v>0.05</v>
      </c>
      <c r="O2065" s="12" t="n">
        <v>3093.12</v>
      </c>
      <c r="P2065" s="12" t="n">
        <v>3772.1</v>
      </c>
      <c r="Q2065" s="12" t="n">
        <f aca="false">M2065*P2065*(1-N2065)</f>
        <v>14333.98</v>
      </c>
      <c r="R2065" s="12" t="n">
        <f aca="false">M2065*O2065</f>
        <v>12372.48</v>
      </c>
      <c r="S2065" s="12" t="n">
        <f aca="false">Q2065-R2065</f>
        <v>1961.5</v>
      </c>
      <c r="T2065" s="11" t="n">
        <f aca="false">IFERROR(S2065/Q2065,0)</f>
        <v>0.136842663377513</v>
      </c>
      <c r="U2065" s="13" t="n">
        <f aca="false">F2065-E2065</f>
        <v>27</v>
      </c>
      <c r="V2065" s="13" t="n">
        <f aca="false">G2065-F2065</f>
        <v>3</v>
      </c>
      <c r="W2065" s="13" t="n">
        <f aca="false">G2065-E2065</f>
        <v>30</v>
      </c>
      <c r="X2065" s="10" t="n">
        <f aca="false">YEAR(E2065)</f>
        <v>2019</v>
      </c>
      <c r="Y2065" s="0" t="str">
        <f aca="false">TEXT(E2065,"yyyy-mm")</f>
        <v>2019-01</v>
      </c>
      <c r="Z2065" s="0" t="str">
        <f aca="false">"Q"&amp;ROUNDUP(MONTH(E2065)/3,0)&amp;"-"&amp;YEAR(E2065)</f>
        <v>Q1-2019</v>
      </c>
    </row>
    <row r="2066" customFormat="false" ht="14.25" hidden="false" customHeight="false" outlineLevel="0" collapsed="false">
      <c r="A2066" s="0" t="s">
        <v>2108</v>
      </c>
      <c r="B2066" s="0" t="s">
        <v>34</v>
      </c>
      <c r="C2066" s="0" t="s">
        <v>79</v>
      </c>
      <c r="D2066" s="9" t="n">
        <v>43400</v>
      </c>
      <c r="E2066" s="9" t="n">
        <v>43489</v>
      </c>
      <c r="F2066" s="9" t="n">
        <v>43506</v>
      </c>
      <c r="G2066" s="9" t="n">
        <v>43508</v>
      </c>
      <c r="H2066" s="10" t="s">
        <v>36</v>
      </c>
      <c r="I2066" s="0" t="n">
        <v>8</v>
      </c>
      <c r="J2066" s="0" t="n">
        <v>25</v>
      </c>
      <c r="K2066" s="0" t="n">
        <v>64</v>
      </c>
      <c r="L2066" s="0" t="n">
        <v>19</v>
      </c>
      <c r="M2066" s="0" t="n">
        <v>1</v>
      </c>
      <c r="N2066" s="11" t="n">
        <v>0.05</v>
      </c>
      <c r="O2066" s="12" t="n">
        <v>1532.96</v>
      </c>
      <c r="P2066" s="12" t="n">
        <v>3484</v>
      </c>
      <c r="Q2066" s="12" t="n">
        <f aca="false">M2066*P2066*(1-N2066)</f>
        <v>3309.8</v>
      </c>
      <c r="R2066" s="12" t="n">
        <f aca="false">M2066*O2066</f>
        <v>1532.96</v>
      </c>
      <c r="S2066" s="12" t="n">
        <f aca="false">Q2066-R2066</f>
        <v>1776.84</v>
      </c>
      <c r="T2066" s="11" t="n">
        <f aca="false">IFERROR(S2066/Q2066,0)</f>
        <v>0.536842105263158</v>
      </c>
      <c r="U2066" s="13" t="n">
        <f aca="false">F2066-E2066</f>
        <v>17</v>
      </c>
      <c r="V2066" s="13" t="n">
        <f aca="false">G2066-F2066</f>
        <v>2</v>
      </c>
      <c r="W2066" s="13" t="n">
        <f aca="false">G2066-E2066</f>
        <v>19</v>
      </c>
      <c r="X2066" s="10" t="n">
        <f aca="false">YEAR(E2066)</f>
        <v>2019</v>
      </c>
      <c r="Y2066" s="0" t="str">
        <f aca="false">TEXT(E2066,"yyyy-mm")</f>
        <v>2019-01</v>
      </c>
      <c r="Z2066" s="0" t="str">
        <f aca="false">"Q"&amp;ROUNDUP(MONTH(E2066)/3,0)&amp;"-"&amp;YEAR(E2066)</f>
        <v>Q1-2019</v>
      </c>
    </row>
    <row r="2067" customFormat="false" ht="14.25" hidden="false" customHeight="false" outlineLevel="0" collapsed="false">
      <c r="A2067" s="0" t="s">
        <v>2109</v>
      </c>
      <c r="B2067" s="0" t="s">
        <v>38</v>
      </c>
      <c r="C2067" s="0" t="s">
        <v>46</v>
      </c>
      <c r="D2067" s="9" t="n">
        <v>43400</v>
      </c>
      <c r="E2067" s="9" t="n">
        <v>43489</v>
      </c>
      <c r="F2067" s="9" t="n">
        <v>43498</v>
      </c>
      <c r="G2067" s="9" t="n">
        <v>43507</v>
      </c>
      <c r="H2067" s="10" t="s">
        <v>36</v>
      </c>
      <c r="I2067" s="0" t="n">
        <v>13</v>
      </c>
      <c r="J2067" s="0" t="n">
        <v>16</v>
      </c>
      <c r="K2067" s="0" t="n">
        <v>286</v>
      </c>
      <c r="L2067" s="0" t="n">
        <v>17</v>
      </c>
      <c r="M2067" s="0" t="n">
        <v>8</v>
      </c>
      <c r="N2067" s="11" t="n">
        <v>0.075</v>
      </c>
      <c r="O2067" s="12" t="n">
        <v>420.76</v>
      </c>
      <c r="P2067" s="12" t="n">
        <v>1051.9</v>
      </c>
      <c r="Q2067" s="12" t="n">
        <f aca="false">M2067*P2067*(1-N2067)</f>
        <v>7784.06</v>
      </c>
      <c r="R2067" s="12" t="n">
        <f aca="false">M2067*O2067</f>
        <v>3366.08</v>
      </c>
      <c r="S2067" s="12" t="n">
        <f aca="false">Q2067-R2067</f>
        <v>4417.98</v>
      </c>
      <c r="T2067" s="11" t="n">
        <f aca="false">IFERROR(S2067/Q2067,0)</f>
        <v>0.567567567567568</v>
      </c>
      <c r="U2067" s="13" t="n">
        <f aca="false">F2067-E2067</f>
        <v>9</v>
      </c>
      <c r="V2067" s="13" t="n">
        <f aca="false">G2067-F2067</f>
        <v>9</v>
      </c>
      <c r="W2067" s="13" t="n">
        <f aca="false">G2067-E2067</f>
        <v>18</v>
      </c>
      <c r="X2067" s="10" t="n">
        <f aca="false">YEAR(E2067)</f>
        <v>2019</v>
      </c>
      <c r="Y2067" s="0" t="str">
        <f aca="false">TEXT(E2067,"yyyy-mm")</f>
        <v>2019-01</v>
      </c>
      <c r="Z2067" s="0" t="str">
        <f aca="false">"Q"&amp;ROUNDUP(MONTH(E2067)/3,0)&amp;"-"&amp;YEAR(E2067)</f>
        <v>Q1-2019</v>
      </c>
    </row>
    <row r="2068" customFormat="false" ht="14.25" hidden="false" customHeight="false" outlineLevel="0" collapsed="false">
      <c r="A2068" s="0" t="s">
        <v>2110</v>
      </c>
      <c r="B2068" s="0" t="s">
        <v>34</v>
      </c>
      <c r="C2068" s="0" t="s">
        <v>58</v>
      </c>
      <c r="D2068" s="9" t="n">
        <v>43400</v>
      </c>
      <c r="E2068" s="9" t="n">
        <v>43489</v>
      </c>
      <c r="F2068" s="9" t="n">
        <v>43501</v>
      </c>
      <c r="G2068" s="9" t="n">
        <v>43506</v>
      </c>
      <c r="H2068" s="10" t="s">
        <v>36</v>
      </c>
      <c r="I2068" s="0" t="n">
        <v>5</v>
      </c>
      <c r="J2068" s="0" t="n">
        <v>1</v>
      </c>
      <c r="K2068" s="0" t="n">
        <v>335</v>
      </c>
      <c r="L2068" s="0" t="n">
        <v>8</v>
      </c>
      <c r="M2068" s="0" t="n">
        <v>1</v>
      </c>
      <c r="N2068" s="11" t="n">
        <v>0.075</v>
      </c>
      <c r="O2068" s="12" t="n">
        <v>116.31</v>
      </c>
      <c r="P2068" s="12" t="n">
        <v>207.7</v>
      </c>
      <c r="Q2068" s="12" t="n">
        <f aca="false">M2068*P2068*(1-N2068)</f>
        <v>192.1225</v>
      </c>
      <c r="R2068" s="12" t="n">
        <f aca="false">M2068*O2068</f>
        <v>116.31</v>
      </c>
      <c r="S2068" s="12" t="n">
        <f aca="false">Q2068-R2068</f>
        <v>75.8125</v>
      </c>
      <c r="T2068" s="11" t="n">
        <f aca="false">IFERROR(S2068/Q2068,0)</f>
        <v>0.394605004619449</v>
      </c>
      <c r="U2068" s="13" t="n">
        <f aca="false">F2068-E2068</f>
        <v>12</v>
      </c>
      <c r="V2068" s="13" t="n">
        <f aca="false">G2068-F2068</f>
        <v>5</v>
      </c>
      <c r="W2068" s="13" t="n">
        <f aca="false">G2068-E2068</f>
        <v>17</v>
      </c>
      <c r="X2068" s="10" t="n">
        <f aca="false">YEAR(E2068)</f>
        <v>2019</v>
      </c>
      <c r="Y2068" s="0" t="str">
        <f aca="false">TEXT(E2068,"yyyy-mm")</f>
        <v>2019-01</v>
      </c>
      <c r="Z2068" s="0" t="str">
        <f aca="false">"Q"&amp;ROUNDUP(MONTH(E2068)/3,0)&amp;"-"&amp;YEAR(E2068)</f>
        <v>Q1-2019</v>
      </c>
    </row>
    <row r="2069" customFormat="false" ht="14.25" hidden="false" customHeight="false" outlineLevel="0" collapsed="false">
      <c r="A2069" s="0" t="s">
        <v>2111</v>
      </c>
      <c r="B2069" s="0" t="s">
        <v>38</v>
      </c>
      <c r="C2069" s="0" t="s">
        <v>48</v>
      </c>
      <c r="D2069" s="9" t="n">
        <v>43400</v>
      </c>
      <c r="E2069" s="9" t="n">
        <v>43489</v>
      </c>
      <c r="F2069" s="9" t="n">
        <v>43493</v>
      </c>
      <c r="G2069" s="9" t="n">
        <v>43503</v>
      </c>
      <c r="H2069" s="10" t="s">
        <v>36</v>
      </c>
      <c r="I2069" s="0" t="n">
        <v>16</v>
      </c>
      <c r="J2069" s="0" t="n">
        <v>14</v>
      </c>
      <c r="K2069" s="0" t="n">
        <v>38</v>
      </c>
      <c r="L2069" s="0" t="n">
        <v>18</v>
      </c>
      <c r="M2069" s="0" t="n">
        <v>3</v>
      </c>
      <c r="N2069" s="11" t="n">
        <v>0.1</v>
      </c>
      <c r="O2069" s="12" t="n">
        <v>1195.95</v>
      </c>
      <c r="P2069" s="12" t="n">
        <v>1708.5</v>
      </c>
      <c r="Q2069" s="12" t="n">
        <f aca="false">M2069*P2069*(1-N2069)</f>
        <v>4612.95</v>
      </c>
      <c r="R2069" s="12" t="n">
        <f aca="false">M2069*O2069</f>
        <v>3587.85</v>
      </c>
      <c r="S2069" s="12" t="n">
        <f aca="false">Q2069-R2069</f>
        <v>1025.1</v>
      </c>
      <c r="T2069" s="11" t="n">
        <f aca="false">IFERROR(S2069/Q2069,0)</f>
        <v>0.222222222222222</v>
      </c>
      <c r="U2069" s="13" t="n">
        <f aca="false">F2069-E2069</f>
        <v>4</v>
      </c>
      <c r="V2069" s="13" t="n">
        <f aca="false">G2069-F2069</f>
        <v>10</v>
      </c>
      <c r="W2069" s="13" t="n">
        <f aca="false">G2069-E2069</f>
        <v>14</v>
      </c>
      <c r="X2069" s="10" t="n">
        <f aca="false">YEAR(E2069)</f>
        <v>2019</v>
      </c>
      <c r="Y2069" s="0" t="str">
        <f aca="false">TEXT(E2069,"yyyy-mm")</f>
        <v>2019-01</v>
      </c>
      <c r="Z2069" s="0" t="str">
        <f aca="false">"Q"&amp;ROUNDUP(MONTH(E2069)/3,0)&amp;"-"&amp;YEAR(E2069)</f>
        <v>Q1-2019</v>
      </c>
    </row>
    <row r="2070" customFormat="false" ht="14.25" hidden="false" customHeight="false" outlineLevel="0" collapsed="false">
      <c r="A2070" s="0" t="s">
        <v>2112</v>
      </c>
      <c r="B2070" s="0" t="s">
        <v>34</v>
      </c>
      <c r="C2070" s="0" t="s">
        <v>39</v>
      </c>
      <c r="D2070" s="9" t="n">
        <v>43400</v>
      </c>
      <c r="E2070" s="9" t="n">
        <v>43490</v>
      </c>
      <c r="F2070" s="9" t="n">
        <v>43513</v>
      </c>
      <c r="G2070" s="9" t="n">
        <v>43522</v>
      </c>
      <c r="H2070" s="10" t="s">
        <v>36</v>
      </c>
      <c r="I2070" s="0" t="n">
        <v>8</v>
      </c>
      <c r="J2070" s="0" t="n">
        <v>30</v>
      </c>
      <c r="K2070" s="0" t="n">
        <v>161</v>
      </c>
      <c r="L2070" s="0" t="n">
        <v>32</v>
      </c>
      <c r="M2070" s="0" t="n">
        <v>2</v>
      </c>
      <c r="N2070" s="11" t="n">
        <v>0.15</v>
      </c>
      <c r="O2070" s="12" t="n">
        <v>794.42</v>
      </c>
      <c r="P2070" s="12" t="n">
        <v>1118.9</v>
      </c>
      <c r="Q2070" s="12" t="n">
        <f aca="false">M2070*P2070*(1-N2070)</f>
        <v>1902.13</v>
      </c>
      <c r="R2070" s="12" t="n">
        <f aca="false">M2070*O2070</f>
        <v>1588.84</v>
      </c>
      <c r="S2070" s="12" t="n">
        <f aca="false">Q2070-R2070</f>
        <v>313.29</v>
      </c>
      <c r="T2070" s="11" t="n">
        <f aca="false">IFERROR(S2070/Q2070,0)</f>
        <v>0.164704830900096</v>
      </c>
      <c r="U2070" s="13" t="n">
        <f aca="false">F2070-E2070</f>
        <v>23</v>
      </c>
      <c r="V2070" s="13" t="n">
        <f aca="false">G2070-F2070</f>
        <v>9</v>
      </c>
      <c r="W2070" s="13" t="n">
        <f aca="false">G2070-E2070</f>
        <v>32</v>
      </c>
      <c r="X2070" s="10" t="n">
        <f aca="false">YEAR(E2070)</f>
        <v>2019</v>
      </c>
      <c r="Y2070" s="0" t="str">
        <f aca="false">TEXT(E2070,"yyyy-mm")</f>
        <v>2019-01</v>
      </c>
      <c r="Z2070" s="0" t="str">
        <f aca="false">"Q"&amp;ROUNDUP(MONTH(E2070)/3,0)&amp;"-"&amp;YEAR(E2070)</f>
        <v>Q1-2019</v>
      </c>
    </row>
    <row r="2071" customFormat="false" ht="14.25" hidden="false" customHeight="false" outlineLevel="0" collapsed="false">
      <c r="A2071" s="0" t="s">
        <v>2113</v>
      </c>
      <c r="B2071" s="0" t="s">
        <v>34</v>
      </c>
      <c r="C2071" s="0" t="s">
        <v>35</v>
      </c>
      <c r="D2071" s="9" t="n">
        <v>43400</v>
      </c>
      <c r="E2071" s="9" t="n">
        <v>43490</v>
      </c>
      <c r="F2071" s="9" t="n">
        <v>43492</v>
      </c>
      <c r="G2071" s="9" t="n">
        <v>43500</v>
      </c>
      <c r="H2071" s="10" t="s">
        <v>36</v>
      </c>
      <c r="I2071" s="0" t="n">
        <v>3</v>
      </c>
      <c r="J2071" s="0" t="n">
        <v>44</v>
      </c>
      <c r="K2071" s="0" t="n">
        <v>241</v>
      </c>
      <c r="L2071" s="0" t="n">
        <v>10</v>
      </c>
      <c r="M2071" s="0" t="n">
        <v>4</v>
      </c>
      <c r="N2071" s="11" t="n">
        <v>0.1</v>
      </c>
      <c r="O2071" s="12" t="n">
        <v>796.36</v>
      </c>
      <c r="P2071" s="12" t="n">
        <v>1896.1</v>
      </c>
      <c r="Q2071" s="12" t="n">
        <f aca="false">M2071*P2071*(1-N2071)</f>
        <v>6825.96</v>
      </c>
      <c r="R2071" s="12" t="n">
        <f aca="false">M2071*O2071</f>
        <v>3185.44</v>
      </c>
      <c r="S2071" s="12" t="n">
        <f aca="false">Q2071-R2071</f>
        <v>3640.52</v>
      </c>
      <c r="T2071" s="11" t="n">
        <f aca="false">IFERROR(S2071/Q2071,0)</f>
        <v>0.533334505329653</v>
      </c>
      <c r="U2071" s="13" t="n">
        <f aca="false">F2071-E2071</f>
        <v>2</v>
      </c>
      <c r="V2071" s="13" t="n">
        <f aca="false">G2071-F2071</f>
        <v>8</v>
      </c>
      <c r="W2071" s="13" t="n">
        <f aca="false">G2071-E2071</f>
        <v>10</v>
      </c>
      <c r="X2071" s="10" t="n">
        <f aca="false">YEAR(E2071)</f>
        <v>2019</v>
      </c>
      <c r="Y2071" s="0" t="str">
        <f aca="false">TEXT(E2071,"yyyy-mm")</f>
        <v>2019-01</v>
      </c>
      <c r="Z2071" s="0" t="str">
        <f aca="false">"Q"&amp;ROUNDUP(MONTH(E2071)/3,0)&amp;"-"&amp;YEAR(E2071)</f>
        <v>Q1-2019</v>
      </c>
    </row>
    <row r="2072" customFormat="false" ht="14.25" hidden="false" customHeight="false" outlineLevel="0" collapsed="false">
      <c r="A2072" s="0" t="s">
        <v>2114</v>
      </c>
      <c r="B2072" s="0" t="s">
        <v>41</v>
      </c>
      <c r="C2072" s="0" t="s">
        <v>39</v>
      </c>
      <c r="D2072" s="9" t="n">
        <v>43400</v>
      </c>
      <c r="E2072" s="9" t="n">
        <v>43490</v>
      </c>
      <c r="F2072" s="9" t="n">
        <v>43511</v>
      </c>
      <c r="G2072" s="9" t="n">
        <v>43521</v>
      </c>
      <c r="H2072" s="10" t="s">
        <v>36</v>
      </c>
      <c r="I2072" s="0" t="n">
        <v>24</v>
      </c>
      <c r="J2072" s="0" t="n">
        <v>6</v>
      </c>
      <c r="K2072" s="0" t="n">
        <v>191</v>
      </c>
      <c r="L2072" s="0" t="n">
        <v>36</v>
      </c>
      <c r="M2072" s="0" t="n">
        <v>4</v>
      </c>
      <c r="N2072" s="11" t="n">
        <v>0.1</v>
      </c>
      <c r="O2072" s="12" t="n">
        <v>931.23</v>
      </c>
      <c r="P2072" s="12" t="n">
        <v>2271.3</v>
      </c>
      <c r="Q2072" s="12" t="n">
        <f aca="false">M2072*P2072*(1-N2072)</f>
        <v>8176.68</v>
      </c>
      <c r="R2072" s="12" t="n">
        <f aca="false">M2072*O2072</f>
        <v>3724.92</v>
      </c>
      <c r="S2072" s="12" t="n">
        <f aca="false">Q2072-R2072</f>
        <v>4451.76</v>
      </c>
      <c r="T2072" s="11" t="n">
        <f aca="false">IFERROR(S2072/Q2072,0)</f>
        <v>0.544445912032757</v>
      </c>
      <c r="U2072" s="13" t="n">
        <f aca="false">F2072-E2072</f>
        <v>21</v>
      </c>
      <c r="V2072" s="13" t="n">
        <f aca="false">G2072-F2072</f>
        <v>10</v>
      </c>
      <c r="W2072" s="13" t="n">
        <f aca="false">G2072-E2072</f>
        <v>31</v>
      </c>
      <c r="X2072" s="10" t="n">
        <f aca="false">YEAR(E2072)</f>
        <v>2019</v>
      </c>
      <c r="Y2072" s="0" t="str">
        <f aca="false">TEXT(E2072,"yyyy-mm")</f>
        <v>2019-01</v>
      </c>
      <c r="Z2072" s="0" t="str">
        <f aca="false">"Q"&amp;ROUNDUP(MONTH(E2072)/3,0)&amp;"-"&amp;YEAR(E2072)</f>
        <v>Q1-2019</v>
      </c>
    </row>
    <row r="2073" customFormat="false" ht="14.25" hidden="false" customHeight="false" outlineLevel="0" collapsed="false">
      <c r="A2073" s="0" t="s">
        <v>2115</v>
      </c>
      <c r="B2073" s="0" t="s">
        <v>34</v>
      </c>
      <c r="C2073" s="0" t="s">
        <v>46</v>
      </c>
      <c r="D2073" s="9" t="n">
        <v>43400</v>
      </c>
      <c r="E2073" s="9" t="n">
        <v>43490</v>
      </c>
      <c r="F2073" s="9" t="n">
        <v>43512</v>
      </c>
      <c r="G2073" s="9" t="n">
        <v>43519</v>
      </c>
      <c r="H2073" s="10" t="s">
        <v>36</v>
      </c>
      <c r="I2073" s="0" t="n">
        <v>4</v>
      </c>
      <c r="J2073" s="0" t="n">
        <v>1</v>
      </c>
      <c r="K2073" s="0" t="n">
        <v>303</v>
      </c>
      <c r="L2073" s="0" t="n">
        <v>18</v>
      </c>
      <c r="M2073" s="0" t="n">
        <v>4</v>
      </c>
      <c r="N2073" s="11" t="n">
        <v>0.075</v>
      </c>
      <c r="O2073" s="12" t="n">
        <v>3749.86</v>
      </c>
      <c r="P2073" s="12" t="n">
        <v>5681.6</v>
      </c>
      <c r="Q2073" s="12" t="n">
        <f aca="false">M2073*P2073*(1-N2073)</f>
        <v>21021.92</v>
      </c>
      <c r="R2073" s="12" t="n">
        <f aca="false">M2073*O2073</f>
        <v>14999.44</v>
      </c>
      <c r="S2073" s="12" t="n">
        <f aca="false">Q2073-R2073</f>
        <v>6022.48</v>
      </c>
      <c r="T2073" s="11" t="n">
        <f aca="false">IFERROR(S2073/Q2073,0)</f>
        <v>0.286485725376179</v>
      </c>
      <c r="U2073" s="13" t="n">
        <f aca="false">F2073-E2073</f>
        <v>22</v>
      </c>
      <c r="V2073" s="13" t="n">
        <f aca="false">G2073-F2073</f>
        <v>7</v>
      </c>
      <c r="W2073" s="13" t="n">
        <f aca="false">G2073-E2073</f>
        <v>29</v>
      </c>
      <c r="X2073" s="10" t="n">
        <f aca="false">YEAR(E2073)</f>
        <v>2019</v>
      </c>
      <c r="Y2073" s="0" t="str">
        <f aca="false">TEXT(E2073,"yyyy-mm")</f>
        <v>2019-01</v>
      </c>
      <c r="Z2073" s="0" t="str">
        <f aca="false">"Q"&amp;ROUNDUP(MONTH(E2073)/3,0)&amp;"-"&amp;YEAR(E2073)</f>
        <v>Q1-2019</v>
      </c>
    </row>
    <row r="2074" customFormat="false" ht="14.25" hidden="false" customHeight="false" outlineLevel="0" collapsed="false">
      <c r="A2074" s="0" t="s">
        <v>2116</v>
      </c>
      <c r="B2074" s="0" t="s">
        <v>43</v>
      </c>
      <c r="C2074" s="0" t="s">
        <v>58</v>
      </c>
      <c r="D2074" s="9" t="n">
        <v>43400</v>
      </c>
      <c r="E2074" s="9" t="n">
        <v>43490</v>
      </c>
      <c r="F2074" s="9" t="n">
        <v>43517</v>
      </c>
      <c r="G2074" s="9" t="n">
        <v>43521</v>
      </c>
      <c r="H2074" s="10" t="s">
        <v>36</v>
      </c>
      <c r="I2074" s="0" t="n">
        <v>26</v>
      </c>
      <c r="J2074" s="0" t="n">
        <v>25</v>
      </c>
      <c r="K2074" s="0" t="n">
        <v>330</v>
      </c>
      <c r="L2074" s="0" t="n">
        <v>34</v>
      </c>
      <c r="M2074" s="0" t="n">
        <v>1</v>
      </c>
      <c r="N2074" s="11" t="n">
        <v>0.075</v>
      </c>
      <c r="O2074" s="12" t="n">
        <v>607.22</v>
      </c>
      <c r="P2074" s="12" t="n">
        <v>1065.3</v>
      </c>
      <c r="Q2074" s="12" t="n">
        <f aca="false">M2074*P2074*(1-N2074)</f>
        <v>985.4025</v>
      </c>
      <c r="R2074" s="12" t="n">
        <f aca="false">M2074*O2074</f>
        <v>607.22</v>
      </c>
      <c r="S2074" s="12" t="n">
        <f aca="false">Q2074-R2074</f>
        <v>378.1825</v>
      </c>
      <c r="T2074" s="11" t="n">
        <f aca="false">IFERROR(S2074/Q2074,0)</f>
        <v>0.383784798597527</v>
      </c>
      <c r="U2074" s="13" t="n">
        <f aca="false">F2074-E2074</f>
        <v>27</v>
      </c>
      <c r="V2074" s="13" t="n">
        <f aca="false">G2074-F2074</f>
        <v>4</v>
      </c>
      <c r="W2074" s="13" t="n">
        <f aca="false">G2074-E2074</f>
        <v>31</v>
      </c>
      <c r="X2074" s="10" t="n">
        <f aca="false">YEAR(E2074)</f>
        <v>2019</v>
      </c>
      <c r="Y2074" s="0" t="str">
        <f aca="false">TEXT(E2074,"yyyy-mm")</f>
        <v>2019-01</v>
      </c>
      <c r="Z2074" s="0" t="str">
        <f aca="false">"Q"&amp;ROUNDUP(MONTH(E2074)/3,0)&amp;"-"&amp;YEAR(E2074)</f>
        <v>Q1-2019</v>
      </c>
    </row>
    <row r="2075" customFormat="false" ht="14.25" hidden="false" customHeight="false" outlineLevel="0" collapsed="false">
      <c r="A2075" s="0" t="s">
        <v>2117</v>
      </c>
      <c r="B2075" s="0" t="s">
        <v>34</v>
      </c>
      <c r="C2075" s="0" t="s">
        <v>35</v>
      </c>
      <c r="D2075" s="9" t="n">
        <v>43400</v>
      </c>
      <c r="E2075" s="9" t="n">
        <v>43490</v>
      </c>
      <c r="F2075" s="9" t="n">
        <v>43501</v>
      </c>
      <c r="G2075" s="9" t="n">
        <v>43511</v>
      </c>
      <c r="H2075" s="10" t="s">
        <v>36</v>
      </c>
      <c r="I2075" s="0" t="n">
        <v>9</v>
      </c>
      <c r="J2075" s="0" t="n">
        <v>46</v>
      </c>
      <c r="K2075" s="0" t="n">
        <v>233</v>
      </c>
      <c r="L2075" s="0" t="n">
        <v>13</v>
      </c>
      <c r="M2075" s="0" t="n">
        <v>4</v>
      </c>
      <c r="N2075" s="11" t="n">
        <v>0.05</v>
      </c>
      <c r="O2075" s="12" t="n">
        <v>2140.99</v>
      </c>
      <c r="P2075" s="12" t="n">
        <v>2579.5</v>
      </c>
      <c r="Q2075" s="12" t="n">
        <f aca="false">M2075*P2075*(1-N2075)</f>
        <v>9802.1</v>
      </c>
      <c r="R2075" s="12" t="n">
        <f aca="false">M2075*O2075</f>
        <v>8563.96</v>
      </c>
      <c r="S2075" s="12" t="n">
        <f aca="false">Q2075-R2075</f>
        <v>1238.14</v>
      </c>
      <c r="T2075" s="11" t="n">
        <f aca="false">IFERROR(S2075/Q2075,0)</f>
        <v>0.126313749094582</v>
      </c>
      <c r="U2075" s="13" t="n">
        <f aca="false">F2075-E2075</f>
        <v>11</v>
      </c>
      <c r="V2075" s="13" t="n">
        <f aca="false">G2075-F2075</f>
        <v>10</v>
      </c>
      <c r="W2075" s="13" t="n">
        <f aca="false">G2075-E2075</f>
        <v>21</v>
      </c>
      <c r="X2075" s="10" t="n">
        <f aca="false">YEAR(E2075)</f>
        <v>2019</v>
      </c>
      <c r="Y2075" s="0" t="str">
        <f aca="false">TEXT(E2075,"yyyy-mm")</f>
        <v>2019-01</v>
      </c>
      <c r="Z2075" s="0" t="str">
        <f aca="false">"Q"&amp;ROUNDUP(MONTH(E2075)/3,0)&amp;"-"&amp;YEAR(E2075)</f>
        <v>Q1-2019</v>
      </c>
    </row>
    <row r="2076" customFormat="false" ht="14.25" hidden="false" customHeight="false" outlineLevel="0" collapsed="false">
      <c r="A2076" s="0" t="s">
        <v>2118</v>
      </c>
      <c r="B2076" s="0" t="s">
        <v>41</v>
      </c>
      <c r="C2076" s="0" t="s">
        <v>46</v>
      </c>
      <c r="D2076" s="9" t="n">
        <v>43400</v>
      </c>
      <c r="E2076" s="9" t="n">
        <v>43491</v>
      </c>
      <c r="F2076" s="9" t="n">
        <v>43494</v>
      </c>
      <c r="G2076" s="9" t="n">
        <v>43503</v>
      </c>
      <c r="H2076" s="10" t="s">
        <v>36</v>
      </c>
      <c r="I2076" s="0" t="n">
        <v>21</v>
      </c>
      <c r="J2076" s="0" t="n">
        <v>38</v>
      </c>
      <c r="K2076" s="0" t="n">
        <v>274</v>
      </c>
      <c r="L2076" s="0" t="n">
        <v>14</v>
      </c>
      <c r="M2076" s="0" t="n">
        <v>6</v>
      </c>
      <c r="N2076" s="11" t="n">
        <v>0.05</v>
      </c>
      <c r="O2076" s="12" t="n">
        <v>2987.06</v>
      </c>
      <c r="P2076" s="12" t="n">
        <v>3879.3</v>
      </c>
      <c r="Q2076" s="12" t="n">
        <f aca="false">M2076*P2076*(1-N2076)</f>
        <v>22112.01</v>
      </c>
      <c r="R2076" s="12" t="n">
        <f aca="false">M2076*O2076</f>
        <v>17922.36</v>
      </c>
      <c r="S2076" s="12" t="n">
        <f aca="false">Q2076-R2076</f>
        <v>4189.65</v>
      </c>
      <c r="T2076" s="11" t="n">
        <f aca="false">IFERROR(S2076/Q2076,0)</f>
        <v>0.189473955556279</v>
      </c>
      <c r="U2076" s="13" t="n">
        <f aca="false">F2076-E2076</f>
        <v>3</v>
      </c>
      <c r="V2076" s="13" t="n">
        <f aca="false">G2076-F2076</f>
        <v>9</v>
      </c>
      <c r="W2076" s="13" t="n">
        <f aca="false">G2076-E2076</f>
        <v>12</v>
      </c>
      <c r="X2076" s="10" t="n">
        <f aca="false">YEAR(E2076)</f>
        <v>2019</v>
      </c>
      <c r="Y2076" s="0" t="str">
        <f aca="false">TEXT(E2076,"yyyy-mm")</f>
        <v>2019-01</v>
      </c>
      <c r="Z2076" s="0" t="str">
        <f aca="false">"Q"&amp;ROUNDUP(MONTH(E2076)/3,0)&amp;"-"&amp;YEAR(E2076)</f>
        <v>Q1-2019</v>
      </c>
    </row>
    <row r="2077" customFormat="false" ht="14.25" hidden="false" customHeight="false" outlineLevel="0" collapsed="false">
      <c r="A2077" s="0" t="s">
        <v>2119</v>
      </c>
      <c r="B2077" s="0" t="s">
        <v>43</v>
      </c>
      <c r="C2077" s="0" t="s">
        <v>58</v>
      </c>
      <c r="D2077" s="9" t="n">
        <v>43400</v>
      </c>
      <c r="E2077" s="9" t="n">
        <v>43491</v>
      </c>
      <c r="F2077" s="9" t="n">
        <v>43495</v>
      </c>
      <c r="G2077" s="9" t="n">
        <v>43496</v>
      </c>
      <c r="H2077" s="10" t="s">
        <v>36</v>
      </c>
      <c r="I2077" s="0" t="n">
        <v>26</v>
      </c>
      <c r="J2077" s="0" t="n">
        <v>44</v>
      </c>
      <c r="K2077" s="0" t="n">
        <v>333</v>
      </c>
      <c r="L2077" s="0" t="n">
        <v>42</v>
      </c>
      <c r="M2077" s="0" t="n">
        <v>6</v>
      </c>
      <c r="N2077" s="11" t="n">
        <v>0.3</v>
      </c>
      <c r="O2077" s="12" t="n">
        <v>1242.85</v>
      </c>
      <c r="P2077" s="12" t="n">
        <v>2485.7</v>
      </c>
      <c r="Q2077" s="12" t="n">
        <f aca="false">M2077*P2077*(1-N2077)</f>
        <v>10439.94</v>
      </c>
      <c r="R2077" s="12" t="n">
        <f aca="false">M2077*O2077</f>
        <v>7457.1</v>
      </c>
      <c r="S2077" s="12" t="n">
        <f aca="false">Q2077-R2077</f>
        <v>2982.84</v>
      </c>
      <c r="T2077" s="11" t="n">
        <f aca="false">IFERROR(S2077/Q2077,0)</f>
        <v>0.285714285714286</v>
      </c>
      <c r="U2077" s="13" t="n">
        <f aca="false">F2077-E2077</f>
        <v>4</v>
      </c>
      <c r="V2077" s="13" t="n">
        <f aca="false">G2077-F2077</f>
        <v>1</v>
      </c>
      <c r="W2077" s="13" t="n">
        <f aca="false">G2077-E2077</f>
        <v>5</v>
      </c>
      <c r="X2077" s="10" t="n">
        <f aca="false">YEAR(E2077)</f>
        <v>2019</v>
      </c>
      <c r="Y2077" s="0" t="str">
        <f aca="false">TEXT(E2077,"yyyy-mm")</f>
        <v>2019-01</v>
      </c>
      <c r="Z2077" s="0" t="str">
        <f aca="false">"Q"&amp;ROUNDUP(MONTH(E2077)/3,0)&amp;"-"&amp;YEAR(E2077)</f>
        <v>Q1-2019</v>
      </c>
    </row>
    <row r="2078" customFormat="false" ht="14.25" hidden="false" customHeight="false" outlineLevel="0" collapsed="false">
      <c r="A2078" s="0" t="s">
        <v>2120</v>
      </c>
      <c r="B2078" s="0" t="s">
        <v>38</v>
      </c>
      <c r="C2078" s="0" t="s">
        <v>35</v>
      </c>
      <c r="D2078" s="9" t="n">
        <v>43400</v>
      </c>
      <c r="E2078" s="9" t="n">
        <v>43491</v>
      </c>
      <c r="F2078" s="9" t="n">
        <v>43506</v>
      </c>
      <c r="G2078" s="9" t="n">
        <v>43511</v>
      </c>
      <c r="H2078" s="10" t="s">
        <v>36</v>
      </c>
      <c r="I2078" s="0" t="n">
        <v>14</v>
      </c>
      <c r="J2078" s="0" t="n">
        <v>42</v>
      </c>
      <c r="K2078" s="0" t="n">
        <v>227</v>
      </c>
      <c r="L2078" s="0" t="n">
        <v>47</v>
      </c>
      <c r="M2078" s="0" t="n">
        <v>6</v>
      </c>
      <c r="N2078" s="11" t="n">
        <v>0.2</v>
      </c>
      <c r="O2078" s="12" t="n">
        <v>707.79</v>
      </c>
      <c r="P2078" s="12" t="n">
        <v>931.3</v>
      </c>
      <c r="Q2078" s="12" t="n">
        <f aca="false">M2078*P2078*(1-N2078)</f>
        <v>4470.24</v>
      </c>
      <c r="R2078" s="12" t="n">
        <f aca="false">M2078*O2078</f>
        <v>4246.74</v>
      </c>
      <c r="S2078" s="12" t="n">
        <f aca="false">Q2078-R2078</f>
        <v>223.5</v>
      </c>
      <c r="T2078" s="11" t="n">
        <f aca="false">IFERROR(S2078/Q2078,0)</f>
        <v>0.0499973155803715</v>
      </c>
      <c r="U2078" s="13" t="n">
        <f aca="false">F2078-E2078</f>
        <v>15</v>
      </c>
      <c r="V2078" s="13" t="n">
        <f aca="false">G2078-F2078</f>
        <v>5</v>
      </c>
      <c r="W2078" s="13" t="n">
        <f aca="false">G2078-E2078</f>
        <v>20</v>
      </c>
      <c r="X2078" s="10" t="n">
        <f aca="false">YEAR(E2078)</f>
        <v>2019</v>
      </c>
      <c r="Y2078" s="0" t="str">
        <f aca="false">TEXT(E2078,"yyyy-mm")</f>
        <v>2019-01</v>
      </c>
      <c r="Z2078" s="0" t="str">
        <f aca="false">"Q"&amp;ROUNDUP(MONTH(E2078)/3,0)&amp;"-"&amp;YEAR(E2078)</f>
        <v>Q1-2019</v>
      </c>
    </row>
    <row r="2079" customFormat="false" ht="14.25" hidden="false" customHeight="false" outlineLevel="0" collapsed="false">
      <c r="A2079" s="0" t="s">
        <v>2121</v>
      </c>
      <c r="B2079" s="0" t="s">
        <v>34</v>
      </c>
      <c r="C2079" s="0" t="s">
        <v>46</v>
      </c>
      <c r="D2079" s="9" t="n">
        <v>43400</v>
      </c>
      <c r="E2079" s="9" t="n">
        <v>43491</v>
      </c>
      <c r="F2079" s="9" t="n">
        <v>43507</v>
      </c>
      <c r="G2079" s="9" t="n">
        <v>43516</v>
      </c>
      <c r="H2079" s="10" t="s">
        <v>36</v>
      </c>
      <c r="I2079" s="0" t="n">
        <v>2</v>
      </c>
      <c r="J2079" s="0" t="n">
        <v>27</v>
      </c>
      <c r="K2079" s="0" t="n">
        <v>310</v>
      </c>
      <c r="L2079" s="0" t="n">
        <v>8</v>
      </c>
      <c r="M2079" s="0" t="n">
        <v>3</v>
      </c>
      <c r="N2079" s="11" t="n">
        <v>0.05</v>
      </c>
      <c r="O2079" s="12" t="n">
        <v>856.39</v>
      </c>
      <c r="P2079" s="12" t="n">
        <v>1112.2</v>
      </c>
      <c r="Q2079" s="12" t="n">
        <f aca="false">M2079*P2079*(1-N2079)</f>
        <v>3169.77</v>
      </c>
      <c r="R2079" s="12" t="n">
        <f aca="false">M2079*O2079</f>
        <v>2569.17</v>
      </c>
      <c r="S2079" s="12" t="n">
        <f aca="false">Q2079-R2079</f>
        <v>600.6</v>
      </c>
      <c r="T2079" s="11" t="n">
        <f aca="false">IFERROR(S2079/Q2079,0)</f>
        <v>0.189477469974162</v>
      </c>
      <c r="U2079" s="13" t="n">
        <f aca="false">F2079-E2079</f>
        <v>16</v>
      </c>
      <c r="V2079" s="13" t="n">
        <f aca="false">G2079-F2079</f>
        <v>9</v>
      </c>
      <c r="W2079" s="13" t="n">
        <f aca="false">G2079-E2079</f>
        <v>25</v>
      </c>
      <c r="X2079" s="10" t="n">
        <f aca="false">YEAR(E2079)</f>
        <v>2019</v>
      </c>
      <c r="Y2079" s="0" t="str">
        <f aca="false">TEXT(E2079,"yyyy-mm")</f>
        <v>2019-01</v>
      </c>
      <c r="Z2079" s="0" t="str">
        <f aca="false">"Q"&amp;ROUNDUP(MONTH(E2079)/3,0)&amp;"-"&amp;YEAR(E2079)</f>
        <v>Q1-2019</v>
      </c>
    </row>
    <row r="2080" customFormat="false" ht="14.25" hidden="false" customHeight="false" outlineLevel="0" collapsed="false">
      <c r="A2080" s="0" t="s">
        <v>2122</v>
      </c>
      <c r="B2080" s="0" t="s">
        <v>38</v>
      </c>
      <c r="C2080" s="0" t="s">
        <v>39</v>
      </c>
      <c r="D2080" s="9" t="n">
        <v>43400</v>
      </c>
      <c r="E2080" s="9" t="n">
        <v>43491</v>
      </c>
      <c r="F2080" s="9" t="n">
        <v>43496</v>
      </c>
      <c r="G2080" s="9" t="n">
        <v>43502</v>
      </c>
      <c r="H2080" s="10" t="s">
        <v>36</v>
      </c>
      <c r="I2080" s="0" t="n">
        <v>13</v>
      </c>
      <c r="J2080" s="0" t="n">
        <v>20</v>
      </c>
      <c r="K2080" s="0" t="n">
        <v>98</v>
      </c>
      <c r="L2080" s="0" t="n">
        <v>31</v>
      </c>
      <c r="M2080" s="0" t="n">
        <v>6</v>
      </c>
      <c r="N2080" s="11" t="n">
        <v>0.075</v>
      </c>
      <c r="O2080" s="12" t="n">
        <v>465.78</v>
      </c>
      <c r="P2080" s="12" t="n">
        <v>1058.6</v>
      </c>
      <c r="Q2080" s="12" t="n">
        <f aca="false">M2080*P2080*(1-N2080)</f>
        <v>5875.23</v>
      </c>
      <c r="R2080" s="12" t="n">
        <f aca="false">M2080*O2080</f>
        <v>2794.68</v>
      </c>
      <c r="S2080" s="12" t="n">
        <f aca="false">Q2080-R2080</f>
        <v>3080.55</v>
      </c>
      <c r="T2080" s="11" t="n">
        <f aca="false">IFERROR(S2080/Q2080,0)</f>
        <v>0.524328409270786</v>
      </c>
      <c r="U2080" s="13" t="n">
        <f aca="false">F2080-E2080</f>
        <v>5</v>
      </c>
      <c r="V2080" s="13" t="n">
        <f aca="false">G2080-F2080</f>
        <v>6</v>
      </c>
      <c r="W2080" s="13" t="n">
        <f aca="false">G2080-E2080</f>
        <v>11</v>
      </c>
      <c r="X2080" s="10" t="n">
        <f aca="false">YEAR(E2080)</f>
        <v>2019</v>
      </c>
      <c r="Y2080" s="0" t="str">
        <f aca="false">TEXT(E2080,"yyyy-mm")</f>
        <v>2019-01</v>
      </c>
      <c r="Z2080" s="0" t="str">
        <f aca="false">"Q"&amp;ROUNDUP(MONTH(E2080)/3,0)&amp;"-"&amp;YEAR(E2080)</f>
        <v>Q1-2019</v>
      </c>
    </row>
    <row r="2081" customFormat="false" ht="14.25" hidden="false" customHeight="false" outlineLevel="0" collapsed="false">
      <c r="A2081" s="0" t="s">
        <v>2123</v>
      </c>
      <c r="B2081" s="0" t="s">
        <v>34</v>
      </c>
      <c r="C2081" s="0" t="s">
        <v>48</v>
      </c>
      <c r="D2081" s="9" t="n">
        <v>43400</v>
      </c>
      <c r="E2081" s="9" t="n">
        <v>43491</v>
      </c>
      <c r="F2081" s="9" t="n">
        <v>43510</v>
      </c>
      <c r="G2081" s="9" t="n">
        <v>43519</v>
      </c>
      <c r="H2081" s="10" t="s">
        <v>36</v>
      </c>
      <c r="I2081" s="0" t="n">
        <v>2</v>
      </c>
      <c r="J2081" s="0" t="n">
        <v>42</v>
      </c>
      <c r="K2081" s="0" t="n">
        <v>51</v>
      </c>
      <c r="L2081" s="0" t="n">
        <v>43</v>
      </c>
      <c r="M2081" s="0" t="n">
        <v>8</v>
      </c>
      <c r="N2081" s="11" t="n">
        <v>0.15</v>
      </c>
      <c r="O2081" s="12" t="n">
        <v>824.9</v>
      </c>
      <c r="P2081" s="12" t="n">
        <v>1018.4</v>
      </c>
      <c r="Q2081" s="12" t="n">
        <f aca="false">M2081*P2081*(1-N2081)</f>
        <v>6925.12</v>
      </c>
      <c r="R2081" s="12" t="n">
        <f aca="false">M2081*O2081</f>
        <v>6599.2</v>
      </c>
      <c r="S2081" s="12" t="n">
        <f aca="false">Q2081-R2081</f>
        <v>325.92</v>
      </c>
      <c r="T2081" s="11" t="n">
        <f aca="false">IFERROR(S2081/Q2081,0)</f>
        <v>0.0470634443879673</v>
      </c>
      <c r="U2081" s="13" t="n">
        <f aca="false">F2081-E2081</f>
        <v>19</v>
      </c>
      <c r="V2081" s="13" t="n">
        <f aca="false">G2081-F2081</f>
        <v>9</v>
      </c>
      <c r="W2081" s="13" t="n">
        <f aca="false">G2081-E2081</f>
        <v>28</v>
      </c>
      <c r="X2081" s="10" t="n">
        <f aca="false">YEAR(E2081)</f>
        <v>2019</v>
      </c>
      <c r="Y2081" s="0" t="str">
        <f aca="false">TEXT(E2081,"yyyy-mm")</f>
        <v>2019-01</v>
      </c>
      <c r="Z2081" s="0" t="str">
        <f aca="false">"Q"&amp;ROUNDUP(MONTH(E2081)/3,0)&amp;"-"&amp;YEAR(E2081)</f>
        <v>Q1-2019</v>
      </c>
    </row>
    <row r="2082" customFormat="false" ht="14.25" hidden="false" customHeight="false" outlineLevel="0" collapsed="false">
      <c r="A2082" s="0" t="s">
        <v>2124</v>
      </c>
      <c r="B2082" s="0" t="s">
        <v>38</v>
      </c>
      <c r="C2082" s="0" t="s">
        <v>46</v>
      </c>
      <c r="D2082" s="9" t="n">
        <v>43400</v>
      </c>
      <c r="E2082" s="9" t="n">
        <v>43492</v>
      </c>
      <c r="F2082" s="9" t="n">
        <v>43500</v>
      </c>
      <c r="G2082" s="9" t="n">
        <v>43501</v>
      </c>
      <c r="H2082" s="10" t="s">
        <v>36</v>
      </c>
      <c r="I2082" s="0" t="n">
        <v>12</v>
      </c>
      <c r="J2082" s="0" t="n">
        <v>33</v>
      </c>
      <c r="K2082" s="0" t="n">
        <v>284</v>
      </c>
      <c r="L2082" s="0" t="n">
        <v>42</v>
      </c>
      <c r="M2082" s="0" t="n">
        <v>3</v>
      </c>
      <c r="N2082" s="11" t="n">
        <v>0.05</v>
      </c>
      <c r="O2082" s="12" t="n">
        <v>1091.97</v>
      </c>
      <c r="P2082" s="12" t="n">
        <v>1882.7</v>
      </c>
      <c r="Q2082" s="12" t="n">
        <f aca="false">M2082*P2082*(1-N2082)</f>
        <v>5365.695</v>
      </c>
      <c r="R2082" s="12" t="n">
        <f aca="false">M2082*O2082</f>
        <v>3275.91</v>
      </c>
      <c r="S2082" s="12" t="n">
        <f aca="false">Q2082-R2082</f>
        <v>2089.785</v>
      </c>
      <c r="T2082" s="11" t="n">
        <f aca="false">IFERROR(S2082/Q2082,0)</f>
        <v>0.389471447780763</v>
      </c>
      <c r="U2082" s="13" t="n">
        <f aca="false">F2082-E2082</f>
        <v>8</v>
      </c>
      <c r="V2082" s="13" t="n">
        <f aca="false">G2082-F2082</f>
        <v>1</v>
      </c>
      <c r="W2082" s="13" t="n">
        <f aca="false">G2082-E2082</f>
        <v>9</v>
      </c>
      <c r="X2082" s="10" t="n">
        <f aca="false">YEAR(E2082)</f>
        <v>2019</v>
      </c>
      <c r="Y2082" s="0" t="str">
        <f aca="false">TEXT(E2082,"yyyy-mm")</f>
        <v>2019-01</v>
      </c>
      <c r="Z2082" s="0" t="str">
        <f aca="false">"Q"&amp;ROUNDUP(MONTH(E2082)/3,0)&amp;"-"&amp;YEAR(E2082)</f>
        <v>Q1-2019</v>
      </c>
    </row>
    <row r="2083" customFormat="false" ht="14.25" hidden="false" customHeight="false" outlineLevel="0" collapsed="false">
      <c r="A2083" s="0" t="s">
        <v>2125</v>
      </c>
      <c r="B2083" s="0" t="s">
        <v>38</v>
      </c>
      <c r="C2083" s="0" t="s">
        <v>48</v>
      </c>
      <c r="D2083" s="9" t="n">
        <v>43400</v>
      </c>
      <c r="E2083" s="9" t="n">
        <v>43492</v>
      </c>
      <c r="F2083" s="9" t="n">
        <v>43499</v>
      </c>
      <c r="G2083" s="9" t="n">
        <v>43508</v>
      </c>
      <c r="H2083" s="10" t="s">
        <v>36</v>
      </c>
      <c r="I2083" s="0" t="n">
        <v>13</v>
      </c>
      <c r="J2083" s="0" t="n">
        <v>12</v>
      </c>
      <c r="K2083" s="0" t="n">
        <v>22</v>
      </c>
      <c r="L2083" s="0" t="n">
        <v>39</v>
      </c>
      <c r="M2083" s="0" t="n">
        <v>7</v>
      </c>
      <c r="N2083" s="11" t="n">
        <v>0.1</v>
      </c>
      <c r="O2083" s="12" t="n">
        <v>563.81</v>
      </c>
      <c r="P2083" s="12" t="n">
        <v>1025.1</v>
      </c>
      <c r="Q2083" s="12" t="n">
        <f aca="false">M2083*P2083*(1-N2083)</f>
        <v>6458.13</v>
      </c>
      <c r="R2083" s="12" t="n">
        <f aca="false">M2083*O2083</f>
        <v>3946.67</v>
      </c>
      <c r="S2083" s="12" t="n">
        <f aca="false">Q2083-R2083</f>
        <v>2511.46</v>
      </c>
      <c r="T2083" s="11" t="n">
        <f aca="false">IFERROR(S2083/Q2083,0)</f>
        <v>0.388883469363423</v>
      </c>
      <c r="U2083" s="13" t="n">
        <f aca="false">F2083-E2083</f>
        <v>7</v>
      </c>
      <c r="V2083" s="13" t="n">
        <f aca="false">G2083-F2083</f>
        <v>9</v>
      </c>
      <c r="W2083" s="13" t="n">
        <f aca="false">G2083-E2083</f>
        <v>16</v>
      </c>
      <c r="X2083" s="10" t="n">
        <f aca="false">YEAR(E2083)</f>
        <v>2019</v>
      </c>
      <c r="Y2083" s="0" t="str">
        <f aca="false">TEXT(E2083,"yyyy-mm")</f>
        <v>2019-01</v>
      </c>
      <c r="Z2083" s="0" t="str">
        <f aca="false">"Q"&amp;ROUNDUP(MONTH(E2083)/3,0)&amp;"-"&amp;YEAR(E2083)</f>
        <v>Q1-2019</v>
      </c>
    </row>
    <row r="2084" customFormat="false" ht="14.25" hidden="false" customHeight="false" outlineLevel="0" collapsed="false">
      <c r="A2084" s="0" t="s">
        <v>2126</v>
      </c>
      <c r="B2084" s="0" t="s">
        <v>34</v>
      </c>
      <c r="C2084" s="0" t="s">
        <v>46</v>
      </c>
      <c r="D2084" s="9" t="n">
        <v>43400</v>
      </c>
      <c r="E2084" s="9" t="n">
        <v>43492</v>
      </c>
      <c r="F2084" s="9" t="n">
        <v>43507</v>
      </c>
      <c r="G2084" s="9" t="n">
        <v>43510</v>
      </c>
      <c r="H2084" s="10" t="s">
        <v>36</v>
      </c>
      <c r="I2084" s="0" t="n">
        <v>1</v>
      </c>
      <c r="J2084" s="0" t="n">
        <v>49</v>
      </c>
      <c r="K2084" s="0" t="n">
        <v>301</v>
      </c>
      <c r="L2084" s="0" t="n">
        <v>42</v>
      </c>
      <c r="M2084" s="0" t="n">
        <v>4</v>
      </c>
      <c r="N2084" s="11" t="n">
        <v>0.075</v>
      </c>
      <c r="O2084" s="12" t="n">
        <v>4176.65</v>
      </c>
      <c r="P2084" s="12" t="n">
        <v>5882.6</v>
      </c>
      <c r="Q2084" s="12" t="n">
        <f aca="false">M2084*P2084*(1-N2084)</f>
        <v>21765.62</v>
      </c>
      <c r="R2084" s="12" t="n">
        <f aca="false">M2084*O2084</f>
        <v>16706.6</v>
      </c>
      <c r="S2084" s="12" t="n">
        <f aca="false">Q2084-R2084</f>
        <v>5059.02</v>
      </c>
      <c r="T2084" s="11" t="n">
        <f aca="false">IFERROR(S2084/Q2084,0)</f>
        <v>0.232431697328172</v>
      </c>
      <c r="U2084" s="13" t="n">
        <f aca="false">F2084-E2084</f>
        <v>15</v>
      </c>
      <c r="V2084" s="13" t="n">
        <f aca="false">G2084-F2084</f>
        <v>3</v>
      </c>
      <c r="W2084" s="13" t="n">
        <f aca="false">G2084-E2084</f>
        <v>18</v>
      </c>
      <c r="X2084" s="10" t="n">
        <f aca="false">YEAR(E2084)</f>
        <v>2019</v>
      </c>
      <c r="Y2084" s="0" t="str">
        <f aca="false">TEXT(E2084,"yyyy-mm")</f>
        <v>2019-01</v>
      </c>
      <c r="Z2084" s="0" t="str">
        <f aca="false">"Q"&amp;ROUNDUP(MONTH(E2084)/3,0)&amp;"-"&amp;YEAR(E2084)</f>
        <v>Q1-2019</v>
      </c>
    </row>
    <row r="2085" customFormat="false" ht="14.25" hidden="false" customHeight="false" outlineLevel="0" collapsed="false">
      <c r="A2085" s="0" t="s">
        <v>2127</v>
      </c>
      <c r="B2085" s="0" t="s">
        <v>38</v>
      </c>
      <c r="C2085" s="0" t="s">
        <v>48</v>
      </c>
      <c r="D2085" s="9" t="n">
        <v>43400</v>
      </c>
      <c r="E2085" s="9" t="n">
        <v>43492</v>
      </c>
      <c r="F2085" s="9" t="n">
        <v>43504</v>
      </c>
      <c r="G2085" s="9" t="n">
        <v>43512</v>
      </c>
      <c r="H2085" s="10" t="s">
        <v>36</v>
      </c>
      <c r="I2085" s="0" t="n">
        <v>16</v>
      </c>
      <c r="J2085" s="0" t="n">
        <v>17</v>
      </c>
      <c r="K2085" s="0" t="n">
        <v>48</v>
      </c>
      <c r="L2085" s="0" t="n">
        <v>39</v>
      </c>
      <c r="M2085" s="0" t="n">
        <v>1</v>
      </c>
      <c r="N2085" s="11" t="n">
        <v>0.15</v>
      </c>
      <c r="O2085" s="12" t="n">
        <v>866.71</v>
      </c>
      <c r="P2085" s="12" t="n">
        <v>1125.6</v>
      </c>
      <c r="Q2085" s="12" t="n">
        <f aca="false">M2085*P2085*(1-N2085)</f>
        <v>956.76</v>
      </c>
      <c r="R2085" s="12" t="n">
        <f aca="false">M2085*O2085</f>
        <v>866.71</v>
      </c>
      <c r="S2085" s="12" t="n">
        <f aca="false">Q2085-R2085</f>
        <v>90.0499999999998</v>
      </c>
      <c r="T2085" s="11" t="n">
        <f aca="false">IFERROR(S2085/Q2085,0)</f>
        <v>0.0941197374472175</v>
      </c>
      <c r="U2085" s="13" t="n">
        <f aca="false">F2085-E2085</f>
        <v>12</v>
      </c>
      <c r="V2085" s="13" t="n">
        <f aca="false">G2085-F2085</f>
        <v>8</v>
      </c>
      <c r="W2085" s="13" t="n">
        <f aca="false">G2085-E2085</f>
        <v>20</v>
      </c>
      <c r="X2085" s="10" t="n">
        <f aca="false">YEAR(E2085)</f>
        <v>2019</v>
      </c>
      <c r="Y2085" s="0" t="str">
        <f aca="false">TEXT(E2085,"yyyy-mm")</f>
        <v>2019-01</v>
      </c>
      <c r="Z2085" s="0" t="str">
        <f aca="false">"Q"&amp;ROUNDUP(MONTH(E2085)/3,0)&amp;"-"&amp;YEAR(E2085)</f>
        <v>Q1-2019</v>
      </c>
    </row>
    <row r="2086" customFormat="false" ht="14.25" hidden="false" customHeight="false" outlineLevel="0" collapsed="false">
      <c r="A2086" s="0" t="s">
        <v>2128</v>
      </c>
      <c r="B2086" s="0" t="s">
        <v>38</v>
      </c>
      <c r="C2086" s="0" t="s">
        <v>48</v>
      </c>
      <c r="D2086" s="9" t="n">
        <v>43400</v>
      </c>
      <c r="E2086" s="9" t="n">
        <v>43492</v>
      </c>
      <c r="F2086" s="9" t="n">
        <v>43515</v>
      </c>
      <c r="G2086" s="9" t="n">
        <v>43522</v>
      </c>
      <c r="H2086" s="10" t="s">
        <v>36</v>
      </c>
      <c r="I2086" s="0" t="n">
        <v>15</v>
      </c>
      <c r="J2086" s="0" t="n">
        <v>34</v>
      </c>
      <c r="K2086" s="0" t="n">
        <v>43</v>
      </c>
      <c r="L2086" s="0" t="n">
        <v>28</v>
      </c>
      <c r="M2086" s="0" t="n">
        <v>5</v>
      </c>
      <c r="N2086" s="11" t="n">
        <v>0.1</v>
      </c>
      <c r="O2086" s="12" t="n">
        <v>920.98</v>
      </c>
      <c r="P2086" s="12" t="n">
        <v>1165.8</v>
      </c>
      <c r="Q2086" s="12" t="n">
        <f aca="false">M2086*P2086*(1-N2086)</f>
        <v>5246.1</v>
      </c>
      <c r="R2086" s="12" t="n">
        <f aca="false">M2086*O2086</f>
        <v>4604.9</v>
      </c>
      <c r="S2086" s="12" t="n">
        <f aca="false">Q2086-R2086</f>
        <v>641.200000000001</v>
      </c>
      <c r="T2086" s="11" t="n">
        <f aca="false">IFERROR(S2086/Q2086,0)</f>
        <v>0.122224128400145</v>
      </c>
      <c r="U2086" s="13" t="n">
        <f aca="false">F2086-E2086</f>
        <v>23</v>
      </c>
      <c r="V2086" s="13" t="n">
        <f aca="false">G2086-F2086</f>
        <v>7</v>
      </c>
      <c r="W2086" s="13" t="n">
        <f aca="false">G2086-E2086</f>
        <v>30</v>
      </c>
      <c r="X2086" s="10" t="n">
        <f aca="false">YEAR(E2086)</f>
        <v>2019</v>
      </c>
      <c r="Y2086" s="0" t="str">
        <f aca="false">TEXT(E2086,"yyyy-mm")</f>
        <v>2019-01</v>
      </c>
      <c r="Z2086" s="0" t="str">
        <f aca="false">"Q"&amp;ROUNDUP(MONTH(E2086)/3,0)&amp;"-"&amp;YEAR(E2086)</f>
        <v>Q1-2019</v>
      </c>
    </row>
    <row r="2087" customFormat="false" ht="14.25" hidden="false" customHeight="false" outlineLevel="0" collapsed="false">
      <c r="A2087" s="0" t="s">
        <v>2129</v>
      </c>
      <c r="B2087" s="0" t="s">
        <v>38</v>
      </c>
      <c r="C2087" s="0" t="s">
        <v>39</v>
      </c>
      <c r="D2087" s="9" t="n">
        <v>43400</v>
      </c>
      <c r="E2087" s="9" t="n">
        <v>43492</v>
      </c>
      <c r="F2087" s="9" t="n">
        <v>43494</v>
      </c>
      <c r="G2087" s="9" t="n">
        <v>43499</v>
      </c>
      <c r="H2087" s="10" t="s">
        <v>36</v>
      </c>
      <c r="I2087" s="0" t="n">
        <v>19</v>
      </c>
      <c r="J2087" s="0" t="n">
        <v>41</v>
      </c>
      <c r="K2087" s="0" t="n">
        <v>127</v>
      </c>
      <c r="L2087" s="0" t="n">
        <v>36</v>
      </c>
      <c r="M2087" s="0" t="n">
        <v>8</v>
      </c>
      <c r="N2087" s="11" t="n">
        <v>0.2</v>
      </c>
      <c r="O2087" s="12" t="n">
        <v>3533.18</v>
      </c>
      <c r="P2087" s="12" t="n">
        <v>5353.3</v>
      </c>
      <c r="Q2087" s="12" t="n">
        <f aca="false">M2087*P2087*(1-N2087)</f>
        <v>34261.12</v>
      </c>
      <c r="R2087" s="12" t="n">
        <f aca="false">M2087*O2087</f>
        <v>28265.44</v>
      </c>
      <c r="S2087" s="12" t="n">
        <f aca="false">Q2087-R2087</f>
        <v>5995.68</v>
      </c>
      <c r="T2087" s="11" t="n">
        <f aca="false">IFERROR(S2087/Q2087,0)</f>
        <v>0.174999532998338</v>
      </c>
      <c r="U2087" s="13" t="n">
        <f aca="false">F2087-E2087</f>
        <v>2</v>
      </c>
      <c r="V2087" s="13" t="n">
        <f aca="false">G2087-F2087</f>
        <v>5</v>
      </c>
      <c r="W2087" s="13" t="n">
        <f aca="false">G2087-E2087</f>
        <v>7</v>
      </c>
      <c r="X2087" s="10" t="n">
        <f aca="false">YEAR(E2087)</f>
        <v>2019</v>
      </c>
      <c r="Y2087" s="0" t="str">
        <f aca="false">TEXT(E2087,"yyyy-mm")</f>
        <v>2019-01</v>
      </c>
      <c r="Z2087" s="0" t="str">
        <f aca="false">"Q"&amp;ROUNDUP(MONTH(E2087)/3,0)&amp;"-"&amp;YEAR(E2087)</f>
        <v>Q1-2019</v>
      </c>
    </row>
    <row r="2088" customFormat="false" ht="14.25" hidden="false" customHeight="false" outlineLevel="0" collapsed="false">
      <c r="A2088" s="0" t="s">
        <v>2130</v>
      </c>
      <c r="B2088" s="0" t="s">
        <v>43</v>
      </c>
      <c r="C2088" s="0" t="s">
        <v>39</v>
      </c>
      <c r="D2088" s="9" t="n">
        <v>43400</v>
      </c>
      <c r="E2088" s="9" t="n">
        <v>43492</v>
      </c>
      <c r="F2088" s="9" t="n">
        <v>43510</v>
      </c>
      <c r="G2088" s="9" t="n">
        <v>43513</v>
      </c>
      <c r="H2088" s="10" t="s">
        <v>36</v>
      </c>
      <c r="I2088" s="0" t="n">
        <v>28</v>
      </c>
      <c r="J2088" s="0" t="n">
        <v>32</v>
      </c>
      <c r="K2088" s="0" t="n">
        <v>103</v>
      </c>
      <c r="L2088" s="0" t="n">
        <v>14</v>
      </c>
      <c r="M2088" s="0" t="n">
        <v>7</v>
      </c>
      <c r="N2088" s="11" t="n">
        <v>0.1</v>
      </c>
      <c r="O2088" s="12" t="n">
        <v>1989.9</v>
      </c>
      <c r="P2088" s="12" t="n">
        <v>3979.8</v>
      </c>
      <c r="Q2088" s="12" t="n">
        <f aca="false">M2088*P2088*(1-N2088)</f>
        <v>25072.74</v>
      </c>
      <c r="R2088" s="12" t="n">
        <f aca="false">M2088*O2088</f>
        <v>13929.3</v>
      </c>
      <c r="S2088" s="12" t="n">
        <f aca="false">Q2088-R2088</f>
        <v>11143.44</v>
      </c>
      <c r="T2088" s="11" t="n">
        <f aca="false">IFERROR(S2088/Q2088,0)</f>
        <v>0.444444444444444</v>
      </c>
      <c r="U2088" s="13" t="n">
        <f aca="false">F2088-E2088</f>
        <v>18</v>
      </c>
      <c r="V2088" s="13" t="n">
        <f aca="false">G2088-F2088</f>
        <v>3</v>
      </c>
      <c r="W2088" s="13" t="n">
        <f aca="false">G2088-E2088</f>
        <v>21</v>
      </c>
      <c r="X2088" s="10" t="n">
        <f aca="false">YEAR(E2088)</f>
        <v>2019</v>
      </c>
      <c r="Y2088" s="0" t="str">
        <f aca="false">TEXT(E2088,"yyyy-mm")</f>
        <v>2019-01</v>
      </c>
      <c r="Z2088" s="0" t="str">
        <f aca="false">"Q"&amp;ROUNDUP(MONTH(E2088)/3,0)&amp;"-"&amp;YEAR(E2088)</f>
        <v>Q1-2019</v>
      </c>
    </row>
    <row r="2089" customFormat="false" ht="14.25" hidden="false" customHeight="false" outlineLevel="0" collapsed="false">
      <c r="A2089" s="0" t="s">
        <v>2131</v>
      </c>
      <c r="B2089" s="0" t="s">
        <v>43</v>
      </c>
      <c r="C2089" s="0" t="s">
        <v>48</v>
      </c>
      <c r="D2089" s="9" t="n">
        <v>43400</v>
      </c>
      <c r="E2089" s="9" t="n">
        <v>43492</v>
      </c>
      <c r="F2089" s="9" t="n">
        <v>43511</v>
      </c>
      <c r="G2089" s="9" t="n">
        <v>43513</v>
      </c>
      <c r="H2089" s="10" t="s">
        <v>36</v>
      </c>
      <c r="I2089" s="0" t="n">
        <v>26</v>
      </c>
      <c r="J2089" s="0" t="n">
        <v>13</v>
      </c>
      <c r="K2089" s="0" t="n">
        <v>21</v>
      </c>
      <c r="L2089" s="0" t="n">
        <v>16</v>
      </c>
      <c r="M2089" s="0" t="n">
        <v>6</v>
      </c>
      <c r="N2089" s="11" t="n">
        <v>0.075</v>
      </c>
      <c r="O2089" s="12" t="n">
        <v>126.3</v>
      </c>
      <c r="P2089" s="12" t="n">
        <v>194.3</v>
      </c>
      <c r="Q2089" s="12" t="n">
        <f aca="false">M2089*P2089*(1-N2089)</f>
        <v>1078.365</v>
      </c>
      <c r="R2089" s="12" t="n">
        <f aca="false">M2089*O2089</f>
        <v>757.8</v>
      </c>
      <c r="S2089" s="12" t="n">
        <f aca="false">Q2089-R2089</f>
        <v>320.565</v>
      </c>
      <c r="T2089" s="11" t="n">
        <f aca="false">IFERROR(S2089/Q2089,0)</f>
        <v>0.297269477403291</v>
      </c>
      <c r="U2089" s="13" t="n">
        <f aca="false">F2089-E2089</f>
        <v>19</v>
      </c>
      <c r="V2089" s="13" t="n">
        <f aca="false">G2089-F2089</f>
        <v>2</v>
      </c>
      <c r="W2089" s="13" t="n">
        <f aca="false">G2089-E2089</f>
        <v>21</v>
      </c>
      <c r="X2089" s="10" t="n">
        <f aca="false">YEAR(E2089)</f>
        <v>2019</v>
      </c>
      <c r="Y2089" s="0" t="str">
        <f aca="false">TEXT(E2089,"yyyy-mm")</f>
        <v>2019-01</v>
      </c>
      <c r="Z2089" s="0" t="str">
        <f aca="false">"Q"&amp;ROUNDUP(MONTH(E2089)/3,0)&amp;"-"&amp;YEAR(E2089)</f>
        <v>Q1-2019</v>
      </c>
    </row>
    <row r="2090" customFormat="false" ht="14.25" hidden="false" customHeight="false" outlineLevel="0" collapsed="false">
      <c r="A2090" s="0" t="s">
        <v>2132</v>
      </c>
      <c r="B2090" s="0" t="s">
        <v>34</v>
      </c>
      <c r="C2090" s="0" t="s">
        <v>35</v>
      </c>
      <c r="D2090" s="9" t="n">
        <v>43400</v>
      </c>
      <c r="E2090" s="9" t="n">
        <v>43492</v>
      </c>
      <c r="F2090" s="9" t="n">
        <v>43519</v>
      </c>
      <c r="G2090" s="9" t="n">
        <v>43529</v>
      </c>
      <c r="H2090" s="10" t="s">
        <v>36</v>
      </c>
      <c r="I2090" s="0" t="n">
        <v>3</v>
      </c>
      <c r="J2090" s="0" t="n">
        <v>21</v>
      </c>
      <c r="K2090" s="0" t="n">
        <v>246</v>
      </c>
      <c r="L2090" s="0" t="n">
        <v>10</v>
      </c>
      <c r="M2090" s="0" t="n">
        <v>3</v>
      </c>
      <c r="N2090" s="11" t="n">
        <v>0.2</v>
      </c>
      <c r="O2090" s="12" t="n">
        <v>2812.33</v>
      </c>
      <c r="P2090" s="12" t="n">
        <v>3852.5</v>
      </c>
      <c r="Q2090" s="12" t="n">
        <f aca="false">M2090*P2090*(1-N2090)</f>
        <v>9246</v>
      </c>
      <c r="R2090" s="12" t="n">
        <f aca="false">M2090*O2090</f>
        <v>8436.99</v>
      </c>
      <c r="S2090" s="12" t="n">
        <f aca="false">Q2090-R2090</f>
        <v>809.01</v>
      </c>
      <c r="T2090" s="11" t="n">
        <f aca="false">IFERROR(S2090/Q2090,0)</f>
        <v>0.0874983776768332</v>
      </c>
      <c r="U2090" s="13" t="n">
        <f aca="false">F2090-E2090</f>
        <v>27</v>
      </c>
      <c r="V2090" s="13" t="n">
        <f aca="false">G2090-F2090</f>
        <v>10</v>
      </c>
      <c r="W2090" s="13" t="n">
        <f aca="false">G2090-E2090</f>
        <v>37</v>
      </c>
      <c r="X2090" s="10" t="n">
        <f aca="false">YEAR(E2090)</f>
        <v>2019</v>
      </c>
      <c r="Y2090" s="0" t="str">
        <f aca="false">TEXT(E2090,"yyyy-mm")</f>
        <v>2019-01</v>
      </c>
      <c r="Z2090" s="0" t="str">
        <f aca="false">"Q"&amp;ROUNDUP(MONTH(E2090)/3,0)&amp;"-"&amp;YEAR(E2090)</f>
        <v>Q1-2019</v>
      </c>
    </row>
    <row r="2091" customFormat="false" ht="14.25" hidden="false" customHeight="false" outlineLevel="0" collapsed="false">
      <c r="A2091" s="0" t="s">
        <v>2133</v>
      </c>
      <c r="B2091" s="0" t="s">
        <v>38</v>
      </c>
      <c r="C2091" s="0" t="s">
        <v>58</v>
      </c>
      <c r="D2091" s="9" t="n">
        <v>43400</v>
      </c>
      <c r="E2091" s="9" t="n">
        <v>43492</v>
      </c>
      <c r="F2091" s="9" t="n">
        <v>43514</v>
      </c>
      <c r="G2091" s="9" t="n">
        <v>43523</v>
      </c>
      <c r="H2091" s="10" t="s">
        <v>36</v>
      </c>
      <c r="I2091" s="0" t="n">
        <v>12</v>
      </c>
      <c r="J2091" s="0" t="n">
        <v>19</v>
      </c>
      <c r="K2091" s="0" t="n">
        <v>344</v>
      </c>
      <c r="L2091" s="0" t="n">
        <v>30</v>
      </c>
      <c r="M2091" s="0" t="n">
        <v>1</v>
      </c>
      <c r="N2091" s="11" t="n">
        <v>0.075</v>
      </c>
      <c r="O2091" s="12" t="n">
        <v>2555.11</v>
      </c>
      <c r="P2091" s="12" t="n">
        <v>6083.6</v>
      </c>
      <c r="Q2091" s="12" t="n">
        <f aca="false">M2091*P2091*(1-N2091)</f>
        <v>5627.33</v>
      </c>
      <c r="R2091" s="12" t="n">
        <f aca="false">M2091*O2091</f>
        <v>2555.11</v>
      </c>
      <c r="S2091" s="12" t="n">
        <f aca="false">Q2091-R2091</f>
        <v>3072.22</v>
      </c>
      <c r="T2091" s="11" t="n">
        <f aca="false">IFERROR(S2091/Q2091,0)</f>
        <v>0.545946301354284</v>
      </c>
      <c r="U2091" s="13" t="n">
        <f aca="false">F2091-E2091</f>
        <v>22</v>
      </c>
      <c r="V2091" s="13" t="n">
        <f aca="false">G2091-F2091</f>
        <v>9</v>
      </c>
      <c r="W2091" s="13" t="n">
        <f aca="false">G2091-E2091</f>
        <v>31</v>
      </c>
      <c r="X2091" s="10" t="n">
        <f aca="false">YEAR(E2091)</f>
        <v>2019</v>
      </c>
      <c r="Y2091" s="0" t="str">
        <f aca="false">TEXT(E2091,"yyyy-mm")</f>
        <v>2019-01</v>
      </c>
      <c r="Z2091" s="0" t="str">
        <f aca="false">"Q"&amp;ROUNDUP(MONTH(E2091)/3,0)&amp;"-"&amp;YEAR(E2091)</f>
        <v>Q1-2019</v>
      </c>
    </row>
    <row r="2092" customFormat="false" ht="14.25" hidden="false" customHeight="false" outlineLevel="0" collapsed="false">
      <c r="A2092" s="0" t="s">
        <v>2134</v>
      </c>
      <c r="B2092" s="0" t="s">
        <v>41</v>
      </c>
      <c r="C2092" s="0" t="s">
        <v>58</v>
      </c>
      <c r="D2092" s="9" t="n">
        <v>43400</v>
      </c>
      <c r="E2092" s="9" t="n">
        <v>43492</v>
      </c>
      <c r="F2092" s="9" t="n">
        <v>43509</v>
      </c>
      <c r="G2092" s="9" t="n">
        <v>43510</v>
      </c>
      <c r="H2092" s="10" t="s">
        <v>36</v>
      </c>
      <c r="I2092" s="0" t="n">
        <v>21</v>
      </c>
      <c r="J2092" s="0" t="n">
        <v>37</v>
      </c>
      <c r="K2092" s="0" t="n">
        <v>365</v>
      </c>
      <c r="L2092" s="0" t="n">
        <v>28</v>
      </c>
      <c r="M2092" s="0" t="n">
        <v>2</v>
      </c>
      <c r="N2092" s="11" t="n">
        <v>0.05</v>
      </c>
      <c r="O2092" s="12" t="n">
        <v>2538.23</v>
      </c>
      <c r="P2092" s="12" t="n">
        <v>6190.8</v>
      </c>
      <c r="Q2092" s="12" t="n">
        <f aca="false">M2092*P2092*(1-N2092)</f>
        <v>11762.52</v>
      </c>
      <c r="R2092" s="12" t="n">
        <f aca="false">M2092*O2092</f>
        <v>5076.46</v>
      </c>
      <c r="S2092" s="12" t="n">
        <f aca="false">Q2092-R2092</f>
        <v>6686.06</v>
      </c>
      <c r="T2092" s="11" t="n">
        <f aca="false">IFERROR(S2092/Q2092,0)</f>
        <v>0.568420712568395</v>
      </c>
      <c r="U2092" s="13" t="n">
        <f aca="false">F2092-E2092</f>
        <v>17</v>
      </c>
      <c r="V2092" s="13" t="n">
        <f aca="false">G2092-F2092</f>
        <v>1</v>
      </c>
      <c r="W2092" s="13" t="n">
        <f aca="false">G2092-E2092</f>
        <v>18</v>
      </c>
      <c r="X2092" s="10" t="n">
        <f aca="false">YEAR(E2092)</f>
        <v>2019</v>
      </c>
      <c r="Y2092" s="0" t="str">
        <f aca="false">TEXT(E2092,"yyyy-mm")</f>
        <v>2019-01</v>
      </c>
      <c r="Z2092" s="0" t="str">
        <f aca="false">"Q"&amp;ROUNDUP(MONTH(E2092)/3,0)&amp;"-"&amp;YEAR(E2092)</f>
        <v>Q1-2019</v>
      </c>
    </row>
    <row r="2093" customFormat="false" ht="14.25" hidden="false" customHeight="false" outlineLevel="0" collapsed="false">
      <c r="A2093" s="0" t="s">
        <v>2135</v>
      </c>
      <c r="B2093" s="0" t="s">
        <v>43</v>
      </c>
      <c r="C2093" s="0" t="s">
        <v>35</v>
      </c>
      <c r="D2093" s="9" t="n">
        <v>43400</v>
      </c>
      <c r="E2093" s="9" t="n">
        <v>43493</v>
      </c>
      <c r="F2093" s="9" t="n">
        <v>43518</v>
      </c>
      <c r="G2093" s="9" t="n">
        <v>43528</v>
      </c>
      <c r="H2093" s="10" t="s">
        <v>36</v>
      </c>
      <c r="I2093" s="0" t="n">
        <v>26</v>
      </c>
      <c r="J2093" s="0" t="n">
        <v>44</v>
      </c>
      <c r="K2093" s="0" t="n">
        <v>253</v>
      </c>
      <c r="L2093" s="0" t="n">
        <v>35</v>
      </c>
      <c r="M2093" s="0" t="n">
        <v>8</v>
      </c>
      <c r="N2093" s="11" t="n">
        <v>0.05</v>
      </c>
      <c r="O2093" s="12" t="n">
        <v>2966.43</v>
      </c>
      <c r="P2093" s="12" t="n">
        <v>3852.5</v>
      </c>
      <c r="Q2093" s="12" t="n">
        <f aca="false">M2093*P2093*(1-N2093)</f>
        <v>29279</v>
      </c>
      <c r="R2093" s="12" t="n">
        <f aca="false">M2093*O2093</f>
        <v>23731.44</v>
      </c>
      <c r="S2093" s="12" t="n">
        <f aca="false">Q2093-R2093</f>
        <v>5547.56</v>
      </c>
      <c r="T2093" s="11" t="n">
        <f aca="false">IFERROR(S2093/Q2093,0)</f>
        <v>0.189472318043649</v>
      </c>
      <c r="U2093" s="13" t="n">
        <f aca="false">F2093-E2093</f>
        <v>25</v>
      </c>
      <c r="V2093" s="13" t="n">
        <f aca="false">G2093-F2093</f>
        <v>10</v>
      </c>
      <c r="W2093" s="13" t="n">
        <f aca="false">G2093-E2093</f>
        <v>35</v>
      </c>
      <c r="X2093" s="10" t="n">
        <f aca="false">YEAR(E2093)</f>
        <v>2019</v>
      </c>
      <c r="Y2093" s="0" t="str">
        <f aca="false">TEXT(E2093,"yyyy-mm")</f>
        <v>2019-01</v>
      </c>
      <c r="Z2093" s="0" t="str">
        <f aca="false">"Q"&amp;ROUNDUP(MONTH(E2093)/3,0)&amp;"-"&amp;YEAR(E2093)</f>
        <v>Q1-2019</v>
      </c>
    </row>
    <row r="2094" customFormat="false" ht="14.25" hidden="false" customHeight="false" outlineLevel="0" collapsed="false">
      <c r="A2094" s="0" t="s">
        <v>2136</v>
      </c>
      <c r="B2094" s="0" t="s">
        <v>38</v>
      </c>
      <c r="C2094" s="0" t="s">
        <v>35</v>
      </c>
      <c r="D2094" s="9" t="n">
        <v>43400</v>
      </c>
      <c r="E2094" s="9" t="n">
        <v>43493</v>
      </c>
      <c r="F2094" s="9" t="n">
        <v>43520</v>
      </c>
      <c r="G2094" s="9" t="n">
        <v>43528</v>
      </c>
      <c r="H2094" s="10" t="s">
        <v>36</v>
      </c>
      <c r="I2094" s="0" t="n">
        <v>13</v>
      </c>
      <c r="J2094" s="0" t="n">
        <v>50</v>
      </c>
      <c r="K2094" s="0" t="n">
        <v>253</v>
      </c>
      <c r="L2094" s="0" t="n">
        <v>11</v>
      </c>
      <c r="M2094" s="0" t="n">
        <v>7</v>
      </c>
      <c r="N2094" s="11" t="n">
        <v>0.075</v>
      </c>
      <c r="O2094" s="12" t="n">
        <v>850.3</v>
      </c>
      <c r="P2094" s="12" t="n">
        <v>1735.3</v>
      </c>
      <c r="Q2094" s="12" t="n">
        <f aca="false">M2094*P2094*(1-N2094)</f>
        <v>11236.0675</v>
      </c>
      <c r="R2094" s="12" t="n">
        <f aca="false">M2094*O2094</f>
        <v>5952.1</v>
      </c>
      <c r="S2094" s="12" t="n">
        <f aca="false">Q2094-R2094</f>
        <v>5283.9675</v>
      </c>
      <c r="T2094" s="11" t="n">
        <f aca="false">IFERROR(S2094/Q2094,0)</f>
        <v>0.470268401288974</v>
      </c>
      <c r="U2094" s="13" t="n">
        <f aca="false">F2094-E2094</f>
        <v>27</v>
      </c>
      <c r="V2094" s="13" t="n">
        <f aca="false">G2094-F2094</f>
        <v>8</v>
      </c>
      <c r="W2094" s="13" t="n">
        <f aca="false">G2094-E2094</f>
        <v>35</v>
      </c>
      <c r="X2094" s="10" t="n">
        <f aca="false">YEAR(E2094)</f>
        <v>2019</v>
      </c>
      <c r="Y2094" s="0" t="str">
        <f aca="false">TEXT(E2094,"yyyy-mm")</f>
        <v>2019-01</v>
      </c>
      <c r="Z2094" s="0" t="str">
        <f aca="false">"Q"&amp;ROUNDUP(MONTH(E2094)/3,0)&amp;"-"&amp;YEAR(E2094)</f>
        <v>Q1-2019</v>
      </c>
    </row>
    <row r="2095" customFormat="false" ht="14.25" hidden="false" customHeight="false" outlineLevel="0" collapsed="false">
      <c r="A2095" s="0" t="s">
        <v>2137</v>
      </c>
      <c r="B2095" s="0" t="s">
        <v>34</v>
      </c>
      <c r="C2095" s="0" t="s">
        <v>39</v>
      </c>
      <c r="D2095" s="9" t="n">
        <v>43400</v>
      </c>
      <c r="E2095" s="9" t="n">
        <v>43493</v>
      </c>
      <c r="F2095" s="9" t="n">
        <v>43513</v>
      </c>
      <c r="G2095" s="9" t="n">
        <v>43523</v>
      </c>
      <c r="H2095" s="10" t="s">
        <v>36</v>
      </c>
      <c r="I2095" s="0" t="n">
        <v>4</v>
      </c>
      <c r="J2095" s="0" t="n">
        <v>27</v>
      </c>
      <c r="K2095" s="0" t="n">
        <v>143</v>
      </c>
      <c r="L2095" s="0" t="n">
        <v>8</v>
      </c>
      <c r="M2095" s="0" t="n">
        <v>3</v>
      </c>
      <c r="N2095" s="11" t="n">
        <v>0.3</v>
      </c>
      <c r="O2095" s="12" t="n">
        <v>1098.8</v>
      </c>
      <c r="P2095" s="12" t="n">
        <v>2680</v>
      </c>
      <c r="Q2095" s="12" t="n">
        <f aca="false">M2095*P2095*(1-N2095)</f>
        <v>5628</v>
      </c>
      <c r="R2095" s="12" t="n">
        <f aca="false">M2095*O2095</f>
        <v>3296.4</v>
      </c>
      <c r="S2095" s="12" t="n">
        <f aca="false">Q2095-R2095</f>
        <v>2331.6</v>
      </c>
      <c r="T2095" s="11" t="n">
        <f aca="false">IFERROR(S2095/Q2095,0)</f>
        <v>0.414285714285714</v>
      </c>
      <c r="U2095" s="13" t="n">
        <f aca="false">F2095-E2095</f>
        <v>20</v>
      </c>
      <c r="V2095" s="13" t="n">
        <f aca="false">G2095-F2095</f>
        <v>10</v>
      </c>
      <c r="W2095" s="13" t="n">
        <f aca="false">G2095-E2095</f>
        <v>30</v>
      </c>
      <c r="X2095" s="10" t="n">
        <f aca="false">YEAR(E2095)</f>
        <v>2019</v>
      </c>
      <c r="Y2095" s="0" t="str">
        <f aca="false">TEXT(E2095,"yyyy-mm")</f>
        <v>2019-01</v>
      </c>
      <c r="Z2095" s="0" t="str">
        <f aca="false">"Q"&amp;ROUNDUP(MONTH(E2095)/3,0)&amp;"-"&amp;YEAR(E2095)</f>
        <v>Q1-2019</v>
      </c>
    </row>
    <row r="2096" customFormat="false" ht="14.25" hidden="false" customHeight="false" outlineLevel="0" collapsed="false">
      <c r="A2096" s="0" t="s">
        <v>2138</v>
      </c>
      <c r="B2096" s="0" t="s">
        <v>34</v>
      </c>
      <c r="C2096" s="0" t="s">
        <v>39</v>
      </c>
      <c r="D2096" s="9" t="n">
        <v>43400</v>
      </c>
      <c r="E2096" s="9" t="n">
        <v>43493</v>
      </c>
      <c r="F2096" s="9" t="n">
        <v>43518</v>
      </c>
      <c r="G2096" s="9" t="n">
        <v>43522</v>
      </c>
      <c r="H2096" s="10" t="s">
        <v>36</v>
      </c>
      <c r="I2096" s="0" t="n">
        <v>7</v>
      </c>
      <c r="J2096" s="0" t="n">
        <v>48</v>
      </c>
      <c r="K2096" s="0" t="n">
        <v>133</v>
      </c>
      <c r="L2096" s="0" t="n">
        <v>27</v>
      </c>
      <c r="M2096" s="0" t="n">
        <v>3</v>
      </c>
      <c r="N2096" s="11" t="n">
        <v>0.075</v>
      </c>
      <c r="O2096" s="12" t="n">
        <v>686.75</v>
      </c>
      <c r="P2096" s="12" t="n">
        <v>1675</v>
      </c>
      <c r="Q2096" s="12" t="n">
        <f aca="false">M2096*P2096*(1-N2096)</f>
        <v>4648.125</v>
      </c>
      <c r="R2096" s="12" t="n">
        <f aca="false">M2096*O2096</f>
        <v>2060.25</v>
      </c>
      <c r="S2096" s="12" t="n">
        <f aca="false">Q2096-R2096</f>
        <v>2587.875</v>
      </c>
      <c r="T2096" s="11" t="n">
        <f aca="false">IFERROR(S2096/Q2096,0)</f>
        <v>0.556756756756757</v>
      </c>
      <c r="U2096" s="13" t="n">
        <f aca="false">F2096-E2096</f>
        <v>25</v>
      </c>
      <c r="V2096" s="13" t="n">
        <f aca="false">G2096-F2096</f>
        <v>4</v>
      </c>
      <c r="W2096" s="13" t="n">
        <f aca="false">G2096-E2096</f>
        <v>29</v>
      </c>
      <c r="X2096" s="10" t="n">
        <f aca="false">YEAR(E2096)</f>
        <v>2019</v>
      </c>
      <c r="Y2096" s="0" t="str">
        <f aca="false">TEXT(E2096,"yyyy-mm")</f>
        <v>2019-01</v>
      </c>
      <c r="Z2096" s="0" t="str">
        <f aca="false">"Q"&amp;ROUNDUP(MONTH(E2096)/3,0)&amp;"-"&amp;YEAR(E2096)</f>
        <v>Q1-2019</v>
      </c>
    </row>
    <row r="2097" customFormat="false" ht="14.25" hidden="false" customHeight="false" outlineLevel="0" collapsed="false">
      <c r="A2097" s="0" t="s">
        <v>2139</v>
      </c>
      <c r="B2097" s="0" t="s">
        <v>41</v>
      </c>
      <c r="C2097" s="0" t="s">
        <v>35</v>
      </c>
      <c r="D2097" s="9" t="n">
        <v>43400</v>
      </c>
      <c r="E2097" s="9" t="n">
        <v>43493</v>
      </c>
      <c r="F2097" s="9" t="n">
        <v>43521</v>
      </c>
      <c r="G2097" s="9" t="n">
        <v>43528</v>
      </c>
      <c r="H2097" s="10" t="s">
        <v>36</v>
      </c>
      <c r="I2097" s="0" t="n">
        <v>24</v>
      </c>
      <c r="J2097" s="0" t="n">
        <v>23</v>
      </c>
      <c r="K2097" s="0" t="n">
        <v>240</v>
      </c>
      <c r="L2097" s="0" t="n">
        <v>16</v>
      </c>
      <c r="M2097" s="0" t="n">
        <v>3</v>
      </c>
      <c r="N2097" s="11" t="n">
        <v>0.075</v>
      </c>
      <c r="O2097" s="12" t="n">
        <v>908.12</v>
      </c>
      <c r="P2097" s="12" t="n">
        <v>1681.7</v>
      </c>
      <c r="Q2097" s="12" t="n">
        <f aca="false">M2097*P2097*(1-N2097)</f>
        <v>4666.7175</v>
      </c>
      <c r="R2097" s="12" t="n">
        <f aca="false">M2097*O2097</f>
        <v>2724.36</v>
      </c>
      <c r="S2097" s="12" t="n">
        <f aca="false">Q2097-R2097</f>
        <v>1942.3575</v>
      </c>
      <c r="T2097" s="11" t="n">
        <f aca="false">IFERROR(S2097/Q2097,0)</f>
        <v>0.416214930515936</v>
      </c>
      <c r="U2097" s="13" t="n">
        <f aca="false">F2097-E2097</f>
        <v>28</v>
      </c>
      <c r="V2097" s="13" t="n">
        <f aca="false">G2097-F2097</f>
        <v>7</v>
      </c>
      <c r="W2097" s="13" t="n">
        <f aca="false">G2097-E2097</f>
        <v>35</v>
      </c>
      <c r="X2097" s="10" t="n">
        <f aca="false">YEAR(E2097)</f>
        <v>2019</v>
      </c>
      <c r="Y2097" s="0" t="str">
        <f aca="false">TEXT(E2097,"yyyy-mm")</f>
        <v>2019-01</v>
      </c>
      <c r="Z2097" s="0" t="str">
        <f aca="false">"Q"&amp;ROUNDUP(MONTH(E2097)/3,0)&amp;"-"&amp;YEAR(E2097)</f>
        <v>Q1-2019</v>
      </c>
    </row>
    <row r="2098" customFormat="false" ht="14.25" hidden="false" customHeight="false" outlineLevel="0" collapsed="false">
      <c r="A2098" s="0" t="s">
        <v>2140</v>
      </c>
      <c r="B2098" s="0" t="s">
        <v>41</v>
      </c>
      <c r="C2098" s="0" t="s">
        <v>46</v>
      </c>
      <c r="D2098" s="9" t="n">
        <v>43400</v>
      </c>
      <c r="E2098" s="9" t="n">
        <v>43493</v>
      </c>
      <c r="F2098" s="9" t="n">
        <v>43521</v>
      </c>
      <c r="G2098" s="9" t="n">
        <v>43524</v>
      </c>
      <c r="H2098" s="10" t="s">
        <v>36</v>
      </c>
      <c r="I2098" s="0" t="n">
        <v>25</v>
      </c>
      <c r="J2098" s="0" t="n">
        <v>38</v>
      </c>
      <c r="K2098" s="0" t="n">
        <v>313</v>
      </c>
      <c r="L2098" s="0" t="n">
        <v>3</v>
      </c>
      <c r="M2098" s="0" t="n">
        <v>8</v>
      </c>
      <c r="N2098" s="11" t="n">
        <v>0.1</v>
      </c>
      <c r="O2098" s="12" t="n">
        <v>2374.55</v>
      </c>
      <c r="P2098" s="12" t="n">
        <v>3892.7</v>
      </c>
      <c r="Q2098" s="12" t="n">
        <f aca="false">M2098*P2098*(1-N2098)</f>
        <v>28027.44</v>
      </c>
      <c r="R2098" s="12" t="n">
        <f aca="false">M2098*O2098</f>
        <v>18996.4</v>
      </c>
      <c r="S2098" s="12" t="n">
        <f aca="false">Q2098-R2098</f>
        <v>9031.04</v>
      </c>
      <c r="T2098" s="11" t="n">
        <f aca="false">IFERROR(S2098/Q2098,0)</f>
        <v>0.322221365918543</v>
      </c>
      <c r="U2098" s="13" t="n">
        <f aca="false">F2098-E2098</f>
        <v>28</v>
      </c>
      <c r="V2098" s="13" t="n">
        <f aca="false">G2098-F2098</f>
        <v>3</v>
      </c>
      <c r="W2098" s="13" t="n">
        <f aca="false">G2098-E2098</f>
        <v>31</v>
      </c>
      <c r="X2098" s="10" t="n">
        <f aca="false">YEAR(E2098)</f>
        <v>2019</v>
      </c>
      <c r="Y2098" s="0" t="str">
        <f aca="false">TEXT(E2098,"yyyy-mm")</f>
        <v>2019-01</v>
      </c>
      <c r="Z2098" s="0" t="str">
        <f aca="false">"Q"&amp;ROUNDUP(MONTH(E2098)/3,0)&amp;"-"&amp;YEAR(E2098)</f>
        <v>Q1-2019</v>
      </c>
    </row>
    <row r="2099" customFormat="false" ht="14.25" hidden="false" customHeight="false" outlineLevel="0" collapsed="false">
      <c r="A2099" s="0" t="s">
        <v>2141</v>
      </c>
      <c r="B2099" s="0" t="s">
        <v>41</v>
      </c>
      <c r="C2099" s="0" t="s">
        <v>58</v>
      </c>
      <c r="D2099" s="9" t="n">
        <v>43400</v>
      </c>
      <c r="E2099" s="9" t="n">
        <v>43493</v>
      </c>
      <c r="F2099" s="9" t="n">
        <v>43510</v>
      </c>
      <c r="G2099" s="9" t="n">
        <v>43516</v>
      </c>
      <c r="H2099" s="10" t="s">
        <v>36</v>
      </c>
      <c r="I2099" s="0" t="n">
        <v>23</v>
      </c>
      <c r="J2099" s="0" t="n">
        <v>48</v>
      </c>
      <c r="K2099" s="0" t="n">
        <v>356</v>
      </c>
      <c r="L2099" s="0" t="n">
        <v>5</v>
      </c>
      <c r="M2099" s="0" t="n">
        <v>3</v>
      </c>
      <c r="N2099" s="11" t="n">
        <v>0.1</v>
      </c>
      <c r="O2099" s="12" t="n">
        <v>1870.51</v>
      </c>
      <c r="P2099" s="12" t="n">
        <v>3979.8</v>
      </c>
      <c r="Q2099" s="12" t="n">
        <f aca="false">M2099*P2099*(1-N2099)</f>
        <v>10745.46</v>
      </c>
      <c r="R2099" s="12" t="n">
        <f aca="false">M2099*O2099</f>
        <v>5611.53</v>
      </c>
      <c r="S2099" s="12" t="n">
        <f aca="false">Q2099-R2099</f>
        <v>5133.93</v>
      </c>
      <c r="T2099" s="11" t="n">
        <f aca="false">IFERROR(S2099/Q2099,0)</f>
        <v>0.477776661027076</v>
      </c>
      <c r="U2099" s="13" t="n">
        <f aca="false">F2099-E2099</f>
        <v>17</v>
      </c>
      <c r="V2099" s="13" t="n">
        <f aca="false">G2099-F2099</f>
        <v>6</v>
      </c>
      <c r="W2099" s="13" t="n">
        <f aca="false">G2099-E2099</f>
        <v>23</v>
      </c>
      <c r="X2099" s="10" t="n">
        <f aca="false">YEAR(E2099)</f>
        <v>2019</v>
      </c>
      <c r="Y2099" s="0" t="str">
        <f aca="false">TEXT(E2099,"yyyy-mm")</f>
        <v>2019-01</v>
      </c>
      <c r="Z2099" s="0" t="str">
        <f aca="false">"Q"&amp;ROUNDUP(MONTH(E2099)/3,0)&amp;"-"&amp;YEAR(E2099)</f>
        <v>Q1-2019</v>
      </c>
    </row>
    <row r="2100" customFormat="false" ht="14.25" hidden="false" customHeight="false" outlineLevel="0" collapsed="false">
      <c r="A2100" s="0" t="s">
        <v>2142</v>
      </c>
      <c r="B2100" s="0" t="s">
        <v>41</v>
      </c>
      <c r="C2100" s="0" t="s">
        <v>35</v>
      </c>
      <c r="D2100" s="9" t="n">
        <v>43400</v>
      </c>
      <c r="E2100" s="9" t="n">
        <v>43493</v>
      </c>
      <c r="F2100" s="9" t="n">
        <v>43506</v>
      </c>
      <c r="G2100" s="9" t="n">
        <v>43508</v>
      </c>
      <c r="H2100" s="10" t="s">
        <v>36</v>
      </c>
      <c r="I2100" s="0" t="n">
        <v>24</v>
      </c>
      <c r="J2100" s="0" t="n">
        <v>41</v>
      </c>
      <c r="K2100" s="0" t="n">
        <v>239</v>
      </c>
      <c r="L2100" s="0" t="n">
        <v>36</v>
      </c>
      <c r="M2100" s="0" t="n">
        <v>1</v>
      </c>
      <c r="N2100" s="11" t="n">
        <v>0.075</v>
      </c>
      <c r="O2100" s="12" t="n">
        <v>507.06</v>
      </c>
      <c r="P2100" s="12" t="n">
        <v>1152.4</v>
      </c>
      <c r="Q2100" s="12" t="n">
        <f aca="false">M2100*P2100*(1-N2100)</f>
        <v>1065.97</v>
      </c>
      <c r="R2100" s="12" t="n">
        <f aca="false">M2100*O2100</f>
        <v>507.06</v>
      </c>
      <c r="S2100" s="12" t="n">
        <f aca="false">Q2100-R2100</f>
        <v>558.91</v>
      </c>
      <c r="T2100" s="11" t="n">
        <f aca="false">IFERROR(S2100/Q2100,0)</f>
        <v>0.524320571873505</v>
      </c>
      <c r="U2100" s="13" t="n">
        <f aca="false">F2100-E2100</f>
        <v>13</v>
      </c>
      <c r="V2100" s="13" t="n">
        <f aca="false">G2100-F2100</f>
        <v>2</v>
      </c>
      <c r="W2100" s="13" t="n">
        <f aca="false">G2100-E2100</f>
        <v>15</v>
      </c>
      <c r="X2100" s="10" t="n">
        <f aca="false">YEAR(E2100)</f>
        <v>2019</v>
      </c>
      <c r="Y2100" s="0" t="str">
        <f aca="false">TEXT(E2100,"yyyy-mm")</f>
        <v>2019-01</v>
      </c>
      <c r="Z2100" s="0" t="str">
        <f aca="false">"Q"&amp;ROUNDUP(MONTH(E2100)/3,0)&amp;"-"&amp;YEAR(E2100)</f>
        <v>Q1-2019</v>
      </c>
    </row>
    <row r="2101" customFormat="false" ht="14.25" hidden="false" customHeight="false" outlineLevel="0" collapsed="false">
      <c r="A2101" s="0" t="s">
        <v>2143</v>
      </c>
      <c r="B2101" s="0" t="s">
        <v>38</v>
      </c>
      <c r="C2101" s="0" t="s">
        <v>58</v>
      </c>
      <c r="D2101" s="9" t="n">
        <v>43400</v>
      </c>
      <c r="E2101" s="9" t="n">
        <v>43493</v>
      </c>
      <c r="F2101" s="9" t="n">
        <v>43496</v>
      </c>
      <c r="G2101" s="9" t="n">
        <v>43497</v>
      </c>
      <c r="H2101" s="10" t="s">
        <v>36</v>
      </c>
      <c r="I2101" s="0" t="n">
        <v>15</v>
      </c>
      <c r="J2101" s="0" t="n">
        <v>38</v>
      </c>
      <c r="K2101" s="0" t="n">
        <v>348</v>
      </c>
      <c r="L2101" s="0" t="n">
        <v>6</v>
      </c>
      <c r="M2101" s="0" t="n">
        <v>1</v>
      </c>
      <c r="N2101" s="11" t="n">
        <v>0.1</v>
      </c>
      <c r="O2101" s="12" t="n">
        <v>1565.79</v>
      </c>
      <c r="P2101" s="12" t="n">
        <v>3819</v>
      </c>
      <c r="Q2101" s="12" t="n">
        <f aca="false">M2101*P2101*(1-N2101)</f>
        <v>3437.1</v>
      </c>
      <c r="R2101" s="12" t="n">
        <f aca="false">M2101*O2101</f>
        <v>1565.79</v>
      </c>
      <c r="S2101" s="12" t="n">
        <f aca="false">Q2101-R2101</f>
        <v>1871.31</v>
      </c>
      <c r="T2101" s="11" t="n">
        <f aca="false">IFERROR(S2101/Q2101,0)</f>
        <v>0.544444444444444</v>
      </c>
      <c r="U2101" s="13" t="n">
        <f aca="false">F2101-E2101</f>
        <v>3</v>
      </c>
      <c r="V2101" s="13" t="n">
        <f aca="false">G2101-F2101</f>
        <v>1</v>
      </c>
      <c r="W2101" s="13" t="n">
        <f aca="false">G2101-E2101</f>
        <v>4</v>
      </c>
      <c r="X2101" s="10" t="n">
        <f aca="false">YEAR(E2101)</f>
        <v>2019</v>
      </c>
      <c r="Y2101" s="0" t="str">
        <f aca="false">TEXT(E2101,"yyyy-mm")</f>
        <v>2019-01</v>
      </c>
      <c r="Z2101" s="0" t="str">
        <f aca="false">"Q"&amp;ROUNDUP(MONTH(E2101)/3,0)&amp;"-"&amp;YEAR(E2101)</f>
        <v>Q1-2019</v>
      </c>
    </row>
    <row r="2102" customFormat="false" ht="14.25" hidden="false" customHeight="false" outlineLevel="0" collapsed="false">
      <c r="A2102" s="0" t="s">
        <v>2144</v>
      </c>
      <c r="B2102" s="0" t="s">
        <v>34</v>
      </c>
      <c r="C2102" s="0" t="s">
        <v>46</v>
      </c>
      <c r="D2102" s="9" t="n">
        <v>43400</v>
      </c>
      <c r="E2102" s="9" t="n">
        <v>43493</v>
      </c>
      <c r="F2102" s="9" t="n">
        <v>43515</v>
      </c>
      <c r="G2102" s="9" t="n">
        <v>43523</v>
      </c>
      <c r="H2102" s="10" t="s">
        <v>36</v>
      </c>
      <c r="I2102" s="0" t="n">
        <v>10</v>
      </c>
      <c r="J2102" s="0" t="n">
        <v>24</v>
      </c>
      <c r="K2102" s="0" t="n">
        <v>268</v>
      </c>
      <c r="L2102" s="0" t="n">
        <v>47</v>
      </c>
      <c r="M2102" s="0" t="n">
        <v>5</v>
      </c>
      <c r="N2102" s="11" t="n">
        <v>0.075</v>
      </c>
      <c r="O2102" s="12" t="n">
        <v>1955.86</v>
      </c>
      <c r="P2102" s="12" t="n">
        <v>2385.2</v>
      </c>
      <c r="Q2102" s="12" t="n">
        <f aca="false">M2102*P2102*(1-N2102)</f>
        <v>11031.55</v>
      </c>
      <c r="R2102" s="12" t="n">
        <f aca="false">M2102*O2102</f>
        <v>9779.3</v>
      </c>
      <c r="S2102" s="12" t="n">
        <f aca="false">Q2102-R2102</f>
        <v>1252.25</v>
      </c>
      <c r="T2102" s="11" t="n">
        <f aca="false">IFERROR(S2102/Q2102,0)</f>
        <v>0.11351532649537</v>
      </c>
      <c r="U2102" s="13" t="n">
        <f aca="false">F2102-E2102</f>
        <v>22</v>
      </c>
      <c r="V2102" s="13" t="n">
        <f aca="false">G2102-F2102</f>
        <v>8</v>
      </c>
      <c r="W2102" s="13" t="n">
        <f aca="false">G2102-E2102</f>
        <v>30</v>
      </c>
      <c r="X2102" s="10" t="n">
        <f aca="false">YEAR(E2102)</f>
        <v>2019</v>
      </c>
      <c r="Y2102" s="0" t="str">
        <f aca="false">TEXT(E2102,"yyyy-mm")</f>
        <v>2019-01</v>
      </c>
      <c r="Z2102" s="0" t="str">
        <f aca="false">"Q"&amp;ROUNDUP(MONTH(E2102)/3,0)&amp;"-"&amp;YEAR(E2102)</f>
        <v>Q1-2019</v>
      </c>
    </row>
    <row r="2103" customFormat="false" ht="14.25" hidden="false" customHeight="false" outlineLevel="0" collapsed="false">
      <c r="A2103" s="0" t="s">
        <v>2145</v>
      </c>
      <c r="B2103" s="0" t="s">
        <v>41</v>
      </c>
      <c r="C2103" s="0" t="s">
        <v>39</v>
      </c>
      <c r="D2103" s="9" t="n">
        <v>43400</v>
      </c>
      <c r="E2103" s="9" t="n">
        <v>43493</v>
      </c>
      <c r="F2103" s="9" t="n">
        <v>43502</v>
      </c>
      <c r="G2103" s="9" t="n">
        <v>43509</v>
      </c>
      <c r="H2103" s="10" t="s">
        <v>36</v>
      </c>
      <c r="I2103" s="0" t="n">
        <v>24</v>
      </c>
      <c r="J2103" s="0" t="n">
        <v>8</v>
      </c>
      <c r="K2103" s="0" t="n">
        <v>106</v>
      </c>
      <c r="L2103" s="0" t="n">
        <v>29</v>
      </c>
      <c r="M2103" s="0" t="n">
        <v>3</v>
      </c>
      <c r="N2103" s="11" t="n">
        <v>0.075</v>
      </c>
      <c r="O2103" s="12" t="n">
        <v>2056.03</v>
      </c>
      <c r="P2103" s="12" t="n">
        <v>3879.3</v>
      </c>
      <c r="Q2103" s="12" t="n">
        <f aca="false">M2103*P2103*(1-N2103)</f>
        <v>10765.0575</v>
      </c>
      <c r="R2103" s="12" t="n">
        <f aca="false">M2103*O2103</f>
        <v>6168.09</v>
      </c>
      <c r="S2103" s="12" t="n">
        <f aca="false">Q2103-R2103</f>
        <v>4596.9675</v>
      </c>
      <c r="T2103" s="11" t="n">
        <f aca="false">IFERROR(S2103/Q2103,0)</f>
        <v>0.427026748347605</v>
      </c>
      <c r="U2103" s="13" t="n">
        <f aca="false">F2103-E2103</f>
        <v>9</v>
      </c>
      <c r="V2103" s="13" t="n">
        <f aca="false">G2103-F2103</f>
        <v>7</v>
      </c>
      <c r="W2103" s="13" t="n">
        <f aca="false">G2103-E2103</f>
        <v>16</v>
      </c>
      <c r="X2103" s="10" t="n">
        <f aca="false">YEAR(E2103)</f>
        <v>2019</v>
      </c>
      <c r="Y2103" s="0" t="str">
        <f aca="false">TEXT(E2103,"yyyy-mm")</f>
        <v>2019-01</v>
      </c>
      <c r="Z2103" s="0" t="str">
        <f aca="false">"Q"&amp;ROUNDUP(MONTH(E2103)/3,0)&amp;"-"&amp;YEAR(E2103)</f>
        <v>Q1-2019</v>
      </c>
    </row>
    <row r="2104" customFormat="false" ht="14.25" hidden="false" customHeight="false" outlineLevel="0" collapsed="false">
      <c r="A2104" s="0" t="s">
        <v>2146</v>
      </c>
      <c r="B2104" s="0" t="s">
        <v>38</v>
      </c>
      <c r="C2104" s="0" t="s">
        <v>48</v>
      </c>
      <c r="D2104" s="9" t="n">
        <v>43400</v>
      </c>
      <c r="E2104" s="9" t="n">
        <v>43493</v>
      </c>
      <c r="F2104" s="9" t="n">
        <v>43518</v>
      </c>
      <c r="G2104" s="9" t="n">
        <v>43528</v>
      </c>
      <c r="H2104" s="10" t="s">
        <v>36</v>
      </c>
      <c r="I2104" s="0" t="n">
        <v>15</v>
      </c>
      <c r="J2104" s="0" t="n">
        <v>18</v>
      </c>
      <c r="K2104" s="0" t="n">
        <v>32</v>
      </c>
      <c r="L2104" s="0" t="n">
        <v>20</v>
      </c>
      <c r="M2104" s="0" t="n">
        <v>8</v>
      </c>
      <c r="N2104" s="11" t="n">
        <v>0.075</v>
      </c>
      <c r="O2104" s="12" t="n">
        <v>2405.97</v>
      </c>
      <c r="P2104" s="12" t="n">
        <v>3819</v>
      </c>
      <c r="Q2104" s="12" t="n">
        <f aca="false">M2104*P2104*(1-N2104)</f>
        <v>28260.6</v>
      </c>
      <c r="R2104" s="12" t="n">
        <f aca="false">M2104*O2104</f>
        <v>19247.76</v>
      </c>
      <c r="S2104" s="12" t="n">
        <f aca="false">Q2104-R2104</f>
        <v>9012.84</v>
      </c>
      <c r="T2104" s="11" t="n">
        <f aca="false">IFERROR(S2104/Q2104,0)</f>
        <v>0.318918918918919</v>
      </c>
      <c r="U2104" s="13" t="n">
        <f aca="false">F2104-E2104</f>
        <v>25</v>
      </c>
      <c r="V2104" s="13" t="n">
        <f aca="false">G2104-F2104</f>
        <v>10</v>
      </c>
      <c r="W2104" s="13" t="n">
        <f aca="false">G2104-E2104</f>
        <v>35</v>
      </c>
      <c r="X2104" s="10" t="n">
        <f aca="false">YEAR(E2104)</f>
        <v>2019</v>
      </c>
      <c r="Y2104" s="0" t="str">
        <f aca="false">TEXT(E2104,"yyyy-mm")</f>
        <v>2019-01</v>
      </c>
      <c r="Z2104" s="0" t="str">
        <f aca="false">"Q"&amp;ROUNDUP(MONTH(E2104)/3,0)&amp;"-"&amp;YEAR(E2104)</f>
        <v>Q1-2019</v>
      </c>
    </row>
    <row r="2105" customFormat="false" ht="14.25" hidden="false" customHeight="false" outlineLevel="0" collapsed="false">
      <c r="A2105" s="0" t="s">
        <v>2147</v>
      </c>
      <c r="B2105" s="0" t="s">
        <v>34</v>
      </c>
      <c r="C2105" s="0" t="s">
        <v>46</v>
      </c>
      <c r="D2105" s="9" t="n">
        <v>43400</v>
      </c>
      <c r="E2105" s="9" t="n">
        <v>43493</v>
      </c>
      <c r="F2105" s="9" t="n">
        <v>43516</v>
      </c>
      <c r="G2105" s="9" t="n">
        <v>43524</v>
      </c>
      <c r="H2105" s="10" t="s">
        <v>36</v>
      </c>
      <c r="I2105" s="0" t="n">
        <v>8</v>
      </c>
      <c r="J2105" s="0" t="n">
        <v>49</v>
      </c>
      <c r="K2105" s="0" t="n">
        <v>261</v>
      </c>
      <c r="L2105" s="0" t="n">
        <v>36</v>
      </c>
      <c r="M2105" s="0" t="n">
        <v>7</v>
      </c>
      <c r="N2105" s="11" t="n">
        <v>0.075</v>
      </c>
      <c r="O2105" s="12" t="n">
        <v>141.24</v>
      </c>
      <c r="P2105" s="12" t="n">
        <v>207.7</v>
      </c>
      <c r="Q2105" s="12" t="n">
        <f aca="false">M2105*P2105*(1-N2105)</f>
        <v>1344.8575</v>
      </c>
      <c r="R2105" s="12" t="n">
        <f aca="false">M2105*O2105</f>
        <v>988.68</v>
      </c>
      <c r="S2105" s="12" t="n">
        <f aca="false">Q2105-R2105</f>
        <v>356.1775</v>
      </c>
      <c r="T2105" s="11" t="n">
        <f aca="false">IFERROR(S2105/Q2105,0)</f>
        <v>0.264844044815157</v>
      </c>
      <c r="U2105" s="13" t="n">
        <f aca="false">F2105-E2105</f>
        <v>23</v>
      </c>
      <c r="V2105" s="13" t="n">
        <f aca="false">G2105-F2105</f>
        <v>8</v>
      </c>
      <c r="W2105" s="13" t="n">
        <f aca="false">G2105-E2105</f>
        <v>31</v>
      </c>
      <c r="X2105" s="10" t="n">
        <f aca="false">YEAR(E2105)</f>
        <v>2019</v>
      </c>
      <c r="Y2105" s="0" t="str">
        <f aca="false">TEXT(E2105,"yyyy-mm")</f>
        <v>2019-01</v>
      </c>
      <c r="Z2105" s="0" t="str">
        <f aca="false">"Q"&amp;ROUNDUP(MONTH(E2105)/3,0)&amp;"-"&amp;YEAR(E2105)</f>
        <v>Q1-2019</v>
      </c>
    </row>
    <row r="2106" customFormat="false" ht="14.25" hidden="false" customHeight="false" outlineLevel="0" collapsed="false">
      <c r="A2106" s="0" t="s">
        <v>2148</v>
      </c>
      <c r="B2106" s="0" t="s">
        <v>34</v>
      </c>
      <c r="C2106" s="0" t="s">
        <v>39</v>
      </c>
      <c r="D2106" s="9" t="n">
        <v>43400</v>
      </c>
      <c r="E2106" s="9" t="n">
        <v>43493</v>
      </c>
      <c r="F2106" s="9" t="n">
        <v>43516</v>
      </c>
      <c r="G2106" s="9" t="n">
        <v>43519</v>
      </c>
      <c r="H2106" s="10" t="s">
        <v>36</v>
      </c>
      <c r="I2106" s="0" t="n">
        <v>1</v>
      </c>
      <c r="J2106" s="0" t="n">
        <v>33</v>
      </c>
      <c r="K2106" s="0" t="n">
        <v>175</v>
      </c>
      <c r="L2106" s="0" t="n">
        <v>18</v>
      </c>
      <c r="M2106" s="0" t="n">
        <v>4</v>
      </c>
      <c r="N2106" s="11" t="n">
        <v>0.075</v>
      </c>
      <c r="O2106" s="12" t="n">
        <v>884.4</v>
      </c>
      <c r="P2106" s="12" t="n">
        <v>1105.5</v>
      </c>
      <c r="Q2106" s="12" t="n">
        <f aca="false">M2106*P2106*(1-N2106)</f>
        <v>4090.35</v>
      </c>
      <c r="R2106" s="12" t="n">
        <f aca="false">M2106*O2106</f>
        <v>3537.6</v>
      </c>
      <c r="S2106" s="12" t="n">
        <f aca="false">Q2106-R2106</f>
        <v>552.750000000001</v>
      </c>
      <c r="T2106" s="11" t="n">
        <f aca="false">IFERROR(S2106/Q2106,0)</f>
        <v>0.135135135135135</v>
      </c>
      <c r="U2106" s="13" t="n">
        <f aca="false">F2106-E2106</f>
        <v>23</v>
      </c>
      <c r="V2106" s="13" t="n">
        <f aca="false">G2106-F2106</f>
        <v>3</v>
      </c>
      <c r="W2106" s="13" t="n">
        <f aca="false">G2106-E2106</f>
        <v>26</v>
      </c>
      <c r="X2106" s="10" t="n">
        <f aca="false">YEAR(E2106)</f>
        <v>2019</v>
      </c>
      <c r="Y2106" s="0" t="str">
        <f aca="false">TEXT(E2106,"yyyy-mm")</f>
        <v>2019-01</v>
      </c>
      <c r="Z2106" s="0" t="str">
        <f aca="false">"Q"&amp;ROUNDUP(MONTH(E2106)/3,0)&amp;"-"&amp;YEAR(E2106)</f>
        <v>Q1-2019</v>
      </c>
    </row>
    <row r="2107" customFormat="false" ht="14.25" hidden="false" customHeight="false" outlineLevel="0" collapsed="false">
      <c r="A2107" s="0" t="s">
        <v>2149</v>
      </c>
      <c r="B2107" s="0" t="s">
        <v>34</v>
      </c>
      <c r="C2107" s="0" t="s">
        <v>79</v>
      </c>
      <c r="D2107" s="9" t="n">
        <v>43400</v>
      </c>
      <c r="E2107" s="9" t="n">
        <v>43493</v>
      </c>
      <c r="F2107" s="9" t="n">
        <v>43497</v>
      </c>
      <c r="G2107" s="9" t="n">
        <v>43506</v>
      </c>
      <c r="H2107" s="10" t="s">
        <v>36</v>
      </c>
      <c r="I2107" s="0" t="n">
        <v>12</v>
      </c>
      <c r="J2107" s="0" t="n">
        <v>25</v>
      </c>
      <c r="K2107" s="0" t="n">
        <v>73</v>
      </c>
      <c r="L2107" s="0" t="n">
        <v>41</v>
      </c>
      <c r="M2107" s="0" t="n">
        <v>3</v>
      </c>
      <c r="N2107" s="11" t="n">
        <v>0.1</v>
      </c>
      <c r="O2107" s="12" t="n">
        <v>109.75</v>
      </c>
      <c r="P2107" s="12" t="n">
        <v>174.2</v>
      </c>
      <c r="Q2107" s="12" t="n">
        <f aca="false">M2107*P2107*(1-N2107)</f>
        <v>470.34</v>
      </c>
      <c r="R2107" s="12" t="n">
        <f aca="false">M2107*O2107</f>
        <v>329.25</v>
      </c>
      <c r="S2107" s="12" t="n">
        <f aca="false">Q2107-R2107</f>
        <v>141.09</v>
      </c>
      <c r="T2107" s="11" t="n">
        <f aca="false">IFERROR(S2107/Q2107,0)</f>
        <v>0.299974486541651</v>
      </c>
      <c r="U2107" s="13" t="n">
        <f aca="false">F2107-E2107</f>
        <v>4</v>
      </c>
      <c r="V2107" s="13" t="n">
        <f aca="false">G2107-F2107</f>
        <v>9</v>
      </c>
      <c r="W2107" s="13" t="n">
        <f aca="false">G2107-E2107</f>
        <v>13</v>
      </c>
      <c r="X2107" s="10" t="n">
        <f aca="false">YEAR(E2107)</f>
        <v>2019</v>
      </c>
      <c r="Y2107" s="0" t="str">
        <f aca="false">TEXT(E2107,"yyyy-mm")</f>
        <v>2019-01</v>
      </c>
      <c r="Z2107" s="0" t="str">
        <f aca="false">"Q"&amp;ROUNDUP(MONTH(E2107)/3,0)&amp;"-"&amp;YEAR(E2107)</f>
        <v>Q1-2019</v>
      </c>
    </row>
    <row r="2108" customFormat="false" ht="14.25" hidden="false" customHeight="false" outlineLevel="0" collapsed="false">
      <c r="A2108" s="0" t="s">
        <v>2150</v>
      </c>
      <c r="B2108" s="0" t="s">
        <v>34</v>
      </c>
      <c r="C2108" s="0" t="s">
        <v>79</v>
      </c>
      <c r="D2108" s="9" t="n">
        <v>43400</v>
      </c>
      <c r="E2108" s="9" t="n">
        <v>43493</v>
      </c>
      <c r="F2108" s="9" t="n">
        <v>43520</v>
      </c>
      <c r="G2108" s="9" t="n">
        <v>43522</v>
      </c>
      <c r="H2108" s="10" t="s">
        <v>36</v>
      </c>
      <c r="I2108" s="0" t="n">
        <v>6</v>
      </c>
      <c r="J2108" s="0" t="n">
        <v>5</v>
      </c>
      <c r="K2108" s="0" t="n">
        <v>65</v>
      </c>
      <c r="L2108" s="0" t="n">
        <v>44</v>
      </c>
      <c r="M2108" s="0" t="n">
        <v>1</v>
      </c>
      <c r="N2108" s="11" t="n">
        <v>0.075</v>
      </c>
      <c r="O2108" s="12" t="n">
        <v>773.98</v>
      </c>
      <c r="P2108" s="12" t="n">
        <v>1018.4</v>
      </c>
      <c r="Q2108" s="12" t="n">
        <f aca="false">M2108*P2108*(1-N2108)</f>
        <v>942.02</v>
      </c>
      <c r="R2108" s="12" t="n">
        <f aca="false">M2108*O2108</f>
        <v>773.98</v>
      </c>
      <c r="S2108" s="12" t="n">
        <f aca="false">Q2108-R2108</f>
        <v>168.04</v>
      </c>
      <c r="T2108" s="11" t="n">
        <f aca="false">IFERROR(S2108/Q2108,0)</f>
        <v>0.178382624572727</v>
      </c>
      <c r="U2108" s="13" t="n">
        <f aca="false">F2108-E2108</f>
        <v>27</v>
      </c>
      <c r="V2108" s="13" t="n">
        <f aca="false">G2108-F2108</f>
        <v>2</v>
      </c>
      <c r="W2108" s="13" t="n">
        <f aca="false">G2108-E2108</f>
        <v>29</v>
      </c>
      <c r="X2108" s="10" t="n">
        <f aca="false">YEAR(E2108)</f>
        <v>2019</v>
      </c>
      <c r="Y2108" s="0" t="str">
        <f aca="false">TEXT(E2108,"yyyy-mm")</f>
        <v>2019-01</v>
      </c>
      <c r="Z2108" s="0" t="str">
        <f aca="false">"Q"&amp;ROUNDUP(MONTH(E2108)/3,0)&amp;"-"&amp;YEAR(E2108)</f>
        <v>Q1-2019</v>
      </c>
    </row>
    <row r="2109" customFormat="false" ht="14.25" hidden="false" customHeight="false" outlineLevel="0" collapsed="false">
      <c r="A2109" s="0" t="s">
        <v>2151</v>
      </c>
      <c r="B2109" s="0" t="s">
        <v>34</v>
      </c>
      <c r="C2109" s="0" t="s">
        <v>79</v>
      </c>
      <c r="D2109" s="9" t="n">
        <v>43400</v>
      </c>
      <c r="E2109" s="9" t="n">
        <v>43494</v>
      </c>
      <c r="F2109" s="9" t="n">
        <v>43518</v>
      </c>
      <c r="G2109" s="9" t="n">
        <v>43524</v>
      </c>
      <c r="H2109" s="10" t="s">
        <v>36</v>
      </c>
      <c r="I2109" s="0" t="n">
        <v>11</v>
      </c>
      <c r="J2109" s="0" t="n">
        <v>43</v>
      </c>
      <c r="K2109" s="0" t="n">
        <v>86</v>
      </c>
      <c r="L2109" s="0" t="n">
        <v>38</v>
      </c>
      <c r="M2109" s="0" t="n">
        <v>8</v>
      </c>
      <c r="N2109" s="11" t="n">
        <v>0.075</v>
      </c>
      <c r="O2109" s="12" t="n">
        <v>1161.91</v>
      </c>
      <c r="P2109" s="12" t="n">
        <v>2525.9</v>
      </c>
      <c r="Q2109" s="12" t="n">
        <f aca="false">M2109*P2109*(1-N2109)</f>
        <v>18691.66</v>
      </c>
      <c r="R2109" s="12" t="n">
        <f aca="false">M2109*O2109</f>
        <v>9295.28</v>
      </c>
      <c r="S2109" s="12" t="n">
        <f aca="false">Q2109-R2109</f>
        <v>9396.38</v>
      </c>
      <c r="T2109" s="11" t="n">
        <f aca="false">IFERROR(S2109/Q2109,0)</f>
        <v>0.50270441469618</v>
      </c>
      <c r="U2109" s="13" t="n">
        <f aca="false">F2109-E2109</f>
        <v>24</v>
      </c>
      <c r="V2109" s="13" t="n">
        <f aca="false">G2109-F2109</f>
        <v>6</v>
      </c>
      <c r="W2109" s="13" t="n">
        <f aca="false">G2109-E2109</f>
        <v>30</v>
      </c>
      <c r="X2109" s="10" t="n">
        <f aca="false">YEAR(E2109)</f>
        <v>2019</v>
      </c>
      <c r="Y2109" s="0" t="str">
        <f aca="false">TEXT(E2109,"yyyy-mm")</f>
        <v>2019-01</v>
      </c>
      <c r="Z2109" s="0" t="str">
        <f aca="false">"Q"&amp;ROUNDUP(MONTH(E2109)/3,0)&amp;"-"&amp;YEAR(E2109)</f>
        <v>Q1-2019</v>
      </c>
    </row>
    <row r="2110" customFormat="false" ht="14.25" hidden="false" customHeight="false" outlineLevel="0" collapsed="false">
      <c r="A2110" s="0" t="s">
        <v>2152</v>
      </c>
      <c r="B2110" s="0" t="s">
        <v>38</v>
      </c>
      <c r="C2110" s="0" t="s">
        <v>46</v>
      </c>
      <c r="D2110" s="9" t="n">
        <v>43400</v>
      </c>
      <c r="E2110" s="9" t="n">
        <v>43494</v>
      </c>
      <c r="F2110" s="9" t="n">
        <v>43499</v>
      </c>
      <c r="G2110" s="9" t="n">
        <v>43508</v>
      </c>
      <c r="H2110" s="10" t="s">
        <v>36</v>
      </c>
      <c r="I2110" s="0" t="n">
        <v>20</v>
      </c>
      <c r="J2110" s="0" t="n">
        <v>3</v>
      </c>
      <c r="K2110" s="0" t="n">
        <v>287</v>
      </c>
      <c r="L2110" s="0" t="n">
        <v>40</v>
      </c>
      <c r="M2110" s="0" t="n">
        <v>7</v>
      </c>
      <c r="N2110" s="11" t="n">
        <v>0.3</v>
      </c>
      <c r="O2110" s="12" t="n">
        <v>2354.11</v>
      </c>
      <c r="P2110" s="12" t="n">
        <v>3859.2</v>
      </c>
      <c r="Q2110" s="12" t="n">
        <f aca="false">M2110*P2110*(1-N2110)</f>
        <v>18910.08</v>
      </c>
      <c r="R2110" s="12" t="n">
        <f aca="false">M2110*O2110</f>
        <v>16478.77</v>
      </c>
      <c r="S2110" s="12" t="n">
        <f aca="false">Q2110-R2110</f>
        <v>2431.31</v>
      </c>
      <c r="T2110" s="11" t="n">
        <f aca="false">IFERROR(S2110/Q2110,0)</f>
        <v>0.128572168917318</v>
      </c>
      <c r="U2110" s="13" t="n">
        <f aca="false">F2110-E2110</f>
        <v>5</v>
      </c>
      <c r="V2110" s="13" t="n">
        <f aca="false">G2110-F2110</f>
        <v>9</v>
      </c>
      <c r="W2110" s="13" t="n">
        <f aca="false">G2110-E2110</f>
        <v>14</v>
      </c>
      <c r="X2110" s="10" t="n">
        <f aca="false">YEAR(E2110)</f>
        <v>2019</v>
      </c>
      <c r="Y2110" s="0" t="str">
        <f aca="false">TEXT(E2110,"yyyy-mm")</f>
        <v>2019-01</v>
      </c>
      <c r="Z2110" s="0" t="str">
        <f aca="false">"Q"&amp;ROUNDUP(MONTH(E2110)/3,0)&amp;"-"&amp;YEAR(E2110)</f>
        <v>Q1-2019</v>
      </c>
    </row>
    <row r="2111" customFormat="false" ht="14.25" hidden="false" customHeight="false" outlineLevel="0" collapsed="false">
      <c r="A2111" s="0" t="s">
        <v>2153</v>
      </c>
      <c r="B2111" s="0" t="s">
        <v>41</v>
      </c>
      <c r="C2111" s="0" t="s">
        <v>58</v>
      </c>
      <c r="D2111" s="9" t="n">
        <v>43400</v>
      </c>
      <c r="E2111" s="9" t="n">
        <v>43494</v>
      </c>
      <c r="F2111" s="9" t="n">
        <v>43507</v>
      </c>
      <c r="G2111" s="9" t="n">
        <v>43510</v>
      </c>
      <c r="H2111" s="10" t="s">
        <v>36</v>
      </c>
      <c r="I2111" s="0" t="n">
        <v>22</v>
      </c>
      <c r="J2111" s="0" t="n">
        <v>20</v>
      </c>
      <c r="K2111" s="0" t="n">
        <v>341</v>
      </c>
      <c r="L2111" s="0" t="n">
        <v>38</v>
      </c>
      <c r="M2111" s="0" t="n">
        <v>1</v>
      </c>
      <c r="N2111" s="11" t="n">
        <v>0.075</v>
      </c>
      <c r="O2111" s="12" t="n">
        <v>1522.24</v>
      </c>
      <c r="P2111" s="12" t="n">
        <v>2378.5</v>
      </c>
      <c r="Q2111" s="12" t="n">
        <f aca="false">M2111*P2111*(1-N2111)</f>
        <v>2200.1125</v>
      </c>
      <c r="R2111" s="12" t="n">
        <f aca="false">M2111*O2111</f>
        <v>1522.24</v>
      </c>
      <c r="S2111" s="12" t="n">
        <f aca="false">Q2111-R2111</f>
        <v>677.8725</v>
      </c>
      <c r="T2111" s="11" t="n">
        <f aca="false">IFERROR(S2111/Q2111,0)</f>
        <v>0.308108108108108</v>
      </c>
      <c r="U2111" s="13" t="n">
        <f aca="false">F2111-E2111</f>
        <v>13</v>
      </c>
      <c r="V2111" s="13" t="n">
        <f aca="false">G2111-F2111</f>
        <v>3</v>
      </c>
      <c r="W2111" s="13" t="n">
        <f aca="false">G2111-E2111</f>
        <v>16</v>
      </c>
      <c r="X2111" s="10" t="n">
        <f aca="false">YEAR(E2111)</f>
        <v>2019</v>
      </c>
      <c r="Y2111" s="0" t="str">
        <f aca="false">TEXT(E2111,"yyyy-mm")</f>
        <v>2019-01</v>
      </c>
      <c r="Z2111" s="0" t="str">
        <f aca="false">"Q"&amp;ROUNDUP(MONTH(E2111)/3,0)&amp;"-"&amp;YEAR(E2111)</f>
        <v>Q1-2019</v>
      </c>
    </row>
    <row r="2112" customFormat="false" ht="14.25" hidden="false" customHeight="false" outlineLevel="0" collapsed="false">
      <c r="A2112" s="0" t="s">
        <v>2154</v>
      </c>
      <c r="B2112" s="0" t="s">
        <v>34</v>
      </c>
      <c r="C2112" s="0" t="s">
        <v>39</v>
      </c>
      <c r="D2112" s="9" t="n">
        <v>43400</v>
      </c>
      <c r="E2112" s="9" t="n">
        <v>43494</v>
      </c>
      <c r="F2112" s="9" t="n">
        <v>43503</v>
      </c>
      <c r="G2112" s="9" t="n">
        <v>43513</v>
      </c>
      <c r="H2112" s="10" t="s">
        <v>36</v>
      </c>
      <c r="I2112" s="0" t="n">
        <v>10</v>
      </c>
      <c r="J2112" s="0" t="n">
        <v>11</v>
      </c>
      <c r="K2112" s="0" t="n">
        <v>107</v>
      </c>
      <c r="L2112" s="0" t="n">
        <v>7</v>
      </c>
      <c r="M2112" s="0" t="n">
        <v>3</v>
      </c>
      <c r="N2112" s="11" t="n">
        <v>0.2</v>
      </c>
      <c r="O2112" s="12" t="n">
        <v>1386.9</v>
      </c>
      <c r="P2112" s="12" t="n">
        <v>2010</v>
      </c>
      <c r="Q2112" s="12" t="n">
        <f aca="false">M2112*P2112*(1-N2112)</f>
        <v>4824</v>
      </c>
      <c r="R2112" s="12" t="n">
        <f aca="false">M2112*O2112</f>
        <v>4160.7</v>
      </c>
      <c r="S2112" s="12" t="n">
        <f aca="false">Q2112-R2112</f>
        <v>663.299999999999</v>
      </c>
      <c r="T2112" s="11" t="n">
        <f aca="false">IFERROR(S2112/Q2112,0)</f>
        <v>0.1375</v>
      </c>
      <c r="U2112" s="13" t="n">
        <f aca="false">F2112-E2112</f>
        <v>9</v>
      </c>
      <c r="V2112" s="13" t="n">
        <f aca="false">G2112-F2112</f>
        <v>10</v>
      </c>
      <c r="W2112" s="13" t="n">
        <f aca="false">G2112-E2112</f>
        <v>19</v>
      </c>
      <c r="X2112" s="10" t="n">
        <f aca="false">YEAR(E2112)</f>
        <v>2019</v>
      </c>
      <c r="Y2112" s="0" t="str">
        <f aca="false">TEXT(E2112,"yyyy-mm")</f>
        <v>2019-01</v>
      </c>
      <c r="Z2112" s="0" t="str">
        <f aca="false">"Q"&amp;ROUNDUP(MONTH(E2112)/3,0)&amp;"-"&amp;YEAR(E2112)</f>
        <v>Q1-2019</v>
      </c>
    </row>
    <row r="2113" customFormat="false" ht="14.25" hidden="false" customHeight="false" outlineLevel="0" collapsed="false">
      <c r="A2113" s="0" t="s">
        <v>2155</v>
      </c>
      <c r="B2113" s="0" t="s">
        <v>34</v>
      </c>
      <c r="C2113" s="0" t="s">
        <v>79</v>
      </c>
      <c r="D2113" s="9" t="n">
        <v>43400</v>
      </c>
      <c r="E2113" s="9" t="n">
        <v>43494</v>
      </c>
      <c r="F2113" s="9" t="n">
        <v>43509</v>
      </c>
      <c r="G2113" s="9" t="n">
        <v>43513</v>
      </c>
      <c r="H2113" s="10" t="s">
        <v>36</v>
      </c>
      <c r="I2113" s="0" t="n">
        <v>12</v>
      </c>
      <c r="J2113" s="0" t="n">
        <v>6</v>
      </c>
      <c r="K2113" s="0" t="n">
        <v>80</v>
      </c>
      <c r="L2113" s="0" t="n">
        <v>6</v>
      </c>
      <c r="M2113" s="0" t="n">
        <v>2</v>
      </c>
      <c r="N2113" s="11" t="n">
        <v>0.05</v>
      </c>
      <c r="O2113" s="12" t="n">
        <v>1585.02</v>
      </c>
      <c r="P2113" s="12" t="n">
        <v>3865.9</v>
      </c>
      <c r="Q2113" s="12" t="n">
        <f aca="false">M2113*P2113*(1-N2113)</f>
        <v>7345.21</v>
      </c>
      <c r="R2113" s="12" t="n">
        <f aca="false">M2113*O2113</f>
        <v>3170.04</v>
      </c>
      <c r="S2113" s="12" t="n">
        <f aca="false">Q2113-R2113</f>
        <v>4175.17</v>
      </c>
      <c r="T2113" s="11" t="n">
        <f aca="false">IFERROR(S2113/Q2113,0)</f>
        <v>0.568420780345286</v>
      </c>
      <c r="U2113" s="13" t="n">
        <f aca="false">F2113-E2113</f>
        <v>15</v>
      </c>
      <c r="V2113" s="13" t="n">
        <f aca="false">G2113-F2113</f>
        <v>4</v>
      </c>
      <c r="W2113" s="13" t="n">
        <f aca="false">G2113-E2113</f>
        <v>19</v>
      </c>
      <c r="X2113" s="10" t="n">
        <f aca="false">YEAR(E2113)</f>
        <v>2019</v>
      </c>
      <c r="Y2113" s="0" t="str">
        <f aca="false">TEXT(E2113,"yyyy-mm")</f>
        <v>2019-01</v>
      </c>
      <c r="Z2113" s="0" t="str">
        <f aca="false">"Q"&amp;ROUNDUP(MONTH(E2113)/3,0)&amp;"-"&amp;YEAR(E2113)</f>
        <v>Q1-2019</v>
      </c>
    </row>
    <row r="2114" customFormat="false" ht="14.25" hidden="false" customHeight="false" outlineLevel="0" collapsed="false">
      <c r="A2114" s="0" t="s">
        <v>2156</v>
      </c>
      <c r="B2114" s="0" t="s">
        <v>38</v>
      </c>
      <c r="C2114" s="0" t="s">
        <v>48</v>
      </c>
      <c r="D2114" s="9" t="n">
        <v>43400</v>
      </c>
      <c r="E2114" s="9" t="n">
        <v>43494</v>
      </c>
      <c r="F2114" s="9" t="n">
        <v>43499</v>
      </c>
      <c r="G2114" s="9" t="n">
        <v>43504</v>
      </c>
      <c r="H2114" s="10" t="s">
        <v>36</v>
      </c>
      <c r="I2114" s="0" t="n">
        <v>13</v>
      </c>
      <c r="J2114" s="0" t="n">
        <v>30</v>
      </c>
      <c r="K2114" s="0" t="n">
        <v>31</v>
      </c>
      <c r="L2114" s="0" t="n">
        <v>9</v>
      </c>
      <c r="M2114" s="0" t="n">
        <v>3</v>
      </c>
      <c r="N2114" s="11" t="n">
        <v>0.05</v>
      </c>
      <c r="O2114" s="12" t="n">
        <v>1242.31</v>
      </c>
      <c r="P2114" s="12" t="n">
        <v>1701.8</v>
      </c>
      <c r="Q2114" s="12" t="n">
        <f aca="false">M2114*P2114*(1-N2114)</f>
        <v>4850.13</v>
      </c>
      <c r="R2114" s="12" t="n">
        <f aca="false">M2114*O2114</f>
        <v>3726.93</v>
      </c>
      <c r="S2114" s="12" t="n">
        <f aca="false">Q2114-R2114</f>
        <v>1123.2</v>
      </c>
      <c r="T2114" s="11" t="n">
        <f aca="false">IFERROR(S2114/Q2114,0)</f>
        <v>0.231581421528907</v>
      </c>
      <c r="U2114" s="13" t="n">
        <f aca="false">F2114-E2114</f>
        <v>5</v>
      </c>
      <c r="V2114" s="13" t="n">
        <f aca="false">G2114-F2114</f>
        <v>5</v>
      </c>
      <c r="W2114" s="13" t="n">
        <f aca="false">G2114-E2114</f>
        <v>10</v>
      </c>
      <c r="X2114" s="10" t="n">
        <f aca="false">YEAR(E2114)</f>
        <v>2019</v>
      </c>
      <c r="Y2114" s="0" t="str">
        <f aca="false">TEXT(E2114,"yyyy-mm")</f>
        <v>2019-01</v>
      </c>
      <c r="Z2114" s="0" t="str">
        <f aca="false">"Q"&amp;ROUNDUP(MONTH(E2114)/3,0)&amp;"-"&amp;YEAR(E2114)</f>
        <v>Q1-2019</v>
      </c>
    </row>
    <row r="2115" customFormat="false" ht="14.25" hidden="false" customHeight="false" outlineLevel="0" collapsed="false">
      <c r="A2115" s="0" t="s">
        <v>2157</v>
      </c>
      <c r="B2115" s="0" t="s">
        <v>34</v>
      </c>
      <c r="C2115" s="0" t="s">
        <v>39</v>
      </c>
      <c r="D2115" s="9" t="n">
        <v>43400</v>
      </c>
      <c r="E2115" s="9" t="n">
        <v>43494</v>
      </c>
      <c r="F2115" s="9" t="n">
        <v>43516</v>
      </c>
      <c r="G2115" s="9" t="n">
        <v>43522</v>
      </c>
      <c r="H2115" s="10" t="s">
        <v>36</v>
      </c>
      <c r="I2115" s="0" t="n">
        <v>2</v>
      </c>
      <c r="J2115" s="0" t="n">
        <v>49</v>
      </c>
      <c r="K2115" s="0" t="n">
        <v>178</v>
      </c>
      <c r="L2115" s="0" t="n">
        <v>16</v>
      </c>
      <c r="M2115" s="0" t="n">
        <v>1</v>
      </c>
      <c r="N2115" s="11" t="n">
        <v>0.1</v>
      </c>
      <c r="O2115" s="12" t="n">
        <v>944.7</v>
      </c>
      <c r="P2115" s="12" t="n">
        <v>1889.4</v>
      </c>
      <c r="Q2115" s="12" t="n">
        <f aca="false">M2115*P2115*(1-N2115)</f>
        <v>1700.46</v>
      </c>
      <c r="R2115" s="12" t="n">
        <f aca="false">M2115*O2115</f>
        <v>944.7</v>
      </c>
      <c r="S2115" s="12" t="n">
        <f aca="false">Q2115-R2115</f>
        <v>755.76</v>
      </c>
      <c r="T2115" s="11" t="n">
        <f aca="false">IFERROR(S2115/Q2115,0)</f>
        <v>0.444444444444444</v>
      </c>
      <c r="U2115" s="13" t="n">
        <f aca="false">F2115-E2115</f>
        <v>22</v>
      </c>
      <c r="V2115" s="13" t="n">
        <f aca="false">G2115-F2115</f>
        <v>6</v>
      </c>
      <c r="W2115" s="13" t="n">
        <f aca="false">G2115-E2115</f>
        <v>28</v>
      </c>
      <c r="X2115" s="10" t="n">
        <f aca="false">YEAR(E2115)</f>
        <v>2019</v>
      </c>
      <c r="Y2115" s="0" t="str">
        <f aca="false">TEXT(E2115,"yyyy-mm")</f>
        <v>2019-01</v>
      </c>
      <c r="Z2115" s="0" t="str">
        <f aca="false">"Q"&amp;ROUNDUP(MONTH(E2115)/3,0)&amp;"-"&amp;YEAR(E2115)</f>
        <v>Q1-2019</v>
      </c>
    </row>
    <row r="2116" customFormat="false" ht="14.25" hidden="false" customHeight="false" outlineLevel="0" collapsed="false">
      <c r="A2116" s="0" t="s">
        <v>2158</v>
      </c>
      <c r="B2116" s="0" t="s">
        <v>43</v>
      </c>
      <c r="C2116" s="0" t="s">
        <v>39</v>
      </c>
      <c r="D2116" s="9" t="n">
        <v>43400</v>
      </c>
      <c r="E2116" s="9" t="n">
        <v>43494</v>
      </c>
      <c r="F2116" s="9" t="n">
        <v>43514</v>
      </c>
      <c r="G2116" s="9" t="n">
        <v>43515</v>
      </c>
      <c r="H2116" s="10" t="s">
        <v>36</v>
      </c>
      <c r="I2116" s="0" t="n">
        <v>27</v>
      </c>
      <c r="J2116" s="0" t="n">
        <v>3</v>
      </c>
      <c r="K2116" s="0" t="n">
        <v>178</v>
      </c>
      <c r="L2116" s="0" t="n">
        <v>16</v>
      </c>
      <c r="M2116" s="0" t="n">
        <v>6</v>
      </c>
      <c r="N2116" s="11" t="n">
        <v>0.1</v>
      </c>
      <c r="O2116" s="12" t="n">
        <v>114.97</v>
      </c>
      <c r="P2116" s="12" t="n">
        <v>221.1</v>
      </c>
      <c r="Q2116" s="12" t="n">
        <f aca="false">M2116*P2116*(1-N2116)</f>
        <v>1193.94</v>
      </c>
      <c r="R2116" s="12" t="n">
        <f aca="false">M2116*O2116</f>
        <v>689.82</v>
      </c>
      <c r="S2116" s="12" t="n">
        <f aca="false">Q2116-R2116</f>
        <v>504.12</v>
      </c>
      <c r="T2116" s="11" t="n">
        <f aca="false">IFERROR(S2116/Q2116,0)</f>
        <v>0.422232272978542</v>
      </c>
      <c r="U2116" s="13" t="n">
        <f aca="false">F2116-E2116</f>
        <v>20</v>
      </c>
      <c r="V2116" s="13" t="n">
        <f aca="false">G2116-F2116</f>
        <v>1</v>
      </c>
      <c r="W2116" s="13" t="n">
        <f aca="false">G2116-E2116</f>
        <v>21</v>
      </c>
      <c r="X2116" s="10" t="n">
        <f aca="false">YEAR(E2116)</f>
        <v>2019</v>
      </c>
      <c r="Y2116" s="0" t="str">
        <f aca="false">TEXT(E2116,"yyyy-mm")</f>
        <v>2019-01</v>
      </c>
      <c r="Z2116" s="0" t="str">
        <f aca="false">"Q"&amp;ROUNDUP(MONTH(E2116)/3,0)&amp;"-"&amp;YEAR(E2116)</f>
        <v>Q1-2019</v>
      </c>
    </row>
    <row r="2117" customFormat="false" ht="14.25" hidden="false" customHeight="false" outlineLevel="0" collapsed="false">
      <c r="A2117" s="0" t="s">
        <v>2159</v>
      </c>
      <c r="B2117" s="0" t="s">
        <v>38</v>
      </c>
      <c r="C2117" s="0" t="s">
        <v>39</v>
      </c>
      <c r="D2117" s="9" t="n">
        <v>43400</v>
      </c>
      <c r="E2117" s="9" t="n">
        <v>43494</v>
      </c>
      <c r="F2117" s="9" t="n">
        <v>43505</v>
      </c>
      <c r="G2117" s="9" t="n">
        <v>43508</v>
      </c>
      <c r="H2117" s="10" t="s">
        <v>36</v>
      </c>
      <c r="I2117" s="0" t="n">
        <v>13</v>
      </c>
      <c r="J2117" s="0" t="n">
        <v>4</v>
      </c>
      <c r="K2117" s="0" t="n">
        <v>115</v>
      </c>
      <c r="L2117" s="0" t="n">
        <v>27</v>
      </c>
      <c r="M2117" s="0" t="n">
        <v>3</v>
      </c>
      <c r="N2117" s="11" t="n">
        <v>0.1</v>
      </c>
      <c r="O2117" s="12" t="n">
        <v>492.45</v>
      </c>
      <c r="P2117" s="12" t="n">
        <v>984.9</v>
      </c>
      <c r="Q2117" s="12" t="n">
        <f aca="false">M2117*P2117*(1-N2117)</f>
        <v>2659.23</v>
      </c>
      <c r="R2117" s="12" t="n">
        <f aca="false">M2117*O2117</f>
        <v>1477.35</v>
      </c>
      <c r="S2117" s="12" t="n">
        <f aca="false">Q2117-R2117</f>
        <v>1181.88</v>
      </c>
      <c r="T2117" s="11" t="n">
        <f aca="false">IFERROR(S2117/Q2117,0)</f>
        <v>0.444444444444445</v>
      </c>
      <c r="U2117" s="13" t="n">
        <f aca="false">F2117-E2117</f>
        <v>11</v>
      </c>
      <c r="V2117" s="13" t="n">
        <f aca="false">G2117-F2117</f>
        <v>3</v>
      </c>
      <c r="W2117" s="13" t="n">
        <f aca="false">G2117-E2117</f>
        <v>14</v>
      </c>
      <c r="X2117" s="10" t="n">
        <f aca="false">YEAR(E2117)</f>
        <v>2019</v>
      </c>
      <c r="Y2117" s="0" t="str">
        <f aca="false">TEXT(E2117,"yyyy-mm")</f>
        <v>2019-01</v>
      </c>
      <c r="Z2117" s="0" t="str">
        <f aca="false">"Q"&amp;ROUNDUP(MONTH(E2117)/3,0)&amp;"-"&amp;YEAR(E2117)</f>
        <v>Q1-2019</v>
      </c>
    </row>
    <row r="2118" customFormat="false" ht="14.25" hidden="false" customHeight="false" outlineLevel="0" collapsed="false">
      <c r="A2118" s="0" t="s">
        <v>2160</v>
      </c>
      <c r="B2118" s="0" t="s">
        <v>43</v>
      </c>
      <c r="C2118" s="0" t="s">
        <v>48</v>
      </c>
      <c r="D2118" s="9" t="n">
        <v>43400</v>
      </c>
      <c r="E2118" s="9" t="n">
        <v>43494</v>
      </c>
      <c r="F2118" s="9" t="n">
        <v>43510</v>
      </c>
      <c r="G2118" s="9" t="n">
        <v>43519</v>
      </c>
      <c r="H2118" s="10" t="s">
        <v>36</v>
      </c>
      <c r="I2118" s="0" t="n">
        <v>26</v>
      </c>
      <c r="J2118" s="0" t="n">
        <v>21</v>
      </c>
      <c r="K2118" s="0" t="n">
        <v>7</v>
      </c>
      <c r="L2118" s="0" t="n">
        <v>1</v>
      </c>
      <c r="M2118" s="0" t="n">
        <v>1</v>
      </c>
      <c r="N2118" s="11" t="n">
        <v>0.075</v>
      </c>
      <c r="O2118" s="12" t="n">
        <v>483.47</v>
      </c>
      <c r="P2118" s="12" t="n">
        <v>1098.8</v>
      </c>
      <c r="Q2118" s="12" t="n">
        <f aca="false">M2118*P2118*(1-N2118)</f>
        <v>1016.39</v>
      </c>
      <c r="R2118" s="12" t="n">
        <f aca="false">M2118*O2118</f>
        <v>483.47</v>
      </c>
      <c r="S2118" s="12" t="n">
        <f aca="false">Q2118-R2118</f>
        <v>532.92</v>
      </c>
      <c r="T2118" s="11" t="n">
        <f aca="false">IFERROR(S2118/Q2118,0)</f>
        <v>0.524326292072925</v>
      </c>
      <c r="U2118" s="13" t="n">
        <f aca="false">F2118-E2118</f>
        <v>16</v>
      </c>
      <c r="V2118" s="13" t="n">
        <f aca="false">G2118-F2118</f>
        <v>9</v>
      </c>
      <c r="W2118" s="13" t="n">
        <f aca="false">G2118-E2118</f>
        <v>25</v>
      </c>
      <c r="X2118" s="10" t="n">
        <f aca="false">YEAR(E2118)</f>
        <v>2019</v>
      </c>
      <c r="Y2118" s="0" t="str">
        <f aca="false">TEXT(E2118,"yyyy-mm")</f>
        <v>2019-01</v>
      </c>
      <c r="Z2118" s="0" t="str">
        <f aca="false">"Q"&amp;ROUNDUP(MONTH(E2118)/3,0)&amp;"-"&amp;YEAR(E2118)</f>
        <v>Q1-2019</v>
      </c>
    </row>
    <row r="2119" customFormat="false" ht="14.25" hidden="false" customHeight="false" outlineLevel="0" collapsed="false">
      <c r="A2119" s="0" t="s">
        <v>2161</v>
      </c>
      <c r="B2119" s="0" t="s">
        <v>34</v>
      </c>
      <c r="C2119" s="0" t="s">
        <v>39</v>
      </c>
      <c r="D2119" s="9" t="n">
        <v>43400</v>
      </c>
      <c r="E2119" s="9" t="n">
        <v>43495</v>
      </c>
      <c r="F2119" s="9" t="n">
        <v>43514</v>
      </c>
      <c r="G2119" s="9" t="n">
        <v>43524</v>
      </c>
      <c r="H2119" s="10" t="s">
        <v>36</v>
      </c>
      <c r="I2119" s="0" t="n">
        <v>5</v>
      </c>
      <c r="J2119" s="0" t="n">
        <v>34</v>
      </c>
      <c r="K2119" s="0" t="n">
        <v>101</v>
      </c>
      <c r="L2119" s="0" t="n">
        <v>24</v>
      </c>
      <c r="M2119" s="0" t="n">
        <v>7</v>
      </c>
      <c r="N2119" s="11" t="n">
        <v>0.1</v>
      </c>
      <c r="O2119" s="12" t="n">
        <v>577.41</v>
      </c>
      <c r="P2119" s="12" t="n">
        <v>931.3</v>
      </c>
      <c r="Q2119" s="12" t="n">
        <f aca="false">M2119*P2119*(1-N2119)</f>
        <v>5867.19</v>
      </c>
      <c r="R2119" s="12" t="n">
        <f aca="false">M2119*O2119</f>
        <v>4041.87</v>
      </c>
      <c r="S2119" s="12" t="n">
        <f aca="false">Q2119-R2119</f>
        <v>1825.32</v>
      </c>
      <c r="T2119" s="11" t="n">
        <f aca="false">IFERROR(S2119/Q2119,0)</f>
        <v>0.311106338809549</v>
      </c>
      <c r="U2119" s="13" t="n">
        <f aca="false">F2119-E2119</f>
        <v>19</v>
      </c>
      <c r="V2119" s="13" t="n">
        <f aca="false">G2119-F2119</f>
        <v>10</v>
      </c>
      <c r="W2119" s="13" t="n">
        <f aca="false">G2119-E2119</f>
        <v>29</v>
      </c>
      <c r="X2119" s="10" t="n">
        <f aca="false">YEAR(E2119)</f>
        <v>2019</v>
      </c>
      <c r="Y2119" s="0" t="str">
        <f aca="false">TEXT(E2119,"yyyy-mm")</f>
        <v>2019-01</v>
      </c>
      <c r="Z2119" s="0" t="str">
        <f aca="false">"Q"&amp;ROUNDUP(MONTH(E2119)/3,0)&amp;"-"&amp;YEAR(E2119)</f>
        <v>Q1-2019</v>
      </c>
    </row>
    <row r="2120" customFormat="false" ht="14.25" hidden="false" customHeight="false" outlineLevel="0" collapsed="false">
      <c r="A2120" s="0" t="s">
        <v>2162</v>
      </c>
      <c r="B2120" s="0" t="s">
        <v>38</v>
      </c>
      <c r="C2120" s="0" t="s">
        <v>35</v>
      </c>
      <c r="D2120" s="9" t="n">
        <v>43400</v>
      </c>
      <c r="E2120" s="9" t="n">
        <v>43495</v>
      </c>
      <c r="F2120" s="9" t="n">
        <v>43520</v>
      </c>
      <c r="G2120" s="9" t="n">
        <v>43525</v>
      </c>
      <c r="H2120" s="10" t="s">
        <v>36</v>
      </c>
      <c r="I2120" s="0" t="n">
        <v>18</v>
      </c>
      <c r="J2120" s="0" t="n">
        <v>41</v>
      </c>
      <c r="K2120" s="0" t="n">
        <v>214</v>
      </c>
      <c r="L2120" s="0" t="n">
        <v>3</v>
      </c>
      <c r="M2120" s="0" t="n">
        <v>1</v>
      </c>
      <c r="N2120" s="11" t="n">
        <v>0.075</v>
      </c>
      <c r="O2120" s="12" t="n">
        <v>4456.71</v>
      </c>
      <c r="P2120" s="12" t="n">
        <v>5641.4</v>
      </c>
      <c r="Q2120" s="12" t="n">
        <f aca="false">M2120*P2120*(1-N2120)</f>
        <v>5218.295</v>
      </c>
      <c r="R2120" s="12" t="n">
        <f aca="false">M2120*O2120</f>
        <v>4456.71</v>
      </c>
      <c r="S2120" s="12" t="n">
        <f aca="false">Q2120-R2120</f>
        <v>761.585</v>
      </c>
      <c r="T2120" s="11" t="n">
        <f aca="false">IFERROR(S2120/Q2120,0)</f>
        <v>0.145945179412049</v>
      </c>
      <c r="U2120" s="13" t="n">
        <f aca="false">F2120-E2120</f>
        <v>25</v>
      </c>
      <c r="V2120" s="13" t="n">
        <f aca="false">G2120-F2120</f>
        <v>5</v>
      </c>
      <c r="W2120" s="13" t="n">
        <f aca="false">G2120-E2120</f>
        <v>30</v>
      </c>
      <c r="X2120" s="10" t="n">
        <f aca="false">YEAR(E2120)</f>
        <v>2019</v>
      </c>
      <c r="Y2120" s="0" t="str">
        <f aca="false">TEXT(E2120,"yyyy-mm")</f>
        <v>2019-01</v>
      </c>
      <c r="Z2120" s="0" t="str">
        <f aca="false">"Q"&amp;ROUNDUP(MONTH(E2120)/3,0)&amp;"-"&amp;YEAR(E2120)</f>
        <v>Q1-2019</v>
      </c>
    </row>
    <row r="2121" customFormat="false" ht="14.25" hidden="false" customHeight="false" outlineLevel="0" collapsed="false">
      <c r="A2121" s="0" t="s">
        <v>2163</v>
      </c>
      <c r="B2121" s="0" t="s">
        <v>41</v>
      </c>
      <c r="C2121" s="0" t="s">
        <v>46</v>
      </c>
      <c r="D2121" s="9" t="n">
        <v>43400</v>
      </c>
      <c r="E2121" s="9" t="n">
        <v>43495</v>
      </c>
      <c r="F2121" s="9" t="n">
        <v>43518</v>
      </c>
      <c r="G2121" s="9" t="n">
        <v>43523</v>
      </c>
      <c r="H2121" s="10" t="s">
        <v>36</v>
      </c>
      <c r="I2121" s="0" t="n">
        <v>21</v>
      </c>
      <c r="J2121" s="0" t="n">
        <v>28</v>
      </c>
      <c r="K2121" s="0" t="n">
        <v>316</v>
      </c>
      <c r="L2121" s="0" t="n">
        <v>2</v>
      </c>
      <c r="M2121" s="0" t="n">
        <v>1</v>
      </c>
      <c r="N2121" s="11" t="n">
        <v>0.15</v>
      </c>
      <c r="O2121" s="12" t="n">
        <v>788.32</v>
      </c>
      <c r="P2121" s="12" t="n">
        <v>1065.3</v>
      </c>
      <c r="Q2121" s="12" t="n">
        <f aca="false">M2121*P2121*(1-N2121)</f>
        <v>905.505</v>
      </c>
      <c r="R2121" s="12" t="n">
        <f aca="false">M2121*O2121</f>
        <v>788.32</v>
      </c>
      <c r="S2121" s="12" t="n">
        <f aca="false">Q2121-R2121</f>
        <v>117.185</v>
      </c>
      <c r="T2121" s="11" t="n">
        <f aca="false">IFERROR(S2121/Q2121,0)</f>
        <v>0.129413973418148</v>
      </c>
      <c r="U2121" s="13" t="n">
        <f aca="false">F2121-E2121</f>
        <v>23</v>
      </c>
      <c r="V2121" s="13" t="n">
        <f aca="false">G2121-F2121</f>
        <v>5</v>
      </c>
      <c r="W2121" s="13" t="n">
        <f aca="false">G2121-E2121</f>
        <v>28</v>
      </c>
      <c r="X2121" s="10" t="n">
        <f aca="false">YEAR(E2121)</f>
        <v>2019</v>
      </c>
      <c r="Y2121" s="0" t="str">
        <f aca="false">TEXT(E2121,"yyyy-mm")</f>
        <v>2019-01</v>
      </c>
      <c r="Z2121" s="0" t="str">
        <f aca="false">"Q"&amp;ROUNDUP(MONTH(E2121)/3,0)&amp;"-"&amp;YEAR(E2121)</f>
        <v>Q1-2019</v>
      </c>
    </row>
    <row r="2122" customFormat="false" ht="14.25" hidden="false" customHeight="false" outlineLevel="0" collapsed="false">
      <c r="A2122" s="0" t="s">
        <v>2164</v>
      </c>
      <c r="B2122" s="0" t="s">
        <v>34</v>
      </c>
      <c r="C2122" s="0" t="s">
        <v>48</v>
      </c>
      <c r="D2122" s="9" t="n">
        <v>43400</v>
      </c>
      <c r="E2122" s="9" t="n">
        <v>43495</v>
      </c>
      <c r="F2122" s="9" t="n">
        <v>43504</v>
      </c>
      <c r="G2122" s="9" t="n">
        <v>43510</v>
      </c>
      <c r="H2122" s="10" t="s">
        <v>36</v>
      </c>
      <c r="I2122" s="0" t="n">
        <v>8</v>
      </c>
      <c r="J2122" s="0" t="n">
        <v>7</v>
      </c>
      <c r="K2122" s="0" t="n">
        <v>42</v>
      </c>
      <c r="L2122" s="0" t="n">
        <v>4</v>
      </c>
      <c r="M2122" s="0" t="n">
        <v>5</v>
      </c>
      <c r="N2122" s="11" t="n">
        <v>0.1</v>
      </c>
      <c r="O2122" s="12" t="n">
        <v>857.47</v>
      </c>
      <c r="P2122" s="12" t="n">
        <v>1058.6</v>
      </c>
      <c r="Q2122" s="12" t="n">
        <f aca="false">M2122*P2122*(1-N2122)</f>
        <v>4763.7</v>
      </c>
      <c r="R2122" s="12" t="n">
        <f aca="false">M2122*O2122</f>
        <v>4287.35</v>
      </c>
      <c r="S2122" s="12" t="n">
        <f aca="false">Q2122-R2122</f>
        <v>476.349999999999</v>
      </c>
      <c r="T2122" s="11" t="n">
        <f aca="false">IFERROR(S2122/Q2122,0)</f>
        <v>0.0999958015828032</v>
      </c>
      <c r="U2122" s="13" t="n">
        <f aca="false">F2122-E2122</f>
        <v>9</v>
      </c>
      <c r="V2122" s="13" t="n">
        <f aca="false">G2122-F2122</f>
        <v>6</v>
      </c>
      <c r="W2122" s="13" t="n">
        <f aca="false">G2122-E2122</f>
        <v>15</v>
      </c>
      <c r="X2122" s="10" t="n">
        <f aca="false">YEAR(E2122)</f>
        <v>2019</v>
      </c>
      <c r="Y2122" s="0" t="str">
        <f aca="false">TEXT(E2122,"yyyy-mm")</f>
        <v>2019-01</v>
      </c>
      <c r="Z2122" s="0" t="str">
        <f aca="false">"Q"&amp;ROUNDUP(MONTH(E2122)/3,0)&amp;"-"&amp;YEAR(E2122)</f>
        <v>Q1-2019</v>
      </c>
    </row>
    <row r="2123" customFormat="false" ht="14.25" hidden="false" customHeight="false" outlineLevel="0" collapsed="false">
      <c r="A2123" s="0" t="s">
        <v>2165</v>
      </c>
      <c r="B2123" s="0" t="s">
        <v>43</v>
      </c>
      <c r="C2123" s="0" t="s">
        <v>48</v>
      </c>
      <c r="D2123" s="9" t="n">
        <v>43400</v>
      </c>
      <c r="E2123" s="9" t="n">
        <v>43495</v>
      </c>
      <c r="F2123" s="9" t="n">
        <v>43515</v>
      </c>
      <c r="G2123" s="9" t="n">
        <v>43524</v>
      </c>
      <c r="H2123" s="10" t="s">
        <v>36</v>
      </c>
      <c r="I2123" s="0" t="n">
        <v>27</v>
      </c>
      <c r="J2123" s="0" t="n">
        <v>19</v>
      </c>
      <c r="K2123" s="0" t="n">
        <v>7</v>
      </c>
      <c r="L2123" s="0" t="n">
        <v>9</v>
      </c>
      <c r="M2123" s="0" t="n">
        <v>6</v>
      </c>
      <c r="N2123" s="11" t="n">
        <v>0.1</v>
      </c>
      <c r="O2123" s="12" t="n">
        <v>902.83</v>
      </c>
      <c r="P2123" s="12" t="n">
        <v>1842.5</v>
      </c>
      <c r="Q2123" s="12" t="n">
        <f aca="false">M2123*P2123*(1-N2123)</f>
        <v>9949.5</v>
      </c>
      <c r="R2123" s="12" t="n">
        <f aca="false">M2123*O2123</f>
        <v>5416.98</v>
      </c>
      <c r="S2123" s="12" t="n">
        <f aca="false">Q2123-R2123</f>
        <v>4532.52</v>
      </c>
      <c r="T2123" s="11" t="n">
        <f aca="false">IFERROR(S2123/Q2123,0)</f>
        <v>0.45555254032866</v>
      </c>
      <c r="U2123" s="13" t="n">
        <f aca="false">F2123-E2123</f>
        <v>20</v>
      </c>
      <c r="V2123" s="13" t="n">
        <f aca="false">G2123-F2123</f>
        <v>9</v>
      </c>
      <c r="W2123" s="13" t="n">
        <f aca="false">G2123-E2123</f>
        <v>29</v>
      </c>
      <c r="X2123" s="10" t="n">
        <f aca="false">YEAR(E2123)</f>
        <v>2019</v>
      </c>
      <c r="Y2123" s="0" t="str">
        <f aca="false">TEXT(E2123,"yyyy-mm")</f>
        <v>2019-01</v>
      </c>
      <c r="Z2123" s="0" t="str">
        <f aca="false">"Q"&amp;ROUNDUP(MONTH(E2123)/3,0)&amp;"-"&amp;YEAR(E2123)</f>
        <v>Q1-2019</v>
      </c>
    </row>
    <row r="2124" customFormat="false" ht="14.25" hidden="false" customHeight="false" outlineLevel="0" collapsed="false">
      <c r="A2124" s="0" t="s">
        <v>2166</v>
      </c>
      <c r="B2124" s="0" t="s">
        <v>34</v>
      </c>
      <c r="C2124" s="0" t="s">
        <v>39</v>
      </c>
      <c r="D2124" s="9" t="n">
        <v>43400</v>
      </c>
      <c r="E2124" s="9" t="n">
        <v>43496</v>
      </c>
      <c r="F2124" s="9" t="n">
        <v>43515</v>
      </c>
      <c r="G2124" s="9" t="n">
        <v>43517</v>
      </c>
      <c r="H2124" s="10" t="s">
        <v>36</v>
      </c>
      <c r="I2124" s="0" t="n">
        <v>2</v>
      </c>
      <c r="J2124" s="0" t="n">
        <v>21</v>
      </c>
      <c r="K2124" s="0" t="n">
        <v>183</v>
      </c>
      <c r="L2124" s="0" t="n">
        <v>22</v>
      </c>
      <c r="M2124" s="0" t="n">
        <v>7</v>
      </c>
      <c r="N2124" s="11" t="n">
        <v>0.075</v>
      </c>
      <c r="O2124" s="12" t="n">
        <v>1619.26</v>
      </c>
      <c r="P2124" s="12" t="n">
        <v>2840.8</v>
      </c>
      <c r="Q2124" s="12" t="n">
        <f aca="false">M2124*P2124*(1-N2124)</f>
        <v>18394.18</v>
      </c>
      <c r="R2124" s="12" t="n">
        <f aca="false">M2124*O2124</f>
        <v>11334.82</v>
      </c>
      <c r="S2124" s="12" t="n">
        <f aca="false">Q2124-R2124</f>
        <v>7059.36</v>
      </c>
      <c r="T2124" s="11" t="n">
        <f aca="false">IFERROR(S2124/Q2124,0)</f>
        <v>0.383782261563168</v>
      </c>
      <c r="U2124" s="13" t="n">
        <f aca="false">F2124-E2124</f>
        <v>19</v>
      </c>
      <c r="V2124" s="13" t="n">
        <f aca="false">G2124-F2124</f>
        <v>2</v>
      </c>
      <c r="W2124" s="13" t="n">
        <f aca="false">G2124-E2124</f>
        <v>21</v>
      </c>
      <c r="X2124" s="10" t="n">
        <f aca="false">YEAR(E2124)</f>
        <v>2019</v>
      </c>
      <c r="Y2124" s="0" t="str">
        <f aca="false">TEXT(E2124,"yyyy-mm")</f>
        <v>2019-01</v>
      </c>
      <c r="Z2124" s="0" t="str">
        <f aca="false">"Q"&amp;ROUNDUP(MONTH(E2124)/3,0)&amp;"-"&amp;YEAR(E2124)</f>
        <v>Q1-2019</v>
      </c>
    </row>
    <row r="2125" customFormat="false" ht="14.25" hidden="false" customHeight="false" outlineLevel="0" collapsed="false">
      <c r="A2125" s="0" t="s">
        <v>2167</v>
      </c>
      <c r="B2125" s="0" t="s">
        <v>34</v>
      </c>
      <c r="C2125" s="0" t="s">
        <v>58</v>
      </c>
      <c r="D2125" s="9" t="n">
        <v>43400</v>
      </c>
      <c r="E2125" s="9" t="n">
        <v>43496</v>
      </c>
      <c r="F2125" s="9" t="n">
        <v>43521</v>
      </c>
      <c r="G2125" s="9" t="n">
        <v>43531</v>
      </c>
      <c r="H2125" s="10" t="s">
        <v>36</v>
      </c>
      <c r="I2125" s="0" t="n">
        <v>10</v>
      </c>
      <c r="J2125" s="0" t="n">
        <v>48</v>
      </c>
      <c r="K2125" s="0" t="n">
        <v>338</v>
      </c>
      <c r="L2125" s="0" t="n">
        <v>25</v>
      </c>
      <c r="M2125" s="0" t="n">
        <v>4</v>
      </c>
      <c r="N2125" s="11" t="n">
        <v>0.075</v>
      </c>
      <c r="O2125" s="12" t="n">
        <v>2020.72</v>
      </c>
      <c r="P2125" s="12" t="n">
        <v>3886</v>
      </c>
      <c r="Q2125" s="12" t="n">
        <f aca="false">M2125*P2125*(1-N2125)</f>
        <v>14378.2</v>
      </c>
      <c r="R2125" s="12" t="n">
        <f aca="false">M2125*O2125</f>
        <v>8082.88</v>
      </c>
      <c r="S2125" s="12" t="n">
        <f aca="false">Q2125-R2125</f>
        <v>6295.32</v>
      </c>
      <c r="T2125" s="11" t="n">
        <f aca="false">IFERROR(S2125/Q2125,0)</f>
        <v>0.437837837837838</v>
      </c>
      <c r="U2125" s="13" t="n">
        <f aca="false">F2125-E2125</f>
        <v>25</v>
      </c>
      <c r="V2125" s="13" t="n">
        <f aca="false">G2125-F2125</f>
        <v>10</v>
      </c>
      <c r="W2125" s="13" t="n">
        <f aca="false">G2125-E2125</f>
        <v>35</v>
      </c>
      <c r="X2125" s="10" t="n">
        <f aca="false">YEAR(E2125)</f>
        <v>2019</v>
      </c>
      <c r="Y2125" s="0" t="str">
        <f aca="false">TEXT(E2125,"yyyy-mm")</f>
        <v>2019-01</v>
      </c>
      <c r="Z2125" s="0" t="str">
        <f aca="false">"Q"&amp;ROUNDUP(MONTH(E2125)/3,0)&amp;"-"&amp;YEAR(E2125)</f>
        <v>Q1-2019</v>
      </c>
    </row>
    <row r="2126" customFormat="false" ht="14.25" hidden="false" customHeight="false" outlineLevel="0" collapsed="false">
      <c r="A2126" s="0" t="s">
        <v>2168</v>
      </c>
      <c r="B2126" s="0" t="s">
        <v>43</v>
      </c>
      <c r="C2126" s="0" t="s">
        <v>46</v>
      </c>
      <c r="D2126" s="9" t="n">
        <v>43400</v>
      </c>
      <c r="E2126" s="9" t="n">
        <v>43496</v>
      </c>
      <c r="F2126" s="9" t="n">
        <v>43509</v>
      </c>
      <c r="G2126" s="9" t="n">
        <v>43510</v>
      </c>
      <c r="H2126" s="10" t="s">
        <v>36</v>
      </c>
      <c r="I2126" s="0" t="n">
        <v>26</v>
      </c>
      <c r="J2126" s="0" t="n">
        <v>26</v>
      </c>
      <c r="K2126" s="0" t="n">
        <v>279</v>
      </c>
      <c r="L2126" s="0" t="n">
        <v>28</v>
      </c>
      <c r="M2126" s="0" t="n">
        <v>6</v>
      </c>
      <c r="N2126" s="11" t="n">
        <v>0.075</v>
      </c>
      <c r="O2126" s="12" t="n">
        <v>1084.19</v>
      </c>
      <c r="P2126" s="12" t="n">
        <v>1869.3</v>
      </c>
      <c r="Q2126" s="12" t="n">
        <f aca="false">M2126*P2126*(1-N2126)</f>
        <v>10374.615</v>
      </c>
      <c r="R2126" s="12" t="n">
        <f aca="false">M2126*O2126</f>
        <v>6505.14</v>
      </c>
      <c r="S2126" s="12" t="n">
        <f aca="false">Q2126-R2126</f>
        <v>3869.475</v>
      </c>
      <c r="T2126" s="11" t="n">
        <f aca="false">IFERROR(S2126/Q2126,0)</f>
        <v>0.372975286311829</v>
      </c>
      <c r="U2126" s="13" t="n">
        <f aca="false">F2126-E2126</f>
        <v>13</v>
      </c>
      <c r="V2126" s="13" t="n">
        <f aca="false">G2126-F2126</f>
        <v>1</v>
      </c>
      <c r="W2126" s="13" t="n">
        <f aca="false">G2126-E2126</f>
        <v>14</v>
      </c>
      <c r="X2126" s="10" t="n">
        <f aca="false">YEAR(E2126)</f>
        <v>2019</v>
      </c>
      <c r="Y2126" s="0" t="str">
        <f aca="false">TEXT(E2126,"yyyy-mm")</f>
        <v>2019-01</v>
      </c>
      <c r="Z2126" s="0" t="str">
        <f aca="false">"Q"&amp;ROUNDUP(MONTH(E2126)/3,0)&amp;"-"&amp;YEAR(E2126)</f>
        <v>Q1-2019</v>
      </c>
    </row>
    <row r="2127" customFormat="false" ht="14.25" hidden="false" customHeight="false" outlineLevel="0" collapsed="false">
      <c r="A2127" s="0" t="s">
        <v>2169</v>
      </c>
      <c r="B2127" s="0" t="s">
        <v>41</v>
      </c>
      <c r="C2127" s="0" t="s">
        <v>46</v>
      </c>
      <c r="D2127" s="9" t="n">
        <v>43400</v>
      </c>
      <c r="E2127" s="9" t="n">
        <v>43496</v>
      </c>
      <c r="F2127" s="9" t="n">
        <v>43517</v>
      </c>
      <c r="G2127" s="9" t="n">
        <v>43527</v>
      </c>
      <c r="H2127" s="10" t="s">
        <v>36</v>
      </c>
      <c r="I2127" s="0" t="n">
        <v>21</v>
      </c>
      <c r="J2127" s="0" t="n">
        <v>30</v>
      </c>
      <c r="K2127" s="0" t="n">
        <v>320</v>
      </c>
      <c r="L2127" s="0" t="n">
        <v>44</v>
      </c>
      <c r="M2127" s="0" t="n">
        <v>7</v>
      </c>
      <c r="N2127" s="11" t="n">
        <v>0.075</v>
      </c>
      <c r="O2127" s="12" t="n">
        <v>825.44</v>
      </c>
      <c r="P2127" s="12" t="n">
        <v>1072</v>
      </c>
      <c r="Q2127" s="12" t="n">
        <f aca="false">M2127*P2127*(1-N2127)</f>
        <v>6941.2</v>
      </c>
      <c r="R2127" s="12" t="n">
        <f aca="false">M2127*O2127</f>
        <v>5778.08</v>
      </c>
      <c r="S2127" s="12" t="n">
        <f aca="false">Q2127-R2127</f>
        <v>1163.12</v>
      </c>
      <c r="T2127" s="11" t="n">
        <f aca="false">IFERROR(S2127/Q2127,0)</f>
        <v>0.167567567567568</v>
      </c>
      <c r="U2127" s="13" t="n">
        <f aca="false">F2127-E2127</f>
        <v>21</v>
      </c>
      <c r="V2127" s="13" t="n">
        <f aca="false">G2127-F2127</f>
        <v>10</v>
      </c>
      <c r="W2127" s="13" t="n">
        <f aca="false">G2127-E2127</f>
        <v>31</v>
      </c>
      <c r="X2127" s="10" t="n">
        <f aca="false">YEAR(E2127)</f>
        <v>2019</v>
      </c>
      <c r="Y2127" s="0" t="str">
        <f aca="false">TEXT(E2127,"yyyy-mm")</f>
        <v>2019-01</v>
      </c>
      <c r="Z2127" s="0" t="str">
        <f aca="false">"Q"&amp;ROUNDUP(MONTH(E2127)/3,0)&amp;"-"&amp;YEAR(E2127)</f>
        <v>Q1-2019</v>
      </c>
    </row>
    <row r="2128" customFormat="false" ht="14.25" hidden="false" customHeight="false" outlineLevel="0" collapsed="false">
      <c r="A2128" s="0" t="s">
        <v>2170</v>
      </c>
      <c r="B2128" s="0" t="s">
        <v>38</v>
      </c>
      <c r="C2128" s="0" t="s">
        <v>46</v>
      </c>
      <c r="D2128" s="9" t="n">
        <v>43400</v>
      </c>
      <c r="E2128" s="9" t="n">
        <v>43496</v>
      </c>
      <c r="F2128" s="9" t="n">
        <v>43520</v>
      </c>
      <c r="G2128" s="9" t="n">
        <v>43524</v>
      </c>
      <c r="H2128" s="10" t="s">
        <v>36</v>
      </c>
      <c r="I2128" s="0" t="n">
        <v>16</v>
      </c>
      <c r="J2128" s="0" t="n">
        <v>41</v>
      </c>
      <c r="K2128" s="0" t="n">
        <v>304</v>
      </c>
      <c r="L2128" s="0" t="n">
        <v>42</v>
      </c>
      <c r="M2128" s="0" t="n">
        <v>4</v>
      </c>
      <c r="N2128" s="11" t="n">
        <v>0.15</v>
      </c>
      <c r="O2128" s="12" t="n">
        <v>857.94</v>
      </c>
      <c r="P2128" s="12" t="n">
        <v>1319.9</v>
      </c>
      <c r="Q2128" s="12" t="n">
        <f aca="false">M2128*P2128*(1-N2128)</f>
        <v>4487.66</v>
      </c>
      <c r="R2128" s="12" t="n">
        <f aca="false">M2128*O2128</f>
        <v>3431.76</v>
      </c>
      <c r="S2128" s="12" t="n">
        <f aca="false">Q2128-R2128</f>
        <v>1055.9</v>
      </c>
      <c r="T2128" s="11" t="n">
        <f aca="false">IFERROR(S2128/Q2128,0)</f>
        <v>0.235289660981447</v>
      </c>
      <c r="U2128" s="13" t="n">
        <f aca="false">F2128-E2128</f>
        <v>24</v>
      </c>
      <c r="V2128" s="13" t="n">
        <f aca="false">G2128-F2128</f>
        <v>4</v>
      </c>
      <c r="W2128" s="13" t="n">
        <f aca="false">G2128-E2128</f>
        <v>28</v>
      </c>
      <c r="X2128" s="10" t="n">
        <f aca="false">YEAR(E2128)</f>
        <v>2019</v>
      </c>
      <c r="Y2128" s="0" t="str">
        <f aca="false">TEXT(E2128,"yyyy-mm")</f>
        <v>2019-01</v>
      </c>
      <c r="Z2128" s="0" t="str">
        <f aca="false">"Q"&amp;ROUNDUP(MONTH(E2128)/3,0)&amp;"-"&amp;YEAR(E2128)</f>
        <v>Q1-2019</v>
      </c>
    </row>
    <row r="2129" customFormat="false" ht="14.25" hidden="false" customHeight="false" outlineLevel="0" collapsed="false">
      <c r="A2129" s="0" t="s">
        <v>2171</v>
      </c>
      <c r="B2129" s="0" t="s">
        <v>38</v>
      </c>
      <c r="C2129" s="0" t="s">
        <v>39</v>
      </c>
      <c r="D2129" s="9" t="n">
        <v>43400</v>
      </c>
      <c r="E2129" s="9" t="n">
        <v>43496</v>
      </c>
      <c r="F2129" s="9" t="n">
        <v>43518</v>
      </c>
      <c r="G2129" s="9" t="n">
        <v>43526</v>
      </c>
      <c r="H2129" s="10" t="s">
        <v>36</v>
      </c>
      <c r="I2129" s="0" t="n">
        <v>13</v>
      </c>
      <c r="J2129" s="0" t="n">
        <v>39</v>
      </c>
      <c r="K2129" s="0" t="n">
        <v>195</v>
      </c>
      <c r="L2129" s="0" t="n">
        <v>36</v>
      </c>
      <c r="M2129" s="0" t="n">
        <v>5</v>
      </c>
      <c r="N2129" s="11" t="n">
        <v>0.15</v>
      </c>
      <c r="O2129" s="12" t="n">
        <v>1762.9</v>
      </c>
      <c r="P2129" s="12" t="n">
        <v>3832.4</v>
      </c>
      <c r="Q2129" s="12" t="n">
        <f aca="false">M2129*P2129*(1-N2129)</f>
        <v>16287.7</v>
      </c>
      <c r="R2129" s="12" t="n">
        <f aca="false">M2129*O2129</f>
        <v>8814.5</v>
      </c>
      <c r="S2129" s="12" t="n">
        <f aca="false">Q2129-R2129</f>
        <v>7473.2</v>
      </c>
      <c r="T2129" s="11" t="n">
        <f aca="false">IFERROR(S2129/Q2129,0)</f>
        <v>0.45882475733222</v>
      </c>
      <c r="U2129" s="13" t="n">
        <f aca="false">F2129-E2129</f>
        <v>22</v>
      </c>
      <c r="V2129" s="13" t="n">
        <f aca="false">G2129-F2129</f>
        <v>8</v>
      </c>
      <c r="W2129" s="13" t="n">
        <f aca="false">G2129-E2129</f>
        <v>30</v>
      </c>
      <c r="X2129" s="10" t="n">
        <f aca="false">YEAR(E2129)</f>
        <v>2019</v>
      </c>
      <c r="Y2129" s="0" t="str">
        <f aca="false">TEXT(E2129,"yyyy-mm")</f>
        <v>2019-01</v>
      </c>
      <c r="Z2129" s="0" t="str">
        <f aca="false">"Q"&amp;ROUNDUP(MONTH(E2129)/3,0)&amp;"-"&amp;YEAR(E2129)</f>
        <v>Q1-2019</v>
      </c>
    </row>
    <row r="2130" customFormat="false" ht="14.25" hidden="false" customHeight="false" outlineLevel="0" collapsed="false">
      <c r="A2130" s="0" t="s">
        <v>2172</v>
      </c>
      <c r="B2130" s="0" t="s">
        <v>34</v>
      </c>
      <c r="C2130" s="0" t="s">
        <v>39</v>
      </c>
      <c r="D2130" s="9" t="n">
        <v>43400</v>
      </c>
      <c r="E2130" s="9" t="n">
        <v>43496</v>
      </c>
      <c r="F2130" s="9" t="n">
        <v>43520</v>
      </c>
      <c r="G2130" s="9" t="n">
        <v>43521</v>
      </c>
      <c r="H2130" s="10" t="s">
        <v>36</v>
      </c>
      <c r="I2130" s="0" t="n">
        <v>7</v>
      </c>
      <c r="J2130" s="0" t="n">
        <v>14</v>
      </c>
      <c r="K2130" s="0" t="n">
        <v>145</v>
      </c>
      <c r="L2130" s="0" t="n">
        <v>37</v>
      </c>
      <c r="M2130" s="0" t="n">
        <v>5</v>
      </c>
      <c r="N2130" s="11" t="n">
        <v>0.3</v>
      </c>
      <c r="O2130" s="12" t="n">
        <v>2069.5</v>
      </c>
      <c r="P2130" s="12" t="n">
        <v>2653.2</v>
      </c>
      <c r="Q2130" s="12" t="n">
        <f aca="false">M2130*P2130*(1-N2130)</f>
        <v>9286.2</v>
      </c>
      <c r="R2130" s="12" t="n">
        <f aca="false">M2130*O2130</f>
        <v>10347.5</v>
      </c>
      <c r="S2130" s="12" t="n">
        <f aca="false">Q2130-R2130</f>
        <v>-1061.3</v>
      </c>
      <c r="T2130" s="11" t="n">
        <f aca="false">IFERROR(S2130/Q2130,0)</f>
        <v>-0.114287868019211</v>
      </c>
      <c r="U2130" s="13" t="n">
        <f aca="false">F2130-E2130</f>
        <v>24</v>
      </c>
      <c r="V2130" s="13" t="n">
        <f aca="false">G2130-F2130</f>
        <v>1</v>
      </c>
      <c r="W2130" s="13" t="n">
        <f aca="false">G2130-E2130</f>
        <v>25</v>
      </c>
      <c r="X2130" s="10" t="n">
        <f aca="false">YEAR(E2130)</f>
        <v>2019</v>
      </c>
      <c r="Y2130" s="0" t="str">
        <f aca="false">TEXT(E2130,"yyyy-mm")</f>
        <v>2019-01</v>
      </c>
      <c r="Z2130" s="0" t="str">
        <f aca="false">"Q"&amp;ROUNDUP(MONTH(E2130)/3,0)&amp;"-"&amp;YEAR(E2130)</f>
        <v>Q1-2019</v>
      </c>
    </row>
    <row r="2131" customFormat="false" ht="14.25" hidden="false" customHeight="false" outlineLevel="0" collapsed="false">
      <c r="A2131" s="0" t="s">
        <v>2173</v>
      </c>
      <c r="B2131" s="0" t="s">
        <v>34</v>
      </c>
      <c r="C2131" s="0" t="s">
        <v>46</v>
      </c>
      <c r="D2131" s="9" t="n">
        <v>43400</v>
      </c>
      <c r="E2131" s="9" t="n">
        <v>43497</v>
      </c>
      <c r="F2131" s="9" t="n">
        <v>43525</v>
      </c>
      <c r="G2131" s="9" t="n">
        <v>43534</v>
      </c>
      <c r="H2131" s="10" t="s">
        <v>36</v>
      </c>
      <c r="I2131" s="0" t="n">
        <v>2</v>
      </c>
      <c r="J2131" s="0" t="n">
        <v>4</v>
      </c>
      <c r="K2131" s="0" t="n">
        <v>302</v>
      </c>
      <c r="L2131" s="0" t="n">
        <v>42</v>
      </c>
      <c r="M2131" s="0" t="n">
        <v>1</v>
      </c>
      <c r="N2131" s="11" t="n">
        <v>0.4</v>
      </c>
      <c r="O2131" s="12" t="n">
        <v>1149.18</v>
      </c>
      <c r="P2131" s="12" t="n">
        <v>1715.2</v>
      </c>
      <c r="Q2131" s="12" t="n">
        <f aca="false">M2131*P2131*(1-N2131)</f>
        <v>1029.12</v>
      </c>
      <c r="R2131" s="12" t="n">
        <f aca="false">M2131*O2131</f>
        <v>1149.18</v>
      </c>
      <c r="S2131" s="12" t="n">
        <f aca="false">Q2131-R2131</f>
        <v>-120.06</v>
      </c>
      <c r="T2131" s="11" t="n">
        <f aca="false">IFERROR(S2131/Q2131,0)</f>
        <v>-0.116662779850746</v>
      </c>
      <c r="U2131" s="13" t="n">
        <f aca="false">F2131-E2131</f>
        <v>28</v>
      </c>
      <c r="V2131" s="13" t="n">
        <f aca="false">G2131-F2131</f>
        <v>9</v>
      </c>
      <c r="W2131" s="13" t="n">
        <f aca="false">G2131-E2131</f>
        <v>37</v>
      </c>
      <c r="X2131" s="10" t="n">
        <f aca="false">YEAR(E2131)</f>
        <v>2019</v>
      </c>
      <c r="Y2131" s="0" t="str">
        <f aca="false">TEXT(E2131,"yyyy-mm")</f>
        <v>2019-02</v>
      </c>
      <c r="Z2131" s="0" t="str">
        <f aca="false">"Q"&amp;ROUNDUP(MONTH(E2131)/3,0)&amp;"-"&amp;YEAR(E2131)</f>
        <v>Q1-2019</v>
      </c>
    </row>
    <row r="2132" customFormat="false" ht="14.25" hidden="false" customHeight="false" outlineLevel="0" collapsed="false">
      <c r="A2132" s="0" t="s">
        <v>2174</v>
      </c>
      <c r="B2132" s="0" t="s">
        <v>43</v>
      </c>
      <c r="C2132" s="0" t="s">
        <v>35</v>
      </c>
      <c r="D2132" s="9" t="n">
        <v>43400</v>
      </c>
      <c r="E2132" s="9" t="n">
        <v>43497</v>
      </c>
      <c r="F2132" s="9" t="n">
        <v>43506</v>
      </c>
      <c r="G2132" s="9" t="n">
        <v>43510</v>
      </c>
      <c r="H2132" s="10" t="s">
        <v>36</v>
      </c>
      <c r="I2132" s="0" t="n">
        <v>26</v>
      </c>
      <c r="J2132" s="0" t="n">
        <v>22</v>
      </c>
      <c r="K2132" s="0" t="n">
        <v>242</v>
      </c>
      <c r="L2132" s="0" t="n">
        <v>22</v>
      </c>
      <c r="M2132" s="0" t="n">
        <v>6</v>
      </c>
      <c r="N2132" s="11" t="n">
        <v>0.1</v>
      </c>
      <c r="O2132" s="12" t="n">
        <v>1615.44</v>
      </c>
      <c r="P2132" s="12" t="n">
        <v>3437.1</v>
      </c>
      <c r="Q2132" s="12" t="n">
        <f aca="false">M2132*P2132*(1-N2132)</f>
        <v>18560.34</v>
      </c>
      <c r="R2132" s="12" t="n">
        <f aca="false">M2132*O2132</f>
        <v>9692.64</v>
      </c>
      <c r="S2132" s="12" t="n">
        <f aca="false">Q2132-R2132</f>
        <v>8867.7</v>
      </c>
      <c r="T2132" s="11" t="n">
        <f aca="false">IFERROR(S2132/Q2132,0)</f>
        <v>0.477776807967958</v>
      </c>
      <c r="U2132" s="13" t="n">
        <f aca="false">F2132-E2132</f>
        <v>9</v>
      </c>
      <c r="V2132" s="13" t="n">
        <f aca="false">G2132-F2132</f>
        <v>4</v>
      </c>
      <c r="W2132" s="13" t="n">
        <f aca="false">G2132-E2132</f>
        <v>13</v>
      </c>
      <c r="X2132" s="10" t="n">
        <f aca="false">YEAR(E2132)</f>
        <v>2019</v>
      </c>
      <c r="Y2132" s="0" t="str">
        <f aca="false">TEXT(E2132,"yyyy-mm")</f>
        <v>2019-02</v>
      </c>
      <c r="Z2132" s="0" t="str">
        <f aca="false">"Q"&amp;ROUNDUP(MONTH(E2132)/3,0)&amp;"-"&amp;YEAR(E2132)</f>
        <v>Q1-2019</v>
      </c>
    </row>
    <row r="2133" customFormat="false" ht="14.25" hidden="false" customHeight="false" outlineLevel="0" collapsed="false">
      <c r="A2133" s="0" t="s">
        <v>2175</v>
      </c>
      <c r="B2133" s="0" t="s">
        <v>38</v>
      </c>
      <c r="C2133" s="0" t="s">
        <v>79</v>
      </c>
      <c r="D2133" s="9" t="n">
        <v>43400</v>
      </c>
      <c r="E2133" s="9" t="n">
        <v>43497</v>
      </c>
      <c r="F2133" s="9" t="n">
        <v>43506</v>
      </c>
      <c r="G2133" s="9" t="n">
        <v>43507</v>
      </c>
      <c r="H2133" s="10" t="s">
        <v>36</v>
      </c>
      <c r="I2133" s="0" t="n">
        <v>16</v>
      </c>
      <c r="J2133" s="0" t="n">
        <v>4</v>
      </c>
      <c r="K2133" s="0" t="n">
        <v>84</v>
      </c>
      <c r="L2133" s="0" t="n">
        <v>35</v>
      </c>
      <c r="M2133" s="0" t="n">
        <v>1</v>
      </c>
      <c r="N2133" s="11" t="n">
        <v>0.3</v>
      </c>
      <c r="O2133" s="12" t="n">
        <v>2581.18</v>
      </c>
      <c r="P2133" s="12" t="n">
        <v>3852.5</v>
      </c>
      <c r="Q2133" s="12" t="n">
        <f aca="false">M2133*P2133*(1-N2133)</f>
        <v>2696.75</v>
      </c>
      <c r="R2133" s="12" t="n">
        <f aca="false">M2133*O2133</f>
        <v>2581.18</v>
      </c>
      <c r="S2133" s="12" t="n">
        <f aca="false">Q2133-R2133</f>
        <v>115.57</v>
      </c>
      <c r="T2133" s="11" t="n">
        <f aca="false">IFERROR(S2133/Q2133,0)</f>
        <v>0.0428552887735237</v>
      </c>
      <c r="U2133" s="13" t="n">
        <f aca="false">F2133-E2133</f>
        <v>9</v>
      </c>
      <c r="V2133" s="13" t="n">
        <f aca="false">G2133-F2133</f>
        <v>1</v>
      </c>
      <c r="W2133" s="13" t="n">
        <f aca="false">G2133-E2133</f>
        <v>10</v>
      </c>
      <c r="X2133" s="10" t="n">
        <f aca="false">YEAR(E2133)</f>
        <v>2019</v>
      </c>
      <c r="Y2133" s="0" t="str">
        <f aca="false">TEXT(E2133,"yyyy-mm")</f>
        <v>2019-02</v>
      </c>
      <c r="Z2133" s="0" t="str">
        <f aca="false">"Q"&amp;ROUNDUP(MONTH(E2133)/3,0)&amp;"-"&amp;YEAR(E2133)</f>
        <v>Q1-2019</v>
      </c>
    </row>
    <row r="2134" customFormat="false" ht="14.25" hidden="false" customHeight="false" outlineLevel="0" collapsed="false">
      <c r="A2134" s="0" t="s">
        <v>2176</v>
      </c>
      <c r="B2134" s="0" t="s">
        <v>38</v>
      </c>
      <c r="C2134" s="0" t="s">
        <v>58</v>
      </c>
      <c r="D2134" s="9" t="n">
        <v>43400</v>
      </c>
      <c r="E2134" s="9" t="n">
        <v>43497</v>
      </c>
      <c r="F2134" s="9" t="n">
        <v>43517</v>
      </c>
      <c r="G2134" s="9" t="n">
        <v>43519</v>
      </c>
      <c r="H2134" s="10" t="s">
        <v>36</v>
      </c>
      <c r="I2134" s="0" t="n">
        <v>16</v>
      </c>
      <c r="J2134" s="0" t="n">
        <v>6</v>
      </c>
      <c r="K2134" s="0" t="n">
        <v>355</v>
      </c>
      <c r="L2134" s="0" t="n">
        <v>46</v>
      </c>
      <c r="M2134" s="0" t="n">
        <v>5</v>
      </c>
      <c r="N2134" s="11" t="n">
        <v>0.05</v>
      </c>
      <c r="O2134" s="12" t="n">
        <v>1552.12</v>
      </c>
      <c r="P2134" s="12" t="n">
        <v>1989.9</v>
      </c>
      <c r="Q2134" s="12" t="n">
        <f aca="false">M2134*P2134*(1-N2134)</f>
        <v>9452.025</v>
      </c>
      <c r="R2134" s="12" t="n">
        <f aca="false">M2134*O2134</f>
        <v>7760.6</v>
      </c>
      <c r="S2134" s="12" t="n">
        <f aca="false">Q2134-R2134</f>
        <v>1691.425</v>
      </c>
      <c r="T2134" s="11" t="n">
        <f aca="false">IFERROR(S2134/Q2134,0)</f>
        <v>0.178948426395402</v>
      </c>
      <c r="U2134" s="13" t="n">
        <f aca="false">F2134-E2134</f>
        <v>20</v>
      </c>
      <c r="V2134" s="13" t="n">
        <f aca="false">G2134-F2134</f>
        <v>2</v>
      </c>
      <c r="W2134" s="13" t="n">
        <f aca="false">G2134-E2134</f>
        <v>22</v>
      </c>
      <c r="X2134" s="10" t="n">
        <f aca="false">YEAR(E2134)</f>
        <v>2019</v>
      </c>
      <c r="Y2134" s="0" t="str">
        <f aca="false">TEXT(E2134,"yyyy-mm")</f>
        <v>2019-02</v>
      </c>
      <c r="Z2134" s="0" t="str">
        <f aca="false">"Q"&amp;ROUNDUP(MONTH(E2134)/3,0)&amp;"-"&amp;YEAR(E2134)</f>
        <v>Q1-2019</v>
      </c>
    </row>
    <row r="2135" customFormat="false" ht="14.25" hidden="false" customHeight="false" outlineLevel="0" collapsed="false">
      <c r="A2135" s="0" t="s">
        <v>2177</v>
      </c>
      <c r="B2135" s="0" t="s">
        <v>38</v>
      </c>
      <c r="C2135" s="0" t="s">
        <v>39</v>
      </c>
      <c r="D2135" s="9" t="n">
        <v>43400</v>
      </c>
      <c r="E2135" s="9" t="n">
        <v>43497</v>
      </c>
      <c r="F2135" s="9" t="n">
        <v>43524</v>
      </c>
      <c r="G2135" s="9" t="n">
        <v>43528</v>
      </c>
      <c r="H2135" s="10" t="s">
        <v>36</v>
      </c>
      <c r="I2135" s="0" t="n">
        <v>14</v>
      </c>
      <c r="J2135" s="0" t="n">
        <v>23</v>
      </c>
      <c r="K2135" s="0" t="n">
        <v>124</v>
      </c>
      <c r="L2135" s="0" t="n">
        <v>17</v>
      </c>
      <c r="M2135" s="0" t="n">
        <v>3</v>
      </c>
      <c r="N2135" s="11" t="n">
        <v>0.05</v>
      </c>
      <c r="O2135" s="12" t="n">
        <v>827.99</v>
      </c>
      <c r="P2135" s="12" t="n">
        <v>1118.9</v>
      </c>
      <c r="Q2135" s="12" t="n">
        <f aca="false">M2135*P2135*(1-N2135)</f>
        <v>3188.865</v>
      </c>
      <c r="R2135" s="12" t="n">
        <f aca="false">M2135*O2135</f>
        <v>2483.97</v>
      </c>
      <c r="S2135" s="12" t="n">
        <f aca="false">Q2135-R2135</f>
        <v>704.895</v>
      </c>
      <c r="T2135" s="11" t="n">
        <f aca="false">IFERROR(S2135/Q2135,0)</f>
        <v>0.221048868484555</v>
      </c>
      <c r="U2135" s="13" t="n">
        <f aca="false">F2135-E2135</f>
        <v>27</v>
      </c>
      <c r="V2135" s="13" t="n">
        <f aca="false">G2135-F2135</f>
        <v>4</v>
      </c>
      <c r="W2135" s="13" t="n">
        <f aca="false">G2135-E2135</f>
        <v>31</v>
      </c>
      <c r="X2135" s="10" t="n">
        <f aca="false">YEAR(E2135)</f>
        <v>2019</v>
      </c>
      <c r="Y2135" s="0" t="str">
        <f aca="false">TEXT(E2135,"yyyy-mm")</f>
        <v>2019-02</v>
      </c>
      <c r="Z2135" s="0" t="str">
        <f aca="false">"Q"&amp;ROUNDUP(MONTH(E2135)/3,0)&amp;"-"&amp;YEAR(E2135)</f>
        <v>Q1-2019</v>
      </c>
    </row>
    <row r="2136" customFormat="false" ht="14.25" hidden="false" customHeight="false" outlineLevel="0" collapsed="false">
      <c r="A2136" s="0" t="s">
        <v>2178</v>
      </c>
      <c r="B2136" s="0" t="s">
        <v>41</v>
      </c>
      <c r="C2136" s="0" t="s">
        <v>35</v>
      </c>
      <c r="D2136" s="9" t="n">
        <v>43400</v>
      </c>
      <c r="E2136" s="9" t="n">
        <v>43498</v>
      </c>
      <c r="F2136" s="9" t="n">
        <v>43503</v>
      </c>
      <c r="G2136" s="9" t="n">
        <v>43508</v>
      </c>
      <c r="H2136" s="10" t="s">
        <v>36</v>
      </c>
      <c r="I2136" s="0" t="n">
        <v>21</v>
      </c>
      <c r="J2136" s="0" t="n">
        <v>40</v>
      </c>
      <c r="K2136" s="0" t="n">
        <v>243</v>
      </c>
      <c r="L2136" s="0" t="n">
        <v>15</v>
      </c>
      <c r="M2136" s="0" t="n">
        <v>2</v>
      </c>
      <c r="N2136" s="11" t="n">
        <v>0.075</v>
      </c>
      <c r="O2136" s="12" t="n">
        <v>709.87</v>
      </c>
      <c r="P2136" s="12" t="n">
        <v>1092.1</v>
      </c>
      <c r="Q2136" s="12" t="n">
        <f aca="false">M2136*P2136*(1-N2136)</f>
        <v>2020.385</v>
      </c>
      <c r="R2136" s="12" t="n">
        <f aca="false">M2136*O2136</f>
        <v>1419.74</v>
      </c>
      <c r="S2136" s="12" t="n">
        <f aca="false">Q2136-R2136</f>
        <v>600.645</v>
      </c>
      <c r="T2136" s="11" t="n">
        <f aca="false">IFERROR(S2136/Q2136,0)</f>
        <v>0.297292347745603</v>
      </c>
      <c r="U2136" s="13" t="n">
        <f aca="false">F2136-E2136</f>
        <v>5</v>
      </c>
      <c r="V2136" s="13" t="n">
        <f aca="false">G2136-F2136</f>
        <v>5</v>
      </c>
      <c r="W2136" s="13" t="n">
        <f aca="false">G2136-E2136</f>
        <v>10</v>
      </c>
      <c r="X2136" s="10" t="n">
        <f aca="false">YEAR(E2136)</f>
        <v>2019</v>
      </c>
      <c r="Y2136" s="0" t="str">
        <f aca="false">TEXT(E2136,"yyyy-mm")</f>
        <v>2019-02</v>
      </c>
      <c r="Z2136" s="0" t="str">
        <f aca="false">"Q"&amp;ROUNDUP(MONTH(E2136)/3,0)&amp;"-"&amp;YEAR(E2136)</f>
        <v>Q1-2019</v>
      </c>
    </row>
    <row r="2137" customFormat="false" ht="14.25" hidden="false" customHeight="false" outlineLevel="0" collapsed="false">
      <c r="A2137" s="0" t="s">
        <v>2179</v>
      </c>
      <c r="B2137" s="0" t="s">
        <v>34</v>
      </c>
      <c r="C2137" s="0" t="s">
        <v>46</v>
      </c>
      <c r="D2137" s="9" t="n">
        <v>43400</v>
      </c>
      <c r="E2137" s="9" t="n">
        <v>43498</v>
      </c>
      <c r="F2137" s="9" t="n">
        <v>43508</v>
      </c>
      <c r="G2137" s="9" t="n">
        <v>43511</v>
      </c>
      <c r="H2137" s="10" t="s">
        <v>36</v>
      </c>
      <c r="I2137" s="0" t="n">
        <v>2</v>
      </c>
      <c r="J2137" s="0" t="n">
        <v>29</v>
      </c>
      <c r="K2137" s="0" t="n">
        <v>301</v>
      </c>
      <c r="L2137" s="0" t="n">
        <v>35</v>
      </c>
      <c r="M2137" s="0" t="n">
        <v>7</v>
      </c>
      <c r="N2137" s="11" t="n">
        <v>0.05</v>
      </c>
      <c r="O2137" s="12" t="n">
        <v>1154.54</v>
      </c>
      <c r="P2137" s="12" t="n">
        <v>2405.3</v>
      </c>
      <c r="Q2137" s="12" t="n">
        <f aca="false">M2137*P2137*(1-N2137)</f>
        <v>15995.245</v>
      </c>
      <c r="R2137" s="12" t="n">
        <f aca="false">M2137*O2137</f>
        <v>8081.78</v>
      </c>
      <c r="S2137" s="12" t="n">
        <f aca="false">Q2137-R2137</f>
        <v>7913.465</v>
      </c>
      <c r="T2137" s="11" t="n">
        <f aca="false">IFERROR(S2137/Q2137,0)</f>
        <v>0.494738592625496</v>
      </c>
      <c r="U2137" s="13" t="n">
        <f aca="false">F2137-E2137</f>
        <v>10</v>
      </c>
      <c r="V2137" s="13" t="n">
        <f aca="false">G2137-F2137</f>
        <v>3</v>
      </c>
      <c r="W2137" s="13" t="n">
        <f aca="false">G2137-E2137</f>
        <v>13</v>
      </c>
      <c r="X2137" s="10" t="n">
        <f aca="false">YEAR(E2137)</f>
        <v>2019</v>
      </c>
      <c r="Y2137" s="0" t="str">
        <f aca="false">TEXT(E2137,"yyyy-mm")</f>
        <v>2019-02</v>
      </c>
      <c r="Z2137" s="0" t="str">
        <f aca="false">"Q"&amp;ROUNDUP(MONTH(E2137)/3,0)&amp;"-"&amp;YEAR(E2137)</f>
        <v>Q1-2019</v>
      </c>
    </row>
    <row r="2138" customFormat="false" ht="14.25" hidden="false" customHeight="false" outlineLevel="0" collapsed="false">
      <c r="A2138" s="0" t="s">
        <v>2180</v>
      </c>
      <c r="B2138" s="0" t="s">
        <v>38</v>
      </c>
      <c r="C2138" s="0" t="s">
        <v>35</v>
      </c>
      <c r="D2138" s="9" t="n">
        <v>43400</v>
      </c>
      <c r="E2138" s="9" t="n">
        <v>43498</v>
      </c>
      <c r="F2138" s="9" t="n">
        <v>43507</v>
      </c>
      <c r="G2138" s="9" t="n">
        <v>43517</v>
      </c>
      <c r="H2138" s="10" t="s">
        <v>36</v>
      </c>
      <c r="I2138" s="0" t="n">
        <v>12</v>
      </c>
      <c r="J2138" s="0" t="n">
        <v>4</v>
      </c>
      <c r="K2138" s="0" t="n">
        <v>235</v>
      </c>
      <c r="L2138" s="0" t="n">
        <v>25</v>
      </c>
      <c r="M2138" s="0" t="n">
        <v>2</v>
      </c>
      <c r="N2138" s="11" t="n">
        <v>0.4</v>
      </c>
      <c r="O2138" s="12" t="n">
        <v>446.56</v>
      </c>
      <c r="P2138" s="12" t="n">
        <v>1038.5</v>
      </c>
      <c r="Q2138" s="12" t="n">
        <f aca="false">M2138*P2138*(1-N2138)</f>
        <v>1246.2</v>
      </c>
      <c r="R2138" s="12" t="n">
        <f aca="false">M2138*O2138</f>
        <v>893.12</v>
      </c>
      <c r="S2138" s="12" t="n">
        <f aca="false">Q2138-R2138</f>
        <v>353.08</v>
      </c>
      <c r="T2138" s="11" t="n">
        <f aca="false">IFERROR(S2138/Q2138,0)</f>
        <v>0.283325308939175</v>
      </c>
      <c r="U2138" s="13" t="n">
        <f aca="false">F2138-E2138</f>
        <v>9</v>
      </c>
      <c r="V2138" s="13" t="n">
        <f aca="false">G2138-F2138</f>
        <v>10</v>
      </c>
      <c r="W2138" s="13" t="n">
        <f aca="false">G2138-E2138</f>
        <v>19</v>
      </c>
      <c r="X2138" s="10" t="n">
        <f aca="false">YEAR(E2138)</f>
        <v>2019</v>
      </c>
      <c r="Y2138" s="0" t="str">
        <f aca="false">TEXT(E2138,"yyyy-mm")</f>
        <v>2019-02</v>
      </c>
      <c r="Z2138" s="0" t="str">
        <f aca="false">"Q"&amp;ROUNDUP(MONTH(E2138)/3,0)&amp;"-"&amp;YEAR(E2138)</f>
        <v>Q1-2019</v>
      </c>
    </row>
    <row r="2139" customFormat="false" ht="14.25" hidden="false" customHeight="false" outlineLevel="0" collapsed="false">
      <c r="A2139" s="0" t="s">
        <v>2181</v>
      </c>
      <c r="B2139" s="0" t="s">
        <v>43</v>
      </c>
      <c r="C2139" s="0" t="s">
        <v>39</v>
      </c>
      <c r="D2139" s="9" t="n">
        <v>43400</v>
      </c>
      <c r="E2139" s="9" t="n">
        <v>43498</v>
      </c>
      <c r="F2139" s="9" t="n">
        <v>43506</v>
      </c>
      <c r="G2139" s="9" t="n">
        <v>43507</v>
      </c>
      <c r="H2139" s="10" t="s">
        <v>36</v>
      </c>
      <c r="I2139" s="0" t="n">
        <v>26</v>
      </c>
      <c r="J2139" s="0" t="n">
        <v>21</v>
      </c>
      <c r="K2139" s="0" t="n">
        <v>90</v>
      </c>
      <c r="L2139" s="0" t="n">
        <v>8</v>
      </c>
      <c r="M2139" s="0" t="n">
        <v>6</v>
      </c>
      <c r="N2139" s="11" t="n">
        <v>0.1</v>
      </c>
      <c r="O2139" s="12" t="n">
        <v>546.85</v>
      </c>
      <c r="P2139" s="12" t="n">
        <v>1031.8</v>
      </c>
      <c r="Q2139" s="12" t="n">
        <f aca="false">M2139*P2139*(1-N2139)</f>
        <v>5571.72</v>
      </c>
      <c r="R2139" s="12" t="n">
        <f aca="false">M2139*O2139</f>
        <v>3281.1</v>
      </c>
      <c r="S2139" s="12" t="n">
        <f aca="false">Q2139-R2139</f>
        <v>2290.62</v>
      </c>
      <c r="T2139" s="11" t="n">
        <f aca="false">IFERROR(S2139/Q2139,0)</f>
        <v>0.411115418578105</v>
      </c>
      <c r="U2139" s="13" t="n">
        <f aca="false">F2139-E2139</f>
        <v>8</v>
      </c>
      <c r="V2139" s="13" t="n">
        <f aca="false">G2139-F2139</f>
        <v>1</v>
      </c>
      <c r="W2139" s="13" t="n">
        <f aca="false">G2139-E2139</f>
        <v>9</v>
      </c>
      <c r="X2139" s="10" t="n">
        <f aca="false">YEAR(E2139)</f>
        <v>2019</v>
      </c>
      <c r="Y2139" s="0" t="str">
        <f aca="false">TEXT(E2139,"yyyy-mm")</f>
        <v>2019-02</v>
      </c>
      <c r="Z2139" s="0" t="str">
        <f aca="false">"Q"&amp;ROUNDUP(MONTH(E2139)/3,0)&amp;"-"&amp;YEAR(E2139)</f>
        <v>Q1-2019</v>
      </c>
    </row>
    <row r="2140" customFormat="false" ht="14.25" hidden="false" customHeight="false" outlineLevel="0" collapsed="false">
      <c r="A2140" s="0" t="s">
        <v>2182</v>
      </c>
      <c r="B2140" s="0" t="s">
        <v>38</v>
      </c>
      <c r="C2140" s="0" t="s">
        <v>39</v>
      </c>
      <c r="D2140" s="9" t="n">
        <v>43400</v>
      </c>
      <c r="E2140" s="9" t="n">
        <v>43498</v>
      </c>
      <c r="F2140" s="9" t="n">
        <v>43514</v>
      </c>
      <c r="G2140" s="9" t="n">
        <v>43520</v>
      </c>
      <c r="H2140" s="10" t="s">
        <v>36</v>
      </c>
      <c r="I2140" s="0" t="n">
        <v>18</v>
      </c>
      <c r="J2140" s="0" t="n">
        <v>29</v>
      </c>
      <c r="K2140" s="0" t="n">
        <v>154</v>
      </c>
      <c r="L2140" s="0" t="n">
        <v>32</v>
      </c>
      <c r="M2140" s="0" t="n">
        <v>5</v>
      </c>
      <c r="N2140" s="11" t="n">
        <v>0.05</v>
      </c>
      <c r="O2140" s="12" t="n">
        <v>1443.58</v>
      </c>
      <c r="P2140" s="12" t="n">
        <v>2532.6</v>
      </c>
      <c r="Q2140" s="12" t="n">
        <f aca="false">M2140*P2140*(1-N2140)</f>
        <v>12029.85</v>
      </c>
      <c r="R2140" s="12" t="n">
        <f aca="false">M2140*O2140</f>
        <v>7217.9</v>
      </c>
      <c r="S2140" s="12" t="n">
        <f aca="false">Q2140-R2140</f>
        <v>4811.95</v>
      </c>
      <c r="T2140" s="11" t="n">
        <f aca="false">IFERROR(S2140/Q2140,0)</f>
        <v>0.40000083126556</v>
      </c>
      <c r="U2140" s="13" t="n">
        <f aca="false">F2140-E2140</f>
        <v>16</v>
      </c>
      <c r="V2140" s="13" t="n">
        <f aca="false">G2140-F2140</f>
        <v>6</v>
      </c>
      <c r="W2140" s="13" t="n">
        <f aca="false">G2140-E2140</f>
        <v>22</v>
      </c>
      <c r="X2140" s="10" t="n">
        <f aca="false">YEAR(E2140)</f>
        <v>2019</v>
      </c>
      <c r="Y2140" s="0" t="str">
        <f aca="false">TEXT(E2140,"yyyy-mm")</f>
        <v>2019-02</v>
      </c>
      <c r="Z2140" s="0" t="str">
        <f aca="false">"Q"&amp;ROUNDUP(MONTH(E2140)/3,0)&amp;"-"&amp;YEAR(E2140)</f>
        <v>Q1-2019</v>
      </c>
    </row>
    <row r="2141" customFormat="false" ht="14.25" hidden="false" customHeight="false" outlineLevel="0" collapsed="false">
      <c r="A2141" s="0" t="s">
        <v>2183</v>
      </c>
      <c r="B2141" s="0" t="s">
        <v>34</v>
      </c>
      <c r="C2141" s="0" t="s">
        <v>39</v>
      </c>
      <c r="D2141" s="9" t="n">
        <v>43400</v>
      </c>
      <c r="E2141" s="9" t="n">
        <v>43499</v>
      </c>
      <c r="F2141" s="9" t="n">
        <v>43522</v>
      </c>
      <c r="G2141" s="9" t="n">
        <v>43532</v>
      </c>
      <c r="H2141" s="10" t="s">
        <v>36</v>
      </c>
      <c r="I2141" s="0" t="n">
        <v>5</v>
      </c>
      <c r="J2141" s="0" t="n">
        <v>31</v>
      </c>
      <c r="K2141" s="0" t="n">
        <v>139</v>
      </c>
      <c r="L2141" s="0" t="n">
        <v>27</v>
      </c>
      <c r="M2141" s="0" t="n">
        <v>2</v>
      </c>
      <c r="N2141" s="11" t="n">
        <v>0.1</v>
      </c>
      <c r="O2141" s="12" t="n">
        <v>1557.15</v>
      </c>
      <c r="P2141" s="12" t="n">
        <v>2552.7</v>
      </c>
      <c r="Q2141" s="12" t="n">
        <f aca="false">M2141*P2141*(1-N2141)</f>
        <v>4594.86</v>
      </c>
      <c r="R2141" s="12" t="n">
        <f aca="false">M2141*O2141</f>
        <v>3114.3</v>
      </c>
      <c r="S2141" s="12" t="n">
        <f aca="false">Q2141-R2141</f>
        <v>1480.56</v>
      </c>
      <c r="T2141" s="11" t="n">
        <f aca="false">IFERROR(S2141/Q2141,0)</f>
        <v>0.322220916415299</v>
      </c>
      <c r="U2141" s="13" t="n">
        <f aca="false">F2141-E2141</f>
        <v>23</v>
      </c>
      <c r="V2141" s="13" t="n">
        <f aca="false">G2141-F2141</f>
        <v>10</v>
      </c>
      <c r="W2141" s="13" t="n">
        <f aca="false">G2141-E2141</f>
        <v>33</v>
      </c>
      <c r="X2141" s="10" t="n">
        <f aca="false">YEAR(E2141)</f>
        <v>2019</v>
      </c>
      <c r="Y2141" s="0" t="str">
        <f aca="false">TEXT(E2141,"yyyy-mm")</f>
        <v>2019-02</v>
      </c>
      <c r="Z2141" s="0" t="str">
        <f aca="false">"Q"&amp;ROUNDUP(MONTH(E2141)/3,0)&amp;"-"&amp;YEAR(E2141)</f>
        <v>Q1-2019</v>
      </c>
    </row>
    <row r="2142" customFormat="false" ht="14.25" hidden="false" customHeight="false" outlineLevel="0" collapsed="false">
      <c r="A2142" s="0" t="s">
        <v>2184</v>
      </c>
      <c r="B2142" s="0" t="s">
        <v>34</v>
      </c>
      <c r="C2142" s="0" t="s">
        <v>46</v>
      </c>
      <c r="D2142" s="9" t="n">
        <v>43400</v>
      </c>
      <c r="E2142" s="9" t="n">
        <v>43499</v>
      </c>
      <c r="F2142" s="9" t="n">
        <v>43501</v>
      </c>
      <c r="G2142" s="9" t="n">
        <v>43508</v>
      </c>
      <c r="H2142" s="10" t="s">
        <v>36</v>
      </c>
      <c r="I2142" s="0" t="n">
        <v>4</v>
      </c>
      <c r="J2142" s="0" t="n">
        <v>9</v>
      </c>
      <c r="K2142" s="0" t="n">
        <v>272</v>
      </c>
      <c r="L2142" s="0" t="n">
        <v>19</v>
      </c>
      <c r="M2142" s="0" t="n">
        <v>3</v>
      </c>
      <c r="N2142" s="11" t="n">
        <v>0.05</v>
      </c>
      <c r="O2142" s="12" t="n">
        <v>829.06</v>
      </c>
      <c r="P2142" s="12" t="n">
        <v>1802.3</v>
      </c>
      <c r="Q2142" s="12" t="n">
        <f aca="false">M2142*P2142*(1-N2142)</f>
        <v>5136.555</v>
      </c>
      <c r="R2142" s="12" t="n">
        <f aca="false">M2142*O2142</f>
        <v>2487.18</v>
      </c>
      <c r="S2142" s="12" t="n">
        <f aca="false">Q2142-R2142</f>
        <v>2649.375</v>
      </c>
      <c r="T2142" s="11" t="n">
        <f aca="false">IFERROR(S2142/Q2142,0)</f>
        <v>0.515788305586137</v>
      </c>
      <c r="U2142" s="13" t="n">
        <f aca="false">F2142-E2142</f>
        <v>2</v>
      </c>
      <c r="V2142" s="13" t="n">
        <f aca="false">G2142-F2142</f>
        <v>7</v>
      </c>
      <c r="W2142" s="13" t="n">
        <f aca="false">G2142-E2142</f>
        <v>9</v>
      </c>
      <c r="X2142" s="10" t="n">
        <f aca="false">YEAR(E2142)</f>
        <v>2019</v>
      </c>
      <c r="Y2142" s="0" t="str">
        <f aca="false">TEXT(E2142,"yyyy-mm")</f>
        <v>2019-02</v>
      </c>
      <c r="Z2142" s="0" t="str">
        <f aca="false">"Q"&amp;ROUNDUP(MONTH(E2142)/3,0)&amp;"-"&amp;YEAR(E2142)</f>
        <v>Q1-2019</v>
      </c>
    </row>
    <row r="2143" customFormat="false" ht="14.25" hidden="false" customHeight="false" outlineLevel="0" collapsed="false">
      <c r="A2143" s="0" t="s">
        <v>2185</v>
      </c>
      <c r="B2143" s="0" t="s">
        <v>34</v>
      </c>
      <c r="C2143" s="0" t="s">
        <v>46</v>
      </c>
      <c r="D2143" s="9" t="n">
        <v>43400</v>
      </c>
      <c r="E2143" s="9" t="n">
        <v>43499</v>
      </c>
      <c r="F2143" s="9" t="n">
        <v>43515</v>
      </c>
      <c r="G2143" s="9" t="n">
        <v>43525</v>
      </c>
      <c r="H2143" s="10" t="s">
        <v>36</v>
      </c>
      <c r="I2143" s="0" t="n">
        <v>1</v>
      </c>
      <c r="J2143" s="0" t="n">
        <v>40</v>
      </c>
      <c r="K2143" s="0" t="n">
        <v>321</v>
      </c>
      <c r="L2143" s="0" t="n">
        <v>28</v>
      </c>
      <c r="M2143" s="0" t="n">
        <v>7</v>
      </c>
      <c r="N2143" s="11" t="n">
        <v>0.1</v>
      </c>
      <c r="O2143" s="12" t="n">
        <v>694.66</v>
      </c>
      <c r="P2143" s="12" t="n">
        <v>1085.4</v>
      </c>
      <c r="Q2143" s="12" t="n">
        <f aca="false">M2143*P2143*(1-N2143)</f>
        <v>6838.02</v>
      </c>
      <c r="R2143" s="12" t="n">
        <f aca="false">M2143*O2143</f>
        <v>4862.62</v>
      </c>
      <c r="S2143" s="12" t="n">
        <f aca="false">Q2143-R2143</f>
        <v>1975.4</v>
      </c>
      <c r="T2143" s="11" t="n">
        <f aca="false">IFERROR(S2143/Q2143,0)</f>
        <v>0.288884794136314</v>
      </c>
      <c r="U2143" s="13" t="n">
        <f aca="false">F2143-E2143</f>
        <v>16</v>
      </c>
      <c r="V2143" s="13" t="n">
        <f aca="false">G2143-F2143</f>
        <v>10</v>
      </c>
      <c r="W2143" s="13" t="n">
        <f aca="false">G2143-E2143</f>
        <v>26</v>
      </c>
      <c r="X2143" s="10" t="n">
        <f aca="false">YEAR(E2143)</f>
        <v>2019</v>
      </c>
      <c r="Y2143" s="0" t="str">
        <f aca="false">TEXT(E2143,"yyyy-mm")</f>
        <v>2019-02</v>
      </c>
      <c r="Z2143" s="0" t="str">
        <f aca="false">"Q"&amp;ROUNDUP(MONTH(E2143)/3,0)&amp;"-"&amp;YEAR(E2143)</f>
        <v>Q1-2019</v>
      </c>
    </row>
    <row r="2144" customFormat="false" ht="14.25" hidden="false" customHeight="false" outlineLevel="0" collapsed="false">
      <c r="A2144" s="0" t="s">
        <v>2186</v>
      </c>
      <c r="B2144" s="0" t="s">
        <v>43</v>
      </c>
      <c r="C2144" s="0" t="s">
        <v>58</v>
      </c>
      <c r="D2144" s="9" t="n">
        <v>43400</v>
      </c>
      <c r="E2144" s="9" t="n">
        <v>43499</v>
      </c>
      <c r="F2144" s="9" t="n">
        <v>43522</v>
      </c>
      <c r="G2144" s="9" t="n">
        <v>43525</v>
      </c>
      <c r="H2144" s="10" t="s">
        <v>36</v>
      </c>
      <c r="I2144" s="0" t="n">
        <v>26</v>
      </c>
      <c r="J2144" s="0" t="n">
        <v>35</v>
      </c>
      <c r="K2144" s="0" t="n">
        <v>363</v>
      </c>
      <c r="L2144" s="0" t="n">
        <v>24</v>
      </c>
      <c r="M2144" s="0" t="n">
        <v>4</v>
      </c>
      <c r="N2144" s="11" t="n">
        <v>0.15</v>
      </c>
      <c r="O2144" s="12" t="n">
        <v>2354.38</v>
      </c>
      <c r="P2144" s="12" t="n">
        <v>3363.4</v>
      </c>
      <c r="Q2144" s="12" t="n">
        <f aca="false">M2144*P2144*(1-N2144)</f>
        <v>11435.56</v>
      </c>
      <c r="R2144" s="12" t="n">
        <f aca="false">M2144*O2144</f>
        <v>9417.52</v>
      </c>
      <c r="S2144" s="12" t="n">
        <f aca="false">Q2144-R2144</f>
        <v>2018.04</v>
      </c>
      <c r="T2144" s="11" t="n">
        <f aca="false">IFERROR(S2144/Q2144,0)</f>
        <v>0.176470588235294</v>
      </c>
      <c r="U2144" s="13" t="n">
        <f aca="false">F2144-E2144</f>
        <v>23</v>
      </c>
      <c r="V2144" s="13" t="n">
        <f aca="false">G2144-F2144</f>
        <v>3</v>
      </c>
      <c r="W2144" s="13" t="n">
        <f aca="false">G2144-E2144</f>
        <v>26</v>
      </c>
      <c r="X2144" s="10" t="n">
        <f aca="false">YEAR(E2144)</f>
        <v>2019</v>
      </c>
      <c r="Y2144" s="0" t="str">
        <f aca="false">TEXT(E2144,"yyyy-mm")</f>
        <v>2019-02</v>
      </c>
      <c r="Z2144" s="0" t="str">
        <f aca="false">"Q"&amp;ROUNDUP(MONTH(E2144)/3,0)&amp;"-"&amp;YEAR(E2144)</f>
        <v>Q1-2019</v>
      </c>
    </row>
    <row r="2145" customFormat="false" ht="14.25" hidden="false" customHeight="false" outlineLevel="0" collapsed="false">
      <c r="A2145" s="0" t="s">
        <v>2187</v>
      </c>
      <c r="B2145" s="0" t="s">
        <v>41</v>
      </c>
      <c r="C2145" s="0" t="s">
        <v>39</v>
      </c>
      <c r="D2145" s="9" t="n">
        <v>43400</v>
      </c>
      <c r="E2145" s="9" t="n">
        <v>43499</v>
      </c>
      <c r="F2145" s="9" t="n">
        <v>43519</v>
      </c>
      <c r="G2145" s="9" t="n">
        <v>43520</v>
      </c>
      <c r="H2145" s="10" t="s">
        <v>36</v>
      </c>
      <c r="I2145" s="0" t="n">
        <v>24</v>
      </c>
      <c r="J2145" s="0" t="n">
        <v>32</v>
      </c>
      <c r="K2145" s="0" t="n">
        <v>193</v>
      </c>
      <c r="L2145" s="0" t="n">
        <v>47</v>
      </c>
      <c r="M2145" s="0" t="n">
        <v>5</v>
      </c>
      <c r="N2145" s="11" t="n">
        <v>0.05</v>
      </c>
      <c r="O2145" s="12" t="n">
        <v>2280.68</v>
      </c>
      <c r="P2145" s="12" t="n">
        <v>5701.7</v>
      </c>
      <c r="Q2145" s="12" t="n">
        <f aca="false">M2145*P2145*(1-N2145)</f>
        <v>27083.075</v>
      </c>
      <c r="R2145" s="12" t="n">
        <f aca="false">M2145*O2145</f>
        <v>11403.4</v>
      </c>
      <c r="S2145" s="12" t="n">
        <f aca="false">Q2145-R2145</f>
        <v>15679.675</v>
      </c>
      <c r="T2145" s="11" t="n">
        <f aca="false">IFERROR(S2145/Q2145,0)</f>
        <v>0.578947368421053</v>
      </c>
      <c r="U2145" s="13" t="n">
        <f aca="false">F2145-E2145</f>
        <v>20</v>
      </c>
      <c r="V2145" s="13" t="n">
        <f aca="false">G2145-F2145</f>
        <v>1</v>
      </c>
      <c r="W2145" s="13" t="n">
        <f aca="false">G2145-E2145</f>
        <v>21</v>
      </c>
      <c r="X2145" s="10" t="n">
        <f aca="false">YEAR(E2145)</f>
        <v>2019</v>
      </c>
      <c r="Y2145" s="0" t="str">
        <f aca="false">TEXT(E2145,"yyyy-mm")</f>
        <v>2019-02</v>
      </c>
      <c r="Z2145" s="0" t="str">
        <f aca="false">"Q"&amp;ROUNDUP(MONTH(E2145)/3,0)&amp;"-"&amp;YEAR(E2145)</f>
        <v>Q1-2019</v>
      </c>
    </row>
    <row r="2146" customFormat="false" ht="14.25" hidden="false" customHeight="false" outlineLevel="0" collapsed="false">
      <c r="A2146" s="0" t="s">
        <v>2188</v>
      </c>
      <c r="B2146" s="0" t="s">
        <v>38</v>
      </c>
      <c r="C2146" s="0" t="s">
        <v>58</v>
      </c>
      <c r="D2146" s="9" t="n">
        <v>43400</v>
      </c>
      <c r="E2146" s="9" t="n">
        <v>43499</v>
      </c>
      <c r="F2146" s="9" t="n">
        <v>43520</v>
      </c>
      <c r="G2146" s="9" t="n">
        <v>43526</v>
      </c>
      <c r="H2146" s="10" t="s">
        <v>36</v>
      </c>
      <c r="I2146" s="0" t="n">
        <v>15</v>
      </c>
      <c r="J2146" s="0" t="n">
        <v>6</v>
      </c>
      <c r="K2146" s="0" t="n">
        <v>353</v>
      </c>
      <c r="L2146" s="0" t="n">
        <v>32</v>
      </c>
      <c r="M2146" s="0" t="n">
        <v>4</v>
      </c>
      <c r="N2146" s="11" t="n">
        <v>0.2</v>
      </c>
      <c r="O2146" s="12" t="n">
        <v>125.42</v>
      </c>
      <c r="P2146" s="12" t="n">
        <v>174.2</v>
      </c>
      <c r="Q2146" s="12" t="n">
        <f aca="false">M2146*P2146*(1-N2146)</f>
        <v>557.44</v>
      </c>
      <c r="R2146" s="12" t="n">
        <f aca="false">M2146*O2146</f>
        <v>501.68</v>
      </c>
      <c r="S2146" s="12" t="n">
        <f aca="false">Q2146-R2146</f>
        <v>55.7599999999999</v>
      </c>
      <c r="T2146" s="11" t="n">
        <f aca="false">IFERROR(S2146/Q2146,0)</f>
        <v>0.100028702640643</v>
      </c>
      <c r="U2146" s="13" t="n">
        <f aca="false">F2146-E2146</f>
        <v>21</v>
      </c>
      <c r="V2146" s="13" t="n">
        <f aca="false">G2146-F2146</f>
        <v>6</v>
      </c>
      <c r="W2146" s="13" t="n">
        <f aca="false">G2146-E2146</f>
        <v>27</v>
      </c>
      <c r="X2146" s="10" t="n">
        <f aca="false">YEAR(E2146)</f>
        <v>2019</v>
      </c>
      <c r="Y2146" s="0" t="str">
        <f aca="false">TEXT(E2146,"yyyy-mm")</f>
        <v>2019-02</v>
      </c>
      <c r="Z2146" s="0" t="str">
        <f aca="false">"Q"&amp;ROUNDUP(MONTH(E2146)/3,0)&amp;"-"&amp;YEAR(E2146)</f>
        <v>Q1-2019</v>
      </c>
    </row>
    <row r="2147" customFormat="false" ht="14.25" hidden="false" customHeight="false" outlineLevel="0" collapsed="false">
      <c r="A2147" s="0" t="s">
        <v>2189</v>
      </c>
      <c r="B2147" s="0" t="s">
        <v>41</v>
      </c>
      <c r="C2147" s="0" t="s">
        <v>39</v>
      </c>
      <c r="D2147" s="9" t="n">
        <v>43400</v>
      </c>
      <c r="E2147" s="9" t="n">
        <v>43499</v>
      </c>
      <c r="F2147" s="9" t="n">
        <v>43527</v>
      </c>
      <c r="G2147" s="9" t="n">
        <v>43533</v>
      </c>
      <c r="H2147" s="10" t="s">
        <v>36</v>
      </c>
      <c r="I2147" s="0" t="n">
        <v>24</v>
      </c>
      <c r="J2147" s="0" t="n">
        <v>11</v>
      </c>
      <c r="K2147" s="0" t="n">
        <v>168</v>
      </c>
      <c r="L2147" s="0" t="n">
        <v>21</v>
      </c>
      <c r="M2147" s="0" t="n">
        <v>2</v>
      </c>
      <c r="N2147" s="11" t="n">
        <v>0.1</v>
      </c>
      <c r="O2147" s="12" t="n">
        <v>671.14</v>
      </c>
      <c r="P2147" s="12" t="n">
        <v>1065.3</v>
      </c>
      <c r="Q2147" s="12" t="n">
        <f aca="false">M2147*P2147*(1-N2147)</f>
        <v>1917.54</v>
      </c>
      <c r="R2147" s="12" t="n">
        <f aca="false">M2147*O2147</f>
        <v>1342.28</v>
      </c>
      <c r="S2147" s="12" t="n">
        <f aca="false">Q2147-R2147</f>
        <v>575.26</v>
      </c>
      <c r="T2147" s="11" t="n">
        <f aca="false">IFERROR(S2147/Q2147,0)</f>
        <v>0.299998956996986</v>
      </c>
      <c r="U2147" s="13" t="n">
        <f aca="false">F2147-E2147</f>
        <v>28</v>
      </c>
      <c r="V2147" s="13" t="n">
        <f aca="false">G2147-F2147</f>
        <v>6</v>
      </c>
      <c r="W2147" s="13" t="n">
        <f aca="false">G2147-E2147</f>
        <v>34</v>
      </c>
      <c r="X2147" s="10" t="n">
        <f aca="false">YEAR(E2147)</f>
        <v>2019</v>
      </c>
      <c r="Y2147" s="0" t="str">
        <f aca="false">TEXT(E2147,"yyyy-mm")</f>
        <v>2019-02</v>
      </c>
      <c r="Z2147" s="0" t="str">
        <f aca="false">"Q"&amp;ROUNDUP(MONTH(E2147)/3,0)&amp;"-"&amp;YEAR(E2147)</f>
        <v>Q1-2019</v>
      </c>
    </row>
    <row r="2148" customFormat="false" ht="14.25" hidden="false" customHeight="false" outlineLevel="0" collapsed="false">
      <c r="A2148" s="0" t="s">
        <v>2190</v>
      </c>
      <c r="B2148" s="0" t="s">
        <v>38</v>
      </c>
      <c r="C2148" s="0" t="s">
        <v>46</v>
      </c>
      <c r="D2148" s="9" t="n">
        <v>43400</v>
      </c>
      <c r="E2148" s="9" t="n">
        <v>43499</v>
      </c>
      <c r="F2148" s="9" t="n">
        <v>43511</v>
      </c>
      <c r="G2148" s="9" t="n">
        <v>43521</v>
      </c>
      <c r="H2148" s="10" t="s">
        <v>36</v>
      </c>
      <c r="I2148" s="0" t="n">
        <v>18</v>
      </c>
      <c r="J2148" s="0" t="n">
        <v>46</v>
      </c>
      <c r="K2148" s="0" t="n">
        <v>276</v>
      </c>
      <c r="L2148" s="0" t="n">
        <v>9</v>
      </c>
      <c r="M2148" s="0" t="n">
        <v>6</v>
      </c>
      <c r="N2148" s="11" t="n">
        <v>0.1</v>
      </c>
      <c r="O2148" s="12" t="n">
        <v>928.62</v>
      </c>
      <c r="P2148" s="12" t="n">
        <v>1105.5</v>
      </c>
      <c r="Q2148" s="12" t="n">
        <f aca="false">M2148*P2148*(1-N2148)</f>
        <v>5969.7</v>
      </c>
      <c r="R2148" s="12" t="n">
        <f aca="false">M2148*O2148</f>
        <v>5571.72</v>
      </c>
      <c r="S2148" s="12" t="n">
        <f aca="false">Q2148-R2148</f>
        <v>397.98</v>
      </c>
      <c r="T2148" s="11" t="n">
        <f aca="false">IFERROR(S2148/Q2148,0)</f>
        <v>0.0666666666666666</v>
      </c>
      <c r="U2148" s="13" t="n">
        <f aca="false">F2148-E2148</f>
        <v>12</v>
      </c>
      <c r="V2148" s="13" t="n">
        <f aca="false">G2148-F2148</f>
        <v>10</v>
      </c>
      <c r="W2148" s="13" t="n">
        <f aca="false">G2148-E2148</f>
        <v>22</v>
      </c>
      <c r="X2148" s="10" t="n">
        <f aca="false">YEAR(E2148)</f>
        <v>2019</v>
      </c>
      <c r="Y2148" s="0" t="str">
        <f aca="false">TEXT(E2148,"yyyy-mm")</f>
        <v>2019-02</v>
      </c>
      <c r="Z2148" s="0" t="str">
        <f aca="false">"Q"&amp;ROUNDUP(MONTH(E2148)/3,0)&amp;"-"&amp;YEAR(E2148)</f>
        <v>Q1-2019</v>
      </c>
    </row>
    <row r="2149" customFormat="false" ht="14.25" hidden="false" customHeight="false" outlineLevel="0" collapsed="false">
      <c r="A2149" s="0" t="s">
        <v>2191</v>
      </c>
      <c r="B2149" s="0" t="s">
        <v>34</v>
      </c>
      <c r="C2149" s="0" t="s">
        <v>58</v>
      </c>
      <c r="D2149" s="9" t="n">
        <v>43400</v>
      </c>
      <c r="E2149" s="9" t="n">
        <v>43499</v>
      </c>
      <c r="F2149" s="9" t="n">
        <v>43512</v>
      </c>
      <c r="G2149" s="9" t="n">
        <v>43520</v>
      </c>
      <c r="H2149" s="10" t="s">
        <v>36</v>
      </c>
      <c r="I2149" s="0" t="n">
        <v>7</v>
      </c>
      <c r="J2149" s="0" t="n">
        <v>40</v>
      </c>
      <c r="K2149" s="0" t="n">
        <v>348</v>
      </c>
      <c r="L2149" s="0" t="n">
        <v>19</v>
      </c>
      <c r="M2149" s="0" t="n">
        <v>5</v>
      </c>
      <c r="N2149" s="11" t="n">
        <v>0.15</v>
      </c>
      <c r="O2149" s="12" t="n">
        <v>108.88</v>
      </c>
      <c r="P2149" s="12" t="n">
        <v>167.5</v>
      </c>
      <c r="Q2149" s="12" t="n">
        <f aca="false">M2149*P2149*(1-N2149)</f>
        <v>711.875</v>
      </c>
      <c r="R2149" s="12" t="n">
        <f aca="false">M2149*O2149</f>
        <v>544.4</v>
      </c>
      <c r="S2149" s="12" t="n">
        <f aca="false">Q2149-R2149</f>
        <v>167.475</v>
      </c>
      <c r="T2149" s="11" t="n">
        <f aca="false">IFERROR(S2149/Q2149,0)</f>
        <v>0.235258999122037</v>
      </c>
      <c r="U2149" s="13" t="n">
        <f aca="false">F2149-E2149</f>
        <v>13</v>
      </c>
      <c r="V2149" s="13" t="n">
        <f aca="false">G2149-F2149</f>
        <v>8</v>
      </c>
      <c r="W2149" s="13" t="n">
        <f aca="false">G2149-E2149</f>
        <v>21</v>
      </c>
      <c r="X2149" s="10" t="n">
        <f aca="false">YEAR(E2149)</f>
        <v>2019</v>
      </c>
      <c r="Y2149" s="0" t="str">
        <f aca="false">TEXT(E2149,"yyyy-mm")</f>
        <v>2019-02</v>
      </c>
      <c r="Z2149" s="0" t="str">
        <f aca="false">"Q"&amp;ROUNDUP(MONTH(E2149)/3,0)&amp;"-"&amp;YEAR(E2149)</f>
        <v>Q1-2019</v>
      </c>
    </row>
    <row r="2150" customFormat="false" ht="14.25" hidden="false" customHeight="false" outlineLevel="0" collapsed="false">
      <c r="A2150" s="0" t="s">
        <v>2192</v>
      </c>
      <c r="B2150" s="0" t="s">
        <v>43</v>
      </c>
      <c r="C2150" s="0" t="s">
        <v>46</v>
      </c>
      <c r="D2150" s="9" t="n">
        <v>43400</v>
      </c>
      <c r="E2150" s="9" t="n">
        <v>43500</v>
      </c>
      <c r="F2150" s="9" t="n">
        <v>43512</v>
      </c>
      <c r="G2150" s="9" t="n">
        <v>43519</v>
      </c>
      <c r="H2150" s="10" t="s">
        <v>36</v>
      </c>
      <c r="I2150" s="0" t="n">
        <v>26</v>
      </c>
      <c r="J2150" s="0" t="n">
        <v>24</v>
      </c>
      <c r="K2150" s="0" t="n">
        <v>300</v>
      </c>
      <c r="L2150" s="0" t="n">
        <v>22</v>
      </c>
      <c r="M2150" s="0" t="n">
        <v>7</v>
      </c>
      <c r="N2150" s="11" t="n">
        <v>0.1</v>
      </c>
      <c r="O2150" s="12" t="n">
        <v>3001.6</v>
      </c>
      <c r="P2150" s="12" t="n">
        <v>3752</v>
      </c>
      <c r="Q2150" s="12" t="n">
        <f aca="false">M2150*P2150*(1-N2150)</f>
        <v>23637.6</v>
      </c>
      <c r="R2150" s="12" t="n">
        <f aca="false">M2150*O2150</f>
        <v>21011.2</v>
      </c>
      <c r="S2150" s="12" t="n">
        <f aca="false">Q2150-R2150</f>
        <v>2626.4</v>
      </c>
      <c r="T2150" s="11" t="n">
        <f aca="false">IFERROR(S2150/Q2150,0)</f>
        <v>0.111111111111111</v>
      </c>
      <c r="U2150" s="13" t="n">
        <f aca="false">F2150-E2150</f>
        <v>12</v>
      </c>
      <c r="V2150" s="13" t="n">
        <f aca="false">G2150-F2150</f>
        <v>7</v>
      </c>
      <c r="W2150" s="13" t="n">
        <f aca="false">G2150-E2150</f>
        <v>19</v>
      </c>
      <c r="X2150" s="10" t="n">
        <f aca="false">YEAR(E2150)</f>
        <v>2019</v>
      </c>
      <c r="Y2150" s="0" t="str">
        <f aca="false">TEXT(E2150,"yyyy-mm")</f>
        <v>2019-02</v>
      </c>
      <c r="Z2150" s="0" t="str">
        <f aca="false">"Q"&amp;ROUNDUP(MONTH(E2150)/3,0)&amp;"-"&amp;YEAR(E2150)</f>
        <v>Q1-2019</v>
      </c>
    </row>
    <row r="2151" customFormat="false" ht="14.25" hidden="false" customHeight="false" outlineLevel="0" collapsed="false">
      <c r="A2151" s="0" t="s">
        <v>2193</v>
      </c>
      <c r="B2151" s="0" t="s">
        <v>43</v>
      </c>
      <c r="C2151" s="0" t="s">
        <v>46</v>
      </c>
      <c r="D2151" s="9" t="n">
        <v>43400</v>
      </c>
      <c r="E2151" s="9" t="n">
        <v>43500</v>
      </c>
      <c r="F2151" s="9" t="n">
        <v>43514</v>
      </c>
      <c r="G2151" s="9" t="n">
        <v>43517</v>
      </c>
      <c r="H2151" s="10" t="s">
        <v>36</v>
      </c>
      <c r="I2151" s="0" t="n">
        <v>28</v>
      </c>
      <c r="J2151" s="0" t="n">
        <v>41</v>
      </c>
      <c r="K2151" s="0" t="n">
        <v>279</v>
      </c>
      <c r="L2151" s="0" t="n">
        <v>19</v>
      </c>
      <c r="M2151" s="0" t="n">
        <v>6</v>
      </c>
      <c r="N2151" s="11" t="n">
        <v>0.075</v>
      </c>
      <c r="O2151" s="12" t="n">
        <v>576.87</v>
      </c>
      <c r="P2151" s="12" t="n">
        <v>703.5</v>
      </c>
      <c r="Q2151" s="12" t="n">
        <f aca="false">M2151*P2151*(1-N2151)</f>
        <v>3904.425</v>
      </c>
      <c r="R2151" s="12" t="n">
        <f aca="false">M2151*O2151</f>
        <v>3461.22</v>
      </c>
      <c r="S2151" s="12" t="n">
        <f aca="false">Q2151-R2151</f>
        <v>443.205</v>
      </c>
      <c r="T2151" s="11" t="n">
        <f aca="false">IFERROR(S2151/Q2151,0)</f>
        <v>0.113513513513513</v>
      </c>
      <c r="U2151" s="13" t="n">
        <f aca="false">F2151-E2151</f>
        <v>14</v>
      </c>
      <c r="V2151" s="13" t="n">
        <f aca="false">G2151-F2151</f>
        <v>3</v>
      </c>
      <c r="W2151" s="13" t="n">
        <f aca="false">G2151-E2151</f>
        <v>17</v>
      </c>
      <c r="X2151" s="10" t="n">
        <f aca="false">YEAR(E2151)</f>
        <v>2019</v>
      </c>
      <c r="Y2151" s="0" t="str">
        <f aca="false">TEXT(E2151,"yyyy-mm")</f>
        <v>2019-02</v>
      </c>
      <c r="Z2151" s="0" t="str">
        <f aca="false">"Q"&amp;ROUNDUP(MONTH(E2151)/3,0)&amp;"-"&amp;YEAR(E2151)</f>
        <v>Q1-2019</v>
      </c>
    </row>
    <row r="2152" customFormat="false" ht="14.25" hidden="false" customHeight="false" outlineLevel="0" collapsed="false">
      <c r="A2152" s="0" t="s">
        <v>2194</v>
      </c>
      <c r="B2152" s="0" t="s">
        <v>38</v>
      </c>
      <c r="C2152" s="0" t="s">
        <v>39</v>
      </c>
      <c r="D2152" s="9" t="n">
        <v>43400</v>
      </c>
      <c r="E2152" s="9" t="n">
        <v>43500</v>
      </c>
      <c r="F2152" s="9" t="n">
        <v>43514</v>
      </c>
      <c r="G2152" s="9" t="n">
        <v>43522</v>
      </c>
      <c r="H2152" s="10" t="s">
        <v>36</v>
      </c>
      <c r="I2152" s="0" t="n">
        <v>13</v>
      </c>
      <c r="J2152" s="0" t="n">
        <v>19</v>
      </c>
      <c r="K2152" s="0" t="n">
        <v>174</v>
      </c>
      <c r="L2152" s="0" t="n">
        <v>27</v>
      </c>
      <c r="M2152" s="0" t="n">
        <v>4</v>
      </c>
      <c r="N2152" s="11" t="n">
        <v>0.05</v>
      </c>
      <c r="O2152" s="12" t="n">
        <v>772.11</v>
      </c>
      <c r="P2152" s="12" t="n">
        <v>1795.6</v>
      </c>
      <c r="Q2152" s="12" t="n">
        <f aca="false">M2152*P2152*(1-N2152)</f>
        <v>6823.28</v>
      </c>
      <c r="R2152" s="12" t="n">
        <f aca="false">M2152*O2152</f>
        <v>3088.44</v>
      </c>
      <c r="S2152" s="12" t="n">
        <f aca="false">Q2152-R2152</f>
        <v>3734.84</v>
      </c>
      <c r="T2152" s="11" t="n">
        <f aca="false">IFERROR(S2152/Q2152,0)</f>
        <v>0.547367248595983</v>
      </c>
      <c r="U2152" s="13" t="n">
        <f aca="false">F2152-E2152</f>
        <v>14</v>
      </c>
      <c r="V2152" s="13" t="n">
        <f aca="false">G2152-F2152</f>
        <v>8</v>
      </c>
      <c r="W2152" s="13" t="n">
        <f aca="false">G2152-E2152</f>
        <v>22</v>
      </c>
      <c r="X2152" s="10" t="n">
        <f aca="false">YEAR(E2152)</f>
        <v>2019</v>
      </c>
      <c r="Y2152" s="0" t="str">
        <f aca="false">TEXT(E2152,"yyyy-mm")</f>
        <v>2019-02</v>
      </c>
      <c r="Z2152" s="0" t="str">
        <f aca="false">"Q"&amp;ROUNDUP(MONTH(E2152)/3,0)&amp;"-"&amp;YEAR(E2152)</f>
        <v>Q1-2019</v>
      </c>
    </row>
    <row r="2153" customFormat="false" ht="14.25" hidden="false" customHeight="false" outlineLevel="0" collapsed="false">
      <c r="A2153" s="0" t="s">
        <v>2195</v>
      </c>
      <c r="B2153" s="0" t="s">
        <v>34</v>
      </c>
      <c r="C2153" s="0" t="s">
        <v>48</v>
      </c>
      <c r="D2153" s="9" t="n">
        <v>43400</v>
      </c>
      <c r="E2153" s="9" t="n">
        <v>43500</v>
      </c>
      <c r="F2153" s="9" t="n">
        <v>43509</v>
      </c>
      <c r="G2153" s="9" t="n">
        <v>43516</v>
      </c>
      <c r="H2153" s="10" t="s">
        <v>36</v>
      </c>
      <c r="I2153" s="0" t="n">
        <v>9</v>
      </c>
      <c r="J2153" s="0" t="n">
        <v>45</v>
      </c>
      <c r="K2153" s="0" t="n">
        <v>56</v>
      </c>
      <c r="L2153" s="0" t="n">
        <v>36</v>
      </c>
      <c r="M2153" s="0" t="n">
        <v>1</v>
      </c>
      <c r="N2153" s="11" t="n">
        <v>0.05</v>
      </c>
      <c r="O2153" s="12" t="n">
        <v>2300.65</v>
      </c>
      <c r="P2153" s="12" t="n">
        <v>3899.4</v>
      </c>
      <c r="Q2153" s="12" t="n">
        <f aca="false">M2153*P2153*(1-N2153)</f>
        <v>3704.43</v>
      </c>
      <c r="R2153" s="12" t="n">
        <f aca="false">M2153*O2153</f>
        <v>2300.65</v>
      </c>
      <c r="S2153" s="12" t="n">
        <f aca="false">Q2153-R2153</f>
        <v>1403.78</v>
      </c>
      <c r="T2153" s="11" t="n">
        <f aca="false">IFERROR(S2153/Q2153,0)</f>
        <v>0.378946288632799</v>
      </c>
      <c r="U2153" s="13" t="n">
        <f aca="false">F2153-E2153</f>
        <v>9</v>
      </c>
      <c r="V2153" s="13" t="n">
        <f aca="false">G2153-F2153</f>
        <v>7</v>
      </c>
      <c r="W2153" s="13" t="n">
        <f aca="false">G2153-E2153</f>
        <v>16</v>
      </c>
      <c r="X2153" s="10" t="n">
        <f aca="false">YEAR(E2153)</f>
        <v>2019</v>
      </c>
      <c r="Y2153" s="0" t="str">
        <f aca="false">TEXT(E2153,"yyyy-mm")</f>
        <v>2019-02</v>
      </c>
      <c r="Z2153" s="0" t="str">
        <f aca="false">"Q"&amp;ROUNDUP(MONTH(E2153)/3,0)&amp;"-"&amp;YEAR(E2153)</f>
        <v>Q1-2019</v>
      </c>
    </row>
    <row r="2154" customFormat="false" ht="14.25" hidden="false" customHeight="false" outlineLevel="0" collapsed="false">
      <c r="A2154" s="0" t="s">
        <v>2196</v>
      </c>
      <c r="B2154" s="0" t="s">
        <v>38</v>
      </c>
      <c r="C2154" s="0" t="s">
        <v>39</v>
      </c>
      <c r="D2154" s="9" t="n">
        <v>43400</v>
      </c>
      <c r="E2154" s="9" t="n">
        <v>43500</v>
      </c>
      <c r="F2154" s="9" t="n">
        <v>43528</v>
      </c>
      <c r="G2154" s="9" t="n">
        <v>43531</v>
      </c>
      <c r="H2154" s="10" t="s">
        <v>36</v>
      </c>
      <c r="I2154" s="0" t="n">
        <v>14</v>
      </c>
      <c r="J2154" s="0" t="n">
        <v>48</v>
      </c>
      <c r="K2154" s="0" t="n">
        <v>130</v>
      </c>
      <c r="L2154" s="0" t="n">
        <v>6</v>
      </c>
      <c r="M2154" s="0" t="n">
        <v>1</v>
      </c>
      <c r="N2154" s="11" t="n">
        <v>0.075</v>
      </c>
      <c r="O2154" s="12" t="n">
        <v>803.2</v>
      </c>
      <c r="P2154" s="12" t="n">
        <v>991.6</v>
      </c>
      <c r="Q2154" s="12" t="n">
        <f aca="false">M2154*P2154*(1-N2154)</f>
        <v>917.23</v>
      </c>
      <c r="R2154" s="12" t="n">
        <f aca="false">M2154*O2154</f>
        <v>803.2</v>
      </c>
      <c r="S2154" s="12" t="n">
        <f aca="false">Q2154-R2154</f>
        <v>114.03</v>
      </c>
      <c r="T2154" s="11" t="n">
        <f aca="false">IFERROR(S2154/Q2154,0)</f>
        <v>0.124319963367967</v>
      </c>
      <c r="U2154" s="13" t="n">
        <f aca="false">F2154-E2154</f>
        <v>28</v>
      </c>
      <c r="V2154" s="13" t="n">
        <f aca="false">G2154-F2154</f>
        <v>3</v>
      </c>
      <c r="W2154" s="13" t="n">
        <f aca="false">G2154-E2154</f>
        <v>31</v>
      </c>
      <c r="X2154" s="10" t="n">
        <f aca="false">YEAR(E2154)</f>
        <v>2019</v>
      </c>
      <c r="Y2154" s="0" t="str">
        <f aca="false">TEXT(E2154,"yyyy-mm")</f>
        <v>2019-02</v>
      </c>
      <c r="Z2154" s="0" t="str">
        <f aca="false">"Q"&amp;ROUNDUP(MONTH(E2154)/3,0)&amp;"-"&amp;YEAR(E2154)</f>
        <v>Q1-2019</v>
      </c>
    </row>
    <row r="2155" customFormat="false" ht="14.25" hidden="false" customHeight="false" outlineLevel="0" collapsed="false">
      <c r="A2155" s="0" t="s">
        <v>2197</v>
      </c>
      <c r="B2155" s="0" t="s">
        <v>38</v>
      </c>
      <c r="C2155" s="0" t="s">
        <v>58</v>
      </c>
      <c r="D2155" s="9" t="n">
        <v>43400</v>
      </c>
      <c r="E2155" s="9" t="n">
        <v>43500</v>
      </c>
      <c r="F2155" s="9" t="n">
        <v>43519</v>
      </c>
      <c r="G2155" s="9" t="n">
        <v>43523</v>
      </c>
      <c r="H2155" s="10" t="s">
        <v>36</v>
      </c>
      <c r="I2155" s="0" t="n">
        <v>16</v>
      </c>
      <c r="J2155" s="0" t="n">
        <v>13</v>
      </c>
      <c r="K2155" s="0" t="n">
        <v>357</v>
      </c>
      <c r="L2155" s="0" t="n">
        <v>25</v>
      </c>
      <c r="M2155" s="0" t="n">
        <v>1</v>
      </c>
      <c r="N2155" s="11" t="n">
        <v>0.15</v>
      </c>
      <c r="O2155" s="12" t="n">
        <v>1193.47</v>
      </c>
      <c r="P2155" s="12" t="n">
        <v>2539.3</v>
      </c>
      <c r="Q2155" s="12" t="n">
        <f aca="false">M2155*P2155*(1-N2155)</f>
        <v>2158.405</v>
      </c>
      <c r="R2155" s="12" t="n">
        <f aca="false">M2155*O2155</f>
        <v>1193.47</v>
      </c>
      <c r="S2155" s="12" t="n">
        <f aca="false">Q2155-R2155</f>
        <v>964.935</v>
      </c>
      <c r="T2155" s="11" t="n">
        <f aca="false">IFERROR(S2155/Q2155,0)</f>
        <v>0.447059286834491</v>
      </c>
      <c r="U2155" s="13" t="n">
        <f aca="false">F2155-E2155</f>
        <v>19</v>
      </c>
      <c r="V2155" s="13" t="n">
        <f aca="false">G2155-F2155</f>
        <v>4</v>
      </c>
      <c r="W2155" s="13" t="n">
        <f aca="false">G2155-E2155</f>
        <v>23</v>
      </c>
      <c r="X2155" s="10" t="n">
        <f aca="false">YEAR(E2155)</f>
        <v>2019</v>
      </c>
      <c r="Y2155" s="0" t="str">
        <f aca="false">TEXT(E2155,"yyyy-mm")</f>
        <v>2019-02</v>
      </c>
      <c r="Z2155" s="0" t="str">
        <f aca="false">"Q"&amp;ROUNDUP(MONTH(E2155)/3,0)&amp;"-"&amp;YEAR(E2155)</f>
        <v>Q1-2019</v>
      </c>
    </row>
    <row r="2156" customFormat="false" ht="14.25" hidden="false" customHeight="false" outlineLevel="0" collapsed="false">
      <c r="A2156" s="0" t="s">
        <v>2198</v>
      </c>
      <c r="B2156" s="0" t="s">
        <v>34</v>
      </c>
      <c r="C2156" s="0" t="s">
        <v>35</v>
      </c>
      <c r="D2156" s="9" t="n">
        <v>43400</v>
      </c>
      <c r="E2156" s="9" t="n">
        <v>43500</v>
      </c>
      <c r="F2156" s="9" t="n">
        <v>43517</v>
      </c>
      <c r="G2156" s="9" t="n">
        <v>43520</v>
      </c>
      <c r="H2156" s="10" t="s">
        <v>36</v>
      </c>
      <c r="I2156" s="0" t="n">
        <v>8</v>
      </c>
      <c r="J2156" s="0" t="n">
        <v>34</v>
      </c>
      <c r="K2156" s="0" t="n">
        <v>236</v>
      </c>
      <c r="L2156" s="0" t="n">
        <v>12</v>
      </c>
      <c r="M2156" s="0" t="n">
        <v>1</v>
      </c>
      <c r="N2156" s="11" t="n">
        <v>0.075</v>
      </c>
      <c r="O2156" s="12" t="n">
        <v>704.77</v>
      </c>
      <c r="P2156" s="12" t="n">
        <v>1051.9</v>
      </c>
      <c r="Q2156" s="12" t="n">
        <f aca="false">M2156*P2156*(1-N2156)</f>
        <v>973.0075</v>
      </c>
      <c r="R2156" s="12" t="n">
        <f aca="false">M2156*O2156</f>
        <v>704.77</v>
      </c>
      <c r="S2156" s="12" t="n">
        <f aca="false">Q2156-R2156</f>
        <v>268.2375</v>
      </c>
      <c r="T2156" s="11" t="n">
        <f aca="false">IFERROR(S2156/Q2156,0)</f>
        <v>0.275678758899598</v>
      </c>
      <c r="U2156" s="13" t="n">
        <f aca="false">F2156-E2156</f>
        <v>17</v>
      </c>
      <c r="V2156" s="13" t="n">
        <f aca="false">G2156-F2156</f>
        <v>3</v>
      </c>
      <c r="W2156" s="13" t="n">
        <f aca="false">G2156-E2156</f>
        <v>20</v>
      </c>
      <c r="X2156" s="10" t="n">
        <f aca="false">YEAR(E2156)</f>
        <v>2019</v>
      </c>
      <c r="Y2156" s="0" t="str">
        <f aca="false">TEXT(E2156,"yyyy-mm")</f>
        <v>2019-02</v>
      </c>
      <c r="Z2156" s="0" t="str">
        <f aca="false">"Q"&amp;ROUNDUP(MONTH(E2156)/3,0)&amp;"-"&amp;YEAR(E2156)</f>
        <v>Q1-2019</v>
      </c>
    </row>
    <row r="2157" customFormat="false" ht="14.25" hidden="false" customHeight="false" outlineLevel="0" collapsed="false">
      <c r="A2157" s="0" t="s">
        <v>2199</v>
      </c>
      <c r="B2157" s="0" t="s">
        <v>34</v>
      </c>
      <c r="C2157" s="0" t="s">
        <v>39</v>
      </c>
      <c r="D2157" s="9" t="n">
        <v>43400</v>
      </c>
      <c r="E2157" s="9" t="n">
        <v>43501</v>
      </c>
      <c r="F2157" s="9" t="n">
        <v>43525</v>
      </c>
      <c r="G2157" s="9" t="n">
        <v>43529</v>
      </c>
      <c r="H2157" s="10" t="s">
        <v>36</v>
      </c>
      <c r="I2157" s="0" t="n">
        <v>12</v>
      </c>
      <c r="J2157" s="0" t="n">
        <v>24</v>
      </c>
      <c r="K2157" s="0" t="n">
        <v>178</v>
      </c>
      <c r="L2157" s="0" t="n">
        <v>41</v>
      </c>
      <c r="M2157" s="0" t="n">
        <v>3</v>
      </c>
      <c r="N2157" s="11" t="n">
        <v>0.2</v>
      </c>
      <c r="O2157" s="12" t="n">
        <v>501.16</v>
      </c>
      <c r="P2157" s="12" t="n">
        <v>911.2</v>
      </c>
      <c r="Q2157" s="12" t="n">
        <f aca="false">M2157*P2157*(1-N2157)</f>
        <v>2186.88</v>
      </c>
      <c r="R2157" s="12" t="n">
        <f aca="false">M2157*O2157</f>
        <v>1503.48</v>
      </c>
      <c r="S2157" s="12" t="n">
        <f aca="false">Q2157-R2157</f>
        <v>683.400000000001</v>
      </c>
      <c r="T2157" s="11" t="n">
        <f aca="false">IFERROR(S2157/Q2157,0)</f>
        <v>0.3125</v>
      </c>
      <c r="U2157" s="13" t="n">
        <f aca="false">F2157-E2157</f>
        <v>24</v>
      </c>
      <c r="V2157" s="13" t="n">
        <f aca="false">G2157-F2157</f>
        <v>4</v>
      </c>
      <c r="W2157" s="13" t="n">
        <f aca="false">G2157-E2157</f>
        <v>28</v>
      </c>
      <c r="X2157" s="10" t="n">
        <f aca="false">YEAR(E2157)</f>
        <v>2019</v>
      </c>
      <c r="Y2157" s="0" t="str">
        <f aca="false">TEXT(E2157,"yyyy-mm")</f>
        <v>2019-02</v>
      </c>
      <c r="Z2157" s="0" t="str">
        <f aca="false">"Q"&amp;ROUNDUP(MONTH(E2157)/3,0)&amp;"-"&amp;YEAR(E2157)</f>
        <v>Q1-2019</v>
      </c>
    </row>
    <row r="2158" customFormat="false" ht="14.25" hidden="false" customHeight="false" outlineLevel="0" collapsed="false">
      <c r="A2158" s="0" t="s">
        <v>2200</v>
      </c>
      <c r="B2158" s="0" t="s">
        <v>38</v>
      </c>
      <c r="C2158" s="0" t="s">
        <v>48</v>
      </c>
      <c r="D2158" s="9" t="n">
        <v>43400</v>
      </c>
      <c r="E2158" s="9" t="n">
        <v>43501</v>
      </c>
      <c r="F2158" s="9" t="n">
        <v>43515</v>
      </c>
      <c r="G2158" s="9" t="n">
        <v>43524</v>
      </c>
      <c r="H2158" s="10" t="s">
        <v>36</v>
      </c>
      <c r="I2158" s="0" t="n">
        <v>18</v>
      </c>
      <c r="J2158" s="0" t="n">
        <v>2</v>
      </c>
      <c r="K2158" s="0" t="n">
        <v>30</v>
      </c>
      <c r="L2158" s="0" t="n">
        <v>25</v>
      </c>
      <c r="M2158" s="0" t="n">
        <v>3</v>
      </c>
      <c r="N2158" s="11" t="n">
        <v>0.075</v>
      </c>
      <c r="O2158" s="12" t="n">
        <v>3325.88</v>
      </c>
      <c r="P2158" s="12" t="n">
        <v>3912.8</v>
      </c>
      <c r="Q2158" s="12" t="n">
        <f aca="false">M2158*P2158*(1-N2158)</f>
        <v>10858.02</v>
      </c>
      <c r="R2158" s="12" t="n">
        <f aca="false">M2158*O2158</f>
        <v>9977.64</v>
      </c>
      <c r="S2158" s="12" t="n">
        <f aca="false">Q2158-R2158</f>
        <v>880.380000000003</v>
      </c>
      <c r="T2158" s="11" t="n">
        <f aca="false">IFERROR(S2158/Q2158,0)</f>
        <v>0.0810810810810813</v>
      </c>
      <c r="U2158" s="13" t="n">
        <f aca="false">F2158-E2158</f>
        <v>14</v>
      </c>
      <c r="V2158" s="13" t="n">
        <f aca="false">G2158-F2158</f>
        <v>9</v>
      </c>
      <c r="W2158" s="13" t="n">
        <f aca="false">G2158-E2158</f>
        <v>23</v>
      </c>
      <c r="X2158" s="10" t="n">
        <f aca="false">YEAR(E2158)</f>
        <v>2019</v>
      </c>
      <c r="Y2158" s="0" t="str">
        <f aca="false">TEXT(E2158,"yyyy-mm")</f>
        <v>2019-02</v>
      </c>
      <c r="Z2158" s="0" t="str">
        <f aca="false">"Q"&amp;ROUNDUP(MONTH(E2158)/3,0)&amp;"-"&amp;YEAR(E2158)</f>
        <v>Q1-2019</v>
      </c>
    </row>
    <row r="2159" customFormat="false" ht="14.25" hidden="false" customHeight="false" outlineLevel="0" collapsed="false">
      <c r="A2159" s="0" t="s">
        <v>2201</v>
      </c>
      <c r="B2159" s="0" t="s">
        <v>41</v>
      </c>
      <c r="C2159" s="0" t="s">
        <v>46</v>
      </c>
      <c r="D2159" s="9" t="n">
        <v>43400</v>
      </c>
      <c r="E2159" s="9" t="n">
        <v>43501</v>
      </c>
      <c r="F2159" s="9" t="n">
        <v>43527</v>
      </c>
      <c r="G2159" s="9" t="n">
        <v>43530</v>
      </c>
      <c r="H2159" s="10" t="s">
        <v>36</v>
      </c>
      <c r="I2159" s="0" t="n">
        <v>23</v>
      </c>
      <c r="J2159" s="0" t="n">
        <v>48</v>
      </c>
      <c r="K2159" s="0" t="n">
        <v>312</v>
      </c>
      <c r="L2159" s="0" t="n">
        <v>7</v>
      </c>
      <c r="M2159" s="0" t="n">
        <v>5</v>
      </c>
      <c r="N2159" s="11" t="n">
        <v>0.075</v>
      </c>
      <c r="O2159" s="12" t="n">
        <v>708.79</v>
      </c>
      <c r="P2159" s="12" t="n">
        <v>998.3</v>
      </c>
      <c r="Q2159" s="12" t="n">
        <f aca="false">M2159*P2159*(1-N2159)</f>
        <v>4617.1375</v>
      </c>
      <c r="R2159" s="12" t="n">
        <f aca="false">M2159*O2159</f>
        <v>3543.95</v>
      </c>
      <c r="S2159" s="12" t="n">
        <f aca="false">Q2159-R2159</f>
        <v>1073.1875</v>
      </c>
      <c r="T2159" s="11" t="n">
        <f aca="false">IFERROR(S2159/Q2159,0)</f>
        <v>0.232435681198578</v>
      </c>
      <c r="U2159" s="13" t="n">
        <f aca="false">F2159-E2159</f>
        <v>26</v>
      </c>
      <c r="V2159" s="13" t="n">
        <f aca="false">G2159-F2159</f>
        <v>3</v>
      </c>
      <c r="W2159" s="13" t="n">
        <f aca="false">G2159-E2159</f>
        <v>29</v>
      </c>
      <c r="X2159" s="10" t="n">
        <f aca="false">YEAR(E2159)</f>
        <v>2019</v>
      </c>
      <c r="Y2159" s="0" t="str">
        <f aca="false">TEXT(E2159,"yyyy-mm")</f>
        <v>2019-02</v>
      </c>
      <c r="Z2159" s="0" t="str">
        <f aca="false">"Q"&amp;ROUNDUP(MONTH(E2159)/3,0)&amp;"-"&amp;YEAR(E2159)</f>
        <v>Q1-2019</v>
      </c>
    </row>
    <row r="2160" customFormat="false" ht="14.25" hidden="false" customHeight="false" outlineLevel="0" collapsed="false">
      <c r="A2160" s="0" t="s">
        <v>2202</v>
      </c>
      <c r="B2160" s="0" t="s">
        <v>41</v>
      </c>
      <c r="C2160" s="0" t="s">
        <v>48</v>
      </c>
      <c r="D2160" s="9" t="n">
        <v>43400</v>
      </c>
      <c r="E2160" s="9" t="n">
        <v>43501</v>
      </c>
      <c r="F2160" s="9" t="n">
        <v>43504</v>
      </c>
      <c r="G2160" s="9" t="n">
        <v>43510</v>
      </c>
      <c r="H2160" s="10" t="s">
        <v>36</v>
      </c>
      <c r="I2160" s="0" t="n">
        <v>21</v>
      </c>
      <c r="J2160" s="0" t="n">
        <v>2</v>
      </c>
      <c r="K2160" s="0" t="n">
        <v>17</v>
      </c>
      <c r="L2160" s="0" t="n">
        <v>3</v>
      </c>
      <c r="M2160" s="0" t="n">
        <v>6</v>
      </c>
      <c r="N2160" s="11" t="n">
        <v>0.05</v>
      </c>
      <c r="O2160" s="12" t="n">
        <v>433.36</v>
      </c>
      <c r="P2160" s="12" t="n">
        <v>1031.8</v>
      </c>
      <c r="Q2160" s="12" t="n">
        <f aca="false">M2160*P2160*(1-N2160)</f>
        <v>5881.26</v>
      </c>
      <c r="R2160" s="12" t="n">
        <f aca="false">M2160*O2160</f>
        <v>2600.16</v>
      </c>
      <c r="S2160" s="12" t="n">
        <f aca="false">Q2160-R2160</f>
        <v>3281.1</v>
      </c>
      <c r="T2160" s="11" t="n">
        <f aca="false">IFERROR(S2160/Q2160,0)</f>
        <v>0.5578906560839</v>
      </c>
      <c r="U2160" s="13" t="n">
        <f aca="false">F2160-E2160</f>
        <v>3</v>
      </c>
      <c r="V2160" s="13" t="n">
        <f aca="false">G2160-F2160</f>
        <v>6</v>
      </c>
      <c r="W2160" s="13" t="n">
        <f aca="false">G2160-E2160</f>
        <v>9</v>
      </c>
      <c r="X2160" s="10" t="n">
        <f aca="false">YEAR(E2160)</f>
        <v>2019</v>
      </c>
      <c r="Y2160" s="0" t="str">
        <f aca="false">TEXT(E2160,"yyyy-mm")</f>
        <v>2019-02</v>
      </c>
      <c r="Z2160" s="0" t="str">
        <f aca="false">"Q"&amp;ROUNDUP(MONTH(E2160)/3,0)&amp;"-"&amp;YEAR(E2160)</f>
        <v>Q1-2019</v>
      </c>
    </row>
    <row r="2161" customFormat="false" ht="14.25" hidden="false" customHeight="false" outlineLevel="0" collapsed="false">
      <c r="A2161" s="0" t="s">
        <v>2203</v>
      </c>
      <c r="B2161" s="0" t="s">
        <v>41</v>
      </c>
      <c r="C2161" s="0" t="s">
        <v>39</v>
      </c>
      <c r="D2161" s="9" t="n">
        <v>43400</v>
      </c>
      <c r="E2161" s="9" t="n">
        <v>43501</v>
      </c>
      <c r="F2161" s="9" t="n">
        <v>43515</v>
      </c>
      <c r="G2161" s="9" t="n">
        <v>43525</v>
      </c>
      <c r="H2161" s="10" t="s">
        <v>36</v>
      </c>
      <c r="I2161" s="0" t="n">
        <v>21</v>
      </c>
      <c r="J2161" s="0" t="n">
        <v>10</v>
      </c>
      <c r="K2161" s="0" t="n">
        <v>147</v>
      </c>
      <c r="L2161" s="0" t="n">
        <v>39</v>
      </c>
      <c r="M2161" s="0" t="n">
        <v>4</v>
      </c>
      <c r="N2161" s="11" t="n">
        <v>0.1</v>
      </c>
      <c r="O2161" s="12" t="n">
        <v>1459.46</v>
      </c>
      <c r="P2161" s="12" t="n">
        <v>2753.7</v>
      </c>
      <c r="Q2161" s="12" t="n">
        <f aca="false">M2161*P2161*(1-N2161)</f>
        <v>9913.32</v>
      </c>
      <c r="R2161" s="12" t="n">
        <f aca="false">M2161*O2161</f>
        <v>5837.84</v>
      </c>
      <c r="S2161" s="12" t="n">
        <f aca="false">Q2161-R2161</f>
        <v>4075.48</v>
      </c>
      <c r="T2161" s="11" t="n">
        <f aca="false">IFERROR(S2161/Q2161,0)</f>
        <v>0.411111514608628</v>
      </c>
      <c r="U2161" s="13" t="n">
        <f aca="false">F2161-E2161</f>
        <v>14</v>
      </c>
      <c r="V2161" s="13" t="n">
        <f aca="false">G2161-F2161</f>
        <v>10</v>
      </c>
      <c r="W2161" s="13" t="n">
        <f aca="false">G2161-E2161</f>
        <v>24</v>
      </c>
      <c r="X2161" s="10" t="n">
        <f aca="false">YEAR(E2161)</f>
        <v>2019</v>
      </c>
      <c r="Y2161" s="0" t="str">
        <f aca="false">TEXT(E2161,"yyyy-mm")</f>
        <v>2019-02</v>
      </c>
      <c r="Z2161" s="0" t="str">
        <f aca="false">"Q"&amp;ROUNDUP(MONTH(E2161)/3,0)&amp;"-"&amp;YEAR(E2161)</f>
        <v>Q1-2019</v>
      </c>
    </row>
    <row r="2162" customFormat="false" ht="14.25" hidden="false" customHeight="false" outlineLevel="0" collapsed="false">
      <c r="A2162" s="0" t="s">
        <v>2204</v>
      </c>
      <c r="B2162" s="0" t="s">
        <v>43</v>
      </c>
      <c r="C2162" s="0" t="s">
        <v>79</v>
      </c>
      <c r="D2162" s="9" t="n">
        <v>43400</v>
      </c>
      <c r="E2162" s="9" t="n">
        <v>43501</v>
      </c>
      <c r="F2162" s="9" t="n">
        <v>43504</v>
      </c>
      <c r="G2162" s="9" t="n">
        <v>43508</v>
      </c>
      <c r="H2162" s="10" t="s">
        <v>36</v>
      </c>
      <c r="I2162" s="0" t="n">
        <v>26</v>
      </c>
      <c r="J2162" s="0" t="n">
        <v>36</v>
      </c>
      <c r="K2162" s="0" t="n">
        <v>76</v>
      </c>
      <c r="L2162" s="0" t="n">
        <v>41</v>
      </c>
      <c r="M2162" s="0" t="n">
        <v>7</v>
      </c>
      <c r="N2162" s="11" t="n">
        <v>0.4</v>
      </c>
      <c r="O2162" s="12" t="n">
        <v>143.05</v>
      </c>
      <c r="P2162" s="12" t="n">
        <v>234.5</v>
      </c>
      <c r="Q2162" s="12" t="n">
        <f aca="false">M2162*P2162*(1-N2162)</f>
        <v>984.9</v>
      </c>
      <c r="R2162" s="12" t="n">
        <f aca="false">M2162*O2162</f>
        <v>1001.35</v>
      </c>
      <c r="S2162" s="12" t="n">
        <f aca="false">Q2162-R2162</f>
        <v>-16.4500000000002</v>
      </c>
      <c r="T2162" s="11" t="n">
        <f aca="false">IFERROR(S2162/Q2162,0)</f>
        <v>-0.0167022032693676</v>
      </c>
      <c r="U2162" s="13" t="n">
        <f aca="false">F2162-E2162</f>
        <v>3</v>
      </c>
      <c r="V2162" s="13" t="n">
        <f aca="false">G2162-F2162</f>
        <v>4</v>
      </c>
      <c r="W2162" s="13" t="n">
        <f aca="false">G2162-E2162</f>
        <v>7</v>
      </c>
      <c r="X2162" s="10" t="n">
        <f aca="false">YEAR(E2162)</f>
        <v>2019</v>
      </c>
      <c r="Y2162" s="0" t="str">
        <f aca="false">TEXT(E2162,"yyyy-mm")</f>
        <v>2019-02</v>
      </c>
      <c r="Z2162" s="0" t="str">
        <f aca="false">"Q"&amp;ROUNDUP(MONTH(E2162)/3,0)&amp;"-"&amp;YEAR(E2162)</f>
        <v>Q1-2019</v>
      </c>
    </row>
    <row r="2163" customFormat="false" ht="14.25" hidden="false" customHeight="false" outlineLevel="0" collapsed="false">
      <c r="A2163" s="0" t="s">
        <v>2205</v>
      </c>
      <c r="B2163" s="0" t="s">
        <v>38</v>
      </c>
      <c r="C2163" s="0" t="s">
        <v>48</v>
      </c>
      <c r="D2163" s="9" t="n">
        <v>43400</v>
      </c>
      <c r="E2163" s="9" t="n">
        <v>43501</v>
      </c>
      <c r="F2163" s="9" t="n">
        <v>43510</v>
      </c>
      <c r="G2163" s="9" t="n">
        <v>43520</v>
      </c>
      <c r="H2163" s="10" t="s">
        <v>36</v>
      </c>
      <c r="I2163" s="0" t="n">
        <v>20</v>
      </c>
      <c r="J2163" s="0" t="n">
        <v>35</v>
      </c>
      <c r="K2163" s="0" t="n">
        <v>42</v>
      </c>
      <c r="L2163" s="0" t="n">
        <v>42</v>
      </c>
      <c r="M2163" s="0" t="n">
        <v>2</v>
      </c>
      <c r="N2163" s="11" t="n">
        <v>0.05</v>
      </c>
      <c r="O2163" s="12" t="n">
        <v>702.03</v>
      </c>
      <c r="P2163" s="12" t="n">
        <v>1132.3</v>
      </c>
      <c r="Q2163" s="12" t="n">
        <f aca="false">M2163*P2163*(1-N2163)</f>
        <v>2151.37</v>
      </c>
      <c r="R2163" s="12" t="n">
        <f aca="false">M2163*O2163</f>
        <v>1404.06</v>
      </c>
      <c r="S2163" s="12" t="n">
        <f aca="false">Q2163-R2163</f>
        <v>747.31</v>
      </c>
      <c r="T2163" s="11" t="n">
        <f aca="false">IFERROR(S2163/Q2163,0)</f>
        <v>0.347364702491901</v>
      </c>
      <c r="U2163" s="13" t="n">
        <f aca="false">F2163-E2163</f>
        <v>9</v>
      </c>
      <c r="V2163" s="13" t="n">
        <f aca="false">G2163-F2163</f>
        <v>10</v>
      </c>
      <c r="W2163" s="13" t="n">
        <f aca="false">G2163-E2163</f>
        <v>19</v>
      </c>
      <c r="X2163" s="10" t="n">
        <f aca="false">YEAR(E2163)</f>
        <v>2019</v>
      </c>
      <c r="Y2163" s="0" t="str">
        <f aca="false">TEXT(E2163,"yyyy-mm")</f>
        <v>2019-02</v>
      </c>
      <c r="Z2163" s="0" t="str">
        <f aca="false">"Q"&amp;ROUNDUP(MONTH(E2163)/3,0)&amp;"-"&amp;YEAR(E2163)</f>
        <v>Q1-2019</v>
      </c>
    </row>
    <row r="2164" customFormat="false" ht="14.25" hidden="false" customHeight="false" outlineLevel="0" collapsed="false">
      <c r="A2164" s="0" t="s">
        <v>2206</v>
      </c>
      <c r="B2164" s="0" t="s">
        <v>34</v>
      </c>
      <c r="C2164" s="0" t="s">
        <v>35</v>
      </c>
      <c r="D2164" s="9" t="n">
        <v>43400</v>
      </c>
      <c r="E2164" s="9" t="n">
        <v>43501</v>
      </c>
      <c r="F2164" s="9" t="n">
        <v>43523</v>
      </c>
      <c r="G2164" s="9" t="n">
        <v>43526</v>
      </c>
      <c r="H2164" s="10" t="s">
        <v>36</v>
      </c>
      <c r="I2164" s="0" t="n">
        <v>5</v>
      </c>
      <c r="J2164" s="0" t="n">
        <v>37</v>
      </c>
      <c r="K2164" s="0" t="n">
        <v>219</v>
      </c>
      <c r="L2164" s="0" t="n">
        <v>39</v>
      </c>
      <c r="M2164" s="0" t="n">
        <v>2</v>
      </c>
      <c r="N2164" s="11" t="n">
        <v>0.1</v>
      </c>
      <c r="O2164" s="12" t="n">
        <v>449.97</v>
      </c>
      <c r="P2164" s="12" t="n">
        <v>978.2</v>
      </c>
      <c r="Q2164" s="12" t="n">
        <f aca="false">M2164*P2164*(1-N2164)</f>
        <v>1760.76</v>
      </c>
      <c r="R2164" s="12" t="n">
        <f aca="false">M2164*O2164</f>
        <v>899.94</v>
      </c>
      <c r="S2164" s="12" t="n">
        <f aca="false">Q2164-R2164</f>
        <v>860.82</v>
      </c>
      <c r="T2164" s="11" t="n">
        <f aca="false">IFERROR(S2164/Q2164,0)</f>
        <v>0.48889116063518</v>
      </c>
      <c r="U2164" s="13" t="n">
        <f aca="false">F2164-E2164</f>
        <v>22</v>
      </c>
      <c r="V2164" s="13" t="n">
        <f aca="false">G2164-F2164</f>
        <v>3</v>
      </c>
      <c r="W2164" s="13" t="n">
        <f aca="false">G2164-E2164</f>
        <v>25</v>
      </c>
      <c r="X2164" s="10" t="n">
        <f aca="false">YEAR(E2164)</f>
        <v>2019</v>
      </c>
      <c r="Y2164" s="0" t="str">
        <f aca="false">TEXT(E2164,"yyyy-mm")</f>
        <v>2019-02</v>
      </c>
      <c r="Z2164" s="0" t="str">
        <f aca="false">"Q"&amp;ROUNDUP(MONTH(E2164)/3,0)&amp;"-"&amp;YEAR(E2164)</f>
        <v>Q1-2019</v>
      </c>
    </row>
    <row r="2165" customFormat="false" ht="14.25" hidden="false" customHeight="false" outlineLevel="0" collapsed="false">
      <c r="A2165" s="0" t="s">
        <v>2207</v>
      </c>
      <c r="B2165" s="0" t="s">
        <v>34</v>
      </c>
      <c r="C2165" s="0" t="s">
        <v>58</v>
      </c>
      <c r="D2165" s="9" t="n">
        <v>43400</v>
      </c>
      <c r="E2165" s="9" t="n">
        <v>43501</v>
      </c>
      <c r="F2165" s="9" t="n">
        <v>43504</v>
      </c>
      <c r="G2165" s="9" t="n">
        <v>43514</v>
      </c>
      <c r="H2165" s="10" t="s">
        <v>36</v>
      </c>
      <c r="I2165" s="0" t="n">
        <v>8</v>
      </c>
      <c r="J2165" s="0" t="n">
        <v>26</v>
      </c>
      <c r="K2165" s="0" t="n">
        <v>359</v>
      </c>
      <c r="L2165" s="0" t="n">
        <v>29</v>
      </c>
      <c r="M2165" s="0" t="n">
        <v>6</v>
      </c>
      <c r="N2165" s="11" t="n">
        <v>0.075</v>
      </c>
      <c r="O2165" s="12" t="n">
        <v>1938.58</v>
      </c>
      <c r="P2165" s="12" t="n">
        <v>2619.7</v>
      </c>
      <c r="Q2165" s="12" t="n">
        <f aca="false">M2165*P2165*(1-N2165)</f>
        <v>14539.335</v>
      </c>
      <c r="R2165" s="12" t="n">
        <f aca="false">M2165*O2165</f>
        <v>11631.48</v>
      </c>
      <c r="S2165" s="12" t="n">
        <f aca="false">Q2165-R2165</f>
        <v>2907.855</v>
      </c>
      <c r="T2165" s="11" t="n">
        <f aca="false">IFERROR(S2165/Q2165,0)</f>
        <v>0.199999174652761</v>
      </c>
      <c r="U2165" s="13" t="n">
        <f aca="false">F2165-E2165</f>
        <v>3</v>
      </c>
      <c r="V2165" s="13" t="n">
        <f aca="false">G2165-F2165</f>
        <v>10</v>
      </c>
      <c r="W2165" s="13" t="n">
        <f aca="false">G2165-E2165</f>
        <v>13</v>
      </c>
      <c r="X2165" s="10" t="n">
        <f aca="false">YEAR(E2165)</f>
        <v>2019</v>
      </c>
      <c r="Y2165" s="0" t="str">
        <f aca="false">TEXT(E2165,"yyyy-mm")</f>
        <v>2019-02</v>
      </c>
      <c r="Z2165" s="0" t="str">
        <f aca="false">"Q"&amp;ROUNDUP(MONTH(E2165)/3,0)&amp;"-"&amp;YEAR(E2165)</f>
        <v>Q1-2019</v>
      </c>
    </row>
    <row r="2166" customFormat="false" ht="14.25" hidden="false" customHeight="false" outlineLevel="0" collapsed="false">
      <c r="A2166" s="0" t="s">
        <v>2208</v>
      </c>
      <c r="B2166" s="0" t="s">
        <v>43</v>
      </c>
      <c r="C2166" s="0" t="s">
        <v>48</v>
      </c>
      <c r="D2166" s="9" t="n">
        <v>43400</v>
      </c>
      <c r="E2166" s="9" t="n">
        <v>43501</v>
      </c>
      <c r="F2166" s="9" t="n">
        <v>43517</v>
      </c>
      <c r="G2166" s="9" t="n">
        <v>43526</v>
      </c>
      <c r="H2166" s="10" t="s">
        <v>36</v>
      </c>
      <c r="I2166" s="0" t="n">
        <v>26</v>
      </c>
      <c r="J2166" s="0" t="n">
        <v>33</v>
      </c>
      <c r="K2166" s="0" t="n">
        <v>21</v>
      </c>
      <c r="L2166" s="0" t="n">
        <v>16</v>
      </c>
      <c r="M2166" s="0" t="n">
        <v>7</v>
      </c>
      <c r="N2166" s="11" t="n">
        <v>0.15</v>
      </c>
      <c r="O2166" s="12" t="n">
        <v>528.56</v>
      </c>
      <c r="P2166" s="12" t="n">
        <v>1078.7</v>
      </c>
      <c r="Q2166" s="12" t="n">
        <f aca="false">M2166*P2166*(1-N2166)</f>
        <v>6418.265</v>
      </c>
      <c r="R2166" s="12" t="n">
        <f aca="false">M2166*O2166</f>
        <v>3699.92</v>
      </c>
      <c r="S2166" s="12" t="n">
        <f aca="false">Q2166-R2166</f>
        <v>2718.345</v>
      </c>
      <c r="T2166" s="11" t="n">
        <f aca="false">IFERROR(S2166/Q2166,0)</f>
        <v>0.423532683676975</v>
      </c>
      <c r="U2166" s="13" t="n">
        <f aca="false">F2166-E2166</f>
        <v>16</v>
      </c>
      <c r="V2166" s="13" t="n">
        <f aca="false">G2166-F2166</f>
        <v>9</v>
      </c>
      <c r="W2166" s="13" t="n">
        <f aca="false">G2166-E2166</f>
        <v>25</v>
      </c>
      <c r="X2166" s="10" t="n">
        <f aca="false">YEAR(E2166)</f>
        <v>2019</v>
      </c>
      <c r="Y2166" s="0" t="str">
        <f aca="false">TEXT(E2166,"yyyy-mm")</f>
        <v>2019-02</v>
      </c>
      <c r="Z2166" s="0" t="str">
        <f aca="false">"Q"&amp;ROUNDUP(MONTH(E2166)/3,0)&amp;"-"&amp;YEAR(E2166)</f>
        <v>Q1-2019</v>
      </c>
    </row>
    <row r="2167" customFormat="false" ht="14.25" hidden="false" customHeight="false" outlineLevel="0" collapsed="false">
      <c r="A2167" s="0" t="s">
        <v>2209</v>
      </c>
      <c r="B2167" s="0" t="s">
        <v>43</v>
      </c>
      <c r="C2167" s="0" t="s">
        <v>48</v>
      </c>
      <c r="D2167" s="9" t="n">
        <v>43400</v>
      </c>
      <c r="E2167" s="9" t="n">
        <v>43501</v>
      </c>
      <c r="F2167" s="9" t="n">
        <v>43525</v>
      </c>
      <c r="G2167" s="9" t="n">
        <v>43527</v>
      </c>
      <c r="H2167" s="10" t="s">
        <v>36</v>
      </c>
      <c r="I2167" s="0" t="n">
        <v>28</v>
      </c>
      <c r="J2167" s="0" t="n">
        <v>16</v>
      </c>
      <c r="K2167" s="0" t="n">
        <v>29</v>
      </c>
      <c r="L2167" s="0" t="n">
        <v>5</v>
      </c>
      <c r="M2167" s="0" t="n">
        <v>2</v>
      </c>
      <c r="N2167" s="11" t="n">
        <v>0.05</v>
      </c>
      <c r="O2167" s="12" t="n">
        <v>804.8</v>
      </c>
      <c r="P2167" s="12" t="n">
        <v>1829.1</v>
      </c>
      <c r="Q2167" s="12" t="n">
        <f aca="false">M2167*P2167*(1-N2167)</f>
        <v>3475.29</v>
      </c>
      <c r="R2167" s="12" t="n">
        <f aca="false">M2167*O2167</f>
        <v>1609.6</v>
      </c>
      <c r="S2167" s="12" t="n">
        <f aca="false">Q2167-R2167</f>
        <v>1865.69</v>
      </c>
      <c r="T2167" s="11" t="n">
        <f aca="false">IFERROR(S2167/Q2167,0)</f>
        <v>0.536844407229325</v>
      </c>
      <c r="U2167" s="13" t="n">
        <f aca="false">F2167-E2167</f>
        <v>24</v>
      </c>
      <c r="V2167" s="13" t="n">
        <f aca="false">G2167-F2167</f>
        <v>2</v>
      </c>
      <c r="W2167" s="13" t="n">
        <f aca="false">G2167-E2167</f>
        <v>26</v>
      </c>
      <c r="X2167" s="10" t="n">
        <f aca="false">YEAR(E2167)</f>
        <v>2019</v>
      </c>
      <c r="Y2167" s="0" t="str">
        <f aca="false">TEXT(E2167,"yyyy-mm")</f>
        <v>2019-02</v>
      </c>
      <c r="Z2167" s="0" t="str">
        <f aca="false">"Q"&amp;ROUNDUP(MONTH(E2167)/3,0)&amp;"-"&amp;YEAR(E2167)</f>
        <v>Q1-2019</v>
      </c>
    </row>
    <row r="2168" customFormat="false" ht="14.25" hidden="false" customHeight="false" outlineLevel="0" collapsed="false">
      <c r="A2168" s="0" t="s">
        <v>2210</v>
      </c>
      <c r="B2168" s="0" t="s">
        <v>41</v>
      </c>
      <c r="C2168" s="0" t="s">
        <v>39</v>
      </c>
      <c r="D2168" s="9" t="n">
        <v>43400</v>
      </c>
      <c r="E2168" s="9" t="n">
        <v>43502</v>
      </c>
      <c r="F2168" s="9" t="n">
        <v>43529</v>
      </c>
      <c r="G2168" s="9" t="n">
        <v>43537</v>
      </c>
      <c r="H2168" s="10" t="s">
        <v>36</v>
      </c>
      <c r="I2168" s="0" t="n">
        <v>21</v>
      </c>
      <c r="J2168" s="0" t="n">
        <v>42</v>
      </c>
      <c r="K2168" s="0" t="n">
        <v>149</v>
      </c>
      <c r="L2168" s="0" t="n">
        <v>22</v>
      </c>
      <c r="M2168" s="0" t="n">
        <v>1</v>
      </c>
      <c r="N2168" s="11" t="n">
        <v>0.05</v>
      </c>
      <c r="O2168" s="12" t="n">
        <v>508.87</v>
      </c>
      <c r="P2168" s="12" t="n">
        <v>1038.5</v>
      </c>
      <c r="Q2168" s="12" t="n">
        <f aca="false">M2168*P2168*(1-N2168)</f>
        <v>986.575</v>
      </c>
      <c r="R2168" s="12" t="n">
        <f aca="false">M2168*O2168</f>
        <v>508.87</v>
      </c>
      <c r="S2168" s="12" t="n">
        <f aca="false">Q2168-R2168</f>
        <v>477.705</v>
      </c>
      <c r="T2168" s="11" t="n">
        <f aca="false">IFERROR(S2168/Q2168,0)</f>
        <v>0.484205458277374</v>
      </c>
      <c r="U2168" s="13" t="n">
        <f aca="false">F2168-E2168</f>
        <v>27</v>
      </c>
      <c r="V2168" s="13" t="n">
        <f aca="false">G2168-F2168</f>
        <v>8</v>
      </c>
      <c r="W2168" s="13" t="n">
        <f aca="false">G2168-E2168</f>
        <v>35</v>
      </c>
      <c r="X2168" s="10" t="n">
        <f aca="false">YEAR(E2168)</f>
        <v>2019</v>
      </c>
      <c r="Y2168" s="0" t="str">
        <f aca="false">TEXT(E2168,"yyyy-mm")</f>
        <v>2019-02</v>
      </c>
      <c r="Z2168" s="0" t="str">
        <f aca="false">"Q"&amp;ROUNDUP(MONTH(E2168)/3,0)&amp;"-"&amp;YEAR(E2168)</f>
        <v>Q1-2019</v>
      </c>
    </row>
    <row r="2169" customFormat="false" ht="14.25" hidden="false" customHeight="false" outlineLevel="0" collapsed="false">
      <c r="A2169" s="0" t="s">
        <v>2211</v>
      </c>
      <c r="B2169" s="0" t="s">
        <v>38</v>
      </c>
      <c r="C2169" s="0" t="s">
        <v>35</v>
      </c>
      <c r="D2169" s="9" t="n">
        <v>43400</v>
      </c>
      <c r="E2169" s="9" t="n">
        <v>43502</v>
      </c>
      <c r="F2169" s="9" t="n">
        <v>43522</v>
      </c>
      <c r="G2169" s="9" t="n">
        <v>43532</v>
      </c>
      <c r="H2169" s="10" t="s">
        <v>36</v>
      </c>
      <c r="I2169" s="0" t="n">
        <v>19</v>
      </c>
      <c r="J2169" s="0" t="n">
        <v>31</v>
      </c>
      <c r="K2169" s="0" t="n">
        <v>249</v>
      </c>
      <c r="L2169" s="0" t="n">
        <v>9</v>
      </c>
      <c r="M2169" s="0" t="n">
        <v>5</v>
      </c>
      <c r="N2169" s="11" t="n">
        <v>0.05</v>
      </c>
      <c r="O2169" s="12" t="n">
        <v>1894.22</v>
      </c>
      <c r="P2169" s="12" t="n">
        <v>3946.3</v>
      </c>
      <c r="Q2169" s="12" t="n">
        <f aca="false">M2169*P2169*(1-N2169)</f>
        <v>18744.925</v>
      </c>
      <c r="R2169" s="12" t="n">
        <f aca="false">M2169*O2169</f>
        <v>9471.1</v>
      </c>
      <c r="S2169" s="12" t="n">
        <f aca="false">Q2169-R2169</f>
        <v>9273.825</v>
      </c>
      <c r="T2169" s="11" t="n">
        <f aca="false">IFERROR(S2169/Q2169,0)</f>
        <v>0.494737909060719</v>
      </c>
      <c r="U2169" s="13" t="n">
        <f aca="false">F2169-E2169</f>
        <v>20</v>
      </c>
      <c r="V2169" s="13" t="n">
        <f aca="false">G2169-F2169</f>
        <v>10</v>
      </c>
      <c r="W2169" s="13" t="n">
        <f aca="false">G2169-E2169</f>
        <v>30</v>
      </c>
      <c r="X2169" s="10" t="n">
        <f aca="false">YEAR(E2169)</f>
        <v>2019</v>
      </c>
      <c r="Y2169" s="0" t="str">
        <f aca="false">TEXT(E2169,"yyyy-mm")</f>
        <v>2019-02</v>
      </c>
      <c r="Z2169" s="0" t="str">
        <f aca="false">"Q"&amp;ROUNDUP(MONTH(E2169)/3,0)&amp;"-"&amp;YEAR(E2169)</f>
        <v>Q1-2019</v>
      </c>
    </row>
    <row r="2170" customFormat="false" ht="14.25" hidden="false" customHeight="false" outlineLevel="0" collapsed="false">
      <c r="A2170" s="0" t="s">
        <v>2212</v>
      </c>
      <c r="B2170" s="0" t="s">
        <v>38</v>
      </c>
      <c r="C2170" s="0" t="s">
        <v>46</v>
      </c>
      <c r="D2170" s="9" t="n">
        <v>43400</v>
      </c>
      <c r="E2170" s="9" t="n">
        <v>43502</v>
      </c>
      <c r="F2170" s="9" t="n">
        <v>43528</v>
      </c>
      <c r="G2170" s="9" t="n">
        <v>43537</v>
      </c>
      <c r="H2170" s="10" t="s">
        <v>36</v>
      </c>
      <c r="I2170" s="0" t="n">
        <v>18</v>
      </c>
      <c r="J2170" s="0" t="n">
        <v>24</v>
      </c>
      <c r="K2170" s="0" t="n">
        <v>295</v>
      </c>
      <c r="L2170" s="0" t="n">
        <v>23</v>
      </c>
      <c r="M2170" s="0" t="n">
        <v>1</v>
      </c>
      <c r="N2170" s="11" t="n">
        <v>0.05</v>
      </c>
      <c r="O2170" s="12" t="n">
        <v>2596.85</v>
      </c>
      <c r="P2170" s="12" t="n">
        <v>5299.7</v>
      </c>
      <c r="Q2170" s="12" t="n">
        <f aca="false">M2170*P2170*(1-N2170)</f>
        <v>5034.715</v>
      </c>
      <c r="R2170" s="12" t="n">
        <f aca="false">M2170*O2170</f>
        <v>2596.85</v>
      </c>
      <c r="S2170" s="12" t="n">
        <f aca="false">Q2170-R2170</f>
        <v>2437.865</v>
      </c>
      <c r="T2170" s="11" t="n">
        <f aca="false">IFERROR(S2170/Q2170,0)</f>
        <v>0.484211122178713</v>
      </c>
      <c r="U2170" s="13" t="n">
        <f aca="false">F2170-E2170</f>
        <v>26</v>
      </c>
      <c r="V2170" s="13" t="n">
        <f aca="false">G2170-F2170</f>
        <v>9</v>
      </c>
      <c r="W2170" s="13" t="n">
        <f aca="false">G2170-E2170</f>
        <v>35</v>
      </c>
      <c r="X2170" s="10" t="n">
        <f aca="false">YEAR(E2170)</f>
        <v>2019</v>
      </c>
      <c r="Y2170" s="0" t="str">
        <f aca="false">TEXT(E2170,"yyyy-mm")</f>
        <v>2019-02</v>
      </c>
      <c r="Z2170" s="0" t="str">
        <f aca="false">"Q"&amp;ROUNDUP(MONTH(E2170)/3,0)&amp;"-"&amp;YEAR(E2170)</f>
        <v>Q1-2019</v>
      </c>
    </row>
    <row r="2171" customFormat="false" ht="14.25" hidden="false" customHeight="false" outlineLevel="0" collapsed="false">
      <c r="A2171" s="0" t="s">
        <v>2213</v>
      </c>
      <c r="B2171" s="0" t="s">
        <v>34</v>
      </c>
      <c r="C2171" s="0" t="s">
        <v>39</v>
      </c>
      <c r="D2171" s="9" t="n">
        <v>43400</v>
      </c>
      <c r="E2171" s="9" t="n">
        <v>43502</v>
      </c>
      <c r="F2171" s="9" t="n">
        <v>43526</v>
      </c>
      <c r="G2171" s="9" t="n">
        <v>43529</v>
      </c>
      <c r="H2171" s="10" t="s">
        <v>36</v>
      </c>
      <c r="I2171" s="0" t="n">
        <v>8</v>
      </c>
      <c r="J2171" s="0" t="n">
        <v>37</v>
      </c>
      <c r="K2171" s="0" t="n">
        <v>202</v>
      </c>
      <c r="L2171" s="0" t="n">
        <v>15</v>
      </c>
      <c r="M2171" s="0" t="n">
        <v>6</v>
      </c>
      <c r="N2171" s="11" t="n">
        <v>0.15</v>
      </c>
      <c r="O2171" s="12" t="n">
        <v>1442.71</v>
      </c>
      <c r="P2171" s="12" t="n">
        <v>2365.1</v>
      </c>
      <c r="Q2171" s="12" t="n">
        <f aca="false">M2171*P2171*(1-N2171)</f>
        <v>12062.01</v>
      </c>
      <c r="R2171" s="12" t="n">
        <f aca="false">M2171*O2171</f>
        <v>8656.26</v>
      </c>
      <c r="S2171" s="12" t="n">
        <f aca="false">Q2171-R2171</f>
        <v>3405.75</v>
      </c>
      <c r="T2171" s="11" t="n">
        <f aca="false">IFERROR(S2171/Q2171,0)</f>
        <v>0.282353438606003</v>
      </c>
      <c r="U2171" s="13" t="n">
        <f aca="false">F2171-E2171</f>
        <v>24</v>
      </c>
      <c r="V2171" s="13" t="n">
        <f aca="false">G2171-F2171</f>
        <v>3</v>
      </c>
      <c r="W2171" s="13" t="n">
        <f aca="false">G2171-E2171</f>
        <v>27</v>
      </c>
      <c r="X2171" s="10" t="n">
        <f aca="false">YEAR(E2171)</f>
        <v>2019</v>
      </c>
      <c r="Y2171" s="0" t="str">
        <f aca="false">TEXT(E2171,"yyyy-mm")</f>
        <v>2019-02</v>
      </c>
      <c r="Z2171" s="0" t="str">
        <f aca="false">"Q"&amp;ROUNDUP(MONTH(E2171)/3,0)&amp;"-"&amp;YEAR(E2171)</f>
        <v>Q1-2019</v>
      </c>
    </row>
    <row r="2172" customFormat="false" ht="14.25" hidden="false" customHeight="false" outlineLevel="0" collapsed="false">
      <c r="A2172" s="0" t="s">
        <v>2214</v>
      </c>
      <c r="B2172" s="0" t="s">
        <v>41</v>
      </c>
      <c r="C2172" s="0" t="s">
        <v>48</v>
      </c>
      <c r="D2172" s="9" t="n">
        <v>43400</v>
      </c>
      <c r="E2172" s="9" t="n">
        <v>43502</v>
      </c>
      <c r="F2172" s="9" t="n">
        <v>43504</v>
      </c>
      <c r="G2172" s="9" t="n">
        <v>43512</v>
      </c>
      <c r="H2172" s="10" t="s">
        <v>36</v>
      </c>
      <c r="I2172" s="0" t="n">
        <v>23</v>
      </c>
      <c r="J2172" s="0" t="n">
        <v>6</v>
      </c>
      <c r="K2172" s="0" t="n">
        <v>47</v>
      </c>
      <c r="L2172" s="0" t="n">
        <v>5</v>
      </c>
      <c r="M2172" s="0" t="n">
        <v>3</v>
      </c>
      <c r="N2172" s="11" t="n">
        <v>0.15</v>
      </c>
      <c r="O2172" s="12" t="n">
        <v>120.6</v>
      </c>
      <c r="P2172" s="12" t="n">
        <v>268</v>
      </c>
      <c r="Q2172" s="12" t="n">
        <f aca="false">M2172*P2172*(1-N2172)</f>
        <v>683.4</v>
      </c>
      <c r="R2172" s="12" t="n">
        <f aca="false">M2172*O2172</f>
        <v>361.8</v>
      </c>
      <c r="S2172" s="12" t="n">
        <f aca="false">Q2172-R2172</f>
        <v>321.6</v>
      </c>
      <c r="T2172" s="11" t="n">
        <f aca="false">IFERROR(S2172/Q2172,0)</f>
        <v>0.470588235294118</v>
      </c>
      <c r="U2172" s="13" t="n">
        <f aca="false">F2172-E2172</f>
        <v>2</v>
      </c>
      <c r="V2172" s="13" t="n">
        <f aca="false">G2172-F2172</f>
        <v>8</v>
      </c>
      <c r="W2172" s="13" t="n">
        <f aca="false">G2172-E2172</f>
        <v>10</v>
      </c>
      <c r="X2172" s="10" t="n">
        <f aca="false">YEAR(E2172)</f>
        <v>2019</v>
      </c>
      <c r="Y2172" s="0" t="str">
        <f aca="false">TEXT(E2172,"yyyy-mm")</f>
        <v>2019-02</v>
      </c>
      <c r="Z2172" s="0" t="str">
        <f aca="false">"Q"&amp;ROUNDUP(MONTH(E2172)/3,0)&amp;"-"&amp;YEAR(E2172)</f>
        <v>Q1-2019</v>
      </c>
    </row>
    <row r="2173" customFormat="false" ht="14.25" hidden="false" customHeight="false" outlineLevel="0" collapsed="false">
      <c r="A2173" s="0" t="s">
        <v>2215</v>
      </c>
      <c r="B2173" s="0" t="s">
        <v>43</v>
      </c>
      <c r="C2173" s="0" t="s">
        <v>39</v>
      </c>
      <c r="D2173" s="9" t="n">
        <v>43400</v>
      </c>
      <c r="E2173" s="9" t="n">
        <v>43502</v>
      </c>
      <c r="F2173" s="9" t="n">
        <v>43505</v>
      </c>
      <c r="G2173" s="9" t="n">
        <v>43514</v>
      </c>
      <c r="H2173" s="10" t="s">
        <v>36</v>
      </c>
      <c r="I2173" s="0" t="n">
        <v>27</v>
      </c>
      <c r="J2173" s="0" t="n">
        <v>22</v>
      </c>
      <c r="K2173" s="0" t="n">
        <v>136</v>
      </c>
      <c r="L2173" s="0" t="n">
        <v>28</v>
      </c>
      <c r="M2173" s="0" t="n">
        <v>8</v>
      </c>
      <c r="N2173" s="11" t="n">
        <v>0.075</v>
      </c>
      <c r="O2173" s="12" t="n">
        <v>785.91</v>
      </c>
      <c r="P2173" s="12" t="n">
        <v>1139</v>
      </c>
      <c r="Q2173" s="12" t="n">
        <f aca="false">M2173*P2173*(1-N2173)</f>
        <v>8428.6</v>
      </c>
      <c r="R2173" s="12" t="n">
        <f aca="false">M2173*O2173</f>
        <v>6287.28</v>
      </c>
      <c r="S2173" s="12" t="n">
        <f aca="false">Q2173-R2173</f>
        <v>2141.32</v>
      </c>
      <c r="T2173" s="11" t="n">
        <f aca="false">IFERROR(S2173/Q2173,0)</f>
        <v>0.254054054054054</v>
      </c>
      <c r="U2173" s="13" t="n">
        <f aca="false">F2173-E2173</f>
        <v>3</v>
      </c>
      <c r="V2173" s="13" t="n">
        <f aca="false">G2173-F2173</f>
        <v>9</v>
      </c>
      <c r="W2173" s="13" t="n">
        <f aca="false">G2173-E2173</f>
        <v>12</v>
      </c>
      <c r="X2173" s="10" t="n">
        <f aca="false">YEAR(E2173)</f>
        <v>2019</v>
      </c>
      <c r="Y2173" s="0" t="str">
        <f aca="false">TEXT(E2173,"yyyy-mm")</f>
        <v>2019-02</v>
      </c>
      <c r="Z2173" s="0" t="str">
        <f aca="false">"Q"&amp;ROUNDUP(MONTH(E2173)/3,0)&amp;"-"&amp;YEAR(E2173)</f>
        <v>Q1-2019</v>
      </c>
    </row>
    <row r="2174" customFormat="false" ht="14.25" hidden="false" customHeight="false" outlineLevel="0" collapsed="false">
      <c r="A2174" s="0" t="s">
        <v>2216</v>
      </c>
      <c r="B2174" s="0" t="s">
        <v>41</v>
      </c>
      <c r="C2174" s="0" t="s">
        <v>39</v>
      </c>
      <c r="D2174" s="9" t="n">
        <v>43400</v>
      </c>
      <c r="E2174" s="9" t="n">
        <v>43502</v>
      </c>
      <c r="F2174" s="9" t="n">
        <v>43510</v>
      </c>
      <c r="G2174" s="9" t="n">
        <v>43511</v>
      </c>
      <c r="H2174" s="10" t="s">
        <v>36</v>
      </c>
      <c r="I2174" s="0" t="n">
        <v>25</v>
      </c>
      <c r="J2174" s="0" t="n">
        <v>19</v>
      </c>
      <c r="K2174" s="0" t="n">
        <v>148</v>
      </c>
      <c r="L2174" s="0" t="n">
        <v>21</v>
      </c>
      <c r="M2174" s="0" t="n">
        <v>6</v>
      </c>
      <c r="N2174" s="11" t="n">
        <v>0.05</v>
      </c>
      <c r="O2174" s="12" t="n">
        <v>751.74</v>
      </c>
      <c r="P2174" s="12" t="n">
        <v>1139</v>
      </c>
      <c r="Q2174" s="12" t="n">
        <f aca="false">M2174*P2174*(1-N2174)</f>
        <v>6492.3</v>
      </c>
      <c r="R2174" s="12" t="n">
        <f aca="false">M2174*O2174</f>
        <v>4510.44</v>
      </c>
      <c r="S2174" s="12" t="n">
        <f aca="false">Q2174-R2174</f>
        <v>1981.86</v>
      </c>
      <c r="T2174" s="11" t="n">
        <f aca="false">IFERROR(S2174/Q2174,0)</f>
        <v>0.305263157894737</v>
      </c>
      <c r="U2174" s="13" t="n">
        <f aca="false">F2174-E2174</f>
        <v>8</v>
      </c>
      <c r="V2174" s="13" t="n">
        <f aca="false">G2174-F2174</f>
        <v>1</v>
      </c>
      <c r="W2174" s="13" t="n">
        <f aca="false">G2174-E2174</f>
        <v>9</v>
      </c>
      <c r="X2174" s="10" t="n">
        <f aca="false">YEAR(E2174)</f>
        <v>2019</v>
      </c>
      <c r="Y2174" s="0" t="str">
        <f aca="false">TEXT(E2174,"yyyy-mm")</f>
        <v>2019-02</v>
      </c>
      <c r="Z2174" s="0" t="str">
        <f aca="false">"Q"&amp;ROUNDUP(MONTH(E2174)/3,0)&amp;"-"&amp;YEAR(E2174)</f>
        <v>Q1-2019</v>
      </c>
    </row>
    <row r="2175" customFormat="false" ht="14.25" hidden="false" customHeight="false" outlineLevel="0" collapsed="false">
      <c r="A2175" s="0" t="s">
        <v>2217</v>
      </c>
      <c r="B2175" s="0" t="s">
        <v>38</v>
      </c>
      <c r="C2175" s="0" t="s">
        <v>58</v>
      </c>
      <c r="D2175" s="9" t="n">
        <v>43400</v>
      </c>
      <c r="E2175" s="9" t="n">
        <v>43502</v>
      </c>
      <c r="F2175" s="9" t="n">
        <v>43516</v>
      </c>
      <c r="G2175" s="9" t="n">
        <v>43523</v>
      </c>
      <c r="H2175" s="10" t="s">
        <v>36</v>
      </c>
      <c r="I2175" s="0" t="n">
        <v>18</v>
      </c>
      <c r="J2175" s="0" t="n">
        <v>13</v>
      </c>
      <c r="K2175" s="0" t="n">
        <v>352</v>
      </c>
      <c r="L2175" s="0" t="n">
        <v>7</v>
      </c>
      <c r="M2175" s="0" t="n">
        <v>2</v>
      </c>
      <c r="N2175" s="11" t="n">
        <v>0.3</v>
      </c>
      <c r="O2175" s="12" t="n">
        <v>148.74</v>
      </c>
      <c r="P2175" s="12" t="n">
        <v>247.9</v>
      </c>
      <c r="Q2175" s="12" t="n">
        <f aca="false">M2175*P2175*(1-N2175)</f>
        <v>347.06</v>
      </c>
      <c r="R2175" s="12" t="n">
        <f aca="false">M2175*O2175</f>
        <v>297.48</v>
      </c>
      <c r="S2175" s="12" t="n">
        <f aca="false">Q2175-R2175</f>
        <v>49.58</v>
      </c>
      <c r="T2175" s="11" t="n">
        <f aca="false">IFERROR(S2175/Q2175,0)</f>
        <v>0.142857142857143</v>
      </c>
      <c r="U2175" s="13" t="n">
        <f aca="false">F2175-E2175</f>
        <v>14</v>
      </c>
      <c r="V2175" s="13" t="n">
        <f aca="false">G2175-F2175</f>
        <v>7</v>
      </c>
      <c r="W2175" s="13" t="n">
        <f aca="false">G2175-E2175</f>
        <v>21</v>
      </c>
      <c r="X2175" s="10" t="n">
        <f aca="false">YEAR(E2175)</f>
        <v>2019</v>
      </c>
      <c r="Y2175" s="0" t="str">
        <f aca="false">TEXT(E2175,"yyyy-mm")</f>
        <v>2019-02</v>
      </c>
      <c r="Z2175" s="0" t="str">
        <f aca="false">"Q"&amp;ROUNDUP(MONTH(E2175)/3,0)&amp;"-"&amp;YEAR(E2175)</f>
        <v>Q1-2019</v>
      </c>
    </row>
    <row r="2176" customFormat="false" ht="14.25" hidden="false" customHeight="false" outlineLevel="0" collapsed="false">
      <c r="A2176" s="0" t="s">
        <v>2218</v>
      </c>
      <c r="B2176" s="0" t="s">
        <v>38</v>
      </c>
      <c r="C2176" s="0" t="s">
        <v>39</v>
      </c>
      <c r="D2176" s="9" t="n">
        <v>43400</v>
      </c>
      <c r="E2176" s="9" t="n">
        <v>43502</v>
      </c>
      <c r="F2176" s="9" t="n">
        <v>43524</v>
      </c>
      <c r="G2176" s="9" t="n">
        <v>43530</v>
      </c>
      <c r="H2176" s="10" t="s">
        <v>36</v>
      </c>
      <c r="I2176" s="0" t="n">
        <v>15</v>
      </c>
      <c r="J2176" s="0" t="n">
        <v>14</v>
      </c>
      <c r="K2176" s="0" t="n">
        <v>190</v>
      </c>
      <c r="L2176" s="0" t="n">
        <v>36</v>
      </c>
      <c r="M2176" s="0" t="n">
        <v>5</v>
      </c>
      <c r="N2176" s="11" t="n">
        <v>0.4</v>
      </c>
      <c r="O2176" s="12" t="n">
        <v>1806.05</v>
      </c>
      <c r="P2176" s="12" t="n">
        <v>3926.2</v>
      </c>
      <c r="Q2176" s="12" t="n">
        <f aca="false">M2176*P2176*(1-N2176)</f>
        <v>11778.6</v>
      </c>
      <c r="R2176" s="12" t="n">
        <f aca="false">M2176*O2176</f>
        <v>9030.25</v>
      </c>
      <c r="S2176" s="12" t="n">
        <f aca="false">Q2176-R2176</f>
        <v>2748.35</v>
      </c>
      <c r="T2176" s="11" t="n">
        <f aca="false">IFERROR(S2176/Q2176,0)</f>
        <v>0.233334182330668</v>
      </c>
      <c r="U2176" s="13" t="n">
        <f aca="false">F2176-E2176</f>
        <v>22</v>
      </c>
      <c r="V2176" s="13" t="n">
        <f aca="false">G2176-F2176</f>
        <v>6</v>
      </c>
      <c r="W2176" s="13" t="n">
        <f aca="false">G2176-E2176</f>
        <v>28</v>
      </c>
      <c r="X2176" s="10" t="n">
        <f aca="false">YEAR(E2176)</f>
        <v>2019</v>
      </c>
      <c r="Y2176" s="0" t="str">
        <f aca="false">TEXT(E2176,"yyyy-mm")</f>
        <v>2019-02</v>
      </c>
      <c r="Z2176" s="0" t="str">
        <f aca="false">"Q"&amp;ROUNDUP(MONTH(E2176)/3,0)&amp;"-"&amp;YEAR(E2176)</f>
        <v>Q1-2019</v>
      </c>
    </row>
    <row r="2177" customFormat="false" ht="14.25" hidden="false" customHeight="false" outlineLevel="0" collapsed="false">
      <c r="A2177" s="0" t="s">
        <v>2219</v>
      </c>
      <c r="B2177" s="0" t="s">
        <v>38</v>
      </c>
      <c r="C2177" s="0" t="s">
        <v>35</v>
      </c>
      <c r="D2177" s="9" t="n">
        <v>43400</v>
      </c>
      <c r="E2177" s="9" t="n">
        <v>43502</v>
      </c>
      <c r="F2177" s="9" t="n">
        <v>43521</v>
      </c>
      <c r="G2177" s="9" t="n">
        <v>43529</v>
      </c>
      <c r="H2177" s="10" t="s">
        <v>36</v>
      </c>
      <c r="I2177" s="0" t="n">
        <v>14</v>
      </c>
      <c r="J2177" s="0" t="n">
        <v>8</v>
      </c>
      <c r="K2177" s="0" t="n">
        <v>218</v>
      </c>
      <c r="L2177" s="0" t="n">
        <v>22</v>
      </c>
      <c r="M2177" s="0" t="n">
        <v>8</v>
      </c>
      <c r="N2177" s="11" t="n">
        <v>0.05</v>
      </c>
      <c r="O2177" s="12" t="n">
        <v>712.88</v>
      </c>
      <c r="P2177" s="12" t="n">
        <v>938</v>
      </c>
      <c r="Q2177" s="12" t="n">
        <f aca="false">M2177*P2177*(1-N2177)</f>
        <v>7128.8</v>
      </c>
      <c r="R2177" s="12" t="n">
        <f aca="false">M2177*O2177</f>
        <v>5703.04</v>
      </c>
      <c r="S2177" s="12" t="n">
        <f aca="false">Q2177-R2177</f>
        <v>1425.76</v>
      </c>
      <c r="T2177" s="11" t="n">
        <f aca="false">IFERROR(S2177/Q2177,0)</f>
        <v>0.2</v>
      </c>
      <c r="U2177" s="13" t="n">
        <f aca="false">F2177-E2177</f>
        <v>19</v>
      </c>
      <c r="V2177" s="13" t="n">
        <f aca="false">G2177-F2177</f>
        <v>8</v>
      </c>
      <c r="W2177" s="13" t="n">
        <f aca="false">G2177-E2177</f>
        <v>27</v>
      </c>
      <c r="X2177" s="10" t="n">
        <f aca="false">YEAR(E2177)</f>
        <v>2019</v>
      </c>
      <c r="Y2177" s="0" t="str">
        <f aca="false">TEXT(E2177,"yyyy-mm")</f>
        <v>2019-02</v>
      </c>
      <c r="Z2177" s="0" t="str">
        <f aca="false">"Q"&amp;ROUNDUP(MONTH(E2177)/3,0)&amp;"-"&amp;YEAR(E2177)</f>
        <v>Q1-2019</v>
      </c>
    </row>
    <row r="2178" customFormat="false" ht="14.25" hidden="false" customHeight="false" outlineLevel="0" collapsed="false">
      <c r="A2178" s="0" t="s">
        <v>2220</v>
      </c>
      <c r="B2178" s="0" t="s">
        <v>34</v>
      </c>
      <c r="C2178" s="0" t="s">
        <v>46</v>
      </c>
      <c r="D2178" s="9" t="n">
        <v>43400</v>
      </c>
      <c r="E2178" s="9" t="n">
        <v>43503</v>
      </c>
      <c r="F2178" s="9" t="n">
        <v>43520</v>
      </c>
      <c r="G2178" s="9" t="n">
        <v>43530</v>
      </c>
      <c r="H2178" s="10" t="s">
        <v>36</v>
      </c>
      <c r="I2178" s="0" t="n">
        <v>5</v>
      </c>
      <c r="J2178" s="0" t="n">
        <v>44</v>
      </c>
      <c r="K2178" s="0" t="n">
        <v>297</v>
      </c>
      <c r="L2178" s="0" t="n">
        <v>31</v>
      </c>
      <c r="M2178" s="0" t="n">
        <v>6</v>
      </c>
      <c r="N2178" s="11" t="n">
        <v>0.075</v>
      </c>
      <c r="O2178" s="12" t="n">
        <v>2417.03</v>
      </c>
      <c r="P2178" s="12" t="n">
        <v>3718.5</v>
      </c>
      <c r="Q2178" s="12" t="n">
        <f aca="false">M2178*P2178*(1-N2178)</f>
        <v>20637.675</v>
      </c>
      <c r="R2178" s="12" t="n">
        <f aca="false">M2178*O2178</f>
        <v>14502.18</v>
      </c>
      <c r="S2178" s="12" t="n">
        <f aca="false">Q2178-R2178</f>
        <v>6135.495</v>
      </c>
      <c r="T2178" s="11" t="n">
        <f aca="false">IFERROR(S2178/Q2178,0)</f>
        <v>0.297295843645178</v>
      </c>
      <c r="U2178" s="13" t="n">
        <f aca="false">F2178-E2178</f>
        <v>17</v>
      </c>
      <c r="V2178" s="13" t="n">
        <f aca="false">G2178-F2178</f>
        <v>10</v>
      </c>
      <c r="W2178" s="13" t="n">
        <f aca="false">G2178-E2178</f>
        <v>27</v>
      </c>
      <c r="X2178" s="10" t="n">
        <f aca="false">YEAR(E2178)</f>
        <v>2019</v>
      </c>
      <c r="Y2178" s="0" t="str">
        <f aca="false">TEXT(E2178,"yyyy-mm")</f>
        <v>2019-02</v>
      </c>
      <c r="Z2178" s="0" t="str">
        <f aca="false">"Q"&amp;ROUNDUP(MONTH(E2178)/3,0)&amp;"-"&amp;YEAR(E2178)</f>
        <v>Q1-2019</v>
      </c>
    </row>
    <row r="2179" customFormat="false" ht="14.25" hidden="false" customHeight="false" outlineLevel="0" collapsed="false">
      <c r="A2179" s="0" t="s">
        <v>2221</v>
      </c>
      <c r="B2179" s="0" t="s">
        <v>34</v>
      </c>
      <c r="C2179" s="0" t="s">
        <v>46</v>
      </c>
      <c r="D2179" s="9" t="n">
        <v>43400</v>
      </c>
      <c r="E2179" s="9" t="n">
        <v>43503</v>
      </c>
      <c r="F2179" s="9" t="n">
        <v>43518</v>
      </c>
      <c r="G2179" s="9" t="n">
        <v>43520</v>
      </c>
      <c r="H2179" s="10" t="s">
        <v>36</v>
      </c>
      <c r="I2179" s="0" t="n">
        <v>6</v>
      </c>
      <c r="J2179" s="0" t="n">
        <v>50</v>
      </c>
      <c r="K2179" s="0" t="n">
        <v>281</v>
      </c>
      <c r="L2179" s="0" t="n">
        <v>17</v>
      </c>
      <c r="M2179" s="0" t="n">
        <v>4</v>
      </c>
      <c r="N2179" s="11" t="n">
        <v>0.05</v>
      </c>
      <c r="O2179" s="12" t="n">
        <v>1335.04</v>
      </c>
      <c r="P2179" s="12" t="n">
        <v>2472.3</v>
      </c>
      <c r="Q2179" s="12" t="n">
        <f aca="false">M2179*P2179*(1-N2179)</f>
        <v>9394.74</v>
      </c>
      <c r="R2179" s="12" t="n">
        <f aca="false">M2179*O2179</f>
        <v>5340.16</v>
      </c>
      <c r="S2179" s="12" t="n">
        <f aca="false">Q2179-R2179</f>
        <v>4054.58</v>
      </c>
      <c r="T2179" s="11" t="n">
        <f aca="false">IFERROR(S2179/Q2179,0)</f>
        <v>0.431579798908751</v>
      </c>
      <c r="U2179" s="13" t="n">
        <f aca="false">F2179-E2179</f>
        <v>15</v>
      </c>
      <c r="V2179" s="13" t="n">
        <f aca="false">G2179-F2179</f>
        <v>2</v>
      </c>
      <c r="W2179" s="13" t="n">
        <f aca="false">G2179-E2179</f>
        <v>17</v>
      </c>
      <c r="X2179" s="10" t="n">
        <f aca="false">YEAR(E2179)</f>
        <v>2019</v>
      </c>
      <c r="Y2179" s="0" t="str">
        <f aca="false">TEXT(E2179,"yyyy-mm")</f>
        <v>2019-02</v>
      </c>
      <c r="Z2179" s="0" t="str">
        <f aca="false">"Q"&amp;ROUNDUP(MONTH(E2179)/3,0)&amp;"-"&amp;YEAR(E2179)</f>
        <v>Q1-2019</v>
      </c>
    </row>
    <row r="2180" customFormat="false" ht="14.25" hidden="false" customHeight="false" outlineLevel="0" collapsed="false">
      <c r="A2180" s="0" t="s">
        <v>2222</v>
      </c>
      <c r="B2180" s="0" t="s">
        <v>43</v>
      </c>
      <c r="C2180" s="0" t="s">
        <v>39</v>
      </c>
      <c r="D2180" s="9" t="n">
        <v>43400</v>
      </c>
      <c r="E2180" s="9" t="n">
        <v>43503</v>
      </c>
      <c r="F2180" s="9" t="n">
        <v>43526</v>
      </c>
      <c r="G2180" s="9" t="n">
        <v>43529</v>
      </c>
      <c r="H2180" s="10" t="s">
        <v>36</v>
      </c>
      <c r="I2180" s="0" t="n">
        <v>26</v>
      </c>
      <c r="J2180" s="0" t="n">
        <v>21</v>
      </c>
      <c r="K2180" s="0" t="n">
        <v>100</v>
      </c>
      <c r="L2180" s="0" t="n">
        <v>45</v>
      </c>
      <c r="M2180" s="0" t="n">
        <v>5</v>
      </c>
      <c r="N2180" s="11" t="n">
        <v>0.05</v>
      </c>
      <c r="O2180" s="12" t="n">
        <v>3080.66</v>
      </c>
      <c r="P2180" s="12" t="n">
        <v>5601.2</v>
      </c>
      <c r="Q2180" s="12" t="n">
        <f aca="false">M2180*P2180*(1-N2180)</f>
        <v>26605.7</v>
      </c>
      <c r="R2180" s="12" t="n">
        <f aca="false">M2180*O2180</f>
        <v>15403.3</v>
      </c>
      <c r="S2180" s="12" t="n">
        <f aca="false">Q2180-R2180</f>
        <v>11202.4</v>
      </c>
      <c r="T2180" s="11" t="n">
        <f aca="false">IFERROR(S2180/Q2180,0)</f>
        <v>0.421052631578947</v>
      </c>
      <c r="U2180" s="13" t="n">
        <f aca="false">F2180-E2180</f>
        <v>23</v>
      </c>
      <c r="V2180" s="13" t="n">
        <f aca="false">G2180-F2180</f>
        <v>3</v>
      </c>
      <c r="W2180" s="13" t="n">
        <f aca="false">G2180-E2180</f>
        <v>26</v>
      </c>
      <c r="X2180" s="10" t="n">
        <f aca="false">YEAR(E2180)</f>
        <v>2019</v>
      </c>
      <c r="Y2180" s="0" t="str">
        <f aca="false">TEXT(E2180,"yyyy-mm")</f>
        <v>2019-02</v>
      </c>
      <c r="Z2180" s="0" t="str">
        <f aca="false">"Q"&amp;ROUNDUP(MONTH(E2180)/3,0)&amp;"-"&amp;YEAR(E2180)</f>
        <v>Q1-2019</v>
      </c>
    </row>
    <row r="2181" customFormat="false" ht="14.25" hidden="false" customHeight="false" outlineLevel="0" collapsed="false">
      <c r="A2181" s="0" t="s">
        <v>2223</v>
      </c>
      <c r="B2181" s="0" t="s">
        <v>38</v>
      </c>
      <c r="C2181" s="0" t="s">
        <v>48</v>
      </c>
      <c r="D2181" s="9" t="n">
        <v>43400</v>
      </c>
      <c r="E2181" s="9" t="n">
        <v>43503</v>
      </c>
      <c r="F2181" s="9" t="n">
        <v>43512</v>
      </c>
      <c r="G2181" s="9" t="n">
        <v>43516</v>
      </c>
      <c r="H2181" s="10" t="s">
        <v>36</v>
      </c>
      <c r="I2181" s="0" t="n">
        <v>16</v>
      </c>
      <c r="J2181" s="0" t="n">
        <v>39</v>
      </c>
      <c r="K2181" s="0" t="n">
        <v>24</v>
      </c>
      <c r="L2181" s="0" t="n">
        <v>33</v>
      </c>
      <c r="M2181" s="0" t="n">
        <v>3</v>
      </c>
      <c r="N2181" s="11" t="n">
        <v>0.3</v>
      </c>
      <c r="O2181" s="12" t="n">
        <v>1861.06</v>
      </c>
      <c r="P2181" s="12" t="n">
        <v>3959.7</v>
      </c>
      <c r="Q2181" s="12" t="n">
        <f aca="false">M2181*P2181*(1-N2181)</f>
        <v>8315.37</v>
      </c>
      <c r="R2181" s="12" t="n">
        <f aca="false">M2181*O2181</f>
        <v>5583.18</v>
      </c>
      <c r="S2181" s="12" t="n">
        <f aca="false">Q2181-R2181</f>
        <v>2732.19</v>
      </c>
      <c r="T2181" s="11" t="n">
        <f aca="false">IFERROR(S2181/Q2181,0)</f>
        <v>0.328571067793736</v>
      </c>
      <c r="U2181" s="13" t="n">
        <f aca="false">F2181-E2181</f>
        <v>9</v>
      </c>
      <c r="V2181" s="13" t="n">
        <f aca="false">G2181-F2181</f>
        <v>4</v>
      </c>
      <c r="W2181" s="13" t="n">
        <f aca="false">G2181-E2181</f>
        <v>13</v>
      </c>
      <c r="X2181" s="10" t="n">
        <f aca="false">YEAR(E2181)</f>
        <v>2019</v>
      </c>
      <c r="Y2181" s="0" t="str">
        <f aca="false">TEXT(E2181,"yyyy-mm")</f>
        <v>2019-02</v>
      </c>
      <c r="Z2181" s="0" t="str">
        <f aca="false">"Q"&amp;ROUNDUP(MONTH(E2181)/3,0)&amp;"-"&amp;YEAR(E2181)</f>
        <v>Q1-2019</v>
      </c>
    </row>
    <row r="2182" customFormat="false" ht="14.25" hidden="false" customHeight="false" outlineLevel="0" collapsed="false">
      <c r="A2182" s="0" t="s">
        <v>2224</v>
      </c>
      <c r="B2182" s="0" t="s">
        <v>38</v>
      </c>
      <c r="C2182" s="0" t="s">
        <v>39</v>
      </c>
      <c r="D2182" s="9" t="n">
        <v>43400</v>
      </c>
      <c r="E2182" s="9" t="n">
        <v>43503</v>
      </c>
      <c r="F2182" s="9" t="n">
        <v>43515</v>
      </c>
      <c r="G2182" s="9" t="n">
        <v>43516</v>
      </c>
      <c r="H2182" s="10" t="s">
        <v>36</v>
      </c>
      <c r="I2182" s="0" t="n">
        <v>18</v>
      </c>
      <c r="J2182" s="0" t="n">
        <v>1</v>
      </c>
      <c r="K2182" s="0" t="n">
        <v>155</v>
      </c>
      <c r="L2182" s="0" t="n">
        <v>34</v>
      </c>
      <c r="M2182" s="0" t="n">
        <v>5</v>
      </c>
      <c r="N2182" s="11" t="n">
        <v>0.15</v>
      </c>
      <c r="O2182" s="12" t="n">
        <v>720.92</v>
      </c>
      <c r="P2182" s="12" t="n">
        <v>1802.3</v>
      </c>
      <c r="Q2182" s="12" t="n">
        <f aca="false">M2182*P2182*(1-N2182)</f>
        <v>7659.775</v>
      </c>
      <c r="R2182" s="12" t="n">
        <f aca="false">M2182*O2182</f>
        <v>3604.6</v>
      </c>
      <c r="S2182" s="12" t="n">
        <f aca="false">Q2182-R2182</f>
        <v>4055.175</v>
      </c>
      <c r="T2182" s="11" t="n">
        <f aca="false">IFERROR(S2182/Q2182,0)</f>
        <v>0.529411764705882</v>
      </c>
      <c r="U2182" s="13" t="n">
        <f aca="false">F2182-E2182</f>
        <v>12</v>
      </c>
      <c r="V2182" s="13" t="n">
        <f aca="false">G2182-F2182</f>
        <v>1</v>
      </c>
      <c r="W2182" s="13" t="n">
        <f aca="false">G2182-E2182</f>
        <v>13</v>
      </c>
      <c r="X2182" s="10" t="n">
        <f aca="false">YEAR(E2182)</f>
        <v>2019</v>
      </c>
      <c r="Y2182" s="0" t="str">
        <f aca="false">TEXT(E2182,"yyyy-mm")</f>
        <v>2019-02</v>
      </c>
      <c r="Z2182" s="0" t="str">
        <f aca="false">"Q"&amp;ROUNDUP(MONTH(E2182)/3,0)&amp;"-"&amp;YEAR(E2182)</f>
        <v>Q1-2019</v>
      </c>
    </row>
    <row r="2183" customFormat="false" ht="14.25" hidden="false" customHeight="false" outlineLevel="0" collapsed="false">
      <c r="A2183" s="0" t="s">
        <v>2225</v>
      </c>
      <c r="B2183" s="0" t="s">
        <v>34</v>
      </c>
      <c r="C2183" s="0" t="s">
        <v>48</v>
      </c>
      <c r="D2183" s="9" t="n">
        <v>43400</v>
      </c>
      <c r="E2183" s="9" t="n">
        <v>43503</v>
      </c>
      <c r="F2183" s="9" t="n">
        <v>43523</v>
      </c>
      <c r="G2183" s="9" t="n">
        <v>43525</v>
      </c>
      <c r="H2183" s="10" t="s">
        <v>36</v>
      </c>
      <c r="I2183" s="0" t="n">
        <v>3</v>
      </c>
      <c r="J2183" s="0" t="n">
        <v>39</v>
      </c>
      <c r="K2183" s="0" t="n">
        <v>30</v>
      </c>
      <c r="L2183" s="0" t="n">
        <v>7</v>
      </c>
      <c r="M2183" s="0" t="n">
        <v>3</v>
      </c>
      <c r="N2183" s="11" t="n">
        <v>0.05</v>
      </c>
      <c r="O2183" s="12" t="n">
        <v>1596.34</v>
      </c>
      <c r="P2183" s="12" t="n">
        <v>2418.7</v>
      </c>
      <c r="Q2183" s="12" t="n">
        <f aca="false">M2183*P2183*(1-N2183)</f>
        <v>6893.295</v>
      </c>
      <c r="R2183" s="12" t="n">
        <f aca="false">M2183*O2183</f>
        <v>4789.02</v>
      </c>
      <c r="S2183" s="12" t="n">
        <f aca="false">Q2183-R2183</f>
        <v>2104.275</v>
      </c>
      <c r="T2183" s="11" t="n">
        <f aca="false">IFERROR(S2183/Q2183,0)</f>
        <v>0.305264028305767</v>
      </c>
      <c r="U2183" s="13" t="n">
        <f aca="false">F2183-E2183</f>
        <v>20</v>
      </c>
      <c r="V2183" s="13" t="n">
        <f aca="false">G2183-F2183</f>
        <v>2</v>
      </c>
      <c r="W2183" s="13" t="n">
        <f aca="false">G2183-E2183</f>
        <v>22</v>
      </c>
      <c r="X2183" s="10" t="n">
        <f aca="false">YEAR(E2183)</f>
        <v>2019</v>
      </c>
      <c r="Y2183" s="0" t="str">
        <f aca="false">TEXT(E2183,"yyyy-mm")</f>
        <v>2019-02</v>
      </c>
      <c r="Z2183" s="0" t="str">
        <f aca="false">"Q"&amp;ROUNDUP(MONTH(E2183)/3,0)&amp;"-"&amp;YEAR(E2183)</f>
        <v>Q1-2019</v>
      </c>
    </row>
    <row r="2184" customFormat="false" ht="14.25" hidden="false" customHeight="false" outlineLevel="0" collapsed="false">
      <c r="A2184" s="0" t="s">
        <v>2226</v>
      </c>
      <c r="B2184" s="0" t="s">
        <v>41</v>
      </c>
      <c r="C2184" s="0" t="s">
        <v>48</v>
      </c>
      <c r="D2184" s="9" t="n">
        <v>43400</v>
      </c>
      <c r="E2184" s="9" t="n">
        <v>43503</v>
      </c>
      <c r="F2184" s="9" t="n">
        <v>43506</v>
      </c>
      <c r="G2184" s="9" t="n">
        <v>43510</v>
      </c>
      <c r="H2184" s="10" t="s">
        <v>36</v>
      </c>
      <c r="I2184" s="0" t="n">
        <v>21</v>
      </c>
      <c r="J2184" s="0" t="n">
        <v>37</v>
      </c>
      <c r="K2184" s="0" t="n">
        <v>40</v>
      </c>
      <c r="L2184" s="0" t="n">
        <v>41</v>
      </c>
      <c r="M2184" s="0" t="n">
        <v>6</v>
      </c>
      <c r="N2184" s="11" t="n">
        <v>0.05</v>
      </c>
      <c r="O2184" s="12" t="n">
        <v>1065.84</v>
      </c>
      <c r="P2184" s="12" t="n">
        <v>1299.8</v>
      </c>
      <c r="Q2184" s="12" t="n">
        <f aca="false">M2184*P2184*(1-N2184)</f>
        <v>7408.86</v>
      </c>
      <c r="R2184" s="12" t="n">
        <f aca="false">M2184*O2184</f>
        <v>6395.04</v>
      </c>
      <c r="S2184" s="12" t="n">
        <f aca="false">Q2184-R2184</f>
        <v>1013.82</v>
      </c>
      <c r="T2184" s="11" t="n">
        <f aca="false">IFERROR(S2184/Q2184,0)</f>
        <v>0.136838865898397</v>
      </c>
      <c r="U2184" s="13" t="n">
        <f aca="false">F2184-E2184</f>
        <v>3</v>
      </c>
      <c r="V2184" s="13" t="n">
        <f aca="false">G2184-F2184</f>
        <v>4</v>
      </c>
      <c r="W2184" s="13" t="n">
        <f aca="false">G2184-E2184</f>
        <v>7</v>
      </c>
      <c r="X2184" s="10" t="n">
        <f aca="false">YEAR(E2184)</f>
        <v>2019</v>
      </c>
      <c r="Y2184" s="0" t="str">
        <f aca="false">TEXT(E2184,"yyyy-mm")</f>
        <v>2019-02</v>
      </c>
      <c r="Z2184" s="0" t="str">
        <f aca="false">"Q"&amp;ROUNDUP(MONTH(E2184)/3,0)&amp;"-"&amp;YEAR(E2184)</f>
        <v>Q1-2019</v>
      </c>
    </row>
    <row r="2185" customFormat="false" ht="14.25" hidden="false" customHeight="false" outlineLevel="0" collapsed="false">
      <c r="A2185" s="0" t="s">
        <v>2227</v>
      </c>
      <c r="B2185" s="0" t="s">
        <v>41</v>
      </c>
      <c r="C2185" s="0" t="s">
        <v>39</v>
      </c>
      <c r="D2185" s="9" t="n">
        <v>43400</v>
      </c>
      <c r="E2185" s="9" t="n">
        <v>43503</v>
      </c>
      <c r="F2185" s="9" t="n">
        <v>43514</v>
      </c>
      <c r="G2185" s="9" t="n">
        <v>43522</v>
      </c>
      <c r="H2185" s="10" t="s">
        <v>36</v>
      </c>
      <c r="I2185" s="0" t="n">
        <v>21</v>
      </c>
      <c r="J2185" s="0" t="n">
        <v>4</v>
      </c>
      <c r="K2185" s="0" t="n">
        <v>169</v>
      </c>
      <c r="L2185" s="0" t="n">
        <v>20</v>
      </c>
      <c r="M2185" s="0" t="n">
        <v>6</v>
      </c>
      <c r="N2185" s="11" t="n">
        <v>0.1</v>
      </c>
      <c r="O2185" s="12" t="n">
        <v>682.53</v>
      </c>
      <c r="P2185" s="12" t="n">
        <v>1118.9</v>
      </c>
      <c r="Q2185" s="12" t="n">
        <f aca="false">M2185*P2185*(1-N2185)</f>
        <v>6042.06</v>
      </c>
      <c r="R2185" s="12" t="n">
        <f aca="false">M2185*O2185</f>
        <v>4095.18</v>
      </c>
      <c r="S2185" s="12" t="n">
        <f aca="false">Q2185-R2185</f>
        <v>1946.88</v>
      </c>
      <c r="T2185" s="11" t="n">
        <f aca="false">IFERROR(S2185/Q2185,0)</f>
        <v>0.322221229183424</v>
      </c>
      <c r="U2185" s="13" t="n">
        <f aca="false">F2185-E2185</f>
        <v>11</v>
      </c>
      <c r="V2185" s="13" t="n">
        <f aca="false">G2185-F2185</f>
        <v>8</v>
      </c>
      <c r="W2185" s="13" t="n">
        <f aca="false">G2185-E2185</f>
        <v>19</v>
      </c>
      <c r="X2185" s="10" t="n">
        <f aca="false">YEAR(E2185)</f>
        <v>2019</v>
      </c>
      <c r="Y2185" s="0" t="str">
        <f aca="false">TEXT(E2185,"yyyy-mm")</f>
        <v>2019-02</v>
      </c>
      <c r="Z2185" s="0" t="str">
        <f aca="false">"Q"&amp;ROUNDUP(MONTH(E2185)/3,0)&amp;"-"&amp;YEAR(E2185)</f>
        <v>Q1-2019</v>
      </c>
    </row>
    <row r="2186" customFormat="false" ht="14.25" hidden="false" customHeight="false" outlineLevel="0" collapsed="false">
      <c r="A2186" s="0" t="s">
        <v>2228</v>
      </c>
      <c r="B2186" s="0" t="s">
        <v>34</v>
      </c>
      <c r="C2186" s="0" t="s">
        <v>46</v>
      </c>
      <c r="D2186" s="9" t="n">
        <v>43400</v>
      </c>
      <c r="E2186" s="9" t="n">
        <v>43503</v>
      </c>
      <c r="F2186" s="9" t="n">
        <v>43510</v>
      </c>
      <c r="G2186" s="9" t="n">
        <v>43515</v>
      </c>
      <c r="H2186" s="10" t="s">
        <v>36</v>
      </c>
      <c r="I2186" s="0" t="n">
        <v>8</v>
      </c>
      <c r="J2186" s="0" t="n">
        <v>29</v>
      </c>
      <c r="K2186" s="0" t="n">
        <v>290</v>
      </c>
      <c r="L2186" s="0" t="n">
        <v>27</v>
      </c>
      <c r="M2186" s="0" t="n">
        <v>6</v>
      </c>
      <c r="N2186" s="11" t="n">
        <v>0.1</v>
      </c>
      <c r="O2186" s="12" t="n">
        <v>1573.16</v>
      </c>
      <c r="P2186" s="12" t="n">
        <v>3932.9</v>
      </c>
      <c r="Q2186" s="12" t="n">
        <f aca="false">M2186*P2186*(1-N2186)</f>
        <v>21237.66</v>
      </c>
      <c r="R2186" s="12" t="n">
        <f aca="false">M2186*O2186</f>
        <v>9438.96</v>
      </c>
      <c r="S2186" s="12" t="n">
        <f aca="false">Q2186-R2186</f>
        <v>11798.7</v>
      </c>
      <c r="T2186" s="11" t="n">
        <f aca="false">IFERROR(S2186/Q2186,0)</f>
        <v>0.555555555555556</v>
      </c>
      <c r="U2186" s="13" t="n">
        <f aca="false">F2186-E2186</f>
        <v>7</v>
      </c>
      <c r="V2186" s="13" t="n">
        <f aca="false">G2186-F2186</f>
        <v>5</v>
      </c>
      <c r="W2186" s="13" t="n">
        <f aca="false">G2186-E2186</f>
        <v>12</v>
      </c>
      <c r="X2186" s="10" t="n">
        <f aca="false">YEAR(E2186)</f>
        <v>2019</v>
      </c>
      <c r="Y2186" s="0" t="str">
        <f aca="false">TEXT(E2186,"yyyy-mm")</f>
        <v>2019-02</v>
      </c>
      <c r="Z2186" s="0" t="str">
        <f aca="false">"Q"&amp;ROUNDUP(MONTH(E2186)/3,0)&amp;"-"&amp;YEAR(E2186)</f>
        <v>Q1-2019</v>
      </c>
    </row>
    <row r="2187" customFormat="false" ht="14.25" hidden="false" customHeight="false" outlineLevel="0" collapsed="false">
      <c r="A2187" s="0" t="s">
        <v>2229</v>
      </c>
      <c r="B2187" s="0" t="s">
        <v>41</v>
      </c>
      <c r="C2187" s="0" t="s">
        <v>35</v>
      </c>
      <c r="D2187" s="9" t="n">
        <v>43400</v>
      </c>
      <c r="E2187" s="9" t="n">
        <v>43503</v>
      </c>
      <c r="F2187" s="9" t="n">
        <v>43524</v>
      </c>
      <c r="G2187" s="9" t="n">
        <v>43525</v>
      </c>
      <c r="H2187" s="10" t="s">
        <v>36</v>
      </c>
      <c r="I2187" s="0" t="n">
        <v>21</v>
      </c>
      <c r="J2187" s="0" t="n">
        <v>2</v>
      </c>
      <c r="K2187" s="0" t="n">
        <v>212</v>
      </c>
      <c r="L2187" s="0" t="n">
        <v>38</v>
      </c>
      <c r="M2187" s="0" t="n">
        <v>1</v>
      </c>
      <c r="N2187" s="11" t="n">
        <v>0.075</v>
      </c>
      <c r="O2187" s="12" t="n">
        <v>95.07</v>
      </c>
      <c r="P2187" s="12" t="n">
        <v>221.1</v>
      </c>
      <c r="Q2187" s="12" t="n">
        <f aca="false">M2187*P2187*(1-N2187)</f>
        <v>204.5175</v>
      </c>
      <c r="R2187" s="12" t="n">
        <f aca="false">M2187*O2187</f>
        <v>95.07</v>
      </c>
      <c r="S2187" s="12" t="n">
        <f aca="false">Q2187-R2187</f>
        <v>109.4475</v>
      </c>
      <c r="T2187" s="11" t="n">
        <f aca="false">IFERROR(S2187/Q2187,0)</f>
        <v>0.53514980380652</v>
      </c>
      <c r="U2187" s="13" t="n">
        <f aca="false">F2187-E2187</f>
        <v>21</v>
      </c>
      <c r="V2187" s="13" t="n">
        <f aca="false">G2187-F2187</f>
        <v>1</v>
      </c>
      <c r="W2187" s="13" t="n">
        <f aca="false">G2187-E2187</f>
        <v>22</v>
      </c>
      <c r="X2187" s="10" t="n">
        <f aca="false">YEAR(E2187)</f>
        <v>2019</v>
      </c>
      <c r="Y2187" s="0" t="str">
        <f aca="false">TEXT(E2187,"yyyy-mm")</f>
        <v>2019-02</v>
      </c>
      <c r="Z2187" s="0" t="str">
        <f aca="false">"Q"&amp;ROUNDUP(MONTH(E2187)/3,0)&amp;"-"&amp;YEAR(E2187)</f>
        <v>Q1-2019</v>
      </c>
    </row>
    <row r="2188" customFormat="false" ht="14.25" hidden="false" customHeight="false" outlineLevel="0" collapsed="false">
      <c r="A2188" s="0" t="s">
        <v>2230</v>
      </c>
      <c r="B2188" s="0" t="s">
        <v>34</v>
      </c>
      <c r="C2188" s="0" t="s">
        <v>48</v>
      </c>
      <c r="D2188" s="9" t="n">
        <v>43400</v>
      </c>
      <c r="E2188" s="9" t="n">
        <v>43503</v>
      </c>
      <c r="F2188" s="9" t="n">
        <v>43530</v>
      </c>
      <c r="G2188" s="9" t="n">
        <v>43534</v>
      </c>
      <c r="H2188" s="10" t="s">
        <v>36</v>
      </c>
      <c r="I2188" s="0" t="n">
        <v>4</v>
      </c>
      <c r="J2188" s="0" t="n">
        <v>24</v>
      </c>
      <c r="K2188" s="0" t="n">
        <v>30</v>
      </c>
      <c r="L2188" s="0" t="n">
        <v>22</v>
      </c>
      <c r="M2188" s="0" t="n">
        <v>2</v>
      </c>
      <c r="N2188" s="11" t="n">
        <v>0.1</v>
      </c>
      <c r="O2188" s="12" t="n">
        <v>93.8</v>
      </c>
      <c r="P2188" s="12" t="n">
        <v>187.6</v>
      </c>
      <c r="Q2188" s="12" t="n">
        <f aca="false">M2188*P2188*(1-N2188)</f>
        <v>337.68</v>
      </c>
      <c r="R2188" s="12" t="n">
        <f aca="false">M2188*O2188</f>
        <v>187.6</v>
      </c>
      <c r="S2188" s="12" t="n">
        <f aca="false">Q2188-R2188</f>
        <v>150.08</v>
      </c>
      <c r="T2188" s="11" t="n">
        <f aca="false">IFERROR(S2188/Q2188,0)</f>
        <v>0.444444444444445</v>
      </c>
      <c r="U2188" s="13" t="n">
        <f aca="false">F2188-E2188</f>
        <v>27</v>
      </c>
      <c r="V2188" s="13" t="n">
        <f aca="false">G2188-F2188</f>
        <v>4</v>
      </c>
      <c r="W2188" s="13" t="n">
        <f aca="false">G2188-E2188</f>
        <v>31</v>
      </c>
      <c r="X2188" s="10" t="n">
        <f aca="false">YEAR(E2188)</f>
        <v>2019</v>
      </c>
      <c r="Y2188" s="0" t="str">
        <f aca="false">TEXT(E2188,"yyyy-mm")</f>
        <v>2019-02</v>
      </c>
      <c r="Z2188" s="0" t="str">
        <f aca="false">"Q"&amp;ROUNDUP(MONTH(E2188)/3,0)&amp;"-"&amp;YEAR(E2188)</f>
        <v>Q1-2019</v>
      </c>
    </row>
    <row r="2189" customFormat="false" ht="14.25" hidden="false" customHeight="false" outlineLevel="0" collapsed="false">
      <c r="A2189" s="0" t="s">
        <v>2231</v>
      </c>
      <c r="B2189" s="0" t="s">
        <v>41</v>
      </c>
      <c r="C2189" s="0" t="s">
        <v>39</v>
      </c>
      <c r="D2189" s="9" t="n">
        <v>43400</v>
      </c>
      <c r="E2189" s="9" t="n">
        <v>43504</v>
      </c>
      <c r="F2189" s="9" t="n">
        <v>43532</v>
      </c>
      <c r="G2189" s="9" t="n">
        <v>43542</v>
      </c>
      <c r="H2189" s="10" t="s">
        <v>36</v>
      </c>
      <c r="I2189" s="0" t="n">
        <v>23</v>
      </c>
      <c r="J2189" s="0" t="n">
        <v>34</v>
      </c>
      <c r="K2189" s="0" t="n">
        <v>152</v>
      </c>
      <c r="L2189" s="0" t="n">
        <v>8</v>
      </c>
      <c r="M2189" s="0" t="n">
        <v>7</v>
      </c>
      <c r="N2189" s="11" t="n">
        <v>0.05</v>
      </c>
      <c r="O2189" s="12" t="n">
        <v>1324.26</v>
      </c>
      <c r="P2189" s="12" t="n">
        <v>2244.5</v>
      </c>
      <c r="Q2189" s="12" t="n">
        <f aca="false">M2189*P2189*(1-N2189)</f>
        <v>14925.925</v>
      </c>
      <c r="R2189" s="12" t="n">
        <f aca="false">M2189*O2189</f>
        <v>9269.82</v>
      </c>
      <c r="S2189" s="12" t="n">
        <f aca="false">Q2189-R2189</f>
        <v>5656.105</v>
      </c>
      <c r="T2189" s="11" t="n">
        <f aca="false">IFERROR(S2189/Q2189,0)</f>
        <v>0.378945023507756</v>
      </c>
      <c r="U2189" s="13" t="n">
        <f aca="false">F2189-E2189</f>
        <v>28</v>
      </c>
      <c r="V2189" s="13" t="n">
        <f aca="false">G2189-F2189</f>
        <v>10</v>
      </c>
      <c r="W2189" s="13" t="n">
        <f aca="false">G2189-E2189</f>
        <v>38</v>
      </c>
      <c r="X2189" s="10" t="n">
        <f aca="false">YEAR(E2189)</f>
        <v>2019</v>
      </c>
      <c r="Y2189" s="0" t="str">
        <f aca="false">TEXT(E2189,"yyyy-mm")</f>
        <v>2019-02</v>
      </c>
      <c r="Z2189" s="0" t="str">
        <f aca="false">"Q"&amp;ROUNDUP(MONTH(E2189)/3,0)&amp;"-"&amp;YEAR(E2189)</f>
        <v>Q1-2019</v>
      </c>
    </row>
    <row r="2190" customFormat="false" ht="14.25" hidden="false" customHeight="false" outlineLevel="0" collapsed="false">
      <c r="A2190" s="0" t="s">
        <v>2232</v>
      </c>
      <c r="B2190" s="0" t="s">
        <v>38</v>
      </c>
      <c r="C2190" s="0" t="s">
        <v>35</v>
      </c>
      <c r="D2190" s="9" t="n">
        <v>43400</v>
      </c>
      <c r="E2190" s="9" t="n">
        <v>43504</v>
      </c>
      <c r="F2190" s="9" t="n">
        <v>43532</v>
      </c>
      <c r="G2190" s="9" t="n">
        <v>43534</v>
      </c>
      <c r="H2190" s="10" t="s">
        <v>36</v>
      </c>
      <c r="I2190" s="0" t="n">
        <v>18</v>
      </c>
      <c r="J2190" s="0" t="n">
        <v>35</v>
      </c>
      <c r="K2190" s="0" t="n">
        <v>206</v>
      </c>
      <c r="L2190" s="0" t="n">
        <v>41</v>
      </c>
      <c r="M2190" s="0" t="n">
        <v>7</v>
      </c>
      <c r="N2190" s="11" t="n">
        <v>0.3</v>
      </c>
      <c r="O2190" s="12" t="n">
        <v>1799.75</v>
      </c>
      <c r="P2190" s="12" t="n">
        <v>2432.1</v>
      </c>
      <c r="Q2190" s="12" t="n">
        <f aca="false">M2190*P2190*(1-N2190)</f>
        <v>11917.29</v>
      </c>
      <c r="R2190" s="12" t="n">
        <f aca="false">M2190*O2190</f>
        <v>12598.25</v>
      </c>
      <c r="S2190" s="12" t="n">
        <f aca="false">Q2190-R2190</f>
        <v>-680.960000000001</v>
      </c>
      <c r="T2190" s="11" t="n">
        <f aca="false">IFERROR(S2190/Q2190,0)</f>
        <v>-0.0571405076154059</v>
      </c>
      <c r="U2190" s="13" t="n">
        <f aca="false">F2190-E2190</f>
        <v>28</v>
      </c>
      <c r="V2190" s="13" t="n">
        <f aca="false">G2190-F2190</f>
        <v>2</v>
      </c>
      <c r="W2190" s="13" t="n">
        <f aca="false">G2190-E2190</f>
        <v>30</v>
      </c>
      <c r="X2190" s="10" t="n">
        <f aca="false">YEAR(E2190)</f>
        <v>2019</v>
      </c>
      <c r="Y2190" s="0" t="str">
        <f aca="false">TEXT(E2190,"yyyy-mm")</f>
        <v>2019-02</v>
      </c>
      <c r="Z2190" s="0" t="str">
        <f aca="false">"Q"&amp;ROUNDUP(MONTH(E2190)/3,0)&amp;"-"&amp;YEAR(E2190)</f>
        <v>Q1-2019</v>
      </c>
    </row>
    <row r="2191" customFormat="false" ht="14.25" hidden="false" customHeight="false" outlineLevel="0" collapsed="false">
      <c r="A2191" s="0" t="s">
        <v>2233</v>
      </c>
      <c r="B2191" s="0" t="s">
        <v>34</v>
      </c>
      <c r="C2191" s="0" t="s">
        <v>35</v>
      </c>
      <c r="D2191" s="9" t="n">
        <v>43400</v>
      </c>
      <c r="E2191" s="9" t="n">
        <v>43504</v>
      </c>
      <c r="F2191" s="9" t="n">
        <v>43515</v>
      </c>
      <c r="G2191" s="9" t="n">
        <v>43521</v>
      </c>
      <c r="H2191" s="10" t="s">
        <v>36</v>
      </c>
      <c r="I2191" s="0" t="n">
        <v>7</v>
      </c>
      <c r="J2191" s="0" t="n">
        <v>7</v>
      </c>
      <c r="K2191" s="0" t="n">
        <v>225</v>
      </c>
      <c r="L2191" s="0" t="n">
        <v>22</v>
      </c>
      <c r="M2191" s="0" t="n">
        <v>5</v>
      </c>
      <c r="N2191" s="11" t="n">
        <v>0.05</v>
      </c>
      <c r="O2191" s="12" t="n">
        <v>3337.94</v>
      </c>
      <c r="P2191" s="12" t="n">
        <v>6298</v>
      </c>
      <c r="Q2191" s="12" t="n">
        <f aca="false">M2191*P2191*(1-N2191)</f>
        <v>29915.5</v>
      </c>
      <c r="R2191" s="12" t="n">
        <f aca="false">M2191*O2191</f>
        <v>16689.7</v>
      </c>
      <c r="S2191" s="12" t="n">
        <f aca="false">Q2191-R2191</f>
        <v>13225.8</v>
      </c>
      <c r="T2191" s="11" t="n">
        <f aca="false">IFERROR(S2191/Q2191,0)</f>
        <v>0.442105263157895</v>
      </c>
      <c r="U2191" s="13" t="n">
        <f aca="false">F2191-E2191</f>
        <v>11</v>
      </c>
      <c r="V2191" s="13" t="n">
        <f aca="false">G2191-F2191</f>
        <v>6</v>
      </c>
      <c r="W2191" s="13" t="n">
        <f aca="false">G2191-E2191</f>
        <v>17</v>
      </c>
      <c r="X2191" s="10" t="n">
        <f aca="false">YEAR(E2191)</f>
        <v>2019</v>
      </c>
      <c r="Y2191" s="0" t="str">
        <f aca="false">TEXT(E2191,"yyyy-mm")</f>
        <v>2019-02</v>
      </c>
      <c r="Z2191" s="0" t="str">
        <f aca="false">"Q"&amp;ROUNDUP(MONTH(E2191)/3,0)&amp;"-"&amp;YEAR(E2191)</f>
        <v>Q1-2019</v>
      </c>
    </row>
    <row r="2192" customFormat="false" ht="14.25" hidden="false" customHeight="false" outlineLevel="0" collapsed="false">
      <c r="A2192" s="0" t="s">
        <v>2234</v>
      </c>
      <c r="B2192" s="0" t="s">
        <v>34</v>
      </c>
      <c r="C2192" s="0" t="s">
        <v>79</v>
      </c>
      <c r="D2192" s="9" t="n">
        <v>43400</v>
      </c>
      <c r="E2192" s="9" t="n">
        <v>43504</v>
      </c>
      <c r="F2192" s="9" t="n">
        <v>43509</v>
      </c>
      <c r="G2192" s="9" t="n">
        <v>43517</v>
      </c>
      <c r="H2192" s="10" t="s">
        <v>36</v>
      </c>
      <c r="I2192" s="0" t="n">
        <v>3</v>
      </c>
      <c r="J2192" s="0" t="n">
        <v>3</v>
      </c>
      <c r="K2192" s="0" t="n">
        <v>63</v>
      </c>
      <c r="L2192" s="0" t="n">
        <v>6</v>
      </c>
      <c r="M2192" s="0" t="n">
        <v>8</v>
      </c>
      <c r="N2192" s="11" t="n">
        <v>0.05</v>
      </c>
      <c r="O2192" s="12" t="n">
        <v>1476.35</v>
      </c>
      <c r="P2192" s="12" t="n">
        <v>2271.3</v>
      </c>
      <c r="Q2192" s="12" t="n">
        <f aca="false">M2192*P2192*(1-N2192)</f>
        <v>17261.88</v>
      </c>
      <c r="R2192" s="12" t="n">
        <f aca="false">M2192*O2192</f>
        <v>11810.8</v>
      </c>
      <c r="S2192" s="12" t="n">
        <f aca="false">Q2192-R2192</f>
        <v>5451.08</v>
      </c>
      <c r="T2192" s="11" t="n">
        <f aca="false">IFERROR(S2192/Q2192,0)</f>
        <v>0.315787156439507</v>
      </c>
      <c r="U2192" s="13" t="n">
        <f aca="false">F2192-E2192</f>
        <v>5</v>
      </c>
      <c r="V2192" s="13" t="n">
        <f aca="false">G2192-F2192</f>
        <v>8</v>
      </c>
      <c r="W2192" s="13" t="n">
        <f aca="false">G2192-E2192</f>
        <v>13</v>
      </c>
      <c r="X2192" s="10" t="n">
        <f aca="false">YEAR(E2192)</f>
        <v>2019</v>
      </c>
      <c r="Y2192" s="0" t="str">
        <f aca="false">TEXT(E2192,"yyyy-mm")</f>
        <v>2019-02</v>
      </c>
      <c r="Z2192" s="0" t="str">
        <f aca="false">"Q"&amp;ROUNDUP(MONTH(E2192)/3,0)&amp;"-"&amp;YEAR(E2192)</f>
        <v>Q1-2019</v>
      </c>
    </row>
    <row r="2193" customFormat="false" ht="14.25" hidden="false" customHeight="false" outlineLevel="0" collapsed="false">
      <c r="A2193" s="0" t="s">
        <v>2235</v>
      </c>
      <c r="B2193" s="0" t="s">
        <v>41</v>
      </c>
      <c r="C2193" s="0" t="s">
        <v>46</v>
      </c>
      <c r="D2193" s="9" t="n">
        <v>43400</v>
      </c>
      <c r="E2193" s="9" t="n">
        <v>43504</v>
      </c>
      <c r="F2193" s="9" t="n">
        <v>43527</v>
      </c>
      <c r="G2193" s="9" t="n">
        <v>43536</v>
      </c>
      <c r="H2193" s="10" t="s">
        <v>36</v>
      </c>
      <c r="I2193" s="0" t="n">
        <v>23</v>
      </c>
      <c r="J2193" s="0" t="n">
        <v>25</v>
      </c>
      <c r="K2193" s="0" t="n">
        <v>292</v>
      </c>
      <c r="L2193" s="0" t="n">
        <v>20</v>
      </c>
      <c r="M2193" s="0" t="n">
        <v>8</v>
      </c>
      <c r="N2193" s="11" t="n">
        <v>0.05</v>
      </c>
      <c r="O2193" s="12" t="n">
        <v>2785.86</v>
      </c>
      <c r="P2193" s="12" t="n">
        <v>3979.8</v>
      </c>
      <c r="Q2193" s="12" t="n">
        <f aca="false">M2193*P2193*(1-N2193)</f>
        <v>30246.48</v>
      </c>
      <c r="R2193" s="12" t="n">
        <f aca="false">M2193*O2193</f>
        <v>22286.88</v>
      </c>
      <c r="S2193" s="12" t="n">
        <f aca="false">Q2193-R2193</f>
        <v>7959.6</v>
      </c>
      <c r="T2193" s="11" t="n">
        <f aca="false">IFERROR(S2193/Q2193,0)</f>
        <v>0.263157894736842</v>
      </c>
      <c r="U2193" s="13" t="n">
        <f aca="false">F2193-E2193</f>
        <v>23</v>
      </c>
      <c r="V2193" s="13" t="n">
        <f aca="false">G2193-F2193</f>
        <v>9</v>
      </c>
      <c r="W2193" s="13" t="n">
        <f aca="false">G2193-E2193</f>
        <v>32</v>
      </c>
      <c r="X2193" s="10" t="n">
        <f aca="false">YEAR(E2193)</f>
        <v>2019</v>
      </c>
      <c r="Y2193" s="0" t="str">
        <f aca="false">TEXT(E2193,"yyyy-mm")</f>
        <v>2019-02</v>
      </c>
      <c r="Z2193" s="0" t="str">
        <f aca="false">"Q"&amp;ROUNDUP(MONTH(E2193)/3,0)&amp;"-"&amp;YEAR(E2193)</f>
        <v>Q1-2019</v>
      </c>
    </row>
    <row r="2194" customFormat="false" ht="14.25" hidden="false" customHeight="false" outlineLevel="0" collapsed="false">
      <c r="A2194" s="0" t="s">
        <v>2236</v>
      </c>
      <c r="B2194" s="0" t="s">
        <v>34</v>
      </c>
      <c r="C2194" s="0" t="s">
        <v>35</v>
      </c>
      <c r="D2194" s="9" t="n">
        <v>43400</v>
      </c>
      <c r="E2194" s="9" t="n">
        <v>43504</v>
      </c>
      <c r="F2194" s="9" t="n">
        <v>43516</v>
      </c>
      <c r="G2194" s="9" t="n">
        <v>43519</v>
      </c>
      <c r="H2194" s="10" t="s">
        <v>36</v>
      </c>
      <c r="I2194" s="0" t="n">
        <v>11</v>
      </c>
      <c r="J2194" s="0" t="n">
        <v>36</v>
      </c>
      <c r="K2194" s="0" t="n">
        <v>255</v>
      </c>
      <c r="L2194" s="0" t="n">
        <v>27</v>
      </c>
      <c r="M2194" s="0" t="n">
        <v>4</v>
      </c>
      <c r="N2194" s="11" t="n">
        <v>0.4</v>
      </c>
      <c r="O2194" s="12" t="n">
        <v>166.43</v>
      </c>
      <c r="P2194" s="12" t="n">
        <v>241.2</v>
      </c>
      <c r="Q2194" s="12" t="n">
        <f aca="false">M2194*P2194*(1-N2194)</f>
        <v>578.88</v>
      </c>
      <c r="R2194" s="12" t="n">
        <f aca="false">M2194*O2194</f>
        <v>665.72</v>
      </c>
      <c r="S2194" s="12" t="n">
        <f aca="false">Q2194-R2194</f>
        <v>-86.84</v>
      </c>
      <c r="T2194" s="11" t="n">
        <f aca="false">IFERROR(S2194/Q2194,0)</f>
        <v>-0.150013819789939</v>
      </c>
      <c r="U2194" s="13" t="n">
        <f aca="false">F2194-E2194</f>
        <v>12</v>
      </c>
      <c r="V2194" s="13" t="n">
        <f aca="false">G2194-F2194</f>
        <v>3</v>
      </c>
      <c r="W2194" s="13" t="n">
        <f aca="false">G2194-E2194</f>
        <v>15</v>
      </c>
      <c r="X2194" s="10" t="n">
        <f aca="false">YEAR(E2194)</f>
        <v>2019</v>
      </c>
      <c r="Y2194" s="0" t="str">
        <f aca="false">TEXT(E2194,"yyyy-mm")</f>
        <v>2019-02</v>
      </c>
      <c r="Z2194" s="0" t="str">
        <f aca="false">"Q"&amp;ROUNDUP(MONTH(E2194)/3,0)&amp;"-"&amp;YEAR(E2194)</f>
        <v>Q1-2019</v>
      </c>
    </row>
    <row r="2195" customFormat="false" ht="14.25" hidden="false" customHeight="false" outlineLevel="0" collapsed="false">
      <c r="A2195" s="0" t="s">
        <v>2237</v>
      </c>
      <c r="B2195" s="0" t="s">
        <v>34</v>
      </c>
      <c r="C2195" s="0" t="s">
        <v>35</v>
      </c>
      <c r="D2195" s="9" t="n">
        <v>43400</v>
      </c>
      <c r="E2195" s="9" t="n">
        <v>43504</v>
      </c>
      <c r="F2195" s="9" t="n">
        <v>43514</v>
      </c>
      <c r="G2195" s="9" t="n">
        <v>43515</v>
      </c>
      <c r="H2195" s="10" t="s">
        <v>36</v>
      </c>
      <c r="I2195" s="0" t="n">
        <v>3</v>
      </c>
      <c r="J2195" s="0" t="n">
        <v>44</v>
      </c>
      <c r="K2195" s="0" t="n">
        <v>231</v>
      </c>
      <c r="L2195" s="0" t="n">
        <v>11</v>
      </c>
      <c r="M2195" s="0" t="n">
        <v>1</v>
      </c>
      <c r="N2195" s="11" t="n">
        <v>0.2</v>
      </c>
      <c r="O2195" s="12" t="n">
        <v>439.52</v>
      </c>
      <c r="P2195" s="12" t="n">
        <v>1098.8</v>
      </c>
      <c r="Q2195" s="12" t="n">
        <f aca="false">M2195*P2195*(1-N2195)</f>
        <v>879.04</v>
      </c>
      <c r="R2195" s="12" t="n">
        <f aca="false">M2195*O2195</f>
        <v>439.52</v>
      </c>
      <c r="S2195" s="12" t="n">
        <f aca="false">Q2195-R2195</f>
        <v>439.52</v>
      </c>
      <c r="T2195" s="11" t="n">
        <f aca="false">IFERROR(S2195/Q2195,0)</f>
        <v>0.5</v>
      </c>
      <c r="U2195" s="13" t="n">
        <f aca="false">F2195-E2195</f>
        <v>10</v>
      </c>
      <c r="V2195" s="13" t="n">
        <f aca="false">G2195-F2195</f>
        <v>1</v>
      </c>
      <c r="W2195" s="13" t="n">
        <f aca="false">G2195-E2195</f>
        <v>11</v>
      </c>
      <c r="X2195" s="10" t="n">
        <f aca="false">YEAR(E2195)</f>
        <v>2019</v>
      </c>
      <c r="Y2195" s="0" t="str">
        <f aca="false">TEXT(E2195,"yyyy-mm")</f>
        <v>2019-02</v>
      </c>
      <c r="Z2195" s="0" t="str">
        <f aca="false">"Q"&amp;ROUNDUP(MONTH(E2195)/3,0)&amp;"-"&amp;YEAR(E2195)</f>
        <v>Q1-2019</v>
      </c>
    </row>
    <row r="2196" customFormat="false" ht="14.25" hidden="false" customHeight="false" outlineLevel="0" collapsed="false">
      <c r="A2196" s="0" t="s">
        <v>2238</v>
      </c>
      <c r="B2196" s="0" t="s">
        <v>34</v>
      </c>
      <c r="C2196" s="0" t="s">
        <v>48</v>
      </c>
      <c r="D2196" s="9" t="n">
        <v>43400</v>
      </c>
      <c r="E2196" s="9" t="n">
        <v>43504</v>
      </c>
      <c r="F2196" s="9" t="n">
        <v>43515</v>
      </c>
      <c r="G2196" s="9" t="n">
        <v>43517</v>
      </c>
      <c r="H2196" s="10" t="s">
        <v>36</v>
      </c>
      <c r="I2196" s="0" t="n">
        <v>12</v>
      </c>
      <c r="J2196" s="0" t="n">
        <v>34</v>
      </c>
      <c r="K2196" s="0" t="n">
        <v>43</v>
      </c>
      <c r="L2196" s="0" t="n">
        <v>18</v>
      </c>
      <c r="M2196" s="0" t="n">
        <v>7</v>
      </c>
      <c r="N2196" s="11" t="n">
        <v>0.15</v>
      </c>
      <c r="O2196" s="12" t="n">
        <v>1468.91</v>
      </c>
      <c r="P2196" s="12" t="n">
        <v>2331.6</v>
      </c>
      <c r="Q2196" s="12" t="n">
        <f aca="false">M2196*P2196*(1-N2196)</f>
        <v>13873.02</v>
      </c>
      <c r="R2196" s="12" t="n">
        <f aca="false">M2196*O2196</f>
        <v>10282.37</v>
      </c>
      <c r="S2196" s="12" t="n">
        <f aca="false">Q2196-R2196</f>
        <v>3590.65</v>
      </c>
      <c r="T2196" s="11" t="n">
        <f aca="false">IFERROR(S2196/Q2196,0)</f>
        <v>0.258822520258747</v>
      </c>
      <c r="U2196" s="13" t="n">
        <f aca="false">F2196-E2196</f>
        <v>11</v>
      </c>
      <c r="V2196" s="13" t="n">
        <f aca="false">G2196-F2196</f>
        <v>2</v>
      </c>
      <c r="W2196" s="13" t="n">
        <f aca="false">G2196-E2196</f>
        <v>13</v>
      </c>
      <c r="X2196" s="10" t="n">
        <f aca="false">YEAR(E2196)</f>
        <v>2019</v>
      </c>
      <c r="Y2196" s="0" t="str">
        <f aca="false">TEXT(E2196,"yyyy-mm")</f>
        <v>2019-02</v>
      </c>
      <c r="Z2196" s="0" t="str">
        <f aca="false">"Q"&amp;ROUNDUP(MONTH(E2196)/3,0)&amp;"-"&amp;YEAR(E2196)</f>
        <v>Q1-2019</v>
      </c>
    </row>
    <row r="2197" customFormat="false" ht="14.25" hidden="false" customHeight="false" outlineLevel="0" collapsed="false">
      <c r="A2197" s="0" t="s">
        <v>2239</v>
      </c>
      <c r="B2197" s="0" t="s">
        <v>34</v>
      </c>
      <c r="C2197" s="0" t="s">
        <v>79</v>
      </c>
      <c r="D2197" s="9" t="n">
        <v>43400</v>
      </c>
      <c r="E2197" s="9" t="n">
        <v>43504</v>
      </c>
      <c r="F2197" s="9" t="n">
        <v>43512</v>
      </c>
      <c r="G2197" s="9" t="n">
        <v>43515</v>
      </c>
      <c r="H2197" s="10" t="s">
        <v>36</v>
      </c>
      <c r="I2197" s="0" t="n">
        <v>10</v>
      </c>
      <c r="J2197" s="0" t="n">
        <v>18</v>
      </c>
      <c r="K2197" s="0" t="n">
        <v>81</v>
      </c>
      <c r="L2197" s="0" t="n">
        <v>9</v>
      </c>
      <c r="M2197" s="0" t="n">
        <v>5</v>
      </c>
      <c r="N2197" s="11" t="n">
        <v>0.05</v>
      </c>
      <c r="O2197" s="12" t="n">
        <v>2406.37</v>
      </c>
      <c r="P2197" s="12" t="n">
        <v>2934.6</v>
      </c>
      <c r="Q2197" s="12" t="n">
        <f aca="false">M2197*P2197*(1-N2197)</f>
        <v>13939.35</v>
      </c>
      <c r="R2197" s="12" t="n">
        <f aca="false">M2197*O2197</f>
        <v>12031.85</v>
      </c>
      <c r="S2197" s="12" t="n">
        <f aca="false">Q2197-R2197</f>
        <v>1907.5</v>
      </c>
      <c r="T2197" s="11" t="n">
        <f aca="false">IFERROR(S2197/Q2197,0)</f>
        <v>0.136842822656724</v>
      </c>
      <c r="U2197" s="13" t="n">
        <f aca="false">F2197-E2197</f>
        <v>8</v>
      </c>
      <c r="V2197" s="13" t="n">
        <f aca="false">G2197-F2197</f>
        <v>3</v>
      </c>
      <c r="W2197" s="13" t="n">
        <f aca="false">G2197-E2197</f>
        <v>11</v>
      </c>
      <c r="X2197" s="10" t="n">
        <f aca="false">YEAR(E2197)</f>
        <v>2019</v>
      </c>
      <c r="Y2197" s="0" t="str">
        <f aca="false">TEXT(E2197,"yyyy-mm")</f>
        <v>2019-02</v>
      </c>
      <c r="Z2197" s="0" t="str">
        <f aca="false">"Q"&amp;ROUNDUP(MONTH(E2197)/3,0)&amp;"-"&amp;YEAR(E2197)</f>
        <v>Q1-2019</v>
      </c>
    </row>
    <row r="2198" customFormat="false" ht="14.25" hidden="false" customHeight="false" outlineLevel="0" collapsed="false">
      <c r="A2198" s="0" t="s">
        <v>2240</v>
      </c>
      <c r="B2198" s="0" t="s">
        <v>38</v>
      </c>
      <c r="C2198" s="0" t="s">
        <v>58</v>
      </c>
      <c r="D2198" s="9" t="n">
        <v>43400</v>
      </c>
      <c r="E2198" s="9" t="n">
        <v>43505</v>
      </c>
      <c r="F2198" s="9" t="n">
        <v>43533</v>
      </c>
      <c r="G2198" s="9" t="n">
        <v>43534</v>
      </c>
      <c r="H2198" s="10" t="s">
        <v>36</v>
      </c>
      <c r="I2198" s="0" t="n">
        <v>12</v>
      </c>
      <c r="J2198" s="0" t="n">
        <v>12</v>
      </c>
      <c r="K2198" s="0" t="n">
        <v>332</v>
      </c>
      <c r="L2198" s="0" t="n">
        <v>44</v>
      </c>
      <c r="M2198" s="0" t="n">
        <v>4</v>
      </c>
      <c r="N2198" s="11" t="n">
        <v>0.1</v>
      </c>
      <c r="O2198" s="12" t="n">
        <v>1377.45</v>
      </c>
      <c r="P2198" s="12" t="n">
        <v>1788.9</v>
      </c>
      <c r="Q2198" s="12" t="n">
        <f aca="false">M2198*P2198*(1-N2198)</f>
        <v>6440.04</v>
      </c>
      <c r="R2198" s="12" t="n">
        <f aca="false">M2198*O2198</f>
        <v>5509.8</v>
      </c>
      <c r="S2198" s="12" t="n">
        <f aca="false">Q2198-R2198</f>
        <v>930.240000000001</v>
      </c>
      <c r="T2198" s="11" t="n">
        <f aca="false">IFERROR(S2198/Q2198,0)</f>
        <v>0.144446307786908</v>
      </c>
      <c r="U2198" s="13" t="n">
        <f aca="false">F2198-E2198</f>
        <v>28</v>
      </c>
      <c r="V2198" s="13" t="n">
        <f aca="false">G2198-F2198</f>
        <v>1</v>
      </c>
      <c r="W2198" s="13" t="n">
        <f aca="false">G2198-E2198</f>
        <v>29</v>
      </c>
      <c r="X2198" s="10" t="n">
        <f aca="false">YEAR(E2198)</f>
        <v>2019</v>
      </c>
      <c r="Y2198" s="0" t="str">
        <f aca="false">TEXT(E2198,"yyyy-mm")</f>
        <v>2019-02</v>
      </c>
      <c r="Z2198" s="0" t="str">
        <f aca="false">"Q"&amp;ROUNDUP(MONTH(E2198)/3,0)&amp;"-"&amp;YEAR(E2198)</f>
        <v>Q1-2019</v>
      </c>
    </row>
    <row r="2199" customFormat="false" ht="14.25" hidden="false" customHeight="false" outlineLevel="0" collapsed="false">
      <c r="A2199" s="0" t="s">
        <v>2241</v>
      </c>
      <c r="B2199" s="0" t="s">
        <v>34</v>
      </c>
      <c r="C2199" s="0" t="s">
        <v>46</v>
      </c>
      <c r="D2199" s="9" t="n">
        <v>43400</v>
      </c>
      <c r="E2199" s="9" t="n">
        <v>43505</v>
      </c>
      <c r="F2199" s="9" t="n">
        <v>43508</v>
      </c>
      <c r="G2199" s="9" t="n">
        <v>43513</v>
      </c>
      <c r="H2199" s="10" t="s">
        <v>36</v>
      </c>
      <c r="I2199" s="0" t="n">
        <v>5</v>
      </c>
      <c r="J2199" s="0" t="n">
        <v>13</v>
      </c>
      <c r="K2199" s="0" t="n">
        <v>293</v>
      </c>
      <c r="L2199" s="0" t="n">
        <v>23</v>
      </c>
      <c r="M2199" s="0" t="n">
        <v>7</v>
      </c>
      <c r="N2199" s="11" t="n">
        <v>0.05</v>
      </c>
      <c r="O2199" s="12" t="n">
        <v>2583.25</v>
      </c>
      <c r="P2199" s="12" t="n">
        <v>3075.3</v>
      </c>
      <c r="Q2199" s="12" t="n">
        <f aca="false">M2199*P2199*(1-N2199)</f>
        <v>20450.745</v>
      </c>
      <c r="R2199" s="12" t="n">
        <f aca="false">M2199*O2199</f>
        <v>18082.75</v>
      </c>
      <c r="S2199" s="12" t="n">
        <f aca="false">Q2199-R2199</f>
        <v>2367.995</v>
      </c>
      <c r="T2199" s="11" t="n">
        <f aca="false">IFERROR(S2199/Q2199,0)</f>
        <v>0.115790158255849</v>
      </c>
      <c r="U2199" s="13" t="n">
        <f aca="false">F2199-E2199</f>
        <v>3</v>
      </c>
      <c r="V2199" s="13" t="n">
        <f aca="false">G2199-F2199</f>
        <v>5</v>
      </c>
      <c r="W2199" s="13" t="n">
        <f aca="false">G2199-E2199</f>
        <v>8</v>
      </c>
      <c r="X2199" s="10" t="n">
        <f aca="false">YEAR(E2199)</f>
        <v>2019</v>
      </c>
      <c r="Y2199" s="0" t="str">
        <f aca="false">TEXT(E2199,"yyyy-mm")</f>
        <v>2019-02</v>
      </c>
      <c r="Z2199" s="0" t="str">
        <f aca="false">"Q"&amp;ROUNDUP(MONTH(E2199)/3,0)&amp;"-"&amp;YEAR(E2199)</f>
        <v>Q1-2019</v>
      </c>
    </row>
    <row r="2200" customFormat="false" ht="14.25" hidden="false" customHeight="false" outlineLevel="0" collapsed="false">
      <c r="A2200" s="0" t="s">
        <v>2242</v>
      </c>
      <c r="B2200" s="0" t="s">
        <v>41</v>
      </c>
      <c r="C2200" s="0" t="s">
        <v>39</v>
      </c>
      <c r="D2200" s="9" t="n">
        <v>43400</v>
      </c>
      <c r="E2200" s="9" t="n">
        <v>43505</v>
      </c>
      <c r="F2200" s="9" t="n">
        <v>43508</v>
      </c>
      <c r="G2200" s="9" t="n">
        <v>43512</v>
      </c>
      <c r="H2200" s="10" t="s">
        <v>36</v>
      </c>
      <c r="I2200" s="0" t="n">
        <v>24</v>
      </c>
      <c r="J2200" s="0" t="n">
        <v>45</v>
      </c>
      <c r="K2200" s="0" t="n">
        <v>173</v>
      </c>
      <c r="L2200" s="0" t="n">
        <v>42</v>
      </c>
      <c r="M2200" s="0" t="n">
        <v>2</v>
      </c>
      <c r="N2200" s="11" t="n">
        <v>0.05</v>
      </c>
      <c r="O2200" s="12" t="n">
        <v>1422.48</v>
      </c>
      <c r="P2200" s="12" t="n">
        <v>2257.9</v>
      </c>
      <c r="Q2200" s="12" t="n">
        <f aca="false">M2200*P2200*(1-N2200)</f>
        <v>4290.01</v>
      </c>
      <c r="R2200" s="12" t="n">
        <f aca="false">M2200*O2200</f>
        <v>2844.96</v>
      </c>
      <c r="S2200" s="12" t="n">
        <f aca="false">Q2200-R2200</f>
        <v>1445.05</v>
      </c>
      <c r="T2200" s="11" t="n">
        <f aca="false">IFERROR(S2200/Q2200,0)</f>
        <v>0.33684070666502</v>
      </c>
      <c r="U2200" s="13" t="n">
        <f aca="false">F2200-E2200</f>
        <v>3</v>
      </c>
      <c r="V2200" s="13" t="n">
        <f aca="false">G2200-F2200</f>
        <v>4</v>
      </c>
      <c r="W2200" s="13" t="n">
        <f aca="false">G2200-E2200</f>
        <v>7</v>
      </c>
      <c r="X2200" s="10" t="n">
        <f aca="false">YEAR(E2200)</f>
        <v>2019</v>
      </c>
      <c r="Y2200" s="0" t="str">
        <f aca="false">TEXT(E2200,"yyyy-mm")</f>
        <v>2019-02</v>
      </c>
      <c r="Z2200" s="0" t="str">
        <f aca="false">"Q"&amp;ROUNDUP(MONTH(E2200)/3,0)&amp;"-"&amp;YEAR(E2200)</f>
        <v>Q1-2019</v>
      </c>
    </row>
    <row r="2201" customFormat="false" ht="14.25" hidden="false" customHeight="false" outlineLevel="0" collapsed="false">
      <c r="A2201" s="0" t="s">
        <v>2243</v>
      </c>
      <c r="B2201" s="0" t="s">
        <v>34</v>
      </c>
      <c r="C2201" s="0" t="s">
        <v>46</v>
      </c>
      <c r="D2201" s="9" t="n">
        <v>43400</v>
      </c>
      <c r="E2201" s="9" t="n">
        <v>43505</v>
      </c>
      <c r="F2201" s="9" t="n">
        <v>43520</v>
      </c>
      <c r="G2201" s="9" t="n">
        <v>43526</v>
      </c>
      <c r="H2201" s="10" t="s">
        <v>36</v>
      </c>
      <c r="I2201" s="0" t="n">
        <v>8</v>
      </c>
      <c r="J2201" s="0" t="n">
        <v>44</v>
      </c>
      <c r="K2201" s="0" t="n">
        <v>300</v>
      </c>
      <c r="L2201" s="0" t="n">
        <v>2</v>
      </c>
      <c r="M2201" s="0" t="n">
        <v>8</v>
      </c>
      <c r="N2201" s="11" t="n">
        <v>0.15</v>
      </c>
      <c r="O2201" s="12" t="n">
        <v>612.05</v>
      </c>
      <c r="P2201" s="12" t="n">
        <v>971.5</v>
      </c>
      <c r="Q2201" s="12" t="n">
        <f aca="false">M2201*P2201*(1-N2201)</f>
        <v>6606.2</v>
      </c>
      <c r="R2201" s="12" t="n">
        <f aca="false">M2201*O2201</f>
        <v>4896.4</v>
      </c>
      <c r="S2201" s="12" t="n">
        <f aca="false">Q2201-R2201</f>
        <v>1709.8</v>
      </c>
      <c r="T2201" s="11" t="n">
        <f aca="false">IFERROR(S2201/Q2201,0)</f>
        <v>0.258817474493658</v>
      </c>
      <c r="U2201" s="13" t="n">
        <f aca="false">F2201-E2201</f>
        <v>15</v>
      </c>
      <c r="V2201" s="13" t="n">
        <f aca="false">G2201-F2201</f>
        <v>6</v>
      </c>
      <c r="W2201" s="13" t="n">
        <f aca="false">G2201-E2201</f>
        <v>21</v>
      </c>
      <c r="X2201" s="10" t="n">
        <f aca="false">YEAR(E2201)</f>
        <v>2019</v>
      </c>
      <c r="Y2201" s="0" t="str">
        <f aca="false">TEXT(E2201,"yyyy-mm")</f>
        <v>2019-02</v>
      </c>
      <c r="Z2201" s="0" t="str">
        <f aca="false">"Q"&amp;ROUNDUP(MONTH(E2201)/3,0)&amp;"-"&amp;YEAR(E2201)</f>
        <v>Q1-2019</v>
      </c>
    </row>
    <row r="2202" customFormat="false" ht="14.25" hidden="false" customHeight="false" outlineLevel="0" collapsed="false">
      <c r="A2202" s="0" t="s">
        <v>2244</v>
      </c>
      <c r="B2202" s="0" t="s">
        <v>34</v>
      </c>
      <c r="C2202" s="0" t="s">
        <v>39</v>
      </c>
      <c r="D2202" s="9" t="n">
        <v>43400</v>
      </c>
      <c r="E2202" s="9" t="n">
        <v>43505</v>
      </c>
      <c r="F2202" s="9" t="n">
        <v>43526</v>
      </c>
      <c r="G2202" s="9" t="n">
        <v>43531</v>
      </c>
      <c r="H2202" s="10" t="s">
        <v>36</v>
      </c>
      <c r="I2202" s="0" t="n">
        <v>4</v>
      </c>
      <c r="J2202" s="0" t="n">
        <v>24</v>
      </c>
      <c r="K2202" s="0" t="n">
        <v>135</v>
      </c>
      <c r="L2202" s="0" t="n">
        <v>25</v>
      </c>
      <c r="M2202" s="0" t="n">
        <v>1</v>
      </c>
      <c r="N2202" s="11" t="n">
        <v>0.075</v>
      </c>
      <c r="O2202" s="12" t="n">
        <v>2482.42</v>
      </c>
      <c r="P2202" s="12" t="n">
        <v>3705.1</v>
      </c>
      <c r="Q2202" s="12" t="n">
        <f aca="false">M2202*P2202*(1-N2202)</f>
        <v>3427.2175</v>
      </c>
      <c r="R2202" s="12" t="n">
        <f aca="false">M2202*O2202</f>
        <v>2482.42</v>
      </c>
      <c r="S2202" s="12" t="n">
        <f aca="false">Q2202-R2202</f>
        <v>944.7975</v>
      </c>
      <c r="T2202" s="11" t="n">
        <f aca="false">IFERROR(S2202/Q2202,0)</f>
        <v>0.275674800330005</v>
      </c>
      <c r="U2202" s="13" t="n">
        <f aca="false">F2202-E2202</f>
        <v>21</v>
      </c>
      <c r="V2202" s="13" t="n">
        <f aca="false">G2202-F2202</f>
        <v>5</v>
      </c>
      <c r="W2202" s="13" t="n">
        <f aca="false">G2202-E2202</f>
        <v>26</v>
      </c>
      <c r="X2202" s="10" t="n">
        <f aca="false">YEAR(E2202)</f>
        <v>2019</v>
      </c>
      <c r="Y2202" s="0" t="str">
        <f aca="false">TEXT(E2202,"yyyy-mm")</f>
        <v>2019-02</v>
      </c>
      <c r="Z2202" s="0" t="str">
        <f aca="false">"Q"&amp;ROUNDUP(MONTH(E2202)/3,0)&amp;"-"&amp;YEAR(E2202)</f>
        <v>Q1-2019</v>
      </c>
    </row>
    <row r="2203" customFormat="false" ht="14.25" hidden="false" customHeight="false" outlineLevel="0" collapsed="false">
      <c r="A2203" s="0" t="s">
        <v>2245</v>
      </c>
      <c r="B2203" s="0" t="s">
        <v>41</v>
      </c>
      <c r="C2203" s="0" t="s">
        <v>58</v>
      </c>
      <c r="D2203" s="9" t="n">
        <v>43400</v>
      </c>
      <c r="E2203" s="9" t="n">
        <v>43505</v>
      </c>
      <c r="F2203" s="9" t="n">
        <v>43532</v>
      </c>
      <c r="G2203" s="9" t="n">
        <v>43536</v>
      </c>
      <c r="H2203" s="10" t="s">
        <v>36</v>
      </c>
      <c r="I2203" s="0" t="n">
        <v>25</v>
      </c>
      <c r="J2203" s="0" t="n">
        <v>25</v>
      </c>
      <c r="K2203" s="0" t="n">
        <v>330</v>
      </c>
      <c r="L2203" s="0" t="n">
        <v>23</v>
      </c>
      <c r="M2203" s="0" t="n">
        <v>6</v>
      </c>
      <c r="N2203" s="11" t="n">
        <v>0.075</v>
      </c>
      <c r="O2203" s="12" t="n">
        <v>110.95</v>
      </c>
      <c r="P2203" s="12" t="n">
        <v>241.2</v>
      </c>
      <c r="Q2203" s="12" t="n">
        <f aca="false">M2203*P2203*(1-N2203)</f>
        <v>1338.66</v>
      </c>
      <c r="R2203" s="12" t="n">
        <f aca="false">M2203*O2203</f>
        <v>665.7</v>
      </c>
      <c r="S2203" s="12" t="n">
        <f aca="false">Q2203-R2203</f>
        <v>672.96</v>
      </c>
      <c r="T2203" s="11" t="n">
        <f aca="false">IFERROR(S2203/Q2203,0)</f>
        <v>0.502711666890771</v>
      </c>
      <c r="U2203" s="13" t="n">
        <f aca="false">F2203-E2203</f>
        <v>27</v>
      </c>
      <c r="V2203" s="13" t="n">
        <f aca="false">G2203-F2203</f>
        <v>4</v>
      </c>
      <c r="W2203" s="13" t="n">
        <f aca="false">G2203-E2203</f>
        <v>31</v>
      </c>
      <c r="X2203" s="10" t="n">
        <f aca="false">YEAR(E2203)</f>
        <v>2019</v>
      </c>
      <c r="Y2203" s="0" t="str">
        <f aca="false">TEXT(E2203,"yyyy-mm")</f>
        <v>2019-02</v>
      </c>
      <c r="Z2203" s="0" t="str">
        <f aca="false">"Q"&amp;ROUNDUP(MONTH(E2203)/3,0)&amp;"-"&amp;YEAR(E2203)</f>
        <v>Q1-2019</v>
      </c>
    </row>
    <row r="2204" customFormat="false" ht="14.25" hidden="false" customHeight="false" outlineLevel="0" collapsed="false">
      <c r="A2204" s="0" t="s">
        <v>2246</v>
      </c>
      <c r="B2204" s="0" t="s">
        <v>38</v>
      </c>
      <c r="C2204" s="0" t="s">
        <v>58</v>
      </c>
      <c r="D2204" s="9" t="n">
        <v>43400</v>
      </c>
      <c r="E2204" s="9" t="n">
        <v>43505</v>
      </c>
      <c r="F2204" s="9" t="n">
        <v>43517</v>
      </c>
      <c r="G2204" s="9" t="n">
        <v>43520</v>
      </c>
      <c r="H2204" s="10" t="s">
        <v>36</v>
      </c>
      <c r="I2204" s="0" t="n">
        <v>15</v>
      </c>
      <c r="J2204" s="0" t="n">
        <v>31</v>
      </c>
      <c r="K2204" s="0" t="n">
        <v>352</v>
      </c>
      <c r="L2204" s="0" t="n">
        <v>35</v>
      </c>
      <c r="M2204" s="0" t="n">
        <v>4</v>
      </c>
      <c r="N2204" s="11" t="n">
        <v>0.15</v>
      </c>
      <c r="O2204" s="12" t="n">
        <v>2529.92</v>
      </c>
      <c r="P2204" s="12" t="n">
        <v>3953</v>
      </c>
      <c r="Q2204" s="12" t="n">
        <f aca="false">M2204*P2204*(1-N2204)</f>
        <v>13440.2</v>
      </c>
      <c r="R2204" s="12" t="n">
        <f aca="false">M2204*O2204</f>
        <v>10119.68</v>
      </c>
      <c r="S2204" s="12" t="n">
        <f aca="false">Q2204-R2204</f>
        <v>3320.52</v>
      </c>
      <c r="T2204" s="11" t="n">
        <f aca="false">IFERROR(S2204/Q2204,0)</f>
        <v>0.247058823529412</v>
      </c>
      <c r="U2204" s="13" t="n">
        <f aca="false">F2204-E2204</f>
        <v>12</v>
      </c>
      <c r="V2204" s="13" t="n">
        <f aca="false">G2204-F2204</f>
        <v>3</v>
      </c>
      <c r="W2204" s="13" t="n">
        <f aca="false">G2204-E2204</f>
        <v>15</v>
      </c>
      <c r="X2204" s="10" t="n">
        <f aca="false">YEAR(E2204)</f>
        <v>2019</v>
      </c>
      <c r="Y2204" s="0" t="str">
        <f aca="false">TEXT(E2204,"yyyy-mm")</f>
        <v>2019-02</v>
      </c>
      <c r="Z2204" s="0" t="str">
        <f aca="false">"Q"&amp;ROUNDUP(MONTH(E2204)/3,0)&amp;"-"&amp;YEAR(E2204)</f>
        <v>Q1-2019</v>
      </c>
    </row>
    <row r="2205" customFormat="false" ht="14.25" hidden="false" customHeight="false" outlineLevel="0" collapsed="false">
      <c r="A2205" s="0" t="s">
        <v>2247</v>
      </c>
      <c r="B2205" s="0" t="s">
        <v>34</v>
      </c>
      <c r="C2205" s="0" t="s">
        <v>39</v>
      </c>
      <c r="D2205" s="9" t="n">
        <v>43400</v>
      </c>
      <c r="E2205" s="9" t="n">
        <v>43506</v>
      </c>
      <c r="F2205" s="9" t="n">
        <v>43527</v>
      </c>
      <c r="G2205" s="9" t="n">
        <v>43532</v>
      </c>
      <c r="H2205" s="10" t="s">
        <v>36</v>
      </c>
      <c r="I2205" s="0" t="n">
        <v>10</v>
      </c>
      <c r="J2205" s="0" t="n">
        <v>30</v>
      </c>
      <c r="K2205" s="0" t="n">
        <v>90</v>
      </c>
      <c r="L2205" s="0" t="n">
        <v>13</v>
      </c>
      <c r="M2205" s="0" t="n">
        <v>5</v>
      </c>
      <c r="N2205" s="11" t="n">
        <v>0.075</v>
      </c>
      <c r="O2205" s="12" t="n">
        <v>337.68</v>
      </c>
      <c r="P2205" s="12" t="n">
        <v>844.2</v>
      </c>
      <c r="Q2205" s="12" t="n">
        <f aca="false">M2205*P2205*(1-N2205)</f>
        <v>3904.425</v>
      </c>
      <c r="R2205" s="12" t="n">
        <f aca="false">M2205*O2205</f>
        <v>1688.4</v>
      </c>
      <c r="S2205" s="12" t="n">
        <f aca="false">Q2205-R2205</f>
        <v>2216.025</v>
      </c>
      <c r="T2205" s="11" t="n">
        <f aca="false">IFERROR(S2205/Q2205,0)</f>
        <v>0.567567567567568</v>
      </c>
      <c r="U2205" s="13" t="n">
        <f aca="false">F2205-E2205</f>
        <v>21</v>
      </c>
      <c r="V2205" s="13" t="n">
        <f aca="false">G2205-F2205</f>
        <v>5</v>
      </c>
      <c r="W2205" s="13" t="n">
        <f aca="false">G2205-E2205</f>
        <v>26</v>
      </c>
      <c r="X2205" s="10" t="n">
        <f aca="false">YEAR(E2205)</f>
        <v>2019</v>
      </c>
      <c r="Y2205" s="0" t="str">
        <f aca="false">TEXT(E2205,"yyyy-mm")</f>
        <v>2019-02</v>
      </c>
      <c r="Z2205" s="0" t="str">
        <f aca="false">"Q"&amp;ROUNDUP(MONTH(E2205)/3,0)&amp;"-"&amp;YEAR(E2205)</f>
        <v>Q1-2019</v>
      </c>
    </row>
    <row r="2206" customFormat="false" ht="14.25" hidden="false" customHeight="false" outlineLevel="0" collapsed="false">
      <c r="A2206" s="0" t="s">
        <v>2248</v>
      </c>
      <c r="B2206" s="0" t="s">
        <v>43</v>
      </c>
      <c r="C2206" s="0" t="s">
        <v>35</v>
      </c>
      <c r="D2206" s="9" t="n">
        <v>43400</v>
      </c>
      <c r="E2206" s="9" t="n">
        <v>43506</v>
      </c>
      <c r="F2206" s="9" t="n">
        <v>43509</v>
      </c>
      <c r="G2206" s="9" t="n">
        <v>43510</v>
      </c>
      <c r="H2206" s="10" t="s">
        <v>36</v>
      </c>
      <c r="I2206" s="0" t="n">
        <v>26</v>
      </c>
      <c r="J2206" s="0" t="n">
        <v>39</v>
      </c>
      <c r="K2206" s="0" t="n">
        <v>248</v>
      </c>
      <c r="L2206" s="0" t="n">
        <v>36</v>
      </c>
      <c r="M2206" s="0" t="n">
        <v>3</v>
      </c>
      <c r="N2206" s="11" t="n">
        <v>0.075</v>
      </c>
      <c r="O2206" s="12" t="n">
        <v>1737.85</v>
      </c>
      <c r="P2206" s="12" t="n">
        <v>2633.1</v>
      </c>
      <c r="Q2206" s="12" t="n">
        <f aca="false">M2206*P2206*(1-N2206)</f>
        <v>7306.8525</v>
      </c>
      <c r="R2206" s="12" t="n">
        <f aca="false">M2206*O2206</f>
        <v>5213.55</v>
      </c>
      <c r="S2206" s="12" t="n">
        <f aca="false">Q2206-R2206</f>
        <v>2093.3025</v>
      </c>
      <c r="T2206" s="11" t="n">
        <f aca="false">IFERROR(S2206/Q2206,0)</f>
        <v>0.286484844192489</v>
      </c>
      <c r="U2206" s="13" t="n">
        <f aca="false">F2206-E2206</f>
        <v>3</v>
      </c>
      <c r="V2206" s="13" t="n">
        <f aca="false">G2206-F2206</f>
        <v>1</v>
      </c>
      <c r="W2206" s="13" t="n">
        <f aca="false">G2206-E2206</f>
        <v>4</v>
      </c>
      <c r="X2206" s="10" t="n">
        <f aca="false">YEAR(E2206)</f>
        <v>2019</v>
      </c>
      <c r="Y2206" s="0" t="str">
        <f aca="false">TEXT(E2206,"yyyy-mm")</f>
        <v>2019-02</v>
      </c>
      <c r="Z2206" s="0" t="str">
        <f aca="false">"Q"&amp;ROUNDUP(MONTH(E2206)/3,0)&amp;"-"&amp;YEAR(E2206)</f>
        <v>Q1-2019</v>
      </c>
    </row>
    <row r="2207" customFormat="false" ht="14.25" hidden="false" customHeight="false" outlineLevel="0" collapsed="false">
      <c r="A2207" s="0" t="s">
        <v>2249</v>
      </c>
      <c r="B2207" s="0" t="s">
        <v>38</v>
      </c>
      <c r="C2207" s="0" t="s">
        <v>39</v>
      </c>
      <c r="D2207" s="9" t="n">
        <v>43400</v>
      </c>
      <c r="E2207" s="9" t="n">
        <v>43506</v>
      </c>
      <c r="F2207" s="9" t="n">
        <v>43519</v>
      </c>
      <c r="G2207" s="9" t="n">
        <v>43521</v>
      </c>
      <c r="H2207" s="10" t="s">
        <v>36</v>
      </c>
      <c r="I2207" s="0" t="n">
        <v>17</v>
      </c>
      <c r="J2207" s="0" t="n">
        <v>15</v>
      </c>
      <c r="K2207" s="0" t="n">
        <v>171</v>
      </c>
      <c r="L2207" s="0" t="n">
        <v>7</v>
      </c>
      <c r="M2207" s="0" t="n">
        <v>1</v>
      </c>
      <c r="N2207" s="11" t="n">
        <v>0.05</v>
      </c>
      <c r="O2207" s="12" t="n">
        <v>1412.49</v>
      </c>
      <c r="P2207" s="12" t="n">
        <v>1701.8</v>
      </c>
      <c r="Q2207" s="12" t="n">
        <f aca="false">M2207*P2207*(1-N2207)</f>
        <v>1616.71</v>
      </c>
      <c r="R2207" s="12" t="n">
        <f aca="false">M2207*O2207</f>
        <v>1412.49</v>
      </c>
      <c r="S2207" s="12" t="n">
        <f aca="false">Q2207-R2207</f>
        <v>204.22</v>
      </c>
      <c r="T2207" s="11" t="n">
        <f aca="false">IFERROR(S2207/Q2207,0)</f>
        <v>0.126318263634171</v>
      </c>
      <c r="U2207" s="13" t="n">
        <f aca="false">F2207-E2207</f>
        <v>13</v>
      </c>
      <c r="V2207" s="13" t="n">
        <f aca="false">G2207-F2207</f>
        <v>2</v>
      </c>
      <c r="W2207" s="13" t="n">
        <f aca="false">G2207-E2207</f>
        <v>15</v>
      </c>
      <c r="X2207" s="10" t="n">
        <f aca="false">YEAR(E2207)</f>
        <v>2019</v>
      </c>
      <c r="Y2207" s="0" t="str">
        <f aca="false">TEXT(E2207,"yyyy-mm")</f>
        <v>2019-02</v>
      </c>
      <c r="Z2207" s="0" t="str">
        <f aca="false">"Q"&amp;ROUNDUP(MONTH(E2207)/3,0)&amp;"-"&amp;YEAR(E2207)</f>
        <v>Q1-2019</v>
      </c>
    </row>
    <row r="2208" customFormat="false" ht="14.25" hidden="false" customHeight="false" outlineLevel="0" collapsed="false">
      <c r="A2208" s="0" t="s">
        <v>2250</v>
      </c>
      <c r="B2208" s="0" t="s">
        <v>38</v>
      </c>
      <c r="C2208" s="0" t="s">
        <v>48</v>
      </c>
      <c r="D2208" s="9" t="n">
        <v>43400</v>
      </c>
      <c r="E2208" s="9" t="n">
        <v>43506</v>
      </c>
      <c r="F2208" s="9" t="n">
        <v>43518</v>
      </c>
      <c r="G2208" s="9" t="n">
        <v>43528</v>
      </c>
      <c r="H2208" s="10" t="s">
        <v>36</v>
      </c>
      <c r="I2208" s="0" t="n">
        <v>12</v>
      </c>
      <c r="J2208" s="0" t="n">
        <v>17</v>
      </c>
      <c r="K2208" s="0" t="n">
        <v>12</v>
      </c>
      <c r="L2208" s="0" t="n">
        <v>44</v>
      </c>
      <c r="M2208" s="0" t="n">
        <v>4</v>
      </c>
      <c r="N2208" s="11" t="n">
        <v>0.075</v>
      </c>
      <c r="O2208" s="12" t="n">
        <v>78.73</v>
      </c>
      <c r="P2208" s="12" t="n">
        <v>167.5</v>
      </c>
      <c r="Q2208" s="12" t="n">
        <f aca="false">M2208*P2208*(1-N2208)</f>
        <v>619.75</v>
      </c>
      <c r="R2208" s="12" t="n">
        <f aca="false">M2208*O2208</f>
        <v>314.92</v>
      </c>
      <c r="S2208" s="12" t="n">
        <f aca="false">Q2208-R2208</f>
        <v>304.83</v>
      </c>
      <c r="T2208" s="11" t="n">
        <f aca="false">IFERROR(S2208/Q2208,0)</f>
        <v>0.491859620814845</v>
      </c>
      <c r="U2208" s="13" t="n">
        <f aca="false">F2208-E2208</f>
        <v>12</v>
      </c>
      <c r="V2208" s="13" t="n">
        <f aca="false">G2208-F2208</f>
        <v>10</v>
      </c>
      <c r="W2208" s="13" t="n">
        <f aca="false">G2208-E2208</f>
        <v>22</v>
      </c>
      <c r="X2208" s="10" t="n">
        <f aca="false">YEAR(E2208)</f>
        <v>2019</v>
      </c>
      <c r="Y2208" s="0" t="str">
        <f aca="false">TEXT(E2208,"yyyy-mm")</f>
        <v>2019-02</v>
      </c>
      <c r="Z2208" s="0" t="str">
        <f aca="false">"Q"&amp;ROUNDUP(MONTH(E2208)/3,0)&amp;"-"&amp;YEAR(E2208)</f>
        <v>Q1-2019</v>
      </c>
    </row>
    <row r="2209" customFormat="false" ht="14.25" hidden="false" customHeight="false" outlineLevel="0" collapsed="false">
      <c r="A2209" s="0" t="s">
        <v>2251</v>
      </c>
      <c r="B2209" s="0" t="s">
        <v>38</v>
      </c>
      <c r="C2209" s="0" t="s">
        <v>58</v>
      </c>
      <c r="D2209" s="9" t="n">
        <v>43400</v>
      </c>
      <c r="E2209" s="9" t="n">
        <v>43506</v>
      </c>
      <c r="F2209" s="9" t="n">
        <v>43529</v>
      </c>
      <c r="G2209" s="9" t="n">
        <v>43537</v>
      </c>
      <c r="H2209" s="10" t="s">
        <v>36</v>
      </c>
      <c r="I2209" s="0" t="n">
        <v>15</v>
      </c>
      <c r="J2209" s="0" t="n">
        <v>23</v>
      </c>
      <c r="K2209" s="0" t="n">
        <v>349</v>
      </c>
      <c r="L2209" s="0" t="n">
        <v>20</v>
      </c>
      <c r="M2209" s="0" t="n">
        <v>4</v>
      </c>
      <c r="N2209" s="11" t="n">
        <v>0.15</v>
      </c>
      <c r="O2209" s="12" t="n">
        <v>1236.82</v>
      </c>
      <c r="P2209" s="12" t="n">
        <v>2378.5</v>
      </c>
      <c r="Q2209" s="12" t="n">
        <f aca="false">M2209*P2209*(1-N2209)</f>
        <v>8086.9</v>
      </c>
      <c r="R2209" s="12" t="n">
        <f aca="false">M2209*O2209</f>
        <v>4947.28</v>
      </c>
      <c r="S2209" s="12" t="n">
        <f aca="false">Q2209-R2209</f>
        <v>3139.62</v>
      </c>
      <c r="T2209" s="11" t="n">
        <f aca="false">IFERROR(S2209/Q2209,0)</f>
        <v>0.388235294117647</v>
      </c>
      <c r="U2209" s="13" t="n">
        <f aca="false">F2209-E2209</f>
        <v>23</v>
      </c>
      <c r="V2209" s="13" t="n">
        <f aca="false">G2209-F2209</f>
        <v>8</v>
      </c>
      <c r="W2209" s="13" t="n">
        <f aca="false">G2209-E2209</f>
        <v>31</v>
      </c>
      <c r="X2209" s="10" t="n">
        <f aca="false">YEAR(E2209)</f>
        <v>2019</v>
      </c>
      <c r="Y2209" s="0" t="str">
        <f aca="false">TEXT(E2209,"yyyy-mm")</f>
        <v>2019-02</v>
      </c>
      <c r="Z2209" s="0" t="str">
        <f aca="false">"Q"&amp;ROUNDUP(MONTH(E2209)/3,0)&amp;"-"&amp;YEAR(E2209)</f>
        <v>Q1-2019</v>
      </c>
    </row>
    <row r="2210" customFormat="false" ht="14.25" hidden="false" customHeight="false" outlineLevel="0" collapsed="false">
      <c r="A2210" s="0" t="s">
        <v>2252</v>
      </c>
      <c r="B2210" s="0" t="s">
        <v>43</v>
      </c>
      <c r="C2210" s="0" t="s">
        <v>48</v>
      </c>
      <c r="D2210" s="9" t="n">
        <v>43400</v>
      </c>
      <c r="E2210" s="9" t="n">
        <v>43506</v>
      </c>
      <c r="F2210" s="9" t="n">
        <v>43515</v>
      </c>
      <c r="G2210" s="9" t="n">
        <v>43523</v>
      </c>
      <c r="H2210" s="10" t="s">
        <v>36</v>
      </c>
      <c r="I2210" s="0" t="n">
        <v>25</v>
      </c>
      <c r="J2210" s="0" t="n">
        <v>27</v>
      </c>
      <c r="K2210" s="0" t="n">
        <v>14</v>
      </c>
      <c r="L2210" s="0" t="n">
        <v>19</v>
      </c>
      <c r="M2210" s="0" t="n">
        <v>7</v>
      </c>
      <c r="N2210" s="11" t="n">
        <v>0.05</v>
      </c>
      <c r="O2210" s="12" t="n">
        <v>733.52</v>
      </c>
      <c r="P2210" s="12" t="n">
        <v>1078.7</v>
      </c>
      <c r="Q2210" s="12" t="n">
        <f aca="false">M2210*P2210*(1-N2210)</f>
        <v>7173.355</v>
      </c>
      <c r="R2210" s="12" t="n">
        <f aca="false">M2210*O2210</f>
        <v>5134.64</v>
      </c>
      <c r="S2210" s="12" t="n">
        <f aca="false">Q2210-R2210</f>
        <v>2038.715</v>
      </c>
      <c r="T2210" s="11" t="n">
        <f aca="false">IFERROR(S2210/Q2210,0)</f>
        <v>0.284206622981855</v>
      </c>
      <c r="U2210" s="13" t="n">
        <f aca="false">F2210-E2210</f>
        <v>9</v>
      </c>
      <c r="V2210" s="13" t="n">
        <f aca="false">G2210-F2210</f>
        <v>8</v>
      </c>
      <c r="W2210" s="13" t="n">
        <f aca="false">G2210-E2210</f>
        <v>17</v>
      </c>
      <c r="X2210" s="10" t="n">
        <f aca="false">YEAR(E2210)</f>
        <v>2019</v>
      </c>
      <c r="Y2210" s="0" t="str">
        <f aca="false">TEXT(E2210,"yyyy-mm")</f>
        <v>2019-02</v>
      </c>
      <c r="Z2210" s="0" t="str">
        <f aca="false">"Q"&amp;ROUNDUP(MONTH(E2210)/3,0)&amp;"-"&amp;YEAR(E2210)</f>
        <v>Q1-2019</v>
      </c>
    </row>
    <row r="2211" customFormat="false" ht="14.25" hidden="false" customHeight="false" outlineLevel="0" collapsed="false">
      <c r="A2211" s="0" t="s">
        <v>2253</v>
      </c>
      <c r="B2211" s="0" t="s">
        <v>38</v>
      </c>
      <c r="C2211" s="0" t="s">
        <v>79</v>
      </c>
      <c r="D2211" s="9" t="n">
        <v>43400</v>
      </c>
      <c r="E2211" s="9" t="n">
        <v>43506</v>
      </c>
      <c r="F2211" s="9" t="n">
        <v>43513</v>
      </c>
      <c r="G2211" s="9" t="n">
        <v>43517</v>
      </c>
      <c r="H2211" s="10" t="s">
        <v>36</v>
      </c>
      <c r="I2211" s="0" t="n">
        <v>14</v>
      </c>
      <c r="J2211" s="0" t="n">
        <v>17</v>
      </c>
      <c r="K2211" s="0" t="n">
        <v>67</v>
      </c>
      <c r="L2211" s="0" t="n">
        <v>9</v>
      </c>
      <c r="M2211" s="0" t="n">
        <v>1</v>
      </c>
      <c r="N2211" s="11" t="n">
        <v>0.05</v>
      </c>
      <c r="O2211" s="12" t="n">
        <v>1888.19</v>
      </c>
      <c r="P2211" s="12" t="n">
        <v>2452.2</v>
      </c>
      <c r="Q2211" s="12" t="n">
        <f aca="false">M2211*P2211*(1-N2211)</f>
        <v>2329.59</v>
      </c>
      <c r="R2211" s="12" t="n">
        <f aca="false">M2211*O2211</f>
        <v>1888.19</v>
      </c>
      <c r="S2211" s="12" t="n">
        <f aca="false">Q2211-R2211</f>
        <v>441.4</v>
      </c>
      <c r="T2211" s="11" t="n">
        <f aca="false">IFERROR(S2211/Q2211,0)</f>
        <v>0.189475401250864</v>
      </c>
      <c r="U2211" s="13" t="n">
        <f aca="false">F2211-E2211</f>
        <v>7</v>
      </c>
      <c r="V2211" s="13" t="n">
        <f aca="false">G2211-F2211</f>
        <v>4</v>
      </c>
      <c r="W2211" s="13" t="n">
        <f aca="false">G2211-E2211</f>
        <v>11</v>
      </c>
      <c r="X2211" s="10" t="n">
        <f aca="false">YEAR(E2211)</f>
        <v>2019</v>
      </c>
      <c r="Y2211" s="0" t="str">
        <f aca="false">TEXT(E2211,"yyyy-mm")</f>
        <v>2019-02</v>
      </c>
      <c r="Z2211" s="0" t="str">
        <f aca="false">"Q"&amp;ROUNDUP(MONTH(E2211)/3,0)&amp;"-"&amp;YEAR(E2211)</f>
        <v>Q1-2019</v>
      </c>
    </row>
    <row r="2212" customFormat="false" ht="14.25" hidden="false" customHeight="false" outlineLevel="0" collapsed="false">
      <c r="A2212" s="0" t="s">
        <v>2254</v>
      </c>
      <c r="B2212" s="0" t="s">
        <v>38</v>
      </c>
      <c r="C2212" s="0" t="s">
        <v>35</v>
      </c>
      <c r="D2212" s="9" t="n">
        <v>43400</v>
      </c>
      <c r="E2212" s="9" t="n">
        <v>43506</v>
      </c>
      <c r="F2212" s="9" t="n">
        <v>43528</v>
      </c>
      <c r="G2212" s="9" t="n">
        <v>43538</v>
      </c>
      <c r="H2212" s="10" t="s">
        <v>36</v>
      </c>
      <c r="I2212" s="0" t="n">
        <v>15</v>
      </c>
      <c r="J2212" s="0" t="n">
        <v>25</v>
      </c>
      <c r="K2212" s="0" t="n">
        <v>259</v>
      </c>
      <c r="L2212" s="0" t="n">
        <v>9</v>
      </c>
      <c r="M2212" s="0" t="n">
        <v>5</v>
      </c>
      <c r="N2212" s="11" t="n">
        <v>0.075</v>
      </c>
      <c r="O2212" s="12" t="n">
        <v>1519.09</v>
      </c>
      <c r="P2212" s="12" t="n">
        <v>1922.9</v>
      </c>
      <c r="Q2212" s="12" t="n">
        <f aca="false">M2212*P2212*(1-N2212)</f>
        <v>8893.4125</v>
      </c>
      <c r="R2212" s="12" t="n">
        <f aca="false">M2212*O2212</f>
        <v>7595.45</v>
      </c>
      <c r="S2212" s="12" t="n">
        <f aca="false">Q2212-R2212</f>
        <v>1297.9625</v>
      </c>
      <c r="T2212" s="11" t="n">
        <f aca="false">IFERROR(S2212/Q2212,0)</f>
        <v>0.145946508159832</v>
      </c>
      <c r="U2212" s="13" t="n">
        <f aca="false">F2212-E2212</f>
        <v>22</v>
      </c>
      <c r="V2212" s="13" t="n">
        <f aca="false">G2212-F2212</f>
        <v>10</v>
      </c>
      <c r="W2212" s="13" t="n">
        <f aca="false">G2212-E2212</f>
        <v>32</v>
      </c>
      <c r="X2212" s="10" t="n">
        <f aca="false">YEAR(E2212)</f>
        <v>2019</v>
      </c>
      <c r="Y2212" s="0" t="str">
        <f aca="false">TEXT(E2212,"yyyy-mm")</f>
        <v>2019-02</v>
      </c>
      <c r="Z2212" s="0" t="str">
        <f aca="false">"Q"&amp;ROUNDUP(MONTH(E2212)/3,0)&amp;"-"&amp;YEAR(E2212)</f>
        <v>Q1-2019</v>
      </c>
    </row>
    <row r="2213" customFormat="false" ht="14.25" hidden="false" customHeight="false" outlineLevel="0" collapsed="false">
      <c r="A2213" s="0" t="s">
        <v>2255</v>
      </c>
      <c r="B2213" s="0" t="s">
        <v>34</v>
      </c>
      <c r="C2213" s="0" t="s">
        <v>35</v>
      </c>
      <c r="D2213" s="9" t="n">
        <v>43400</v>
      </c>
      <c r="E2213" s="9" t="n">
        <v>43506</v>
      </c>
      <c r="F2213" s="9" t="n">
        <v>43534</v>
      </c>
      <c r="G2213" s="9" t="n">
        <v>43539</v>
      </c>
      <c r="H2213" s="10" t="s">
        <v>36</v>
      </c>
      <c r="I2213" s="0" t="n">
        <v>2</v>
      </c>
      <c r="J2213" s="0" t="n">
        <v>15</v>
      </c>
      <c r="K2213" s="0" t="n">
        <v>255</v>
      </c>
      <c r="L2213" s="0" t="n">
        <v>42</v>
      </c>
      <c r="M2213" s="0" t="n">
        <v>1</v>
      </c>
      <c r="N2213" s="11" t="n">
        <v>0.4</v>
      </c>
      <c r="O2213" s="12" t="n">
        <v>3859.07</v>
      </c>
      <c r="P2213" s="12" t="n">
        <v>6224.3</v>
      </c>
      <c r="Q2213" s="12" t="n">
        <f aca="false">M2213*P2213*(1-N2213)</f>
        <v>3734.58</v>
      </c>
      <c r="R2213" s="12" t="n">
        <f aca="false">M2213*O2213</f>
        <v>3859.07</v>
      </c>
      <c r="S2213" s="12" t="n">
        <f aca="false">Q2213-R2213</f>
        <v>-124.49</v>
      </c>
      <c r="T2213" s="11" t="n">
        <f aca="false">IFERROR(S2213/Q2213,0)</f>
        <v>-0.0333344044042436</v>
      </c>
      <c r="U2213" s="13" t="n">
        <f aca="false">F2213-E2213</f>
        <v>28</v>
      </c>
      <c r="V2213" s="13" t="n">
        <f aca="false">G2213-F2213</f>
        <v>5</v>
      </c>
      <c r="W2213" s="13" t="n">
        <f aca="false">G2213-E2213</f>
        <v>33</v>
      </c>
      <c r="X2213" s="10" t="n">
        <f aca="false">YEAR(E2213)</f>
        <v>2019</v>
      </c>
      <c r="Y2213" s="0" t="str">
        <f aca="false">TEXT(E2213,"yyyy-mm")</f>
        <v>2019-02</v>
      </c>
      <c r="Z2213" s="0" t="str">
        <f aca="false">"Q"&amp;ROUNDUP(MONTH(E2213)/3,0)&amp;"-"&amp;YEAR(E2213)</f>
        <v>Q1-2019</v>
      </c>
    </row>
    <row r="2214" customFormat="false" ht="14.25" hidden="false" customHeight="false" outlineLevel="0" collapsed="false">
      <c r="A2214" s="0" t="s">
        <v>2256</v>
      </c>
      <c r="B2214" s="0" t="s">
        <v>43</v>
      </c>
      <c r="C2214" s="0" t="s">
        <v>46</v>
      </c>
      <c r="D2214" s="9" t="n">
        <v>43400</v>
      </c>
      <c r="E2214" s="9" t="n">
        <v>43507</v>
      </c>
      <c r="F2214" s="9" t="n">
        <v>43521</v>
      </c>
      <c r="G2214" s="9" t="n">
        <v>43525</v>
      </c>
      <c r="H2214" s="10" t="s">
        <v>36</v>
      </c>
      <c r="I2214" s="0" t="n">
        <v>28</v>
      </c>
      <c r="J2214" s="0" t="n">
        <v>10</v>
      </c>
      <c r="K2214" s="0" t="n">
        <v>271</v>
      </c>
      <c r="L2214" s="0" t="n">
        <v>27</v>
      </c>
      <c r="M2214" s="0" t="n">
        <v>4</v>
      </c>
      <c r="N2214" s="11" t="n">
        <v>0.15</v>
      </c>
      <c r="O2214" s="12" t="n">
        <v>994.28</v>
      </c>
      <c r="P2214" s="12" t="n">
        <v>1876</v>
      </c>
      <c r="Q2214" s="12" t="n">
        <f aca="false">M2214*P2214*(1-N2214)</f>
        <v>6378.4</v>
      </c>
      <c r="R2214" s="12" t="n">
        <f aca="false">M2214*O2214</f>
        <v>3977.12</v>
      </c>
      <c r="S2214" s="12" t="n">
        <f aca="false">Q2214-R2214</f>
        <v>2401.28</v>
      </c>
      <c r="T2214" s="11" t="n">
        <f aca="false">IFERROR(S2214/Q2214,0)</f>
        <v>0.376470588235294</v>
      </c>
      <c r="U2214" s="13" t="n">
        <f aca="false">F2214-E2214</f>
        <v>14</v>
      </c>
      <c r="V2214" s="13" t="n">
        <f aca="false">G2214-F2214</f>
        <v>4</v>
      </c>
      <c r="W2214" s="13" t="n">
        <f aca="false">G2214-E2214</f>
        <v>18</v>
      </c>
      <c r="X2214" s="10" t="n">
        <f aca="false">YEAR(E2214)</f>
        <v>2019</v>
      </c>
      <c r="Y2214" s="0" t="str">
        <f aca="false">TEXT(E2214,"yyyy-mm")</f>
        <v>2019-02</v>
      </c>
      <c r="Z2214" s="0" t="str">
        <f aca="false">"Q"&amp;ROUNDUP(MONTH(E2214)/3,0)&amp;"-"&amp;YEAR(E2214)</f>
        <v>Q1-2019</v>
      </c>
    </row>
    <row r="2215" customFormat="false" ht="14.25" hidden="false" customHeight="false" outlineLevel="0" collapsed="false">
      <c r="A2215" s="0" t="s">
        <v>2257</v>
      </c>
      <c r="B2215" s="0" t="s">
        <v>34</v>
      </c>
      <c r="C2215" s="0" t="s">
        <v>39</v>
      </c>
      <c r="D2215" s="9" t="n">
        <v>43400</v>
      </c>
      <c r="E2215" s="9" t="n">
        <v>43507</v>
      </c>
      <c r="F2215" s="9" t="n">
        <v>43523</v>
      </c>
      <c r="G2215" s="9" t="n">
        <v>43528</v>
      </c>
      <c r="H2215" s="10" t="s">
        <v>36</v>
      </c>
      <c r="I2215" s="0" t="n">
        <v>10</v>
      </c>
      <c r="J2215" s="0" t="n">
        <v>4</v>
      </c>
      <c r="K2215" s="0" t="n">
        <v>190</v>
      </c>
      <c r="L2215" s="0" t="n">
        <v>17</v>
      </c>
      <c r="M2215" s="0" t="n">
        <v>5</v>
      </c>
      <c r="N2215" s="11" t="n">
        <v>0.05</v>
      </c>
      <c r="O2215" s="12" t="n">
        <v>2774.07</v>
      </c>
      <c r="P2215" s="12" t="n">
        <v>6304.7</v>
      </c>
      <c r="Q2215" s="12" t="n">
        <f aca="false">M2215*P2215*(1-N2215)</f>
        <v>29947.325</v>
      </c>
      <c r="R2215" s="12" t="n">
        <f aca="false">M2215*O2215</f>
        <v>13870.35</v>
      </c>
      <c r="S2215" s="12" t="n">
        <f aca="false">Q2215-R2215</f>
        <v>16076.975</v>
      </c>
      <c r="T2215" s="11" t="n">
        <f aca="false">IFERROR(S2215/Q2215,0)</f>
        <v>0.536841771343517</v>
      </c>
      <c r="U2215" s="13" t="n">
        <f aca="false">F2215-E2215</f>
        <v>16</v>
      </c>
      <c r="V2215" s="13" t="n">
        <f aca="false">G2215-F2215</f>
        <v>5</v>
      </c>
      <c r="W2215" s="13" t="n">
        <f aca="false">G2215-E2215</f>
        <v>21</v>
      </c>
      <c r="X2215" s="10" t="n">
        <f aca="false">YEAR(E2215)</f>
        <v>2019</v>
      </c>
      <c r="Y2215" s="0" t="str">
        <f aca="false">TEXT(E2215,"yyyy-mm")</f>
        <v>2019-02</v>
      </c>
      <c r="Z2215" s="0" t="str">
        <f aca="false">"Q"&amp;ROUNDUP(MONTH(E2215)/3,0)&amp;"-"&amp;YEAR(E2215)</f>
        <v>Q1-2019</v>
      </c>
    </row>
    <row r="2216" customFormat="false" ht="14.25" hidden="false" customHeight="false" outlineLevel="0" collapsed="false">
      <c r="A2216" s="0" t="s">
        <v>2258</v>
      </c>
      <c r="B2216" s="0" t="s">
        <v>41</v>
      </c>
      <c r="C2216" s="0" t="s">
        <v>35</v>
      </c>
      <c r="D2216" s="9" t="n">
        <v>43400</v>
      </c>
      <c r="E2216" s="9" t="n">
        <v>43507</v>
      </c>
      <c r="F2216" s="9" t="n">
        <v>43523</v>
      </c>
      <c r="G2216" s="9" t="n">
        <v>43527</v>
      </c>
      <c r="H2216" s="10" t="s">
        <v>36</v>
      </c>
      <c r="I2216" s="0" t="n">
        <v>21</v>
      </c>
      <c r="J2216" s="0" t="n">
        <v>17</v>
      </c>
      <c r="K2216" s="0" t="n">
        <v>236</v>
      </c>
      <c r="L2216" s="0" t="n">
        <v>45</v>
      </c>
      <c r="M2216" s="0" t="n">
        <v>4</v>
      </c>
      <c r="N2216" s="11" t="n">
        <v>0.1</v>
      </c>
      <c r="O2216" s="12" t="n">
        <v>569.23</v>
      </c>
      <c r="P2216" s="12" t="n">
        <v>964.8</v>
      </c>
      <c r="Q2216" s="12" t="n">
        <f aca="false">M2216*P2216*(1-N2216)</f>
        <v>3473.28</v>
      </c>
      <c r="R2216" s="12" t="n">
        <f aca="false">M2216*O2216</f>
        <v>2276.92</v>
      </c>
      <c r="S2216" s="12" t="n">
        <f aca="false">Q2216-R2216</f>
        <v>1196.36</v>
      </c>
      <c r="T2216" s="11" t="n">
        <f aca="false">IFERROR(S2216/Q2216,0)</f>
        <v>0.344446747742768</v>
      </c>
      <c r="U2216" s="13" t="n">
        <f aca="false">F2216-E2216</f>
        <v>16</v>
      </c>
      <c r="V2216" s="13" t="n">
        <f aca="false">G2216-F2216</f>
        <v>4</v>
      </c>
      <c r="W2216" s="13" t="n">
        <f aca="false">G2216-E2216</f>
        <v>20</v>
      </c>
      <c r="X2216" s="10" t="n">
        <f aca="false">YEAR(E2216)</f>
        <v>2019</v>
      </c>
      <c r="Y2216" s="0" t="str">
        <f aca="false">TEXT(E2216,"yyyy-mm")</f>
        <v>2019-02</v>
      </c>
      <c r="Z2216" s="0" t="str">
        <f aca="false">"Q"&amp;ROUNDUP(MONTH(E2216)/3,0)&amp;"-"&amp;YEAR(E2216)</f>
        <v>Q1-2019</v>
      </c>
    </row>
    <row r="2217" customFormat="false" ht="14.25" hidden="false" customHeight="false" outlineLevel="0" collapsed="false">
      <c r="A2217" s="0" t="s">
        <v>2259</v>
      </c>
      <c r="B2217" s="0" t="s">
        <v>34</v>
      </c>
      <c r="C2217" s="0" t="s">
        <v>39</v>
      </c>
      <c r="D2217" s="9" t="n">
        <v>43400</v>
      </c>
      <c r="E2217" s="9" t="n">
        <v>43507</v>
      </c>
      <c r="F2217" s="9" t="n">
        <v>43522</v>
      </c>
      <c r="G2217" s="9" t="n">
        <v>43525</v>
      </c>
      <c r="H2217" s="10" t="s">
        <v>36</v>
      </c>
      <c r="I2217" s="0" t="n">
        <v>7</v>
      </c>
      <c r="J2217" s="0" t="n">
        <v>43</v>
      </c>
      <c r="K2217" s="0" t="n">
        <v>116</v>
      </c>
      <c r="L2217" s="0" t="n">
        <v>43</v>
      </c>
      <c r="M2217" s="0" t="n">
        <v>2</v>
      </c>
      <c r="N2217" s="11" t="n">
        <v>0.15</v>
      </c>
      <c r="O2217" s="12" t="n">
        <v>2780.7</v>
      </c>
      <c r="P2217" s="12" t="n">
        <v>3611.3</v>
      </c>
      <c r="Q2217" s="12" t="n">
        <f aca="false">M2217*P2217*(1-N2217)</f>
        <v>6139.21</v>
      </c>
      <c r="R2217" s="12" t="n">
        <f aca="false">M2217*O2217</f>
        <v>5561.4</v>
      </c>
      <c r="S2217" s="12" t="n">
        <f aca="false">Q2217-R2217</f>
        <v>577.81</v>
      </c>
      <c r="T2217" s="11" t="n">
        <f aca="false">IFERROR(S2217/Q2217,0)</f>
        <v>0.0941179728336383</v>
      </c>
      <c r="U2217" s="13" t="n">
        <f aca="false">F2217-E2217</f>
        <v>15</v>
      </c>
      <c r="V2217" s="13" t="n">
        <f aca="false">G2217-F2217</f>
        <v>3</v>
      </c>
      <c r="W2217" s="13" t="n">
        <f aca="false">G2217-E2217</f>
        <v>18</v>
      </c>
      <c r="X2217" s="10" t="n">
        <f aca="false">YEAR(E2217)</f>
        <v>2019</v>
      </c>
      <c r="Y2217" s="0" t="str">
        <f aca="false">TEXT(E2217,"yyyy-mm")</f>
        <v>2019-02</v>
      </c>
      <c r="Z2217" s="0" t="str">
        <f aca="false">"Q"&amp;ROUNDUP(MONTH(E2217)/3,0)&amp;"-"&amp;YEAR(E2217)</f>
        <v>Q1-2019</v>
      </c>
    </row>
    <row r="2218" customFormat="false" ht="14.25" hidden="false" customHeight="false" outlineLevel="0" collapsed="false">
      <c r="A2218" s="0" t="s">
        <v>2260</v>
      </c>
      <c r="B2218" s="0" t="s">
        <v>34</v>
      </c>
      <c r="C2218" s="0" t="s">
        <v>46</v>
      </c>
      <c r="D2218" s="9" t="n">
        <v>43400</v>
      </c>
      <c r="E2218" s="9" t="n">
        <v>43507</v>
      </c>
      <c r="F2218" s="9" t="n">
        <v>43509</v>
      </c>
      <c r="G2218" s="9" t="n">
        <v>43515</v>
      </c>
      <c r="H2218" s="10" t="s">
        <v>36</v>
      </c>
      <c r="I2218" s="0" t="n">
        <v>5</v>
      </c>
      <c r="J2218" s="0" t="n">
        <v>31</v>
      </c>
      <c r="K2218" s="0" t="n">
        <v>306</v>
      </c>
      <c r="L2218" s="0" t="n">
        <v>36</v>
      </c>
      <c r="M2218" s="0" t="n">
        <v>3</v>
      </c>
      <c r="N2218" s="11" t="n">
        <v>0.075</v>
      </c>
      <c r="O2218" s="12" t="n">
        <v>633.15</v>
      </c>
      <c r="P2218" s="12" t="n">
        <v>1005</v>
      </c>
      <c r="Q2218" s="12" t="n">
        <f aca="false">M2218*P2218*(1-N2218)</f>
        <v>2788.875</v>
      </c>
      <c r="R2218" s="12" t="n">
        <f aca="false">M2218*O2218</f>
        <v>1899.45</v>
      </c>
      <c r="S2218" s="12" t="n">
        <f aca="false">Q2218-R2218</f>
        <v>889.425</v>
      </c>
      <c r="T2218" s="11" t="n">
        <f aca="false">IFERROR(S2218/Q2218,0)</f>
        <v>0.318918918918919</v>
      </c>
      <c r="U2218" s="13" t="n">
        <f aca="false">F2218-E2218</f>
        <v>2</v>
      </c>
      <c r="V2218" s="13" t="n">
        <f aca="false">G2218-F2218</f>
        <v>6</v>
      </c>
      <c r="W2218" s="13" t="n">
        <f aca="false">G2218-E2218</f>
        <v>8</v>
      </c>
      <c r="X2218" s="10" t="n">
        <f aca="false">YEAR(E2218)</f>
        <v>2019</v>
      </c>
      <c r="Y2218" s="0" t="str">
        <f aca="false">TEXT(E2218,"yyyy-mm")</f>
        <v>2019-02</v>
      </c>
      <c r="Z2218" s="0" t="str">
        <f aca="false">"Q"&amp;ROUNDUP(MONTH(E2218)/3,0)&amp;"-"&amp;YEAR(E2218)</f>
        <v>Q1-2019</v>
      </c>
    </row>
    <row r="2219" customFormat="false" ht="14.25" hidden="false" customHeight="false" outlineLevel="0" collapsed="false">
      <c r="A2219" s="0" t="s">
        <v>2261</v>
      </c>
      <c r="B2219" s="0" t="s">
        <v>41</v>
      </c>
      <c r="C2219" s="0" t="s">
        <v>35</v>
      </c>
      <c r="D2219" s="9" t="n">
        <v>43400</v>
      </c>
      <c r="E2219" s="9" t="n">
        <v>43507</v>
      </c>
      <c r="F2219" s="9" t="n">
        <v>43526</v>
      </c>
      <c r="G2219" s="9" t="n">
        <v>43528</v>
      </c>
      <c r="H2219" s="10" t="s">
        <v>36</v>
      </c>
      <c r="I2219" s="0" t="n">
        <v>24</v>
      </c>
      <c r="J2219" s="0" t="n">
        <v>38</v>
      </c>
      <c r="K2219" s="0" t="n">
        <v>225</v>
      </c>
      <c r="L2219" s="0" t="n">
        <v>8</v>
      </c>
      <c r="M2219" s="0" t="n">
        <v>2</v>
      </c>
      <c r="N2219" s="11" t="n">
        <v>0.15</v>
      </c>
      <c r="O2219" s="12" t="n">
        <v>1201.38</v>
      </c>
      <c r="P2219" s="12" t="n">
        <v>2793.9</v>
      </c>
      <c r="Q2219" s="12" t="n">
        <f aca="false">M2219*P2219*(1-N2219)</f>
        <v>4749.63</v>
      </c>
      <c r="R2219" s="12" t="n">
        <f aca="false">M2219*O2219</f>
        <v>2402.76</v>
      </c>
      <c r="S2219" s="12" t="n">
        <f aca="false">Q2219-R2219</f>
        <v>2346.87</v>
      </c>
      <c r="T2219" s="11" t="n">
        <f aca="false">IFERROR(S2219/Q2219,0)</f>
        <v>0.494116383802528</v>
      </c>
      <c r="U2219" s="13" t="n">
        <f aca="false">F2219-E2219</f>
        <v>19</v>
      </c>
      <c r="V2219" s="13" t="n">
        <f aca="false">G2219-F2219</f>
        <v>2</v>
      </c>
      <c r="W2219" s="13" t="n">
        <f aca="false">G2219-E2219</f>
        <v>21</v>
      </c>
      <c r="X2219" s="10" t="n">
        <f aca="false">YEAR(E2219)</f>
        <v>2019</v>
      </c>
      <c r="Y2219" s="0" t="str">
        <f aca="false">TEXT(E2219,"yyyy-mm")</f>
        <v>2019-02</v>
      </c>
      <c r="Z2219" s="0" t="str">
        <f aca="false">"Q"&amp;ROUNDUP(MONTH(E2219)/3,0)&amp;"-"&amp;YEAR(E2219)</f>
        <v>Q1-2019</v>
      </c>
    </row>
    <row r="2220" customFormat="false" ht="14.25" hidden="false" customHeight="false" outlineLevel="0" collapsed="false">
      <c r="A2220" s="0" t="s">
        <v>2262</v>
      </c>
      <c r="B2220" s="0" t="s">
        <v>34</v>
      </c>
      <c r="C2220" s="0" t="s">
        <v>39</v>
      </c>
      <c r="D2220" s="9" t="n">
        <v>43400</v>
      </c>
      <c r="E2220" s="9" t="n">
        <v>43507</v>
      </c>
      <c r="F2220" s="9" t="n">
        <v>43525</v>
      </c>
      <c r="G2220" s="9" t="n">
        <v>43534</v>
      </c>
      <c r="H2220" s="10" t="s">
        <v>36</v>
      </c>
      <c r="I2220" s="0" t="n">
        <v>12</v>
      </c>
      <c r="J2220" s="0" t="n">
        <v>34</v>
      </c>
      <c r="K2220" s="0" t="n">
        <v>173</v>
      </c>
      <c r="L2220" s="0" t="n">
        <v>30</v>
      </c>
      <c r="M2220" s="0" t="n">
        <v>3</v>
      </c>
      <c r="N2220" s="11" t="n">
        <v>0.05</v>
      </c>
      <c r="O2220" s="12" t="n">
        <v>646.68</v>
      </c>
      <c r="P2220" s="12" t="n">
        <v>850.9</v>
      </c>
      <c r="Q2220" s="12" t="n">
        <f aca="false">M2220*P2220*(1-N2220)</f>
        <v>2425.065</v>
      </c>
      <c r="R2220" s="12" t="n">
        <f aca="false">M2220*O2220</f>
        <v>1940.04</v>
      </c>
      <c r="S2220" s="12" t="n">
        <f aca="false">Q2220-R2220</f>
        <v>485.025</v>
      </c>
      <c r="T2220" s="11" t="n">
        <f aca="false">IFERROR(S2220/Q2220,0)</f>
        <v>0.200004948320973</v>
      </c>
      <c r="U2220" s="13" t="n">
        <f aca="false">F2220-E2220</f>
        <v>18</v>
      </c>
      <c r="V2220" s="13" t="n">
        <f aca="false">G2220-F2220</f>
        <v>9</v>
      </c>
      <c r="W2220" s="13" t="n">
        <f aca="false">G2220-E2220</f>
        <v>27</v>
      </c>
      <c r="X2220" s="10" t="n">
        <f aca="false">YEAR(E2220)</f>
        <v>2019</v>
      </c>
      <c r="Y2220" s="0" t="str">
        <f aca="false">TEXT(E2220,"yyyy-mm")</f>
        <v>2019-02</v>
      </c>
      <c r="Z2220" s="0" t="str">
        <f aca="false">"Q"&amp;ROUNDUP(MONTH(E2220)/3,0)&amp;"-"&amp;YEAR(E2220)</f>
        <v>Q1-2019</v>
      </c>
    </row>
    <row r="2221" customFormat="false" ht="14.25" hidden="false" customHeight="false" outlineLevel="0" collapsed="false">
      <c r="A2221" s="0" t="s">
        <v>2263</v>
      </c>
      <c r="B2221" s="0" t="s">
        <v>34</v>
      </c>
      <c r="C2221" s="0" t="s">
        <v>46</v>
      </c>
      <c r="D2221" s="9" t="n">
        <v>43400</v>
      </c>
      <c r="E2221" s="9" t="n">
        <v>43507</v>
      </c>
      <c r="F2221" s="9" t="n">
        <v>43531</v>
      </c>
      <c r="G2221" s="9" t="n">
        <v>43537</v>
      </c>
      <c r="H2221" s="10" t="s">
        <v>36</v>
      </c>
      <c r="I2221" s="0" t="n">
        <v>5</v>
      </c>
      <c r="J2221" s="0" t="n">
        <v>44</v>
      </c>
      <c r="K2221" s="0" t="n">
        <v>272</v>
      </c>
      <c r="L2221" s="0" t="n">
        <v>40</v>
      </c>
      <c r="M2221" s="0" t="n">
        <v>5</v>
      </c>
      <c r="N2221" s="11" t="n">
        <v>0.075</v>
      </c>
      <c r="O2221" s="12" t="n">
        <v>1913.52</v>
      </c>
      <c r="P2221" s="12" t="n">
        <v>2278</v>
      </c>
      <c r="Q2221" s="12" t="n">
        <f aca="false">M2221*P2221*(1-N2221)</f>
        <v>10535.75</v>
      </c>
      <c r="R2221" s="12" t="n">
        <f aca="false">M2221*O2221</f>
        <v>9567.6</v>
      </c>
      <c r="S2221" s="12" t="n">
        <f aca="false">Q2221-R2221</f>
        <v>968.15</v>
      </c>
      <c r="T2221" s="11" t="n">
        <f aca="false">IFERROR(S2221/Q2221,0)</f>
        <v>0.0918918918918919</v>
      </c>
      <c r="U2221" s="13" t="n">
        <f aca="false">F2221-E2221</f>
        <v>24</v>
      </c>
      <c r="V2221" s="13" t="n">
        <f aca="false">G2221-F2221</f>
        <v>6</v>
      </c>
      <c r="W2221" s="13" t="n">
        <f aca="false">G2221-E2221</f>
        <v>30</v>
      </c>
      <c r="X2221" s="10" t="n">
        <f aca="false">YEAR(E2221)</f>
        <v>2019</v>
      </c>
      <c r="Y2221" s="0" t="str">
        <f aca="false">TEXT(E2221,"yyyy-mm")</f>
        <v>2019-02</v>
      </c>
      <c r="Z2221" s="0" t="str">
        <f aca="false">"Q"&amp;ROUNDUP(MONTH(E2221)/3,0)&amp;"-"&amp;YEAR(E2221)</f>
        <v>Q1-2019</v>
      </c>
    </row>
    <row r="2222" customFormat="false" ht="14.25" hidden="false" customHeight="false" outlineLevel="0" collapsed="false">
      <c r="A2222" s="0" t="s">
        <v>2264</v>
      </c>
      <c r="B2222" s="0" t="s">
        <v>43</v>
      </c>
      <c r="C2222" s="0" t="s">
        <v>48</v>
      </c>
      <c r="D2222" s="9" t="n">
        <v>43400</v>
      </c>
      <c r="E2222" s="9" t="n">
        <v>43507</v>
      </c>
      <c r="F2222" s="9" t="n">
        <v>43515</v>
      </c>
      <c r="G2222" s="9" t="n">
        <v>43524</v>
      </c>
      <c r="H2222" s="10" t="s">
        <v>36</v>
      </c>
      <c r="I2222" s="0" t="n">
        <v>28</v>
      </c>
      <c r="J2222" s="0" t="n">
        <v>33</v>
      </c>
      <c r="K2222" s="0" t="n">
        <v>38</v>
      </c>
      <c r="L2222" s="0" t="n">
        <v>17</v>
      </c>
      <c r="M2222" s="0" t="n">
        <v>7</v>
      </c>
      <c r="N2222" s="11" t="n">
        <v>0.15</v>
      </c>
      <c r="O2222" s="12" t="n">
        <v>655.26</v>
      </c>
      <c r="P2222" s="12" t="n">
        <v>1092.1</v>
      </c>
      <c r="Q2222" s="12" t="n">
        <f aca="false">M2222*P2222*(1-N2222)</f>
        <v>6497.995</v>
      </c>
      <c r="R2222" s="12" t="n">
        <f aca="false">M2222*O2222</f>
        <v>4586.82</v>
      </c>
      <c r="S2222" s="12" t="n">
        <f aca="false">Q2222-R2222</f>
        <v>1911.175</v>
      </c>
      <c r="T2222" s="11" t="n">
        <f aca="false">IFERROR(S2222/Q2222,0)</f>
        <v>0.294117647058824</v>
      </c>
      <c r="U2222" s="13" t="n">
        <f aca="false">F2222-E2222</f>
        <v>8</v>
      </c>
      <c r="V2222" s="13" t="n">
        <f aca="false">G2222-F2222</f>
        <v>9</v>
      </c>
      <c r="W2222" s="13" t="n">
        <f aca="false">G2222-E2222</f>
        <v>17</v>
      </c>
      <c r="X2222" s="10" t="n">
        <f aca="false">YEAR(E2222)</f>
        <v>2019</v>
      </c>
      <c r="Y2222" s="0" t="str">
        <f aca="false">TEXT(E2222,"yyyy-mm")</f>
        <v>2019-02</v>
      </c>
      <c r="Z2222" s="0" t="str">
        <f aca="false">"Q"&amp;ROUNDUP(MONTH(E2222)/3,0)&amp;"-"&amp;YEAR(E2222)</f>
        <v>Q1-2019</v>
      </c>
    </row>
    <row r="2223" customFormat="false" ht="14.25" hidden="false" customHeight="false" outlineLevel="0" collapsed="false">
      <c r="A2223" s="0" t="s">
        <v>2265</v>
      </c>
      <c r="B2223" s="0" t="s">
        <v>43</v>
      </c>
      <c r="C2223" s="0" t="s">
        <v>39</v>
      </c>
      <c r="D2223" s="9" t="n">
        <v>43400</v>
      </c>
      <c r="E2223" s="9" t="n">
        <v>43507</v>
      </c>
      <c r="F2223" s="9" t="n">
        <v>43520</v>
      </c>
      <c r="G2223" s="9" t="n">
        <v>43530</v>
      </c>
      <c r="H2223" s="10" t="s">
        <v>36</v>
      </c>
      <c r="I2223" s="0" t="n">
        <v>27</v>
      </c>
      <c r="J2223" s="0" t="n">
        <v>33</v>
      </c>
      <c r="K2223" s="0" t="n">
        <v>159</v>
      </c>
      <c r="L2223" s="0" t="n">
        <v>26</v>
      </c>
      <c r="M2223" s="0" t="n">
        <v>4</v>
      </c>
      <c r="N2223" s="11" t="n">
        <v>0.05</v>
      </c>
      <c r="O2223" s="12" t="n">
        <v>3578.14</v>
      </c>
      <c r="P2223" s="12" t="n">
        <v>6505.7</v>
      </c>
      <c r="Q2223" s="12" t="n">
        <f aca="false">M2223*P2223*(1-N2223)</f>
        <v>24721.66</v>
      </c>
      <c r="R2223" s="12" t="n">
        <f aca="false">M2223*O2223</f>
        <v>14312.56</v>
      </c>
      <c r="S2223" s="12" t="n">
        <f aca="false">Q2223-R2223</f>
        <v>10409.1</v>
      </c>
      <c r="T2223" s="11" t="n">
        <f aca="false">IFERROR(S2223/Q2223,0)</f>
        <v>0.421051822571785</v>
      </c>
      <c r="U2223" s="13" t="n">
        <f aca="false">F2223-E2223</f>
        <v>13</v>
      </c>
      <c r="V2223" s="13" t="n">
        <f aca="false">G2223-F2223</f>
        <v>10</v>
      </c>
      <c r="W2223" s="13" t="n">
        <f aca="false">G2223-E2223</f>
        <v>23</v>
      </c>
      <c r="X2223" s="10" t="n">
        <f aca="false">YEAR(E2223)</f>
        <v>2019</v>
      </c>
      <c r="Y2223" s="0" t="str">
        <f aca="false">TEXT(E2223,"yyyy-mm")</f>
        <v>2019-02</v>
      </c>
      <c r="Z2223" s="0" t="str">
        <f aca="false">"Q"&amp;ROUNDUP(MONTH(E2223)/3,0)&amp;"-"&amp;YEAR(E2223)</f>
        <v>Q1-2019</v>
      </c>
    </row>
    <row r="2224" customFormat="false" ht="14.25" hidden="false" customHeight="false" outlineLevel="0" collapsed="false">
      <c r="A2224" s="0" t="s">
        <v>2266</v>
      </c>
      <c r="B2224" s="0" t="s">
        <v>41</v>
      </c>
      <c r="C2224" s="0" t="s">
        <v>39</v>
      </c>
      <c r="D2224" s="9" t="n">
        <v>43400</v>
      </c>
      <c r="E2224" s="9" t="n">
        <v>43508</v>
      </c>
      <c r="F2224" s="9" t="n">
        <v>43511</v>
      </c>
      <c r="G2224" s="9" t="n">
        <v>43512</v>
      </c>
      <c r="H2224" s="10" t="s">
        <v>36</v>
      </c>
      <c r="I2224" s="0" t="n">
        <v>24</v>
      </c>
      <c r="J2224" s="0" t="n">
        <v>13</v>
      </c>
      <c r="K2224" s="0" t="n">
        <v>134</v>
      </c>
      <c r="L2224" s="0" t="n">
        <v>7</v>
      </c>
      <c r="M2224" s="0" t="n">
        <v>5</v>
      </c>
      <c r="N2224" s="11" t="n">
        <v>0.05</v>
      </c>
      <c r="O2224" s="12" t="n">
        <v>495.26</v>
      </c>
      <c r="P2224" s="12" t="n">
        <v>1125.6</v>
      </c>
      <c r="Q2224" s="12" t="n">
        <f aca="false">M2224*P2224*(1-N2224)</f>
        <v>5346.6</v>
      </c>
      <c r="R2224" s="12" t="n">
        <f aca="false">M2224*O2224</f>
        <v>2476.3</v>
      </c>
      <c r="S2224" s="12" t="n">
        <f aca="false">Q2224-R2224</f>
        <v>2870.3</v>
      </c>
      <c r="T2224" s="11" t="n">
        <f aca="false">IFERROR(S2224/Q2224,0)</f>
        <v>0.536845845958179</v>
      </c>
      <c r="U2224" s="13" t="n">
        <f aca="false">F2224-E2224</f>
        <v>3</v>
      </c>
      <c r="V2224" s="13" t="n">
        <f aca="false">G2224-F2224</f>
        <v>1</v>
      </c>
      <c r="W2224" s="13" t="n">
        <f aca="false">G2224-E2224</f>
        <v>4</v>
      </c>
      <c r="X2224" s="10" t="n">
        <f aca="false">YEAR(E2224)</f>
        <v>2019</v>
      </c>
      <c r="Y2224" s="0" t="str">
        <f aca="false">TEXT(E2224,"yyyy-mm")</f>
        <v>2019-02</v>
      </c>
      <c r="Z2224" s="0" t="str">
        <f aca="false">"Q"&amp;ROUNDUP(MONTH(E2224)/3,0)&amp;"-"&amp;YEAR(E2224)</f>
        <v>Q1-2019</v>
      </c>
    </row>
    <row r="2225" customFormat="false" ht="14.25" hidden="false" customHeight="false" outlineLevel="0" collapsed="false">
      <c r="A2225" s="0" t="s">
        <v>2267</v>
      </c>
      <c r="B2225" s="0" t="s">
        <v>41</v>
      </c>
      <c r="C2225" s="0" t="s">
        <v>39</v>
      </c>
      <c r="D2225" s="9" t="n">
        <v>43400</v>
      </c>
      <c r="E2225" s="9" t="n">
        <v>43508</v>
      </c>
      <c r="F2225" s="9" t="n">
        <v>43533</v>
      </c>
      <c r="G2225" s="9" t="n">
        <v>43539</v>
      </c>
      <c r="H2225" s="10" t="s">
        <v>36</v>
      </c>
      <c r="I2225" s="0" t="n">
        <v>24</v>
      </c>
      <c r="J2225" s="0" t="n">
        <v>25</v>
      </c>
      <c r="K2225" s="0" t="n">
        <v>91</v>
      </c>
      <c r="L2225" s="0" t="n">
        <v>22</v>
      </c>
      <c r="M2225" s="0" t="n">
        <v>8</v>
      </c>
      <c r="N2225" s="11" t="n">
        <v>0.15</v>
      </c>
      <c r="O2225" s="12" t="n">
        <v>559.58</v>
      </c>
      <c r="P2225" s="12" t="n">
        <v>1165.8</v>
      </c>
      <c r="Q2225" s="12" t="n">
        <f aca="false">M2225*P2225*(1-N2225)</f>
        <v>7927.44</v>
      </c>
      <c r="R2225" s="12" t="n">
        <f aca="false">M2225*O2225</f>
        <v>4476.64</v>
      </c>
      <c r="S2225" s="12" t="n">
        <f aca="false">Q2225-R2225</f>
        <v>3450.8</v>
      </c>
      <c r="T2225" s="11" t="n">
        <f aca="false">IFERROR(S2225/Q2225,0)</f>
        <v>0.43529815425913</v>
      </c>
      <c r="U2225" s="13" t="n">
        <f aca="false">F2225-E2225</f>
        <v>25</v>
      </c>
      <c r="V2225" s="13" t="n">
        <f aca="false">G2225-F2225</f>
        <v>6</v>
      </c>
      <c r="W2225" s="13" t="n">
        <f aca="false">G2225-E2225</f>
        <v>31</v>
      </c>
      <c r="X2225" s="10" t="n">
        <f aca="false">YEAR(E2225)</f>
        <v>2019</v>
      </c>
      <c r="Y2225" s="0" t="str">
        <f aca="false">TEXT(E2225,"yyyy-mm")</f>
        <v>2019-02</v>
      </c>
      <c r="Z2225" s="0" t="str">
        <f aca="false">"Q"&amp;ROUNDUP(MONTH(E2225)/3,0)&amp;"-"&amp;YEAR(E2225)</f>
        <v>Q1-2019</v>
      </c>
    </row>
    <row r="2226" customFormat="false" ht="14.25" hidden="false" customHeight="false" outlineLevel="0" collapsed="false">
      <c r="A2226" s="0" t="s">
        <v>2268</v>
      </c>
      <c r="B2226" s="0" t="s">
        <v>34</v>
      </c>
      <c r="C2226" s="0" t="s">
        <v>39</v>
      </c>
      <c r="D2226" s="9" t="n">
        <v>43400</v>
      </c>
      <c r="E2226" s="9" t="n">
        <v>43508</v>
      </c>
      <c r="F2226" s="9" t="n">
        <v>43530</v>
      </c>
      <c r="G2226" s="9" t="n">
        <v>43531</v>
      </c>
      <c r="H2226" s="10" t="s">
        <v>36</v>
      </c>
      <c r="I2226" s="0" t="n">
        <v>7</v>
      </c>
      <c r="J2226" s="0" t="n">
        <v>47</v>
      </c>
      <c r="K2226" s="0" t="n">
        <v>97</v>
      </c>
      <c r="L2226" s="0" t="n">
        <v>9</v>
      </c>
      <c r="M2226" s="0" t="n">
        <v>5</v>
      </c>
      <c r="N2226" s="11" t="n">
        <v>0.05</v>
      </c>
      <c r="O2226" s="12" t="n">
        <v>674.96</v>
      </c>
      <c r="P2226" s="12" t="n">
        <v>978.2</v>
      </c>
      <c r="Q2226" s="12" t="n">
        <f aca="false">M2226*P2226*(1-N2226)</f>
        <v>4646.45</v>
      </c>
      <c r="R2226" s="12" t="n">
        <f aca="false">M2226*O2226</f>
        <v>3374.8</v>
      </c>
      <c r="S2226" s="12" t="n">
        <f aca="false">Q2226-R2226</f>
        <v>1271.65</v>
      </c>
      <c r="T2226" s="11" t="n">
        <f aca="false">IFERROR(S2226/Q2226,0)</f>
        <v>0.273682058345619</v>
      </c>
      <c r="U2226" s="13" t="n">
        <f aca="false">F2226-E2226</f>
        <v>22</v>
      </c>
      <c r="V2226" s="13" t="n">
        <f aca="false">G2226-F2226</f>
        <v>1</v>
      </c>
      <c r="W2226" s="13" t="n">
        <f aca="false">G2226-E2226</f>
        <v>23</v>
      </c>
      <c r="X2226" s="10" t="n">
        <f aca="false">YEAR(E2226)</f>
        <v>2019</v>
      </c>
      <c r="Y2226" s="0" t="str">
        <f aca="false">TEXT(E2226,"yyyy-mm")</f>
        <v>2019-02</v>
      </c>
      <c r="Z2226" s="0" t="str">
        <f aca="false">"Q"&amp;ROUNDUP(MONTH(E2226)/3,0)&amp;"-"&amp;YEAR(E2226)</f>
        <v>Q1-2019</v>
      </c>
    </row>
    <row r="2227" customFormat="false" ht="14.25" hidden="false" customHeight="false" outlineLevel="0" collapsed="false">
      <c r="A2227" s="0" t="s">
        <v>2269</v>
      </c>
      <c r="B2227" s="0" t="s">
        <v>38</v>
      </c>
      <c r="C2227" s="0" t="s">
        <v>48</v>
      </c>
      <c r="D2227" s="9" t="n">
        <v>43400</v>
      </c>
      <c r="E2227" s="9" t="n">
        <v>43508</v>
      </c>
      <c r="F2227" s="9" t="n">
        <v>43517</v>
      </c>
      <c r="G2227" s="9" t="n">
        <v>43524</v>
      </c>
      <c r="H2227" s="10" t="s">
        <v>36</v>
      </c>
      <c r="I2227" s="0" t="n">
        <v>19</v>
      </c>
      <c r="J2227" s="0" t="n">
        <v>31</v>
      </c>
      <c r="K2227" s="0" t="n">
        <v>54</v>
      </c>
      <c r="L2227" s="0" t="n">
        <v>4</v>
      </c>
      <c r="M2227" s="0" t="n">
        <v>8</v>
      </c>
      <c r="N2227" s="11" t="n">
        <v>0.075</v>
      </c>
      <c r="O2227" s="12" t="n">
        <v>1578.25</v>
      </c>
      <c r="P2227" s="12" t="n">
        <v>3035.1</v>
      </c>
      <c r="Q2227" s="12" t="n">
        <f aca="false">M2227*P2227*(1-N2227)</f>
        <v>22459.74</v>
      </c>
      <c r="R2227" s="12" t="n">
        <f aca="false">M2227*O2227</f>
        <v>12626</v>
      </c>
      <c r="S2227" s="12" t="n">
        <f aca="false">Q2227-R2227</f>
        <v>9833.74</v>
      </c>
      <c r="T2227" s="11" t="n">
        <f aca="false">IFERROR(S2227/Q2227,0)</f>
        <v>0.437838550223645</v>
      </c>
      <c r="U2227" s="13" t="n">
        <f aca="false">F2227-E2227</f>
        <v>9</v>
      </c>
      <c r="V2227" s="13" t="n">
        <f aca="false">G2227-F2227</f>
        <v>7</v>
      </c>
      <c r="W2227" s="13" t="n">
        <f aca="false">G2227-E2227</f>
        <v>16</v>
      </c>
      <c r="X2227" s="10" t="n">
        <f aca="false">YEAR(E2227)</f>
        <v>2019</v>
      </c>
      <c r="Y2227" s="0" t="str">
        <f aca="false">TEXT(E2227,"yyyy-mm")</f>
        <v>2019-02</v>
      </c>
      <c r="Z2227" s="0" t="str">
        <f aca="false">"Q"&amp;ROUNDUP(MONTH(E2227)/3,0)&amp;"-"&amp;YEAR(E2227)</f>
        <v>Q1-2019</v>
      </c>
    </row>
    <row r="2228" customFormat="false" ht="14.25" hidden="false" customHeight="false" outlineLevel="0" collapsed="false">
      <c r="A2228" s="0" t="s">
        <v>2270</v>
      </c>
      <c r="B2228" s="0" t="s">
        <v>34</v>
      </c>
      <c r="C2228" s="0" t="s">
        <v>46</v>
      </c>
      <c r="D2228" s="9" t="n">
        <v>43400</v>
      </c>
      <c r="E2228" s="9" t="n">
        <v>43508</v>
      </c>
      <c r="F2228" s="9" t="n">
        <v>43533</v>
      </c>
      <c r="G2228" s="9" t="n">
        <v>43534</v>
      </c>
      <c r="H2228" s="10" t="s">
        <v>36</v>
      </c>
      <c r="I2228" s="0" t="n">
        <v>11</v>
      </c>
      <c r="J2228" s="0" t="n">
        <v>7</v>
      </c>
      <c r="K2228" s="0" t="n">
        <v>322</v>
      </c>
      <c r="L2228" s="0" t="n">
        <v>31</v>
      </c>
      <c r="M2228" s="0" t="n">
        <v>4</v>
      </c>
      <c r="N2228" s="11" t="n">
        <v>0.075</v>
      </c>
      <c r="O2228" s="12" t="n">
        <v>167.23</v>
      </c>
      <c r="P2228" s="12" t="n">
        <v>214.4</v>
      </c>
      <c r="Q2228" s="12" t="n">
        <f aca="false">M2228*P2228*(1-N2228)</f>
        <v>793.28</v>
      </c>
      <c r="R2228" s="12" t="n">
        <f aca="false">M2228*O2228</f>
        <v>668.92</v>
      </c>
      <c r="S2228" s="12" t="n">
        <f aca="false">Q2228-R2228</f>
        <v>124.36</v>
      </c>
      <c r="T2228" s="11" t="n">
        <f aca="false">IFERROR(S2228/Q2228,0)</f>
        <v>0.156766841468334</v>
      </c>
      <c r="U2228" s="13" t="n">
        <f aca="false">F2228-E2228</f>
        <v>25</v>
      </c>
      <c r="V2228" s="13" t="n">
        <f aca="false">G2228-F2228</f>
        <v>1</v>
      </c>
      <c r="W2228" s="13" t="n">
        <f aca="false">G2228-E2228</f>
        <v>26</v>
      </c>
      <c r="X2228" s="10" t="n">
        <f aca="false">YEAR(E2228)</f>
        <v>2019</v>
      </c>
      <c r="Y2228" s="0" t="str">
        <f aca="false">TEXT(E2228,"yyyy-mm")</f>
        <v>2019-02</v>
      </c>
      <c r="Z2228" s="0" t="str">
        <f aca="false">"Q"&amp;ROUNDUP(MONTH(E2228)/3,0)&amp;"-"&amp;YEAR(E2228)</f>
        <v>Q1-2019</v>
      </c>
    </row>
    <row r="2229" customFormat="false" ht="14.25" hidden="false" customHeight="false" outlineLevel="0" collapsed="false">
      <c r="A2229" s="0" t="s">
        <v>2271</v>
      </c>
      <c r="B2229" s="0" t="s">
        <v>38</v>
      </c>
      <c r="C2229" s="0" t="s">
        <v>58</v>
      </c>
      <c r="D2229" s="9" t="n">
        <v>43400</v>
      </c>
      <c r="E2229" s="9" t="n">
        <v>43508</v>
      </c>
      <c r="F2229" s="9" t="n">
        <v>43529</v>
      </c>
      <c r="G2229" s="9" t="n">
        <v>43536</v>
      </c>
      <c r="H2229" s="10" t="s">
        <v>36</v>
      </c>
      <c r="I2229" s="0" t="n">
        <v>12</v>
      </c>
      <c r="J2229" s="0" t="n">
        <v>44</v>
      </c>
      <c r="K2229" s="0" t="n">
        <v>365</v>
      </c>
      <c r="L2229" s="0" t="n">
        <v>40</v>
      </c>
      <c r="M2229" s="0" t="n">
        <v>3</v>
      </c>
      <c r="N2229" s="11" t="n">
        <v>0.075</v>
      </c>
      <c r="O2229" s="12" t="n">
        <v>709.13</v>
      </c>
      <c r="P2229" s="12" t="n">
        <v>1125.6</v>
      </c>
      <c r="Q2229" s="12" t="n">
        <f aca="false">M2229*P2229*(1-N2229)</f>
        <v>3123.54</v>
      </c>
      <c r="R2229" s="12" t="n">
        <f aca="false">M2229*O2229</f>
        <v>2127.39</v>
      </c>
      <c r="S2229" s="12" t="n">
        <f aca="false">Q2229-R2229</f>
        <v>996.15</v>
      </c>
      <c r="T2229" s="11" t="n">
        <f aca="false">IFERROR(S2229/Q2229,0)</f>
        <v>0.318916998021476</v>
      </c>
      <c r="U2229" s="13" t="n">
        <f aca="false">F2229-E2229</f>
        <v>21</v>
      </c>
      <c r="V2229" s="13" t="n">
        <f aca="false">G2229-F2229</f>
        <v>7</v>
      </c>
      <c r="W2229" s="13" t="n">
        <f aca="false">G2229-E2229</f>
        <v>28</v>
      </c>
      <c r="X2229" s="10" t="n">
        <f aca="false">YEAR(E2229)</f>
        <v>2019</v>
      </c>
      <c r="Y2229" s="0" t="str">
        <f aca="false">TEXT(E2229,"yyyy-mm")</f>
        <v>2019-02</v>
      </c>
      <c r="Z2229" s="0" t="str">
        <f aca="false">"Q"&amp;ROUNDUP(MONTH(E2229)/3,0)&amp;"-"&amp;YEAR(E2229)</f>
        <v>Q1-2019</v>
      </c>
    </row>
    <row r="2230" customFormat="false" ht="14.25" hidden="false" customHeight="false" outlineLevel="0" collapsed="false">
      <c r="A2230" s="0" t="s">
        <v>2272</v>
      </c>
      <c r="B2230" s="0" t="s">
        <v>34</v>
      </c>
      <c r="C2230" s="0" t="s">
        <v>39</v>
      </c>
      <c r="D2230" s="9" t="n">
        <v>43400</v>
      </c>
      <c r="E2230" s="9" t="n">
        <v>43508</v>
      </c>
      <c r="F2230" s="9" t="n">
        <v>43520</v>
      </c>
      <c r="G2230" s="9" t="n">
        <v>43523</v>
      </c>
      <c r="H2230" s="10" t="s">
        <v>36</v>
      </c>
      <c r="I2230" s="0" t="n">
        <v>5</v>
      </c>
      <c r="J2230" s="0" t="n">
        <v>3</v>
      </c>
      <c r="K2230" s="0" t="n">
        <v>153</v>
      </c>
      <c r="L2230" s="0" t="n">
        <v>23</v>
      </c>
      <c r="M2230" s="0" t="n">
        <v>2</v>
      </c>
      <c r="N2230" s="11" t="n">
        <v>0.1</v>
      </c>
      <c r="O2230" s="12" t="n">
        <v>3284.94</v>
      </c>
      <c r="P2230" s="12" t="n">
        <v>5567.7</v>
      </c>
      <c r="Q2230" s="12" t="n">
        <f aca="false">M2230*P2230*(1-N2230)</f>
        <v>10021.86</v>
      </c>
      <c r="R2230" s="12" t="n">
        <f aca="false">M2230*O2230</f>
        <v>6569.88</v>
      </c>
      <c r="S2230" s="12" t="n">
        <f aca="false">Q2230-R2230</f>
        <v>3451.98</v>
      </c>
      <c r="T2230" s="11" t="n">
        <f aca="false">IFERROR(S2230/Q2230,0)</f>
        <v>0.344445043135705</v>
      </c>
      <c r="U2230" s="13" t="n">
        <f aca="false">F2230-E2230</f>
        <v>12</v>
      </c>
      <c r="V2230" s="13" t="n">
        <f aca="false">G2230-F2230</f>
        <v>3</v>
      </c>
      <c r="W2230" s="13" t="n">
        <f aca="false">G2230-E2230</f>
        <v>15</v>
      </c>
      <c r="X2230" s="10" t="n">
        <f aca="false">YEAR(E2230)</f>
        <v>2019</v>
      </c>
      <c r="Y2230" s="0" t="str">
        <f aca="false">TEXT(E2230,"yyyy-mm")</f>
        <v>2019-02</v>
      </c>
      <c r="Z2230" s="0" t="str">
        <f aca="false">"Q"&amp;ROUNDUP(MONTH(E2230)/3,0)&amp;"-"&amp;YEAR(E2230)</f>
        <v>Q1-2019</v>
      </c>
    </row>
    <row r="2231" customFormat="false" ht="14.25" hidden="false" customHeight="false" outlineLevel="0" collapsed="false">
      <c r="A2231" s="0" t="s">
        <v>2273</v>
      </c>
      <c r="B2231" s="0" t="s">
        <v>43</v>
      </c>
      <c r="C2231" s="0" t="s">
        <v>46</v>
      </c>
      <c r="D2231" s="9" t="n">
        <v>43400</v>
      </c>
      <c r="E2231" s="9" t="n">
        <v>43508</v>
      </c>
      <c r="F2231" s="9" t="n">
        <v>43534</v>
      </c>
      <c r="G2231" s="9" t="n">
        <v>43539</v>
      </c>
      <c r="H2231" s="10" t="s">
        <v>36</v>
      </c>
      <c r="I2231" s="0" t="n">
        <v>28</v>
      </c>
      <c r="J2231" s="0" t="n">
        <v>40</v>
      </c>
      <c r="K2231" s="0" t="n">
        <v>284</v>
      </c>
      <c r="L2231" s="0" t="n">
        <v>10</v>
      </c>
      <c r="M2231" s="0" t="n">
        <v>7</v>
      </c>
      <c r="N2231" s="11" t="n">
        <v>0.075</v>
      </c>
      <c r="O2231" s="12" t="n">
        <v>70.35</v>
      </c>
      <c r="P2231" s="12" t="n">
        <v>167.5</v>
      </c>
      <c r="Q2231" s="12" t="n">
        <f aca="false">M2231*P2231*(1-N2231)</f>
        <v>1084.5625</v>
      </c>
      <c r="R2231" s="12" t="n">
        <f aca="false">M2231*O2231</f>
        <v>492.45</v>
      </c>
      <c r="S2231" s="12" t="n">
        <f aca="false">Q2231-R2231</f>
        <v>592.1125</v>
      </c>
      <c r="T2231" s="11" t="n">
        <f aca="false">IFERROR(S2231/Q2231,0)</f>
        <v>0.545945945945946</v>
      </c>
      <c r="U2231" s="13" t="n">
        <f aca="false">F2231-E2231</f>
        <v>26</v>
      </c>
      <c r="V2231" s="13" t="n">
        <f aca="false">G2231-F2231</f>
        <v>5</v>
      </c>
      <c r="W2231" s="13" t="n">
        <f aca="false">G2231-E2231</f>
        <v>31</v>
      </c>
      <c r="X2231" s="10" t="n">
        <f aca="false">YEAR(E2231)</f>
        <v>2019</v>
      </c>
      <c r="Y2231" s="0" t="str">
        <f aca="false">TEXT(E2231,"yyyy-mm")</f>
        <v>2019-02</v>
      </c>
      <c r="Z2231" s="0" t="str">
        <f aca="false">"Q"&amp;ROUNDUP(MONTH(E2231)/3,0)&amp;"-"&amp;YEAR(E2231)</f>
        <v>Q1-2019</v>
      </c>
    </row>
    <row r="2232" customFormat="false" ht="14.25" hidden="false" customHeight="false" outlineLevel="0" collapsed="false">
      <c r="A2232" s="0" t="s">
        <v>2274</v>
      </c>
      <c r="B2232" s="0" t="s">
        <v>34</v>
      </c>
      <c r="C2232" s="0" t="s">
        <v>48</v>
      </c>
      <c r="D2232" s="9" t="n">
        <v>43400</v>
      </c>
      <c r="E2232" s="9" t="n">
        <v>43508</v>
      </c>
      <c r="F2232" s="9" t="n">
        <v>43533</v>
      </c>
      <c r="G2232" s="9" t="n">
        <v>43538</v>
      </c>
      <c r="H2232" s="10" t="s">
        <v>36</v>
      </c>
      <c r="I2232" s="0" t="n">
        <v>10</v>
      </c>
      <c r="J2232" s="0" t="n">
        <v>18</v>
      </c>
      <c r="K2232" s="0" t="n">
        <v>6</v>
      </c>
      <c r="L2232" s="0" t="n">
        <v>30</v>
      </c>
      <c r="M2232" s="0" t="n">
        <v>1</v>
      </c>
      <c r="N2232" s="11" t="n">
        <v>0.2</v>
      </c>
      <c r="O2232" s="12" t="n">
        <v>1111.66</v>
      </c>
      <c r="P2232" s="12" t="n">
        <v>1822.4</v>
      </c>
      <c r="Q2232" s="12" t="n">
        <f aca="false">M2232*P2232*(1-N2232)</f>
        <v>1457.92</v>
      </c>
      <c r="R2232" s="12" t="n">
        <f aca="false">M2232*O2232</f>
        <v>1111.66</v>
      </c>
      <c r="S2232" s="12" t="n">
        <f aca="false">Q2232-R2232</f>
        <v>346.26</v>
      </c>
      <c r="T2232" s="11" t="n">
        <f aca="false">IFERROR(S2232/Q2232,0)</f>
        <v>0.237502743634767</v>
      </c>
      <c r="U2232" s="13" t="n">
        <f aca="false">F2232-E2232</f>
        <v>25</v>
      </c>
      <c r="V2232" s="13" t="n">
        <f aca="false">G2232-F2232</f>
        <v>5</v>
      </c>
      <c r="W2232" s="13" t="n">
        <f aca="false">G2232-E2232</f>
        <v>30</v>
      </c>
      <c r="X2232" s="10" t="n">
        <f aca="false">YEAR(E2232)</f>
        <v>2019</v>
      </c>
      <c r="Y2232" s="0" t="str">
        <f aca="false">TEXT(E2232,"yyyy-mm")</f>
        <v>2019-02</v>
      </c>
      <c r="Z2232" s="0" t="str">
        <f aca="false">"Q"&amp;ROUNDUP(MONTH(E2232)/3,0)&amp;"-"&amp;YEAR(E2232)</f>
        <v>Q1-2019</v>
      </c>
    </row>
    <row r="2233" customFormat="false" ht="14.25" hidden="false" customHeight="false" outlineLevel="0" collapsed="false">
      <c r="A2233" s="0" t="s">
        <v>2275</v>
      </c>
      <c r="B2233" s="0" t="s">
        <v>43</v>
      </c>
      <c r="C2233" s="0" t="s">
        <v>46</v>
      </c>
      <c r="D2233" s="9" t="n">
        <v>43400</v>
      </c>
      <c r="E2233" s="9" t="n">
        <v>43508</v>
      </c>
      <c r="F2233" s="9" t="n">
        <v>43535</v>
      </c>
      <c r="G2233" s="9" t="n">
        <v>43536</v>
      </c>
      <c r="H2233" s="10" t="s">
        <v>36</v>
      </c>
      <c r="I2233" s="0" t="n">
        <v>28</v>
      </c>
      <c r="J2233" s="0" t="n">
        <v>6</v>
      </c>
      <c r="K2233" s="0" t="n">
        <v>284</v>
      </c>
      <c r="L2233" s="0" t="n">
        <v>9</v>
      </c>
      <c r="M2233" s="0" t="n">
        <v>2</v>
      </c>
      <c r="N2233" s="11" t="n">
        <v>0.4</v>
      </c>
      <c r="O2233" s="12" t="n">
        <v>2632.56</v>
      </c>
      <c r="P2233" s="12" t="n">
        <v>5983.1</v>
      </c>
      <c r="Q2233" s="12" t="n">
        <f aca="false">M2233*P2233*(1-N2233)</f>
        <v>7179.72</v>
      </c>
      <c r="R2233" s="12" t="n">
        <f aca="false">M2233*O2233</f>
        <v>5265.12</v>
      </c>
      <c r="S2233" s="12" t="n">
        <f aca="false">Q2233-R2233</f>
        <v>1914.6</v>
      </c>
      <c r="T2233" s="11" t="n">
        <f aca="false">IFERROR(S2233/Q2233,0)</f>
        <v>0.266667780916248</v>
      </c>
      <c r="U2233" s="13" t="n">
        <f aca="false">F2233-E2233</f>
        <v>27</v>
      </c>
      <c r="V2233" s="13" t="n">
        <f aca="false">G2233-F2233</f>
        <v>1</v>
      </c>
      <c r="W2233" s="13" t="n">
        <f aca="false">G2233-E2233</f>
        <v>28</v>
      </c>
      <c r="X2233" s="10" t="n">
        <f aca="false">YEAR(E2233)</f>
        <v>2019</v>
      </c>
      <c r="Y2233" s="0" t="str">
        <f aca="false">TEXT(E2233,"yyyy-mm")</f>
        <v>2019-02</v>
      </c>
      <c r="Z2233" s="0" t="str">
        <f aca="false">"Q"&amp;ROUNDUP(MONTH(E2233)/3,0)&amp;"-"&amp;YEAR(E2233)</f>
        <v>Q1-2019</v>
      </c>
    </row>
    <row r="2234" customFormat="false" ht="14.25" hidden="false" customHeight="false" outlineLevel="0" collapsed="false">
      <c r="A2234" s="0" t="s">
        <v>2276</v>
      </c>
      <c r="B2234" s="0" t="s">
        <v>38</v>
      </c>
      <c r="C2234" s="0" t="s">
        <v>46</v>
      </c>
      <c r="D2234" s="9" t="n">
        <v>43400</v>
      </c>
      <c r="E2234" s="9" t="n">
        <v>43508</v>
      </c>
      <c r="F2234" s="9" t="n">
        <v>43530</v>
      </c>
      <c r="G2234" s="9" t="n">
        <v>43536</v>
      </c>
      <c r="H2234" s="10" t="s">
        <v>36</v>
      </c>
      <c r="I2234" s="0" t="n">
        <v>16</v>
      </c>
      <c r="J2234" s="0" t="n">
        <v>37</v>
      </c>
      <c r="K2234" s="0" t="n">
        <v>271</v>
      </c>
      <c r="L2234" s="0" t="n">
        <v>43</v>
      </c>
      <c r="M2234" s="0" t="n">
        <v>2</v>
      </c>
      <c r="N2234" s="11" t="n">
        <v>0.1</v>
      </c>
      <c r="O2234" s="12" t="n">
        <v>1135.45</v>
      </c>
      <c r="P2234" s="12" t="n">
        <v>1802.3</v>
      </c>
      <c r="Q2234" s="12" t="n">
        <f aca="false">M2234*P2234*(1-N2234)</f>
        <v>3244.14</v>
      </c>
      <c r="R2234" s="12" t="n">
        <f aca="false">M2234*O2234</f>
        <v>2270.9</v>
      </c>
      <c r="S2234" s="12" t="n">
        <f aca="false">Q2234-R2234</f>
        <v>973.24</v>
      </c>
      <c r="T2234" s="11" t="n">
        <f aca="false">IFERROR(S2234/Q2234,0)</f>
        <v>0.299999383503794</v>
      </c>
      <c r="U2234" s="13" t="n">
        <f aca="false">F2234-E2234</f>
        <v>22</v>
      </c>
      <c r="V2234" s="13" t="n">
        <f aca="false">G2234-F2234</f>
        <v>6</v>
      </c>
      <c r="W2234" s="13" t="n">
        <f aca="false">G2234-E2234</f>
        <v>28</v>
      </c>
      <c r="X2234" s="10" t="n">
        <f aca="false">YEAR(E2234)</f>
        <v>2019</v>
      </c>
      <c r="Y2234" s="0" t="str">
        <f aca="false">TEXT(E2234,"yyyy-mm")</f>
        <v>2019-02</v>
      </c>
      <c r="Z2234" s="0" t="str">
        <f aca="false">"Q"&amp;ROUNDUP(MONTH(E2234)/3,0)&amp;"-"&amp;YEAR(E2234)</f>
        <v>Q1-2019</v>
      </c>
    </row>
    <row r="2235" customFormat="false" ht="14.25" hidden="false" customHeight="false" outlineLevel="0" collapsed="false">
      <c r="A2235" s="0" t="s">
        <v>2277</v>
      </c>
      <c r="B2235" s="0" t="s">
        <v>34</v>
      </c>
      <c r="C2235" s="0" t="s">
        <v>48</v>
      </c>
      <c r="D2235" s="9" t="n">
        <v>43400</v>
      </c>
      <c r="E2235" s="9" t="n">
        <v>43508</v>
      </c>
      <c r="F2235" s="9" t="n">
        <v>43530</v>
      </c>
      <c r="G2235" s="9" t="n">
        <v>43533</v>
      </c>
      <c r="H2235" s="10" t="s">
        <v>36</v>
      </c>
      <c r="I2235" s="0" t="n">
        <v>3</v>
      </c>
      <c r="J2235" s="0" t="n">
        <v>36</v>
      </c>
      <c r="K2235" s="0" t="n">
        <v>26</v>
      </c>
      <c r="L2235" s="0" t="n">
        <v>40</v>
      </c>
      <c r="M2235" s="0" t="n">
        <v>7</v>
      </c>
      <c r="N2235" s="11" t="n">
        <v>0.075</v>
      </c>
      <c r="O2235" s="12" t="n">
        <v>2481.95</v>
      </c>
      <c r="P2235" s="12" t="n">
        <v>3939.6</v>
      </c>
      <c r="Q2235" s="12" t="n">
        <f aca="false">M2235*P2235*(1-N2235)</f>
        <v>25508.91</v>
      </c>
      <c r="R2235" s="12" t="n">
        <f aca="false">M2235*O2235</f>
        <v>17373.65</v>
      </c>
      <c r="S2235" s="12" t="n">
        <f aca="false">Q2235-R2235</f>
        <v>8135.26000000001</v>
      </c>
      <c r="T2235" s="11" t="n">
        <f aca="false">IFERROR(S2235/Q2235,0)</f>
        <v>0.318918370091078</v>
      </c>
      <c r="U2235" s="13" t="n">
        <f aca="false">F2235-E2235</f>
        <v>22</v>
      </c>
      <c r="V2235" s="13" t="n">
        <f aca="false">G2235-F2235</f>
        <v>3</v>
      </c>
      <c r="W2235" s="13" t="n">
        <f aca="false">G2235-E2235</f>
        <v>25</v>
      </c>
      <c r="X2235" s="10" t="n">
        <f aca="false">YEAR(E2235)</f>
        <v>2019</v>
      </c>
      <c r="Y2235" s="0" t="str">
        <f aca="false">TEXT(E2235,"yyyy-mm")</f>
        <v>2019-02</v>
      </c>
      <c r="Z2235" s="0" t="str">
        <f aca="false">"Q"&amp;ROUNDUP(MONTH(E2235)/3,0)&amp;"-"&amp;YEAR(E2235)</f>
        <v>Q1-2019</v>
      </c>
    </row>
    <row r="2236" customFormat="false" ht="14.25" hidden="false" customHeight="false" outlineLevel="0" collapsed="false">
      <c r="A2236" s="0" t="s">
        <v>2278</v>
      </c>
      <c r="B2236" s="0" t="s">
        <v>38</v>
      </c>
      <c r="C2236" s="0" t="s">
        <v>35</v>
      </c>
      <c r="D2236" s="9" t="n">
        <v>43400</v>
      </c>
      <c r="E2236" s="9" t="n">
        <v>43509</v>
      </c>
      <c r="F2236" s="9" t="n">
        <v>43515</v>
      </c>
      <c r="G2236" s="9" t="n">
        <v>43520</v>
      </c>
      <c r="H2236" s="10" t="s">
        <v>36</v>
      </c>
      <c r="I2236" s="0" t="n">
        <v>15</v>
      </c>
      <c r="J2236" s="0" t="n">
        <v>50</v>
      </c>
      <c r="K2236" s="0" t="n">
        <v>210</v>
      </c>
      <c r="L2236" s="0" t="n">
        <v>4</v>
      </c>
      <c r="M2236" s="0" t="n">
        <v>1</v>
      </c>
      <c r="N2236" s="11" t="n">
        <v>0.075</v>
      </c>
      <c r="O2236" s="12" t="n">
        <v>311.28</v>
      </c>
      <c r="P2236" s="12" t="n">
        <v>676.7</v>
      </c>
      <c r="Q2236" s="12" t="n">
        <f aca="false">M2236*P2236*(1-N2236)</f>
        <v>625.9475</v>
      </c>
      <c r="R2236" s="12" t="n">
        <f aca="false">M2236*O2236</f>
        <v>311.28</v>
      </c>
      <c r="S2236" s="12" t="n">
        <f aca="false">Q2236-R2236</f>
        <v>314.6675</v>
      </c>
      <c r="T2236" s="11" t="n">
        <f aca="false">IFERROR(S2236/Q2236,0)</f>
        <v>0.502705897858846</v>
      </c>
      <c r="U2236" s="13" t="n">
        <f aca="false">F2236-E2236</f>
        <v>6</v>
      </c>
      <c r="V2236" s="13" t="n">
        <f aca="false">G2236-F2236</f>
        <v>5</v>
      </c>
      <c r="W2236" s="13" t="n">
        <f aca="false">G2236-E2236</f>
        <v>11</v>
      </c>
      <c r="X2236" s="10" t="n">
        <f aca="false">YEAR(E2236)</f>
        <v>2019</v>
      </c>
      <c r="Y2236" s="0" t="str">
        <f aca="false">TEXT(E2236,"yyyy-mm")</f>
        <v>2019-02</v>
      </c>
      <c r="Z2236" s="0" t="str">
        <f aca="false">"Q"&amp;ROUNDUP(MONTH(E2236)/3,0)&amp;"-"&amp;YEAR(E2236)</f>
        <v>Q1-2019</v>
      </c>
    </row>
    <row r="2237" customFormat="false" ht="14.25" hidden="false" customHeight="false" outlineLevel="0" collapsed="false">
      <c r="A2237" s="0" t="s">
        <v>2279</v>
      </c>
      <c r="B2237" s="0" t="s">
        <v>34</v>
      </c>
      <c r="C2237" s="0" t="s">
        <v>48</v>
      </c>
      <c r="D2237" s="9" t="n">
        <v>43400</v>
      </c>
      <c r="E2237" s="9" t="n">
        <v>43509</v>
      </c>
      <c r="F2237" s="9" t="n">
        <v>43514</v>
      </c>
      <c r="G2237" s="9" t="n">
        <v>43516</v>
      </c>
      <c r="H2237" s="10" t="s">
        <v>36</v>
      </c>
      <c r="I2237" s="0" t="n">
        <v>3</v>
      </c>
      <c r="J2237" s="0" t="n">
        <v>20</v>
      </c>
      <c r="K2237" s="0" t="n">
        <v>11</v>
      </c>
      <c r="L2237" s="0" t="n">
        <v>2</v>
      </c>
      <c r="M2237" s="0" t="n">
        <v>7</v>
      </c>
      <c r="N2237" s="11" t="n">
        <v>0.075</v>
      </c>
      <c r="O2237" s="12" t="n">
        <v>1452.02</v>
      </c>
      <c r="P2237" s="12" t="n">
        <v>3457.2</v>
      </c>
      <c r="Q2237" s="12" t="n">
        <f aca="false">M2237*P2237*(1-N2237)</f>
        <v>22385.37</v>
      </c>
      <c r="R2237" s="12" t="n">
        <f aca="false">M2237*O2237</f>
        <v>10164.14</v>
      </c>
      <c r="S2237" s="12" t="n">
        <f aca="false">Q2237-R2237</f>
        <v>12221.23</v>
      </c>
      <c r="T2237" s="11" t="n">
        <f aca="false">IFERROR(S2237/Q2237,0)</f>
        <v>0.545947196762886</v>
      </c>
      <c r="U2237" s="13" t="n">
        <f aca="false">F2237-E2237</f>
        <v>5</v>
      </c>
      <c r="V2237" s="13" t="n">
        <f aca="false">G2237-F2237</f>
        <v>2</v>
      </c>
      <c r="W2237" s="13" t="n">
        <f aca="false">G2237-E2237</f>
        <v>7</v>
      </c>
      <c r="X2237" s="10" t="n">
        <f aca="false">YEAR(E2237)</f>
        <v>2019</v>
      </c>
      <c r="Y2237" s="0" t="str">
        <f aca="false">TEXT(E2237,"yyyy-mm")</f>
        <v>2019-02</v>
      </c>
      <c r="Z2237" s="0" t="str">
        <f aca="false">"Q"&amp;ROUNDUP(MONTH(E2237)/3,0)&amp;"-"&amp;YEAR(E2237)</f>
        <v>Q1-2019</v>
      </c>
    </row>
    <row r="2238" customFormat="false" ht="14.25" hidden="false" customHeight="false" outlineLevel="0" collapsed="false">
      <c r="A2238" s="0" t="s">
        <v>2280</v>
      </c>
      <c r="B2238" s="0" t="s">
        <v>34</v>
      </c>
      <c r="C2238" s="0" t="s">
        <v>39</v>
      </c>
      <c r="D2238" s="9" t="n">
        <v>43400</v>
      </c>
      <c r="E2238" s="9" t="n">
        <v>43510</v>
      </c>
      <c r="F2238" s="9" t="n">
        <v>43530</v>
      </c>
      <c r="G2238" s="9" t="n">
        <v>43534</v>
      </c>
      <c r="H2238" s="10" t="s">
        <v>36</v>
      </c>
      <c r="I2238" s="0" t="n">
        <v>9</v>
      </c>
      <c r="J2238" s="0" t="n">
        <v>29</v>
      </c>
      <c r="K2238" s="0" t="n">
        <v>170</v>
      </c>
      <c r="L2238" s="0" t="n">
        <v>6</v>
      </c>
      <c r="M2238" s="0" t="n">
        <v>5</v>
      </c>
      <c r="N2238" s="11" t="n">
        <v>0.15</v>
      </c>
      <c r="O2238" s="12" t="n">
        <v>4658.91</v>
      </c>
      <c r="P2238" s="12" t="n">
        <v>5681.6</v>
      </c>
      <c r="Q2238" s="12" t="n">
        <f aca="false">M2238*P2238*(1-N2238)</f>
        <v>24146.8</v>
      </c>
      <c r="R2238" s="12" t="n">
        <f aca="false">M2238*O2238</f>
        <v>23294.55</v>
      </c>
      <c r="S2238" s="12" t="n">
        <f aca="false">Q2238-R2238</f>
        <v>852.25</v>
      </c>
      <c r="T2238" s="11" t="n">
        <f aca="false">IFERROR(S2238/Q2238,0)</f>
        <v>0.0352945317806086</v>
      </c>
      <c r="U2238" s="13" t="n">
        <f aca="false">F2238-E2238</f>
        <v>20</v>
      </c>
      <c r="V2238" s="13" t="n">
        <f aca="false">G2238-F2238</f>
        <v>4</v>
      </c>
      <c r="W2238" s="13" t="n">
        <f aca="false">G2238-E2238</f>
        <v>24</v>
      </c>
      <c r="X2238" s="10" t="n">
        <f aca="false">YEAR(E2238)</f>
        <v>2019</v>
      </c>
      <c r="Y2238" s="0" t="str">
        <f aca="false">TEXT(E2238,"yyyy-mm")</f>
        <v>2019-02</v>
      </c>
      <c r="Z2238" s="0" t="str">
        <f aca="false">"Q"&amp;ROUNDUP(MONTH(E2238)/3,0)&amp;"-"&amp;YEAR(E2238)</f>
        <v>Q1-2019</v>
      </c>
    </row>
    <row r="2239" customFormat="false" ht="14.25" hidden="false" customHeight="false" outlineLevel="0" collapsed="false">
      <c r="A2239" s="0" t="s">
        <v>2281</v>
      </c>
      <c r="B2239" s="0" t="s">
        <v>41</v>
      </c>
      <c r="C2239" s="0" t="s">
        <v>35</v>
      </c>
      <c r="D2239" s="9" t="n">
        <v>43400</v>
      </c>
      <c r="E2239" s="9" t="n">
        <v>43510</v>
      </c>
      <c r="F2239" s="9" t="n">
        <v>43527</v>
      </c>
      <c r="G2239" s="9" t="n">
        <v>43537</v>
      </c>
      <c r="H2239" s="10" t="s">
        <v>36</v>
      </c>
      <c r="I2239" s="0" t="n">
        <v>22</v>
      </c>
      <c r="J2239" s="0" t="n">
        <v>23</v>
      </c>
      <c r="K2239" s="0" t="n">
        <v>248</v>
      </c>
      <c r="L2239" s="0" t="n">
        <v>12</v>
      </c>
      <c r="M2239" s="0" t="n">
        <v>3</v>
      </c>
      <c r="N2239" s="11" t="n">
        <v>0.075</v>
      </c>
      <c r="O2239" s="12" t="n">
        <v>178.22</v>
      </c>
      <c r="P2239" s="12" t="n">
        <v>254.6</v>
      </c>
      <c r="Q2239" s="12" t="n">
        <f aca="false">M2239*P2239*(1-N2239)</f>
        <v>706.515</v>
      </c>
      <c r="R2239" s="12" t="n">
        <f aca="false">M2239*O2239</f>
        <v>534.66</v>
      </c>
      <c r="S2239" s="12" t="n">
        <f aca="false">Q2239-R2239</f>
        <v>171.855</v>
      </c>
      <c r="T2239" s="11" t="n">
        <f aca="false">IFERROR(S2239/Q2239,0)</f>
        <v>0.243243243243243</v>
      </c>
      <c r="U2239" s="13" t="n">
        <f aca="false">F2239-E2239</f>
        <v>17</v>
      </c>
      <c r="V2239" s="13" t="n">
        <f aca="false">G2239-F2239</f>
        <v>10</v>
      </c>
      <c r="W2239" s="13" t="n">
        <f aca="false">G2239-E2239</f>
        <v>27</v>
      </c>
      <c r="X2239" s="10" t="n">
        <f aca="false">YEAR(E2239)</f>
        <v>2019</v>
      </c>
      <c r="Y2239" s="0" t="str">
        <f aca="false">TEXT(E2239,"yyyy-mm")</f>
        <v>2019-02</v>
      </c>
      <c r="Z2239" s="0" t="str">
        <f aca="false">"Q"&amp;ROUNDUP(MONTH(E2239)/3,0)&amp;"-"&amp;YEAR(E2239)</f>
        <v>Q1-2019</v>
      </c>
    </row>
    <row r="2240" customFormat="false" ht="14.25" hidden="false" customHeight="false" outlineLevel="0" collapsed="false">
      <c r="A2240" s="0" t="s">
        <v>2282</v>
      </c>
      <c r="B2240" s="0" t="s">
        <v>43</v>
      </c>
      <c r="C2240" s="0" t="s">
        <v>35</v>
      </c>
      <c r="D2240" s="9" t="n">
        <v>43400</v>
      </c>
      <c r="E2240" s="9" t="n">
        <v>43510</v>
      </c>
      <c r="F2240" s="9" t="n">
        <v>43529</v>
      </c>
      <c r="G2240" s="9" t="n">
        <v>43537</v>
      </c>
      <c r="H2240" s="10" t="s">
        <v>36</v>
      </c>
      <c r="I2240" s="0" t="n">
        <v>25</v>
      </c>
      <c r="J2240" s="0" t="n">
        <v>14</v>
      </c>
      <c r="K2240" s="0" t="n">
        <v>253</v>
      </c>
      <c r="L2240" s="0" t="n">
        <v>2</v>
      </c>
      <c r="M2240" s="0" t="n">
        <v>6</v>
      </c>
      <c r="N2240" s="11" t="n">
        <v>0.05</v>
      </c>
      <c r="O2240" s="12" t="n">
        <v>2831.89</v>
      </c>
      <c r="P2240" s="12" t="n">
        <v>3879.3</v>
      </c>
      <c r="Q2240" s="12" t="n">
        <f aca="false">M2240*P2240*(1-N2240)</f>
        <v>22112.01</v>
      </c>
      <c r="R2240" s="12" t="n">
        <f aca="false">M2240*O2240</f>
        <v>16991.34</v>
      </c>
      <c r="S2240" s="12" t="n">
        <f aca="false">Q2240-R2240</f>
        <v>5120.67</v>
      </c>
      <c r="T2240" s="11" t="n">
        <f aca="false">IFERROR(S2240/Q2240,0)</f>
        <v>0.231578676022668</v>
      </c>
      <c r="U2240" s="13" t="n">
        <f aca="false">F2240-E2240</f>
        <v>19</v>
      </c>
      <c r="V2240" s="13" t="n">
        <f aca="false">G2240-F2240</f>
        <v>8</v>
      </c>
      <c r="W2240" s="13" t="n">
        <f aca="false">G2240-E2240</f>
        <v>27</v>
      </c>
      <c r="X2240" s="10" t="n">
        <f aca="false">YEAR(E2240)</f>
        <v>2019</v>
      </c>
      <c r="Y2240" s="0" t="str">
        <f aca="false">TEXT(E2240,"yyyy-mm")</f>
        <v>2019-02</v>
      </c>
      <c r="Z2240" s="0" t="str">
        <f aca="false">"Q"&amp;ROUNDUP(MONTH(E2240)/3,0)&amp;"-"&amp;YEAR(E2240)</f>
        <v>Q1-2019</v>
      </c>
    </row>
    <row r="2241" customFormat="false" ht="14.25" hidden="false" customHeight="false" outlineLevel="0" collapsed="false">
      <c r="A2241" s="0" t="s">
        <v>2283</v>
      </c>
      <c r="B2241" s="0" t="s">
        <v>34</v>
      </c>
      <c r="C2241" s="0" t="s">
        <v>48</v>
      </c>
      <c r="D2241" s="9" t="n">
        <v>43400</v>
      </c>
      <c r="E2241" s="9" t="n">
        <v>43510</v>
      </c>
      <c r="F2241" s="9" t="n">
        <v>43528</v>
      </c>
      <c r="G2241" s="9" t="n">
        <v>43530</v>
      </c>
      <c r="H2241" s="10" t="s">
        <v>36</v>
      </c>
      <c r="I2241" s="0" t="n">
        <v>3</v>
      </c>
      <c r="J2241" s="0" t="n">
        <v>16</v>
      </c>
      <c r="K2241" s="0" t="n">
        <v>47</v>
      </c>
      <c r="L2241" s="0" t="n">
        <v>37</v>
      </c>
      <c r="M2241" s="0" t="n">
        <v>1</v>
      </c>
      <c r="N2241" s="11" t="n">
        <v>0.05</v>
      </c>
      <c r="O2241" s="12" t="n">
        <v>1776.44</v>
      </c>
      <c r="P2241" s="12" t="n">
        <v>3289.7</v>
      </c>
      <c r="Q2241" s="12" t="n">
        <f aca="false">M2241*P2241*(1-N2241)</f>
        <v>3125.215</v>
      </c>
      <c r="R2241" s="12" t="n">
        <f aca="false">M2241*O2241</f>
        <v>1776.44</v>
      </c>
      <c r="S2241" s="12" t="n">
        <f aca="false">Q2241-R2241</f>
        <v>1348.775</v>
      </c>
      <c r="T2241" s="11" t="n">
        <f aca="false">IFERROR(S2241/Q2241,0)</f>
        <v>0.43157830741245</v>
      </c>
      <c r="U2241" s="13" t="n">
        <f aca="false">F2241-E2241</f>
        <v>18</v>
      </c>
      <c r="V2241" s="13" t="n">
        <f aca="false">G2241-F2241</f>
        <v>2</v>
      </c>
      <c r="W2241" s="13" t="n">
        <f aca="false">G2241-E2241</f>
        <v>20</v>
      </c>
      <c r="X2241" s="10" t="n">
        <f aca="false">YEAR(E2241)</f>
        <v>2019</v>
      </c>
      <c r="Y2241" s="0" t="str">
        <f aca="false">TEXT(E2241,"yyyy-mm")</f>
        <v>2019-02</v>
      </c>
      <c r="Z2241" s="0" t="str">
        <f aca="false">"Q"&amp;ROUNDUP(MONTH(E2241)/3,0)&amp;"-"&amp;YEAR(E2241)</f>
        <v>Q1-2019</v>
      </c>
    </row>
    <row r="2242" customFormat="false" ht="14.25" hidden="false" customHeight="false" outlineLevel="0" collapsed="false">
      <c r="A2242" s="0" t="s">
        <v>2284</v>
      </c>
      <c r="B2242" s="0" t="s">
        <v>34</v>
      </c>
      <c r="C2242" s="0" t="s">
        <v>48</v>
      </c>
      <c r="D2242" s="9" t="n">
        <v>43400</v>
      </c>
      <c r="E2242" s="9" t="n">
        <v>43510</v>
      </c>
      <c r="F2242" s="9" t="n">
        <v>43519</v>
      </c>
      <c r="G2242" s="9" t="n">
        <v>43521</v>
      </c>
      <c r="H2242" s="10" t="s">
        <v>36</v>
      </c>
      <c r="I2242" s="0" t="n">
        <v>7</v>
      </c>
      <c r="J2242" s="0" t="n">
        <v>38</v>
      </c>
      <c r="K2242" s="0" t="n">
        <v>19</v>
      </c>
      <c r="L2242" s="0" t="n">
        <v>10</v>
      </c>
      <c r="M2242" s="0" t="n">
        <v>7</v>
      </c>
      <c r="N2242" s="11" t="n">
        <v>0.05</v>
      </c>
      <c r="O2242" s="12" t="n">
        <v>104.79</v>
      </c>
      <c r="P2242" s="12" t="n">
        <v>227.8</v>
      </c>
      <c r="Q2242" s="12" t="n">
        <f aca="false">M2242*P2242*(1-N2242)</f>
        <v>1514.87</v>
      </c>
      <c r="R2242" s="12" t="n">
        <f aca="false">M2242*O2242</f>
        <v>733.53</v>
      </c>
      <c r="S2242" s="12" t="n">
        <f aca="false">Q2242-R2242</f>
        <v>781.34</v>
      </c>
      <c r="T2242" s="11" t="n">
        <f aca="false">IFERROR(S2242/Q2242,0)</f>
        <v>0.515780231967099</v>
      </c>
      <c r="U2242" s="13" t="n">
        <f aca="false">F2242-E2242</f>
        <v>9</v>
      </c>
      <c r="V2242" s="13" t="n">
        <f aca="false">G2242-F2242</f>
        <v>2</v>
      </c>
      <c r="W2242" s="13" t="n">
        <f aca="false">G2242-E2242</f>
        <v>11</v>
      </c>
      <c r="X2242" s="10" t="n">
        <f aca="false">YEAR(E2242)</f>
        <v>2019</v>
      </c>
      <c r="Y2242" s="0" t="str">
        <f aca="false">TEXT(E2242,"yyyy-mm")</f>
        <v>2019-02</v>
      </c>
      <c r="Z2242" s="0" t="str">
        <f aca="false">"Q"&amp;ROUNDUP(MONTH(E2242)/3,0)&amp;"-"&amp;YEAR(E2242)</f>
        <v>Q1-2019</v>
      </c>
    </row>
    <row r="2243" customFormat="false" ht="14.25" hidden="false" customHeight="false" outlineLevel="0" collapsed="false">
      <c r="A2243" s="0" t="s">
        <v>2285</v>
      </c>
      <c r="B2243" s="0" t="s">
        <v>34</v>
      </c>
      <c r="C2243" s="0" t="s">
        <v>39</v>
      </c>
      <c r="D2243" s="9" t="n">
        <v>43400</v>
      </c>
      <c r="E2243" s="9" t="n">
        <v>43510</v>
      </c>
      <c r="F2243" s="9" t="n">
        <v>43520</v>
      </c>
      <c r="G2243" s="9" t="n">
        <v>43524</v>
      </c>
      <c r="H2243" s="10" t="s">
        <v>36</v>
      </c>
      <c r="I2243" s="0" t="n">
        <v>5</v>
      </c>
      <c r="J2243" s="0" t="n">
        <v>13</v>
      </c>
      <c r="K2243" s="0" t="n">
        <v>182</v>
      </c>
      <c r="L2243" s="0" t="n">
        <v>5</v>
      </c>
      <c r="M2243" s="0" t="n">
        <v>3</v>
      </c>
      <c r="N2243" s="11" t="n">
        <v>0.075</v>
      </c>
      <c r="O2243" s="12" t="n">
        <v>1731.95</v>
      </c>
      <c r="P2243" s="12" t="n">
        <v>3685</v>
      </c>
      <c r="Q2243" s="12" t="n">
        <f aca="false">M2243*P2243*(1-N2243)</f>
        <v>10225.875</v>
      </c>
      <c r="R2243" s="12" t="n">
        <f aca="false">M2243*O2243</f>
        <v>5195.85</v>
      </c>
      <c r="S2243" s="12" t="n">
        <f aca="false">Q2243-R2243</f>
        <v>5030.025</v>
      </c>
      <c r="T2243" s="11" t="n">
        <f aca="false">IFERROR(S2243/Q2243,0)</f>
        <v>0.491891891891892</v>
      </c>
      <c r="U2243" s="13" t="n">
        <f aca="false">F2243-E2243</f>
        <v>10</v>
      </c>
      <c r="V2243" s="13" t="n">
        <f aca="false">G2243-F2243</f>
        <v>4</v>
      </c>
      <c r="W2243" s="13" t="n">
        <f aca="false">G2243-E2243</f>
        <v>14</v>
      </c>
      <c r="X2243" s="10" t="n">
        <f aca="false">YEAR(E2243)</f>
        <v>2019</v>
      </c>
      <c r="Y2243" s="0" t="str">
        <f aca="false">TEXT(E2243,"yyyy-mm")</f>
        <v>2019-02</v>
      </c>
      <c r="Z2243" s="0" t="str">
        <f aca="false">"Q"&amp;ROUNDUP(MONTH(E2243)/3,0)&amp;"-"&amp;YEAR(E2243)</f>
        <v>Q1-2019</v>
      </c>
    </row>
    <row r="2244" customFormat="false" ht="14.25" hidden="false" customHeight="false" outlineLevel="0" collapsed="false">
      <c r="A2244" s="0" t="s">
        <v>2286</v>
      </c>
      <c r="B2244" s="0" t="s">
        <v>34</v>
      </c>
      <c r="C2244" s="0" t="s">
        <v>35</v>
      </c>
      <c r="D2244" s="9" t="n">
        <v>43400</v>
      </c>
      <c r="E2244" s="9" t="n">
        <v>43510</v>
      </c>
      <c r="F2244" s="9" t="n">
        <v>43538</v>
      </c>
      <c r="G2244" s="9" t="n">
        <v>43539</v>
      </c>
      <c r="H2244" s="10" t="s">
        <v>36</v>
      </c>
      <c r="I2244" s="0" t="n">
        <v>9</v>
      </c>
      <c r="J2244" s="0" t="n">
        <v>3</v>
      </c>
      <c r="K2244" s="0" t="n">
        <v>260</v>
      </c>
      <c r="L2244" s="0" t="n">
        <v>19</v>
      </c>
      <c r="M2244" s="0" t="n">
        <v>6</v>
      </c>
      <c r="N2244" s="11" t="n">
        <v>0.05</v>
      </c>
      <c r="O2244" s="12" t="n">
        <v>1724.58</v>
      </c>
      <c r="P2244" s="12" t="n">
        <v>3832.4</v>
      </c>
      <c r="Q2244" s="12" t="n">
        <f aca="false">M2244*P2244*(1-N2244)</f>
        <v>21844.68</v>
      </c>
      <c r="R2244" s="12" t="n">
        <f aca="false">M2244*O2244</f>
        <v>10347.48</v>
      </c>
      <c r="S2244" s="12" t="n">
        <f aca="false">Q2244-R2244</f>
        <v>11497.2</v>
      </c>
      <c r="T2244" s="11" t="n">
        <f aca="false">IFERROR(S2244/Q2244,0)</f>
        <v>0.526315789473684</v>
      </c>
      <c r="U2244" s="13" t="n">
        <f aca="false">F2244-E2244</f>
        <v>28</v>
      </c>
      <c r="V2244" s="13" t="n">
        <f aca="false">G2244-F2244</f>
        <v>1</v>
      </c>
      <c r="W2244" s="13" t="n">
        <f aca="false">G2244-E2244</f>
        <v>29</v>
      </c>
      <c r="X2244" s="10" t="n">
        <f aca="false">YEAR(E2244)</f>
        <v>2019</v>
      </c>
      <c r="Y2244" s="0" t="str">
        <f aca="false">TEXT(E2244,"yyyy-mm")</f>
        <v>2019-02</v>
      </c>
      <c r="Z2244" s="0" t="str">
        <f aca="false">"Q"&amp;ROUNDUP(MONTH(E2244)/3,0)&amp;"-"&amp;YEAR(E2244)</f>
        <v>Q1-2019</v>
      </c>
    </row>
    <row r="2245" customFormat="false" ht="14.25" hidden="false" customHeight="false" outlineLevel="0" collapsed="false">
      <c r="A2245" s="0" t="s">
        <v>2287</v>
      </c>
      <c r="B2245" s="0" t="s">
        <v>34</v>
      </c>
      <c r="C2245" s="0" t="s">
        <v>46</v>
      </c>
      <c r="D2245" s="9" t="n">
        <v>43400</v>
      </c>
      <c r="E2245" s="9" t="n">
        <v>43510</v>
      </c>
      <c r="F2245" s="9" t="n">
        <v>43530</v>
      </c>
      <c r="G2245" s="9" t="n">
        <v>43534</v>
      </c>
      <c r="H2245" s="10" t="s">
        <v>36</v>
      </c>
      <c r="I2245" s="0" t="n">
        <v>12</v>
      </c>
      <c r="J2245" s="0" t="n">
        <v>31</v>
      </c>
      <c r="K2245" s="0" t="n">
        <v>319</v>
      </c>
      <c r="L2245" s="0" t="n">
        <v>18</v>
      </c>
      <c r="M2245" s="0" t="n">
        <v>3</v>
      </c>
      <c r="N2245" s="11" t="n">
        <v>0.1</v>
      </c>
      <c r="O2245" s="12" t="n">
        <v>181.3</v>
      </c>
      <c r="P2245" s="12" t="n">
        <v>221.1</v>
      </c>
      <c r="Q2245" s="12" t="n">
        <f aca="false">M2245*P2245*(1-N2245)</f>
        <v>596.97</v>
      </c>
      <c r="R2245" s="12" t="n">
        <f aca="false">M2245*O2245</f>
        <v>543.9</v>
      </c>
      <c r="S2245" s="12" t="n">
        <f aca="false">Q2245-R2245</f>
        <v>53.0699999999999</v>
      </c>
      <c r="T2245" s="11" t="n">
        <f aca="false">IFERROR(S2245/Q2245,0)</f>
        <v>0.0888989396452082</v>
      </c>
      <c r="U2245" s="13" t="n">
        <f aca="false">F2245-E2245</f>
        <v>20</v>
      </c>
      <c r="V2245" s="13" t="n">
        <f aca="false">G2245-F2245</f>
        <v>4</v>
      </c>
      <c r="W2245" s="13" t="n">
        <f aca="false">G2245-E2245</f>
        <v>24</v>
      </c>
      <c r="X2245" s="10" t="n">
        <f aca="false">YEAR(E2245)</f>
        <v>2019</v>
      </c>
      <c r="Y2245" s="0" t="str">
        <f aca="false">TEXT(E2245,"yyyy-mm")</f>
        <v>2019-02</v>
      </c>
      <c r="Z2245" s="0" t="str">
        <f aca="false">"Q"&amp;ROUNDUP(MONTH(E2245)/3,0)&amp;"-"&amp;YEAR(E2245)</f>
        <v>Q1-2019</v>
      </c>
    </row>
    <row r="2246" customFormat="false" ht="14.25" hidden="false" customHeight="false" outlineLevel="0" collapsed="false">
      <c r="A2246" s="0" t="s">
        <v>2288</v>
      </c>
      <c r="B2246" s="0" t="s">
        <v>34</v>
      </c>
      <c r="C2246" s="0" t="s">
        <v>35</v>
      </c>
      <c r="D2246" s="9" t="n">
        <v>43400</v>
      </c>
      <c r="E2246" s="9" t="n">
        <v>43510</v>
      </c>
      <c r="F2246" s="9" t="n">
        <v>43534</v>
      </c>
      <c r="G2246" s="9" t="n">
        <v>43542</v>
      </c>
      <c r="H2246" s="10" t="s">
        <v>36</v>
      </c>
      <c r="I2246" s="0" t="n">
        <v>3</v>
      </c>
      <c r="J2246" s="0" t="n">
        <v>9</v>
      </c>
      <c r="K2246" s="0" t="n">
        <v>247</v>
      </c>
      <c r="L2246" s="0" t="n">
        <v>37</v>
      </c>
      <c r="M2246" s="0" t="n">
        <v>8</v>
      </c>
      <c r="N2246" s="11" t="n">
        <v>0.05</v>
      </c>
      <c r="O2246" s="12" t="n">
        <v>1172.97</v>
      </c>
      <c r="P2246" s="12" t="n">
        <v>1922.9</v>
      </c>
      <c r="Q2246" s="12" t="n">
        <f aca="false">M2246*P2246*(1-N2246)</f>
        <v>14614.04</v>
      </c>
      <c r="R2246" s="12" t="n">
        <f aca="false">M2246*O2246</f>
        <v>9383.76</v>
      </c>
      <c r="S2246" s="12" t="n">
        <f aca="false">Q2246-R2246</f>
        <v>5230.28</v>
      </c>
      <c r="T2246" s="11" t="n">
        <f aca="false">IFERROR(S2246/Q2246,0)</f>
        <v>0.357894189423322</v>
      </c>
      <c r="U2246" s="13" t="n">
        <f aca="false">F2246-E2246</f>
        <v>24</v>
      </c>
      <c r="V2246" s="13" t="n">
        <f aca="false">G2246-F2246</f>
        <v>8</v>
      </c>
      <c r="W2246" s="13" t="n">
        <f aca="false">G2246-E2246</f>
        <v>32</v>
      </c>
      <c r="X2246" s="10" t="n">
        <f aca="false">YEAR(E2246)</f>
        <v>2019</v>
      </c>
      <c r="Y2246" s="0" t="str">
        <f aca="false">TEXT(E2246,"yyyy-mm")</f>
        <v>2019-02</v>
      </c>
      <c r="Z2246" s="0" t="str">
        <f aca="false">"Q"&amp;ROUNDUP(MONTH(E2246)/3,0)&amp;"-"&amp;YEAR(E2246)</f>
        <v>Q1-2019</v>
      </c>
    </row>
    <row r="2247" customFormat="false" ht="14.25" hidden="false" customHeight="false" outlineLevel="0" collapsed="false">
      <c r="A2247" s="0" t="s">
        <v>2289</v>
      </c>
      <c r="B2247" s="0" t="s">
        <v>38</v>
      </c>
      <c r="C2247" s="0" t="s">
        <v>39</v>
      </c>
      <c r="D2247" s="9" t="n">
        <v>43400</v>
      </c>
      <c r="E2247" s="9" t="n">
        <v>43510</v>
      </c>
      <c r="F2247" s="9" t="n">
        <v>43533</v>
      </c>
      <c r="G2247" s="9" t="n">
        <v>43542</v>
      </c>
      <c r="H2247" s="10" t="s">
        <v>36</v>
      </c>
      <c r="I2247" s="0" t="n">
        <v>20</v>
      </c>
      <c r="J2247" s="0" t="n">
        <v>13</v>
      </c>
      <c r="K2247" s="0" t="n">
        <v>129</v>
      </c>
      <c r="L2247" s="0" t="n">
        <v>34</v>
      </c>
      <c r="M2247" s="0" t="n">
        <v>1</v>
      </c>
      <c r="N2247" s="11" t="n">
        <v>0.05</v>
      </c>
      <c r="O2247" s="12" t="n">
        <v>453.05</v>
      </c>
      <c r="P2247" s="12" t="n">
        <v>984.9</v>
      </c>
      <c r="Q2247" s="12" t="n">
        <f aca="false">M2247*P2247*(1-N2247)</f>
        <v>935.655</v>
      </c>
      <c r="R2247" s="12" t="n">
        <f aca="false">M2247*O2247</f>
        <v>453.05</v>
      </c>
      <c r="S2247" s="12" t="n">
        <f aca="false">Q2247-R2247</f>
        <v>482.605</v>
      </c>
      <c r="T2247" s="11" t="n">
        <f aca="false">IFERROR(S2247/Q2247,0)</f>
        <v>0.515793748764235</v>
      </c>
      <c r="U2247" s="13" t="n">
        <f aca="false">F2247-E2247</f>
        <v>23</v>
      </c>
      <c r="V2247" s="13" t="n">
        <f aca="false">G2247-F2247</f>
        <v>9</v>
      </c>
      <c r="W2247" s="13" t="n">
        <f aca="false">G2247-E2247</f>
        <v>32</v>
      </c>
      <c r="X2247" s="10" t="n">
        <f aca="false">YEAR(E2247)</f>
        <v>2019</v>
      </c>
      <c r="Y2247" s="0" t="str">
        <f aca="false">TEXT(E2247,"yyyy-mm")</f>
        <v>2019-02</v>
      </c>
      <c r="Z2247" s="0" t="str">
        <f aca="false">"Q"&amp;ROUNDUP(MONTH(E2247)/3,0)&amp;"-"&amp;YEAR(E2247)</f>
        <v>Q1-2019</v>
      </c>
    </row>
    <row r="2248" customFormat="false" ht="14.25" hidden="false" customHeight="false" outlineLevel="0" collapsed="false">
      <c r="A2248" s="0" t="s">
        <v>2290</v>
      </c>
      <c r="B2248" s="0" t="s">
        <v>41</v>
      </c>
      <c r="C2248" s="0" t="s">
        <v>79</v>
      </c>
      <c r="D2248" s="9" t="n">
        <v>43400</v>
      </c>
      <c r="E2248" s="9" t="n">
        <v>43511</v>
      </c>
      <c r="F2248" s="9" t="n">
        <v>43529</v>
      </c>
      <c r="G2248" s="9" t="n">
        <v>43532</v>
      </c>
      <c r="H2248" s="10" t="s">
        <v>36</v>
      </c>
      <c r="I2248" s="0" t="n">
        <v>22</v>
      </c>
      <c r="J2248" s="0" t="n">
        <v>27</v>
      </c>
      <c r="K2248" s="0" t="n">
        <v>87</v>
      </c>
      <c r="L2248" s="0" t="n">
        <v>41</v>
      </c>
      <c r="M2248" s="0" t="n">
        <v>3</v>
      </c>
      <c r="N2248" s="11" t="n">
        <v>0.05</v>
      </c>
      <c r="O2248" s="12" t="n">
        <v>776.6</v>
      </c>
      <c r="P2248" s="12" t="n">
        <v>1159.1</v>
      </c>
      <c r="Q2248" s="12" t="n">
        <f aca="false">M2248*P2248*(1-N2248)</f>
        <v>3303.435</v>
      </c>
      <c r="R2248" s="12" t="n">
        <f aca="false">M2248*O2248</f>
        <v>2329.8</v>
      </c>
      <c r="S2248" s="12" t="n">
        <f aca="false">Q2248-R2248</f>
        <v>973.634999999999</v>
      </c>
      <c r="T2248" s="11" t="n">
        <f aca="false">IFERROR(S2248/Q2248,0)</f>
        <v>0.294734117668427</v>
      </c>
      <c r="U2248" s="13" t="n">
        <f aca="false">F2248-E2248</f>
        <v>18</v>
      </c>
      <c r="V2248" s="13" t="n">
        <f aca="false">G2248-F2248</f>
        <v>3</v>
      </c>
      <c r="W2248" s="13" t="n">
        <f aca="false">G2248-E2248</f>
        <v>21</v>
      </c>
      <c r="X2248" s="10" t="n">
        <f aca="false">YEAR(E2248)</f>
        <v>2019</v>
      </c>
      <c r="Y2248" s="0" t="str">
        <f aca="false">TEXT(E2248,"yyyy-mm")</f>
        <v>2019-02</v>
      </c>
      <c r="Z2248" s="0" t="str">
        <f aca="false">"Q"&amp;ROUNDUP(MONTH(E2248)/3,0)&amp;"-"&amp;YEAR(E2248)</f>
        <v>Q1-2019</v>
      </c>
    </row>
    <row r="2249" customFormat="false" ht="14.25" hidden="false" customHeight="false" outlineLevel="0" collapsed="false">
      <c r="A2249" s="0" t="s">
        <v>2291</v>
      </c>
      <c r="B2249" s="0" t="s">
        <v>43</v>
      </c>
      <c r="C2249" s="0" t="s">
        <v>39</v>
      </c>
      <c r="D2249" s="9" t="n">
        <v>43400</v>
      </c>
      <c r="E2249" s="9" t="n">
        <v>43511</v>
      </c>
      <c r="F2249" s="9" t="n">
        <v>43529</v>
      </c>
      <c r="G2249" s="9" t="n">
        <v>43536</v>
      </c>
      <c r="H2249" s="10" t="s">
        <v>36</v>
      </c>
      <c r="I2249" s="0" t="n">
        <v>27</v>
      </c>
      <c r="J2249" s="0" t="n">
        <v>1</v>
      </c>
      <c r="K2249" s="0" t="n">
        <v>93</v>
      </c>
      <c r="L2249" s="0" t="n">
        <v>9</v>
      </c>
      <c r="M2249" s="0" t="n">
        <v>3</v>
      </c>
      <c r="N2249" s="11" t="n">
        <v>0.2</v>
      </c>
      <c r="O2249" s="12" t="n">
        <v>143.72</v>
      </c>
      <c r="P2249" s="12" t="n">
        <v>261.3</v>
      </c>
      <c r="Q2249" s="12" t="n">
        <f aca="false">M2249*P2249*(1-N2249)</f>
        <v>627.12</v>
      </c>
      <c r="R2249" s="12" t="n">
        <f aca="false">M2249*O2249</f>
        <v>431.16</v>
      </c>
      <c r="S2249" s="12" t="n">
        <f aca="false">Q2249-R2249</f>
        <v>195.96</v>
      </c>
      <c r="T2249" s="11" t="n">
        <f aca="false">IFERROR(S2249/Q2249,0)</f>
        <v>0.312476081132798</v>
      </c>
      <c r="U2249" s="13" t="n">
        <f aca="false">F2249-E2249</f>
        <v>18</v>
      </c>
      <c r="V2249" s="13" t="n">
        <f aca="false">G2249-F2249</f>
        <v>7</v>
      </c>
      <c r="W2249" s="13" t="n">
        <f aca="false">G2249-E2249</f>
        <v>25</v>
      </c>
      <c r="X2249" s="10" t="n">
        <f aca="false">YEAR(E2249)</f>
        <v>2019</v>
      </c>
      <c r="Y2249" s="0" t="str">
        <f aca="false">TEXT(E2249,"yyyy-mm")</f>
        <v>2019-02</v>
      </c>
      <c r="Z2249" s="0" t="str">
        <f aca="false">"Q"&amp;ROUNDUP(MONTH(E2249)/3,0)&amp;"-"&amp;YEAR(E2249)</f>
        <v>Q1-2019</v>
      </c>
    </row>
    <row r="2250" customFormat="false" ht="14.25" hidden="false" customHeight="false" outlineLevel="0" collapsed="false">
      <c r="A2250" s="0" t="s">
        <v>2292</v>
      </c>
      <c r="B2250" s="0" t="s">
        <v>38</v>
      </c>
      <c r="C2250" s="0" t="s">
        <v>46</v>
      </c>
      <c r="D2250" s="9" t="n">
        <v>43400</v>
      </c>
      <c r="E2250" s="9" t="n">
        <v>43511</v>
      </c>
      <c r="F2250" s="9" t="n">
        <v>43530</v>
      </c>
      <c r="G2250" s="9" t="n">
        <v>43540</v>
      </c>
      <c r="H2250" s="10" t="s">
        <v>36</v>
      </c>
      <c r="I2250" s="0" t="n">
        <v>20</v>
      </c>
      <c r="J2250" s="0" t="n">
        <v>38</v>
      </c>
      <c r="K2250" s="0" t="n">
        <v>326</v>
      </c>
      <c r="L2250" s="0" t="n">
        <v>44</v>
      </c>
      <c r="M2250" s="0" t="n">
        <v>8</v>
      </c>
      <c r="N2250" s="11" t="n">
        <v>0.1</v>
      </c>
      <c r="O2250" s="12" t="n">
        <v>1181.88</v>
      </c>
      <c r="P2250" s="12" t="n">
        <v>1688.4</v>
      </c>
      <c r="Q2250" s="12" t="n">
        <f aca="false">M2250*P2250*(1-N2250)</f>
        <v>12156.48</v>
      </c>
      <c r="R2250" s="12" t="n">
        <f aca="false">M2250*O2250</f>
        <v>9455.04</v>
      </c>
      <c r="S2250" s="12" t="n">
        <f aca="false">Q2250-R2250</f>
        <v>2701.44</v>
      </c>
      <c r="T2250" s="11" t="n">
        <f aca="false">IFERROR(S2250/Q2250,0)</f>
        <v>0.222222222222222</v>
      </c>
      <c r="U2250" s="13" t="n">
        <f aca="false">F2250-E2250</f>
        <v>19</v>
      </c>
      <c r="V2250" s="13" t="n">
        <f aca="false">G2250-F2250</f>
        <v>10</v>
      </c>
      <c r="W2250" s="13" t="n">
        <f aca="false">G2250-E2250</f>
        <v>29</v>
      </c>
      <c r="X2250" s="10" t="n">
        <f aca="false">YEAR(E2250)</f>
        <v>2019</v>
      </c>
      <c r="Y2250" s="0" t="str">
        <f aca="false">TEXT(E2250,"yyyy-mm")</f>
        <v>2019-02</v>
      </c>
      <c r="Z2250" s="0" t="str">
        <f aca="false">"Q"&amp;ROUNDUP(MONTH(E2250)/3,0)&amp;"-"&amp;YEAR(E2250)</f>
        <v>Q1-2019</v>
      </c>
    </row>
    <row r="2251" customFormat="false" ht="14.25" hidden="false" customHeight="false" outlineLevel="0" collapsed="false">
      <c r="A2251" s="0" t="s">
        <v>2293</v>
      </c>
      <c r="B2251" s="0" t="s">
        <v>34</v>
      </c>
      <c r="C2251" s="0" t="s">
        <v>46</v>
      </c>
      <c r="D2251" s="9" t="n">
        <v>43400</v>
      </c>
      <c r="E2251" s="9" t="n">
        <v>43511</v>
      </c>
      <c r="F2251" s="9" t="n">
        <v>43537</v>
      </c>
      <c r="G2251" s="9" t="n">
        <v>43546</v>
      </c>
      <c r="H2251" s="10" t="s">
        <v>36</v>
      </c>
      <c r="I2251" s="0" t="n">
        <v>9</v>
      </c>
      <c r="J2251" s="0" t="n">
        <v>23</v>
      </c>
      <c r="K2251" s="0" t="n">
        <v>318</v>
      </c>
      <c r="L2251" s="0" t="n">
        <v>37</v>
      </c>
      <c r="M2251" s="0" t="n">
        <v>6</v>
      </c>
      <c r="N2251" s="11" t="n">
        <v>0.1</v>
      </c>
      <c r="O2251" s="12" t="n">
        <v>486.42</v>
      </c>
      <c r="P2251" s="12" t="n">
        <v>884.4</v>
      </c>
      <c r="Q2251" s="12" t="n">
        <f aca="false">M2251*P2251*(1-N2251)</f>
        <v>4775.76</v>
      </c>
      <c r="R2251" s="12" t="n">
        <f aca="false">M2251*O2251</f>
        <v>2918.52</v>
      </c>
      <c r="S2251" s="12" t="n">
        <f aca="false">Q2251-R2251</f>
        <v>1857.24</v>
      </c>
      <c r="T2251" s="11" t="n">
        <f aca="false">IFERROR(S2251/Q2251,0)</f>
        <v>0.388888888888889</v>
      </c>
      <c r="U2251" s="13" t="n">
        <f aca="false">F2251-E2251</f>
        <v>26</v>
      </c>
      <c r="V2251" s="13" t="n">
        <f aca="false">G2251-F2251</f>
        <v>9</v>
      </c>
      <c r="W2251" s="13" t="n">
        <f aca="false">G2251-E2251</f>
        <v>35</v>
      </c>
      <c r="X2251" s="10" t="n">
        <f aca="false">YEAR(E2251)</f>
        <v>2019</v>
      </c>
      <c r="Y2251" s="0" t="str">
        <f aca="false">TEXT(E2251,"yyyy-mm")</f>
        <v>2019-02</v>
      </c>
      <c r="Z2251" s="0" t="str">
        <f aca="false">"Q"&amp;ROUNDUP(MONTH(E2251)/3,0)&amp;"-"&amp;YEAR(E2251)</f>
        <v>Q1-2019</v>
      </c>
    </row>
    <row r="2252" customFormat="false" ht="14.25" hidden="false" customHeight="false" outlineLevel="0" collapsed="false">
      <c r="A2252" s="0" t="s">
        <v>2294</v>
      </c>
      <c r="B2252" s="0" t="s">
        <v>41</v>
      </c>
      <c r="C2252" s="0" t="s">
        <v>39</v>
      </c>
      <c r="D2252" s="9" t="n">
        <v>43400</v>
      </c>
      <c r="E2252" s="9" t="n">
        <v>43512</v>
      </c>
      <c r="F2252" s="9" t="n">
        <v>43540</v>
      </c>
      <c r="G2252" s="9" t="n">
        <v>43541</v>
      </c>
      <c r="H2252" s="10" t="s">
        <v>36</v>
      </c>
      <c r="I2252" s="0" t="n">
        <v>25</v>
      </c>
      <c r="J2252" s="0" t="n">
        <v>11</v>
      </c>
      <c r="K2252" s="0" t="n">
        <v>172</v>
      </c>
      <c r="L2252" s="0" t="n">
        <v>14</v>
      </c>
      <c r="M2252" s="0" t="n">
        <v>6</v>
      </c>
      <c r="N2252" s="11" t="n">
        <v>0.2</v>
      </c>
      <c r="O2252" s="12" t="n">
        <v>621.89</v>
      </c>
      <c r="P2252" s="12" t="n">
        <v>797.3</v>
      </c>
      <c r="Q2252" s="12" t="n">
        <f aca="false">M2252*P2252*(1-N2252)</f>
        <v>3827.04</v>
      </c>
      <c r="R2252" s="12" t="n">
        <f aca="false">M2252*O2252</f>
        <v>3731.34</v>
      </c>
      <c r="S2252" s="12" t="n">
        <f aca="false">Q2252-R2252</f>
        <v>95.6999999999994</v>
      </c>
      <c r="T2252" s="11" t="n">
        <f aca="false">IFERROR(S2252/Q2252,0)</f>
        <v>0.0250062711651823</v>
      </c>
      <c r="U2252" s="13" t="n">
        <f aca="false">F2252-E2252</f>
        <v>28</v>
      </c>
      <c r="V2252" s="13" t="n">
        <f aca="false">G2252-F2252</f>
        <v>1</v>
      </c>
      <c r="W2252" s="13" t="n">
        <f aca="false">G2252-E2252</f>
        <v>29</v>
      </c>
      <c r="X2252" s="10" t="n">
        <f aca="false">YEAR(E2252)</f>
        <v>2019</v>
      </c>
      <c r="Y2252" s="0" t="str">
        <f aca="false">TEXT(E2252,"yyyy-mm")</f>
        <v>2019-02</v>
      </c>
      <c r="Z2252" s="0" t="str">
        <f aca="false">"Q"&amp;ROUNDUP(MONTH(E2252)/3,0)&amp;"-"&amp;YEAR(E2252)</f>
        <v>Q1-2019</v>
      </c>
    </row>
    <row r="2253" customFormat="false" ht="14.25" hidden="false" customHeight="false" outlineLevel="0" collapsed="false">
      <c r="A2253" s="0" t="s">
        <v>2295</v>
      </c>
      <c r="B2253" s="0" t="s">
        <v>34</v>
      </c>
      <c r="C2253" s="0" t="s">
        <v>39</v>
      </c>
      <c r="D2253" s="9" t="n">
        <v>43400</v>
      </c>
      <c r="E2253" s="9" t="n">
        <v>43512</v>
      </c>
      <c r="F2253" s="9" t="n">
        <v>43527</v>
      </c>
      <c r="G2253" s="9" t="n">
        <v>43533</v>
      </c>
      <c r="H2253" s="10" t="s">
        <v>36</v>
      </c>
      <c r="I2253" s="0" t="n">
        <v>5</v>
      </c>
      <c r="J2253" s="0" t="n">
        <v>17</v>
      </c>
      <c r="K2253" s="0" t="n">
        <v>181</v>
      </c>
      <c r="L2253" s="0" t="n">
        <v>13</v>
      </c>
      <c r="M2253" s="0" t="n">
        <v>1</v>
      </c>
      <c r="N2253" s="11" t="n">
        <v>0.15</v>
      </c>
      <c r="O2253" s="12" t="n">
        <v>626.45</v>
      </c>
      <c r="P2253" s="12" t="n">
        <v>1139</v>
      </c>
      <c r="Q2253" s="12" t="n">
        <f aca="false">M2253*P2253*(1-N2253)</f>
        <v>968.15</v>
      </c>
      <c r="R2253" s="12" t="n">
        <f aca="false">M2253*O2253</f>
        <v>626.45</v>
      </c>
      <c r="S2253" s="12" t="n">
        <f aca="false">Q2253-R2253</f>
        <v>341.7</v>
      </c>
      <c r="T2253" s="11" t="n">
        <f aca="false">IFERROR(S2253/Q2253,0)</f>
        <v>0.352941176470588</v>
      </c>
      <c r="U2253" s="13" t="n">
        <f aca="false">F2253-E2253</f>
        <v>15</v>
      </c>
      <c r="V2253" s="13" t="n">
        <f aca="false">G2253-F2253</f>
        <v>6</v>
      </c>
      <c r="W2253" s="13" t="n">
        <f aca="false">G2253-E2253</f>
        <v>21</v>
      </c>
      <c r="X2253" s="10" t="n">
        <f aca="false">YEAR(E2253)</f>
        <v>2019</v>
      </c>
      <c r="Y2253" s="0" t="str">
        <f aca="false">TEXT(E2253,"yyyy-mm")</f>
        <v>2019-02</v>
      </c>
      <c r="Z2253" s="0" t="str">
        <f aca="false">"Q"&amp;ROUNDUP(MONTH(E2253)/3,0)&amp;"-"&amp;YEAR(E2253)</f>
        <v>Q1-2019</v>
      </c>
    </row>
    <row r="2254" customFormat="false" ht="14.25" hidden="false" customHeight="false" outlineLevel="0" collapsed="false">
      <c r="A2254" s="0" t="s">
        <v>2296</v>
      </c>
      <c r="B2254" s="0" t="s">
        <v>38</v>
      </c>
      <c r="C2254" s="0" t="s">
        <v>35</v>
      </c>
      <c r="D2254" s="9" t="n">
        <v>43400</v>
      </c>
      <c r="E2254" s="9" t="n">
        <v>43512</v>
      </c>
      <c r="F2254" s="9" t="n">
        <v>43529</v>
      </c>
      <c r="G2254" s="9" t="n">
        <v>43535</v>
      </c>
      <c r="H2254" s="10" t="s">
        <v>36</v>
      </c>
      <c r="I2254" s="0" t="n">
        <v>19</v>
      </c>
      <c r="J2254" s="0" t="n">
        <v>3</v>
      </c>
      <c r="K2254" s="0" t="n">
        <v>225</v>
      </c>
      <c r="L2254" s="0" t="n">
        <v>37</v>
      </c>
      <c r="M2254" s="0" t="n">
        <v>6</v>
      </c>
      <c r="N2254" s="11" t="n">
        <v>0.075</v>
      </c>
      <c r="O2254" s="12" t="n">
        <v>1457.92</v>
      </c>
      <c r="P2254" s="12" t="n">
        <v>1822.4</v>
      </c>
      <c r="Q2254" s="12" t="n">
        <f aca="false">M2254*P2254*(1-N2254)</f>
        <v>10114.32</v>
      </c>
      <c r="R2254" s="12" t="n">
        <f aca="false">M2254*O2254</f>
        <v>8747.52</v>
      </c>
      <c r="S2254" s="12" t="n">
        <f aca="false">Q2254-R2254</f>
        <v>1366.8</v>
      </c>
      <c r="T2254" s="11" t="n">
        <f aca="false">IFERROR(S2254/Q2254,0)</f>
        <v>0.135135135135135</v>
      </c>
      <c r="U2254" s="13" t="n">
        <f aca="false">F2254-E2254</f>
        <v>17</v>
      </c>
      <c r="V2254" s="13" t="n">
        <f aca="false">G2254-F2254</f>
        <v>6</v>
      </c>
      <c r="W2254" s="13" t="n">
        <f aca="false">G2254-E2254</f>
        <v>23</v>
      </c>
      <c r="X2254" s="10" t="n">
        <f aca="false">YEAR(E2254)</f>
        <v>2019</v>
      </c>
      <c r="Y2254" s="0" t="str">
        <f aca="false">TEXT(E2254,"yyyy-mm")</f>
        <v>2019-02</v>
      </c>
      <c r="Z2254" s="0" t="str">
        <f aca="false">"Q"&amp;ROUNDUP(MONTH(E2254)/3,0)&amp;"-"&amp;YEAR(E2254)</f>
        <v>Q1-2019</v>
      </c>
    </row>
    <row r="2255" customFormat="false" ht="14.25" hidden="false" customHeight="false" outlineLevel="0" collapsed="false">
      <c r="A2255" s="0" t="s">
        <v>2297</v>
      </c>
      <c r="B2255" s="0" t="s">
        <v>41</v>
      </c>
      <c r="C2255" s="0" t="s">
        <v>35</v>
      </c>
      <c r="D2255" s="9" t="n">
        <v>43400</v>
      </c>
      <c r="E2255" s="9" t="n">
        <v>43512</v>
      </c>
      <c r="F2255" s="9" t="n">
        <v>43525</v>
      </c>
      <c r="G2255" s="9" t="n">
        <v>43526</v>
      </c>
      <c r="H2255" s="10" t="s">
        <v>36</v>
      </c>
      <c r="I2255" s="0" t="n">
        <v>24</v>
      </c>
      <c r="J2255" s="0" t="n">
        <v>4</v>
      </c>
      <c r="K2255" s="0" t="n">
        <v>220</v>
      </c>
      <c r="L2255" s="0" t="n">
        <v>4</v>
      </c>
      <c r="M2255" s="0" t="n">
        <v>8</v>
      </c>
      <c r="N2255" s="11" t="n">
        <v>0.1</v>
      </c>
      <c r="O2255" s="12" t="n">
        <v>1344.02</v>
      </c>
      <c r="P2255" s="12" t="n">
        <v>2278</v>
      </c>
      <c r="Q2255" s="12" t="n">
        <f aca="false">M2255*P2255*(1-N2255)</f>
        <v>16401.6</v>
      </c>
      <c r="R2255" s="12" t="n">
        <f aca="false">M2255*O2255</f>
        <v>10752.16</v>
      </c>
      <c r="S2255" s="12" t="n">
        <f aca="false">Q2255-R2255</f>
        <v>5649.44</v>
      </c>
      <c r="T2255" s="11" t="n">
        <f aca="false">IFERROR(S2255/Q2255,0)</f>
        <v>0.344444444444445</v>
      </c>
      <c r="U2255" s="13" t="n">
        <f aca="false">F2255-E2255</f>
        <v>13</v>
      </c>
      <c r="V2255" s="13" t="n">
        <f aca="false">G2255-F2255</f>
        <v>1</v>
      </c>
      <c r="W2255" s="13" t="n">
        <f aca="false">G2255-E2255</f>
        <v>14</v>
      </c>
      <c r="X2255" s="10" t="n">
        <f aca="false">YEAR(E2255)</f>
        <v>2019</v>
      </c>
      <c r="Y2255" s="0" t="str">
        <f aca="false">TEXT(E2255,"yyyy-mm")</f>
        <v>2019-02</v>
      </c>
      <c r="Z2255" s="0" t="str">
        <f aca="false">"Q"&amp;ROUNDUP(MONTH(E2255)/3,0)&amp;"-"&amp;YEAR(E2255)</f>
        <v>Q1-2019</v>
      </c>
    </row>
    <row r="2256" customFormat="false" ht="14.25" hidden="false" customHeight="false" outlineLevel="0" collapsed="false">
      <c r="A2256" s="0" t="s">
        <v>2298</v>
      </c>
      <c r="B2256" s="0" t="s">
        <v>34</v>
      </c>
      <c r="C2256" s="0" t="s">
        <v>46</v>
      </c>
      <c r="D2256" s="9" t="n">
        <v>43400</v>
      </c>
      <c r="E2256" s="9" t="n">
        <v>43512</v>
      </c>
      <c r="F2256" s="9" t="n">
        <v>43520</v>
      </c>
      <c r="G2256" s="9" t="n">
        <v>43521</v>
      </c>
      <c r="H2256" s="10" t="s">
        <v>36</v>
      </c>
      <c r="I2256" s="0" t="n">
        <v>10</v>
      </c>
      <c r="J2256" s="0" t="n">
        <v>3</v>
      </c>
      <c r="K2256" s="0" t="n">
        <v>285</v>
      </c>
      <c r="L2256" s="0" t="n">
        <v>6</v>
      </c>
      <c r="M2256" s="0" t="n">
        <v>5</v>
      </c>
      <c r="N2256" s="11" t="n">
        <v>0.1</v>
      </c>
      <c r="O2256" s="12" t="n">
        <v>120.6</v>
      </c>
      <c r="P2256" s="12" t="n">
        <v>167.5</v>
      </c>
      <c r="Q2256" s="12" t="n">
        <f aca="false">M2256*P2256*(1-N2256)</f>
        <v>753.75</v>
      </c>
      <c r="R2256" s="12" t="n">
        <f aca="false">M2256*O2256</f>
        <v>603</v>
      </c>
      <c r="S2256" s="12" t="n">
        <f aca="false">Q2256-R2256</f>
        <v>150.75</v>
      </c>
      <c r="T2256" s="11" t="n">
        <f aca="false">IFERROR(S2256/Q2256,0)</f>
        <v>0.2</v>
      </c>
      <c r="U2256" s="13" t="n">
        <f aca="false">F2256-E2256</f>
        <v>8</v>
      </c>
      <c r="V2256" s="13" t="n">
        <f aca="false">G2256-F2256</f>
        <v>1</v>
      </c>
      <c r="W2256" s="13" t="n">
        <f aca="false">G2256-E2256</f>
        <v>9</v>
      </c>
      <c r="X2256" s="10" t="n">
        <f aca="false">YEAR(E2256)</f>
        <v>2019</v>
      </c>
      <c r="Y2256" s="0" t="str">
        <f aca="false">TEXT(E2256,"yyyy-mm")</f>
        <v>2019-02</v>
      </c>
      <c r="Z2256" s="0" t="str">
        <f aca="false">"Q"&amp;ROUNDUP(MONTH(E2256)/3,0)&amp;"-"&amp;YEAR(E2256)</f>
        <v>Q1-2019</v>
      </c>
    </row>
    <row r="2257" customFormat="false" ht="14.25" hidden="false" customHeight="false" outlineLevel="0" collapsed="false">
      <c r="A2257" s="0" t="s">
        <v>2299</v>
      </c>
      <c r="B2257" s="0" t="s">
        <v>43</v>
      </c>
      <c r="C2257" s="0" t="s">
        <v>39</v>
      </c>
      <c r="D2257" s="9" t="n">
        <v>43400</v>
      </c>
      <c r="E2257" s="9" t="n">
        <v>43512</v>
      </c>
      <c r="F2257" s="9" t="n">
        <v>43529</v>
      </c>
      <c r="G2257" s="9" t="n">
        <v>43535</v>
      </c>
      <c r="H2257" s="10" t="s">
        <v>36</v>
      </c>
      <c r="I2257" s="0" t="n">
        <v>28</v>
      </c>
      <c r="J2257" s="0" t="n">
        <v>47</v>
      </c>
      <c r="K2257" s="0" t="n">
        <v>105</v>
      </c>
      <c r="L2257" s="0" t="n">
        <v>41</v>
      </c>
      <c r="M2257" s="0" t="n">
        <v>6</v>
      </c>
      <c r="N2257" s="11" t="n">
        <v>0.15</v>
      </c>
      <c r="O2257" s="12" t="n">
        <v>512.55</v>
      </c>
      <c r="P2257" s="12" t="n">
        <v>683.4</v>
      </c>
      <c r="Q2257" s="12" t="n">
        <f aca="false">M2257*P2257*(1-N2257)</f>
        <v>3485.34</v>
      </c>
      <c r="R2257" s="12" t="n">
        <f aca="false">M2257*O2257</f>
        <v>3075.3</v>
      </c>
      <c r="S2257" s="12" t="n">
        <f aca="false">Q2257-R2257</f>
        <v>410.04</v>
      </c>
      <c r="T2257" s="11" t="n">
        <f aca="false">IFERROR(S2257/Q2257,0)</f>
        <v>0.117647058823529</v>
      </c>
      <c r="U2257" s="13" t="n">
        <f aca="false">F2257-E2257</f>
        <v>17</v>
      </c>
      <c r="V2257" s="13" t="n">
        <f aca="false">G2257-F2257</f>
        <v>6</v>
      </c>
      <c r="W2257" s="13" t="n">
        <f aca="false">G2257-E2257</f>
        <v>23</v>
      </c>
      <c r="X2257" s="10" t="n">
        <f aca="false">YEAR(E2257)</f>
        <v>2019</v>
      </c>
      <c r="Y2257" s="0" t="str">
        <f aca="false">TEXT(E2257,"yyyy-mm")</f>
        <v>2019-02</v>
      </c>
      <c r="Z2257" s="0" t="str">
        <f aca="false">"Q"&amp;ROUNDUP(MONTH(E2257)/3,0)&amp;"-"&amp;YEAR(E2257)</f>
        <v>Q1-2019</v>
      </c>
    </row>
    <row r="2258" customFormat="false" ht="14.25" hidden="false" customHeight="false" outlineLevel="0" collapsed="false">
      <c r="A2258" s="0" t="s">
        <v>2300</v>
      </c>
      <c r="B2258" s="0" t="s">
        <v>43</v>
      </c>
      <c r="C2258" s="0" t="s">
        <v>39</v>
      </c>
      <c r="D2258" s="9" t="n">
        <v>43400</v>
      </c>
      <c r="E2258" s="9" t="n">
        <v>43512</v>
      </c>
      <c r="F2258" s="9" t="n">
        <v>43525</v>
      </c>
      <c r="G2258" s="9" t="n">
        <v>43528</v>
      </c>
      <c r="H2258" s="10" t="s">
        <v>36</v>
      </c>
      <c r="I2258" s="0" t="n">
        <v>28</v>
      </c>
      <c r="J2258" s="0" t="n">
        <v>3</v>
      </c>
      <c r="K2258" s="0" t="n">
        <v>119</v>
      </c>
      <c r="L2258" s="0" t="n">
        <v>1</v>
      </c>
      <c r="M2258" s="0" t="n">
        <v>8</v>
      </c>
      <c r="N2258" s="11" t="n">
        <v>0.075</v>
      </c>
      <c r="O2258" s="12" t="n">
        <v>748.66</v>
      </c>
      <c r="P2258" s="12" t="n">
        <v>1011.7</v>
      </c>
      <c r="Q2258" s="12" t="n">
        <f aca="false">M2258*P2258*(1-N2258)</f>
        <v>7486.58</v>
      </c>
      <c r="R2258" s="12" t="n">
        <f aca="false">M2258*O2258</f>
        <v>5989.28</v>
      </c>
      <c r="S2258" s="12" t="n">
        <f aca="false">Q2258-R2258</f>
        <v>1497.3</v>
      </c>
      <c r="T2258" s="11" t="n">
        <f aca="false">IFERROR(S2258/Q2258,0)</f>
        <v>0.19999786284258</v>
      </c>
      <c r="U2258" s="13" t="n">
        <f aca="false">F2258-E2258</f>
        <v>13</v>
      </c>
      <c r="V2258" s="13" t="n">
        <f aca="false">G2258-F2258</f>
        <v>3</v>
      </c>
      <c r="W2258" s="13" t="n">
        <f aca="false">G2258-E2258</f>
        <v>16</v>
      </c>
      <c r="X2258" s="10" t="n">
        <f aca="false">YEAR(E2258)</f>
        <v>2019</v>
      </c>
      <c r="Y2258" s="0" t="str">
        <f aca="false">TEXT(E2258,"yyyy-mm")</f>
        <v>2019-02</v>
      </c>
      <c r="Z2258" s="0" t="str">
        <f aca="false">"Q"&amp;ROUNDUP(MONTH(E2258)/3,0)&amp;"-"&amp;YEAR(E2258)</f>
        <v>Q1-2019</v>
      </c>
    </row>
    <row r="2259" customFormat="false" ht="14.25" hidden="false" customHeight="false" outlineLevel="0" collapsed="false">
      <c r="A2259" s="0" t="s">
        <v>2301</v>
      </c>
      <c r="B2259" s="0" t="s">
        <v>41</v>
      </c>
      <c r="C2259" s="0" t="s">
        <v>39</v>
      </c>
      <c r="D2259" s="9" t="n">
        <v>43400</v>
      </c>
      <c r="E2259" s="9" t="n">
        <v>43512</v>
      </c>
      <c r="F2259" s="9" t="n">
        <v>43528</v>
      </c>
      <c r="G2259" s="9" t="n">
        <v>43533</v>
      </c>
      <c r="H2259" s="10" t="s">
        <v>36</v>
      </c>
      <c r="I2259" s="0" t="n">
        <v>23</v>
      </c>
      <c r="J2259" s="0" t="n">
        <v>49</v>
      </c>
      <c r="K2259" s="0" t="n">
        <v>165</v>
      </c>
      <c r="L2259" s="0" t="n">
        <v>29</v>
      </c>
      <c r="M2259" s="0" t="n">
        <v>1</v>
      </c>
      <c r="N2259" s="11" t="n">
        <v>0.075</v>
      </c>
      <c r="O2259" s="12" t="n">
        <v>1512.19</v>
      </c>
      <c r="P2259" s="12" t="n">
        <v>2479</v>
      </c>
      <c r="Q2259" s="12" t="n">
        <f aca="false">M2259*P2259*(1-N2259)</f>
        <v>2293.075</v>
      </c>
      <c r="R2259" s="12" t="n">
        <f aca="false">M2259*O2259</f>
        <v>1512.19</v>
      </c>
      <c r="S2259" s="12" t="n">
        <f aca="false">Q2259-R2259</f>
        <v>780.885</v>
      </c>
      <c r="T2259" s="11" t="n">
        <f aca="false">IFERROR(S2259/Q2259,0)</f>
        <v>0.340540540540541</v>
      </c>
      <c r="U2259" s="13" t="n">
        <f aca="false">F2259-E2259</f>
        <v>16</v>
      </c>
      <c r="V2259" s="13" t="n">
        <f aca="false">G2259-F2259</f>
        <v>5</v>
      </c>
      <c r="W2259" s="13" t="n">
        <f aca="false">G2259-E2259</f>
        <v>21</v>
      </c>
      <c r="X2259" s="10" t="n">
        <f aca="false">YEAR(E2259)</f>
        <v>2019</v>
      </c>
      <c r="Y2259" s="0" t="str">
        <f aca="false">TEXT(E2259,"yyyy-mm")</f>
        <v>2019-02</v>
      </c>
      <c r="Z2259" s="0" t="str">
        <f aca="false">"Q"&amp;ROUNDUP(MONTH(E2259)/3,0)&amp;"-"&amp;YEAR(E2259)</f>
        <v>Q1-2019</v>
      </c>
    </row>
    <row r="2260" customFormat="false" ht="14.25" hidden="false" customHeight="false" outlineLevel="0" collapsed="false">
      <c r="A2260" s="0" t="s">
        <v>2302</v>
      </c>
      <c r="B2260" s="0" t="s">
        <v>41</v>
      </c>
      <c r="C2260" s="0" t="s">
        <v>39</v>
      </c>
      <c r="D2260" s="9" t="n">
        <v>43400</v>
      </c>
      <c r="E2260" s="9" t="n">
        <v>43512</v>
      </c>
      <c r="F2260" s="9" t="n">
        <v>43528</v>
      </c>
      <c r="G2260" s="9" t="n">
        <v>43538</v>
      </c>
      <c r="H2260" s="10" t="s">
        <v>36</v>
      </c>
      <c r="I2260" s="0" t="n">
        <v>25</v>
      </c>
      <c r="J2260" s="0" t="n">
        <v>1</v>
      </c>
      <c r="K2260" s="0" t="n">
        <v>196</v>
      </c>
      <c r="L2260" s="0" t="n">
        <v>9</v>
      </c>
      <c r="M2260" s="0" t="n">
        <v>4</v>
      </c>
      <c r="N2260" s="11" t="n">
        <v>0.3</v>
      </c>
      <c r="O2260" s="12" t="n">
        <v>1881.56</v>
      </c>
      <c r="P2260" s="12" t="n">
        <v>2726.9</v>
      </c>
      <c r="Q2260" s="12" t="n">
        <f aca="false">M2260*P2260*(1-N2260)</f>
        <v>7635.32</v>
      </c>
      <c r="R2260" s="12" t="n">
        <f aca="false">M2260*O2260</f>
        <v>7526.24</v>
      </c>
      <c r="S2260" s="12" t="n">
        <f aca="false">Q2260-R2260</f>
        <v>109.08</v>
      </c>
      <c r="T2260" s="11" t="n">
        <f aca="false">IFERROR(S2260/Q2260,0)</f>
        <v>0.0142862381668352</v>
      </c>
      <c r="U2260" s="13" t="n">
        <f aca="false">F2260-E2260</f>
        <v>16</v>
      </c>
      <c r="V2260" s="13" t="n">
        <f aca="false">G2260-F2260</f>
        <v>10</v>
      </c>
      <c r="W2260" s="13" t="n">
        <f aca="false">G2260-E2260</f>
        <v>26</v>
      </c>
      <c r="X2260" s="10" t="n">
        <f aca="false">YEAR(E2260)</f>
        <v>2019</v>
      </c>
      <c r="Y2260" s="0" t="str">
        <f aca="false">TEXT(E2260,"yyyy-mm")</f>
        <v>2019-02</v>
      </c>
      <c r="Z2260" s="0" t="str">
        <f aca="false">"Q"&amp;ROUNDUP(MONTH(E2260)/3,0)&amp;"-"&amp;YEAR(E2260)</f>
        <v>Q1-2019</v>
      </c>
    </row>
    <row r="2261" customFormat="false" ht="14.25" hidden="false" customHeight="false" outlineLevel="0" collapsed="false">
      <c r="A2261" s="0" t="s">
        <v>2303</v>
      </c>
      <c r="B2261" s="0" t="s">
        <v>34</v>
      </c>
      <c r="C2261" s="0" t="s">
        <v>39</v>
      </c>
      <c r="D2261" s="9" t="n">
        <v>43400</v>
      </c>
      <c r="E2261" s="9" t="n">
        <v>43513</v>
      </c>
      <c r="F2261" s="9" t="n">
        <v>43522</v>
      </c>
      <c r="G2261" s="9" t="n">
        <v>43523</v>
      </c>
      <c r="H2261" s="10" t="s">
        <v>36</v>
      </c>
      <c r="I2261" s="0" t="n">
        <v>6</v>
      </c>
      <c r="J2261" s="0" t="n">
        <v>17</v>
      </c>
      <c r="K2261" s="0" t="n">
        <v>120</v>
      </c>
      <c r="L2261" s="0" t="n">
        <v>1</v>
      </c>
      <c r="M2261" s="0" t="n">
        <v>2</v>
      </c>
      <c r="N2261" s="11" t="n">
        <v>0.05</v>
      </c>
      <c r="O2261" s="12" t="n">
        <v>906.31</v>
      </c>
      <c r="P2261" s="12" t="n">
        <v>1118.9</v>
      </c>
      <c r="Q2261" s="12" t="n">
        <f aca="false">M2261*P2261*(1-N2261)</f>
        <v>2125.91</v>
      </c>
      <c r="R2261" s="12" t="n">
        <f aca="false">M2261*O2261</f>
        <v>1812.62</v>
      </c>
      <c r="S2261" s="12" t="n">
        <f aca="false">Q2261-R2261</f>
        <v>313.29</v>
      </c>
      <c r="T2261" s="11" t="n">
        <f aca="false">IFERROR(S2261/Q2261,0)</f>
        <v>0.147367480279033</v>
      </c>
      <c r="U2261" s="13" t="n">
        <f aca="false">F2261-E2261</f>
        <v>9</v>
      </c>
      <c r="V2261" s="13" t="n">
        <f aca="false">G2261-F2261</f>
        <v>1</v>
      </c>
      <c r="W2261" s="13" t="n">
        <f aca="false">G2261-E2261</f>
        <v>10</v>
      </c>
      <c r="X2261" s="10" t="n">
        <f aca="false">YEAR(E2261)</f>
        <v>2019</v>
      </c>
      <c r="Y2261" s="0" t="str">
        <f aca="false">TEXT(E2261,"yyyy-mm")</f>
        <v>2019-02</v>
      </c>
      <c r="Z2261" s="0" t="str">
        <f aca="false">"Q"&amp;ROUNDUP(MONTH(E2261)/3,0)&amp;"-"&amp;YEAR(E2261)</f>
        <v>Q1-2019</v>
      </c>
    </row>
    <row r="2262" customFormat="false" ht="14.25" hidden="false" customHeight="false" outlineLevel="0" collapsed="false">
      <c r="A2262" s="0" t="s">
        <v>2304</v>
      </c>
      <c r="B2262" s="0" t="s">
        <v>34</v>
      </c>
      <c r="C2262" s="0" t="s">
        <v>39</v>
      </c>
      <c r="D2262" s="9" t="n">
        <v>43400</v>
      </c>
      <c r="E2262" s="9" t="n">
        <v>43513</v>
      </c>
      <c r="F2262" s="9" t="n">
        <v>43523</v>
      </c>
      <c r="G2262" s="9" t="n">
        <v>43524</v>
      </c>
      <c r="H2262" s="10" t="s">
        <v>36</v>
      </c>
      <c r="I2262" s="0" t="n">
        <v>4</v>
      </c>
      <c r="J2262" s="0" t="n">
        <v>11</v>
      </c>
      <c r="K2262" s="0" t="n">
        <v>183</v>
      </c>
      <c r="L2262" s="0" t="n">
        <v>38</v>
      </c>
      <c r="M2262" s="0" t="n">
        <v>1</v>
      </c>
      <c r="N2262" s="11" t="n">
        <v>0.05</v>
      </c>
      <c r="O2262" s="12" t="n">
        <v>1010.96</v>
      </c>
      <c r="P2262" s="12" t="n">
        <v>1279.7</v>
      </c>
      <c r="Q2262" s="12" t="n">
        <f aca="false">M2262*P2262*(1-N2262)</f>
        <v>1215.715</v>
      </c>
      <c r="R2262" s="12" t="n">
        <f aca="false">M2262*O2262</f>
        <v>1010.96</v>
      </c>
      <c r="S2262" s="12" t="n">
        <f aca="false">Q2262-R2262</f>
        <v>204.755</v>
      </c>
      <c r="T2262" s="11" t="n">
        <f aca="false">IFERROR(S2262/Q2262,0)</f>
        <v>0.168423520315205</v>
      </c>
      <c r="U2262" s="13" t="n">
        <f aca="false">F2262-E2262</f>
        <v>10</v>
      </c>
      <c r="V2262" s="13" t="n">
        <f aca="false">G2262-F2262</f>
        <v>1</v>
      </c>
      <c r="W2262" s="13" t="n">
        <f aca="false">G2262-E2262</f>
        <v>11</v>
      </c>
      <c r="X2262" s="10" t="n">
        <f aca="false">YEAR(E2262)</f>
        <v>2019</v>
      </c>
      <c r="Y2262" s="0" t="str">
        <f aca="false">TEXT(E2262,"yyyy-mm")</f>
        <v>2019-02</v>
      </c>
      <c r="Z2262" s="0" t="str">
        <f aca="false">"Q"&amp;ROUNDUP(MONTH(E2262)/3,0)&amp;"-"&amp;YEAR(E2262)</f>
        <v>Q1-2019</v>
      </c>
    </row>
    <row r="2263" customFormat="false" ht="14.25" hidden="false" customHeight="false" outlineLevel="0" collapsed="false">
      <c r="A2263" s="0" t="s">
        <v>2305</v>
      </c>
      <c r="B2263" s="0" t="s">
        <v>34</v>
      </c>
      <c r="C2263" s="0" t="s">
        <v>39</v>
      </c>
      <c r="D2263" s="9" t="n">
        <v>43400</v>
      </c>
      <c r="E2263" s="9" t="n">
        <v>43513</v>
      </c>
      <c r="F2263" s="9" t="n">
        <v>43532</v>
      </c>
      <c r="G2263" s="9" t="n">
        <v>43536</v>
      </c>
      <c r="H2263" s="10" t="s">
        <v>36</v>
      </c>
      <c r="I2263" s="0" t="n">
        <v>10</v>
      </c>
      <c r="J2263" s="0" t="n">
        <v>25</v>
      </c>
      <c r="K2263" s="0" t="n">
        <v>106</v>
      </c>
      <c r="L2263" s="0" t="n">
        <v>41</v>
      </c>
      <c r="M2263" s="0" t="n">
        <v>2</v>
      </c>
      <c r="N2263" s="11" t="n">
        <v>0.1</v>
      </c>
      <c r="O2263" s="12" t="n">
        <v>3292.38</v>
      </c>
      <c r="P2263" s="12" t="n">
        <v>3919.5</v>
      </c>
      <c r="Q2263" s="12" t="n">
        <f aca="false">M2263*P2263*(1-N2263)</f>
        <v>7055.1</v>
      </c>
      <c r="R2263" s="12" t="n">
        <f aca="false">M2263*O2263</f>
        <v>6584.76</v>
      </c>
      <c r="S2263" s="12" t="n">
        <f aca="false">Q2263-R2263</f>
        <v>470.34</v>
      </c>
      <c r="T2263" s="11" t="n">
        <f aca="false">IFERROR(S2263/Q2263,0)</f>
        <v>0.0666666666666667</v>
      </c>
      <c r="U2263" s="13" t="n">
        <f aca="false">F2263-E2263</f>
        <v>19</v>
      </c>
      <c r="V2263" s="13" t="n">
        <f aca="false">G2263-F2263</f>
        <v>4</v>
      </c>
      <c r="W2263" s="13" t="n">
        <f aca="false">G2263-E2263</f>
        <v>23</v>
      </c>
      <c r="X2263" s="10" t="n">
        <f aca="false">YEAR(E2263)</f>
        <v>2019</v>
      </c>
      <c r="Y2263" s="0" t="str">
        <f aca="false">TEXT(E2263,"yyyy-mm")</f>
        <v>2019-02</v>
      </c>
      <c r="Z2263" s="0" t="str">
        <f aca="false">"Q"&amp;ROUNDUP(MONTH(E2263)/3,0)&amp;"-"&amp;YEAR(E2263)</f>
        <v>Q1-2019</v>
      </c>
    </row>
    <row r="2264" customFormat="false" ht="14.25" hidden="false" customHeight="false" outlineLevel="0" collapsed="false">
      <c r="A2264" s="0" t="s">
        <v>2306</v>
      </c>
      <c r="B2264" s="0" t="s">
        <v>38</v>
      </c>
      <c r="C2264" s="0" t="s">
        <v>79</v>
      </c>
      <c r="D2264" s="9" t="n">
        <v>43400</v>
      </c>
      <c r="E2264" s="9" t="n">
        <v>43513</v>
      </c>
      <c r="F2264" s="9" t="n">
        <v>43536</v>
      </c>
      <c r="G2264" s="9" t="n">
        <v>43541</v>
      </c>
      <c r="H2264" s="10" t="s">
        <v>36</v>
      </c>
      <c r="I2264" s="0" t="n">
        <v>14</v>
      </c>
      <c r="J2264" s="0" t="n">
        <v>33</v>
      </c>
      <c r="K2264" s="0" t="n">
        <v>72</v>
      </c>
      <c r="L2264" s="0" t="n">
        <v>35</v>
      </c>
      <c r="M2264" s="0" t="n">
        <v>4</v>
      </c>
      <c r="N2264" s="11" t="n">
        <v>0.075</v>
      </c>
      <c r="O2264" s="12" t="n">
        <v>835.16</v>
      </c>
      <c r="P2264" s="12" t="n">
        <v>1855.9</v>
      </c>
      <c r="Q2264" s="12" t="n">
        <f aca="false">M2264*P2264*(1-N2264)</f>
        <v>6866.83</v>
      </c>
      <c r="R2264" s="12" t="n">
        <f aca="false">M2264*O2264</f>
        <v>3340.64</v>
      </c>
      <c r="S2264" s="12" t="n">
        <f aca="false">Q2264-R2264</f>
        <v>3526.19</v>
      </c>
      <c r="T2264" s="11" t="n">
        <f aca="false">IFERROR(S2264/Q2264,0)</f>
        <v>0.513510600961434</v>
      </c>
      <c r="U2264" s="13" t="n">
        <f aca="false">F2264-E2264</f>
        <v>23</v>
      </c>
      <c r="V2264" s="13" t="n">
        <f aca="false">G2264-F2264</f>
        <v>5</v>
      </c>
      <c r="W2264" s="13" t="n">
        <f aca="false">G2264-E2264</f>
        <v>28</v>
      </c>
      <c r="X2264" s="10" t="n">
        <f aca="false">YEAR(E2264)</f>
        <v>2019</v>
      </c>
      <c r="Y2264" s="0" t="str">
        <f aca="false">TEXT(E2264,"yyyy-mm")</f>
        <v>2019-02</v>
      </c>
      <c r="Z2264" s="0" t="str">
        <f aca="false">"Q"&amp;ROUNDUP(MONTH(E2264)/3,0)&amp;"-"&amp;YEAR(E2264)</f>
        <v>Q1-2019</v>
      </c>
    </row>
    <row r="2265" customFormat="false" ht="14.25" hidden="false" customHeight="false" outlineLevel="0" collapsed="false">
      <c r="A2265" s="0" t="s">
        <v>2307</v>
      </c>
      <c r="B2265" s="0" t="s">
        <v>43</v>
      </c>
      <c r="C2265" s="0" t="s">
        <v>48</v>
      </c>
      <c r="D2265" s="9" t="n">
        <v>43400</v>
      </c>
      <c r="E2265" s="9" t="n">
        <v>43513</v>
      </c>
      <c r="F2265" s="9" t="n">
        <v>43534</v>
      </c>
      <c r="G2265" s="9" t="n">
        <v>43535</v>
      </c>
      <c r="H2265" s="10" t="s">
        <v>36</v>
      </c>
      <c r="I2265" s="0" t="n">
        <v>27</v>
      </c>
      <c r="J2265" s="0" t="n">
        <v>7</v>
      </c>
      <c r="K2265" s="0" t="n">
        <v>26</v>
      </c>
      <c r="L2265" s="0" t="n">
        <v>25</v>
      </c>
      <c r="M2265" s="0" t="n">
        <v>2</v>
      </c>
      <c r="N2265" s="11" t="n">
        <v>0.05</v>
      </c>
      <c r="O2265" s="12" t="n">
        <v>1423.88</v>
      </c>
      <c r="P2265" s="12" t="n">
        <v>1849.2</v>
      </c>
      <c r="Q2265" s="12" t="n">
        <f aca="false">M2265*P2265*(1-N2265)</f>
        <v>3513.48</v>
      </c>
      <c r="R2265" s="12" t="n">
        <f aca="false">M2265*O2265</f>
        <v>2847.76</v>
      </c>
      <c r="S2265" s="12" t="n">
        <f aca="false">Q2265-R2265</f>
        <v>665.72</v>
      </c>
      <c r="T2265" s="11" t="n">
        <f aca="false">IFERROR(S2265/Q2265,0)</f>
        <v>0.189475961155322</v>
      </c>
      <c r="U2265" s="13" t="n">
        <f aca="false">F2265-E2265</f>
        <v>21</v>
      </c>
      <c r="V2265" s="13" t="n">
        <f aca="false">G2265-F2265</f>
        <v>1</v>
      </c>
      <c r="W2265" s="13" t="n">
        <f aca="false">G2265-E2265</f>
        <v>22</v>
      </c>
      <c r="X2265" s="10" t="n">
        <f aca="false">YEAR(E2265)</f>
        <v>2019</v>
      </c>
      <c r="Y2265" s="0" t="str">
        <f aca="false">TEXT(E2265,"yyyy-mm")</f>
        <v>2019-02</v>
      </c>
      <c r="Z2265" s="0" t="str">
        <f aca="false">"Q"&amp;ROUNDUP(MONTH(E2265)/3,0)&amp;"-"&amp;YEAR(E2265)</f>
        <v>Q1-2019</v>
      </c>
    </row>
    <row r="2266" customFormat="false" ht="14.25" hidden="false" customHeight="false" outlineLevel="0" collapsed="false">
      <c r="A2266" s="0" t="s">
        <v>2308</v>
      </c>
      <c r="B2266" s="0" t="s">
        <v>34</v>
      </c>
      <c r="C2266" s="0" t="s">
        <v>39</v>
      </c>
      <c r="D2266" s="9" t="n">
        <v>43400</v>
      </c>
      <c r="E2266" s="9" t="n">
        <v>43513</v>
      </c>
      <c r="F2266" s="9" t="n">
        <v>43518</v>
      </c>
      <c r="G2266" s="9" t="n">
        <v>43525</v>
      </c>
      <c r="H2266" s="10" t="s">
        <v>36</v>
      </c>
      <c r="I2266" s="0" t="n">
        <v>10</v>
      </c>
      <c r="J2266" s="0" t="n">
        <v>46</v>
      </c>
      <c r="K2266" s="0" t="n">
        <v>120</v>
      </c>
      <c r="L2266" s="0" t="n">
        <v>45</v>
      </c>
      <c r="M2266" s="0" t="n">
        <v>1</v>
      </c>
      <c r="N2266" s="11" t="n">
        <v>0.2</v>
      </c>
      <c r="O2266" s="12" t="n">
        <v>2636.45</v>
      </c>
      <c r="P2266" s="12" t="n">
        <v>5272.9</v>
      </c>
      <c r="Q2266" s="12" t="n">
        <f aca="false">M2266*P2266*(1-N2266)</f>
        <v>4218.32</v>
      </c>
      <c r="R2266" s="12" t="n">
        <f aca="false">M2266*O2266</f>
        <v>2636.45</v>
      </c>
      <c r="S2266" s="12" t="n">
        <f aca="false">Q2266-R2266</f>
        <v>1581.87</v>
      </c>
      <c r="T2266" s="11" t="n">
        <f aca="false">IFERROR(S2266/Q2266,0)</f>
        <v>0.375</v>
      </c>
      <c r="U2266" s="13" t="n">
        <f aca="false">F2266-E2266</f>
        <v>5</v>
      </c>
      <c r="V2266" s="13" t="n">
        <f aca="false">G2266-F2266</f>
        <v>7</v>
      </c>
      <c r="W2266" s="13" t="n">
        <f aca="false">G2266-E2266</f>
        <v>12</v>
      </c>
      <c r="X2266" s="10" t="n">
        <f aca="false">YEAR(E2266)</f>
        <v>2019</v>
      </c>
      <c r="Y2266" s="0" t="str">
        <f aca="false">TEXT(E2266,"yyyy-mm")</f>
        <v>2019-02</v>
      </c>
      <c r="Z2266" s="0" t="str">
        <f aca="false">"Q"&amp;ROUNDUP(MONTH(E2266)/3,0)&amp;"-"&amp;YEAR(E2266)</f>
        <v>Q1-2019</v>
      </c>
    </row>
    <row r="2267" customFormat="false" ht="14.25" hidden="false" customHeight="false" outlineLevel="0" collapsed="false">
      <c r="A2267" s="0" t="s">
        <v>2309</v>
      </c>
      <c r="B2267" s="0" t="s">
        <v>34</v>
      </c>
      <c r="C2267" s="0" t="s">
        <v>46</v>
      </c>
      <c r="D2267" s="9" t="n">
        <v>43400</v>
      </c>
      <c r="E2267" s="9" t="n">
        <v>43513</v>
      </c>
      <c r="F2267" s="9" t="n">
        <v>43517</v>
      </c>
      <c r="G2267" s="9" t="n">
        <v>43525</v>
      </c>
      <c r="H2267" s="10" t="s">
        <v>36</v>
      </c>
      <c r="I2267" s="0" t="n">
        <v>11</v>
      </c>
      <c r="J2267" s="0" t="n">
        <v>21</v>
      </c>
      <c r="K2267" s="0" t="n">
        <v>311</v>
      </c>
      <c r="L2267" s="0" t="n">
        <v>25</v>
      </c>
      <c r="M2267" s="0" t="n">
        <v>5</v>
      </c>
      <c r="N2267" s="11" t="n">
        <v>0.05</v>
      </c>
      <c r="O2267" s="12" t="n">
        <v>141.84</v>
      </c>
      <c r="P2267" s="12" t="n">
        <v>194.3</v>
      </c>
      <c r="Q2267" s="12" t="n">
        <f aca="false">M2267*P2267*(1-N2267)</f>
        <v>922.925</v>
      </c>
      <c r="R2267" s="12" t="n">
        <f aca="false">M2267*O2267</f>
        <v>709.2</v>
      </c>
      <c r="S2267" s="12" t="n">
        <f aca="false">Q2267-R2267</f>
        <v>213.725</v>
      </c>
      <c r="T2267" s="11" t="n">
        <f aca="false">IFERROR(S2267/Q2267,0)</f>
        <v>0.231573529810115</v>
      </c>
      <c r="U2267" s="13" t="n">
        <f aca="false">F2267-E2267</f>
        <v>4</v>
      </c>
      <c r="V2267" s="13" t="n">
        <f aca="false">G2267-F2267</f>
        <v>8</v>
      </c>
      <c r="W2267" s="13" t="n">
        <f aca="false">G2267-E2267</f>
        <v>12</v>
      </c>
      <c r="X2267" s="10" t="n">
        <f aca="false">YEAR(E2267)</f>
        <v>2019</v>
      </c>
      <c r="Y2267" s="0" t="str">
        <f aca="false">TEXT(E2267,"yyyy-mm")</f>
        <v>2019-02</v>
      </c>
      <c r="Z2267" s="0" t="str">
        <f aca="false">"Q"&amp;ROUNDUP(MONTH(E2267)/3,0)&amp;"-"&amp;YEAR(E2267)</f>
        <v>Q1-2019</v>
      </c>
    </row>
    <row r="2268" customFormat="false" ht="14.25" hidden="false" customHeight="false" outlineLevel="0" collapsed="false">
      <c r="A2268" s="0" t="s">
        <v>2310</v>
      </c>
      <c r="B2268" s="0" t="s">
        <v>38</v>
      </c>
      <c r="C2268" s="0" t="s">
        <v>35</v>
      </c>
      <c r="D2268" s="9" t="n">
        <v>43400</v>
      </c>
      <c r="E2268" s="9" t="n">
        <v>43513</v>
      </c>
      <c r="F2268" s="9" t="n">
        <v>43523</v>
      </c>
      <c r="G2268" s="9" t="n">
        <v>43531</v>
      </c>
      <c r="H2268" s="10" t="s">
        <v>36</v>
      </c>
      <c r="I2268" s="0" t="n">
        <v>19</v>
      </c>
      <c r="J2268" s="0" t="n">
        <v>9</v>
      </c>
      <c r="K2268" s="0" t="n">
        <v>227</v>
      </c>
      <c r="L2268" s="0" t="n">
        <v>33</v>
      </c>
      <c r="M2268" s="0" t="n">
        <v>5</v>
      </c>
      <c r="N2268" s="11" t="n">
        <v>0.05</v>
      </c>
      <c r="O2268" s="12" t="n">
        <v>643.87</v>
      </c>
      <c r="P2268" s="12" t="n">
        <v>1038.5</v>
      </c>
      <c r="Q2268" s="12" t="n">
        <f aca="false">M2268*P2268*(1-N2268)</f>
        <v>4932.875</v>
      </c>
      <c r="R2268" s="12" t="n">
        <f aca="false">M2268*O2268</f>
        <v>3219.35</v>
      </c>
      <c r="S2268" s="12" t="n">
        <f aca="false">Q2268-R2268</f>
        <v>1713.525</v>
      </c>
      <c r="T2268" s="11" t="n">
        <f aca="false">IFERROR(S2268/Q2268,0)</f>
        <v>0.347368421052632</v>
      </c>
      <c r="U2268" s="13" t="n">
        <f aca="false">F2268-E2268</f>
        <v>10</v>
      </c>
      <c r="V2268" s="13" t="n">
        <f aca="false">G2268-F2268</f>
        <v>8</v>
      </c>
      <c r="W2268" s="13" t="n">
        <f aca="false">G2268-E2268</f>
        <v>18</v>
      </c>
      <c r="X2268" s="10" t="n">
        <f aca="false">YEAR(E2268)</f>
        <v>2019</v>
      </c>
      <c r="Y2268" s="0" t="str">
        <f aca="false">TEXT(E2268,"yyyy-mm")</f>
        <v>2019-02</v>
      </c>
      <c r="Z2268" s="0" t="str">
        <f aca="false">"Q"&amp;ROUNDUP(MONTH(E2268)/3,0)&amp;"-"&amp;YEAR(E2268)</f>
        <v>Q1-2019</v>
      </c>
    </row>
    <row r="2269" customFormat="false" ht="14.25" hidden="false" customHeight="false" outlineLevel="0" collapsed="false">
      <c r="A2269" s="0" t="s">
        <v>2311</v>
      </c>
      <c r="B2269" s="0" t="s">
        <v>41</v>
      </c>
      <c r="C2269" s="0" t="s">
        <v>46</v>
      </c>
      <c r="D2269" s="9" t="n">
        <v>43400</v>
      </c>
      <c r="E2269" s="9" t="n">
        <v>43513</v>
      </c>
      <c r="F2269" s="9" t="n">
        <v>43541</v>
      </c>
      <c r="G2269" s="9" t="n">
        <v>43551</v>
      </c>
      <c r="H2269" s="10" t="s">
        <v>36</v>
      </c>
      <c r="I2269" s="0" t="n">
        <v>22</v>
      </c>
      <c r="J2269" s="0" t="n">
        <v>5</v>
      </c>
      <c r="K2269" s="0" t="n">
        <v>278</v>
      </c>
      <c r="L2269" s="0" t="n">
        <v>12</v>
      </c>
      <c r="M2269" s="0" t="n">
        <v>2</v>
      </c>
      <c r="N2269" s="11" t="n">
        <v>0.05</v>
      </c>
      <c r="O2269" s="12" t="n">
        <v>2375.82</v>
      </c>
      <c r="P2269" s="12" t="n">
        <v>5279.6</v>
      </c>
      <c r="Q2269" s="12" t="n">
        <f aca="false">M2269*P2269*(1-N2269)</f>
        <v>10031.24</v>
      </c>
      <c r="R2269" s="12" t="n">
        <f aca="false">M2269*O2269</f>
        <v>4751.64</v>
      </c>
      <c r="S2269" s="12" t="n">
        <f aca="false">Q2269-R2269</f>
        <v>5279.6</v>
      </c>
      <c r="T2269" s="11" t="n">
        <f aca="false">IFERROR(S2269/Q2269,0)</f>
        <v>0.526315789473684</v>
      </c>
      <c r="U2269" s="13" t="n">
        <f aca="false">F2269-E2269</f>
        <v>28</v>
      </c>
      <c r="V2269" s="13" t="n">
        <f aca="false">G2269-F2269</f>
        <v>10</v>
      </c>
      <c r="W2269" s="13" t="n">
        <f aca="false">G2269-E2269</f>
        <v>38</v>
      </c>
      <c r="X2269" s="10" t="n">
        <f aca="false">YEAR(E2269)</f>
        <v>2019</v>
      </c>
      <c r="Y2269" s="0" t="str">
        <f aca="false">TEXT(E2269,"yyyy-mm")</f>
        <v>2019-02</v>
      </c>
      <c r="Z2269" s="0" t="str">
        <f aca="false">"Q"&amp;ROUNDUP(MONTH(E2269)/3,0)&amp;"-"&amp;YEAR(E2269)</f>
        <v>Q1-2019</v>
      </c>
    </row>
    <row r="2270" customFormat="false" ht="14.25" hidden="false" customHeight="false" outlineLevel="0" collapsed="false">
      <c r="A2270" s="0" t="s">
        <v>2312</v>
      </c>
      <c r="B2270" s="0" t="s">
        <v>34</v>
      </c>
      <c r="C2270" s="0" t="s">
        <v>35</v>
      </c>
      <c r="D2270" s="9" t="n">
        <v>43400</v>
      </c>
      <c r="E2270" s="9" t="n">
        <v>43513</v>
      </c>
      <c r="F2270" s="9" t="n">
        <v>43531</v>
      </c>
      <c r="G2270" s="9" t="n">
        <v>43537</v>
      </c>
      <c r="H2270" s="10" t="s">
        <v>36</v>
      </c>
      <c r="I2270" s="0" t="n">
        <v>2</v>
      </c>
      <c r="J2270" s="0" t="n">
        <v>45</v>
      </c>
      <c r="K2270" s="0" t="n">
        <v>247</v>
      </c>
      <c r="L2270" s="0" t="n">
        <v>15</v>
      </c>
      <c r="M2270" s="0" t="n">
        <v>8</v>
      </c>
      <c r="N2270" s="11" t="n">
        <v>0.2</v>
      </c>
      <c r="O2270" s="12" t="n">
        <v>2111.91</v>
      </c>
      <c r="P2270" s="12" t="n">
        <v>3705.1</v>
      </c>
      <c r="Q2270" s="12" t="n">
        <f aca="false">M2270*P2270*(1-N2270)</f>
        <v>23712.64</v>
      </c>
      <c r="R2270" s="12" t="n">
        <f aca="false">M2270*O2270</f>
        <v>16895.28</v>
      </c>
      <c r="S2270" s="12" t="n">
        <f aca="false">Q2270-R2270</f>
        <v>6817.36</v>
      </c>
      <c r="T2270" s="11" t="n">
        <f aca="false">IFERROR(S2270/Q2270,0)</f>
        <v>0.287498987881569</v>
      </c>
      <c r="U2270" s="13" t="n">
        <f aca="false">F2270-E2270</f>
        <v>18</v>
      </c>
      <c r="V2270" s="13" t="n">
        <f aca="false">G2270-F2270</f>
        <v>6</v>
      </c>
      <c r="W2270" s="13" t="n">
        <f aca="false">G2270-E2270</f>
        <v>24</v>
      </c>
      <c r="X2270" s="10" t="n">
        <f aca="false">YEAR(E2270)</f>
        <v>2019</v>
      </c>
      <c r="Y2270" s="0" t="str">
        <f aca="false">TEXT(E2270,"yyyy-mm")</f>
        <v>2019-02</v>
      </c>
      <c r="Z2270" s="0" t="str">
        <f aca="false">"Q"&amp;ROUNDUP(MONTH(E2270)/3,0)&amp;"-"&amp;YEAR(E2270)</f>
        <v>Q1-2019</v>
      </c>
    </row>
    <row r="2271" customFormat="false" ht="14.25" hidden="false" customHeight="false" outlineLevel="0" collapsed="false">
      <c r="A2271" s="0" t="s">
        <v>2313</v>
      </c>
      <c r="B2271" s="0" t="s">
        <v>34</v>
      </c>
      <c r="C2271" s="0" t="s">
        <v>46</v>
      </c>
      <c r="D2271" s="9" t="n">
        <v>43400</v>
      </c>
      <c r="E2271" s="9" t="n">
        <v>43513</v>
      </c>
      <c r="F2271" s="9" t="n">
        <v>43522</v>
      </c>
      <c r="G2271" s="9" t="n">
        <v>43524</v>
      </c>
      <c r="H2271" s="10" t="s">
        <v>36</v>
      </c>
      <c r="I2271" s="0" t="n">
        <v>3</v>
      </c>
      <c r="J2271" s="0" t="n">
        <v>13</v>
      </c>
      <c r="K2271" s="0" t="n">
        <v>318</v>
      </c>
      <c r="L2271" s="0" t="n">
        <v>6</v>
      </c>
      <c r="M2271" s="0" t="n">
        <v>5</v>
      </c>
      <c r="N2271" s="11" t="n">
        <v>0.15</v>
      </c>
      <c r="O2271" s="12" t="n">
        <v>101.04</v>
      </c>
      <c r="P2271" s="12" t="n">
        <v>194.3</v>
      </c>
      <c r="Q2271" s="12" t="n">
        <f aca="false">M2271*P2271*(1-N2271)</f>
        <v>825.775</v>
      </c>
      <c r="R2271" s="12" t="n">
        <f aca="false">M2271*O2271</f>
        <v>505.2</v>
      </c>
      <c r="S2271" s="12" t="n">
        <f aca="false">Q2271-R2271</f>
        <v>320.575</v>
      </c>
      <c r="T2271" s="11" t="n">
        <f aca="false">IFERROR(S2271/Q2271,0)</f>
        <v>0.388211074445218</v>
      </c>
      <c r="U2271" s="13" t="n">
        <f aca="false">F2271-E2271</f>
        <v>9</v>
      </c>
      <c r="V2271" s="13" t="n">
        <f aca="false">G2271-F2271</f>
        <v>2</v>
      </c>
      <c r="W2271" s="13" t="n">
        <f aca="false">G2271-E2271</f>
        <v>11</v>
      </c>
      <c r="X2271" s="10" t="n">
        <f aca="false">YEAR(E2271)</f>
        <v>2019</v>
      </c>
      <c r="Y2271" s="0" t="str">
        <f aca="false">TEXT(E2271,"yyyy-mm")</f>
        <v>2019-02</v>
      </c>
      <c r="Z2271" s="0" t="str">
        <f aca="false">"Q"&amp;ROUNDUP(MONTH(E2271)/3,0)&amp;"-"&amp;YEAR(E2271)</f>
        <v>Q1-2019</v>
      </c>
    </row>
    <row r="2272" customFormat="false" ht="14.25" hidden="false" customHeight="false" outlineLevel="0" collapsed="false">
      <c r="A2272" s="0" t="s">
        <v>2314</v>
      </c>
      <c r="B2272" s="0" t="s">
        <v>34</v>
      </c>
      <c r="C2272" s="0" t="s">
        <v>35</v>
      </c>
      <c r="D2272" s="9" t="n">
        <v>43400</v>
      </c>
      <c r="E2272" s="9" t="n">
        <v>43513</v>
      </c>
      <c r="F2272" s="9" t="n">
        <v>43526</v>
      </c>
      <c r="G2272" s="9" t="n">
        <v>43535</v>
      </c>
      <c r="H2272" s="10" t="s">
        <v>36</v>
      </c>
      <c r="I2272" s="0" t="n">
        <v>6</v>
      </c>
      <c r="J2272" s="0" t="n">
        <v>27</v>
      </c>
      <c r="K2272" s="0" t="n">
        <v>237</v>
      </c>
      <c r="L2272" s="0" t="n">
        <v>7</v>
      </c>
      <c r="M2272" s="0" t="n">
        <v>1</v>
      </c>
      <c r="N2272" s="11" t="n">
        <v>0.05</v>
      </c>
      <c r="O2272" s="12" t="n">
        <v>879.04</v>
      </c>
      <c r="P2272" s="12" t="n">
        <v>1098.8</v>
      </c>
      <c r="Q2272" s="12" t="n">
        <f aca="false">M2272*P2272*(1-N2272)</f>
        <v>1043.86</v>
      </c>
      <c r="R2272" s="12" t="n">
        <f aca="false">M2272*O2272</f>
        <v>879.04</v>
      </c>
      <c r="S2272" s="12" t="n">
        <f aca="false">Q2272-R2272</f>
        <v>164.82</v>
      </c>
      <c r="T2272" s="11" t="n">
        <f aca="false">IFERROR(S2272/Q2272,0)</f>
        <v>0.157894736842105</v>
      </c>
      <c r="U2272" s="13" t="n">
        <f aca="false">F2272-E2272</f>
        <v>13</v>
      </c>
      <c r="V2272" s="13" t="n">
        <f aca="false">G2272-F2272</f>
        <v>9</v>
      </c>
      <c r="W2272" s="13" t="n">
        <f aca="false">G2272-E2272</f>
        <v>22</v>
      </c>
      <c r="X2272" s="10" t="n">
        <f aca="false">YEAR(E2272)</f>
        <v>2019</v>
      </c>
      <c r="Y2272" s="0" t="str">
        <f aca="false">TEXT(E2272,"yyyy-mm")</f>
        <v>2019-02</v>
      </c>
      <c r="Z2272" s="0" t="str">
        <f aca="false">"Q"&amp;ROUNDUP(MONTH(E2272)/3,0)&amp;"-"&amp;YEAR(E2272)</f>
        <v>Q1-2019</v>
      </c>
    </row>
    <row r="2273" customFormat="false" ht="14.25" hidden="false" customHeight="false" outlineLevel="0" collapsed="false">
      <c r="A2273" s="0" t="s">
        <v>2315</v>
      </c>
      <c r="B2273" s="0" t="s">
        <v>34</v>
      </c>
      <c r="C2273" s="0" t="s">
        <v>35</v>
      </c>
      <c r="D2273" s="9" t="n">
        <v>43400</v>
      </c>
      <c r="E2273" s="9" t="n">
        <v>43513</v>
      </c>
      <c r="F2273" s="9" t="n">
        <v>43534</v>
      </c>
      <c r="G2273" s="9" t="n">
        <v>43540</v>
      </c>
      <c r="H2273" s="10" t="s">
        <v>36</v>
      </c>
      <c r="I2273" s="0" t="n">
        <v>11</v>
      </c>
      <c r="J2273" s="0" t="n">
        <v>27</v>
      </c>
      <c r="K2273" s="0" t="n">
        <v>242</v>
      </c>
      <c r="L2273" s="0" t="n">
        <v>21</v>
      </c>
      <c r="M2273" s="0" t="n">
        <v>7</v>
      </c>
      <c r="N2273" s="11" t="n">
        <v>0.075</v>
      </c>
      <c r="O2273" s="12" t="n">
        <v>1409.68</v>
      </c>
      <c r="P2273" s="12" t="n">
        <v>1762.1</v>
      </c>
      <c r="Q2273" s="12" t="n">
        <f aca="false">M2273*P2273*(1-N2273)</f>
        <v>11409.5975</v>
      </c>
      <c r="R2273" s="12" t="n">
        <f aca="false">M2273*O2273</f>
        <v>9867.76</v>
      </c>
      <c r="S2273" s="12" t="n">
        <f aca="false">Q2273-R2273</f>
        <v>1541.8375</v>
      </c>
      <c r="T2273" s="11" t="n">
        <f aca="false">IFERROR(S2273/Q2273,0)</f>
        <v>0.135135135135135</v>
      </c>
      <c r="U2273" s="13" t="n">
        <f aca="false">F2273-E2273</f>
        <v>21</v>
      </c>
      <c r="V2273" s="13" t="n">
        <f aca="false">G2273-F2273</f>
        <v>6</v>
      </c>
      <c r="W2273" s="13" t="n">
        <f aca="false">G2273-E2273</f>
        <v>27</v>
      </c>
      <c r="X2273" s="10" t="n">
        <f aca="false">YEAR(E2273)</f>
        <v>2019</v>
      </c>
      <c r="Y2273" s="0" t="str">
        <f aca="false">TEXT(E2273,"yyyy-mm")</f>
        <v>2019-02</v>
      </c>
      <c r="Z2273" s="0" t="str">
        <f aca="false">"Q"&amp;ROUNDUP(MONTH(E2273)/3,0)&amp;"-"&amp;YEAR(E2273)</f>
        <v>Q1-2019</v>
      </c>
    </row>
    <row r="2274" customFormat="false" ht="14.25" hidden="false" customHeight="false" outlineLevel="0" collapsed="false">
      <c r="A2274" s="0" t="s">
        <v>2316</v>
      </c>
      <c r="B2274" s="0" t="s">
        <v>41</v>
      </c>
      <c r="C2274" s="0" t="s">
        <v>39</v>
      </c>
      <c r="D2274" s="9" t="n">
        <v>43400</v>
      </c>
      <c r="E2274" s="9" t="n">
        <v>43513</v>
      </c>
      <c r="F2274" s="9" t="n">
        <v>43540</v>
      </c>
      <c r="G2274" s="9" t="n">
        <v>43543</v>
      </c>
      <c r="H2274" s="10" t="s">
        <v>36</v>
      </c>
      <c r="I2274" s="0" t="n">
        <v>22</v>
      </c>
      <c r="J2274" s="0" t="n">
        <v>9</v>
      </c>
      <c r="K2274" s="0" t="n">
        <v>94</v>
      </c>
      <c r="L2274" s="0" t="n">
        <v>17</v>
      </c>
      <c r="M2274" s="0" t="n">
        <v>5</v>
      </c>
      <c r="N2274" s="11" t="n">
        <v>0.05</v>
      </c>
      <c r="O2274" s="12" t="n">
        <v>101.04</v>
      </c>
      <c r="P2274" s="12" t="n">
        <v>174.2</v>
      </c>
      <c r="Q2274" s="12" t="n">
        <f aca="false">M2274*P2274*(1-N2274)</f>
        <v>827.45</v>
      </c>
      <c r="R2274" s="12" t="n">
        <f aca="false">M2274*O2274</f>
        <v>505.2</v>
      </c>
      <c r="S2274" s="12" t="n">
        <f aca="false">Q2274-R2274</f>
        <v>322.25</v>
      </c>
      <c r="T2274" s="11" t="n">
        <f aca="false">IFERROR(S2274/Q2274,0)</f>
        <v>0.389449513565774</v>
      </c>
      <c r="U2274" s="13" t="n">
        <f aca="false">F2274-E2274</f>
        <v>27</v>
      </c>
      <c r="V2274" s="13" t="n">
        <f aca="false">G2274-F2274</f>
        <v>3</v>
      </c>
      <c r="W2274" s="13" t="n">
        <f aca="false">G2274-E2274</f>
        <v>30</v>
      </c>
      <c r="X2274" s="10" t="n">
        <f aca="false">YEAR(E2274)</f>
        <v>2019</v>
      </c>
      <c r="Y2274" s="0" t="str">
        <f aca="false">TEXT(E2274,"yyyy-mm")</f>
        <v>2019-02</v>
      </c>
      <c r="Z2274" s="0" t="str">
        <f aca="false">"Q"&amp;ROUNDUP(MONTH(E2274)/3,0)&amp;"-"&amp;YEAR(E2274)</f>
        <v>Q1-2019</v>
      </c>
    </row>
    <row r="2275" customFormat="false" ht="14.25" hidden="false" customHeight="false" outlineLevel="0" collapsed="false">
      <c r="A2275" s="0" t="s">
        <v>2317</v>
      </c>
      <c r="B2275" s="0" t="s">
        <v>38</v>
      </c>
      <c r="C2275" s="0" t="s">
        <v>39</v>
      </c>
      <c r="D2275" s="9" t="n">
        <v>43400</v>
      </c>
      <c r="E2275" s="9" t="n">
        <v>43513</v>
      </c>
      <c r="F2275" s="9" t="n">
        <v>43523</v>
      </c>
      <c r="G2275" s="9" t="n">
        <v>43533</v>
      </c>
      <c r="H2275" s="10" t="s">
        <v>36</v>
      </c>
      <c r="I2275" s="0" t="n">
        <v>18</v>
      </c>
      <c r="J2275" s="0" t="n">
        <v>40</v>
      </c>
      <c r="K2275" s="0" t="n">
        <v>177</v>
      </c>
      <c r="L2275" s="0" t="n">
        <v>12</v>
      </c>
      <c r="M2275" s="0" t="n">
        <v>5</v>
      </c>
      <c r="N2275" s="11" t="n">
        <v>0.05</v>
      </c>
      <c r="O2275" s="12" t="n">
        <v>1591.32</v>
      </c>
      <c r="P2275" s="12" t="n">
        <v>2525.9</v>
      </c>
      <c r="Q2275" s="12" t="n">
        <f aca="false">M2275*P2275*(1-N2275)</f>
        <v>11998.025</v>
      </c>
      <c r="R2275" s="12" t="n">
        <f aca="false">M2275*O2275</f>
        <v>7956.6</v>
      </c>
      <c r="S2275" s="12" t="n">
        <f aca="false">Q2275-R2275</f>
        <v>4041.425</v>
      </c>
      <c r="T2275" s="11" t="n">
        <f aca="false">IFERROR(S2275/Q2275,0)</f>
        <v>0.336840855057395</v>
      </c>
      <c r="U2275" s="13" t="n">
        <f aca="false">F2275-E2275</f>
        <v>10</v>
      </c>
      <c r="V2275" s="13" t="n">
        <f aca="false">G2275-F2275</f>
        <v>10</v>
      </c>
      <c r="W2275" s="13" t="n">
        <f aca="false">G2275-E2275</f>
        <v>20</v>
      </c>
      <c r="X2275" s="10" t="n">
        <f aca="false">YEAR(E2275)</f>
        <v>2019</v>
      </c>
      <c r="Y2275" s="0" t="str">
        <f aca="false">TEXT(E2275,"yyyy-mm")</f>
        <v>2019-02</v>
      </c>
      <c r="Z2275" s="0" t="str">
        <f aca="false">"Q"&amp;ROUNDUP(MONTH(E2275)/3,0)&amp;"-"&amp;YEAR(E2275)</f>
        <v>Q1-2019</v>
      </c>
    </row>
    <row r="2276" customFormat="false" ht="14.25" hidden="false" customHeight="false" outlineLevel="0" collapsed="false">
      <c r="A2276" s="0" t="s">
        <v>2318</v>
      </c>
      <c r="B2276" s="0" t="s">
        <v>43</v>
      </c>
      <c r="C2276" s="0" t="s">
        <v>58</v>
      </c>
      <c r="D2276" s="9" t="n">
        <v>43400</v>
      </c>
      <c r="E2276" s="9" t="n">
        <v>43514</v>
      </c>
      <c r="F2276" s="9" t="n">
        <v>43540</v>
      </c>
      <c r="G2276" s="9" t="n">
        <v>43544</v>
      </c>
      <c r="H2276" s="10" t="s">
        <v>36</v>
      </c>
      <c r="I2276" s="0" t="n">
        <v>28</v>
      </c>
      <c r="J2276" s="0" t="n">
        <v>50</v>
      </c>
      <c r="K2276" s="0" t="n">
        <v>344</v>
      </c>
      <c r="L2276" s="0" t="n">
        <v>6</v>
      </c>
      <c r="M2276" s="0" t="n">
        <v>3</v>
      </c>
      <c r="N2276" s="11" t="n">
        <v>0.05</v>
      </c>
      <c r="O2276" s="12" t="n">
        <v>1256.92</v>
      </c>
      <c r="P2276" s="12" t="n">
        <v>1876</v>
      </c>
      <c r="Q2276" s="12" t="n">
        <f aca="false">M2276*P2276*(1-N2276)</f>
        <v>5346.6</v>
      </c>
      <c r="R2276" s="12" t="n">
        <f aca="false">M2276*O2276</f>
        <v>3770.76</v>
      </c>
      <c r="S2276" s="12" t="n">
        <f aca="false">Q2276-R2276</f>
        <v>1575.84</v>
      </c>
      <c r="T2276" s="11" t="n">
        <f aca="false">IFERROR(S2276/Q2276,0)</f>
        <v>0.294736842105263</v>
      </c>
      <c r="U2276" s="13" t="n">
        <f aca="false">F2276-E2276</f>
        <v>26</v>
      </c>
      <c r="V2276" s="13" t="n">
        <f aca="false">G2276-F2276</f>
        <v>4</v>
      </c>
      <c r="W2276" s="13" t="n">
        <f aca="false">G2276-E2276</f>
        <v>30</v>
      </c>
      <c r="X2276" s="10" t="n">
        <f aca="false">YEAR(E2276)</f>
        <v>2019</v>
      </c>
      <c r="Y2276" s="0" t="str">
        <f aca="false">TEXT(E2276,"yyyy-mm")</f>
        <v>2019-02</v>
      </c>
      <c r="Z2276" s="0" t="str">
        <f aca="false">"Q"&amp;ROUNDUP(MONTH(E2276)/3,0)&amp;"-"&amp;YEAR(E2276)</f>
        <v>Q1-2019</v>
      </c>
    </row>
    <row r="2277" customFormat="false" ht="14.25" hidden="false" customHeight="false" outlineLevel="0" collapsed="false">
      <c r="A2277" s="0" t="s">
        <v>2319</v>
      </c>
      <c r="B2277" s="0" t="s">
        <v>34</v>
      </c>
      <c r="C2277" s="0" t="s">
        <v>35</v>
      </c>
      <c r="D2277" s="9" t="n">
        <v>43400</v>
      </c>
      <c r="E2277" s="9" t="n">
        <v>43514</v>
      </c>
      <c r="F2277" s="9" t="n">
        <v>43536</v>
      </c>
      <c r="G2277" s="9" t="n">
        <v>43546</v>
      </c>
      <c r="H2277" s="10" t="s">
        <v>36</v>
      </c>
      <c r="I2277" s="0" t="n">
        <v>7</v>
      </c>
      <c r="J2277" s="0" t="n">
        <v>3</v>
      </c>
      <c r="K2277" s="0" t="n">
        <v>227</v>
      </c>
      <c r="L2277" s="0" t="n">
        <v>26</v>
      </c>
      <c r="M2277" s="0" t="n">
        <v>5</v>
      </c>
      <c r="N2277" s="11" t="n">
        <v>0.15</v>
      </c>
      <c r="O2277" s="12" t="n">
        <v>718.24</v>
      </c>
      <c r="P2277" s="12" t="n">
        <v>897.8</v>
      </c>
      <c r="Q2277" s="12" t="n">
        <f aca="false">M2277*P2277*(1-N2277)</f>
        <v>3815.65</v>
      </c>
      <c r="R2277" s="12" t="n">
        <f aca="false">M2277*O2277</f>
        <v>3591.2</v>
      </c>
      <c r="S2277" s="12" t="n">
        <f aca="false">Q2277-R2277</f>
        <v>224.45</v>
      </c>
      <c r="T2277" s="11" t="n">
        <f aca="false">IFERROR(S2277/Q2277,0)</f>
        <v>0.0588235294117648</v>
      </c>
      <c r="U2277" s="13" t="n">
        <f aca="false">F2277-E2277</f>
        <v>22</v>
      </c>
      <c r="V2277" s="13" t="n">
        <f aca="false">G2277-F2277</f>
        <v>10</v>
      </c>
      <c r="W2277" s="13" t="n">
        <f aca="false">G2277-E2277</f>
        <v>32</v>
      </c>
      <c r="X2277" s="10" t="n">
        <f aca="false">YEAR(E2277)</f>
        <v>2019</v>
      </c>
      <c r="Y2277" s="0" t="str">
        <f aca="false">TEXT(E2277,"yyyy-mm")</f>
        <v>2019-02</v>
      </c>
      <c r="Z2277" s="0" t="str">
        <f aca="false">"Q"&amp;ROUNDUP(MONTH(E2277)/3,0)&amp;"-"&amp;YEAR(E2277)</f>
        <v>Q1-2019</v>
      </c>
    </row>
    <row r="2278" customFormat="false" ht="14.25" hidden="false" customHeight="false" outlineLevel="0" collapsed="false">
      <c r="A2278" s="0" t="s">
        <v>2320</v>
      </c>
      <c r="B2278" s="0" t="s">
        <v>43</v>
      </c>
      <c r="C2278" s="0" t="s">
        <v>48</v>
      </c>
      <c r="D2278" s="9" t="n">
        <v>43400</v>
      </c>
      <c r="E2278" s="9" t="n">
        <v>43514</v>
      </c>
      <c r="F2278" s="9" t="n">
        <v>43523</v>
      </c>
      <c r="G2278" s="9" t="n">
        <v>43532</v>
      </c>
      <c r="H2278" s="10" t="s">
        <v>36</v>
      </c>
      <c r="I2278" s="0" t="n">
        <v>27</v>
      </c>
      <c r="J2278" s="0" t="n">
        <v>5</v>
      </c>
      <c r="K2278" s="0" t="n">
        <v>48</v>
      </c>
      <c r="L2278" s="0" t="n">
        <v>7</v>
      </c>
      <c r="M2278" s="0" t="n">
        <v>4</v>
      </c>
      <c r="N2278" s="11" t="n">
        <v>0.075</v>
      </c>
      <c r="O2278" s="12" t="n">
        <v>455.87</v>
      </c>
      <c r="P2278" s="12" t="n">
        <v>844.2</v>
      </c>
      <c r="Q2278" s="12" t="n">
        <f aca="false">M2278*P2278*(1-N2278)</f>
        <v>3123.54</v>
      </c>
      <c r="R2278" s="12" t="n">
        <f aca="false">M2278*O2278</f>
        <v>1823.48</v>
      </c>
      <c r="S2278" s="12" t="n">
        <f aca="false">Q2278-R2278</f>
        <v>1300.06</v>
      </c>
      <c r="T2278" s="11" t="n">
        <f aca="false">IFERROR(S2278/Q2278,0)</f>
        <v>0.416213655019625</v>
      </c>
      <c r="U2278" s="13" t="n">
        <f aca="false">F2278-E2278</f>
        <v>9</v>
      </c>
      <c r="V2278" s="13" t="n">
        <f aca="false">G2278-F2278</f>
        <v>9</v>
      </c>
      <c r="W2278" s="13" t="n">
        <f aca="false">G2278-E2278</f>
        <v>18</v>
      </c>
      <c r="X2278" s="10" t="n">
        <f aca="false">YEAR(E2278)</f>
        <v>2019</v>
      </c>
      <c r="Y2278" s="0" t="str">
        <f aca="false">TEXT(E2278,"yyyy-mm")</f>
        <v>2019-02</v>
      </c>
      <c r="Z2278" s="0" t="str">
        <f aca="false">"Q"&amp;ROUNDUP(MONTH(E2278)/3,0)&amp;"-"&amp;YEAR(E2278)</f>
        <v>Q1-2019</v>
      </c>
    </row>
    <row r="2279" customFormat="false" ht="14.25" hidden="false" customHeight="false" outlineLevel="0" collapsed="false">
      <c r="A2279" s="0" t="s">
        <v>2321</v>
      </c>
      <c r="B2279" s="0" t="s">
        <v>34</v>
      </c>
      <c r="C2279" s="0" t="s">
        <v>46</v>
      </c>
      <c r="D2279" s="9" t="n">
        <v>43400</v>
      </c>
      <c r="E2279" s="9" t="n">
        <v>43514</v>
      </c>
      <c r="F2279" s="9" t="n">
        <v>43536</v>
      </c>
      <c r="G2279" s="9" t="n">
        <v>43544</v>
      </c>
      <c r="H2279" s="10" t="s">
        <v>36</v>
      </c>
      <c r="I2279" s="0" t="n">
        <v>1</v>
      </c>
      <c r="J2279" s="0" t="n">
        <v>42</v>
      </c>
      <c r="K2279" s="0" t="n">
        <v>318</v>
      </c>
      <c r="L2279" s="0" t="n">
        <v>41</v>
      </c>
      <c r="M2279" s="0" t="n">
        <v>7</v>
      </c>
      <c r="N2279" s="11" t="n">
        <v>0.1</v>
      </c>
      <c r="O2279" s="12" t="n">
        <v>2202.42</v>
      </c>
      <c r="P2279" s="12" t="n">
        <v>3932.9</v>
      </c>
      <c r="Q2279" s="12" t="n">
        <f aca="false">M2279*P2279*(1-N2279)</f>
        <v>24777.27</v>
      </c>
      <c r="R2279" s="12" t="n">
        <f aca="false">M2279*O2279</f>
        <v>15416.94</v>
      </c>
      <c r="S2279" s="12" t="n">
        <f aca="false">Q2279-R2279</f>
        <v>9360.33</v>
      </c>
      <c r="T2279" s="11" t="n">
        <f aca="false">IFERROR(S2279/Q2279,0)</f>
        <v>0.37777890784578</v>
      </c>
      <c r="U2279" s="13" t="n">
        <f aca="false">F2279-E2279</f>
        <v>22</v>
      </c>
      <c r="V2279" s="13" t="n">
        <f aca="false">G2279-F2279</f>
        <v>8</v>
      </c>
      <c r="W2279" s="13" t="n">
        <f aca="false">G2279-E2279</f>
        <v>30</v>
      </c>
      <c r="X2279" s="10" t="n">
        <f aca="false">YEAR(E2279)</f>
        <v>2019</v>
      </c>
      <c r="Y2279" s="0" t="str">
        <f aca="false">TEXT(E2279,"yyyy-mm")</f>
        <v>2019-02</v>
      </c>
      <c r="Z2279" s="0" t="str">
        <f aca="false">"Q"&amp;ROUNDUP(MONTH(E2279)/3,0)&amp;"-"&amp;YEAR(E2279)</f>
        <v>Q1-2019</v>
      </c>
    </row>
    <row r="2280" customFormat="false" ht="14.25" hidden="false" customHeight="false" outlineLevel="0" collapsed="false">
      <c r="A2280" s="0" t="s">
        <v>2322</v>
      </c>
      <c r="B2280" s="0" t="s">
        <v>34</v>
      </c>
      <c r="C2280" s="0" t="s">
        <v>48</v>
      </c>
      <c r="D2280" s="9" t="n">
        <v>43400</v>
      </c>
      <c r="E2280" s="9" t="n">
        <v>43514</v>
      </c>
      <c r="F2280" s="9" t="n">
        <v>43523</v>
      </c>
      <c r="G2280" s="9" t="n">
        <v>43531</v>
      </c>
      <c r="H2280" s="10" t="s">
        <v>36</v>
      </c>
      <c r="I2280" s="0" t="n">
        <v>3</v>
      </c>
      <c r="J2280" s="0" t="n">
        <v>39</v>
      </c>
      <c r="K2280" s="0" t="n">
        <v>15</v>
      </c>
      <c r="L2280" s="0" t="n">
        <v>31</v>
      </c>
      <c r="M2280" s="0" t="n">
        <v>1</v>
      </c>
      <c r="N2280" s="11" t="n">
        <v>0.075</v>
      </c>
      <c r="O2280" s="12" t="n">
        <v>2519.94</v>
      </c>
      <c r="P2280" s="12" t="n">
        <v>3999.9</v>
      </c>
      <c r="Q2280" s="12" t="n">
        <f aca="false">M2280*P2280*(1-N2280)</f>
        <v>3699.9075</v>
      </c>
      <c r="R2280" s="12" t="n">
        <f aca="false">M2280*O2280</f>
        <v>2519.94</v>
      </c>
      <c r="S2280" s="12" t="n">
        <f aca="false">Q2280-R2280</f>
        <v>1179.9675</v>
      </c>
      <c r="T2280" s="11" t="n">
        <f aca="false">IFERROR(S2280/Q2280,0)</f>
        <v>0.318918108087837</v>
      </c>
      <c r="U2280" s="13" t="n">
        <f aca="false">F2280-E2280</f>
        <v>9</v>
      </c>
      <c r="V2280" s="13" t="n">
        <f aca="false">G2280-F2280</f>
        <v>8</v>
      </c>
      <c r="W2280" s="13" t="n">
        <f aca="false">G2280-E2280</f>
        <v>17</v>
      </c>
      <c r="X2280" s="10" t="n">
        <f aca="false">YEAR(E2280)</f>
        <v>2019</v>
      </c>
      <c r="Y2280" s="0" t="str">
        <f aca="false">TEXT(E2280,"yyyy-mm")</f>
        <v>2019-02</v>
      </c>
      <c r="Z2280" s="0" t="str">
        <f aca="false">"Q"&amp;ROUNDUP(MONTH(E2280)/3,0)&amp;"-"&amp;YEAR(E2280)</f>
        <v>Q1-2019</v>
      </c>
    </row>
    <row r="2281" customFormat="false" ht="14.25" hidden="false" customHeight="false" outlineLevel="0" collapsed="false">
      <c r="A2281" s="0" t="s">
        <v>2323</v>
      </c>
      <c r="B2281" s="0" t="s">
        <v>34</v>
      </c>
      <c r="C2281" s="0" t="s">
        <v>46</v>
      </c>
      <c r="D2281" s="9" t="n">
        <v>43400</v>
      </c>
      <c r="E2281" s="9" t="n">
        <v>43514</v>
      </c>
      <c r="F2281" s="9" t="n">
        <v>43529</v>
      </c>
      <c r="G2281" s="9" t="n">
        <v>43534</v>
      </c>
      <c r="H2281" s="10" t="s">
        <v>36</v>
      </c>
      <c r="I2281" s="0" t="n">
        <v>1</v>
      </c>
      <c r="J2281" s="0" t="n">
        <v>17</v>
      </c>
      <c r="K2281" s="0" t="n">
        <v>293</v>
      </c>
      <c r="L2281" s="0" t="n">
        <v>4</v>
      </c>
      <c r="M2281" s="0" t="n">
        <v>3</v>
      </c>
      <c r="N2281" s="11" t="n">
        <v>0.05</v>
      </c>
      <c r="O2281" s="12" t="n">
        <v>820.08</v>
      </c>
      <c r="P2281" s="12" t="n">
        <v>964.8</v>
      </c>
      <c r="Q2281" s="12" t="n">
        <f aca="false">M2281*P2281*(1-N2281)</f>
        <v>2749.68</v>
      </c>
      <c r="R2281" s="12" t="n">
        <f aca="false">M2281*O2281</f>
        <v>2460.24</v>
      </c>
      <c r="S2281" s="12" t="n">
        <f aca="false">Q2281-R2281</f>
        <v>289.439999999999</v>
      </c>
      <c r="T2281" s="11" t="n">
        <f aca="false">IFERROR(S2281/Q2281,0)</f>
        <v>0.105263157894737</v>
      </c>
      <c r="U2281" s="13" t="n">
        <f aca="false">F2281-E2281</f>
        <v>15</v>
      </c>
      <c r="V2281" s="13" t="n">
        <f aca="false">G2281-F2281</f>
        <v>5</v>
      </c>
      <c r="W2281" s="13" t="n">
        <f aca="false">G2281-E2281</f>
        <v>20</v>
      </c>
      <c r="X2281" s="10" t="n">
        <f aca="false">YEAR(E2281)</f>
        <v>2019</v>
      </c>
      <c r="Y2281" s="0" t="str">
        <f aca="false">TEXT(E2281,"yyyy-mm")</f>
        <v>2019-02</v>
      </c>
      <c r="Z2281" s="0" t="str">
        <f aca="false">"Q"&amp;ROUNDUP(MONTH(E2281)/3,0)&amp;"-"&amp;YEAR(E2281)</f>
        <v>Q1-2019</v>
      </c>
    </row>
    <row r="2282" customFormat="false" ht="14.25" hidden="false" customHeight="false" outlineLevel="0" collapsed="false">
      <c r="A2282" s="0" t="s">
        <v>2324</v>
      </c>
      <c r="B2282" s="0" t="s">
        <v>34</v>
      </c>
      <c r="C2282" s="0" t="s">
        <v>39</v>
      </c>
      <c r="D2282" s="9" t="n">
        <v>43400</v>
      </c>
      <c r="E2282" s="9" t="n">
        <v>43514</v>
      </c>
      <c r="F2282" s="9" t="n">
        <v>43527</v>
      </c>
      <c r="G2282" s="9" t="n">
        <v>43528</v>
      </c>
      <c r="H2282" s="10" t="s">
        <v>36</v>
      </c>
      <c r="I2282" s="0" t="n">
        <v>11</v>
      </c>
      <c r="J2282" s="0" t="n">
        <v>33</v>
      </c>
      <c r="K2282" s="0" t="n">
        <v>132</v>
      </c>
      <c r="L2282" s="0" t="n">
        <v>19</v>
      </c>
      <c r="M2282" s="0" t="n">
        <v>4</v>
      </c>
      <c r="N2282" s="11" t="n">
        <v>0.1</v>
      </c>
      <c r="O2282" s="12" t="n">
        <v>1462.61</v>
      </c>
      <c r="P2282" s="12" t="n">
        <v>1976.5</v>
      </c>
      <c r="Q2282" s="12" t="n">
        <f aca="false">M2282*P2282*(1-N2282)</f>
        <v>7115.4</v>
      </c>
      <c r="R2282" s="12" t="n">
        <f aca="false">M2282*O2282</f>
        <v>5850.44</v>
      </c>
      <c r="S2282" s="12" t="n">
        <f aca="false">Q2282-R2282</f>
        <v>1264.96</v>
      </c>
      <c r="T2282" s="11" t="n">
        <f aca="false">IFERROR(S2282/Q2282,0)</f>
        <v>0.177777777777778</v>
      </c>
      <c r="U2282" s="13" t="n">
        <f aca="false">F2282-E2282</f>
        <v>13</v>
      </c>
      <c r="V2282" s="13" t="n">
        <f aca="false">G2282-F2282</f>
        <v>1</v>
      </c>
      <c r="W2282" s="13" t="n">
        <f aca="false">G2282-E2282</f>
        <v>14</v>
      </c>
      <c r="X2282" s="10" t="n">
        <f aca="false">YEAR(E2282)</f>
        <v>2019</v>
      </c>
      <c r="Y2282" s="0" t="str">
        <f aca="false">TEXT(E2282,"yyyy-mm")</f>
        <v>2019-02</v>
      </c>
      <c r="Z2282" s="0" t="str">
        <f aca="false">"Q"&amp;ROUNDUP(MONTH(E2282)/3,0)&amp;"-"&amp;YEAR(E2282)</f>
        <v>Q1-2019</v>
      </c>
    </row>
    <row r="2283" customFormat="false" ht="14.25" hidden="false" customHeight="false" outlineLevel="0" collapsed="false">
      <c r="A2283" s="0" t="s">
        <v>2325</v>
      </c>
      <c r="B2283" s="0" t="s">
        <v>38</v>
      </c>
      <c r="C2283" s="0" t="s">
        <v>48</v>
      </c>
      <c r="D2283" s="9" t="n">
        <v>43400</v>
      </c>
      <c r="E2283" s="9" t="n">
        <v>43515</v>
      </c>
      <c r="F2283" s="9" t="n">
        <v>43526</v>
      </c>
      <c r="G2283" s="9" t="n">
        <v>43535</v>
      </c>
      <c r="H2283" s="10" t="s">
        <v>36</v>
      </c>
      <c r="I2283" s="0" t="n">
        <v>15</v>
      </c>
      <c r="J2283" s="0" t="n">
        <v>9</v>
      </c>
      <c r="K2283" s="0" t="n">
        <v>41</v>
      </c>
      <c r="L2283" s="0" t="n">
        <v>39</v>
      </c>
      <c r="M2283" s="0" t="n">
        <v>8</v>
      </c>
      <c r="N2283" s="11" t="n">
        <v>0.075</v>
      </c>
      <c r="O2283" s="12" t="n">
        <v>401.06</v>
      </c>
      <c r="P2283" s="12" t="n">
        <v>978.2</v>
      </c>
      <c r="Q2283" s="12" t="n">
        <f aca="false">M2283*P2283*(1-N2283)</f>
        <v>7238.68</v>
      </c>
      <c r="R2283" s="12" t="n">
        <f aca="false">M2283*O2283</f>
        <v>3208.48</v>
      </c>
      <c r="S2283" s="12" t="n">
        <f aca="false">Q2283-R2283</f>
        <v>4030.2</v>
      </c>
      <c r="T2283" s="11" t="n">
        <f aca="false">IFERROR(S2283/Q2283,0)</f>
        <v>0.5567589671045</v>
      </c>
      <c r="U2283" s="13" t="n">
        <f aca="false">F2283-E2283</f>
        <v>11</v>
      </c>
      <c r="V2283" s="13" t="n">
        <f aca="false">G2283-F2283</f>
        <v>9</v>
      </c>
      <c r="W2283" s="13" t="n">
        <f aca="false">G2283-E2283</f>
        <v>20</v>
      </c>
      <c r="X2283" s="10" t="n">
        <f aca="false">YEAR(E2283)</f>
        <v>2019</v>
      </c>
      <c r="Y2283" s="0" t="str">
        <f aca="false">TEXT(E2283,"yyyy-mm")</f>
        <v>2019-02</v>
      </c>
      <c r="Z2283" s="0" t="str">
        <f aca="false">"Q"&amp;ROUNDUP(MONTH(E2283)/3,0)&amp;"-"&amp;YEAR(E2283)</f>
        <v>Q1-2019</v>
      </c>
    </row>
    <row r="2284" customFormat="false" ht="14.25" hidden="false" customHeight="false" outlineLevel="0" collapsed="false">
      <c r="A2284" s="0" t="s">
        <v>2326</v>
      </c>
      <c r="B2284" s="0" t="s">
        <v>34</v>
      </c>
      <c r="C2284" s="0" t="s">
        <v>46</v>
      </c>
      <c r="D2284" s="9" t="n">
        <v>43400</v>
      </c>
      <c r="E2284" s="9" t="n">
        <v>43515</v>
      </c>
      <c r="F2284" s="9" t="n">
        <v>43529</v>
      </c>
      <c r="G2284" s="9" t="n">
        <v>43535</v>
      </c>
      <c r="H2284" s="10" t="s">
        <v>36</v>
      </c>
      <c r="I2284" s="0" t="n">
        <v>10</v>
      </c>
      <c r="J2284" s="0" t="n">
        <v>50</v>
      </c>
      <c r="K2284" s="0" t="n">
        <v>268</v>
      </c>
      <c r="L2284" s="0" t="n">
        <v>46</v>
      </c>
      <c r="M2284" s="0" t="n">
        <v>3</v>
      </c>
      <c r="N2284" s="11" t="n">
        <v>0.15</v>
      </c>
      <c r="O2284" s="12" t="n">
        <v>3023.04</v>
      </c>
      <c r="P2284" s="12" t="n">
        <v>3778.8</v>
      </c>
      <c r="Q2284" s="12" t="n">
        <f aca="false">M2284*P2284*(1-N2284)</f>
        <v>9635.94</v>
      </c>
      <c r="R2284" s="12" t="n">
        <f aca="false">M2284*O2284</f>
        <v>9069.12</v>
      </c>
      <c r="S2284" s="12" t="n">
        <f aca="false">Q2284-R2284</f>
        <v>566.820000000002</v>
      </c>
      <c r="T2284" s="11" t="n">
        <f aca="false">IFERROR(S2284/Q2284,0)</f>
        <v>0.0588235294117649</v>
      </c>
      <c r="U2284" s="13" t="n">
        <f aca="false">F2284-E2284</f>
        <v>14</v>
      </c>
      <c r="V2284" s="13" t="n">
        <f aca="false">G2284-F2284</f>
        <v>6</v>
      </c>
      <c r="W2284" s="13" t="n">
        <f aca="false">G2284-E2284</f>
        <v>20</v>
      </c>
      <c r="X2284" s="10" t="n">
        <f aca="false">YEAR(E2284)</f>
        <v>2019</v>
      </c>
      <c r="Y2284" s="0" t="str">
        <f aca="false">TEXT(E2284,"yyyy-mm")</f>
        <v>2019-02</v>
      </c>
      <c r="Z2284" s="0" t="str">
        <f aca="false">"Q"&amp;ROUNDUP(MONTH(E2284)/3,0)&amp;"-"&amp;YEAR(E2284)</f>
        <v>Q1-2019</v>
      </c>
    </row>
    <row r="2285" customFormat="false" ht="14.25" hidden="false" customHeight="false" outlineLevel="0" collapsed="false">
      <c r="A2285" s="0" t="s">
        <v>2327</v>
      </c>
      <c r="B2285" s="0" t="s">
        <v>38</v>
      </c>
      <c r="C2285" s="0" t="s">
        <v>35</v>
      </c>
      <c r="D2285" s="9" t="n">
        <v>43400</v>
      </c>
      <c r="E2285" s="9" t="n">
        <v>43515</v>
      </c>
      <c r="F2285" s="9" t="n">
        <v>43540</v>
      </c>
      <c r="G2285" s="9" t="n">
        <v>43549</v>
      </c>
      <c r="H2285" s="10" t="s">
        <v>36</v>
      </c>
      <c r="I2285" s="0" t="n">
        <v>13</v>
      </c>
      <c r="J2285" s="0" t="n">
        <v>17</v>
      </c>
      <c r="K2285" s="0" t="n">
        <v>258</v>
      </c>
      <c r="L2285" s="0" t="n">
        <v>42</v>
      </c>
      <c r="M2285" s="0" t="n">
        <v>1</v>
      </c>
      <c r="N2285" s="11" t="n">
        <v>0.075</v>
      </c>
      <c r="O2285" s="12" t="n">
        <v>967.61</v>
      </c>
      <c r="P2285" s="12" t="n">
        <v>1165.8</v>
      </c>
      <c r="Q2285" s="12" t="n">
        <f aca="false">M2285*P2285*(1-N2285)</f>
        <v>1078.365</v>
      </c>
      <c r="R2285" s="12" t="n">
        <f aca="false">M2285*O2285</f>
        <v>967.61</v>
      </c>
      <c r="S2285" s="12" t="n">
        <f aca="false">Q2285-R2285</f>
        <v>110.755</v>
      </c>
      <c r="T2285" s="11" t="n">
        <f aca="false">IFERROR(S2285/Q2285,0)</f>
        <v>0.102706412021904</v>
      </c>
      <c r="U2285" s="13" t="n">
        <f aca="false">F2285-E2285</f>
        <v>25</v>
      </c>
      <c r="V2285" s="13" t="n">
        <f aca="false">G2285-F2285</f>
        <v>9</v>
      </c>
      <c r="W2285" s="13" t="n">
        <f aca="false">G2285-E2285</f>
        <v>34</v>
      </c>
      <c r="X2285" s="10" t="n">
        <f aca="false">YEAR(E2285)</f>
        <v>2019</v>
      </c>
      <c r="Y2285" s="0" t="str">
        <f aca="false">TEXT(E2285,"yyyy-mm")</f>
        <v>2019-02</v>
      </c>
      <c r="Z2285" s="0" t="str">
        <f aca="false">"Q"&amp;ROUNDUP(MONTH(E2285)/3,0)&amp;"-"&amp;YEAR(E2285)</f>
        <v>Q1-2019</v>
      </c>
    </row>
    <row r="2286" customFormat="false" ht="14.25" hidden="false" customHeight="false" outlineLevel="0" collapsed="false">
      <c r="A2286" s="0" t="s">
        <v>2328</v>
      </c>
      <c r="B2286" s="0" t="s">
        <v>41</v>
      </c>
      <c r="C2286" s="0" t="s">
        <v>58</v>
      </c>
      <c r="D2286" s="9" t="n">
        <v>43400</v>
      </c>
      <c r="E2286" s="9" t="n">
        <v>43515</v>
      </c>
      <c r="F2286" s="9" t="n">
        <v>43519</v>
      </c>
      <c r="G2286" s="9" t="n">
        <v>43525</v>
      </c>
      <c r="H2286" s="10" t="s">
        <v>36</v>
      </c>
      <c r="I2286" s="0" t="n">
        <v>21</v>
      </c>
      <c r="J2286" s="0" t="n">
        <v>4</v>
      </c>
      <c r="K2286" s="0" t="n">
        <v>367</v>
      </c>
      <c r="L2286" s="0" t="n">
        <v>44</v>
      </c>
      <c r="M2286" s="0" t="n">
        <v>8</v>
      </c>
      <c r="N2286" s="11" t="n">
        <v>0.1</v>
      </c>
      <c r="O2286" s="12" t="n">
        <v>887.35</v>
      </c>
      <c r="P2286" s="12" t="n">
        <v>1152.4</v>
      </c>
      <c r="Q2286" s="12" t="n">
        <f aca="false">M2286*P2286*(1-N2286)</f>
        <v>8297.28</v>
      </c>
      <c r="R2286" s="12" t="n">
        <f aca="false">M2286*O2286</f>
        <v>7098.8</v>
      </c>
      <c r="S2286" s="12" t="n">
        <f aca="false">Q2286-R2286</f>
        <v>1198.48</v>
      </c>
      <c r="T2286" s="11" t="n">
        <f aca="false">IFERROR(S2286/Q2286,0)</f>
        <v>0.144442516101662</v>
      </c>
      <c r="U2286" s="13" t="n">
        <f aca="false">F2286-E2286</f>
        <v>4</v>
      </c>
      <c r="V2286" s="13" t="n">
        <f aca="false">G2286-F2286</f>
        <v>6</v>
      </c>
      <c r="W2286" s="13" t="n">
        <f aca="false">G2286-E2286</f>
        <v>10</v>
      </c>
      <c r="X2286" s="10" t="n">
        <f aca="false">YEAR(E2286)</f>
        <v>2019</v>
      </c>
      <c r="Y2286" s="0" t="str">
        <f aca="false">TEXT(E2286,"yyyy-mm")</f>
        <v>2019-02</v>
      </c>
      <c r="Z2286" s="0" t="str">
        <f aca="false">"Q"&amp;ROUNDUP(MONTH(E2286)/3,0)&amp;"-"&amp;YEAR(E2286)</f>
        <v>Q1-2019</v>
      </c>
    </row>
    <row r="2287" customFormat="false" ht="14.25" hidden="false" customHeight="false" outlineLevel="0" collapsed="false">
      <c r="A2287" s="0" t="s">
        <v>2329</v>
      </c>
      <c r="B2287" s="0" t="s">
        <v>41</v>
      </c>
      <c r="C2287" s="0" t="s">
        <v>39</v>
      </c>
      <c r="D2287" s="9" t="n">
        <v>43400</v>
      </c>
      <c r="E2287" s="9" t="n">
        <v>43515</v>
      </c>
      <c r="F2287" s="9" t="n">
        <v>43529</v>
      </c>
      <c r="G2287" s="9" t="n">
        <v>43537</v>
      </c>
      <c r="H2287" s="10" t="s">
        <v>36</v>
      </c>
      <c r="I2287" s="0" t="n">
        <v>23</v>
      </c>
      <c r="J2287" s="0" t="n">
        <v>46</v>
      </c>
      <c r="K2287" s="0" t="n">
        <v>143</v>
      </c>
      <c r="L2287" s="0" t="n">
        <v>33</v>
      </c>
      <c r="M2287" s="0" t="n">
        <v>8</v>
      </c>
      <c r="N2287" s="11" t="n">
        <v>0.1</v>
      </c>
      <c r="O2287" s="12" t="n">
        <v>522.6</v>
      </c>
      <c r="P2287" s="12" t="n">
        <v>1045.2</v>
      </c>
      <c r="Q2287" s="12" t="n">
        <f aca="false">M2287*P2287*(1-N2287)</f>
        <v>7525.44</v>
      </c>
      <c r="R2287" s="12" t="n">
        <f aca="false">M2287*O2287</f>
        <v>4180.8</v>
      </c>
      <c r="S2287" s="12" t="n">
        <f aca="false">Q2287-R2287</f>
        <v>3344.64</v>
      </c>
      <c r="T2287" s="11" t="n">
        <f aca="false">IFERROR(S2287/Q2287,0)</f>
        <v>0.444444444444445</v>
      </c>
      <c r="U2287" s="13" t="n">
        <f aca="false">F2287-E2287</f>
        <v>14</v>
      </c>
      <c r="V2287" s="13" t="n">
        <f aca="false">G2287-F2287</f>
        <v>8</v>
      </c>
      <c r="W2287" s="13" t="n">
        <f aca="false">G2287-E2287</f>
        <v>22</v>
      </c>
      <c r="X2287" s="10" t="n">
        <f aca="false">YEAR(E2287)</f>
        <v>2019</v>
      </c>
      <c r="Y2287" s="0" t="str">
        <f aca="false">TEXT(E2287,"yyyy-mm")</f>
        <v>2019-02</v>
      </c>
      <c r="Z2287" s="0" t="str">
        <f aca="false">"Q"&amp;ROUNDUP(MONTH(E2287)/3,0)&amp;"-"&amp;YEAR(E2287)</f>
        <v>Q1-2019</v>
      </c>
    </row>
    <row r="2288" customFormat="false" ht="14.25" hidden="false" customHeight="false" outlineLevel="0" collapsed="false">
      <c r="A2288" s="0" t="s">
        <v>2330</v>
      </c>
      <c r="B2288" s="0" t="s">
        <v>41</v>
      </c>
      <c r="C2288" s="0" t="s">
        <v>35</v>
      </c>
      <c r="D2288" s="9" t="n">
        <v>43400</v>
      </c>
      <c r="E2288" s="9" t="n">
        <v>43515</v>
      </c>
      <c r="F2288" s="9" t="n">
        <v>43543</v>
      </c>
      <c r="G2288" s="9" t="n">
        <v>43544</v>
      </c>
      <c r="H2288" s="10" t="s">
        <v>36</v>
      </c>
      <c r="I2288" s="0" t="n">
        <v>23</v>
      </c>
      <c r="J2288" s="0" t="n">
        <v>44</v>
      </c>
      <c r="K2288" s="0" t="n">
        <v>208</v>
      </c>
      <c r="L2288" s="0" t="n">
        <v>5</v>
      </c>
      <c r="M2288" s="0" t="n">
        <v>3</v>
      </c>
      <c r="N2288" s="11" t="n">
        <v>0.15</v>
      </c>
      <c r="O2288" s="12" t="n">
        <v>3767.21</v>
      </c>
      <c r="P2288" s="12" t="n">
        <v>6385.1</v>
      </c>
      <c r="Q2288" s="12" t="n">
        <f aca="false">M2288*P2288*(1-N2288)</f>
        <v>16282.005</v>
      </c>
      <c r="R2288" s="12" t="n">
        <f aca="false">M2288*O2288</f>
        <v>11301.63</v>
      </c>
      <c r="S2288" s="12" t="n">
        <f aca="false">Q2288-R2288</f>
        <v>4980.375</v>
      </c>
      <c r="T2288" s="11" t="n">
        <f aca="false">IFERROR(S2288/Q2288,0)</f>
        <v>0.305882168688684</v>
      </c>
      <c r="U2288" s="13" t="n">
        <f aca="false">F2288-E2288</f>
        <v>28</v>
      </c>
      <c r="V2288" s="13" t="n">
        <f aca="false">G2288-F2288</f>
        <v>1</v>
      </c>
      <c r="W2288" s="13" t="n">
        <f aca="false">G2288-E2288</f>
        <v>29</v>
      </c>
      <c r="X2288" s="10" t="n">
        <f aca="false">YEAR(E2288)</f>
        <v>2019</v>
      </c>
      <c r="Y2288" s="0" t="str">
        <f aca="false">TEXT(E2288,"yyyy-mm")</f>
        <v>2019-02</v>
      </c>
      <c r="Z2288" s="0" t="str">
        <f aca="false">"Q"&amp;ROUNDUP(MONTH(E2288)/3,0)&amp;"-"&amp;YEAR(E2288)</f>
        <v>Q1-2019</v>
      </c>
    </row>
    <row r="2289" customFormat="false" ht="14.25" hidden="false" customHeight="false" outlineLevel="0" collapsed="false">
      <c r="A2289" s="0" t="s">
        <v>2331</v>
      </c>
      <c r="B2289" s="0" t="s">
        <v>38</v>
      </c>
      <c r="C2289" s="0" t="s">
        <v>39</v>
      </c>
      <c r="D2289" s="9" t="n">
        <v>43400</v>
      </c>
      <c r="E2289" s="9" t="n">
        <v>43515</v>
      </c>
      <c r="F2289" s="9" t="n">
        <v>43520</v>
      </c>
      <c r="G2289" s="9" t="n">
        <v>43524</v>
      </c>
      <c r="H2289" s="10" t="s">
        <v>36</v>
      </c>
      <c r="I2289" s="0" t="n">
        <v>12</v>
      </c>
      <c r="J2289" s="0" t="n">
        <v>31</v>
      </c>
      <c r="K2289" s="0" t="n">
        <v>162</v>
      </c>
      <c r="L2289" s="0" t="n">
        <v>25</v>
      </c>
      <c r="M2289" s="0" t="n">
        <v>1</v>
      </c>
      <c r="N2289" s="11" t="n">
        <v>0.075</v>
      </c>
      <c r="O2289" s="12" t="n">
        <v>1423.95</v>
      </c>
      <c r="P2289" s="12" t="n">
        <v>2686.7</v>
      </c>
      <c r="Q2289" s="12" t="n">
        <f aca="false">M2289*P2289*(1-N2289)</f>
        <v>2485.1975</v>
      </c>
      <c r="R2289" s="12" t="n">
        <f aca="false">M2289*O2289</f>
        <v>1423.95</v>
      </c>
      <c r="S2289" s="12" t="n">
        <f aca="false">Q2289-R2289</f>
        <v>1061.2475</v>
      </c>
      <c r="T2289" s="11" t="n">
        <f aca="false">IFERROR(S2289/Q2289,0)</f>
        <v>0.427027429409534</v>
      </c>
      <c r="U2289" s="13" t="n">
        <f aca="false">F2289-E2289</f>
        <v>5</v>
      </c>
      <c r="V2289" s="13" t="n">
        <f aca="false">G2289-F2289</f>
        <v>4</v>
      </c>
      <c r="W2289" s="13" t="n">
        <f aca="false">G2289-E2289</f>
        <v>9</v>
      </c>
      <c r="X2289" s="10" t="n">
        <f aca="false">YEAR(E2289)</f>
        <v>2019</v>
      </c>
      <c r="Y2289" s="0" t="str">
        <f aca="false">TEXT(E2289,"yyyy-mm")</f>
        <v>2019-02</v>
      </c>
      <c r="Z2289" s="0" t="str">
        <f aca="false">"Q"&amp;ROUNDUP(MONTH(E2289)/3,0)&amp;"-"&amp;YEAR(E2289)</f>
        <v>Q1-2019</v>
      </c>
    </row>
    <row r="2290" customFormat="false" ht="14.25" hidden="false" customHeight="false" outlineLevel="0" collapsed="false">
      <c r="A2290" s="0" t="s">
        <v>2332</v>
      </c>
      <c r="B2290" s="0" t="s">
        <v>34</v>
      </c>
      <c r="C2290" s="0" t="s">
        <v>39</v>
      </c>
      <c r="D2290" s="9" t="n">
        <v>43400</v>
      </c>
      <c r="E2290" s="9" t="n">
        <v>43516</v>
      </c>
      <c r="F2290" s="9" t="n">
        <v>43522</v>
      </c>
      <c r="G2290" s="9" t="n">
        <v>43523</v>
      </c>
      <c r="H2290" s="10" t="s">
        <v>36</v>
      </c>
      <c r="I2290" s="0" t="n">
        <v>4</v>
      </c>
      <c r="J2290" s="0" t="n">
        <v>35</v>
      </c>
      <c r="K2290" s="0" t="n">
        <v>102</v>
      </c>
      <c r="L2290" s="0" t="n">
        <v>14</v>
      </c>
      <c r="M2290" s="0" t="n">
        <v>5</v>
      </c>
      <c r="N2290" s="11" t="n">
        <v>0.05</v>
      </c>
      <c r="O2290" s="12" t="n">
        <v>3201.73</v>
      </c>
      <c r="P2290" s="12" t="n">
        <v>6277.9</v>
      </c>
      <c r="Q2290" s="12" t="n">
        <f aca="false">M2290*P2290*(1-N2290)</f>
        <v>29820.025</v>
      </c>
      <c r="R2290" s="12" t="n">
        <f aca="false">M2290*O2290</f>
        <v>16008.65</v>
      </c>
      <c r="S2290" s="12" t="n">
        <f aca="false">Q2290-R2290</f>
        <v>13811.375</v>
      </c>
      <c r="T2290" s="11" t="n">
        <f aca="false">IFERROR(S2290/Q2290,0)</f>
        <v>0.46315772706428</v>
      </c>
      <c r="U2290" s="13" t="n">
        <f aca="false">F2290-E2290</f>
        <v>6</v>
      </c>
      <c r="V2290" s="13" t="n">
        <f aca="false">G2290-F2290</f>
        <v>1</v>
      </c>
      <c r="W2290" s="13" t="n">
        <f aca="false">G2290-E2290</f>
        <v>7</v>
      </c>
      <c r="X2290" s="10" t="n">
        <f aca="false">YEAR(E2290)</f>
        <v>2019</v>
      </c>
      <c r="Y2290" s="0" t="str">
        <f aca="false">TEXT(E2290,"yyyy-mm")</f>
        <v>2019-02</v>
      </c>
      <c r="Z2290" s="0" t="str">
        <f aca="false">"Q"&amp;ROUNDUP(MONTH(E2290)/3,0)&amp;"-"&amp;YEAR(E2290)</f>
        <v>Q1-2019</v>
      </c>
    </row>
    <row r="2291" customFormat="false" ht="14.25" hidden="false" customHeight="false" outlineLevel="0" collapsed="false">
      <c r="A2291" s="0" t="s">
        <v>2333</v>
      </c>
      <c r="B2291" s="0" t="s">
        <v>43</v>
      </c>
      <c r="C2291" s="0" t="s">
        <v>39</v>
      </c>
      <c r="D2291" s="9" t="n">
        <v>43400</v>
      </c>
      <c r="E2291" s="9" t="n">
        <v>43516</v>
      </c>
      <c r="F2291" s="9" t="n">
        <v>43528</v>
      </c>
      <c r="G2291" s="9" t="n">
        <v>43530</v>
      </c>
      <c r="H2291" s="10" t="s">
        <v>36</v>
      </c>
      <c r="I2291" s="0" t="n">
        <v>26</v>
      </c>
      <c r="J2291" s="0" t="n">
        <v>49</v>
      </c>
      <c r="K2291" s="0" t="n">
        <v>117</v>
      </c>
      <c r="L2291" s="0" t="n">
        <v>45</v>
      </c>
      <c r="M2291" s="0" t="n">
        <v>8</v>
      </c>
      <c r="N2291" s="11" t="n">
        <v>0.075</v>
      </c>
      <c r="O2291" s="12" t="n">
        <v>857.73</v>
      </c>
      <c r="P2291" s="12" t="n">
        <v>1159.1</v>
      </c>
      <c r="Q2291" s="12" t="n">
        <f aca="false">M2291*P2291*(1-N2291)</f>
        <v>8577.34</v>
      </c>
      <c r="R2291" s="12" t="n">
        <f aca="false">M2291*O2291</f>
        <v>6861.84</v>
      </c>
      <c r="S2291" s="12" t="n">
        <f aca="false">Q2291-R2291</f>
        <v>1715.5</v>
      </c>
      <c r="T2291" s="11" t="n">
        <f aca="false">IFERROR(S2291/Q2291,0)</f>
        <v>0.200003730760352</v>
      </c>
      <c r="U2291" s="13" t="n">
        <f aca="false">F2291-E2291</f>
        <v>12</v>
      </c>
      <c r="V2291" s="13" t="n">
        <f aca="false">G2291-F2291</f>
        <v>2</v>
      </c>
      <c r="W2291" s="13" t="n">
        <f aca="false">G2291-E2291</f>
        <v>14</v>
      </c>
      <c r="X2291" s="10" t="n">
        <f aca="false">YEAR(E2291)</f>
        <v>2019</v>
      </c>
      <c r="Y2291" s="0" t="str">
        <f aca="false">TEXT(E2291,"yyyy-mm")</f>
        <v>2019-02</v>
      </c>
      <c r="Z2291" s="0" t="str">
        <f aca="false">"Q"&amp;ROUNDUP(MONTH(E2291)/3,0)&amp;"-"&amp;YEAR(E2291)</f>
        <v>Q1-2019</v>
      </c>
    </row>
    <row r="2292" customFormat="false" ht="14.25" hidden="false" customHeight="false" outlineLevel="0" collapsed="false">
      <c r="A2292" s="0" t="s">
        <v>2334</v>
      </c>
      <c r="B2292" s="0" t="s">
        <v>38</v>
      </c>
      <c r="C2292" s="0" t="s">
        <v>46</v>
      </c>
      <c r="D2292" s="9" t="n">
        <v>43400</v>
      </c>
      <c r="E2292" s="9" t="n">
        <v>43516</v>
      </c>
      <c r="F2292" s="9" t="n">
        <v>43527</v>
      </c>
      <c r="G2292" s="9" t="n">
        <v>43531</v>
      </c>
      <c r="H2292" s="10" t="s">
        <v>36</v>
      </c>
      <c r="I2292" s="0" t="n">
        <v>19</v>
      </c>
      <c r="J2292" s="0" t="n">
        <v>12</v>
      </c>
      <c r="K2292" s="0" t="n">
        <v>274</v>
      </c>
      <c r="L2292" s="0" t="n">
        <v>24</v>
      </c>
      <c r="M2292" s="0" t="n">
        <v>8</v>
      </c>
      <c r="N2292" s="11" t="n">
        <v>0.15</v>
      </c>
      <c r="O2292" s="12" t="n">
        <v>671.34</v>
      </c>
      <c r="P2292" s="12" t="n">
        <v>1118.9</v>
      </c>
      <c r="Q2292" s="12" t="n">
        <f aca="false">M2292*P2292*(1-N2292)</f>
        <v>7608.52</v>
      </c>
      <c r="R2292" s="12" t="n">
        <f aca="false">M2292*O2292</f>
        <v>5370.72</v>
      </c>
      <c r="S2292" s="12" t="n">
        <f aca="false">Q2292-R2292</f>
        <v>2237.8</v>
      </c>
      <c r="T2292" s="11" t="n">
        <f aca="false">IFERROR(S2292/Q2292,0)</f>
        <v>0.294117647058824</v>
      </c>
      <c r="U2292" s="13" t="n">
        <f aca="false">F2292-E2292</f>
        <v>11</v>
      </c>
      <c r="V2292" s="13" t="n">
        <f aca="false">G2292-F2292</f>
        <v>4</v>
      </c>
      <c r="W2292" s="13" t="n">
        <f aca="false">G2292-E2292</f>
        <v>15</v>
      </c>
      <c r="X2292" s="10" t="n">
        <f aca="false">YEAR(E2292)</f>
        <v>2019</v>
      </c>
      <c r="Y2292" s="0" t="str">
        <f aca="false">TEXT(E2292,"yyyy-mm")</f>
        <v>2019-02</v>
      </c>
      <c r="Z2292" s="0" t="str">
        <f aca="false">"Q"&amp;ROUNDUP(MONTH(E2292)/3,0)&amp;"-"&amp;YEAR(E2292)</f>
        <v>Q1-2019</v>
      </c>
    </row>
    <row r="2293" customFormat="false" ht="14.25" hidden="false" customHeight="false" outlineLevel="0" collapsed="false">
      <c r="A2293" s="0" t="s">
        <v>2335</v>
      </c>
      <c r="B2293" s="0" t="s">
        <v>34</v>
      </c>
      <c r="C2293" s="0" t="s">
        <v>39</v>
      </c>
      <c r="D2293" s="9" t="n">
        <v>43400</v>
      </c>
      <c r="E2293" s="9" t="n">
        <v>43516</v>
      </c>
      <c r="F2293" s="9" t="n">
        <v>43534</v>
      </c>
      <c r="G2293" s="9" t="n">
        <v>43539</v>
      </c>
      <c r="H2293" s="10" t="s">
        <v>36</v>
      </c>
      <c r="I2293" s="0" t="n">
        <v>8</v>
      </c>
      <c r="J2293" s="0" t="n">
        <v>3</v>
      </c>
      <c r="K2293" s="0" t="n">
        <v>92</v>
      </c>
      <c r="L2293" s="0" t="n">
        <v>3</v>
      </c>
      <c r="M2293" s="0" t="n">
        <v>1</v>
      </c>
      <c r="N2293" s="11" t="n">
        <v>0.05</v>
      </c>
      <c r="O2293" s="12" t="n">
        <v>844.2</v>
      </c>
      <c r="P2293" s="12" t="n">
        <v>1340</v>
      </c>
      <c r="Q2293" s="12" t="n">
        <f aca="false">M2293*P2293*(1-N2293)</f>
        <v>1273</v>
      </c>
      <c r="R2293" s="12" t="n">
        <f aca="false">M2293*O2293</f>
        <v>844.2</v>
      </c>
      <c r="S2293" s="12" t="n">
        <f aca="false">Q2293-R2293</f>
        <v>428.8</v>
      </c>
      <c r="T2293" s="11" t="n">
        <f aca="false">IFERROR(S2293/Q2293,0)</f>
        <v>0.336842105263158</v>
      </c>
      <c r="U2293" s="13" t="n">
        <f aca="false">F2293-E2293</f>
        <v>18</v>
      </c>
      <c r="V2293" s="13" t="n">
        <f aca="false">G2293-F2293</f>
        <v>5</v>
      </c>
      <c r="W2293" s="13" t="n">
        <f aca="false">G2293-E2293</f>
        <v>23</v>
      </c>
      <c r="X2293" s="10" t="n">
        <f aca="false">YEAR(E2293)</f>
        <v>2019</v>
      </c>
      <c r="Y2293" s="0" t="str">
        <f aca="false">TEXT(E2293,"yyyy-mm")</f>
        <v>2019-02</v>
      </c>
      <c r="Z2293" s="0" t="str">
        <f aca="false">"Q"&amp;ROUNDUP(MONTH(E2293)/3,0)&amp;"-"&amp;YEAR(E2293)</f>
        <v>Q1-2019</v>
      </c>
    </row>
    <row r="2294" customFormat="false" ht="14.25" hidden="false" customHeight="false" outlineLevel="0" collapsed="false">
      <c r="A2294" s="0" t="s">
        <v>2336</v>
      </c>
      <c r="B2294" s="0" t="s">
        <v>34</v>
      </c>
      <c r="C2294" s="0" t="s">
        <v>48</v>
      </c>
      <c r="D2294" s="9" t="n">
        <v>43400</v>
      </c>
      <c r="E2294" s="9" t="n">
        <v>43516</v>
      </c>
      <c r="F2294" s="9" t="n">
        <v>43537</v>
      </c>
      <c r="G2294" s="9" t="n">
        <v>43541</v>
      </c>
      <c r="H2294" s="10" t="s">
        <v>36</v>
      </c>
      <c r="I2294" s="0" t="n">
        <v>11</v>
      </c>
      <c r="J2294" s="0" t="n">
        <v>46</v>
      </c>
      <c r="K2294" s="0" t="n">
        <v>21</v>
      </c>
      <c r="L2294" s="0" t="n">
        <v>31</v>
      </c>
      <c r="M2294" s="0" t="n">
        <v>7</v>
      </c>
      <c r="N2294" s="11" t="n">
        <v>0.05</v>
      </c>
      <c r="O2294" s="12" t="n">
        <v>1841.96</v>
      </c>
      <c r="P2294" s="12" t="n">
        <v>2331.6</v>
      </c>
      <c r="Q2294" s="12" t="n">
        <f aca="false">M2294*P2294*(1-N2294)</f>
        <v>15505.14</v>
      </c>
      <c r="R2294" s="12" t="n">
        <f aca="false">M2294*O2294</f>
        <v>12893.72</v>
      </c>
      <c r="S2294" s="12" t="n">
        <f aca="false">Q2294-R2294</f>
        <v>2611.42</v>
      </c>
      <c r="T2294" s="11" t="n">
        <f aca="false">IFERROR(S2294/Q2294,0)</f>
        <v>0.168422858484348</v>
      </c>
      <c r="U2294" s="13" t="n">
        <f aca="false">F2294-E2294</f>
        <v>21</v>
      </c>
      <c r="V2294" s="13" t="n">
        <f aca="false">G2294-F2294</f>
        <v>4</v>
      </c>
      <c r="W2294" s="13" t="n">
        <f aca="false">G2294-E2294</f>
        <v>25</v>
      </c>
      <c r="X2294" s="10" t="n">
        <f aca="false">YEAR(E2294)</f>
        <v>2019</v>
      </c>
      <c r="Y2294" s="0" t="str">
        <f aca="false">TEXT(E2294,"yyyy-mm")</f>
        <v>2019-02</v>
      </c>
      <c r="Z2294" s="0" t="str">
        <f aca="false">"Q"&amp;ROUNDUP(MONTH(E2294)/3,0)&amp;"-"&amp;YEAR(E2294)</f>
        <v>Q1-2019</v>
      </c>
    </row>
    <row r="2295" customFormat="false" ht="14.25" hidden="false" customHeight="false" outlineLevel="0" collapsed="false">
      <c r="A2295" s="0" t="s">
        <v>2337</v>
      </c>
      <c r="B2295" s="0" t="s">
        <v>34</v>
      </c>
      <c r="C2295" s="0" t="s">
        <v>35</v>
      </c>
      <c r="D2295" s="9" t="n">
        <v>43400</v>
      </c>
      <c r="E2295" s="9" t="n">
        <v>43516</v>
      </c>
      <c r="F2295" s="9" t="n">
        <v>43532</v>
      </c>
      <c r="G2295" s="9" t="n">
        <v>43540</v>
      </c>
      <c r="H2295" s="10" t="s">
        <v>36</v>
      </c>
      <c r="I2295" s="0" t="n">
        <v>4</v>
      </c>
      <c r="J2295" s="0" t="n">
        <v>43</v>
      </c>
      <c r="K2295" s="0" t="n">
        <v>228</v>
      </c>
      <c r="L2295" s="0" t="n">
        <v>8</v>
      </c>
      <c r="M2295" s="0" t="n">
        <v>4</v>
      </c>
      <c r="N2295" s="11" t="n">
        <v>0.05</v>
      </c>
      <c r="O2295" s="12" t="n">
        <v>1406.73</v>
      </c>
      <c r="P2295" s="12" t="n">
        <v>2425.4</v>
      </c>
      <c r="Q2295" s="12" t="n">
        <f aca="false">M2295*P2295*(1-N2295)</f>
        <v>9216.52</v>
      </c>
      <c r="R2295" s="12" t="n">
        <f aca="false">M2295*O2295</f>
        <v>5626.92</v>
      </c>
      <c r="S2295" s="12" t="n">
        <f aca="false">Q2295-R2295</f>
        <v>3589.6</v>
      </c>
      <c r="T2295" s="11" t="n">
        <f aca="false">IFERROR(S2295/Q2295,0)</f>
        <v>0.389474552217106</v>
      </c>
      <c r="U2295" s="13" t="n">
        <f aca="false">F2295-E2295</f>
        <v>16</v>
      </c>
      <c r="V2295" s="13" t="n">
        <f aca="false">G2295-F2295</f>
        <v>8</v>
      </c>
      <c r="W2295" s="13" t="n">
        <f aca="false">G2295-E2295</f>
        <v>24</v>
      </c>
      <c r="X2295" s="10" t="n">
        <f aca="false">YEAR(E2295)</f>
        <v>2019</v>
      </c>
      <c r="Y2295" s="0" t="str">
        <f aca="false">TEXT(E2295,"yyyy-mm")</f>
        <v>2019-02</v>
      </c>
      <c r="Z2295" s="0" t="str">
        <f aca="false">"Q"&amp;ROUNDUP(MONTH(E2295)/3,0)&amp;"-"&amp;YEAR(E2295)</f>
        <v>Q1-2019</v>
      </c>
    </row>
    <row r="2296" customFormat="false" ht="14.25" hidden="false" customHeight="false" outlineLevel="0" collapsed="false">
      <c r="A2296" s="0" t="s">
        <v>2338</v>
      </c>
      <c r="B2296" s="0" t="s">
        <v>38</v>
      </c>
      <c r="C2296" s="0" t="s">
        <v>79</v>
      </c>
      <c r="D2296" s="9" t="n">
        <v>43400</v>
      </c>
      <c r="E2296" s="9" t="n">
        <v>43516</v>
      </c>
      <c r="F2296" s="9" t="n">
        <v>43518</v>
      </c>
      <c r="G2296" s="9" t="n">
        <v>43526</v>
      </c>
      <c r="H2296" s="10" t="s">
        <v>36</v>
      </c>
      <c r="I2296" s="0" t="n">
        <v>16</v>
      </c>
      <c r="J2296" s="0" t="n">
        <v>10</v>
      </c>
      <c r="K2296" s="0" t="n">
        <v>61</v>
      </c>
      <c r="L2296" s="0" t="n">
        <v>11</v>
      </c>
      <c r="M2296" s="0" t="n">
        <v>8</v>
      </c>
      <c r="N2296" s="11" t="n">
        <v>0.075</v>
      </c>
      <c r="O2296" s="12" t="n">
        <v>688.02</v>
      </c>
      <c r="P2296" s="12" t="n">
        <v>1092.1</v>
      </c>
      <c r="Q2296" s="12" t="n">
        <f aca="false">M2296*P2296*(1-N2296)</f>
        <v>8081.54</v>
      </c>
      <c r="R2296" s="12" t="n">
        <f aca="false">M2296*O2296</f>
        <v>5504.16</v>
      </c>
      <c r="S2296" s="12" t="n">
        <f aca="false">Q2296-R2296</f>
        <v>2577.38</v>
      </c>
      <c r="T2296" s="11" t="n">
        <f aca="false">IFERROR(S2296/Q2296,0)</f>
        <v>0.318921888649936</v>
      </c>
      <c r="U2296" s="13" t="n">
        <f aca="false">F2296-E2296</f>
        <v>2</v>
      </c>
      <c r="V2296" s="13" t="n">
        <f aca="false">G2296-F2296</f>
        <v>8</v>
      </c>
      <c r="W2296" s="13" t="n">
        <f aca="false">G2296-E2296</f>
        <v>10</v>
      </c>
      <c r="X2296" s="10" t="n">
        <f aca="false">YEAR(E2296)</f>
        <v>2019</v>
      </c>
      <c r="Y2296" s="0" t="str">
        <f aca="false">TEXT(E2296,"yyyy-mm")</f>
        <v>2019-02</v>
      </c>
      <c r="Z2296" s="0" t="str">
        <f aca="false">"Q"&amp;ROUNDUP(MONTH(E2296)/3,0)&amp;"-"&amp;YEAR(E2296)</f>
        <v>Q1-2019</v>
      </c>
    </row>
    <row r="2297" customFormat="false" ht="14.25" hidden="false" customHeight="false" outlineLevel="0" collapsed="false">
      <c r="A2297" s="0" t="s">
        <v>2339</v>
      </c>
      <c r="B2297" s="0" t="s">
        <v>34</v>
      </c>
      <c r="C2297" s="0" t="s">
        <v>39</v>
      </c>
      <c r="D2297" s="9" t="n">
        <v>43400</v>
      </c>
      <c r="E2297" s="9" t="n">
        <v>43516</v>
      </c>
      <c r="F2297" s="9" t="n">
        <v>43539</v>
      </c>
      <c r="G2297" s="9" t="n">
        <v>43549</v>
      </c>
      <c r="H2297" s="10" t="s">
        <v>36</v>
      </c>
      <c r="I2297" s="0" t="n">
        <v>11</v>
      </c>
      <c r="J2297" s="0" t="n">
        <v>36</v>
      </c>
      <c r="K2297" s="0" t="n">
        <v>91</v>
      </c>
      <c r="L2297" s="0" t="n">
        <v>46</v>
      </c>
      <c r="M2297" s="0" t="n">
        <v>8</v>
      </c>
      <c r="N2297" s="11" t="n">
        <v>0.15</v>
      </c>
      <c r="O2297" s="12" t="n">
        <v>614.99</v>
      </c>
      <c r="P2297" s="12" t="n">
        <v>917.9</v>
      </c>
      <c r="Q2297" s="12" t="n">
        <f aca="false">M2297*P2297*(1-N2297)</f>
        <v>6241.72</v>
      </c>
      <c r="R2297" s="12" t="n">
        <f aca="false">M2297*O2297</f>
        <v>4919.92</v>
      </c>
      <c r="S2297" s="12" t="n">
        <f aca="false">Q2297-R2297</f>
        <v>1321.8</v>
      </c>
      <c r="T2297" s="11" t="n">
        <f aca="false">IFERROR(S2297/Q2297,0)</f>
        <v>0.211768550976333</v>
      </c>
      <c r="U2297" s="13" t="n">
        <f aca="false">F2297-E2297</f>
        <v>23</v>
      </c>
      <c r="V2297" s="13" t="n">
        <f aca="false">G2297-F2297</f>
        <v>10</v>
      </c>
      <c r="W2297" s="13" t="n">
        <f aca="false">G2297-E2297</f>
        <v>33</v>
      </c>
      <c r="X2297" s="10" t="n">
        <f aca="false">YEAR(E2297)</f>
        <v>2019</v>
      </c>
      <c r="Y2297" s="0" t="str">
        <f aca="false">TEXT(E2297,"yyyy-mm")</f>
        <v>2019-02</v>
      </c>
      <c r="Z2297" s="0" t="str">
        <f aca="false">"Q"&amp;ROUNDUP(MONTH(E2297)/3,0)&amp;"-"&amp;YEAR(E2297)</f>
        <v>Q1-2019</v>
      </c>
    </row>
    <row r="2298" customFormat="false" ht="14.25" hidden="false" customHeight="false" outlineLevel="0" collapsed="false">
      <c r="A2298" s="0" t="s">
        <v>2340</v>
      </c>
      <c r="B2298" s="0" t="s">
        <v>34</v>
      </c>
      <c r="C2298" s="0" t="s">
        <v>39</v>
      </c>
      <c r="D2298" s="9" t="n">
        <v>43400</v>
      </c>
      <c r="E2298" s="9" t="n">
        <v>43516</v>
      </c>
      <c r="F2298" s="9" t="n">
        <v>43536</v>
      </c>
      <c r="G2298" s="9" t="n">
        <v>43541</v>
      </c>
      <c r="H2298" s="10" t="s">
        <v>36</v>
      </c>
      <c r="I2298" s="0" t="n">
        <v>2</v>
      </c>
      <c r="J2298" s="0" t="n">
        <v>34</v>
      </c>
      <c r="K2298" s="0" t="n">
        <v>197</v>
      </c>
      <c r="L2298" s="0" t="n">
        <v>43</v>
      </c>
      <c r="M2298" s="0" t="n">
        <v>7</v>
      </c>
      <c r="N2298" s="11" t="n">
        <v>0.1</v>
      </c>
      <c r="O2298" s="12" t="n">
        <v>85.16</v>
      </c>
      <c r="P2298" s="12" t="n">
        <v>207.7</v>
      </c>
      <c r="Q2298" s="12" t="n">
        <f aca="false">M2298*P2298*(1-N2298)</f>
        <v>1308.51</v>
      </c>
      <c r="R2298" s="12" t="n">
        <f aca="false">M2298*O2298</f>
        <v>596.12</v>
      </c>
      <c r="S2298" s="12" t="n">
        <f aca="false">Q2298-R2298</f>
        <v>712.39</v>
      </c>
      <c r="T2298" s="11" t="n">
        <f aca="false">IFERROR(S2298/Q2298,0)</f>
        <v>0.544428395656128</v>
      </c>
      <c r="U2298" s="13" t="n">
        <f aca="false">F2298-E2298</f>
        <v>20</v>
      </c>
      <c r="V2298" s="13" t="n">
        <f aca="false">G2298-F2298</f>
        <v>5</v>
      </c>
      <c r="W2298" s="13" t="n">
        <f aca="false">G2298-E2298</f>
        <v>25</v>
      </c>
      <c r="X2298" s="10" t="n">
        <f aca="false">YEAR(E2298)</f>
        <v>2019</v>
      </c>
      <c r="Y2298" s="0" t="str">
        <f aca="false">TEXT(E2298,"yyyy-mm")</f>
        <v>2019-02</v>
      </c>
      <c r="Z2298" s="0" t="str">
        <f aca="false">"Q"&amp;ROUNDUP(MONTH(E2298)/3,0)&amp;"-"&amp;YEAR(E2298)</f>
        <v>Q1-2019</v>
      </c>
    </row>
    <row r="2299" customFormat="false" ht="14.25" hidden="false" customHeight="false" outlineLevel="0" collapsed="false">
      <c r="A2299" s="0" t="s">
        <v>2341</v>
      </c>
      <c r="B2299" s="0" t="s">
        <v>34</v>
      </c>
      <c r="C2299" s="0" t="s">
        <v>48</v>
      </c>
      <c r="D2299" s="9" t="n">
        <v>43400</v>
      </c>
      <c r="E2299" s="9" t="n">
        <v>43516</v>
      </c>
      <c r="F2299" s="9" t="n">
        <v>43544</v>
      </c>
      <c r="G2299" s="9" t="n">
        <v>43551</v>
      </c>
      <c r="H2299" s="10" t="s">
        <v>36</v>
      </c>
      <c r="I2299" s="0" t="n">
        <v>4</v>
      </c>
      <c r="J2299" s="0" t="n">
        <v>32</v>
      </c>
      <c r="K2299" s="0" t="n">
        <v>4</v>
      </c>
      <c r="L2299" s="0" t="n">
        <v>33</v>
      </c>
      <c r="M2299" s="0" t="n">
        <v>8</v>
      </c>
      <c r="N2299" s="11" t="n">
        <v>0.05</v>
      </c>
      <c r="O2299" s="12" t="n">
        <v>1637.21</v>
      </c>
      <c r="P2299" s="12" t="n">
        <v>1996.6</v>
      </c>
      <c r="Q2299" s="12" t="n">
        <f aca="false">M2299*P2299*(1-N2299)</f>
        <v>15174.16</v>
      </c>
      <c r="R2299" s="12" t="n">
        <f aca="false">M2299*O2299</f>
        <v>13097.68</v>
      </c>
      <c r="S2299" s="12" t="n">
        <f aca="false">Q2299-R2299</f>
        <v>2076.48</v>
      </c>
      <c r="T2299" s="11" t="n">
        <f aca="false">IFERROR(S2299/Q2299,0)</f>
        <v>0.136843159687258</v>
      </c>
      <c r="U2299" s="13" t="n">
        <f aca="false">F2299-E2299</f>
        <v>28</v>
      </c>
      <c r="V2299" s="13" t="n">
        <f aca="false">G2299-F2299</f>
        <v>7</v>
      </c>
      <c r="W2299" s="13" t="n">
        <f aca="false">G2299-E2299</f>
        <v>35</v>
      </c>
      <c r="X2299" s="10" t="n">
        <f aca="false">YEAR(E2299)</f>
        <v>2019</v>
      </c>
      <c r="Y2299" s="0" t="str">
        <f aca="false">TEXT(E2299,"yyyy-mm")</f>
        <v>2019-02</v>
      </c>
      <c r="Z2299" s="0" t="str">
        <f aca="false">"Q"&amp;ROUNDUP(MONTH(E2299)/3,0)&amp;"-"&amp;YEAR(E2299)</f>
        <v>Q1-2019</v>
      </c>
    </row>
    <row r="2300" customFormat="false" ht="14.25" hidden="false" customHeight="false" outlineLevel="0" collapsed="false">
      <c r="A2300" s="0" t="s">
        <v>2342</v>
      </c>
      <c r="B2300" s="0" t="s">
        <v>38</v>
      </c>
      <c r="C2300" s="0" t="s">
        <v>46</v>
      </c>
      <c r="D2300" s="9" t="n">
        <v>43400</v>
      </c>
      <c r="E2300" s="9" t="n">
        <v>43516</v>
      </c>
      <c r="F2300" s="9" t="n">
        <v>43537</v>
      </c>
      <c r="G2300" s="9" t="n">
        <v>43538</v>
      </c>
      <c r="H2300" s="10" t="s">
        <v>36</v>
      </c>
      <c r="I2300" s="0" t="n">
        <v>19</v>
      </c>
      <c r="J2300" s="0" t="n">
        <v>2</v>
      </c>
      <c r="K2300" s="0" t="n">
        <v>278</v>
      </c>
      <c r="L2300" s="0" t="n">
        <v>5</v>
      </c>
      <c r="M2300" s="0" t="n">
        <v>7</v>
      </c>
      <c r="N2300" s="11" t="n">
        <v>0.1</v>
      </c>
      <c r="O2300" s="12" t="n">
        <v>103.18</v>
      </c>
      <c r="P2300" s="12" t="n">
        <v>234.5</v>
      </c>
      <c r="Q2300" s="12" t="n">
        <f aca="false">M2300*P2300*(1-N2300)</f>
        <v>1477.35</v>
      </c>
      <c r="R2300" s="12" t="n">
        <f aca="false">M2300*O2300</f>
        <v>722.26</v>
      </c>
      <c r="S2300" s="12" t="n">
        <f aca="false">Q2300-R2300</f>
        <v>755.09</v>
      </c>
      <c r="T2300" s="11" t="n">
        <f aca="false">IFERROR(S2300/Q2300,0)</f>
        <v>0.511111111111111</v>
      </c>
      <c r="U2300" s="13" t="n">
        <f aca="false">F2300-E2300</f>
        <v>21</v>
      </c>
      <c r="V2300" s="13" t="n">
        <f aca="false">G2300-F2300</f>
        <v>1</v>
      </c>
      <c r="W2300" s="13" t="n">
        <f aca="false">G2300-E2300</f>
        <v>22</v>
      </c>
      <c r="X2300" s="10" t="n">
        <f aca="false">YEAR(E2300)</f>
        <v>2019</v>
      </c>
      <c r="Y2300" s="0" t="str">
        <f aca="false">TEXT(E2300,"yyyy-mm")</f>
        <v>2019-02</v>
      </c>
      <c r="Z2300" s="0" t="str">
        <f aca="false">"Q"&amp;ROUNDUP(MONTH(E2300)/3,0)&amp;"-"&amp;YEAR(E2300)</f>
        <v>Q1-2019</v>
      </c>
    </row>
    <row r="2301" customFormat="false" ht="14.25" hidden="false" customHeight="false" outlineLevel="0" collapsed="false">
      <c r="A2301" s="0" t="s">
        <v>2343</v>
      </c>
      <c r="B2301" s="0" t="s">
        <v>34</v>
      </c>
      <c r="C2301" s="0" t="s">
        <v>39</v>
      </c>
      <c r="D2301" s="9" t="n">
        <v>43400</v>
      </c>
      <c r="E2301" s="9" t="n">
        <v>43517</v>
      </c>
      <c r="F2301" s="9" t="n">
        <v>43520</v>
      </c>
      <c r="G2301" s="9" t="n">
        <v>43525</v>
      </c>
      <c r="H2301" s="10" t="s">
        <v>36</v>
      </c>
      <c r="I2301" s="0" t="n">
        <v>2</v>
      </c>
      <c r="J2301" s="0" t="n">
        <v>49</v>
      </c>
      <c r="K2301" s="0" t="n">
        <v>168</v>
      </c>
      <c r="L2301" s="0" t="n">
        <v>17</v>
      </c>
      <c r="M2301" s="0" t="n">
        <v>1</v>
      </c>
      <c r="N2301" s="11" t="n">
        <v>0.1</v>
      </c>
      <c r="O2301" s="12" t="n">
        <v>693.45</v>
      </c>
      <c r="P2301" s="12" t="n">
        <v>1005</v>
      </c>
      <c r="Q2301" s="12" t="n">
        <f aca="false">M2301*P2301*(1-N2301)</f>
        <v>904.5</v>
      </c>
      <c r="R2301" s="12" t="n">
        <f aca="false">M2301*O2301</f>
        <v>693.45</v>
      </c>
      <c r="S2301" s="12" t="n">
        <f aca="false">Q2301-R2301</f>
        <v>211.05</v>
      </c>
      <c r="T2301" s="11" t="n">
        <f aca="false">IFERROR(S2301/Q2301,0)</f>
        <v>0.233333333333333</v>
      </c>
      <c r="U2301" s="13" t="n">
        <f aca="false">F2301-E2301</f>
        <v>3</v>
      </c>
      <c r="V2301" s="13" t="n">
        <f aca="false">G2301-F2301</f>
        <v>5</v>
      </c>
      <c r="W2301" s="13" t="n">
        <f aca="false">G2301-E2301</f>
        <v>8</v>
      </c>
      <c r="X2301" s="10" t="n">
        <f aca="false">YEAR(E2301)</f>
        <v>2019</v>
      </c>
      <c r="Y2301" s="0" t="str">
        <f aca="false">TEXT(E2301,"yyyy-mm")</f>
        <v>2019-02</v>
      </c>
      <c r="Z2301" s="0" t="str">
        <f aca="false">"Q"&amp;ROUNDUP(MONTH(E2301)/3,0)&amp;"-"&amp;YEAR(E2301)</f>
        <v>Q1-2019</v>
      </c>
    </row>
    <row r="2302" customFormat="false" ht="14.25" hidden="false" customHeight="false" outlineLevel="0" collapsed="false">
      <c r="A2302" s="0" t="s">
        <v>2344</v>
      </c>
      <c r="B2302" s="0" t="s">
        <v>34</v>
      </c>
      <c r="C2302" s="0" t="s">
        <v>79</v>
      </c>
      <c r="D2302" s="9" t="n">
        <v>43400</v>
      </c>
      <c r="E2302" s="9" t="n">
        <v>43517</v>
      </c>
      <c r="F2302" s="9" t="n">
        <v>43532</v>
      </c>
      <c r="G2302" s="9" t="n">
        <v>43541</v>
      </c>
      <c r="H2302" s="10" t="s">
        <v>36</v>
      </c>
      <c r="I2302" s="0" t="n">
        <v>6</v>
      </c>
      <c r="J2302" s="0" t="n">
        <v>46</v>
      </c>
      <c r="K2302" s="0" t="n">
        <v>77</v>
      </c>
      <c r="L2302" s="0" t="n">
        <v>6</v>
      </c>
      <c r="M2302" s="0" t="n">
        <v>6</v>
      </c>
      <c r="N2302" s="11" t="n">
        <v>0.075</v>
      </c>
      <c r="O2302" s="12" t="n">
        <v>4060.6</v>
      </c>
      <c r="P2302" s="12" t="n">
        <v>5487.3</v>
      </c>
      <c r="Q2302" s="12" t="n">
        <f aca="false">M2302*P2302*(1-N2302)</f>
        <v>30454.515</v>
      </c>
      <c r="R2302" s="12" t="n">
        <f aca="false">M2302*O2302</f>
        <v>24363.6</v>
      </c>
      <c r="S2302" s="12" t="n">
        <f aca="false">Q2302-R2302</f>
        <v>6090.915</v>
      </c>
      <c r="T2302" s="11" t="n">
        <f aca="false">IFERROR(S2302/Q2302,0)</f>
        <v>0.200000394030245</v>
      </c>
      <c r="U2302" s="13" t="n">
        <f aca="false">F2302-E2302</f>
        <v>15</v>
      </c>
      <c r="V2302" s="13" t="n">
        <f aca="false">G2302-F2302</f>
        <v>9</v>
      </c>
      <c r="W2302" s="13" t="n">
        <f aca="false">G2302-E2302</f>
        <v>24</v>
      </c>
      <c r="X2302" s="10" t="n">
        <f aca="false">YEAR(E2302)</f>
        <v>2019</v>
      </c>
      <c r="Y2302" s="0" t="str">
        <f aca="false">TEXT(E2302,"yyyy-mm")</f>
        <v>2019-02</v>
      </c>
      <c r="Z2302" s="0" t="str">
        <f aca="false">"Q"&amp;ROUNDUP(MONTH(E2302)/3,0)&amp;"-"&amp;YEAR(E2302)</f>
        <v>Q1-2019</v>
      </c>
    </row>
    <row r="2303" customFormat="false" ht="14.25" hidden="false" customHeight="false" outlineLevel="0" collapsed="false">
      <c r="A2303" s="0" t="s">
        <v>2345</v>
      </c>
      <c r="B2303" s="0" t="s">
        <v>38</v>
      </c>
      <c r="C2303" s="0" t="s">
        <v>39</v>
      </c>
      <c r="D2303" s="9" t="n">
        <v>43400</v>
      </c>
      <c r="E2303" s="9" t="n">
        <v>43517</v>
      </c>
      <c r="F2303" s="9" t="n">
        <v>43534</v>
      </c>
      <c r="G2303" s="9" t="n">
        <v>43540</v>
      </c>
      <c r="H2303" s="10" t="s">
        <v>36</v>
      </c>
      <c r="I2303" s="0" t="n">
        <v>13</v>
      </c>
      <c r="J2303" s="0" t="n">
        <v>12</v>
      </c>
      <c r="K2303" s="0" t="n">
        <v>119</v>
      </c>
      <c r="L2303" s="0" t="n">
        <v>19</v>
      </c>
      <c r="M2303" s="0" t="n">
        <v>6</v>
      </c>
      <c r="N2303" s="11" t="n">
        <v>0.05</v>
      </c>
      <c r="O2303" s="12" t="n">
        <v>3585.84</v>
      </c>
      <c r="P2303" s="12" t="n">
        <v>5976.4</v>
      </c>
      <c r="Q2303" s="12" t="n">
        <f aca="false">M2303*P2303*(1-N2303)</f>
        <v>34065.48</v>
      </c>
      <c r="R2303" s="12" t="n">
        <f aca="false">M2303*O2303</f>
        <v>21515.04</v>
      </c>
      <c r="S2303" s="12" t="n">
        <f aca="false">Q2303-R2303</f>
        <v>12550.44</v>
      </c>
      <c r="T2303" s="11" t="n">
        <f aca="false">IFERROR(S2303/Q2303,0)</f>
        <v>0.368421052631579</v>
      </c>
      <c r="U2303" s="13" t="n">
        <f aca="false">F2303-E2303</f>
        <v>17</v>
      </c>
      <c r="V2303" s="13" t="n">
        <f aca="false">G2303-F2303</f>
        <v>6</v>
      </c>
      <c r="W2303" s="13" t="n">
        <f aca="false">G2303-E2303</f>
        <v>23</v>
      </c>
      <c r="X2303" s="10" t="n">
        <f aca="false">YEAR(E2303)</f>
        <v>2019</v>
      </c>
      <c r="Y2303" s="0" t="str">
        <f aca="false">TEXT(E2303,"yyyy-mm")</f>
        <v>2019-02</v>
      </c>
      <c r="Z2303" s="0" t="str">
        <f aca="false">"Q"&amp;ROUNDUP(MONTH(E2303)/3,0)&amp;"-"&amp;YEAR(E2303)</f>
        <v>Q1-2019</v>
      </c>
    </row>
    <row r="2304" customFormat="false" ht="14.25" hidden="false" customHeight="false" outlineLevel="0" collapsed="false">
      <c r="A2304" s="0" t="s">
        <v>2346</v>
      </c>
      <c r="B2304" s="0" t="s">
        <v>38</v>
      </c>
      <c r="C2304" s="0" t="s">
        <v>48</v>
      </c>
      <c r="D2304" s="9" t="n">
        <v>43400</v>
      </c>
      <c r="E2304" s="9" t="n">
        <v>43517</v>
      </c>
      <c r="F2304" s="9" t="n">
        <v>43522</v>
      </c>
      <c r="G2304" s="9" t="n">
        <v>43529</v>
      </c>
      <c r="H2304" s="10" t="s">
        <v>36</v>
      </c>
      <c r="I2304" s="0" t="n">
        <v>19</v>
      </c>
      <c r="J2304" s="0" t="n">
        <v>25</v>
      </c>
      <c r="K2304" s="0" t="n">
        <v>21</v>
      </c>
      <c r="L2304" s="0" t="n">
        <v>12</v>
      </c>
      <c r="M2304" s="0" t="n">
        <v>8</v>
      </c>
      <c r="N2304" s="11" t="n">
        <v>0.2</v>
      </c>
      <c r="O2304" s="12" t="n">
        <v>619.08</v>
      </c>
      <c r="P2304" s="12" t="n">
        <v>884.4</v>
      </c>
      <c r="Q2304" s="12" t="n">
        <f aca="false">M2304*P2304*(1-N2304)</f>
        <v>5660.16</v>
      </c>
      <c r="R2304" s="12" t="n">
        <f aca="false">M2304*O2304</f>
        <v>4952.64</v>
      </c>
      <c r="S2304" s="12" t="n">
        <f aca="false">Q2304-R2304</f>
        <v>707.52</v>
      </c>
      <c r="T2304" s="11" t="n">
        <f aca="false">IFERROR(S2304/Q2304,0)</f>
        <v>0.125</v>
      </c>
      <c r="U2304" s="13" t="n">
        <f aca="false">F2304-E2304</f>
        <v>5</v>
      </c>
      <c r="V2304" s="13" t="n">
        <f aca="false">G2304-F2304</f>
        <v>7</v>
      </c>
      <c r="W2304" s="13" t="n">
        <f aca="false">G2304-E2304</f>
        <v>12</v>
      </c>
      <c r="X2304" s="10" t="n">
        <f aca="false">YEAR(E2304)</f>
        <v>2019</v>
      </c>
      <c r="Y2304" s="0" t="str">
        <f aca="false">TEXT(E2304,"yyyy-mm")</f>
        <v>2019-02</v>
      </c>
      <c r="Z2304" s="0" t="str">
        <f aca="false">"Q"&amp;ROUNDUP(MONTH(E2304)/3,0)&amp;"-"&amp;YEAR(E2304)</f>
        <v>Q1-2019</v>
      </c>
    </row>
    <row r="2305" customFormat="false" ht="14.25" hidden="false" customHeight="false" outlineLevel="0" collapsed="false">
      <c r="A2305" s="0" t="s">
        <v>2347</v>
      </c>
      <c r="B2305" s="0" t="s">
        <v>38</v>
      </c>
      <c r="C2305" s="0" t="s">
        <v>48</v>
      </c>
      <c r="D2305" s="9" t="n">
        <v>43400</v>
      </c>
      <c r="E2305" s="9" t="n">
        <v>43517</v>
      </c>
      <c r="F2305" s="9" t="n">
        <v>43525</v>
      </c>
      <c r="G2305" s="9" t="n">
        <v>43535</v>
      </c>
      <c r="H2305" s="10" t="s">
        <v>36</v>
      </c>
      <c r="I2305" s="0" t="n">
        <v>15</v>
      </c>
      <c r="J2305" s="0" t="n">
        <v>44</v>
      </c>
      <c r="K2305" s="0" t="n">
        <v>27</v>
      </c>
      <c r="L2305" s="0" t="n">
        <v>16</v>
      </c>
      <c r="M2305" s="0" t="n">
        <v>7</v>
      </c>
      <c r="N2305" s="11" t="n">
        <v>0.15</v>
      </c>
      <c r="O2305" s="12" t="n">
        <v>4802.69</v>
      </c>
      <c r="P2305" s="12" t="n">
        <v>6157.3</v>
      </c>
      <c r="Q2305" s="12" t="n">
        <f aca="false">M2305*P2305*(1-N2305)</f>
        <v>36635.935</v>
      </c>
      <c r="R2305" s="12" t="n">
        <f aca="false">M2305*O2305</f>
        <v>33618.83</v>
      </c>
      <c r="S2305" s="12" t="n">
        <f aca="false">Q2305-R2305</f>
        <v>3017.105</v>
      </c>
      <c r="T2305" s="11" t="n">
        <f aca="false">IFERROR(S2305/Q2305,0)</f>
        <v>0.0823537054534026</v>
      </c>
      <c r="U2305" s="13" t="n">
        <f aca="false">F2305-E2305</f>
        <v>8</v>
      </c>
      <c r="V2305" s="13" t="n">
        <f aca="false">G2305-F2305</f>
        <v>10</v>
      </c>
      <c r="W2305" s="13" t="n">
        <f aca="false">G2305-E2305</f>
        <v>18</v>
      </c>
      <c r="X2305" s="10" t="n">
        <f aca="false">YEAR(E2305)</f>
        <v>2019</v>
      </c>
      <c r="Y2305" s="0" t="str">
        <f aca="false">TEXT(E2305,"yyyy-mm")</f>
        <v>2019-02</v>
      </c>
      <c r="Z2305" s="0" t="str">
        <f aca="false">"Q"&amp;ROUNDUP(MONTH(E2305)/3,0)&amp;"-"&amp;YEAR(E2305)</f>
        <v>Q1-2019</v>
      </c>
    </row>
    <row r="2306" customFormat="false" ht="14.25" hidden="false" customHeight="false" outlineLevel="0" collapsed="false">
      <c r="A2306" s="0" t="s">
        <v>2348</v>
      </c>
      <c r="B2306" s="0" t="s">
        <v>43</v>
      </c>
      <c r="C2306" s="0" t="s">
        <v>48</v>
      </c>
      <c r="D2306" s="9" t="n">
        <v>43400</v>
      </c>
      <c r="E2306" s="9" t="n">
        <v>43518</v>
      </c>
      <c r="F2306" s="9" t="n">
        <v>43538</v>
      </c>
      <c r="G2306" s="9" t="n">
        <v>43544</v>
      </c>
      <c r="H2306" s="10" t="s">
        <v>36</v>
      </c>
      <c r="I2306" s="0" t="n">
        <v>27</v>
      </c>
      <c r="J2306" s="0" t="n">
        <v>23</v>
      </c>
      <c r="K2306" s="0" t="n">
        <v>22</v>
      </c>
      <c r="L2306" s="0" t="n">
        <v>6</v>
      </c>
      <c r="M2306" s="0" t="n">
        <v>1</v>
      </c>
      <c r="N2306" s="11" t="n">
        <v>0.3</v>
      </c>
      <c r="O2306" s="12" t="n">
        <v>694.66</v>
      </c>
      <c r="P2306" s="12" t="n">
        <v>964.8</v>
      </c>
      <c r="Q2306" s="12" t="n">
        <f aca="false">M2306*P2306*(1-N2306)</f>
        <v>675.36</v>
      </c>
      <c r="R2306" s="12" t="n">
        <f aca="false">M2306*O2306</f>
        <v>694.66</v>
      </c>
      <c r="S2306" s="12" t="n">
        <f aca="false">Q2306-R2306</f>
        <v>-19.3000000000001</v>
      </c>
      <c r="T2306" s="11" t="n">
        <f aca="false">IFERROR(S2306/Q2306,0)</f>
        <v>-0.0285773513385455</v>
      </c>
      <c r="U2306" s="13" t="n">
        <f aca="false">F2306-E2306</f>
        <v>20</v>
      </c>
      <c r="V2306" s="13" t="n">
        <f aca="false">G2306-F2306</f>
        <v>6</v>
      </c>
      <c r="W2306" s="13" t="n">
        <f aca="false">G2306-E2306</f>
        <v>26</v>
      </c>
      <c r="X2306" s="10" t="n">
        <f aca="false">YEAR(E2306)</f>
        <v>2019</v>
      </c>
      <c r="Y2306" s="0" t="str">
        <f aca="false">TEXT(E2306,"yyyy-mm")</f>
        <v>2019-02</v>
      </c>
      <c r="Z2306" s="0" t="str">
        <f aca="false">"Q"&amp;ROUNDUP(MONTH(E2306)/3,0)&amp;"-"&amp;YEAR(E2306)</f>
        <v>Q1-2019</v>
      </c>
    </row>
    <row r="2307" customFormat="false" ht="14.25" hidden="false" customHeight="false" outlineLevel="0" collapsed="false">
      <c r="A2307" s="0" t="s">
        <v>2349</v>
      </c>
      <c r="B2307" s="0" t="s">
        <v>34</v>
      </c>
      <c r="C2307" s="0" t="s">
        <v>58</v>
      </c>
      <c r="D2307" s="9" t="n">
        <v>43400</v>
      </c>
      <c r="E2307" s="9" t="n">
        <v>43518</v>
      </c>
      <c r="F2307" s="9" t="n">
        <v>43540</v>
      </c>
      <c r="G2307" s="9" t="n">
        <v>43546</v>
      </c>
      <c r="H2307" s="10" t="s">
        <v>36</v>
      </c>
      <c r="I2307" s="0" t="n">
        <v>8</v>
      </c>
      <c r="J2307" s="0" t="n">
        <v>50</v>
      </c>
      <c r="K2307" s="0" t="n">
        <v>340</v>
      </c>
      <c r="L2307" s="0" t="n">
        <v>39</v>
      </c>
      <c r="M2307" s="0" t="n">
        <v>8</v>
      </c>
      <c r="N2307" s="11" t="n">
        <v>0.1</v>
      </c>
      <c r="O2307" s="12" t="n">
        <v>1557.08</v>
      </c>
      <c r="P2307" s="12" t="n">
        <v>3892.7</v>
      </c>
      <c r="Q2307" s="12" t="n">
        <f aca="false">M2307*P2307*(1-N2307)</f>
        <v>28027.44</v>
      </c>
      <c r="R2307" s="12" t="n">
        <f aca="false">M2307*O2307</f>
        <v>12456.64</v>
      </c>
      <c r="S2307" s="12" t="n">
        <f aca="false">Q2307-R2307</f>
        <v>15570.8</v>
      </c>
      <c r="T2307" s="11" t="n">
        <f aca="false">IFERROR(S2307/Q2307,0)</f>
        <v>0.555555555555556</v>
      </c>
      <c r="U2307" s="13" t="n">
        <f aca="false">F2307-E2307</f>
        <v>22</v>
      </c>
      <c r="V2307" s="13" t="n">
        <f aca="false">G2307-F2307</f>
        <v>6</v>
      </c>
      <c r="W2307" s="13" t="n">
        <f aca="false">G2307-E2307</f>
        <v>28</v>
      </c>
      <c r="X2307" s="10" t="n">
        <f aca="false">YEAR(E2307)</f>
        <v>2019</v>
      </c>
      <c r="Y2307" s="0" t="str">
        <f aca="false">TEXT(E2307,"yyyy-mm")</f>
        <v>2019-02</v>
      </c>
      <c r="Z2307" s="0" t="str">
        <f aca="false">"Q"&amp;ROUNDUP(MONTH(E2307)/3,0)&amp;"-"&amp;YEAR(E2307)</f>
        <v>Q1-2019</v>
      </c>
    </row>
    <row r="2308" customFormat="false" ht="14.25" hidden="false" customHeight="false" outlineLevel="0" collapsed="false">
      <c r="A2308" s="0" t="s">
        <v>2350</v>
      </c>
      <c r="B2308" s="0" t="s">
        <v>34</v>
      </c>
      <c r="C2308" s="0" t="s">
        <v>48</v>
      </c>
      <c r="D2308" s="9" t="n">
        <v>43400</v>
      </c>
      <c r="E2308" s="9" t="n">
        <v>43518</v>
      </c>
      <c r="F2308" s="9" t="n">
        <v>43543</v>
      </c>
      <c r="G2308" s="9" t="n">
        <v>43545</v>
      </c>
      <c r="H2308" s="10" t="s">
        <v>36</v>
      </c>
      <c r="I2308" s="0" t="n">
        <v>10</v>
      </c>
      <c r="J2308" s="0" t="n">
        <v>12</v>
      </c>
      <c r="K2308" s="0" t="n">
        <v>17</v>
      </c>
      <c r="L2308" s="0" t="n">
        <v>42</v>
      </c>
      <c r="M2308" s="0" t="n">
        <v>4</v>
      </c>
      <c r="N2308" s="11" t="n">
        <v>0.075</v>
      </c>
      <c r="O2308" s="12" t="n">
        <v>179.96</v>
      </c>
      <c r="P2308" s="12" t="n">
        <v>227.8</v>
      </c>
      <c r="Q2308" s="12" t="n">
        <f aca="false">M2308*P2308*(1-N2308)</f>
        <v>842.86</v>
      </c>
      <c r="R2308" s="12" t="n">
        <f aca="false">M2308*O2308</f>
        <v>719.84</v>
      </c>
      <c r="S2308" s="12" t="n">
        <f aca="false">Q2308-R2308</f>
        <v>123.02</v>
      </c>
      <c r="T2308" s="11" t="n">
        <f aca="false">IFERROR(S2308/Q2308,0)</f>
        <v>0.145955437439195</v>
      </c>
      <c r="U2308" s="13" t="n">
        <f aca="false">F2308-E2308</f>
        <v>25</v>
      </c>
      <c r="V2308" s="13" t="n">
        <f aca="false">G2308-F2308</f>
        <v>2</v>
      </c>
      <c r="W2308" s="13" t="n">
        <f aca="false">G2308-E2308</f>
        <v>27</v>
      </c>
      <c r="X2308" s="10" t="n">
        <f aca="false">YEAR(E2308)</f>
        <v>2019</v>
      </c>
      <c r="Y2308" s="0" t="str">
        <f aca="false">TEXT(E2308,"yyyy-mm")</f>
        <v>2019-02</v>
      </c>
      <c r="Z2308" s="0" t="str">
        <f aca="false">"Q"&amp;ROUNDUP(MONTH(E2308)/3,0)&amp;"-"&amp;YEAR(E2308)</f>
        <v>Q1-2019</v>
      </c>
    </row>
    <row r="2309" customFormat="false" ht="14.25" hidden="false" customHeight="false" outlineLevel="0" collapsed="false">
      <c r="A2309" s="0" t="s">
        <v>2351</v>
      </c>
      <c r="B2309" s="0" t="s">
        <v>34</v>
      </c>
      <c r="C2309" s="0" t="s">
        <v>58</v>
      </c>
      <c r="D2309" s="9" t="n">
        <v>43400</v>
      </c>
      <c r="E2309" s="9" t="n">
        <v>43518</v>
      </c>
      <c r="F2309" s="9" t="n">
        <v>43541</v>
      </c>
      <c r="G2309" s="9" t="n">
        <v>43550</v>
      </c>
      <c r="H2309" s="10" t="s">
        <v>36</v>
      </c>
      <c r="I2309" s="0" t="n">
        <v>7</v>
      </c>
      <c r="J2309" s="0" t="n">
        <v>44</v>
      </c>
      <c r="K2309" s="0" t="n">
        <v>358</v>
      </c>
      <c r="L2309" s="0" t="n">
        <v>40</v>
      </c>
      <c r="M2309" s="0" t="n">
        <v>5</v>
      </c>
      <c r="N2309" s="11" t="n">
        <v>0.05</v>
      </c>
      <c r="O2309" s="12" t="n">
        <v>991.6</v>
      </c>
      <c r="P2309" s="12" t="n">
        <v>1340</v>
      </c>
      <c r="Q2309" s="12" t="n">
        <f aca="false">M2309*P2309*(1-N2309)</f>
        <v>6365</v>
      </c>
      <c r="R2309" s="12" t="n">
        <f aca="false">M2309*O2309</f>
        <v>4958</v>
      </c>
      <c r="S2309" s="12" t="n">
        <f aca="false">Q2309-R2309</f>
        <v>1407</v>
      </c>
      <c r="T2309" s="11" t="n">
        <f aca="false">IFERROR(S2309/Q2309,0)</f>
        <v>0.221052631578947</v>
      </c>
      <c r="U2309" s="13" t="n">
        <f aca="false">F2309-E2309</f>
        <v>23</v>
      </c>
      <c r="V2309" s="13" t="n">
        <f aca="false">G2309-F2309</f>
        <v>9</v>
      </c>
      <c r="W2309" s="13" t="n">
        <f aca="false">G2309-E2309</f>
        <v>32</v>
      </c>
      <c r="X2309" s="10" t="n">
        <f aca="false">YEAR(E2309)</f>
        <v>2019</v>
      </c>
      <c r="Y2309" s="0" t="str">
        <f aca="false">TEXT(E2309,"yyyy-mm")</f>
        <v>2019-02</v>
      </c>
      <c r="Z2309" s="0" t="str">
        <f aca="false">"Q"&amp;ROUNDUP(MONTH(E2309)/3,0)&amp;"-"&amp;YEAR(E2309)</f>
        <v>Q1-2019</v>
      </c>
    </row>
    <row r="2310" customFormat="false" ht="14.25" hidden="false" customHeight="false" outlineLevel="0" collapsed="false">
      <c r="A2310" s="0" t="s">
        <v>2352</v>
      </c>
      <c r="B2310" s="0" t="s">
        <v>38</v>
      </c>
      <c r="C2310" s="0" t="s">
        <v>48</v>
      </c>
      <c r="D2310" s="9" t="n">
        <v>43400</v>
      </c>
      <c r="E2310" s="9" t="n">
        <v>43518</v>
      </c>
      <c r="F2310" s="9" t="n">
        <v>43534</v>
      </c>
      <c r="G2310" s="9" t="n">
        <v>43543</v>
      </c>
      <c r="H2310" s="10" t="s">
        <v>36</v>
      </c>
      <c r="I2310" s="0" t="n">
        <v>17</v>
      </c>
      <c r="J2310" s="0" t="n">
        <v>6</v>
      </c>
      <c r="K2310" s="0" t="n">
        <v>6</v>
      </c>
      <c r="L2310" s="0" t="n">
        <v>21</v>
      </c>
      <c r="M2310" s="0" t="n">
        <v>4</v>
      </c>
      <c r="N2310" s="11" t="n">
        <v>0.075</v>
      </c>
      <c r="O2310" s="12" t="n">
        <v>773.85</v>
      </c>
      <c r="P2310" s="12" t="n">
        <v>1105.5</v>
      </c>
      <c r="Q2310" s="12" t="n">
        <f aca="false">M2310*P2310*(1-N2310)</f>
        <v>4090.35</v>
      </c>
      <c r="R2310" s="12" t="n">
        <f aca="false">M2310*O2310</f>
        <v>3095.4</v>
      </c>
      <c r="S2310" s="12" t="n">
        <f aca="false">Q2310-R2310</f>
        <v>994.95</v>
      </c>
      <c r="T2310" s="11" t="n">
        <f aca="false">IFERROR(S2310/Q2310,0)</f>
        <v>0.243243243243243</v>
      </c>
      <c r="U2310" s="13" t="n">
        <f aca="false">F2310-E2310</f>
        <v>16</v>
      </c>
      <c r="V2310" s="13" t="n">
        <f aca="false">G2310-F2310</f>
        <v>9</v>
      </c>
      <c r="W2310" s="13" t="n">
        <f aca="false">G2310-E2310</f>
        <v>25</v>
      </c>
      <c r="X2310" s="10" t="n">
        <f aca="false">YEAR(E2310)</f>
        <v>2019</v>
      </c>
      <c r="Y2310" s="0" t="str">
        <f aca="false">TEXT(E2310,"yyyy-mm")</f>
        <v>2019-02</v>
      </c>
      <c r="Z2310" s="0" t="str">
        <f aca="false">"Q"&amp;ROUNDUP(MONTH(E2310)/3,0)&amp;"-"&amp;YEAR(E2310)</f>
        <v>Q1-2019</v>
      </c>
    </row>
    <row r="2311" customFormat="false" ht="14.25" hidden="false" customHeight="false" outlineLevel="0" collapsed="false">
      <c r="A2311" s="0" t="s">
        <v>2353</v>
      </c>
      <c r="B2311" s="0" t="s">
        <v>34</v>
      </c>
      <c r="C2311" s="0" t="s">
        <v>39</v>
      </c>
      <c r="D2311" s="9" t="n">
        <v>43400</v>
      </c>
      <c r="E2311" s="9" t="n">
        <v>43518</v>
      </c>
      <c r="F2311" s="9" t="n">
        <v>43522</v>
      </c>
      <c r="G2311" s="9" t="n">
        <v>43528</v>
      </c>
      <c r="H2311" s="10" t="s">
        <v>36</v>
      </c>
      <c r="I2311" s="0" t="n">
        <v>8</v>
      </c>
      <c r="J2311" s="0" t="n">
        <v>18</v>
      </c>
      <c r="K2311" s="0" t="n">
        <v>124</v>
      </c>
      <c r="L2311" s="0" t="n">
        <v>23</v>
      </c>
      <c r="M2311" s="0" t="n">
        <v>5</v>
      </c>
      <c r="N2311" s="11" t="n">
        <v>0.05</v>
      </c>
      <c r="O2311" s="12" t="n">
        <v>624.57</v>
      </c>
      <c r="P2311" s="12" t="n">
        <v>1058.6</v>
      </c>
      <c r="Q2311" s="12" t="n">
        <f aca="false">M2311*P2311*(1-N2311)</f>
        <v>5028.35</v>
      </c>
      <c r="R2311" s="12" t="n">
        <f aca="false">M2311*O2311</f>
        <v>3122.85</v>
      </c>
      <c r="S2311" s="12" t="n">
        <f aca="false">Q2311-R2311</f>
        <v>1905.5</v>
      </c>
      <c r="T2311" s="11" t="n">
        <f aca="false">IFERROR(S2311/Q2311,0)</f>
        <v>0.378951345868923</v>
      </c>
      <c r="U2311" s="13" t="n">
        <f aca="false">F2311-E2311</f>
        <v>4</v>
      </c>
      <c r="V2311" s="13" t="n">
        <f aca="false">G2311-F2311</f>
        <v>6</v>
      </c>
      <c r="W2311" s="13" t="n">
        <f aca="false">G2311-E2311</f>
        <v>10</v>
      </c>
      <c r="X2311" s="10" t="n">
        <f aca="false">YEAR(E2311)</f>
        <v>2019</v>
      </c>
      <c r="Y2311" s="0" t="str">
        <f aca="false">TEXT(E2311,"yyyy-mm")</f>
        <v>2019-02</v>
      </c>
      <c r="Z2311" s="0" t="str">
        <f aca="false">"Q"&amp;ROUNDUP(MONTH(E2311)/3,0)&amp;"-"&amp;YEAR(E2311)</f>
        <v>Q1-2019</v>
      </c>
    </row>
    <row r="2312" customFormat="false" ht="14.25" hidden="false" customHeight="false" outlineLevel="0" collapsed="false">
      <c r="A2312" s="0" t="s">
        <v>2354</v>
      </c>
      <c r="B2312" s="0" t="s">
        <v>43</v>
      </c>
      <c r="C2312" s="0" t="s">
        <v>79</v>
      </c>
      <c r="D2312" s="9" t="n">
        <v>43400</v>
      </c>
      <c r="E2312" s="9" t="n">
        <v>43518</v>
      </c>
      <c r="F2312" s="9" t="n">
        <v>43535</v>
      </c>
      <c r="G2312" s="9" t="n">
        <v>43538</v>
      </c>
      <c r="H2312" s="10" t="s">
        <v>36</v>
      </c>
      <c r="I2312" s="0" t="n">
        <v>28</v>
      </c>
      <c r="J2312" s="0" t="n">
        <v>23</v>
      </c>
      <c r="K2312" s="0" t="n">
        <v>80</v>
      </c>
      <c r="L2312" s="0" t="n">
        <v>16</v>
      </c>
      <c r="M2312" s="0" t="n">
        <v>3</v>
      </c>
      <c r="N2312" s="11" t="n">
        <v>0.05</v>
      </c>
      <c r="O2312" s="12" t="n">
        <v>2619.7</v>
      </c>
      <c r="P2312" s="12" t="n">
        <v>5695</v>
      </c>
      <c r="Q2312" s="12" t="n">
        <f aca="false">M2312*P2312*(1-N2312)</f>
        <v>16230.75</v>
      </c>
      <c r="R2312" s="12" t="n">
        <f aca="false">M2312*O2312</f>
        <v>7859.1</v>
      </c>
      <c r="S2312" s="12" t="n">
        <f aca="false">Q2312-R2312</f>
        <v>8371.65</v>
      </c>
      <c r="T2312" s="11" t="n">
        <f aca="false">IFERROR(S2312/Q2312,0)</f>
        <v>0.515789473684211</v>
      </c>
      <c r="U2312" s="13" t="n">
        <f aca="false">F2312-E2312</f>
        <v>17</v>
      </c>
      <c r="V2312" s="13" t="n">
        <f aca="false">G2312-F2312</f>
        <v>3</v>
      </c>
      <c r="W2312" s="13" t="n">
        <f aca="false">G2312-E2312</f>
        <v>20</v>
      </c>
      <c r="X2312" s="10" t="n">
        <f aca="false">YEAR(E2312)</f>
        <v>2019</v>
      </c>
      <c r="Y2312" s="0" t="str">
        <f aca="false">TEXT(E2312,"yyyy-mm")</f>
        <v>2019-02</v>
      </c>
      <c r="Z2312" s="0" t="str">
        <f aca="false">"Q"&amp;ROUNDUP(MONTH(E2312)/3,0)&amp;"-"&amp;YEAR(E2312)</f>
        <v>Q1-2019</v>
      </c>
    </row>
    <row r="2313" customFormat="false" ht="14.25" hidden="false" customHeight="false" outlineLevel="0" collapsed="false">
      <c r="A2313" s="0" t="s">
        <v>2355</v>
      </c>
      <c r="B2313" s="0" t="s">
        <v>38</v>
      </c>
      <c r="C2313" s="0" t="s">
        <v>39</v>
      </c>
      <c r="D2313" s="9" t="n">
        <v>43400</v>
      </c>
      <c r="E2313" s="9" t="n">
        <v>43518</v>
      </c>
      <c r="F2313" s="9" t="n">
        <v>43542</v>
      </c>
      <c r="G2313" s="9" t="n">
        <v>43543</v>
      </c>
      <c r="H2313" s="10" t="s">
        <v>36</v>
      </c>
      <c r="I2313" s="0" t="n">
        <v>17</v>
      </c>
      <c r="J2313" s="0" t="n">
        <v>31</v>
      </c>
      <c r="K2313" s="0" t="n">
        <v>179</v>
      </c>
      <c r="L2313" s="0" t="n">
        <v>27</v>
      </c>
      <c r="M2313" s="0" t="n">
        <v>2</v>
      </c>
      <c r="N2313" s="11" t="n">
        <v>0.15</v>
      </c>
      <c r="O2313" s="12" t="n">
        <v>719.85</v>
      </c>
      <c r="P2313" s="12" t="n">
        <v>1058.6</v>
      </c>
      <c r="Q2313" s="12" t="n">
        <f aca="false">M2313*P2313*(1-N2313)</f>
        <v>1799.62</v>
      </c>
      <c r="R2313" s="12" t="n">
        <f aca="false">M2313*O2313</f>
        <v>1439.7</v>
      </c>
      <c r="S2313" s="12" t="n">
        <f aca="false">Q2313-R2313</f>
        <v>359.92</v>
      </c>
      <c r="T2313" s="11" t="n">
        <f aca="false">IFERROR(S2313/Q2313,0)</f>
        <v>0.199997777308543</v>
      </c>
      <c r="U2313" s="13" t="n">
        <f aca="false">F2313-E2313</f>
        <v>24</v>
      </c>
      <c r="V2313" s="13" t="n">
        <f aca="false">G2313-F2313</f>
        <v>1</v>
      </c>
      <c r="W2313" s="13" t="n">
        <f aca="false">G2313-E2313</f>
        <v>25</v>
      </c>
      <c r="X2313" s="10" t="n">
        <f aca="false">YEAR(E2313)</f>
        <v>2019</v>
      </c>
      <c r="Y2313" s="0" t="str">
        <f aca="false">TEXT(E2313,"yyyy-mm")</f>
        <v>2019-02</v>
      </c>
      <c r="Z2313" s="0" t="str">
        <f aca="false">"Q"&amp;ROUNDUP(MONTH(E2313)/3,0)&amp;"-"&amp;YEAR(E2313)</f>
        <v>Q1-2019</v>
      </c>
    </row>
    <row r="2314" customFormat="false" ht="14.25" hidden="false" customHeight="false" outlineLevel="0" collapsed="false">
      <c r="A2314" s="0" t="s">
        <v>2356</v>
      </c>
      <c r="B2314" s="0" t="s">
        <v>41</v>
      </c>
      <c r="C2314" s="0" t="s">
        <v>35</v>
      </c>
      <c r="D2314" s="9" t="n">
        <v>43400</v>
      </c>
      <c r="E2314" s="9" t="n">
        <v>43518</v>
      </c>
      <c r="F2314" s="9" t="n">
        <v>43542</v>
      </c>
      <c r="G2314" s="9" t="n">
        <v>43550</v>
      </c>
      <c r="H2314" s="10" t="s">
        <v>36</v>
      </c>
      <c r="I2314" s="0" t="n">
        <v>22</v>
      </c>
      <c r="J2314" s="0" t="n">
        <v>47</v>
      </c>
      <c r="K2314" s="0" t="n">
        <v>242</v>
      </c>
      <c r="L2314" s="0" t="n">
        <v>20</v>
      </c>
      <c r="M2314" s="0" t="n">
        <v>6</v>
      </c>
      <c r="N2314" s="11" t="n">
        <v>0.075</v>
      </c>
      <c r="O2314" s="12" t="n">
        <v>475.37</v>
      </c>
      <c r="P2314" s="12" t="n">
        <v>1105.5</v>
      </c>
      <c r="Q2314" s="12" t="n">
        <f aca="false">M2314*P2314*(1-N2314)</f>
        <v>6135.525</v>
      </c>
      <c r="R2314" s="12" t="n">
        <f aca="false">M2314*O2314</f>
        <v>2852.22</v>
      </c>
      <c r="S2314" s="12" t="n">
        <f aca="false">Q2314-R2314</f>
        <v>3283.305</v>
      </c>
      <c r="T2314" s="11" t="n">
        <f aca="false">IFERROR(S2314/Q2314,0)</f>
        <v>0.535130245578007</v>
      </c>
      <c r="U2314" s="13" t="n">
        <f aca="false">F2314-E2314</f>
        <v>24</v>
      </c>
      <c r="V2314" s="13" t="n">
        <f aca="false">G2314-F2314</f>
        <v>8</v>
      </c>
      <c r="W2314" s="13" t="n">
        <f aca="false">G2314-E2314</f>
        <v>32</v>
      </c>
      <c r="X2314" s="10" t="n">
        <f aca="false">YEAR(E2314)</f>
        <v>2019</v>
      </c>
      <c r="Y2314" s="0" t="str">
        <f aca="false">TEXT(E2314,"yyyy-mm")</f>
        <v>2019-02</v>
      </c>
      <c r="Z2314" s="0" t="str">
        <f aca="false">"Q"&amp;ROUNDUP(MONTH(E2314)/3,0)&amp;"-"&amp;YEAR(E2314)</f>
        <v>Q1-2019</v>
      </c>
    </row>
    <row r="2315" customFormat="false" ht="14.25" hidden="false" customHeight="false" outlineLevel="0" collapsed="false">
      <c r="A2315" s="0" t="s">
        <v>2357</v>
      </c>
      <c r="B2315" s="0" t="s">
        <v>41</v>
      </c>
      <c r="C2315" s="0" t="s">
        <v>48</v>
      </c>
      <c r="D2315" s="9" t="n">
        <v>43400</v>
      </c>
      <c r="E2315" s="9" t="n">
        <v>43519</v>
      </c>
      <c r="F2315" s="9" t="n">
        <v>43537</v>
      </c>
      <c r="G2315" s="9" t="n">
        <v>43546</v>
      </c>
      <c r="H2315" s="10" t="s">
        <v>36</v>
      </c>
      <c r="I2315" s="0" t="n">
        <v>25</v>
      </c>
      <c r="J2315" s="0" t="n">
        <v>46</v>
      </c>
      <c r="K2315" s="0" t="n">
        <v>50</v>
      </c>
      <c r="L2315" s="0" t="n">
        <v>19</v>
      </c>
      <c r="M2315" s="0" t="n">
        <v>8</v>
      </c>
      <c r="N2315" s="11" t="n">
        <v>0.15</v>
      </c>
      <c r="O2315" s="12" t="n">
        <v>553.96</v>
      </c>
      <c r="P2315" s="12" t="n">
        <v>1045.2</v>
      </c>
      <c r="Q2315" s="12" t="n">
        <f aca="false">M2315*P2315*(1-N2315)</f>
        <v>7107.36</v>
      </c>
      <c r="R2315" s="12" t="n">
        <f aca="false">M2315*O2315</f>
        <v>4431.68</v>
      </c>
      <c r="S2315" s="12" t="n">
        <f aca="false">Q2315-R2315</f>
        <v>2675.68</v>
      </c>
      <c r="T2315" s="11" t="n">
        <f aca="false">IFERROR(S2315/Q2315,0)</f>
        <v>0.376466085860291</v>
      </c>
      <c r="U2315" s="13" t="n">
        <f aca="false">F2315-E2315</f>
        <v>18</v>
      </c>
      <c r="V2315" s="13" t="n">
        <f aca="false">G2315-F2315</f>
        <v>9</v>
      </c>
      <c r="W2315" s="13" t="n">
        <f aca="false">G2315-E2315</f>
        <v>27</v>
      </c>
      <c r="X2315" s="10" t="n">
        <f aca="false">YEAR(E2315)</f>
        <v>2019</v>
      </c>
      <c r="Y2315" s="0" t="str">
        <f aca="false">TEXT(E2315,"yyyy-mm")</f>
        <v>2019-02</v>
      </c>
      <c r="Z2315" s="0" t="str">
        <f aca="false">"Q"&amp;ROUNDUP(MONTH(E2315)/3,0)&amp;"-"&amp;YEAR(E2315)</f>
        <v>Q1-2019</v>
      </c>
    </row>
    <row r="2316" customFormat="false" ht="14.25" hidden="false" customHeight="false" outlineLevel="0" collapsed="false">
      <c r="A2316" s="0" t="s">
        <v>2358</v>
      </c>
      <c r="B2316" s="0" t="s">
        <v>38</v>
      </c>
      <c r="C2316" s="0" t="s">
        <v>58</v>
      </c>
      <c r="D2316" s="9" t="n">
        <v>43400</v>
      </c>
      <c r="E2316" s="9" t="n">
        <v>43519</v>
      </c>
      <c r="F2316" s="9" t="n">
        <v>43521</v>
      </c>
      <c r="G2316" s="9" t="n">
        <v>43526</v>
      </c>
      <c r="H2316" s="10" t="s">
        <v>36</v>
      </c>
      <c r="I2316" s="0" t="n">
        <v>17</v>
      </c>
      <c r="J2316" s="0" t="n">
        <v>45</v>
      </c>
      <c r="K2316" s="0" t="n">
        <v>334</v>
      </c>
      <c r="L2316" s="0" t="n">
        <v>11</v>
      </c>
      <c r="M2316" s="0" t="n">
        <v>3</v>
      </c>
      <c r="N2316" s="11" t="n">
        <v>0.075</v>
      </c>
      <c r="O2316" s="12" t="n">
        <v>1061.28</v>
      </c>
      <c r="P2316" s="12" t="n">
        <v>1768.8</v>
      </c>
      <c r="Q2316" s="12" t="n">
        <f aca="false">M2316*P2316*(1-N2316)</f>
        <v>4908.42</v>
      </c>
      <c r="R2316" s="12" t="n">
        <f aca="false">M2316*O2316</f>
        <v>3183.84</v>
      </c>
      <c r="S2316" s="12" t="n">
        <f aca="false">Q2316-R2316</f>
        <v>1724.58</v>
      </c>
      <c r="T2316" s="11" t="n">
        <f aca="false">IFERROR(S2316/Q2316,0)</f>
        <v>0.351351351351351</v>
      </c>
      <c r="U2316" s="13" t="n">
        <f aca="false">F2316-E2316</f>
        <v>2</v>
      </c>
      <c r="V2316" s="13" t="n">
        <f aca="false">G2316-F2316</f>
        <v>5</v>
      </c>
      <c r="W2316" s="13" t="n">
        <f aca="false">G2316-E2316</f>
        <v>7</v>
      </c>
      <c r="X2316" s="10" t="n">
        <f aca="false">YEAR(E2316)</f>
        <v>2019</v>
      </c>
      <c r="Y2316" s="0" t="str">
        <f aca="false">TEXT(E2316,"yyyy-mm")</f>
        <v>2019-02</v>
      </c>
      <c r="Z2316" s="0" t="str">
        <f aca="false">"Q"&amp;ROUNDUP(MONTH(E2316)/3,0)&amp;"-"&amp;YEAR(E2316)</f>
        <v>Q1-2019</v>
      </c>
    </row>
    <row r="2317" customFormat="false" ht="14.25" hidden="false" customHeight="false" outlineLevel="0" collapsed="false">
      <c r="A2317" s="0" t="s">
        <v>2359</v>
      </c>
      <c r="B2317" s="0" t="s">
        <v>38</v>
      </c>
      <c r="C2317" s="0" t="s">
        <v>39</v>
      </c>
      <c r="D2317" s="9" t="n">
        <v>43400</v>
      </c>
      <c r="E2317" s="9" t="n">
        <v>43519</v>
      </c>
      <c r="F2317" s="9" t="n">
        <v>43526</v>
      </c>
      <c r="G2317" s="9" t="n">
        <v>43530</v>
      </c>
      <c r="H2317" s="10" t="s">
        <v>36</v>
      </c>
      <c r="I2317" s="0" t="n">
        <v>19</v>
      </c>
      <c r="J2317" s="0" t="n">
        <v>8</v>
      </c>
      <c r="K2317" s="0" t="n">
        <v>148</v>
      </c>
      <c r="L2317" s="0" t="n">
        <v>4</v>
      </c>
      <c r="M2317" s="0" t="n">
        <v>7</v>
      </c>
      <c r="N2317" s="11" t="n">
        <v>0.05</v>
      </c>
      <c r="O2317" s="12" t="n">
        <v>393.96</v>
      </c>
      <c r="P2317" s="12" t="n">
        <v>804</v>
      </c>
      <c r="Q2317" s="12" t="n">
        <f aca="false">M2317*P2317*(1-N2317)</f>
        <v>5346.6</v>
      </c>
      <c r="R2317" s="12" t="n">
        <f aca="false">M2317*O2317</f>
        <v>2757.72</v>
      </c>
      <c r="S2317" s="12" t="n">
        <f aca="false">Q2317-R2317</f>
        <v>2588.88</v>
      </c>
      <c r="T2317" s="11" t="n">
        <f aca="false">IFERROR(S2317/Q2317,0)</f>
        <v>0.48421052631579</v>
      </c>
      <c r="U2317" s="13" t="n">
        <f aca="false">F2317-E2317</f>
        <v>7</v>
      </c>
      <c r="V2317" s="13" t="n">
        <f aca="false">G2317-F2317</f>
        <v>4</v>
      </c>
      <c r="W2317" s="13" t="n">
        <f aca="false">G2317-E2317</f>
        <v>11</v>
      </c>
      <c r="X2317" s="10" t="n">
        <f aca="false">YEAR(E2317)</f>
        <v>2019</v>
      </c>
      <c r="Y2317" s="0" t="str">
        <f aca="false">TEXT(E2317,"yyyy-mm")</f>
        <v>2019-02</v>
      </c>
      <c r="Z2317" s="0" t="str">
        <f aca="false">"Q"&amp;ROUNDUP(MONTH(E2317)/3,0)&amp;"-"&amp;YEAR(E2317)</f>
        <v>Q1-2019</v>
      </c>
    </row>
    <row r="2318" customFormat="false" ht="14.25" hidden="false" customHeight="false" outlineLevel="0" collapsed="false">
      <c r="A2318" s="0" t="s">
        <v>2360</v>
      </c>
      <c r="B2318" s="0" t="s">
        <v>34</v>
      </c>
      <c r="C2318" s="0" t="s">
        <v>79</v>
      </c>
      <c r="D2318" s="9" t="n">
        <v>43400</v>
      </c>
      <c r="E2318" s="9" t="n">
        <v>43519</v>
      </c>
      <c r="F2318" s="9" t="n">
        <v>43532</v>
      </c>
      <c r="G2318" s="9" t="n">
        <v>43536</v>
      </c>
      <c r="H2318" s="10" t="s">
        <v>36</v>
      </c>
      <c r="I2318" s="0" t="n">
        <v>7</v>
      </c>
      <c r="J2318" s="0" t="n">
        <v>44</v>
      </c>
      <c r="K2318" s="0" t="n">
        <v>62</v>
      </c>
      <c r="L2318" s="0" t="n">
        <v>28</v>
      </c>
      <c r="M2318" s="0" t="n">
        <v>6</v>
      </c>
      <c r="N2318" s="11" t="n">
        <v>0.05</v>
      </c>
      <c r="O2318" s="12" t="n">
        <v>101.3</v>
      </c>
      <c r="P2318" s="12" t="n">
        <v>241.2</v>
      </c>
      <c r="Q2318" s="12" t="n">
        <f aca="false">M2318*P2318*(1-N2318)</f>
        <v>1374.84</v>
      </c>
      <c r="R2318" s="12" t="n">
        <f aca="false">M2318*O2318</f>
        <v>607.8</v>
      </c>
      <c r="S2318" s="12" t="n">
        <f aca="false">Q2318-R2318</f>
        <v>767.04</v>
      </c>
      <c r="T2318" s="11" t="n">
        <f aca="false">IFERROR(S2318/Q2318,0)</f>
        <v>0.55791219341887</v>
      </c>
      <c r="U2318" s="13" t="n">
        <f aca="false">F2318-E2318</f>
        <v>13</v>
      </c>
      <c r="V2318" s="13" t="n">
        <f aca="false">G2318-F2318</f>
        <v>4</v>
      </c>
      <c r="W2318" s="13" t="n">
        <f aca="false">G2318-E2318</f>
        <v>17</v>
      </c>
      <c r="X2318" s="10" t="n">
        <f aca="false">YEAR(E2318)</f>
        <v>2019</v>
      </c>
      <c r="Y2318" s="0" t="str">
        <f aca="false">TEXT(E2318,"yyyy-mm")</f>
        <v>2019-02</v>
      </c>
      <c r="Z2318" s="0" t="str">
        <f aca="false">"Q"&amp;ROUNDUP(MONTH(E2318)/3,0)&amp;"-"&amp;YEAR(E2318)</f>
        <v>Q1-2019</v>
      </c>
    </row>
    <row r="2319" customFormat="false" ht="14.25" hidden="false" customHeight="false" outlineLevel="0" collapsed="false">
      <c r="A2319" s="0" t="s">
        <v>2361</v>
      </c>
      <c r="B2319" s="0" t="s">
        <v>41</v>
      </c>
      <c r="C2319" s="0" t="s">
        <v>48</v>
      </c>
      <c r="D2319" s="9" t="n">
        <v>43400</v>
      </c>
      <c r="E2319" s="9" t="n">
        <v>43519</v>
      </c>
      <c r="F2319" s="9" t="n">
        <v>43534</v>
      </c>
      <c r="G2319" s="9" t="n">
        <v>43538</v>
      </c>
      <c r="H2319" s="10" t="s">
        <v>36</v>
      </c>
      <c r="I2319" s="0" t="n">
        <v>22</v>
      </c>
      <c r="J2319" s="0" t="n">
        <v>35</v>
      </c>
      <c r="K2319" s="0" t="n">
        <v>31</v>
      </c>
      <c r="L2319" s="0" t="n">
        <v>2</v>
      </c>
      <c r="M2319" s="0" t="n">
        <v>2</v>
      </c>
      <c r="N2319" s="11" t="n">
        <v>0.075</v>
      </c>
      <c r="O2319" s="12" t="n">
        <v>2292.74</v>
      </c>
      <c r="P2319" s="12" t="n">
        <v>3953</v>
      </c>
      <c r="Q2319" s="12" t="n">
        <f aca="false">M2319*P2319*(1-N2319)</f>
        <v>7313.05</v>
      </c>
      <c r="R2319" s="12" t="n">
        <f aca="false">M2319*O2319</f>
        <v>4585.48</v>
      </c>
      <c r="S2319" s="12" t="n">
        <f aca="false">Q2319-R2319</f>
        <v>2727.57</v>
      </c>
      <c r="T2319" s="11" t="n">
        <f aca="false">IFERROR(S2319/Q2319,0)</f>
        <v>0.372972972972973</v>
      </c>
      <c r="U2319" s="13" t="n">
        <f aca="false">F2319-E2319</f>
        <v>15</v>
      </c>
      <c r="V2319" s="13" t="n">
        <f aca="false">G2319-F2319</f>
        <v>4</v>
      </c>
      <c r="W2319" s="13" t="n">
        <f aca="false">G2319-E2319</f>
        <v>19</v>
      </c>
      <c r="X2319" s="10" t="n">
        <f aca="false">YEAR(E2319)</f>
        <v>2019</v>
      </c>
      <c r="Y2319" s="0" t="str">
        <f aca="false">TEXT(E2319,"yyyy-mm")</f>
        <v>2019-02</v>
      </c>
      <c r="Z2319" s="0" t="str">
        <f aca="false">"Q"&amp;ROUNDUP(MONTH(E2319)/3,0)&amp;"-"&amp;YEAR(E2319)</f>
        <v>Q1-2019</v>
      </c>
    </row>
    <row r="2320" customFormat="false" ht="14.25" hidden="false" customHeight="false" outlineLevel="0" collapsed="false">
      <c r="A2320" s="0" t="s">
        <v>2362</v>
      </c>
      <c r="B2320" s="0" t="s">
        <v>38</v>
      </c>
      <c r="C2320" s="0" t="s">
        <v>46</v>
      </c>
      <c r="D2320" s="9" t="n">
        <v>43400</v>
      </c>
      <c r="E2320" s="9" t="n">
        <v>43519</v>
      </c>
      <c r="F2320" s="9" t="n">
        <v>43530</v>
      </c>
      <c r="G2320" s="9" t="n">
        <v>43537</v>
      </c>
      <c r="H2320" s="10" t="s">
        <v>36</v>
      </c>
      <c r="I2320" s="0" t="n">
        <v>16</v>
      </c>
      <c r="J2320" s="0" t="n">
        <v>5</v>
      </c>
      <c r="K2320" s="0" t="n">
        <v>326</v>
      </c>
      <c r="L2320" s="0" t="n">
        <v>5</v>
      </c>
      <c r="M2320" s="0" t="n">
        <v>6</v>
      </c>
      <c r="N2320" s="11" t="n">
        <v>0.05</v>
      </c>
      <c r="O2320" s="12" t="n">
        <v>3078.72</v>
      </c>
      <c r="P2320" s="12" t="n">
        <v>6036.7</v>
      </c>
      <c r="Q2320" s="12" t="n">
        <f aca="false">M2320*P2320*(1-N2320)</f>
        <v>34409.19</v>
      </c>
      <c r="R2320" s="12" t="n">
        <f aca="false">M2320*O2320</f>
        <v>18472.32</v>
      </c>
      <c r="S2320" s="12" t="n">
        <f aca="false">Q2320-R2320</f>
        <v>15936.87</v>
      </c>
      <c r="T2320" s="11" t="n">
        <f aca="false">IFERROR(S2320/Q2320,0)</f>
        <v>0.463157371620779</v>
      </c>
      <c r="U2320" s="13" t="n">
        <f aca="false">F2320-E2320</f>
        <v>11</v>
      </c>
      <c r="V2320" s="13" t="n">
        <f aca="false">G2320-F2320</f>
        <v>7</v>
      </c>
      <c r="W2320" s="13" t="n">
        <f aca="false">G2320-E2320</f>
        <v>18</v>
      </c>
      <c r="X2320" s="10" t="n">
        <f aca="false">YEAR(E2320)</f>
        <v>2019</v>
      </c>
      <c r="Y2320" s="0" t="str">
        <f aca="false">TEXT(E2320,"yyyy-mm")</f>
        <v>2019-02</v>
      </c>
      <c r="Z2320" s="0" t="str">
        <f aca="false">"Q"&amp;ROUNDUP(MONTH(E2320)/3,0)&amp;"-"&amp;YEAR(E2320)</f>
        <v>Q1-2019</v>
      </c>
    </row>
    <row r="2321" customFormat="false" ht="14.25" hidden="false" customHeight="false" outlineLevel="0" collapsed="false">
      <c r="A2321" s="0" t="s">
        <v>2363</v>
      </c>
      <c r="B2321" s="0" t="s">
        <v>34</v>
      </c>
      <c r="C2321" s="0" t="s">
        <v>39</v>
      </c>
      <c r="D2321" s="9" t="n">
        <v>43400</v>
      </c>
      <c r="E2321" s="9" t="n">
        <v>43519</v>
      </c>
      <c r="F2321" s="9" t="n">
        <v>43540</v>
      </c>
      <c r="G2321" s="9" t="n">
        <v>43541</v>
      </c>
      <c r="H2321" s="10" t="s">
        <v>36</v>
      </c>
      <c r="I2321" s="0" t="n">
        <v>8</v>
      </c>
      <c r="J2321" s="0" t="n">
        <v>16</v>
      </c>
      <c r="K2321" s="0" t="n">
        <v>91</v>
      </c>
      <c r="L2321" s="0" t="n">
        <v>16</v>
      </c>
      <c r="M2321" s="0" t="n">
        <v>1</v>
      </c>
      <c r="N2321" s="11" t="n">
        <v>0.15</v>
      </c>
      <c r="O2321" s="12" t="n">
        <v>4338.25</v>
      </c>
      <c r="P2321" s="12" t="n">
        <v>6197.5</v>
      </c>
      <c r="Q2321" s="12" t="n">
        <f aca="false">M2321*P2321*(1-N2321)</f>
        <v>5267.875</v>
      </c>
      <c r="R2321" s="12" t="n">
        <f aca="false">M2321*O2321</f>
        <v>4338.25</v>
      </c>
      <c r="S2321" s="12" t="n">
        <f aca="false">Q2321-R2321</f>
        <v>929.625</v>
      </c>
      <c r="T2321" s="11" t="n">
        <f aca="false">IFERROR(S2321/Q2321,0)</f>
        <v>0.176470588235294</v>
      </c>
      <c r="U2321" s="13" t="n">
        <f aca="false">F2321-E2321</f>
        <v>21</v>
      </c>
      <c r="V2321" s="13" t="n">
        <f aca="false">G2321-F2321</f>
        <v>1</v>
      </c>
      <c r="W2321" s="13" t="n">
        <f aca="false">G2321-E2321</f>
        <v>22</v>
      </c>
      <c r="X2321" s="10" t="n">
        <f aca="false">YEAR(E2321)</f>
        <v>2019</v>
      </c>
      <c r="Y2321" s="0" t="str">
        <f aca="false">TEXT(E2321,"yyyy-mm")</f>
        <v>2019-02</v>
      </c>
      <c r="Z2321" s="0" t="str">
        <f aca="false">"Q"&amp;ROUNDUP(MONTH(E2321)/3,0)&amp;"-"&amp;YEAR(E2321)</f>
        <v>Q1-2019</v>
      </c>
    </row>
    <row r="2322" customFormat="false" ht="14.25" hidden="false" customHeight="false" outlineLevel="0" collapsed="false">
      <c r="A2322" s="0" t="s">
        <v>2364</v>
      </c>
      <c r="B2322" s="0" t="s">
        <v>34</v>
      </c>
      <c r="C2322" s="0" t="s">
        <v>39</v>
      </c>
      <c r="D2322" s="9" t="n">
        <v>43400</v>
      </c>
      <c r="E2322" s="9" t="n">
        <v>43519</v>
      </c>
      <c r="F2322" s="9" t="n">
        <v>43522</v>
      </c>
      <c r="G2322" s="9" t="n">
        <v>43524</v>
      </c>
      <c r="H2322" s="10" t="s">
        <v>36</v>
      </c>
      <c r="I2322" s="0" t="n">
        <v>8</v>
      </c>
      <c r="J2322" s="0" t="n">
        <v>27</v>
      </c>
      <c r="K2322" s="0" t="n">
        <v>195</v>
      </c>
      <c r="L2322" s="0" t="n">
        <v>17</v>
      </c>
      <c r="M2322" s="0" t="n">
        <v>3</v>
      </c>
      <c r="N2322" s="11" t="n">
        <v>0.1</v>
      </c>
      <c r="O2322" s="12" t="n">
        <v>3818.6</v>
      </c>
      <c r="P2322" s="12" t="n">
        <v>6472.2</v>
      </c>
      <c r="Q2322" s="12" t="n">
        <f aca="false">M2322*P2322*(1-N2322)</f>
        <v>17474.94</v>
      </c>
      <c r="R2322" s="12" t="n">
        <f aca="false">M2322*O2322</f>
        <v>11455.8</v>
      </c>
      <c r="S2322" s="12" t="n">
        <f aca="false">Q2322-R2322</f>
        <v>6019.14</v>
      </c>
      <c r="T2322" s="11" t="n">
        <f aca="false">IFERROR(S2322/Q2322,0)</f>
        <v>0.344444101095626</v>
      </c>
      <c r="U2322" s="13" t="n">
        <f aca="false">F2322-E2322</f>
        <v>3</v>
      </c>
      <c r="V2322" s="13" t="n">
        <f aca="false">G2322-F2322</f>
        <v>2</v>
      </c>
      <c r="W2322" s="13" t="n">
        <f aca="false">G2322-E2322</f>
        <v>5</v>
      </c>
      <c r="X2322" s="10" t="n">
        <f aca="false">YEAR(E2322)</f>
        <v>2019</v>
      </c>
      <c r="Y2322" s="0" t="str">
        <f aca="false">TEXT(E2322,"yyyy-mm")</f>
        <v>2019-02</v>
      </c>
      <c r="Z2322" s="0" t="str">
        <f aca="false">"Q"&amp;ROUNDUP(MONTH(E2322)/3,0)&amp;"-"&amp;YEAR(E2322)</f>
        <v>Q1-2019</v>
      </c>
    </row>
    <row r="2323" customFormat="false" ht="14.25" hidden="false" customHeight="false" outlineLevel="0" collapsed="false">
      <c r="A2323" s="0" t="s">
        <v>2365</v>
      </c>
      <c r="B2323" s="0" t="s">
        <v>38</v>
      </c>
      <c r="C2323" s="0" t="s">
        <v>39</v>
      </c>
      <c r="D2323" s="9" t="n">
        <v>43400</v>
      </c>
      <c r="E2323" s="9" t="n">
        <v>43519</v>
      </c>
      <c r="F2323" s="9" t="n">
        <v>43525</v>
      </c>
      <c r="G2323" s="9" t="n">
        <v>43530</v>
      </c>
      <c r="H2323" s="10" t="s">
        <v>36</v>
      </c>
      <c r="I2323" s="0" t="n">
        <v>13</v>
      </c>
      <c r="J2323" s="0" t="n">
        <v>32</v>
      </c>
      <c r="K2323" s="0" t="n">
        <v>195</v>
      </c>
      <c r="L2323" s="0" t="n">
        <v>13</v>
      </c>
      <c r="M2323" s="0" t="n">
        <v>5</v>
      </c>
      <c r="N2323" s="11" t="n">
        <v>0.3</v>
      </c>
      <c r="O2323" s="12" t="n">
        <v>1463.28</v>
      </c>
      <c r="P2323" s="12" t="n">
        <v>2814</v>
      </c>
      <c r="Q2323" s="12" t="n">
        <f aca="false">M2323*P2323*(1-N2323)</f>
        <v>9849</v>
      </c>
      <c r="R2323" s="12" t="n">
        <f aca="false">M2323*O2323</f>
        <v>7316.4</v>
      </c>
      <c r="S2323" s="12" t="n">
        <f aca="false">Q2323-R2323</f>
        <v>2532.6</v>
      </c>
      <c r="T2323" s="11" t="n">
        <f aca="false">IFERROR(S2323/Q2323,0)</f>
        <v>0.257142857142857</v>
      </c>
      <c r="U2323" s="13" t="n">
        <f aca="false">F2323-E2323</f>
        <v>6</v>
      </c>
      <c r="V2323" s="13" t="n">
        <f aca="false">G2323-F2323</f>
        <v>5</v>
      </c>
      <c r="W2323" s="13" t="n">
        <f aca="false">G2323-E2323</f>
        <v>11</v>
      </c>
      <c r="X2323" s="10" t="n">
        <f aca="false">YEAR(E2323)</f>
        <v>2019</v>
      </c>
      <c r="Y2323" s="0" t="str">
        <f aca="false">TEXT(E2323,"yyyy-mm")</f>
        <v>2019-02</v>
      </c>
      <c r="Z2323" s="0" t="str">
        <f aca="false">"Q"&amp;ROUNDUP(MONTH(E2323)/3,0)&amp;"-"&amp;YEAR(E2323)</f>
        <v>Q1-2019</v>
      </c>
    </row>
    <row r="2324" customFormat="false" ht="14.25" hidden="false" customHeight="false" outlineLevel="0" collapsed="false">
      <c r="A2324" s="0" t="s">
        <v>2366</v>
      </c>
      <c r="B2324" s="0" t="s">
        <v>38</v>
      </c>
      <c r="C2324" s="0" t="s">
        <v>79</v>
      </c>
      <c r="D2324" s="9" t="n">
        <v>43400</v>
      </c>
      <c r="E2324" s="9" t="n">
        <v>43519</v>
      </c>
      <c r="F2324" s="9" t="n">
        <v>43534</v>
      </c>
      <c r="G2324" s="9" t="n">
        <v>43538</v>
      </c>
      <c r="H2324" s="10" t="s">
        <v>36</v>
      </c>
      <c r="I2324" s="0" t="n">
        <v>17</v>
      </c>
      <c r="J2324" s="0" t="n">
        <v>36</v>
      </c>
      <c r="K2324" s="0" t="n">
        <v>61</v>
      </c>
      <c r="L2324" s="0" t="n">
        <v>6</v>
      </c>
      <c r="M2324" s="0" t="n">
        <v>1</v>
      </c>
      <c r="N2324" s="11" t="n">
        <v>0.075</v>
      </c>
      <c r="O2324" s="12" t="n">
        <v>168.04</v>
      </c>
      <c r="P2324" s="12" t="n">
        <v>221.1</v>
      </c>
      <c r="Q2324" s="12" t="n">
        <f aca="false">M2324*P2324*(1-N2324)</f>
        <v>204.5175</v>
      </c>
      <c r="R2324" s="12" t="n">
        <f aca="false">M2324*O2324</f>
        <v>168.04</v>
      </c>
      <c r="S2324" s="12" t="n">
        <f aca="false">Q2324-R2324</f>
        <v>36.4775</v>
      </c>
      <c r="T2324" s="11" t="n">
        <f aca="false">IFERROR(S2324/Q2324,0)</f>
        <v>0.178358820149865</v>
      </c>
      <c r="U2324" s="13" t="n">
        <f aca="false">F2324-E2324</f>
        <v>15</v>
      </c>
      <c r="V2324" s="13" t="n">
        <f aca="false">G2324-F2324</f>
        <v>4</v>
      </c>
      <c r="W2324" s="13" t="n">
        <f aca="false">G2324-E2324</f>
        <v>19</v>
      </c>
      <c r="X2324" s="10" t="n">
        <f aca="false">YEAR(E2324)</f>
        <v>2019</v>
      </c>
      <c r="Y2324" s="0" t="str">
        <f aca="false">TEXT(E2324,"yyyy-mm")</f>
        <v>2019-02</v>
      </c>
      <c r="Z2324" s="0" t="str">
        <f aca="false">"Q"&amp;ROUNDUP(MONTH(E2324)/3,0)&amp;"-"&amp;YEAR(E2324)</f>
        <v>Q1-2019</v>
      </c>
    </row>
    <row r="2325" customFormat="false" ht="14.25" hidden="false" customHeight="false" outlineLevel="0" collapsed="false">
      <c r="A2325" s="0" t="s">
        <v>2367</v>
      </c>
      <c r="B2325" s="0" t="s">
        <v>34</v>
      </c>
      <c r="C2325" s="0" t="s">
        <v>46</v>
      </c>
      <c r="D2325" s="9" t="n">
        <v>43400</v>
      </c>
      <c r="E2325" s="9" t="n">
        <v>43519</v>
      </c>
      <c r="F2325" s="9" t="n">
        <v>43547</v>
      </c>
      <c r="G2325" s="9" t="n">
        <v>43552</v>
      </c>
      <c r="H2325" s="10" t="s">
        <v>36</v>
      </c>
      <c r="I2325" s="0" t="n">
        <v>10</v>
      </c>
      <c r="J2325" s="0" t="n">
        <v>15</v>
      </c>
      <c r="K2325" s="0" t="n">
        <v>292</v>
      </c>
      <c r="L2325" s="0" t="n">
        <v>21</v>
      </c>
      <c r="M2325" s="0" t="n">
        <v>3</v>
      </c>
      <c r="N2325" s="11" t="n">
        <v>0.075</v>
      </c>
      <c r="O2325" s="12" t="n">
        <v>1670.85</v>
      </c>
      <c r="P2325" s="12" t="n">
        <v>2257.9</v>
      </c>
      <c r="Q2325" s="12" t="n">
        <f aca="false">M2325*P2325*(1-N2325)</f>
        <v>6265.6725</v>
      </c>
      <c r="R2325" s="12" t="n">
        <f aca="false">M2325*O2325</f>
        <v>5012.55</v>
      </c>
      <c r="S2325" s="12" t="n">
        <f aca="false">Q2325-R2325</f>
        <v>1253.1225</v>
      </c>
      <c r="T2325" s="11" t="n">
        <f aca="false">IFERROR(S2325/Q2325,0)</f>
        <v>0.199998084802549</v>
      </c>
      <c r="U2325" s="13" t="n">
        <f aca="false">F2325-E2325</f>
        <v>28</v>
      </c>
      <c r="V2325" s="13" t="n">
        <f aca="false">G2325-F2325</f>
        <v>5</v>
      </c>
      <c r="W2325" s="13" t="n">
        <f aca="false">G2325-E2325</f>
        <v>33</v>
      </c>
      <c r="X2325" s="10" t="n">
        <f aca="false">YEAR(E2325)</f>
        <v>2019</v>
      </c>
      <c r="Y2325" s="0" t="str">
        <f aca="false">TEXT(E2325,"yyyy-mm")</f>
        <v>2019-02</v>
      </c>
      <c r="Z2325" s="0" t="str">
        <f aca="false">"Q"&amp;ROUNDUP(MONTH(E2325)/3,0)&amp;"-"&amp;YEAR(E2325)</f>
        <v>Q1-2019</v>
      </c>
    </row>
    <row r="2326" customFormat="false" ht="14.25" hidden="false" customHeight="false" outlineLevel="0" collapsed="false">
      <c r="A2326" s="0" t="s">
        <v>2368</v>
      </c>
      <c r="B2326" s="0" t="s">
        <v>43</v>
      </c>
      <c r="C2326" s="0" t="s">
        <v>58</v>
      </c>
      <c r="D2326" s="9" t="n">
        <v>43400</v>
      </c>
      <c r="E2326" s="9" t="n">
        <v>43520</v>
      </c>
      <c r="F2326" s="9" t="n">
        <v>43524</v>
      </c>
      <c r="G2326" s="9" t="n">
        <v>43534</v>
      </c>
      <c r="H2326" s="10" t="s">
        <v>36</v>
      </c>
      <c r="I2326" s="0" t="n">
        <v>26</v>
      </c>
      <c r="J2326" s="0" t="n">
        <v>15</v>
      </c>
      <c r="K2326" s="0" t="n">
        <v>366</v>
      </c>
      <c r="L2326" s="0" t="n">
        <v>40</v>
      </c>
      <c r="M2326" s="0" t="n">
        <v>6</v>
      </c>
      <c r="N2326" s="11" t="n">
        <v>0.05</v>
      </c>
      <c r="O2326" s="12" t="n">
        <v>1973.15</v>
      </c>
      <c r="P2326" s="12" t="n">
        <v>3946.3</v>
      </c>
      <c r="Q2326" s="12" t="n">
        <f aca="false">M2326*P2326*(1-N2326)</f>
        <v>22493.91</v>
      </c>
      <c r="R2326" s="12" t="n">
        <f aca="false">M2326*O2326</f>
        <v>11838.9</v>
      </c>
      <c r="S2326" s="12" t="n">
        <f aca="false">Q2326-R2326</f>
        <v>10655.01</v>
      </c>
      <c r="T2326" s="11" t="n">
        <f aca="false">IFERROR(S2326/Q2326,0)</f>
        <v>0.473684210526316</v>
      </c>
      <c r="U2326" s="13" t="n">
        <f aca="false">F2326-E2326</f>
        <v>4</v>
      </c>
      <c r="V2326" s="13" t="n">
        <f aca="false">G2326-F2326</f>
        <v>10</v>
      </c>
      <c r="W2326" s="13" t="n">
        <f aca="false">G2326-E2326</f>
        <v>14</v>
      </c>
      <c r="X2326" s="10" t="n">
        <f aca="false">YEAR(E2326)</f>
        <v>2019</v>
      </c>
      <c r="Y2326" s="0" t="str">
        <f aca="false">TEXT(E2326,"yyyy-mm")</f>
        <v>2019-02</v>
      </c>
      <c r="Z2326" s="0" t="str">
        <f aca="false">"Q"&amp;ROUNDUP(MONTH(E2326)/3,0)&amp;"-"&amp;YEAR(E2326)</f>
        <v>Q1-2019</v>
      </c>
    </row>
    <row r="2327" customFormat="false" ht="14.25" hidden="false" customHeight="false" outlineLevel="0" collapsed="false">
      <c r="A2327" s="0" t="s">
        <v>2369</v>
      </c>
      <c r="B2327" s="0" t="s">
        <v>34</v>
      </c>
      <c r="C2327" s="0" t="s">
        <v>48</v>
      </c>
      <c r="D2327" s="9" t="n">
        <v>43400</v>
      </c>
      <c r="E2327" s="9" t="n">
        <v>43520</v>
      </c>
      <c r="F2327" s="9" t="n">
        <v>43529</v>
      </c>
      <c r="G2327" s="9" t="n">
        <v>43530</v>
      </c>
      <c r="H2327" s="10" t="s">
        <v>36</v>
      </c>
      <c r="I2327" s="0" t="n">
        <v>8</v>
      </c>
      <c r="J2327" s="0" t="n">
        <v>21</v>
      </c>
      <c r="K2327" s="0" t="n">
        <v>20</v>
      </c>
      <c r="L2327" s="0" t="n">
        <v>35</v>
      </c>
      <c r="M2327" s="0" t="n">
        <v>6</v>
      </c>
      <c r="N2327" s="11" t="n">
        <v>0.3</v>
      </c>
      <c r="O2327" s="12" t="n">
        <v>227.8</v>
      </c>
      <c r="P2327" s="12" t="n">
        <v>268</v>
      </c>
      <c r="Q2327" s="12" t="n">
        <f aca="false">M2327*P2327*(1-N2327)</f>
        <v>1125.6</v>
      </c>
      <c r="R2327" s="12" t="n">
        <f aca="false">M2327*O2327</f>
        <v>1366.8</v>
      </c>
      <c r="S2327" s="12" t="n">
        <f aca="false">Q2327-R2327</f>
        <v>-241.2</v>
      </c>
      <c r="T2327" s="11" t="n">
        <f aca="false">IFERROR(S2327/Q2327,0)</f>
        <v>-0.214285714285715</v>
      </c>
      <c r="U2327" s="13" t="n">
        <f aca="false">F2327-E2327</f>
        <v>9</v>
      </c>
      <c r="V2327" s="13" t="n">
        <f aca="false">G2327-F2327</f>
        <v>1</v>
      </c>
      <c r="W2327" s="13" t="n">
        <f aca="false">G2327-E2327</f>
        <v>10</v>
      </c>
      <c r="X2327" s="10" t="n">
        <f aca="false">YEAR(E2327)</f>
        <v>2019</v>
      </c>
      <c r="Y2327" s="0" t="str">
        <f aca="false">TEXT(E2327,"yyyy-mm")</f>
        <v>2019-02</v>
      </c>
      <c r="Z2327" s="0" t="str">
        <f aca="false">"Q"&amp;ROUNDUP(MONTH(E2327)/3,0)&amp;"-"&amp;YEAR(E2327)</f>
        <v>Q1-2019</v>
      </c>
    </row>
    <row r="2328" customFormat="false" ht="14.25" hidden="false" customHeight="false" outlineLevel="0" collapsed="false">
      <c r="A2328" s="0" t="s">
        <v>2370</v>
      </c>
      <c r="B2328" s="0" t="s">
        <v>41</v>
      </c>
      <c r="C2328" s="0" t="s">
        <v>48</v>
      </c>
      <c r="D2328" s="9" t="n">
        <v>43400</v>
      </c>
      <c r="E2328" s="9" t="n">
        <v>43520</v>
      </c>
      <c r="F2328" s="9" t="n">
        <v>43537</v>
      </c>
      <c r="G2328" s="9" t="n">
        <v>43540</v>
      </c>
      <c r="H2328" s="10" t="s">
        <v>36</v>
      </c>
      <c r="I2328" s="0" t="n">
        <v>24</v>
      </c>
      <c r="J2328" s="0" t="n">
        <v>18</v>
      </c>
      <c r="K2328" s="0" t="n">
        <v>31</v>
      </c>
      <c r="L2328" s="0" t="n">
        <v>5</v>
      </c>
      <c r="M2328" s="0" t="n">
        <v>2</v>
      </c>
      <c r="N2328" s="11" t="n">
        <v>0.05</v>
      </c>
      <c r="O2328" s="12" t="n">
        <v>4549.3</v>
      </c>
      <c r="P2328" s="12" t="n">
        <v>6499</v>
      </c>
      <c r="Q2328" s="12" t="n">
        <f aca="false">M2328*P2328*(1-N2328)</f>
        <v>12348.1</v>
      </c>
      <c r="R2328" s="12" t="n">
        <f aca="false">M2328*O2328</f>
        <v>9098.6</v>
      </c>
      <c r="S2328" s="12" t="n">
        <f aca="false">Q2328-R2328</f>
        <v>3249.5</v>
      </c>
      <c r="T2328" s="11" t="n">
        <f aca="false">IFERROR(S2328/Q2328,0)</f>
        <v>0.263157894736842</v>
      </c>
      <c r="U2328" s="13" t="n">
        <f aca="false">F2328-E2328</f>
        <v>17</v>
      </c>
      <c r="V2328" s="13" t="n">
        <f aca="false">G2328-F2328</f>
        <v>3</v>
      </c>
      <c r="W2328" s="13" t="n">
        <f aca="false">G2328-E2328</f>
        <v>20</v>
      </c>
      <c r="X2328" s="10" t="n">
        <f aca="false">YEAR(E2328)</f>
        <v>2019</v>
      </c>
      <c r="Y2328" s="0" t="str">
        <f aca="false">TEXT(E2328,"yyyy-mm")</f>
        <v>2019-02</v>
      </c>
      <c r="Z2328" s="0" t="str">
        <f aca="false">"Q"&amp;ROUNDUP(MONTH(E2328)/3,0)&amp;"-"&amp;YEAR(E2328)</f>
        <v>Q1-2019</v>
      </c>
    </row>
    <row r="2329" customFormat="false" ht="14.25" hidden="false" customHeight="false" outlineLevel="0" collapsed="false">
      <c r="A2329" s="0" t="s">
        <v>2371</v>
      </c>
      <c r="B2329" s="0" t="s">
        <v>38</v>
      </c>
      <c r="C2329" s="0" t="s">
        <v>46</v>
      </c>
      <c r="D2329" s="9" t="n">
        <v>43400</v>
      </c>
      <c r="E2329" s="9" t="n">
        <v>43520</v>
      </c>
      <c r="F2329" s="9" t="n">
        <v>43544</v>
      </c>
      <c r="G2329" s="9" t="n">
        <v>43551</v>
      </c>
      <c r="H2329" s="10" t="s">
        <v>36</v>
      </c>
      <c r="I2329" s="0" t="n">
        <v>12</v>
      </c>
      <c r="J2329" s="0" t="n">
        <v>32</v>
      </c>
      <c r="K2329" s="0" t="n">
        <v>305</v>
      </c>
      <c r="L2329" s="0" t="n">
        <v>21</v>
      </c>
      <c r="M2329" s="0" t="n">
        <v>5</v>
      </c>
      <c r="N2329" s="11" t="n">
        <v>0.3</v>
      </c>
      <c r="O2329" s="12" t="n">
        <v>515.9</v>
      </c>
      <c r="P2329" s="12" t="n">
        <v>938</v>
      </c>
      <c r="Q2329" s="12" t="n">
        <f aca="false">M2329*P2329*(1-N2329)</f>
        <v>3283</v>
      </c>
      <c r="R2329" s="12" t="n">
        <f aca="false">M2329*O2329</f>
        <v>2579.5</v>
      </c>
      <c r="S2329" s="12" t="n">
        <f aca="false">Q2329-R2329</f>
        <v>703.5</v>
      </c>
      <c r="T2329" s="11" t="n">
        <f aca="false">IFERROR(S2329/Q2329,0)</f>
        <v>0.214285714285714</v>
      </c>
      <c r="U2329" s="13" t="n">
        <f aca="false">F2329-E2329</f>
        <v>24</v>
      </c>
      <c r="V2329" s="13" t="n">
        <f aca="false">G2329-F2329</f>
        <v>7</v>
      </c>
      <c r="W2329" s="13" t="n">
        <f aca="false">G2329-E2329</f>
        <v>31</v>
      </c>
      <c r="X2329" s="10" t="n">
        <f aca="false">YEAR(E2329)</f>
        <v>2019</v>
      </c>
      <c r="Y2329" s="0" t="str">
        <f aca="false">TEXT(E2329,"yyyy-mm")</f>
        <v>2019-02</v>
      </c>
      <c r="Z2329" s="0" t="str">
        <f aca="false">"Q"&amp;ROUNDUP(MONTH(E2329)/3,0)&amp;"-"&amp;YEAR(E2329)</f>
        <v>Q1-2019</v>
      </c>
    </row>
    <row r="2330" customFormat="false" ht="14.25" hidden="false" customHeight="false" outlineLevel="0" collapsed="false">
      <c r="A2330" s="0" t="s">
        <v>2372</v>
      </c>
      <c r="B2330" s="0" t="s">
        <v>34</v>
      </c>
      <c r="C2330" s="0" t="s">
        <v>46</v>
      </c>
      <c r="D2330" s="9" t="n">
        <v>43400</v>
      </c>
      <c r="E2330" s="9" t="n">
        <v>43520</v>
      </c>
      <c r="F2330" s="9" t="n">
        <v>43531</v>
      </c>
      <c r="G2330" s="9" t="n">
        <v>43541</v>
      </c>
      <c r="H2330" s="10" t="s">
        <v>36</v>
      </c>
      <c r="I2330" s="0" t="n">
        <v>8</v>
      </c>
      <c r="J2330" s="0" t="n">
        <v>33</v>
      </c>
      <c r="K2330" s="0" t="n">
        <v>284</v>
      </c>
      <c r="L2330" s="0" t="n">
        <v>3</v>
      </c>
      <c r="M2330" s="0" t="n">
        <v>3</v>
      </c>
      <c r="N2330" s="11" t="n">
        <v>0.15</v>
      </c>
      <c r="O2330" s="12" t="n">
        <v>450.24</v>
      </c>
      <c r="P2330" s="12" t="n">
        <v>938</v>
      </c>
      <c r="Q2330" s="12" t="n">
        <f aca="false">M2330*P2330*(1-N2330)</f>
        <v>2391.9</v>
      </c>
      <c r="R2330" s="12" t="n">
        <f aca="false">M2330*O2330</f>
        <v>1350.72</v>
      </c>
      <c r="S2330" s="12" t="n">
        <f aca="false">Q2330-R2330</f>
        <v>1041.18</v>
      </c>
      <c r="T2330" s="11" t="n">
        <f aca="false">IFERROR(S2330/Q2330,0)</f>
        <v>0.435294117647059</v>
      </c>
      <c r="U2330" s="13" t="n">
        <f aca="false">F2330-E2330</f>
        <v>11</v>
      </c>
      <c r="V2330" s="13" t="n">
        <f aca="false">G2330-F2330</f>
        <v>10</v>
      </c>
      <c r="W2330" s="13" t="n">
        <f aca="false">G2330-E2330</f>
        <v>21</v>
      </c>
      <c r="X2330" s="10" t="n">
        <f aca="false">YEAR(E2330)</f>
        <v>2019</v>
      </c>
      <c r="Y2330" s="0" t="str">
        <f aca="false">TEXT(E2330,"yyyy-mm")</f>
        <v>2019-02</v>
      </c>
      <c r="Z2330" s="0" t="str">
        <f aca="false">"Q"&amp;ROUNDUP(MONTH(E2330)/3,0)&amp;"-"&amp;YEAR(E2330)</f>
        <v>Q1-2019</v>
      </c>
    </row>
    <row r="2331" customFormat="false" ht="14.25" hidden="false" customHeight="false" outlineLevel="0" collapsed="false">
      <c r="A2331" s="0" t="s">
        <v>2373</v>
      </c>
      <c r="B2331" s="0" t="s">
        <v>41</v>
      </c>
      <c r="C2331" s="0" t="s">
        <v>39</v>
      </c>
      <c r="D2331" s="9" t="n">
        <v>43400</v>
      </c>
      <c r="E2331" s="9" t="n">
        <v>43521</v>
      </c>
      <c r="F2331" s="9" t="n">
        <v>43529</v>
      </c>
      <c r="G2331" s="9" t="n">
        <v>43538</v>
      </c>
      <c r="H2331" s="10" t="s">
        <v>36</v>
      </c>
      <c r="I2331" s="0" t="n">
        <v>21</v>
      </c>
      <c r="J2331" s="0" t="n">
        <v>20</v>
      </c>
      <c r="K2331" s="0" t="n">
        <v>125</v>
      </c>
      <c r="L2331" s="0" t="n">
        <v>24</v>
      </c>
      <c r="M2331" s="0" t="n">
        <v>5</v>
      </c>
      <c r="N2331" s="11" t="n">
        <v>0.15</v>
      </c>
      <c r="O2331" s="12" t="n">
        <v>595.76</v>
      </c>
      <c r="P2331" s="12" t="n">
        <v>1145.7</v>
      </c>
      <c r="Q2331" s="12" t="n">
        <f aca="false">M2331*P2331*(1-N2331)</f>
        <v>4869.225</v>
      </c>
      <c r="R2331" s="12" t="n">
        <f aca="false">M2331*O2331</f>
        <v>2978.8</v>
      </c>
      <c r="S2331" s="12" t="n">
        <f aca="false">Q2331-R2331</f>
        <v>1890.425</v>
      </c>
      <c r="T2331" s="11" t="n">
        <f aca="false">IFERROR(S2331/Q2331,0)</f>
        <v>0.388239401547474</v>
      </c>
      <c r="U2331" s="13" t="n">
        <f aca="false">F2331-E2331</f>
        <v>8</v>
      </c>
      <c r="V2331" s="13" t="n">
        <f aca="false">G2331-F2331</f>
        <v>9</v>
      </c>
      <c r="W2331" s="13" t="n">
        <f aca="false">G2331-E2331</f>
        <v>17</v>
      </c>
      <c r="X2331" s="10" t="n">
        <f aca="false">YEAR(E2331)</f>
        <v>2019</v>
      </c>
      <c r="Y2331" s="0" t="str">
        <f aca="false">TEXT(E2331,"yyyy-mm")</f>
        <v>2019-02</v>
      </c>
      <c r="Z2331" s="0" t="str">
        <f aca="false">"Q"&amp;ROUNDUP(MONTH(E2331)/3,0)&amp;"-"&amp;YEAR(E2331)</f>
        <v>Q1-2019</v>
      </c>
    </row>
    <row r="2332" customFormat="false" ht="14.25" hidden="false" customHeight="false" outlineLevel="0" collapsed="false">
      <c r="A2332" s="0" t="s">
        <v>2374</v>
      </c>
      <c r="B2332" s="0" t="s">
        <v>34</v>
      </c>
      <c r="C2332" s="0" t="s">
        <v>35</v>
      </c>
      <c r="D2332" s="9" t="n">
        <v>43400</v>
      </c>
      <c r="E2332" s="9" t="n">
        <v>43521</v>
      </c>
      <c r="F2332" s="9" t="n">
        <v>43546</v>
      </c>
      <c r="G2332" s="9" t="n">
        <v>43552</v>
      </c>
      <c r="H2332" s="10" t="s">
        <v>36</v>
      </c>
      <c r="I2332" s="0" t="n">
        <v>10</v>
      </c>
      <c r="J2332" s="0" t="n">
        <v>24</v>
      </c>
      <c r="K2332" s="0" t="n">
        <v>237</v>
      </c>
      <c r="L2332" s="0" t="n">
        <v>38</v>
      </c>
      <c r="M2332" s="0" t="n">
        <v>2</v>
      </c>
      <c r="N2332" s="11" t="n">
        <v>0.05</v>
      </c>
      <c r="O2332" s="12" t="n">
        <v>671.14</v>
      </c>
      <c r="P2332" s="12" t="n">
        <v>1065.3</v>
      </c>
      <c r="Q2332" s="12" t="n">
        <f aca="false">M2332*P2332*(1-N2332)</f>
        <v>2024.07</v>
      </c>
      <c r="R2332" s="12" t="n">
        <f aca="false">M2332*O2332</f>
        <v>1342.28</v>
      </c>
      <c r="S2332" s="12" t="n">
        <f aca="false">Q2332-R2332</f>
        <v>681.79</v>
      </c>
      <c r="T2332" s="11" t="n">
        <f aca="false">IFERROR(S2332/Q2332,0)</f>
        <v>0.336841117155039</v>
      </c>
      <c r="U2332" s="13" t="n">
        <f aca="false">F2332-E2332</f>
        <v>25</v>
      </c>
      <c r="V2332" s="13" t="n">
        <f aca="false">G2332-F2332</f>
        <v>6</v>
      </c>
      <c r="W2332" s="13" t="n">
        <f aca="false">G2332-E2332</f>
        <v>31</v>
      </c>
      <c r="X2332" s="10" t="n">
        <f aca="false">YEAR(E2332)</f>
        <v>2019</v>
      </c>
      <c r="Y2332" s="0" t="str">
        <f aca="false">TEXT(E2332,"yyyy-mm")</f>
        <v>2019-02</v>
      </c>
      <c r="Z2332" s="0" t="str">
        <f aca="false">"Q"&amp;ROUNDUP(MONTH(E2332)/3,0)&amp;"-"&amp;YEAR(E2332)</f>
        <v>Q1-2019</v>
      </c>
    </row>
    <row r="2333" customFormat="false" ht="14.25" hidden="false" customHeight="false" outlineLevel="0" collapsed="false">
      <c r="A2333" s="0" t="s">
        <v>2375</v>
      </c>
      <c r="B2333" s="0" t="s">
        <v>38</v>
      </c>
      <c r="C2333" s="0" t="s">
        <v>79</v>
      </c>
      <c r="D2333" s="9" t="n">
        <v>43400</v>
      </c>
      <c r="E2333" s="9" t="n">
        <v>43521</v>
      </c>
      <c r="F2333" s="9" t="n">
        <v>43529</v>
      </c>
      <c r="G2333" s="9" t="n">
        <v>43533</v>
      </c>
      <c r="H2333" s="10" t="s">
        <v>36</v>
      </c>
      <c r="I2333" s="0" t="n">
        <v>18</v>
      </c>
      <c r="J2333" s="0" t="n">
        <v>16</v>
      </c>
      <c r="K2333" s="0" t="n">
        <v>60</v>
      </c>
      <c r="L2333" s="0" t="n">
        <v>35</v>
      </c>
      <c r="M2333" s="0" t="n">
        <v>1</v>
      </c>
      <c r="N2333" s="11" t="n">
        <v>0.1</v>
      </c>
      <c r="O2333" s="12" t="n">
        <v>1562.44</v>
      </c>
      <c r="P2333" s="12" t="n">
        <v>3906.1</v>
      </c>
      <c r="Q2333" s="12" t="n">
        <f aca="false">M2333*P2333*(1-N2333)</f>
        <v>3515.49</v>
      </c>
      <c r="R2333" s="12" t="n">
        <f aca="false">M2333*O2333</f>
        <v>1562.44</v>
      </c>
      <c r="S2333" s="12" t="n">
        <f aca="false">Q2333-R2333</f>
        <v>1953.05</v>
      </c>
      <c r="T2333" s="11" t="n">
        <f aca="false">IFERROR(S2333/Q2333,0)</f>
        <v>0.555555555555556</v>
      </c>
      <c r="U2333" s="13" t="n">
        <f aca="false">F2333-E2333</f>
        <v>8</v>
      </c>
      <c r="V2333" s="13" t="n">
        <f aca="false">G2333-F2333</f>
        <v>4</v>
      </c>
      <c r="W2333" s="13" t="n">
        <f aca="false">G2333-E2333</f>
        <v>12</v>
      </c>
      <c r="X2333" s="10" t="n">
        <f aca="false">YEAR(E2333)</f>
        <v>2019</v>
      </c>
      <c r="Y2333" s="0" t="str">
        <f aca="false">TEXT(E2333,"yyyy-mm")</f>
        <v>2019-02</v>
      </c>
      <c r="Z2333" s="0" t="str">
        <f aca="false">"Q"&amp;ROUNDUP(MONTH(E2333)/3,0)&amp;"-"&amp;YEAR(E2333)</f>
        <v>Q1-2019</v>
      </c>
    </row>
    <row r="2334" customFormat="false" ht="14.25" hidden="false" customHeight="false" outlineLevel="0" collapsed="false">
      <c r="A2334" s="0" t="s">
        <v>2376</v>
      </c>
      <c r="B2334" s="0" t="s">
        <v>41</v>
      </c>
      <c r="C2334" s="0" t="s">
        <v>58</v>
      </c>
      <c r="D2334" s="9" t="n">
        <v>43400</v>
      </c>
      <c r="E2334" s="9" t="n">
        <v>43521</v>
      </c>
      <c r="F2334" s="9" t="n">
        <v>43542</v>
      </c>
      <c r="G2334" s="9" t="n">
        <v>43543</v>
      </c>
      <c r="H2334" s="10" t="s">
        <v>36</v>
      </c>
      <c r="I2334" s="0" t="n">
        <v>23</v>
      </c>
      <c r="J2334" s="0" t="n">
        <v>38</v>
      </c>
      <c r="K2334" s="0" t="n">
        <v>361</v>
      </c>
      <c r="L2334" s="0" t="n">
        <v>15</v>
      </c>
      <c r="M2334" s="0" t="n">
        <v>4</v>
      </c>
      <c r="N2334" s="11" t="n">
        <v>0.05</v>
      </c>
      <c r="O2334" s="12" t="n">
        <v>2922.81</v>
      </c>
      <c r="P2334" s="12" t="n">
        <v>3845.8</v>
      </c>
      <c r="Q2334" s="12" t="n">
        <f aca="false">M2334*P2334*(1-N2334)</f>
        <v>14614.04</v>
      </c>
      <c r="R2334" s="12" t="n">
        <f aca="false">M2334*O2334</f>
        <v>11691.24</v>
      </c>
      <c r="S2334" s="12" t="n">
        <f aca="false">Q2334-R2334</f>
        <v>2922.8</v>
      </c>
      <c r="T2334" s="11" t="n">
        <f aca="false">IFERROR(S2334/Q2334,0)</f>
        <v>0.199999452581216</v>
      </c>
      <c r="U2334" s="13" t="n">
        <f aca="false">F2334-E2334</f>
        <v>21</v>
      </c>
      <c r="V2334" s="13" t="n">
        <f aca="false">G2334-F2334</f>
        <v>1</v>
      </c>
      <c r="W2334" s="13" t="n">
        <f aca="false">G2334-E2334</f>
        <v>22</v>
      </c>
      <c r="X2334" s="10" t="n">
        <f aca="false">YEAR(E2334)</f>
        <v>2019</v>
      </c>
      <c r="Y2334" s="0" t="str">
        <f aca="false">TEXT(E2334,"yyyy-mm")</f>
        <v>2019-02</v>
      </c>
      <c r="Z2334" s="0" t="str">
        <f aca="false">"Q"&amp;ROUNDUP(MONTH(E2334)/3,0)&amp;"-"&amp;YEAR(E2334)</f>
        <v>Q1-2019</v>
      </c>
    </row>
    <row r="2335" customFormat="false" ht="14.25" hidden="false" customHeight="false" outlineLevel="0" collapsed="false">
      <c r="A2335" s="0" t="s">
        <v>2377</v>
      </c>
      <c r="B2335" s="0" t="s">
        <v>41</v>
      </c>
      <c r="C2335" s="0" t="s">
        <v>39</v>
      </c>
      <c r="D2335" s="9" t="n">
        <v>43400</v>
      </c>
      <c r="E2335" s="9" t="n">
        <v>43521</v>
      </c>
      <c r="F2335" s="9" t="n">
        <v>43534</v>
      </c>
      <c r="G2335" s="9" t="n">
        <v>43539</v>
      </c>
      <c r="H2335" s="10" t="s">
        <v>36</v>
      </c>
      <c r="I2335" s="0" t="n">
        <v>21</v>
      </c>
      <c r="J2335" s="0" t="n">
        <v>47</v>
      </c>
      <c r="K2335" s="0" t="n">
        <v>120</v>
      </c>
      <c r="L2335" s="0" t="n">
        <v>35</v>
      </c>
      <c r="M2335" s="0" t="n">
        <v>4</v>
      </c>
      <c r="N2335" s="11" t="n">
        <v>0.1</v>
      </c>
      <c r="O2335" s="12" t="n">
        <v>2922.81</v>
      </c>
      <c r="P2335" s="12" t="n">
        <v>3845.8</v>
      </c>
      <c r="Q2335" s="12" t="n">
        <f aca="false">M2335*P2335*(1-N2335)</f>
        <v>13844.88</v>
      </c>
      <c r="R2335" s="12" t="n">
        <f aca="false">M2335*O2335</f>
        <v>11691.24</v>
      </c>
      <c r="S2335" s="12" t="n">
        <f aca="false">Q2335-R2335</f>
        <v>2153.64</v>
      </c>
      <c r="T2335" s="11" t="n">
        <f aca="false">IFERROR(S2335/Q2335,0)</f>
        <v>0.155554977724617</v>
      </c>
      <c r="U2335" s="13" t="n">
        <f aca="false">F2335-E2335</f>
        <v>13</v>
      </c>
      <c r="V2335" s="13" t="n">
        <f aca="false">G2335-F2335</f>
        <v>5</v>
      </c>
      <c r="W2335" s="13" t="n">
        <f aca="false">G2335-E2335</f>
        <v>18</v>
      </c>
      <c r="X2335" s="10" t="n">
        <f aca="false">YEAR(E2335)</f>
        <v>2019</v>
      </c>
      <c r="Y2335" s="0" t="str">
        <f aca="false">TEXT(E2335,"yyyy-mm")</f>
        <v>2019-02</v>
      </c>
      <c r="Z2335" s="0" t="str">
        <f aca="false">"Q"&amp;ROUNDUP(MONTH(E2335)/3,0)&amp;"-"&amp;YEAR(E2335)</f>
        <v>Q1-2019</v>
      </c>
    </row>
    <row r="2336" customFormat="false" ht="14.25" hidden="false" customHeight="false" outlineLevel="0" collapsed="false">
      <c r="A2336" s="0" t="s">
        <v>2378</v>
      </c>
      <c r="B2336" s="0" t="s">
        <v>38</v>
      </c>
      <c r="C2336" s="0" t="s">
        <v>48</v>
      </c>
      <c r="D2336" s="9" t="n">
        <v>43400</v>
      </c>
      <c r="E2336" s="9" t="n">
        <v>43521</v>
      </c>
      <c r="F2336" s="9" t="n">
        <v>43536</v>
      </c>
      <c r="G2336" s="9" t="n">
        <v>43546</v>
      </c>
      <c r="H2336" s="10" t="s">
        <v>36</v>
      </c>
      <c r="I2336" s="0" t="n">
        <v>15</v>
      </c>
      <c r="J2336" s="0" t="n">
        <v>29</v>
      </c>
      <c r="K2336" s="0" t="n">
        <v>30</v>
      </c>
      <c r="L2336" s="0" t="n">
        <v>19</v>
      </c>
      <c r="M2336" s="0" t="n">
        <v>3</v>
      </c>
      <c r="N2336" s="11" t="n">
        <v>0.1</v>
      </c>
      <c r="O2336" s="12" t="n">
        <v>443.67</v>
      </c>
      <c r="P2336" s="12" t="n">
        <v>1031.8</v>
      </c>
      <c r="Q2336" s="12" t="n">
        <f aca="false">M2336*P2336*(1-N2336)</f>
        <v>2785.86</v>
      </c>
      <c r="R2336" s="12" t="n">
        <f aca="false">M2336*O2336</f>
        <v>1331.01</v>
      </c>
      <c r="S2336" s="12" t="n">
        <f aca="false">Q2336-R2336</f>
        <v>1454.85</v>
      </c>
      <c r="T2336" s="11" t="n">
        <f aca="false">IFERROR(S2336/Q2336,0)</f>
        <v>0.522226529689216</v>
      </c>
      <c r="U2336" s="13" t="n">
        <f aca="false">F2336-E2336</f>
        <v>15</v>
      </c>
      <c r="V2336" s="13" t="n">
        <f aca="false">G2336-F2336</f>
        <v>10</v>
      </c>
      <c r="W2336" s="13" t="n">
        <f aca="false">G2336-E2336</f>
        <v>25</v>
      </c>
      <c r="X2336" s="10" t="n">
        <f aca="false">YEAR(E2336)</f>
        <v>2019</v>
      </c>
      <c r="Y2336" s="0" t="str">
        <f aca="false">TEXT(E2336,"yyyy-mm")</f>
        <v>2019-02</v>
      </c>
      <c r="Z2336" s="0" t="str">
        <f aca="false">"Q"&amp;ROUNDUP(MONTH(E2336)/3,0)&amp;"-"&amp;YEAR(E2336)</f>
        <v>Q1-2019</v>
      </c>
    </row>
    <row r="2337" customFormat="false" ht="14.25" hidden="false" customHeight="false" outlineLevel="0" collapsed="false">
      <c r="A2337" s="0" t="s">
        <v>2379</v>
      </c>
      <c r="B2337" s="0" t="s">
        <v>38</v>
      </c>
      <c r="C2337" s="0" t="s">
        <v>58</v>
      </c>
      <c r="D2337" s="9" t="n">
        <v>43400</v>
      </c>
      <c r="E2337" s="9" t="n">
        <v>43521</v>
      </c>
      <c r="F2337" s="9" t="n">
        <v>43524</v>
      </c>
      <c r="G2337" s="9" t="n">
        <v>43532</v>
      </c>
      <c r="H2337" s="10" t="s">
        <v>36</v>
      </c>
      <c r="I2337" s="0" t="n">
        <v>19</v>
      </c>
      <c r="J2337" s="0" t="n">
        <v>7</v>
      </c>
      <c r="K2337" s="0" t="n">
        <v>332</v>
      </c>
      <c r="L2337" s="0" t="n">
        <v>15</v>
      </c>
      <c r="M2337" s="0" t="n">
        <v>1</v>
      </c>
      <c r="N2337" s="11" t="n">
        <v>0.15</v>
      </c>
      <c r="O2337" s="12" t="n">
        <v>1736.64</v>
      </c>
      <c r="P2337" s="12" t="n">
        <v>3859.2</v>
      </c>
      <c r="Q2337" s="12" t="n">
        <f aca="false">M2337*P2337*(1-N2337)</f>
        <v>3280.32</v>
      </c>
      <c r="R2337" s="12" t="n">
        <f aca="false">M2337*O2337</f>
        <v>1736.64</v>
      </c>
      <c r="S2337" s="12" t="n">
        <f aca="false">Q2337-R2337</f>
        <v>1543.68</v>
      </c>
      <c r="T2337" s="11" t="n">
        <f aca="false">IFERROR(S2337/Q2337,0)</f>
        <v>0.470588235294118</v>
      </c>
      <c r="U2337" s="13" t="n">
        <f aca="false">F2337-E2337</f>
        <v>3</v>
      </c>
      <c r="V2337" s="13" t="n">
        <f aca="false">G2337-F2337</f>
        <v>8</v>
      </c>
      <c r="W2337" s="13" t="n">
        <f aca="false">G2337-E2337</f>
        <v>11</v>
      </c>
      <c r="X2337" s="10" t="n">
        <f aca="false">YEAR(E2337)</f>
        <v>2019</v>
      </c>
      <c r="Y2337" s="0" t="str">
        <f aca="false">TEXT(E2337,"yyyy-mm")</f>
        <v>2019-02</v>
      </c>
      <c r="Z2337" s="0" t="str">
        <f aca="false">"Q"&amp;ROUNDUP(MONTH(E2337)/3,0)&amp;"-"&amp;YEAR(E2337)</f>
        <v>Q1-2019</v>
      </c>
    </row>
    <row r="2338" customFormat="false" ht="14.25" hidden="false" customHeight="false" outlineLevel="0" collapsed="false">
      <c r="A2338" s="0" t="s">
        <v>2380</v>
      </c>
      <c r="B2338" s="0" t="s">
        <v>34</v>
      </c>
      <c r="C2338" s="0" t="s">
        <v>46</v>
      </c>
      <c r="D2338" s="9" t="n">
        <v>43400</v>
      </c>
      <c r="E2338" s="9" t="n">
        <v>43521</v>
      </c>
      <c r="F2338" s="9" t="n">
        <v>43529</v>
      </c>
      <c r="G2338" s="9" t="n">
        <v>43531</v>
      </c>
      <c r="H2338" s="10" t="s">
        <v>36</v>
      </c>
      <c r="I2338" s="0" t="n">
        <v>11</v>
      </c>
      <c r="J2338" s="0" t="n">
        <v>13</v>
      </c>
      <c r="K2338" s="0" t="n">
        <v>319</v>
      </c>
      <c r="L2338" s="0" t="n">
        <v>37</v>
      </c>
      <c r="M2338" s="0" t="n">
        <v>1</v>
      </c>
      <c r="N2338" s="11" t="n">
        <v>0.05</v>
      </c>
      <c r="O2338" s="12" t="n">
        <v>589.73</v>
      </c>
      <c r="P2338" s="12" t="n">
        <v>1092.1</v>
      </c>
      <c r="Q2338" s="12" t="n">
        <f aca="false">M2338*P2338*(1-N2338)</f>
        <v>1037.495</v>
      </c>
      <c r="R2338" s="12" t="n">
        <f aca="false">M2338*O2338</f>
        <v>589.73</v>
      </c>
      <c r="S2338" s="12" t="n">
        <f aca="false">Q2338-R2338</f>
        <v>447.765</v>
      </c>
      <c r="T2338" s="11" t="n">
        <f aca="false">IFERROR(S2338/Q2338,0)</f>
        <v>0.431582802808688</v>
      </c>
      <c r="U2338" s="13" t="n">
        <f aca="false">F2338-E2338</f>
        <v>8</v>
      </c>
      <c r="V2338" s="13" t="n">
        <f aca="false">G2338-F2338</f>
        <v>2</v>
      </c>
      <c r="W2338" s="13" t="n">
        <f aca="false">G2338-E2338</f>
        <v>10</v>
      </c>
      <c r="X2338" s="10" t="n">
        <f aca="false">YEAR(E2338)</f>
        <v>2019</v>
      </c>
      <c r="Y2338" s="0" t="str">
        <f aca="false">TEXT(E2338,"yyyy-mm")</f>
        <v>2019-02</v>
      </c>
      <c r="Z2338" s="0" t="str">
        <f aca="false">"Q"&amp;ROUNDUP(MONTH(E2338)/3,0)&amp;"-"&amp;YEAR(E2338)</f>
        <v>Q1-2019</v>
      </c>
    </row>
    <row r="2339" customFormat="false" ht="14.25" hidden="false" customHeight="false" outlineLevel="0" collapsed="false">
      <c r="A2339" s="0" t="s">
        <v>2381</v>
      </c>
      <c r="B2339" s="0" t="s">
        <v>38</v>
      </c>
      <c r="C2339" s="0" t="s">
        <v>35</v>
      </c>
      <c r="D2339" s="9" t="n">
        <v>43400</v>
      </c>
      <c r="E2339" s="9" t="n">
        <v>43521</v>
      </c>
      <c r="F2339" s="9" t="n">
        <v>43530</v>
      </c>
      <c r="G2339" s="9" t="n">
        <v>43536</v>
      </c>
      <c r="H2339" s="10" t="s">
        <v>36</v>
      </c>
      <c r="I2339" s="0" t="n">
        <v>14</v>
      </c>
      <c r="J2339" s="0" t="n">
        <v>44</v>
      </c>
      <c r="K2339" s="0" t="n">
        <v>223</v>
      </c>
      <c r="L2339" s="0" t="n">
        <v>45</v>
      </c>
      <c r="M2339" s="0" t="n">
        <v>8</v>
      </c>
      <c r="N2339" s="11" t="n">
        <v>0.05</v>
      </c>
      <c r="O2339" s="12" t="n">
        <v>684.61</v>
      </c>
      <c r="P2339" s="12" t="n">
        <v>877.7</v>
      </c>
      <c r="Q2339" s="12" t="n">
        <f aca="false">M2339*P2339*(1-N2339)</f>
        <v>6670.52</v>
      </c>
      <c r="R2339" s="12" t="n">
        <f aca="false">M2339*O2339</f>
        <v>5476.88</v>
      </c>
      <c r="S2339" s="12" t="n">
        <f aca="false">Q2339-R2339</f>
        <v>1193.64</v>
      </c>
      <c r="T2339" s="11" t="n">
        <f aca="false">IFERROR(S2339/Q2339,0)</f>
        <v>0.17894257119385</v>
      </c>
      <c r="U2339" s="13" t="n">
        <f aca="false">F2339-E2339</f>
        <v>9</v>
      </c>
      <c r="V2339" s="13" t="n">
        <f aca="false">G2339-F2339</f>
        <v>6</v>
      </c>
      <c r="W2339" s="13" t="n">
        <f aca="false">G2339-E2339</f>
        <v>15</v>
      </c>
      <c r="X2339" s="10" t="n">
        <f aca="false">YEAR(E2339)</f>
        <v>2019</v>
      </c>
      <c r="Y2339" s="0" t="str">
        <f aca="false">TEXT(E2339,"yyyy-mm")</f>
        <v>2019-02</v>
      </c>
      <c r="Z2339" s="0" t="str">
        <f aca="false">"Q"&amp;ROUNDUP(MONTH(E2339)/3,0)&amp;"-"&amp;YEAR(E2339)</f>
        <v>Q1-2019</v>
      </c>
    </row>
    <row r="2340" customFormat="false" ht="14.25" hidden="false" customHeight="false" outlineLevel="0" collapsed="false">
      <c r="A2340" s="0" t="s">
        <v>2382</v>
      </c>
      <c r="B2340" s="0" t="s">
        <v>34</v>
      </c>
      <c r="C2340" s="0" t="s">
        <v>35</v>
      </c>
      <c r="D2340" s="9" t="n">
        <v>43400</v>
      </c>
      <c r="E2340" s="9" t="n">
        <v>43522</v>
      </c>
      <c r="F2340" s="9" t="n">
        <v>43530</v>
      </c>
      <c r="G2340" s="9" t="n">
        <v>43534</v>
      </c>
      <c r="H2340" s="10" t="s">
        <v>36</v>
      </c>
      <c r="I2340" s="0" t="n">
        <v>6</v>
      </c>
      <c r="J2340" s="0" t="n">
        <v>33</v>
      </c>
      <c r="K2340" s="0" t="n">
        <v>254</v>
      </c>
      <c r="L2340" s="0" t="n">
        <v>12</v>
      </c>
      <c r="M2340" s="0" t="n">
        <v>3</v>
      </c>
      <c r="N2340" s="11" t="n">
        <v>0.2</v>
      </c>
      <c r="O2340" s="12" t="n">
        <v>1047.55</v>
      </c>
      <c r="P2340" s="12" t="n">
        <v>1775.5</v>
      </c>
      <c r="Q2340" s="12" t="n">
        <f aca="false">M2340*P2340*(1-N2340)</f>
        <v>4261.2</v>
      </c>
      <c r="R2340" s="12" t="n">
        <f aca="false">M2340*O2340</f>
        <v>3142.65</v>
      </c>
      <c r="S2340" s="12" t="n">
        <f aca="false">Q2340-R2340</f>
        <v>1118.55</v>
      </c>
      <c r="T2340" s="11" t="n">
        <f aca="false">IFERROR(S2340/Q2340,0)</f>
        <v>0.262496479864827</v>
      </c>
      <c r="U2340" s="13" t="n">
        <f aca="false">F2340-E2340</f>
        <v>8</v>
      </c>
      <c r="V2340" s="13" t="n">
        <f aca="false">G2340-F2340</f>
        <v>4</v>
      </c>
      <c r="W2340" s="13" t="n">
        <f aca="false">G2340-E2340</f>
        <v>12</v>
      </c>
      <c r="X2340" s="10" t="n">
        <f aca="false">YEAR(E2340)</f>
        <v>2019</v>
      </c>
      <c r="Y2340" s="0" t="str">
        <f aca="false">TEXT(E2340,"yyyy-mm")</f>
        <v>2019-02</v>
      </c>
      <c r="Z2340" s="0" t="str">
        <f aca="false">"Q"&amp;ROUNDUP(MONTH(E2340)/3,0)&amp;"-"&amp;YEAR(E2340)</f>
        <v>Q1-2019</v>
      </c>
    </row>
    <row r="2341" customFormat="false" ht="14.25" hidden="false" customHeight="false" outlineLevel="0" collapsed="false">
      <c r="A2341" s="0" t="s">
        <v>2383</v>
      </c>
      <c r="B2341" s="0" t="s">
        <v>34</v>
      </c>
      <c r="C2341" s="0" t="s">
        <v>58</v>
      </c>
      <c r="D2341" s="9" t="n">
        <v>43400</v>
      </c>
      <c r="E2341" s="9" t="n">
        <v>43522</v>
      </c>
      <c r="F2341" s="9" t="n">
        <v>43527</v>
      </c>
      <c r="G2341" s="9" t="n">
        <v>43528</v>
      </c>
      <c r="H2341" s="10" t="s">
        <v>36</v>
      </c>
      <c r="I2341" s="0" t="n">
        <v>1</v>
      </c>
      <c r="J2341" s="0" t="n">
        <v>18</v>
      </c>
      <c r="K2341" s="0" t="n">
        <v>356</v>
      </c>
      <c r="L2341" s="0" t="n">
        <v>31</v>
      </c>
      <c r="M2341" s="0" t="n">
        <v>5</v>
      </c>
      <c r="N2341" s="11" t="n">
        <v>0.05</v>
      </c>
      <c r="O2341" s="12" t="n">
        <v>3241.73</v>
      </c>
      <c r="P2341" s="12" t="n">
        <v>3859.2</v>
      </c>
      <c r="Q2341" s="12" t="n">
        <f aca="false">M2341*P2341*(1-N2341)</f>
        <v>18331.2</v>
      </c>
      <c r="R2341" s="12" t="n">
        <f aca="false">M2341*O2341</f>
        <v>16208.65</v>
      </c>
      <c r="S2341" s="12" t="n">
        <f aca="false">Q2341-R2341</f>
        <v>2122.55</v>
      </c>
      <c r="T2341" s="11" t="n">
        <f aca="false">IFERROR(S2341/Q2341,0)</f>
        <v>0.115788928166187</v>
      </c>
      <c r="U2341" s="13" t="n">
        <f aca="false">F2341-E2341</f>
        <v>5</v>
      </c>
      <c r="V2341" s="13" t="n">
        <f aca="false">G2341-F2341</f>
        <v>1</v>
      </c>
      <c r="W2341" s="13" t="n">
        <f aca="false">G2341-E2341</f>
        <v>6</v>
      </c>
      <c r="X2341" s="10" t="n">
        <f aca="false">YEAR(E2341)</f>
        <v>2019</v>
      </c>
      <c r="Y2341" s="0" t="str">
        <f aca="false">TEXT(E2341,"yyyy-mm")</f>
        <v>2019-02</v>
      </c>
      <c r="Z2341" s="0" t="str">
        <f aca="false">"Q"&amp;ROUNDUP(MONTH(E2341)/3,0)&amp;"-"&amp;YEAR(E2341)</f>
        <v>Q1-2019</v>
      </c>
    </row>
    <row r="2342" customFormat="false" ht="14.25" hidden="false" customHeight="false" outlineLevel="0" collapsed="false">
      <c r="A2342" s="0" t="s">
        <v>2384</v>
      </c>
      <c r="B2342" s="0" t="s">
        <v>34</v>
      </c>
      <c r="C2342" s="0" t="s">
        <v>39</v>
      </c>
      <c r="D2342" s="9" t="n">
        <v>43400</v>
      </c>
      <c r="E2342" s="9" t="n">
        <v>43522</v>
      </c>
      <c r="F2342" s="9" t="n">
        <v>43538</v>
      </c>
      <c r="G2342" s="9" t="n">
        <v>43543</v>
      </c>
      <c r="H2342" s="10" t="s">
        <v>36</v>
      </c>
      <c r="I2342" s="0" t="n">
        <v>1</v>
      </c>
      <c r="J2342" s="0" t="n">
        <v>20</v>
      </c>
      <c r="K2342" s="0" t="n">
        <v>88</v>
      </c>
      <c r="L2342" s="0" t="n">
        <v>22</v>
      </c>
      <c r="M2342" s="0" t="n">
        <v>2</v>
      </c>
      <c r="N2342" s="11" t="n">
        <v>0.15</v>
      </c>
      <c r="O2342" s="12" t="n">
        <v>1295.04</v>
      </c>
      <c r="P2342" s="12" t="n">
        <v>2539.3</v>
      </c>
      <c r="Q2342" s="12" t="n">
        <f aca="false">M2342*P2342*(1-N2342)</f>
        <v>4316.81</v>
      </c>
      <c r="R2342" s="12" t="n">
        <f aca="false">M2342*O2342</f>
        <v>2590.08</v>
      </c>
      <c r="S2342" s="12" t="n">
        <f aca="false">Q2342-R2342</f>
        <v>1726.73</v>
      </c>
      <c r="T2342" s="11" t="n">
        <f aca="false">IFERROR(S2342/Q2342,0)</f>
        <v>0.400001389915238</v>
      </c>
      <c r="U2342" s="13" t="n">
        <f aca="false">F2342-E2342</f>
        <v>16</v>
      </c>
      <c r="V2342" s="13" t="n">
        <f aca="false">G2342-F2342</f>
        <v>5</v>
      </c>
      <c r="W2342" s="13" t="n">
        <f aca="false">G2342-E2342</f>
        <v>21</v>
      </c>
      <c r="X2342" s="10" t="n">
        <f aca="false">YEAR(E2342)</f>
        <v>2019</v>
      </c>
      <c r="Y2342" s="0" t="str">
        <f aca="false">TEXT(E2342,"yyyy-mm")</f>
        <v>2019-02</v>
      </c>
      <c r="Z2342" s="0" t="str">
        <f aca="false">"Q"&amp;ROUNDUP(MONTH(E2342)/3,0)&amp;"-"&amp;YEAR(E2342)</f>
        <v>Q1-2019</v>
      </c>
    </row>
    <row r="2343" customFormat="false" ht="14.25" hidden="false" customHeight="false" outlineLevel="0" collapsed="false">
      <c r="A2343" s="0" t="s">
        <v>2385</v>
      </c>
      <c r="B2343" s="0" t="s">
        <v>34</v>
      </c>
      <c r="C2343" s="0" t="s">
        <v>48</v>
      </c>
      <c r="D2343" s="9" t="n">
        <v>43400</v>
      </c>
      <c r="E2343" s="9" t="n">
        <v>43522</v>
      </c>
      <c r="F2343" s="9" t="n">
        <v>43546</v>
      </c>
      <c r="G2343" s="9" t="n">
        <v>43552</v>
      </c>
      <c r="H2343" s="10" t="s">
        <v>36</v>
      </c>
      <c r="I2343" s="0" t="n">
        <v>8</v>
      </c>
      <c r="J2343" s="0" t="n">
        <v>18</v>
      </c>
      <c r="K2343" s="0" t="n">
        <v>20</v>
      </c>
      <c r="L2343" s="0" t="n">
        <v>9</v>
      </c>
      <c r="M2343" s="0" t="n">
        <v>7</v>
      </c>
      <c r="N2343" s="11" t="n">
        <v>0.2</v>
      </c>
      <c r="O2343" s="12" t="n">
        <v>1936.03</v>
      </c>
      <c r="P2343" s="12" t="n">
        <v>2304.8</v>
      </c>
      <c r="Q2343" s="12" t="n">
        <f aca="false">M2343*P2343*(1-N2343)</f>
        <v>12906.88</v>
      </c>
      <c r="R2343" s="12" t="n">
        <f aca="false">M2343*O2343</f>
        <v>13552.21</v>
      </c>
      <c r="S2343" s="12" t="n">
        <f aca="false">Q2343-R2343</f>
        <v>-645.329999999996</v>
      </c>
      <c r="T2343" s="11" t="n">
        <f aca="false">IFERROR(S2343/Q2343,0)</f>
        <v>-0.0499989153071847</v>
      </c>
      <c r="U2343" s="13" t="n">
        <f aca="false">F2343-E2343</f>
        <v>24</v>
      </c>
      <c r="V2343" s="13" t="n">
        <f aca="false">G2343-F2343</f>
        <v>6</v>
      </c>
      <c r="W2343" s="13" t="n">
        <f aca="false">G2343-E2343</f>
        <v>30</v>
      </c>
      <c r="X2343" s="10" t="n">
        <f aca="false">YEAR(E2343)</f>
        <v>2019</v>
      </c>
      <c r="Y2343" s="0" t="str">
        <f aca="false">TEXT(E2343,"yyyy-mm")</f>
        <v>2019-02</v>
      </c>
      <c r="Z2343" s="0" t="str">
        <f aca="false">"Q"&amp;ROUNDUP(MONTH(E2343)/3,0)&amp;"-"&amp;YEAR(E2343)</f>
        <v>Q1-2019</v>
      </c>
    </row>
    <row r="2344" customFormat="false" ht="14.25" hidden="false" customHeight="false" outlineLevel="0" collapsed="false">
      <c r="A2344" s="0" t="s">
        <v>2386</v>
      </c>
      <c r="B2344" s="0" t="s">
        <v>41</v>
      </c>
      <c r="C2344" s="0" t="s">
        <v>58</v>
      </c>
      <c r="D2344" s="9" t="n">
        <v>43400</v>
      </c>
      <c r="E2344" s="9" t="n">
        <v>43522</v>
      </c>
      <c r="F2344" s="9" t="n">
        <v>43535</v>
      </c>
      <c r="G2344" s="9" t="n">
        <v>43544</v>
      </c>
      <c r="H2344" s="10" t="s">
        <v>36</v>
      </c>
      <c r="I2344" s="0" t="n">
        <v>21</v>
      </c>
      <c r="J2344" s="0" t="n">
        <v>48</v>
      </c>
      <c r="K2344" s="0" t="n">
        <v>337</v>
      </c>
      <c r="L2344" s="0" t="n">
        <v>44</v>
      </c>
      <c r="M2344" s="0" t="n">
        <v>6</v>
      </c>
      <c r="N2344" s="11" t="n">
        <v>0.075</v>
      </c>
      <c r="O2344" s="12" t="n">
        <v>168.04</v>
      </c>
      <c r="P2344" s="12" t="n">
        <v>254.6</v>
      </c>
      <c r="Q2344" s="12" t="n">
        <f aca="false">M2344*P2344*(1-N2344)</f>
        <v>1413.03</v>
      </c>
      <c r="R2344" s="12" t="n">
        <f aca="false">M2344*O2344</f>
        <v>1008.24</v>
      </c>
      <c r="S2344" s="12" t="n">
        <f aca="false">Q2344-R2344</f>
        <v>404.79</v>
      </c>
      <c r="T2344" s="11" t="n">
        <f aca="false">IFERROR(S2344/Q2344,0)</f>
        <v>0.286469501709093</v>
      </c>
      <c r="U2344" s="13" t="n">
        <f aca="false">F2344-E2344</f>
        <v>13</v>
      </c>
      <c r="V2344" s="13" t="n">
        <f aca="false">G2344-F2344</f>
        <v>9</v>
      </c>
      <c r="W2344" s="13" t="n">
        <f aca="false">G2344-E2344</f>
        <v>22</v>
      </c>
      <c r="X2344" s="10" t="n">
        <f aca="false">YEAR(E2344)</f>
        <v>2019</v>
      </c>
      <c r="Y2344" s="0" t="str">
        <f aca="false">TEXT(E2344,"yyyy-mm")</f>
        <v>2019-02</v>
      </c>
      <c r="Z2344" s="0" t="str">
        <f aca="false">"Q"&amp;ROUNDUP(MONTH(E2344)/3,0)&amp;"-"&amp;YEAR(E2344)</f>
        <v>Q1-2019</v>
      </c>
    </row>
    <row r="2345" customFormat="false" ht="14.25" hidden="false" customHeight="false" outlineLevel="0" collapsed="false">
      <c r="A2345" s="0" t="s">
        <v>2387</v>
      </c>
      <c r="B2345" s="0" t="s">
        <v>41</v>
      </c>
      <c r="C2345" s="0" t="s">
        <v>46</v>
      </c>
      <c r="D2345" s="9" t="n">
        <v>43400</v>
      </c>
      <c r="E2345" s="9" t="n">
        <v>43523</v>
      </c>
      <c r="F2345" s="9" t="n">
        <v>43530</v>
      </c>
      <c r="G2345" s="9" t="n">
        <v>43534</v>
      </c>
      <c r="H2345" s="10" t="s">
        <v>36</v>
      </c>
      <c r="I2345" s="0" t="n">
        <v>25</v>
      </c>
      <c r="J2345" s="0" t="n">
        <v>32</v>
      </c>
      <c r="K2345" s="0" t="n">
        <v>311</v>
      </c>
      <c r="L2345" s="0" t="n">
        <v>24</v>
      </c>
      <c r="M2345" s="0" t="n">
        <v>7</v>
      </c>
      <c r="N2345" s="11" t="n">
        <v>0.05</v>
      </c>
      <c r="O2345" s="12" t="n">
        <v>440.59</v>
      </c>
      <c r="P2345" s="12" t="n">
        <v>917.9</v>
      </c>
      <c r="Q2345" s="12" t="n">
        <f aca="false">M2345*P2345*(1-N2345)</f>
        <v>6104.035</v>
      </c>
      <c r="R2345" s="12" t="n">
        <f aca="false">M2345*O2345</f>
        <v>3084.13</v>
      </c>
      <c r="S2345" s="12" t="n">
        <f aca="false">Q2345-R2345</f>
        <v>3019.905</v>
      </c>
      <c r="T2345" s="11" t="n">
        <f aca="false">IFERROR(S2345/Q2345,0)</f>
        <v>0.494739135670094</v>
      </c>
      <c r="U2345" s="13" t="n">
        <f aca="false">F2345-E2345</f>
        <v>7</v>
      </c>
      <c r="V2345" s="13" t="n">
        <f aca="false">G2345-F2345</f>
        <v>4</v>
      </c>
      <c r="W2345" s="13" t="n">
        <f aca="false">G2345-E2345</f>
        <v>11</v>
      </c>
      <c r="X2345" s="10" t="n">
        <f aca="false">YEAR(E2345)</f>
        <v>2019</v>
      </c>
      <c r="Y2345" s="0" t="str">
        <f aca="false">TEXT(E2345,"yyyy-mm")</f>
        <v>2019-02</v>
      </c>
      <c r="Z2345" s="0" t="str">
        <f aca="false">"Q"&amp;ROUNDUP(MONTH(E2345)/3,0)&amp;"-"&amp;YEAR(E2345)</f>
        <v>Q1-2019</v>
      </c>
    </row>
    <row r="2346" customFormat="false" ht="14.25" hidden="false" customHeight="false" outlineLevel="0" collapsed="false">
      <c r="A2346" s="0" t="s">
        <v>2388</v>
      </c>
      <c r="B2346" s="0" t="s">
        <v>34</v>
      </c>
      <c r="C2346" s="0" t="s">
        <v>79</v>
      </c>
      <c r="D2346" s="9" t="n">
        <v>43400</v>
      </c>
      <c r="E2346" s="9" t="n">
        <v>43523</v>
      </c>
      <c r="F2346" s="9" t="n">
        <v>43535</v>
      </c>
      <c r="G2346" s="9" t="n">
        <v>43545</v>
      </c>
      <c r="H2346" s="10" t="s">
        <v>36</v>
      </c>
      <c r="I2346" s="0" t="n">
        <v>12</v>
      </c>
      <c r="J2346" s="0" t="n">
        <v>15</v>
      </c>
      <c r="K2346" s="0" t="n">
        <v>68</v>
      </c>
      <c r="L2346" s="0" t="n">
        <v>13</v>
      </c>
      <c r="M2346" s="0" t="n">
        <v>5</v>
      </c>
      <c r="N2346" s="11" t="n">
        <v>0.075</v>
      </c>
      <c r="O2346" s="12" t="n">
        <v>814.05</v>
      </c>
      <c r="P2346" s="12" t="n">
        <v>1005</v>
      </c>
      <c r="Q2346" s="12" t="n">
        <f aca="false">M2346*P2346*(1-N2346)</f>
        <v>4648.125</v>
      </c>
      <c r="R2346" s="12" t="n">
        <f aca="false">M2346*O2346</f>
        <v>4070.25</v>
      </c>
      <c r="S2346" s="12" t="n">
        <f aca="false">Q2346-R2346</f>
        <v>577.875</v>
      </c>
      <c r="T2346" s="11" t="n">
        <f aca="false">IFERROR(S2346/Q2346,0)</f>
        <v>0.124324324324324</v>
      </c>
      <c r="U2346" s="13" t="n">
        <f aca="false">F2346-E2346</f>
        <v>12</v>
      </c>
      <c r="V2346" s="13" t="n">
        <f aca="false">G2346-F2346</f>
        <v>10</v>
      </c>
      <c r="W2346" s="13" t="n">
        <f aca="false">G2346-E2346</f>
        <v>22</v>
      </c>
      <c r="X2346" s="10" t="n">
        <f aca="false">YEAR(E2346)</f>
        <v>2019</v>
      </c>
      <c r="Y2346" s="0" t="str">
        <f aca="false">TEXT(E2346,"yyyy-mm")</f>
        <v>2019-02</v>
      </c>
      <c r="Z2346" s="0" t="str">
        <f aca="false">"Q"&amp;ROUNDUP(MONTH(E2346)/3,0)&amp;"-"&amp;YEAR(E2346)</f>
        <v>Q1-2019</v>
      </c>
    </row>
    <row r="2347" customFormat="false" ht="14.25" hidden="false" customHeight="false" outlineLevel="0" collapsed="false">
      <c r="A2347" s="0" t="s">
        <v>2389</v>
      </c>
      <c r="B2347" s="0" t="s">
        <v>41</v>
      </c>
      <c r="C2347" s="0" t="s">
        <v>46</v>
      </c>
      <c r="D2347" s="9" t="n">
        <v>43400</v>
      </c>
      <c r="E2347" s="9" t="n">
        <v>43523</v>
      </c>
      <c r="F2347" s="9" t="n">
        <v>43527</v>
      </c>
      <c r="G2347" s="9" t="n">
        <v>43532</v>
      </c>
      <c r="H2347" s="10" t="s">
        <v>36</v>
      </c>
      <c r="I2347" s="0" t="n">
        <v>23</v>
      </c>
      <c r="J2347" s="0" t="n">
        <v>36</v>
      </c>
      <c r="K2347" s="0" t="n">
        <v>263</v>
      </c>
      <c r="L2347" s="0" t="n">
        <v>34</v>
      </c>
      <c r="M2347" s="0" t="n">
        <v>3</v>
      </c>
      <c r="N2347" s="11" t="n">
        <v>0.05</v>
      </c>
      <c r="O2347" s="12" t="n">
        <v>891.9</v>
      </c>
      <c r="P2347" s="12" t="n">
        <v>1715.2</v>
      </c>
      <c r="Q2347" s="12" t="n">
        <f aca="false">M2347*P2347*(1-N2347)</f>
        <v>4888.32</v>
      </c>
      <c r="R2347" s="12" t="n">
        <f aca="false">M2347*O2347</f>
        <v>2675.7</v>
      </c>
      <c r="S2347" s="12" t="n">
        <f aca="false">Q2347-R2347</f>
        <v>2212.62</v>
      </c>
      <c r="T2347" s="11" t="n">
        <f aca="false">IFERROR(S2347/Q2347,0)</f>
        <v>0.452634033778476</v>
      </c>
      <c r="U2347" s="13" t="n">
        <f aca="false">F2347-E2347</f>
        <v>4</v>
      </c>
      <c r="V2347" s="13" t="n">
        <f aca="false">G2347-F2347</f>
        <v>5</v>
      </c>
      <c r="W2347" s="13" t="n">
        <f aca="false">G2347-E2347</f>
        <v>9</v>
      </c>
      <c r="X2347" s="10" t="n">
        <f aca="false">YEAR(E2347)</f>
        <v>2019</v>
      </c>
      <c r="Y2347" s="0" t="str">
        <f aca="false">TEXT(E2347,"yyyy-mm")</f>
        <v>2019-02</v>
      </c>
      <c r="Z2347" s="0" t="str">
        <f aca="false">"Q"&amp;ROUNDUP(MONTH(E2347)/3,0)&amp;"-"&amp;YEAR(E2347)</f>
        <v>Q1-2019</v>
      </c>
    </row>
    <row r="2348" customFormat="false" ht="14.25" hidden="false" customHeight="false" outlineLevel="0" collapsed="false">
      <c r="A2348" s="0" t="s">
        <v>2390</v>
      </c>
      <c r="B2348" s="0" t="s">
        <v>34</v>
      </c>
      <c r="C2348" s="0" t="s">
        <v>35</v>
      </c>
      <c r="D2348" s="9" t="n">
        <v>43400</v>
      </c>
      <c r="E2348" s="9" t="n">
        <v>43523</v>
      </c>
      <c r="F2348" s="9" t="n">
        <v>43551</v>
      </c>
      <c r="G2348" s="9" t="n">
        <v>43561</v>
      </c>
      <c r="H2348" s="10" t="s">
        <v>36</v>
      </c>
      <c r="I2348" s="0" t="n">
        <v>11</v>
      </c>
      <c r="J2348" s="0" t="n">
        <v>43</v>
      </c>
      <c r="K2348" s="0" t="n">
        <v>245</v>
      </c>
      <c r="L2348" s="0" t="n">
        <v>26</v>
      </c>
      <c r="M2348" s="0" t="n">
        <v>1</v>
      </c>
      <c r="N2348" s="11" t="n">
        <v>0.075</v>
      </c>
      <c r="O2348" s="12" t="n">
        <v>106.13</v>
      </c>
      <c r="P2348" s="12" t="n">
        <v>241.2</v>
      </c>
      <c r="Q2348" s="12" t="n">
        <f aca="false">M2348*P2348*(1-N2348)</f>
        <v>223.11</v>
      </c>
      <c r="R2348" s="12" t="n">
        <f aca="false">M2348*O2348</f>
        <v>106.13</v>
      </c>
      <c r="S2348" s="12" t="n">
        <f aca="false">Q2348-R2348</f>
        <v>116.98</v>
      </c>
      <c r="T2348" s="11" t="n">
        <f aca="false">IFERROR(S2348/Q2348,0)</f>
        <v>0.524315360136256</v>
      </c>
      <c r="U2348" s="13" t="n">
        <f aca="false">F2348-E2348</f>
        <v>28</v>
      </c>
      <c r="V2348" s="13" t="n">
        <f aca="false">G2348-F2348</f>
        <v>10</v>
      </c>
      <c r="W2348" s="13" t="n">
        <f aca="false">G2348-E2348</f>
        <v>38</v>
      </c>
      <c r="X2348" s="10" t="n">
        <f aca="false">YEAR(E2348)</f>
        <v>2019</v>
      </c>
      <c r="Y2348" s="0" t="str">
        <f aca="false">TEXT(E2348,"yyyy-mm")</f>
        <v>2019-02</v>
      </c>
      <c r="Z2348" s="0" t="str">
        <f aca="false">"Q"&amp;ROUNDUP(MONTH(E2348)/3,0)&amp;"-"&amp;YEAR(E2348)</f>
        <v>Q1-2019</v>
      </c>
    </row>
    <row r="2349" customFormat="false" ht="14.25" hidden="false" customHeight="false" outlineLevel="0" collapsed="false">
      <c r="A2349" s="0" t="s">
        <v>2391</v>
      </c>
      <c r="B2349" s="0" t="s">
        <v>38</v>
      </c>
      <c r="C2349" s="0" t="s">
        <v>35</v>
      </c>
      <c r="D2349" s="9" t="n">
        <v>43400</v>
      </c>
      <c r="E2349" s="9" t="n">
        <v>43523</v>
      </c>
      <c r="F2349" s="9" t="n">
        <v>43538</v>
      </c>
      <c r="G2349" s="9" t="n">
        <v>43546</v>
      </c>
      <c r="H2349" s="10" t="s">
        <v>36</v>
      </c>
      <c r="I2349" s="0" t="n">
        <v>15</v>
      </c>
      <c r="J2349" s="0" t="n">
        <v>5</v>
      </c>
      <c r="K2349" s="0" t="n">
        <v>229</v>
      </c>
      <c r="L2349" s="0" t="n">
        <v>12</v>
      </c>
      <c r="M2349" s="0" t="n">
        <v>8</v>
      </c>
      <c r="N2349" s="11" t="n">
        <v>0.15</v>
      </c>
      <c r="O2349" s="12" t="n">
        <v>2569.45</v>
      </c>
      <c r="P2349" s="12" t="n">
        <v>3953</v>
      </c>
      <c r="Q2349" s="12" t="n">
        <f aca="false">M2349*P2349*(1-N2349)</f>
        <v>26880.4</v>
      </c>
      <c r="R2349" s="12" t="n">
        <f aca="false">M2349*O2349</f>
        <v>20555.6</v>
      </c>
      <c r="S2349" s="12" t="n">
        <f aca="false">Q2349-R2349</f>
        <v>6324.8</v>
      </c>
      <c r="T2349" s="11" t="n">
        <f aca="false">IFERROR(S2349/Q2349,0)</f>
        <v>0.235294117647059</v>
      </c>
      <c r="U2349" s="13" t="n">
        <f aca="false">F2349-E2349</f>
        <v>15</v>
      </c>
      <c r="V2349" s="13" t="n">
        <f aca="false">G2349-F2349</f>
        <v>8</v>
      </c>
      <c r="W2349" s="13" t="n">
        <f aca="false">G2349-E2349</f>
        <v>23</v>
      </c>
      <c r="X2349" s="10" t="n">
        <f aca="false">YEAR(E2349)</f>
        <v>2019</v>
      </c>
      <c r="Y2349" s="0" t="str">
        <f aca="false">TEXT(E2349,"yyyy-mm")</f>
        <v>2019-02</v>
      </c>
      <c r="Z2349" s="0" t="str">
        <f aca="false">"Q"&amp;ROUNDUP(MONTH(E2349)/3,0)&amp;"-"&amp;YEAR(E2349)</f>
        <v>Q1-2019</v>
      </c>
    </row>
    <row r="2350" customFormat="false" ht="14.25" hidden="false" customHeight="false" outlineLevel="0" collapsed="false">
      <c r="A2350" s="0" t="s">
        <v>2392</v>
      </c>
      <c r="B2350" s="0" t="s">
        <v>34</v>
      </c>
      <c r="C2350" s="0" t="s">
        <v>48</v>
      </c>
      <c r="D2350" s="9" t="n">
        <v>43400</v>
      </c>
      <c r="E2350" s="9" t="n">
        <v>43523</v>
      </c>
      <c r="F2350" s="9" t="n">
        <v>43539</v>
      </c>
      <c r="G2350" s="9" t="n">
        <v>43548</v>
      </c>
      <c r="H2350" s="10" t="s">
        <v>36</v>
      </c>
      <c r="I2350" s="0" t="n">
        <v>6</v>
      </c>
      <c r="J2350" s="0" t="n">
        <v>30</v>
      </c>
      <c r="K2350" s="0" t="n">
        <v>8</v>
      </c>
      <c r="L2350" s="0" t="n">
        <v>25</v>
      </c>
      <c r="M2350" s="0" t="n">
        <v>5</v>
      </c>
      <c r="N2350" s="11" t="n">
        <v>0.075</v>
      </c>
      <c r="O2350" s="12" t="n">
        <v>641.59</v>
      </c>
      <c r="P2350" s="12" t="n">
        <v>1145.7</v>
      </c>
      <c r="Q2350" s="12" t="n">
        <f aca="false">M2350*P2350*(1-N2350)</f>
        <v>5298.8625</v>
      </c>
      <c r="R2350" s="12" t="n">
        <f aca="false">M2350*O2350</f>
        <v>3207.95</v>
      </c>
      <c r="S2350" s="12" t="n">
        <f aca="false">Q2350-R2350</f>
        <v>2090.9125</v>
      </c>
      <c r="T2350" s="11" t="n">
        <f aca="false">IFERROR(S2350/Q2350,0)</f>
        <v>0.394596481792083</v>
      </c>
      <c r="U2350" s="13" t="n">
        <f aca="false">F2350-E2350</f>
        <v>16</v>
      </c>
      <c r="V2350" s="13" t="n">
        <f aca="false">G2350-F2350</f>
        <v>9</v>
      </c>
      <c r="W2350" s="13" t="n">
        <f aca="false">G2350-E2350</f>
        <v>25</v>
      </c>
      <c r="X2350" s="10" t="n">
        <f aca="false">YEAR(E2350)</f>
        <v>2019</v>
      </c>
      <c r="Y2350" s="0" t="str">
        <f aca="false">TEXT(E2350,"yyyy-mm")</f>
        <v>2019-02</v>
      </c>
      <c r="Z2350" s="0" t="str">
        <f aca="false">"Q"&amp;ROUNDUP(MONTH(E2350)/3,0)&amp;"-"&amp;YEAR(E2350)</f>
        <v>Q1-2019</v>
      </c>
    </row>
    <row r="2351" customFormat="false" ht="14.25" hidden="false" customHeight="false" outlineLevel="0" collapsed="false">
      <c r="A2351" s="0" t="s">
        <v>2393</v>
      </c>
      <c r="B2351" s="0" t="s">
        <v>38</v>
      </c>
      <c r="C2351" s="0" t="s">
        <v>58</v>
      </c>
      <c r="D2351" s="9" t="n">
        <v>43400</v>
      </c>
      <c r="E2351" s="9" t="n">
        <v>43523</v>
      </c>
      <c r="F2351" s="9" t="n">
        <v>43536</v>
      </c>
      <c r="G2351" s="9" t="n">
        <v>43538</v>
      </c>
      <c r="H2351" s="10" t="s">
        <v>36</v>
      </c>
      <c r="I2351" s="0" t="n">
        <v>18</v>
      </c>
      <c r="J2351" s="0" t="n">
        <v>47</v>
      </c>
      <c r="K2351" s="0" t="n">
        <v>354</v>
      </c>
      <c r="L2351" s="0" t="n">
        <v>38</v>
      </c>
      <c r="M2351" s="0" t="n">
        <v>4</v>
      </c>
      <c r="N2351" s="11" t="n">
        <v>0.1</v>
      </c>
      <c r="O2351" s="12" t="n">
        <v>664.37</v>
      </c>
      <c r="P2351" s="12" t="n">
        <v>991.6</v>
      </c>
      <c r="Q2351" s="12" t="n">
        <f aca="false">M2351*P2351*(1-N2351)</f>
        <v>3569.76</v>
      </c>
      <c r="R2351" s="12" t="n">
        <f aca="false">M2351*O2351</f>
        <v>2657.48</v>
      </c>
      <c r="S2351" s="12" t="n">
        <f aca="false">Q2351-R2351</f>
        <v>912.28</v>
      </c>
      <c r="T2351" s="11" t="n">
        <f aca="false">IFERROR(S2351/Q2351,0)</f>
        <v>0.255557796602573</v>
      </c>
      <c r="U2351" s="13" t="n">
        <f aca="false">F2351-E2351</f>
        <v>13</v>
      </c>
      <c r="V2351" s="13" t="n">
        <f aca="false">G2351-F2351</f>
        <v>2</v>
      </c>
      <c r="W2351" s="13" t="n">
        <f aca="false">G2351-E2351</f>
        <v>15</v>
      </c>
      <c r="X2351" s="10" t="n">
        <f aca="false">YEAR(E2351)</f>
        <v>2019</v>
      </c>
      <c r="Y2351" s="0" t="str">
        <f aca="false">TEXT(E2351,"yyyy-mm")</f>
        <v>2019-02</v>
      </c>
      <c r="Z2351" s="0" t="str">
        <f aca="false">"Q"&amp;ROUNDUP(MONTH(E2351)/3,0)&amp;"-"&amp;YEAR(E2351)</f>
        <v>Q1-2019</v>
      </c>
    </row>
    <row r="2352" customFormat="false" ht="14.25" hidden="false" customHeight="false" outlineLevel="0" collapsed="false">
      <c r="A2352" s="0" t="s">
        <v>2394</v>
      </c>
      <c r="B2352" s="0" t="s">
        <v>41</v>
      </c>
      <c r="C2352" s="0" t="s">
        <v>58</v>
      </c>
      <c r="D2352" s="9" t="n">
        <v>43400</v>
      </c>
      <c r="E2352" s="9" t="n">
        <v>43523</v>
      </c>
      <c r="F2352" s="9" t="n">
        <v>43538</v>
      </c>
      <c r="G2352" s="9" t="n">
        <v>43548</v>
      </c>
      <c r="H2352" s="10" t="s">
        <v>36</v>
      </c>
      <c r="I2352" s="0" t="n">
        <v>24</v>
      </c>
      <c r="J2352" s="0" t="n">
        <v>6</v>
      </c>
      <c r="K2352" s="0" t="n">
        <v>331</v>
      </c>
      <c r="L2352" s="0" t="n">
        <v>8</v>
      </c>
      <c r="M2352" s="0" t="n">
        <v>1</v>
      </c>
      <c r="N2352" s="11" t="n">
        <v>0.05</v>
      </c>
      <c r="O2352" s="12" t="n">
        <v>2012.61</v>
      </c>
      <c r="P2352" s="12" t="n">
        <v>3946.3</v>
      </c>
      <c r="Q2352" s="12" t="n">
        <f aca="false">M2352*P2352*(1-N2352)</f>
        <v>3748.985</v>
      </c>
      <c r="R2352" s="12" t="n">
        <f aca="false">M2352*O2352</f>
        <v>2012.61</v>
      </c>
      <c r="S2352" s="12" t="n">
        <f aca="false">Q2352-R2352</f>
        <v>1736.375</v>
      </c>
      <c r="T2352" s="11" t="n">
        <f aca="false">IFERROR(S2352/Q2352,0)</f>
        <v>0.463158694953434</v>
      </c>
      <c r="U2352" s="13" t="n">
        <f aca="false">F2352-E2352</f>
        <v>15</v>
      </c>
      <c r="V2352" s="13" t="n">
        <f aca="false">G2352-F2352</f>
        <v>10</v>
      </c>
      <c r="W2352" s="13" t="n">
        <f aca="false">G2352-E2352</f>
        <v>25</v>
      </c>
      <c r="X2352" s="10" t="n">
        <f aca="false">YEAR(E2352)</f>
        <v>2019</v>
      </c>
      <c r="Y2352" s="0" t="str">
        <f aca="false">TEXT(E2352,"yyyy-mm")</f>
        <v>2019-02</v>
      </c>
      <c r="Z2352" s="0" t="str">
        <f aca="false">"Q"&amp;ROUNDUP(MONTH(E2352)/3,0)&amp;"-"&amp;YEAR(E2352)</f>
        <v>Q1-2019</v>
      </c>
    </row>
    <row r="2353" customFormat="false" ht="14.25" hidden="false" customHeight="false" outlineLevel="0" collapsed="false">
      <c r="A2353" s="0" t="s">
        <v>2395</v>
      </c>
      <c r="B2353" s="0" t="s">
        <v>41</v>
      </c>
      <c r="C2353" s="0" t="s">
        <v>79</v>
      </c>
      <c r="D2353" s="9" t="n">
        <v>43400</v>
      </c>
      <c r="E2353" s="9" t="n">
        <v>43523</v>
      </c>
      <c r="F2353" s="9" t="n">
        <v>43534</v>
      </c>
      <c r="G2353" s="9" t="n">
        <v>43539</v>
      </c>
      <c r="H2353" s="10" t="s">
        <v>36</v>
      </c>
      <c r="I2353" s="0" t="n">
        <v>21</v>
      </c>
      <c r="J2353" s="0" t="n">
        <v>41</v>
      </c>
      <c r="K2353" s="0" t="n">
        <v>87</v>
      </c>
      <c r="L2353" s="0" t="n">
        <v>11</v>
      </c>
      <c r="M2353" s="0" t="n">
        <v>8</v>
      </c>
      <c r="N2353" s="11" t="n">
        <v>0.075</v>
      </c>
      <c r="O2353" s="12" t="n">
        <v>871.87</v>
      </c>
      <c r="P2353" s="12" t="n">
        <v>1132.3</v>
      </c>
      <c r="Q2353" s="12" t="n">
        <f aca="false">M2353*P2353*(1-N2353)</f>
        <v>8379.02</v>
      </c>
      <c r="R2353" s="12" t="n">
        <f aca="false">M2353*O2353</f>
        <v>6974.96</v>
      </c>
      <c r="S2353" s="12" t="n">
        <f aca="false">Q2353-R2353</f>
        <v>1404.06</v>
      </c>
      <c r="T2353" s="11" t="n">
        <f aca="false">IFERROR(S2353/Q2353,0)</f>
        <v>0.167568522333161</v>
      </c>
      <c r="U2353" s="13" t="n">
        <f aca="false">F2353-E2353</f>
        <v>11</v>
      </c>
      <c r="V2353" s="13" t="n">
        <f aca="false">G2353-F2353</f>
        <v>5</v>
      </c>
      <c r="W2353" s="13" t="n">
        <f aca="false">G2353-E2353</f>
        <v>16</v>
      </c>
      <c r="X2353" s="10" t="n">
        <f aca="false">YEAR(E2353)</f>
        <v>2019</v>
      </c>
      <c r="Y2353" s="0" t="str">
        <f aca="false">TEXT(E2353,"yyyy-mm")</f>
        <v>2019-02</v>
      </c>
      <c r="Z2353" s="0" t="str">
        <f aca="false">"Q"&amp;ROUNDUP(MONTH(E2353)/3,0)&amp;"-"&amp;YEAR(E2353)</f>
        <v>Q1-2019</v>
      </c>
    </row>
    <row r="2354" customFormat="false" ht="14.25" hidden="false" customHeight="false" outlineLevel="0" collapsed="false">
      <c r="A2354" s="0" t="s">
        <v>2396</v>
      </c>
      <c r="B2354" s="0" t="s">
        <v>41</v>
      </c>
      <c r="C2354" s="0" t="s">
        <v>39</v>
      </c>
      <c r="D2354" s="9" t="n">
        <v>43400</v>
      </c>
      <c r="E2354" s="9" t="n">
        <v>43523</v>
      </c>
      <c r="F2354" s="9" t="n">
        <v>43530</v>
      </c>
      <c r="G2354" s="9" t="n">
        <v>43538</v>
      </c>
      <c r="H2354" s="10" t="s">
        <v>36</v>
      </c>
      <c r="I2354" s="0" t="n">
        <v>25</v>
      </c>
      <c r="J2354" s="0" t="n">
        <v>11</v>
      </c>
      <c r="K2354" s="0" t="n">
        <v>181</v>
      </c>
      <c r="L2354" s="0" t="n">
        <v>21</v>
      </c>
      <c r="M2354" s="0" t="n">
        <v>2</v>
      </c>
      <c r="N2354" s="11" t="n">
        <v>0.15</v>
      </c>
      <c r="O2354" s="12" t="n">
        <v>696.8</v>
      </c>
      <c r="P2354" s="12" t="n">
        <v>1072</v>
      </c>
      <c r="Q2354" s="12" t="n">
        <f aca="false">M2354*P2354*(1-N2354)</f>
        <v>1822.4</v>
      </c>
      <c r="R2354" s="12" t="n">
        <f aca="false">M2354*O2354</f>
        <v>1393.6</v>
      </c>
      <c r="S2354" s="12" t="n">
        <f aca="false">Q2354-R2354</f>
        <v>428.8</v>
      </c>
      <c r="T2354" s="11" t="n">
        <f aca="false">IFERROR(S2354/Q2354,0)</f>
        <v>0.235294117647059</v>
      </c>
      <c r="U2354" s="13" t="n">
        <f aca="false">F2354-E2354</f>
        <v>7</v>
      </c>
      <c r="V2354" s="13" t="n">
        <f aca="false">G2354-F2354</f>
        <v>8</v>
      </c>
      <c r="W2354" s="13" t="n">
        <f aca="false">G2354-E2354</f>
        <v>15</v>
      </c>
      <c r="X2354" s="10" t="n">
        <f aca="false">YEAR(E2354)</f>
        <v>2019</v>
      </c>
      <c r="Y2354" s="0" t="str">
        <f aca="false">TEXT(E2354,"yyyy-mm")</f>
        <v>2019-02</v>
      </c>
      <c r="Z2354" s="0" t="str">
        <f aca="false">"Q"&amp;ROUNDUP(MONTH(E2354)/3,0)&amp;"-"&amp;YEAR(E2354)</f>
        <v>Q1-2019</v>
      </c>
    </row>
    <row r="2355" customFormat="false" ht="14.25" hidden="false" customHeight="false" outlineLevel="0" collapsed="false">
      <c r="A2355" s="0" t="s">
        <v>2397</v>
      </c>
      <c r="B2355" s="0" t="s">
        <v>41</v>
      </c>
      <c r="C2355" s="0" t="s">
        <v>46</v>
      </c>
      <c r="D2355" s="9" t="n">
        <v>43400</v>
      </c>
      <c r="E2355" s="9" t="n">
        <v>43523</v>
      </c>
      <c r="F2355" s="9" t="n">
        <v>43541</v>
      </c>
      <c r="G2355" s="9" t="n">
        <v>43544</v>
      </c>
      <c r="H2355" s="10" t="s">
        <v>36</v>
      </c>
      <c r="I2355" s="0" t="n">
        <v>21</v>
      </c>
      <c r="J2355" s="0" t="n">
        <v>50</v>
      </c>
      <c r="K2355" s="0" t="n">
        <v>321</v>
      </c>
      <c r="L2355" s="0" t="n">
        <v>34</v>
      </c>
      <c r="M2355" s="0" t="n">
        <v>4</v>
      </c>
      <c r="N2355" s="11" t="n">
        <v>0.075</v>
      </c>
      <c r="O2355" s="12" t="n">
        <v>450.24</v>
      </c>
      <c r="P2355" s="12" t="n">
        <v>938</v>
      </c>
      <c r="Q2355" s="12" t="n">
        <f aca="false">M2355*P2355*(1-N2355)</f>
        <v>3470.6</v>
      </c>
      <c r="R2355" s="12" t="n">
        <f aca="false">M2355*O2355</f>
        <v>1800.96</v>
      </c>
      <c r="S2355" s="12" t="n">
        <f aca="false">Q2355-R2355</f>
        <v>1669.64</v>
      </c>
      <c r="T2355" s="11" t="n">
        <f aca="false">IFERROR(S2355/Q2355,0)</f>
        <v>0.481081081081081</v>
      </c>
      <c r="U2355" s="13" t="n">
        <f aca="false">F2355-E2355</f>
        <v>18</v>
      </c>
      <c r="V2355" s="13" t="n">
        <f aca="false">G2355-F2355</f>
        <v>3</v>
      </c>
      <c r="W2355" s="13" t="n">
        <f aca="false">G2355-E2355</f>
        <v>21</v>
      </c>
      <c r="X2355" s="10" t="n">
        <f aca="false">YEAR(E2355)</f>
        <v>2019</v>
      </c>
      <c r="Y2355" s="0" t="str">
        <f aca="false">TEXT(E2355,"yyyy-mm")</f>
        <v>2019-02</v>
      </c>
      <c r="Z2355" s="0" t="str">
        <f aca="false">"Q"&amp;ROUNDUP(MONTH(E2355)/3,0)&amp;"-"&amp;YEAR(E2355)</f>
        <v>Q1-2019</v>
      </c>
    </row>
    <row r="2356" customFormat="false" ht="14.25" hidden="false" customHeight="false" outlineLevel="0" collapsed="false">
      <c r="A2356" s="0" t="s">
        <v>2398</v>
      </c>
      <c r="B2356" s="0" t="s">
        <v>34</v>
      </c>
      <c r="C2356" s="0" t="s">
        <v>39</v>
      </c>
      <c r="D2356" s="9" t="n">
        <v>43400</v>
      </c>
      <c r="E2356" s="9" t="n">
        <v>43524</v>
      </c>
      <c r="F2356" s="9" t="n">
        <v>43533</v>
      </c>
      <c r="G2356" s="9" t="n">
        <v>43537</v>
      </c>
      <c r="H2356" s="10" t="s">
        <v>36</v>
      </c>
      <c r="I2356" s="0" t="n">
        <v>10</v>
      </c>
      <c r="J2356" s="0" t="n">
        <v>16</v>
      </c>
      <c r="K2356" s="0" t="n">
        <v>166</v>
      </c>
      <c r="L2356" s="0" t="n">
        <v>28</v>
      </c>
      <c r="M2356" s="0" t="n">
        <v>8</v>
      </c>
      <c r="N2356" s="11" t="n">
        <v>0.05</v>
      </c>
      <c r="O2356" s="12" t="n">
        <v>529.3</v>
      </c>
      <c r="P2356" s="12" t="n">
        <v>1058.6</v>
      </c>
      <c r="Q2356" s="12" t="n">
        <f aca="false">M2356*P2356*(1-N2356)</f>
        <v>8045.36</v>
      </c>
      <c r="R2356" s="12" t="n">
        <f aca="false">M2356*O2356</f>
        <v>4234.4</v>
      </c>
      <c r="S2356" s="12" t="n">
        <f aca="false">Q2356-R2356</f>
        <v>3810.96</v>
      </c>
      <c r="T2356" s="11" t="n">
        <f aca="false">IFERROR(S2356/Q2356,0)</f>
        <v>0.473684210526316</v>
      </c>
      <c r="U2356" s="13" t="n">
        <f aca="false">F2356-E2356</f>
        <v>9</v>
      </c>
      <c r="V2356" s="13" t="n">
        <f aca="false">G2356-F2356</f>
        <v>4</v>
      </c>
      <c r="W2356" s="13" t="n">
        <f aca="false">G2356-E2356</f>
        <v>13</v>
      </c>
      <c r="X2356" s="10" t="n">
        <f aca="false">YEAR(E2356)</f>
        <v>2019</v>
      </c>
      <c r="Y2356" s="0" t="str">
        <f aca="false">TEXT(E2356,"yyyy-mm")</f>
        <v>2019-02</v>
      </c>
      <c r="Z2356" s="0" t="str">
        <f aca="false">"Q"&amp;ROUNDUP(MONTH(E2356)/3,0)&amp;"-"&amp;YEAR(E2356)</f>
        <v>Q1-2019</v>
      </c>
    </row>
    <row r="2357" customFormat="false" ht="14.25" hidden="false" customHeight="false" outlineLevel="0" collapsed="false">
      <c r="A2357" s="0" t="s">
        <v>2399</v>
      </c>
      <c r="B2357" s="0" t="s">
        <v>34</v>
      </c>
      <c r="C2357" s="0" t="s">
        <v>58</v>
      </c>
      <c r="D2357" s="9" t="n">
        <v>43400</v>
      </c>
      <c r="E2357" s="9" t="n">
        <v>43524</v>
      </c>
      <c r="F2357" s="9" t="n">
        <v>43527</v>
      </c>
      <c r="G2357" s="9" t="n">
        <v>43531</v>
      </c>
      <c r="H2357" s="10" t="s">
        <v>36</v>
      </c>
      <c r="I2357" s="0" t="n">
        <v>2</v>
      </c>
      <c r="J2357" s="0" t="n">
        <v>17</v>
      </c>
      <c r="K2357" s="0" t="n">
        <v>366</v>
      </c>
      <c r="L2357" s="0" t="n">
        <v>25</v>
      </c>
      <c r="M2357" s="0" t="n">
        <v>3</v>
      </c>
      <c r="N2357" s="11" t="n">
        <v>0.075</v>
      </c>
      <c r="O2357" s="12" t="n">
        <v>2216.83</v>
      </c>
      <c r="P2357" s="12" t="n">
        <v>5406.9</v>
      </c>
      <c r="Q2357" s="12" t="n">
        <f aca="false">M2357*P2357*(1-N2357)</f>
        <v>15004.1475</v>
      </c>
      <c r="R2357" s="12" t="n">
        <f aca="false">M2357*O2357</f>
        <v>6650.49</v>
      </c>
      <c r="S2357" s="12" t="n">
        <f aca="false">Q2357-R2357</f>
        <v>8353.6575</v>
      </c>
      <c r="T2357" s="11" t="n">
        <f aca="false">IFERROR(S2357/Q2357,0)</f>
        <v>0.556756556812042</v>
      </c>
      <c r="U2357" s="13" t="n">
        <f aca="false">F2357-E2357</f>
        <v>3</v>
      </c>
      <c r="V2357" s="13" t="n">
        <f aca="false">G2357-F2357</f>
        <v>4</v>
      </c>
      <c r="W2357" s="13" t="n">
        <f aca="false">G2357-E2357</f>
        <v>7</v>
      </c>
      <c r="X2357" s="10" t="n">
        <f aca="false">YEAR(E2357)</f>
        <v>2019</v>
      </c>
      <c r="Y2357" s="0" t="str">
        <f aca="false">TEXT(E2357,"yyyy-mm")</f>
        <v>2019-02</v>
      </c>
      <c r="Z2357" s="0" t="str">
        <f aca="false">"Q"&amp;ROUNDUP(MONTH(E2357)/3,0)&amp;"-"&amp;YEAR(E2357)</f>
        <v>Q1-2019</v>
      </c>
    </row>
    <row r="2358" customFormat="false" ht="14.25" hidden="false" customHeight="false" outlineLevel="0" collapsed="false">
      <c r="A2358" s="0" t="s">
        <v>2400</v>
      </c>
      <c r="B2358" s="0" t="s">
        <v>41</v>
      </c>
      <c r="C2358" s="0" t="s">
        <v>79</v>
      </c>
      <c r="D2358" s="9" t="n">
        <v>43400</v>
      </c>
      <c r="E2358" s="9" t="n">
        <v>43524</v>
      </c>
      <c r="F2358" s="9" t="n">
        <v>43551</v>
      </c>
      <c r="G2358" s="9" t="n">
        <v>43558</v>
      </c>
      <c r="H2358" s="10" t="s">
        <v>36</v>
      </c>
      <c r="I2358" s="0" t="n">
        <v>23</v>
      </c>
      <c r="J2358" s="0" t="n">
        <v>26</v>
      </c>
      <c r="K2358" s="0" t="n">
        <v>84</v>
      </c>
      <c r="L2358" s="0" t="n">
        <v>6</v>
      </c>
      <c r="M2358" s="0" t="n">
        <v>1</v>
      </c>
      <c r="N2358" s="11" t="n">
        <v>0.15</v>
      </c>
      <c r="O2358" s="12" t="n">
        <v>4025.29</v>
      </c>
      <c r="P2358" s="12" t="n">
        <v>5514.1</v>
      </c>
      <c r="Q2358" s="12" t="n">
        <f aca="false">M2358*P2358*(1-N2358)</f>
        <v>4686.985</v>
      </c>
      <c r="R2358" s="12" t="n">
        <f aca="false">M2358*O2358</f>
        <v>4025.29</v>
      </c>
      <c r="S2358" s="12" t="n">
        <f aca="false">Q2358-R2358</f>
        <v>661.695000000001</v>
      </c>
      <c r="T2358" s="11" t="n">
        <f aca="false">IFERROR(S2358/Q2358,0)</f>
        <v>0.141177110658558</v>
      </c>
      <c r="U2358" s="13" t="n">
        <f aca="false">F2358-E2358</f>
        <v>27</v>
      </c>
      <c r="V2358" s="13" t="n">
        <f aca="false">G2358-F2358</f>
        <v>7</v>
      </c>
      <c r="W2358" s="13" t="n">
        <f aca="false">G2358-E2358</f>
        <v>34</v>
      </c>
      <c r="X2358" s="10" t="n">
        <f aca="false">YEAR(E2358)</f>
        <v>2019</v>
      </c>
      <c r="Y2358" s="0" t="str">
        <f aca="false">TEXT(E2358,"yyyy-mm")</f>
        <v>2019-02</v>
      </c>
      <c r="Z2358" s="0" t="str">
        <f aca="false">"Q"&amp;ROUNDUP(MONTH(E2358)/3,0)&amp;"-"&amp;YEAR(E2358)</f>
        <v>Q1-2019</v>
      </c>
    </row>
    <row r="2359" customFormat="false" ht="14.25" hidden="false" customHeight="false" outlineLevel="0" collapsed="false">
      <c r="A2359" s="0" t="s">
        <v>2401</v>
      </c>
      <c r="B2359" s="0" t="s">
        <v>38</v>
      </c>
      <c r="C2359" s="0" t="s">
        <v>46</v>
      </c>
      <c r="D2359" s="9" t="n">
        <v>43400</v>
      </c>
      <c r="E2359" s="9" t="n">
        <v>43524</v>
      </c>
      <c r="F2359" s="9" t="n">
        <v>43527</v>
      </c>
      <c r="G2359" s="9" t="n">
        <v>43534</v>
      </c>
      <c r="H2359" s="10" t="s">
        <v>36</v>
      </c>
      <c r="I2359" s="0" t="n">
        <v>19</v>
      </c>
      <c r="J2359" s="0" t="n">
        <v>36</v>
      </c>
      <c r="K2359" s="0" t="n">
        <v>320</v>
      </c>
      <c r="L2359" s="0" t="n">
        <v>12</v>
      </c>
      <c r="M2359" s="0" t="n">
        <v>4</v>
      </c>
      <c r="N2359" s="11" t="n">
        <v>0.4</v>
      </c>
      <c r="O2359" s="12" t="n">
        <v>1422.28</v>
      </c>
      <c r="P2359" s="12" t="n">
        <v>2452.2</v>
      </c>
      <c r="Q2359" s="12" t="n">
        <f aca="false">M2359*P2359*(1-N2359)</f>
        <v>5885.28</v>
      </c>
      <c r="R2359" s="12" t="n">
        <f aca="false">M2359*O2359</f>
        <v>5689.12</v>
      </c>
      <c r="S2359" s="12" t="n">
        <f aca="false">Q2359-R2359</f>
        <v>196.16</v>
      </c>
      <c r="T2359" s="11" t="n">
        <f aca="false">IFERROR(S2359/Q2359,0)</f>
        <v>0.0333306146861322</v>
      </c>
      <c r="U2359" s="13" t="n">
        <f aca="false">F2359-E2359</f>
        <v>3</v>
      </c>
      <c r="V2359" s="13" t="n">
        <f aca="false">G2359-F2359</f>
        <v>7</v>
      </c>
      <c r="W2359" s="13" t="n">
        <f aca="false">G2359-E2359</f>
        <v>10</v>
      </c>
      <c r="X2359" s="10" t="n">
        <f aca="false">YEAR(E2359)</f>
        <v>2019</v>
      </c>
      <c r="Y2359" s="0" t="str">
        <f aca="false">TEXT(E2359,"yyyy-mm")</f>
        <v>2019-02</v>
      </c>
      <c r="Z2359" s="0" t="str">
        <f aca="false">"Q"&amp;ROUNDUP(MONTH(E2359)/3,0)&amp;"-"&amp;YEAR(E2359)</f>
        <v>Q1-2019</v>
      </c>
    </row>
    <row r="2360" customFormat="false" ht="14.25" hidden="false" customHeight="false" outlineLevel="0" collapsed="false">
      <c r="A2360" s="0" t="s">
        <v>2402</v>
      </c>
      <c r="B2360" s="0" t="s">
        <v>38</v>
      </c>
      <c r="C2360" s="0" t="s">
        <v>48</v>
      </c>
      <c r="D2360" s="9" t="n">
        <v>43400</v>
      </c>
      <c r="E2360" s="9" t="n">
        <v>43524</v>
      </c>
      <c r="F2360" s="9" t="n">
        <v>43539</v>
      </c>
      <c r="G2360" s="9" t="n">
        <v>43540</v>
      </c>
      <c r="H2360" s="10" t="s">
        <v>36</v>
      </c>
      <c r="I2360" s="0" t="n">
        <v>18</v>
      </c>
      <c r="J2360" s="0" t="n">
        <v>28</v>
      </c>
      <c r="K2360" s="0" t="n">
        <v>39</v>
      </c>
      <c r="L2360" s="0" t="n">
        <v>21</v>
      </c>
      <c r="M2360" s="0" t="n">
        <v>8</v>
      </c>
      <c r="N2360" s="11" t="n">
        <v>0.05</v>
      </c>
      <c r="O2360" s="12" t="n">
        <v>2706.26</v>
      </c>
      <c r="P2360" s="12" t="n">
        <v>3979.8</v>
      </c>
      <c r="Q2360" s="12" t="n">
        <f aca="false">M2360*P2360*(1-N2360)</f>
        <v>30246.48</v>
      </c>
      <c r="R2360" s="12" t="n">
        <f aca="false">M2360*O2360</f>
        <v>21650.08</v>
      </c>
      <c r="S2360" s="12" t="n">
        <f aca="false">Q2360-R2360</f>
        <v>8596.4</v>
      </c>
      <c r="T2360" s="11" t="n">
        <f aca="false">IFERROR(S2360/Q2360,0)</f>
        <v>0.284211584290139</v>
      </c>
      <c r="U2360" s="13" t="n">
        <f aca="false">F2360-E2360</f>
        <v>15</v>
      </c>
      <c r="V2360" s="13" t="n">
        <f aca="false">G2360-F2360</f>
        <v>1</v>
      </c>
      <c r="W2360" s="13" t="n">
        <f aca="false">G2360-E2360</f>
        <v>16</v>
      </c>
      <c r="X2360" s="10" t="n">
        <f aca="false">YEAR(E2360)</f>
        <v>2019</v>
      </c>
      <c r="Y2360" s="0" t="str">
        <f aca="false">TEXT(E2360,"yyyy-mm")</f>
        <v>2019-02</v>
      </c>
      <c r="Z2360" s="0" t="str">
        <f aca="false">"Q"&amp;ROUNDUP(MONTH(E2360)/3,0)&amp;"-"&amp;YEAR(E2360)</f>
        <v>Q1-2019</v>
      </c>
    </row>
    <row r="2361" customFormat="false" ht="14.25" hidden="false" customHeight="false" outlineLevel="0" collapsed="false">
      <c r="A2361" s="0" t="s">
        <v>2403</v>
      </c>
      <c r="B2361" s="0" t="s">
        <v>34</v>
      </c>
      <c r="C2361" s="0" t="s">
        <v>39</v>
      </c>
      <c r="D2361" s="9" t="n">
        <v>43400</v>
      </c>
      <c r="E2361" s="9" t="n">
        <v>43524</v>
      </c>
      <c r="F2361" s="9" t="n">
        <v>43548</v>
      </c>
      <c r="G2361" s="9" t="n">
        <v>43551</v>
      </c>
      <c r="H2361" s="10" t="s">
        <v>36</v>
      </c>
      <c r="I2361" s="0" t="n">
        <v>6</v>
      </c>
      <c r="J2361" s="0" t="n">
        <v>34</v>
      </c>
      <c r="K2361" s="0" t="n">
        <v>129</v>
      </c>
      <c r="L2361" s="0" t="n">
        <v>40</v>
      </c>
      <c r="M2361" s="0" t="n">
        <v>8</v>
      </c>
      <c r="N2361" s="11" t="n">
        <v>0.3</v>
      </c>
      <c r="O2361" s="12" t="n">
        <v>5288.51</v>
      </c>
      <c r="P2361" s="12" t="n">
        <v>6371.7</v>
      </c>
      <c r="Q2361" s="12" t="n">
        <f aca="false">M2361*P2361*(1-N2361)</f>
        <v>35681.52</v>
      </c>
      <c r="R2361" s="12" t="n">
        <f aca="false">M2361*O2361</f>
        <v>42308.08</v>
      </c>
      <c r="S2361" s="12" t="n">
        <f aca="false">Q2361-R2361</f>
        <v>-6626.56000000001</v>
      </c>
      <c r="T2361" s="11" t="n">
        <f aca="false">IFERROR(S2361/Q2361,0)</f>
        <v>-0.185714061508591</v>
      </c>
      <c r="U2361" s="13" t="n">
        <f aca="false">F2361-E2361</f>
        <v>24</v>
      </c>
      <c r="V2361" s="13" t="n">
        <f aca="false">G2361-F2361</f>
        <v>3</v>
      </c>
      <c r="W2361" s="13" t="n">
        <f aca="false">G2361-E2361</f>
        <v>27</v>
      </c>
      <c r="X2361" s="10" t="n">
        <f aca="false">YEAR(E2361)</f>
        <v>2019</v>
      </c>
      <c r="Y2361" s="0" t="str">
        <f aca="false">TEXT(E2361,"yyyy-mm")</f>
        <v>2019-02</v>
      </c>
      <c r="Z2361" s="0" t="str">
        <f aca="false">"Q"&amp;ROUNDUP(MONTH(E2361)/3,0)&amp;"-"&amp;YEAR(E2361)</f>
        <v>Q1-2019</v>
      </c>
    </row>
    <row r="2362" customFormat="false" ht="14.25" hidden="false" customHeight="false" outlineLevel="0" collapsed="false">
      <c r="A2362" s="0" t="s">
        <v>2404</v>
      </c>
      <c r="B2362" s="0" t="s">
        <v>38</v>
      </c>
      <c r="C2362" s="0" t="s">
        <v>39</v>
      </c>
      <c r="D2362" s="9" t="n">
        <v>43400</v>
      </c>
      <c r="E2362" s="9" t="n">
        <v>43524</v>
      </c>
      <c r="F2362" s="9" t="n">
        <v>43536</v>
      </c>
      <c r="G2362" s="9" t="n">
        <v>43543</v>
      </c>
      <c r="H2362" s="10" t="s">
        <v>36</v>
      </c>
      <c r="I2362" s="0" t="n">
        <v>13</v>
      </c>
      <c r="J2362" s="0" t="n">
        <v>27</v>
      </c>
      <c r="K2362" s="0" t="n">
        <v>163</v>
      </c>
      <c r="L2362" s="0" t="n">
        <v>34</v>
      </c>
      <c r="M2362" s="0" t="n">
        <v>4</v>
      </c>
      <c r="N2362" s="11" t="n">
        <v>0.1</v>
      </c>
      <c r="O2362" s="12" t="n">
        <v>1541</v>
      </c>
      <c r="P2362" s="12" t="n">
        <v>3852.5</v>
      </c>
      <c r="Q2362" s="12" t="n">
        <f aca="false">M2362*P2362*(1-N2362)</f>
        <v>13869</v>
      </c>
      <c r="R2362" s="12" t="n">
        <f aca="false">M2362*O2362</f>
        <v>6164</v>
      </c>
      <c r="S2362" s="12" t="n">
        <f aca="false">Q2362-R2362</f>
        <v>7705</v>
      </c>
      <c r="T2362" s="11" t="n">
        <f aca="false">IFERROR(S2362/Q2362,0)</f>
        <v>0.555555555555556</v>
      </c>
      <c r="U2362" s="13" t="n">
        <f aca="false">F2362-E2362</f>
        <v>12</v>
      </c>
      <c r="V2362" s="13" t="n">
        <f aca="false">G2362-F2362</f>
        <v>7</v>
      </c>
      <c r="W2362" s="13" t="n">
        <f aca="false">G2362-E2362</f>
        <v>19</v>
      </c>
      <c r="X2362" s="10" t="n">
        <f aca="false">YEAR(E2362)</f>
        <v>2019</v>
      </c>
      <c r="Y2362" s="0" t="str">
        <f aca="false">TEXT(E2362,"yyyy-mm")</f>
        <v>2019-02</v>
      </c>
      <c r="Z2362" s="0" t="str">
        <f aca="false">"Q"&amp;ROUNDUP(MONTH(E2362)/3,0)&amp;"-"&amp;YEAR(E2362)</f>
        <v>Q1-2019</v>
      </c>
    </row>
    <row r="2363" customFormat="false" ht="14.25" hidden="false" customHeight="false" outlineLevel="0" collapsed="false">
      <c r="A2363" s="0" t="s">
        <v>2405</v>
      </c>
      <c r="B2363" s="0" t="s">
        <v>38</v>
      </c>
      <c r="C2363" s="0" t="s">
        <v>35</v>
      </c>
      <c r="D2363" s="9" t="n">
        <v>43400</v>
      </c>
      <c r="E2363" s="9" t="n">
        <v>43525</v>
      </c>
      <c r="F2363" s="9" t="n">
        <v>43546</v>
      </c>
      <c r="G2363" s="9" t="n">
        <v>43548</v>
      </c>
      <c r="H2363" s="10" t="s">
        <v>36</v>
      </c>
      <c r="I2363" s="0" t="n">
        <v>17</v>
      </c>
      <c r="J2363" s="0" t="n">
        <v>38</v>
      </c>
      <c r="K2363" s="0" t="n">
        <v>227</v>
      </c>
      <c r="L2363" s="0" t="n">
        <v>5</v>
      </c>
      <c r="M2363" s="0" t="n">
        <v>4</v>
      </c>
      <c r="N2363" s="11" t="n">
        <v>0.15</v>
      </c>
      <c r="O2363" s="12" t="n">
        <v>2433.84</v>
      </c>
      <c r="P2363" s="12" t="n">
        <v>2968.1</v>
      </c>
      <c r="Q2363" s="12" t="n">
        <f aca="false">M2363*P2363*(1-N2363)</f>
        <v>10091.54</v>
      </c>
      <c r="R2363" s="12" t="n">
        <f aca="false">M2363*O2363</f>
        <v>9735.36</v>
      </c>
      <c r="S2363" s="12" t="n">
        <f aca="false">Q2363-R2363</f>
        <v>356.179999999999</v>
      </c>
      <c r="T2363" s="11" t="n">
        <f aca="false">IFERROR(S2363/Q2363,0)</f>
        <v>0.0352949103902872</v>
      </c>
      <c r="U2363" s="13" t="n">
        <f aca="false">F2363-E2363</f>
        <v>21</v>
      </c>
      <c r="V2363" s="13" t="n">
        <f aca="false">G2363-F2363</f>
        <v>2</v>
      </c>
      <c r="W2363" s="13" t="n">
        <f aca="false">G2363-E2363</f>
        <v>23</v>
      </c>
      <c r="X2363" s="10" t="n">
        <f aca="false">YEAR(E2363)</f>
        <v>2019</v>
      </c>
      <c r="Y2363" s="0" t="str">
        <f aca="false">TEXT(E2363,"yyyy-mm")</f>
        <v>2019-03</v>
      </c>
      <c r="Z2363" s="0" t="str">
        <f aca="false">"Q"&amp;ROUNDUP(MONTH(E2363)/3,0)&amp;"-"&amp;YEAR(E2363)</f>
        <v>Q1-2019</v>
      </c>
    </row>
    <row r="2364" customFormat="false" ht="14.25" hidden="false" customHeight="false" outlineLevel="0" collapsed="false">
      <c r="A2364" s="0" t="s">
        <v>2406</v>
      </c>
      <c r="B2364" s="0" t="s">
        <v>38</v>
      </c>
      <c r="C2364" s="0" t="s">
        <v>58</v>
      </c>
      <c r="D2364" s="9" t="n">
        <v>43400</v>
      </c>
      <c r="E2364" s="9" t="n">
        <v>43525</v>
      </c>
      <c r="F2364" s="9" t="n">
        <v>43546</v>
      </c>
      <c r="G2364" s="9" t="n">
        <v>43555</v>
      </c>
      <c r="H2364" s="10" t="s">
        <v>36</v>
      </c>
      <c r="I2364" s="0" t="n">
        <v>13</v>
      </c>
      <c r="J2364" s="0" t="n">
        <v>21</v>
      </c>
      <c r="K2364" s="0" t="n">
        <v>344</v>
      </c>
      <c r="L2364" s="0" t="n">
        <v>18</v>
      </c>
      <c r="M2364" s="0" t="n">
        <v>6</v>
      </c>
      <c r="N2364" s="11" t="n">
        <v>0.1</v>
      </c>
      <c r="O2364" s="12" t="n">
        <v>3252.98</v>
      </c>
      <c r="P2364" s="12" t="n">
        <v>6378.4</v>
      </c>
      <c r="Q2364" s="12" t="n">
        <f aca="false">M2364*P2364*(1-N2364)</f>
        <v>34443.36</v>
      </c>
      <c r="R2364" s="12" t="n">
        <f aca="false">M2364*O2364</f>
        <v>19517.88</v>
      </c>
      <c r="S2364" s="12" t="n">
        <f aca="false">Q2364-R2364</f>
        <v>14925.48</v>
      </c>
      <c r="T2364" s="11" t="n">
        <f aca="false">IFERROR(S2364/Q2364,0)</f>
        <v>0.433334030129465</v>
      </c>
      <c r="U2364" s="13" t="n">
        <f aca="false">F2364-E2364</f>
        <v>21</v>
      </c>
      <c r="V2364" s="13" t="n">
        <f aca="false">G2364-F2364</f>
        <v>9</v>
      </c>
      <c r="W2364" s="13" t="n">
        <f aca="false">G2364-E2364</f>
        <v>30</v>
      </c>
      <c r="X2364" s="10" t="n">
        <f aca="false">YEAR(E2364)</f>
        <v>2019</v>
      </c>
      <c r="Y2364" s="0" t="str">
        <f aca="false">TEXT(E2364,"yyyy-mm")</f>
        <v>2019-03</v>
      </c>
      <c r="Z2364" s="0" t="str">
        <f aca="false">"Q"&amp;ROUNDUP(MONTH(E2364)/3,0)&amp;"-"&amp;YEAR(E2364)</f>
        <v>Q1-2019</v>
      </c>
    </row>
    <row r="2365" customFormat="false" ht="14.25" hidden="false" customHeight="false" outlineLevel="0" collapsed="false">
      <c r="A2365" s="0" t="s">
        <v>2407</v>
      </c>
      <c r="B2365" s="0" t="s">
        <v>34</v>
      </c>
      <c r="C2365" s="0" t="s">
        <v>58</v>
      </c>
      <c r="D2365" s="9" t="n">
        <v>43400</v>
      </c>
      <c r="E2365" s="9" t="n">
        <v>43525</v>
      </c>
      <c r="F2365" s="9" t="n">
        <v>43540</v>
      </c>
      <c r="G2365" s="9" t="n">
        <v>43544</v>
      </c>
      <c r="H2365" s="10" t="s">
        <v>36</v>
      </c>
      <c r="I2365" s="0" t="n">
        <v>4</v>
      </c>
      <c r="J2365" s="0" t="n">
        <v>21</v>
      </c>
      <c r="K2365" s="0" t="n">
        <v>333</v>
      </c>
      <c r="L2365" s="0" t="n">
        <v>38</v>
      </c>
      <c r="M2365" s="0" t="n">
        <v>7</v>
      </c>
      <c r="N2365" s="11" t="n">
        <v>0.1</v>
      </c>
      <c r="O2365" s="12" t="n">
        <v>804.4</v>
      </c>
      <c r="P2365" s="12" t="n">
        <v>1165.8</v>
      </c>
      <c r="Q2365" s="12" t="n">
        <f aca="false">M2365*P2365*(1-N2365)</f>
        <v>7344.54</v>
      </c>
      <c r="R2365" s="12" t="n">
        <f aca="false">M2365*O2365</f>
        <v>5630.8</v>
      </c>
      <c r="S2365" s="12" t="n">
        <f aca="false">Q2365-R2365</f>
        <v>1713.74</v>
      </c>
      <c r="T2365" s="11" t="n">
        <f aca="false">IFERROR(S2365/Q2365,0)</f>
        <v>0.233335239511256</v>
      </c>
      <c r="U2365" s="13" t="n">
        <f aca="false">F2365-E2365</f>
        <v>15</v>
      </c>
      <c r="V2365" s="13" t="n">
        <f aca="false">G2365-F2365</f>
        <v>4</v>
      </c>
      <c r="W2365" s="13" t="n">
        <f aca="false">G2365-E2365</f>
        <v>19</v>
      </c>
      <c r="X2365" s="10" t="n">
        <f aca="false">YEAR(E2365)</f>
        <v>2019</v>
      </c>
      <c r="Y2365" s="0" t="str">
        <f aca="false">TEXT(E2365,"yyyy-mm")</f>
        <v>2019-03</v>
      </c>
      <c r="Z2365" s="0" t="str">
        <f aca="false">"Q"&amp;ROUNDUP(MONTH(E2365)/3,0)&amp;"-"&amp;YEAR(E2365)</f>
        <v>Q1-2019</v>
      </c>
    </row>
    <row r="2366" customFormat="false" ht="14.25" hidden="false" customHeight="false" outlineLevel="0" collapsed="false">
      <c r="A2366" s="0" t="s">
        <v>2408</v>
      </c>
      <c r="B2366" s="0" t="s">
        <v>41</v>
      </c>
      <c r="C2366" s="0" t="s">
        <v>58</v>
      </c>
      <c r="D2366" s="9" t="n">
        <v>43400</v>
      </c>
      <c r="E2366" s="9" t="n">
        <v>43525</v>
      </c>
      <c r="F2366" s="9" t="n">
        <v>43552</v>
      </c>
      <c r="G2366" s="9" t="n">
        <v>43557</v>
      </c>
      <c r="H2366" s="10" t="s">
        <v>36</v>
      </c>
      <c r="I2366" s="0" t="n">
        <v>25</v>
      </c>
      <c r="J2366" s="0" t="n">
        <v>31</v>
      </c>
      <c r="K2366" s="0" t="n">
        <v>329</v>
      </c>
      <c r="L2366" s="0" t="n">
        <v>33</v>
      </c>
      <c r="M2366" s="0" t="n">
        <v>3</v>
      </c>
      <c r="N2366" s="11" t="n">
        <v>0.05</v>
      </c>
      <c r="O2366" s="12" t="n">
        <v>586.12</v>
      </c>
      <c r="P2366" s="12" t="n">
        <v>1085.4</v>
      </c>
      <c r="Q2366" s="12" t="n">
        <f aca="false">M2366*P2366*(1-N2366)</f>
        <v>3093.39</v>
      </c>
      <c r="R2366" s="12" t="n">
        <f aca="false">M2366*O2366</f>
        <v>1758.36</v>
      </c>
      <c r="S2366" s="12" t="n">
        <f aca="false">Q2366-R2366</f>
        <v>1335.03</v>
      </c>
      <c r="T2366" s="11" t="n">
        <f aca="false">IFERROR(S2366/Q2366,0)</f>
        <v>0.43157506812914</v>
      </c>
      <c r="U2366" s="13" t="n">
        <f aca="false">F2366-E2366</f>
        <v>27</v>
      </c>
      <c r="V2366" s="13" t="n">
        <f aca="false">G2366-F2366</f>
        <v>5</v>
      </c>
      <c r="W2366" s="13" t="n">
        <f aca="false">G2366-E2366</f>
        <v>32</v>
      </c>
      <c r="X2366" s="10" t="n">
        <f aca="false">YEAR(E2366)</f>
        <v>2019</v>
      </c>
      <c r="Y2366" s="0" t="str">
        <f aca="false">TEXT(E2366,"yyyy-mm")</f>
        <v>2019-03</v>
      </c>
      <c r="Z2366" s="0" t="str">
        <f aca="false">"Q"&amp;ROUNDUP(MONTH(E2366)/3,0)&amp;"-"&amp;YEAR(E2366)</f>
        <v>Q1-2019</v>
      </c>
    </row>
    <row r="2367" customFormat="false" ht="14.25" hidden="false" customHeight="false" outlineLevel="0" collapsed="false">
      <c r="A2367" s="0" t="s">
        <v>2409</v>
      </c>
      <c r="B2367" s="0" t="s">
        <v>43</v>
      </c>
      <c r="C2367" s="0" t="s">
        <v>48</v>
      </c>
      <c r="D2367" s="9" t="n">
        <v>43400</v>
      </c>
      <c r="E2367" s="9" t="n">
        <v>43525</v>
      </c>
      <c r="F2367" s="9" t="n">
        <v>43543</v>
      </c>
      <c r="G2367" s="9" t="n">
        <v>43550</v>
      </c>
      <c r="H2367" s="10" t="s">
        <v>36</v>
      </c>
      <c r="I2367" s="0" t="n">
        <v>26</v>
      </c>
      <c r="J2367" s="0" t="n">
        <v>44</v>
      </c>
      <c r="K2367" s="0" t="n">
        <v>58</v>
      </c>
      <c r="L2367" s="0" t="n">
        <v>38</v>
      </c>
      <c r="M2367" s="0" t="n">
        <v>6</v>
      </c>
      <c r="N2367" s="11" t="n">
        <v>0.075</v>
      </c>
      <c r="O2367" s="12" t="n">
        <v>994.28</v>
      </c>
      <c r="P2367" s="12" t="n">
        <v>2485.7</v>
      </c>
      <c r="Q2367" s="12" t="n">
        <f aca="false">M2367*P2367*(1-N2367)</f>
        <v>13795.635</v>
      </c>
      <c r="R2367" s="12" t="n">
        <f aca="false">M2367*O2367</f>
        <v>5965.68</v>
      </c>
      <c r="S2367" s="12" t="n">
        <f aca="false">Q2367-R2367</f>
        <v>7829.955</v>
      </c>
      <c r="T2367" s="11" t="n">
        <f aca="false">IFERROR(S2367/Q2367,0)</f>
        <v>0.567567567567568</v>
      </c>
      <c r="U2367" s="13" t="n">
        <f aca="false">F2367-E2367</f>
        <v>18</v>
      </c>
      <c r="V2367" s="13" t="n">
        <f aca="false">G2367-F2367</f>
        <v>7</v>
      </c>
      <c r="W2367" s="13" t="n">
        <f aca="false">G2367-E2367</f>
        <v>25</v>
      </c>
      <c r="X2367" s="10" t="n">
        <f aca="false">YEAR(E2367)</f>
        <v>2019</v>
      </c>
      <c r="Y2367" s="0" t="str">
        <f aca="false">TEXT(E2367,"yyyy-mm")</f>
        <v>2019-03</v>
      </c>
      <c r="Z2367" s="0" t="str">
        <f aca="false">"Q"&amp;ROUNDUP(MONTH(E2367)/3,0)&amp;"-"&amp;YEAR(E2367)</f>
        <v>Q1-2019</v>
      </c>
    </row>
    <row r="2368" customFormat="false" ht="14.25" hidden="false" customHeight="false" outlineLevel="0" collapsed="false">
      <c r="A2368" s="0" t="s">
        <v>2410</v>
      </c>
      <c r="B2368" s="0" t="s">
        <v>34</v>
      </c>
      <c r="C2368" s="0" t="s">
        <v>46</v>
      </c>
      <c r="D2368" s="9" t="n">
        <v>43400</v>
      </c>
      <c r="E2368" s="9" t="n">
        <v>43525</v>
      </c>
      <c r="F2368" s="9" t="n">
        <v>43546</v>
      </c>
      <c r="G2368" s="9" t="n">
        <v>43556</v>
      </c>
      <c r="H2368" s="10" t="s">
        <v>36</v>
      </c>
      <c r="I2368" s="0" t="n">
        <v>2</v>
      </c>
      <c r="J2368" s="0" t="n">
        <v>9</v>
      </c>
      <c r="K2368" s="0" t="n">
        <v>320</v>
      </c>
      <c r="L2368" s="0" t="n">
        <v>30</v>
      </c>
      <c r="M2368" s="0" t="n">
        <v>5</v>
      </c>
      <c r="N2368" s="11" t="n">
        <v>0.05</v>
      </c>
      <c r="O2368" s="12" t="n">
        <v>1161.98</v>
      </c>
      <c r="P2368" s="12" t="n">
        <v>2472.3</v>
      </c>
      <c r="Q2368" s="12" t="n">
        <f aca="false">M2368*P2368*(1-N2368)</f>
        <v>11743.425</v>
      </c>
      <c r="R2368" s="12" t="n">
        <f aca="false">M2368*O2368</f>
        <v>5809.9</v>
      </c>
      <c r="S2368" s="12" t="n">
        <f aca="false">Q2368-R2368</f>
        <v>5933.525</v>
      </c>
      <c r="T2368" s="11" t="n">
        <f aca="false">IFERROR(S2368/Q2368,0)</f>
        <v>0.505263583664902</v>
      </c>
      <c r="U2368" s="13" t="n">
        <f aca="false">F2368-E2368</f>
        <v>21</v>
      </c>
      <c r="V2368" s="13" t="n">
        <f aca="false">G2368-F2368</f>
        <v>10</v>
      </c>
      <c r="W2368" s="13" t="n">
        <f aca="false">G2368-E2368</f>
        <v>31</v>
      </c>
      <c r="X2368" s="10" t="n">
        <f aca="false">YEAR(E2368)</f>
        <v>2019</v>
      </c>
      <c r="Y2368" s="0" t="str">
        <f aca="false">TEXT(E2368,"yyyy-mm")</f>
        <v>2019-03</v>
      </c>
      <c r="Z2368" s="0" t="str">
        <f aca="false">"Q"&amp;ROUNDUP(MONTH(E2368)/3,0)&amp;"-"&amp;YEAR(E2368)</f>
        <v>Q1-2019</v>
      </c>
    </row>
    <row r="2369" customFormat="false" ht="14.25" hidden="false" customHeight="false" outlineLevel="0" collapsed="false">
      <c r="A2369" s="0" t="s">
        <v>2411</v>
      </c>
      <c r="B2369" s="0" t="s">
        <v>43</v>
      </c>
      <c r="C2369" s="0" t="s">
        <v>35</v>
      </c>
      <c r="D2369" s="9" t="n">
        <v>43400</v>
      </c>
      <c r="E2369" s="9" t="n">
        <v>43525</v>
      </c>
      <c r="F2369" s="9" t="n">
        <v>43539</v>
      </c>
      <c r="G2369" s="9" t="n">
        <v>43547</v>
      </c>
      <c r="H2369" s="10" t="s">
        <v>36</v>
      </c>
      <c r="I2369" s="0" t="n">
        <v>27</v>
      </c>
      <c r="J2369" s="0" t="n">
        <v>4</v>
      </c>
      <c r="K2369" s="0" t="n">
        <v>250</v>
      </c>
      <c r="L2369" s="0" t="n">
        <v>16</v>
      </c>
      <c r="M2369" s="0" t="n">
        <v>4</v>
      </c>
      <c r="N2369" s="11" t="n">
        <v>0.1</v>
      </c>
      <c r="O2369" s="12" t="n">
        <v>1348.58</v>
      </c>
      <c r="P2369" s="12" t="n">
        <v>1983.2</v>
      </c>
      <c r="Q2369" s="12" t="n">
        <f aca="false">M2369*P2369*(1-N2369)</f>
        <v>7139.52</v>
      </c>
      <c r="R2369" s="12" t="n">
        <f aca="false">M2369*O2369</f>
        <v>5394.32</v>
      </c>
      <c r="S2369" s="12" t="n">
        <f aca="false">Q2369-R2369</f>
        <v>1745.2</v>
      </c>
      <c r="T2369" s="11" t="n">
        <f aca="false">IFERROR(S2369/Q2369,0)</f>
        <v>0.244442203397427</v>
      </c>
      <c r="U2369" s="13" t="n">
        <f aca="false">F2369-E2369</f>
        <v>14</v>
      </c>
      <c r="V2369" s="13" t="n">
        <f aca="false">G2369-F2369</f>
        <v>8</v>
      </c>
      <c r="W2369" s="13" t="n">
        <f aca="false">G2369-E2369</f>
        <v>22</v>
      </c>
      <c r="X2369" s="10" t="n">
        <f aca="false">YEAR(E2369)</f>
        <v>2019</v>
      </c>
      <c r="Y2369" s="0" t="str">
        <f aca="false">TEXT(E2369,"yyyy-mm")</f>
        <v>2019-03</v>
      </c>
      <c r="Z2369" s="0" t="str">
        <f aca="false">"Q"&amp;ROUNDUP(MONTH(E2369)/3,0)&amp;"-"&amp;YEAR(E2369)</f>
        <v>Q1-2019</v>
      </c>
    </row>
    <row r="2370" customFormat="false" ht="14.25" hidden="false" customHeight="false" outlineLevel="0" collapsed="false">
      <c r="A2370" s="0" t="s">
        <v>2412</v>
      </c>
      <c r="B2370" s="0" t="s">
        <v>38</v>
      </c>
      <c r="C2370" s="0" t="s">
        <v>48</v>
      </c>
      <c r="D2370" s="9" t="n">
        <v>43400</v>
      </c>
      <c r="E2370" s="9" t="n">
        <v>43525</v>
      </c>
      <c r="F2370" s="9" t="n">
        <v>43534</v>
      </c>
      <c r="G2370" s="9" t="n">
        <v>43544</v>
      </c>
      <c r="H2370" s="10" t="s">
        <v>36</v>
      </c>
      <c r="I2370" s="0" t="n">
        <v>16</v>
      </c>
      <c r="J2370" s="0" t="n">
        <v>13</v>
      </c>
      <c r="K2370" s="0" t="n">
        <v>32</v>
      </c>
      <c r="L2370" s="0" t="n">
        <v>29</v>
      </c>
      <c r="M2370" s="0" t="n">
        <v>5</v>
      </c>
      <c r="N2370" s="11" t="n">
        <v>0.075</v>
      </c>
      <c r="O2370" s="12" t="n">
        <v>660.35</v>
      </c>
      <c r="P2370" s="12" t="n">
        <v>1031.8</v>
      </c>
      <c r="Q2370" s="12" t="n">
        <f aca="false">M2370*P2370*(1-N2370)</f>
        <v>4772.075</v>
      </c>
      <c r="R2370" s="12" t="n">
        <f aca="false">M2370*O2370</f>
        <v>3301.75</v>
      </c>
      <c r="S2370" s="12" t="n">
        <f aca="false">Q2370-R2370</f>
        <v>1470.325</v>
      </c>
      <c r="T2370" s="11" t="n">
        <f aca="false">IFERROR(S2370/Q2370,0)</f>
        <v>0.308110203632592</v>
      </c>
      <c r="U2370" s="13" t="n">
        <f aca="false">F2370-E2370</f>
        <v>9</v>
      </c>
      <c r="V2370" s="13" t="n">
        <f aca="false">G2370-F2370</f>
        <v>10</v>
      </c>
      <c r="W2370" s="13" t="n">
        <f aca="false">G2370-E2370</f>
        <v>19</v>
      </c>
      <c r="X2370" s="10" t="n">
        <f aca="false">YEAR(E2370)</f>
        <v>2019</v>
      </c>
      <c r="Y2370" s="0" t="str">
        <f aca="false">TEXT(E2370,"yyyy-mm")</f>
        <v>2019-03</v>
      </c>
      <c r="Z2370" s="0" t="str">
        <f aca="false">"Q"&amp;ROUNDUP(MONTH(E2370)/3,0)&amp;"-"&amp;YEAR(E2370)</f>
        <v>Q1-2019</v>
      </c>
    </row>
    <row r="2371" customFormat="false" ht="14.25" hidden="false" customHeight="false" outlineLevel="0" collapsed="false">
      <c r="A2371" s="0" t="s">
        <v>2413</v>
      </c>
      <c r="B2371" s="0" t="s">
        <v>41</v>
      </c>
      <c r="C2371" s="0" t="s">
        <v>39</v>
      </c>
      <c r="D2371" s="9" t="n">
        <v>43400</v>
      </c>
      <c r="E2371" s="9" t="n">
        <v>43525</v>
      </c>
      <c r="F2371" s="9" t="n">
        <v>43549</v>
      </c>
      <c r="G2371" s="9" t="n">
        <v>43559</v>
      </c>
      <c r="H2371" s="10" t="s">
        <v>36</v>
      </c>
      <c r="I2371" s="0" t="n">
        <v>20</v>
      </c>
      <c r="J2371" s="0" t="n">
        <v>24</v>
      </c>
      <c r="K2371" s="0" t="n">
        <v>113</v>
      </c>
      <c r="L2371" s="0" t="n">
        <v>37</v>
      </c>
      <c r="M2371" s="0" t="n">
        <v>6</v>
      </c>
      <c r="N2371" s="11" t="n">
        <v>0.15</v>
      </c>
      <c r="O2371" s="12" t="n">
        <v>786.92</v>
      </c>
      <c r="P2371" s="12" t="n">
        <v>1748.7</v>
      </c>
      <c r="Q2371" s="12" t="n">
        <f aca="false">M2371*P2371*(1-N2371)</f>
        <v>8918.37</v>
      </c>
      <c r="R2371" s="12" t="n">
        <f aca="false">M2371*O2371</f>
        <v>4721.52</v>
      </c>
      <c r="S2371" s="12" t="n">
        <f aca="false">Q2371-R2371</f>
        <v>4196.85</v>
      </c>
      <c r="T2371" s="11" t="n">
        <f aca="false">IFERROR(S2371/Q2371,0)</f>
        <v>0.470584871450725</v>
      </c>
      <c r="U2371" s="13" t="n">
        <f aca="false">F2371-E2371</f>
        <v>24</v>
      </c>
      <c r="V2371" s="13" t="n">
        <f aca="false">G2371-F2371</f>
        <v>10</v>
      </c>
      <c r="W2371" s="13" t="n">
        <f aca="false">G2371-E2371</f>
        <v>34</v>
      </c>
      <c r="X2371" s="10" t="n">
        <f aca="false">YEAR(E2371)</f>
        <v>2019</v>
      </c>
      <c r="Y2371" s="0" t="str">
        <f aca="false">TEXT(E2371,"yyyy-mm")</f>
        <v>2019-03</v>
      </c>
      <c r="Z2371" s="0" t="str">
        <f aca="false">"Q"&amp;ROUNDUP(MONTH(E2371)/3,0)&amp;"-"&amp;YEAR(E2371)</f>
        <v>Q1-2019</v>
      </c>
    </row>
    <row r="2372" customFormat="false" ht="14.25" hidden="false" customHeight="false" outlineLevel="0" collapsed="false">
      <c r="A2372" s="0" t="s">
        <v>2414</v>
      </c>
      <c r="B2372" s="0" t="s">
        <v>34</v>
      </c>
      <c r="C2372" s="0" t="s">
        <v>39</v>
      </c>
      <c r="D2372" s="9" t="n">
        <v>43400</v>
      </c>
      <c r="E2372" s="9" t="n">
        <v>43525</v>
      </c>
      <c r="F2372" s="9" t="n">
        <v>43548</v>
      </c>
      <c r="G2372" s="9" t="n">
        <v>43557</v>
      </c>
      <c r="H2372" s="10" t="s">
        <v>36</v>
      </c>
      <c r="I2372" s="0" t="n">
        <v>10</v>
      </c>
      <c r="J2372" s="0" t="n">
        <v>10</v>
      </c>
      <c r="K2372" s="0" t="n">
        <v>195</v>
      </c>
      <c r="L2372" s="0" t="n">
        <v>34</v>
      </c>
      <c r="M2372" s="0" t="n">
        <v>1</v>
      </c>
      <c r="N2372" s="11" t="n">
        <v>0.05</v>
      </c>
      <c r="O2372" s="12" t="n">
        <v>2090.4</v>
      </c>
      <c r="P2372" s="12" t="n">
        <v>2680</v>
      </c>
      <c r="Q2372" s="12" t="n">
        <f aca="false">M2372*P2372*(1-N2372)</f>
        <v>2546</v>
      </c>
      <c r="R2372" s="12" t="n">
        <f aca="false">M2372*O2372</f>
        <v>2090.4</v>
      </c>
      <c r="S2372" s="12" t="n">
        <f aca="false">Q2372-R2372</f>
        <v>455.6</v>
      </c>
      <c r="T2372" s="11" t="n">
        <f aca="false">IFERROR(S2372/Q2372,0)</f>
        <v>0.178947368421053</v>
      </c>
      <c r="U2372" s="13" t="n">
        <f aca="false">F2372-E2372</f>
        <v>23</v>
      </c>
      <c r="V2372" s="13" t="n">
        <f aca="false">G2372-F2372</f>
        <v>9</v>
      </c>
      <c r="W2372" s="13" t="n">
        <f aca="false">G2372-E2372</f>
        <v>32</v>
      </c>
      <c r="X2372" s="10" t="n">
        <f aca="false">YEAR(E2372)</f>
        <v>2019</v>
      </c>
      <c r="Y2372" s="0" t="str">
        <f aca="false">TEXT(E2372,"yyyy-mm")</f>
        <v>2019-03</v>
      </c>
      <c r="Z2372" s="0" t="str">
        <f aca="false">"Q"&amp;ROUNDUP(MONTH(E2372)/3,0)&amp;"-"&amp;YEAR(E2372)</f>
        <v>Q1-2019</v>
      </c>
    </row>
    <row r="2373" customFormat="false" ht="14.25" hidden="false" customHeight="false" outlineLevel="0" collapsed="false">
      <c r="A2373" s="0" t="s">
        <v>2415</v>
      </c>
      <c r="B2373" s="0" t="s">
        <v>34</v>
      </c>
      <c r="C2373" s="0" t="s">
        <v>35</v>
      </c>
      <c r="D2373" s="9" t="n">
        <v>43400</v>
      </c>
      <c r="E2373" s="9" t="n">
        <v>43525</v>
      </c>
      <c r="F2373" s="9" t="n">
        <v>43541</v>
      </c>
      <c r="G2373" s="9" t="n">
        <v>43544</v>
      </c>
      <c r="H2373" s="10" t="s">
        <v>36</v>
      </c>
      <c r="I2373" s="0" t="n">
        <v>9</v>
      </c>
      <c r="J2373" s="0" t="n">
        <v>39</v>
      </c>
      <c r="K2373" s="0" t="n">
        <v>232</v>
      </c>
      <c r="L2373" s="0" t="n">
        <v>17</v>
      </c>
      <c r="M2373" s="0" t="n">
        <v>3</v>
      </c>
      <c r="N2373" s="11" t="n">
        <v>0.05</v>
      </c>
      <c r="O2373" s="12" t="n">
        <v>4246.86</v>
      </c>
      <c r="P2373" s="12" t="n">
        <v>5179.1</v>
      </c>
      <c r="Q2373" s="12" t="n">
        <f aca="false">M2373*P2373*(1-N2373)</f>
        <v>14760.435</v>
      </c>
      <c r="R2373" s="12" t="n">
        <f aca="false">M2373*O2373</f>
        <v>12740.58</v>
      </c>
      <c r="S2373" s="12" t="n">
        <f aca="false">Q2373-R2373</f>
        <v>2019.855</v>
      </c>
      <c r="T2373" s="11" t="n">
        <f aca="false">IFERROR(S2373/Q2373,0)</f>
        <v>0.136842511755243</v>
      </c>
      <c r="U2373" s="13" t="n">
        <f aca="false">F2373-E2373</f>
        <v>16</v>
      </c>
      <c r="V2373" s="13" t="n">
        <f aca="false">G2373-F2373</f>
        <v>3</v>
      </c>
      <c r="W2373" s="13" t="n">
        <f aca="false">G2373-E2373</f>
        <v>19</v>
      </c>
      <c r="X2373" s="10" t="n">
        <f aca="false">YEAR(E2373)</f>
        <v>2019</v>
      </c>
      <c r="Y2373" s="0" t="str">
        <f aca="false">TEXT(E2373,"yyyy-mm")</f>
        <v>2019-03</v>
      </c>
      <c r="Z2373" s="0" t="str">
        <f aca="false">"Q"&amp;ROUNDUP(MONTH(E2373)/3,0)&amp;"-"&amp;YEAR(E2373)</f>
        <v>Q1-2019</v>
      </c>
    </row>
    <row r="2374" customFormat="false" ht="14.25" hidden="false" customHeight="false" outlineLevel="0" collapsed="false">
      <c r="A2374" s="0" t="s">
        <v>2416</v>
      </c>
      <c r="B2374" s="0" t="s">
        <v>34</v>
      </c>
      <c r="C2374" s="0" t="s">
        <v>35</v>
      </c>
      <c r="D2374" s="9" t="n">
        <v>43400</v>
      </c>
      <c r="E2374" s="9" t="n">
        <v>43526</v>
      </c>
      <c r="F2374" s="9" t="n">
        <v>43540</v>
      </c>
      <c r="G2374" s="9" t="n">
        <v>43541</v>
      </c>
      <c r="H2374" s="10" t="s">
        <v>36</v>
      </c>
      <c r="I2374" s="0" t="n">
        <v>10</v>
      </c>
      <c r="J2374" s="0" t="n">
        <v>5</v>
      </c>
      <c r="K2374" s="0" t="n">
        <v>259</v>
      </c>
      <c r="L2374" s="0" t="n">
        <v>45</v>
      </c>
      <c r="M2374" s="0" t="n">
        <v>3</v>
      </c>
      <c r="N2374" s="11" t="n">
        <v>0.05</v>
      </c>
      <c r="O2374" s="12" t="n">
        <v>1918.88</v>
      </c>
      <c r="P2374" s="12" t="n">
        <v>2398.6</v>
      </c>
      <c r="Q2374" s="12" t="n">
        <f aca="false">M2374*P2374*(1-N2374)</f>
        <v>6836.01</v>
      </c>
      <c r="R2374" s="12" t="n">
        <f aca="false">M2374*O2374</f>
        <v>5756.64</v>
      </c>
      <c r="S2374" s="12" t="n">
        <f aca="false">Q2374-R2374</f>
        <v>1079.37</v>
      </c>
      <c r="T2374" s="11" t="n">
        <f aca="false">IFERROR(S2374/Q2374,0)</f>
        <v>0.157894736842105</v>
      </c>
      <c r="U2374" s="13" t="n">
        <f aca="false">F2374-E2374</f>
        <v>14</v>
      </c>
      <c r="V2374" s="13" t="n">
        <f aca="false">G2374-F2374</f>
        <v>1</v>
      </c>
      <c r="W2374" s="13" t="n">
        <f aca="false">G2374-E2374</f>
        <v>15</v>
      </c>
      <c r="X2374" s="10" t="n">
        <f aca="false">YEAR(E2374)</f>
        <v>2019</v>
      </c>
      <c r="Y2374" s="0" t="str">
        <f aca="false">TEXT(E2374,"yyyy-mm")</f>
        <v>2019-03</v>
      </c>
      <c r="Z2374" s="0" t="str">
        <f aca="false">"Q"&amp;ROUNDUP(MONTH(E2374)/3,0)&amp;"-"&amp;YEAR(E2374)</f>
        <v>Q1-2019</v>
      </c>
    </row>
    <row r="2375" customFormat="false" ht="14.25" hidden="false" customHeight="false" outlineLevel="0" collapsed="false">
      <c r="A2375" s="0" t="s">
        <v>2417</v>
      </c>
      <c r="B2375" s="0" t="s">
        <v>34</v>
      </c>
      <c r="C2375" s="0" t="s">
        <v>39</v>
      </c>
      <c r="D2375" s="9" t="n">
        <v>43400</v>
      </c>
      <c r="E2375" s="9" t="n">
        <v>43526</v>
      </c>
      <c r="F2375" s="9" t="n">
        <v>43545</v>
      </c>
      <c r="G2375" s="9" t="n">
        <v>43551</v>
      </c>
      <c r="H2375" s="10" t="s">
        <v>36</v>
      </c>
      <c r="I2375" s="0" t="n">
        <v>1</v>
      </c>
      <c r="J2375" s="0" t="n">
        <v>17</v>
      </c>
      <c r="K2375" s="0" t="n">
        <v>107</v>
      </c>
      <c r="L2375" s="0" t="n">
        <v>31</v>
      </c>
      <c r="M2375" s="0" t="n">
        <v>6</v>
      </c>
      <c r="N2375" s="11" t="n">
        <v>0.2</v>
      </c>
      <c r="O2375" s="12" t="n">
        <v>1215.85</v>
      </c>
      <c r="P2375" s="12" t="n">
        <v>1762.1</v>
      </c>
      <c r="Q2375" s="12" t="n">
        <f aca="false">M2375*P2375*(1-N2375)</f>
        <v>8458.08</v>
      </c>
      <c r="R2375" s="12" t="n">
        <f aca="false">M2375*O2375</f>
        <v>7295.1</v>
      </c>
      <c r="S2375" s="12" t="n">
        <f aca="false">Q2375-R2375</f>
        <v>1162.98</v>
      </c>
      <c r="T2375" s="11" t="n">
        <f aca="false">IFERROR(S2375/Q2375,0)</f>
        <v>0.137499290619148</v>
      </c>
      <c r="U2375" s="13" t="n">
        <f aca="false">F2375-E2375</f>
        <v>19</v>
      </c>
      <c r="V2375" s="13" t="n">
        <f aca="false">G2375-F2375</f>
        <v>6</v>
      </c>
      <c r="W2375" s="13" t="n">
        <f aca="false">G2375-E2375</f>
        <v>25</v>
      </c>
      <c r="X2375" s="10" t="n">
        <f aca="false">YEAR(E2375)</f>
        <v>2019</v>
      </c>
      <c r="Y2375" s="0" t="str">
        <f aca="false">TEXT(E2375,"yyyy-mm")</f>
        <v>2019-03</v>
      </c>
      <c r="Z2375" s="0" t="str">
        <f aca="false">"Q"&amp;ROUNDUP(MONTH(E2375)/3,0)&amp;"-"&amp;YEAR(E2375)</f>
        <v>Q1-2019</v>
      </c>
    </row>
    <row r="2376" customFormat="false" ht="14.25" hidden="false" customHeight="false" outlineLevel="0" collapsed="false">
      <c r="A2376" s="0" t="s">
        <v>2418</v>
      </c>
      <c r="B2376" s="0" t="s">
        <v>38</v>
      </c>
      <c r="C2376" s="0" t="s">
        <v>39</v>
      </c>
      <c r="D2376" s="9" t="n">
        <v>43400</v>
      </c>
      <c r="E2376" s="9" t="n">
        <v>43526</v>
      </c>
      <c r="F2376" s="9" t="n">
        <v>43539</v>
      </c>
      <c r="G2376" s="9" t="n">
        <v>43543</v>
      </c>
      <c r="H2376" s="10" t="s">
        <v>36</v>
      </c>
      <c r="I2376" s="0" t="n">
        <v>19</v>
      </c>
      <c r="J2376" s="0" t="n">
        <v>36</v>
      </c>
      <c r="K2376" s="0" t="n">
        <v>110</v>
      </c>
      <c r="L2376" s="0" t="n">
        <v>24</v>
      </c>
      <c r="M2376" s="0" t="n">
        <v>7</v>
      </c>
      <c r="N2376" s="11" t="n">
        <v>0.05</v>
      </c>
      <c r="O2376" s="12" t="n">
        <v>4333.56</v>
      </c>
      <c r="P2376" s="12" t="n">
        <v>5628</v>
      </c>
      <c r="Q2376" s="12" t="n">
        <f aca="false">M2376*P2376*(1-N2376)</f>
        <v>37426.2</v>
      </c>
      <c r="R2376" s="12" t="n">
        <f aca="false">M2376*O2376</f>
        <v>30334.92</v>
      </c>
      <c r="S2376" s="12" t="n">
        <f aca="false">Q2376-R2376</f>
        <v>7091.28</v>
      </c>
      <c r="T2376" s="11" t="n">
        <f aca="false">IFERROR(S2376/Q2376,0)</f>
        <v>0.189473684210526</v>
      </c>
      <c r="U2376" s="13" t="n">
        <f aca="false">F2376-E2376</f>
        <v>13</v>
      </c>
      <c r="V2376" s="13" t="n">
        <f aca="false">G2376-F2376</f>
        <v>4</v>
      </c>
      <c r="W2376" s="13" t="n">
        <f aca="false">G2376-E2376</f>
        <v>17</v>
      </c>
      <c r="X2376" s="10" t="n">
        <f aca="false">YEAR(E2376)</f>
        <v>2019</v>
      </c>
      <c r="Y2376" s="0" t="str">
        <f aca="false">TEXT(E2376,"yyyy-mm")</f>
        <v>2019-03</v>
      </c>
      <c r="Z2376" s="0" t="str">
        <f aca="false">"Q"&amp;ROUNDUP(MONTH(E2376)/3,0)&amp;"-"&amp;YEAR(E2376)</f>
        <v>Q1-2019</v>
      </c>
    </row>
    <row r="2377" customFormat="false" ht="14.25" hidden="false" customHeight="false" outlineLevel="0" collapsed="false">
      <c r="A2377" s="0" t="s">
        <v>2419</v>
      </c>
      <c r="B2377" s="0" t="s">
        <v>43</v>
      </c>
      <c r="C2377" s="0" t="s">
        <v>39</v>
      </c>
      <c r="D2377" s="9" t="n">
        <v>43400</v>
      </c>
      <c r="E2377" s="9" t="n">
        <v>43527</v>
      </c>
      <c r="F2377" s="9" t="n">
        <v>43533</v>
      </c>
      <c r="G2377" s="9" t="n">
        <v>43540</v>
      </c>
      <c r="H2377" s="10" t="s">
        <v>36</v>
      </c>
      <c r="I2377" s="0" t="n">
        <v>27</v>
      </c>
      <c r="J2377" s="0" t="n">
        <v>8</v>
      </c>
      <c r="K2377" s="0" t="n">
        <v>152</v>
      </c>
      <c r="L2377" s="0" t="n">
        <v>39</v>
      </c>
      <c r="M2377" s="0" t="n">
        <v>3</v>
      </c>
      <c r="N2377" s="11" t="n">
        <v>0.1</v>
      </c>
      <c r="O2377" s="12" t="n">
        <v>3480.11</v>
      </c>
      <c r="P2377" s="12" t="n">
        <v>5272.9</v>
      </c>
      <c r="Q2377" s="12" t="n">
        <f aca="false">M2377*P2377*(1-N2377)</f>
        <v>14236.83</v>
      </c>
      <c r="R2377" s="12" t="n">
        <f aca="false">M2377*O2377</f>
        <v>10440.33</v>
      </c>
      <c r="S2377" s="12" t="n">
        <f aca="false">Q2377-R2377</f>
        <v>3796.5</v>
      </c>
      <c r="T2377" s="11" t="n">
        <f aca="false">IFERROR(S2377/Q2377,0)</f>
        <v>0.266667509550932</v>
      </c>
      <c r="U2377" s="13" t="n">
        <f aca="false">F2377-E2377</f>
        <v>6</v>
      </c>
      <c r="V2377" s="13" t="n">
        <f aca="false">G2377-F2377</f>
        <v>7</v>
      </c>
      <c r="W2377" s="13" t="n">
        <f aca="false">G2377-E2377</f>
        <v>13</v>
      </c>
      <c r="X2377" s="10" t="n">
        <f aca="false">YEAR(E2377)</f>
        <v>2019</v>
      </c>
      <c r="Y2377" s="0" t="str">
        <f aca="false">TEXT(E2377,"yyyy-mm")</f>
        <v>2019-03</v>
      </c>
      <c r="Z2377" s="0" t="str">
        <f aca="false">"Q"&amp;ROUNDUP(MONTH(E2377)/3,0)&amp;"-"&amp;YEAR(E2377)</f>
        <v>Q1-2019</v>
      </c>
    </row>
    <row r="2378" customFormat="false" ht="14.25" hidden="false" customHeight="false" outlineLevel="0" collapsed="false">
      <c r="A2378" s="0" t="s">
        <v>2420</v>
      </c>
      <c r="B2378" s="0" t="s">
        <v>41</v>
      </c>
      <c r="C2378" s="0" t="s">
        <v>39</v>
      </c>
      <c r="D2378" s="9" t="n">
        <v>43400</v>
      </c>
      <c r="E2378" s="9" t="n">
        <v>43527</v>
      </c>
      <c r="F2378" s="9" t="n">
        <v>43548</v>
      </c>
      <c r="G2378" s="9" t="n">
        <v>43551</v>
      </c>
      <c r="H2378" s="10" t="s">
        <v>36</v>
      </c>
      <c r="I2378" s="0" t="n">
        <v>22</v>
      </c>
      <c r="J2378" s="0" t="n">
        <v>18</v>
      </c>
      <c r="K2378" s="0" t="n">
        <v>129</v>
      </c>
      <c r="L2378" s="0" t="n">
        <v>13</v>
      </c>
      <c r="M2378" s="0" t="n">
        <v>2</v>
      </c>
      <c r="N2378" s="11" t="n">
        <v>0.1</v>
      </c>
      <c r="O2378" s="12" t="n">
        <v>2367.98</v>
      </c>
      <c r="P2378" s="12" t="n">
        <v>3758.7</v>
      </c>
      <c r="Q2378" s="12" t="n">
        <f aca="false">M2378*P2378*(1-N2378)</f>
        <v>6765.66</v>
      </c>
      <c r="R2378" s="12" t="n">
        <f aca="false">M2378*O2378</f>
        <v>4735.96</v>
      </c>
      <c r="S2378" s="12" t="n">
        <f aca="false">Q2378-R2378</f>
        <v>2029.7</v>
      </c>
      <c r="T2378" s="11" t="n">
        <f aca="false">IFERROR(S2378/Q2378,0)</f>
        <v>0.30000029561048</v>
      </c>
      <c r="U2378" s="13" t="n">
        <f aca="false">F2378-E2378</f>
        <v>21</v>
      </c>
      <c r="V2378" s="13" t="n">
        <f aca="false">G2378-F2378</f>
        <v>3</v>
      </c>
      <c r="W2378" s="13" t="n">
        <f aca="false">G2378-E2378</f>
        <v>24</v>
      </c>
      <c r="X2378" s="10" t="n">
        <f aca="false">YEAR(E2378)</f>
        <v>2019</v>
      </c>
      <c r="Y2378" s="0" t="str">
        <f aca="false">TEXT(E2378,"yyyy-mm")</f>
        <v>2019-03</v>
      </c>
      <c r="Z2378" s="0" t="str">
        <f aca="false">"Q"&amp;ROUNDUP(MONTH(E2378)/3,0)&amp;"-"&amp;YEAR(E2378)</f>
        <v>Q1-2019</v>
      </c>
    </row>
    <row r="2379" customFormat="false" ht="14.25" hidden="false" customHeight="false" outlineLevel="0" collapsed="false">
      <c r="A2379" s="0" t="s">
        <v>2421</v>
      </c>
      <c r="B2379" s="0" t="s">
        <v>41</v>
      </c>
      <c r="C2379" s="0" t="s">
        <v>35</v>
      </c>
      <c r="D2379" s="9" t="n">
        <v>43400</v>
      </c>
      <c r="E2379" s="9" t="n">
        <v>43527</v>
      </c>
      <c r="F2379" s="9" t="n">
        <v>43539</v>
      </c>
      <c r="G2379" s="9" t="n">
        <v>43541</v>
      </c>
      <c r="H2379" s="10" t="s">
        <v>36</v>
      </c>
      <c r="I2379" s="0" t="n">
        <v>21</v>
      </c>
      <c r="J2379" s="0" t="n">
        <v>32</v>
      </c>
      <c r="K2379" s="0" t="n">
        <v>234</v>
      </c>
      <c r="L2379" s="0" t="n">
        <v>43</v>
      </c>
      <c r="M2379" s="0" t="n">
        <v>1</v>
      </c>
      <c r="N2379" s="11" t="n">
        <v>0.05</v>
      </c>
      <c r="O2379" s="12" t="n">
        <v>465.38</v>
      </c>
      <c r="P2379" s="12" t="n">
        <v>1011.7</v>
      </c>
      <c r="Q2379" s="12" t="n">
        <f aca="false">M2379*P2379*(1-N2379)</f>
        <v>961.115</v>
      </c>
      <c r="R2379" s="12" t="n">
        <f aca="false">M2379*O2379</f>
        <v>465.38</v>
      </c>
      <c r="S2379" s="12" t="n">
        <f aca="false">Q2379-R2379</f>
        <v>495.735</v>
      </c>
      <c r="T2379" s="11" t="n">
        <f aca="false">IFERROR(S2379/Q2379,0)</f>
        <v>0.515791554600646</v>
      </c>
      <c r="U2379" s="13" t="n">
        <f aca="false">F2379-E2379</f>
        <v>12</v>
      </c>
      <c r="V2379" s="13" t="n">
        <f aca="false">G2379-F2379</f>
        <v>2</v>
      </c>
      <c r="W2379" s="13" t="n">
        <f aca="false">G2379-E2379</f>
        <v>14</v>
      </c>
      <c r="X2379" s="10" t="n">
        <f aca="false">YEAR(E2379)</f>
        <v>2019</v>
      </c>
      <c r="Y2379" s="0" t="str">
        <f aca="false">TEXT(E2379,"yyyy-mm")</f>
        <v>2019-03</v>
      </c>
      <c r="Z2379" s="0" t="str">
        <f aca="false">"Q"&amp;ROUNDUP(MONTH(E2379)/3,0)&amp;"-"&amp;YEAR(E2379)</f>
        <v>Q1-2019</v>
      </c>
    </row>
    <row r="2380" customFormat="false" ht="14.25" hidden="false" customHeight="false" outlineLevel="0" collapsed="false">
      <c r="A2380" s="0" t="s">
        <v>2422</v>
      </c>
      <c r="B2380" s="0" t="s">
        <v>38</v>
      </c>
      <c r="C2380" s="0" t="s">
        <v>35</v>
      </c>
      <c r="D2380" s="9" t="n">
        <v>43400</v>
      </c>
      <c r="E2380" s="9" t="n">
        <v>43527</v>
      </c>
      <c r="F2380" s="9" t="n">
        <v>43552</v>
      </c>
      <c r="G2380" s="9" t="n">
        <v>43562</v>
      </c>
      <c r="H2380" s="10" t="s">
        <v>36</v>
      </c>
      <c r="I2380" s="0" t="n">
        <v>14</v>
      </c>
      <c r="J2380" s="0" t="n">
        <v>39</v>
      </c>
      <c r="K2380" s="0" t="n">
        <v>242</v>
      </c>
      <c r="L2380" s="0" t="n">
        <v>24</v>
      </c>
      <c r="M2380" s="0" t="n">
        <v>4</v>
      </c>
      <c r="N2380" s="11" t="n">
        <v>0.15</v>
      </c>
      <c r="O2380" s="12" t="n">
        <v>1704.08</v>
      </c>
      <c r="P2380" s="12" t="n">
        <v>3155.7</v>
      </c>
      <c r="Q2380" s="12" t="n">
        <f aca="false">M2380*P2380*(1-N2380)</f>
        <v>10729.38</v>
      </c>
      <c r="R2380" s="12" t="n">
        <f aca="false">M2380*O2380</f>
        <v>6816.32</v>
      </c>
      <c r="S2380" s="12" t="n">
        <f aca="false">Q2380-R2380</f>
        <v>3913.06</v>
      </c>
      <c r="T2380" s="11" t="n">
        <f aca="false">IFERROR(S2380/Q2380,0)</f>
        <v>0.364705136736699</v>
      </c>
      <c r="U2380" s="13" t="n">
        <f aca="false">F2380-E2380</f>
        <v>25</v>
      </c>
      <c r="V2380" s="13" t="n">
        <f aca="false">G2380-F2380</f>
        <v>10</v>
      </c>
      <c r="W2380" s="13" t="n">
        <f aca="false">G2380-E2380</f>
        <v>35</v>
      </c>
      <c r="X2380" s="10" t="n">
        <f aca="false">YEAR(E2380)</f>
        <v>2019</v>
      </c>
      <c r="Y2380" s="0" t="str">
        <f aca="false">TEXT(E2380,"yyyy-mm")</f>
        <v>2019-03</v>
      </c>
      <c r="Z2380" s="0" t="str">
        <f aca="false">"Q"&amp;ROUNDUP(MONTH(E2380)/3,0)&amp;"-"&amp;YEAR(E2380)</f>
        <v>Q1-2019</v>
      </c>
    </row>
    <row r="2381" customFormat="false" ht="14.25" hidden="false" customHeight="false" outlineLevel="0" collapsed="false">
      <c r="A2381" s="0" t="s">
        <v>2423</v>
      </c>
      <c r="B2381" s="0" t="s">
        <v>38</v>
      </c>
      <c r="C2381" s="0" t="s">
        <v>39</v>
      </c>
      <c r="D2381" s="9" t="n">
        <v>43400</v>
      </c>
      <c r="E2381" s="9" t="n">
        <v>43527</v>
      </c>
      <c r="F2381" s="9" t="n">
        <v>43552</v>
      </c>
      <c r="G2381" s="9" t="n">
        <v>43558</v>
      </c>
      <c r="H2381" s="10" t="s">
        <v>36</v>
      </c>
      <c r="I2381" s="0" t="n">
        <v>17</v>
      </c>
      <c r="J2381" s="0" t="n">
        <v>22</v>
      </c>
      <c r="K2381" s="0" t="n">
        <v>145</v>
      </c>
      <c r="L2381" s="0" t="n">
        <v>39</v>
      </c>
      <c r="M2381" s="0" t="n">
        <v>1</v>
      </c>
      <c r="N2381" s="11" t="n">
        <v>0.15</v>
      </c>
      <c r="O2381" s="12" t="n">
        <v>3257.54</v>
      </c>
      <c r="P2381" s="12" t="n">
        <v>5922.8</v>
      </c>
      <c r="Q2381" s="12" t="n">
        <f aca="false">M2381*P2381*(1-N2381)</f>
        <v>5034.38</v>
      </c>
      <c r="R2381" s="12" t="n">
        <f aca="false">M2381*O2381</f>
        <v>3257.54</v>
      </c>
      <c r="S2381" s="12" t="n">
        <f aca="false">Q2381-R2381</f>
        <v>1776.84</v>
      </c>
      <c r="T2381" s="11" t="n">
        <f aca="false">IFERROR(S2381/Q2381,0)</f>
        <v>0.352941176470588</v>
      </c>
      <c r="U2381" s="13" t="n">
        <f aca="false">F2381-E2381</f>
        <v>25</v>
      </c>
      <c r="V2381" s="13" t="n">
        <f aca="false">G2381-F2381</f>
        <v>6</v>
      </c>
      <c r="W2381" s="13" t="n">
        <f aca="false">G2381-E2381</f>
        <v>31</v>
      </c>
      <c r="X2381" s="10" t="n">
        <f aca="false">YEAR(E2381)</f>
        <v>2019</v>
      </c>
      <c r="Y2381" s="0" t="str">
        <f aca="false">TEXT(E2381,"yyyy-mm")</f>
        <v>2019-03</v>
      </c>
      <c r="Z2381" s="0" t="str">
        <f aca="false">"Q"&amp;ROUNDUP(MONTH(E2381)/3,0)&amp;"-"&amp;YEAR(E2381)</f>
        <v>Q1-2019</v>
      </c>
    </row>
    <row r="2382" customFormat="false" ht="14.25" hidden="false" customHeight="false" outlineLevel="0" collapsed="false">
      <c r="A2382" s="0" t="s">
        <v>2424</v>
      </c>
      <c r="B2382" s="0" t="s">
        <v>38</v>
      </c>
      <c r="C2382" s="0" t="s">
        <v>39</v>
      </c>
      <c r="D2382" s="9" t="n">
        <v>43400</v>
      </c>
      <c r="E2382" s="9" t="n">
        <v>43527</v>
      </c>
      <c r="F2382" s="9" t="n">
        <v>43531</v>
      </c>
      <c r="G2382" s="9" t="n">
        <v>43541</v>
      </c>
      <c r="H2382" s="10" t="s">
        <v>36</v>
      </c>
      <c r="I2382" s="0" t="n">
        <v>18</v>
      </c>
      <c r="J2382" s="0" t="n">
        <v>20</v>
      </c>
      <c r="K2382" s="0" t="n">
        <v>173</v>
      </c>
      <c r="L2382" s="0" t="n">
        <v>25</v>
      </c>
      <c r="M2382" s="0" t="n">
        <v>8</v>
      </c>
      <c r="N2382" s="11" t="n">
        <v>0.075</v>
      </c>
      <c r="O2382" s="12" t="n">
        <v>1667.3</v>
      </c>
      <c r="P2382" s="12" t="n">
        <v>2646.5</v>
      </c>
      <c r="Q2382" s="12" t="n">
        <f aca="false">M2382*P2382*(1-N2382)</f>
        <v>19584.1</v>
      </c>
      <c r="R2382" s="12" t="n">
        <f aca="false">M2382*O2382</f>
        <v>13338.4</v>
      </c>
      <c r="S2382" s="12" t="n">
        <f aca="false">Q2382-R2382</f>
        <v>6245.7</v>
      </c>
      <c r="T2382" s="11" t="n">
        <f aca="false">IFERROR(S2382/Q2382,0)</f>
        <v>0.318916876445688</v>
      </c>
      <c r="U2382" s="13" t="n">
        <f aca="false">F2382-E2382</f>
        <v>4</v>
      </c>
      <c r="V2382" s="13" t="n">
        <f aca="false">G2382-F2382</f>
        <v>10</v>
      </c>
      <c r="W2382" s="13" t="n">
        <f aca="false">G2382-E2382</f>
        <v>14</v>
      </c>
      <c r="X2382" s="10" t="n">
        <f aca="false">YEAR(E2382)</f>
        <v>2019</v>
      </c>
      <c r="Y2382" s="0" t="str">
        <f aca="false">TEXT(E2382,"yyyy-mm")</f>
        <v>2019-03</v>
      </c>
      <c r="Z2382" s="0" t="str">
        <f aca="false">"Q"&amp;ROUNDUP(MONTH(E2382)/3,0)&amp;"-"&amp;YEAR(E2382)</f>
        <v>Q1-2019</v>
      </c>
    </row>
    <row r="2383" customFormat="false" ht="14.25" hidden="false" customHeight="false" outlineLevel="0" collapsed="false">
      <c r="A2383" s="0" t="s">
        <v>2425</v>
      </c>
      <c r="B2383" s="0" t="s">
        <v>34</v>
      </c>
      <c r="C2383" s="0" t="s">
        <v>39</v>
      </c>
      <c r="D2383" s="9" t="n">
        <v>43400</v>
      </c>
      <c r="E2383" s="9" t="n">
        <v>43527</v>
      </c>
      <c r="F2383" s="9" t="n">
        <v>43552</v>
      </c>
      <c r="G2383" s="9" t="n">
        <v>43553</v>
      </c>
      <c r="H2383" s="10" t="s">
        <v>36</v>
      </c>
      <c r="I2383" s="0" t="n">
        <v>9</v>
      </c>
      <c r="J2383" s="0" t="n">
        <v>10</v>
      </c>
      <c r="K2383" s="0" t="n">
        <v>116</v>
      </c>
      <c r="L2383" s="0" t="n">
        <v>28</v>
      </c>
      <c r="M2383" s="0" t="n">
        <v>4</v>
      </c>
      <c r="N2383" s="11" t="n">
        <v>0.1</v>
      </c>
      <c r="O2383" s="12" t="n">
        <v>564.94</v>
      </c>
      <c r="P2383" s="12" t="n">
        <v>911.2</v>
      </c>
      <c r="Q2383" s="12" t="n">
        <f aca="false">M2383*P2383*(1-N2383)</f>
        <v>3280.32</v>
      </c>
      <c r="R2383" s="12" t="n">
        <f aca="false">M2383*O2383</f>
        <v>2259.76</v>
      </c>
      <c r="S2383" s="12" t="n">
        <f aca="false">Q2383-R2383</f>
        <v>1020.56</v>
      </c>
      <c r="T2383" s="11" t="n">
        <f aca="false">IFERROR(S2383/Q2383,0)</f>
        <v>0.311115988684031</v>
      </c>
      <c r="U2383" s="13" t="n">
        <f aca="false">F2383-E2383</f>
        <v>25</v>
      </c>
      <c r="V2383" s="13" t="n">
        <f aca="false">G2383-F2383</f>
        <v>1</v>
      </c>
      <c r="W2383" s="13" t="n">
        <f aca="false">G2383-E2383</f>
        <v>26</v>
      </c>
      <c r="X2383" s="10" t="n">
        <f aca="false">YEAR(E2383)</f>
        <v>2019</v>
      </c>
      <c r="Y2383" s="0" t="str">
        <f aca="false">TEXT(E2383,"yyyy-mm")</f>
        <v>2019-03</v>
      </c>
      <c r="Z2383" s="0" t="str">
        <f aca="false">"Q"&amp;ROUNDUP(MONTH(E2383)/3,0)&amp;"-"&amp;YEAR(E2383)</f>
        <v>Q1-2019</v>
      </c>
    </row>
    <row r="2384" customFormat="false" ht="14.25" hidden="false" customHeight="false" outlineLevel="0" collapsed="false">
      <c r="A2384" s="0" t="s">
        <v>2426</v>
      </c>
      <c r="B2384" s="0" t="s">
        <v>43</v>
      </c>
      <c r="C2384" s="0" t="s">
        <v>46</v>
      </c>
      <c r="D2384" s="9" t="n">
        <v>43400</v>
      </c>
      <c r="E2384" s="9" t="n">
        <v>43527</v>
      </c>
      <c r="F2384" s="9" t="n">
        <v>43554</v>
      </c>
      <c r="G2384" s="9" t="n">
        <v>43558</v>
      </c>
      <c r="H2384" s="10" t="s">
        <v>36</v>
      </c>
      <c r="I2384" s="0" t="n">
        <v>28</v>
      </c>
      <c r="J2384" s="0" t="n">
        <v>19</v>
      </c>
      <c r="K2384" s="0" t="n">
        <v>279</v>
      </c>
      <c r="L2384" s="0" t="n">
        <v>15</v>
      </c>
      <c r="M2384" s="0" t="n">
        <v>4</v>
      </c>
      <c r="N2384" s="11" t="n">
        <v>0.075</v>
      </c>
      <c r="O2384" s="12" t="n">
        <v>502.5</v>
      </c>
      <c r="P2384" s="12" t="n">
        <v>837.5</v>
      </c>
      <c r="Q2384" s="12" t="n">
        <f aca="false">M2384*P2384*(1-N2384)</f>
        <v>3098.75</v>
      </c>
      <c r="R2384" s="12" t="n">
        <f aca="false">M2384*O2384</f>
        <v>2010</v>
      </c>
      <c r="S2384" s="12" t="n">
        <f aca="false">Q2384-R2384</f>
        <v>1088.75</v>
      </c>
      <c r="T2384" s="11" t="n">
        <f aca="false">IFERROR(S2384/Q2384,0)</f>
        <v>0.351351351351351</v>
      </c>
      <c r="U2384" s="13" t="n">
        <f aca="false">F2384-E2384</f>
        <v>27</v>
      </c>
      <c r="V2384" s="13" t="n">
        <f aca="false">G2384-F2384</f>
        <v>4</v>
      </c>
      <c r="W2384" s="13" t="n">
        <f aca="false">G2384-E2384</f>
        <v>31</v>
      </c>
      <c r="X2384" s="10" t="n">
        <f aca="false">YEAR(E2384)</f>
        <v>2019</v>
      </c>
      <c r="Y2384" s="0" t="str">
        <f aca="false">TEXT(E2384,"yyyy-mm")</f>
        <v>2019-03</v>
      </c>
      <c r="Z2384" s="0" t="str">
        <f aca="false">"Q"&amp;ROUNDUP(MONTH(E2384)/3,0)&amp;"-"&amp;YEAR(E2384)</f>
        <v>Q1-2019</v>
      </c>
    </row>
    <row r="2385" customFormat="false" ht="14.25" hidden="false" customHeight="false" outlineLevel="0" collapsed="false">
      <c r="A2385" s="0" t="s">
        <v>2427</v>
      </c>
      <c r="B2385" s="0" t="s">
        <v>43</v>
      </c>
      <c r="C2385" s="0" t="s">
        <v>58</v>
      </c>
      <c r="D2385" s="9" t="n">
        <v>43400</v>
      </c>
      <c r="E2385" s="9" t="n">
        <v>43528</v>
      </c>
      <c r="F2385" s="9" t="n">
        <v>43555</v>
      </c>
      <c r="G2385" s="9" t="n">
        <v>43560</v>
      </c>
      <c r="H2385" s="10" t="s">
        <v>36</v>
      </c>
      <c r="I2385" s="0" t="n">
        <v>27</v>
      </c>
      <c r="J2385" s="0" t="n">
        <v>45</v>
      </c>
      <c r="K2385" s="0" t="n">
        <v>343</v>
      </c>
      <c r="L2385" s="0" t="n">
        <v>5</v>
      </c>
      <c r="M2385" s="0" t="n">
        <v>5</v>
      </c>
      <c r="N2385" s="11" t="n">
        <v>0.1</v>
      </c>
      <c r="O2385" s="12" t="n">
        <v>924.6</v>
      </c>
      <c r="P2385" s="12" t="n">
        <v>1340</v>
      </c>
      <c r="Q2385" s="12" t="n">
        <f aca="false">M2385*P2385*(1-N2385)</f>
        <v>6030</v>
      </c>
      <c r="R2385" s="12" t="n">
        <f aca="false">M2385*O2385</f>
        <v>4623</v>
      </c>
      <c r="S2385" s="12" t="n">
        <f aca="false">Q2385-R2385</f>
        <v>1407</v>
      </c>
      <c r="T2385" s="11" t="n">
        <f aca="false">IFERROR(S2385/Q2385,0)</f>
        <v>0.233333333333333</v>
      </c>
      <c r="U2385" s="13" t="n">
        <f aca="false">F2385-E2385</f>
        <v>27</v>
      </c>
      <c r="V2385" s="13" t="n">
        <f aca="false">G2385-F2385</f>
        <v>5</v>
      </c>
      <c r="W2385" s="13" t="n">
        <f aca="false">G2385-E2385</f>
        <v>32</v>
      </c>
      <c r="X2385" s="10" t="n">
        <f aca="false">YEAR(E2385)</f>
        <v>2019</v>
      </c>
      <c r="Y2385" s="0" t="str">
        <f aca="false">TEXT(E2385,"yyyy-mm")</f>
        <v>2019-03</v>
      </c>
      <c r="Z2385" s="0" t="str">
        <f aca="false">"Q"&amp;ROUNDUP(MONTH(E2385)/3,0)&amp;"-"&amp;YEAR(E2385)</f>
        <v>Q1-2019</v>
      </c>
    </row>
    <row r="2386" customFormat="false" ht="14.25" hidden="false" customHeight="false" outlineLevel="0" collapsed="false">
      <c r="A2386" s="0" t="s">
        <v>2428</v>
      </c>
      <c r="B2386" s="0" t="s">
        <v>38</v>
      </c>
      <c r="C2386" s="0" t="s">
        <v>35</v>
      </c>
      <c r="D2386" s="9" t="n">
        <v>43400</v>
      </c>
      <c r="E2386" s="9" t="n">
        <v>43528</v>
      </c>
      <c r="F2386" s="9" t="n">
        <v>43555</v>
      </c>
      <c r="G2386" s="9" t="n">
        <v>43557</v>
      </c>
      <c r="H2386" s="10" t="s">
        <v>36</v>
      </c>
      <c r="I2386" s="0" t="n">
        <v>14</v>
      </c>
      <c r="J2386" s="0" t="n">
        <v>21</v>
      </c>
      <c r="K2386" s="0" t="n">
        <v>209</v>
      </c>
      <c r="L2386" s="0" t="n">
        <v>40</v>
      </c>
      <c r="M2386" s="0" t="n">
        <v>7</v>
      </c>
      <c r="N2386" s="11" t="n">
        <v>0.15</v>
      </c>
      <c r="O2386" s="12" t="n">
        <v>2389.89</v>
      </c>
      <c r="P2386" s="12" t="n">
        <v>2914.5</v>
      </c>
      <c r="Q2386" s="12" t="n">
        <f aca="false">M2386*P2386*(1-N2386)</f>
        <v>17341.275</v>
      </c>
      <c r="R2386" s="12" t="n">
        <f aca="false">M2386*O2386</f>
        <v>16729.23</v>
      </c>
      <c r="S2386" s="12" t="n">
        <f aca="false">Q2386-R2386</f>
        <v>612.044999999998</v>
      </c>
      <c r="T2386" s="11" t="n">
        <f aca="false">IFERROR(S2386/Q2386,0)</f>
        <v>0.0352941176470587</v>
      </c>
      <c r="U2386" s="13" t="n">
        <f aca="false">F2386-E2386</f>
        <v>27</v>
      </c>
      <c r="V2386" s="13" t="n">
        <f aca="false">G2386-F2386</f>
        <v>2</v>
      </c>
      <c r="W2386" s="13" t="n">
        <f aca="false">G2386-E2386</f>
        <v>29</v>
      </c>
      <c r="X2386" s="10" t="n">
        <f aca="false">YEAR(E2386)</f>
        <v>2019</v>
      </c>
      <c r="Y2386" s="0" t="str">
        <f aca="false">TEXT(E2386,"yyyy-mm")</f>
        <v>2019-03</v>
      </c>
      <c r="Z2386" s="0" t="str">
        <f aca="false">"Q"&amp;ROUNDUP(MONTH(E2386)/3,0)&amp;"-"&amp;YEAR(E2386)</f>
        <v>Q1-2019</v>
      </c>
    </row>
    <row r="2387" customFormat="false" ht="14.25" hidden="false" customHeight="false" outlineLevel="0" collapsed="false">
      <c r="A2387" s="0" t="s">
        <v>2429</v>
      </c>
      <c r="B2387" s="0" t="s">
        <v>34</v>
      </c>
      <c r="C2387" s="0" t="s">
        <v>48</v>
      </c>
      <c r="D2387" s="9" t="n">
        <v>43400</v>
      </c>
      <c r="E2387" s="9" t="n">
        <v>43528</v>
      </c>
      <c r="F2387" s="9" t="n">
        <v>43556</v>
      </c>
      <c r="G2387" s="9" t="n">
        <v>43561</v>
      </c>
      <c r="H2387" s="10" t="s">
        <v>36</v>
      </c>
      <c r="I2387" s="0" t="n">
        <v>7</v>
      </c>
      <c r="J2387" s="0" t="n">
        <v>5</v>
      </c>
      <c r="K2387" s="0" t="n">
        <v>47</v>
      </c>
      <c r="L2387" s="0" t="n">
        <v>23</v>
      </c>
      <c r="M2387" s="0" t="n">
        <v>6</v>
      </c>
      <c r="N2387" s="11" t="n">
        <v>0.1</v>
      </c>
      <c r="O2387" s="12" t="n">
        <v>721.19</v>
      </c>
      <c r="P2387" s="12" t="n">
        <v>1045.2</v>
      </c>
      <c r="Q2387" s="12" t="n">
        <f aca="false">M2387*P2387*(1-N2387)</f>
        <v>5644.08</v>
      </c>
      <c r="R2387" s="12" t="n">
        <f aca="false">M2387*O2387</f>
        <v>4327.14</v>
      </c>
      <c r="S2387" s="12" t="n">
        <f aca="false">Q2387-R2387</f>
        <v>1316.94</v>
      </c>
      <c r="T2387" s="11" t="n">
        <f aca="false">IFERROR(S2387/Q2387,0)</f>
        <v>0.233331207211804</v>
      </c>
      <c r="U2387" s="13" t="n">
        <f aca="false">F2387-E2387</f>
        <v>28</v>
      </c>
      <c r="V2387" s="13" t="n">
        <f aca="false">G2387-F2387</f>
        <v>5</v>
      </c>
      <c r="W2387" s="13" t="n">
        <f aca="false">G2387-E2387</f>
        <v>33</v>
      </c>
      <c r="X2387" s="10" t="n">
        <f aca="false">YEAR(E2387)</f>
        <v>2019</v>
      </c>
      <c r="Y2387" s="0" t="str">
        <f aca="false">TEXT(E2387,"yyyy-mm")</f>
        <v>2019-03</v>
      </c>
      <c r="Z2387" s="0" t="str">
        <f aca="false">"Q"&amp;ROUNDUP(MONTH(E2387)/3,0)&amp;"-"&amp;YEAR(E2387)</f>
        <v>Q1-2019</v>
      </c>
    </row>
    <row r="2388" customFormat="false" ht="14.25" hidden="false" customHeight="false" outlineLevel="0" collapsed="false">
      <c r="A2388" s="0" t="s">
        <v>2430</v>
      </c>
      <c r="B2388" s="0" t="s">
        <v>41</v>
      </c>
      <c r="C2388" s="0" t="s">
        <v>39</v>
      </c>
      <c r="D2388" s="9" t="n">
        <v>43400</v>
      </c>
      <c r="E2388" s="9" t="n">
        <v>43528</v>
      </c>
      <c r="F2388" s="9" t="n">
        <v>43536</v>
      </c>
      <c r="G2388" s="9" t="n">
        <v>43540</v>
      </c>
      <c r="H2388" s="10" t="s">
        <v>36</v>
      </c>
      <c r="I2388" s="0" t="n">
        <v>22</v>
      </c>
      <c r="J2388" s="0" t="n">
        <v>50</v>
      </c>
      <c r="K2388" s="0" t="n">
        <v>95</v>
      </c>
      <c r="L2388" s="0" t="n">
        <v>20</v>
      </c>
      <c r="M2388" s="0" t="n">
        <v>7</v>
      </c>
      <c r="N2388" s="11" t="n">
        <v>0.05</v>
      </c>
      <c r="O2388" s="12" t="n">
        <v>1968.19</v>
      </c>
      <c r="P2388" s="12" t="n">
        <v>3859.2</v>
      </c>
      <c r="Q2388" s="12" t="n">
        <f aca="false">M2388*P2388*(1-N2388)</f>
        <v>25663.68</v>
      </c>
      <c r="R2388" s="12" t="n">
        <f aca="false">M2388*O2388</f>
        <v>13777.33</v>
      </c>
      <c r="S2388" s="12" t="n">
        <f aca="false">Q2388-R2388</f>
        <v>11886.35</v>
      </c>
      <c r="T2388" s="11" t="n">
        <f aca="false">IFERROR(S2388/Q2388,0)</f>
        <v>0.463158440254866</v>
      </c>
      <c r="U2388" s="13" t="n">
        <f aca="false">F2388-E2388</f>
        <v>8</v>
      </c>
      <c r="V2388" s="13" t="n">
        <f aca="false">G2388-F2388</f>
        <v>4</v>
      </c>
      <c r="W2388" s="13" t="n">
        <f aca="false">G2388-E2388</f>
        <v>12</v>
      </c>
      <c r="X2388" s="10" t="n">
        <f aca="false">YEAR(E2388)</f>
        <v>2019</v>
      </c>
      <c r="Y2388" s="0" t="str">
        <f aca="false">TEXT(E2388,"yyyy-mm")</f>
        <v>2019-03</v>
      </c>
      <c r="Z2388" s="0" t="str">
        <f aca="false">"Q"&amp;ROUNDUP(MONTH(E2388)/3,0)&amp;"-"&amp;YEAR(E2388)</f>
        <v>Q1-2019</v>
      </c>
    </row>
    <row r="2389" customFormat="false" ht="14.25" hidden="false" customHeight="false" outlineLevel="0" collapsed="false">
      <c r="A2389" s="0" t="s">
        <v>2431</v>
      </c>
      <c r="B2389" s="0" t="s">
        <v>34</v>
      </c>
      <c r="C2389" s="0" t="s">
        <v>46</v>
      </c>
      <c r="D2389" s="9" t="n">
        <v>43400</v>
      </c>
      <c r="E2389" s="9" t="n">
        <v>43529</v>
      </c>
      <c r="F2389" s="9" t="n">
        <v>43546</v>
      </c>
      <c r="G2389" s="9" t="n">
        <v>43547</v>
      </c>
      <c r="H2389" s="10" t="s">
        <v>36</v>
      </c>
      <c r="I2389" s="0" t="n">
        <v>2</v>
      </c>
      <c r="J2389" s="0" t="n">
        <v>23</v>
      </c>
      <c r="K2389" s="0" t="n">
        <v>323</v>
      </c>
      <c r="L2389" s="0" t="n">
        <v>34</v>
      </c>
      <c r="M2389" s="0" t="n">
        <v>7</v>
      </c>
      <c r="N2389" s="11" t="n">
        <v>0.4</v>
      </c>
      <c r="O2389" s="12" t="n">
        <v>4552.65</v>
      </c>
      <c r="P2389" s="12" t="n">
        <v>6070.2</v>
      </c>
      <c r="Q2389" s="12" t="n">
        <f aca="false">M2389*P2389*(1-N2389)</f>
        <v>25494.84</v>
      </c>
      <c r="R2389" s="12" t="n">
        <f aca="false">M2389*O2389</f>
        <v>31868.55</v>
      </c>
      <c r="S2389" s="12" t="n">
        <f aca="false">Q2389-R2389</f>
        <v>-6373.71</v>
      </c>
      <c r="T2389" s="11" t="n">
        <f aca="false">IFERROR(S2389/Q2389,0)</f>
        <v>-0.25</v>
      </c>
      <c r="U2389" s="13" t="n">
        <f aca="false">F2389-E2389</f>
        <v>17</v>
      </c>
      <c r="V2389" s="13" t="n">
        <f aca="false">G2389-F2389</f>
        <v>1</v>
      </c>
      <c r="W2389" s="13" t="n">
        <f aca="false">G2389-E2389</f>
        <v>18</v>
      </c>
      <c r="X2389" s="10" t="n">
        <f aca="false">YEAR(E2389)</f>
        <v>2019</v>
      </c>
      <c r="Y2389" s="0" t="str">
        <f aca="false">TEXT(E2389,"yyyy-mm")</f>
        <v>2019-03</v>
      </c>
      <c r="Z2389" s="0" t="str">
        <f aca="false">"Q"&amp;ROUNDUP(MONTH(E2389)/3,0)&amp;"-"&amp;YEAR(E2389)</f>
        <v>Q1-2019</v>
      </c>
    </row>
    <row r="2390" customFormat="false" ht="14.25" hidden="false" customHeight="false" outlineLevel="0" collapsed="false">
      <c r="A2390" s="0" t="s">
        <v>2432</v>
      </c>
      <c r="B2390" s="0" t="s">
        <v>34</v>
      </c>
      <c r="C2390" s="0" t="s">
        <v>35</v>
      </c>
      <c r="D2390" s="9" t="n">
        <v>43400</v>
      </c>
      <c r="E2390" s="9" t="n">
        <v>43529</v>
      </c>
      <c r="F2390" s="9" t="n">
        <v>43541</v>
      </c>
      <c r="G2390" s="9" t="n">
        <v>43543</v>
      </c>
      <c r="H2390" s="10" t="s">
        <v>36</v>
      </c>
      <c r="I2390" s="0" t="n">
        <v>1</v>
      </c>
      <c r="J2390" s="0" t="n">
        <v>37</v>
      </c>
      <c r="K2390" s="0" t="n">
        <v>241</v>
      </c>
      <c r="L2390" s="0" t="n">
        <v>14</v>
      </c>
      <c r="M2390" s="0" t="n">
        <v>4</v>
      </c>
      <c r="N2390" s="11" t="n">
        <v>0.15</v>
      </c>
      <c r="O2390" s="12" t="n">
        <v>484.95</v>
      </c>
      <c r="P2390" s="12" t="n">
        <v>1031.8</v>
      </c>
      <c r="Q2390" s="12" t="n">
        <f aca="false">M2390*P2390*(1-N2390)</f>
        <v>3508.12</v>
      </c>
      <c r="R2390" s="12" t="n">
        <f aca="false">M2390*O2390</f>
        <v>1939.8</v>
      </c>
      <c r="S2390" s="12" t="n">
        <f aca="false">Q2390-R2390</f>
        <v>1568.32</v>
      </c>
      <c r="T2390" s="11" t="n">
        <f aca="false">IFERROR(S2390/Q2390,0)</f>
        <v>0.447054262682006</v>
      </c>
      <c r="U2390" s="13" t="n">
        <f aca="false">F2390-E2390</f>
        <v>12</v>
      </c>
      <c r="V2390" s="13" t="n">
        <f aca="false">G2390-F2390</f>
        <v>2</v>
      </c>
      <c r="W2390" s="13" t="n">
        <f aca="false">G2390-E2390</f>
        <v>14</v>
      </c>
      <c r="X2390" s="10" t="n">
        <f aca="false">YEAR(E2390)</f>
        <v>2019</v>
      </c>
      <c r="Y2390" s="0" t="str">
        <f aca="false">TEXT(E2390,"yyyy-mm")</f>
        <v>2019-03</v>
      </c>
      <c r="Z2390" s="0" t="str">
        <f aca="false">"Q"&amp;ROUNDUP(MONTH(E2390)/3,0)&amp;"-"&amp;YEAR(E2390)</f>
        <v>Q1-2019</v>
      </c>
    </row>
    <row r="2391" customFormat="false" ht="14.25" hidden="false" customHeight="false" outlineLevel="0" collapsed="false">
      <c r="A2391" s="0" t="s">
        <v>2433</v>
      </c>
      <c r="B2391" s="0" t="s">
        <v>34</v>
      </c>
      <c r="C2391" s="0" t="s">
        <v>39</v>
      </c>
      <c r="D2391" s="9" t="n">
        <v>43400</v>
      </c>
      <c r="E2391" s="9" t="n">
        <v>43529</v>
      </c>
      <c r="F2391" s="9" t="n">
        <v>43536</v>
      </c>
      <c r="G2391" s="9" t="n">
        <v>43540</v>
      </c>
      <c r="H2391" s="10" t="s">
        <v>36</v>
      </c>
      <c r="I2391" s="0" t="n">
        <v>6</v>
      </c>
      <c r="J2391" s="0" t="n">
        <v>15</v>
      </c>
      <c r="K2391" s="0" t="n">
        <v>129</v>
      </c>
      <c r="L2391" s="0" t="n">
        <v>17</v>
      </c>
      <c r="M2391" s="0" t="n">
        <v>5</v>
      </c>
      <c r="N2391" s="11" t="n">
        <v>0.075</v>
      </c>
      <c r="O2391" s="12" t="n">
        <v>678.24</v>
      </c>
      <c r="P2391" s="12" t="n">
        <v>1279.7</v>
      </c>
      <c r="Q2391" s="12" t="n">
        <f aca="false">M2391*P2391*(1-N2391)</f>
        <v>5918.6125</v>
      </c>
      <c r="R2391" s="12" t="n">
        <f aca="false">M2391*O2391</f>
        <v>3391.2</v>
      </c>
      <c r="S2391" s="12" t="n">
        <f aca="false">Q2391-R2391</f>
        <v>2527.4125</v>
      </c>
      <c r="T2391" s="11" t="n">
        <f aca="false">IFERROR(S2391/Q2391,0)</f>
        <v>0.42702787181962</v>
      </c>
      <c r="U2391" s="13" t="n">
        <f aca="false">F2391-E2391</f>
        <v>7</v>
      </c>
      <c r="V2391" s="13" t="n">
        <f aca="false">G2391-F2391</f>
        <v>4</v>
      </c>
      <c r="W2391" s="13" t="n">
        <f aca="false">G2391-E2391</f>
        <v>11</v>
      </c>
      <c r="X2391" s="10" t="n">
        <f aca="false">YEAR(E2391)</f>
        <v>2019</v>
      </c>
      <c r="Y2391" s="0" t="str">
        <f aca="false">TEXT(E2391,"yyyy-mm")</f>
        <v>2019-03</v>
      </c>
      <c r="Z2391" s="0" t="str">
        <f aca="false">"Q"&amp;ROUNDUP(MONTH(E2391)/3,0)&amp;"-"&amp;YEAR(E2391)</f>
        <v>Q1-2019</v>
      </c>
    </row>
    <row r="2392" customFormat="false" ht="14.25" hidden="false" customHeight="false" outlineLevel="0" collapsed="false">
      <c r="A2392" s="0" t="s">
        <v>2434</v>
      </c>
      <c r="B2392" s="0" t="s">
        <v>34</v>
      </c>
      <c r="C2392" s="0" t="s">
        <v>39</v>
      </c>
      <c r="D2392" s="9" t="n">
        <v>43400</v>
      </c>
      <c r="E2392" s="9" t="n">
        <v>43530</v>
      </c>
      <c r="F2392" s="9" t="n">
        <v>43549</v>
      </c>
      <c r="G2392" s="9" t="n">
        <v>43554</v>
      </c>
      <c r="H2392" s="10" t="s">
        <v>36</v>
      </c>
      <c r="I2392" s="0" t="n">
        <v>6</v>
      </c>
      <c r="J2392" s="0" t="n">
        <v>11</v>
      </c>
      <c r="K2392" s="0" t="n">
        <v>143</v>
      </c>
      <c r="L2392" s="0" t="n">
        <v>12</v>
      </c>
      <c r="M2392" s="0" t="n">
        <v>7</v>
      </c>
      <c r="N2392" s="11" t="n">
        <v>0.15</v>
      </c>
      <c r="O2392" s="12" t="n">
        <v>610.1</v>
      </c>
      <c r="P2392" s="12" t="n">
        <v>1051.9</v>
      </c>
      <c r="Q2392" s="12" t="n">
        <f aca="false">M2392*P2392*(1-N2392)</f>
        <v>6258.805</v>
      </c>
      <c r="R2392" s="12" t="n">
        <f aca="false">M2392*O2392</f>
        <v>4270.7</v>
      </c>
      <c r="S2392" s="12" t="n">
        <f aca="false">Q2392-R2392</f>
        <v>1988.105</v>
      </c>
      <c r="T2392" s="11" t="n">
        <f aca="false">IFERROR(S2392/Q2392,0)</f>
        <v>0.317649295672257</v>
      </c>
      <c r="U2392" s="13" t="n">
        <f aca="false">F2392-E2392</f>
        <v>19</v>
      </c>
      <c r="V2392" s="13" t="n">
        <f aca="false">G2392-F2392</f>
        <v>5</v>
      </c>
      <c r="W2392" s="13" t="n">
        <f aca="false">G2392-E2392</f>
        <v>24</v>
      </c>
      <c r="X2392" s="10" t="n">
        <f aca="false">YEAR(E2392)</f>
        <v>2019</v>
      </c>
      <c r="Y2392" s="0" t="str">
        <f aca="false">TEXT(E2392,"yyyy-mm")</f>
        <v>2019-03</v>
      </c>
      <c r="Z2392" s="0" t="str">
        <f aca="false">"Q"&amp;ROUNDUP(MONTH(E2392)/3,0)&amp;"-"&amp;YEAR(E2392)</f>
        <v>Q1-2019</v>
      </c>
    </row>
    <row r="2393" customFormat="false" ht="14.25" hidden="false" customHeight="false" outlineLevel="0" collapsed="false">
      <c r="A2393" s="0" t="s">
        <v>2435</v>
      </c>
      <c r="B2393" s="0" t="s">
        <v>43</v>
      </c>
      <c r="C2393" s="0" t="s">
        <v>39</v>
      </c>
      <c r="D2393" s="9" t="n">
        <v>43400</v>
      </c>
      <c r="E2393" s="9" t="n">
        <v>43530</v>
      </c>
      <c r="F2393" s="9" t="n">
        <v>43532</v>
      </c>
      <c r="G2393" s="9" t="n">
        <v>43535</v>
      </c>
      <c r="H2393" s="10" t="s">
        <v>36</v>
      </c>
      <c r="I2393" s="0" t="n">
        <v>25</v>
      </c>
      <c r="J2393" s="0" t="n">
        <v>31</v>
      </c>
      <c r="K2393" s="0" t="n">
        <v>126</v>
      </c>
      <c r="L2393" s="0" t="n">
        <v>3</v>
      </c>
      <c r="M2393" s="0" t="n">
        <v>4</v>
      </c>
      <c r="N2393" s="11" t="n">
        <v>0.05</v>
      </c>
      <c r="O2393" s="12" t="n">
        <v>1201.18</v>
      </c>
      <c r="P2393" s="12" t="n">
        <v>2224.4</v>
      </c>
      <c r="Q2393" s="12" t="n">
        <f aca="false">M2393*P2393*(1-N2393)</f>
        <v>8452.72</v>
      </c>
      <c r="R2393" s="12" t="n">
        <f aca="false">M2393*O2393</f>
        <v>4804.72</v>
      </c>
      <c r="S2393" s="12" t="n">
        <f aca="false">Q2393-R2393</f>
        <v>3648</v>
      </c>
      <c r="T2393" s="11" t="n">
        <f aca="false">IFERROR(S2393/Q2393,0)</f>
        <v>0.431577054486603</v>
      </c>
      <c r="U2393" s="13" t="n">
        <f aca="false">F2393-E2393</f>
        <v>2</v>
      </c>
      <c r="V2393" s="13" t="n">
        <f aca="false">G2393-F2393</f>
        <v>3</v>
      </c>
      <c r="W2393" s="13" t="n">
        <f aca="false">G2393-E2393</f>
        <v>5</v>
      </c>
      <c r="X2393" s="10" t="n">
        <f aca="false">YEAR(E2393)</f>
        <v>2019</v>
      </c>
      <c r="Y2393" s="0" t="str">
        <f aca="false">TEXT(E2393,"yyyy-mm")</f>
        <v>2019-03</v>
      </c>
      <c r="Z2393" s="0" t="str">
        <f aca="false">"Q"&amp;ROUNDUP(MONTH(E2393)/3,0)&amp;"-"&amp;YEAR(E2393)</f>
        <v>Q1-2019</v>
      </c>
    </row>
    <row r="2394" customFormat="false" ht="14.25" hidden="false" customHeight="false" outlineLevel="0" collapsed="false">
      <c r="A2394" s="0" t="s">
        <v>2436</v>
      </c>
      <c r="B2394" s="0" t="s">
        <v>34</v>
      </c>
      <c r="C2394" s="0" t="s">
        <v>58</v>
      </c>
      <c r="D2394" s="9" t="n">
        <v>43400</v>
      </c>
      <c r="E2394" s="9" t="n">
        <v>43530</v>
      </c>
      <c r="F2394" s="9" t="n">
        <v>43552</v>
      </c>
      <c r="G2394" s="9" t="n">
        <v>43557</v>
      </c>
      <c r="H2394" s="10" t="s">
        <v>36</v>
      </c>
      <c r="I2394" s="0" t="n">
        <v>4</v>
      </c>
      <c r="J2394" s="0" t="n">
        <v>49</v>
      </c>
      <c r="K2394" s="0" t="n">
        <v>351</v>
      </c>
      <c r="L2394" s="0" t="n">
        <v>6</v>
      </c>
      <c r="M2394" s="0" t="n">
        <v>2</v>
      </c>
      <c r="N2394" s="11" t="n">
        <v>0.05</v>
      </c>
      <c r="O2394" s="12" t="n">
        <v>674.29</v>
      </c>
      <c r="P2394" s="12" t="n">
        <v>911.2</v>
      </c>
      <c r="Q2394" s="12" t="n">
        <f aca="false">M2394*P2394*(1-N2394)</f>
        <v>1731.28</v>
      </c>
      <c r="R2394" s="12" t="n">
        <f aca="false">M2394*O2394</f>
        <v>1348.58</v>
      </c>
      <c r="S2394" s="12" t="n">
        <f aca="false">Q2394-R2394</f>
        <v>382.7</v>
      </c>
      <c r="T2394" s="11" t="n">
        <f aca="false">IFERROR(S2394/Q2394,0)</f>
        <v>0.22105032114967</v>
      </c>
      <c r="U2394" s="13" t="n">
        <f aca="false">F2394-E2394</f>
        <v>22</v>
      </c>
      <c r="V2394" s="13" t="n">
        <f aca="false">G2394-F2394</f>
        <v>5</v>
      </c>
      <c r="W2394" s="13" t="n">
        <f aca="false">G2394-E2394</f>
        <v>27</v>
      </c>
      <c r="X2394" s="10" t="n">
        <f aca="false">YEAR(E2394)</f>
        <v>2019</v>
      </c>
      <c r="Y2394" s="0" t="str">
        <f aca="false">TEXT(E2394,"yyyy-mm")</f>
        <v>2019-03</v>
      </c>
      <c r="Z2394" s="0" t="str">
        <f aca="false">"Q"&amp;ROUNDUP(MONTH(E2394)/3,0)&amp;"-"&amp;YEAR(E2394)</f>
        <v>Q1-2019</v>
      </c>
    </row>
    <row r="2395" customFormat="false" ht="14.25" hidden="false" customHeight="false" outlineLevel="0" collapsed="false">
      <c r="A2395" s="0" t="s">
        <v>2437</v>
      </c>
      <c r="B2395" s="0" t="s">
        <v>34</v>
      </c>
      <c r="C2395" s="0" t="s">
        <v>35</v>
      </c>
      <c r="D2395" s="9" t="n">
        <v>43400</v>
      </c>
      <c r="E2395" s="9" t="n">
        <v>43531</v>
      </c>
      <c r="F2395" s="9" t="n">
        <v>43534</v>
      </c>
      <c r="G2395" s="9" t="n">
        <v>43544</v>
      </c>
      <c r="H2395" s="10" t="s">
        <v>36</v>
      </c>
      <c r="I2395" s="0" t="n">
        <v>5</v>
      </c>
      <c r="J2395" s="0" t="n">
        <v>37</v>
      </c>
      <c r="K2395" s="0" t="n">
        <v>230</v>
      </c>
      <c r="L2395" s="0" t="n">
        <v>32</v>
      </c>
      <c r="M2395" s="0" t="n">
        <v>8</v>
      </c>
      <c r="N2395" s="11" t="n">
        <v>0.075</v>
      </c>
      <c r="O2395" s="12" t="n">
        <v>450.24</v>
      </c>
      <c r="P2395" s="12" t="n">
        <v>1072</v>
      </c>
      <c r="Q2395" s="12" t="n">
        <f aca="false">M2395*P2395*(1-N2395)</f>
        <v>7932.8</v>
      </c>
      <c r="R2395" s="12" t="n">
        <f aca="false">M2395*O2395</f>
        <v>3601.92</v>
      </c>
      <c r="S2395" s="12" t="n">
        <f aca="false">Q2395-R2395</f>
        <v>4330.88</v>
      </c>
      <c r="T2395" s="11" t="n">
        <f aca="false">IFERROR(S2395/Q2395,0)</f>
        <v>0.545945945945946</v>
      </c>
      <c r="U2395" s="13" t="n">
        <f aca="false">F2395-E2395</f>
        <v>3</v>
      </c>
      <c r="V2395" s="13" t="n">
        <f aca="false">G2395-F2395</f>
        <v>10</v>
      </c>
      <c r="W2395" s="13" t="n">
        <f aca="false">G2395-E2395</f>
        <v>13</v>
      </c>
      <c r="X2395" s="10" t="n">
        <f aca="false">YEAR(E2395)</f>
        <v>2019</v>
      </c>
      <c r="Y2395" s="0" t="str">
        <f aca="false">TEXT(E2395,"yyyy-mm")</f>
        <v>2019-03</v>
      </c>
      <c r="Z2395" s="0" t="str">
        <f aca="false">"Q"&amp;ROUNDUP(MONTH(E2395)/3,0)&amp;"-"&amp;YEAR(E2395)</f>
        <v>Q1-2019</v>
      </c>
    </row>
    <row r="2396" customFormat="false" ht="14.25" hidden="false" customHeight="false" outlineLevel="0" collapsed="false">
      <c r="A2396" s="0" t="s">
        <v>2438</v>
      </c>
      <c r="B2396" s="0" t="s">
        <v>41</v>
      </c>
      <c r="C2396" s="0" t="s">
        <v>39</v>
      </c>
      <c r="D2396" s="9" t="n">
        <v>43400</v>
      </c>
      <c r="E2396" s="9" t="n">
        <v>43531</v>
      </c>
      <c r="F2396" s="9" t="n">
        <v>43558</v>
      </c>
      <c r="G2396" s="9" t="n">
        <v>43563</v>
      </c>
      <c r="H2396" s="10" t="s">
        <v>36</v>
      </c>
      <c r="I2396" s="0" t="n">
        <v>22</v>
      </c>
      <c r="J2396" s="0" t="n">
        <v>39</v>
      </c>
      <c r="K2396" s="0" t="n">
        <v>106</v>
      </c>
      <c r="L2396" s="0" t="n">
        <v>16</v>
      </c>
      <c r="M2396" s="0" t="n">
        <v>6</v>
      </c>
      <c r="N2396" s="11" t="n">
        <v>0.05</v>
      </c>
      <c r="O2396" s="12" t="n">
        <v>1381.47</v>
      </c>
      <c r="P2396" s="12" t="n">
        <v>1748.7</v>
      </c>
      <c r="Q2396" s="12" t="n">
        <f aca="false">M2396*P2396*(1-N2396)</f>
        <v>9967.59</v>
      </c>
      <c r="R2396" s="12" t="n">
        <f aca="false">M2396*O2396</f>
        <v>8288.82</v>
      </c>
      <c r="S2396" s="12" t="n">
        <f aca="false">Q2396-R2396</f>
        <v>1678.77</v>
      </c>
      <c r="T2396" s="11" t="n">
        <f aca="false">IFERROR(S2396/Q2396,0)</f>
        <v>0.168422858484348</v>
      </c>
      <c r="U2396" s="13" t="n">
        <f aca="false">F2396-E2396</f>
        <v>27</v>
      </c>
      <c r="V2396" s="13" t="n">
        <f aca="false">G2396-F2396</f>
        <v>5</v>
      </c>
      <c r="W2396" s="13" t="n">
        <f aca="false">G2396-E2396</f>
        <v>32</v>
      </c>
      <c r="X2396" s="10" t="n">
        <f aca="false">YEAR(E2396)</f>
        <v>2019</v>
      </c>
      <c r="Y2396" s="0" t="str">
        <f aca="false">TEXT(E2396,"yyyy-mm")</f>
        <v>2019-03</v>
      </c>
      <c r="Z2396" s="0" t="str">
        <f aca="false">"Q"&amp;ROUNDUP(MONTH(E2396)/3,0)&amp;"-"&amp;YEAR(E2396)</f>
        <v>Q1-2019</v>
      </c>
    </row>
    <row r="2397" customFormat="false" ht="14.25" hidden="false" customHeight="false" outlineLevel="0" collapsed="false">
      <c r="A2397" s="0" t="s">
        <v>2439</v>
      </c>
      <c r="B2397" s="0" t="s">
        <v>34</v>
      </c>
      <c r="C2397" s="0" t="s">
        <v>46</v>
      </c>
      <c r="D2397" s="9" t="n">
        <v>43400</v>
      </c>
      <c r="E2397" s="9" t="n">
        <v>43531</v>
      </c>
      <c r="F2397" s="9" t="n">
        <v>43551</v>
      </c>
      <c r="G2397" s="9" t="n">
        <v>43559</v>
      </c>
      <c r="H2397" s="10" t="s">
        <v>36</v>
      </c>
      <c r="I2397" s="0" t="n">
        <v>7</v>
      </c>
      <c r="J2397" s="0" t="n">
        <v>28</v>
      </c>
      <c r="K2397" s="0" t="n">
        <v>264</v>
      </c>
      <c r="L2397" s="0" t="n">
        <v>46</v>
      </c>
      <c r="M2397" s="0" t="n">
        <v>5</v>
      </c>
      <c r="N2397" s="11" t="n">
        <v>0.1</v>
      </c>
      <c r="O2397" s="12" t="n">
        <v>2102.06</v>
      </c>
      <c r="P2397" s="12" t="n">
        <v>2532.6</v>
      </c>
      <c r="Q2397" s="12" t="n">
        <f aca="false">M2397*P2397*(1-N2397)</f>
        <v>11396.7</v>
      </c>
      <c r="R2397" s="12" t="n">
        <f aca="false">M2397*O2397</f>
        <v>10510.3</v>
      </c>
      <c r="S2397" s="12" t="n">
        <f aca="false">Q2397-R2397</f>
        <v>886.400000000002</v>
      </c>
      <c r="T2397" s="11" t="n">
        <f aca="false">IFERROR(S2397/Q2397,0)</f>
        <v>0.0777769003307976</v>
      </c>
      <c r="U2397" s="13" t="n">
        <f aca="false">F2397-E2397</f>
        <v>20</v>
      </c>
      <c r="V2397" s="13" t="n">
        <f aca="false">G2397-F2397</f>
        <v>8</v>
      </c>
      <c r="W2397" s="13" t="n">
        <f aca="false">G2397-E2397</f>
        <v>28</v>
      </c>
      <c r="X2397" s="10" t="n">
        <f aca="false">YEAR(E2397)</f>
        <v>2019</v>
      </c>
      <c r="Y2397" s="0" t="str">
        <f aca="false">TEXT(E2397,"yyyy-mm")</f>
        <v>2019-03</v>
      </c>
      <c r="Z2397" s="0" t="str">
        <f aca="false">"Q"&amp;ROUNDUP(MONTH(E2397)/3,0)&amp;"-"&amp;YEAR(E2397)</f>
        <v>Q1-2019</v>
      </c>
    </row>
    <row r="2398" customFormat="false" ht="14.25" hidden="false" customHeight="false" outlineLevel="0" collapsed="false">
      <c r="A2398" s="0" t="s">
        <v>2440</v>
      </c>
      <c r="B2398" s="0" t="s">
        <v>38</v>
      </c>
      <c r="C2398" s="0" t="s">
        <v>46</v>
      </c>
      <c r="D2398" s="9" t="n">
        <v>43400</v>
      </c>
      <c r="E2398" s="9" t="n">
        <v>43531</v>
      </c>
      <c r="F2398" s="9" t="n">
        <v>43537</v>
      </c>
      <c r="G2398" s="9" t="n">
        <v>43539</v>
      </c>
      <c r="H2398" s="10" t="s">
        <v>36</v>
      </c>
      <c r="I2398" s="0" t="n">
        <v>12</v>
      </c>
      <c r="J2398" s="0" t="n">
        <v>32</v>
      </c>
      <c r="K2398" s="0" t="n">
        <v>315</v>
      </c>
      <c r="L2398" s="0" t="n">
        <v>1</v>
      </c>
      <c r="M2398" s="0" t="n">
        <v>8</v>
      </c>
      <c r="N2398" s="11" t="n">
        <v>0.3</v>
      </c>
      <c r="O2398" s="12" t="n">
        <v>849.9</v>
      </c>
      <c r="P2398" s="12" t="n">
        <v>1976.5</v>
      </c>
      <c r="Q2398" s="12" t="n">
        <f aca="false">M2398*P2398*(1-N2398)</f>
        <v>11068.4</v>
      </c>
      <c r="R2398" s="12" t="n">
        <f aca="false">M2398*O2398</f>
        <v>6799.2</v>
      </c>
      <c r="S2398" s="12" t="n">
        <f aca="false">Q2398-R2398</f>
        <v>4269.2</v>
      </c>
      <c r="T2398" s="11" t="n">
        <f aca="false">IFERROR(S2398/Q2398,0)</f>
        <v>0.385710671822486</v>
      </c>
      <c r="U2398" s="13" t="n">
        <f aca="false">F2398-E2398</f>
        <v>6</v>
      </c>
      <c r="V2398" s="13" t="n">
        <f aca="false">G2398-F2398</f>
        <v>2</v>
      </c>
      <c r="W2398" s="13" t="n">
        <f aca="false">G2398-E2398</f>
        <v>8</v>
      </c>
      <c r="X2398" s="10" t="n">
        <f aca="false">YEAR(E2398)</f>
        <v>2019</v>
      </c>
      <c r="Y2398" s="0" t="str">
        <f aca="false">TEXT(E2398,"yyyy-mm")</f>
        <v>2019-03</v>
      </c>
      <c r="Z2398" s="0" t="str">
        <f aca="false">"Q"&amp;ROUNDUP(MONTH(E2398)/3,0)&amp;"-"&amp;YEAR(E2398)</f>
        <v>Q1-2019</v>
      </c>
    </row>
    <row r="2399" customFormat="false" ht="14.25" hidden="false" customHeight="false" outlineLevel="0" collapsed="false">
      <c r="A2399" s="0" t="s">
        <v>2441</v>
      </c>
      <c r="B2399" s="0" t="s">
        <v>41</v>
      </c>
      <c r="C2399" s="0" t="s">
        <v>48</v>
      </c>
      <c r="D2399" s="9" t="n">
        <v>43400</v>
      </c>
      <c r="E2399" s="9" t="n">
        <v>43531</v>
      </c>
      <c r="F2399" s="9" t="n">
        <v>43548</v>
      </c>
      <c r="G2399" s="9" t="n">
        <v>43555</v>
      </c>
      <c r="H2399" s="10" t="s">
        <v>36</v>
      </c>
      <c r="I2399" s="0" t="n">
        <v>23</v>
      </c>
      <c r="J2399" s="0" t="n">
        <v>30</v>
      </c>
      <c r="K2399" s="0" t="n">
        <v>36</v>
      </c>
      <c r="L2399" s="0" t="n">
        <v>12</v>
      </c>
      <c r="M2399" s="0" t="n">
        <v>1</v>
      </c>
      <c r="N2399" s="11" t="n">
        <v>0.05</v>
      </c>
      <c r="O2399" s="12" t="n">
        <v>1413.03</v>
      </c>
      <c r="P2399" s="12" t="n">
        <v>1909.5</v>
      </c>
      <c r="Q2399" s="12" t="n">
        <f aca="false">M2399*P2399*(1-N2399)</f>
        <v>1814.025</v>
      </c>
      <c r="R2399" s="12" t="n">
        <f aca="false">M2399*O2399</f>
        <v>1413.03</v>
      </c>
      <c r="S2399" s="12" t="n">
        <f aca="false">Q2399-R2399</f>
        <v>400.995</v>
      </c>
      <c r="T2399" s="11" t="n">
        <f aca="false">IFERROR(S2399/Q2399,0)</f>
        <v>0.221052631578947</v>
      </c>
      <c r="U2399" s="13" t="n">
        <f aca="false">F2399-E2399</f>
        <v>17</v>
      </c>
      <c r="V2399" s="13" t="n">
        <f aca="false">G2399-F2399</f>
        <v>7</v>
      </c>
      <c r="W2399" s="13" t="n">
        <f aca="false">G2399-E2399</f>
        <v>24</v>
      </c>
      <c r="X2399" s="10" t="n">
        <f aca="false">YEAR(E2399)</f>
        <v>2019</v>
      </c>
      <c r="Y2399" s="0" t="str">
        <f aca="false">TEXT(E2399,"yyyy-mm")</f>
        <v>2019-03</v>
      </c>
      <c r="Z2399" s="0" t="str">
        <f aca="false">"Q"&amp;ROUNDUP(MONTH(E2399)/3,0)&amp;"-"&amp;YEAR(E2399)</f>
        <v>Q1-2019</v>
      </c>
    </row>
    <row r="2400" customFormat="false" ht="14.25" hidden="false" customHeight="false" outlineLevel="0" collapsed="false">
      <c r="A2400" s="0" t="s">
        <v>2442</v>
      </c>
      <c r="B2400" s="0" t="s">
        <v>38</v>
      </c>
      <c r="C2400" s="0" t="s">
        <v>35</v>
      </c>
      <c r="D2400" s="9" t="n">
        <v>43400</v>
      </c>
      <c r="E2400" s="9" t="n">
        <v>43532</v>
      </c>
      <c r="F2400" s="9" t="n">
        <v>43552</v>
      </c>
      <c r="G2400" s="9" t="n">
        <v>43558</v>
      </c>
      <c r="H2400" s="10" t="s">
        <v>36</v>
      </c>
      <c r="I2400" s="0" t="n">
        <v>17</v>
      </c>
      <c r="J2400" s="0" t="n">
        <v>35</v>
      </c>
      <c r="K2400" s="0" t="n">
        <v>215</v>
      </c>
      <c r="L2400" s="0" t="n">
        <v>46</v>
      </c>
      <c r="M2400" s="0" t="n">
        <v>5</v>
      </c>
      <c r="N2400" s="11" t="n">
        <v>0.075</v>
      </c>
      <c r="O2400" s="12" t="n">
        <v>917.36</v>
      </c>
      <c r="P2400" s="12" t="n">
        <v>1092.1</v>
      </c>
      <c r="Q2400" s="12" t="n">
        <f aca="false">M2400*P2400*(1-N2400)</f>
        <v>5050.9625</v>
      </c>
      <c r="R2400" s="12" t="n">
        <f aca="false">M2400*O2400</f>
        <v>4586.8</v>
      </c>
      <c r="S2400" s="12" t="n">
        <f aca="false">Q2400-R2400</f>
        <v>464.1625</v>
      </c>
      <c r="T2400" s="11" t="n">
        <f aca="false">IFERROR(S2400/Q2400,0)</f>
        <v>0.0918958515332474</v>
      </c>
      <c r="U2400" s="13" t="n">
        <f aca="false">F2400-E2400</f>
        <v>20</v>
      </c>
      <c r="V2400" s="13" t="n">
        <f aca="false">G2400-F2400</f>
        <v>6</v>
      </c>
      <c r="W2400" s="13" t="n">
        <f aca="false">G2400-E2400</f>
        <v>26</v>
      </c>
      <c r="X2400" s="10" t="n">
        <f aca="false">YEAR(E2400)</f>
        <v>2019</v>
      </c>
      <c r="Y2400" s="0" t="str">
        <f aca="false">TEXT(E2400,"yyyy-mm")</f>
        <v>2019-03</v>
      </c>
      <c r="Z2400" s="0" t="str">
        <f aca="false">"Q"&amp;ROUNDUP(MONTH(E2400)/3,0)&amp;"-"&amp;YEAR(E2400)</f>
        <v>Q1-2019</v>
      </c>
    </row>
    <row r="2401" customFormat="false" ht="14.25" hidden="false" customHeight="false" outlineLevel="0" collapsed="false">
      <c r="A2401" s="0" t="s">
        <v>2443</v>
      </c>
      <c r="B2401" s="0" t="s">
        <v>38</v>
      </c>
      <c r="C2401" s="0" t="s">
        <v>58</v>
      </c>
      <c r="D2401" s="9" t="n">
        <v>43400</v>
      </c>
      <c r="E2401" s="9" t="n">
        <v>43532</v>
      </c>
      <c r="F2401" s="9" t="n">
        <v>43545</v>
      </c>
      <c r="G2401" s="9" t="n">
        <v>43547</v>
      </c>
      <c r="H2401" s="10" t="s">
        <v>36</v>
      </c>
      <c r="I2401" s="0" t="n">
        <v>17</v>
      </c>
      <c r="J2401" s="0" t="n">
        <v>25</v>
      </c>
      <c r="K2401" s="0" t="n">
        <v>344</v>
      </c>
      <c r="L2401" s="0" t="n">
        <v>13</v>
      </c>
      <c r="M2401" s="0" t="n">
        <v>2</v>
      </c>
      <c r="N2401" s="11" t="n">
        <v>0.1</v>
      </c>
      <c r="O2401" s="12" t="n">
        <v>519.38</v>
      </c>
      <c r="P2401" s="12" t="n">
        <v>1018.4</v>
      </c>
      <c r="Q2401" s="12" t="n">
        <f aca="false">M2401*P2401*(1-N2401)</f>
        <v>1833.12</v>
      </c>
      <c r="R2401" s="12" t="n">
        <f aca="false">M2401*O2401</f>
        <v>1038.76</v>
      </c>
      <c r="S2401" s="12" t="n">
        <f aca="false">Q2401-R2401</f>
        <v>794.36</v>
      </c>
      <c r="T2401" s="11" t="n">
        <f aca="false">IFERROR(S2401/Q2401,0)</f>
        <v>0.433337697477525</v>
      </c>
      <c r="U2401" s="13" t="n">
        <f aca="false">F2401-E2401</f>
        <v>13</v>
      </c>
      <c r="V2401" s="13" t="n">
        <f aca="false">G2401-F2401</f>
        <v>2</v>
      </c>
      <c r="W2401" s="13" t="n">
        <f aca="false">G2401-E2401</f>
        <v>15</v>
      </c>
      <c r="X2401" s="10" t="n">
        <f aca="false">YEAR(E2401)</f>
        <v>2019</v>
      </c>
      <c r="Y2401" s="0" t="str">
        <f aca="false">TEXT(E2401,"yyyy-mm")</f>
        <v>2019-03</v>
      </c>
      <c r="Z2401" s="0" t="str">
        <f aca="false">"Q"&amp;ROUNDUP(MONTH(E2401)/3,0)&amp;"-"&amp;YEAR(E2401)</f>
        <v>Q1-2019</v>
      </c>
    </row>
    <row r="2402" customFormat="false" ht="14.25" hidden="false" customHeight="false" outlineLevel="0" collapsed="false">
      <c r="A2402" s="0" t="s">
        <v>2444</v>
      </c>
      <c r="B2402" s="0" t="s">
        <v>43</v>
      </c>
      <c r="C2402" s="0" t="s">
        <v>48</v>
      </c>
      <c r="D2402" s="9" t="n">
        <v>43400</v>
      </c>
      <c r="E2402" s="9" t="n">
        <v>43532</v>
      </c>
      <c r="F2402" s="9" t="n">
        <v>43549</v>
      </c>
      <c r="G2402" s="9" t="n">
        <v>43555</v>
      </c>
      <c r="H2402" s="10" t="s">
        <v>36</v>
      </c>
      <c r="I2402" s="0" t="n">
        <v>28</v>
      </c>
      <c r="J2402" s="0" t="n">
        <v>4</v>
      </c>
      <c r="K2402" s="0" t="n">
        <v>44</v>
      </c>
      <c r="L2402" s="0" t="n">
        <v>43</v>
      </c>
      <c r="M2402" s="0" t="n">
        <v>5</v>
      </c>
      <c r="N2402" s="11" t="n">
        <v>0.1</v>
      </c>
      <c r="O2402" s="12" t="n">
        <v>574.06</v>
      </c>
      <c r="P2402" s="12" t="n">
        <v>844.2</v>
      </c>
      <c r="Q2402" s="12" t="n">
        <f aca="false">M2402*P2402*(1-N2402)</f>
        <v>3798.9</v>
      </c>
      <c r="R2402" s="12" t="n">
        <f aca="false">M2402*O2402</f>
        <v>2870.3</v>
      </c>
      <c r="S2402" s="12" t="n">
        <f aca="false">Q2402-R2402</f>
        <v>928.6</v>
      </c>
      <c r="T2402" s="11" t="n">
        <f aca="false">IFERROR(S2402/Q2402,0)</f>
        <v>0.244439179762563</v>
      </c>
      <c r="U2402" s="13" t="n">
        <f aca="false">F2402-E2402</f>
        <v>17</v>
      </c>
      <c r="V2402" s="13" t="n">
        <f aca="false">G2402-F2402</f>
        <v>6</v>
      </c>
      <c r="W2402" s="13" t="n">
        <f aca="false">G2402-E2402</f>
        <v>23</v>
      </c>
      <c r="X2402" s="10" t="n">
        <f aca="false">YEAR(E2402)</f>
        <v>2019</v>
      </c>
      <c r="Y2402" s="0" t="str">
        <f aca="false">TEXT(E2402,"yyyy-mm")</f>
        <v>2019-03</v>
      </c>
      <c r="Z2402" s="0" t="str">
        <f aca="false">"Q"&amp;ROUNDUP(MONTH(E2402)/3,0)&amp;"-"&amp;YEAR(E2402)</f>
        <v>Q1-2019</v>
      </c>
    </row>
    <row r="2403" customFormat="false" ht="14.25" hidden="false" customHeight="false" outlineLevel="0" collapsed="false">
      <c r="A2403" s="0" t="s">
        <v>2445</v>
      </c>
      <c r="B2403" s="0" t="s">
        <v>34</v>
      </c>
      <c r="C2403" s="0" t="s">
        <v>46</v>
      </c>
      <c r="D2403" s="9" t="n">
        <v>43400</v>
      </c>
      <c r="E2403" s="9" t="n">
        <v>43532</v>
      </c>
      <c r="F2403" s="9" t="n">
        <v>43555</v>
      </c>
      <c r="G2403" s="9" t="n">
        <v>43558</v>
      </c>
      <c r="H2403" s="10" t="s">
        <v>36</v>
      </c>
      <c r="I2403" s="0" t="n">
        <v>10</v>
      </c>
      <c r="J2403" s="0" t="n">
        <v>42</v>
      </c>
      <c r="K2403" s="0" t="n">
        <v>297</v>
      </c>
      <c r="L2403" s="0" t="n">
        <v>23</v>
      </c>
      <c r="M2403" s="0" t="n">
        <v>5</v>
      </c>
      <c r="N2403" s="11" t="n">
        <v>0.1</v>
      </c>
      <c r="O2403" s="12" t="n">
        <v>2637.12</v>
      </c>
      <c r="P2403" s="12" t="n">
        <v>6432</v>
      </c>
      <c r="Q2403" s="12" t="n">
        <f aca="false">M2403*P2403*(1-N2403)</f>
        <v>28944</v>
      </c>
      <c r="R2403" s="12" t="n">
        <f aca="false">M2403*O2403</f>
        <v>13185.6</v>
      </c>
      <c r="S2403" s="12" t="n">
        <f aca="false">Q2403-R2403</f>
        <v>15758.4</v>
      </c>
      <c r="T2403" s="11" t="n">
        <f aca="false">IFERROR(S2403/Q2403,0)</f>
        <v>0.544444444444445</v>
      </c>
      <c r="U2403" s="13" t="n">
        <f aca="false">F2403-E2403</f>
        <v>23</v>
      </c>
      <c r="V2403" s="13" t="n">
        <f aca="false">G2403-F2403</f>
        <v>3</v>
      </c>
      <c r="W2403" s="13" t="n">
        <f aca="false">G2403-E2403</f>
        <v>26</v>
      </c>
      <c r="X2403" s="10" t="n">
        <f aca="false">YEAR(E2403)</f>
        <v>2019</v>
      </c>
      <c r="Y2403" s="0" t="str">
        <f aca="false">TEXT(E2403,"yyyy-mm")</f>
        <v>2019-03</v>
      </c>
      <c r="Z2403" s="0" t="str">
        <f aca="false">"Q"&amp;ROUNDUP(MONTH(E2403)/3,0)&amp;"-"&amp;YEAR(E2403)</f>
        <v>Q1-2019</v>
      </c>
    </row>
    <row r="2404" customFormat="false" ht="14.25" hidden="false" customHeight="false" outlineLevel="0" collapsed="false">
      <c r="A2404" s="0" t="s">
        <v>2446</v>
      </c>
      <c r="B2404" s="0" t="s">
        <v>38</v>
      </c>
      <c r="C2404" s="0" t="s">
        <v>79</v>
      </c>
      <c r="D2404" s="9" t="n">
        <v>43400</v>
      </c>
      <c r="E2404" s="9" t="n">
        <v>43532</v>
      </c>
      <c r="F2404" s="9" t="n">
        <v>43537</v>
      </c>
      <c r="G2404" s="9" t="n">
        <v>43547</v>
      </c>
      <c r="H2404" s="10" t="s">
        <v>36</v>
      </c>
      <c r="I2404" s="0" t="n">
        <v>14</v>
      </c>
      <c r="J2404" s="0" t="n">
        <v>37</v>
      </c>
      <c r="K2404" s="0" t="n">
        <v>81</v>
      </c>
      <c r="L2404" s="0" t="n">
        <v>39</v>
      </c>
      <c r="M2404" s="0" t="n">
        <v>7</v>
      </c>
      <c r="N2404" s="11" t="n">
        <v>0.3</v>
      </c>
      <c r="O2404" s="12" t="n">
        <v>765.41</v>
      </c>
      <c r="P2404" s="12" t="n">
        <v>1125.6</v>
      </c>
      <c r="Q2404" s="12" t="n">
        <f aca="false">M2404*P2404*(1-N2404)</f>
        <v>5515.44</v>
      </c>
      <c r="R2404" s="12" t="n">
        <f aca="false">M2404*O2404</f>
        <v>5357.87</v>
      </c>
      <c r="S2404" s="12" t="n">
        <f aca="false">Q2404-R2404</f>
        <v>157.569999999999</v>
      </c>
      <c r="T2404" s="11" t="n">
        <f aca="false">IFERROR(S2404/Q2404,0)</f>
        <v>0.028568890242664</v>
      </c>
      <c r="U2404" s="13" t="n">
        <f aca="false">F2404-E2404</f>
        <v>5</v>
      </c>
      <c r="V2404" s="13" t="n">
        <f aca="false">G2404-F2404</f>
        <v>10</v>
      </c>
      <c r="W2404" s="13" t="n">
        <f aca="false">G2404-E2404</f>
        <v>15</v>
      </c>
      <c r="X2404" s="10" t="n">
        <f aca="false">YEAR(E2404)</f>
        <v>2019</v>
      </c>
      <c r="Y2404" s="0" t="str">
        <f aca="false">TEXT(E2404,"yyyy-mm")</f>
        <v>2019-03</v>
      </c>
      <c r="Z2404" s="0" t="str">
        <f aca="false">"Q"&amp;ROUNDUP(MONTH(E2404)/3,0)&amp;"-"&amp;YEAR(E2404)</f>
        <v>Q1-2019</v>
      </c>
    </row>
    <row r="2405" customFormat="false" ht="14.25" hidden="false" customHeight="false" outlineLevel="0" collapsed="false">
      <c r="A2405" s="0" t="s">
        <v>2447</v>
      </c>
      <c r="B2405" s="0" t="s">
        <v>38</v>
      </c>
      <c r="C2405" s="0" t="s">
        <v>58</v>
      </c>
      <c r="D2405" s="9" t="n">
        <v>43400</v>
      </c>
      <c r="E2405" s="9" t="n">
        <v>43532</v>
      </c>
      <c r="F2405" s="9" t="n">
        <v>43547</v>
      </c>
      <c r="G2405" s="9" t="n">
        <v>43553</v>
      </c>
      <c r="H2405" s="10" t="s">
        <v>36</v>
      </c>
      <c r="I2405" s="0" t="n">
        <v>20</v>
      </c>
      <c r="J2405" s="0" t="n">
        <v>22</v>
      </c>
      <c r="K2405" s="0" t="n">
        <v>365</v>
      </c>
      <c r="L2405" s="0" t="n">
        <v>19</v>
      </c>
      <c r="M2405" s="0" t="n">
        <v>3</v>
      </c>
      <c r="N2405" s="11" t="n">
        <v>0.15</v>
      </c>
      <c r="O2405" s="12" t="n">
        <v>790.6</v>
      </c>
      <c r="P2405" s="12" t="n">
        <v>1976.5</v>
      </c>
      <c r="Q2405" s="12" t="n">
        <f aca="false">M2405*P2405*(1-N2405)</f>
        <v>5040.075</v>
      </c>
      <c r="R2405" s="12" t="n">
        <f aca="false">M2405*O2405</f>
        <v>2371.8</v>
      </c>
      <c r="S2405" s="12" t="n">
        <f aca="false">Q2405-R2405</f>
        <v>2668.275</v>
      </c>
      <c r="T2405" s="11" t="n">
        <f aca="false">IFERROR(S2405/Q2405,0)</f>
        <v>0.529411764705882</v>
      </c>
      <c r="U2405" s="13" t="n">
        <f aca="false">F2405-E2405</f>
        <v>15</v>
      </c>
      <c r="V2405" s="13" t="n">
        <f aca="false">G2405-F2405</f>
        <v>6</v>
      </c>
      <c r="W2405" s="13" t="n">
        <f aca="false">G2405-E2405</f>
        <v>21</v>
      </c>
      <c r="X2405" s="10" t="n">
        <f aca="false">YEAR(E2405)</f>
        <v>2019</v>
      </c>
      <c r="Y2405" s="0" t="str">
        <f aca="false">TEXT(E2405,"yyyy-mm")</f>
        <v>2019-03</v>
      </c>
      <c r="Z2405" s="0" t="str">
        <f aca="false">"Q"&amp;ROUNDUP(MONTH(E2405)/3,0)&amp;"-"&amp;YEAR(E2405)</f>
        <v>Q1-2019</v>
      </c>
    </row>
    <row r="2406" customFormat="false" ht="14.25" hidden="false" customHeight="false" outlineLevel="0" collapsed="false">
      <c r="A2406" s="0" t="s">
        <v>2448</v>
      </c>
      <c r="B2406" s="0" t="s">
        <v>38</v>
      </c>
      <c r="C2406" s="0" t="s">
        <v>39</v>
      </c>
      <c r="D2406" s="9" t="n">
        <v>43400</v>
      </c>
      <c r="E2406" s="9" t="n">
        <v>43532</v>
      </c>
      <c r="F2406" s="9" t="n">
        <v>43545</v>
      </c>
      <c r="G2406" s="9" t="n">
        <v>43552</v>
      </c>
      <c r="H2406" s="10" t="s">
        <v>36</v>
      </c>
      <c r="I2406" s="0" t="n">
        <v>15</v>
      </c>
      <c r="J2406" s="0" t="n">
        <v>18</v>
      </c>
      <c r="K2406" s="0" t="n">
        <v>117</v>
      </c>
      <c r="L2406" s="0" t="n">
        <v>35</v>
      </c>
      <c r="M2406" s="0" t="n">
        <v>1</v>
      </c>
      <c r="N2406" s="11" t="n">
        <v>0.05</v>
      </c>
      <c r="O2406" s="12" t="n">
        <v>607.82</v>
      </c>
      <c r="P2406" s="12" t="n">
        <v>1125.6</v>
      </c>
      <c r="Q2406" s="12" t="n">
        <f aca="false">M2406*P2406*(1-N2406)</f>
        <v>1069.32</v>
      </c>
      <c r="R2406" s="12" t="n">
        <f aca="false">M2406*O2406</f>
        <v>607.82</v>
      </c>
      <c r="S2406" s="12" t="n">
        <f aca="false">Q2406-R2406</f>
        <v>461.5</v>
      </c>
      <c r="T2406" s="11" t="n">
        <f aca="false">IFERROR(S2406/Q2406,0)</f>
        <v>0.431582688063442</v>
      </c>
      <c r="U2406" s="13" t="n">
        <f aca="false">F2406-E2406</f>
        <v>13</v>
      </c>
      <c r="V2406" s="13" t="n">
        <f aca="false">G2406-F2406</f>
        <v>7</v>
      </c>
      <c r="W2406" s="13" t="n">
        <f aca="false">G2406-E2406</f>
        <v>20</v>
      </c>
      <c r="X2406" s="10" t="n">
        <f aca="false">YEAR(E2406)</f>
        <v>2019</v>
      </c>
      <c r="Y2406" s="0" t="str">
        <f aca="false">TEXT(E2406,"yyyy-mm")</f>
        <v>2019-03</v>
      </c>
      <c r="Z2406" s="0" t="str">
        <f aca="false">"Q"&amp;ROUNDUP(MONTH(E2406)/3,0)&amp;"-"&amp;YEAR(E2406)</f>
        <v>Q1-2019</v>
      </c>
    </row>
    <row r="2407" customFormat="false" ht="14.25" hidden="false" customHeight="false" outlineLevel="0" collapsed="false">
      <c r="A2407" s="0" t="s">
        <v>2449</v>
      </c>
      <c r="B2407" s="0" t="s">
        <v>34</v>
      </c>
      <c r="C2407" s="0" t="s">
        <v>39</v>
      </c>
      <c r="D2407" s="9" t="n">
        <v>43400</v>
      </c>
      <c r="E2407" s="9" t="n">
        <v>43532</v>
      </c>
      <c r="F2407" s="9" t="n">
        <v>43550</v>
      </c>
      <c r="G2407" s="9" t="n">
        <v>43559</v>
      </c>
      <c r="H2407" s="10" t="s">
        <v>36</v>
      </c>
      <c r="I2407" s="0" t="n">
        <v>10</v>
      </c>
      <c r="J2407" s="0" t="n">
        <v>44</v>
      </c>
      <c r="K2407" s="0" t="n">
        <v>122</v>
      </c>
      <c r="L2407" s="0" t="n">
        <v>27</v>
      </c>
      <c r="M2407" s="0" t="n">
        <v>7</v>
      </c>
      <c r="N2407" s="11" t="n">
        <v>0.05</v>
      </c>
      <c r="O2407" s="12" t="n">
        <v>896.86</v>
      </c>
      <c r="P2407" s="12" t="n">
        <v>1949.7</v>
      </c>
      <c r="Q2407" s="12" t="n">
        <f aca="false">M2407*P2407*(1-N2407)</f>
        <v>12965.505</v>
      </c>
      <c r="R2407" s="12" t="n">
        <f aca="false">M2407*O2407</f>
        <v>6278.02</v>
      </c>
      <c r="S2407" s="12" t="n">
        <f aca="false">Q2407-R2407</f>
        <v>6687.485</v>
      </c>
      <c r="T2407" s="11" t="n">
        <f aca="false">IFERROR(S2407/Q2407,0)</f>
        <v>0.515790553472464</v>
      </c>
      <c r="U2407" s="13" t="n">
        <f aca="false">F2407-E2407</f>
        <v>18</v>
      </c>
      <c r="V2407" s="13" t="n">
        <f aca="false">G2407-F2407</f>
        <v>9</v>
      </c>
      <c r="W2407" s="13" t="n">
        <f aca="false">G2407-E2407</f>
        <v>27</v>
      </c>
      <c r="X2407" s="10" t="n">
        <f aca="false">YEAR(E2407)</f>
        <v>2019</v>
      </c>
      <c r="Y2407" s="0" t="str">
        <f aca="false">TEXT(E2407,"yyyy-mm")</f>
        <v>2019-03</v>
      </c>
      <c r="Z2407" s="0" t="str">
        <f aca="false">"Q"&amp;ROUNDUP(MONTH(E2407)/3,0)&amp;"-"&amp;YEAR(E2407)</f>
        <v>Q1-2019</v>
      </c>
    </row>
    <row r="2408" customFormat="false" ht="14.25" hidden="false" customHeight="false" outlineLevel="0" collapsed="false">
      <c r="A2408" s="0" t="s">
        <v>2450</v>
      </c>
      <c r="B2408" s="0" t="s">
        <v>43</v>
      </c>
      <c r="C2408" s="0" t="s">
        <v>39</v>
      </c>
      <c r="D2408" s="9" t="n">
        <v>43400</v>
      </c>
      <c r="E2408" s="9" t="n">
        <v>43532</v>
      </c>
      <c r="F2408" s="9" t="n">
        <v>43543</v>
      </c>
      <c r="G2408" s="9" t="n">
        <v>43553</v>
      </c>
      <c r="H2408" s="10" t="s">
        <v>36</v>
      </c>
      <c r="I2408" s="0" t="n">
        <v>28</v>
      </c>
      <c r="J2408" s="0" t="n">
        <v>7</v>
      </c>
      <c r="K2408" s="0" t="n">
        <v>191</v>
      </c>
      <c r="L2408" s="0" t="n">
        <v>3</v>
      </c>
      <c r="M2408" s="0" t="n">
        <v>3</v>
      </c>
      <c r="N2408" s="11" t="n">
        <v>0.05</v>
      </c>
      <c r="O2408" s="12" t="n">
        <v>1876</v>
      </c>
      <c r="P2408" s="12" t="n">
        <v>2345</v>
      </c>
      <c r="Q2408" s="12" t="n">
        <f aca="false">M2408*P2408*(1-N2408)</f>
        <v>6683.25</v>
      </c>
      <c r="R2408" s="12" t="n">
        <f aca="false">M2408*O2408</f>
        <v>5628</v>
      </c>
      <c r="S2408" s="12" t="n">
        <f aca="false">Q2408-R2408</f>
        <v>1055.25</v>
      </c>
      <c r="T2408" s="11" t="n">
        <f aca="false">IFERROR(S2408/Q2408,0)</f>
        <v>0.157894736842105</v>
      </c>
      <c r="U2408" s="13" t="n">
        <f aca="false">F2408-E2408</f>
        <v>11</v>
      </c>
      <c r="V2408" s="13" t="n">
        <f aca="false">G2408-F2408</f>
        <v>10</v>
      </c>
      <c r="W2408" s="13" t="n">
        <f aca="false">G2408-E2408</f>
        <v>21</v>
      </c>
      <c r="X2408" s="10" t="n">
        <f aca="false">YEAR(E2408)</f>
        <v>2019</v>
      </c>
      <c r="Y2408" s="0" t="str">
        <f aca="false">TEXT(E2408,"yyyy-mm")</f>
        <v>2019-03</v>
      </c>
      <c r="Z2408" s="0" t="str">
        <f aca="false">"Q"&amp;ROUNDUP(MONTH(E2408)/3,0)&amp;"-"&amp;YEAR(E2408)</f>
        <v>Q1-2019</v>
      </c>
    </row>
    <row r="2409" customFormat="false" ht="14.25" hidden="false" customHeight="false" outlineLevel="0" collapsed="false">
      <c r="A2409" s="0" t="s">
        <v>2451</v>
      </c>
      <c r="B2409" s="0" t="s">
        <v>34</v>
      </c>
      <c r="C2409" s="0" t="s">
        <v>46</v>
      </c>
      <c r="D2409" s="9" t="n">
        <v>43400</v>
      </c>
      <c r="E2409" s="9" t="n">
        <v>43532</v>
      </c>
      <c r="F2409" s="9" t="n">
        <v>43557</v>
      </c>
      <c r="G2409" s="9" t="n">
        <v>43558</v>
      </c>
      <c r="H2409" s="10" t="s">
        <v>36</v>
      </c>
      <c r="I2409" s="0" t="n">
        <v>1</v>
      </c>
      <c r="J2409" s="0" t="n">
        <v>48</v>
      </c>
      <c r="K2409" s="0" t="n">
        <v>262</v>
      </c>
      <c r="L2409" s="0" t="n">
        <v>20</v>
      </c>
      <c r="M2409" s="0" t="n">
        <v>7</v>
      </c>
      <c r="N2409" s="11" t="n">
        <v>0.075</v>
      </c>
      <c r="O2409" s="12" t="n">
        <v>1279.63</v>
      </c>
      <c r="P2409" s="12" t="n">
        <v>1802.3</v>
      </c>
      <c r="Q2409" s="12" t="n">
        <f aca="false">M2409*P2409*(1-N2409)</f>
        <v>11669.8925</v>
      </c>
      <c r="R2409" s="12" t="n">
        <f aca="false">M2409*O2409</f>
        <v>8957.41</v>
      </c>
      <c r="S2409" s="12" t="n">
        <f aca="false">Q2409-R2409</f>
        <v>2712.4825</v>
      </c>
      <c r="T2409" s="11" t="n">
        <f aca="false">IFERROR(S2409/Q2409,0)</f>
        <v>0.23243423193487</v>
      </c>
      <c r="U2409" s="13" t="n">
        <f aca="false">F2409-E2409</f>
        <v>25</v>
      </c>
      <c r="V2409" s="13" t="n">
        <f aca="false">G2409-F2409</f>
        <v>1</v>
      </c>
      <c r="W2409" s="13" t="n">
        <f aca="false">G2409-E2409</f>
        <v>26</v>
      </c>
      <c r="X2409" s="10" t="n">
        <f aca="false">YEAR(E2409)</f>
        <v>2019</v>
      </c>
      <c r="Y2409" s="0" t="str">
        <f aca="false">TEXT(E2409,"yyyy-mm")</f>
        <v>2019-03</v>
      </c>
      <c r="Z2409" s="0" t="str">
        <f aca="false">"Q"&amp;ROUNDUP(MONTH(E2409)/3,0)&amp;"-"&amp;YEAR(E2409)</f>
        <v>Q1-2019</v>
      </c>
    </row>
    <row r="2410" customFormat="false" ht="14.25" hidden="false" customHeight="false" outlineLevel="0" collapsed="false">
      <c r="A2410" s="0" t="s">
        <v>2452</v>
      </c>
      <c r="B2410" s="0" t="s">
        <v>38</v>
      </c>
      <c r="C2410" s="0" t="s">
        <v>35</v>
      </c>
      <c r="D2410" s="9" t="n">
        <v>43400</v>
      </c>
      <c r="E2410" s="9" t="n">
        <v>43532</v>
      </c>
      <c r="F2410" s="9" t="n">
        <v>43536</v>
      </c>
      <c r="G2410" s="9" t="n">
        <v>43544</v>
      </c>
      <c r="H2410" s="10" t="s">
        <v>36</v>
      </c>
      <c r="I2410" s="0" t="n">
        <v>13</v>
      </c>
      <c r="J2410" s="0" t="n">
        <v>41</v>
      </c>
      <c r="K2410" s="0" t="n">
        <v>206</v>
      </c>
      <c r="L2410" s="0" t="n">
        <v>31</v>
      </c>
      <c r="M2410" s="0" t="n">
        <v>2</v>
      </c>
      <c r="N2410" s="11" t="n">
        <v>0.05</v>
      </c>
      <c r="O2410" s="12" t="n">
        <v>105.06</v>
      </c>
      <c r="P2410" s="12" t="n">
        <v>214.4</v>
      </c>
      <c r="Q2410" s="12" t="n">
        <f aca="false">M2410*P2410*(1-N2410)</f>
        <v>407.36</v>
      </c>
      <c r="R2410" s="12" t="n">
        <f aca="false">M2410*O2410</f>
        <v>210.12</v>
      </c>
      <c r="S2410" s="12" t="n">
        <f aca="false">Q2410-R2410</f>
        <v>197.24</v>
      </c>
      <c r="T2410" s="11" t="n">
        <f aca="false">IFERROR(S2410/Q2410,0)</f>
        <v>0.484190887666929</v>
      </c>
      <c r="U2410" s="13" t="n">
        <f aca="false">F2410-E2410</f>
        <v>4</v>
      </c>
      <c r="V2410" s="13" t="n">
        <f aca="false">G2410-F2410</f>
        <v>8</v>
      </c>
      <c r="W2410" s="13" t="n">
        <f aca="false">G2410-E2410</f>
        <v>12</v>
      </c>
      <c r="X2410" s="10" t="n">
        <f aca="false">YEAR(E2410)</f>
        <v>2019</v>
      </c>
      <c r="Y2410" s="0" t="str">
        <f aca="false">TEXT(E2410,"yyyy-mm")</f>
        <v>2019-03</v>
      </c>
      <c r="Z2410" s="0" t="str">
        <f aca="false">"Q"&amp;ROUNDUP(MONTH(E2410)/3,0)&amp;"-"&amp;YEAR(E2410)</f>
        <v>Q1-2019</v>
      </c>
    </row>
    <row r="2411" customFormat="false" ht="14.25" hidden="false" customHeight="false" outlineLevel="0" collapsed="false">
      <c r="A2411" s="0" t="s">
        <v>2453</v>
      </c>
      <c r="B2411" s="0" t="s">
        <v>34</v>
      </c>
      <c r="C2411" s="0" t="s">
        <v>35</v>
      </c>
      <c r="D2411" s="9" t="n">
        <v>43400</v>
      </c>
      <c r="E2411" s="9" t="n">
        <v>43532</v>
      </c>
      <c r="F2411" s="9" t="n">
        <v>43543</v>
      </c>
      <c r="G2411" s="9" t="n">
        <v>43547</v>
      </c>
      <c r="H2411" s="10" t="s">
        <v>36</v>
      </c>
      <c r="I2411" s="0" t="n">
        <v>1</v>
      </c>
      <c r="J2411" s="0" t="n">
        <v>34</v>
      </c>
      <c r="K2411" s="0" t="n">
        <v>249</v>
      </c>
      <c r="L2411" s="0" t="n">
        <v>7</v>
      </c>
      <c r="M2411" s="0" t="n">
        <v>6</v>
      </c>
      <c r="N2411" s="11" t="n">
        <v>0.05</v>
      </c>
      <c r="O2411" s="12" t="n">
        <v>1263.49</v>
      </c>
      <c r="P2411" s="12" t="n">
        <v>3008.3</v>
      </c>
      <c r="Q2411" s="12" t="n">
        <f aca="false">M2411*P2411*(1-N2411)</f>
        <v>17147.31</v>
      </c>
      <c r="R2411" s="12" t="n">
        <f aca="false">M2411*O2411</f>
        <v>7580.94</v>
      </c>
      <c r="S2411" s="12" t="n">
        <f aca="false">Q2411-R2411</f>
        <v>9566.37</v>
      </c>
      <c r="T2411" s="11" t="n">
        <f aca="false">IFERROR(S2411/Q2411,0)</f>
        <v>0.557893337205661</v>
      </c>
      <c r="U2411" s="13" t="n">
        <f aca="false">F2411-E2411</f>
        <v>11</v>
      </c>
      <c r="V2411" s="13" t="n">
        <f aca="false">G2411-F2411</f>
        <v>4</v>
      </c>
      <c r="W2411" s="13" t="n">
        <f aca="false">G2411-E2411</f>
        <v>15</v>
      </c>
      <c r="X2411" s="10" t="n">
        <f aca="false">YEAR(E2411)</f>
        <v>2019</v>
      </c>
      <c r="Y2411" s="0" t="str">
        <f aca="false">TEXT(E2411,"yyyy-mm")</f>
        <v>2019-03</v>
      </c>
      <c r="Z2411" s="0" t="str">
        <f aca="false">"Q"&amp;ROUNDUP(MONTH(E2411)/3,0)&amp;"-"&amp;YEAR(E2411)</f>
        <v>Q1-2019</v>
      </c>
    </row>
    <row r="2412" customFormat="false" ht="14.25" hidden="false" customHeight="false" outlineLevel="0" collapsed="false">
      <c r="A2412" s="0" t="s">
        <v>2454</v>
      </c>
      <c r="B2412" s="0" t="s">
        <v>41</v>
      </c>
      <c r="C2412" s="0" t="s">
        <v>39</v>
      </c>
      <c r="D2412" s="9" t="n">
        <v>43400</v>
      </c>
      <c r="E2412" s="9" t="n">
        <v>43533</v>
      </c>
      <c r="F2412" s="9" t="n">
        <v>43539</v>
      </c>
      <c r="G2412" s="9" t="n">
        <v>43540</v>
      </c>
      <c r="H2412" s="10" t="s">
        <v>36</v>
      </c>
      <c r="I2412" s="0" t="n">
        <v>21</v>
      </c>
      <c r="J2412" s="0" t="n">
        <v>28</v>
      </c>
      <c r="K2412" s="0" t="n">
        <v>197</v>
      </c>
      <c r="L2412" s="0" t="n">
        <v>29</v>
      </c>
      <c r="M2412" s="0" t="n">
        <v>8</v>
      </c>
      <c r="N2412" s="11" t="n">
        <v>0.05</v>
      </c>
      <c r="O2412" s="12" t="n">
        <v>827.72</v>
      </c>
      <c r="P2412" s="12" t="n">
        <v>1165.8</v>
      </c>
      <c r="Q2412" s="12" t="n">
        <f aca="false">M2412*P2412*(1-N2412)</f>
        <v>8860.08</v>
      </c>
      <c r="R2412" s="12" t="n">
        <f aca="false">M2412*O2412</f>
        <v>6621.76</v>
      </c>
      <c r="S2412" s="12" t="n">
        <f aca="false">Q2412-R2412</f>
        <v>2238.32</v>
      </c>
      <c r="T2412" s="11" t="n">
        <f aca="false">IFERROR(S2412/Q2412,0)</f>
        <v>0.2526297730946</v>
      </c>
      <c r="U2412" s="13" t="n">
        <f aca="false">F2412-E2412</f>
        <v>6</v>
      </c>
      <c r="V2412" s="13" t="n">
        <f aca="false">G2412-F2412</f>
        <v>1</v>
      </c>
      <c r="W2412" s="13" t="n">
        <f aca="false">G2412-E2412</f>
        <v>7</v>
      </c>
      <c r="X2412" s="10" t="n">
        <f aca="false">YEAR(E2412)</f>
        <v>2019</v>
      </c>
      <c r="Y2412" s="0" t="str">
        <f aca="false">TEXT(E2412,"yyyy-mm")</f>
        <v>2019-03</v>
      </c>
      <c r="Z2412" s="0" t="str">
        <f aca="false">"Q"&amp;ROUNDUP(MONTH(E2412)/3,0)&amp;"-"&amp;YEAR(E2412)</f>
        <v>Q1-2019</v>
      </c>
    </row>
    <row r="2413" customFormat="false" ht="14.25" hidden="false" customHeight="false" outlineLevel="0" collapsed="false">
      <c r="A2413" s="0" t="s">
        <v>2455</v>
      </c>
      <c r="B2413" s="0" t="s">
        <v>38</v>
      </c>
      <c r="C2413" s="0" t="s">
        <v>46</v>
      </c>
      <c r="D2413" s="9" t="n">
        <v>43400</v>
      </c>
      <c r="E2413" s="9" t="n">
        <v>43533</v>
      </c>
      <c r="F2413" s="9" t="n">
        <v>43539</v>
      </c>
      <c r="G2413" s="9" t="n">
        <v>43542</v>
      </c>
      <c r="H2413" s="10" t="s">
        <v>36</v>
      </c>
      <c r="I2413" s="0" t="n">
        <v>17</v>
      </c>
      <c r="J2413" s="0" t="n">
        <v>22</v>
      </c>
      <c r="K2413" s="0" t="n">
        <v>276</v>
      </c>
      <c r="L2413" s="0" t="n">
        <v>10</v>
      </c>
      <c r="M2413" s="0" t="n">
        <v>5</v>
      </c>
      <c r="N2413" s="11" t="n">
        <v>0.05</v>
      </c>
      <c r="O2413" s="12" t="n">
        <v>412.72</v>
      </c>
      <c r="P2413" s="12" t="n">
        <v>1031.8</v>
      </c>
      <c r="Q2413" s="12" t="n">
        <f aca="false">M2413*P2413*(1-N2413)</f>
        <v>4901.05</v>
      </c>
      <c r="R2413" s="12" t="n">
        <f aca="false">M2413*O2413</f>
        <v>2063.6</v>
      </c>
      <c r="S2413" s="12" t="n">
        <f aca="false">Q2413-R2413</f>
        <v>2837.45</v>
      </c>
      <c r="T2413" s="11" t="n">
        <f aca="false">IFERROR(S2413/Q2413,0)</f>
        <v>0.578947368421053</v>
      </c>
      <c r="U2413" s="13" t="n">
        <f aca="false">F2413-E2413</f>
        <v>6</v>
      </c>
      <c r="V2413" s="13" t="n">
        <f aca="false">G2413-F2413</f>
        <v>3</v>
      </c>
      <c r="W2413" s="13" t="n">
        <f aca="false">G2413-E2413</f>
        <v>9</v>
      </c>
      <c r="X2413" s="10" t="n">
        <f aca="false">YEAR(E2413)</f>
        <v>2019</v>
      </c>
      <c r="Y2413" s="0" t="str">
        <f aca="false">TEXT(E2413,"yyyy-mm")</f>
        <v>2019-03</v>
      </c>
      <c r="Z2413" s="0" t="str">
        <f aca="false">"Q"&amp;ROUNDUP(MONTH(E2413)/3,0)&amp;"-"&amp;YEAR(E2413)</f>
        <v>Q1-2019</v>
      </c>
    </row>
    <row r="2414" customFormat="false" ht="14.25" hidden="false" customHeight="false" outlineLevel="0" collapsed="false">
      <c r="A2414" s="0" t="s">
        <v>2456</v>
      </c>
      <c r="B2414" s="0" t="s">
        <v>38</v>
      </c>
      <c r="C2414" s="0" t="s">
        <v>39</v>
      </c>
      <c r="D2414" s="9" t="n">
        <v>43400</v>
      </c>
      <c r="E2414" s="9" t="n">
        <v>43533</v>
      </c>
      <c r="F2414" s="9" t="n">
        <v>43560</v>
      </c>
      <c r="G2414" s="9" t="n">
        <v>43564</v>
      </c>
      <c r="H2414" s="10" t="s">
        <v>36</v>
      </c>
      <c r="I2414" s="0" t="n">
        <v>16</v>
      </c>
      <c r="J2414" s="0" t="n">
        <v>21</v>
      </c>
      <c r="K2414" s="0" t="n">
        <v>155</v>
      </c>
      <c r="L2414" s="0" t="n">
        <v>18</v>
      </c>
      <c r="M2414" s="0" t="n">
        <v>2</v>
      </c>
      <c r="N2414" s="11" t="n">
        <v>0.075</v>
      </c>
      <c r="O2414" s="12" t="n">
        <v>1016.66</v>
      </c>
      <c r="P2414" s="12" t="n">
        <v>1882.7</v>
      </c>
      <c r="Q2414" s="12" t="n">
        <f aca="false">M2414*P2414*(1-N2414)</f>
        <v>3482.995</v>
      </c>
      <c r="R2414" s="12" t="n">
        <f aca="false">M2414*O2414</f>
        <v>2033.32</v>
      </c>
      <c r="S2414" s="12" t="n">
        <f aca="false">Q2414-R2414</f>
        <v>1449.675</v>
      </c>
      <c r="T2414" s="11" t="n">
        <f aca="false">IFERROR(S2414/Q2414,0)</f>
        <v>0.416215067779311</v>
      </c>
      <c r="U2414" s="13" t="n">
        <f aca="false">F2414-E2414</f>
        <v>27</v>
      </c>
      <c r="V2414" s="13" t="n">
        <f aca="false">G2414-F2414</f>
        <v>4</v>
      </c>
      <c r="W2414" s="13" t="n">
        <f aca="false">G2414-E2414</f>
        <v>31</v>
      </c>
      <c r="X2414" s="10" t="n">
        <f aca="false">YEAR(E2414)</f>
        <v>2019</v>
      </c>
      <c r="Y2414" s="0" t="str">
        <f aca="false">TEXT(E2414,"yyyy-mm")</f>
        <v>2019-03</v>
      </c>
      <c r="Z2414" s="0" t="str">
        <f aca="false">"Q"&amp;ROUNDUP(MONTH(E2414)/3,0)&amp;"-"&amp;YEAR(E2414)</f>
        <v>Q1-2019</v>
      </c>
    </row>
    <row r="2415" customFormat="false" ht="14.25" hidden="false" customHeight="false" outlineLevel="0" collapsed="false">
      <c r="A2415" s="0" t="s">
        <v>2457</v>
      </c>
      <c r="B2415" s="0" t="s">
        <v>38</v>
      </c>
      <c r="C2415" s="0" t="s">
        <v>39</v>
      </c>
      <c r="D2415" s="9" t="n">
        <v>43400</v>
      </c>
      <c r="E2415" s="9" t="n">
        <v>43533</v>
      </c>
      <c r="F2415" s="9" t="n">
        <v>43547</v>
      </c>
      <c r="G2415" s="9" t="n">
        <v>43555</v>
      </c>
      <c r="H2415" s="10" t="s">
        <v>36</v>
      </c>
      <c r="I2415" s="0" t="n">
        <v>19</v>
      </c>
      <c r="J2415" s="0" t="n">
        <v>1</v>
      </c>
      <c r="K2415" s="0" t="n">
        <v>152</v>
      </c>
      <c r="L2415" s="0" t="n">
        <v>5</v>
      </c>
      <c r="M2415" s="0" t="n">
        <v>1</v>
      </c>
      <c r="N2415" s="11" t="n">
        <v>0.075</v>
      </c>
      <c r="O2415" s="12" t="n">
        <v>743.43</v>
      </c>
      <c r="P2415" s="12" t="n">
        <v>1018.4</v>
      </c>
      <c r="Q2415" s="12" t="n">
        <f aca="false">M2415*P2415*(1-N2415)</f>
        <v>942.02</v>
      </c>
      <c r="R2415" s="12" t="n">
        <f aca="false">M2415*O2415</f>
        <v>743.43</v>
      </c>
      <c r="S2415" s="12" t="n">
        <f aca="false">Q2415-R2415</f>
        <v>198.59</v>
      </c>
      <c r="T2415" s="11" t="n">
        <f aca="false">IFERROR(S2415/Q2415,0)</f>
        <v>0.210812933907985</v>
      </c>
      <c r="U2415" s="13" t="n">
        <f aca="false">F2415-E2415</f>
        <v>14</v>
      </c>
      <c r="V2415" s="13" t="n">
        <f aca="false">G2415-F2415</f>
        <v>8</v>
      </c>
      <c r="W2415" s="13" t="n">
        <f aca="false">G2415-E2415</f>
        <v>22</v>
      </c>
      <c r="X2415" s="10" t="n">
        <f aca="false">YEAR(E2415)</f>
        <v>2019</v>
      </c>
      <c r="Y2415" s="0" t="str">
        <f aca="false">TEXT(E2415,"yyyy-mm")</f>
        <v>2019-03</v>
      </c>
      <c r="Z2415" s="0" t="str">
        <f aca="false">"Q"&amp;ROUNDUP(MONTH(E2415)/3,0)&amp;"-"&amp;YEAR(E2415)</f>
        <v>Q1-2019</v>
      </c>
    </row>
    <row r="2416" customFormat="false" ht="14.25" hidden="false" customHeight="false" outlineLevel="0" collapsed="false">
      <c r="A2416" s="0" t="s">
        <v>2458</v>
      </c>
      <c r="B2416" s="0" t="s">
        <v>34</v>
      </c>
      <c r="C2416" s="0" t="s">
        <v>35</v>
      </c>
      <c r="D2416" s="9" t="n">
        <v>43400</v>
      </c>
      <c r="E2416" s="9" t="n">
        <v>43533</v>
      </c>
      <c r="F2416" s="9" t="n">
        <v>43537</v>
      </c>
      <c r="G2416" s="9" t="n">
        <v>43543</v>
      </c>
      <c r="H2416" s="10" t="s">
        <v>36</v>
      </c>
      <c r="I2416" s="0" t="n">
        <v>7</v>
      </c>
      <c r="J2416" s="0" t="n">
        <v>14</v>
      </c>
      <c r="K2416" s="0" t="n">
        <v>228</v>
      </c>
      <c r="L2416" s="0" t="n">
        <v>28</v>
      </c>
      <c r="M2416" s="0" t="n">
        <v>2</v>
      </c>
      <c r="N2416" s="11" t="n">
        <v>0.1</v>
      </c>
      <c r="O2416" s="12" t="n">
        <v>3027.6</v>
      </c>
      <c r="P2416" s="12" t="n">
        <v>3832.4</v>
      </c>
      <c r="Q2416" s="12" t="n">
        <f aca="false">M2416*P2416*(1-N2416)</f>
        <v>6898.32</v>
      </c>
      <c r="R2416" s="12" t="n">
        <f aca="false">M2416*O2416</f>
        <v>6055.2</v>
      </c>
      <c r="S2416" s="12" t="n">
        <f aca="false">Q2416-R2416</f>
        <v>843.120000000001</v>
      </c>
      <c r="T2416" s="11" t="n">
        <f aca="false">IFERROR(S2416/Q2416,0)</f>
        <v>0.12222106251957</v>
      </c>
      <c r="U2416" s="13" t="n">
        <f aca="false">F2416-E2416</f>
        <v>4</v>
      </c>
      <c r="V2416" s="13" t="n">
        <f aca="false">G2416-F2416</f>
        <v>6</v>
      </c>
      <c r="W2416" s="13" t="n">
        <f aca="false">G2416-E2416</f>
        <v>10</v>
      </c>
      <c r="X2416" s="10" t="n">
        <f aca="false">YEAR(E2416)</f>
        <v>2019</v>
      </c>
      <c r="Y2416" s="0" t="str">
        <f aca="false">TEXT(E2416,"yyyy-mm")</f>
        <v>2019-03</v>
      </c>
      <c r="Z2416" s="0" t="str">
        <f aca="false">"Q"&amp;ROUNDUP(MONTH(E2416)/3,0)&amp;"-"&amp;YEAR(E2416)</f>
        <v>Q1-2019</v>
      </c>
    </row>
    <row r="2417" customFormat="false" ht="14.25" hidden="false" customHeight="false" outlineLevel="0" collapsed="false">
      <c r="A2417" s="0" t="s">
        <v>2459</v>
      </c>
      <c r="B2417" s="0" t="s">
        <v>34</v>
      </c>
      <c r="C2417" s="0" t="s">
        <v>46</v>
      </c>
      <c r="D2417" s="9" t="n">
        <v>43400</v>
      </c>
      <c r="E2417" s="9" t="n">
        <v>43533</v>
      </c>
      <c r="F2417" s="9" t="n">
        <v>43560</v>
      </c>
      <c r="G2417" s="9" t="n">
        <v>43567</v>
      </c>
      <c r="H2417" s="10" t="s">
        <v>36</v>
      </c>
      <c r="I2417" s="0" t="n">
        <v>1</v>
      </c>
      <c r="J2417" s="0" t="n">
        <v>17</v>
      </c>
      <c r="K2417" s="0" t="n">
        <v>322</v>
      </c>
      <c r="L2417" s="0" t="n">
        <v>40</v>
      </c>
      <c r="M2417" s="0" t="n">
        <v>8</v>
      </c>
      <c r="N2417" s="11" t="n">
        <v>0.075</v>
      </c>
      <c r="O2417" s="12" t="n">
        <v>2172.88</v>
      </c>
      <c r="P2417" s="12" t="n">
        <v>5299.7</v>
      </c>
      <c r="Q2417" s="12" t="n">
        <f aca="false">M2417*P2417*(1-N2417)</f>
        <v>39217.78</v>
      </c>
      <c r="R2417" s="12" t="n">
        <f aca="false">M2417*O2417</f>
        <v>17383.04</v>
      </c>
      <c r="S2417" s="12" t="n">
        <f aca="false">Q2417-R2417</f>
        <v>21834.74</v>
      </c>
      <c r="T2417" s="11" t="n">
        <f aca="false">IFERROR(S2417/Q2417,0)</f>
        <v>0.55675614478943</v>
      </c>
      <c r="U2417" s="13" t="n">
        <f aca="false">F2417-E2417</f>
        <v>27</v>
      </c>
      <c r="V2417" s="13" t="n">
        <f aca="false">G2417-F2417</f>
        <v>7</v>
      </c>
      <c r="W2417" s="13" t="n">
        <f aca="false">G2417-E2417</f>
        <v>34</v>
      </c>
      <c r="X2417" s="10" t="n">
        <f aca="false">YEAR(E2417)</f>
        <v>2019</v>
      </c>
      <c r="Y2417" s="0" t="str">
        <f aca="false">TEXT(E2417,"yyyy-mm")</f>
        <v>2019-03</v>
      </c>
      <c r="Z2417" s="0" t="str">
        <f aca="false">"Q"&amp;ROUNDUP(MONTH(E2417)/3,0)&amp;"-"&amp;YEAR(E2417)</f>
        <v>Q1-2019</v>
      </c>
    </row>
    <row r="2418" customFormat="false" ht="14.25" hidden="false" customHeight="false" outlineLevel="0" collapsed="false">
      <c r="A2418" s="0" t="s">
        <v>2460</v>
      </c>
      <c r="B2418" s="0" t="s">
        <v>38</v>
      </c>
      <c r="C2418" s="0" t="s">
        <v>79</v>
      </c>
      <c r="D2418" s="9" t="n">
        <v>43400</v>
      </c>
      <c r="E2418" s="9" t="n">
        <v>43533</v>
      </c>
      <c r="F2418" s="9" t="n">
        <v>43554</v>
      </c>
      <c r="G2418" s="9" t="n">
        <v>43563</v>
      </c>
      <c r="H2418" s="10" t="s">
        <v>36</v>
      </c>
      <c r="I2418" s="0" t="n">
        <v>19</v>
      </c>
      <c r="J2418" s="0" t="n">
        <v>39</v>
      </c>
      <c r="K2418" s="0" t="n">
        <v>60</v>
      </c>
      <c r="L2418" s="0" t="n">
        <v>40</v>
      </c>
      <c r="M2418" s="0" t="n">
        <v>4</v>
      </c>
      <c r="N2418" s="11" t="n">
        <v>0.2</v>
      </c>
      <c r="O2418" s="12" t="n">
        <v>2917.72</v>
      </c>
      <c r="P2418" s="12" t="n">
        <v>3839.1</v>
      </c>
      <c r="Q2418" s="12" t="n">
        <f aca="false">M2418*P2418*(1-N2418)</f>
        <v>12285.12</v>
      </c>
      <c r="R2418" s="12" t="n">
        <f aca="false">M2418*O2418</f>
        <v>11670.88</v>
      </c>
      <c r="S2418" s="12" t="n">
        <f aca="false">Q2418-R2418</f>
        <v>614.240000000002</v>
      </c>
      <c r="T2418" s="11" t="n">
        <f aca="false">IFERROR(S2418/Q2418,0)</f>
        <v>0.0499986976114195</v>
      </c>
      <c r="U2418" s="13" t="n">
        <f aca="false">F2418-E2418</f>
        <v>21</v>
      </c>
      <c r="V2418" s="13" t="n">
        <f aca="false">G2418-F2418</f>
        <v>9</v>
      </c>
      <c r="W2418" s="13" t="n">
        <f aca="false">G2418-E2418</f>
        <v>30</v>
      </c>
      <c r="X2418" s="10" t="n">
        <f aca="false">YEAR(E2418)</f>
        <v>2019</v>
      </c>
      <c r="Y2418" s="0" t="str">
        <f aca="false">TEXT(E2418,"yyyy-mm")</f>
        <v>2019-03</v>
      </c>
      <c r="Z2418" s="0" t="str">
        <f aca="false">"Q"&amp;ROUNDUP(MONTH(E2418)/3,0)&amp;"-"&amp;YEAR(E2418)</f>
        <v>Q1-2019</v>
      </c>
    </row>
    <row r="2419" customFormat="false" ht="14.25" hidden="false" customHeight="false" outlineLevel="0" collapsed="false">
      <c r="A2419" s="0" t="s">
        <v>2461</v>
      </c>
      <c r="B2419" s="0" t="s">
        <v>34</v>
      </c>
      <c r="C2419" s="0" t="s">
        <v>48</v>
      </c>
      <c r="D2419" s="9" t="n">
        <v>43400</v>
      </c>
      <c r="E2419" s="9" t="n">
        <v>43534</v>
      </c>
      <c r="F2419" s="9" t="n">
        <v>43543</v>
      </c>
      <c r="G2419" s="9" t="n">
        <v>43549</v>
      </c>
      <c r="H2419" s="10" t="s">
        <v>36</v>
      </c>
      <c r="I2419" s="0" t="n">
        <v>10</v>
      </c>
      <c r="J2419" s="0" t="n">
        <v>48</v>
      </c>
      <c r="K2419" s="0" t="n">
        <v>26</v>
      </c>
      <c r="L2419" s="0" t="n">
        <v>32</v>
      </c>
      <c r="M2419" s="0" t="n">
        <v>6</v>
      </c>
      <c r="N2419" s="11" t="n">
        <v>0.15</v>
      </c>
      <c r="O2419" s="12" t="n">
        <v>763.53</v>
      </c>
      <c r="P2419" s="12" t="n">
        <v>991.6</v>
      </c>
      <c r="Q2419" s="12" t="n">
        <f aca="false">M2419*P2419*(1-N2419)</f>
        <v>5057.16</v>
      </c>
      <c r="R2419" s="12" t="n">
        <f aca="false">M2419*O2419</f>
        <v>4581.18</v>
      </c>
      <c r="S2419" s="12" t="n">
        <f aca="false">Q2419-R2419</f>
        <v>475.98</v>
      </c>
      <c r="T2419" s="11" t="n">
        <f aca="false">IFERROR(S2419/Q2419,0)</f>
        <v>0.0941200199321357</v>
      </c>
      <c r="U2419" s="13" t="n">
        <f aca="false">F2419-E2419</f>
        <v>9</v>
      </c>
      <c r="V2419" s="13" t="n">
        <f aca="false">G2419-F2419</f>
        <v>6</v>
      </c>
      <c r="W2419" s="13" t="n">
        <f aca="false">G2419-E2419</f>
        <v>15</v>
      </c>
      <c r="X2419" s="10" t="n">
        <f aca="false">YEAR(E2419)</f>
        <v>2019</v>
      </c>
      <c r="Y2419" s="0" t="str">
        <f aca="false">TEXT(E2419,"yyyy-mm")</f>
        <v>2019-03</v>
      </c>
      <c r="Z2419" s="0" t="str">
        <f aca="false">"Q"&amp;ROUNDUP(MONTH(E2419)/3,0)&amp;"-"&amp;YEAR(E2419)</f>
        <v>Q1-2019</v>
      </c>
    </row>
    <row r="2420" customFormat="false" ht="14.25" hidden="false" customHeight="false" outlineLevel="0" collapsed="false">
      <c r="A2420" s="0" t="s">
        <v>2462</v>
      </c>
      <c r="B2420" s="0" t="s">
        <v>38</v>
      </c>
      <c r="C2420" s="0" t="s">
        <v>39</v>
      </c>
      <c r="D2420" s="9" t="n">
        <v>43400</v>
      </c>
      <c r="E2420" s="9" t="n">
        <v>43534</v>
      </c>
      <c r="F2420" s="9" t="n">
        <v>43537</v>
      </c>
      <c r="G2420" s="9" t="n">
        <v>43547</v>
      </c>
      <c r="H2420" s="10" t="s">
        <v>36</v>
      </c>
      <c r="I2420" s="0" t="n">
        <v>17</v>
      </c>
      <c r="J2420" s="0" t="n">
        <v>31</v>
      </c>
      <c r="K2420" s="0" t="n">
        <v>90</v>
      </c>
      <c r="L2420" s="0" t="n">
        <v>9</v>
      </c>
      <c r="M2420" s="0" t="n">
        <v>7</v>
      </c>
      <c r="N2420" s="11" t="n">
        <v>0.075</v>
      </c>
      <c r="O2420" s="12" t="n">
        <v>136.01</v>
      </c>
      <c r="P2420" s="12" t="n">
        <v>234.5</v>
      </c>
      <c r="Q2420" s="12" t="n">
        <f aca="false">M2420*P2420*(1-N2420)</f>
        <v>1518.3875</v>
      </c>
      <c r="R2420" s="12" t="n">
        <f aca="false">M2420*O2420</f>
        <v>952.07</v>
      </c>
      <c r="S2420" s="12" t="n">
        <f aca="false">Q2420-R2420</f>
        <v>566.3175</v>
      </c>
      <c r="T2420" s="11" t="n">
        <f aca="false">IFERROR(S2420/Q2420,0)</f>
        <v>0.372972972972973</v>
      </c>
      <c r="U2420" s="13" t="n">
        <f aca="false">F2420-E2420</f>
        <v>3</v>
      </c>
      <c r="V2420" s="13" t="n">
        <f aca="false">G2420-F2420</f>
        <v>10</v>
      </c>
      <c r="W2420" s="13" t="n">
        <f aca="false">G2420-E2420</f>
        <v>13</v>
      </c>
      <c r="X2420" s="10" t="n">
        <f aca="false">YEAR(E2420)</f>
        <v>2019</v>
      </c>
      <c r="Y2420" s="0" t="str">
        <f aca="false">TEXT(E2420,"yyyy-mm")</f>
        <v>2019-03</v>
      </c>
      <c r="Z2420" s="0" t="str">
        <f aca="false">"Q"&amp;ROUNDUP(MONTH(E2420)/3,0)&amp;"-"&amp;YEAR(E2420)</f>
        <v>Q1-2019</v>
      </c>
    </row>
    <row r="2421" customFormat="false" ht="14.25" hidden="false" customHeight="false" outlineLevel="0" collapsed="false">
      <c r="A2421" s="0" t="s">
        <v>2463</v>
      </c>
      <c r="B2421" s="0" t="s">
        <v>43</v>
      </c>
      <c r="C2421" s="0" t="s">
        <v>39</v>
      </c>
      <c r="D2421" s="9" t="n">
        <v>43400</v>
      </c>
      <c r="E2421" s="9" t="n">
        <v>43534</v>
      </c>
      <c r="F2421" s="9" t="n">
        <v>43538</v>
      </c>
      <c r="G2421" s="9" t="n">
        <v>43542</v>
      </c>
      <c r="H2421" s="10" t="s">
        <v>36</v>
      </c>
      <c r="I2421" s="0" t="n">
        <v>28</v>
      </c>
      <c r="J2421" s="0" t="n">
        <v>48</v>
      </c>
      <c r="K2421" s="0" t="n">
        <v>177</v>
      </c>
      <c r="L2421" s="0" t="n">
        <v>22</v>
      </c>
      <c r="M2421" s="0" t="n">
        <v>3</v>
      </c>
      <c r="N2421" s="11" t="n">
        <v>0.05</v>
      </c>
      <c r="O2421" s="12" t="n">
        <v>604.34</v>
      </c>
      <c r="P2421" s="12" t="n">
        <v>1098.8</v>
      </c>
      <c r="Q2421" s="12" t="n">
        <f aca="false">M2421*P2421*(1-N2421)</f>
        <v>3131.58</v>
      </c>
      <c r="R2421" s="12" t="n">
        <f aca="false">M2421*O2421</f>
        <v>1813.02</v>
      </c>
      <c r="S2421" s="12" t="n">
        <f aca="false">Q2421-R2421</f>
        <v>1318.56</v>
      </c>
      <c r="T2421" s="11" t="n">
        <f aca="false">IFERROR(S2421/Q2421,0)</f>
        <v>0.421052631578947</v>
      </c>
      <c r="U2421" s="13" t="n">
        <f aca="false">F2421-E2421</f>
        <v>4</v>
      </c>
      <c r="V2421" s="13" t="n">
        <f aca="false">G2421-F2421</f>
        <v>4</v>
      </c>
      <c r="W2421" s="13" t="n">
        <f aca="false">G2421-E2421</f>
        <v>8</v>
      </c>
      <c r="X2421" s="10" t="n">
        <f aca="false">YEAR(E2421)</f>
        <v>2019</v>
      </c>
      <c r="Y2421" s="0" t="str">
        <f aca="false">TEXT(E2421,"yyyy-mm")</f>
        <v>2019-03</v>
      </c>
      <c r="Z2421" s="0" t="str">
        <f aca="false">"Q"&amp;ROUNDUP(MONTH(E2421)/3,0)&amp;"-"&amp;YEAR(E2421)</f>
        <v>Q1-2019</v>
      </c>
    </row>
    <row r="2422" customFormat="false" ht="14.25" hidden="false" customHeight="false" outlineLevel="0" collapsed="false">
      <c r="A2422" s="0" t="s">
        <v>2464</v>
      </c>
      <c r="B2422" s="0" t="s">
        <v>38</v>
      </c>
      <c r="C2422" s="0" t="s">
        <v>79</v>
      </c>
      <c r="D2422" s="9" t="n">
        <v>43400</v>
      </c>
      <c r="E2422" s="9" t="n">
        <v>43534</v>
      </c>
      <c r="F2422" s="9" t="n">
        <v>43540</v>
      </c>
      <c r="G2422" s="9" t="n">
        <v>43550</v>
      </c>
      <c r="H2422" s="10" t="s">
        <v>36</v>
      </c>
      <c r="I2422" s="0" t="n">
        <v>19</v>
      </c>
      <c r="J2422" s="0" t="n">
        <v>5</v>
      </c>
      <c r="K2422" s="0" t="n">
        <v>68</v>
      </c>
      <c r="L2422" s="0" t="n">
        <v>7</v>
      </c>
      <c r="M2422" s="0" t="n">
        <v>2</v>
      </c>
      <c r="N2422" s="11" t="n">
        <v>0.1</v>
      </c>
      <c r="O2422" s="12" t="n">
        <v>117.18</v>
      </c>
      <c r="P2422" s="12" t="n">
        <v>221.1</v>
      </c>
      <c r="Q2422" s="12" t="n">
        <f aca="false">M2422*P2422*(1-N2422)</f>
        <v>397.98</v>
      </c>
      <c r="R2422" s="12" t="n">
        <f aca="false">M2422*O2422</f>
        <v>234.36</v>
      </c>
      <c r="S2422" s="12" t="n">
        <f aca="false">Q2422-R2422</f>
        <v>163.62</v>
      </c>
      <c r="T2422" s="11" t="n">
        <f aca="false">IFERROR(S2422/Q2422,0)</f>
        <v>0.41112618724559</v>
      </c>
      <c r="U2422" s="13" t="n">
        <f aca="false">F2422-E2422</f>
        <v>6</v>
      </c>
      <c r="V2422" s="13" t="n">
        <f aca="false">G2422-F2422</f>
        <v>10</v>
      </c>
      <c r="W2422" s="13" t="n">
        <f aca="false">G2422-E2422</f>
        <v>16</v>
      </c>
      <c r="X2422" s="10" t="n">
        <f aca="false">YEAR(E2422)</f>
        <v>2019</v>
      </c>
      <c r="Y2422" s="0" t="str">
        <f aca="false">TEXT(E2422,"yyyy-mm")</f>
        <v>2019-03</v>
      </c>
      <c r="Z2422" s="0" t="str">
        <f aca="false">"Q"&amp;ROUNDUP(MONTH(E2422)/3,0)&amp;"-"&amp;YEAR(E2422)</f>
        <v>Q1-2019</v>
      </c>
    </row>
    <row r="2423" customFormat="false" ht="14.25" hidden="false" customHeight="false" outlineLevel="0" collapsed="false">
      <c r="A2423" s="0" t="s">
        <v>2465</v>
      </c>
      <c r="B2423" s="0" t="s">
        <v>41</v>
      </c>
      <c r="C2423" s="0" t="s">
        <v>46</v>
      </c>
      <c r="D2423" s="9" t="n">
        <v>43400</v>
      </c>
      <c r="E2423" s="9" t="n">
        <v>43534</v>
      </c>
      <c r="F2423" s="9" t="n">
        <v>43549</v>
      </c>
      <c r="G2423" s="9" t="n">
        <v>43557</v>
      </c>
      <c r="H2423" s="10" t="s">
        <v>36</v>
      </c>
      <c r="I2423" s="0" t="n">
        <v>23</v>
      </c>
      <c r="J2423" s="0" t="n">
        <v>33</v>
      </c>
      <c r="K2423" s="0" t="n">
        <v>284</v>
      </c>
      <c r="L2423" s="0" t="n">
        <v>34</v>
      </c>
      <c r="M2423" s="0" t="n">
        <v>7</v>
      </c>
      <c r="N2423" s="11" t="n">
        <v>0.3</v>
      </c>
      <c r="O2423" s="12" t="n">
        <v>110.08</v>
      </c>
      <c r="P2423" s="12" t="n">
        <v>207.7</v>
      </c>
      <c r="Q2423" s="12" t="n">
        <f aca="false">M2423*P2423*(1-N2423)</f>
        <v>1017.73</v>
      </c>
      <c r="R2423" s="12" t="n">
        <f aca="false">M2423*O2423</f>
        <v>770.56</v>
      </c>
      <c r="S2423" s="12" t="n">
        <f aca="false">Q2423-R2423</f>
        <v>247.17</v>
      </c>
      <c r="T2423" s="11" t="n">
        <f aca="false">IFERROR(S2423/Q2423,0)</f>
        <v>0.242864020909278</v>
      </c>
      <c r="U2423" s="13" t="n">
        <f aca="false">F2423-E2423</f>
        <v>15</v>
      </c>
      <c r="V2423" s="13" t="n">
        <f aca="false">G2423-F2423</f>
        <v>8</v>
      </c>
      <c r="W2423" s="13" t="n">
        <f aca="false">G2423-E2423</f>
        <v>23</v>
      </c>
      <c r="X2423" s="10" t="n">
        <f aca="false">YEAR(E2423)</f>
        <v>2019</v>
      </c>
      <c r="Y2423" s="0" t="str">
        <f aca="false">TEXT(E2423,"yyyy-mm")</f>
        <v>2019-03</v>
      </c>
      <c r="Z2423" s="0" t="str">
        <f aca="false">"Q"&amp;ROUNDUP(MONTH(E2423)/3,0)&amp;"-"&amp;YEAR(E2423)</f>
        <v>Q1-2019</v>
      </c>
    </row>
    <row r="2424" customFormat="false" ht="14.25" hidden="false" customHeight="false" outlineLevel="0" collapsed="false">
      <c r="A2424" s="0" t="s">
        <v>2466</v>
      </c>
      <c r="B2424" s="0" t="s">
        <v>41</v>
      </c>
      <c r="C2424" s="0" t="s">
        <v>48</v>
      </c>
      <c r="D2424" s="9" t="n">
        <v>43400</v>
      </c>
      <c r="E2424" s="9" t="n">
        <v>43535</v>
      </c>
      <c r="F2424" s="9" t="n">
        <v>43561</v>
      </c>
      <c r="G2424" s="9" t="n">
        <v>43569</v>
      </c>
      <c r="H2424" s="10" t="s">
        <v>36</v>
      </c>
      <c r="I2424" s="0" t="n">
        <v>24</v>
      </c>
      <c r="J2424" s="0" t="n">
        <v>37</v>
      </c>
      <c r="K2424" s="0" t="n">
        <v>32</v>
      </c>
      <c r="L2424" s="0" t="n">
        <v>27</v>
      </c>
      <c r="M2424" s="0" t="n">
        <v>5</v>
      </c>
      <c r="N2424" s="11" t="n">
        <v>0.075</v>
      </c>
      <c r="O2424" s="12" t="n">
        <v>1639.96</v>
      </c>
      <c r="P2424" s="12" t="n">
        <v>3999.9</v>
      </c>
      <c r="Q2424" s="12" t="n">
        <f aca="false">M2424*P2424*(1-N2424)</f>
        <v>18499.5375</v>
      </c>
      <c r="R2424" s="12" t="n">
        <f aca="false">M2424*O2424</f>
        <v>8199.8</v>
      </c>
      <c r="S2424" s="12" t="n">
        <f aca="false">Q2424-R2424</f>
        <v>10299.7375</v>
      </c>
      <c r="T2424" s="11" t="n">
        <f aca="false">IFERROR(S2424/Q2424,0)</f>
        <v>0.55675648647973</v>
      </c>
      <c r="U2424" s="13" t="n">
        <f aca="false">F2424-E2424</f>
        <v>26</v>
      </c>
      <c r="V2424" s="13" t="n">
        <f aca="false">G2424-F2424</f>
        <v>8</v>
      </c>
      <c r="W2424" s="13" t="n">
        <f aca="false">G2424-E2424</f>
        <v>34</v>
      </c>
      <c r="X2424" s="10" t="n">
        <f aca="false">YEAR(E2424)</f>
        <v>2019</v>
      </c>
      <c r="Y2424" s="0" t="str">
        <f aca="false">TEXT(E2424,"yyyy-mm")</f>
        <v>2019-03</v>
      </c>
      <c r="Z2424" s="0" t="str">
        <f aca="false">"Q"&amp;ROUNDUP(MONTH(E2424)/3,0)&amp;"-"&amp;YEAR(E2424)</f>
        <v>Q1-2019</v>
      </c>
    </row>
    <row r="2425" customFormat="false" ht="14.25" hidden="false" customHeight="false" outlineLevel="0" collapsed="false">
      <c r="A2425" s="0" t="s">
        <v>2467</v>
      </c>
      <c r="B2425" s="0" t="s">
        <v>38</v>
      </c>
      <c r="C2425" s="0" t="s">
        <v>39</v>
      </c>
      <c r="D2425" s="9" t="n">
        <v>43400</v>
      </c>
      <c r="E2425" s="9" t="n">
        <v>43535</v>
      </c>
      <c r="F2425" s="9" t="n">
        <v>43547</v>
      </c>
      <c r="G2425" s="9" t="n">
        <v>43556</v>
      </c>
      <c r="H2425" s="10" t="s">
        <v>36</v>
      </c>
      <c r="I2425" s="0" t="n">
        <v>18</v>
      </c>
      <c r="J2425" s="0" t="n">
        <v>13</v>
      </c>
      <c r="K2425" s="0" t="n">
        <v>124</v>
      </c>
      <c r="L2425" s="0" t="n">
        <v>1</v>
      </c>
      <c r="M2425" s="0" t="n">
        <v>6</v>
      </c>
      <c r="N2425" s="11" t="n">
        <v>0.1</v>
      </c>
      <c r="O2425" s="12" t="n">
        <v>1455.04</v>
      </c>
      <c r="P2425" s="12" t="n">
        <v>2552.7</v>
      </c>
      <c r="Q2425" s="12" t="n">
        <f aca="false">M2425*P2425*(1-N2425)</f>
        <v>13784.58</v>
      </c>
      <c r="R2425" s="12" t="n">
        <f aca="false">M2425*O2425</f>
        <v>8730.24</v>
      </c>
      <c r="S2425" s="12" t="n">
        <f aca="false">Q2425-R2425</f>
        <v>5054.34</v>
      </c>
      <c r="T2425" s="11" t="n">
        <f aca="false">IFERROR(S2425/Q2425,0)</f>
        <v>0.366666231397692</v>
      </c>
      <c r="U2425" s="13" t="n">
        <f aca="false">F2425-E2425</f>
        <v>12</v>
      </c>
      <c r="V2425" s="13" t="n">
        <f aca="false">G2425-F2425</f>
        <v>9</v>
      </c>
      <c r="W2425" s="13" t="n">
        <f aca="false">G2425-E2425</f>
        <v>21</v>
      </c>
      <c r="X2425" s="10" t="n">
        <f aca="false">YEAR(E2425)</f>
        <v>2019</v>
      </c>
      <c r="Y2425" s="0" t="str">
        <f aca="false">TEXT(E2425,"yyyy-mm")</f>
        <v>2019-03</v>
      </c>
      <c r="Z2425" s="0" t="str">
        <f aca="false">"Q"&amp;ROUNDUP(MONTH(E2425)/3,0)&amp;"-"&amp;YEAR(E2425)</f>
        <v>Q1-2019</v>
      </c>
    </row>
    <row r="2426" customFormat="false" ht="14.25" hidden="false" customHeight="false" outlineLevel="0" collapsed="false">
      <c r="A2426" s="0" t="s">
        <v>2468</v>
      </c>
      <c r="B2426" s="0" t="s">
        <v>43</v>
      </c>
      <c r="C2426" s="0" t="s">
        <v>46</v>
      </c>
      <c r="D2426" s="9" t="n">
        <v>43400</v>
      </c>
      <c r="E2426" s="9" t="n">
        <v>43535</v>
      </c>
      <c r="F2426" s="9" t="n">
        <v>43558</v>
      </c>
      <c r="G2426" s="9" t="n">
        <v>43568</v>
      </c>
      <c r="H2426" s="10" t="s">
        <v>36</v>
      </c>
      <c r="I2426" s="0" t="n">
        <v>26</v>
      </c>
      <c r="J2426" s="0" t="n">
        <v>30</v>
      </c>
      <c r="K2426" s="0" t="n">
        <v>262</v>
      </c>
      <c r="L2426" s="0" t="n">
        <v>27</v>
      </c>
      <c r="M2426" s="0" t="n">
        <v>2</v>
      </c>
      <c r="N2426" s="11" t="n">
        <v>0.2</v>
      </c>
      <c r="O2426" s="12" t="n">
        <v>2816.14</v>
      </c>
      <c r="P2426" s="12" t="n">
        <v>3966.4</v>
      </c>
      <c r="Q2426" s="12" t="n">
        <f aca="false">M2426*P2426*(1-N2426)</f>
        <v>6346.24</v>
      </c>
      <c r="R2426" s="12" t="n">
        <f aca="false">M2426*O2426</f>
        <v>5632.28</v>
      </c>
      <c r="S2426" s="12" t="n">
        <f aca="false">Q2426-R2426</f>
        <v>713.960000000001</v>
      </c>
      <c r="T2426" s="11" t="n">
        <f aca="false">IFERROR(S2426/Q2426,0)</f>
        <v>0.112501260588947</v>
      </c>
      <c r="U2426" s="13" t="n">
        <f aca="false">F2426-E2426</f>
        <v>23</v>
      </c>
      <c r="V2426" s="13" t="n">
        <f aca="false">G2426-F2426</f>
        <v>10</v>
      </c>
      <c r="W2426" s="13" t="n">
        <f aca="false">G2426-E2426</f>
        <v>33</v>
      </c>
      <c r="X2426" s="10" t="n">
        <f aca="false">YEAR(E2426)</f>
        <v>2019</v>
      </c>
      <c r="Y2426" s="0" t="str">
        <f aca="false">TEXT(E2426,"yyyy-mm")</f>
        <v>2019-03</v>
      </c>
      <c r="Z2426" s="0" t="str">
        <f aca="false">"Q"&amp;ROUNDUP(MONTH(E2426)/3,0)&amp;"-"&amp;YEAR(E2426)</f>
        <v>Q1-2019</v>
      </c>
    </row>
    <row r="2427" customFormat="false" ht="14.25" hidden="false" customHeight="false" outlineLevel="0" collapsed="false">
      <c r="A2427" s="0" t="s">
        <v>2469</v>
      </c>
      <c r="B2427" s="0" t="s">
        <v>41</v>
      </c>
      <c r="C2427" s="0" t="s">
        <v>48</v>
      </c>
      <c r="D2427" s="9" t="n">
        <v>43500</v>
      </c>
      <c r="E2427" s="9" t="n">
        <v>43535</v>
      </c>
      <c r="F2427" s="9" t="n">
        <v>43539</v>
      </c>
      <c r="G2427" s="9" t="n">
        <v>43546</v>
      </c>
      <c r="H2427" s="10" t="s">
        <v>36</v>
      </c>
      <c r="I2427" s="0" t="n">
        <v>22</v>
      </c>
      <c r="J2427" s="0" t="n">
        <v>17</v>
      </c>
      <c r="K2427" s="0" t="n">
        <v>53</v>
      </c>
      <c r="L2427" s="0" t="n">
        <v>17</v>
      </c>
      <c r="M2427" s="0" t="n">
        <v>3</v>
      </c>
      <c r="N2427" s="11" t="n">
        <v>0.1</v>
      </c>
      <c r="O2427" s="12" t="n">
        <v>850.36</v>
      </c>
      <c r="P2427" s="12" t="n">
        <v>1118.9</v>
      </c>
      <c r="Q2427" s="12" t="n">
        <f aca="false">M2427*P2427*(1-N2427)</f>
        <v>3021.03</v>
      </c>
      <c r="R2427" s="12" t="n">
        <f aca="false">M2427*O2427</f>
        <v>2551.08</v>
      </c>
      <c r="S2427" s="12" t="n">
        <f aca="false">Q2427-R2427</f>
        <v>469.95</v>
      </c>
      <c r="T2427" s="11" t="n">
        <f aca="false">IFERROR(S2427/Q2427,0)</f>
        <v>0.155559527710748</v>
      </c>
      <c r="U2427" s="13" t="n">
        <f aca="false">F2427-E2427</f>
        <v>4</v>
      </c>
      <c r="V2427" s="13" t="n">
        <f aca="false">G2427-F2427</f>
        <v>7</v>
      </c>
      <c r="W2427" s="13" t="n">
        <f aca="false">G2427-E2427</f>
        <v>11</v>
      </c>
      <c r="X2427" s="10" t="n">
        <f aca="false">YEAR(E2427)</f>
        <v>2019</v>
      </c>
      <c r="Y2427" s="0" t="str">
        <f aca="false">TEXT(E2427,"yyyy-mm")</f>
        <v>2019-03</v>
      </c>
      <c r="Z2427" s="0" t="str">
        <f aca="false">"Q"&amp;ROUNDUP(MONTH(E2427)/3,0)&amp;"-"&amp;YEAR(E2427)</f>
        <v>Q1-2019</v>
      </c>
    </row>
    <row r="2428" customFormat="false" ht="14.25" hidden="false" customHeight="false" outlineLevel="0" collapsed="false">
      <c r="A2428" s="0" t="s">
        <v>2470</v>
      </c>
      <c r="B2428" s="0" t="s">
        <v>34</v>
      </c>
      <c r="C2428" s="0" t="s">
        <v>39</v>
      </c>
      <c r="D2428" s="9" t="n">
        <v>43400</v>
      </c>
      <c r="E2428" s="9" t="n">
        <v>43535</v>
      </c>
      <c r="F2428" s="9" t="n">
        <v>43563</v>
      </c>
      <c r="G2428" s="9" t="n">
        <v>43567</v>
      </c>
      <c r="H2428" s="10" t="s">
        <v>36</v>
      </c>
      <c r="I2428" s="0" t="n">
        <v>3</v>
      </c>
      <c r="J2428" s="0" t="n">
        <v>23</v>
      </c>
      <c r="K2428" s="0" t="n">
        <v>132</v>
      </c>
      <c r="L2428" s="0" t="n">
        <v>11</v>
      </c>
      <c r="M2428" s="0" t="n">
        <v>1</v>
      </c>
      <c r="N2428" s="11" t="n">
        <v>0.15</v>
      </c>
      <c r="O2428" s="12" t="n">
        <v>905.1</v>
      </c>
      <c r="P2428" s="12" t="n">
        <v>1145.7</v>
      </c>
      <c r="Q2428" s="12" t="n">
        <f aca="false">M2428*P2428*(1-N2428)</f>
        <v>973.845</v>
      </c>
      <c r="R2428" s="12" t="n">
        <f aca="false">M2428*O2428</f>
        <v>905.1</v>
      </c>
      <c r="S2428" s="12" t="n">
        <f aca="false">Q2428-R2428</f>
        <v>68.745</v>
      </c>
      <c r="T2428" s="11" t="n">
        <f aca="false">IFERROR(S2428/Q2428,0)</f>
        <v>0.070591315866488</v>
      </c>
      <c r="U2428" s="13" t="n">
        <f aca="false">F2428-E2428</f>
        <v>28</v>
      </c>
      <c r="V2428" s="13" t="n">
        <f aca="false">G2428-F2428</f>
        <v>4</v>
      </c>
      <c r="W2428" s="13" t="n">
        <f aca="false">G2428-E2428</f>
        <v>32</v>
      </c>
      <c r="X2428" s="10" t="n">
        <f aca="false">YEAR(E2428)</f>
        <v>2019</v>
      </c>
      <c r="Y2428" s="0" t="str">
        <f aca="false">TEXT(E2428,"yyyy-mm")</f>
        <v>2019-03</v>
      </c>
      <c r="Z2428" s="0" t="str">
        <f aca="false">"Q"&amp;ROUNDUP(MONTH(E2428)/3,0)&amp;"-"&amp;YEAR(E2428)</f>
        <v>Q1-2019</v>
      </c>
    </row>
    <row r="2429" customFormat="false" ht="14.25" hidden="false" customHeight="false" outlineLevel="0" collapsed="false">
      <c r="A2429" s="0" t="s">
        <v>2471</v>
      </c>
      <c r="B2429" s="0" t="s">
        <v>38</v>
      </c>
      <c r="C2429" s="0" t="s">
        <v>35</v>
      </c>
      <c r="D2429" s="9" t="n">
        <v>43400</v>
      </c>
      <c r="E2429" s="9" t="n">
        <v>43535</v>
      </c>
      <c r="F2429" s="9" t="n">
        <v>43554</v>
      </c>
      <c r="G2429" s="9" t="n">
        <v>43557</v>
      </c>
      <c r="H2429" s="10" t="s">
        <v>36</v>
      </c>
      <c r="I2429" s="0" t="n">
        <v>16</v>
      </c>
      <c r="J2429" s="0" t="n">
        <v>50</v>
      </c>
      <c r="K2429" s="0" t="n">
        <v>230</v>
      </c>
      <c r="L2429" s="0" t="n">
        <v>31</v>
      </c>
      <c r="M2429" s="0" t="n">
        <v>2</v>
      </c>
      <c r="N2429" s="11" t="n">
        <v>0.075</v>
      </c>
      <c r="O2429" s="12" t="n">
        <v>1407.4</v>
      </c>
      <c r="P2429" s="12" t="n">
        <v>2606.3</v>
      </c>
      <c r="Q2429" s="12" t="n">
        <f aca="false">M2429*P2429*(1-N2429)</f>
        <v>4821.655</v>
      </c>
      <c r="R2429" s="12" t="n">
        <f aca="false">M2429*O2429</f>
        <v>2814.8</v>
      </c>
      <c r="S2429" s="12" t="n">
        <f aca="false">Q2429-R2429</f>
        <v>2006.855</v>
      </c>
      <c r="T2429" s="11" t="n">
        <f aca="false">IFERROR(S2429/Q2429,0)</f>
        <v>0.416217045806886</v>
      </c>
      <c r="U2429" s="13" t="n">
        <f aca="false">F2429-E2429</f>
        <v>19</v>
      </c>
      <c r="V2429" s="13" t="n">
        <f aca="false">G2429-F2429</f>
        <v>3</v>
      </c>
      <c r="W2429" s="13" t="n">
        <f aca="false">G2429-E2429</f>
        <v>22</v>
      </c>
      <c r="X2429" s="10" t="n">
        <f aca="false">YEAR(E2429)</f>
        <v>2019</v>
      </c>
      <c r="Y2429" s="0" t="str">
        <f aca="false">TEXT(E2429,"yyyy-mm")</f>
        <v>2019-03</v>
      </c>
      <c r="Z2429" s="0" t="str">
        <f aca="false">"Q"&amp;ROUNDUP(MONTH(E2429)/3,0)&amp;"-"&amp;YEAR(E2429)</f>
        <v>Q1-2019</v>
      </c>
    </row>
    <row r="2430" customFormat="false" ht="14.25" hidden="false" customHeight="false" outlineLevel="0" collapsed="false">
      <c r="A2430" s="0" t="s">
        <v>2472</v>
      </c>
      <c r="B2430" s="0" t="s">
        <v>38</v>
      </c>
      <c r="C2430" s="0" t="s">
        <v>46</v>
      </c>
      <c r="D2430" s="9" t="n">
        <v>43400</v>
      </c>
      <c r="E2430" s="9" t="n">
        <v>43535</v>
      </c>
      <c r="F2430" s="9" t="n">
        <v>43537</v>
      </c>
      <c r="G2430" s="9" t="n">
        <v>43544</v>
      </c>
      <c r="H2430" s="10" t="s">
        <v>36</v>
      </c>
      <c r="I2430" s="0" t="n">
        <v>15</v>
      </c>
      <c r="J2430" s="0" t="n">
        <v>49</v>
      </c>
      <c r="K2430" s="0" t="n">
        <v>284</v>
      </c>
      <c r="L2430" s="0" t="n">
        <v>4</v>
      </c>
      <c r="M2430" s="0" t="n">
        <v>6</v>
      </c>
      <c r="N2430" s="11" t="n">
        <v>0.1</v>
      </c>
      <c r="O2430" s="12" t="n">
        <v>2228.35</v>
      </c>
      <c r="P2430" s="12" t="n">
        <v>2820.7</v>
      </c>
      <c r="Q2430" s="12" t="n">
        <f aca="false">M2430*P2430*(1-N2430)</f>
        <v>15231.78</v>
      </c>
      <c r="R2430" s="12" t="n">
        <f aca="false">M2430*O2430</f>
        <v>13370.1</v>
      </c>
      <c r="S2430" s="12" t="n">
        <f aca="false">Q2430-R2430</f>
        <v>1861.68</v>
      </c>
      <c r="T2430" s="11" t="n">
        <f aca="false">IFERROR(S2430/Q2430,0)</f>
        <v>0.122223403961979</v>
      </c>
      <c r="U2430" s="13" t="n">
        <f aca="false">F2430-E2430</f>
        <v>2</v>
      </c>
      <c r="V2430" s="13" t="n">
        <f aca="false">G2430-F2430</f>
        <v>7</v>
      </c>
      <c r="W2430" s="13" t="n">
        <f aca="false">G2430-E2430</f>
        <v>9</v>
      </c>
      <c r="X2430" s="10" t="n">
        <f aca="false">YEAR(E2430)</f>
        <v>2019</v>
      </c>
      <c r="Y2430" s="0" t="str">
        <f aca="false">TEXT(E2430,"yyyy-mm")</f>
        <v>2019-03</v>
      </c>
      <c r="Z2430" s="0" t="str">
        <f aca="false">"Q"&amp;ROUNDUP(MONTH(E2430)/3,0)&amp;"-"&amp;YEAR(E2430)</f>
        <v>Q1-2019</v>
      </c>
    </row>
    <row r="2431" customFormat="false" ht="14.25" hidden="false" customHeight="false" outlineLevel="0" collapsed="false">
      <c r="A2431" s="0" t="s">
        <v>2473</v>
      </c>
      <c r="B2431" s="0" t="s">
        <v>34</v>
      </c>
      <c r="C2431" s="0" t="s">
        <v>39</v>
      </c>
      <c r="D2431" s="9" t="n">
        <v>43400</v>
      </c>
      <c r="E2431" s="9" t="n">
        <v>43535</v>
      </c>
      <c r="F2431" s="9" t="n">
        <v>43551</v>
      </c>
      <c r="G2431" s="9" t="n">
        <v>43554</v>
      </c>
      <c r="H2431" s="10" t="s">
        <v>36</v>
      </c>
      <c r="I2431" s="0" t="n">
        <v>11</v>
      </c>
      <c r="J2431" s="0" t="n">
        <v>31</v>
      </c>
      <c r="K2431" s="0" t="n">
        <v>157</v>
      </c>
      <c r="L2431" s="0" t="n">
        <v>35</v>
      </c>
      <c r="M2431" s="0" t="n">
        <v>4</v>
      </c>
      <c r="N2431" s="11" t="n">
        <v>0.05</v>
      </c>
      <c r="O2431" s="12" t="n">
        <v>1228.78</v>
      </c>
      <c r="P2431" s="12" t="n">
        <v>1755.4</v>
      </c>
      <c r="Q2431" s="12" t="n">
        <f aca="false">M2431*P2431*(1-N2431)</f>
        <v>6670.52</v>
      </c>
      <c r="R2431" s="12" t="n">
        <f aca="false">M2431*O2431</f>
        <v>4915.12</v>
      </c>
      <c r="S2431" s="12" t="n">
        <f aca="false">Q2431-R2431</f>
        <v>1755.4</v>
      </c>
      <c r="T2431" s="11" t="n">
        <f aca="false">IFERROR(S2431/Q2431,0)</f>
        <v>0.263157894736842</v>
      </c>
      <c r="U2431" s="13" t="n">
        <f aca="false">F2431-E2431</f>
        <v>16</v>
      </c>
      <c r="V2431" s="13" t="n">
        <f aca="false">G2431-F2431</f>
        <v>3</v>
      </c>
      <c r="W2431" s="13" t="n">
        <f aca="false">G2431-E2431</f>
        <v>19</v>
      </c>
      <c r="X2431" s="10" t="n">
        <f aca="false">YEAR(E2431)</f>
        <v>2019</v>
      </c>
      <c r="Y2431" s="0" t="str">
        <f aca="false">TEXT(E2431,"yyyy-mm")</f>
        <v>2019-03</v>
      </c>
      <c r="Z2431" s="0" t="str">
        <f aca="false">"Q"&amp;ROUNDUP(MONTH(E2431)/3,0)&amp;"-"&amp;YEAR(E2431)</f>
        <v>Q1-2019</v>
      </c>
    </row>
    <row r="2432" customFormat="false" ht="14.25" hidden="false" customHeight="false" outlineLevel="0" collapsed="false">
      <c r="A2432" s="0" t="s">
        <v>2474</v>
      </c>
      <c r="B2432" s="0" t="s">
        <v>34</v>
      </c>
      <c r="C2432" s="0" t="s">
        <v>39</v>
      </c>
      <c r="D2432" s="9" t="n">
        <v>43400</v>
      </c>
      <c r="E2432" s="9" t="n">
        <v>43535</v>
      </c>
      <c r="F2432" s="9" t="n">
        <v>43553</v>
      </c>
      <c r="G2432" s="9" t="n">
        <v>43558</v>
      </c>
      <c r="H2432" s="10" t="s">
        <v>36</v>
      </c>
      <c r="I2432" s="0" t="n">
        <v>11</v>
      </c>
      <c r="J2432" s="0" t="n">
        <v>27</v>
      </c>
      <c r="K2432" s="0" t="n">
        <v>140</v>
      </c>
      <c r="L2432" s="0" t="n">
        <v>21</v>
      </c>
      <c r="M2432" s="0" t="n">
        <v>7</v>
      </c>
      <c r="N2432" s="11" t="n">
        <v>0.075</v>
      </c>
      <c r="O2432" s="12" t="n">
        <v>706.18</v>
      </c>
      <c r="P2432" s="12" t="n">
        <v>1139</v>
      </c>
      <c r="Q2432" s="12" t="n">
        <f aca="false">M2432*P2432*(1-N2432)</f>
        <v>7375.025</v>
      </c>
      <c r="R2432" s="12" t="n">
        <f aca="false">M2432*O2432</f>
        <v>4943.26</v>
      </c>
      <c r="S2432" s="12" t="n">
        <f aca="false">Q2432-R2432</f>
        <v>2431.765</v>
      </c>
      <c r="T2432" s="11" t="n">
        <f aca="false">IFERROR(S2432/Q2432,0)</f>
        <v>0.32972972972973</v>
      </c>
      <c r="U2432" s="13" t="n">
        <f aca="false">F2432-E2432</f>
        <v>18</v>
      </c>
      <c r="V2432" s="13" t="n">
        <f aca="false">G2432-F2432</f>
        <v>5</v>
      </c>
      <c r="W2432" s="13" t="n">
        <f aca="false">G2432-E2432</f>
        <v>23</v>
      </c>
      <c r="X2432" s="10" t="n">
        <f aca="false">YEAR(E2432)</f>
        <v>2019</v>
      </c>
      <c r="Y2432" s="0" t="str">
        <f aca="false">TEXT(E2432,"yyyy-mm")</f>
        <v>2019-03</v>
      </c>
      <c r="Z2432" s="0" t="str">
        <f aca="false">"Q"&amp;ROUNDUP(MONTH(E2432)/3,0)&amp;"-"&amp;YEAR(E2432)</f>
        <v>Q1-2019</v>
      </c>
    </row>
    <row r="2433" customFormat="false" ht="14.25" hidden="false" customHeight="false" outlineLevel="0" collapsed="false">
      <c r="A2433" s="0" t="s">
        <v>2475</v>
      </c>
      <c r="B2433" s="0" t="s">
        <v>38</v>
      </c>
      <c r="C2433" s="0" t="s">
        <v>79</v>
      </c>
      <c r="D2433" s="9" t="n">
        <v>43400</v>
      </c>
      <c r="E2433" s="9" t="n">
        <v>43535</v>
      </c>
      <c r="F2433" s="9" t="n">
        <v>43539</v>
      </c>
      <c r="G2433" s="9" t="n">
        <v>43540</v>
      </c>
      <c r="H2433" s="10" t="s">
        <v>36</v>
      </c>
      <c r="I2433" s="0" t="n">
        <v>20</v>
      </c>
      <c r="J2433" s="0" t="n">
        <v>8</v>
      </c>
      <c r="K2433" s="0" t="n">
        <v>74</v>
      </c>
      <c r="L2433" s="0" t="n">
        <v>3</v>
      </c>
      <c r="M2433" s="0" t="n">
        <v>3</v>
      </c>
      <c r="N2433" s="11" t="n">
        <v>0.2</v>
      </c>
      <c r="O2433" s="12" t="n">
        <v>4173.36</v>
      </c>
      <c r="P2433" s="12" t="n">
        <v>5152.3</v>
      </c>
      <c r="Q2433" s="12" t="n">
        <f aca="false">M2433*P2433*(1-N2433)</f>
        <v>12365.52</v>
      </c>
      <c r="R2433" s="12" t="n">
        <f aca="false">M2433*O2433</f>
        <v>12520.08</v>
      </c>
      <c r="S2433" s="12" t="n">
        <f aca="false">Q2433-R2433</f>
        <v>-154.559999999996</v>
      </c>
      <c r="T2433" s="11" t="n">
        <f aca="false">IFERROR(S2433/Q2433,0)</f>
        <v>-0.0124992721697103</v>
      </c>
      <c r="U2433" s="13" t="n">
        <f aca="false">F2433-E2433</f>
        <v>4</v>
      </c>
      <c r="V2433" s="13" t="n">
        <f aca="false">G2433-F2433</f>
        <v>1</v>
      </c>
      <c r="W2433" s="13" t="n">
        <f aca="false">G2433-E2433</f>
        <v>5</v>
      </c>
      <c r="X2433" s="10" t="n">
        <f aca="false">YEAR(E2433)</f>
        <v>2019</v>
      </c>
      <c r="Y2433" s="0" t="str">
        <f aca="false">TEXT(E2433,"yyyy-mm")</f>
        <v>2019-03</v>
      </c>
      <c r="Z2433" s="0" t="str">
        <f aca="false">"Q"&amp;ROUNDUP(MONTH(E2433)/3,0)&amp;"-"&amp;YEAR(E2433)</f>
        <v>Q1-2019</v>
      </c>
    </row>
    <row r="2434" customFormat="false" ht="14.25" hidden="false" customHeight="false" outlineLevel="0" collapsed="false">
      <c r="A2434" s="0" t="s">
        <v>2476</v>
      </c>
      <c r="B2434" s="0" t="s">
        <v>34</v>
      </c>
      <c r="C2434" s="0" t="s">
        <v>39</v>
      </c>
      <c r="D2434" s="9" t="n">
        <v>43400</v>
      </c>
      <c r="E2434" s="9" t="n">
        <v>43535</v>
      </c>
      <c r="F2434" s="9" t="n">
        <v>43560</v>
      </c>
      <c r="G2434" s="9" t="n">
        <v>43567</v>
      </c>
      <c r="H2434" s="10" t="s">
        <v>36</v>
      </c>
      <c r="I2434" s="0" t="n">
        <v>8</v>
      </c>
      <c r="J2434" s="0" t="n">
        <v>19</v>
      </c>
      <c r="K2434" s="0" t="n">
        <v>139</v>
      </c>
      <c r="L2434" s="0" t="n">
        <v>45</v>
      </c>
      <c r="M2434" s="0" t="n">
        <v>6</v>
      </c>
      <c r="N2434" s="11" t="n">
        <v>0.2</v>
      </c>
      <c r="O2434" s="12" t="n">
        <v>3027.6</v>
      </c>
      <c r="P2434" s="12" t="n">
        <v>3832.4</v>
      </c>
      <c r="Q2434" s="12" t="n">
        <f aca="false">M2434*P2434*(1-N2434)</f>
        <v>18395.52</v>
      </c>
      <c r="R2434" s="12" t="n">
        <f aca="false">M2434*O2434</f>
        <v>18165.6</v>
      </c>
      <c r="S2434" s="12" t="n">
        <f aca="false">Q2434-R2434</f>
        <v>229.920000000002</v>
      </c>
      <c r="T2434" s="11" t="n">
        <f aca="false">IFERROR(S2434/Q2434,0)</f>
        <v>0.0124986953345163</v>
      </c>
      <c r="U2434" s="13" t="n">
        <f aca="false">F2434-E2434</f>
        <v>25</v>
      </c>
      <c r="V2434" s="13" t="n">
        <f aca="false">G2434-F2434</f>
        <v>7</v>
      </c>
      <c r="W2434" s="13" t="n">
        <f aca="false">G2434-E2434</f>
        <v>32</v>
      </c>
      <c r="X2434" s="10" t="n">
        <f aca="false">YEAR(E2434)</f>
        <v>2019</v>
      </c>
      <c r="Y2434" s="0" t="str">
        <f aca="false">TEXT(E2434,"yyyy-mm")</f>
        <v>2019-03</v>
      </c>
      <c r="Z2434" s="0" t="str">
        <f aca="false">"Q"&amp;ROUNDUP(MONTH(E2434)/3,0)&amp;"-"&amp;YEAR(E2434)</f>
        <v>Q1-2019</v>
      </c>
    </row>
    <row r="2435" customFormat="false" ht="14.25" hidden="false" customHeight="false" outlineLevel="0" collapsed="false">
      <c r="A2435" s="0" t="s">
        <v>2477</v>
      </c>
      <c r="B2435" s="0" t="s">
        <v>41</v>
      </c>
      <c r="C2435" s="0" t="s">
        <v>46</v>
      </c>
      <c r="D2435" s="9" t="n">
        <v>43400</v>
      </c>
      <c r="E2435" s="9" t="n">
        <v>43536</v>
      </c>
      <c r="F2435" s="9" t="n">
        <v>43559</v>
      </c>
      <c r="G2435" s="9" t="n">
        <v>43566</v>
      </c>
      <c r="H2435" s="10" t="s">
        <v>36</v>
      </c>
      <c r="I2435" s="0" t="n">
        <v>22</v>
      </c>
      <c r="J2435" s="0" t="n">
        <v>48</v>
      </c>
      <c r="K2435" s="0" t="n">
        <v>326</v>
      </c>
      <c r="L2435" s="0" t="n">
        <v>10</v>
      </c>
      <c r="M2435" s="0" t="n">
        <v>7</v>
      </c>
      <c r="N2435" s="11" t="n">
        <v>0.075</v>
      </c>
      <c r="O2435" s="12" t="n">
        <v>1325.46</v>
      </c>
      <c r="P2435" s="12" t="n">
        <v>1815.7</v>
      </c>
      <c r="Q2435" s="12" t="n">
        <f aca="false">M2435*P2435*(1-N2435)</f>
        <v>11756.6575</v>
      </c>
      <c r="R2435" s="12" t="n">
        <f aca="false">M2435*O2435</f>
        <v>9278.22</v>
      </c>
      <c r="S2435" s="12" t="n">
        <f aca="false">Q2435-R2435</f>
        <v>2478.4375</v>
      </c>
      <c r="T2435" s="11" t="n">
        <f aca="false">IFERROR(S2435/Q2435,0)</f>
        <v>0.210811406218136</v>
      </c>
      <c r="U2435" s="13" t="n">
        <f aca="false">F2435-E2435</f>
        <v>23</v>
      </c>
      <c r="V2435" s="13" t="n">
        <f aca="false">G2435-F2435</f>
        <v>7</v>
      </c>
      <c r="W2435" s="13" t="n">
        <f aca="false">G2435-E2435</f>
        <v>30</v>
      </c>
      <c r="X2435" s="10" t="n">
        <f aca="false">YEAR(E2435)</f>
        <v>2019</v>
      </c>
      <c r="Y2435" s="0" t="str">
        <f aca="false">TEXT(E2435,"yyyy-mm")</f>
        <v>2019-03</v>
      </c>
      <c r="Z2435" s="0" t="str">
        <f aca="false">"Q"&amp;ROUNDUP(MONTH(E2435)/3,0)&amp;"-"&amp;YEAR(E2435)</f>
        <v>Q1-2019</v>
      </c>
    </row>
    <row r="2436" customFormat="false" ht="14.25" hidden="false" customHeight="false" outlineLevel="0" collapsed="false">
      <c r="A2436" s="0" t="s">
        <v>2478</v>
      </c>
      <c r="B2436" s="0" t="s">
        <v>38</v>
      </c>
      <c r="C2436" s="0" t="s">
        <v>39</v>
      </c>
      <c r="D2436" s="9" t="n">
        <v>43400</v>
      </c>
      <c r="E2436" s="9" t="n">
        <v>43536</v>
      </c>
      <c r="F2436" s="9" t="n">
        <v>43541</v>
      </c>
      <c r="G2436" s="9" t="n">
        <v>43546</v>
      </c>
      <c r="H2436" s="10" t="s">
        <v>36</v>
      </c>
      <c r="I2436" s="0" t="n">
        <v>14</v>
      </c>
      <c r="J2436" s="0" t="n">
        <v>9</v>
      </c>
      <c r="K2436" s="0" t="n">
        <v>153</v>
      </c>
      <c r="L2436" s="0" t="n">
        <v>5</v>
      </c>
      <c r="M2436" s="0" t="n">
        <v>6</v>
      </c>
      <c r="N2436" s="11" t="n">
        <v>0.05</v>
      </c>
      <c r="O2436" s="12" t="n">
        <v>2840.8</v>
      </c>
      <c r="P2436" s="12" t="n">
        <v>5360</v>
      </c>
      <c r="Q2436" s="12" t="n">
        <f aca="false">M2436*P2436*(1-N2436)</f>
        <v>30552</v>
      </c>
      <c r="R2436" s="12" t="n">
        <f aca="false">M2436*O2436</f>
        <v>17044.8</v>
      </c>
      <c r="S2436" s="12" t="n">
        <f aca="false">Q2436-R2436</f>
        <v>13507.2</v>
      </c>
      <c r="T2436" s="11" t="n">
        <f aca="false">IFERROR(S2436/Q2436,0)</f>
        <v>0.442105263157895</v>
      </c>
      <c r="U2436" s="13" t="n">
        <f aca="false">F2436-E2436</f>
        <v>5</v>
      </c>
      <c r="V2436" s="13" t="n">
        <f aca="false">G2436-F2436</f>
        <v>5</v>
      </c>
      <c r="W2436" s="13" t="n">
        <f aca="false">G2436-E2436</f>
        <v>10</v>
      </c>
      <c r="X2436" s="10" t="n">
        <f aca="false">YEAR(E2436)</f>
        <v>2019</v>
      </c>
      <c r="Y2436" s="0" t="str">
        <f aca="false">TEXT(E2436,"yyyy-mm")</f>
        <v>2019-03</v>
      </c>
      <c r="Z2436" s="0" t="str">
        <f aca="false">"Q"&amp;ROUNDUP(MONTH(E2436)/3,0)&amp;"-"&amp;YEAR(E2436)</f>
        <v>Q1-2019</v>
      </c>
    </row>
    <row r="2437" customFormat="false" ht="14.25" hidden="false" customHeight="false" outlineLevel="0" collapsed="false">
      <c r="A2437" s="0" t="s">
        <v>2479</v>
      </c>
      <c r="B2437" s="0" t="s">
        <v>41</v>
      </c>
      <c r="C2437" s="0" t="s">
        <v>48</v>
      </c>
      <c r="D2437" s="9" t="n">
        <v>43400</v>
      </c>
      <c r="E2437" s="9" t="n">
        <v>43537</v>
      </c>
      <c r="F2437" s="9" t="n">
        <v>43557</v>
      </c>
      <c r="G2437" s="9" t="n">
        <v>43559</v>
      </c>
      <c r="H2437" s="10" t="s">
        <v>36</v>
      </c>
      <c r="I2437" s="0" t="n">
        <v>25</v>
      </c>
      <c r="J2437" s="0" t="n">
        <v>30</v>
      </c>
      <c r="K2437" s="0" t="n">
        <v>33</v>
      </c>
      <c r="L2437" s="0" t="n">
        <v>9</v>
      </c>
      <c r="M2437" s="0" t="n">
        <v>8</v>
      </c>
      <c r="N2437" s="11" t="n">
        <v>0.1</v>
      </c>
      <c r="O2437" s="12" t="n">
        <v>783.23</v>
      </c>
      <c r="P2437" s="12" t="n">
        <v>1118.9</v>
      </c>
      <c r="Q2437" s="12" t="n">
        <f aca="false">M2437*P2437*(1-N2437)</f>
        <v>8056.08</v>
      </c>
      <c r="R2437" s="12" t="n">
        <f aca="false">M2437*O2437</f>
        <v>6265.84</v>
      </c>
      <c r="S2437" s="12" t="n">
        <f aca="false">Q2437-R2437</f>
        <v>1790.24</v>
      </c>
      <c r="T2437" s="11" t="n">
        <f aca="false">IFERROR(S2437/Q2437,0)</f>
        <v>0.222222222222222</v>
      </c>
      <c r="U2437" s="13" t="n">
        <f aca="false">F2437-E2437</f>
        <v>20</v>
      </c>
      <c r="V2437" s="13" t="n">
        <f aca="false">G2437-F2437</f>
        <v>2</v>
      </c>
      <c r="W2437" s="13" t="n">
        <f aca="false">G2437-E2437</f>
        <v>22</v>
      </c>
      <c r="X2437" s="10" t="n">
        <f aca="false">YEAR(E2437)</f>
        <v>2019</v>
      </c>
      <c r="Y2437" s="0" t="str">
        <f aca="false">TEXT(E2437,"yyyy-mm")</f>
        <v>2019-03</v>
      </c>
      <c r="Z2437" s="0" t="str">
        <f aca="false">"Q"&amp;ROUNDUP(MONTH(E2437)/3,0)&amp;"-"&amp;YEAR(E2437)</f>
        <v>Q1-2019</v>
      </c>
    </row>
    <row r="2438" customFormat="false" ht="14.25" hidden="false" customHeight="false" outlineLevel="0" collapsed="false">
      <c r="A2438" s="0" t="s">
        <v>2480</v>
      </c>
      <c r="B2438" s="0" t="s">
        <v>38</v>
      </c>
      <c r="C2438" s="0" t="s">
        <v>58</v>
      </c>
      <c r="D2438" s="9" t="n">
        <v>43400</v>
      </c>
      <c r="E2438" s="9" t="n">
        <v>43537</v>
      </c>
      <c r="F2438" s="9" t="n">
        <v>43543</v>
      </c>
      <c r="G2438" s="9" t="n">
        <v>43546</v>
      </c>
      <c r="H2438" s="10" t="s">
        <v>36</v>
      </c>
      <c r="I2438" s="0" t="n">
        <v>18</v>
      </c>
      <c r="J2438" s="0" t="n">
        <v>18</v>
      </c>
      <c r="K2438" s="0" t="n">
        <v>363</v>
      </c>
      <c r="L2438" s="0" t="n">
        <v>28</v>
      </c>
      <c r="M2438" s="0" t="n">
        <v>8</v>
      </c>
      <c r="N2438" s="11" t="n">
        <v>0.075</v>
      </c>
      <c r="O2438" s="12" t="n">
        <v>2003.57</v>
      </c>
      <c r="P2438" s="12" t="n">
        <v>3577.8</v>
      </c>
      <c r="Q2438" s="12" t="n">
        <f aca="false">M2438*P2438*(1-N2438)</f>
        <v>26475.72</v>
      </c>
      <c r="R2438" s="12" t="n">
        <f aca="false">M2438*O2438</f>
        <v>16028.56</v>
      </c>
      <c r="S2438" s="12" t="n">
        <f aca="false">Q2438-R2438</f>
        <v>10447.16</v>
      </c>
      <c r="T2438" s="11" t="n">
        <f aca="false">IFERROR(S2438/Q2438,0)</f>
        <v>0.394593990267309</v>
      </c>
      <c r="U2438" s="13" t="n">
        <f aca="false">F2438-E2438</f>
        <v>6</v>
      </c>
      <c r="V2438" s="13" t="n">
        <f aca="false">G2438-F2438</f>
        <v>3</v>
      </c>
      <c r="W2438" s="13" t="n">
        <f aca="false">G2438-E2438</f>
        <v>9</v>
      </c>
      <c r="X2438" s="10" t="n">
        <f aca="false">YEAR(E2438)</f>
        <v>2019</v>
      </c>
      <c r="Y2438" s="0" t="str">
        <f aca="false">TEXT(E2438,"yyyy-mm")</f>
        <v>2019-03</v>
      </c>
      <c r="Z2438" s="0" t="str">
        <f aca="false">"Q"&amp;ROUNDUP(MONTH(E2438)/3,0)&amp;"-"&amp;YEAR(E2438)</f>
        <v>Q1-2019</v>
      </c>
    </row>
    <row r="2439" customFormat="false" ht="14.25" hidden="false" customHeight="false" outlineLevel="0" collapsed="false">
      <c r="A2439" s="0" t="s">
        <v>2481</v>
      </c>
      <c r="B2439" s="0" t="s">
        <v>34</v>
      </c>
      <c r="C2439" s="0" t="s">
        <v>39</v>
      </c>
      <c r="D2439" s="9" t="n">
        <v>43500</v>
      </c>
      <c r="E2439" s="9" t="n">
        <v>43537</v>
      </c>
      <c r="F2439" s="9" t="n">
        <v>43560</v>
      </c>
      <c r="G2439" s="9" t="n">
        <v>43567</v>
      </c>
      <c r="H2439" s="10" t="s">
        <v>36</v>
      </c>
      <c r="I2439" s="0" t="n">
        <v>6</v>
      </c>
      <c r="J2439" s="0" t="n">
        <v>23</v>
      </c>
      <c r="K2439" s="0" t="n">
        <v>169</v>
      </c>
      <c r="L2439" s="0" t="n">
        <v>25</v>
      </c>
      <c r="M2439" s="0" t="n">
        <v>1</v>
      </c>
      <c r="N2439" s="11" t="n">
        <v>0.3</v>
      </c>
      <c r="O2439" s="12" t="n">
        <v>1686.26</v>
      </c>
      <c r="P2439" s="12" t="n">
        <v>3832.4</v>
      </c>
      <c r="Q2439" s="12" t="n">
        <f aca="false">M2439*P2439*(1-N2439)</f>
        <v>2682.68</v>
      </c>
      <c r="R2439" s="12" t="n">
        <f aca="false">M2439*O2439</f>
        <v>1686.26</v>
      </c>
      <c r="S2439" s="12" t="n">
        <f aca="false">Q2439-R2439</f>
        <v>996.42</v>
      </c>
      <c r="T2439" s="11" t="n">
        <f aca="false">IFERROR(S2439/Q2439,0)</f>
        <v>0.371427080382304</v>
      </c>
      <c r="U2439" s="13" t="n">
        <f aca="false">F2439-E2439</f>
        <v>23</v>
      </c>
      <c r="V2439" s="13" t="n">
        <f aca="false">G2439-F2439</f>
        <v>7</v>
      </c>
      <c r="W2439" s="13" t="n">
        <f aca="false">G2439-E2439</f>
        <v>30</v>
      </c>
      <c r="X2439" s="10" t="n">
        <f aca="false">YEAR(E2439)</f>
        <v>2019</v>
      </c>
      <c r="Y2439" s="0" t="str">
        <f aca="false">TEXT(E2439,"yyyy-mm")</f>
        <v>2019-03</v>
      </c>
      <c r="Z2439" s="0" t="str">
        <f aca="false">"Q"&amp;ROUNDUP(MONTH(E2439)/3,0)&amp;"-"&amp;YEAR(E2439)</f>
        <v>Q1-2019</v>
      </c>
    </row>
    <row r="2440" customFormat="false" ht="14.25" hidden="false" customHeight="false" outlineLevel="0" collapsed="false">
      <c r="A2440" s="0" t="s">
        <v>2482</v>
      </c>
      <c r="B2440" s="0" t="s">
        <v>43</v>
      </c>
      <c r="C2440" s="0" t="s">
        <v>46</v>
      </c>
      <c r="D2440" s="9" t="n">
        <v>43400</v>
      </c>
      <c r="E2440" s="9" t="n">
        <v>43537</v>
      </c>
      <c r="F2440" s="9" t="n">
        <v>43564</v>
      </c>
      <c r="G2440" s="9" t="n">
        <v>43567</v>
      </c>
      <c r="H2440" s="10" t="s">
        <v>36</v>
      </c>
      <c r="I2440" s="0" t="n">
        <v>28</v>
      </c>
      <c r="J2440" s="0" t="n">
        <v>30</v>
      </c>
      <c r="K2440" s="0" t="n">
        <v>270</v>
      </c>
      <c r="L2440" s="0" t="n">
        <v>30</v>
      </c>
      <c r="M2440" s="0" t="n">
        <v>1</v>
      </c>
      <c r="N2440" s="11" t="n">
        <v>0.075</v>
      </c>
      <c r="O2440" s="12" t="n">
        <v>867.52</v>
      </c>
      <c r="P2440" s="12" t="n">
        <v>1112.2</v>
      </c>
      <c r="Q2440" s="12" t="n">
        <f aca="false">M2440*P2440*(1-N2440)</f>
        <v>1028.785</v>
      </c>
      <c r="R2440" s="12" t="n">
        <f aca="false">M2440*O2440</f>
        <v>867.52</v>
      </c>
      <c r="S2440" s="12" t="n">
        <f aca="false">Q2440-R2440</f>
        <v>161.265</v>
      </c>
      <c r="T2440" s="11" t="n">
        <f aca="false">IFERROR(S2440/Q2440,0)</f>
        <v>0.156752868675185</v>
      </c>
      <c r="U2440" s="13" t="n">
        <f aca="false">F2440-E2440</f>
        <v>27</v>
      </c>
      <c r="V2440" s="13" t="n">
        <f aca="false">G2440-F2440</f>
        <v>3</v>
      </c>
      <c r="W2440" s="13" t="n">
        <f aca="false">G2440-E2440</f>
        <v>30</v>
      </c>
      <c r="X2440" s="10" t="n">
        <f aca="false">YEAR(E2440)</f>
        <v>2019</v>
      </c>
      <c r="Y2440" s="0" t="str">
        <f aca="false">TEXT(E2440,"yyyy-mm")</f>
        <v>2019-03</v>
      </c>
      <c r="Z2440" s="0" t="str">
        <f aca="false">"Q"&amp;ROUNDUP(MONTH(E2440)/3,0)&amp;"-"&amp;YEAR(E2440)</f>
        <v>Q1-2019</v>
      </c>
    </row>
    <row r="2441" customFormat="false" ht="14.25" hidden="false" customHeight="false" outlineLevel="0" collapsed="false">
      <c r="A2441" s="0" t="s">
        <v>2483</v>
      </c>
      <c r="B2441" s="0" t="s">
        <v>34</v>
      </c>
      <c r="C2441" s="0" t="s">
        <v>39</v>
      </c>
      <c r="D2441" s="9" t="n">
        <v>43400</v>
      </c>
      <c r="E2441" s="9" t="n">
        <v>43537</v>
      </c>
      <c r="F2441" s="9" t="n">
        <v>43545</v>
      </c>
      <c r="G2441" s="9" t="n">
        <v>43550</v>
      </c>
      <c r="H2441" s="10" t="s">
        <v>36</v>
      </c>
      <c r="I2441" s="0" t="n">
        <v>7</v>
      </c>
      <c r="J2441" s="0" t="n">
        <v>42</v>
      </c>
      <c r="K2441" s="0" t="n">
        <v>103</v>
      </c>
      <c r="L2441" s="0" t="n">
        <v>10</v>
      </c>
      <c r="M2441" s="0" t="n">
        <v>3</v>
      </c>
      <c r="N2441" s="11" t="n">
        <v>0.1</v>
      </c>
      <c r="O2441" s="12" t="n">
        <v>2272.98</v>
      </c>
      <c r="P2441" s="12" t="n">
        <v>3852.5</v>
      </c>
      <c r="Q2441" s="12" t="n">
        <f aca="false">M2441*P2441*(1-N2441)</f>
        <v>10401.75</v>
      </c>
      <c r="R2441" s="12" t="n">
        <f aca="false">M2441*O2441</f>
        <v>6818.94</v>
      </c>
      <c r="S2441" s="12" t="n">
        <f aca="false">Q2441-R2441</f>
        <v>3582.81</v>
      </c>
      <c r="T2441" s="11" t="n">
        <f aca="false">IFERROR(S2441/Q2441,0)</f>
        <v>0.344443002379407</v>
      </c>
      <c r="U2441" s="13" t="n">
        <f aca="false">F2441-E2441</f>
        <v>8</v>
      </c>
      <c r="V2441" s="13" t="n">
        <f aca="false">G2441-F2441</f>
        <v>5</v>
      </c>
      <c r="W2441" s="13" t="n">
        <f aca="false">G2441-E2441</f>
        <v>13</v>
      </c>
      <c r="X2441" s="10" t="n">
        <f aca="false">YEAR(E2441)</f>
        <v>2019</v>
      </c>
      <c r="Y2441" s="0" t="str">
        <f aca="false">TEXT(E2441,"yyyy-mm")</f>
        <v>2019-03</v>
      </c>
      <c r="Z2441" s="0" t="str">
        <f aca="false">"Q"&amp;ROUNDUP(MONTH(E2441)/3,0)&amp;"-"&amp;YEAR(E2441)</f>
        <v>Q1-2019</v>
      </c>
    </row>
    <row r="2442" customFormat="false" ht="14.25" hidden="false" customHeight="false" outlineLevel="0" collapsed="false">
      <c r="A2442" s="0" t="s">
        <v>2484</v>
      </c>
      <c r="B2442" s="0" t="s">
        <v>43</v>
      </c>
      <c r="C2442" s="0" t="s">
        <v>79</v>
      </c>
      <c r="D2442" s="9" t="n">
        <v>43400</v>
      </c>
      <c r="E2442" s="9" t="n">
        <v>43537</v>
      </c>
      <c r="F2442" s="9" t="n">
        <v>43539</v>
      </c>
      <c r="G2442" s="9" t="n">
        <v>43547</v>
      </c>
      <c r="H2442" s="10" t="s">
        <v>36</v>
      </c>
      <c r="I2442" s="0" t="n">
        <v>27</v>
      </c>
      <c r="J2442" s="0" t="n">
        <v>14</v>
      </c>
      <c r="K2442" s="0" t="n">
        <v>80</v>
      </c>
      <c r="L2442" s="0" t="n">
        <v>35</v>
      </c>
      <c r="M2442" s="0" t="n">
        <v>5</v>
      </c>
      <c r="N2442" s="11" t="n">
        <v>0.075</v>
      </c>
      <c r="O2442" s="12" t="n">
        <v>92.26</v>
      </c>
      <c r="P2442" s="12" t="n">
        <v>180.9</v>
      </c>
      <c r="Q2442" s="12" t="n">
        <f aca="false">M2442*P2442*(1-N2442)</f>
        <v>836.6625</v>
      </c>
      <c r="R2442" s="12" t="n">
        <f aca="false">M2442*O2442</f>
        <v>461.3</v>
      </c>
      <c r="S2442" s="12" t="n">
        <f aca="false">Q2442-R2442</f>
        <v>375.3625</v>
      </c>
      <c r="T2442" s="11" t="n">
        <f aca="false">IFERROR(S2442/Q2442,0)</f>
        <v>0.44864267252327</v>
      </c>
      <c r="U2442" s="13" t="n">
        <f aca="false">F2442-E2442</f>
        <v>2</v>
      </c>
      <c r="V2442" s="13" t="n">
        <f aca="false">G2442-F2442</f>
        <v>8</v>
      </c>
      <c r="W2442" s="13" t="n">
        <f aca="false">G2442-E2442</f>
        <v>10</v>
      </c>
      <c r="X2442" s="10" t="n">
        <f aca="false">YEAR(E2442)</f>
        <v>2019</v>
      </c>
      <c r="Y2442" s="0" t="str">
        <f aca="false">TEXT(E2442,"yyyy-mm")</f>
        <v>2019-03</v>
      </c>
      <c r="Z2442" s="0" t="str">
        <f aca="false">"Q"&amp;ROUNDUP(MONTH(E2442)/3,0)&amp;"-"&amp;YEAR(E2442)</f>
        <v>Q1-2019</v>
      </c>
    </row>
    <row r="2443" customFormat="false" ht="14.25" hidden="false" customHeight="false" outlineLevel="0" collapsed="false">
      <c r="A2443" s="0" t="s">
        <v>2485</v>
      </c>
      <c r="B2443" s="0" t="s">
        <v>34</v>
      </c>
      <c r="C2443" s="0" t="s">
        <v>35</v>
      </c>
      <c r="D2443" s="9" t="n">
        <v>43400</v>
      </c>
      <c r="E2443" s="9" t="n">
        <v>43538</v>
      </c>
      <c r="F2443" s="9" t="n">
        <v>43541</v>
      </c>
      <c r="G2443" s="9" t="n">
        <v>43546</v>
      </c>
      <c r="H2443" s="10" t="s">
        <v>36</v>
      </c>
      <c r="I2443" s="0" t="n">
        <v>3</v>
      </c>
      <c r="J2443" s="0" t="n">
        <v>44</v>
      </c>
      <c r="K2443" s="0" t="n">
        <v>228</v>
      </c>
      <c r="L2443" s="0" t="n">
        <v>26</v>
      </c>
      <c r="M2443" s="0" t="n">
        <v>3</v>
      </c>
      <c r="N2443" s="11" t="n">
        <v>0.2</v>
      </c>
      <c r="O2443" s="12" t="n">
        <v>2629.42</v>
      </c>
      <c r="P2443" s="12" t="n">
        <v>5594.5</v>
      </c>
      <c r="Q2443" s="12" t="n">
        <f aca="false">M2443*P2443*(1-N2443)</f>
        <v>13426.8</v>
      </c>
      <c r="R2443" s="12" t="n">
        <f aca="false">M2443*O2443</f>
        <v>7888.26</v>
      </c>
      <c r="S2443" s="12" t="n">
        <f aca="false">Q2443-R2443</f>
        <v>5538.54</v>
      </c>
      <c r="T2443" s="11" t="n">
        <f aca="false">IFERROR(S2443/Q2443,0)</f>
        <v>0.412498882831352</v>
      </c>
      <c r="U2443" s="13" t="n">
        <f aca="false">F2443-E2443</f>
        <v>3</v>
      </c>
      <c r="V2443" s="13" t="n">
        <f aca="false">G2443-F2443</f>
        <v>5</v>
      </c>
      <c r="W2443" s="13" t="n">
        <f aca="false">G2443-E2443</f>
        <v>8</v>
      </c>
      <c r="X2443" s="10" t="n">
        <f aca="false">YEAR(E2443)</f>
        <v>2019</v>
      </c>
      <c r="Y2443" s="0" t="str">
        <f aca="false">TEXT(E2443,"yyyy-mm")</f>
        <v>2019-03</v>
      </c>
      <c r="Z2443" s="0" t="str">
        <f aca="false">"Q"&amp;ROUNDUP(MONTH(E2443)/3,0)&amp;"-"&amp;YEAR(E2443)</f>
        <v>Q1-2019</v>
      </c>
    </row>
    <row r="2444" customFormat="false" ht="14.25" hidden="false" customHeight="false" outlineLevel="0" collapsed="false">
      <c r="A2444" s="0" t="s">
        <v>2486</v>
      </c>
      <c r="B2444" s="0" t="s">
        <v>41</v>
      </c>
      <c r="C2444" s="0" t="s">
        <v>58</v>
      </c>
      <c r="D2444" s="9" t="n">
        <v>43400</v>
      </c>
      <c r="E2444" s="9" t="n">
        <v>43538</v>
      </c>
      <c r="F2444" s="9" t="n">
        <v>43545</v>
      </c>
      <c r="G2444" s="9" t="n">
        <v>43549</v>
      </c>
      <c r="H2444" s="10" t="s">
        <v>36</v>
      </c>
      <c r="I2444" s="0" t="n">
        <v>24</v>
      </c>
      <c r="J2444" s="0" t="n">
        <v>5</v>
      </c>
      <c r="K2444" s="0" t="n">
        <v>353</v>
      </c>
      <c r="L2444" s="0" t="n">
        <v>18</v>
      </c>
      <c r="M2444" s="0" t="n">
        <v>3</v>
      </c>
      <c r="N2444" s="11" t="n">
        <v>0.15</v>
      </c>
      <c r="O2444" s="12" t="n">
        <v>2587.81</v>
      </c>
      <c r="P2444" s="12" t="n">
        <v>3644.8</v>
      </c>
      <c r="Q2444" s="12" t="n">
        <f aca="false">M2444*P2444*(1-N2444)</f>
        <v>9294.24</v>
      </c>
      <c r="R2444" s="12" t="n">
        <f aca="false">M2444*O2444</f>
        <v>7763.43</v>
      </c>
      <c r="S2444" s="12" t="n">
        <f aca="false">Q2444-R2444</f>
        <v>1530.81</v>
      </c>
      <c r="T2444" s="11" t="n">
        <f aca="false">IFERROR(S2444/Q2444,0)</f>
        <v>0.16470523679182</v>
      </c>
      <c r="U2444" s="13" t="n">
        <f aca="false">F2444-E2444</f>
        <v>7</v>
      </c>
      <c r="V2444" s="13" t="n">
        <f aca="false">G2444-F2444</f>
        <v>4</v>
      </c>
      <c r="W2444" s="13" t="n">
        <f aca="false">G2444-E2444</f>
        <v>11</v>
      </c>
      <c r="X2444" s="10" t="n">
        <f aca="false">YEAR(E2444)</f>
        <v>2019</v>
      </c>
      <c r="Y2444" s="0" t="str">
        <f aca="false">TEXT(E2444,"yyyy-mm")</f>
        <v>2019-03</v>
      </c>
      <c r="Z2444" s="0" t="str">
        <f aca="false">"Q"&amp;ROUNDUP(MONTH(E2444)/3,0)&amp;"-"&amp;YEAR(E2444)</f>
        <v>Q1-2019</v>
      </c>
    </row>
    <row r="2445" customFormat="false" ht="14.25" hidden="false" customHeight="false" outlineLevel="0" collapsed="false">
      <c r="A2445" s="0" t="s">
        <v>2487</v>
      </c>
      <c r="B2445" s="0" t="s">
        <v>34</v>
      </c>
      <c r="C2445" s="0" t="s">
        <v>46</v>
      </c>
      <c r="D2445" s="9" t="n">
        <v>43400</v>
      </c>
      <c r="E2445" s="9" t="n">
        <v>43538</v>
      </c>
      <c r="F2445" s="9" t="n">
        <v>43550</v>
      </c>
      <c r="G2445" s="9" t="n">
        <v>43553</v>
      </c>
      <c r="H2445" s="10" t="s">
        <v>36</v>
      </c>
      <c r="I2445" s="0" t="n">
        <v>5</v>
      </c>
      <c r="J2445" s="0" t="n">
        <v>19</v>
      </c>
      <c r="K2445" s="0" t="n">
        <v>265</v>
      </c>
      <c r="L2445" s="0" t="n">
        <v>37</v>
      </c>
      <c r="M2445" s="0" t="n">
        <v>1</v>
      </c>
      <c r="N2445" s="11" t="n">
        <v>0.15</v>
      </c>
      <c r="O2445" s="12" t="n">
        <v>1028.79</v>
      </c>
      <c r="P2445" s="12" t="n">
        <v>1239.5</v>
      </c>
      <c r="Q2445" s="12" t="n">
        <f aca="false">M2445*P2445*(1-N2445)</f>
        <v>1053.575</v>
      </c>
      <c r="R2445" s="12" t="n">
        <f aca="false">M2445*O2445</f>
        <v>1028.79</v>
      </c>
      <c r="S2445" s="12" t="n">
        <f aca="false">Q2445-R2445</f>
        <v>24.7850000000001</v>
      </c>
      <c r="T2445" s="11" t="n">
        <f aca="false">IFERROR(S2445/Q2445,0)</f>
        <v>0.0235246660180814</v>
      </c>
      <c r="U2445" s="13" t="n">
        <f aca="false">F2445-E2445</f>
        <v>12</v>
      </c>
      <c r="V2445" s="13" t="n">
        <f aca="false">G2445-F2445</f>
        <v>3</v>
      </c>
      <c r="W2445" s="13" t="n">
        <f aca="false">G2445-E2445</f>
        <v>15</v>
      </c>
      <c r="X2445" s="10" t="n">
        <f aca="false">YEAR(E2445)</f>
        <v>2019</v>
      </c>
      <c r="Y2445" s="0" t="str">
        <f aca="false">TEXT(E2445,"yyyy-mm")</f>
        <v>2019-03</v>
      </c>
      <c r="Z2445" s="0" t="str">
        <f aca="false">"Q"&amp;ROUNDUP(MONTH(E2445)/3,0)&amp;"-"&amp;YEAR(E2445)</f>
        <v>Q1-2019</v>
      </c>
    </row>
    <row r="2446" customFormat="false" ht="14.25" hidden="false" customHeight="false" outlineLevel="0" collapsed="false">
      <c r="A2446" s="0" t="s">
        <v>2488</v>
      </c>
      <c r="B2446" s="0" t="s">
        <v>34</v>
      </c>
      <c r="C2446" s="0" t="s">
        <v>46</v>
      </c>
      <c r="D2446" s="9" t="n">
        <v>43400</v>
      </c>
      <c r="E2446" s="9" t="n">
        <v>43538</v>
      </c>
      <c r="F2446" s="9" t="n">
        <v>43562</v>
      </c>
      <c r="G2446" s="9" t="n">
        <v>43570</v>
      </c>
      <c r="H2446" s="10" t="s">
        <v>36</v>
      </c>
      <c r="I2446" s="0" t="n">
        <v>2</v>
      </c>
      <c r="J2446" s="0" t="n">
        <v>42</v>
      </c>
      <c r="K2446" s="0" t="n">
        <v>285</v>
      </c>
      <c r="L2446" s="0" t="n">
        <v>41</v>
      </c>
      <c r="M2446" s="0" t="n">
        <v>6</v>
      </c>
      <c r="N2446" s="11" t="n">
        <v>0.075</v>
      </c>
      <c r="O2446" s="12" t="n">
        <v>441.66</v>
      </c>
      <c r="P2446" s="12" t="n">
        <v>690.1</v>
      </c>
      <c r="Q2446" s="12" t="n">
        <f aca="false">M2446*P2446*(1-N2446)</f>
        <v>3830.055</v>
      </c>
      <c r="R2446" s="12" t="n">
        <f aca="false">M2446*O2446</f>
        <v>2649.96</v>
      </c>
      <c r="S2446" s="12" t="n">
        <f aca="false">Q2446-R2446</f>
        <v>1180.095</v>
      </c>
      <c r="T2446" s="11" t="n">
        <f aca="false">IFERROR(S2446/Q2446,0)</f>
        <v>0.308114374336661</v>
      </c>
      <c r="U2446" s="13" t="n">
        <f aca="false">F2446-E2446</f>
        <v>24</v>
      </c>
      <c r="V2446" s="13" t="n">
        <f aca="false">G2446-F2446</f>
        <v>8</v>
      </c>
      <c r="W2446" s="13" t="n">
        <f aca="false">G2446-E2446</f>
        <v>32</v>
      </c>
      <c r="X2446" s="10" t="n">
        <f aca="false">YEAR(E2446)</f>
        <v>2019</v>
      </c>
      <c r="Y2446" s="0" t="str">
        <f aca="false">TEXT(E2446,"yyyy-mm")</f>
        <v>2019-03</v>
      </c>
      <c r="Z2446" s="0" t="str">
        <f aca="false">"Q"&amp;ROUNDUP(MONTH(E2446)/3,0)&amp;"-"&amp;YEAR(E2446)</f>
        <v>Q1-2019</v>
      </c>
    </row>
    <row r="2447" customFormat="false" ht="14.25" hidden="false" customHeight="false" outlineLevel="0" collapsed="false">
      <c r="A2447" s="0" t="s">
        <v>2489</v>
      </c>
      <c r="B2447" s="0" t="s">
        <v>38</v>
      </c>
      <c r="C2447" s="0" t="s">
        <v>39</v>
      </c>
      <c r="D2447" s="9" t="n">
        <v>43400</v>
      </c>
      <c r="E2447" s="9" t="n">
        <v>43538</v>
      </c>
      <c r="F2447" s="9" t="n">
        <v>43551</v>
      </c>
      <c r="G2447" s="9" t="n">
        <v>43557</v>
      </c>
      <c r="H2447" s="10" t="s">
        <v>36</v>
      </c>
      <c r="I2447" s="0" t="n">
        <v>19</v>
      </c>
      <c r="J2447" s="0" t="n">
        <v>44</v>
      </c>
      <c r="K2447" s="0" t="n">
        <v>200</v>
      </c>
      <c r="L2447" s="0" t="n">
        <v>46</v>
      </c>
      <c r="M2447" s="0" t="n">
        <v>2</v>
      </c>
      <c r="N2447" s="11" t="n">
        <v>0.15</v>
      </c>
      <c r="O2447" s="12" t="n">
        <v>703.5</v>
      </c>
      <c r="P2447" s="12" t="n">
        <v>837.5</v>
      </c>
      <c r="Q2447" s="12" t="n">
        <f aca="false">M2447*P2447*(1-N2447)</f>
        <v>1423.75</v>
      </c>
      <c r="R2447" s="12" t="n">
        <f aca="false">M2447*O2447</f>
        <v>1407</v>
      </c>
      <c r="S2447" s="12" t="n">
        <f aca="false">Q2447-R2447</f>
        <v>16.75</v>
      </c>
      <c r="T2447" s="11" t="n">
        <f aca="false">IFERROR(S2447/Q2447,0)</f>
        <v>0.0117647058823529</v>
      </c>
      <c r="U2447" s="13" t="n">
        <f aca="false">F2447-E2447</f>
        <v>13</v>
      </c>
      <c r="V2447" s="13" t="n">
        <f aca="false">G2447-F2447</f>
        <v>6</v>
      </c>
      <c r="W2447" s="13" t="n">
        <f aca="false">G2447-E2447</f>
        <v>19</v>
      </c>
      <c r="X2447" s="10" t="n">
        <f aca="false">YEAR(E2447)</f>
        <v>2019</v>
      </c>
      <c r="Y2447" s="0" t="str">
        <f aca="false">TEXT(E2447,"yyyy-mm")</f>
        <v>2019-03</v>
      </c>
      <c r="Z2447" s="0" t="str">
        <f aca="false">"Q"&amp;ROUNDUP(MONTH(E2447)/3,0)&amp;"-"&amp;YEAR(E2447)</f>
        <v>Q1-2019</v>
      </c>
    </row>
    <row r="2448" customFormat="false" ht="14.25" hidden="false" customHeight="false" outlineLevel="0" collapsed="false">
      <c r="A2448" s="0" t="s">
        <v>2490</v>
      </c>
      <c r="B2448" s="0" t="s">
        <v>41</v>
      </c>
      <c r="C2448" s="0" t="s">
        <v>35</v>
      </c>
      <c r="D2448" s="9" t="n">
        <v>43400</v>
      </c>
      <c r="E2448" s="9" t="n">
        <v>43538</v>
      </c>
      <c r="F2448" s="9" t="n">
        <v>43541</v>
      </c>
      <c r="G2448" s="9" t="n">
        <v>43550</v>
      </c>
      <c r="H2448" s="10" t="s">
        <v>36</v>
      </c>
      <c r="I2448" s="0" t="n">
        <v>25</v>
      </c>
      <c r="J2448" s="0" t="n">
        <v>10</v>
      </c>
      <c r="K2448" s="0" t="n">
        <v>235</v>
      </c>
      <c r="L2448" s="0" t="n">
        <v>1</v>
      </c>
      <c r="M2448" s="0" t="n">
        <v>1</v>
      </c>
      <c r="N2448" s="11" t="n">
        <v>0.05</v>
      </c>
      <c r="O2448" s="12" t="n">
        <v>1549.11</v>
      </c>
      <c r="P2448" s="12" t="n">
        <v>2458.9</v>
      </c>
      <c r="Q2448" s="12" t="n">
        <f aca="false">M2448*P2448*(1-N2448)</f>
        <v>2335.955</v>
      </c>
      <c r="R2448" s="12" t="n">
        <f aca="false">M2448*O2448</f>
        <v>1549.11</v>
      </c>
      <c r="S2448" s="12" t="n">
        <f aca="false">Q2448-R2448</f>
        <v>786.845</v>
      </c>
      <c r="T2448" s="11" t="n">
        <f aca="false">IFERROR(S2448/Q2448,0)</f>
        <v>0.336840820991843</v>
      </c>
      <c r="U2448" s="13" t="n">
        <f aca="false">F2448-E2448</f>
        <v>3</v>
      </c>
      <c r="V2448" s="13" t="n">
        <f aca="false">G2448-F2448</f>
        <v>9</v>
      </c>
      <c r="W2448" s="13" t="n">
        <f aca="false">G2448-E2448</f>
        <v>12</v>
      </c>
      <c r="X2448" s="10" t="n">
        <f aca="false">YEAR(E2448)</f>
        <v>2019</v>
      </c>
      <c r="Y2448" s="0" t="str">
        <f aca="false">TEXT(E2448,"yyyy-mm")</f>
        <v>2019-03</v>
      </c>
      <c r="Z2448" s="0" t="str">
        <f aca="false">"Q"&amp;ROUNDUP(MONTH(E2448)/3,0)&amp;"-"&amp;YEAR(E2448)</f>
        <v>Q1-2019</v>
      </c>
    </row>
    <row r="2449" customFormat="false" ht="14.25" hidden="false" customHeight="false" outlineLevel="0" collapsed="false">
      <c r="A2449" s="0" t="s">
        <v>2491</v>
      </c>
      <c r="B2449" s="0" t="s">
        <v>34</v>
      </c>
      <c r="C2449" s="0" t="s">
        <v>35</v>
      </c>
      <c r="D2449" s="9" t="n">
        <v>43500</v>
      </c>
      <c r="E2449" s="9" t="n">
        <v>43538</v>
      </c>
      <c r="F2449" s="9" t="n">
        <v>43545</v>
      </c>
      <c r="G2449" s="9" t="n">
        <v>43549</v>
      </c>
      <c r="H2449" s="10" t="s">
        <v>36</v>
      </c>
      <c r="I2449" s="0" t="n">
        <v>6</v>
      </c>
      <c r="J2449" s="0" t="n">
        <v>46</v>
      </c>
      <c r="K2449" s="0" t="n">
        <v>219</v>
      </c>
      <c r="L2449" s="0" t="n">
        <v>19</v>
      </c>
      <c r="M2449" s="0" t="n">
        <v>2</v>
      </c>
      <c r="N2449" s="11" t="n">
        <v>0.05</v>
      </c>
      <c r="O2449" s="12" t="n">
        <v>1576.78</v>
      </c>
      <c r="P2449" s="12" t="n">
        <v>1922.9</v>
      </c>
      <c r="Q2449" s="12" t="n">
        <f aca="false">M2449*P2449*(1-N2449)</f>
        <v>3653.51</v>
      </c>
      <c r="R2449" s="12" t="n">
        <f aca="false">M2449*O2449</f>
        <v>3153.56</v>
      </c>
      <c r="S2449" s="12" t="n">
        <f aca="false">Q2449-R2449</f>
        <v>499.95</v>
      </c>
      <c r="T2449" s="11" t="n">
        <f aca="false">IFERROR(S2449/Q2449,0)</f>
        <v>0.136841010425591</v>
      </c>
      <c r="U2449" s="13" t="n">
        <f aca="false">F2449-E2449</f>
        <v>7</v>
      </c>
      <c r="V2449" s="13" t="n">
        <f aca="false">G2449-F2449</f>
        <v>4</v>
      </c>
      <c r="W2449" s="13" t="n">
        <f aca="false">G2449-E2449</f>
        <v>11</v>
      </c>
      <c r="X2449" s="10" t="n">
        <f aca="false">YEAR(E2449)</f>
        <v>2019</v>
      </c>
      <c r="Y2449" s="0" t="str">
        <f aca="false">TEXT(E2449,"yyyy-mm")</f>
        <v>2019-03</v>
      </c>
      <c r="Z2449" s="0" t="str">
        <f aca="false">"Q"&amp;ROUNDUP(MONTH(E2449)/3,0)&amp;"-"&amp;YEAR(E2449)</f>
        <v>Q1-2019</v>
      </c>
    </row>
    <row r="2450" customFormat="false" ht="14.25" hidden="false" customHeight="false" outlineLevel="0" collapsed="false">
      <c r="A2450" s="0" t="s">
        <v>2492</v>
      </c>
      <c r="B2450" s="0" t="s">
        <v>43</v>
      </c>
      <c r="C2450" s="0" t="s">
        <v>35</v>
      </c>
      <c r="D2450" s="9" t="n">
        <v>43400</v>
      </c>
      <c r="E2450" s="9" t="n">
        <v>43538</v>
      </c>
      <c r="F2450" s="9" t="n">
        <v>43543</v>
      </c>
      <c r="G2450" s="9" t="n">
        <v>43544</v>
      </c>
      <c r="H2450" s="10" t="s">
        <v>36</v>
      </c>
      <c r="I2450" s="0" t="n">
        <v>26</v>
      </c>
      <c r="J2450" s="0" t="n">
        <v>48</v>
      </c>
      <c r="K2450" s="0" t="n">
        <v>252</v>
      </c>
      <c r="L2450" s="0" t="n">
        <v>35</v>
      </c>
      <c r="M2450" s="0" t="n">
        <v>6</v>
      </c>
      <c r="N2450" s="11" t="n">
        <v>0.05</v>
      </c>
      <c r="O2450" s="12" t="n">
        <v>2323.56</v>
      </c>
      <c r="P2450" s="12" t="n">
        <v>3872.6</v>
      </c>
      <c r="Q2450" s="12" t="n">
        <f aca="false">M2450*P2450*(1-N2450)</f>
        <v>22073.82</v>
      </c>
      <c r="R2450" s="12" t="n">
        <f aca="false">M2450*O2450</f>
        <v>13941.36</v>
      </c>
      <c r="S2450" s="12" t="n">
        <f aca="false">Q2450-R2450</f>
        <v>8132.46</v>
      </c>
      <c r="T2450" s="11" t="n">
        <f aca="false">IFERROR(S2450/Q2450,0)</f>
        <v>0.368421052631579</v>
      </c>
      <c r="U2450" s="13" t="n">
        <f aca="false">F2450-E2450</f>
        <v>5</v>
      </c>
      <c r="V2450" s="13" t="n">
        <f aca="false">G2450-F2450</f>
        <v>1</v>
      </c>
      <c r="W2450" s="13" t="n">
        <f aca="false">G2450-E2450</f>
        <v>6</v>
      </c>
      <c r="X2450" s="10" t="n">
        <f aca="false">YEAR(E2450)</f>
        <v>2019</v>
      </c>
      <c r="Y2450" s="0" t="str">
        <f aca="false">TEXT(E2450,"yyyy-mm")</f>
        <v>2019-03</v>
      </c>
      <c r="Z2450" s="0" t="str">
        <f aca="false">"Q"&amp;ROUNDUP(MONTH(E2450)/3,0)&amp;"-"&amp;YEAR(E2450)</f>
        <v>Q1-2019</v>
      </c>
    </row>
    <row r="2451" customFormat="false" ht="14.25" hidden="false" customHeight="false" outlineLevel="0" collapsed="false">
      <c r="A2451" s="0" t="s">
        <v>2493</v>
      </c>
      <c r="B2451" s="0" t="s">
        <v>38</v>
      </c>
      <c r="C2451" s="0" t="s">
        <v>39</v>
      </c>
      <c r="D2451" s="9" t="n">
        <v>43400</v>
      </c>
      <c r="E2451" s="9" t="n">
        <v>43538</v>
      </c>
      <c r="F2451" s="9" t="n">
        <v>43557</v>
      </c>
      <c r="G2451" s="9" t="n">
        <v>43560</v>
      </c>
      <c r="H2451" s="10" t="s">
        <v>36</v>
      </c>
      <c r="I2451" s="0" t="n">
        <v>13</v>
      </c>
      <c r="J2451" s="0" t="n">
        <v>31</v>
      </c>
      <c r="K2451" s="0" t="n">
        <v>178</v>
      </c>
      <c r="L2451" s="0" t="n">
        <v>22</v>
      </c>
      <c r="M2451" s="0" t="n">
        <v>6</v>
      </c>
      <c r="N2451" s="11" t="n">
        <v>0.1</v>
      </c>
      <c r="O2451" s="12" t="n">
        <v>1337.86</v>
      </c>
      <c r="P2451" s="12" t="n">
        <v>1715.2</v>
      </c>
      <c r="Q2451" s="12" t="n">
        <f aca="false">M2451*P2451*(1-N2451)</f>
        <v>9262.08</v>
      </c>
      <c r="R2451" s="12" t="n">
        <f aca="false">M2451*O2451</f>
        <v>8027.16</v>
      </c>
      <c r="S2451" s="12" t="n">
        <f aca="false">Q2451-R2451</f>
        <v>1234.92</v>
      </c>
      <c r="T2451" s="11" t="n">
        <f aca="false">IFERROR(S2451/Q2451,0)</f>
        <v>0.13333074212272</v>
      </c>
      <c r="U2451" s="13" t="n">
        <f aca="false">F2451-E2451</f>
        <v>19</v>
      </c>
      <c r="V2451" s="13" t="n">
        <f aca="false">G2451-F2451</f>
        <v>3</v>
      </c>
      <c r="W2451" s="13" t="n">
        <f aca="false">G2451-E2451</f>
        <v>22</v>
      </c>
      <c r="X2451" s="10" t="n">
        <f aca="false">YEAR(E2451)</f>
        <v>2019</v>
      </c>
      <c r="Y2451" s="0" t="str">
        <f aca="false">TEXT(E2451,"yyyy-mm")</f>
        <v>2019-03</v>
      </c>
      <c r="Z2451" s="0" t="str">
        <f aca="false">"Q"&amp;ROUNDUP(MONTH(E2451)/3,0)&amp;"-"&amp;YEAR(E2451)</f>
        <v>Q1-2019</v>
      </c>
    </row>
    <row r="2452" customFormat="false" ht="14.25" hidden="false" customHeight="false" outlineLevel="0" collapsed="false">
      <c r="A2452" s="0" t="s">
        <v>2494</v>
      </c>
      <c r="B2452" s="0" t="s">
        <v>38</v>
      </c>
      <c r="C2452" s="0" t="s">
        <v>48</v>
      </c>
      <c r="D2452" s="9" t="n">
        <v>43400</v>
      </c>
      <c r="E2452" s="9" t="n">
        <v>43539</v>
      </c>
      <c r="F2452" s="9" t="n">
        <v>43547</v>
      </c>
      <c r="G2452" s="9" t="n">
        <v>43552</v>
      </c>
      <c r="H2452" s="10" t="s">
        <v>36</v>
      </c>
      <c r="I2452" s="0" t="n">
        <v>19</v>
      </c>
      <c r="J2452" s="0" t="n">
        <v>6</v>
      </c>
      <c r="K2452" s="0" t="n">
        <v>24</v>
      </c>
      <c r="L2452" s="0" t="n">
        <v>18</v>
      </c>
      <c r="M2452" s="0" t="n">
        <v>8</v>
      </c>
      <c r="N2452" s="11" t="n">
        <v>0.4</v>
      </c>
      <c r="O2452" s="12" t="n">
        <v>1929.6</v>
      </c>
      <c r="P2452" s="12" t="n">
        <v>3859.2</v>
      </c>
      <c r="Q2452" s="12" t="n">
        <f aca="false">M2452*P2452*(1-N2452)</f>
        <v>18524.16</v>
      </c>
      <c r="R2452" s="12" t="n">
        <f aca="false">M2452*O2452</f>
        <v>15436.8</v>
      </c>
      <c r="S2452" s="12" t="n">
        <f aca="false">Q2452-R2452</f>
        <v>3087.36</v>
      </c>
      <c r="T2452" s="11" t="n">
        <f aca="false">IFERROR(S2452/Q2452,0)</f>
        <v>0.166666666666667</v>
      </c>
      <c r="U2452" s="13" t="n">
        <f aca="false">F2452-E2452</f>
        <v>8</v>
      </c>
      <c r="V2452" s="13" t="n">
        <f aca="false">G2452-F2452</f>
        <v>5</v>
      </c>
      <c r="W2452" s="13" t="n">
        <f aca="false">G2452-E2452</f>
        <v>13</v>
      </c>
      <c r="X2452" s="10" t="n">
        <f aca="false">YEAR(E2452)</f>
        <v>2019</v>
      </c>
      <c r="Y2452" s="0" t="str">
        <f aca="false">TEXT(E2452,"yyyy-mm")</f>
        <v>2019-03</v>
      </c>
      <c r="Z2452" s="0" t="str">
        <f aca="false">"Q"&amp;ROUNDUP(MONTH(E2452)/3,0)&amp;"-"&amp;YEAR(E2452)</f>
        <v>Q1-2019</v>
      </c>
    </row>
    <row r="2453" customFormat="false" ht="14.25" hidden="false" customHeight="false" outlineLevel="0" collapsed="false">
      <c r="A2453" s="0" t="s">
        <v>2495</v>
      </c>
      <c r="B2453" s="0" t="s">
        <v>38</v>
      </c>
      <c r="C2453" s="0" t="s">
        <v>46</v>
      </c>
      <c r="D2453" s="9" t="n">
        <v>43400</v>
      </c>
      <c r="E2453" s="9" t="n">
        <v>43539</v>
      </c>
      <c r="F2453" s="9" t="n">
        <v>43544</v>
      </c>
      <c r="G2453" s="9" t="n">
        <v>43553</v>
      </c>
      <c r="H2453" s="10" t="s">
        <v>36</v>
      </c>
      <c r="I2453" s="0" t="n">
        <v>16</v>
      </c>
      <c r="J2453" s="0" t="n">
        <v>5</v>
      </c>
      <c r="K2453" s="0" t="n">
        <v>304</v>
      </c>
      <c r="L2453" s="0" t="n">
        <v>6</v>
      </c>
      <c r="M2453" s="0" t="n">
        <v>3</v>
      </c>
      <c r="N2453" s="11" t="n">
        <v>0.075</v>
      </c>
      <c r="O2453" s="12" t="n">
        <v>1829.57</v>
      </c>
      <c r="P2453" s="12" t="n">
        <v>3892.7</v>
      </c>
      <c r="Q2453" s="12" t="n">
        <f aca="false">M2453*P2453*(1-N2453)</f>
        <v>10802.2425</v>
      </c>
      <c r="R2453" s="12" t="n">
        <f aca="false">M2453*O2453</f>
        <v>5488.71</v>
      </c>
      <c r="S2453" s="12" t="n">
        <f aca="false">Q2453-R2453</f>
        <v>5313.5325</v>
      </c>
      <c r="T2453" s="11" t="n">
        <f aca="false">IFERROR(S2453/Q2453,0)</f>
        <v>0.49189161417178</v>
      </c>
      <c r="U2453" s="13" t="n">
        <f aca="false">F2453-E2453</f>
        <v>5</v>
      </c>
      <c r="V2453" s="13" t="n">
        <f aca="false">G2453-F2453</f>
        <v>9</v>
      </c>
      <c r="W2453" s="13" t="n">
        <f aca="false">G2453-E2453</f>
        <v>14</v>
      </c>
      <c r="X2453" s="10" t="n">
        <f aca="false">YEAR(E2453)</f>
        <v>2019</v>
      </c>
      <c r="Y2453" s="0" t="str">
        <f aca="false">TEXT(E2453,"yyyy-mm")</f>
        <v>2019-03</v>
      </c>
      <c r="Z2453" s="0" t="str">
        <f aca="false">"Q"&amp;ROUNDUP(MONTH(E2453)/3,0)&amp;"-"&amp;YEAR(E2453)</f>
        <v>Q1-2019</v>
      </c>
    </row>
    <row r="2454" customFormat="false" ht="14.25" hidden="false" customHeight="false" outlineLevel="0" collapsed="false">
      <c r="A2454" s="0" t="s">
        <v>2496</v>
      </c>
      <c r="B2454" s="0" t="s">
        <v>41</v>
      </c>
      <c r="C2454" s="0" t="s">
        <v>46</v>
      </c>
      <c r="D2454" s="9" t="n">
        <v>43400</v>
      </c>
      <c r="E2454" s="9" t="n">
        <v>43539</v>
      </c>
      <c r="F2454" s="9" t="n">
        <v>43554</v>
      </c>
      <c r="G2454" s="9" t="n">
        <v>43560</v>
      </c>
      <c r="H2454" s="10" t="s">
        <v>36</v>
      </c>
      <c r="I2454" s="0" t="n">
        <v>21</v>
      </c>
      <c r="J2454" s="0" t="n">
        <v>39</v>
      </c>
      <c r="K2454" s="0" t="n">
        <v>265</v>
      </c>
      <c r="L2454" s="0" t="n">
        <v>21</v>
      </c>
      <c r="M2454" s="0" t="n">
        <v>6</v>
      </c>
      <c r="N2454" s="11" t="n">
        <v>0.05</v>
      </c>
      <c r="O2454" s="12" t="n">
        <v>890.03</v>
      </c>
      <c r="P2454" s="12" t="n">
        <v>1085.4</v>
      </c>
      <c r="Q2454" s="12" t="n">
        <f aca="false">M2454*P2454*(1-N2454)</f>
        <v>6186.78</v>
      </c>
      <c r="R2454" s="12" t="n">
        <f aca="false">M2454*O2454</f>
        <v>5340.18</v>
      </c>
      <c r="S2454" s="12" t="n">
        <f aca="false">Q2454-R2454</f>
        <v>846.6</v>
      </c>
      <c r="T2454" s="11" t="n">
        <f aca="false">IFERROR(S2454/Q2454,0)</f>
        <v>0.136840165643517</v>
      </c>
      <c r="U2454" s="13" t="n">
        <f aca="false">F2454-E2454</f>
        <v>15</v>
      </c>
      <c r="V2454" s="13" t="n">
        <f aca="false">G2454-F2454</f>
        <v>6</v>
      </c>
      <c r="W2454" s="13" t="n">
        <f aca="false">G2454-E2454</f>
        <v>21</v>
      </c>
      <c r="X2454" s="10" t="n">
        <f aca="false">YEAR(E2454)</f>
        <v>2019</v>
      </c>
      <c r="Y2454" s="0" t="str">
        <f aca="false">TEXT(E2454,"yyyy-mm")</f>
        <v>2019-03</v>
      </c>
      <c r="Z2454" s="0" t="str">
        <f aca="false">"Q"&amp;ROUNDUP(MONTH(E2454)/3,0)&amp;"-"&amp;YEAR(E2454)</f>
        <v>Q1-2019</v>
      </c>
    </row>
    <row r="2455" customFormat="false" ht="14.25" hidden="false" customHeight="false" outlineLevel="0" collapsed="false">
      <c r="A2455" s="0" t="s">
        <v>2497</v>
      </c>
      <c r="B2455" s="0" t="s">
        <v>34</v>
      </c>
      <c r="C2455" s="0" t="s">
        <v>39</v>
      </c>
      <c r="D2455" s="9" t="n">
        <v>43400</v>
      </c>
      <c r="E2455" s="9" t="n">
        <v>43539</v>
      </c>
      <c r="F2455" s="9" t="n">
        <v>43553</v>
      </c>
      <c r="G2455" s="9" t="n">
        <v>43563</v>
      </c>
      <c r="H2455" s="10" t="s">
        <v>36</v>
      </c>
      <c r="I2455" s="0" t="n">
        <v>11</v>
      </c>
      <c r="J2455" s="0" t="n">
        <v>18</v>
      </c>
      <c r="K2455" s="0" t="n">
        <v>156</v>
      </c>
      <c r="L2455" s="0" t="n">
        <v>46</v>
      </c>
      <c r="M2455" s="0" t="n">
        <v>1</v>
      </c>
      <c r="N2455" s="11" t="n">
        <v>0.3</v>
      </c>
      <c r="O2455" s="12" t="n">
        <v>409.77</v>
      </c>
      <c r="P2455" s="12" t="n">
        <v>931.3</v>
      </c>
      <c r="Q2455" s="12" t="n">
        <f aca="false">M2455*P2455*(1-N2455)</f>
        <v>651.91</v>
      </c>
      <c r="R2455" s="12" t="n">
        <f aca="false">M2455*O2455</f>
        <v>409.77</v>
      </c>
      <c r="S2455" s="12" t="n">
        <f aca="false">Q2455-R2455</f>
        <v>242.14</v>
      </c>
      <c r="T2455" s="11" t="n">
        <f aca="false">IFERROR(S2455/Q2455,0)</f>
        <v>0.371431639336718</v>
      </c>
      <c r="U2455" s="13" t="n">
        <f aca="false">F2455-E2455</f>
        <v>14</v>
      </c>
      <c r="V2455" s="13" t="n">
        <f aca="false">G2455-F2455</f>
        <v>10</v>
      </c>
      <c r="W2455" s="13" t="n">
        <f aca="false">G2455-E2455</f>
        <v>24</v>
      </c>
      <c r="X2455" s="10" t="n">
        <f aca="false">YEAR(E2455)</f>
        <v>2019</v>
      </c>
      <c r="Y2455" s="0" t="str">
        <f aca="false">TEXT(E2455,"yyyy-mm")</f>
        <v>2019-03</v>
      </c>
      <c r="Z2455" s="0" t="str">
        <f aca="false">"Q"&amp;ROUNDUP(MONTH(E2455)/3,0)&amp;"-"&amp;YEAR(E2455)</f>
        <v>Q1-2019</v>
      </c>
    </row>
    <row r="2456" customFormat="false" ht="14.25" hidden="false" customHeight="false" outlineLevel="0" collapsed="false">
      <c r="A2456" s="0" t="s">
        <v>2498</v>
      </c>
      <c r="B2456" s="0" t="s">
        <v>41</v>
      </c>
      <c r="C2456" s="0" t="s">
        <v>39</v>
      </c>
      <c r="D2456" s="9" t="n">
        <v>43400</v>
      </c>
      <c r="E2456" s="9" t="n">
        <v>43539</v>
      </c>
      <c r="F2456" s="9" t="n">
        <v>43552</v>
      </c>
      <c r="G2456" s="9" t="n">
        <v>43561</v>
      </c>
      <c r="H2456" s="10" t="s">
        <v>36</v>
      </c>
      <c r="I2456" s="0" t="n">
        <v>23</v>
      </c>
      <c r="J2456" s="0" t="n">
        <v>26</v>
      </c>
      <c r="K2456" s="0" t="n">
        <v>132</v>
      </c>
      <c r="L2456" s="0" t="n">
        <v>20</v>
      </c>
      <c r="M2456" s="0" t="n">
        <v>5</v>
      </c>
      <c r="N2456" s="11" t="n">
        <v>0.075</v>
      </c>
      <c r="O2456" s="12" t="n">
        <v>733.25</v>
      </c>
      <c r="P2456" s="12" t="n">
        <v>1145.7</v>
      </c>
      <c r="Q2456" s="12" t="n">
        <f aca="false">M2456*P2456*(1-N2456)</f>
        <v>5298.8625</v>
      </c>
      <c r="R2456" s="12" t="n">
        <f aca="false">M2456*O2456</f>
        <v>3666.25</v>
      </c>
      <c r="S2456" s="12" t="n">
        <f aca="false">Q2456-R2456</f>
        <v>1632.6125</v>
      </c>
      <c r="T2456" s="11" t="n">
        <f aca="false">IFERROR(S2456/Q2456,0)</f>
        <v>0.30810622091062</v>
      </c>
      <c r="U2456" s="13" t="n">
        <f aca="false">F2456-E2456</f>
        <v>13</v>
      </c>
      <c r="V2456" s="13" t="n">
        <f aca="false">G2456-F2456</f>
        <v>9</v>
      </c>
      <c r="W2456" s="13" t="n">
        <f aca="false">G2456-E2456</f>
        <v>22</v>
      </c>
      <c r="X2456" s="10" t="n">
        <f aca="false">YEAR(E2456)</f>
        <v>2019</v>
      </c>
      <c r="Y2456" s="0" t="str">
        <f aca="false">TEXT(E2456,"yyyy-mm")</f>
        <v>2019-03</v>
      </c>
      <c r="Z2456" s="0" t="str">
        <f aca="false">"Q"&amp;ROUNDUP(MONTH(E2456)/3,0)&amp;"-"&amp;YEAR(E2456)</f>
        <v>Q1-2019</v>
      </c>
    </row>
    <row r="2457" customFormat="false" ht="14.25" hidden="false" customHeight="false" outlineLevel="0" collapsed="false">
      <c r="A2457" s="0" t="s">
        <v>2499</v>
      </c>
      <c r="B2457" s="0" t="s">
        <v>38</v>
      </c>
      <c r="C2457" s="0" t="s">
        <v>46</v>
      </c>
      <c r="D2457" s="9" t="n">
        <v>43400</v>
      </c>
      <c r="E2457" s="9" t="n">
        <v>43539</v>
      </c>
      <c r="F2457" s="9" t="n">
        <v>43544</v>
      </c>
      <c r="G2457" s="9" t="n">
        <v>43545</v>
      </c>
      <c r="H2457" s="10" t="s">
        <v>36</v>
      </c>
      <c r="I2457" s="0" t="n">
        <v>18</v>
      </c>
      <c r="J2457" s="0" t="n">
        <v>17</v>
      </c>
      <c r="K2457" s="0" t="n">
        <v>317</v>
      </c>
      <c r="L2457" s="0" t="n">
        <v>29</v>
      </c>
      <c r="M2457" s="0" t="n">
        <v>1</v>
      </c>
      <c r="N2457" s="11" t="n">
        <v>0.4</v>
      </c>
      <c r="O2457" s="12" t="n">
        <v>986.17</v>
      </c>
      <c r="P2457" s="12" t="n">
        <v>2405.3</v>
      </c>
      <c r="Q2457" s="12" t="n">
        <f aca="false">M2457*P2457*(1-N2457)</f>
        <v>1443.18</v>
      </c>
      <c r="R2457" s="12" t="n">
        <f aca="false">M2457*O2457</f>
        <v>986.17</v>
      </c>
      <c r="S2457" s="12" t="n">
        <f aca="false">Q2457-R2457</f>
        <v>457.01</v>
      </c>
      <c r="T2457" s="11" t="n">
        <f aca="false">IFERROR(S2457/Q2457,0)</f>
        <v>0.316668745409443</v>
      </c>
      <c r="U2457" s="13" t="n">
        <f aca="false">F2457-E2457</f>
        <v>5</v>
      </c>
      <c r="V2457" s="13" t="n">
        <f aca="false">G2457-F2457</f>
        <v>1</v>
      </c>
      <c r="W2457" s="13" t="n">
        <f aca="false">G2457-E2457</f>
        <v>6</v>
      </c>
      <c r="X2457" s="10" t="n">
        <f aca="false">YEAR(E2457)</f>
        <v>2019</v>
      </c>
      <c r="Y2457" s="0" t="str">
        <f aca="false">TEXT(E2457,"yyyy-mm")</f>
        <v>2019-03</v>
      </c>
      <c r="Z2457" s="0" t="str">
        <f aca="false">"Q"&amp;ROUNDUP(MONTH(E2457)/3,0)&amp;"-"&amp;YEAR(E2457)</f>
        <v>Q1-2019</v>
      </c>
    </row>
    <row r="2458" customFormat="false" ht="14.25" hidden="false" customHeight="false" outlineLevel="0" collapsed="false">
      <c r="A2458" s="0" t="s">
        <v>2500</v>
      </c>
      <c r="B2458" s="0" t="s">
        <v>34</v>
      </c>
      <c r="C2458" s="0" t="s">
        <v>48</v>
      </c>
      <c r="D2458" s="9" t="n">
        <v>43400</v>
      </c>
      <c r="E2458" s="9" t="n">
        <v>43539</v>
      </c>
      <c r="F2458" s="9" t="n">
        <v>43544</v>
      </c>
      <c r="G2458" s="9" t="n">
        <v>43546</v>
      </c>
      <c r="H2458" s="10" t="s">
        <v>36</v>
      </c>
      <c r="I2458" s="0" t="n">
        <v>8</v>
      </c>
      <c r="J2458" s="0" t="n">
        <v>4</v>
      </c>
      <c r="K2458" s="0" t="n">
        <v>45</v>
      </c>
      <c r="L2458" s="0" t="n">
        <v>17</v>
      </c>
      <c r="M2458" s="0" t="n">
        <v>6</v>
      </c>
      <c r="N2458" s="11" t="n">
        <v>0.1</v>
      </c>
      <c r="O2458" s="12" t="n">
        <v>1843.04</v>
      </c>
      <c r="P2458" s="12" t="n">
        <v>4006.6</v>
      </c>
      <c r="Q2458" s="12" t="n">
        <f aca="false">M2458*P2458*(1-N2458)</f>
        <v>21635.64</v>
      </c>
      <c r="R2458" s="12" t="n">
        <f aca="false">M2458*O2458</f>
        <v>11058.24</v>
      </c>
      <c r="S2458" s="12" t="n">
        <f aca="false">Q2458-R2458</f>
        <v>10577.4</v>
      </c>
      <c r="T2458" s="11" t="n">
        <f aca="false">IFERROR(S2458/Q2458,0)</f>
        <v>0.488887779608091</v>
      </c>
      <c r="U2458" s="13" t="n">
        <f aca="false">F2458-E2458</f>
        <v>5</v>
      </c>
      <c r="V2458" s="13" t="n">
        <f aca="false">G2458-F2458</f>
        <v>2</v>
      </c>
      <c r="W2458" s="13" t="n">
        <f aca="false">G2458-E2458</f>
        <v>7</v>
      </c>
      <c r="X2458" s="10" t="n">
        <f aca="false">YEAR(E2458)</f>
        <v>2019</v>
      </c>
      <c r="Y2458" s="0" t="str">
        <f aca="false">TEXT(E2458,"yyyy-mm")</f>
        <v>2019-03</v>
      </c>
      <c r="Z2458" s="0" t="str">
        <f aca="false">"Q"&amp;ROUNDUP(MONTH(E2458)/3,0)&amp;"-"&amp;YEAR(E2458)</f>
        <v>Q1-2019</v>
      </c>
    </row>
    <row r="2459" customFormat="false" ht="14.25" hidden="false" customHeight="false" outlineLevel="0" collapsed="false">
      <c r="A2459" s="0" t="s">
        <v>2501</v>
      </c>
      <c r="B2459" s="0" t="s">
        <v>43</v>
      </c>
      <c r="C2459" s="0" t="s">
        <v>58</v>
      </c>
      <c r="D2459" s="9" t="n">
        <v>43400</v>
      </c>
      <c r="E2459" s="9" t="n">
        <v>43539</v>
      </c>
      <c r="F2459" s="9" t="n">
        <v>43541</v>
      </c>
      <c r="G2459" s="9" t="n">
        <v>43546</v>
      </c>
      <c r="H2459" s="10" t="s">
        <v>36</v>
      </c>
      <c r="I2459" s="0" t="n">
        <v>26</v>
      </c>
      <c r="J2459" s="0" t="n">
        <v>32</v>
      </c>
      <c r="K2459" s="0" t="n">
        <v>351</v>
      </c>
      <c r="L2459" s="0" t="n">
        <v>14</v>
      </c>
      <c r="M2459" s="0" t="n">
        <v>8</v>
      </c>
      <c r="N2459" s="11" t="n">
        <v>0.15</v>
      </c>
      <c r="O2459" s="12" t="n">
        <v>106.53</v>
      </c>
      <c r="P2459" s="12" t="n">
        <v>201</v>
      </c>
      <c r="Q2459" s="12" t="n">
        <f aca="false">M2459*P2459*(1-N2459)</f>
        <v>1366.8</v>
      </c>
      <c r="R2459" s="12" t="n">
        <f aca="false">M2459*O2459</f>
        <v>852.24</v>
      </c>
      <c r="S2459" s="12" t="n">
        <f aca="false">Q2459-R2459</f>
        <v>514.56</v>
      </c>
      <c r="T2459" s="11" t="n">
        <f aca="false">IFERROR(S2459/Q2459,0)</f>
        <v>0.376470588235294</v>
      </c>
      <c r="U2459" s="13" t="n">
        <f aca="false">F2459-E2459</f>
        <v>2</v>
      </c>
      <c r="V2459" s="13" t="n">
        <f aca="false">G2459-F2459</f>
        <v>5</v>
      </c>
      <c r="W2459" s="13" t="n">
        <f aca="false">G2459-E2459</f>
        <v>7</v>
      </c>
      <c r="X2459" s="10" t="n">
        <f aca="false">YEAR(E2459)</f>
        <v>2019</v>
      </c>
      <c r="Y2459" s="0" t="str">
        <f aca="false">TEXT(E2459,"yyyy-mm")</f>
        <v>2019-03</v>
      </c>
      <c r="Z2459" s="0" t="str">
        <f aca="false">"Q"&amp;ROUNDUP(MONTH(E2459)/3,0)&amp;"-"&amp;YEAR(E2459)</f>
        <v>Q1-2019</v>
      </c>
    </row>
    <row r="2460" customFormat="false" ht="14.25" hidden="false" customHeight="false" outlineLevel="0" collapsed="false">
      <c r="A2460" s="0" t="s">
        <v>2502</v>
      </c>
      <c r="B2460" s="0" t="s">
        <v>34</v>
      </c>
      <c r="C2460" s="0" t="s">
        <v>46</v>
      </c>
      <c r="D2460" s="9" t="n">
        <v>43400</v>
      </c>
      <c r="E2460" s="9" t="n">
        <v>43539</v>
      </c>
      <c r="F2460" s="9" t="n">
        <v>43541</v>
      </c>
      <c r="G2460" s="9" t="n">
        <v>43549</v>
      </c>
      <c r="H2460" s="10" t="s">
        <v>36</v>
      </c>
      <c r="I2460" s="0" t="n">
        <v>6</v>
      </c>
      <c r="J2460" s="0" t="n">
        <v>17</v>
      </c>
      <c r="K2460" s="0" t="n">
        <v>295</v>
      </c>
      <c r="L2460" s="0" t="n">
        <v>26</v>
      </c>
      <c r="M2460" s="0" t="n">
        <v>2</v>
      </c>
      <c r="N2460" s="11" t="n">
        <v>0.4</v>
      </c>
      <c r="O2460" s="12" t="n">
        <v>170.85</v>
      </c>
      <c r="P2460" s="12" t="n">
        <v>227.8</v>
      </c>
      <c r="Q2460" s="12" t="n">
        <f aca="false">M2460*P2460*(1-N2460)</f>
        <v>273.36</v>
      </c>
      <c r="R2460" s="12" t="n">
        <f aca="false">M2460*O2460</f>
        <v>341.7</v>
      </c>
      <c r="S2460" s="12" t="n">
        <f aca="false">Q2460-R2460</f>
        <v>-68.34</v>
      </c>
      <c r="T2460" s="11" t="n">
        <f aca="false">IFERROR(S2460/Q2460,0)</f>
        <v>-0.25</v>
      </c>
      <c r="U2460" s="13" t="n">
        <f aca="false">F2460-E2460</f>
        <v>2</v>
      </c>
      <c r="V2460" s="13" t="n">
        <f aca="false">G2460-F2460</f>
        <v>8</v>
      </c>
      <c r="W2460" s="13" t="n">
        <f aca="false">G2460-E2460</f>
        <v>10</v>
      </c>
      <c r="X2460" s="10" t="n">
        <f aca="false">YEAR(E2460)</f>
        <v>2019</v>
      </c>
      <c r="Y2460" s="0" t="str">
        <f aca="false">TEXT(E2460,"yyyy-mm")</f>
        <v>2019-03</v>
      </c>
      <c r="Z2460" s="0" t="str">
        <f aca="false">"Q"&amp;ROUNDUP(MONTH(E2460)/3,0)&amp;"-"&amp;YEAR(E2460)</f>
        <v>Q1-2019</v>
      </c>
    </row>
    <row r="2461" customFormat="false" ht="14.25" hidden="false" customHeight="false" outlineLevel="0" collapsed="false">
      <c r="A2461" s="0" t="s">
        <v>2503</v>
      </c>
      <c r="B2461" s="0" t="s">
        <v>41</v>
      </c>
      <c r="C2461" s="0" t="s">
        <v>35</v>
      </c>
      <c r="D2461" s="9" t="n">
        <v>43500</v>
      </c>
      <c r="E2461" s="9" t="n">
        <v>43539</v>
      </c>
      <c r="F2461" s="9" t="n">
        <v>43541</v>
      </c>
      <c r="G2461" s="9" t="n">
        <v>43546</v>
      </c>
      <c r="H2461" s="10" t="s">
        <v>36</v>
      </c>
      <c r="I2461" s="0" t="n">
        <v>22</v>
      </c>
      <c r="J2461" s="0" t="n">
        <v>1</v>
      </c>
      <c r="K2461" s="0" t="n">
        <v>245</v>
      </c>
      <c r="L2461" s="0" t="n">
        <v>12</v>
      </c>
      <c r="M2461" s="0" t="n">
        <v>1</v>
      </c>
      <c r="N2461" s="11" t="n">
        <v>0.15</v>
      </c>
      <c r="O2461" s="12" t="n">
        <v>1845.98</v>
      </c>
      <c r="P2461" s="12" t="n">
        <v>3845.8</v>
      </c>
      <c r="Q2461" s="12" t="n">
        <f aca="false">M2461*P2461*(1-N2461)</f>
        <v>3268.93</v>
      </c>
      <c r="R2461" s="12" t="n">
        <f aca="false">M2461*O2461</f>
        <v>1845.98</v>
      </c>
      <c r="S2461" s="12" t="n">
        <f aca="false">Q2461-R2461</f>
        <v>1422.95</v>
      </c>
      <c r="T2461" s="11" t="n">
        <f aca="false">IFERROR(S2461/Q2461,0)</f>
        <v>0.435295341289046</v>
      </c>
      <c r="U2461" s="13" t="n">
        <f aca="false">F2461-E2461</f>
        <v>2</v>
      </c>
      <c r="V2461" s="13" t="n">
        <f aca="false">G2461-F2461</f>
        <v>5</v>
      </c>
      <c r="W2461" s="13" t="n">
        <f aca="false">G2461-E2461</f>
        <v>7</v>
      </c>
      <c r="X2461" s="10" t="n">
        <f aca="false">YEAR(E2461)</f>
        <v>2019</v>
      </c>
      <c r="Y2461" s="0" t="str">
        <f aca="false">TEXT(E2461,"yyyy-mm")</f>
        <v>2019-03</v>
      </c>
      <c r="Z2461" s="0" t="str">
        <f aca="false">"Q"&amp;ROUNDUP(MONTH(E2461)/3,0)&amp;"-"&amp;YEAR(E2461)</f>
        <v>Q1-2019</v>
      </c>
    </row>
    <row r="2462" customFormat="false" ht="14.25" hidden="false" customHeight="false" outlineLevel="0" collapsed="false">
      <c r="A2462" s="0" t="s">
        <v>2504</v>
      </c>
      <c r="B2462" s="0" t="s">
        <v>34</v>
      </c>
      <c r="C2462" s="0" t="s">
        <v>39</v>
      </c>
      <c r="D2462" s="9" t="n">
        <v>43400</v>
      </c>
      <c r="E2462" s="9" t="n">
        <v>43539</v>
      </c>
      <c r="F2462" s="9" t="n">
        <v>43553</v>
      </c>
      <c r="G2462" s="9" t="n">
        <v>43561</v>
      </c>
      <c r="H2462" s="10" t="s">
        <v>36</v>
      </c>
      <c r="I2462" s="0" t="n">
        <v>5</v>
      </c>
      <c r="J2462" s="0" t="n">
        <v>39</v>
      </c>
      <c r="K2462" s="0" t="n">
        <v>201</v>
      </c>
      <c r="L2462" s="0" t="n">
        <v>32</v>
      </c>
      <c r="M2462" s="0" t="n">
        <v>8</v>
      </c>
      <c r="N2462" s="11" t="n">
        <v>0.2</v>
      </c>
      <c r="O2462" s="12" t="n">
        <v>2295.42</v>
      </c>
      <c r="P2462" s="12" t="n">
        <v>3825.7</v>
      </c>
      <c r="Q2462" s="12" t="n">
        <f aca="false">M2462*P2462*(1-N2462)</f>
        <v>24484.48</v>
      </c>
      <c r="R2462" s="12" t="n">
        <f aca="false">M2462*O2462</f>
        <v>18363.36</v>
      </c>
      <c r="S2462" s="12" t="n">
        <f aca="false">Q2462-R2462</f>
        <v>6121.12</v>
      </c>
      <c r="T2462" s="11" t="n">
        <f aca="false">IFERROR(S2462/Q2462,0)</f>
        <v>0.25</v>
      </c>
      <c r="U2462" s="13" t="n">
        <f aca="false">F2462-E2462</f>
        <v>14</v>
      </c>
      <c r="V2462" s="13" t="n">
        <f aca="false">G2462-F2462</f>
        <v>8</v>
      </c>
      <c r="W2462" s="13" t="n">
        <f aca="false">G2462-E2462</f>
        <v>22</v>
      </c>
      <c r="X2462" s="10" t="n">
        <f aca="false">YEAR(E2462)</f>
        <v>2019</v>
      </c>
      <c r="Y2462" s="0" t="str">
        <f aca="false">TEXT(E2462,"yyyy-mm")</f>
        <v>2019-03</v>
      </c>
      <c r="Z2462" s="0" t="str">
        <f aca="false">"Q"&amp;ROUNDUP(MONTH(E2462)/3,0)&amp;"-"&amp;YEAR(E2462)</f>
        <v>Q1-2019</v>
      </c>
    </row>
    <row r="2463" customFormat="false" ht="14.25" hidden="false" customHeight="false" outlineLevel="0" collapsed="false">
      <c r="A2463" s="0" t="s">
        <v>2505</v>
      </c>
      <c r="B2463" s="0" t="s">
        <v>38</v>
      </c>
      <c r="C2463" s="0" t="s">
        <v>39</v>
      </c>
      <c r="D2463" s="9" t="n">
        <v>43500</v>
      </c>
      <c r="E2463" s="9" t="n">
        <v>43540</v>
      </c>
      <c r="F2463" s="9" t="n">
        <v>43562</v>
      </c>
      <c r="G2463" s="9" t="n">
        <v>43563</v>
      </c>
      <c r="H2463" s="10" t="s">
        <v>36</v>
      </c>
      <c r="I2463" s="0" t="n">
        <v>15</v>
      </c>
      <c r="J2463" s="0" t="n">
        <v>24</v>
      </c>
      <c r="K2463" s="0" t="n">
        <v>157</v>
      </c>
      <c r="L2463" s="0" t="n">
        <v>43</v>
      </c>
      <c r="M2463" s="0" t="n">
        <v>5</v>
      </c>
      <c r="N2463" s="11" t="n">
        <v>0.075</v>
      </c>
      <c r="O2463" s="12" t="n">
        <v>2287.58</v>
      </c>
      <c r="P2463" s="12" t="n">
        <v>4013.3</v>
      </c>
      <c r="Q2463" s="12" t="n">
        <f aca="false">M2463*P2463*(1-N2463)</f>
        <v>18561.5125</v>
      </c>
      <c r="R2463" s="12" t="n">
        <f aca="false">M2463*O2463</f>
        <v>11437.9</v>
      </c>
      <c r="S2463" s="12" t="n">
        <f aca="false">Q2463-R2463</f>
        <v>7123.6125</v>
      </c>
      <c r="T2463" s="11" t="n">
        <f aca="false">IFERROR(S2463/Q2463,0)</f>
        <v>0.383784053158384</v>
      </c>
      <c r="U2463" s="13" t="n">
        <f aca="false">F2463-E2463</f>
        <v>22</v>
      </c>
      <c r="V2463" s="13" t="n">
        <f aca="false">G2463-F2463</f>
        <v>1</v>
      </c>
      <c r="W2463" s="13" t="n">
        <f aca="false">G2463-E2463</f>
        <v>23</v>
      </c>
      <c r="X2463" s="10" t="n">
        <f aca="false">YEAR(E2463)</f>
        <v>2019</v>
      </c>
      <c r="Y2463" s="0" t="str">
        <f aca="false">TEXT(E2463,"yyyy-mm")</f>
        <v>2019-03</v>
      </c>
      <c r="Z2463" s="0" t="str">
        <f aca="false">"Q"&amp;ROUNDUP(MONTH(E2463)/3,0)&amp;"-"&amp;YEAR(E2463)</f>
        <v>Q1-2019</v>
      </c>
    </row>
    <row r="2464" customFormat="false" ht="14.25" hidden="false" customHeight="false" outlineLevel="0" collapsed="false">
      <c r="A2464" s="0" t="s">
        <v>2506</v>
      </c>
      <c r="B2464" s="0" t="s">
        <v>41</v>
      </c>
      <c r="C2464" s="0" t="s">
        <v>39</v>
      </c>
      <c r="D2464" s="9" t="n">
        <v>43400</v>
      </c>
      <c r="E2464" s="9" t="n">
        <v>43540</v>
      </c>
      <c r="F2464" s="9" t="n">
        <v>43548</v>
      </c>
      <c r="G2464" s="9" t="n">
        <v>43550</v>
      </c>
      <c r="H2464" s="10" t="s">
        <v>36</v>
      </c>
      <c r="I2464" s="0" t="n">
        <v>20</v>
      </c>
      <c r="J2464" s="0" t="n">
        <v>7</v>
      </c>
      <c r="K2464" s="0" t="n">
        <v>152</v>
      </c>
      <c r="L2464" s="0" t="n">
        <v>4</v>
      </c>
      <c r="M2464" s="0" t="n">
        <v>1</v>
      </c>
      <c r="N2464" s="11" t="n">
        <v>0.15</v>
      </c>
      <c r="O2464" s="12" t="n">
        <v>201.2</v>
      </c>
      <c r="P2464" s="12" t="n">
        <v>261.3</v>
      </c>
      <c r="Q2464" s="12" t="n">
        <f aca="false">M2464*P2464*(1-N2464)</f>
        <v>222.105</v>
      </c>
      <c r="R2464" s="12" t="n">
        <f aca="false">M2464*O2464</f>
        <v>201.2</v>
      </c>
      <c r="S2464" s="12" t="n">
        <f aca="false">Q2464-R2464</f>
        <v>20.905</v>
      </c>
      <c r="T2464" s="11" t="n">
        <f aca="false">IFERROR(S2464/Q2464,0)</f>
        <v>0.0941221494338264</v>
      </c>
      <c r="U2464" s="13" t="n">
        <f aca="false">F2464-E2464</f>
        <v>8</v>
      </c>
      <c r="V2464" s="13" t="n">
        <f aca="false">G2464-F2464</f>
        <v>2</v>
      </c>
      <c r="W2464" s="13" t="n">
        <f aca="false">G2464-E2464</f>
        <v>10</v>
      </c>
      <c r="X2464" s="10" t="n">
        <f aca="false">YEAR(E2464)</f>
        <v>2019</v>
      </c>
      <c r="Y2464" s="0" t="str">
        <f aca="false">TEXT(E2464,"yyyy-mm")</f>
        <v>2019-03</v>
      </c>
      <c r="Z2464" s="0" t="str">
        <f aca="false">"Q"&amp;ROUNDUP(MONTH(E2464)/3,0)&amp;"-"&amp;YEAR(E2464)</f>
        <v>Q1-2019</v>
      </c>
    </row>
    <row r="2465" customFormat="false" ht="14.25" hidden="false" customHeight="false" outlineLevel="0" collapsed="false">
      <c r="A2465" s="0" t="s">
        <v>2507</v>
      </c>
      <c r="B2465" s="0" t="s">
        <v>38</v>
      </c>
      <c r="C2465" s="0" t="s">
        <v>48</v>
      </c>
      <c r="D2465" s="9" t="n">
        <v>43400</v>
      </c>
      <c r="E2465" s="9" t="n">
        <v>43540</v>
      </c>
      <c r="F2465" s="9" t="n">
        <v>43556</v>
      </c>
      <c r="G2465" s="9" t="n">
        <v>43558</v>
      </c>
      <c r="H2465" s="10" t="s">
        <v>36</v>
      </c>
      <c r="I2465" s="0" t="n">
        <v>12</v>
      </c>
      <c r="J2465" s="0" t="n">
        <v>43</v>
      </c>
      <c r="K2465" s="0" t="n">
        <v>2</v>
      </c>
      <c r="L2465" s="0" t="n">
        <v>28</v>
      </c>
      <c r="M2465" s="0" t="n">
        <v>6</v>
      </c>
      <c r="N2465" s="11" t="n">
        <v>0.15</v>
      </c>
      <c r="O2465" s="12" t="n">
        <v>103.85</v>
      </c>
      <c r="P2465" s="12" t="n">
        <v>167.5</v>
      </c>
      <c r="Q2465" s="12" t="n">
        <f aca="false">M2465*P2465*(1-N2465)</f>
        <v>854.25</v>
      </c>
      <c r="R2465" s="12" t="n">
        <f aca="false">M2465*O2465</f>
        <v>623.1</v>
      </c>
      <c r="S2465" s="12" t="n">
        <f aca="false">Q2465-R2465</f>
        <v>231.15</v>
      </c>
      <c r="T2465" s="11" t="n">
        <f aca="false">IFERROR(S2465/Q2465,0)</f>
        <v>0.270588235294118</v>
      </c>
      <c r="U2465" s="13" t="n">
        <f aca="false">F2465-E2465</f>
        <v>16</v>
      </c>
      <c r="V2465" s="13" t="n">
        <f aca="false">G2465-F2465</f>
        <v>2</v>
      </c>
      <c r="W2465" s="13" t="n">
        <f aca="false">G2465-E2465</f>
        <v>18</v>
      </c>
      <c r="X2465" s="10" t="n">
        <f aca="false">YEAR(E2465)</f>
        <v>2019</v>
      </c>
      <c r="Y2465" s="0" t="str">
        <f aca="false">TEXT(E2465,"yyyy-mm")</f>
        <v>2019-03</v>
      </c>
      <c r="Z2465" s="0" t="str">
        <f aca="false">"Q"&amp;ROUNDUP(MONTH(E2465)/3,0)&amp;"-"&amp;YEAR(E2465)</f>
        <v>Q1-2019</v>
      </c>
    </row>
    <row r="2466" customFormat="false" ht="14.25" hidden="false" customHeight="false" outlineLevel="0" collapsed="false">
      <c r="A2466" s="0" t="s">
        <v>2508</v>
      </c>
      <c r="B2466" s="0" t="s">
        <v>41</v>
      </c>
      <c r="C2466" s="0" t="s">
        <v>39</v>
      </c>
      <c r="D2466" s="9" t="n">
        <v>43400</v>
      </c>
      <c r="E2466" s="9" t="n">
        <v>43540</v>
      </c>
      <c r="F2466" s="9" t="n">
        <v>43565</v>
      </c>
      <c r="G2466" s="9" t="n">
        <v>43573</v>
      </c>
      <c r="H2466" s="10" t="s">
        <v>36</v>
      </c>
      <c r="I2466" s="0" t="n">
        <v>25</v>
      </c>
      <c r="J2466" s="0" t="n">
        <v>42</v>
      </c>
      <c r="K2466" s="0" t="n">
        <v>97</v>
      </c>
      <c r="L2466" s="0" t="n">
        <v>1</v>
      </c>
      <c r="M2466" s="0" t="n">
        <v>1</v>
      </c>
      <c r="N2466" s="11" t="n">
        <v>0.075</v>
      </c>
      <c r="O2466" s="12" t="n">
        <v>709.13</v>
      </c>
      <c r="P2466" s="12" t="n">
        <v>1125.6</v>
      </c>
      <c r="Q2466" s="12" t="n">
        <f aca="false">M2466*P2466*(1-N2466)</f>
        <v>1041.18</v>
      </c>
      <c r="R2466" s="12" t="n">
        <f aca="false">M2466*O2466</f>
        <v>709.13</v>
      </c>
      <c r="S2466" s="12" t="n">
        <f aca="false">Q2466-R2466</f>
        <v>332.05</v>
      </c>
      <c r="T2466" s="11" t="n">
        <f aca="false">IFERROR(S2466/Q2466,0)</f>
        <v>0.318916998021476</v>
      </c>
      <c r="U2466" s="13" t="n">
        <f aca="false">F2466-E2466</f>
        <v>25</v>
      </c>
      <c r="V2466" s="13" t="n">
        <f aca="false">G2466-F2466</f>
        <v>8</v>
      </c>
      <c r="W2466" s="13" t="n">
        <f aca="false">G2466-E2466</f>
        <v>33</v>
      </c>
      <c r="X2466" s="10" t="n">
        <f aca="false">YEAR(E2466)</f>
        <v>2019</v>
      </c>
      <c r="Y2466" s="0" t="str">
        <f aca="false">TEXT(E2466,"yyyy-mm")</f>
        <v>2019-03</v>
      </c>
      <c r="Z2466" s="0" t="str">
        <f aca="false">"Q"&amp;ROUNDUP(MONTH(E2466)/3,0)&amp;"-"&amp;YEAR(E2466)</f>
        <v>Q1-2019</v>
      </c>
    </row>
    <row r="2467" customFormat="false" ht="14.25" hidden="false" customHeight="false" outlineLevel="0" collapsed="false">
      <c r="A2467" s="0" t="s">
        <v>2509</v>
      </c>
      <c r="B2467" s="0" t="s">
        <v>38</v>
      </c>
      <c r="C2467" s="0" t="s">
        <v>39</v>
      </c>
      <c r="D2467" s="9" t="n">
        <v>43400</v>
      </c>
      <c r="E2467" s="9" t="n">
        <v>43540</v>
      </c>
      <c r="F2467" s="9" t="n">
        <v>43562</v>
      </c>
      <c r="G2467" s="9" t="n">
        <v>43572</v>
      </c>
      <c r="H2467" s="10" t="s">
        <v>36</v>
      </c>
      <c r="I2467" s="0" t="n">
        <v>12</v>
      </c>
      <c r="J2467" s="0" t="n">
        <v>45</v>
      </c>
      <c r="K2467" s="0" t="n">
        <v>122</v>
      </c>
      <c r="L2467" s="0" t="n">
        <v>6</v>
      </c>
      <c r="M2467" s="0" t="n">
        <v>6</v>
      </c>
      <c r="N2467" s="11" t="n">
        <v>0.075</v>
      </c>
      <c r="O2467" s="12" t="n">
        <v>2176.83</v>
      </c>
      <c r="P2467" s="12" t="n">
        <v>3819</v>
      </c>
      <c r="Q2467" s="12" t="n">
        <f aca="false">M2467*P2467*(1-N2467)</f>
        <v>21195.45</v>
      </c>
      <c r="R2467" s="12" t="n">
        <f aca="false">M2467*O2467</f>
        <v>13060.98</v>
      </c>
      <c r="S2467" s="12" t="n">
        <f aca="false">Q2467-R2467</f>
        <v>8134.47</v>
      </c>
      <c r="T2467" s="11" t="n">
        <f aca="false">IFERROR(S2467/Q2467,0)</f>
        <v>0.383783783783784</v>
      </c>
      <c r="U2467" s="13" t="n">
        <f aca="false">F2467-E2467</f>
        <v>22</v>
      </c>
      <c r="V2467" s="13" t="n">
        <f aca="false">G2467-F2467</f>
        <v>10</v>
      </c>
      <c r="W2467" s="13" t="n">
        <f aca="false">G2467-E2467</f>
        <v>32</v>
      </c>
      <c r="X2467" s="10" t="n">
        <f aca="false">YEAR(E2467)</f>
        <v>2019</v>
      </c>
      <c r="Y2467" s="0" t="str">
        <f aca="false">TEXT(E2467,"yyyy-mm")</f>
        <v>2019-03</v>
      </c>
      <c r="Z2467" s="0" t="str">
        <f aca="false">"Q"&amp;ROUNDUP(MONTH(E2467)/3,0)&amp;"-"&amp;YEAR(E2467)</f>
        <v>Q1-2019</v>
      </c>
    </row>
    <row r="2468" customFormat="false" ht="14.25" hidden="false" customHeight="false" outlineLevel="0" collapsed="false">
      <c r="A2468" s="0" t="s">
        <v>2510</v>
      </c>
      <c r="B2468" s="0" t="s">
        <v>34</v>
      </c>
      <c r="C2468" s="0" t="s">
        <v>46</v>
      </c>
      <c r="D2468" s="9" t="n">
        <v>43400</v>
      </c>
      <c r="E2468" s="9" t="n">
        <v>43540</v>
      </c>
      <c r="F2468" s="9" t="n">
        <v>43562</v>
      </c>
      <c r="G2468" s="9" t="n">
        <v>43566</v>
      </c>
      <c r="H2468" s="10" t="s">
        <v>36</v>
      </c>
      <c r="I2468" s="0" t="n">
        <v>2</v>
      </c>
      <c r="J2468" s="0" t="n">
        <v>23</v>
      </c>
      <c r="K2468" s="0" t="n">
        <v>284</v>
      </c>
      <c r="L2468" s="0" t="n">
        <v>4</v>
      </c>
      <c r="M2468" s="0" t="n">
        <v>8</v>
      </c>
      <c r="N2468" s="11" t="n">
        <v>0.1</v>
      </c>
      <c r="O2468" s="12" t="n">
        <v>3163.2</v>
      </c>
      <c r="P2468" s="12" t="n">
        <v>5453.8</v>
      </c>
      <c r="Q2468" s="12" t="n">
        <f aca="false">M2468*P2468*(1-N2468)</f>
        <v>39267.36</v>
      </c>
      <c r="R2468" s="12" t="n">
        <f aca="false">M2468*O2468</f>
        <v>25305.6</v>
      </c>
      <c r="S2468" s="12" t="n">
        <f aca="false">Q2468-R2468</f>
        <v>13961.76</v>
      </c>
      <c r="T2468" s="11" t="n">
        <f aca="false">IFERROR(S2468/Q2468,0)</f>
        <v>0.355556370481744</v>
      </c>
      <c r="U2468" s="13" t="n">
        <f aca="false">F2468-E2468</f>
        <v>22</v>
      </c>
      <c r="V2468" s="13" t="n">
        <f aca="false">G2468-F2468</f>
        <v>4</v>
      </c>
      <c r="W2468" s="13" t="n">
        <f aca="false">G2468-E2468</f>
        <v>26</v>
      </c>
      <c r="X2468" s="10" t="n">
        <f aca="false">YEAR(E2468)</f>
        <v>2019</v>
      </c>
      <c r="Y2468" s="0" t="str">
        <f aca="false">TEXT(E2468,"yyyy-mm")</f>
        <v>2019-03</v>
      </c>
      <c r="Z2468" s="0" t="str">
        <f aca="false">"Q"&amp;ROUNDUP(MONTH(E2468)/3,0)&amp;"-"&amp;YEAR(E2468)</f>
        <v>Q1-2019</v>
      </c>
    </row>
    <row r="2469" customFormat="false" ht="14.25" hidden="false" customHeight="false" outlineLevel="0" collapsed="false">
      <c r="A2469" s="0" t="s">
        <v>2511</v>
      </c>
      <c r="B2469" s="0" t="s">
        <v>38</v>
      </c>
      <c r="C2469" s="0" t="s">
        <v>58</v>
      </c>
      <c r="D2469" s="9" t="n">
        <v>43400</v>
      </c>
      <c r="E2469" s="9" t="n">
        <v>43540</v>
      </c>
      <c r="F2469" s="9" t="n">
        <v>43560</v>
      </c>
      <c r="G2469" s="9" t="n">
        <v>43566</v>
      </c>
      <c r="H2469" s="10" t="s">
        <v>36</v>
      </c>
      <c r="I2469" s="0" t="n">
        <v>14</v>
      </c>
      <c r="J2469" s="0" t="n">
        <v>27</v>
      </c>
      <c r="K2469" s="0" t="n">
        <v>348</v>
      </c>
      <c r="L2469" s="0" t="n">
        <v>5</v>
      </c>
      <c r="M2469" s="0" t="n">
        <v>8</v>
      </c>
      <c r="N2469" s="11" t="n">
        <v>0.1</v>
      </c>
      <c r="O2469" s="12" t="n">
        <v>1191.53</v>
      </c>
      <c r="P2469" s="12" t="n">
        <v>2291.4</v>
      </c>
      <c r="Q2469" s="12" t="n">
        <f aca="false">M2469*P2469*(1-N2469)</f>
        <v>16498.08</v>
      </c>
      <c r="R2469" s="12" t="n">
        <f aca="false">M2469*O2469</f>
        <v>9532.24</v>
      </c>
      <c r="S2469" s="12" t="n">
        <f aca="false">Q2469-R2469</f>
        <v>6965.84</v>
      </c>
      <c r="T2469" s="11" t="n">
        <f aca="false">IFERROR(S2469/Q2469,0)</f>
        <v>0.422221252412402</v>
      </c>
      <c r="U2469" s="13" t="n">
        <f aca="false">F2469-E2469</f>
        <v>20</v>
      </c>
      <c r="V2469" s="13" t="n">
        <f aca="false">G2469-F2469</f>
        <v>6</v>
      </c>
      <c r="W2469" s="13" t="n">
        <f aca="false">G2469-E2469</f>
        <v>26</v>
      </c>
      <c r="X2469" s="10" t="n">
        <f aca="false">YEAR(E2469)</f>
        <v>2019</v>
      </c>
      <c r="Y2469" s="0" t="str">
        <f aca="false">TEXT(E2469,"yyyy-mm")</f>
        <v>2019-03</v>
      </c>
      <c r="Z2469" s="0" t="str">
        <f aca="false">"Q"&amp;ROUNDUP(MONTH(E2469)/3,0)&amp;"-"&amp;YEAR(E2469)</f>
        <v>Q1-2019</v>
      </c>
    </row>
    <row r="2470" customFormat="false" ht="14.25" hidden="false" customHeight="false" outlineLevel="0" collapsed="false">
      <c r="A2470" s="0" t="s">
        <v>2512</v>
      </c>
      <c r="B2470" s="0" t="s">
        <v>38</v>
      </c>
      <c r="C2470" s="0" t="s">
        <v>35</v>
      </c>
      <c r="D2470" s="9" t="n">
        <v>43400</v>
      </c>
      <c r="E2470" s="9" t="n">
        <v>43540</v>
      </c>
      <c r="F2470" s="9" t="n">
        <v>43557</v>
      </c>
      <c r="G2470" s="9" t="n">
        <v>43566</v>
      </c>
      <c r="H2470" s="10" t="s">
        <v>36</v>
      </c>
      <c r="I2470" s="0" t="n">
        <v>19</v>
      </c>
      <c r="J2470" s="0" t="n">
        <v>13</v>
      </c>
      <c r="K2470" s="0" t="n">
        <v>227</v>
      </c>
      <c r="L2470" s="0" t="n">
        <v>13</v>
      </c>
      <c r="M2470" s="0" t="n">
        <v>2</v>
      </c>
      <c r="N2470" s="11" t="n">
        <v>0.1</v>
      </c>
      <c r="O2470" s="12" t="n">
        <v>1321.58</v>
      </c>
      <c r="P2470" s="12" t="n">
        <v>1762.1</v>
      </c>
      <c r="Q2470" s="12" t="n">
        <f aca="false">M2470*P2470*(1-N2470)</f>
        <v>3171.78</v>
      </c>
      <c r="R2470" s="12" t="n">
        <f aca="false">M2470*O2470</f>
        <v>2643.16</v>
      </c>
      <c r="S2470" s="12" t="n">
        <f aca="false">Q2470-R2470</f>
        <v>528.62</v>
      </c>
      <c r="T2470" s="11" t="n">
        <f aca="false">IFERROR(S2470/Q2470,0)</f>
        <v>0.166663513862878</v>
      </c>
      <c r="U2470" s="13" t="n">
        <f aca="false">F2470-E2470</f>
        <v>17</v>
      </c>
      <c r="V2470" s="13" t="n">
        <f aca="false">G2470-F2470</f>
        <v>9</v>
      </c>
      <c r="W2470" s="13" t="n">
        <f aca="false">G2470-E2470</f>
        <v>26</v>
      </c>
      <c r="X2470" s="10" t="n">
        <f aca="false">YEAR(E2470)</f>
        <v>2019</v>
      </c>
      <c r="Y2470" s="0" t="str">
        <f aca="false">TEXT(E2470,"yyyy-mm")</f>
        <v>2019-03</v>
      </c>
      <c r="Z2470" s="0" t="str">
        <f aca="false">"Q"&amp;ROUNDUP(MONTH(E2470)/3,0)&amp;"-"&amp;YEAR(E2470)</f>
        <v>Q1-2019</v>
      </c>
    </row>
    <row r="2471" customFormat="false" ht="14.25" hidden="false" customHeight="false" outlineLevel="0" collapsed="false">
      <c r="A2471" s="0" t="s">
        <v>2513</v>
      </c>
      <c r="B2471" s="0" t="s">
        <v>38</v>
      </c>
      <c r="C2471" s="0" t="s">
        <v>58</v>
      </c>
      <c r="D2471" s="9" t="n">
        <v>43500</v>
      </c>
      <c r="E2471" s="9" t="n">
        <v>43541</v>
      </c>
      <c r="F2471" s="9" t="n">
        <v>43563</v>
      </c>
      <c r="G2471" s="9" t="n">
        <v>43567</v>
      </c>
      <c r="H2471" s="10" t="s">
        <v>36</v>
      </c>
      <c r="I2471" s="0" t="n">
        <v>13</v>
      </c>
      <c r="J2471" s="0" t="n">
        <v>32</v>
      </c>
      <c r="K2471" s="0" t="n">
        <v>350</v>
      </c>
      <c r="L2471" s="0" t="n">
        <v>11</v>
      </c>
      <c r="M2471" s="0" t="n">
        <v>1</v>
      </c>
      <c r="N2471" s="11" t="n">
        <v>0.05</v>
      </c>
      <c r="O2471" s="12" t="n">
        <v>428.26</v>
      </c>
      <c r="P2471" s="12" t="n">
        <v>911.2</v>
      </c>
      <c r="Q2471" s="12" t="n">
        <f aca="false">M2471*P2471*(1-N2471)</f>
        <v>865.64</v>
      </c>
      <c r="R2471" s="12" t="n">
        <f aca="false">M2471*O2471</f>
        <v>428.26</v>
      </c>
      <c r="S2471" s="12" t="n">
        <f aca="false">Q2471-R2471</f>
        <v>437.38</v>
      </c>
      <c r="T2471" s="11" t="n">
        <f aca="false">IFERROR(S2471/Q2471,0)</f>
        <v>0.505267778753292</v>
      </c>
      <c r="U2471" s="13" t="n">
        <f aca="false">F2471-E2471</f>
        <v>22</v>
      </c>
      <c r="V2471" s="13" t="n">
        <f aca="false">G2471-F2471</f>
        <v>4</v>
      </c>
      <c r="W2471" s="13" t="n">
        <f aca="false">G2471-E2471</f>
        <v>26</v>
      </c>
      <c r="X2471" s="10" t="n">
        <f aca="false">YEAR(E2471)</f>
        <v>2019</v>
      </c>
      <c r="Y2471" s="0" t="str">
        <f aca="false">TEXT(E2471,"yyyy-mm")</f>
        <v>2019-03</v>
      </c>
      <c r="Z2471" s="0" t="str">
        <f aca="false">"Q"&amp;ROUNDUP(MONTH(E2471)/3,0)&amp;"-"&amp;YEAR(E2471)</f>
        <v>Q1-2019</v>
      </c>
    </row>
    <row r="2472" customFormat="false" ht="14.25" hidden="false" customHeight="false" outlineLevel="0" collapsed="false">
      <c r="A2472" s="0" t="s">
        <v>2514</v>
      </c>
      <c r="B2472" s="0" t="s">
        <v>43</v>
      </c>
      <c r="C2472" s="0" t="s">
        <v>48</v>
      </c>
      <c r="D2472" s="9" t="n">
        <v>43400</v>
      </c>
      <c r="E2472" s="9" t="n">
        <v>43541</v>
      </c>
      <c r="F2472" s="9" t="n">
        <v>43557</v>
      </c>
      <c r="G2472" s="9" t="n">
        <v>43567</v>
      </c>
      <c r="H2472" s="10" t="s">
        <v>36</v>
      </c>
      <c r="I2472" s="0" t="n">
        <v>28</v>
      </c>
      <c r="J2472" s="0" t="n">
        <v>27</v>
      </c>
      <c r="K2472" s="0" t="n">
        <v>37</v>
      </c>
      <c r="L2472" s="0" t="n">
        <v>13</v>
      </c>
      <c r="M2472" s="0" t="n">
        <v>4</v>
      </c>
      <c r="N2472" s="11" t="n">
        <v>0.15</v>
      </c>
      <c r="O2472" s="12" t="n">
        <v>1641.17</v>
      </c>
      <c r="P2472" s="12" t="n">
        <v>2311.5</v>
      </c>
      <c r="Q2472" s="12" t="n">
        <f aca="false">M2472*P2472*(1-N2472)</f>
        <v>7859.1</v>
      </c>
      <c r="R2472" s="12" t="n">
        <f aca="false">M2472*O2472</f>
        <v>6564.68</v>
      </c>
      <c r="S2472" s="12" t="n">
        <f aca="false">Q2472-R2472</f>
        <v>1294.42</v>
      </c>
      <c r="T2472" s="11" t="n">
        <f aca="false">IFERROR(S2472/Q2472,0)</f>
        <v>0.164703337532287</v>
      </c>
      <c r="U2472" s="13" t="n">
        <f aca="false">F2472-E2472</f>
        <v>16</v>
      </c>
      <c r="V2472" s="13" t="n">
        <f aca="false">G2472-F2472</f>
        <v>10</v>
      </c>
      <c r="W2472" s="13" t="n">
        <f aca="false">G2472-E2472</f>
        <v>26</v>
      </c>
      <c r="X2472" s="10" t="n">
        <f aca="false">YEAR(E2472)</f>
        <v>2019</v>
      </c>
      <c r="Y2472" s="0" t="str">
        <f aca="false">TEXT(E2472,"yyyy-mm")</f>
        <v>2019-03</v>
      </c>
      <c r="Z2472" s="0" t="str">
        <f aca="false">"Q"&amp;ROUNDUP(MONTH(E2472)/3,0)&amp;"-"&amp;YEAR(E2472)</f>
        <v>Q1-2019</v>
      </c>
    </row>
    <row r="2473" customFormat="false" ht="14.25" hidden="false" customHeight="false" outlineLevel="0" collapsed="false">
      <c r="A2473" s="0" t="s">
        <v>2515</v>
      </c>
      <c r="B2473" s="0" t="s">
        <v>41</v>
      </c>
      <c r="C2473" s="0" t="s">
        <v>35</v>
      </c>
      <c r="D2473" s="9" t="n">
        <v>43500</v>
      </c>
      <c r="E2473" s="9" t="n">
        <v>43541</v>
      </c>
      <c r="F2473" s="9" t="n">
        <v>43544</v>
      </c>
      <c r="G2473" s="9" t="n">
        <v>43548</v>
      </c>
      <c r="H2473" s="10" t="s">
        <v>36</v>
      </c>
      <c r="I2473" s="0" t="n">
        <v>22</v>
      </c>
      <c r="J2473" s="0" t="n">
        <v>29</v>
      </c>
      <c r="K2473" s="0" t="n">
        <v>238</v>
      </c>
      <c r="L2473" s="0" t="n">
        <v>5</v>
      </c>
      <c r="M2473" s="0" t="n">
        <v>6</v>
      </c>
      <c r="N2473" s="11" t="n">
        <v>0.15</v>
      </c>
      <c r="O2473" s="12" t="n">
        <v>4471.85</v>
      </c>
      <c r="P2473" s="12" t="n">
        <v>6210.9</v>
      </c>
      <c r="Q2473" s="12" t="n">
        <f aca="false">M2473*P2473*(1-N2473)</f>
        <v>31675.59</v>
      </c>
      <c r="R2473" s="12" t="n">
        <f aca="false">M2473*O2473</f>
        <v>26831.1</v>
      </c>
      <c r="S2473" s="12" t="n">
        <f aca="false">Q2473-R2473</f>
        <v>4844.48999999999</v>
      </c>
      <c r="T2473" s="11" t="n">
        <f aca="false">IFERROR(S2473/Q2473,0)</f>
        <v>0.152940797629973</v>
      </c>
      <c r="U2473" s="13" t="n">
        <f aca="false">F2473-E2473</f>
        <v>3</v>
      </c>
      <c r="V2473" s="13" t="n">
        <f aca="false">G2473-F2473</f>
        <v>4</v>
      </c>
      <c r="W2473" s="13" t="n">
        <f aca="false">G2473-E2473</f>
        <v>7</v>
      </c>
      <c r="X2473" s="10" t="n">
        <f aca="false">YEAR(E2473)</f>
        <v>2019</v>
      </c>
      <c r="Y2473" s="0" t="str">
        <f aca="false">TEXT(E2473,"yyyy-mm")</f>
        <v>2019-03</v>
      </c>
      <c r="Z2473" s="0" t="str">
        <f aca="false">"Q"&amp;ROUNDUP(MONTH(E2473)/3,0)&amp;"-"&amp;YEAR(E2473)</f>
        <v>Q1-2019</v>
      </c>
    </row>
    <row r="2474" customFormat="false" ht="14.25" hidden="false" customHeight="false" outlineLevel="0" collapsed="false">
      <c r="A2474" s="0" t="s">
        <v>2516</v>
      </c>
      <c r="B2474" s="0" t="s">
        <v>41</v>
      </c>
      <c r="C2474" s="0" t="s">
        <v>46</v>
      </c>
      <c r="D2474" s="9" t="n">
        <v>43400</v>
      </c>
      <c r="E2474" s="9" t="n">
        <v>43541</v>
      </c>
      <c r="F2474" s="9" t="n">
        <v>43563</v>
      </c>
      <c r="G2474" s="9" t="n">
        <v>43572</v>
      </c>
      <c r="H2474" s="10" t="s">
        <v>36</v>
      </c>
      <c r="I2474" s="0" t="n">
        <v>23</v>
      </c>
      <c r="J2474" s="0" t="n">
        <v>22</v>
      </c>
      <c r="K2474" s="0" t="n">
        <v>268</v>
      </c>
      <c r="L2474" s="0" t="n">
        <v>37</v>
      </c>
      <c r="M2474" s="0" t="n">
        <v>3</v>
      </c>
      <c r="N2474" s="11" t="n">
        <v>0.05</v>
      </c>
      <c r="O2474" s="12" t="n">
        <v>4351.25</v>
      </c>
      <c r="P2474" s="12" t="n">
        <v>5306.4</v>
      </c>
      <c r="Q2474" s="12" t="n">
        <f aca="false">M2474*P2474*(1-N2474)</f>
        <v>15123.24</v>
      </c>
      <c r="R2474" s="12" t="n">
        <f aca="false">M2474*O2474</f>
        <v>13053.75</v>
      </c>
      <c r="S2474" s="12" t="n">
        <f aca="false">Q2474-R2474</f>
        <v>2069.49</v>
      </c>
      <c r="T2474" s="11" t="n">
        <f aca="false">IFERROR(S2474/Q2474,0)</f>
        <v>0.136841708522777</v>
      </c>
      <c r="U2474" s="13" t="n">
        <f aca="false">F2474-E2474</f>
        <v>22</v>
      </c>
      <c r="V2474" s="13" t="n">
        <f aca="false">G2474-F2474</f>
        <v>9</v>
      </c>
      <c r="W2474" s="13" t="n">
        <f aca="false">G2474-E2474</f>
        <v>31</v>
      </c>
      <c r="X2474" s="10" t="n">
        <f aca="false">YEAR(E2474)</f>
        <v>2019</v>
      </c>
      <c r="Y2474" s="0" t="str">
        <f aca="false">TEXT(E2474,"yyyy-mm")</f>
        <v>2019-03</v>
      </c>
      <c r="Z2474" s="0" t="str">
        <f aca="false">"Q"&amp;ROUNDUP(MONTH(E2474)/3,0)&amp;"-"&amp;YEAR(E2474)</f>
        <v>Q1-2019</v>
      </c>
    </row>
    <row r="2475" customFormat="false" ht="14.25" hidden="false" customHeight="false" outlineLevel="0" collapsed="false">
      <c r="A2475" s="0" t="s">
        <v>2517</v>
      </c>
      <c r="B2475" s="0" t="s">
        <v>34</v>
      </c>
      <c r="C2475" s="0" t="s">
        <v>39</v>
      </c>
      <c r="D2475" s="9" t="n">
        <v>43400</v>
      </c>
      <c r="E2475" s="9" t="n">
        <v>43541</v>
      </c>
      <c r="F2475" s="9" t="n">
        <v>43558</v>
      </c>
      <c r="G2475" s="9" t="n">
        <v>43562</v>
      </c>
      <c r="H2475" s="10" t="s">
        <v>36</v>
      </c>
      <c r="I2475" s="0" t="n">
        <v>11</v>
      </c>
      <c r="J2475" s="0" t="n">
        <v>14</v>
      </c>
      <c r="K2475" s="0" t="n">
        <v>91</v>
      </c>
      <c r="L2475" s="0" t="n">
        <v>15</v>
      </c>
      <c r="M2475" s="0" t="n">
        <v>2</v>
      </c>
      <c r="N2475" s="11" t="n">
        <v>0.1</v>
      </c>
      <c r="O2475" s="12" t="n">
        <v>1863.4</v>
      </c>
      <c r="P2475" s="12" t="n">
        <v>2740.3</v>
      </c>
      <c r="Q2475" s="12" t="n">
        <f aca="false">M2475*P2475*(1-N2475)</f>
        <v>4932.54</v>
      </c>
      <c r="R2475" s="12" t="n">
        <f aca="false">M2475*O2475</f>
        <v>3726.8</v>
      </c>
      <c r="S2475" s="12" t="n">
        <f aca="false">Q2475-R2475</f>
        <v>1205.74</v>
      </c>
      <c r="T2475" s="11" t="n">
        <f aca="false">IFERROR(S2475/Q2475,0)</f>
        <v>0.244446066326882</v>
      </c>
      <c r="U2475" s="13" t="n">
        <f aca="false">F2475-E2475</f>
        <v>17</v>
      </c>
      <c r="V2475" s="13" t="n">
        <f aca="false">G2475-F2475</f>
        <v>4</v>
      </c>
      <c r="W2475" s="13" t="n">
        <f aca="false">G2475-E2475</f>
        <v>21</v>
      </c>
      <c r="X2475" s="10" t="n">
        <f aca="false">YEAR(E2475)</f>
        <v>2019</v>
      </c>
      <c r="Y2475" s="0" t="str">
        <f aca="false">TEXT(E2475,"yyyy-mm")</f>
        <v>2019-03</v>
      </c>
      <c r="Z2475" s="0" t="str">
        <f aca="false">"Q"&amp;ROUNDUP(MONTH(E2475)/3,0)&amp;"-"&amp;YEAR(E2475)</f>
        <v>Q1-2019</v>
      </c>
    </row>
    <row r="2476" customFormat="false" ht="14.25" hidden="false" customHeight="false" outlineLevel="0" collapsed="false">
      <c r="A2476" s="0" t="s">
        <v>2518</v>
      </c>
      <c r="B2476" s="0" t="s">
        <v>38</v>
      </c>
      <c r="C2476" s="0" t="s">
        <v>35</v>
      </c>
      <c r="D2476" s="9" t="n">
        <v>43400</v>
      </c>
      <c r="E2476" s="9" t="n">
        <v>43541</v>
      </c>
      <c r="F2476" s="9" t="n">
        <v>43559</v>
      </c>
      <c r="G2476" s="9" t="n">
        <v>43560</v>
      </c>
      <c r="H2476" s="10" t="s">
        <v>36</v>
      </c>
      <c r="I2476" s="0" t="n">
        <v>19</v>
      </c>
      <c r="J2476" s="0" t="n">
        <v>15</v>
      </c>
      <c r="K2476" s="0" t="n">
        <v>216</v>
      </c>
      <c r="L2476" s="0" t="n">
        <v>18</v>
      </c>
      <c r="M2476" s="0" t="n">
        <v>1</v>
      </c>
      <c r="N2476" s="11" t="n">
        <v>0.075</v>
      </c>
      <c r="O2476" s="12" t="n">
        <v>906.31</v>
      </c>
      <c r="P2476" s="12" t="n">
        <v>1118.9</v>
      </c>
      <c r="Q2476" s="12" t="n">
        <f aca="false">M2476*P2476*(1-N2476)</f>
        <v>1034.9825</v>
      </c>
      <c r="R2476" s="12" t="n">
        <f aca="false">M2476*O2476</f>
        <v>906.31</v>
      </c>
      <c r="S2476" s="12" t="n">
        <f aca="false">Q2476-R2476</f>
        <v>128.6725</v>
      </c>
      <c r="T2476" s="11" t="n">
        <f aca="false">IFERROR(S2476/Q2476,0)</f>
        <v>0.124323358124413</v>
      </c>
      <c r="U2476" s="13" t="n">
        <f aca="false">F2476-E2476</f>
        <v>18</v>
      </c>
      <c r="V2476" s="13" t="n">
        <f aca="false">G2476-F2476</f>
        <v>1</v>
      </c>
      <c r="W2476" s="13" t="n">
        <f aca="false">G2476-E2476</f>
        <v>19</v>
      </c>
      <c r="X2476" s="10" t="n">
        <f aca="false">YEAR(E2476)</f>
        <v>2019</v>
      </c>
      <c r="Y2476" s="0" t="str">
        <f aca="false">TEXT(E2476,"yyyy-mm")</f>
        <v>2019-03</v>
      </c>
      <c r="Z2476" s="0" t="str">
        <f aca="false">"Q"&amp;ROUNDUP(MONTH(E2476)/3,0)&amp;"-"&amp;YEAR(E2476)</f>
        <v>Q1-2019</v>
      </c>
    </row>
    <row r="2477" customFormat="false" ht="14.25" hidden="false" customHeight="false" outlineLevel="0" collapsed="false">
      <c r="A2477" s="0" t="s">
        <v>2519</v>
      </c>
      <c r="B2477" s="0" t="s">
        <v>43</v>
      </c>
      <c r="C2477" s="0" t="s">
        <v>39</v>
      </c>
      <c r="D2477" s="9" t="n">
        <v>43500</v>
      </c>
      <c r="E2477" s="9" t="n">
        <v>43541</v>
      </c>
      <c r="F2477" s="9" t="n">
        <v>43555</v>
      </c>
      <c r="G2477" s="9" t="n">
        <v>43558</v>
      </c>
      <c r="H2477" s="10" t="s">
        <v>36</v>
      </c>
      <c r="I2477" s="0" t="n">
        <v>27</v>
      </c>
      <c r="J2477" s="0" t="n">
        <v>29</v>
      </c>
      <c r="K2477" s="0" t="n">
        <v>125</v>
      </c>
      <c r="L2477" s="0" t="n">
        <v>46</v>
      </c>
      <c r="M2477" s="0" t="n">
        <v>2</v>
      </c>
      <c r="N2477" s="11" t="n">
        <v>0.075</v>
      </c>
      <c r="O2477" s="12" t="n">
        <v>725.21</v>
      </c>
      <c r="P2477" s="12" t="n">
        <v>1098.8</v>
      </c>
      <c r="Q2477" s="12" t="n">
        <f aca="false">M2477*P2477*(1-N2477)</f>
        <v>2032.78</v>
      </c>
      <c r="R2477" s="12" t="n">
        <f aca="false">M2477*O2477</f>
        <v>1450.42</v>
      </c>
      <c r="S2477" s="12" t="n">
        <f aca="false">Q2477-R2477</f>
        <v>582.36</v>
      </c>
      <c r="T2477" s="11" t="n">
        <f aca="false">IFERROR(S2477/Q2477,0)</f>
        <v>0.286484518737886</v>
      </c>
      <c r="U2477" s="13" t="n">
        <f aca="false">F2477-E2477</f>
        <v>14</v>
      </c>
      <c r="V2477" s="13" t="n">
        <f aca="false">G2477-F2477</f>
        <v>3</v>
      </c>
      <c r="W2477" s="13" t="n">
        <f aca="false">G2477-E2477</f>
        <v>17</v>
      </c>
      <c r="X2477" s="10" t="n">
        <f aca="false">YEAR(E2477)</f>
        <v>2019</v>
      </c>
      <c r="Y2477" s="0" t="str">
        <f aca="false">TEXT(E2477,"yyyy-mm")</f>
        <v>2019-03</v>
      </c>
      <c r="Z2477" s="0" t="str">
        <f aca="false">"Q"&amp;ROUNDUP(MONTH(E2477)/3,0)&amp;"-"&amp;YEAR(E2477)</f>
        <v>Q1-2019</v>
      </c>
    </row>
    <row r="2478" customFormat="false" ht="14.25" hidden="false" customHeight="false" outlineLevel="0" collapsed="false">
      <c r="A2478" s="0" t="s">
        <v>2520</v>
      </c>
      <c r="B2478" s="0" t="s">
        <v>34</v>
      </c>
      <c r="C2478" s="0" t="s">
        <v>39</v>
      </c>
      <c r="D2478" s="9" t="n">
        <v>43400</v>
      </c>
      <c r="E2478" s="9" t="n">
        <v>43542</v>
      </c>
      <c r="F2478" s="9" t="n">
        <v>43553</v>
      </c>
      <c r="G2478" s="9" t="n">
        <v>43561</v>
      </c>
      <c r="H2478" s="10" t="s">
        <v>36</v>
      </c>
      <c r="I2478" s="0" t="n">
        <v>3</v>
      </c>
      <c r="J2478" s="0" t="n">
        <v>41</v>
      </c>
      <c r="K2478" s="0" t="n">
        <v>164</v>
      </c>
      <c r="L2478" s="0" t="n">
        <v>35</v>
      </c>
      <c r="M2478" s="0" t="n">
        <v>8</v>
      </c>
      <c r="N2478" s="11" t="n">
        <v>0.15</v>
      </c>
      <c r="O2478" s="12" t="n">
        <v>795.22</v>
      </c>
      <c r="P2478" s="12" t="n">
        <v>958.1</v>
      </c>
      <c r="Q2478" s="12" t="n">
        <f aca="false">M2478*P2478*(1-N2478)</f>
        <v>6515.08</v>
      </c>
      <c r="R2478" s="12" t="n">
        <f aca="false">M2478*O2478</f>
        <v>6361.76</v>
      </c>
      <c r="S2478" s="12" t="n">
        <f aca="false">Q2478-R2478</f>
        <v>153.32</v>
      </c>
      <c r="T2478" s="11" t="n">
        <f aca="false">IFERROR(S2478/Q2478,0)</f>
        <v>0.0235330955260718</v>
      </c>
      <c r="U2478" s="13" t="n">
        <f aca="false">F2478-E2478</f>
        <v>11</v>
      </c>
      <c r="V2478" s="13" t="n">
        <f aca="false">G2478-F2478</f>
        <v>8</v>
      </c>
      <c r="W2478" s="13" t="n">
        <f aca="false">G2478-E2478</f>
        <v>19</v>
      </c>
      <c r="X2478" s="10" t="n">
        <f aca="false">YEAR(E2478)</f>
        <v>2019</v>
      </c>
      <c r="Y2478" s="0" t="str">
        <f aca="false">TEXT(E2478,"yyyy-mm")</f>
        <v>2019-03</v>
      </c>
      <c r="Z2478" s="0" t="str">
        <f aca="false">"Q"&amp;ROUNDUP(MONTH(E2478)/3,0)&amp;"-"&amp;YEAR(E2478)</f>
        <v>Q1-2019</v>
      </c>
    </row>
    <row r="2479" customFormat="false" ht="14.25" hidden="false" customHeight="false" outlineLevel="0" collapsed="false">
      <c r="A2479" s="0" t="s">
        <v>2521</v>
      </c>
      <c r="B2479" s="0" t="s">
        <v>34</v>
      </c>
      <c r="C2479" s="0" t="s">
        <v>58</v>
      </c>
      <c r="D2479" s="9" t="n">
        <v>43400</v>
      </c>
      <c r="E2479" s="9" t="n">
        <v>43542</v>
      </c>
      <c r="F2479" s="9" t="n">
        <v>43561</v>
      </c>
      <c r="G2479" s="9" t="n">
        <v>43562</v>
      </c>
      <c r="H2479" s="10" t="s">
        <v>36</v>
      </c>
      <c r="I2479" s="0" t="n">
        <v>6</v>
      </c>
      <c r="J2479" s="0" t="n">
        <v>18</v>
      </c>
      <c r="K2479" s="0" t="n">
        <v>362</v>
      </c>
      <c r="L2479" s="0" t="n">
        <v>42</v>
      </c>
      <c r="M2479" s="0" t="n">
        <v>3</v>
      </c>
      <c r="N2479" s="11" t="n">
        <v>0.4</v>
      </c>
      <c r="O2479" s="12" t="n">
        <v>4911.9</v>
      </c>
      <c r="P2479" s="12" t="n">
        <v>6217.6</v>
      </c>
      <c r="Q2479" s="12" t="n">
        <f aca="false">M2479*P2479*(1-N2479)</f>
        <v>11191.68</v>
      </c>
      <c r="R2479" s="12" t="n">
        <f aca="false">M2479*O2479</f>
        <v>14735.7</v>
      </c>
      <c r="S2479" s="12" t="n">
        <f aca="false">Q2479-R2479</f>
        <v>-3544.02</v>
      </c>
      <c r="T2479" s="11" t="n">
        <f aca="false">IFERROR(S2479/Q2479,0)</f>
        <v>-0.316665594441585</v>
      </c>
      <c r="U2479" s="13" t="n">
        <f aca="false">F2479-E2479</f>
        <v>19</v>
      </c>
      <c r="V2479" s="13" t="n">
        <f aca="false">G2479-F2479</f>
        <v>1</v>
      </c>
      <c r="W2479" s="13" t="n">
        <f aca="false">G2479-E2479</f>
        <v>20</v>
      </c>
      <c r="X2479" s="10" t="n">
        <f aca="false">YEAR(E2479)</f>
        <v>2019</v>
      </c>
      <c r="Y2479" s="0" t="str">
        <f aca="false">TEXT(E2479,"yyyy-mm")</f>
        <v>2019-03</v>
      </c>
      <c r="Z2479" s="0" t="str">
        <f aca="false">"Q"&amp;ROUNDUP(MONTH(E2479)/3,0)&amp;"-"&amp;YEAR(E2479)</f>
        <v>Q1-2019</v>
      </c>
    </row>
    <row r="2480" customFormat="false" ht="14.25" hidden="false" customHeight="false" outlineLevel="0" collapsed="false">
      <c r="A2480" s="0" t="s">
        <v>2522</v>
      </c>
      <c r="B2480" s="0" t="s">
        <v>34</v>
      </c>
      <c r="C2480" s="0" t="s">
        <v>58</v>
      </c>
      <c r="D2480" s="9" t="n">
        <v>43500</v>
      </c>
      <c r="E2480" s="9" t="n">
        <v>43542</v>
      </c>
      <c r="F2480" s="9" t="n">
        <v>43558</v>
      </c>
      <c r="G2480" s="9" t="n">
        <v>43561</v>
      </c>
      <c r="H2480" s="10" t="s">
        <v>36</v>
      </c>
      <c r="I2480" s="0" t="n">
        <v>6</v>
      </c>
      <c r="J2480" s="0" t="n">
        <v>28</v>
      </c>
      <c r="K2480" s="0" t="n">
        <v>358</v>
      </c>
      <c r="L2480" s="0" t="n">
        <v>30</v>
      </c>
      <c r="M2480" s="0" t="n">
        <v>7</v>
      </c>
      <c r="N2480" s="11" t="n">
        <v>0.075</v>
      </c>
      <c r="O2480" s="12" t="n">
        <v>559.92</v>
      </c>
      <c r="P2480" s="12" t="n">
        <v>917.9</v>
      </c>
      <c r="Q2480" s="12" t="n">
        <f aca="false">M2480*P2480*(1-N2480)</f>
        <v>5943.4025</v>
      </c>
      <c r="R2480" s="12" t="n">
        <f aca="false">M2480*O2480</f>
        <v>3919.44</v>
      </c>
      <c r="S2480" s="12" t="n">
        <f aca="false">Q2480-R2480</f>
        <v>2023.9625</v>
      </c>
      <c r="T2480" s="11" t="n">
        <f aca="false">IFERROR(S2480/Q2480,0)</f>
        <v>0.340539362764006</v>
      </c>
      <c r="U2480" s="13" t="n">
        <f aca="false">F2480-E2480</f>
        <v>16</v>
      </c>
      <c r="V2480" s="13" t="n">
        <f aca="false">G2480-F2480</f>
        <v>3</v>
      </c>
      <c r="W2480" s="13" t="n">
        <f aca="false">G2480-E2480</f>
        <v>19</v>
      </c>
      <c r="X2480" s="10" t="n">
        <f aca="false">YEAR(E2480)</f>
        <v>2019</v>
      </c>
      <c r="Y2480" s="0" t="str">
        <f aca="false">TEXT(E2480,"yyyy-mm")</f>
        <v>2019-03</v>
      </c>
      <c r="Z2480" s="0" t="str">
        <f aca="false">"Q"&amp;ROUNDUP(MONTH(E2480)/3,0)&amp;"-"&amp;YEAR(E2480)</f>
        <v>Q1-2019</v>
      </c>
    </row>
    <row r="2481" customFormat="false" ht="14.25" hidden="false" customHeight="false" outlineLevel="0" collapsed="false">
      <c r="A2481" s="0" t="s">
        <v>2523</v>
      </c>
      <c r="B2481" s="0" t="s">
        <v>38</v>
      </c>
      <c r="C2481" s="0" t="s">
        <v>35</v>
      </c>
      <c r="D2481" s="9" t="n">
        <v>43400</v>
      </c>
      <c r="E2481" s="9" t="n">
        <v>43542</v>
      </c>
      <c r="F2481" s="9" t="n">
        <v>43561</v>
      </c>
      <c r="G2481" s="9" t="n">
        <v>43568</v>
      </c>
      <c r="H2481" s="10" t="s">
        <v>36</v>
      </c>
      <c r="I2481" s="0" t="n">
        <v>16</v>
      </c>
      <c r="J2481" s="0" t="n">
        <v>22</v>
      </c>
      <c r="K2481" s="0" t="n">
        <v>227</v>
      </c>
      <c r="L2481" s="0" t="n">
        <v>30</v>
      </c>
      <c r="M2481" s="0" t="n">
        <v>3</v>
      </c>
      <c r="N2481" s="11" t="n">
        <v>0.075</v>
      </c>
      <c r="O2481" s="12" t="n">
        <v>554.83</v>
      </c>
      <c r="P2481" s="12" t="n">
        <v>1132.3</v>
      </c>
      <c r="Q2481" s="12" t="n">
        <f aca="false">M2481*P2481*(1-N2481)</f>
        <v>3142.1325</v>
      </c>
      <c r="R2481" s="12" t="n">
        <f aca="false">M2481*O2481</f>
        <v>1664.49</v>
      </c>
      <c r="S2481" s="12" t="n">
        <f aca="false">Q2481-R2481</f>
        <v>1477.6425</v>
      </c>
      <c r="T2481" s="11" t="n">
        <f aca="false">IFERROR(S2481/Q2481,0)</f>
        <v>0.470267405973491</v>
      </c>
      <c r="U2481" s="13" t="n">
        <f aca="false">F2481-E2481</f>
        <v>19</v>
      </c>
      <c r="V2481" s="13" t="n">
        <f aca="false">G2481-F2481</f>
        <v>7</v>
      </c>
      <c r="W2481" s="13" t="n">
        <f aca="false">G2481-E2481</f>
        <v>26</v>
      </c>
      <c r="X2481" s="10" t="n">
        <f aca="false">YEAR(E2481)</f>
        <v>2019</v>
      </c>
      <c r="Y2481" s="0" t="str">
        <f aca="false">TEXT(E2481,"yyyy-mm")</f>
        <v>2019-03</v>
      </c>
      <c r="Z2481" s="0" t="str">
        <f aca="false">"Q"&amp;ROUNDUP(MONTH(E2481)/3,0)&amp;"-"&amp;YEAR(E2481)</f>
        <v>Q1-2019</v>
      </c>
    </row>
    <row r="2482" customFormat="false" ht="14.25" hidden="false" customHeight="false" outlineLevel="0" collapsed="false">
      <c r="A2482" s="0" t="s">
        <v>2524</v>
      </c>
      <c r="B2482" s="0" t="s">
        <v>41</v>
      </c>
      <c r="C2482" s="0" t="s">
        <v>39</v>
      </c>
      <c r="D2482" s="9" t="n">
        <v>43400</v>
      </c>
      <c r="E2482" s="9" t="n">
        <v>43542</v>
      </c>
      <c r="F2482" s="9" t="n">
        <v>43545</v>
      </c>
      <c r="G2482" s="9" t="n">
        <v>43548</v>
      </c>
      <c r="H2482" s="10" t="s">
        <v>36</v>
      </c>
      <c r="I2482" s="0" t="n">
        <v>22</v>
      </c>
      <c r="J2482" s="0" t="n">
        <v>30</v>
      </c>
      <c r="K2482" s="0" t="n">
        <v>198</v>
      </c>
      <c r="L2482" s="0" t="n">
        <v>38</v>
      </c>
      <c r="M2482" s="0" t="n">
        <v>6</v>
      </c>
      <c r="N2482" s="11" t="n">
        <v>0.15</v>
      </c>
      <c r="O2482" s="12" t="n">
        <v>830.6</v>
      </c>
      <c r="P2482" s="12" t="n">
        <v>1695.1</v>
      </c>
      <c r="Q2482" s="12" t="n">
        <f aca="false">M2482*P2482*(1-N2482)</f>
        <v>8645.01</v>
      </c>
      <c r="R2482" s="12" t="n">
        <f aca="false">M2482*O2482</f>
        <v>4983.6</v>
      </c>
      <c r="S2482" s="12" t="n">
        <f aca="false">Q2482-R2482</f>
        <v>3661.41</v>
      </c>
      <c r="T2482" s="11" t="n">
        <f aca="false">IFERROR(S2482/Q2482,0)</f>
        <v>0.423528717722709</v>
      </c>
      <c r="U2482" s="13" t="n">
        <f aca="false">F2482-E2482</f>
        <v>3</v>
      </c>
      <c r="V2482" s="13" t="n">
        <f aca="false">G2482-F2482</f>
        <v>3</v>
      </c>
      <c r="W2482" s="13" t="n">
        <f aca="false">G2482-E2482</f>
        <v>6</v>
      </c>
      <c r="X2482" s="10" t="n">
        <f aca="false">YEAR(E2482)</f>
        <v>2019</v>
      </c>
      <c r="Y2482" s="0" t="str">
        <f aca="false">TEXT(E2482,"yyyy-mm")</f>
        <v>2019-03</v>
      </c>
      <c r="Z2482" s="0" t="str">
        <f aca="false">"Q"&amp;ROUNDUP(MONTH(E2482)/3,0)&amp;"-"&amp;YEAR(E2482)</f>
        <v>Q1-2019</v>
      </c>
    </row>
    <row r="2483" customFormat="false" ht="14.25" hidden="false" customHeight="false" outlineLevel="0" collapsed="false">
      <c r="A2483" s="0" t="s">
        <v>2525</v>
      </c>
      <c r="B2483" s="0" t="s">
        <v>43</v>
      </c>
      <c r="C2483" s="0" t="s">
        <v>48</v>
      </c>
      <c r="D2483" s="9" t="n">
        <v>43400</v>
      </c>
      <c r="E2483" s="9" t="n">
        <v>43542</v>
      </c>
      <c r="F2483" s="9" t="n">
        <v>43563</v>
      </c>
      <c r="G2483" s="9" t="n">
        <v>43573</v>
      </c>
      <c r="H2483" s="10" t="s">
        <v>36</v>
      </c>
      <c r="I2483" s="0" t="n">
        <v>28</v>
      </c>
      <c r="J2483" s="0" t="n">
        <v>4</v>
      </c>
      <c r="K2483" s="0" t="n">
        <v>57</v>
      </c>
      <c r="L2483" s="0" t="n">
        <v>2</v>
      </c>
      <c r="M2483" s="0" t="n">
        <v>8</v>
      </c>
      <c r="N2483" s="11" t="n">
        <v>0.1</v>
      </c>
      <c r="O2483" s="12" t="n">
        <v>798.64</v>
      </c>
      <c r="P2483" s="12" t="n">
        <v>998.3</v>
      </c>
      <c r="Q2483" s="12" t="n">
        <f aca="false">M2483*P2483*(1-N2483)</f>
        <v>7187.76</v>
      </c>
      <c r="R2483" s="12" t="n">
        <f aca="false">M2483*O2483</f>
        <v>6389.12</v>
      </c>
      <c r="S2483" s="12" t="n">
        <f aca="false">Q2483-R2483</f>
        <v>798.64</v>
      </c>
      <c r="T2483" s="11" t="n">
        <f aca="false">IFERROR(S2483/Q2483,0)</f>
        <v>0.111111111111111</v>
      </c>
      <c r="U2483" s="13" t="n">
        <f aca="false">F2483-E2483</f>
        <v>21</v>
      </c>
      <c r="V2483" s="13" t="n">
        <f aca="false">G2483-F2483</f>
        <v>10</v>
      </c>
      <c r="W2483" s="13" t="n">
        <f aca="false">G2483-E2483</f>
        <v>31</v>
      </c>
      <c r="X2483" s="10" t="n">
        <f aca="false">YEAR(E2483)</f>
        <v>2019</v>
      </c>
      <c r="Y2483" s="0" t="str">
        <f aca="false">TEXT(E2483,"yyyy-mm")</f>
        <v>2019-03</v>
      </c>
      <c r="Z2483" s="0" t="str">
        <f aca="false">"Q"&amp;ROUNDUP(MONTH(E2483)/3,0)&amp;"-"&amp;YEAR(E2483)</f>
        <v>Q1-2019</v>
      </c>
    </row>
    <row r="2484" customFormat="false" ht="14.25" hidden="false" customHeight="false" outlineLevel="0" collapsed="false">
      <c r="A2484" s="0" t="s">
        <v>2526</v>
      </c>
      <c r="B2484" s="0" t="s">
        <v>41</v>
      </c>
      <c r="C2484" s="0" t="s">
        <v>39</v>
      </c>
      <c r="D2484" s="9" t="n">
        <v>43400</v>
      </c>
      <c r="E2484" s="9" t="n">
        <v>43542</v>
      </c>
      <c r="F2484" s="9" t="n">
        <v>43567</v>
      </c>
      <c r="G2484" s="9" t="n">
        <v>43569</v>
      </c>
      <c r="H2484" s="10" t="s">
        <v>36</v>
      </c>
      <c r="I2484" s="0" t="n">
        <v>21</v>
      </c>
      <c r="J2484" s="0" t="n">
        <v>20</v>
      </c>
      <c r="K2484" s="0" t="n">
        <v>138</v>
      </c>
      <c r="L2484" s="0" t="n">
        <v>25</v>
      </c>
      <c r="M2484" s="0" t="n">
        <v>5</v>
      </c>
      <c r="N2484" s="11" t="n">
        <v>0.05</v>
      </c>
      <c r="O2484" s="12" t="n">
        <v>867.92</v>
      </c>
      <c r="P2484" s="12" t="n">
        <v>1701.8</v>
      </c>
      <c r="Q2484" s="12" t="n">
        <f aca="false">M2484*P2484*(1-N2484)</f>
        <v>8083.55</v>
      </c>
      <c r="R2484" s="12" t="n">
        <f aca="false">M2484*O2484</f>
        <v>4339.6</v>
      </c>
      <c r="S2484" s="12" t="n">
        <f aca="false">Q2484-R2484</f>
        <v>3743.95</v>
      </c>
      <c r="T2484" s="11" t="n">
        <f aca="false">IFERROR(S2484/Q2484,0)</f>
        <v>0.463156657656599</v>
      </c>
      <c r="U2484" s="13" t="n">
        <f aca="false">F2484-E2484</f>
        <v>25</v>
      </c>
      <c r="V2484" s="13" t="n">
        <f aca="false">G2484-F2484</f>
        <v>2</v>
      </c>
      <c r="W2484" s="13" t="n">
        <f aca="false">G2484-E2484</f>
        <v>27</v>
      </c>
      <c r="X2484" s="10" t="n">
        <f aca="false">YEAR(E2484)</f>
        <v>2019</v>
      </c>
      <c r="Y2484" s="0" t="str">
        <f aca="false">TEXT(E2484,"yyyy-mm")</f>
        <v>2019-03</v>
      </c>
      <c r="Z2484" s="0" t="str">
        <f aca="false">"Q"&amp;ROUNDUP(MONTH(E2484)/3,0)&amp;"-"&amp;YEAR(E2484)</f>
        <v>Q1-2019</v>
      </c>
    </row>
    <row r="2485" customFormat="false" ht="14.25" hidden="false" customHeight="false" outlineLevel="0" collapsed="false">
      <c r="A2485" s="0" t="s">
        <v>2527</v>
      </c>
      <c r="B2485" s="0" t="s">
        <v>34</v>
      </c>
      <c r="C2485" s="0" t="s">
        <v>58</v>
      </c>
      <c r="D2485" s="9" t="n">
        <v>43400</v>
      </c>
      <c r="E2485" s="9" t="n">
        <v>43542</v>
      </c>
      <c r="F2485" s="9" t="n">
        <v>43553</v>
      </c>
      <c r="G2485" s="9" t="n">
        <v>43554</v>
      </c>
      <c r="H2485" s="10" t="s">
        <v>36</v>
      </c>
      <c r="I2485" s="0" t="n">
        <v>11</v>
      </c>
      <c r="J2485" s="0" t="n">
        <v>9</v>
      </c>
      <c r="K2485" s="0" t="n">
        <v>351</v>
      </c>
      <c r="L2485" s="0" t="n">
        <v>7</v>
      </c>
      <c r="M2485" s="0" t="n">
        <v>3</v>
      </c>
      <c r="N2485" s="11" t="n">
        <v>0.1</v>
      </c>
      <c r="O2485" s="12" t="n">
        <v>707.32</v>
      </c>
      <c r="P2485" s="12" t="n">
        <v>1025.1</v>
      </c>
      <c r="Q2485" s="12" t="n">
        <f aca="false">M2485*P2485*(1-N2485)</f>
        <v>2767.77</v>
      </c>
      <c r="R2485" s="12" t="n">
        <f aca="false">M2485*O2485</f>
        <v>2121.96</v>
      </c>
      <c r="S2485" s="12" t="n">
        <f aca="false">Q2485-R2485</f>
        <v>645.81</v>
      </c>
      <c r="T2485" s="11" t="n">
        <f aca="false">IFERROR(S2485/Q2485,0)</f>
        <v>0.23333224942824</v>
      </c>
      <c r="U2485" s="13" t="n">
        <f aca="false">F2485-E2485</f>
        <v>11</v>
      </c>
      <c r="V2485" s="13" t="n">
        <f aca="false">G2485-F2485</f>
        <v>1</v>
      </c>
      <c r="W2485" s="13" t="n">
        <f aca="false">G2485-E2485</f>
        <v>12</v>
      </c>
      <c r="X2485" s="10" t="n">
        <f aca="false">YEAR(E2485)</f>
        <v>2019</v>
      </c>
      <c r="Y2485" s="0" t="str">
        <f aca="false">TEXT(E2485,"yyyy-mm")</f>
        <v>2019-03</v>
      </c>
      <c r="Z2485" s="0" t="str">
        <f aca="false">"Q"&amp;ROUNDUP(MONTH(E2485)/3,0)&amp;"-"&amp;YEAR(E2485)</f>
        <v>Q1-2019</v>
      </c>
    </row>
    <row r="2486" customFormat="false" ht="14.25" hidden="false" customHeight="false" outlineLevel="0" collapsed="false">
      <c r="A2486" s="0" t="s">
        <v>2528</v>
      </c>
      <c r="B2486" s="0" t="s">
        <v>34</v>
      </c>
      <c r="C2486" s="0" t="s">
        <v>79</v>
      </c>
      <c r="D2486" s="9" t="n">
        <v>43500</v>
      </c>
      <c r="E2486" s="9" t="n">
        <v>43542</v>
      </c>
      <c r="F2486" s="9" t="n">
        <v>43554</v>
      </c>
      <c r="G2486" s="9" t="n">
        <v>43564</v>
      </c>
      <c r="H2486" s="10" t="s">
        <v>36</v>
      </c>
      <c r="I2486" s="0" t="n">
        <v>8</v>
      </c>
      <c r="J2486" s="0" t="n">
        <v>46</v>
      </c>
      <c r="K2486" s="0" t="n">
        <v>63</v>
      </c>
      <c r="L2486" s="0" t="n">
        <v>45</v>
      </c>
      <c r="M2486" s="0" t="n">
        <v>3</v>
      </c>
      <c r="N2486" s="11" t="n">
        <v>0.05</v>
      </c>
      <c r="O2486" s="12" t="n">
        <v>203.81</v>
      </c>
      <c r="P2486" s="12" t="n">
        <v>261.3</v>
      </c>
      <c r="Q2486" s="12" t="n">
        <f aca="false">M2486*P2486*(1-N2486)</f>
        <v>744.705</v>
      </c>
      <c r="R2486" s="12" t="n">
        <f aca="false">M2486*O2486</f>
        <v>611.43</v>
      </c>
      <c r="S2486" s="12" t="n">
        <f aca="false">Q2486-R2486</f>
        <v>133.275</v>
      </c>
      <c r="T2486" s="11" t="n">
        <f aca="false">IFERROR(S2486/Q2486,0)</f>
        <v>0.178963482184221</v>
      </c>
      <c r="U2486" s="13" t="n">
        <f aca="false">F2486-E2486</f>
        <v>12</v>
      </c>
      <c r="V2486" s="13" t="n">
        <f aca="false">G2486-F2486</f>
        <v>10</v>
      </c>
      <c r="W2486" s="13" t="n">
        <f aca="false">G2486-E2486</f>
        <v>22</v>
      </c>
      <c r="X2486" s="10" t="n">
        <f aca="false">YEAR(E2486)</f>
        <v>2019</v>
      </c>
      <c r="Y2486" s="0" t="str">
        <f aca="false">TEXT(E2486,"yyyy-mm")</f>
        <v>2019-03</v>
      </c>
      <c r="Z2486" s="0" t="str">
        <f aca="false">"Q"&amp;ROUNDUP(MONTH(E2486)/3,0)&amp;"-"&amp;YEAR(E2486)</f>
        <v>Q1-2019</v>
      </c>
    </row>
    <row r="2487" customFormat="false" ht="14.25" hidden="false" customHeight="false" outlineLevel="0" collapsed="false">
      <c r="A2487" s="0" t="s">
        <v>2529</v>
      </c>
      <c r="B2487" s="0" t="s">
        <v>41</v>
      </c>
      <c r="C2487" s="0" t="s">
        <v>35</v>
      </c>
      <c r="D2487" s="9" t="n">
        <v>43400</v>
      </c>
      <c r="E2487" s="9" t="n">
        <v>43542</v>
      </c>
      <c r="F2487" s="9" t="n">
        <v>43558</v>
      </c>
      <c r="G2487" s="9" t="n">
        <v>43568</v>
      </c>
      <c r="H2487" s="10" t="s">
        <v>36</v>
      </c>
      <c r="I2487" s="0" t="n">
        <v>24</v>
      </c>
      <c r="J2487" s="0" t="n">
        <v>45</v>
      </c>
      <c r="K2487" s="0" t="n">
        <v>214</v>
      </c>
      <c r="L2487" s="0" t="n">
        <v>37</v>
      </c>
      <c r="M2487" s="0" t="n">
        <v>1</v>
      </c>
      <c r="N2487" s="11" t="n">
        <v>0.075</v>
      </c>
      <c r="O2487" s="12" t="n">
        <v>611.58</v>
      </c>
      <c r="P2487" s="12" t="n">
        <v>1092.1</v>
      </c>
      <c r="Q2487" s="12" t="n">
        <f aca="false">M2487*P2487*(1-N2487)</f>
        <v>1010.1925</v>
      </c>
      <c r="R2487" s="12" t="n">
        <f aca="false">M2487*O2487</f>
        <v>611.58</v>
      </c>
      <c r="S2487" s="12" t="n">
        <f aca="false">Q2487-R2487</f>
        <v>398.6125</v>
      </c>
      <c r="T2487" s="11" t="n">
        <f aca="false">IFERROR(S2487/Q2487,0)</f>
        <v>0.394590634953239</v>
      </c>
      <c r="U2487" s="13" t="n">
        <f aca="false">F2487-E2487</f>
        <v>16</v>
      </c>
      <c r="V2487" s="13" t="n">
        <f aca="false">G2487-F2487</f>
        <v>10</v>
      </c>
      <c r="W2487" s="13" t="n">
        <f aca="false">G2487-E2487</f>
        <v>26</v>
      </c>
      <c r="X2487" s="10" t="n">
        <f aca="false">YEAR(E2487)</f>
        <v>2019</v>
      </c>
      <c r="Y2487" s="0" t="str">
        <f aca="false">TEXT(E2487,"yyyy-mm")</f>
        <v>2019-03</v>
      </c>
      <c r="Z2487" s="0" t="str">
        <f aca="false">"Q"&amp;ROUNDUP(MONTH(E2487)/3,0)&amp;"-"&amp;YEAR(E2487)</f>
        <v>Q1-2019</v>
      </c>
    </row>
    <row r="2488" customFormat="false" ht="14.25" hidden="false" customHeight="false" outlineLevel="0" collapsed="false">
      <c r="A2488" s="0" t="s">
        <v>2530</v>
      </c>
      <c r="B2488" s="0" t="s">
        <v>38</v>
      </c>
      <c r="C2488" s="0" t="s">
        <v>39</v>
      </c>
      <c r="D2488" s="9" t="n">
        <v>43400</v>
      </c>
      <c r="E2488" s="9" t="n">
        <v>43543</v>
      </c>
      <c r="F2488" s="9" t="n">
        <v>43567</v>
      </c>
      <c r="G2488" s="9" t="n">
        <v>43572</v>
      </c>
      <c r="H2488" s="10" t="s">
        <v>36</v>
      </c>
      <c r="I2488" s="0" t="n">
        <v>12</v>
      </c>
      <c r="J2488" s="0" t="n">
        <v>48</v>
      </c>
      <c r="K2488" s="0" t="n">
        <v>131</v>
      </c>
      <c r="L2488" s="0" t="n">
        <v>39</v>
      </c>
      <c r="M2488" s="0" t="n">
        <v>7</v>
      </c>
      <c r="N2488" s="11" t="n">
        <v>0.075</v>
      </c>
      <c r="O2488" s="12" t="n">
        <v>227.8</v>
      </c>
      <c r="P2488" s="12" t="n">
        <v>268</v>
      </c>
      <c r="Q2488" s="12" t="n">
        <f aca="false">M2488*P2488*(1-N2488)</f>
        <v>1735.3</v>
      </c>
      <c r="R2488" s="12" t="n">
        <f aca="false">M2488*O2488</f>
        <v>1594.6</v>
      </c>
      <c r="S2488" s="12" t="n">
        <f aca="false">Q2488-R2488</f>
        <v>140.7</v>
      </c>
      <c r="T2488" s="11" t="n">
        <f aca="false">IFERROR(S2488/Q2488,0)</f>
        <v>0.0810810810810811</v>
      </c>
      <c r="U2488" s="13" t="n">
        <f aca="false">F2488-E2488</f>
        <v>24</v>
      </c>
      <c r="V2488" s="13" t="n">
        <f aca="false">G2488-F2488</f>
        <v>5</v>
      </c>
      <c r="W2488" s="13" t="n">
        <f aca="false">G2488-E2488</f>
        <v>29</v>
      </c>
      <c r="X2488" s="10" t="n">
        <f aca="false">YEAR(E2488)</f>
        <v>2019</v>
      </c>
      <c r="Y2488" s="0" t="str">
        <f aca="false">TEXT(E2488,"yyyy-mm")</f>
        <v>2019-03</v>
      </c>
      <c r="Z2488" s="0" t="str">
        <f aca="false">"Q"&amp;ROUNDUP(MONTH(E2488)/3,0)&amp;"-"&amp;YEAR(E2488)</f>
        <v>Q1-2019</v>
      </c>
    </row>
    <row r="2489" customFormat="false" ht="14.25" hidden="false" customHeight="false" outlineLevel="0" collapsed="false">
      <c r="A2489" s="0" t="s">
        <v>2531</v>
      </c>
      <c r="B2489" s="0" t="s">
        <v>43</v>
      </c>
      <c r="C2489" s="0" t="s">
        <v>39</v>
      </c>
      <c r="D2489" s="9" t="n">
        <v>43400</v>
      </c>
      <c r="E2489" s="9" t="n">
        <v>43543</v>
      </c>
      <c r="F2489" s="9" t="n">
        <v>43569</v>
      </c>
      <c r="G2489" s="9" t="n">
        <v>43578</v>
      </c>
      <c r="H2489" s="10" t="s">
        <v>36</v>
      </c>
      <c r="I2489" s="0" t="n">
        <v>28</v>
      </c>
      <c r="J2489" s="0" t="n">
        <v>34</v>
      </c>
      <c r="K2489" s="0" t="n">
        <v>166</v>
      </c>
      <c r="L2489" s="0" t="n">
        <v>36</v>
      </c>
      <c r="M2489" s="0" t="n">
        <v>3</v>
      </c>
      <c r="N2489" s="11" t="n">
        <v>0.05</v>
      </c>
      <c r="O2489" s="12" t="n">
        <v>1067.51</v>
      </c>
      <c r="P2489" s="12" t="n">
        <v>2271.3</v>
      </c>
      <c r="Q2489" s="12" t="n">
        <f aca="false">M2489*P2489*(1-N2489)</f>
        <v>6473.205</v>
      </c>
      <c r="R2489" s="12" t="n">
        <f aca="false">M2489*O2489</f>
        <v>3202.53</v>
      </c>
      <c r="S2489" s="12" t="n">
        <f aca="false">Q2489-R2489</f>
        <v>3270.675</v>
      </c>
      <c r="T2489" s="11" t="n">
        <f aca="false">IFERROR(S2489/Q2489,0)</f>
        <v>0.505263621343678</v>
      </c>
      <c r="U2489" s="13" t="n">
        <f aca="false">F2489-E2489</f>
        <v>26</v>
      </c>
      <c r="V2489" s="13" t="n">
        <f aca="false">G2489-F2489</f>
        <v>9</v>
      </c>
      <c r="W2489" s="13" t="n">
        <f aca="false">G2489-E2489</f>
        <v>35</v>
      </c>
      <c r="X2489" s="10" t="n">
        <f aca="false">YEAR(E2489)</f>
        <v>2019</v>
      </c>
      <c r="Y2489" s="0" t="str">
        <f aca="false">TEXT(E2489,"yyyy-mm")</f>
        <v>2019-03</v>
      </c>
      <c r="Z2489" s="0" t="str">
        <f aca="false">"Q"&amp;ROUNDUP(MONTH(E2489)/3,0)&amp;"-"&amp;YEAR(E2489)</f>
        <v>Q1-2019</v>
      </c>
    </row>
    <row r="2490" customFormat="false" ht="14.25" hidden="false" customHeight="false" outlineLevel="0" collapsed="false">
      <c r="A2490" s="0" t="s">
        <v>2532</v>
      </c>
      <c r="B2490" s="0" t="s">
        <v>41</v>
      </c>
      <c r="C2490" s="0" t="s">
        <v>35</v>
      </c>
      <c r="D2490" s="9" t="n">
        <v>43400</v>
      </c>
      <c r="E2490" s="9" t="n">
        <v>43543</v>
      </c>
      <c r="F2490" s="9" t="n">
        <v>43549</v>
      </c>
      <c r="G2490" s="9" t="n">
        <v>43559</v>
      </c>
      <c r="H2490" s="10" t="s">
        <v>36</v>
      </c>
      <c r="I2490" s="0" t="n">
        <v>21</v>
      </c>
      <c r="J2490" s="0" t="n">
        <v>4</v>
      </c>
      <c r="K2490" s="0" t="n">
        <v>217</v>
      </c>
      <c r="L2490" s="0" t="n">
        <v>35</v>
      </c>
      <c r="M2490" s="0" t="n">
        <v>4</v>
      </c>
      <c r="N2490" s="11" t="n">
        <v>0.1</v>
      </c>
      <c r="O2490" s="12" t="n">
        <v>405.22</v>
      </c>
      <c r="P2490" s="12" t="n">
        <v>723.6</v>
      </c>
      <c r="Q2490" s="12" t="n">
        <f aca="false">M2490*P2490*(1-N2490)</f>
        <v>2604.96</v>
      </c>
      <c r="R2490" s="12" t="n">
        <f aca="false">M2490*O2490</f>
        <v>1620.88</v>
      </c>
      <c r="S2490" s="12" t="n">
        <f aca="false">Q2490-R2490</f>
        <v>984.08</v>
      </c>
      <c r="T2490" s="11" t="n">
        <f aca="false">IFERROR(S2490/Q2490,0)</f>
        <v>0.377771635648916</v>
      </c>
      <c r="U2490" s="13" t="n">
        <f aca="false">F2490-E2490</f>
        <v>6</v>
      </c>
      <c r="V2490" s="13" t="n">
        <f aca="false">G2490-F2490</f>
        <v>10</v>
      </c>
      <c r="W2490" s="13" t="n">
        <f aca="false">G2490-E2490</f>
        <v>16</v>
      </c>
      <c r="X2490" s="10" t="n">
        <f aca="false">YEAR(E2490)</f>
        <v>2019</v>
      </c>
      <c r="Y2490" s="0" t="str">
        <f aca="false">TEXT(E2490,"yyyy-mm")</f>
        <v>2019-03</v>
      </c>
      <c r="Z2490" s="0" t="str">
        <f aca="false">"Q"&amp;ROUNDUP(MONTH(E2490)/3,0)&amp;"-"&amp;YEAR(E2490)</f>
        <v>Q1-2019</v>
      </c>
    </row>
    <row r="2491" customFormat="false" ht="14.25" hidden="false" customHeight="false" outlineLevel="0" collapsed="false">
      <c r="A2491" s="0" t="s">
        <v>2533</v>
      </c>
      <c r="B2491" s="0" t="s">
        <v>43</v>
      </c>
      <c r="C2491" s="0" t="s">
        <v>46</v>
      </c>
      <c r="D2491" s="9" t="n">
        <v>43400</v>
      </c>
      <c r="E2491" s="9" t="n">
        <v>43543</v>
      </c>
      <c r="F2491" s="9" t="n">
        <v>43567</v>
      </c>
      <c r="G2491" s="9" t="n">
        <v>43574</v>
      </c>
      <c r="H2491" s="10" t="s">
        <v>36</v>
      </c>
      <c r="I2491" s="0" t="n">
        <v>26</v>
      </c>
      <c r="J2491" s="0" t="n">
        <v>32</v>
      </c>
      <c r="K2491" s="0" t="n">
        <v>309</v>
      </c>
      <c r="L2491" s="0" t="n">
        <v>31</v>
      </c>
      <c r="M2491" s="0" t="n">
        <v>1</v>
      </c>
      <c r="N2491" s="11" t="n">
        <v>0.05</v>
      </c>
      <c r="O2491" s="12" t="n">
        <v>4169.68</v>
      </c>
      <c r="P2491" s="12" t="n">
        <v>5634.7</v>
      </c>
      <c r="Q2491" s="12" t="n">
        <f aca="false">M2491*P2491*(1-N2491)</f>
        <v>5352.965</v>
      </c>
      <c r="R2491" s="12" t="n">
        <f aca="false">M2491*O2491</f>
        <v>4169.68</v>
      </c>
      <c r="S2491" s="12" t="n">
        <f aca="false">Q2491-R2491</f>
        <v>1183.285</v>
      </c>
      <c r="T2491" s="11" t="n">
        <f aca="false">IFERROR(S2491/Q2491,0)</f>
        <v>0.221052257954236</v>
      </c>
      <c r="U2491" s="13" t="n">
        <f aca="false">F2491-E2491</f>
        <v>24</v>
      </c>
      <c r="V2491" s="13" t="n">
        <f aca="false">G2491-F2491</f>
        <v>7</v>
      </c>
      <c r="W2491" s="13" t="n">
        <f aca="false">G2491-E2491</f>
        <v>31</v>
      </c>
      <c r="X2491" s="10" t="n">
        <f aca="false">YEAR(E2491)</f>
        <v>2019</v>
      </c>
      <c r="Y2491" s="0" t="str">
        <f aca="false">TEXT(E2491,"yyyy-mm")</f>
        <v>2019-03</v>
      </c>
      <c r="Z2491" s="0" t="str">
        <f aca="false">"Q"&amp;ROUNDUP(MONTH(E2491)/3,0)&amp;"-"&amp;YEAR(E2491)</f>
        <v>Q1-2019</v>
      </c>
    </row>
    <row r="2492" customFormat="false" ht="14.25" hidden="false" customHeight="false" outlineLevel="0" collapsed="false">
      <c r="A2492" s="0" t="s">
        <v>2534</v>
      </c>
      <c r="B2492" s="0" t="s">
        <v>43</v>
      </c>
      <c r="C2492" s="0" t="s">
        <v>39</v>
      </c>
      <c r="D2492" s="9" t="n">
        <v>43400</v>
      </c>
      <c r="E2492" s="9" t="n">
        <v>43543</v>
      </c>
      <c r="F2492" s="9" t="n">
        <v>43556</v>
      </c>
      <c r="G2492" s="9" t="n">
        <v>43560</v>
      </c>
      <c r="H2492" s="10" t="s">
        <v>36</v>
      </c>
      <c r="I2492" s="0" t="n">
        <v>25</v>
      </c>
      <c r="J2492" s="0" t="n">
        <v>18</v>
      </c>
      <c r="K2492" s="0" t="n">
        <v>101</v>
      </c>
      <c r="L2492" s="0" t="n">
        <v>40</v>
      </c>
      <c r="M2492" s="0" t="n">
        <v>1</v>
      </c>
      <c r="N2492" s="11" t="n">
        <v>0.05</v>
      </c>
      <c r="O2492" s="12" t="n">
        <v>788.99</v>
      </c>
      <c r="P2492" s="12" t="n">
        <v>1715.2</v>
      </c>
      <c r="Q2492" s="12" t="n">
        <f aca="false">M2492*P2492*(1-N2492)</f>
        <v>1629.44</v>
      </c>
      <c r="R2492" s="12" t="n">
        <f aca="false">M2492*O2492</f>
        <v>788.99</v>
      </c>
      <c r="S2492" s="12" t="n">
        <f aca="false">Q2492-R2492</f>
        <v>840.45</v>
      </c>
      <c r="T2492" s="11" t="n">
        <f aca="false">IFERROR(S2492/Q2492,0)</f>
        <v>0.515790701099764</v>
      </c>
      <c r="U2492" s="13" t="n">
        <f aca="false">F2492-E2492</f>
        <v>13</v>
      </c>
      <c r="V2492" s="13" t="n">
        <f aca="false">G2492-F2492</f>
        <v>4</v>
      </c>
      <c r="W2492" s="13" t="n">
        <f aca="false">G2492-E2492</f>
        <v>17</v>
      </c>
      <c r="X2492" s="10" t="n">
        <f aca="false">YEAR(E2492)</f>
        <v>2019</v>
      </c>
      <c r="Y2492" s="0" t="str">
        <f aca="false">TEXT(E2492,"yyyy-mm")</f>
        <v>2019-03</v>
      </c>
      <c r="Z2492" s="0" t="str">
        <f aca="false">"Q"&amp;ROUNDUP(MONTH(E2492)/3,0)&amp;"-"&amp;YEAR(E2492)</f>
        <v>Q1-2019</v>
      </c>
    </row>
    <row r="2493" customFormat="false" ht="14.25" hidden="false" customHeight="false" outlineLevel="0" collapsed="false">
      <c r="A2493" s="0" t="s">
        <v>2535</v>
      </c>
      <c r="B2493" s="0" t="s">
        <v>38</v>
      </c>
      <c r="C2493" s="0" t="s">
        <v>46</v>
      </c>
      <c r="D2493" s="9" t="n">
        <v>43500</v>
      </c>
      <c r="E2493" s="9" t="n">
        <v>43543</v>
      </c>
      <c r="F2493" s="9" t="n">
        <v>43571</v>
      </c>
      <c r="G2493" s="9" t="n">
        <v>43573</v>
      </c>
      <c r="H2493" s="10" t="s">
        <v>36</v>
      </c>
      <c r="I2493" s="0" t="n">
        <v>15</v>
      </c>
      <c r="J2493" s="0" t="n">
        <v>47</v>
      </c>
      <c r="K2493" s="0" t="n">
        <v>319</v>
      </c>
      <c r="L2493" s="0" t="n">
        <v>8</v>
      </c>
      <c r="M2493" s="0" t="n">
        <v>6</v>
      </c>
      <c r="N2493" s="11" t="n">
        <v>0.075</v>
      </c>
      <c r="O2493" s="12" t="n">
        <v>774.65</v>
      </c>
      <c r="P2493" s="12" t="n">
        <v>944.7</v>
      </c>
      <c r="Q2493" s="12" t="n">
        <f aca="false">M2493*P2493*(1-N2493)</f>
        <v>5243.085</v>
      </c>
      <c r="R2493" s="12" t="n">
        <f aca="false">M2493*O2493</f>
        <v>4647.9</v>
      </c>
      <c r="S2493" s="12" t="n">
        <f aca="false">Q2493-R2493</f>
        <v>595.185000000001</v>
      </c>
      <c r="T2493" s="11" t="n">
        <f aca="false">IFERROR(S2493/Q2493,0)</f>
        <v>0.113518090971251</v>
      </c>
      <c r="U2493" s="13" t="n">
        <f aca="false">F2493-E2493</f>
        <v>28</v>
      </c>
      <c r="V2493" s="13" t="n">
        <f aca="false">G2493-F2493</f>
        <v>2</v>
      </c>
      <c r="W2493" s="13" t="n">
        <f aca="false">G2493-E2493</f>
        <v>30</v>
      </c>
      <c r="X2493" s="10" t="n">
        <f aca="false">YEAR(E2493)</f>
        <v>2019</v>
      </c>
      <c r="Y2493" s="0" t="str">
        <f aca="false">TEXT(E2493,"yyyy-mm")</f>
        <v>2019-03</v>
      </c>
      <c r="Z2493" s="0" t="str">
        <f aca="false">"Q"&amp;ROUNDUP(MONTH(E2493)/3,0)&amp;"-"&amp;YEAR(E2493)</f>
        <v>Q1-2019</v>
      </c>
    </row>
    <row r="2494" customFormat="false" ht="14.25" hidden="false" customHeight="false" outlineLevel="0" collapsed="false">
      <c r="A2494" s="0" t="s">
        <v>2536</v>
      </c>
      <c r="B2494" s="0" t="s">
        <v>34</v>
      </c>
      <c r="C2494" s="0" t="s">
        <v>48</v>
      </c>
      <c r="D2494" s="9" t="n">
        <v>43500</v>
      </c>
      <c r="E2494" s="9" t="n">
        <v>43543</v>
      </c>
      <c r="F2494" s="9" t="n">
        <v>43552</v>
      </c>
      <c r="G2494" s="9" t="n">
        <v>43561</v>
      </c>
      <c r="H2494" s="10" t="s">
        <v>36</v>
      </c>
      <c r="I2494" s="0" t="n">
        <v>11</v>
      </c>
      <c r="J2494" s="0" t="n">
        <v>11</v>
      </c>
      <c r="K2494" s="0" t="n">
        <v>32</v>
      </c>
      <c r="L2494" s="0" t="n">
        <v>27</v>
      </c>
      <c r="M2494" s="0" t="n">
        <v>1</v>
      </c>
      <c r="N2494" s="11" t="n">
        <v>0.075</v>
      </c>
      <c r="O2494" s="12" t="n">
        <v>1626.49</v>
      </c>
      <c r="P2494" s="12" t="n">
        <v>2391.9</v>
      </c>
      <c r="Q2494" s="12" t="n">
        <f aca="false">M2494*P2494*(1-N2494)</f>
        <v>2212.5075</v>
      </c>
      <c r="R2494" s="12" t="n">
        <f aca="false">M2494*O2494</f>
        <v>1626.49</v>
      </c>
      <c r="S2494" s="12" t="n">
        <f aca="false">Q2494-R2494</f>
        <v>586.0175</v>
      </c>
      <c r="T2494" s="11" t="n">
        <f aca="false">IFERROR(S2494/Q2494,0)</f>
        <v>0.264865768816603</v>
      </c>
      <c r="U2494" s="13" t="n">
        <f aca="false">F2494-E2494</f>
        <v>9</v>
      </c>
      <c r="V2494" s="13" t="n">
        <f aca="false">G2494-F2494</f>
        <v>9</v>
      </c>
      <c r="W2494" s="13" t="n">
        <f aca="false">G2494-E2494</f>
        <v>18</v>
      </c>
      <c r="X2494" s="10" t="n">
        <f aca="false">YEAR(E2494)</f>
        <v>2019</v>
      </c>
      <c r="Y2494" s="0" t="str">
        <f aca="false">TEXT(E2494,"yyyy-mm")</f>
        <v>2019-03</v>
      </c>
      <c r="Z2494" s="0" t="str">
        <f aca="false">"Q"&amp;ROUNDUP(MONTH(E2494)/3,0)&amp;"-"&amp;YEAR(E2494)</f>
        <v>Q1-2019</v>
      </c>
    </row>
    <row r="2495" customFormat="false" ht="14.25" hidden="false" customHeight="false" outlineLevel="0" collapsed="false">
      <c r="A2495" s="0" t="s">
        <v>2537</v>
      </c>
      <c r="B2495" s="0" t="s">
        <v>34</v>
      </c>
      <c r="C2495" s="0" t="s">
        <v>39</v>
      </c>
      <c r="D2495" s="9" t="n">
        <v>43400</v>
      </c>
      <c r="E2495" s="9" t="n">
        <v>43543</v>
      </c>
      <c r="F2495" s="9" t="n">
        <v>43557</v>
      </c>
      <c r="G2495" s="9" t="n">
        <v>43564</v>
      </c>
      <c r="H2495" s="10" t="s">
        <v>36</v>
      </c>
      <c r="I2495" s="0" t="n">
        <v>5</v>
      </c>
      <c r="J2495" s="0" t="n">
        <v>36</v>
      </c>
      <c r="K2495" s="0" t="n">
        <v>139</v>
      </c>
      <c r="L2495" s="0" t="n">
        <v>21</v>
      </c>
      <c r="M2495" s="0" t="n">
        <v>2</v>
      </c>
      <c r="N2495" s="11" t="n">
        <v>0.05</v>
      </c>
      <c r="O2495" s="12" t="n">
        <v>1140.21</v>
      </c>
      <c r="P2495" s="12" t="n">
        <v>1701.8</v>
      </c>
      <c r="Q2495" s="12" t="n">
        <f aca="false">M2495*P2495*(1-N2495)</f>
        <v>3233.42</v>
      </c>
      <c r="R2495" s="12" t="n">
        <f aca="false">M2495*O2495</f>
        <v>2280.42</v>
      </c>
      <c r="S2495" s="12" t="n">
        <f aca="false">Q2495-R2495</f>
        <v>953</v>
      </c>
      <c r="T2495" s="11" t="n">
        <f aca="false">IFERROR(S2495/Q2495,0)</f>
        <v>0.294734367944777</v>
      </c>
      <c r="U2495" s="13" t="n">
        <f aca="false">F2495-E2495</f>
        <v>14</v>
      </c>
      <c r="V2495" s="13" t="n">
        <f aca="false">G2495-F2495</f>
        <v>7</v>
      </c>
      <c r="W2495" s="13" t="n">
        <f aca="false">G2495-E2495</f>
        <v>21</v>
      </c>
      <c r="X2495" s="10" t="n">
        <f aca="false">YEAR(E2495)</f>
        <v>2019</v>
      </c>
      <c r="Y2495" s="0" t="str">
        <f aca="false">TEXT(E2495,"yyyy-mm")</f>
        <v>2019-03</v>
      </c>
      <c r="Z2495" s="0" t="str">
        <f aca="false">"Q"&amp;ROUNDUP(MONTH(E2495)/3,0)&amp;"-"&amp;YEAR(E2495)</f>
        <v>Q1-2019</v>
      </c>
    </row>
    <row r="2496" customFormat="false" ht="14.25" hidden="false" customHeight="false" outlineLevel="0" collapsed="false">
      <c r="A2496" s="0" t="s">
        <v>2538</v>
      </c>
      <c r="B2496" s="0" t="s">
        <v>41</v>
      </c>
      <c r="C2496" s="0" t="s">
        <v>46</v>
      </c>
      <c r="D2496" s="9" t="n">
        <v>43400</v>
      </c>
      <c r="E2496" s="9" t="n">
        <v>43544</v>
      </c>
      <c r="F2496" s="9" t="n">
        <v>43559</v>
      </c>
      <c r="G2496" s="9" t="n">
        <v>43564</v>
      </c>
      <c r="H2496" s="10" t="s">
        <v>36</v>
      </c>
      <c r="I2496" s="0" t="n">
        <v>24</v>
      </c>
      <c r="J2496" s="0" t="n">
        <v>44</v>
      </c>
      <c r="K2496" s="0" t="n">
        <v>308</v>
      </c>
      <c r="L2496" s="0" t="n">
        <v>44</v>
      </c>
      <c r="M2496" s="0" t="n">
        <v>8</v>
      </c>
      <c r="N2496" s="11" t="n">
        <v>0.1</v>
      </c>
      <c r="O2496" s="12" t="n">
        <v>2845.89</v>
      </c>
      <c r="P2496" s="12" t="n">
        <v>3470.6</v>
      </c>
      <c r="Q2496" s="12" t="n">
        <f aca="false">M2496*P2496*(1-N2496)</f>
        <v>24988.32</v>
      </c>
      <c r="R2496" s="12" t="n">
        <f aca="false">M2496*O2496</f>
        <v>22767.12</v>
      </c>
      <c r="S2496" s="12" t="n">
        <f aca="false">Q2496-R2496</f>
        <v>2221.2</v>
      </c>
      <c r="T2496" s="11" t="n">
        <f aca="false">IFERROR(S2496/Q2496,0)</f>
        <v>0.0888895291880367</v>
      </c>
      <c r="U2496" s="13" t="n">
        <f aca="false">F2496-E2496</f>
        <v>15</v>
      </c>
      <c r="V2496" s="13" t="n">
        <f aca="false">G2496-F2496</f>
        <v>5</v>
      </c>
      <c r="W2496" s="13" t="n">
        <f aca="false">G2496-E2496</f>
        <v>20</v>
      </c>
      <c r="X2496" s="10" t="n">
        <f aca="false">YEAR(E2496)</f>
        <v>2019</v>
      </c>
      <c r="Y2496" s="0" t="str">
        <f aca="false">TEXT(E2496,"yyyy-mm")</f>
        <v>2019-03</v>
      </c>
      <c r="Z2496" s="0" t="str">
        <f aca="false">"Q"&amp;ROUNDUP(MONTH(E2496)/3,0)&amp;"-"&amp;YEAR(E2496)</f>
        <v>Q1-2019</v>
      </c>
    </row>
    <row r="2497" customFormat="false" ht="14.25" hidden="false" customHeight="false" outlineLevel="0" collapsed="false">
      <c r="A2497" s="0" t="s">
        <v>2539</v>
      </c>
      <c r="B2497" s="0" t="s">
        <v>43</v>
      </c>
      <c r="C2497" s="0" t="s">
        <v>46</v>
      </c>
      <c r="D2497" s="9" t="n">
        <v>43400</v>
      </c>
      <c r="E2497" s="9" t="n">
        <v>43544</v>
      </c>
      <c r="F2497" s="9" t="n">
        <v>43556</v>
      </c>
      <c r="G2497" s="9" t="n">
        <v>43566</v>
      </c>
      <c r="H2497" s="10" t="s">
        <v>36</v>
      </c>
      <c r="I2497" s="0" t="n">
        <v>27</v>
      </c>
      <c r="J2497" s="0" t="n">
        <v>19</v>
      </c>
      <c r="K2497" s="0" t="n">
        <v>323</v>
      </c>
      <c r="L2497" s="0" t="n">
        <v>36</v>
      </c>
      <c r="M2497" s="0" t="n">
        <v>4</v>
      </c>
      <c r="N2497" s="11" t="n">
        <v>0.1</v>
      </c>
      <c r="O2497" s="12" t="n">
        <v>692.24</v>
      </c>
      <c r="P2497" s="12" t="n">
        <v>844.2</v>
      </c>
      <c r="Q2497" s="12" t="n">
        <f aca="false">M2497*P2497*(1-N2497)</f>
        <v>3039.12</v>
      </c>
      <c r="R2497" s="12" t="n">
        <f aca="false">M2497*O2497</f>
        <v>2768.96</v>
      </c>
      <c r="S2497" s="12" t="n">
        <f aca="false">Q2497-R2497</f>
        <v>270.16</v>
      </c>
      <c r="T2497" s="11" t="n">
        <f aca="false">IFERROR(S2497/Q2497,0)</f>
        <v>0.0888941535707706</v>
      </c>
      <c r="U2497" s="13" t="n">
        <f aca="false">F2497-E2497</f>
        <v>12</v>
      </c>
      <c r="V2497" s="13" t="n">
        <f aca="false">G2497-F2497</f>
        <v>10</v>
      </c>
      <c r="W2497" s="13" t="n">
        <f aca="false">G2497-E2497</f>
        <v>22</v>
      </c>
      <c r="X2497" s="10" t="n">
        <f aca="false">YEAR(E2497)</f>
        <v>2019</v>
      </c>
      <c r="Y2497" s="0" t="str">
        <f aca="false">TEXT(E2497,"yyyy-mm")</f>
        <v>2019-03</v>
      </c>
      <c r="Z2497" s="0" t="str">
        <f aca="false">"Q"&amp;ROUNDUP(MONTH(E2497)/3,0)&amp;"-"&amp;YEAR(E2497)</f>
        <v>Q1-2019</v>
      </c>
    </row>
    <row r="2498" customFormat="false" ht="14.25" hidden="false" customHeight="false" outlineLevel="0" collapsed="false">
      <c r="A2498" s="0" t="s">
        <v>2540</v>
      </c>
      <c r="B2498" s="0" t="s">
        <v>34</v>
      </c>
      <c r="C2498" s="0" t="s">
        <v>79</v>
      </c>
      <c r="D2498" s="9" t="n">
        <v>43400</v>
      </c>
      <c r="E2498" s="9" t="n">
        <v>43544</v>
      </c>
      <c r="F2498" s="9" t="n">
        <v>43554</v>
      </c>
      <c r="G2498" s="9" t="n">
        <v>43555</v>
      </c>
      <c r="H2498" s="10" t="s">
        <v>36</v>
      </c>
      <c r="I2498" s="0" t="n">
        <v>11</v>
      </c>
      <c r="J2498" s="0" t="n">
        <v>5</v>
      </c>
      <c r="K2498" s="0" t="n">
        <v>68</v>
      </c>
      <c r="L2498" s="0" t="n">
        <v>18</v>
      </c>
      <c r="M2498" s="0" t="n">
        <v>6</v>
      </c>
      <c r="N2498" s="11" t="n">
        <v>0.075</v>
      </c>
      <c r="O2498" s="12" t="n">
        <v>1074.55</v>
      </c>
      <c r="P2498" s="12" t="n">
        <v>1326.6</v>
      </c>
      <c r="Q2498" s="12" t="n">
        <f aca="false">M2498*P2498*(1-N2498)</f>
        <v>7362.63</v>
      </c>
      <c r="R2498" s="12" t="n">
        <f aca="false">M2498*O2498</f>
        <v>6447.3</v>
      </c>
      <c r="S2498" s="12" t="n">
        <f aca="false">Q2498-R2498</f>
        <v>915.330000000001</v>
      </c>
      <c r="T2498" s="11" t="n">
        <f aca="false">IFERROR(S2498/Q2498,0)</f>
        <v>0.124321064619572</v>
      </c>
      <c r="U2498" s="13" t="n">
        <f aca="false">F2498-E2498</f>
        <v>10</v>
      </c>
      <c r="V2498" s="13" t="n">
        <f aca="false">G2498-F2498</f>
        <v>1</v>
      </c>
      <c r="W2498" s="13" t="n">
        <f aca="false">G2498-E2498</f>
        <v>11</v>
      </c>
      <c r="X2498" s="10" t="n">
        <f aca="false">YEAR(E2498)</f>
        <v>2019</v>
      </c>
      <c r="Y2498" s="0" t="str">
        <f aca="false">TEXT(E2498,"yyyy-mm")</f>
        <v>2019-03</v>
      </c>
      <c r="Z2498" s="0" t="str">
        <f aca="false">"Q"&amp;ROUNDUP(MONTH(E2498)/3,0)&amp;"-"&amp;YEAR(E2498)</f>
        <v>Q1-2019</v>
      </c>
    </row>
    <row r="2499" customFormat="false" ht="14.25" hidden="false" customHeight="false" outlineLevel="0" collapsed="false">
      <c r="A2499" s="0" t="s">
        <v>2541</v>
      </c>
      <c r="B2499" s="0" t="s">
        <v>38</v>
      </c>
      <c r="C2499" s="0" t="s">
        <v>58</v>
      </c>
      <c r="D2499" s="9" t="n">
        <v>43500</v>
      </c>
      <c r="E2499" s="9" t="n">
        <v>43544</v>
      </c>
      <c r="F2499" s="9" t="n">
        <v>43558</v>
      </c>
      <c r="G2499" s="9" t="n">
        <v>43559</v>
      </c>
      <c r="H2499" s="10" t="s">
        <v>36</v>
      </c>
      <c r="I2499" s="0" t="n">
        <v>20</v>
      </c>
      <c r="J2499" s="0" t="n">
        <v>34</v>
      </c>
      <c r="K2499" s="0" t="n">
        <v>338</v>
      </c>
      <c r="L2499" s="0" t="n">
        <v>17</v>
      </c>
      <c r="M2499" s="0" t="n">
        <v>4</v>
      </c>
      <c r="N2499" s="11" t="n">
        <v>0.075</v>
      </c>
      <c r="O2499" s="12" t="n">
        <v>1762.9</v>
      </c>
      <c r="P2499" s="12" t="n">
        <v>4006.6</v>
      </c>
      <c r="Q2499" s="12" t="n">
        <f aca="false">M2499*P2499*(1-N2499)</f>
        <v>14824.42</v>
      </c>
      <c r="R2499" s="12" t="n">
        <f aca="false">M2499*O2499</f>
        <v>7051.6</v>
      </c>
      <c r="S2499" s="12" t="n">
        <f aca="false">Q2499-R2499</f>
        <v>7772.82</v>
      </c>
      <c r="T2499" s="11" t="n">
        <f aca="false">IFERROR(S2499/Q2499,0)</f>
        <v>0.52432540362456</v>
      </c>
      <c r="U2499" s="13" t="n">
        <f aca="false">F2499-E2499</f>
        <v>14</v>
      </c>
      <c r="V2499" s="13" t="n">
        <f aca="false">G2499-F2499</f>
        <v>1</v>
      </c>
      <c r="W2499" s="13" t="n">
        <f aca="false">G2499-E2499</f>
        <v>15</v>
      </c>
      <c r="X2499" s="10" t="n">
        <f aca="false">YEAR(E2499)</f>
        <v>2019</v>
      </c>
      <c r="Y2499" s="0" t="str">
        <f aca="false">TEXT(E2499,"yyyy-mm")</f>
        <v>2019-03</v>
      </c>
      <c r="Z2499" s="0" t="str">
        <f aca="false">"Q"&amp;ROUNDUP(MONTH(E2499)/3,0)&amp;"-"&amp;YEAR(E2499)</f>
        <v>Q1-2019</v>
      </c>
    </row>
    <row r="2500" customFormat="false" ht="14.25" hidden="false" customHeight="false" outlineLevel="0" collapsed="false">
      <c r="A2500" s="0" t="s">
        <v>2542</v>
      </c>
      <c r="B2500" s="0" t="s">
        <v>34</v>
      </c>
      <c r="C2500" s="0" t="s">
        <v>58</v>
      </c>
      <c r="D2500" s="9" t="n">
        <v>43400</v>
      </c>
      <c r="E2500" s="9" t="n">
        <v>43545</v>
      </c>
      <c r="F2500" s="9" t="n">
        <v>43572</v>
      </c>
      <c r="G2500" s="9" t="n">
        <v>43579</v>
      </c>
      <c r="H2500" s="10" t="s">
        <v>36</v>
      </c>
      <c r="I2500" s="0" t="n">
        <v>1</v>
      </c>
      <c r="J2500" s="0" t="n">
        <v>23</v>
      </c>
      <c r="K2500" s="0" t="n">
        <v>349</v>
      </c>
      <c r="L2500" s="0" t="n">
        <v>14</v>
      </c>
      <c r="M2500" s="0" t="n">
        <v>6</v>
      </c>
      <c r="N2500" s="11" t="n">
        <v>0.075</v>
      </c>
      <c r="O2500" s="12" t="n">
        <v>637.57</v>
      </c>
      <c r="P2500" s="12" t="n">
        <v>1045.2</v>
      </c>
      <c r="Q2500" s="12" t="n">
        <f aca="false">M2500*P2500*(1-N2500)</f>
        <v>5800.86</v>
      </c>
      <c r="R2500" s="12" t="n">
        <f aca="false">M2500*O2500</f>
        <v>3825.42</v>
      </c>
      <c r="S2500" s="12" t="n">
        <f aca="false">Q2500-R2500</f>
        <v>1975.44</v>
      </c>
      <c r="T2500" s="11" t="n">
        <f aca="false">IFERROR(S2500/Q2500,0)</f>
        <v>0.340542609199326</v>
      </c>
      <c r="U2500" s="13" t="n">
        <f aca="false">F2500-E2500</f>
        <v>27</v>
      </c>
      <c r="V2500" s="13" t="n">
        <f aca="false">G2500-F2500</f>
        <v>7</v>
      </c>
      <c r="W2500" s="13" t="n">
        <f aca="false">G2500-E2500</f>
        <v>34</v>
      </c>
      <c r="X2500" s="10" t="n">
        <f aca="false">YEAR(E2500)</f>
        <v>2019</v>
      </c>
      <c r="Y2500" s="0" t="str">
        <f aca="false">TEXT(E2500,"yyyy-mm")</f>
        <v>2019-03</v>
      </c>
      <c r="Z2500" s="0" t="str">
        <f aca="false">"Q"&amp;ROUNDUP(MONTH(E2500)/3,0)&amp;"-"&amp;YEAR(E2500)</f>
        <v>Q1-2019</v>
      </c>
    </row>
    <row r="2501" customFormat="false" ht="14.25" hidden="false" customHeight="false" outlineLevel="0" collapsed="false">
      <c r="A2501" s="0" t="s">
        <v>2543</v>
      </c>
      <c r="B2501" s="0" t="s">
        <v>34</v>
      </c>
      <c r="C2501" s="0" t="s">
        <v>35</v>
      </c>
      <c r="D2501" s="9" t="n">
        <v>43500</v>
      </c>
      <c r="E2501" s="9" t="n">
        <v>43545</v>
      </c>
      <c r="F2501" s="9" t="n">
        <v>43558</v>
      </c>
      <c r="G2501" s="9" t="n">
        <v>43563</v>
      </c>
      <c r="H2501" s="10" t="s">
        <v>36</v>
      </c>
      <c r="I2501" s="0" t="n">
        <v>6</v>
      </c>
      <c r="J2501" s="0" t="n">
        <v>28</v>
      </c>
      <c r="K2501" s="0" t="n">
        <v>221</v>
      </c>
      <c r="L2501" s="0" t="n">
        <v>26</v>
      </c>
      <c r="M2501" s="0" t="n">
        <v>5</v>
      </c>
      <c r="N2501" s="11" t="n">
        <v>0.075</v>
      </c>
      <c r="O2501" s="12" t="n">
        <v>1326.6</v>
      </c>
      <c r="P2501" s="12" t="n">
        <v>2653.2</v>
      </c>
      <c r="Q2501" s="12" t="n">
        <f aca="false">M2501*P2501*(1-N2501)</f>
        <v>12271.05</v>
      </c>
      <c r="R2501" s="12" t="n">
        <f aca="false">M2501*O2501</f>
        <v>6633</v>
      </c>
      <c r="S2501" s="12" t="n">
        <f aca="false">Q2501-R2501</f>
        <v>5638.05</v>
      </c>
      <c r="T2501" s="11" t="n">
        <f aca="false">IFERROR(S2501/Q2501,0)</f>
        <v>0.45945945945946</v>
      </c>
      <c r="U2501" s="13" t="n">
        <f aca="false">F2501-E2501</f>
        <v>13</v>
      </c>
      <c r="V2501" s="13" t="n">
        <f aca="false">G2501-F2501</f>
        <v>5</v>
      </c>
      <c r="W2501" s="13" t="n">
        <f aca="false">G2501-E2501</f>
        <v>18</v>
      </c>
      <c r="X2501" s="10" t="n">
        <f aca="false">YEAR(E2501)</f>
        <v>2019</v>
      </c>
      <c r="Y2501" s="0" t="str">
        <f aca="false">TEXT(E2501,"yyyy-mm")</f>
        <v>2019-03</v>
      </c>
      <c r="Z2501" s="0" t="str">
        <f aca="false">"Q"&amp;ROUNDUP(MONTH(E2501)/3,0)&amp;"-"&amp;YEAR(E2501)</f>
        <v>Q1-2019</v>
      </c>
    </row>
    <row r="2502" customFormat="false" ht="14.25" hidden="false" customHeight="false" outlineLevel="0" collapsed="false">
      <c r="A2502" s="0" t="s">
        <v>2544</v>
      </c>
      <c r="B2502" s="0" t="s">
        <v>38</v>
      </c>
      <c r="C2502" s="0" t="s">
        <v>48</v>
      </c>
      <c r="D2502" s="9" t="n">
        <v>43400</v>
      </c>
      <c r="E2502" s="9" t="n">
        <v>43545</v>
      </c>
      <c r="F2502" s="9" t="n">
        <v>43573</v>
      </c>
      <c r="G2502" s="9" t="n">
        <v>43582</v>
      </c>
      <c r="H2502" s="10" t="s">
        <v>36</v>
      </c>
      <c r="I2502" s="0" t="n">
        <v>19</v>
      </c>
      <c r="J2502" s="0" t="n">
        <v>9</v>
      </c>
      <c r="K2502" s="0" t="n">
        <v>43</v>
      </c>
      <c r="L2502" s="0" t="n">
        <v>27</v>
      </c>
      <c r="M2502" s="0" t="n">
        <v>3</v>
      </c>
      <c r="N2502" s="11" t="n">
        <v>0.075</v>
      </c>
      <c r="O2502" s="12" t="n">
        <v>3375.46</v>
      </c>
      <c r="P2502" s="12" t="n">
        <v>6137.2</v>
      </c>
      <c r="Q2502" s="12" t="n">
        <f aca="false">M2502*P2502*(1-N2502)</f>
        <v>17030.73</v>
      </c>
      <c r="R2502" s="12" t="n">
        <f aca="false">M2502*O2502</f>
        <v>10126.38</v>
      </c>
      <c r="S2502" s="12" t="n">
        <f aca="false">Q2502-R2502</f>
        <v>6904.35</v>
      </c>
      <c r="T2502" s="11" t="n">
        <f aca="false">IFERROR(S2502/Q2502,0)</f>
        <v>0.405405405405405</v>
      </c>
      <c r="U2502" s="13" t="n">
        <f aca="false">F2502-E2502</f>
        <v>28</v>
      </c>
      <c r="V2502" s="13" t="n">
        <f aca="false">G2502-F2502</f>
        <v>9</v>
      </c>
      <c r="W2502" s="13" t="n">
        <f aca="false">G2502-E2502</f>
        <v>37</v>
      </c>
      <c r="X2502" s="10" t="n">
        <f aca="false">YEAR(E2502)</f>
        <v>2019</v>
      </c>
      <c r="Y2502" s="0" t="str">
        <f aca="false">TEXT(E2502,"yyyy-mm")</f>
        <v>2019-03</v>
      </c>
      <c r="Z2502" s="0" t="str">
        <f aca="false">"Q"&amp;ROUNDUP(MONTH(E2502)/3,0)&amp;"-"&amp;YEAR(E2502)</f>
        <v>Q1-2019</v>
      </c>
    </row>
    <row r="2503" customFormat="false" ht="14.25" hidden="false" customHeight="false" outlineLevel="0" collapsed="false">
      <c r="A2503" s="0" t="s">
        <v>2545</v>
      </c>
      <c r="B2503" s="0" t="s">
        <v>34</v>
      </c>
      <c r="C2503" s="0" t="s">
        <v>48</v>
      </c>
      <c r="D2503" s="9" t="n">
        <v>43500</v>
      </c>
      <c r="E2503" s="9" t="n">
        <v>43545</v>
      </c>
      <c r="F2503" s="9" t="n">
        <v>43573</v>
      </c>
      <c r="G2503" s="9" t="n">
        <v>43582</v>
      </c>
      <c r="H2503" s="10" t="s">
        <v>36</v>
      </c>
      <c r="I2503" s="0" t="n">
        <v>2</v>
      </c>
      <c r="J2503" s="0" t="n">
        <v>48</v>
      </c>
      <c r="K2503" s="0" t="n">
        <v>35</v>
      </c>
      <c r="L2503" s="0" t="n">
        <v>16</v>
      </c>
      <c r="M2503" s="0" t="n">
        <v>6</v>
      </c>
      <c r="N2503" s="11" t="n">
        <v>0.075</v>
      </c>
      <c r="O2503" s="12" t="n">
        <v>1514.2</v>
      </c>
      <c r="P2503" s="12" t="n">
        <v>3785.5</v>
      </c>
      <c r="Q2503" s="12" t="n">
        <f aca="false">M2503*P2503*(1-N2503)</f>
        <v>21009.525</v>
      </c>
      <c r="R2503" s="12" t="n">
        <f aca="false">M2503*O2503</f>
        <v>9085.2</v>
      </c>
      <c r="S2503" s="12" t="n">
        <f aca="false">Q2503-R2503</f>
        <v>11924.325</v>
      </c>
      <c r="T2503" s="11" t="n">
        <f aca="false">IFERROR(S2503/Q2503,0)</f>
        <v>0.567567567567568</v>
      </c>
      <c r="U2503" s="13" t="n">
        <f aca="false">F2503-E2503</f>
        <v>28</v>
      </c>
      <c r="V2503" s="13" t="n">
        <f aca="false">G2503-F2503</f>
        <v>9</v>
      </c>
      <c r="W2503" s="13" t="n">
        <f aca="false">G2503-E2503</f>
        <v>37</v>
      </c>
      <c r="X2503" s="10" t="n">
        <f aca="false">YEAR(E2503)</f>
        <v>2019</v>
      </c>
      <c r="Y2503" s="0" t="str">
        <f aca="false">TEXT(E2503,"yyyy-mm")</f>
        <v>2019-03</v>
      </c>
      <c r="Z2503" s="0" t="str">
        <f aca="false">"Q"&amp;ROUNDUP(MONTH(E2503)/3,0)&amp;"-"&amp;YEAR(E2503)</f>
        <v>Q1-2019</v>
      </c>
    </row>
    <row r="2504" customFormat="false" ht="14.25" hidden="false" customHeight="false" outlineLevel="0" collapsed="false">
      <c r="A2504" s="0" t="s">
        <v>2546</v>
      </c>
      <c r="B2504" s="0" t="s">
        <v>34</v>
      </c>
      <c r="C2504" s="0" t="s">
        <v>46</v>
      </c>
      <c r="D2504" s="9" t="n">
        <v>43400</v>
      </c>
      <c r="E2504" s="9" t="n">
        <v>43545</v>
      </c>
      <c r="F2504" s="9" t="n">
        <v>43551</v>
      </c>
      <c r="G2504" s="9" t="n">
        <v>43556</v>
      </c>
      <c r="H2504" s="10" t="s">
        <v>36</v>
      </c>
      <c r="I2504" s="0" t="n">
        <v>8</v>
      </c>
      <c r="J2504" s="0" t="n">
        <v>17</v>
      </c>
      <c r="K2504" s="0" t="n">
        <v>284</v>
      </c>
      <c r="L2504" s="0" t="n">
        <v>46</v>
      </c>
      <c r="M2504" s="0" t="n">
        <v>3</v>
      </c>
      <c r="N2504" s="11" t="n">
        <v>0.05</v>
      </c>
      <c r="O2504" s="12" t="n">
        <v>2170.2</v>
      </c>
      <c r="P2504" s="12" t="n">
        <v>3557.7</v>
      </c>
      <c r="Q2504" s="12" t="n">
        <f aca="false">M2504*P2504*(1-N2504)</f>
        <v>10139.445</v>
      </c>
      <c r="R2504" s="12" t="n">
        <f aca="false">M2504*O2504</f>
        <v>6510.6</v>
      </c>
      <c r="S2504" s="12" t="n">
        <f aca="false">Q2504-R2504</f>
        <v>3628.845</v>
      </c>
      <c r="T2504" s="11" t="n">
        <f aca="false">IFERROR(S2504/Q2504,0)</f>
        <v>0.357893849219558</v>
      </c>
      <c r="U2504" s="13" t="n">
        <f aca="false">F2504-E2504</f>
        <v>6</v>
      </c>
      <c r="V2504" s="13" t="n">
        <f aca="false">G2504-F2504</f>
        <v>5</v>
      </c>
      <c r="W2504" s="13" t="n">
        <f aca="false">G2504-E2504</f>
        <v>11</v>
      </c>
      <c r="X2504" s="10" t="n">
        <f aca="false">YEAR(E2504)</f>
        <v>2019</v>
      </c>
      <c r="Y2504" s="0" t="str">
        <f aca="false">TEXT(E2504,"yyyy-mm")</f>
        <v>2019-03</v>
      </c>
      <c r="Z2504" s="0" t="str">
        <f aca="false">"Q"&amp;ROUNDUP(MONTH(E2504)/3,0)&amp;"-"&amp;YEAR(E2504)</f>
        <v>Q1-2019</v>
      </c>
    </row>
    <row r="2505" customFormat="false" ht="14.25" hidden="false" customHeight="false" outlineLevel="0" collapsed="false">
      <c r="A2505" s="0" t="s">
        <v>2547</v>
      </c>
      <c r="B2505" s="0" t="s">
        <v>41</v>
      </c>
      <c r="C2505" s="0" t="s">
        <v>39</v>
      </c>
      <c r="D2505" s="9" t="n">
        <v>43400</v>
      </c>
      <c r="E2505" s="9" t="n">
        <v>43546</v>
      </c>
      <c r="F2505" s="9" t="n">
        <v>43555</v>
      </c>
      <c r="G2505" s="9" t="n">
        <v>43559</v>
      </c>
      <c r="H2505" s="10" t="s">
        <v>36</v>
      </c>
      <c r="I2505" s="0" t="n">
        <v>21</v>
      </c>
      <c r="J2505" s="0" t="n">
        <v>48</v>
      </c>
      <c r="K2505" s="0" t="n">
        <v>126</v>
      </c>
      <c r="L2505" s="0" t="n">
        <v>46</v>
      </c>
      <c r="M2505" s="0" t="n">
        <v>1</v>
      </c>
      <c r="N2505" s="11" t="n">
        <v>0.05</v>
      </c>
      <c r="O2505" s="12" t="n">
        <v>3356.1</v>
      </c>
      <c r="P2505" s="12" t="n">
        <v>5688.3</v>
      </c>
      <c r="Q2505" s="12" t="n">
        <f aca="false">M2505*P2505*(1-N2505)</f>
        <v>5403.885</v>
      </c>
      <c r="R2505" s="12" t="n">
        <f aca="false">M2505*O2505</f>
        <v>3356.1</v>
      </c>
      <c r="S2505" s="12" t="n">
        <f aca="false">Q2505-R2505</f>
        <v>2047.785</v>
      </c>
      <c r="T2505" s="11" t="n">
        <f aca="false">IFERROR(S2505/Q2505,0)</f>
        <v>0.378946813264901</v>
      </c>
      <c r="U2505" s="13" t="n">
        <f aca="false">F2505-E2505</f>
        <v>9</v>
      </c>
      <c r="V2505" s="13" t="n">
        <f aca="false">G2505-F2505</f>
        <v>4</v>
      </c>
      <c r="W2505" s="13" t="n">
        <f aca="false">G2505-E2505</f>
        <v>13</v>
      </c>
      <c r="X2505" s="10" t="n">
        <f aca="false">YEAR(E2505)</f>
        <v>2019</v>
      </c>
      <c r="Y2505" s="0" t="str">
        <f aca="false">TEXT(E2505,"yyyy-mm")</f>
        <v>2019-03</v>
      </c>
      <c r="Z2505" s="0" t="str">
        <f aca="false">"Q"&amp;ROUNDUP(MONTH(E2505)/3,0)&amp;"-"&amp;YEAR(E2505)</f>
        <v>Q1-2019</v>
      </c>
    </row>
    <row r="2506" customFormat="false" ht="14.25" hidden="false" customHeight="false" outlineLevel="0" collapsed="false">
      <c r="A2506" s="0" t="s">
        <v>2548</v>
      </c>
      <c r="B2506" s="0" t="s">
        <v>38</v>
      </c>
      <c r="C2506" s="0" t="s">
        <v>39</v>
      </c>
      <c r="D2506" s="9" t="n">
        <v>43400</v>
      </c>
      <c r="E2506" s="9" t="n">
        <v>43546</v>
      </c>
      <c r="F2506" s="9" t="n">
        <v>43560</v>
      </c>
      <c r="G2506" s="9" t="n">
        <v>43570</v>
      </c>
      <c r="H2506" s="10" t="s">
        <v>36</v>
      </c>
      <c r="I2506" s="0" t="n">
        <v>15</v>
      </c>
      <c r="J2506" s="0" t="n">
        <v>47</v>
      </c>
      <c r="K2506" s="0" t="n">
        <v>186</v>
      </c>
      <c r="L2506" s="0" t="n">
        <v>4</v>
      </c>
      <c r="M2506" s="0" t="n">
        <v>3</v>
      </c>
      <c r="N2506" s="11" t="n">
        <v>0.3</v>
      </c>
      <c r="O2506" s="12" t="n">
        <v>153.7</v>
      </c>
      <c r="P2506" s="12" t="n">
        <v>247.9</v>
      </c>
      <c r="Q2506" s="12" t="n">
        <f aca="false">M2506*P2506*(1-N2506)</f>
        <v>520.59</v>
      </c>
      <c r="R2506" s="12" t="n">
        <f aca="false">M2506*O2506</f>
        <v>461.1</v>
      </c>
      <c r="S2506" s="12" t="n">
        <f aca="false">Q2506-R2506</f>
        <v>59.4900000000001</v>
      </c>
      <c r="T2506" s="11" t="n">
        <f aca="false">IFERROR(S2506/Q2506,0)</f>
        <v>0.114274188901055</v>
      </c>
      <c r="U2506" s="13" t="n">
        <f aca="false">F2506-E2506</f>
        <v>14</v>
      </c>
      <c r="V2506" s="13" t="n">
        <f aca="false">G2506-F2506</f>
        <v>10</v>
      </c>
      <c r="W2506" s="13" t="n">
        <f aca="false">G2506-E2506</f>
        <v>24</v>
      </c>
      <c r="X2506" s="10" t="n">
        <f aca="false">YEAR(E2506)</f>
        <v>2019</v>
      </c>
      <c r="Y2506" s="0" t="str">
        <f aca="false">TEXT(E2506,"yyyy-mm")</f>
        <v>2019-03</v>
      </c>
      <c r="Z2506" s="0" t="str">
        <f aca="false">"Q"&amp;ROUNDUP(MONTH(E2506)/3,0)&amp;"-"&amp;YEAR(E2506)</f>
        <v>Q1-2019</v>
      </c>
    </row>
    <row r="2507" customFormat="false" ht="14.25" hidden="false" customHeight="false" outlineLevel="0" collapsed="false">
      <c r="A2507" s="0" t="s">
        <v>2549</v>
      </c>
      <c r="B2507" s="0" t="s">
        <v>34</v>
      </c>
      <c r="C2507" s="0" t="s">
        <v>39</v>
      </c>
      <c r="D2507" s="9" t="n">
        <v>43500</v>
      </c>
      <c r="E2507" s="9" t="n">
        <v>43546</v>
      </c>
      <c r="F2507" s="9" t="n">
        <v>43563</v>
      </c>
      <c r="G2507" s="9" t="n">
        <v>43565</v>
      </c>
      <c r="H2507" s="10" t="s">
        <v>36</v>
      </c>
      <c r="I2507" s="0" t="n">
        <v>7</v>
      </c>
      <c r="J2507" s="0" t="n">
        <v>44</v>
      </c>
      <c r="K2507" s="0" t="n">
        <v>123</v>
      </c>
      <c r="L2507" s="0" t="n">
        <v>28</v>
      </c>
      <c r="M2507" s="0" t="n">
        <v>7</v>
      </c>
      <c r="N2507" s="11" t="n">
        <v>0.05</v>
      </c>
      <c r="O2507" s="12" t="n">
        <v>125.69</v>
      </c>
      <c r="P2507" s="12" t="n">
        <v>187.6</v>
      </c>
      <c r="Q2507" s="12" t="n">
        <f aca="false">M2507*P2507*(1-N2507)</f>
        <v>1247.54</v>
      </c>
      <c r="R2507" s="12" t="n">
        <f aca="false">M2507*O2507</f>
        <v>879.83</v>
      </c>
      <c r="S2507" s="12" t="n">
        <f aca="false">Q2507-R2507</f>
        <v>367.71</v>
      </c>
      <c r="T2507" s="11" t="n">
        <f aca="false">IFERROR(S2507/Q2507,0)</f>
        <v>0.294748064190327</v>
      </c>
      <c r="U2507" s="13" t="n">
        <f aca="false">F2507-E2507</f>
        <v>17</v>
      </c>
      <c r="V2507" s="13" t="n">
        <f aca="false">G2507-F2507</f>
        <v>2</v>
      </c>
      <c r="W2507" s="13" t="n">
        <f aca="false">G2507-E2507</f>
        <v>19</v>
      </c>
      <c r="X2507" s="10" t="n">
        <f aca="false">YEAR(E2507)</f>
        <v>2019</v>
      </c>
      <c r="Y2507" s="0" t="str">
        <f aca="false">TEXT(E2507,"yyyy-mm")</f>
        <v>2019-03</v>
      </c>
      <c r="Z2507" s="0" t="str">
        <f aca="false">"Q"&amp;ROUNDUP(MONTH(E2507)/3,0)&amp;"-"&amp;YEAR(E2507)</f>
        <v>Q1-2019</v>
      </c>
    </row>
    <row r="2508" customFormat="false" ht="14.25" hidden="false" customHeight="false" outlineLevel="0" collapsed="false">
      <c r="A2508" s="0" t="s">
        <v>2550</v>
      </c>
      <c r="B2508" s="0" t="s">
        <v>43</v>
      </c>
      <c r="C2508" s="0" t="s">
        <v>48</v>
      </c>
      <c r="D2508" s="9" t="n">
        <v>43400</v>
      </c>
      <c r="E2508" s="9" t="n">
        <v>43546</v>
      </c>
      <c r="F2508" s="9" t="n">
        <v>43568</v>
      </c>
      <c r="G2508" s="9" t="n">
        <v>43570</v>
      </c>
      <c r="H2508" s="10" t="s">
        <v>36</v>
      </c>
      <c r="I2508" s="0" t="n">
        <v>26</v>
      </c>
      <c r="J2508" s="0" t="n">
        <v>5</v>
      </c>
      <c r="K2508" s="0" t="n">
        <v>26</v>
      </c>
      <c r="L2508" s="0" t="n">
        <v>6</v>
      </c>
      <c r="M2508" s="0" t="n">
        <v>2</v>
      </c>
      <c r="N2508" s="11" t="n">
        <v>0.05</v>
      </c>
      <c r="O2508" s="12" t="n">
        <v>1331.02</v>
      </c>
      <c r="P2508" s="12" t="n">
        <v>1728.6</v>
      </c>
      <c r="Q2508" s="12" t="n">
        <f aca="false">M2508*P2508*(1-N2508)</f>
        <v>3284.34</v>
      </c>
      <c r="R2508" s="12" t="n">
        <f aca="false">M2508*O2508</f>
        <v>2662.04</v>
      </c>
      <c r="S2508" s="12" t="n">
        <f aca="false">Q2508-R2508</f>
        <v>622.3</v>
      </c>
      <c r="T2508" s="11" t="n">
        <f aca="false">IFERROR(S2508/Q2508,0)</f>
        <v>0.189474902111231</v>
      </c>
      <c r="U2508" s="13" t="n">
        <f aca="false">F2508-E2508</f>
        <v>22</v>
      </c>
      <c r="V2508" s="13" t="n">
        <f aca="false">G2508-F2508</f>
        <v>2</v>
      </c>
      <c r="W2508" s="13" t="n">
        <f aca="false">G2508-E2508</f>
        <v>24</v>
      </c>
      <c r="X2508" s="10" t="n">
        <f aca="false">YEAR(E2508)</f>
        <v>2019</v>
      </c>
      <c r="Y2508" s="0" t="str">
        <f aca="false">TEXT(E2508,"yyyy-mm")</f>
        <v>2019-03</v>
      </c>
      <c r="Z2508" s="0" t="str">
        <f aca="false">"Q"&amp;ROUNDUP(MONTH(E2508)/3,0)&amp;"-"&amp;YEAR(E2508)</f>
        <v>Q1-2019</v>
      </c>
    </row>
    <row r="2509" customFormat="false" ht="14.25" hidden="false" customHeight="false" outlineLevel="0" collapsed="false">
      <c r="A2509" s="0" t="s">
        <v>2551</v>
      </c>
      <c r="B2509" s="0" t="s">
        <v>38</v>
      </c>
      <c r="C2509" s="0" t="s">
        <v>35</v>
      </c>
      <c r="D2509" s="9" t="n">
        <v>43400</v>
      </c>
      <c r="E2509" s="9" t="n">
        <v>43546</v>
      </c>
      <c r="F2509" s="9" t="n">
        <v>43551</v>
      </c>
      <c r="G2509" s="9" t="n">
        <v>43561</v>
      </c>
      <c r="H2509" s="10" t="s">
        <v>36</v>
      </c>
      <c r="I2509" s="0" t="n">
        <v>18</v>
      </c>
      <c r="J2509" s="0" t="n">
        <v>14</v>
      </c>
      <c r="K2509" s="0" t="n">
        <v>232</v>
      </c>
      <c r="L2509" s="0" t="n">
        <v>10</v>
      </c>
      <c r="M2509" s="0" t="n">
        <v>2</v>
      </c>
      <c r="N2509" s="11" t="n">
        <v>0.075</v>
      </c>
      <c r="O2509" s="12" t="n">
        <v>706.65</v>
      </c>
      <c r="P2509" s="12" t="n">
        <v>1333.3</v>
      </c>
      <c r="Q2509" s="12" t="n">
        <f aca="false">M2509*P2509*(1-N2509)</f>
        <v>2466.605</v>
      </c>
      <c r="R2509" s="12" t="n">
        <f aca="false">M2509*O2509</f>
        <v>1413.3</v>
      </c>
      <c r="S2509" s="12" t="n">
        <f aca="false">Q2509-R2509</f>
        <v>1053.305</v>
      </c>
      <c r="T2509" s="11" t="n">
        <f aca="false">IFERROR(S2509/Q2509,0)</f>
        <v>0.427026216195945</v>
      </c>
      <c r="U2509" s="13" t="n">
        <f aca="false">F2509-E2509</f>
        <v>5</v>
      </c>
      <c r="V2509" s="13" t="n">
        <f aca="false">G2509-F2509</f>
        <v>10</v>
      </c>
      <c r="W2509" s="13" t="n">
        <f aca="false">G2509-E2509</f>
        <v>15</v>
      </c>
      <c r="X2509" s="10" t="n">
        <f aca="false">YEAR(E2509)</f>
        <v>2019</v>
      </c>
      <c r="Y2509" s="0" t="str">
        <f aca="false">TEXT(E2509,"yyyy-mm")</f>
        <v>2019-03</v>
      </c>
      <c r="Z2509" s="0" t="str">
        <f aca="false">"Q"&amp;ROUNDUP(MONTH(E2509)/3,0)&amp;"-"&amp;YEAR(E2509)</f>
        <v>Q1-2019</v>
      </c>
    </row>
    <row r="2510" customFormat="false" ht="14.25" hidden="false" customHeight="false" outlineLevel="0" collapsed="false">
      <c r="A2510" s="0" t="s">
        <v>2552</v>
      </c>
      <c r="B2510" s="0" t="s">
        <v>41</v>
      </c>
      <c r="C2510" s="0" t="s">
        <v>39</v>
      </c>
      <c r="D2510" s="9" t="n">
        <v>43400</v>
      </c>
      <c r="E2510" s="9" t="n">
        <v>43546</v>
      </c>
      <c r="F2510" s="9" t="n">
        <v>43551</v>
      </c>
      <c r="G2510" s="9" t="n">
        <v>43552</v>
      </c>
      <c r="H2510" s="10" t="s">
        <v>36</v>
      </c>
      <c r="I2510" s="0" t="n">
        <v>22</v>
      </c>
      <c r="J2510" s="0" t="n">
        <v>25</v>
      </c>
      <c r="K2510" s="0" t="n">
        <v>122</v>
      </c>
      <c r="L2510" s="0" t="n">
        <v>39</v>
      </c>
      <c r="M2510" s="0" t="n">
        <v>3</v>
      </c>
      <c r="N2510" s="11" t="n">
        <v>0.05</v>
      </c>
      <c r="O2510" s="12" t="n">
        <v>471.68</v>
      </c>
      <c r="P2510" s="12" t="n">
        <v>857.6</v>
      </c>
      <c r="Q2510" s="12" t="n">
        <f aca="false">M2510*P2510*(1-N2510)</f>
        <v>2444.16</v>
      </c>
      <c r="R2510" s="12" t="n">
        <f aca="false">M2510*O2510</f>
        <v>1415.04</v>
      </c>
      <c r="S2510" s="12" t="n">
        <f aca="false">Q2510-R2510</f>
        <v>1029.12</v>
      </c>
      <c r="T2510" s="11" t="n">
        <f aca="false">IFERROR(S2510/Q2510,0)</f>
        <v>0.421052631578947</v>
      </c>
      <c r="U2510" s="13" t="n">
        <f aca="false">F2510-E2510</f>
        <v>5</v>
      </c>
      <c r="V2510" s="13" t="n">
        <f aca="false">G2510-F2510</f>
        <v>1</v>
      </c>
      <c r="W2510" s="13" t="n">
        <f aca="false">G2510-E2510</f>
        <v>6</v>
      </c>
      <c r="X2510" s="10" t="n">
        <f aca="false">YEAR(E2510)</f>
        <v>2019</v>
      </c>
      <c r="Y2510" s="0" t="str">
        <f aca="false">TEXT(E2510,"yyyy-mm")</f>
        <v>2019-03</v>
      </c>
      <c r="Z2510" s="0" t="str">
        <f aca="false">"Q"&amp;ROUNDUP(MONTH(E2510)/3,0)&amp;"-"&amp;YEAR(E2510)</f>
        <v>Q1-2019</v>
      </c>
    </row>
    <row r="2511" customFormat="false" ht="14.25" hidden="false" customHeight="false" outlineLevel="0" collapsed="false">
      <c r="A2511" s="0" t="s">
        <v>2553</v>
      </c>
      <c r="B2511" s="0" t="s">
        <v>34</v>
      </c>
      <c r="C2511" s="0" t="s">
        <v>48</v>
      </c>
      <c r="D2511" s="9" t="n">
        <v>43400</v>
      </c>
      <c r="E2511" s="9" t="n">
        <v>43547</v>
      </c>
      <c r="F2511" s="9" t="n">
        <v>43572</v>
      </c>
      <c r="G2511" s="9" t="n">
        <v>43577</v>
      </c>
      <c r="H2511" s="10" t="s">
        <v>36</v>
      </c>
      <c r="I2511" s="0" t="n">
        <v>4</v>
      </c>
      <c r="J2511" s="0" t="n">
        <v>49</v>
      </c>
      <c r="K2511" s="0" t="n">
        <v>7</v>
      </c>
      <c r="L2511" s="0" t="n">
        <v>22</v>
      </c>
      <c r="M2511" s="0" t="n">
        <v>4</v>
      </c>
      <c r="N2511" s="11" t="n">
        <v>0.2</v>
      </c>
      <c r="O2511" s="12" t="n">
        <v>751.34</v>
      </c>
      <c r="P2511" s="12" t="n">
        <v>1788.9</v>
      </c>
      <c r="Q2511" s="12" t="n">
        <f aca="false">M2511*P2511*(1-N2511)</f>
        <v>5724.48</v>
      </c>
      <c r="R2511" s="12" t="n">
        <f aca="false">M2511*O2511</f>
        <v>3005.36</v>
      </c>
      <c r="S2511" s="12" t="n">
        <f aca="false">Q2511-R2511</f>
        <v>2719.12</v>
      </c>
      <c r="T2511" s="11" t="n">
        <f aca="false">IFERROR(S2511/Q2511,0)</f>
        <v>0.474998602493152</v>
      </c>
      <c r="U2511" s="13" t="n">
        <f aca="false">F2511-E2511</f>
        <v>25</v>
      </c>
      <c r="V2511" s="13" t="n">
        <f aca="false">G2511-F2511</f>
        <v>5</v>
      </c>
      <c r="W2511" s="13" t="n">
        <f aca="false">G2511-E2511</f>
        <v>30</v>
      </c>
      <c r="X2511" s="10" t="n">
        <f aca="false">YEAR(E2511)</f>
        <v>2019</v>
      </c>
      <c r="Y2511" s="0" t="str">
        <f aca="false">TEXT(E2511,"yyyy-mm")</f>
        <v>2019-03</v>
      </c>
      <c r="Z2511" s="0" t="str">
        <f aca="false">"Q"&amp;ROUNDUP(MONTH(E2511)/3,0)&amp;"-"&amp;YEAR(E2511)</f>
        <v>Q1-2019</v>
      </c>
    </row>
    <row r="2512" customFormat="false" ht="14.25" hidden="false" customHeight="false" outlineLevel="0" collapsed="false">
      <c r="A2512" s="0" t="s">
        <v>2554</v>
      </c>
      <c r="B2512" s="0" t="s">
        <v>38</v>
      </c>
      <c r="C2512" s="0" t="s">
        <v>46</v>
      </c>
      <c r="D2512" s="9" t="n">
        <v>43400</v>
      </c>
      <c r="E2512" s="9" t="n">
        <v>43547</v>
      </c>
      <c r="F2512" s="9" t="n">
        <v>43556</v>
      </c>
      <c r="G2512" s="9" t="n">
        <v>43566</v>
      </c>
      <c r="H2512" s="10" t="s">
        <v>36</v>
      </c>
      <c r="I2512" s="0" t="n">
        <v>14</v>
      </c>
      <c r="J2512" s="0" t="n">
        <v>39</v>
      </c>
      <c r="K2512" s="0" t="n">
        <v>286</v>
      </c>
      <c r="L2512" s="0" t="n">
        <v>22</v>
      </c>
      <c r="M2512" s="0" t="n">
        <v>8</v>
      </c>
      <c r="N2512" s="11" t="n">
        <v>0.15</v>
      </c>
      <c r="O2512" s="12" t="n">
        <v>922.19</v>
      </c>
      <c r="P2512" s="12" t="n">
        <v>1246.2</v>
      </c>
      <c r="Q2512" s="12" t="n">
        <f aca="false">M2512*P2512*(1-N2512)</f>
        <v>8474.16</v>
      </c>
      <c r="R2512" s="12" t="n">
        <f aca="false">M2512*O2512</f>
        <v>7377.52</v>
      </c>
      <c r="S2512" s="12" t="n">
        <f aca="false">Q2512-R2512</f>
        <v>1096.64</v>
      </c>
      <c r="T2512" s="11" t="n">
        <f aca="false">IFERROR(S2512/Q2512,0)</f>
        <v>0.129409876613139</v>
      </c>
      <c r="U2512" s="13" t="n">
        <f aca="false">F2512-E2512</f>
        <v>9</v>
      </c>
      <c r="V2512" s="13" t="n">
        <f aca="false">G2512-F2512</f>
        <v>10</v>
      </c>
      <c r="W2512" s="13" t="n">
        <f aca="false">G2512-E2512</f>
        <v>19</v>
      </c>
      <c r="X2512" s="10" t="n">
        <f aca="false">YEAR(E2512)</f>
        <v>2019</v>
      </c>
      <c r="Y2512" s="0" t="str">
        <f aca="false">TEXT(E2512,"yyyy-mm")</f>
        <v>2019-03</v>
      </c>
      <c r="Z2512" s="0" t="str">
        <f aca="false">"Q"&amp;ROUNDUP(MONTH(E2512)/3,0)&amp;"-"&amp;YEAR(E2512)</f>
        <v>Q1-2019</v>
      </c>
    </row>
    <row r="2513" customFormat="false" ht="14.25" hidden="false" customHeight="false" outlineLevel="0" collapsed="false">
      <c r="A2513" s="0" t="s">
        <v>2555</v>
      </c>
      <c r="B2513" s="0" t="s">
        <v>34</v>
      </c>
      <c r="C2513" s="0" t="s">
        <v>39</v>
      </c>
      <c r="D2513" s="9" t="n">
        <v>43400</v>
      </c>
      <c r="E2513" s="9" t="n">
        <v>43547</v>
      </c>
      <c r="F2513" s="9" t="n">
        <v>43558</v>
      </c>
      <c r="G2513" s="9" t="n">
        <v>43563</v>
      </c>
      <c r="H2513" s="10" t="s">
        <v>36</v>
      </c>
      <c r="I2513" s="0" t="n">
        <v>9</v>
      </c>
      <c r="J2513" s="0" t="n">
        <v>33</v>
      </c>
      <c r="K2513" s="0" t="n">
        <v>176</v>
      </c>
      <c r="L2513" s="0" t="n">
        <v>22</v>
      </c>
      <c r="M2513" s="0" t="n">
        <v>3</v>
      </c>
      <c r="N2513" s="11" t="n">
        <v>0.05</v>
      </c>
      <c r="O2513" s="12" t="n">
        <v>854.25</v>
      </c>
      <c r="P2513" s="12" t="n">
        <v>1139</v>
      </c>
      <c r="Q2513" s="12" t="n">
        <f aca="false">M2513*P2513*(1-N2513)</f>
        <v>3246.15</v>
      </c>
      <c r="R2513" s="12" t="n">
        <f aca="false">M2513*O2513</f>
        <v>2562.75</v>
      </c>
      <c r="S2513" s="12" t="n">
        <f aca="false">Q2513-R2513</f>
        <v>683.4</v>
      </c>
      <c r="T2513" s="11" t="n">
        <f aca="false">IFERROR(S2513/Q2513,0)</f>
        <v>0.210526315789474</v>
      </c>
      <c r="U2513" s="13" t="n">
        <f aca="false">F2513-E2513</f>
        <v>11</v>
      </c>
      <c r="V2513" s="13" t="n">
        <f aca="false">G2513-F2513</f>
        <v>5</v>
      </c>
      <c r="W2513" s="13" t="n">
        <f aca="false">G2513-E2513</f>
        <v>16</v>
      </c>
      <c r="X2513" s="10" t="n">
        <f aca="false">YEAR(E2513)</f>
        <v>2019</v>
      </c>
      <c r="Y2513" s="0" t="str">
        <f aca="false">TEXT(E2513,"yyyy-mm")</f>
        <v>2019-03</v>
      </c>
      <c r="Z2513" s="0" t="str">
        <f aca="false">"Q"&amp;ROUNDUP(MONTH(E2513)/3,0)&amp;"-"&amp;YEAR(E2513)</f>
        <v>Q1-2019</v>
      </c>
    </row>
    <row r="2514" customFormat="false" ht="14.25" hidden="false" customHeight="false" outlineLevel="0" collapsed="false">
      <c r="A2514" s="0" t="s">
        <v>2556</v>
      </c>
      <c r="B2514" s="0" t="s">
        <v>41</v>
      </c>
      <c r="C2514" s="0" t="s">
        <v>48</v>
      </c>
      <c r="D2514" s="9" t="n">
        <v>43400</v>
      </c>
      <c r="E2514" s="9" t="n">
        <v>43547</v>
      </c>
      <c r="F2514" s="9" t="n">
        <v>43556</v>
      </c>
      <c r="G2514" s="9" t="n">
        <v>43563</v>
      </c>
      <c r="H2514" s="10" t="s">
        <v>36</v>
      </c>
      <c r="I2514" s="0" t="n">
        <v>22</v>
      </c>
      <c r="J2514" s="0" t="n">
        <v>20</v>
      </c>
      <c r="K2514" s="0" t="n">
        <v>48</v>
      </c>
      <c r="L2514" s="0" t="n">
        <v>14</v>
      </c>
      <c r="M2514" s="0" t="n">
        <v>3</v>
      </c>
      <c r="N2514" s="11" t="n">
        <v>0.2</v>
      </c>
      <c r="O2514" s="12" t="n">
        <v>1385.69</v>
      </c>
      <c r="P2514" s="12" t="n">
        <v>2566.1</v>
      </c>
      <c r="Q2514" s="12" t="n">
        <f aca="false">M2514*P2514*(1-N2514)</f>
        <v>6158.64</v>
      </c>
      <c r="R2514" s="12" t="n">
        <f aca="false">M2514*O2514</f>
        <v>4157.07</v>
      </c>
      <c r="S2514" s="12" t="n">
        <f aca="false">Q2514-R2514</f>
        <v>2001.57</v>
      </c>
      <c r="T2514" s="11" t="n">
        <f aca="false">IFERROR(S2514/Q2514,0)</f>
        <v>0.325001948482132</v>
      </c>
      <c r="U2514" s="13" t="n">
        <f aca="false">F2514-E2514</f>
        <v>9</v>
      </c>
      <c r="V2514" s="13" t="n">
        <f aca="false">G2514-F2514</f>
        <v>7</v>
      </c>
      <c r="W2514" s="13" t="n">
        <f aca="false">G2514-E2514</f>
        <v>16</v>
      </c>
      <c r="X2514" s="10" t="n">
        <f aca="false">YEAR(E2514)</f>
        <v>2019</v>
      </c>
      <c r="Y2514" s="0" t="str">
        <f aca="false">TEXT(E2514,"yyyy-mm")</f>
        <v>2019-03</v>
      </c>
      <c r="Z2514" s="0" t="str">
        <f aca="false">"Q"&amp;ROUNDUP(MONTH(E2514)/3,0)&amp;"-"&amp;YEAR(E2514)</f>
        <v>Q1-2019</v>
      </c>
    </row>
    <row r="2515" customFormat="false" ht="14.25" hidden="false" customHeight="false" outlineLevel="0" collapsed="false">
      <c r="A2515" s="0" t="s">
        <v>2557</v>
      </c>
      <c r="B2515" s="0" t="s">
        <v>34</v>
      </c>
      <c r="C2515" s="0" t="s">
        <v>46</v>
      </c>
      <c r="D2515" s="9" t="n">
        <v>43400</v>
      </c>
      <c r="E2515" s="9" t="n">
        <v>43547</v>
      </c>
      <c r="F2515" s="9" t="n">
        <v>43558</v>
      </c>
      <c r="G2515" s="9" t="n">
        <v>43568</v>
      </c>
      <c r="H2515" s="10" t="s">
        <v>36</v>
      </c>
      <c r="I2515" s="0" t="n">
        <v>10</v>
      </c>
      <c r="J2515" s="0" t="n">
        <v>21</v>
      </c>
      <c r="K2515" s="0" t="n">
        <v>314</v>
      </c>
      <c r="L2515" s="0" t="n">
        <v>24</v>
      </c>
      <c r="M2515" s="0" t="n">
        <v>7</v>
      </c>
      <c r="N2515" s="11" t="n">
        <v>0.075</v>
      </c>
      <c r="O2515" s="12" t="n">
        <v>489.37</v>
      </c>
      <c r="P2515" s="12" t="n">
        <v>1112.2</v>
      </c>
      <c r="Q2515" s="12" t="n">
        <f aca="false">M2515*P2515*(1-N2515)</f>
        <v>7201.495</v>
      </c>
      <c r="R2515" s="12" t="n">
        <f aca="false">M2515*O2515</f>
        <v>3425.59</v>
      </c>
      <c r="S2515" s="12" t="n">
        <f aca="false">Q2515-R2515</f>
        <v>3775.905</v>
      </c>
      <c r="T2515" s="11" t="n">
        <f aca="false">IFERROR(S2515/Q2515,0)</f>
        <v>0.524322380283538</v>
      </c>
      <c r="U2515" s="13" t="n">
        <f aca="false">F2515-E2515</f>
        <v>11</v>
      </c>
      <c r="V2515" s="13" t="n">
        <f aca="false">G2515-F2515</f>
        <v>10</v>
      </c>
      <c r="W2515" s="13" t="n">
        <f aca="false">G2515-E2515</f>
        <v>21</v>
      </c>
      <c r="X2515" s="10" t="n">
        <f aca="false">YEAR(E2515)</f>
        <v>2019</v>
      </c>
      <c r="Y2515" s="0" t="str">
        <f aca="false">TEXT(E2515,"yyyy-mm")</f>
        <v>2019-03</v>
      </c>
      <c r="Z2515" s="0" t="str">
        <f aca="false">"Q"&amp;ROUNDUP(MONTH(E2515)/3,0)&amp;"-"&amp;YEAR(E2515)</f>
        <v>Q1-2019</v>
      </c>
    </row>
    <row r="2516" customFormat="false" ht="14.25" hidden="false" customHeight="false" outlineLevel="0" collapsed="false">
      <c r="A2516" s="0" t="s">
        <v>2558</v>
      </c>
      <c r="B2516" s="0" t="s">
        <v>38</v>
      </c>
      <c r="C2516" s="0" t="s">
        <v>46</v>
      </c>
      <c r="D2516" s="9" t="n">
        <v>43400</v>
      </c>
      <c r="E2516" s="9" t="n">
        <v>43547</v>
      </c>
      <c r="F2516" s="9" t="n">
        <v>43562</v>
      </c>
      <c r="G2516" s="9" t="n">
        <v>43567</v>
      </c>
      <c r="H2516" s="10" t="s">
        <v>36</v>
      </c>
      <c r="I2516" s="0" t="n">
        <v>16</v>
      </c>
      <c r="J2516" s="0" t="n">
        <v>17</v>
      </c>
      <c r="K2516" s="0" t="n">
        <v>305</v>
      </c>
      <c r="L2516" s="0" t="n">
        <v>9</v>
      </c>
      <c r="M2516" s="0" t="n">
        <v>6</v>
      </c>
      <c r="N2516" s="11" t="n">
        <v>0.1</v>
      </c>
      <c r="O2516" s="12" t="n">
        <v>871.34</v>
      </c>
      <c r="P2516" s="12" t="n">
        <v>1025.1</v>
      </c>
      <c r="Q2516" s="12" t="n">
        <f aca="false">M2516*P2516*(1-N2516)</f>
        <v>5535.54</v>
      </c>
      <c r="R2516" s="12" t="n">
        <f aca="false">M2516*O2516</f>
        <v>5228.04</v>
      </c>
      <c r="S2516" s="12" t="n">
        <f aca="false">Q2516-R2516</f>
        <v>307.5</v>
      </c>
      <c r="T2516" s="11" t="n">
        <f aca="false">IFERROR(S2516/Q2516,0)</f>
        <v>0.0555501360300892</v>
      </c>
      <c r="U2516" s="13" t="n">
        <f aca="false">F2516-E2516</f>
        <v>15</v>
      </c>
      <c r="V2516" s="13" t="n">
        <f aca="false">G2516-F2516</f>
        <v>5</v>
      </c>
      <c r="W2516" s="13" t="n">
        <f aca="false">G2516-E2516</f>
        <v>20</v>
      </c>
      <c r="X2516" s="10" t="n">
        <f aca="false">YEAR(E2516)</f>
        <v>2019</v>
      </c>
      <c r="Y2516" s="0" t="str">
        <f aca="false">TEXT(E2516,"yyyy-mm")</f>
        <v>2019-03</v>
      </c>
      <c r="Z2516" s="0" t="str">
        <f aca="false">"Q"&amp;ROUNDUP(MONTH(E2516)/3,0)&amp;"-"&amp;YEAR(E2516)</f>
        <v>Q1-2019</v>
      </c>
    </row>
    <row r="2517" customFormat="false" ht="14.25" hidden="false" customHeight="false" outlineLevel="0" collapsed="false">
      <c r="A2517" s="0" t="s">
        <v>2559</v>
      </c>
      <c r="B2517" s="0" t="s">
        <v>34</v>
      </c>
      <c r="C2517" s="0" t="s">
        <v>46</v>
      </c>
      <c r="D2517" s="9" t="n">
        <v>43500</v>
      </c>
      <c r="E2517" s="9" t="n">
        <v>43547</v>
      </c>
      <c r="F2517" s="9" t="n">
        <v>43570</v>
      </c>
      <c r="G2517" s="9" t="n">
        <v>43575</v>
      </c>
      <c r="H2517" s="10" t="s">
        <v>36</v>
      </c>
      <c r="I2517" s="0" t="n">
        <v>4</v>
      </c>
      <c r="J2517" s="0" t="n">
        <v>23</v>
      </c>
      <c r="K2517" s="0" t="n">
        <v>327</v>
      </c>
      <c r="L2517" s="0" t="n">
        <v>42</v>
      </c>
      <c r="M2517" s="0" t="n">
        <v>8</v>
      </c>
      <c r="N2517" s="11" t="n">
        <v>0.1</v>
      </c>
      <c r="O2517" s="12" t="n">
        <v>91.92</v>
      </c>
      <c r="P2517" s="12" t="n">
        <v>187.6</v>
      </c>
      <c r="Q2517" s="12" t="n">
        <f aca="false">M2517*P2517*(1-N2517)</f>
        <v>1350.72</v>
      </c>
      <c r="R2517" s="12" t="n">
        <f aca="false">M2517*O2517</f>
        <v>735.36</v>
      </c>
      <c r="S2517" s="12" t="n">
        <f aca="false">Q2517-R2517</f>
        <v>615.36</v>
      </c>
      <c r="T2517" s="11" t="n">
        <f aca="false">IFERROR(S2517/Q2517,0)</f>
        <v>0.455579246624023</v>
      </c>
      <c r="U2517" s="13" t="n">
        <f aca="false">F2517-E2517</f>
        <v>23</v>
      </c>
      <c r="V2517" s="13" t="n">
        <f aca="false">G2517-F2517</f>
        <v>5</v>
      </c>
      <c r="W2517" s="13" t="n">
        <f aca="false">G2517-E2517</f>
        <v>28</v>
      </c>
      <c r="X2517" s="10" t="n">
        <f aca="false">YEAR(E2517)</f>
        <v>2019</v>
      </c>
      <c r="Y2517" s="0" t="str">
        <f aca="false">TEXT(E2517,"yyyy-mm")</f>
        <v>2019-03</v>
      </c>
      <c r="Z2517" s="0" t="str">
        <f aca="false">"Q"&amp;ROUNDUP(MONTH(E2517)/3,0)&amp;"-"&amp;YEAR(E2517)</f>
        <v>Q1-2019</v>
      </c>
    </row>
    <row r="2518" customFormat="false" ht="14.25" hidden="false" customHeight="false" outlineLevel="0" collapsed="false">
      <c r="A2518" s="0" t="s">
        <v>2560</v>
      </c>
      <c r="B2518" s="0" t="s">
        <v>34</v>
      </c>
      <c r="C2518" s="0" t="s">
        <v>39</v>
      </c>
      <c r="D2518" s="9" t="n">
        <v>43500</v>
      </c>
      <c r="E2518" s="9" t="n">
        <v>43547</v>
      </c>
      <c r="F2518" s="9" t="n">
        <v>43553</v>
      </c>
      <c r="G2518" s="9" t="n">
        <v>43563</v>
      </c>
      <c r="H2518" s="10" t="s">
        <v>36</v>
      </c>
      <c r="I2518" s="0" t="n">
        <v>8</v>
      </c>
      <c r="J2518" s="0" t="n">
        <v>34</v>
      </c>
      <c r="K2518" s="0" t="n">
        <v>163</v>
      </c>
      <c r="L2518" s="0" t="n">
        <v>23</v>
      </c>
      <c r="M2518" s="0" t="n">
        <v>5</v>
      </c>
      <c r="N2518" s="11" t="n">
        <v>0.2</v>
      </c>
      <c r="O2518" s="12" t="n">
        <v>4698.38</v>
      </c>
      <c r="P2518" s="12" t="n">
        <v>6264.5</v>
      </c>
      <c r="Q2518" s="12" t="n">
        <f aca="false">M2518*P2518*(1-N2518)</f>
        <v>25058</v>
      </c>
      <c r="R2518" s="12" t="n">
        <f aca="false">M2518*O2518</f>
        <v>23491.9</v>
      </c>
      <c r="S2518" s="12" t="n">
        <f aca="false">Q2518-R2518</f>
        <v>1566.1</v>
      </c>
      <c r="T2518" s="11" t="n">
        <f aca="false">IFERROR(S2518/Q2518,0)</f>
        <v>0.06249900231463</v>
      </c>
      <c r="U2518" s="13" t="n">
        <f aca="false">F2518-E2518</f>
        <v>6</v>
      </c>
      <c r="V2518" s="13" t="n">
        <f aca="false">G2518-F2518</f>
        <v>10</v>
      </c>
      <c r="W2518" s="13" t="n">
        <f aca="false">G2518-E2518</f>
        <v>16</v>
      </c>
      <c r="X2518" s="10" t="n">
        <f aca="false">YEAR(E2518)</f>
        <v>2019</v>
      </c>
      <c r="Y2518" s="0" t="str">
        <f aca="false">TEXT(E2518,"yyyy-mm")</f>
        <v>2019-03</v>
      </c>
      <c r="Z2518" s="0" t="str">
        <f aca="false">"Q"&amp;ROUNDUP(MONTH(E2518)/3,0)&amp;"-"&amp;YEAR(E2518)</f>
        <v>Q1-2019</v>
      </c>
    </row>
    <row r="2519" customFormat="false" ht="14.25" hidden="false" customHeight="false" outlineLevel="0" collapsed="false">
      <c r="A2519" s="0" t="s">
        <v>2561</v>
      </c>
      <c r="B2519" s="0" t="s">
        <v>34</v>
      </c>
      <c r="C2519" s="0" t="s">
        <v>39</v>
      </c>
      <c r="D2519" s="9" t="n">
        <v>43400</v>
      </c>
      <c r="E2519" s="9" t="n">
        <v>43547</v>
      </c>
      <c r="F2519" s="9" t="n">
        <v>43554</v>
      </c>
      <c r="G2519" s="9" t="n">
        <v>43555</v>
      </c>
      <c r="H2519" s="10" t="s">
        <v>36</v>
      </c>
      <c r="I2519" s="0" t="n">
        <v>2</v>
      </c>
      <c r="J2519" s="0" t="n">
        <v>43</v>
      </c>
      <c r="K2519" s="0" t="n">
        <v>194</v>
      </c>
      <c r="L2519" s="0" t="n">
        <v>39</v>
      </c>
      <c r="M2519" s="0" t="n">
        <v>5</v>
      </c>
      <c r="N2519" s="11" t="n">
        <v>0.05</v>
      </c>
      <c r="O2519" s="12" t="n">
        <v>125.42</v>
      </c>
      <c r="P2519" s="12" t="n">
        <v>174.2</v>
      </c>
      <c r="Q2519" s="12" t="n">
        <f aca="false">M2519*P2519*(1-N2519)</f>
        <v>827.45</v>
      </c>
      <c r="R2519" s="12" t="n">
        <f aca="false">M2519*O2519</f>
        <v>627.1</v>
      </c>
      <c r="S2519" s="12" t="n">
        <f aca="false">Q2519-R2519</f>
        <v>200.35</v>
      </c>
      <c r="T2519" s="11" t="n">
        <f aca="false">IFERROR(S2519/Q2519,0)</f>
        <v>0.242129433802647</v>
      </c>
      <c r="U2519" s="13" t="n">
        <f aca="false">F2519-E2519</f>
        <v>7</v>
      </c>
      <c r="V2519" s="13" t="n">
        <f aca="false">G2519-F2519</f>
        <v>1</v>
      </c>
      <c r="W2519" s="13" t="n">
        <f aca="false">G2519-E2519</f>
        <v>8</v>
      </c>
      <c r="X2519" s="10" t="n">
        <f aca="false">YEAR(E2519)</f>
        <v>2019</v>
      </c>
      <c r="Y2519" s="0" t="str">
        <f aca="false">TEXT(E2519,"yyyy-mm")</f>
        <v>2019-03</v>
      </c>
      <c r="Z2519" s="0" t="str">
        <f aca="false">"Q"&amp;ROUNDUP(MONTH(E2519)/3,0)&amp;"-"&amp;YEAR(E2519)</f>
        <v>Q1-2019</v>
      </c>
    </row>
    <row r="2520" customFormat="false" ht="14.25" hidden="false" customHeight="false" outlineLevel="0" collapsed="false">
      <c r="A2520" s="0" t="s">
        <v>2562</v>
      </c>
      <c r="B2520" s="0" t="s">
        <v>43</v>
      </c>
      <c r="C2520" s="0" t="s">
        <v>39</v>
      </c>
      <c r="D2520" s="9" t="n">
        <v>43400</v>
      </c>
      <c r="E2520" s="9" t="n">
        <v>43547</v>
      </c>
      <c r="F2520" s="9" t="n">
        <v>43569</v>
      </c>
      <c r="G2520" s="9" t="n">
        <v>43572</v>
      </c>
      <c r="H2520" s="10" t="s">
        <v>36</v>
      </c>
      <c r="I2520" s="0" t="n">
        <v>26</v>
      </c>
      <c r="J2520" s="0" t="n">
        <v>24</v>
      </c>
      <c r="K2520" s="0" t="n">
        <v>89</v>
      </c>
      <c r="L2520" s="0" t="n">
        <v>40</v>
      </c>
      <c r="M2520" s="0" t="n">
        <v>6</v>
      </c>
      <c r="N2520" s="11" t="n">
        <v>0.075</v>
      </c>
      <c r="O2520" s="12" t="n">
        <v>2180.65</v>
      </c>
      <c r="P2520" s="12" t="n">
        <v>3825.7</v>
      </c>
      <c r="Q2520" s="12" t="n">
        <f aca="false">M2520*P2520*(1-N2520)</f>
        <v>21232.635</v>
      </c>
      <c r="R2520" s="12" t="n">
        <f aca="false">M2520*O2520</f>
        <v>13083.9</v>
      </c>
      <c r="S2520" s="12" t="n">
        <f aca="false">Q2520-R2520</f>
        <v>8148.735</v>
      </c>
      <c r="T2520" s="11" t="n">
        <f aca="false">IFERROR(S2520/Q2520,0)</f>
        <v>0.383783501199922</v>
      </c>
      <c r="U2520" s="13" t="n">
        <f aca="false">F2520-E2520</f>
        <v>22</v>
      </c>
      <c r="V2520" s="13" t="n">
        <f aca="false">G2520-F2520</f>
        <v>3</v>
      </c>
      <c r="W2520" s="13" t="n">
        <f aca="false">G2520-E2520</f>
        <v>25</v>
      </c>
      <c r="X2520" s="10" t="n">
        <f aca="false">YEAR(E2520)</f>
        <v>2019</v>
      </c>
      <c r="Y2520" s="0" t="str">
        <f aca="false">TEXT(E2520,"yyyy-mm")</f>
        <v>2019-03</v>
      </c>
      <c r="Z2520" s="0" t="str">
        <f aca="false">"Q"&amp;ROUNDUP(MONTH(E2520)/3,0)&amp;"-"&amp;YEAR(E2520)</f>
        <v>Q1-2019</v>
      </c>
    </row>
    <row r="2521" customFormat="false" ht="14.25" hidden="false" customHeight="false" outlineLevel="0" collapsed="false">
      <c r="A2521" s="0" t="s">
        <v>2563</v>
      </c>
      <c r="B2521" s="0" t="s">
        <v>41</v>
      </c>
      <c r="C2521" s="0" t="s">
        <v>35</v>
      </c>
      <c r="D2521" s="9" t="n">
        <v>43500</v>
      </c>
      <c r="E2521" s="9" t="n">
        <v>43547</v>
      </c>
      <c r="F2521" s="9" t="n">
        <v>43565</v>
      </c>
      <c r="G2521" s="9" t="n">
        <v>43573</v>
      </c>
      <c r="H2521" s="10" t="s">
        <v>36</v>
      </c>
      <c r="I2521" s="0" t="n">
        <v>24</v>
      </c>
      <c r="J2521" s="0" t="n">
        <v>2</v>
      </c>
      <c r="K2521" s="0" t="n">
        <v>234</v>
      </c>
      <c r="L2521" s="0" t="n">
        <v>17</v>
      </c>
      <c r="M2521" s="0" t="n">
        <v>5</v>
      </c>
      <c r="N2521" s="11" t="n">
        <v>0.15</v>
      </c>
      <c r="O2521" s="12" t="n">
        <v>738.07</v>
      </c>
      <c r="P2521" s="12" t="n">
        <v>1025.1</v>
      </c>
      <c r="Q2521" s="12" t="n">
        <f aca="false">M2521*P2521*(1-N2521)</f>
        <v>4356.675</v>
      </c>
      <c r="R2521" s="12" t="n">
        <f aca="false">M2521*O2521</f>
        <v>3690.35</v>
      </c>
      <c r="S2521" s="12" t="n">
        <f aca="false">Q2521-R2521</f>
        <v>666.325</v>
      </c>
      <c r="T2521" s="11" t="n">
        <f aca="false">IFERROR(S2521/Q2521,0)</f>
        <v>0.152943471799021</v>
      </c>
      <c r="U2521" s="13" t="n">
        <f aca="false">F2521-E2521</f>
        <v>18</v>
      </c>
      <c r="V2521" s="13" t="n">
        <f aca="false">G2521-F2521</f>
        <v>8</v>
      </c>
      <c r="W2521" s="13" t="n">
        <f aca="false">G2521-E2521</f>
        <v>26</v>
      </c>
      <c r="X2521" s="10" t="n">
        <f aca="false">YEAR(E2521)</f>
        <v>2019</v>
      </c>
      <c r="Y2521" s="0" t="str">
        <f aca="false">TEXT(E2521,"yyyy-mm")</f>
        <v>2019-03</v>
      </c>
      <c r="Z2521" s="0" t="str">
        <f aca="false">"Q"&amp;ROUNDUP(MONTH(E2521)/3,0)&amp;"-"&amp;YEAR(E2521)</f>
        <v>Q1-2019</v>
      </c>
    </row>
    <row r="2522" customFormat="false" ht="14.25" hidden="false" customHeight="false" outlineLevel="0" collapsed="false">
      <c r="A2522" s="0" t="s">
        <v>2564</v>
      </c>
      <c r="B2522" s="0" t="s">
        <v>41</v>
      </c>
      <c r="C2522" s="0" t="s">
        <v>39</v>
      </c>
      <c r="D2522" s="9" t="n">
        <v>43400</v>
      </c>
      <c r="E2522" s="9" t="n">
        <v>43548</v>
      </c>
      <c r="F2522" s="9" t="n">
        <v>43574</v>
      </c>
      <c r="G2522" s="9" t="n">
        <v>43575</v>
      </c>
      <c r="H2522" s="10" t="s">
        <v>36</v>
      </c>
      <c r="I2522" s="0" t="n">
        <v>24</v>
      </c>
      <c r="J2522" s="0" t="n">
        <v>12</v>
      </c>
      <c r="K2522" s="0" t="n">
        <v>193</v>
      </c>
      <c r="L2522" s="0" t="n">
        <v>1</v>
      </c>
      <c r="M2522" s="0" t="n">
        <v>3</v>
      </c>
      <c r="N2522" s="11" t="n">
        <v>0.4</v>
      </c>
      <c r="O2522" s="12" t="n">
        <v>665.18</v>
      </c>
      <c r="P2522" s="12" t="n">
        <v>978.2</v>
      </c>
      <c r="Q2522" s="12" t="n">
        <f aca="false">M2522*P2522*(1-N2522)</f>
        <v>1760.76</v>
      </c>
      <c r="R2522" s="12" t="n">
        <f aca="false">M2522*O2522</f>
        <v>1995.54</v>
      </c>
      <c r="S2522" s="12" t="n">
        <f aca="false">Q2522-R2522</f>
        <v>-234.78</v>
      </c>
      <c r="T2522" s="11" t="n">
        <f aca="false">IFERROR(S2522/Q2522,0)</f>
        <v>-0.133340148572207</v>
      </c>
      <c r="U2522" s="13" t="n">
        <f aca="false">F2522-E2522</f>
        <v>26</v>
      </c>
      <c r="V2522" s="13" t="n">
        <f aca="false">G2522-F2522</f>
        <v>1</v>
      </c>
      <c r="W2522" s="13" t="n">
        <f aca="false">G2522-E2522</f>
        <v>27</v>
      </c>
      <c r="X2522" s="10" t="n">
        <f aca="false">YEAR(E2522)</f>
        <v>2019</v>
      </c>
      <c r="Y2522" s="0" t="str">
        <f aca="false">TEXT(E2522,"yyyy-mm")</f>
        <v>2019-03</v>
      </c>
      <c r="Z2522" s="0" t="str">
        <f aca="false">"Q"&amp;ROUNDUP(MONTH(E2522)/3,0)&amp;"-"&amp;YEAR(E2522)</f>
        <v>Q1-2019</v>
      </c>
    </row>
    <row r="2523" customFormat="false" ht="14.25" hidden="false" customHeight="false" outlineLevel="0" collapsed="false">
      <c r="A2523" s="0" t="s">
        <v>2565</v>
      </c>
      <c r="B2523" s="0" t="s">
        <v>34</v>
      </c>
      <c r="C2523" s="0" t="s">
        <v>35</v>
      </c>
      <c r="D2523" s="9" t="n">
        <v>43400</v>
      </c>
      <c r="E2523" s="9" t="n">
        <v>43548</v>
      </c>
      <c r="F2523" s="9" t="n">
        <v>43556</v>
      </c>
      <c r="G2523" s="9" t="n">
        <v>43557</v>
      </c>
      <c r="H2523" s="10" t="s">
        <v>36</v>
      </c>
      <c r="I2523" s="0" t="n">
        <v>7</v>
      </c>
      <c r="J2523" s="0" t="n">
        <v>19</v>
      </c>
      <c r="K2523" s="0" t="n">
        <v>213</v>
      </c>
      <c r="L2523" s="0" t="n">
        <v>29</v>
      </c>
      <c r="M2523" s="0" t="n">
        <v>8</v>
      </c>
      <c r="N2523" s="11" t="n">
        <v>0.1</v>
      </c>
      <c r="O2523" s="12" t="n">
        <v>2766.3</v>
      </c>
      <c r="P2523" s="12" t="n">
        <v>5319.8</v>
      </c>
      <c r="Q2523" s="12" t="n">
        <f aca="false">M2523*P2523*(1-N2523)</f>
        <v>38302.56</v>
      </c>
      <c r="R2523" s="12" t="n">
        <f aca="false">M2523*O2523</f>
        <v>22130.4</v>
      </c>
      <c r="S2523" s="12" t="n">
        <f aca="false">Q2523-R2523</f>
        <v>16172.16</v>
      </c>
      <c r="T2523" s="11" t="n">
        <f aca="false">IFERROR(S2523/Q2523,0)</f>
        <v>0.422221386768926</v>
      </c>
      <c r="U2523" s="13" t="n">
        <f aca="false">F2523-E2523</f>
        <v>8</v>
      </c>
      <c r="V2523" s="13" t="n">
        <f aca="false">G2523-F2523</f>
        <v>1</v>
      </c>
      <c r="W2523" s="13" t="n">
        <f aca="false">G2523-E2523</f>
        <v>9</v>
      </c>
      <c r="X2523" s="10" t="n">
        <f aca="false">YEAR(E2523)</f>
        <v>2019</v>
      </c>
      <c r="Y2523" s="0" t="str">
        <f aca="false">TEXT(E2523,"yyyy-mm")</f>
        <v>2019-03</v>
      </c>
      <c r="Z2523" s="0" t="str">
        <f aca="false">"Q"&amp;ROUNDUP(MONTH(E2523)/3,0)&amp;"-"&amp;YEAR(E2523)</f>
        <v>Q1-2019</v>
      </c>
    </row>
    <row r="2524" customFormat="false" ht="14.25" hidden="false" customHeight="false" outlineLevel="0" collapsed="false">
      <c r="A2524" s="0" t="s">
        <v>2566</v>
      </c>
      <c r="B2524" s="0" t="s">
        <v>43</v>
      </c>
      <c r="C2524" s="0" t="s">
        <v>39</v>
      </c>
      <c r="D2524" s="9" t="n">
        <v>43400</v>
      </c>
      <c r="E2524" s="9" t="n">
        <v>43548</v>
      </c>
      <c r="F2524" s="9" t="n">
        <v>43553</v>
      </c>
      <c r="G2524" s="9" t="n">
        <v>43557</v>
      </c>
      <c r="H2524" s="10" t="s">
        <v>36</v>
      </c>
      <c r="I2524" s="0" t="n">
        <v>26</v>
      </c>
      <c r="J2524" s="0" t="n">
        <v>20</v>
      </c>
      <c r="K2524" s="0" t="n">
        <v>159</v>
      </c>
      <c r="L2524" s="0" t="n">
        <v>30</v>
      </c>
      <c r="M2524" s="0" t="n">
        <v>8</v>
      </c>
      <c r="N2524" s="11" t="n">
        <v>0.15</v>
      </c>
      <c r="O2524" s="12" t="n">
        <v>1177.66</v>
      </c>
      <c r="P2524" s="12" t="n">
        <v>1869.3</v>
      </c>
      <c r="Q2524" s="12" t="n">
        <f aca="false">M2524*P2524*(1-N2524)</f>
        <v>12711.24</v>
      </c>
      <c r="R2524" s="12" t="n">
        <f aca="false">M2524*O2524</f>
        <v>9421.28</v>
      </c>
      <c r="S2524" s="12" t="n">
        <f aca="false">Q2524-R2524</f>
        <v>3289.96</v>
      </c>
      <c r="T2524" s="11" t="n">
        <f aca="false">IFERROR(S2524/Q2524,0)</f>
        <v>0.258822900047517</v>
      </c>
      <c r="U2524" s="13" t="n">
        <f aca="false">F2524-E2524</f>
        <v>5</v>
      </c>
      <c r="V2524" s="13" t="n">
        <f aca="false">G2524-F2524</f>
        <v>4</v>
      </c>
      <c r="W2524" s="13" t="n">
        <f aca="false">G2524-E2524</f>
        <v>9</v>
      </c>
      <c r="X2524" s="10" t="n">
        <f aca="false">YEAR(E2524)</f>
        <v>2019</v>
      </c>
      <c r="Y2524" s="0" t="str">
        <f aca="false">TEXT(E2524,"yyyy-mm")</f>
        <v>2019-03</v>
      </c>
      <c r="Z2524" s="0" t="str">
        <f aca="false">"Q"&amp;ROUNDUP(MONTH(E2524)/3,0)&amp;"-"&amp;YEAR(E2524)</f>
        <v>Q1-2019</v>
      </c>
    </row>
    <row r="2525" customFormat="false" ht="14.25" hidden="false" customHeight="false" outlineLevel="0" collapsed="false">
      <c r="A2525" s="0" t="s">
        <v>2567</v>
      </c>
      <c r="B2525" s="0" t="s">
        <v>38</v>
      </c>
      <c r="C2525" s="0" t="s">
        <v>39</v>
      </c>
      <c r="D2525" s="9" t="n">
        <v>43400</v>
      </c>
      <c r="E2525" s="9" t="n">
        <v>43548</v>
      </c>
      <c r="F2525" s="9" t="n">
        <v>43575</v>
      </c>
      <c r="G2525" s="9" t="n">
        <v>43585</v>
      </c>
      <c r="H2525" s="10" t="s">
        <v>36</v>
      </c>
      <c r="I2525" s="0" t="n">
        <v>15</v>
      </c>
      <c r="J2525" s="0" t="n">
        <v>50</v>
      </c>
      <c r="K2525" s="0" t="n">
        <v>96</v>
      </c>
      <c r="L2525" s="0" t="n">
        <v>37</v>
      </c>
      <c r="M2525" s="0" t="n">
        <v>5</v>
      </c>
      <c r="N2525" s="11" t="n">
        <v>0.05</v>
      </c>
      <c r="O2525" s="12" t="n">
        <v>911.74</v>
      </c>
      <c r="P2525" s="12" t="n">
        <v>1085.4</v>
      </c>
      <c r="Q2525" s="12" t="n">
        <f aca="false">M2525*P2525*(1-N2525)</f>
        <v>5155.65</v>
      </c>
      <c r="R2525" s="12" t="n">
        <f aca="false">M2525*O2525</f>
        <v>4558.7</v>
      </c>
      <c r="S2525" s="12" t="n">
        <f aca="false">Q2525-R2525</f>
        <v>596.95</v>
      </c>
      <c r="T2525" s="11" t="n">
        <f aca="false">IFERROR(S2525/Q2525,0)</f>
        <v>0.115785594444929</v>
      </c>
      <c r="U2525" s="13" t="n">
        <f aca="false">F2525-E2525</f>
        <v>27</v>
      </c>
      <c r="V2525" s="13" t="n">
        <f aca="false">G2525-F2525</f>
        <v>10</v>
      </c>
      <c r="W2525" s="13" t="n">
        <f aca="false">G2525-E2525</f>
        <v>37</v>
      </c>
      <c r="X2525" s="10" t="n">
        <f aca="false">YEAR(E2525)</f>
        <v>2019</v>
      </c>
      <c r="Y2525" s="0" t="str">
        <f aca="false">TEXT(E2525,"yyyy-mm")</f>
        <v>2019-03</v>
      </c>
      <c r="Z2525" s="0" t="str">
        <f aca="false">"Q"&amp;ROUNDUP(MONTH(E2525)/3,0)&amp;"-"&amp;YEAR(E2525)</f>
        <v>Q1-2019</v>
      </c>
    </row>
    <row r="2526" customFormat="false" ht="14.25" hidden="false" customHeight="false" outlineLevel="0" collapsed="false">
      <c r="A2526" s="0" t="s">
        <v>2568</v>
      </c>
      <c r="B2526" s="0" t="s">
        <v>34</v>
      </c>
      <c r="C2526" s="0" t="s">
        <v>39</v>
      </c>
      <c r="D2526" s="9" t="n">
        <v>43500</v>
      </c>
      <c r="E2526" s="9" t="n">
        <v>43548</v>
      </c>
      <c r="F2526" s="9" t="n">
        <v>43564</v>
      </c>
      <c r="G2526" s="9" t="n">
        <v>43574</v>
      </c>
      <c r="H2526" s="10" t="s">
        <v>36</v>
      </c>
      <c r="I2526" s="0" t="n">
        <v>7</v>
      </c>
      <c r="J2526" s="0" t="n">
        <v>22</v>
      </c>
      <c r="K2526" s="0" t="n">
        <v>110</v>
      </c>
      <c r="L2526" s="0" t="n">
        <v>25</v>
      </c>
      <c r="M2526" s="0" t="n">
        <v>4</v>
      </c>
      <c r="N2526" s="11" t="n">
        <v>0.05</v>
      </c>
      <c r="O2526" s="12" t="n">
        <v>503.84</v>
      </c>
      <c r="P2526" s="12" t="n">
        <v>1072</v>
      </c>
      <c r="Q2526" s="12" t="n">
        <f aca="false">M2526*P2526*(1-N2526)</f>
        <v>4073.6</v>
      </c>
      <c r="R2526" s="12" t="n">
        <f aca="false">M2526*O2526</f>
        <v>2015.36</v>
      </c>
      <c r="S2526" s="12" t="n">
        <f aca="false">Q2526-R2526</f>
        <v>2058.24</v>
      </c>
      <c r="T2526" s="11" t="n">
        <f aca="false">IFERROR(S2526/Q2526,0)</f>
        <v>0.505263157894737</v>
      </c>
      <c r="U2526" s="13" t="n">
        <f aca="false">F2526-E2526</f>
        <v>16</v>
      </c>
      <c r="V2526" s="13" t="n">
        <f aca="false">G2526-F2526</f>
        <v>10</v>
      </c>
      <c r="W2526" s="13" t="n">
        <f aca="false">G2526-E2526</f>
        <v>26</v>
      </c>
      <c r="X2526" s="10" t="n">
        <f aca="false">YEAR(E2526)</f>
        <v>2019</v>
      </c>
      <c r="Y2526" s="0" t="str">
        <f aca="false">TEXT(E2526,"yyyy-mm")</f>
        <v>2019-03</v>
      </c>
      <c r="Z2526" s="0" t="str">
        <f aca="false">"Q"&amp;ROUNDUP(MONTH(E2526)/3,0)&amp;"-"&amp;YEAR(E2526)</f>
        <v>Q1-2019</v>
      </c>
    </row>
    <row r="2527" customFormat="false" ht="14.25" hidden="false" customHeight="false" outlineLevel="0" collapsed="false">
      <c r="A2527" s="0" t="s">
        <v>2569</v>
      </c>
      <c r="B2527" s="0" t="s">
        <v>34</v>
      </c>
      <c r="C2527" s="0" t="s">
        <v>35</v>
      </c>
      <c r="D2527" s="9" t="n">
        <v>43500</v>
      </c>
      <c r="E2527" s="9" t="n">
        <v>43548</v>
      </c>
      <c r="F2527" s="9" t="n">
        <v>43553</v>
      </c>
      <c r="G2527" s="9" t="n">
        <v>43554</v>
      </c>
      <c r="H2527" s="10" t="s">
        <v>36</v>
      </c>
      <c r="I2527" s="0" t="n">
        <v>5</v>
      </c>
      <c r="J2527" s="0" t="n">
        <v>42</v>
      </c>
      <c r="K2527" s="0" t="n">
        <v>208</v>
      </c>
      <c r="L2527" s="0" t="n">
        <v>46</v>
      </c>
      <c r="M2527" s="0" t="n">
        <v>2</v>
      </c>
      <c r="N2527" s="11" t="n">
        <v>0.2</v>
      </c>
      <c r="O2527" s="12" t="n">
        <v>216.88</v>
      </c>
      <c r="P2527" s="12" t="n">
        <v>261.3</v>
      </c>
      <c r="Q2527" s="12" t="n">
        <f aca="false">M2527*P2527*(1-N2527)</f>
        <v>418.08</v>
      </c>
      <c r="R2527" s="12" t="n">
        <f aca="false">M2527*O2527</f>
        <v>433.76</v>
      </c>
      <c r="S2527" s="12" t="n">
        <f aca="false">Q2527-R2527</f>
        <v>-15.68</v>
      </c>
      <c r="T2527" s="11" t="n">
        <f aca="false">IFERROR(S2527/Q2527,0)</f>
        <v>-0.0375047837734404</v>
      </c>
      <c r="U2527" s="13" t="n">
        <f aca="false">F2527-E2527</f>
        <v>5</v>
      </c>
      <c r="V2527" s="13" t="n">
        <f aca="false">G2527-F2527</f>
        <v>1</v>
      </c>
      <c r="W2527" s="13" t="n">
        <f aca="false">G2527-E2527</f>
        <v>6</v>
      </c>
      <c r="X2527" s="10" t="n">
        <f aca="false">YEAR(E2527)</f>
        <v>2019</v>
      </c>
      <c r="Y2527" s="0" t="str">
        <f aca="false">TEXT(E2527,"yyyy-mm")</f>
        <v>2019-03</v>
      </c>
      <c r="Z2527" s="0" t="str">
        <f aca="false">"Q"&amp;ROUNDUP(MONTH(E2527)/3,0)&amp;"-"&amp;YEAR(E2527)</f>
        <v>Q1-2019</v>
      </c>
    </row>
    <row r="2528" customFormat="false" ht="14.25" hidden="false" customHeight="false" outlineLevel="0" collapsed="false">
      <c r="A2528" s="0" t="s">
        <v>2570</v>
      </c>
      <c r="B2528" s="0" t="s">
        <v>34</v>
      </c>
      <c r="C2528" s="0" t="s">
        <v>46</v>
      </c>
      <c r="D2528" s="9" t="n">
        <v>43400</v>
      </c>
      <c r="E2528" s="9" t="n">
        <v>43548</v>
      </c>
      <c r="F2528" s="9" t="n">
        <v>43573</v>
      </c>
      <c r="G2528" s="9" t="n">
        <v>43581</v>
      </c>
      <c r="H2528" s="10" t="s">
        <v>36</v>
      </c>
      <c r="I2528" s="0" t="n">
        <v>3</v>
      </c>
      <c r="J2528" s="0" t="n">
        <v>8</v>
      </c>
      <c r="K2528" s="0" t="n">
        <v>299</v>
      </c>
      <c r="L2528" s="0" t="n">
        <v>47</v>
      </c>
      <c r="M2528" s="0" t="n">
        <v>1</v>
      </c>
      <c r="N2528" s="11" t="n">
        <v>0.15</v>
      </c>
      <c r="O2528" s="12" t="n">
        <v>3091.11</v>
      </c>
      <c r="P2528" s="12" t="n">
        <v>3912.8</v>
      </c>
      <c r="Q2528" s="12" t="n">
        <f aca="false">M2528*P2528*(1-N2528)</f>
        <v>3325.88</v>
      </c>
      <c r="R2528" s="12" t="n">
        <f aca="false">M2528*O2528</f>
        <v>3091.11</v>
      </c>
      <c r="S2528" s="12" t="n">
        <f aca="false">Q2528-R2528</f>
        <v>234.77</v>
      </c>
      <c r="T2528" s="11" t="n">
        <f aca="false">IFERROR(S2528/Q2528,0)</f>
        <v>0.0705888366387242</v>
      </c>
      <c r="U2528" s="13" t="n">
        <f aca="false">F2528-E2528</f>
        <v>25</v>
      </c>
      <c r="V2528" s="13" t="n">
        <f aca="false">G2528-F2528</f>
        <v>8</v>
      </c>
      <c r="W2528" s="13" t="n">
        <f aca="false">G2528-E2528</f>
        <v>33</v>
      </c>
      <c r="X2528" s="10" t="n">
        <f aca="false">YEAR(E2528)</f>
        <v>2019</v>
      </c>
      <c r="Y2528" s="0" t="str">
        <f aca="false">TEXT(E2528,"yyyy-mm")</f>
        <v>2019-03</v>
      </c>
      <c r="Z2528" s="0" t="str">
        <f aca="false">"Q"&amp;ROUNDUP(MONTH(E2528)/3,0)&amp;"-"&amp;YEAR(E2528)</f>
        <v>Q1-2019</v>
      </c>
    </row>
    <row r="2529" customFormat="false" ht="14.25" hidden="false" customHeight="false" outlineLevel="0" collapsed="false">
      <c r="A2529" s="0" t="s">
        <v>2571</v>
      </c>
      <c r="B2529" s="0" t="s">
        <v>38</v>
      </c>
      <c r="C2529" s="0" t="s">
        <v>39</v>
      </c>
      <c r="D2529" s="9" t="n">
        <v>43500</v>
      </c>
      <c r="E2529" s="9" t="n">
        <v>43548</v>
      </c>
      <c r="F2529" s="9" t="n">
        <v>43571</v>
      </c>
      <c r="G2529" s="9" t="n">
        <v>43573</v>
      </c>
      <c r="H2529" s="10" t="s">
        <v>36</v>
      </c>
      <c r="I2529" s="0" t="n">
        <v>13</v>
      </c>
      <c r="J2529" s="0" t="n">
        <v>25</v>
      </c>
      <c r="K2529" s="0" t="n">
        <v>132</v>
      </c>
      <c r="L2529" s="0" t="n">
        <v>23</v>
      </c>
      <c r="M2529" s="0" t="n">
        <v>6</v>
      </c>
      <c r="N2529" s="11" t="n">
        <v>0.15</v>
      </c>
      <c r="O2529" s="12" t="n">
        <v>1176.25</v>
      </c>
      <c r="P2529" s="12" t="n">
        <v>2673.3</v>
      </c>
      <c r="Q2529" s="12" t="n">
        <f aca="false">M2529*P2529*(1-N2529)</f>
        <v>13633.83</v>
      </c>
      <c r="R2529" s="12" t="n">
        <f aca="false">M2529*O2529</f>
        <v>7057.5</v>
      </c>
      <c r="S2529" s="12" t="n">
        <f aca="false">Q2529-R2529</f>
        <v>6576.33</v>
      </c>
      <c r="T2529" s="11" t="n">
        <f aca="false">IFERROR(S2529/Q2529,0)</f>
        <v>0.482353821340005</v>
      </c>
      <c r="U2529" s="13" t="n">
        <f aca="false">F2529-E2529</f>
        <v>23</v>
      </c>
      <c r="V2529" s="13" t="n">
        <f aca="false">G2529-F2529</f>
        <v>2</v>
      </c>
      <c r="W2529" s="13" t="n">
        <f aca="false">G2529-E2529</f>
        <v>25</v>
      </c>
      <c r="X2529" s="10" t="n">
        <f aca="false">YEAR(E2529)</f>
        <v>2019</v>
      </c>
      <c r="Y2529" s="0" t="str">
        <f aca="false">TEXT(E2529,"yyyy-mm")</f>
        <v>2019-03</v>
      </c>
      <c r="Z2529" s="0" t="str">
        <f aca="false">"Q"&amp;ROUNDUP(MONTH(E2529)/3,0)&amp;"-"&amp;YEAR(E2529)</f>
        <v>Q1-2019</v>
      </c>
    </row>
    <row r="2530" customFormat="false" ht="14.25" hidden="false" customHeight="false" outlineLevel="0" collapsed="false">
      <c r="A2530" s="0" t="s">
        <v>2572</v>
      </c>
      <c r="B2530" s="0" t="s">
        <v>34</v>
      </c>
      <c r="C2530" s="0" t="s">
        <v>39</v>
      </c>
      <c r="D2530" s="9" t="n">
        <v>43400</v>
      </c>
      <c r="E2530" s="9" t="n">
        <v>43548</v>
      </c>
      <c r="F2530" s="9" t="n">
        <v>43554</v>
      </c>
      <c r="G2530" s="9" t="n">
        <v>43557</v>
      </c>
      <c r="H2530" s="10" t="s">
        <v>36</v>
      </c>
      <c r="I2530" s="0" t="n">
        <v>8</v>
      </c>
      <c r="J2530" s="0" t="n">
        <v>41</v>
      </c>
      <c r="K2530" s="0" t="n">
        <v>202</v>
      </c>
      <c r="L2530" s="0" t="n">
        <v>16</v>
      </c>
      <c r="M2530" s="0" t="n">
        <v>2</v>
      </c>
      <c r="N2530" s="11" t="n">
        <v>0.05</v>
      </c>
      <c r="O2530" s="12" t="n">
        <v>553.96</v>
      </c>
      <c r="P2530" s="12" t="n">
        <v>1045.2</v>
      </c>
      <c r="Q2530" s="12" t="n">
        <f aca="false">M2530*P2530*(1-N2530)</f>
        <v>1985.88</v>
      </c>
      <c r="R2530" s="12" t="n">
        <f aca="false">M2530*O2530</f>
        <v>1107.92</v>
      </c>
      <c r="S2530" s="12" t="n">
        <f aca="false">Q2530-R2530</f>
        <v>877.96</v>
      </c>
      <c r="T2530" s="11" t="n">
        <f aca="false">IFERROR(S2530/Q2530,0)</f>
        <v>0.442101234717103</v>
      </c>
      <c r="U2530" s="13" t="n">
        <f aca="false">F2530-E2530</f>
        <v>6</v>
      </c>
      <c r="V2530" s="13" t="n">
        <f aca="false">G2530-F2530</f>
        <v>3</v>
      </c>
      <c r="W2530" s="13" t="n">
        <f aca="false">G2530-E2530</f>
        <v>9</v>
      </c>
      <c r="X2530" s="10" t="n">
        <f aca="false">YEAR(E2530)</f>
        <v>2019</v>
      </c>
      <c r="Y2530" s="0" t="str">
        <f aca="false">TEXT(E2530,"yyyy-mm")</f>
        <v>2019-03</v>
      </c>
      <c r="Z2530" s="0" t="str">
        <f aca="false">"Q"&amp;ROUNDUP(MONTH(E2530)/3,0)&amp;"-"&amp;YEAR(E2530)</f>
        <v>Q1-2019</v>
      </c>
    </row>
    <row r="2531" customFormat="false" ht="14.25" hidden="false" customHeight="false" outlineLevel="0" collapsed="false">
      <c r="A2531" s="0" t="s">
        <v>2573</v>
      </c>
      <c r="B2531" s="0" t="s">
        <v>43</v>
      </c>
      <c r="C2531" s="0" t="s">
        <v>39</v>
      </c>
      <c r="D2531" s="9" t="n">
        <v>43500</v>
      </c>
      <c r="E2531" s="9" t="n">
        <v>43548</v>
      </c>
      <c r="F2531" s="9" t="n">
        <v>43556</v>
      </c>
      <c r="G2531" s="9" t="n">
        <v>43560</v>
      </c>
      <c r="H2531" s="10" t="s">
        <v>36</v>
      </c>
      <c r="I2531" s="0" t="n">
        <v>28</v>
      </c>
      <c r="J2531" s="0" t="n">
        <v>16</v>
      </c>
      <c r="K2531" s="0" t="n">
        <v>159</v>
      </c>
      <c r="L2531" s="0" t="n">
        <v>5</v>
      </c>
      <c r="M2531" s="0" t="n">
        <v>3</v>
      </c>
      <c r="N2531" s="11" t="n">
        <v>0.4</v>
      </c>
      <c r="O2531" s="12" t="n">
        <v>1061.28</v>
      </c>
      <c r="P2531" s="12" t="n">
        <v>2412</v>
      </c>
      <c r="Q2531" s="12" t="n">
        <f aca="false">M2531*P2531*(1-N2531)</f>
        <v>4341.6</v>
      </c>
      <c r="R2531" s="12" t="n">
        <f aca="false">M2531*O2531</f>
        <v>3183.84</v>
      </c>
      <c r="S2531" s="12" t="n">
        <f aca="false">Q2531-R2531</f>
        <v>1157.76</v>
      </c>
      <c r="T2531" s="11" t="n">
        <f aca="false">IFERROR(S2531/Q2531,0)</f>
        <v>0.266666666666667</v>
      </c>
      <c r="U2531" s="13" t="n">
        <f aca="false">F2531-E2531</f>
        <v>8</v>
      </c>
      <c r="V2531" s="13" t="n">
        <f aca="false">G2531-F2531</f>
        <v>4</v>
      </c>
      <c r="W2531" s="13" t="n">
        <f aca="false">G2531-E2531</f>
        <v>12</v>
      </c>
      <c r="X2531" s="10" t="n">
        <f aca="false">YEAR(E2531)</f>
        <v>2019</v>
      </c>
      <c r="Y2531" s="0" t="str">
        <f aca="false">TEXT(E2531,"yyyy-mm")</f>
        <v>2019-03</v>
      </c>
      <c r="Z2531" s="0" t="str">
        <f aca="false">"Q"&amp;ROUNDUP(MONTH(E2531)/3,0)&amp;"-"&amp;YEAR(E2531)</f>
        <v>Q1-2019</v>
      </c>
    </row>
    <row r="2532" customFormat="false" ht="14.25" hidden="false" customHeight="false" outlineLevel="0" collapsed="false">
      <c r="A2532" s="0" t="s">
        <v>2574</v>
      </c>
      <c r="B2532" s="0" t="s">
        <v>34</v>
      </c>
      <c r="C2532" s="0" t="s">
        <v>35</v>
      </c>
      <c r="D2532" s="9" t="n">
        <v>43400</v>
      </c>
      <c r="E2532" s="9" t="n">
        <v>43549</v>
      </c>
      <c r="F2532" s="9" t="n">
        <v>43556</v>
      </c>
      <c r="G2532" s="9" t="n">
        <v>43560</v>
      </c>
      <c r="H2532" s="10" t="s">
        <v>36</v>
      </c>
      <c r="I2532" s="0" t="n">
        <v>5</v>
      </c>
      <c r="J2532" s="0" t="n">
        <v>4</v>
      </c>
      <c r="K2532" s="0" t="n">
        <v>221</v>
      </c>
      <c r="L2532" s="0" t="n">
        <v>14</v>
      </c>
      <c r="M2532" s="0" t="n">
        <v>1</v>
      </c>
      <c r="N2532" s="11" t="n">
        <v>0.05</v>
      </c>
      <c r="O2532" s="12" t="n">
        <v>417.54</v>
      </c>
      <c r="P2532" s="12" t="n">
        <v>1018.4</v>
      </c>
      <c r="Q2532" s="12" t="n">
        <f aca="false">M2532*P2532*(1-N2532)</f>
        <v>967.48</v>
      </c>
      <c r="R2532" s="12" t="n">
        <f aca="false">M2532*O2532</f>
        <v>417.54</v>
      </c>
      <c r="S2532" s="12" t="n">
        <f aca="false">Q2532-R2532</f>
        <v>549.94</v>
      </c>
      <c r="T2532" s="11" t="n">
        <f aca="false">IFERROR(S2532/Q2532,0)</f>
        <v>0.568425187083971</v>
      </c>
      <c r="U2532" s="13" t="n">
        <f aca="false">F2532-E2532</f>
        <v>7</v>
      </c>
      <c r="V2532" s="13" t="n">
        <f aca="false">G2532-F2532</f>
        <v>4</v>
      </c>
      <c r="W2532" s="13" t="n">
        <f aca="false">G2532-E2532</f>
        <v>11</v>
      </c>
      <c r="X2532" s="10" t="n">
        <f aca="false">YEAR(E2532)</f>
        <v>2019</v>
      </c>
      <c r="Y2532" s="0" t="str">
        <f aca="false">TEXT(E2532,"yyyy-mm")</f>
        <v>2019-03</v>
      </c>
      <c r="Z2532" s="0" t="str">
        <f aca="false">"Q"&amp;ROUNDUP(MONTH(E2532)/3,0)&amp;"-"&amp;YEAR(E2532)</f>
        <v>Q1-2019</v>
      </c>
    </row>
    <row r="2533" customFormat="false" ht="14.25" hidden="false" customHeight="false" outlineLevel="0" collapsed="false">
      <c r="A2533" s="0" t="s">
        <v>2575</v>
      </c>
      <c r="B2533" s="0" t="s">
        <v>38</v>
      </c>
      <c r="C2533" s="0" t="s">
        <v>48</v>
      </c>
      <c r="D2533" s="9" t="n">
        <v>43400</v>
      </c>
      <c r="E2533" s="9" t="n">
        <v>43549</v>
      </c>
      <c r="F2533" s="9" t="n">
        <v>43557</v>
      </c>
      <c r="G2533" s="9" t="n">
        <v>43562</v>
      </c>
      <c r="H2533" s="10" t="s">
        <v>36</v>
      </c>
      <c r="I2533" s="0" t="n">
        <v>18</v>
      </c>
      <c r="J2533" s="0" t="n">
        <v>46</v>
      </c>
      <c r="K2533" s="0" t="n">
        <v>29</v>
      </c>
      <c r="L2533" s="0" t="n">
        <v>45</v>
      </c>
      <c r="M2533" s="0" t="n">
        <v>5</v>
      </c>
      <c r="N2533" s="11" t="n">
        <v>0.2</v>
      </c>
      <c r="O2533" s="12" t="n">
        <v>1896.64</v>
      </c>
      <c r="P2533" s="12" t="n">
        <v>2257.9</v>
      </c>
      <c r="Q2533" s="12" t="n">
        <f aca="false">M2533*P2533*(1-N2533)</f>
        <v>9031.6</v>
      </c>
      <c r="R2533" s="12" t="n">
        <f aca="false">M2533*O2533</f>
        <v>9483.2</v>
      </c>
      <c r="S2533" s="12" t="n">
        <f aca="false">Q2533-R2533</f>
        <v>-451.6</v>
      </c>
      <c r="T2533" s="11" t="n">
        <f aca="false">IFERROR(S2533/Q2533,0)</f>
        <v>-0.0500022144470526</v>
      </c>
      <c r="U2533" s="13" t="n">
        <f aca="false">F2533-E2533</f>
        <v>8</v>
      </c>
      <c r="V2533" s="13" t="n">
        <f aca="false">G2533-F2533</f>
        <v>5</v>
      </c>
      <c r="W2533" s="13" t="n">
        <f aca="false">G2533-E2533</f>
        <v>13</v>
      </c>
      <c r="X2533" s="10" t="n">
        <f aca="false">YEAR(E2533)</f>
        <v>2019</v>
      </c>
      <c r="Y2533" s="0" t="str">
        <f aca="false">TEXT(E2533,"yyyy-mm")</f>
        <v>2019-03</v>
      </c>
      <c r="Z2533" s="0" t="str">
        <f aca="false">"Q"&amp;ROUNDUP(MONTH(E2533)/3,0)&amp;"-"&amp;YEAR(E2533)</f>
        <v>Q1-2019</v>
      </c>
    </row>
    <row r="2534" customFormat="false" ht="14.25" hidden="false" customHeight="false" outlineLevel="0" collapsed="false">
      <c r="A2534" s="0" t="s">
        <v>2576</v>
      </c>
      <c r="B2534" s="0" t="s">
        <v>38</v>
      </c>
      <c r="C2534" s="0" t="s">
        <v>39</v>
      </c>
      <c r="D2534" s="9" t="n">
        <v>43400</v>
      </c>
      <c r="E2534" s="9" t="n">
        <v>43549</v>
      </c>
      <c r="F2534" s="9" t="n">
        <v>43573</v>
      </c>
      <c r="G2534" s="9" t="n">
        <v>43583</v>
      </c>
      <c r="H2534" s="10" t="s">
        <v>36</v>
      </c>
      <c r="I2534" s="0" t="n">
        <v>20</v>
      </c>
      <c r="J2534" s="0" t="n">
        <v>15</v>
      </c>
      <c r="K2534" s="0" t="n">
        <v>143</v>
      </c>
      <c r="L2534" s="0" t="n">
        <v>13</v>
      </c>
      <c r="M2534" s="0" t="n">
        <v>7</v>
      </c>
      <c r="N2534" s="11" t="n">
        <v>0.1</v>
      </c>
      <c r="O2534" s="12" t="n">
        <v>2297.16</v>
      </c>
      <c r="P2534" s="12" t="n">
        <v>2907.8</v>
      </c>
      <c r="Q2534" s="12" t="n">
        <f aca="false">M2534*P2534*(1-N2534)</f>
        <v>18319.14</v>
      </c>
      <c r="R2534" s="12" t="n">
        <f aca="false">M2534*O2534</f>
        <v>16080.12</v>
      </c>
      <c r="S2534" s="12" t="n">
        <f aca="false">Q2534-R2534</f>
        <v>2239.02</v>
      </c>
      <c r="T2534" s="11" t="n">
        <f aca="false">IFERROR(S2534/Q2534,0)</f>
        <v>0.122222986450237</v>
      </c>
      <c r="U2534" s="13" t="n">
        <f aca="false">F2534-E2534</f>
        <v>24</v>
      </c>
      <c r="V2534" s="13" t="n">
        <f aca="false">G2534-F2534</f>
        <v>10</v>
      </c>
      <c r="W2534" s="13" t="n">
        <f aca="false">G2534-E2534</f>
        <v>34</v>
      </c>
      <c r="X2534" s="10" t="n">
        <f aca="false">YEAR(E2534)</f>
        <v>2019</v>
      </c>
      <c r="Y2534" s="0" t="str">
        <f aca="false">TEXT(E2534,"yyyy-mm")</f>
        <v>2019-03</v>
      </c>
      <c r="Z2534" s="0" t="str">
        <f aca="false">"Q"&amp;ROUNDUP(MONTH(E2534)/3,0)&amp;"-"&amp;YEAR(E2534)</f>
        <v>Q1-2019</v>
      </c>
    </row>
    <row r="2535" customFormat="false" ht="14.25" hidden="false" customHeight="false" outlineLevel="0" collapsed="false">
      <c r="A2535" s="0" t="s">
        <v>2577</v>
      </c>
      <c r="B2535" s="0" t="s">
        <v>43</v>
      </c>
      <c r="C2535" s="0" t="s">
        <v>79</v>
      </c>
      <c r="D2535" s="9" t="n">
        <v>43400</v>
      </c>
      <c r="E2535" s="9" t="n">
        <v>43549</v>
      </c>
      <c r="F2535" s="9" t="n">
        <v>43553</v>
      </c>
      <c r="G2535" s="9" t="n">
        <v>43555</v>
      </c>
      <c r="H2535" s="10" t="s">
        <v>36</v>
      </c>
      <c r="I2535" s="0" t="n">
        <v>26</v>
      </c>
      <c r="J2535" s="0" t="n">
        <v>46</v>
      </c>
      <c r="K2535" s="0" t="n">
        <v>61</v>
      </c>
      <c r="L2535" s="0" t="n">
        <v>22</v>
      </c>
      <c r="M2535" s="0" t="n">
        <v>6</v>
      </c>
      <c r="N2535" s="11" t="n">
        <v>0.075</v>
      </c>
      <c r="O2535" s="12" t="n">
        <v>585.31</v>
      </c>
      <c r="P2535" s="12" t="n">
        <v>1125.6</v>
      </c>
      <c r="Q2535" s="12" t="n">
        <f aca="false">M2535*P2535*(1-N2535)</f>
        <v>6247.08</v>
      </c>
      <c r="R2535" s="12" t="n">
        <f aca="false">M2535*O2535</f>
        <v>3511.86</v>
      </c>
      <c r="S2535" s="12" t="n">
        <f aca="false">Q2535-R2535</f>
        <v>2735.22</v>
      </c>
      <c r="T2535" s="11" t="n">
        <f aca="false">IFERROR(S2535/Q2535,0)</f>
        <v>0.437839758735281</v>
      </c>
      <c r="U2535" s="13" t="n">
        <f aca="false">F2535-E2535</f>
        <v>4</v>
      </c>
      <c r="V2535" s="13" t="n">
        <f aca="false">G2535-F2535</f>
        <v>2</v>
      </c>
      <c r="W2535" s="13" t="n">
        <f aca="false">G2535-E2535</f>
        <v>6</v>
      </c>
      <c r="X2535" s="10" t="n">
        <f aca="false">YEAR(E2535)</f>
        <v>2019</v>
      </c>
      <c r="Y2535" s="0" t="str">
        <f aca="false">TEXT(E2535,"yyyy-mm")</f>
        <v>2019-03</v>
      </c>
      <c r="Z2535" s="0" t="str">
        <f aca="false">"Q"&amp;ROUNDUP(MONTH(E2535)/3,0)&amp;"-"&amp;YEAR(E2535)</f>
        <v>Q1-2019</v>
      </c>
    </row>
    <row r="2536" customFormat="false" ht="14.25" hidden="false" customHeight="false" outlineLevel="0" collapsed="false">
      <c r="A2536" s="0" t="s">
        <v>2578</v>
      </c>
      <c r="B2536" s="0" t="s">
        <v>34</v>
      </c>
      <c r="C2536" s="0" t="s">
        <v>58</v>
      </c>
      <c r="D2536" s="9" t="n">
        <v>43400</v>
      </c>
      <c r="E2536" s="9" t="n">
        <v>43549</v>
      </c>
      <c r="F2536" s="9" t="n">
        <v>43552</v>
      </c>
      <c r="G2536" s="9" t="n">
        <v>43561</v>
      </c>
      <c r="H2536" s="10" t="s">
        <v>36</v>
      </c>
      <c r="I2536" s="0" t="n">
        <v>3</v>
      </c>
      <c r="J2536" s="0" t="n">
        <v>21</v>
      </c>
      <c r="K2536" s="0" t="n">
        <v>334</v>
      </c>
      <c r="L2536" s="0" t="n">
        <v>38</v>
      </c>
      <c r="M2536" s="0" t="n">
        <v>2</v>
      </c>
      <c r="N2536" s="11" t="n">
        <v>0.075</v>
      </c>
      <c r="O2536" s="12" t="n">
        <v>525.28</v>
      </c>
      <c r="P2536" s="12" t="n">
        <v>1072</v>
      </c>
      <c r="Q2536" s="12" t="n">
        <f aca="false">M2536*P2536*(1-N2536)</f>
        <v>1983.2</v>
      </c>
      <c r="R2536" s="12" t="n">
        <f aca="false">M2536*O2536</f>
        <v>1050.56</v>
      </c>
      <c r="S2536" s="12" t="n">
        <f aca="false">Q2536-R2536</f>
        <v>932.64</v>
      </c>
      <c r="T2536" s="11" t="n">
        <f aca="false">IFERROR(S2536/Q2536,0)</f>
        <v>0.47027027027027</v>
      </c>
      <c r="U2536" s="13" t="n">
        <f aca="false">F2536-E2536</f>
        <v>3</v>
      </c>
      <c r="V2536" s="13" t="n">
        <f aca="false">G2536-F2536</f>
        <v>9</v>
      </c>
      <c r="W2536" s="13" t="n">
        <f aca="false">G2536-E2536</f>
        <v>12</v>
      </c>
      <c r="X2536" s="10" t="n">
        <f aca="false">YEAR(E2536)</f>
        <v>2019</v>
      </c>
      <c r="Y2536" s="0" t="str">
        <f aca="false">TEXT(E2536,"yyyy-mm")</f>
        <v>2019-03</v>
      </c>
      <c r="Z2536" s="0" t="str">
        <f aca="false">"Q"&amp;ROUNDUP(MONTH(E2536)/3,0)&amp;"-"&amp;YEAR(E2536)</f>
        <v>Q1-2019</v>
      </c>
    </row>
    <row r="2537" customFormat="false" ht="14.25" hidden="false" customHeight="false" outlineLevel="0" collapsed="false">
      <c r="A2537" s="0" t="s">
        <v>2579</v>
      </c>
      <c r="B2537" s="0" t="s">
        <v>34</v>
      </c>
      <c r="C2537" s="0" t="s">
        <v>58</v>
      </c>
      <c r="D2537" s="9" t="n">
        <v>43400</v>
      </c>
      <c r="E2537" s="9" t="n">
        <v>43549</v>
      </c>
      <c r="F2537" s="9" t="n">
        <v>43561</v>
      </c>
      <c r="G2537" s="9" t="n">
        <v>43570</v>
      </c>
      <c r="H2537" s="10" t="s">
        <v>36</v>
      </c>
      <c r="I2537" s="0" t="n">
        <v>10</v>
      </c>
      <c r="J2537" s="0" t="n">
        <v>38</v>
      </c>
      <c r="K2537" s="0" t="n">
        <v>330</v>
      </c>
      <c r="L2537" s="0" t="n">
        <v>37</v>
      </c>
      <c r="M2537" s="0" t="n">
        <v>5</v>
      </c>
      <c r="N2537" s="11" t="n">
        <v>0.1</v>
      </c>
      <c r="O2537" s="12" t="n">
        <v>1139.67</v>
      </c>
      <c r="P2537" s="12" t="n">
        <v>1809</v>
      </c>
      <c r="Q2537" s="12" t="n">
        <f aca="false">M2537*P2537*(1-N2537)</f>
        <v>8140.5</v>
      </c>
      <c r="R2537" s="12" t="n">
        <f aca="false">M2537*O2537</f>
        <v>5698.35</v>
      </c>
      <c r="S2537" s="12" t="n">
        <f aca="false">Q2537-R2537</f>
        <v>2442.15</v>
      </c>
      <c r="T2537" s="11" t="n">
        <f aca="false">IFERROR(S2537/Q2537,0)</f>
        <v>0.3</v>
      </c>
      <c r="U2537" s="13" t="n">
        <f aca="false">F2537-E2537</f>
        <v>12</v>
      </c>
      <c r="V2537" s="13" t="n">
        <f aca="false">G2537-F2537</f>
        <v>9</v>
      </c>
      <c r="W2537" s="13" t="n">
        <f aca="false">G2537-E2537</f>
        <v>21</v>
      </c>
      <c r="X2537" s="10" t="n">
        <f aca="false">YEAR(E2537)</f>
        <v>2019</v>
      </c>
      <c r="Y2537" s="0" t="str">
        <f aca="false">TEXT(E2537,"yyyy-mm")</f>
        <v>2019-03</v>
      </c>
      <c r="Z2537" s="0" t="str">
        <f aca="false">"Q"&amp;ROUNDUP(MONTH(E2537)/3,0)&amp;"-"&amp;YEAR(E2537)</f>
        <v>Q1-2019</v>
      </c>
    </row>
    <row r="2538" customFormat="false" ht="14.25" hidden="false" customHeight="false" outlineLevel="0" collapsed="false">
      <c r="A2538" s="0" t="s">
        <v>2580</v>
      </c>
      <c r="B2538" s="0" t="s">
        <v>38</v>
      </c>
      <c r="C2538" s="0" t="s">
        <v>58</v>
      </c>
      <c r="D2538" s="9" t="n">
        <v>43500</v>
      </c>
      <c r="E2538" s="9" t="n">
        <v>43549</v>
      </c>
      <c r="F2538" s="9" t="n">
        <v>43568</v>
      </c>
      <c r="G2538" s="9" t="n">
        <v>43570</v>
      </c>
      <c r="H2538" s="10" t="s">
        <v>36</v>
      </c>
      <c r="I2538" s="0" t="n">
        <v>19</v>
      </c>
      <c r="J2538" s="0" t="n">
        <v>22</v>
      </c>
      <c r="K2538" s="0" t="n">
        <v>349</v>
      </c>
      <c r="L2538" s="0" t="n">
        <v>43</v>
      </c>
      <c r="M2538" s="0" t="n">
        <v>3</v>
      </c>
      <c r="N2538" s="11" t="n">
        <v>0.1</v>
      </c>
      <c r="O2538" s="12" t="n">
        <v>533.05</v>
      </c>
      <c r="P2538" s="12" t="n">
        <v>1025.1</v>
      </c>
      <c r="Q2538" s="12" t="n">
        <f aca="false">M2538*P2538*(1-N2538)</f>
        <v>2767.77</v>
      </c>
      <c r="R2538" s="12" t="n">
        <f aca="false">M2538*O2538</f>
        <v>1599.15</v>
      </c>
      <c r="S2538" s="12" t="n">
        <f aca="false">Q2538-R2538</f>
        <v>1168.62</v>
      </c>
      <c r="T2538" s="11" t="n">
        <f aca="false">IFERROR(S2538/Q2538,0)</f>
        <v>0.422224390032409</v>
      </c>
      <c r="U2538" s="13" t="n">
        <f aca="false">F2538-E2538</f>
        <v>19</v>
      </c>
      <c r="V2538" s="13" t="n">
        <f aca="false">G2538-F2538</f>
        <v>2</v>
      </c>
      <c r="W2538" s="13" t="n">
        <f aca="false">G2538-E2538</f>
        <v>21</v>
      </c>
      <c r="X2538" s="10" t="n">
        <f aca="false">YEAR(E2538)</f>
        <v>2019</v>
      </c>
      <c r="Y2538" s="0" t="str">
        <f aca="false">TEXT(E2538,"yyyy-mm")</f>
        <v>2019-03</v>
      </c>
      <c r="Z2538" s="0" t="str">
        <f aca="false">"Q"&amp;ROUNDUP(MONTH(E2538)/3,0)&amp;"-"&amp;YEAR(E2538)</f>
        <v>Q1-2019</v>
      </c>
    </row>
    <row r="2539" customFormat="false" ht="14.25" hidden="false" customHeight="false" outlineLevel="0" collapsed="false">
      <c r="A2539" s="0" t="s">
        <v>2581</v>
      </c>
      <c r="B2539" s="0" t="s">
        <v>34</v>
      </c>
      <c r="C2539" s="0" t="s">
        <v>35</v>
      </c>
      <c r="D2539" s="9" t="n">
        <v>43400</v>
      </c>
      <c r="E2539" s="9" t="n">
        <v>43550</v>
      </c>
      <c r="F2539" s="9" t="n">
        <v>43569</v>
      </c>
      <c r="G2539" s="9" t="n">
        <v>43578</v>
      </c>
      <c r="H2539" s="10" t="s">
        <v>36</v>
      </c>
      <c r="I2539" s="0" t="n">
        <v>3</v>
      </c>
      <c r="J2539" s="0" t="n">
        <v>38</v>
      </c>
      <c r="K2539" s="0" t="n">
        <v>246</v>
      </c>
      <c r="L2539" s="0" t="n">
        <v>24</v>
      </c>
      <c r="M2539" s="0" t="n">
        <v>3</v>
      </c>
      <c r="N2539" s="11" t="n">
        <v>0.3</v>
      </c>
      <c r="O2539" s="12" t="n">
        <v>1976.5</v>
      </c>
      <c r="P2539" s="12" t="n">
        <v>3953</v>
      </c>
      <c r="Q2539" s="12" t="n">
        <f aca="false">M2539*P2539*(1-N2539)</f>
        <v>8301.3</v>
      </c>
      <c r="R2539" s="12" t="n">
        <f aca="false">M2539*O2539</f>
        <v>5929.5</v>
      </c>
      <c r="S2539" s="12" t="n">
        <f aca="false">Q2539-R2539</f>
        <v>2371.8</v>
      </c>
      <c r="T2539" s="11" t="n">
        <f aca="false">IFERROR(S2539/Q2539,0)</f>
        <v>0.285714285714286</v>
      </c>
      <c r="U2539" s="13" t="n">
        <f aca="false">F2539-E2539</f>
        <v>19</v>
      </c>
      <c r="V2539" s="13" t="n">
        <f aca="false">G2539-F2539</f>
        <v>9</v>
      </c>
      <c r="W2539" s="13" t="n">
        <f aca="false">G2539-E2539</f>
        <v>28</v>
      </c>
      <c r="X2539" s="10" t="n">
        <f aca="false">YEAR(E2539)</f>
        <v>2019</v>
      </c>
      <c r="Y2539" s="0" t="str">
        <f aca="false">TEXT(E2539,"yyyy-mm")</f>
        <v>2019-03</v>
      </c>
      <c r="Z2539" s="0" t="str">
        <f aca="false">"Q"&amp;ROUNDUP(MONTH(E2539)/3,0)&amp;"-"&amp;YEAR(E2539)</f>
        <v>Q1-2019</v>
      </c>
    </row>
    <row r="2540" customFormat="false" ht="14.25" hidden="false" customHeight="false" outlineLevel="0" collapsed="false">
      <c r="A2540" s="0" t="s">
        <v>2582</v>
      </c>
      <c r="B2540" s="0" t="s">
        <v>34</v>
      </c>
      <c r="C2540" s="0" t="s">
        <v>48</v>
      </c>
      <c r="D2540" s="9" t="n">
        <v>43400</v>
      </c>
      <c r="E2540" s="9" t="n">
        <v>43550</v>
      </c>
      <c r="F2540" s="9" t="n">
        <v>43571</v>
      </c>
      <c r="G2540" s="9" t="n">
        <v>43576</v>
      </c>
      <c r="H2540" s="10" t="s">
        <v>36</v>
      </c>
      <c r="I2540" s="0" t="n">
        <v>12</v>
      </c>
      <c r="J2540" s="0" t="n">
        <v>19</v>
      </c>
      <c r="K2540" s="0" t="n">
        <v>26</v>
      </c>
      <c r="L2540" s="0" t="n">
        <v>6</v>
      </c>
      <c r="M2540" s="0" t="n">
        <v>8</v>
      </c>
      <c r="N2540" s="11" t="n">
        <v>0.075</v>
      </c>
      <c r="O2540" s="12" t="n">
        <v>2016.03</v>
      </c>
      <c r="P2540" s="12" t="n">
        <v>2371.8</v>
      </c>
      <c r="Q2540" s="12" t="n">
        <f aca="false">M2540*P2540*(1-N2540)</f>
        <v>17551.32</v>
      </c>
      <c r="R2540" s="12" t="n">
        <f aca="false">M2540*O2540</f>
        <v>16128.24</v>
      </c>
      <c r="S2540" s="12" t="n">
        <f aca="false">Q2540-R2540</f>
        <v>1423.08</v>
      </c>
      <c r="T2540" s="11" t="n">
        <f aca="false">IFERROR(S2540/Q2540,0)</f>
        <v>0.0810810810810813</v>
      </c>
      <c r="U2540" s="13" t="n">
        <f aca="false">F2540-E2540</f>
        <v>21</v>
      </c>
      <c r="V2540" s="13" t="n">
        <f aca="false">G2540-F2540</f>
        <v>5</v>
      </c>
      <c r="W2540" s="13" t="n">
        <f aca="false">G2540-E2540</f>
        <v>26</v>
      </c>
      <c r="X2540" s="10" t="n">
        <f aca="false">YEAR(E2540)</f>
        <v>2019</v>
      </c>
      <c r="Y2540" s="0" t="str">
        <f aca="false">TEXT(E2540,"yyyy-mm")</f>
        <v>2019-03</v>
      </c>
      <c r="Z2540" s="0" t="str">
        <f aca="false">"Q"&amp;ROUNDUP(MONTH(E2540)/3,0)&amp;"-"&amp;YEAR(E2540)</f>
        <v>Q1-2019</v>
      </c>
    </row>
    <row r="2541" customFormat="false" ht="14.25" hidden="false" customHeight="false" outlineLevel="0" collapsed="false">
      <c r="A2541" s="0" t="s">
        <v>2583</v>
      </c>
      <c r="B2541" s="0" t="s">
        <v>41</v>
      </c>
      <c r="C2541" s="0" t="s">
        <v>35</v>
      </c>
      <c r="D2541" s="9" t="n">
        <v>43400</v>
      </c>
      <c r="E2541" s="9" t="n">
        <v>43550</v>
      </c>
      <c r="F2541" s="9" t="n">
        <v>43575</v>
      </c>
      <c r="G2541" s="9" t="n">
        <v>43585</v>
      </c>
      <c r="H2541" s="10" t="s">
        <v>36</v>
      </c>
      <c r="I2541" s="0" t="n">
        <v>24</v>
      </c>
      <c r="J2541" s="0" t="n">
        <v>39</v>
      </c>
      <c r="K2541" s="0" t="n">
        <v>233</v>
      </c>
      <c r="L2541" s="0" t="n">
        <v>40</v>
      </c>
      <c r="M2541" s="0" t="n">
        <v>8</v>
      </c>
      <c r="N2541" s="11" t="n">
        <v>0.05</v>
      </c>
      <c r="O2541" s="12" t="n">
        <v>1462.21</v>
      </c>
      <c r="P2541" s="12" t="n">
        <v>2358.4</v>
      </c>
      <c r="Q2541" s="12" t="n">
        <f aca="false">M2541*P2541*(1-N2541)</f>
        <v>17923.84</v>
      </c>
      <c r="R2541" s="12" t="n">
        <f aca="false">M2541*O2541</f>
        <v>11697.68</v>
      </c>
      <c r="S2541" s="12" t="n">
        <f aca="false">Q2541-R2541</f>
        <v>6226.16</v>
      </c>
      <c r="T2541" s="11" t="n">
        <f aca="false">IFERROR(S2541/Q2541,0)</f>
        <v>0.347367528386774</v>
      </c>
      <c r="U2541" s="13" t="n">
        <f aca="false">F2541-E2541</f>
        <v>25</v>
      </c>
      <c r="V2541" s="13" t="n">
        <f aca="false">G2541-F2541</f>
        <v>10</v>
      </c>
      <c r="W2541" s="13" t="n">
        <f aca="false">G2541-E2541</f>
        <v>35</v>
      </c>
      <c r="X2541" s="10" t="n">
        <f aca="false">YEAR(E2541)</f>
        <v>2019</v>
      </c>
      <c r="Y2541" s="0" t="str">
        <f aca="false">TEXT(E2541,"yyyy-mm")</f>
        <v>2019-03</v>
      </c>
      <c r="Z2541" s="0" t="str">
        <f aca="false">"Q"&amp;ROUNDUP(MONTH(E2541)/3,0)&amp;"-"&amp;YEAR(E2541)</f>
        <v>Q1-2019</v>
      </c>
    </row>
    <row r="2542" customFormat="false" ht="14.25" hidden="false" customHeight="false" outlineLevel="0" collapsed="false">
      <c r="A2542" s="0" t="s">
        <v>2584</v>
      </c>
      <c r="B2542" s="0" t="s">
        <v>34</v>
      </c>
      <c r="C2542" s="0" t="s">
        <v>39</v>
      </c>
      <c r="D2542" s="9" t="n">
        <v>43500</v>
      </c>
      <c r="E2542" s="9" t="n">
        <v>43550</v>
      </c>
      <c r="F2542" s="9" t="n">
        <v>43567</v>
      </c>
      <c r="G2542" s="9" t="n">
        <v>43576</v>
      </c>
      <c r="H2542" s="10" t="s">
        <v>36</v>
      </c>
      <c r="I2542" s="0" t="n">
        <v>3</v>
      </c>
      <c r="J2542" s="0" t="n">
        <v>2</v>
      </c>
      <c r="K2542" s="0" t="n">
        <v>127</v>
      </c>
      <c r="L2542" s="0" t="n">
        <v>42</v>
      </c>
      <c r="M2542" s="0" t="n">
        <v>2</v>
      </c>
      <c r="N2542" s="11" t="n">
        <v>0.1</v>
      </c>
      <c r="O2542" s="12" t="n">
        <v>1620.06</v>
      </c>
      <c r="P2542" s="12" t="n">
        <v>2613</v>
      </c>
      <c r="Q2542" s="12" t="n">
        <f aca="false">M2542*P2542*(1-N2542)</f>
        <v>4703.4</v>
      </c>
      <c r="R2542" s="12" t="n">
        <f aca="false">M2542*O2542</f>
        <v>3240.12</v>
      </c>
      <c r="S2542" s="12" t="n">
        <f aca="false">Q2542-R2542</f>
        <v>1463.28</v>
      </c>
      <c r="T2542" s="11" t="n">
        <f aca="false">IFERROR(S2542/Q2542,0)</f>
        <v>0.311111111111111</v>
      </c>
      <c r="U2542" s="13" t="n">
        <f aca="false">F2542-E2542</f>
        <v>17</v>
      </c>
      <c r="V2542" s="13" t="n">
        <f aca="false">G2542-F2542</f>
        <v>9</v>
      </c>
      <c r="W2542" s="13" t="n">
        <f aca="false">G2542-E2542</f>
        <v>26</v>
      </c>
      <c r="X2542" s="10" t="n">
        <f aca="false">YEAR(E2542)</f>
        <v>2019</v>
      </c>
      <c r="Y2542" s="0" t="str">
        <f aca="false">TEXT(E2542,"yyyy-mm")</f>
        <v>2019-03</v>
      </c>
      <c r="Z2542" s="0" t="str">
        <f aca="false">"Q"&amp;ROUNDUP(MONTH(E2542)/3,0)&amp;"-"&amp;YEAR(E2542)</f>
        <v>Q1-2019</v>
      </c>
    </row>
    <row r="2543" customFormat="false" ht="14.25" hidden="false" customHeight="false" outlineLevel="0" collapsed="false">
      <c r="A2543" s="0" t="s">
        <v>2585</v>
      </c>
      <c r="B2543" s="0" t="s">
        <v>38</v>
      </c>
      <c r="C2543" s="0" t="s">
        <v>58</v>
      </c>
      <c r="D2543" s="9" t="n">
        <v>43500</v>
      </c>
      <c r="E2543" s="9" t="n">
        <v>43550</v>
      </c>
      <c r="F2543" s="9" t="n">
        <v>43552</v>
      </c>
      <c r="G2543" s="9" t="n">
        <v>43558</v>
      </c>
      <c r="H2543" s="10" t="s">
        <v>36</v>
      </c>
      <c r="I2543" s="0" t="n">
        <v>12</v>
      </c>
      <c r="J2543" s="0" t="n">
        <v>13</v>
      </c>
      <c r="K2543" s="0" t="n">
        <v>341</v>
      </c>
      <c r="L2543" s="0" t="n">
        <v>17</v>
      </c>
      <c r="M2543" s="0" t="n">
        <v>3</v>
      </c>
      <c r="N2543" s="11" t="n">
        <v>0.1</v>
      </c>
      <c r="O2543" s="12" t="n">
        <v>452.25</v>
      </c>
      <c r="P2543" s="12" t="n">
        <v>904.5</v>
      </c>
      <c r="Q2543" s="12" t="n">
        <f aca="false">M2543*P2543*(1-N2543)</f>
        <v>2442.15</v>
      </c>
      <c r="R2543" s="12" t="n">
        <f aca="false">M2543*O2543</f>
        <v>1356.75</v>
      </c>
      <c r="S2543" s="12" t="n">
        <f aca="false">Q2543-R2543</f>
        <v>1085.4</v>
      </c>
      <c r="T2543" s="11" t="n">
        <f aca="false">IFERROR(S2543/Q2543,0)</f>
        <v>0.444444444444445</v>
      </c>
      <c r="U2543" s="13" t="n">
        <f aca="false">F2543-E2543</f>
        <v>2</v>
      </c>
      <c r="V2543" s="13" t="n">
        <f aca="false">G2543-F2543</f>
        <v>6</v>
      </c>
      <c r="W2543" s="13" t="n">
        <f aca="false">G2543-E2543</f>
        <v>8</v>
      </c>
      <c r="X2543" s="10" t="n">
        <f aca="false">YEAR(E2543)</f>
        <v>2019</v>
      </c>
      <c r="Y2543" s="0" t="str">
        <f aca="false">TEXT(E2543,"yyyy-mm")</f>
        <v>2019-03</v>
      </c>
      <c r="Z2543" s="0" t="str">
        <f aca="false">"Q"&amp;ROUNDUP(MONTH(E2543)/3,0)&amp;"-"&amp;YEAR(E2543)</f>
        <v>Q1-2019</v>
      </c>
    </row>
    <row r="2544" customFormat="false" ht="14.25" hidden="false" customHeight="false" outlineLevel="0" collapsed="false">
      <c r="A2544" s="0" t="s">
        <v>2586</v>
      </c>
      <c r="B2544" s="0" t="s">
        <v>34</v>
      </c>
      <c r="C2544" s="0" t="s">
        <v>79</v>
      </c>
      <c r="D2544" s="9" t="n">
        <v>43400</v>
      </c>
      <c r="E2544" s="9" t="n">
        <v>43550</v>
      </c>
      <c r="F2544" s="9" t="n">
        <v>43578</v>
      </c>
      <c r="G2544" s="9" t="n">
        <v>43579</v>
      </c>
      <c r="H2544" s="10" t="s">
        <v>36</v>
      </c>
      <c r="I2544" s="0" t="n">
        <v>1</v>
      </c>
      <c r="J2544" s="0" t="n">
        <v>12</v>
      </c>
      <c r="K2544" s="0" t="n">
        <v>78</v>
      </c>
      <c r="L2544" s="0" t="n">
        <v>26</v>
      </c>
      <c r="M2544" s="0" t="n">
        <v>3</v>
      </c>
      <c r="N2544" s="11" t="n">
        <v>0.15</v>
      </c>
      <c r="O2544" s="12" t="n">
        <v>584.31</v>
      </c>
      <c r="P2544" s="12" t="n">
        <v>1025.1</v>
      </c>
      <c r="Q2544" s="12" t="n">
        <f aca="false">M2544*P2544*(1-N2544)</f>
        <v>2614.005</v>
      </c>
      <c r="R2544" s="12" t="n">
        <f aca="false">M2544*O2544</f>
        <v>1752.93</v>
      </c>
      <c r="S2544" s="12" t="n">
        <f aca="false">Q2544-R2544</f>
        <v>861.075</v>
      </c>
      <c r="T2544" s="11" t="n">
        <f aca="false">IFERROR(S2544/Q2544,0)</f>
        <v>0.329408321713233</v>
      </c>
      <c r="U2544" s="13" t="n">
        <f aca="false">F2544-E2544</f>
        <v>28</v>
      </c>
      <c r="V2544" s="13" t="n">
        <f aca="false">G2544-F2544</f>
        <v>1</v>
      </c>
      <c r="W2544" s="13" t="n">
        <f aca="false">G2544-E2544</f>
        <v>29</v>
      </c>
      <c r="X2544" s="10" t="n">
        <f aca="false">YEAR(E2544)</f>
        <v>2019</v>
      </c>
      <c r="Y2544" s="0" t="str">
        <f aca="false">TEXT(E2544,"yyyy-mm")</f>
        <v>2019-03</v>
      </c>
      <c r="Z2544" s="0" t="str">
        <f aca="false">"Q"&amp;ROUNDUP(MONTH(E2544)/3,0)&amp;"-"&amp;YEAR(E2544)</f>
        <v>Q1-2019</v>
      </c>
    </row>
    <row r="2545" customFormat="false" ht="14.25" hidden="false" customHeight="false" outlineLevel="0" collapsed="false">
      <c r="A2545" s="0" t="s">
        <v>2587</v>
      </c>
      <c r="B2545" s="0" t="s">
        <v>38</v>
      </c>
      <c r="C2545" s="0" t="s">
        <v>35</v>
      </c>
      <c r="D2545" s="9" t="n">
        <v>43400</v>
      </c>
      <c r="E2545" s="9" t="n">
        <v>43550</v>
      </c>
      <c r="F2545" s="9" t="n">
        <v>43555</v>
      </c>
      <c r="G2545" s="9" t="n">
        <v>43562</v>
      </c>
      <c r="H2545" s="10" t="s">
        <v>36</v>
      </c>
      <c r="I2545" s="0" t="n">
        <v>16</v>
      </c>
      <c r="J2545" s="0" t="n">
        <v>18</v>
      </c>
      <c r="K2545" s="0" t="n">
        <v>260</v>
      </c>
      <c r="L2545" s="0" t="n">
        <v>38</v>
      </c>
      <c r="M2545" s="0" t="n">
        <v>2</v>
      </c>
      <c r="N2545" s="11" t="n">
        <v>0.1</v>
      </c>
      <c r="O2545" s="12" t="n">
        <v>2504.13</v>
      </c>
      <c r="P2545" s="12" t="n">
        <v>3852.5</v>
      </c>
      <c r="Q2545" s="12" t="n">
        <f aca="false">M2545*P2545*(1-N2545)</f>
        <v>6934.5</v>
      </c>
      <c r="R2545" s="12" t="n">
        <f aca="false">M2545*O2545</f>
        <v>5008.26</v>
      </c>
      <c r="S2545" s="12" t="n">
        <f aca="false">Q2545-R2545</f>
        <v>1926.24</v>
      </c>
      <c r="T2545" s="11" t="n">
        <f aca="false">IFERROR(S2545/Q2545,0)</f>
        <v>0.277776335712741</v>
      </c>
      <c r="U2545" s="13" t="n">
        <f aca="false">F2545-E2545</f>
        <v>5</v>
      </c>
      <c r="V2545" s="13" t="n">
        <f aca="false">G2545-F2545</f>
        <v>7</v>
      </c>
      <c r="W2545" s="13" t="n">
        <f aca="false">G2545-E2545</f>
        <v>12</v>
      </c>
      <c r="X2545" s="10" t="n">
        <f aca="false">YEAR(E2545)</f>
        <v>2019</v>
      </c>
      <c r="Y2545" s="0" t="str">
        <f aca="false">TEXT(E2545,"yyyy-mm")</f>
        <v>2019-03</v>
      </c>
      <c r="Z2545" s="0" t="str">
        <f aca="false">"Q"&amp;ROUNDUP(MONTH(E2545)/3,0)&amp;"-"&amp;YEAR(E2545)</f>
        <v>Q1-2019</v>
      </c>
    </row>
    <row r="2546" customFormat="false" ht="14.25" hidden="false" customHeight="false" outlineLevel="0" collapsed="false">
      <c r="A2546" s="0" t="s">
        <v>2588</v>
      </c>
      <c r="B2546" s="0" t="s">
        <v>38</v>
      </c>
      <c r="C2546" s="0" t="s">
        <v>46</v>
      </c>
      <c r="D2546" s="9" t="n">
        <v>43400</v>
      </c>
      <c r="E2546" s="9" t="n">
        <v>43550</v>
      </c>
      <c r="F2546" s="9" t="n">
        <v>43563</v>
      </c>
      <c r="G2546" s="9" t="n">
        <v>43573</v>
      </c>
      <c r="H2546" s="10" t="s">
        <v>36</v>
      </c>
      <c r="I2546" s="0" t="n">
        <v>13</v>
      </c>
      <c r="J2546" s="0" t="n">
        <v>48</v>
      </c>
      <c r="K2546" s="0" t="n">
        <v>319</v>
      </c>
      <c r="L2546" s="0" t="n">
        <v>25</v>
      </c>
      <c r="M2546" s="0" t="n">
        <v>3</v>
      </c>
      <c r="N2546" s="11" t="n">
        <v>0.15</v>
      </c>
      <c r="O2546" s="12" t="n">
        <v>95.68</v>
      </c>
      <c r="P2546" s="12" t="n">
        <v>227.8</v>
      </c>
      <c r="Q2546" s="12" t="n">
        <f aca="false">M2546*P2546*(1-N2546)</f>
        <v>580.89</v>
      </c>
      <c r="R2546" s="12" t="n">
        <f aca="false">M2546*O2546</f>
        <v>287.04</v>
      </c>
      <c r="S2546" s="12" t="n">
        <f aca="false">Q2546-R2546</f>
        <v>293.85</v>
      </c>
      <c r="T2546" s="11" t="n">
        <f aca="false">IFERROR(S2546/Q2546,0)</f>
        <v>0.505861694985281</v>
      </c>
      <c r="U2546" s="13" t="n">
        <f aca="false">F2546-E2546</f>
        <v>13</v>
      </c>
      <c r="V2546" s="13" t="n">
        <f aca="false">G2546-F2546</f>
        <v>10</v>
      </c>
      <c r="W2546" s="13" t="n">
        <f aca="false">G2546-E2546</f>
        <v>23</v>
      </c>
      <c r="X2546" s="10" t="n">
        <f aca="false">YEAR(E2546)</f>
        <v>2019</v>
      </c>
      <c r="Y2546" s="0" t="str">
        <f aca="false">TEXT(E2546,"yyyy-mm")</f>
        <v>2019-03</v>
      </c>
      <c r="Z2546" s="0" t="str">
        <f aca="false">"Q"&amp;ROUNDUP(MONTH(E2546)/3,0)&amp;"-"&amp;YEAR(E2546)</f>
        <v>Q1-2019</v>
      </c>
    </row>
    <row r="2547" customFormat="false" ht="14.25" hidden="false" customHeight="false" outlineLevel="0" collapsed="false">
      <c r="A2547" s="0" t="s">
        <v>2589</v>
      </c>
      <c r="B2547" s="0" t="s">
        <v>43</v>
      </c>
      <c r="C2547" s="0" t="s">
        <v>39</v>
      </c>
      <c r="D2547" s="9" t="n">
        <v>43500</v>
      </c>
      <c r="E2547" s="9" t="n">
        <v>43550</v>
      </c>
      <c r="F2547" s="9" t="n">
        <v>43553</v>
      </c>
      <c r="G2547" s="9" t="n">
        <v>43556</v>
      </c>
      <c r="H2547" s="10" t="s">
        <v>36</v>
      </c>
      <c r="I2547" s="0" t="n">
        <v>27</v>
      </c>
      <c r="J2547" s="0" t="n">
        <v>32</v>
      </c>
      <c r="K2547" s="0" t="n">
        <v>138</v>
      </c>
      <c r="L2547" s="0" t="n">
        <v>3</v>
      </c>
      <c r="M2547" s="0" t="n">
        <v>4</v>
      </c>
      <c r="N2547" s="11" t="n">
        <v>0.05</v>
      </c>
      <c r="O2547" s="12" t="n">
        <v>1618.05</v>
      </c>
      <c r="P2547" s="12" t="n">
        <v>2345</v>
      </c>
      <c r="Q2547" s="12" t="n">
        <f aca="false">M2547*P2547*(1-N2547)</f>
        <v>8911</v>
      </c>
      <c r="R2547" s="12" t="n">
        <f aca="false">M2547*O2547</f>
        <v>6472.2</v>
      </c>
      <c r="S2547" s="12" t="n">
        <f aca="false">Q2547-R2547</f>
        <v>2438.8</v>
      </c>
      <c r="T2547" s="11" t="n">
        <f aca="false">IFERROR(S2547/Q2547,0)</f>
        <v>0.273684210526316</v>
      </c>
      <c r="U2547" s="13" t="n">
        <f aca="false">F2547-E2547</f>
        <v>3</v>
      </c>
      <c r="V2547" s="13" t="n">
        <f aca="false">G2547-F2547</f>
        <v>3</v>
      </c>
      <c r="W2547" s="13" t="n">
        <f aca="false">G2547-E2547</f>
        <v>6</v>
      </c>
      <c r="X2547" s="10" t="n">
        <f aca="false">YEAR(E2547)</f>
        <v>2019</v>
      </c>
      <c r="Y2547" s="0" t="str">
        <f aca="false">TEXT(E2547,"yyyy-mm")</f>
        <v>2019-03</v>
      </c>
      <c r="Z2547" s="0" t="str">
        <f aca="false">"Q"&amp;ROUNDUP(MONTH(E2547)/3,0)&amp;"-"&amp;YEAR(E2547)</f>
        <v>Q1-2019</v>
      </c>
    </row>
    <row r="2548" customFormat="false" ht="14.25" hidden="false" customHeight="false" outlineLevel="0" collapsed="false">
      <c r="A2548" s="0" t="s">
        <v>2590</v>
      </c>
      <c r="B2548" s="0" t="s">
        <v>43</v>
      </c>
      <c r="C2548" s="0" t="s">
        <v>48</v>
      </c>
      <c r="D2548" s="9" t="n">
        <v>43500</v>
      </c>
      <c r="E2548" s="9" t="n">
        <v>43550</v>
      </c>
      <c r="F2548" s="9" t="n">
        <v>43553</v>
      </c>
      <c r="G2548" s="9" t="n">
        <v>43558</v>
      </c>
      <c r="H2548" s="10" t="s">
        <v>36</v>
      </c>
      <c r="I2548" s="0" t="n">
        <v>27</v>
      </c>
      <c r="J2548" s="0" t="n">
        <v>44</v>
      </c>
      <c r="K2548" s="0" t="n">
        <v>34</v>
      </c>
      <c r="L2548" s="0" t="n">
        <v>42</v>
      </c>
      <c r="M2548" s="0" t="n">
        <v>5</v>
      </c>
      <c r="N2548" s="11" t="n">
        <v>0.1</v>
      </c>
      <c r="O2548" s="12" t="n">
        <v>787.92</v>
      </c>
      <c r="P2548" s="12" t="n">
        <v>1969.8</v>
      </c>
      <c r="Q2548" s="12" t="n">
        <f aca="false">M2548*P2548*(1-N2548)</f>
        <v>8864.1</v>
      </c>
      <c r="R2548" s="12" t="n">
        <f aca="false">M2548*O2548</f>
        <v>3939.6</v>
      </c>
      <c r="S2548" s="12" t="n">
        <f aca="false">Q2548-R2548</f>
        <v>4924.5</v>
      </c>
      <c r="T2548" s="11" t="n">
        <f aca="false">IFERROR(S2548/Q2548,0)</f>
        <v>0.555555555555556</v>
      </c>
      <c r="U2548" s="13" t="n">
        <f aca="false">F2548-E2548</f>
        <v>3</v>
      </c>
      <c r="V2548" s="13" t="n">
        <f aca="false">G2548-F2548</f>
        <v>5</v>
      </c>
      <c r="W2548" s="13" t="n">
        <f aca="false">G2548-E2548</f>
        <v>8</v>
      </c>
      <c r="X2548" s="10" t="n">
        <f aca="false">YEAR(E2548)</f>
        <v>2019</v>
      </c>
      <c r="Y2548" s="0" t="str">
        <f aca="false">TEXT(E2548,"yyyy-mm")</f>
        <v>2019-03</v>
      </c>
      <c r="Z2548" s="0" t="str">
        <f aca="false">"Q"&amp;ROUNDUP(MONTH(E2548)/3,0)&amp;"-"&amp;YEAR(E2548)</f>
        <v>Q1-2019</v>
      </c>
    </row>
    <row r="2549" customFormat="false" ht="14.25" hidden="false" customHeight="false" outlineLevel="0" collapsed="false">
      <c r="A2549" s="0" t="s">
        <v>2591</v>
      </c>
      <c r="B2549" s="0" t="s">
        <v>38</v>
      </c>
      <c r="C2549" s="0" t="s">
        <v>35</v>
      </c>
      <c r="D2549" s="9" t="n">
        <v>43400</v>
      </c>
      <c r="E2549" s="9" t="n">
        <v>43551</v>
      </c>
      <c r="F2549" s="9" t="n">
        <v>43556</v>
      </c>
      <c r="G2549" s="9" t="n">
        <v>43557</v>
      </c>
      <c r="H2549" s="10" t="s">
        <v>36</v>
      </c>
      <c r="I2549" s="0" t="n">
        <v>13</v>
      </c>
      <c r="J2549" s="0" t="n">
        <v>11</v>
      </c>
      <c r="K2549" s="0" t="n">
        <v>245</v>
      </c>
      <c r="L2549" s="0" t="n">
        <v>38</v>
      </c>
      <c r="M2549" s="0" t="n">
        <v>5</v>
      </c>
      <c r="N2549" s="11" t="n">
        <v>0.05</v>
      </c>
      <c r="O2549" s="12" t="n">
        <v>1293.1</v>
      </c>
      <c r="P2549" s="12" t="n">
        <v>2586.2</v>
      </c>
      <c r="Q2549" s="12" t="n">
        <f aca="false">M2549*P2549*(1-N2549)</f>
        <v>12284.45</v>
      </c>
      <c r="R2549" s="12" t="n">
        <f aca="false">M2549*O2549</f>
        <v>6465.5</v>
      </c>
      <c r="S2549" s="12" t="n">
        <f aca="false">Q2549-R2549</f>
        <v>5818.95</v>
      </c>
      <c r="T2549" s="11" t="n">
        <f aca="false">IFERROR(S2549/Q2549,0)</f>
        <v>0.473684210526316</v>
      </c>
      <c r="U2549" s="13" t="n">
        <f aca="false">F2549-E2549</f>
        <v>5</v>
      </c>
      <c r="V2549" s="13" t="n">
        <f aca="false">G2549-F2549</f>
        <v>1</v>
      </c>
      <c r="W2549" s="13" t="n">
        <f aca="false">G2549-E2549</f>
        <v>6</v>
      </c>
      <c r="X2549" s="10" t="n">
        <f aca="false">YEAR(E2549)</f>
        <v>2019</v>
      </c>
      <c r="Y2549" s="0" t="str">
        <f aca="false">TEXT(E2549,"yyyy-mm")</f>
        <v>2019-03</v>
      </c>
      <c r="Z2549" s="0" t="str">
        <f aca="false">"Q"&amp;ROUNDUP(MONTH(E2549)/3,0)&amp;"-"&amp;YEAR(E2549)</f>
        <v>Q1-2019</v>
      </c>
    </row>
    <row r="2550" customFormat="false" ht="14.25" hidden="false" customHeight="false" outlineLevel="0" collapsed="false">
      <c r="A2550" s="0" t="s">
        <v>2592</v>
      </c>
      <c r="B2550" s="0" t="s">
        <v>41</v>
      </c>
      <c r="C2550" s="0" t="s">
        <v>39</v>
      </c>
      <c r="D2550" s="9" t="n">
        <v>43500</v>
      </c>
      <c r="E2550" s="9" t="n">
        <v>43551</v>
      </c>
      <c r="F2550" s="9" t="n">
        <v>43571</v>
      </c>
      <c r="G2550" s="9" t="n">
        <v>43576</v>
      </c>
      <c r="H2550" s="10" t="s">
        <v>36</v>
      </c>
      <c r="I2550" s="0" t="n">
        <v>23</v>
      </c>
      <c r="J2550" s="0" t="n">
        <v>10</v>
      </c>
      <c r="K2550" s="0" t="n">
        <v>162</v>
      </c>
      <c r="L2550" s="0" t="n">
        <v>38</v>
      </c>
      <c r="M2550" s="0" t="n">
        <v>7</v>
      </c>
      <c r="N2550" s="11" t="n">
        <v>0.05</v>
      </c>
      <c r="O2550" s="12" t="n">
        <v>3736.59</v>
      </c>
      <c r="P2550" s="12" t="n">
        <v>5748.6</v>
      </c>
      <c r="Q2550" s="12" t="n">
        <f aca="false">M2550*P2550*(1-N2550)</f>
        <v>38228.19</v>
      </c>
      <c r="R2550" s="12" t="n">
        <f aca="false">M2550*O2550</f>
        <v>26156.13</v>
      </c>
      <c r="S2550" s="12" t="n">
        <f aca="false">Q2550-R2550</f>
        <v>12072.06</v>
      </c>
      <c r="T2550" s="11" t="n">
        <f aca="false">IFERROR(S2550/Q2550,0)</f>
        <v>0.315789473684211</v>
      </c>
      <c r="U2550" s="13" t="n">
        <f aca="false">F2550-E2550</f>
        <v>20</v>
      </c>
      <c r="V2550" s="13" t="n">
        <f aca="false">G2550-F2550</f>
        <v>5</v>
      </c>
      <c r="W2550" s="13" t="n">
        <f aca="false">G2550-E2550</f>
        <v>25</v>
      </c>
      <c r="X2550" s="10" t="n">
        <f aca="false">YEAR(E2550)</f>
        <v>2019</v>
      </c>
      <c r="Y2550" s="0" t="str">
        <f aca="false">TEXT(E2550,"yyyy-mm")</f>
        <v>2019-03</v>
      </c>
      <c r="Z2550" s="0" t="str">
        <f aca="false">"Q"&amp;ROUNDUP(MONTH(E2550)/3,0)&amp;"-"&amp;YEAR(E2550)</f>
        <v>Q1-2019</v>
      </c>
    </row>
    <row r="2551" customFormat="false" ht="14.25" hidden="false" customHeight="false" outlineLevel="0" collapsed="false">
      <c r="A2551" s="0" t="s">
        <v>2593</v>
      </c>
      <c r="B2551" s="0" t="s">
        <v>43</v>
      </c>
      <c r="C2551" s="0" t="s">
        <v>39</v>
      </c>
      <c r="D2551" s="9" t="n">
        <v>43500</v>
      </c>
      <c r="E2551" s="9" t="n">
        <v>43551</v>
      </c>
      <c r="F2551" s="9" t="n">
        <v>43569</v>
      </c>
      <c r="G2551" s="9" t="n">
        <v>43571</v>
      </c>
      <c r="H2551" s="10" t="s">
        <v>36</v>
      </c>
      <c r="I2551" s="0" t="n">
        <v>28</v>
      </c>
      <c r="J2551" s="0" t="n">
        <v>36</v>
      </c>
      <c r="K2551" s="0" t="n">
        <v>199</v>
      </c>
      <c r="L2551" s="0" t="n">
        <v>35</v>
      </c>
      <c r="M2551" s="0" t="n">
        <v>3</v>
      </c>
      <c r="N2551" s="11" t="n">
        <v>0.075</v>
      </c>
      <c r="O2551" s="12" t="n">
        <v>170.25</v>
      </c>
      <c r="P2551" s="12" t="n">
        <v>221.1</v>
      </c>
      <c r="Q2551" s="12" t="n">
        <f aca="false">M2551*P2551*(1-N2551)</f>
        <v>613.5525</v>
      </c>
      <c r="R2551" s="12" t="n">
        <f aca="false">M2551*O2551</f>
        <v>510.75</v>
      </c>
      <c r="S2551" s="12" t="n">
        <f aca="false">Q2551-R2551</f>
        <v>102.8025</v>
      </c>
      <c r="T2551" s="11" t="n">
        <f aca="false">IFERROR(S2551/Q2551,0)</f>
        <v>0.167552898896183</v>
      </c>
      <c r="U2551" s="13" t="n">
        <f aca="false">F2551-E2551</f>
        <v>18</v>
      </c>
      <c r="V2551" s="13" t="n">
        <f aca="false">G2551-F2551</f>
        <v>2</v>
      </c>
      <c r="W2551" s="13" t="n">
        <f aca="false">G2551-E2551</f>
        <v>20</v>
      </c>
      <c r="X2551" s="10" t="n">
        <f aca="false">YEAR(E2551)</f>
        <v>2019</v>
      </c>
      <c r="Y2551" s="0" t="str">
        <f aca="false">TEXT(E2551,"yyyy-mm")</f>
        <v>2019-03</v>
      </c>
      <c r="Z2551" s="0" t="str">
        <f aca="false">"Q"&amp;ROUNDUP(MONTH(E2551)/3,0)&amp;"-"&amp;YEAR(E2551)</f>
        <v>Q1-2019</v>
      </c>
    </row>
    <row r="2552" customFormat="false" ht="14.25" hidden="false" customHeight="false" outlineLevel="0" collapsed="false">
      <c r="A2552" s="0" t="s">
        <v>2594</v>
      </c>
      <c r="B2552" s="0" t="s">
        <v>38</v>
      </c>
      <c r="C2552" s="0" t="s">
        <v>79</v>
      </c>
      <c r="D2552" s="9" t="n">
        <v>43500</v>
      </c>
      <c r="E2552" s="9" t="n">
        <v>43551</v>
      </c>
      <c r="F2552" s="9" t="n">
        <v>43569</v>
      </c>
      <c r="G2552" s="9" t="n">
        <v>43573</v>
      </c>
      <c r="H2552" s="10" t="s">
        <v>36</v>
      </c>
      <c r="I2552" s="0" t="n">
        <v>18</v>
      </c>
      <c r="J2552" s="0" t="n">
        <v>24</v>
      </c>
      <c r="K2552" s="0" t="n">
        <v>62</v>
      </c>
      <c r="L2552" s="0" t="n">
        <v>23</v>
      </c>
      <c r="M2552" s="0" t="n">
        <v>1</v>
      </c>
      <c r="N2552" s="11" t="n">
        <v>0.075</v>
      </c>
      <c r="O2552" s="12" t="n">
        <v>2835.98</v>
      </c>
      <c r="P2552" s="12" t="n">
        <v>3832.4</v>
      </c>
      <c r="Q2552" s="12" t="n">
        <f aca="false">M2552*P2552*(1-N2552)</f>
        <v>3544.97</v>
      </c>
      <c r="R2552" s="12" t="n">
        <f aca="false">M2552*O2552</f>
        <v>2835.98</v>
      </c>
      <c r="S2552" s="12" t="n">
        <f aca="false">Q2552-R2552</f>
        <v>708.99</v>
      </c>
      <c r="T2552" s="11" t="n">
        <f aca="false">IFERROR(S2552/Q2552,0)</f>
        <v>0.199998871640663</v>
      </c>
      <c r="U2552" s="13" t="n">
        <f aca="false">F2552-E2552</f>
        <v>18</v>
      </c>
      <c r="V2552" s="13" t="n">
        <f aca="false">G2552-F2552</f>
        <v>4</v>
      </c>
      <c r="W2552" s="13" t="n">
        <f aca="false">G2552-E2552</f>
        <v>22</v>
      </c>
      <c r="X2552" s="10" t="n">
        <f aca="false">YEAR(E2552)</f>
        <v>2019</v>
      </c>
      <c r="Y2552" s="0" t="str">
        <f aca="false">TEXT(E2552,"yyyy-mm")</f>
        <v>2019-03</v>
      </c>
      <c r="Z2552" s="0" t="str">
        <f aca="false">"Q"&amp;ROUNDUP(MONTH(E2552)/3,0)&amp;"-"&amp;YEAR(E2552)</f>
        <v>Q1-2019</v>
      </c>
    </row>
    <row r="2553" customFormat="false" ht="14.25" hidden="false" customHeight="false" outlineLevel="0" collapsed="false">
      <c r="A2553" s="0" t="s">
        <v>2595</v>
      </c>
      <c r="B2553" s="0" t="s">
        <v>38</v>
      </c>
      <c r="C2553" s="0" t="s">
        <v>58</v>
      </c>
      <c r="D2553" s="9" t="n">
        <v>43500</v>
      </c>
      <c r="E2553" s="9" t="n">
        <v>43551</v>
      </c>
      <c r="F2553" s="9" t="n">
        <v>43578</v>
      </c>
      <c r="G2553" s="9" t="n">
        <v>43583</v>
      </c>
      <c r="H2553" s="10" t="s">
        <v>36</v>
      </c>
      <c r="I2553" s="0" t="n">
        <v>13</v>
      </c>
      <c r="J2553" s="0" t="n">
        <v>11</v>
      </c>
      <c r="K2553" s="0" t="n">
        <v>347</v>
      </c>
      <c r="L2553" s="0" t="n">
        <v>15</v>
      </c>
      <c r="M2553" s="0" t="n">
        <v>8</v>
      </c>
      <c r="N2553" s="11" t="n">
        <v>0.3</v>
      </c>
      <c r="O2553" s="12" t="n">
        <v>4167.74</v>
      </c>
      <c r="P2553" s="12" t="n">
        <v>6411.9</v>
      </c>
      <c r="Q2553" s="12" t="n">
        <f aca="false">M2553*P2553*(1-N2553)</f>
        <v>35906.64</v>
      </c>
      <c r="R2553" s="12" t="n">
        <f aca="false">M2553*O2553</f>
        <v>33341.92</v>
      </c>
      <c r="S2553" s="12" t="n">
        <f aca="false">Q2553-R2553</f>
        <v>2564.71999999999</v>
      </c>
      <c r="T2553" s="11" t="n">
        <f aca="false">IFERROR(S2553/Q2553,0)</f>
        <v>0.0714274574284866</v>
      </c>
      <c r="U2553" s="13" t="n">
        <f aca="false">F2553-E2553</f>
        <v>27</v>
      </c>
      <c r="V2553" s="13" t="n">
        <f aca="false">G2553-F2553</f>
        <v>5</v>
      </c>
      <c r="W2553" s="13" t="n">
        <f aca="false">G2553-E2553</f>
        <v>32</v>
      </c>
      <c r="X2553" s="10" t="n">
        <f aca="false">YEAR(E2553)</f>
        <v>2019</v>
      </c>
      <c r="Y2553" s="0" t="str">
        <f aca="false">TEXT(E2553,"yyyy-mm")</f>
        <v>2019-03</v>
      </c>
      <c r="Z2553" s="0" t="str">
        <f aca="false">"Q"&amp;ROUNDUP(MONTH(E2553)/3,0)&amp;"-"&amp;YEAR(E2553)</f>
        <v>Q1-2019</v>
      </c>
    </row>
    <row r="2554" customFormat="false" ht="14.25" hidden="false" customHeight="false" outlineLevel="0" collapsed="false">
      <c r="A2554" s="0" t="s">
        <v>2596</v>
      </c>
      <c r="B2554" s="0" t="s">
        <v>34</v>
      </c>
      <c r="C2554" s="0" t="s">
        <v>39</v>
      </c>
      <c r="D2554" s="9" t="n">
        <v>43500</v>
      </c>
      <c r="E2554" s="9" t="n">
        <v>43552</v>
      </c>
      <c r="F2554" s="9" t="n">
        <v>43554</v>
      </c>
      <c r="G2554" s="9" t="n">
        <v>43561</v>
      </c>
      <c r="H2554" s="10" t="s">
        <v>36</v>
      </c>
      <c r="I2554" s="0" t="n">
        <v>5</v>
      </c>
      <c r="J2554" s="0" t="n">
        <v>12</v>
      </c>
      <c r="K2554" s="0" t="n">
        <v>122</v>
      </c>
      <c r="L2554" s="0" t="n">
        <v>22</v>
      </c>
      <c r="M2554" s="0" t="n">
        <v>3</v>
      </c>
      <c r="N2554" s="11" t="n">
        <v>0.05</v>
      </c>
      <c r="O2554" s="12" t="n">
        <v>515.9</v>
      </c>
      <c r="P2554" s="12" t="n">
        <v>1031.8</v>
      </c>
      <c r="Q2554" s="12" t="n">
        <f aca="false">M2554*P2554*(1-N2554)</f>
        <v>2940.63</v>
      </c>
      <c r="R2554" s="12" t="n">
        <f aca="false">M2554*O2554</f>
        <v>1547.7</v>
      </c>
      <c r="S2554" s="12" t="n">
        <f aca="false">Q2554-R2554</f>
        <v>1392.93</v>
      </c>
      <c r="T2554" s="11" t="n">
        <f aca="false">IFERROR(S2554/Q2554,0)</f>
        <v>0.473684210526316</v>
      </c>
      <c r="U2554" s="13" t="n">
        <f aca="false">F2554-E2554</f>
        <v>2</v>
      </c>
      <c r="V2554" s="13" t="n">
        <f aca="false">G2554-F2554</f>
        <v>7</v>
      </c>
      <c r="W2554" s="13" t="n">
        <f aca="false">G2554-E2554</f>
        <v>9</v>
      </c>
      <c r="X2554" s="10" t="n">
        <f aca="false">YEAR(E2554)</f>
        <v>2019</v>
      </c>
      <c r="Y2554" s="0" t="str">
        <f aca="false">TEXT(E2554,"yyyy-mm")</f>
        <v>2019-03</v>
      </c>
      <c r="Z2554" s="0" t="str">
        <f aca="false">"Q"&amp;ROUNDUP(MONTH(E2554)/3,0)&amp;"-"&amp;YEAR(E2554)</f>
        <v>Q1-2019</v>
      </c>
    </row>
    <row r="2555" customFormat="false" ht="14.25" hidden="false" customHeight="false" outlineLevel="0" collapsed="false">
      <c r="A2555" s="0" t="s">
        <v>2597</v>
      </c>
      <c r="B2555" s="0" t="s">
        <v>34</v>
      </c>
      <c r="C2555" s="0" t="s">
        <v>58</v>
      </c>
      <c r="D2555" s="9" t="n">
        <v>43500</v>
      </c>
      <c r="E2555" s="9" t="n">
        <v>43553</v>
      </c>
      <c r="F2555" s="9" t="n">
        <v>43576</v>
      </c>
      <c r="G2555" s="9" t="n">
        <v>43586</v>
      </c>
      <c r="H2555" s="10" t="s">
        <v>36</v>
      </c>
      <c r="I2555" s="0" t="n">
        <v>8</v>
      </c>
      <c r="J2555" s="0" t="n">
        <v>45</v>
      </c>
      <c r="K2555" s="0" t="n">
        <v>351</v>
      </c>
      <c r="L2555" s="0" t="n">
        <v>14</v>
      </c>
      <c r="M2555" s="0" t="n">
        <v>7</v>
      </c>
      <c r="N2555" s="11" t="n">
        <v>0.1</v>
      </c>
      <c r="O2555" s="12" t="n">
        <v>1603.98</v>
      </c>
      <c r="P2555" s="12" t="n">
        <v>3819</v>
      </c>
      <c r="Q2555" s="12" t="n">
        <f aca="false">M2555*P2555*(1-N2555)</f>
        <v>24059.7</v>
      </c>
      <c r="R2555" s="12" t="n">
        <f aca="false">M2555*O2555</f>
        <v>11227.86</v>
      </c>
      <c r="S2555" s="12" t="n">
        <f aca="false">Q2555-R2555</f>
        <v>12831.84</v>
      </c>
      <c r="T2555" s="11" t="n">
        <f aca="false">IFERROR(S2555/Q2555,0)</f>
        <v>0.533333333333333</v>
      </c>
      <c r="U2555" s="13" t="n">
        <f aca="false">F2555-E2555</f>
        <v>23</v>
      </c>
      <c r="V2555" s="13" t="n">
        <f aca="false">G2555-F2555</f>
        <v>10</v>
      </c>
      <c r="W2555" s="13" t="n">
        <f aca="false">G2555-E2555</f>
        <v>33</v>
      </c>
      <c r="X2555" s="10" t="n">
        <f aca="false">YEAR(E2555)</f>
        <v>2019</v>
      </c>
      <c r="Y2555" s="0" t="str">
        <f aca="false">TEXT(E2555,"yyyy-mm")</f>
        <v>2019-03</v>
      </c>
      <c r="Z2555" s="0" t="str">
        <f aca="false">"Q"&amp;ROUNDUP(MONTH(E2555)/3,0)&amp;"-"&amp;YEAR(E2555)</f>
        <v>Q1-2019</v>
      </c>
    </row>
    <row r="2556" customFormat="false" ht="14.25" hidden="false" customHeight="false" outlineLevel="0" collapsed="false">
      <c r="A2556" s="0" t="s">
        <v>2598</v>
      </c>
      <c r="B2556" s="0" t="s">
        <v>34</v>
      </c>
      <c r="C2556" s="0" t="s">
        <v>58</v>
      </c>
      <c r="D2556" s="9" t="n">
        <v>43500</v>
      </c>
      <c r="E2556" s="9" t="n">
        <v>43553</v>
      </c>
      <c r="F2556" s="9" t="n">
        <v>43566</v>
      </c>
      <c r="G2556" s="9" t="n">
        <v>43575</v>
      </c>
      <c r="H2556" s="10" t="s">
        <v>36</v>
      </c>
      <c r="I2556" s="0" t="n">
        <v>2</v>
      </c>
      <c r="J2556" s="0" t="n">
        <v>19</v>
      </c>
      <c r="K2556" s="0" t="n">
        <v>343</v>
      </c>
      <c r="L2556" s="0" t="n">
        <v>23</v>
      </c>
      <c r="M2556" s="0" t="n">
        <v>8</v>
      </c>
      <c r="N2556" s="11" t="n">
        <v>0.05</v>
      </c>
      <c r="O2556" s="12" t="n">
        <v>985.3</v>
      </c>
      <c r="P2556" s="12" t="n">
        <v>1728.6</v>
      </c>
      <c r="Q2556" s="12" t="n">
        <f aca="false">M2556*P2556*(1-N2556)</f>
        <v>13137.36</v>
      </c>
      <c r="R2556" s="12" t="n">
        <f aca="false">M2556*O2556</f>
        <v>7882.4</v>
      </c>
      <c r="S2556" s="12" t="n">
        <f aca="false">Q2556-R2556</f>
        <v>5254.96</v>
      </c>
      <c r="T2556" s="11" t="n">
        <f aca="false">IFERROR(S2556/Q2556,0)</f>
        <v>0.400001217900705</v>
      </c>
      <c r="U2556" s="13" t="n">
        <f aca="false">F2556-E2556</f>
        <v>13</v>
      </c>
      <c r="V2556" s="13" t="n">
        <f aca="false">G2556-F2556</f>
        <v>9</v>
      </c>
      <c r="W2556" s="13" t="n">
        <f aca="false">G2556-E2556</f>
        <v>22</v>
      </c>
      <c r="X2556" s="10" t="n">
        <f aca="false">YEAR(E2556)</f>
        <v>2019</v>
      </c>
      <c r="Y2556" s="0" t="str">
        <f aca="false">TEXT(E2556,"yyyy-mm")</f>
        <v>2019-03</v>
      </c>
      <c r="Z2556" s="0" t="str">
        <f aca="false">"Q"&amp;ROUNDUP(MONTH(E2556)/3,0)&amp;"-"&amp;YEAR(E2556)</f>
        <v>Q1-2019</v>
      </c>
    </row>
    <row r="2557" customFormat="false" ht="14.25" hidden="false" customHeight="false" outlineLevel="0" collapsed="false">
      <c r="A2557" s="0" t="s">
        <v>2599</v>
      </c>
      <c r="B2557" s="0" t="s">
        <v>34</v>
      </c>
      <c r="C2557" s="0" t="s">
        <v>46</v>
      </c>
      <c r="D2557" s="9" t="n">
        <v>43400</v>
      </c>
      <c r="E2557" s="9" t="n">
        <v>43553</v>
      </c>
      <c r="F2557" s="9" t="n">
        <v>43558</v>
      </c>
      <c r="G2557" s="9" t="n">
        <v>43568</v>
      </c>
      <c r="H2557" s="10" t="s">
        <v>36</v>
      </c>
      <c r="I2557" s="0" t="n">
        <v>11</v>
      </c>
      <c r="J2557" s="0" t="n">
        <v>25</v>
      </c>
      <c r="K2557" s="0" t="n">
        <v>323</v>
      </c>
      <c r="L2557" s="0" t="n">
        <v>26</v>
      </c>
      <c r="M2557" s="0" t="n">
        <v>4</v>
      </c>
      <c r="N2557" s="11" t="n">
        <v>0.1</v>
      </c>
      <c r="O2557" s="12" t="n">
        <v>1649.81</v>
      </c>
      <c r="P2557" s="12" t="n">
        <v>2291.4</v>
      </c>
      <c r="Q2557" s="12" t="n">
        <f aca="false">M2557*P2557*(1-N2557)</f>
        <v>8249.04</v>
      </c>
      <c r="R2557" s="12" t="n">
        <f aca="false">M2557*O2557</f>
        <v>6599.24</v>
      </c>
      <c r="S2557" s="12" t="n">
        <f aca="false">Q2557-R2557</f>
        <v>1649.8</v>
      </c>
      <c r="T2557" s="11" t="n">
        <f aca="false">IFERROR(S2557/Q2557,0)</f>
        <v>0.19999903019018</v>
      </c>
      <c r="U2557" s="13" t="n">
        <f aca="false">F2557-E2557</f>
        <v>5</v>
      </c>
      <c r="V2557" s="13" t="n">
        <f aca="false">G2557-F2557</f>
        <v>10</v>
      </c>
      <c r="W2557" s="13" t="n">
        <f aca="false">G2557-E2557</f>
        <v>15</v>
      </c>
      <c r="X2557" s="10" t="n">
        <f aca="false">YEAR(E2557)</f>
        <v>2019</v>
      </c>
      <c r="Y2557" s="0" t="str">
        <f aca="false">TEXT(E2557,"yyyy-mm")</f>
        <v>2019-03</v>
      </c>
      <c r="Z2557" s="0" t="str">
        <f aca="false">"Q"&amp;ROUNDUP(MONTH(E2557)/3,0)&amp;"-"&amp;YEAR(E2557)</f>
        <v>Q1-2019</v>
      </c>
    </row>
    <row r="2558" customFormat="false" ht="14.25" hidden="false" customHeight="false" outlineLevel="0" collapsed="false">
      <c r="A2558" s="0" t="s">
        <v>2600</v>
      </c>
      <c r="B2558" s="0" t="s">
        <v>41</v>
      </c>
      <c r="C2558" s="0" t="s">
        <v>48</v>
      </c>
      <c r="D2558" s="9" t="n">
        <v>43400</v>
      </c>
      <c r="E2558" s="9" t="n">
        <v>43553</v>
      </c>
      <c r="F2558" s="9" t="n">
        <v>43558</v>
      </c>
      <c r="G2558" s="9" t="n">
        <v>43566</v>
      </c>
      <c r="H2558" s="10" t="s">
        <v>36</v>
      </c>
      <c r="I2558" s="0" t="n">
        <v>22</v>
      </c>
      <c r="J2558" s="0" t="n">
        <v>30</v>
      </c>
      <c r="K2558" s="0" t="n">
        <v>33</v>
      </c>
      <c r="L2558" s="0" t="n">
        <v>17</v>
      </c>
      <c r="M2558" s="0" t="n">
        <v>5</v>
      </c>
      <c r="N2558" s="11" t="n">
        <v>0.075</v>
      </c>
      <c r="O2558" s="12" t="n">
        <v>3205.28</v>
      </c>
      <c r="P2558" s="12" t="n">
        <v>4006.6</v>
      </c>
      <c r="Q2558" s="12" t="n">
        <f aca="false">M2558*P2558*(1-N2558)</f>
        <v>18530.525</v>
      </c>
      <c r="R2558" s="12" t="n">
        <f aca="false">M2558*O2558</f>
        <v>16026.4</v>
      </c>
      <c r="S2558" s="12" t="n">
        <f aca="false">Q2558-R2558</f>
        <v>2504.125</v>
      </c>
      <c r="T2558" s="11" t="n">
        <f aca="false">IFERROR(S2558/Q2558,0)</f>
        <v>0.135135135135135</v>
      </c>
      <c r="U2558" s="13" t="n">
        <f aca="false">F2558-E2558</f>
        <v>5</v>
      </c>
      <c r="V2558" s="13" t="n">
        <f aca="false">G2558-F2558</f>
        <v>8</v>
      </c>
      <c r="W2558" s="13" t="n">
        <f aca="false">G2558-E2558</f>
        <v>13</v>
      </c>
      <c r="X2558" s="10" t="n">
        <f aca="false">YEAR(E2558)</f>
        <v>2019</v>
      </c>
      <c r="Y2558" s="0" t="str">
        <f aca="false">TEXT(E2558,"yyyy-mm")</f>
        <v>2019-03</v>
      </c>
      <c r="Z2558" s="0" t="str">
        <f aca="false">"Q"&amp;ROUNDUP(MONTH(E2558)/3,0)&amp;"-"&amp;YEAR(E2558)</f>
        <v>Q1-2019</v>
      </c>
    </row>
    <row r="2559" customFormat="false" ht="14.25" hidden="false" customHeight="false" outlineLevel="0" collapsed="false">
      <c r="A2559" s="0" t="s">
        <v>2601</v>
      </c>
      <c r="B2559" s="0" t="s">
        <v>38</v>
      </c>
      <c r="C2559" s="0" t="s">
        <v>39</v>
      </c>
      <c r="D2559" s="9" t="n">
        <v>43400</v>
      </c>
      <c r="E2559" s="9" t="n">
        <v>43553</v>
      </c>
      <c r="F2559" s="9" t="n">
        <v>43564</v>
      </c>
      <c r="G2559" s="9" t="n">
        <v>43570</v>
      </c>
      <c r="H2559" s="10" t="s">
        <v>36</v>
      </c>
      <c r="I2559" s="0" t="n">
        <v>13</v>
      </c>
      <c r="J2559" s="0" t="n">
        <v>20</v>
      </c>
      <c r="K2559" s="0" t="n">
        <v>98</v>
      </c>
      <c r="L2559" s="0" t="n">
        <v>9</v>
      </c>
      <c r="M2559" s="0" t="n">
        <v>3</v>
      </c>
      <c r="N2559" s="11" t="n">
        <v>0.05</v>
      </c>
      <c r="O2559" s="12" t="n">
        <v>1736.37</v>
      </c>
      <c r="P2559" s="12" t="n">
        <v>3946.3</v>
      </c>
      <c r="Q2559" s="12" t="n">
        <f aca="false">M2559*P2559*(1-N2559)</f>
        <v>11246.955</v>
      </c>
      <c r="R2559" s="12" t="n">
        <f aca="false">M2559*O2559</f>
        <v>5209.11</v>
      </c>
      <c r="S2559" s="12" t="n">
        <f aca="false">Q2559-R2559</f>
        <v>6037.845</v>
      </c>
      <c r="T2559" s="11" t="n">
        <f aca="false">IFERROR(S2559/Q2559,0)</f>
        <v>0.536842638740886</v>
      </c>
      <c r="U2559" s="13" t="n">
        <f aca="false">F2559-E2559</f>
        <v>11</v>
      </c>
      <c r="V2559" s="13" t="n">
        <f aca="false">G2559-F2559</f>
        <v>6</v>
      </c>
      <c r="W2559" s="13" t="n">
        <f aca="false">G2559-E2559</f>
        <v>17</v>
      </c>
      <c r="X2559" s="10" t="n">
        <f aca="false">YEAR(E2559)</f>
        <v>2019</v>
      </c>
      <c r="Y2559" s="0" t="str">
        <f aca="false">TEXT(E2559,"yyyy-mm")</f>
        <v>2019-03</v>
      </c>
      <c r="Z2559" s="0" t="str">
        <f aca="false">"Q"&amp;ROUNDUP(MONTH(E2559)/3,0)&amp;"-"&amp;YEAR(E2559)</f>
        <v>Q1-2019</v>
      </c>
    </row>
    <row r="2560" customFormat="false" ht="14.25" hidden="false" customHeight="false" outlineLevel="0" collapsed="false">
      <c r="A2560" s="0" t="s">
        <v>2602</v>
      </c>
      <c r="B2560" s="0" t="s">
        <v>41</v>
      </c>
      <c r="C2560" s="0" t="s">
        <v>39</v>
      </c>
      <c r="D2560" s="9" t="n">
        <v>43500</v>
      </c>
      <c r="E2560" s="9" t="n">
        <v>43553</v>
      </c>
      <c r="F2560" s="9" t="n">
        <v>43564</v>
      </c>
      <c r="G2560" s="9" t="n">
        <v>43570</v>
      </c>
      <c r="H2560" s="10" t="s">
        <v>36</v>
      </c>
      <c r="I2560" s="0" t="n">
        <v>21</v>
      </c>
      <c r="J2560" s="0" t="n">
        <v>20</v>
      </c>
      <c r="K2560" s="0" t="n">
        <v>181</v>
      </c>
      <c r="L2560" s="0" t="n">
        <v>16</v>
      </c>
      <c r="M2560" s="0" t="n">
        <v>1</v>
      </c>
      <c r="N2560" s="11" t="n">
        <v>0.05</v>
      </c>
      <c r="O2560" s="12" t="n">
        <v>4127.2</v>
      </c>
      <c r="P2560" s="12" t="n">
        <v>5896</v>
      </c>
      <c r="Q2560" s="12" t="n">
        <f aca="false">M2560*P2560*(1-N2560)</f>
        <v>5601.2</v>
      </c>
      <c r="R2560" s="12" t="n">
        <f aca="false">M2560*O2560</f>
        <v>4127.2</v>
      </c>
      <c r="S2560" s="12" t="n">
        <f aca="false">Q2560-R2560</f>
        <v>1474</v>
      </c>
      <c r="T2560" s="11" t="n">
        <f aca="false">IFERROR(S2560/Q2560,0)</f>
        <v>0.263157894736842</v>
      </c>
      <c r="U2560" s="13" t="n">
        <f aca="false">F2560-E2560</f>
        <v>11</v>
      </c>
      <c r="V2560" s="13" t="n">
        <f aca="false">G2560-F2560</f>
        <v>6</v>
      </c>
      <c r="W2560" s="13" t="n">
        <f aca="false">G2560-E2560</f>
        <v>17</v>
      </c>
      <c r="X2560" s="10" t="n">
        <f aca="false">YEAR(E2560)</f>
        <v>2019</v>
      </c>
      <c r="Y2560" s="0" t="str">
        <f aca="false">TEXT(E2560,"yyyy-mm")</f>
        <v>2019-03</v>
      </c>
      <c r="Z2560" s="0" t="str">
        <f aca="false">"Q"&amp;ROUNDUP(MONTH(E2560)/3,0)&amp;"-"&amp;YEAR(E2560)</f>
        <v>Q1-2019</v>
      </c>
    </row>
    <row r="2561" customFormat="false" ht="14.25" hidden="false" customHeight="false" outlineLevel="0" collapsed="false">
      <c r="A2561" s="0" t="s">
        <v>2603</v>
      </c>
      <c r="B2561" s="0" t="s">
        <v>34</v>
      </c>
      <c r="C2561" s="0" t="s">
        <v>58</v>
      </c>
      <c r="D2561" s="9" t="n">
        <v>43500</v>
      </c>
      <c r="E2561" s="9" t="n">
        <v>43554</v>
      </c>
      <c r="F2561" s="9" t="n">
        <v>43579</v>
      </c>
      <c r="G2561" s="9" t="n">
        <v>43586</v>
      </c>
      <c r="H2561" s="10" t="s">
        <v>36</v>
      </c>
      <c r="I2561" s="0" t="n">
        <v>1</v>
      </c>
      <c r="J2561" s="0" t="n">
        <v>50</v>
      </c>
      <c r="K2561" s="0" t="n">
        <v>357</v>
      </c>
      <c r="L2561" s="0" t="n">
        <v>32</v>
      </c>
      <c r="M2561" s="0" t="n">
        <v>3</v>
      </c>
      <c r="N2561" s="11" t="n">
        <v>0.075</v>
      </c>
      <c r="O2561" s="12" t="n">
        <v>2013.08</v>
      </c>
      <c r="P2561" s="12" t="n">
        <v>2425.4</v>
      </c>
      <c r="Q2561" s="12" t="n">
        <f aca="false">M2561*P2561*(1-N2561)</f>
        <v>6730.485</v>
      </c>
      <c r="R2561" s="12" t="n">
        <f aca="false">M2561*O2561</f>
        <v>6039.24</v>
      </c>
      <c r="S2561" s="12" t="n">
        <f aca="false">Q2561-R2561</f>
        <v>691.245000000001</v>
      </c>
      <c r="T2561" s="11" t="n">
        <f aca="false">IFERROR(S2561/Q2561,0)</f>
        <v>0.10270359416892</v>
      </c>
      <c r="U2561" s="13" t="n">
        <f aca="false">F2561-E2561</f>
        <v>25</v>
      </c>
      <c r="V2561" s="13" t="n">
        <f aca="false">G2561-F2561</f>
        <v>7</v>
      </c>
      <c r="W2561" s="13" t="n">
        <f aca="false">G2561-E2561</f>
        <v>32</v>
      </c>
      <c r="X2561" s="10" t="n">
        <f aca="false">YEAR(E2561)</f>
        <v>2019</v>
      </c>
      <c r="Y2561" s="0" t="str">
        <f aca="false">TEXT(E2561,"yyyy-mm")</f>
        <v>2019-03</v>
      </c>
      <c r="Z2561" s="0" t="str">
        <f aca="false">"Q"&amp;ROUNDUP(MONTH(E2561)/3,0)&amp;"-"&amp;YEAR(E2561)</f>
        <v>Q1-2019</v>
      </c>
    </row>
    <row r="2562" customFormat="false" ht="14.25" hidden="false" customHeight="false" outlineLevel="0" collapsed="false">
      <c r="A2562" s="0" t="s">
        <v>2604</v>
      </c>
      <c r="B2562" s="0" t="s">
        <v>34</v>
      </c>
      <c r="C2562" s="0" t="s">
        <v>46</v>
      </c>
      <c r="D2562" s="9" t="n">
        <v>43500</v>
      </c>
      <c r="E2562" s="9" t="n">
        <v>43554</v>
      </c>
      <c r="F2562" s="9" t="n">
        <v>43578</v>
      </c>
      <c r="G2562" s="9" t="n">
        <v>43580</v>
      </c>
      <c r="H2562" s="10" t="s">
        <v>36</v>
      </c>
      <c r="I2562" s="0" t="n">
        <v>3</v>
      </c>
      <c r="J2562" s="0" t="n">
        <v>33</v>
      </c>
      <c r="K2562" s="0" t="n">
        <v>279</v>
      </c>
      <c r="L2562" s="0" t="n">
        <v>7</v>
      </c>
      <c r="M2562" s="0" t="n">
        <v>6</v>
      </c>
      <c r="N2562" s="11" t="n">
        <v>0.075</v>
      </c>
      <c r="O2562" s="12" t="n">
        <v>962.39</v>
      </c>
      <c r="P2562" s="12" t="n">
        <v>1145.7</v>
      </c>
      <c r="Q2562" s="12" t="n">
        <f aca="false">M2562*P2562*(1-N2562)</f>
        <v>6358.635</v>
      </c>
      <c r="R2562" s="12" t="n">
        <f aca="false">M2562*O2562</f>
        <v>5774.34</v>
      </c>
      <c r="S2562" s="12" t="n">
        <f aca="false">Q2562-R2562</f>
        <v>584.295000000001</v>
      </c>
      <c r="T2562" s="11" t="n">
        <f aca="false">IFERROR(S2562/Q2562,0)</f>
        <v>0.0918900046944039</v>
      </c>
      <c r="U2562" s="13" t="n">
        <f aca="false">F2562-E2562</f>
        <v>24</v>
      </c>
      <c r="V2562" s="13" t="n">
        <f aca="false">G2562-F2562</f>
        <v>2</v>
      </c>
      <c r="W2562" s="13" t="n">
        <f aca="false">G2562-E2562</f>
        <v>26</v>
      </c>
      <c r="X2562" s="10" t="n">
        <f aca="false">YEAR(E2562)</f>
        <v>2019</v>
      </c>
      <c r="Y2562" s="0" t="str">
        <f aca="false">TEXT(E2562,"yyyy-mm")</f>
        <v>2019-03</v>
      </c>
      <c r="Z2562" s="0" t="str">
        <f aca="false">"Q"&amp;ROUNDUP(MONTH(E2562)/3,0)&amp;"-"&amp;YEAR(E2562)</f>
        <v>Q1-2019</v>
      </c>
    </row>
    <row r="2563" customFormat="false" ht="14.25" hidden="false" customHeight="false" outlineLevel="0" collapsed="false">
      <c r="A2563" s="0" t="s">
        <v>2605</v>
      </c>
      <c r="B2563" s="0" t="s">
        <v>41</v>
      </c>
      <c r="C2563" s="0" t="s">
        <v>35</v>
      </c>
      <c r="D2563" s="9" t="n">
        <v>43400</v>
      </c>
      <c r="E2563" s="9" t="n">
        <v>43554</v>
      </c>
      <c r="F2563" s="9" t="n">
        <v>43559</v>
      </c>
      <c r="G2563" s="9" t="n">
        <v>43568</v>
      </c>
      <c r="H2563" s="10" t="s">
        <v>36</v>
      </c>
      <c r="I2563" s="0" t="n">
        <v>21</v>
      </c>
      <c r="J2563" s="0" t="n">
        <v>44</v>
      </c>
      <c r="K2563" s="0" t="n">
        <v>240</v>
      </c>
      <c r="L2563" s="0" t="n">
        <v>24</v>
      </c>
      <c r="M2563" s="0" t="n">
        <v>7</v>
      </c>
      <c r="N2563" s="11" t="n">
        <v>0.075</v>
      </c>
      <c r="O2563" s="12" t="n">
        <v>2234.85</v>
      </c>
      <c r="P2563" s="12" t="n">
        <v>3604.6</v>
      </c>
      <c r="Q2563" s="12" t="n">
        <f aca="false">M2563*P2563*(1-N2563)</f>
        <v>23339.785</v>
      </c>
      <c r="R2563" s="12" t="n">
        <f aca="false">M2563*O2563</f>
        <v>15643.95</v>
      </c>
      <c r="S2563" s="12" t="n">
        <f aca="false">Q2563-R2563</f>
        <v>7695.83500000001</v>
      </c>
      <c r="T2563" s="11" t="n">
        <f aca="false">IFERROR(S2563/Q2563,0)</f>
        <v>0.329730329563876</v>
      </c>
      <c r="U2563" s="13" t="n">
        <f aca="false">F2563-E2563</f>
        <v>5</v>
      </c>
      <c r="V2563" s="13" t="n">
        <f aca="false">G2563-F2563</f>
        <v>9</v>
      </c>
      <c r="W2563" s="13" t="n">
        <f aca="false">G2563-E2563</f>
        <v>14</v>
      </c>
      <c r="X2563" s="10" t="n">
        <f aca="false">YEAR(E2563)</f>
        <v>2019</v>
      </c>
      <c r="Y2563" s="0" t="str">
        <f aca="false">TEXT(E2563,"yyyy-mm")</f>
        <v>2019-03</v>
      </c>
      <c r="Z2563" s="0" t="str">
        <f aca="false">"Q"&amp;ROUNDUP(MONTH(E2563)/3,0)&amp;"-"&amp;YEAR(E2563)</f>
        <v>Q1-2019</v>
      </c>
    </row>
    <row r="2564" customFormat="false" ht="14.25" hidden="false" customHeight="false" outlineLevel="0" collapsed="false">
      <c r="A2564" s="0" t="s">
        <v>2606</v>
      </c>
      <c r="B2564" s="0" t="s">
        <v>34</v>
      </c>
      <c r="C2564" s="0" t="s">
        <v>39</v>
      </c>
      <c r="D2564" s="9" t="n">
        <v>43500</v>
      </c>
      <c r="E2564" s="9" t="n">
        <v>43554</v>
      </c>
      <c r="F2564" s="9" t="n">
        <v>43557</v>
      </c>
      <c r="G2564" s="9" t="n">
        <v>43563</v>
      </c>
      <c r="H2564" s="10" t="s">
        <v>36</v>
      </c>
      <c r="I2564" s="0" t="n">
        <v>8</v>
      </c>
      <c r="J2564" s="0" t="n">
        <v>13</v>
      </c>
      <c r="K2564" s="0" t="n">
        <v>141</v>
      </c>
      <c r="L2564" s="0" t="n">
        <v>27</v>
      </c>
      <c r="M2564" s="0" t="n">
        <v>2</v>
      </c>
      <c r="N2564" s="11" t="n">
        <v>0.4</v>
      </c>
      <c r="O2564" s="12" t="n">
        <v>701.62</v>
      </c>
      <c r="P2564" s="12" t="n">
        <v>1031.8</v>
      </c>
      <c r="Q2564" s="12" t="n">
        <f aca="false">M2564*P2564*(1-N2564)</f>
        <v>1238.16</v>
      </c>
      <c r="R2564" s="12" t="n">
        <f aca="false">M2564*O2564</f>
        <v>1403.24</v>
      </c>
      <c r="S2564" s="12" t="n">
        <f aca="false">Q2564-R2564</f>
        <v>-165.08</v>
      </c>
      <c r="T2564" s="11" t="n">
        <f aca="false">IFERROR(S2564/Q2564,0)</f>
        <v>-0.133326872132842</v>
      </c>
      <c r="U2564" s="13" t="n">
        <f aca="false">F2564-E2564</f>
        <v>3</v>
      </c>
      <c r="V2564" s="13" t="n">
        <f aca="false">G2564-F2564</f>
        <v>6</v>
      </c>
      <c r="W2564" s="13" t="n">
        <f aca="false">G2564-E2564</f>
        <v>9</v>
      </c>
      <c r="X2564" s="10" t="n">
        <f aca="false">YEAR(E2564)</f>
        <v>2019</v>
      </c>
      <c r="Y2564" s="0" t="str">
        <f aca="false">TEXT(E2564,"yyyy-mm")</f>
        <v>2019-03</v>
      </c>
      <c r="Z2564" s="0" t="str">
        <f aca="false">"Q"&amp;ROUNDUP(MONTH(E2564)/3,0)&amp;"-"&amp;YEAR(E2564)</f>
        <v>Q1-2019</v>
      </c>
    </row>
    <row r="2565" customFormat="false" ht="14.25" hidden="false" customHeight="false" outlineLevel="0" collapsed="false">
      <c r="A2565" s="0" t="s">
        <v>2607</v>
      </c>
      <c r="B2565" s="0" t="s">
        <v>38</v>
      </c>
      <c r="C2565" s="0" t="s">
        <v>39</v>
      </c>
      <c r="D2565" s="9" t="n">
        <v>43400</v>
      </c>
      <c r="E2565" s="9" t="n">
        <v>43554</v>
      </c>
      <c r="F2565" s="9" t="n">
        <v>43558</v>
      </c>
      <c r="G2565" s="9" t="n">
        <v>43565</v>
      </c>
      <c r="H2565" s="10" t="s">
        <v>36</v>
      </c>
      <c r="I2565" s="0" t="n">
        <v>14</v>
      </c>
      <c r="J2565" s="0" t="n">
        <v>46</v>
      </c>
      <c r="K2565" s="0" t="n">
        <v>152</v>
      </c>
      <c r="L2565" s="0" t="n">
        <v>34</v>
      </c>
      <c r="M2565" s="0" t="n">
        <v>5</v>
      </c>
      <c r="N2565" s="11" t="n">
        <v>0.15</v>
      </c>
      <c r="O2565" s="12" t="n">
        <v>2106.48</v>
      </c>
      <c r="P2565" s="12" t="n">
        <v>2633.1</v>
      </c>
      <c r="Q2565" s="12" t="n">
        <f aca="false">M2565*P2565*(1-N2565)</f>
        <v>11190.675</v>
      </c>
      <c r="R2565" s="12" t="n">
        <f aca="false">M2565*O2565</f>
        <v>10532.4</v>
      </c>
      <c r="S2565" s="12" t="n">
        <f aca="false">Q2565-R2565</f>
        <v>658.275</v>
      </c>
      <c r="T2565" s="11" t="n">
        <f aca="false">IFERROR(S2565/Q2565,0)</f>
        <v>0.0588235294117647</v>
      </c>
      <c r="U2565" s="13" t="n">
        <f aca="false">F2565-E2565</f>
        <v>4</v>
      </c>
      <c r="V2565" s="13" t="n">
        <f aca="false">G2565-F2565</f>
        <v>7</v>
      </c>
      <c r="W2565" s="13" t="n">
        <f aca="false">G2565-E2565</f>
        <v>11</v>
      </c>
      <c r="X2565" s="10" t="n">
        <f aca="false">YEAR(E2565)</f>
        <v>2019</v>
      </c>
      <c r="Y2565" s="0" t="str">
        <f aca="false">TEXT(E2565,"yyyy-mm")</f>
        <v>2019-03</v>
      </c>
      <c r="Z2565" s="0" t="str">
        <f aca="false">"Q"&amp;ROUNDUP(MONTH(E2565)/3,0)&amp;"-"&amp;YEAR(E2565)</f>
        <v>Q1-2019</v>
      </c>
    </row>
    <row r="2566" customFormat="false" ht="14.25" hidden="false" customHeight="false" outlineLevel="0" collapsed="false">
      <c r="A2566" s="0" t="s">
        <v>2608</v>
      </c>
      <c r="B2566" s="0" t="s">
        <v>41</v>
      </c>
      <c r="C2566" s="0" t="s">
        <v>39</v>
      </c>
      <c r="D2566" s="9" t="n">
        <v>43500</v>
      </c>
      <c r="E2566" s="9" t="n">
        <v>43554</v>
      </c>
      <c r="F2566" s="9" t="n">
        <v>43560</v>
      </c>
      <c r="G2566" s="9" t="n">
        <v>43567</v>
      </c>
      <c r="H2566" s="10" t="s">
        <v>36</v>
      </c>
      <c r="I2566" s="0" t="n">
        <v>21</v>
      </c>
      <c r="J2566" s="0" t="n">
        <v>39</v>
      </c>
      <c r="K2566" s="0" t="n">
        <v>125</v>
      </c>
      <c r="L2566" s="0" t="n">
        <v>8</v>
      </c>
      <c r="M2566" s="0" t="n">
        <v>8</v>
      </c>
      <c r="N2566" s="11" t="n">
        <v>0.1</v>
      </c>
      <c r="O2566" s="12" t="n">
        <v>1300.07</v>
      </c>
      <c r="P2566" s="12" t="n">
        <v>2954.7</v>
      </c>
      <c r="Q2566" s="12" t="n">
        <f aca="false">M2566*P2566*(1-N2566)</f>
        <v>21273.84</v>
      </c>
      <c r="R2566" s="12" t="n">
        <f aca="false">M2566*O2566</f>
        <v>10400.56</v>
      </c>
      <c r="S2566" s="12" t="n">
        <f aca="false">Q2566-R2566</f>
        <v>10873.28</v>
      </c>
      <c r="T2566" s="11" t="n">
        <f aca="false">IFERROR(S2566/Q2566,0)</f>
        <v>0.5111103590137</v>
      </c>
      <c r="U2566" s="13" t="n">
        <f aca="false">F2566-E2566</f>
        <v>6</v>
      </c>
      <c r="V2566" s="13" t="n">
        <f aca="false">G2566-F2566</f>
        <v>7</v>
      </c>
      <c r="W2566" s="13" t="n">
        <f aca="false">G2566-E2566</f>
        <v>13</v>
      </c>
      <c r="X2566" s="10" t="n">
        <f aca="false">YEAR(E2566)</f>
        <v>2019</v>
      </c>
      <c r="Y2566" s="0" t="str">
        <f aca="false">TEXT(E2566,"yyyy-mm")</f>
        <v>2019-03</v>
      </c>
      <c r="Z2566" s="0" t="str">
        <f aca="false">"Q"&amp;ROUNDUP(MONTH(E2566)/3,0)&amp;"-"&amp;YEAR(E2566)</f>
        <v>Q1-2019</v>
      </c>
    </row>
    <row r="2567" customFormat="false" ht="14.25" hidden="false" customHeight="false" outlineLevel="0" collapsed="false">
      <c r="A2567" s="0" t="s">
        <v>2609</v>
      </c>
      <c r="B2567" s="0" t="s">
        <v>41</v>
      </c>
      <c r="C2567" s="0" t="s">
        <v>39</v>
      </c>
      <c r="D2567" s="9" t="n">
        <v>43500</v>
      </c>
      <c r="E2567" s="9" t="n">
        <v>43554</v>
      </c>
      <c r="F2567" s="9" t="n">
        <v>43575</v>
      </c>
      <c r="G2567" s="9" t="n">
        <v>43585</v>
      </c>
      <c r="H2567" s="10" t="s">
        <v>36</v>
      </c>
      <c r="I2567" s="0" t="n">
        <v>25</v>
      </c>
      <c r="J2567" s="0" t="n">
        <v>4</v>
      </c>
      <c r="K2567" s="0" t="n">
        <v>163</v>
      </c>
      <c r="L2567" s="0" t="n">
        <v>15</v>
      </c>
      <c r="M2567" s="0" t="n">
        <v>7</v>
      </c>
      <c r="N2567" s="11" t="n">
        <v>0.15</v>
      </c>
      <c r="O2567" s="12" t="n">
        <v>715.29</v>
      </c>
      <c r="P2567" s="12" t="n">
        <v>1051.9</v>
      </c>
      <c r="Q2567" s="12" t="n">
        <f aca="false">M2567*P2567*(1-N2567)</f>
        <v>6258.805</v>
      </c>
      <c r="R2567" s="12" t="n">
        <f aca="false">M2567*O2567</f>
        <v>5007.03</v>
      </c>
      <c r="S2567" s="12" t="n">
        <f aca="false">Q2567-R2567</f>
        <v>1251.775</v>
      </c>
      <c r="T2567" s="11" t="n">
        <f aca="false">IFERROR(S2567/Q2567,0)</f>
        <v>0.200002236848728</v>
      </c>
      <c r="U2567" s="13" t="n">
        <f aca="false">F2567-E2567</f>
        <v>21</v>
      </c>
      <c r="V2567" s="13" t="n">
        <f aca="false">G2567-F2567</f>
        <v>10</v>
      </c>
      <c r="W2567" s="13" t="n">
        <f aca="false">G2567-E2567</f>
        <v>31</v>
      </c>
      <c r="X2567" s="10" t="n">
        <f aca="false">YEAR(E2567)</f>
        <v>2019</v>
      </c>
      <c r="Y2567" s="0" t="str">
        <f aca="false">TEXT(E2567,"yyyy-mm")</f>
        <v>2019-03</v>
      </c>
      <c r="Z2567" s="0" t="str">
        <f aca="false">"Q"&amp;ROUNDUP(MONTH(E2567)/3,0)&amp;"-"&amp;YEAR(E2567)</f>
        <v>Q1-2019</v>
      </c>
    </row>
    <row r="2568" customFormat="false" ht="14.25" hidden="false" customHeight="false" outlineLevel="0" collapsed="false">
      <c r="A2568" s="0" t="s">
        <v>2610</v>
      </c>
      <c r="B2568" s="0" t="s">
        <v>41</v>
      </c>
      <c r="C2568" s="0" t="s">
        <v>35</v>
      </c>
      <c r="D2568" s="9" t="n">
        <v>43400</v>
      </c>
      <c r="E2568" s="9" t="n">
        <v>43554</v>
      </c>
      <c r="F2568" s="9" t="n">
        <v>43568</v>
      </c>
      <c r="G2568" s="9" t="n">
        <v>43573</v>
      </c>
      <c r="H2568" s="10" t="s">
        <v>36</v>
      </c>
      <c r="I2568" s="0" t="n">
        <v>21</v>
      </c>
      <c r="J2568" s="0" t="n">
        <v>9</v>
      </c>
      <c r="K2568" s="0" t="n">
        <v>244</v>
      </c>
      <c r="L2568" s="0" t="n">
        <v>37</v>
      </c>
      <c r="M2568" s="0" t="n">
        <v>7</v>
      </c>
      <c r="N2568" s="11" t="n">
        <v>0.15</v>
      </c>
      <c r="O2568" s="12" t="n">
        <v>726.01</v>
      </c>
      <c r="P2568" s="12" t="n">
        <v>864.3</v>
      </c>
      <c r="Q2568" s="12" t="n">
        <f aca="false">M2568*P2568*(1-N2568)</f>
        <v>5142.585</v>
      </c>
      <c r="R2568" s="12" t="n">
        <f aca="false">M2568*O2568</f>
        <v>5082.07</v>
      </c>
      <c r="S2568" s="12" t="n">
        <f aca="false">Q2568-R2568</f>
        <v>60.5149999999994</v>
      </c>
      <c r="T2568" s="11" t="n">
        <f aca="false">IFERROR(S2568/Q2568,0)</f>
        <v>0.0117674282486336</v>
      </c>
      <c r="U2568" s="13" t="n">
        <f aca="false">F2568-E2568</f>
        <v>14</v>
      </c>
      <c r="V2568" s="13" t="n">
        <f aca="false">G2568-F2568</f>
        <v>5</v>
      </c>
      <c r="W2568" s="13" t="n">
        <f aca="false">G2568-E2568</f>
        <v>19</v>
      </c>
      <c r="X2568" s="10" t="n">
        <f aca="false">YEAR(E2568)</f>
        <v>2019</v>
      </c>
      <c r="Y2568" s="0" t="str">
        <f aca="false">TEXT(E2568,"yyyy-mm")</f>
        <v>2019-03</v>
      </c>
      <c r="Z2568" s="0" t="str">
        <f aca="false">"Q"&amp;ROUNDUP(MONTH(E2568)/3,0)&amp;"-"&amp;YEAR(E2568)</f>
        <v>Q1-2019</v>
      </c>
    </row>
    <row r="2569" customFormat="false" ht="14.25" hidden="false" customHeight="false" outlineLevel="0" collapsed="false">
      <c r="A2569" s="0" t="s">
        <v>2611</v>
      </c>
      <c r="B2569" s="0" t="s">
        <v>38</v>
      </c>
      <c r="C2569" s="0" t="s">
        <v>46</v>
      </c>
      <c r="D2569" s="9" t="n">
        <v>43400</v>
      </c>
      <c r="E2569" s="9" t="n">
        <v>43555</v>
      </c>
      <c r="F2569" s="9" t="n">
        <v>43577</v>
      </c>
      <c r="G2569" s="9" t="n">
        <v>43586</v>
      </c>
      <c r="H2569" s="10" t="s">
        <v>36</v>
      </c>
      <c r="I2569" s="0" t="n">
        <v>20</v>
      </c>
      <c r="J2569" s="0" t="n">
        <v>37</v>
      </c>
      <c r="K2569" s="0" t="n">
        <v>311</v>
      </c>
      <c r="L2569" s="0" t="n">
        <v>18</v>
      </c>
      <c r="M2569" s="0" t="n">
        <v>1</v>
      </c>
      <c r="N2569" s="11" t="n">
        <v>0.05</v>
      </c>
      <c r="O2569" s="12" t="n">
        <v>1557.35</v>
      </c>
      <c r="P2569" s="12" t="n">
        <v>1996.6</v>
      </c>
      <c r="Q2569" s="12" t="n">
        <f aca="false">M2569*P2569*(1-N2569)</f>
        <v>1896.77</v>
      </c>
      <c r="R2569" s="12" t="n">
        <f aca="false">M2569*O2569</f>
        <v>1557.35</v>
      </c>
      <c r="S2569" s="12" t="n">
        <f aca="false">Q2569-R2569</f>
        <v>339.42</v>
      </c>
      <c r="T2569" s="11" t="n">
        <f aca="false">IFERROR(S2569/Q2569,0)</f>
        <v>0.178946313996953</v>
      </c>
      <c r="U2569" s="13" t="n">
        <f aca="false">F2569-E2569</f>
        <v>22</v>
      </c>
      <c r="V2569" s="13" t="n">
        <f aca="false">G2569-F2569</f>
        <v>9</v>
      </c>
      <c r="W2569" s="13" t="n">
        <f aca="false">G2569-E2569</f>
        <v>31</v>
      </c>
      <c r="X2569" s="10" t="n">
        <f aca="false">YEAR(E2569)</f>
        <v>2019</v>
      </c>
      <c r="Y2569" s="0" t="str">
        <f aca="false">TEXT(E2569,"yyyy-mm")</f>
        <v>2019-03</v>
      </c>
      <c r="Z2569" s="0" t="str">
        <f aca="false">"Q"&amp;ROUNDUP(MONTH(E2569)/3,0)&amp;"-"&amp;YEAR(E2569)</f>
        <v>Q1-2019</v>
      </c>
    </row>
    <row r="2570" customFormat="false" ht="14.25" hidden="false" customHeight="false" outlineLevel="0" collapsed="false">
      <c r="A2570" s="0" t="s">
        <v>2612</v>
      </c>
      <c r="B2570" s="0" t="s">
        <v>41</v>
      </c>
      <c r="C2570" s="0" t="s">
        <v>39</v>
      </c>
      <c r="D2570" s="9" t="n">
        <v>43400</v>
      </c>
      <c r="E2570" s="9" t="n">
        <v>43555</v>
      </c>
      <c r="F2570" s="9" t="n">
        <v>43575</v>
      </c>
      <c r="G2570" s="9" t="n">
        <v>43577</v>
      </c>
      <c r="H2570" s="10" t="s">
        <v>36</v>
      </c>
      <c r="I2570" s="0" t="n">
        <v>21</v>
      </c>
      <c r="J2570" s="0" t="n">
        <v>30</v>
      </c>
      <c r="K2570" s="0" t="n">
        <v>172</v>
      </c>
      <c r="L2570" s="0" t="n">
        <v>27</v>
      </c>
      <c r="M2570" s="0" t="n">
        <v>4</v>
      </c>
      <c r="N2570" s="11" t="n">
        <v>0.075</v>
      </c>
      <c r="O2570" s="12" t="n">
        <v>2529.92</v>
      </c>
      <c r="P2570" s="12" t="n">
        <v>3953</v>
      </c>
      <c r="Q2570" s="12" t="n">
        <f aca="false">M2570*P2570*(1-N2570)</f>
        <v>14626.1</v>
      </c>
      <c r="R2570" s="12" t="n">
        <f aca="false">M2570*O2570</f>
        <v>10119.68</v>
      </c>
      <c r="S2570" s="12" t="n">
        <f aca="false">Q2570-R2570</f>
        <v>4506.42</v>
      </c>
      <c r="T2570" s="11" t="n">
        <f aca="false">IFERROR(S2570/Q2570,0)</f>
        <v>0.308108108108108</v>
      </c>
      <c r="U2570" s="13" t="n">
        <f aca="false">F2570-E2570</f>
        <v>20</v>
      </c>
      <c r="V2570" s="13" t="n">
        <f aca="false">G2570-F2570</f>
        <v>2</v>
      </c>
      <c r="W2570" s="13" t="n">
        <f aca="false">G2570-E2570</f>
        <v>22</v>
      </c>
      <c r="X2570" s="10" t="n">
        <f aca="false">YEAR(E2570)</f>
        <v>2019</v>
      </c>
      <c r="Y2570" s="0" t="str">
        <f aca="false">TEXT(E2570,"yyyy-mm")</f>
        <v>2019-03</v>
      </c>
      <c r="Z2570" s="0" t="str">
        <f aca="false">"Q"&amp;ROUNDUP(MONTH(E2570)/3,0)&amp;"-"&amp;YEAR(E2570)</f>
        <v>Q1-2019</v>
      </c>
    </row>
    <row r="2571" customFormat="false" ht="14.25" hidden="false" customHeight="false" outlineLevel="0" collapsed="false">
      <c r="A2571" s="0" t="s">
        <v>2613</v>
      </c>
      <c r="B2571" s="0" t="s">
        <v>34</v>
      </c>
      <c r="C2571" s="0" t="s">
        <v>48</v>
      </c>
      <c r="D2571" s="9" t="n">
        <v>43400</v>
      </c>
      <c r="E2571" s="9" t="n">
        <v>43555</v>
      </c>
      <c r="F2571" s="9" t="n">
        <v>43572</v>
      </c>
      <c r="G2571" s="9" t="n">
        <v>43573</v>
      </c>
      <c r="H2571" s="10" t="s">
        <v>36</v>
      </c>
      <c r="I2571" s="0" t="n">
        <v>11</v>
      </c>
      <c r="J2571" s="0" t="n">
        <v>46</v>
      </c>
      <c r="K2571" s="0" t="n">
        <v>12</v>
      </c>
      <c r="L2571" s="0" t="n">
        <v>11</v>
      </c>
      <c r="M2571" s="0" t="n">
        <v>8</v>
      </c>
      <c r="N2571" s="11" t="n">
        <v>0.075</v>
      </c>
      <c r="O2571" s="12" t="n">
        <v>2811.39</v>
      </c>
      <c r="P2571" s="12" t="n">
        <v>3959.7</v>
      </c>
      <c r="Q2571" s="12" t="n">
        <f aca="false">M2571*P2571*(1-N2571)</f>
        <v>29301.78</v>
      </c>
      <c r="R2571" s="12" t="n">
        <f aca="false">M2571*O2571</f>
        <v>22491.12</v>
      </c>
      <c r="S2571" s="12" t="n">
        <f aca="false">Q2571-R2571</f>
        <v>6810.66</v>
      </c>
      <c r="T2571" s="11" t="n">
        <f aca="false">IFERROR(S2571/Q2571,0)</f>
        <v>0.232431613369563</v>
      </c>
      <c r="U2571" s="13" t="n">
        <f aca="false">F2571-E2571</f>
        <v>17</v>
      </c>
      <c r="V2571" s="13" t="n">
        <f aca="false">G2571-F2571</f>
        <v>1</v>
      </c>
      <c r="W2571" s="13" t="n">
        <f aca="false">G2571-E2571</f>
        <v>18</v>
      </c>
      <c r="X2571" s="10" t="n">
        <f aca="false">YEAR(E2571)</f>
        <v>2019</v>
      </c>
      <c r="Y2571" s="0" t="str">
        <f aca="false">TEXT(E2571,"yyyy-mm")</f>
        <v>2019-03</v>
      </c>
      <c r="Z2571" s="0" t="str">
        <f aca="false">"Q"&amp;ROUNDUP(MONTH(E2571)/3,0)&amp;"-"&amp;YEAR(E2571)</f>
        <v>Q1-2019</v>
      </c>
    </row>
    <row r="2572" customFormat="false" ht="14.25" hidden="false" customHeight="false" outlineLevel="0" collapsed="false">
      <c r="A2572" s="0" t="s">
        <v>2614</v>
      </c>
      <c r="B2572" s="0" t="s">
        <v>43</v>
      </c>
      <c r="C2572" s="0" t="s">
        <v>79</v>
      </c>
      <c r="D2572" s="9" t="n">
        <v>43500</v>
      </c>
      <c r="E2572" s="9" t="n">
        <v>43555</v>
      </c>
      <c r="F2572" s="9" t="n">
        <v>43559</v>
      </c>
      <c r="G2572" s="9" t="n">
        <v>43561</v>
      </c>
      <c r="H2572" s="10" t="s">
        <v>36</v>
      </c>
      <c r="I2572" s="0" t="n">
        <v>26</v>
      </c>
      <c r="J2572" s="0" t="n">
        <v>2</v>
      </c>
      <c r="K2572" s="0" t="n">
        <v>87</v>
      </c>
      <c r="L2572" s="0" t="n">
        <v>44</v>
      </c>
      <c r="M2572" s="0" t="n">
        <v>3</v>
      </c>
      <c r="N2572" s="11" t="n">
        <v>0.1</v>
      </c>
      <c r="O2572" s="12" t="n">
        <v>194.64</v>
      </c>
      <c r="P2572" s="12" t="n">
        <v>234.5</v>
      </c>
      <c r="Q2572" s="12" t="n">
        <f aca="false">M2572*P2572*(1-N2572)</f>
        <v>633.15</v>
      </c>
      <c r="R2572" s="12" t="n">
        <f aca="false">M2572*O2572</f>
        <v>583.92</v>
      </c>
      <c r="S2572" s="12" t="n">
        <f aca="false">Q2572-R2572</f>
        <v>49.23</v>
      </c>
      <c r="T2572" s="11" t="n">
        <f aca="false">IFERROR(S2572/Q2572,0)</f>
        <v>0.0777540867093106</v>
      </c>
      <c r="U2572" s="13" t="n">
        <f aca="false">F2572-E2572</f>
        <v>4</v>
      </c>
      <c r="V2572" s="13" t="n">
        <f aca="false">G2572-F2572</f>
        <v>2</v>
      </c>
      <c r="W2572" s="13" t="n">
        <f aca="false">G2572-E2572</f>
        <v>6</v>
      </c>
      <c r="X2572" s="10" t="n">
        <f aca="false">YEAR(E2572)</f>
        <v>2019</v>
      </c>
      <c r="Y2572" s="0" t="str">
        <f aca="false">TEXT(E2572,"yyyy-mm")</f>
        <v>2019-03</v>
      </c>
      <c r="Z2572" s="0" t="str">
        <f aca="false">"Q"&amp;ROUNDUP(MONTH(E2572)/3,0)&amp;"-"&amp;YEAR(E2572)</f>
        <v>Q1-2019</v>
      </c>
    </row>
    <row r="2573" customFormat="false" ht="14.25" hidden="false" customHeight="false" outlineLevel="0" collapsed="false">
      <c r="A2573" s="0" t="s">
        <v>2615</v>
      </c>
      <c r="B2573" s="0" t="s">
        <v>34</v>
      </c>
      <c r="C2573" s="0" t="s">
        <v>39</v>
      </c>
      <c r="D2573" s="9" t="n">
        <v>43400</v>
      </c>
      <c r="E2573" s="9" t="n">
        <v>43555</v>
      </c>
      <c r="F2573" s="9" t="n">
        <v>43570</v>
      </c>
      <c r="G2573" s="9" t="n">
        <v>43572</v>
      </c>
      <c r="H2573" s="10" t="s">
        <v>36</v>
      </c>
      <c r="I2573" s="0" t="n">
        <v>7</v>
      </c>
      <c r="J2573" s="0" t="n">
        <v>17</v>
      </c>
      <c r="K2573" s="0" t="n">
        <v>138</v>
      </c>
      <c r="L2573" s="0" t="n">
        <v>15</v>
      </c>
      <c r="M2573" s="0" t="n">
        <v>6</v>
      </c>
      <c r="N2573" s="11" t="n">
        <v>0.05</v>
      </c>
      <c r="O2573" s="12" t="n">
        <v>1503.48</v>
      </c>
      <c r="P2573" s="12" t="n">
        <v>2211</v>
      </c>
      <c r="Q2573" s="12" t="n">
        <f aca="false">M2573*P2573*(1-N2573)</f>
        <v>12602.7</v>
      </c>
      <c r="R2573" s="12" t="n">
        <f aca="false">M2573*O2573</f>
        <v>9020.88</v>
      </c>
      <c r="S2573" s="12" t="n">
        <f aca="false">Q2573-R2573</f>
        <v>3581.82</v>
      </c>
      <c r="T2573" s="11" t="n">
        <f aca="false">IFERROR(S2573/Q2573,0)</f>
        <v>0.284210526315789</v>
      </c>
      <c r="U2573" s="13" t="n">
        <f aca="false">F2573-E2573</f>
        <v>15</v>
      </c>
      <c r="V2573" s="13" t="n">
        <f aca="false">G2573-F2573</f>
        <v>2</v>
      </c>
      <c r="W2573" s="13" t="n">
        <f aca="false">G2573-E2573</f>
        <v>17</v>
      </c>
      <c r="X2573" s="10" t="n">
        <f aca="false">YEAR(E2573)</f>
        <v>2019</v>
      </c>
      <c r="Y2573" s="0" t="str">
        <f aca="false">TEXT(E2573,"yyyy-mm")</f>
        <v>2019-03</v>
      </c>
      <c r="Z2573" s="0" t="str">
        <f aca="false">"Q"&amp;ROUNDUP(MONTH(E2573)/3,0)&amp;"-"&amp;YEAR(E2573)</f>
        <v>Q1-2019</v>
      </c>
    </row>
    <row r="2574" customFormat="false" ht="14.25" hidden="false" customHeight="false" outlineLevel="0" collapsed="false">
      <c r="A2574" s="0" t="s">
        <v>2616</v>
      </c>
      <c r="B2574" s="0" t="s">
        <v>34</v>
      </c>
      <c r="C2574" s="0" t="s">
        <v>39</v>
      </c>
      <c r="D2574" s="9" t="n">
        <v>43400</v>
      </c>
      <c r="E2574" s="9" t="n">
        <v>43555</v>
      </c>
      <c r="F2574" s="9" t="n">
        <v>43560</v>
      </c>
      <c r="G2574" s="9" t="n">
        <v>43570</v>
      </c>
      <c r="H2574" s="10" t="s">
        <v>36</v>
      </c>
      <c r="I2574" s="0" t="n">
        <v>2</v>
      </c>
      <c r="J2574" s="0" t="n">
        <v>30</v>
      </c>
      <c r="K2574" s="0" t="n">
        <v>143</v>
      </c>
      <c r="L2574" s="0" t="n">
        <v>33</v>
      </c>
      <c r="M2574" s="0" t="n">
        <v>8</v>
      </c>
      <c r="N2574" s="11" t="n">
        <v>0.075</v>
      </c>
      <c r="O2574" s="12" t="n">
        <v>562.8</v>
      </c>
      <c r="P2574" s="12" t="n">
        <v>1172.5</v>
      </c>
      <c r="Q2574" s="12" t="n">
        <f aca="false">M2574*P2574*(1-N2574)</f>
        <v>8676.5</v>
      </c>
      <c r="R2574" s="12" t="n">
        <f aca="false">M2574*O2574</f>
        <v>4502.4</v>
      </c>
      <c r="S2574" s="12" t="n">
        <f aca="false">Q2574-R2574</f>
        <v>4174.1</v>
      </c>
      <c r="T2574" s="11" t="n">
        <f aca="false">IFERROR(S2574/Q2574,0)</f>
        <v>0.481081081081081</v>
      </c>
      <c r="U2574" s="13" t="n">
        <f aca="false">F2574-E2574</f>
        <v>5</v>
      </c>
      <c r="V2574" s="13" t="n">
        <f aca="false">G2574-F2574</f>
        <v>10</v>
      </c>
      <c r="W2574" s="13" t="n">
        <f aca="false">G2574-E2574</f>
        <v>15</v>
      </c>
      <c r="X2574" s="10" t="n">
        <f aca="false">YEAR(E2574)</f>
        <v>2019</v>
      </c>
      <c r="Y2574" s="0" t="str">
        <f aca="false">TEXT(E2574,"yyyy-mm")</f>
        <v>2019-03</v>
      </c>
      <c r="Z2574" s="0" t="str">
        <f aca="false">"Q"&amp;ROUNDUP(MONTH(E2574)/3,0)&amp;"-"&amp;YEAR(E2574)</f>
        <v>Q1-2019</v>
      </c>
    </row>
    <row r="2575" customFormat="false" ht="14.25" hidden="false" customHeight="false" outlineLevel="0" collapsed="false">
      <c r="A2575" s="0" t="s">
        <v>2617</v>
      </c>
      <c r="B2575" s="0" t="s">
        <v>43</v>
      </c>
      <c r="C2575" s="0" t="s">
        <v>58</v>
      </c>
      <c r="D2575" s="9" t="n">
        <v>43400</v>
      </c>
      <c r="E2575" s="9" t="n">
        <v>43555</v>
      </c>
      <c r="F2575" s="9" t="n">
        <v>43562</v>
      </c>
      <c r="G2575" s="9" t="n">
        <v>43568</v>
      </c>
      <c r="H2575" s="10" t="s">
        <v>36</v>
      </c>
      <c r="I2575" s="0" t="n">
        <v>27</v>
      </c>
      <c r="J2575" s="0" t="n">
        <v>37</v>
      </c>
      <c r="K2575" s="0" t="n">
        <v>364</v>
      </c>
      <c r="L2575" s="0" t="n">
        <v>13</v>
      </c>
      <c r="M2575" s="0" t="n">
        <v>5</v>
      </c>
      <c r="N2575" s="11" t="n">
        <v>0.075</v>
      </c>
      <c r="O2575" s="12" t="n">
        <v>91.12</v>
      </c>
      <c r="P2575" s="12" t="n">
        <v>227.8</v>
      </c>
      <c r="Q2575" s="12" t="n">
        <f aca="false">M2575*P2575*(1-N2575)</f>
        <v>1053.575</v>
      </c>
      <c r="R2575" s="12" t="n">
        <f aca="false">M2575*O2575</f>
        <v>455.6</v>
      </c>
      <c r="S2575" s="12" t="n">
        <f aca="false">Q2575-R2575</f>
        <v>597.975</v>
      </c>
      <c r="T2575" s="11" t="n">
        <f aca="false">IFERROR(S2575/Q2575,0)</f>
        <v>0.567567567567568</v>
      </c>
      <c r="U2575" s="13" t="n">
        <f aca="false">F2575-E2575</f>
        <v>7</v>
      </c>
      <c r="V2575" s="13" t="n">
        <f aca="false">G2575-F2575</f>
        <v>6</v>
      </c>
      <c r="W2575" s="13" t="n">
        <f aca="false">G2575-E2575</f>
        <v>13</v>
      </c>
      <c r="X2575" s="10" t="n">
        <f aca="false">YEAR(E2575)</f>
        <v>2019</v>
      </c>
      <c r="Y2575" s="0" t="str">
        <f aca="false">TEXT(E2575,"yyyy-mm")</f>
        <v>2019-03</v>
      </c>
      <c r="Z2575" s="0" t="str">
        <f aca="false">"Q"&amp;ROUNDUP(MONTH(E2575)/3,0)&amp;"-"&amp;YEAR(E2575)</f>
        <v>Q1-2019</v>
      </c>
    </row>
    <row r="2576" customFormat="false" ht="14.25" hidden="false" customHeight="false" outlineLevel="0" collapsed="false">
      <c r="A2576" s="0" t="s">
        <v>2618</v>
      </c>
      <c r="B2576" s="0" t="s">
        <v>34</v>
      </c>
      <c r="C2576" s="0" t="s">
        <v>39</v>
      </c>
      <c r="D2576" s="9" t="n">
        <v>43400</v>
      </c>
      <c r="E2576" s="9" t="n">
        <v>43556</v>
      </c>
      <c r="F2576" s="9" t="n">
        <v>43565</v>
      </c>
      <c r="G2576" s="9" t="n">
        <v>43570</v>
      </c>
      <c r="H2576" s="10" t="s">
        <v>36</v>
      </c>
      <c r="I2576" s="0" t="n">
        <v>2</v>
      </c>
      <c r="J2576" s="0" t="n">
        <v>18</v>
      </c>
      <c r="K2576" s="0" t="n">
        <v>157</v>
      </c>
      <c r="L2576" s="0" t="n">
        <v>43</v>
      </c>
      <c r="M2576" s="0" t="n">
        <v>3</v>
      </c>
      <c r="N2576" s="11" t="n">
        <v>0.1</v>
      </c>
      <c r="O2576" s="12" t="n">
        <v>1023.49</v>
      </c>
      <c r="P2576" s="12" t="n">
        <v>1795.6</v>
      </c>
      <c r="Q2576" s="12" t="n">
        <f aca="false">M2576*P2576*(1-N2576)</f>
        <v>4848.12</v>
      </c>
      <c r="R2576" s="12" t="n">
        <f aca="false">M2576*O2576</f>
        <v>3070.47</v>
      </c>
      <c r="S2576" s="12" t="n">
        <f aca="false">Q2576-R2576</f>
        <v>1777.65</v>
      </c>
      <c r="T2576" s="11" t="n">
        <f aca="false">IFERROR(S2576/Q2576,0)</f>
        <v>0.366667904259796</v>
      </c>
      <c r="U2576" s="13" t="n">
        <f aca="false">F2576-E2576</f>
        <v>9</v>
      </c>
      <c r="V2576" s="13" t="n">
        <f aca="false">G2576-F2576</f>
        <v>5</v>
      </c>
      <c r="W2576" s="13" t="n">
        <f aca="false">G2576-E2576</f>
        <v>14</v>
      </c>
      <c r="X2576" s="10" t="n">
        <f aca="false">YEAR(E2576)</f>
        <v>2019</v>
      </c>
      <c r="Y2576" s="0" t="str">
        <f aca="false">TEXT(E2576,"yyyy-mm")</f>
        <v>2019-04</v>
      </c>
      <c r="Z2576" s="0" t="str">
        <f aca="false">"Q"&amp;ROUNDUP(MONTH(E2576)/3,0)&amp;"-"&amp;YEAR(E2576)</f>
        <v>Q2-2019</v>
      </c>
    </row>
    <row r="2577" customFormat="false" ht="14.25" hidden="false" customHeight="false" outlineLevel="0" collapsed="false">
      <c r="A2577" s="0" t="s">
        <v>2619</v>
      </c>
      <c r="B2577" s="0" t="s">
        <v>38</v>
      </c>
      <c r="C2577" s="0" t="s">
        <v>46</v>
      </c>
      <c r="D2577" s="9" t="n">
        <v>43400</v>
      </c>
      <c r="E2577" s="9" t="n">
        <v>43556</v>
      </c>
      <c r="F2577" s="9" t="n">
        <v>43573</v>
      </c>
      <c r="G2577" s="9" t="n">
        <v>43582</v>
      </c>
      <c r="H2577" s="10" t="s">
        <v>36</v>
      </c>
      <c r="I2577" s="0" t="n">
        <v>15</v>
      </c>
      <c r="J2577" s="0" t="n">
        <v>17</v>
      </c>
      <c r="K2577" s="0" t="n">
        <v>307</v>
      </c>
      <c r="L2577" s="0" t="n">
        <v>27</v>
      </c>
      <c r="M2577" s="0" t="n">
        <v>1</v>
      </c>
      <c r="N2577" s="11" t="n">
        <v>0.075</v>
      </c>
      <c r="O2577" s="12" t="n">
        <v>1134.51</v>
      </c>
      <c r="P2577" s="12" t="n">
        <v>1922.9</v>
      </c>
      <c r="Q2577" s="12" t="n">
        <f aca="false">M2577*P2577*(1-N2577)</f>
        <v>1778.6825</v>
      </c>
      <c r="R2577" s="12" t="n">
        <f aca="false">M2577*O2577</f>
        <v>1134.51</v>
      </c>
      <c r="S2577" s="12" t="n">
        <f aca="false">Q2577-R2577</f>
        <v>644.1725</v>
      </c>
      <c r="T2577" s="11" t="n">
        <f aca="false">IFERROR(S2577/Q2577,0)</f>
        <v>0.362162724376048</v>
      </c>
      <c r="U2577" s="13" t="n">
        <f aca="false">F2577-E2577</f>
        <v>17</v>
      </c>
      <c r="V2577" s="13" t="n">
        <f aca="false">G2577-F2577</f>
        <v>9</v>
      </c>
      <c r="W2577" s="13" t="n">
        <f aca="false">G2577-E2577</f>
        <v>26</v>
      </c>
      <c r="X2577" s="10" t="n">
        <f aca="false">YEAR(E2577)</f>
        <v>2019</v>
      </c>
      <c r="Y2577" s="0" t="str">
        <f aca="false">TEXT(E2577,"yyyy-mm")</f>
        <v>2019-04</v>
      </c>
      <c r="Z2577" s="0" t="str">
        <f aca="false">"Q"&amp;ROUNDUP(MONTH(E2577)/3,0)&amp;"-"&amp;YEAR(E2577)</f>
        <v>Q2-2019</v>
      </c>
    </row>
    <row r="2578" customFormat="false" ht="14.25" hidden="false" customHeight="false" outlineLevel="0" collapsed="false">
      <c r="A2578" s="0" t="s">
        <v>2620</v>
      </c>
      <c r="B2578" s="0" t="s">
        <v>34</v>
      </c>
      <c r="C2578" s="0" t="s">
        <v>48</v>
      </c>
      <c r="D2578" s="9" t="n">
        <v>43400</v>
      </c>
      <c r="E2578" s="9" t="n">
        <v>43556</v>
      </c>
      <c r="F2578" s="9" t="n">
        <v>43584</v>
      </c>
      <c r="G2578" s="9" t="n">
        <v>43590</v>
      </c>
      <c r="H2578" s="10" t="s">
        <v>36</v>
      </c>
      <c r="I2578" s="0" t="n">
        <v>9</v>
      </c>
      <c r="J2578" s="0" t="n">
        <v>49</v>
      </c>
      <c r="K2578" s="0" t="n">
        <v>57</v>
      </c>
      <c r="L2578" s="0" t="n">
        <v>36</v>
      </c>
      <c r="M2578" s="0" t="n">
        <v>6</v>
      </c>
      <c r="N2578" s="11" t="n">
        <v>0.075</v>
      </c>
      <c r="O2578" s="12" t="n">
        <v>1878.14</v>
      </c>
      <c r="P2578" s="12" t="n">
        <v>2572.8</v>
      </c>
      <c r="Q2578" s="12" t="n">
        <f aca="false">M2578*P2578*(1-N2578)</f>
        <v>14279.04</v>
      </c>
      <c r="R2578" s="12" t="n">
        <f aca="false">M2578*O2578</f>
        <v>11268.84</v>
      </c>
      <c r="S2578" s="12" t="n">
        <f aca="false">Q2578-R2578</f>
        <v>3010.2</v>
      </c>
      <c r="T2578" s="11" t="n">
        <f aca="false">IFERROR(S2578/Q2578,0)</f>
        <v>0.210812491596074</v>
      </c>
      <c r="U2578" s="13" t="n">
        <f aca="false">F2578-E2578</f>
        <v>28</v>
      </c>
      <c r="V2578" s="13" t="n">
        <f aca="false">G2578-F2578</f>
        <v>6</v>
      </c>
      <c r="W2578" s="13" t="n">
        <f aca="false">G2578-E2578</f>
        <v>34</v>
      </c>
      <c r="X2578" s="10" t="n">
        <f aca="false">YEAR(E2578)</f>
        <v>2019</v>
      </c>
      <c r="Y2578" s="0" t="str">
        <f aca="false">TEXT(E2578,"yyyy-mm")</f>
        <v>2019-04</v>
      </c>
      <c r="Z2578" s="0" t="str">
        <f aca="false">"Q"&amp;ROUNDUP(MONTH(E2578)/3,0)&amp;"-"&amp;YEAR(E2578)</f>
        <v>Q2-2019</v>
      </c>
    </row>
    <row r="2579" customFormat="false" ht="14.25" hidden="false" customHeight="false" outlineLevel="0" collapsed="false">
      <c r="A2579" s="0" t="s">
        <v>2621</v>
      </c>
      <c r="B2579" s="0" t="s">
        <v>34</v>
      </c>
      <c r="C2579" s="0" t="s">
        <v>39</v>
      </c>
      <c r="D2579" s="9" t="n">
        <v>43400</v>
      </c>
      <c r="E2579" s="9" t="n">
        <v>43556</v>
      </c>
      <c r="F2579" s="9" t="n">
        <v>43581</v>
      </c>
      <c r="G2579" s="9" t="n">
        <v>43586</v>
      </c>
      <c r="H2579" s="10" t="s">
        <v>36</v>
      </c>
      <c r="I2579" s="0" t="n">
        <v>5</v>
      </c>
      <c r="J2579" s="0" t="n">
        <v>39</v>
      </c>
      <c r="K2579" s="0" t="n">
        <v>180</v>
      </c>
      <c r="L2579" s="0" t="n">
        <v>39</v>
      </c>
      <c r="M2579" s="0" t="n">
        <v>3</v>
      </c>
      <c r="N2579" s="11" t="n">
        <v>0.4</v>
      </c>
      <c r="O2579" s="12" t="n">
        <v>581.56</v>
      </c>
      <c r="P2579" s="12" t="n">
        <v>830.8</v>
      </c>
      <c r="Q2579" s="12" t="n">
        <f aca="false">M2579*P2579*(1-N2579)</f>
        <v>1495.44</v>
      </c>
      <c r="R2579" s="12" t="n">
        <f aca="false">M2579*O2579</f>
        <v>1744.68</v>
      </c>
      <c r="S2579" s="12" t="n">
        <f aca="false">Q2579-R2579</f>
        <v>-249.24</v>
      </c>
      <c r="T2579" s="11" t="n">
        <f aca="false">IFERROR(S2579/Q2579,0)</f>
        <v>-0.166666666666667</v>
      </c>
      <c r="U2579" s="13" t="n">
        <f aca="false">F2579-E2579</f>
        <v>25</v>
      </c>
      <c r="V2579" s="13" t="n">
        <f aca="false">G2579-F2579</f>
        <v>5</v>
      </c>
      <c r="W2579" s="13" t="n">
        <f aca="false">G2579-E2579</f>
        <v>30</v>
      </c>
      <c r="X2579" s="10" t="n">
        <f aca="false">YEAR(E2579)</f>
        <v>2019</v>
      </c>
      <c r="Y2579" s="0" t="str">
        <f aca="false">TEXT(E2579,"yyyy-mm")</f>
        <v>2019-04</v>
      </c>
      <c r="Z2579" s="0" t="str">
        <f aca="false">"Q"&amp;ROUNDUP(MONTH(E2579)/3,0)&amp;"-"&amp;YEAR(E2579)</f>
        <v>Q2-2019</v>
      </c>
    </row>
    <row r="2580" customFormat="false" ht="14.25" hidden="false" customHeight="false" outlineLevel="0" collapsed="false">
      <c r="A2580" s="0" t="s">
        <v>2622</v>
      </c>
      <c r="B2580" s="0" t="s">
        <v>38</v>
      </c>
      <c r="C2580" s="0" t="s">
        <v>46</v>
      </c>
      <c r="D2580" s="9" t="n">
        <v>43500</v>
      </c>
      <c r="E2580" s="9" t="n">
        <v>43556</v>
      </c>
      <c r="F2580" s="9" t="n">
        <v>43579</v>
      </c>
      <c r="G2580" s="9" t="n">
        <v>43583</v>
      </c>
      <c r="H2580" s="10" t="s">
        <v>36</v>
      </c>
      <c r="I2580" s="0" t="n">
        <v>20</v>
      </c>
      <c r="J2580" s="0" t="n">
        <v>46</v>
      </c>
      <c r="K2580" s="0" t="n">
        <v>297</v>
      </c>
      <c r="L2580" s="0" t="n">
        <v>7</v>
      </c>
      <c r="M2580" s="0" t="n">
        <v>3</v>
      </c>
      <c r="N2580" s="11" t="n">
        <v>0.1</v>
      </c>
      <c r="O2580" s="12" t="n">
        <v>711.94</v>
      </c>
      <c r="P2580" s="12" t="n">
        <v>924.6</v>
      </c>
      <c r="Q2580" s="12" t="n">
        <f aca="false">M2580*P2580*(1-N2580)</f>
        <v>2496.42</v>
      </c>
      <c r="R2580" s="12" t="n">
        <f aca="false">M2580*O2580</f>
        <v>2135.82</v>
      </c>
      <c r="S2580" s="12" t="n">
        <f aca="false">Q2580-R2580</f>
        <v>360.6</v>
      </c>
      <c r="T2580" s="11" t="n">
        <f aca="false">IFERROR(S2580/Q2580,0)</f>
        <v>0.144446847886173</v>
      </c>
      <c r="U2580" s="13" t="n">
        <f aca="false">F2580-E2580</f>
        <v>23</v>
      </c>
      <c r="V2580" s="13" t="n">
        <f aca="false">G2580-F2580</f>
        <v>4</v>
      </c>
      <c r="W2580" s="13" t="n">
        <f aca="false">G2580-E2580</f>
        <v>27</v>
      </c>
      <c r="X2580" s="10" t="n">
        <f aca="false">YEAR(E2580)</f>
        <v>2019</v>
      </c>
      <c r="Y2580" s="0" t="str">
        <f aca="false">TEXT(E2580,"yyyy-mm")</f>
        <v>2019-04</v>
      </c>
      <c r="Z2580" s="0" t="str">
        <f aca="false">"Q"&amp;ROUNDUP(MONTH(E2580)/3,0)&amp;"-"&amp;YEAR(E2580)</f>
        <v>Q2-2019</v>
      </c>
    </row>
    <row r="2581" customFormat="false" ht="14.25" hidden="false" customHeight="false" outlineLevel="0" collapsed="false">
      <c r="A2581" s="0" t="s">
        <v>2623</v>
      </c>
      <c r="B2581" s="0" t="s">
        <v>43</v>
      </c>
      <c r="C2581" s="0" t="s">
        <v>39</v>
      </c>
      <c r="D2581" s="9" t="n">
        <v>43400</v>
      </c>
      <c r="E2581" s="9" t="n">
        <v>43556</v>
      </c>
      <c r="F2581" s="9" t="n">
        <v>43584</v>
      </c>
      <c r="G2581" s="9" t="n">
        <v>43586</v>
      </c>
      <c r="H2581" s="10" t="s">
        <v>36</v>
      </c>
      <c r="I2581" s="0" t="n">
        <v>28</v>
      </c>
      <c r="J2581" s="0" t="n">
        <v>38</v>
      </c>
      <c r="K2581" s="0" t="n">
        <v>117</v>
      </c>
      <c r="L2581" s="0" t="n">
        <v>12</v>
      </c>
      <c r="M2581" s="0" t="n">
        <v>7</v>
      </c>
      <c r="N2581" s="11" t="n">
        <v>0.05</v>
      </c>
      <c r="O2581" s="12" t="n">
        <v>2369.79</v>
      </c>
      <c r="P2581" s="12" t="n">
        <v>5266.2</v>
      </c>
      <c r="Q2581" s="12" t="n">
        <f aca="false">M2581*P2581*(1-N2581)</f>
        <v>35020.23</v>
      </c>
      <c r="R2581" s="12" t="n">
        <f aca="false">M2581*O2581</f>
        <v>16588.53</v>
      </c>
      <c r="S2581" s="12" t="n">
        <f aca="false">Q2581-R2581</f>
        <v>18431.7</v>
      </c>
      <c r="T2581" s="11" t="n">
        <f aca="false">IFERROR(S2581/Q2581,0)</f>
        <v>0.526315789473684</v>
      </c>
      <c r="U2581" s="13" t="n">
        <f aca="false">F2581-E2581</f>
        <v>28</v>
      </c>
      <c r="V2581" s="13" t="n">
        <f aca="false">G2581-F2581</f>
        <v>2</v>
      </c>
      <c r="W2581" s="13" t="n">
        <f aca="false">G2581-E2581</f>
        <v>30</v>
      </c>
      <c r="X2581" s="10" t="n">
        <f aca="false">YEAR(E2581)</f>
        <v>2019</v>
      </c>
      <c r="Y2581" s="0" t="str">
        <f aca="false">TEXT(E2581,"yyyy-mm")</f>
        <v>2019-04</v>
      </c>
      <c r="Z2581" s="0" t="str">
        <f aca="false">"Q"&amp;ROUNDUP(MONTH(E2581)/3,0)&amp;"-"&amp;YEAR(E2581)</f>
        <v>Q2-2019</v>
      </c>
    </row>
    <row r="2582" customFormat="false" ht="14.25" hidden="false" customHeight="false" outlineLevel="0" collapsed="false">
      <c r="A2582" s="0" t="s">
        <v>2624</v>
      </c>
      <c r="B2582" s="0" t="s">
        <v>43</v>
      </c>
      <c r="C2582" s="0" t="s">
        <v>48</v>
      </c>
      <c r="D2582" s="9" t="n">
        <v>43400</v>
      </c>
      <c r="E2582" s="9" t="n">
        <v>43556</v>
      </c>
      <c r="F2582" s="9" t="n">
        <v>43561</v>
      </c>
      <c r="G2582" s="9" t="n">
        <v>43571</v>
      </c>
      <c r="H2582" s="10" t="s">
        <v>36</v>
      </c>
      <c r="I2582" s="0" t="n">
        <v>25</v>
      </c>
      <c r="J2582" s="0" t="n">
        <v>33</v>
      </c>
      <c r="K2582" s="0" t="n">
        <v>27</v>
      </c>
      <c r="L2582" s="0" t="n">
        <v>33</v>
      </c>
      <c r="M2582" s="0" t="n">
        <v>4</v>
      </c>
      <c r="N2582" s="11" t="n">
        <v>0.2</v>
      </c>
      <c r="O2582" s="12" t="n">
        <v>3197.58</v>
      </c>
      <c r="P2582" s="12" t="n">
        <v>3852.5</v>
      </c>
      <c r="Q2582" s="12" t="n">
        <f aca="false">M2582*P2582*(1-N2582)</f>
        <v>12328</v>
      </c>
      <c r="R2582" s="12" t="n">
        <f aca="false">M2582*O2582</f>
        <v>12790.32</v>
      </c>
      <c r="S2582" s="12" t="n">
        <f aca="false">Q2582-R2582</f>
        <v>-462.32</v>
      </c>
      <c r="T2582" s="11" t="n">
        <f aca="false">IFERROR(S2582/Q2582,0)</f>
        <v>-0.0375016223231668</v>
      </c>
      <c r="U2582" s="13" t="n">
        <f aca="false">F2582-E2582</f>
        <v>5</v>
      </c>
      <c r="V2582" s="13" t="n">
        <f aca="false">G2582-F2582</f>
        <v>10</v>
      </c>
      <c r="W2582" s="13" t="n">
        <f aca="false">G2582-E2582</f>
        <v>15</v>
      </c>
      <c r="X2582" s="10" t="n">
        <f aca="false">YEAR(E2582)</f>
        <v>2019</v>
      </c>
      <c r="Y2582" s="0" t="str">
        <f aca="false">TEXT(E2582,"yyyy-mm")</f>
        <v>2019-04</v>
      </c>
      <c r="Z2582" s="0" t="str">
        <f aca="false">"Q"&amp;ROUNDUP(MONTH(E2582)/3,0)&amp;"-"&amp;YEAR(E2582)</f>
        <v>Q2-2019</v>
      </c>
    </row>
    <row r="2583" customFormat="false" ht="14.25" hidden="false" customHeight="false" outlineLevel="0" collapsed="false">
      <c r="A2583" s="0" t="s">
        <v>2625</v>
      </c>
      <c r="B2583" s="0" t="s">
        <v>38</v>
      </c>
      <c r="C2583" s="0" t="s">
        <v>58</v>
      </c>
      <c r="D2583" s="9" t="n">
        <v>43500</v>
      </c>
      <c r="E2583" s="9" t="n">
        <v>43556</v>
      </c>
      <c r="F2583" s="9" t="n">
        <v>43575</v>
      </c>
      <c r="G2583" s="9" t="n">
        <v>43580</v>
      </c>
      <c r="H2583" s="10" t="s">
        <v>36</v>
      </c>
      <c r="I2583" s="0" t="n">
        <v>14</v>
      </c>
      <c r="J2583" s="0" t="n">
        <v>3</v>
      </c>
      <c r="K2583" s="0" t="n">
        <v>333</v>
      </c>
      <c r="L2583" s="0" t="n">
        <v>8</v>
      </c>
      <c r="M2583" s="0" t="n">
        <v>1</v>
      </c>
      <c r="N2583" s="11" t="n">
        <v>0.05</v>
      </c>
      <c r="O2583" s="12" t="n">
        <v>513.76</v>
      </c>
      <c r="P2583" s="12" t="n">
        <v>951.4</v>
      </c>
      <c r="Q2583" s="12" t="n">
        <f aca="false">M2583*P2583*(1-N2583)</f>
        <v>903.83</v>
      </c>
      <c r="R2583" s="12" t="n">
        <f aca="false">M2583*O2583</f>
        <v>513.76</v>
      </c>
      <c r="S2583" s="12" t="n">
        <f aca="false">Q2583-R2583</f>
        <v>390.07</v>
      </c>
      <c r="T2583" s="11" t="n">
        <f aca="false">IFERROR(S2583/Q2583,0)</f>
        <v>0.43157452175741</v>
      </c>
      <c r="U2583" s="13" t="n">
        <f aca="false">F2583-E2583</f>
        <v>19</v>
      </c>
      <c r="V2583" s="13" t="n">
        <f aca="false">G2583-F2583</f>
        <v>5</v>
      </c>
      <c r="W2583" s="13" t="n">
        <f aca="false">G2583-E2583</f>
        <v>24</v>
      </c>
      <c r="X2583" s="10" t="n">
        <f aca="false">YEAR(E2583)</f>
        <v>2019</v>
      </c>
      <c r="Y2583" s="0" t="str">
        <f aca="false">TEXT(E2583,"yyyy-mm")</f>
        <v>2019-04</v>
      </c>
      <c r="Z2583" s="0" t="str">
        <f aca="false">"Q"&amp;ROUNDUP(MONTH(E2583)/3,0)&amp;"-"&amp;YEAR(E2583)</f>
        <v>Q2-2019</v>
      </c>
    </row>
    <row r="2584" customFormat="false" ht="14.25" hidden="false" customHeight="false" outlineLevel="0" collapsed="false">
      <c r="A2584" s="0" t="s">
        <v>2626</v>
      </c>
      <c r="B2584" s="0" t="s">
        <v>41</v>
      </c>
      <c r="C2584" s="0" t="s">
        <v>39</v>
      </c>
      <c r="D2584" s="9" t="n">
        <v>43400</v>
      </c>
      <c r="E2584" s="9" t="n">
        <v>43556</v>
      </c>
      <c r="F2584" s="9" t="n">
        <v>43572</v>
      </c>
      <c r="G2584" s="9" t="n">
        <v>43581</v>
      </c>
      <c r="H2584" s="10" t="s">
        <v>36</v>
      </c>
      <c r="I2584" s="0" t="n">
        <v>22</v>
      </c>
      <c r="J2584" s="0" t="n">
        <v>18</v>
      </c>
      <c r="K2584" s="0" t="n">
        <v>107</v>
      </c>
      <c r="L2584" s="0" t="n">
        <v>38</v>
      </c>
      <c r="M2584" s="0" t="n">
        <v>4</v>
      </c>
      <c r="N2584" s="11" t="n">
        <v>0.05</v>
      </c>
      <c r="O2584" s="12" t="n">
        <v>1311.53</v>
      </c>
      <c r="P2584" s="12" t="n">
        <v>2914.5</v>
      </c>
      <c r="Q2584" s="12" t="n">
        <f aca="false">M2584*P2584*(1-N2584)</f>
        <v>11075.1</v>
      </c>
      <c r="R2584" s="12" t="n">
        <f aca="false">M2584*O2584</f>
        <v>5246.12</v>
      </c>
      <c r="S2584" s="12" t="n">
        <f aca="false">Q2584-R2584</f>
        <v>5828.98</v>
      </c>
      <c r="T2584" s="11" t="n">
        <f aca="false">IFERROR(S2584/Q2584,0)</f>
        <v>0.526313983620915</v>
      </c>
      <c r="U2584" s="13" t="n">
        <f aca="false">F2584-E2584</f>
        <v>16</v>
      </c>
      <c r="V2584" s="13" t="n">
        <f aca="false">G2584-F2584</f>
        <v>9</v>
      </c>
      <c r="W2584" s="13" t="n">
        <f aca="false">G2584-E2584</f>
        <v>25</v>
      </c>
      <c r="X2584" s="10" t="n">
        <f aca="false">YEAR(E2584)</f>
        <v>2019</v>
      </c>
      <c r="Y2584" s="0" t="str">
        <f aca="false">TEXT(E2584,"yyyy-mm")</f>
        <v>2019-04</v>
      </c>
      <c r="Z2584" s="0" t="str">
        <f aca="false">"Q"&amp;ROUNDUP(MONTH(E2584)/3,0)&amp;"-"&amp;YEAR(E2584)</f>
        <v>Q2-2019</v>
      </c>
    </row>
    <row r="2585" customFormat="false" ht="14.25" hidden="false" customHeight="false" outlineLevel="0" collapsed="false">
      <c r="A2585" s="0" t="s">
        <v>2627</v>
      </c>
      <c r="B2585" s="0" t="s">
        <v>41</v>
      </c>
      <c r="C2585" s="0" t="s">
        <v>58</v>
      </c>
      <c r="D2585" s="9" t="n">
        <v>43500</v>
      </c>
      <c r="E2585" s="9" t="n">
        <v>43556</v>
      </c>
      <c r="F2585" s="9" t="n">
        <v>43573</v>
      </c>
      <c r="G2585" s="9" t="n">
        <v>43578</v>
      </c>
      <c r="H2585" s="10" t="s">
        <v>36</v>
      </c>
      <c r="I2585" s="0" t="n">
        <v>24</v>
      </c>
      <c r="J2585" s="0" t="n">
        <v>48</v>
      </c>
      <c r="K2585" s="0" t="n">
        <v>336</v>
      </c>
      <c r="L2585" s="0" t="n">
        <v>26</v>
      </c>
      <c r="M2585" s="0" t="n">
        <v>4</v>
      </c>
      <c r="N2585" s="11" t="n">
        <v>0.2</v>
      </c>
      <c r="O2585" s="12" t="n">
        <v>1620.53</v>
      </c>
      <c r="P2585" s="12" t="n">
        <v>2418.7</v>
      </c>
      <c r="Q2585" s="12" t="n">
        <f aca="false">M2585*P2585*(1-N2585)</f>
        <v>7739.84</v>
      </c>
      <c r="R2585" s="12" t="n">
        <f aca="false">M2585*O2585</f>
        <v>6482.12</v>
      </c>
      <c r="S2585" s="12" t="n">
        <f aca="false">Q2585-R2585</f>
        <v>1257.72</v>
      </c>
      <c r="T2585" s="11" t="n">
        <f aca="false">IFERROR(S2585/Q2585,0)</f>
        <v>0.162499483193451</v>
      </c>
      <c r="U2585" s="13" t="n">
        <f aca="false">F2585-E2585</f>
        <v>17</v>
      </c>
      <c r="V2585" s="13" t="n">
        <f aca="false">G2585-F2585</f>
        <v>5</v>
      </c>
      <c r="W2585" s="13" t="n">
        <f aca="false">G2585-E2585</f>
        <v>22</v>
      </c>
      <c r="X2585" s="10" t="n">
        <f aca="false">YEAR(E2585)</f>
        <v>2019</v>
      </c>
      <c r="Y2585" s="0" t="str">
        <f aca="false">TEXT(E2585,"yyyy-mm")</f>
        <v>2019-04</v>
      </c>
      <c r="Z2585" s="0" t="str">
        <f aca="false">"Q"&amp;ROUNDUP(MONTH(E2585)/3,0)&amp;"-"&amp;YEAR(E2585)</f>
        <v>Q2-2019</v>
      </c>
    </row>
    <row r="2586" customFormat="false" ht="14.25" hidden="false" customHeight="false" outlineLevel="0" collapsed="false">
      <c r="A2586" s="0" t="s">
        <v>2628</v>
      </c>
      <c r="B2586" s="0" t="s">
        <v>34</v>
      </c>
      <c r="C2586" s="0" t="s">
        <v>39</v>
      </c>
      <c r="D2586" s="9" t="n">
        <v>43400</v>
      </c>
      <c r="E2586" s="9" t="n">
        <v>43557</v>
      </c>
      <c r="F2586" s="9" t="n">
        <v>43571</v>
      </c>
      <c r="G2586" s="9" t="n">
        <v>43578</v>
      </c>
      <c r="H2586" s="10" t="s">
        <v>36</v>
      </c>
      <c r="I2586" s="0" t="n">
        <v>5</v>
      </c>
      <c r="J2586" s="0" t="n">
        <v>36</v>
      </c>
      <c r="K2586" s="0" t="n">
        <v>152</v>
      </c>
      <c r="L2586" s="0" t="n">
        <v>17</v>
      </c>
      <c r="M2586" s="0" t="n">
        <v>2</v>
      </c>
      <c r="N2586" s="11" t="n">
        <v>0.15</v>
      </c>
      <c r="O2586" s="12" t="n">
        <v>1523.58</v>
      </c>
      <c r="P2586" s="12" t="n">
        <v>2539.3</v>
      </c>
      <c r="Q2586" s="12" t="n">
        <f aca="false">M2586*P2586*(1-N2586)</f>
        <v>4316.81</v>
      </c>
      <c r="R2586" s="12" t="n">
        <f aca="false">M2586*O2586</f>
        <v>3047.16</v>
      </c>
      <c r="S2586" s="12" t="n">
        <f aca="false">Q2586-R2586</f>
        <v>1269.65</v>
      </c>
      <c r="T2586" s="11" t="n">
        <f aca="false">IFERROR(S2586/Q2586,0)</f>
        <v>0.294117647058824</v>
      </c>
      <c r="U2586" s="13" t="n">
        <f aca="false">F2586-E2586</f>
        <v>14</v>
      </c>
      <c r="V2586" s="13" t="n">
        <f aca="false">G2586-F2586</f>
        <v>7</v>
      </c>
      <c r="W2586" s="13" t="n">
        <f aca="false">G2586-E2586</f>
        <v>21</v>
      </c>
      <c r="X2586" s="10" t="n">
        <f aca="false">YEAR(E2586)</f>
        <v>2019</v>
      </c>
      <c r="Y2586" s="0" t="str">
        <f aca="false">TEXT(E2586,"yyyy-mm")</f>
        <v>2019-04</v>
      </c>
      <c r="Z2586" s="0" t="str">
        <f aca="false">"Q"&amp;ROUNDUP(MONTH(E2586)/3,0)&amp;"-"&amp;YEAR(E2586)</f>
        <v>Q2-2019</v>
      </c>
    </row>
    <row r="2587" customFormat="false" ht="14.25" hidden="false" customHeight="false" outlineLevel="0" collapsed="false">
      <c r="A2587" s="0" t="s">
        <v>2629</v>
      </c>
      <c r="B2587" s="0" t="s">
        <v>34</v>
      </c>
      <c r="C2587" s="0" t="s">
        <v>46</v>
      </c>
      <c r="D2587" s="9" t="n">
        <v>43400</v>
      </c>
      <c r="E2587" s="9" t="n">
        <v>43557</v>
      </c>
      <c r="F2587" s="9" t="n">
        <v>43570</v>
      </c>
      <c r="G2587" s="9" t="n">
        <v>43572</v>
      </c>
      <c r="H2587" s="10" t="s">
        <v>36</v>
      </c>
      <c r="I2587" s="0" t="n">
        <v>12</v>
      </c>
      <c r="J2587" s="0" t="n">
        <v>10</v>
      </c>
      <c r="K2587" s="0" t="n">
        <v>275</v>
      </c>
      <c r="L2587" s="0" t="n">
        <v>41</v>
      </c>
      <c r="M2587" s="0" t="n">
        <v>1</v>
      </c>
      <c r="N2587" s="11" t="n">
        <v>0.075</v>
      </c>
      <c r="O2587" s="12" t="n">
        <v>1148.11</v>
      </c>
      <c r="P2587" s="12" t="n">
        <v>2251.2</v>
      </c>
      <c r="Q2587" s="12" t="n">
        <f aca="false">M2587*P2587*(1-N2587)</f>
        <v>2082.36</v>
      </c>
      <c r="R2587" s="12" t="n">
        <f aca="false">M2587*O2587</f>
        <v>1148.11</v>
      </c>
      <c r="S2587" s="12" t="n">
        <f aca="false">Q2587-R2587</f>
        <v>934.25</v>
      </c>
      <c r="T2587" s="11" t="n">
        <f aca="false">IFERROR(S2587/Q2587,0)</f>
        <v>0.44864960909737</v>
      </c>
      <c r="U2587" s="13" t="n">
        <f aca="false">F2587-E2587</f>
        <v>13</v>
      </c>
      <c r="V2587" s="13" t="n">
        <f aca="false">G2587-F2587</f>
        <v>2</v>
      </c>
      <c r="W2587" s="13" t="n">
        <f aca="false">G2587-E2587</f>
        <v>15</v>
      </c>
      <c r="X2587" s="10" t="n">
        <f aca="false">YEAR(E2587)</f>
        <v>2019</v>
      </c>
      <c r="Y2587" s="0" t="str">
        <f aca="false">TEXT(E2587,"yyyy-mm")</f>
        <v>2019-04</v>
      </c>
      <c r="Z2587" s="0" t="str">
        <f aca="false">"Q"&amp;ROUNDUP(MONTH(E2587)/3,0)&amp;"-"&amp;YEAR(E2587)</f>
        <v>Q2-2019</v>
      </c>
    </row>
    <row r="2588" customFormat="false" ht="14.25" hidden="false" customHeight="false" outlineLevel="0" collapsed="false">
      <c r="A2588" s="0" t="s">
        <v>2630</v>
      </c>
      <c r="B2588" s="0" t="s">
        <v>34</v>
      </c>
      <c r="C2588" s="0" t="s">
        <v>39</v>
      </c>
      <c r="D2588" s="9" t="n">
        <v>43400</v>
      </c>
      <c r="E2588" s="9" t="n">
        <v>43557</v>
      </c>
      <c r="F2588" s="9" t="n">
        <v>43580</v>
      </c>
      <c r="G2588" s="9" t="n">
        <v>43584</v>
      </c>
      <c r="H2588" s="10" t="s">
        <v>36</v>
      </c>
      <c r="I2588" s="0" t="n">
        <v>4</v>
      </c>
      <c r="J2588" s="0" t="n">
        <v>10</v>
      </c>
      <c r="K2588" s="0" t="n">
        <v>159</v>
      </c>
      <c r="L2588" s="0" t="n">
        <v>43</v>
      </c>
      <c r="M2588" s="0" t="n">
        <v>3</v>
      </c>
      <c r="N2588" s="11" t="n">
        <v>0.1</v>
      </c>
      <c r="O2588" s="12" t="n">
        <v>2780.43</v>
      </c>
      <c r="P2588" s="12" t="n">
        <v>5246.1</v>
      </c>
      <c r="Q2588" s="12" t="n">
        <f aca="false">M2588*P2588*(1-N2588)</f>
        <v>14164.47</v>
      </c>
      <c r="R2588" s="12" t="n">
        <f aca="false">M2588*O2588</f>
        <v>8341.29</v>
      </c>
      <c r="S2588" s="12" t="n">
        <f aca="false">Q2588-R2588</f>
        <v>5823.18</v>
      </c>
      <c r="T2588" s="11" t="n">
        <f aca="false">IFERROR(S2588/Q2588,0)</f>
        <v>0.411111746503752</v>
      </c>
      <c r="U2588" s="13" t="n">
        <f aca="false">F2588-E2588</f>
        <v>23</v>
      </c>
      <c r="V2588" s="13" t="n">
        <f aca="false">G2588-F2588</f>
        <v>4</v>
      </c>
      <c r="W2588" s="13" t="n">
        <f aca="false">G2588-E2588</f>
        <v>27</v>
      </c>
      <c r="X2588" s="10" t="n">
        <f aca="false">YEAR(E2588)</f>
        <v>2019</v>
      </c>
      <c r="Y2588" s="0" t="str">
        <f aca="false">TEXT(E2588,"yyyy-mm")</f>
        <v>2019-04</v>
      </c>
      <c r="Z2588" s="0" t="str">
        <f aca="false">"Q"&amp;ROUNDUP(MONTH(E2588)/3,0)&amp;"-"&amp;YEAR(E2588)</f>
        <v>Q2-2019</v>
      </c>
    </row>
    <row r="2589" customFormat="false" ht="14.25" hidden="false" customHeight="false" outlineLevel="0" collapsed="false">
      <c r="A2589" s="0" t="s">
        <v>2631</v>
      </c>
      <c r="B2589" s="0" t="s">
        <v>41</v>
      </c>
      <c r="C2589" s="0" t="s">
        <v>46</v>
      </c>
      <c r="D2589" s="9" t="n">
        <v>43400</v>
      </c>
      <c r="E2589" s="9" t="n">
        <v>43557</v>
      </c>
      <c r="F2589" s="9" t="n">
        <v>43578</v>
      </c>
      <c r="G2589" s="9" t="n">
        <v>43582</v>
      </c>
      <c r="H2589" s="10" t="s">
        <v>36</v>
      </c>
      <c r="I2589" s="0" t="n">
        <v>21</v>
      </c>
      <c r="J2589" s="0" t="n">
        <v>36</v>
      </c>
      <c r="K2589" s="0" t="n">
        <v>276</v>
      </c>
      <c r="L2589" s="0" t="n">
        <v>40</v>
      </c>
      <c r="M2589" s="0" t="n">
        <v>5</v>
      </c>
      <c r="N2589" s="11" t="n">
        <v>0.3</v>
      </c>
      <c r="O2589" s="12" t="n">
        <v>591.74</v>
      </c>
      <c r="P2589" s="12" t="n">
        <v>924.6</v>
      </c>
      <c r="Q2589" s="12" t="n">
        <f aca="false">M2589*P2589*(1-N2589)</f>
        <v>3236.1</v>
      </c>
      <c r="R2589" s="12" t="n">
        <f aca="false">M2589*O2589</f>
        <v>2958.7</v>
      </c>
      <c r="S2589" s="12" t="n">
        <f aca="false">Q2589-R2589</f>
        <v>277.4</v>
      </c>
      <c r="T2589" s="11" t="n">
        <f aca="false">IFERROR(S2589/Q2589,0)</f>
        <v>0.0857204659930163</v>
      </c>
      <c r="U2589" s="13" t="n">
        <f aca="false">F2589-E2589</f>
        <v>21</v>
      </c>
      <c r="V2589" s="13" t="n">
        <f aca="false">G2589-F2589</f>
        <v>4</v>
      </c>
      <c r="W2589" s="13" t="n">
        <f aca="false">G2589-E2589</f>
        <v>25</v>
      </c>
      <c r="X2589" s="10" t="n">
        <f aca="false">YEAR(E2589)</f>
        <v>2019</v>
      </c>
      <c r="Y2589" s="0" t="str">
        <f aca="false">TEXT(E2589,"yyyy-mm")</f>
        <v>2019-04</v>
      </c>
      <c r="Z2589" s="0" t="str">
        <f aca="false">"Q"&amp;ROUNDUP(MONTH(E2589)/3,0)&amp;"-"&amp;YEAR(E2589)</f>
        <v>Q2-2019</v>
      </c>
    </row>
    <row r="2590" customFormat="false" ht="14.25" hidden="false" customHeight="false" outlineLevel="0" collapsed="false">
      <c r="A2590" s="0" t="s">
        <v>2632</v>
      </c>
      <c r="B2590" s="0" t="s">
        <v>43</v>
      </c>
      <c r="C2590" s="0" t="s">
        <v>39</v>
      </c>
      <c r="D2590" s="9" t="n">
        <v>43500</v>
      </c>
      <c r="E2590" s="9" t="n">
        <v>43557</v>
      </c>
      <c r="F2590" s="9" t="n">
        <v>43562</v>
      </c>
      <c r="G2590" s="9" t="n">
        <v>43569</v>
      </c>
      <c r="H2590" s="10" t="s">
        <v>36</v>
      </c>
      <c r="I2590" s="0" t="n">
        <v>27</v>
      </c>
      <c r="J2590" s="0" t="n">
        <v>42</v>
      </c>
      <c r="K2590" s="0" t="n">
        <v>134</v>
      </c>
      <c r="L2590" s="0" t="n">
        <v>39</v>
      </c>
      <c r="M2590" s="0" t="n">
        <v>8</v>
      </c>
      <c r="N2590" s="11" t="n">
        <v>0.4</v>
      </c>
      <c r="O2590" s="12" t="n">
        <v>650.03</v>
      </c>
      <c r="P2590" s="12" t="n">
        <v>1031.8</v>
      </c>
      <c r="Q2590" s="12" t="n">
        <f aca="false">M2590*P2590*(1-N2590)</f>
        <v>4952.64</v>
      </c>
      <c r="R2590" s="12" t="n">
        <f aca="false">M2590*O2590</f>
        <v>5200.24</v>
      </c>
      <c r="S2590" s="12" t="n">
        <f aca="false">Q2590-R2590</f>
        <v>-247.6</v>
      </c>
      <c r="T2590" s="11" t="n">
        <f aca="false">IFERROR(S2590/Q2590,0)</f>
        <v>-0.049993538799509</v>
      </c>
      <c r="U2590" s="13" t="n">
        <f aca="false">F2590-E2590</f>
        <v>5</v>
      </c>
      <c r="V2590" s="13" t="n">
        <f aca="false">G2590-F2590</f>
        <v>7</v>
      </c>
      <c r="W2590" s="13" t="n">
        <f aca="false">G2590-E2590</f>
        <v>12</v>
      </c>
      <c r="X2590" s="10" t="n">
        <f aca="false">YEAR(E2590)</f>
        <v>2019</v>
      </c>
      <c r="Y2590" s="0" t="str">
        <f aca="false">TEXT(E2590,"yyyy-mm")</f>
        <v>2019-04</v>
      </c>
      <c r="Z2590" s="0" t="str">
        <f aca="false">"Q"&amp;ROUNDUP(MONTH(E2590)/3,0)&amp;"-"&amp;YEAR(E2590)</f>
        <v>Q2-2019</v>
      </c>
    </row>
    <row r="2591" customFormat="false" ht="14.25" hidden="false" customHeight="false" outlineLevel="0" collapsed="false">
      <c r="A2591" s="0" t="s">
        <v>2633</v>
      </c>
      <c r="B2591" s="0" t="s">
        <v>43</v>
      </c>
      <c r="C2591" s="0" t="s">
        <v>46</v>
      </c>
      <c r="D2591" s="9" t="n">
        <v>43500</v>
      </c>
      <c r="E2591" s="9" t="n">
        <v>43557</v>
      </c>
      <c r="F2591" s="9" t="n">
        <v>43580</v>
      </c>
      <c r="G2591" s="9" t="n">
        <v>43583</v>
      </c>
      <c r="H2591" s="10" t="s">
        <v>36</v>
      </c>
      <c r="I2591" s="0" t="n">
        <v>27</v>
      </c>
      <c r="J2591" s="0" t="n">
        <v>46</v>
      </c>
      <c r="K2591" s="0" t="n">
        <v>281</v>
      </c>
      <c r="L2591" s="0" t="n">
        <v>33</v>
      </c>
      <c r="M2591" s="0" t="n">
        <v>3</v>
      </c>
      <c r="N2591" s="11" t="n">
        <v>0.1</v>
      </c>
      <c r="O2591" s="12" t="n">
        <v>1317.69</v>
      </c>
      <c r="P2591" s="12" t="n">
        <v>1855.9</v>
      </c>
      <c r="Q2591" s="12" t="n">
        <f aca="false">M2591*P2591*(1-N2591)</f>
        <v>5010.93</v>
      </c>
      <c r="R2591" s="12" t="n">
        <f aca="false">M2591*O2591</f>
        <v>3953.07</v>
      </c>
      <c r="S2591" s="12" t="n">
        <f aca="false">Q2591-R2591</f>
        <v>1057.86</v>
      </c>
      <c r="T2591" s="11" t="n">
        <f aca="false">IFERROR(S2591/Q2591,0)</f>
        <v>0.21111051241985</v>
      </c>
      <c r="U2591" s="13" t="n">
        <f aca="false">F2591-E2591</f>
        <v>23</v>
      </c>
      <c r="V2591" s="13" t="n">
        <f aca="false">G2591-F2591</f>
        <v>3</v>
      </c>
      <c r="W2591" s="13" t="n">
        <f aca="false">G2591-E2591</f>
        <v>26</v>
      </c>
      <c r="X2591" s="10" t="n">
        <f aca="false">YEAR(E2591)</f>
        <v>2019</v>
      </c>
      <c r="Y2591" s="0" t="str">
        <f aca="false">TEXT(E2591,"yyyy-mm")</f>
        <v>2019-04</v>
      </c>
      <c r="Z2591" s="0" t="str">
        <f aca="false">"Q"&amp;ROUNDUP(MONTH(E2591)/3,0)&amp;"-"&amp;YEAR(E2591)</f>
        <v>Q2-2019</v>
      </c>
    </row>
    <row r="2592" customFormat="false" ht="14.25" hidden="false" customHeight="false" outlineLevel="0" collapsed="false">
      <c r="A2592" s="0" t="s">
        <v>2634</v>
      </c>
      <c r="B2592" s="0" t="s">
        <v>34</v>
      </c>
      <c r="C2592" s="0" t="s">
        <v>48</v>
      </c>
      <c r="D2592" s="9" t="n">
        <v>43500</v>
      </c>
      <c r="E2592" s="9" t="n">
        <v>43557</v>
      </c>
      <c r="F2592" s="9" t="n">
        <v>43560</v>
      </c>
      <c r="G2592" s="9" t="n">
        <v>43562</v>
      </c>
      <c r="H2592" s="10" t="s">
        <v>36</v>
      </c>
      <c r="I2592" s="0" t="n">
        <v>1</v>
      </c>
      <c r="J2592" s="0" t="n">
        <v>1</v>
      </c>
      <c r="K2592" s="0" t="n">
        <v>12</v>
      </c>
      <c r="L2592" s="0" t="n">
        <v>46</v>
      </c>
      <c r="M2592" s="0" t="n">
        <v>7</v>
      </c>
      <c r="N2592" s="11" t="n">
        <v>0.15</v>
      </c>
      <c r="O2592" s="12" t="n">
        <v>588.13</v>
      </c>
      <c r="P2592" s="12" t="n">
        <v>1031.8</v>
      </c>
      <c r="Q2592" s="12" t="n">
        <f aca="false">M2592*P2592*(1-N2592)</f>
        <v>6139.21</v>
      </c>
      <c r="R2592" s="12" t="n">
        <f aca="false">M2592*O2592</f>
        <v>4116.91</v>
      </c>
      <c r="S2592" s="12" t="n">
        <f aca="false">Q2592-R2592</f>
        <v>2022.3</v>
      </c>
      <c r="T2592" s="11" t="n">
        <f aca="false">IFERROR(S2592/Q2592,0)</f>
        <v>0.329407203858477</v>
      </c>
      <c r="U2592" s="13" t="n">
        <f aca="false">F2592-E2592</f>
        <v>3</v>
      </c>
      <c r="V2592" s="13" t="n">
        <f aca="false">G2592-F2592</f>
        <v>2</v>
      </c>
      <c r="W2592" s="13" t="n">
        <f aca="false">G2592-E2592</f>
        <v>5</v>
      </c>
      <c r="X2592" s="10" t="n">
        <f aca="false">YEAR(E2592)</f>
        <v>2019</v>
      </c>
      <c r="Y2592" s="0" t="str">
        <f aca="false">TEXT(E2592,"yyyy-mm")</f>
        <v>2019-04</v>
      </c>
      <c r="Z2592" s="0" t="str">
        <f aca="false">"Q"&amp;ROUNDUP(MONTH(E2592)/3,0)&amp;"-"&amp;YEAR(E2592)</f>
        <v>Q2-2019</v>
      </c>
    </row>
    <row r="2593" customFormat="false" ht="14.25" hidden="false" customHeight="false" outlineLevel="0" collapsed="false">
      <c r="A2593" s="0" t="s">
        <v>2635</v>
      </c>
      <c r="B2593" s="0" t="s">
        <v>41</v>
      </c>
      <c r="C2593" s="0" t="s">
        <v>39</v>
      </c>
      <c r="D2593" s="9" t="n">
        <v>43500</v>
      </c>
      <c r="E2593" s="9" t="n">
        <v>43557</v>
      </c>
      <c r="F2593" s="9" t="n">
        <v>43566</v>
      </c>
      <c r="G2593" s="9" t="n">
        <v>43572</v>
      </c>
      <c r="H2593" s="10" t="s">
        <v>36</v>
      </c>
      <c r="I2593" s="0" t="n">
        <v>25</v>
      </c>
      <c r="J2593" s="0" t="n">
        <v>32</v>
      </c>
      <c r="K2593" s="0" t="n">
        <v>91</v>
      </c>
      <c r="L2593" s="0" t="n">
        <v>11</v>
      </c>
      <c r="M2593" s="0" t="n">
        <v>4</v>
      </c>
      <c r="N2593" s="11" t="n">
        <v>0.15</v>
      </c>
      <c r="O2593" s="12" t="n">
        <v>724.14</v>
      </c>
      <c r="P2593" s="12" t="n">
        <v>1293.1</v>
      </c>
      <c r="Q2593" s="12" t="n">
        <f aca="false">M2593*P2593*(1-N2593)</f>
        <v>4396.54</v>
      </c>
      <c r="R2593" s="12" t="n">
        <f aca="false">M2593*O2593</f>
        <v>2896.56</v>
      </c>
      <c r="S2593" s="12" t="n">
        <f aca="false">Q2593-R2593</f>
        <v>1499.98</v>
      </c>
      <c r="T2593" s="11" t="n">
        <f aca="false">IFERROR(S2593/Q2593,0)</f>
        <v>0.341172831362844</v>
      </c>
      <c r="U2593" s="13" t="n">
        <f aca="false">F2593-E2593</f>
        <v>9</v>
      </c>
      <c r="V2593" s="13" t="n">
        <f aca="false">G2593-F2593</f>
        <v>6</v>
      </c>
      <c r="W2593" s="13" t="n">
        <f aca="false">G2593-E2593</f>
        <v>15</v>
      </c>
      <c r="X2593" s="10" t="n">
        <f aca="false">YEAR(E2593)</f>
        <v>2019</v>
      </c>
      <c r="Y2593" s="0" t="str">
        <f aca="false">TEXT(E2593,"yyyy-mm")</f>
        <v>2019-04</v>
      </c>
      <c r="Z2593" s="0" t="str">
        <f aca="false">"Q"&amp;ROUNDUP(MONTH(E2593)/3,0)&amp;"-"&amp;YEAR(E2593)</f>
        <v>Q2-2019</v>
      </c>
    </row>
    <row r="2594" customFormat="false" ht="14.25" hidden="false" customHeight="false" outlineLevel="0" collapsed="false">
      <c r="A2594" s="0" t="s">
        <v>2636</v>
      </c>
      <c r="B2594" s="0" t="s">
        <v>34</v>
      </c>
      <c r="C2594" s="0" t="s">
        <v>79</v>
      </c>
      <c r="D2594" s="9" t="n">
        <v>43400</v>
      </c>
      <c r="E2594" s="9" t="n">
        <v>43558</v>
      </c>
      <c r="F2594" s="9" t="n">
        <v>43565</v>
      </c>
      <c r="G2594" s="9" t="n">
        <v>43570</v>
      </c>
      <c r="H2594" s="10" t="s">
        <v>36</v>
      </c>
      <c r="I2594" s="0" t="n">
        <v>12</v>
      </c>
      <c r="J2594" s="0" t="n">
        <v>13</v>
      </c>
      <c r="K2594" s="0" t="n">
        <v>83</v>
      </c>
      <c r="L2594" s="0" t="n">
        <v>6</v>
      </c>
      <c r="M2594" s="0" t="n">
        <v>8</v>
      </c>
      <c r="N2594" s="11" t="n">
        <v>0.1</v>
      </c>
      <c r="O2594" s="12" t="n">
        <v>508.87</v>
      </c>
      <c r="P2594" s="12" t="n">
        <v>1038.5</v>
      </c>
      <c r="Q2594" s="12" t="n">
        <f aca="false">M2594*P2594*(1-N2594)</f>
        <v>7477.2</v>
      </c>
      <c r="R2594" s="12" t="n">
        <f aca="false">M2594*O2594</f>
        <v>4070.96</v>
      </c>
      <c r="S2594" s="12" t="n">
        <f aca="false">Q2594-R2594</f>
        <v>3406.24</v>
      </c>
      <c r="T2594" s="11" t="n">
        <f aca="false">IFERROR(S2594/Q2594,0)</f>
        <v>0.45555020595945</v>
      </c>
      <c r="U2594" s="13" t="n">
        <f aca="false">F2594-E2594</f>
        <v>7</v>
      </c>
      <c r="V2594" s="13" t="n">
        <f aca="false">G2594-F2594</f>
        <v>5</v>
      </c>
      <c r="W2594" s="13" t="n">
        <f aca="false">G2594-E2594</f>
        <v>12</v>
      </c>
      <c r="X2594" s="10" t="n">
        <f aca="false">YEAR(E2594)</f>
        <v>2019</v>
      </c>
      <c r="Y2594" s="0" t="str">
        <f aca="false">TEXT(E2594,"yyyy-mm")</f>
        <v>2019-04</v>
      </c>
      <c r="Z2594" s="0" t="str">
        <f aca="false">"Q"&amp;ROUNDUP(MONTH(E2594)/3,0)&amp;"-"&amp;YEAR(E2594)</f>
        <v>Q2-2019</v>
      </c>
    </row>
    <row r="2595" customFormat="false" ht="14.25" hidden="false" customHeight="false" outlineLevel="0" collapsed="false">
      <c r="A2595" s="0" t="s">
        <v>2637</v>
      </c>
      <c r="B2595" s="0" t="s">
        <v>34</v>
      </c>
      <c r="C2595" s="0" t="s">
        <v>39</v>
      </c>
      <c r="D2595" s="9" t="n">
        <v>43400</v>
      </c>
      <c r="E2595" s="9" t="n">
        <v>43558</v>
      </c>
      <c r="F2595" s="9" t="n">
        <v>43561</v>
      </c>
      <c r="G2595" s="9" t="n">
        <v>43565</v>
      </c>
      <c r="H2595" s="10" t="s">
        <v>36</v>
      </c>
      <c r="I2595" s="0" t="n">
        <v>9</v>
      </c>
      <c r="J2595" s="0" t="n">
        <v>18</v>
      </c>
      <c r="K2595" s="0" t="n">
        <v>132</v>
      </c>
      <c r="L2595" s="0" t="n">
        <v>33</v>
      </c>
      <c r="M2595" s="0" t="n">
        <v>1</v>
      </c>
      <c r="N2595" s="11" t="n">
        <v>0.075</v>
      </c>
      <c r="O2595" s="12" t="n">
        <v>1037.16</v>
      </c>
      <c r="P2595" s="12" t="n">
        <v>1728.6</v>
      </c>
      <c r="Q2595" s="12" t="n">
        <f aca="false">M2595*P2595*(1-N2595)</f>
        <v>1598.955</v>
      </c>
      <c r="R2595" s="12" t="n">
        <f aca="false">M2595*O2595</f>
        <v>1037.16</v>
      </c>
      <c r="S2595" s="12" t="n">
        <f aca="false">Q2595-R2595</f>
        <v>561.795</v>
      </c>
      <c r="T2595" s="11" t="n">
        <f aca="false">IFERROR(S2595/Q2595,0)</f>
        <v>0.351351351351351</v>
      </c>
      <c r="U2595" s="13" t="n">
        <f aca="false">F2595-E2595</f>
        <v>3</v>
      </c>
      <c r="V2595" s="13" t="n">
        <f aca="false">G2595-F2595</f>
        <v>4</v>
      </c>
      <c r="W2595" s="13" t="n">
        <f aca="false">G2595-E2595</f>
        <v>7</v>
      </c>
      <c r="X2595" s="10" t="n">
        <f aca="false">YEAR(E2595)</f>
        <v>2019</v>
      </c>
      <c r="Y2595" s="0" t="str">
        <f aca="false">TEXT(E2595,"yyyy-mm")</f>
        <v>2019-04</v>
      </c>
      <c r="Z2595" s="0" t="str">
        <f aca="false">"Q"&amp;ROUNDUP(MONTH(E2595)/3,0)&amp;"-"&amp;YEAR(E2595)</f>
        <v>Q2-2019</v>
      </c>
    </row>
    <row r="2596" customFormat="false" ht="14.25" hidden="false" customHeight="false" outlineLevel="0" collapsed="false">
      <c r="A2596" s="0" t="s">
        <v>2638</v>
      </c>
      <c r="B2596" s="0" t="s">
        <v>34</v>
      </c>
      <c r="C2596" s="0" t="s">
        <v>58</v>
      </c>
      <c r="D2596" s="9" t="n">
        <v>43500</v>
      </c>
      <c r="E2596" s="9" t="n">
        <v>43558</v>
      </c>
      <c r="F2596" s="9" t="n">
        <v>43564</v>
      </c>
      <c r="G2596" s="9" t="n">
        <v>43570</v>
      </c>
      <c r="H2596" s="10" t="s">
        <v>36</v>
      </c>
      <c r="I2596" s="0" t="n">
        <v>3</v>
      </c>
      <c r="J2596" s="0" t="n">
        <v>43</v>
      </c>
      <c r="K2596" s="0" t="n">
        <v>350</v>
      </c>
      <c r="L2596" s="0" t="n">
        <v>32</v>
      </c>
      <c r="M2596" s="0" t="n">
        <v>3</v>
      </c>
      <c r="N2596" s="11" t="n">
        <v>0.1</v>
      </c>
      <c r="O2596" s="12" t="n">
        <v>173.53</v>
      </c>
      <c r="P2596" s="12" t="n">
        <v>234.5</v>
      </c>
      <c r="Q2596" s="12" t="n">
        <f aca="false">M2596*P2596*(1-N2596)</f>
        <v>633.15</v>
      </c>
      <c r="R2596" s="12" t="n">
        <f aca="false">M2596*O2596</f>
        <v>520.59</v>
      </c>
      <c r="S2596" s="12" t="n">
        <f aca="false">Q2596-R2596</f>
        <v>112.56</v>
      </c>
      <c r="T2596" s="11" t="n">
        <f aca="false">IFERROR(S2596/Q2596,0)</f>
        <v>0.177777777777778</v>
      </c>
      <c r="U2596" s="13" t="n">
        <f aca="false">F2596-E2596</f>
        <v>6</v>
      </c>
      <c r="V2596" s="13" t="n">
        <f aca="false">G2596-F2596</f>
        <v>6</v>
      </c>
      <c r="W2596" s="13" t="n">
        <f aca="false">G2596-E2596</f>
        <v>12</v>
      </c>
      <c r="X2596" s="10" t="n">
        <f aca="false">YEAR(E2596)</f>
        <v>2019</v>
      </c>
      <c r="Y2596" s="0" t="str">
        <f aca="false">TEXT(E2596,"yyyy-mm")</f>
        <v>2019-04</v>
      </c>
      <c r="Z2596" s="0" t="str">
        <f aca="false">"Q"&amp;ROUNDUP(MONTH(E2596)/3,0)&amp;"-"&amp;YEAR(E2596)</f>
        <v>Q2-2019</v>
      </c>
    </row>
    <row r="2597" customFormat="false" ht="14.25" hidden="false" customHeight="false" outlineLevel="0" collapsed="false">
      <c r="A2597" s="0" t="s">
        <v>2639</v>
      </c>
      <c r="B2597" s="0" t="s">
        <v>34</v>
      </c>
      <c r="C2597" s="0" t="s">
        <v>35</v>
      </c>
      <c r="D2597" s="9" t="n">
        <v>43400</v>
      </c>
      <c r="E2597" s="9" t="n">
        <v>43558</v>
      </c>
      <c r="F2597" s="9" t="n">
        <v>43574</v>
      </c>
      <c r="G2597" s="9" t="n">
        <v>43579</v>
      </c>
      <c r="H2597" s="10" t="s">
        <v>36</v>
      </c>
      <c r="I2597" s="0" t="n">
        <v>12</v>
      </c>
      <c r="J2597" s="0" t="n">
        <v>41</v>
      </c>
      <c r="K2597" s="0" t="n">
        <v>234</v>
      </c>
      <c r="L2597" s="0" t="n">
        <v>11</v>
      </c>
      <c r="M2597" s="0" t="n">
        <v>7</v>
      </c>
      <c r="N2597" s="11" t="n">
        <v>0.2</v>
      </c>
      <c r="O2597" s="12" t="n">
        <v>2253.21</v>
      </c>
      <c r="P2597" s="12" t="n">
        <v>3953</v>
      </c>
      <c r="Q2597" s="12" t="n">
        <f aca="false">M2597*P2597*(1-N2597)</f>
        <v>22136.8</v>
      </c>
      <c r="R2597" s="12" t="n">
        <f aca="false">M2597*O2597</f>
        <v>15772.47</v>
      </c>
      <c r="S2597" s="12" t="n">
        <f aca="false">Q2597-R2597</f>
        <v>6364.33</v>
      </c>
      <c r="T2597" s="11" t="n">
        <f aca="false">IFERROR(S2597/Q2597,0)</f>
        <v>0.2875</v>
      </c>
      <c r="U2597" s="13" t="n">
        <f aca="false">F2597-E2597</f>
        <v>16</v>
      </c>
      <c r="V2597" s="13" t="n">
        <f aca="false">G2597-F2597</f>
        <v>5</v>
      </c>
      <c r="W2597" s="13" t="n">
        <f aca="false">G2597-E2597</f>
        <v>21</v>
      </c>
      <c r="X2597" s="10" t="n">
        <f aca="false">YEAR(E2597)</f>
        <v>2019</v>
      </c>
      <c r="Y2597" s="0" t="str">
        <f aca="false">TEXT(E2597,"yyyy-mm")</f>
        <v>2019-04</v>
      </c>
      <c r="Z2597" s="0" t="str">
        <f aca="false">"Q"&amp;ROUNDUP(MONTH(E2597)/3,0)&amp;"-"&amp;YEAR(E2597)</f>
        <v>Q2-2019</v>
      </c>
    </row>
    <row r="2598" customFormat="false" ht="14.25" hidden="false" customHeight="false" outlineLevel="0" collapsed="false">
      <c r="A2598" s="0" t="s">
        <v>2640</v>
      </c>
      <c r="B2598" s="0" t="s">
        <v>41</v>
      </c>
      <c r="C2598" s="0" t="s">
        <v>46</v>
      </c>
      <c r="D2598" s="9" t="n">
        <v>43500</v>
      </c>
      <c r="E2598" s="9" t="n">
        <v>43558</v>
      </c>
      <c r="F2598" s="9" t="n">
        <v>43564</v>
      </c>
      <c r="G2598" s="9" t="n">
        <v>43571</v>
      </c>
      <c r="H2598" s="10" t="s">
        <v>36</v>
      </c>
      <c r="I2598" s="0" t="n">
        <v>25</v>
      </c>
      <c r="J2598" s="0" t="n">
        <v>38</v>
      </c>
      <c r="K2598" s="0" t="n">
        <v>322</v>
      </c>
      <c r="L2598" s="0" t="n">
        <v>1</v>
      </c>
      <c r="M2598" s="0" t="n">
        <v>2</v>
      </c>
      <c r="N2598" s="11" t="n">
        <v>0.075</v>
      </c>
      <c r="O2598" s="12" t="n">
        <v>553.96</v>
      </c>
      <c r="P2598" s="12" t="n">
        <v>710.2</v>
      </c>
      <c r="Q2598" s="12" t="n">
        <f aca="false">M2598*P2598*(1-N2598)</f>
        <v>1313.87</v>
      </c>
      <c r="R2598" s="12" t="n">
        <f aca="false">M2598*O2598</f>
        <v>1107.92</v>
      </c>
      <c r="S2598" s="12" t="n">
        <f aca="false">Q2598-R2598</f>
        <v>205.95</v>
      </c>
      <c r="T2598" s="11" t="n">
        <f aca="false">IFERROR(S2598/Q2598,0)</f>
        <v>0.156750667874295</v>
      </c>
      <c r="U2598" s="13" t="n">
        <f aca="false">F2598-E2598</f>
        <v>6</v>
      </c>
      <c r="V2598" s="13" t="n">
        <f aca="false">G2598-F2598</f>
        <v>7</v>
      </c>
      <c r="W2598" s="13" t="n">
        <f aca="false">G2598-E2598</f>
        <v>13</v>
      </c>
      <c r="X2598" s="10" t="n">
        <f aca="false">YEAR(E2598)</f>
        <v>2019</v>
      </c>
      <c r="Y2598" s="0" t="str">
        <f aca="false">TEXT(E2598,"yyyy-mm")</f>
        <v>2019-04</v>
      </c>
      <c r="Z2598" s="0" t="str">
        <f aca="false">"Q"&amp;ROUNDUP(MONTH(E2598)/3,0)&amp;"-"&amp;YEAR(E2598)</f>
        <v>Q2-2019</v>
      </c>
    </row>
    <row r="2599" customFormat="false" ht="14.25" hidden="false" customHeight="false" outlineLevel="0" collapsed="false">
      <c r="A2599" s="0" t="s">
        <v>2641</v>
      </c>
      <c r="B2599" s="0" t="s">
        <v>43</v>
      </c>
      <c r="C2599" s="0" t="s">
        <v>79</v>
      </c>
      <c r="D2599" s="9" t="n">
        <v>43500</v>
      </c>
      <c r="E2599" s="9" t="n">
        <v>43559</v>
      </c>
      <c r="F2599" s="9" t="n">
        <v>43563</v>
      </c>
      <c r="G2599" s="9" t="n">
        <v>43568</v>
      </c>
      <c r="H2599" s="10" t="s">
        <v>36</v>
      </c>
      <c r="I2599" s="0" t="n">
        <v>26</v>
      </c>
      <c r="J2599" s="0" t="n">
        <v>48</v>
      </c>
      <c r="K2599" s="0" t="n">
        <v>80</v>
      </c>
      <c r="L2599" s="0" t="n">
        <v>24</v>
      </c>
      <c r="M2599" s="0" t="n">
        <v>8</v>
      </c>
      <c r="N2599" s="11" t="n">
        <v>0.1</v>
      </c>
      <c r="O2599" s="12" t="n">
        <v>1286.33</v>
      </c>
      <c r="P2599" s="12" t="n">
        <v>1762.1</v>
      </c>
      <c r="Q2599" s="12" t="n">
        <f aca="false">M2599*P2599*(1-N2599)</f>
        <v>12687.12</v>
      </c>
      <c r="R2599" s="12" t="n">
        <f aca="false">M2599*O2599</f>
        <v>10290.64</v>
      </c>
      <c r="S2599" s="12" t="n">
        <f aca="false">Q2599-R2599</f>
        <v>2396.48</v>
      </c>
      <c r="T2599" s="11" t="n">
        <f aca="false">IFERROR(S2599/Q2599,0)</f>
        <v>0.188890780571162</v>
      </c>
      <c r="U2599" s="13" t="n">
        <f aca="false">F2599-E2599</f>
        <v>4</v>
      </c>
      <c r="V2599" s="13" t="n">
        <f aca="false">G2599-F2599</f>
        <v>5</v>
      </c>
      <c r="W2599" s="13" t="n">
        <f aca="false">G2599-E2599</f>
        <v>9</v>
      </c>
      <c r="X2599" s="10" t="n">
        <f aca="false">YEAR(E2599)</f>
        <v>2019</v>
      </c>
      <c r="Y2599" s="0" t="str">
        <f aca="false">TEXT(E2599,"yyyy-mm")</f>
        <v>2019-04</v>
      </c>
      <c r="Z2599" s="0" t="str">
        <f aca="false">"Q"&amp;ROUNDUP(MONTH(E2599)/3,0)&amp;"-"&amp;YEAR(E2599)</f>
        <v>Q2-2019</v>
      </c>
    </row>
    <row r="2600" customFormat="false" ht="14.25" hidden="false" customHeight="false" outlineLevel="0" collapsed="false">
      <c r="A2600" s="0" t="s">
        <v>2642</v>
      </c>
      <c r="B2600" s="0" t="s">
        <v>38</v>
      </c>
      <c r="C2600" s="0" t="s">
        <v>79</v>
      </c>
      <c r="D2600" s="9" t="n">
        <v>43400</v>
      </c>
      <c r="E2600" s="9" t="n">
        <v>43559</v>
      </c>
      <c r="F2600" s="9" t="n">
        <v>43567</v>
      </c>
      <c r="G2600" s="9" t="n">
        <v>43576</v>
      </c>
      <c r="H2600" s="10" t="s">
        <v>36</v>
      </c>
      <c r="I2600" s="0" t="n">
        <v>14</v>
      </c>
      <c r="J2600" s="0" t="n">
        <v>2</v>
      </c>
      <c r="K2600" s="0" t="n">
        <v>72</v>
      </c>
      <c r="L2600" s="0" t="n">
        <v>44</v>
      </c>
      <c r="M2600" s="0" t="n">
        <v>7</v>
      </c>
      <c r="N2600" s="11" t="n">
        <v>0.1</v>
      </c>
      <c r="O2600" s="12" t="n">
        <v>1335.24</v>
      </c>
      <c r="P2600" s="12" t="n">
        <v>1829.1</v>
      </c>
      <c r="Q2600" s="12" t="n">
        <f aca="false">M2600*P2600*(1-N2600)</f>
        <v>11523.33</v>
      </c>
      <c r="R2600" s="12" t="n">
        <f aca="false">M2600*O2600</f>
        <v>9346.68</v>
      </c>
      <c r="S2600" s="12" t="n">
        <f aca="false">Q2600-R2600</f>
        <v>2176.65</v>
      </c>
      <c r="T2600" s="11" t="n">
        <f aca="false">IFERROR(S2600/Q2600,0)</f>
        <v>0.188890711278771</v>
      </c>
      <c r="U2600" s="13" t="n">
        <f aca="false">F2600-E2600</f>
        <v>8</v>
      </c>
      <c r="V2600" s="13" t="n">
        <f aca="false">G2600-F2600</f>
        <v>9</v>
      </c>
      <c r="W2600" s="13" t="n">
        <f aca="false">G2600-E2600</f>
        <v>17</v>
      </c>
      <c r="X2600" s="10" t="n">
        <f aca="false">YEAR(E2600)</f>
        <v>2019</v>
      </c>
      <c r="Y2600" s="0" t="str">
        <f aca="false">TEXT(E2600,"yyyy-mm")</f>
        <v>2019-04</v>
      </c>
      <c r="Z2600" s="0" t="str">
        <f aca="false">"Q"&amp;ROUNDUP(MONTH(E2600)/3,0)&amp;"-"&amp;YEAR(E2600)</f>
        <v>Q2-2019</v>
      </c>
    </row>
    <row r="2601" customFormat="false" ht="14.25" hidden="false" customHeight="false" outlineLevel="0" collapsed="false">
      <c r="A2601" s="0" t="s">
        <v>2643</v>
      </c>
      <c r="B2601" s="0" t="s">
        <v>43</v>
      </c>
      <c r="C2601" s="0" t="s">
        <v>46</v>
      </c>
      <c r="D2601" s="9" t="n">
        <v>43500</v>
      </c>
      <c r="E2601" s="9" t="n">
        <v>43559</v>
      </c>
      <c r="F2601" s="9" t="n">
        <v>43573</v>
      </c>
      <c r="G2601" s="9" t="n">
        <v>43582</v>
      </c>
      <c r="H2601" s="10" t="s">
        <v>36</v>
      </c>
      <c r="I2601" s="0" t="n">
        <v>27</v>
      </c>
      <c r="J2601" s="0" t="n">
        <v>36</v>
      </c>
      <c r="K2601" s="0" t="n">
        <v>263</v>
      </c>
      <c r="L2601" s="0" t="n">
        <v>33</v>
      </c>
      <c r="M2601" s="0" t="n">
        <v>7</v>
      </c>
      <c r="N2601" s="11" t="n">
        <v>0.075</v>
      </c>
      <c r="O2601" s="12" t="n">
        <v>1289.75</v>
      </c>
      <c r="P2601" s="12" t="n">
        <v>2345</v>
      </c>
      <c r="Q2601" s="12" t="n">
        <f aca="false">M2601*P2601*(1-N2601)</f>
        <v>15183.875</v>
      </c>
      <c r="R2601" s="12" t="n">
        <f aca="false">M2601*O2601</f>
        <v>9028.25</v>
      </c>
      <c r="S2601" s="12" t="n">
        <f aca="false">Q2601-R2601</f>
        <v>6155.625</v>
      </c>
      <c r="T2601" s="11" t="n">
        <f aca="false">IFERROR(S2601/Q2601,0)</f>
        <v>0.405405405405405</v>
      </c>
      <c r="U2601" s="13" t="n">
        <f aca="false">F2601-E2601</f>
        <v>14</v>
      </c>
      <c r="V2601" s="13" t="n">
        <f aca="false">G2601-F2601</f>
        <v>9</v>
      </c>
      <c r="W2601" s="13" t="n">
        <f aca="false">G2601-E2601</f>
        <v>23</v>
      </c>
      <c r="X2601" s="10" t="n">
        <f aca="false">YEAR(E2601)</f>
        <v>2019</v>
      </c>
      <c r="Y2601" s="0" t="str">
        <f aca="false">TEXT(E2601,"yyyy-mm")</f>
        <v>2019-04</v>
      </c>
      <c r="Z2601" s="0" t="str">
        <f aca="false">"Q"&amp;ROUNDUP(MONTH(E2601)/3,0)&amp;"-"&amp;YEAR(E2601)</f>
        <v>Q2-2019</v>
      </c>
    </row>
    <row r="2602" customFormat="false" ht="14.25" hidden="false" customHeight="false" outlineLevel="0" collapsed="false">
      <c r="A2602" s="0" t="s">
        <v>2644</v>
      </c>
      <c r="B2602" s="0" t="s">
        <v>34</v>
      </c>
      <c r="C2602" s="0" t="s">
        <v>39</v>
      </c>
      <c r="D2602" s="9" t="n">
        <v>43400</v>
      </c>
      <c r="E2602" s="9" t="n">
        <v>43559</v>
      </c>
      <c r="F2602" s="9" t="n">
        <v>43578</v>
      </c>
      <c r="G2602" s="9" t="n">
        <v>43582</v>
      </c>
      <c r="H2602" s="10" t="s">
        <v>36</v>
      </c>
      <c r="I2602" s="0" t="n">
        <v>9</v>
      </c>
      <c r="J2602" s="0" t="n">
        <v>3</v>
      </c>
      <c r="K2602" s="0" t="n">
        <v>172</v>
      </c>
      <c r="L2602" s="0" t="n">
        <v>14</v>
      </c>
      <c r="M2602" s="0" t="n">
        <v>4</v>
      </c>
      <c r="N2602" s="11" t="n">
        <v>0.1</v>
      </c>
      <c r="O2602" s="12" t="n">
        <v>3683.39</v>
      </c>
      <c r="P2602" s="12" t="n">
        <v>5755.3</v>
      </c>
      <c r="Q2602" s="12" t="n">
        <f aca="false">M2602*P2602*(1-N2602)</f>
        <v>20719.08</v>
      </c>
      <c r="R2602" s="12" t="n">
        <f aca="false">M2602*O2602</f>
        <v>14733.56</v>
      </c>
      <c r="S2602" s="12" t="n">
        <f aca="false">Q2602-R2602</f>
        <v>5985.52</v>
      </c>
      <c r="T2602" s="11" t="n">
        <f aca="false">IFERROR(S2602/Q2602,0)</f>
        <v>0.288889275006419</v>
      </c>
      <c r="U2602" s="13" t="n">
        <f aca="false">F2602-E2602</f>
        <v>19</v>
      </c>
      <c r="V2602" s="13" t="n">
        <f aca="false">G2602-F2602</f>
        <v>4</v>
      </c>
      <c r="W2602" s="13" t="n">
        <f aca="false">G2602-E2602</f>
        <v>23</v>
      </c>
      <c r="X2602" s="10" t="n">
        <f aca="false">YEAR(E2602)</f>
        <v>2019</v>
      </c>
      <c r="Y2602" s="0" t="str">
        <f aca="false">TEXT(E2602,"yyyy-mm")</f>
        <v>2019-04</v>
      </c>
      <c r="Z2602" s="0" t="str">
        <f aca="false">"Q"&amp;ROUNDUP(MONTH(E2602)/3,0)&amp;"-"&amp;YEAR(E2602)</f>
        <v>Q2-2019</v>
      </c>
    </row>
    <row r="2603" customFormat="false" ht="14.25" hidden="false" customHeight="false" outlineLevel="0" collapsed="false">
      <c r="A2603" s="0" t="s">
        <v>2645</v>
      </c>
      <c r="B2603" s="0" t="s">
        <v>38</v>
      </c>
      <c r="C2603" s="0" t="s">
        <v>79</v>
      </c>
      <c r="D2603" s="9" t="n">
        <v>43400</v>
      </c>
      <c r="E2603" s="9" t="n">
        <v>43559</v>
      </c>
      <c r="F2603" s="9" t="n">
        <v>43586</v>
      </c>
      <c r="G2603" s="9" t="n">
        <v>43591</v>
      </c>
      <c r="H2603" s="10" t="s">
        <v>36</v>
      </c>
      <c r="I2603" s="0" t="n">
        <v>14</v>
      </c>
      <c r="J2603" s="0" t="n">
        <v>20</v>
      </c>
      <c r="K2603" s="0" t="n">
        <v>74</v>
      </c>
      <c r="L2603" s="0" t="n">
        <v>45</v>
      </c>
      <c r="M2603" s="0" t="n">
        <v>1</v>
      </c>
      <c r="N2603" s="11" t="n">
        <v>0.05</v>
      </c>
      <c r="O2603" s="12" t="n">
        <v>491.45</v>
      </c>
      <c r="P2603" s="12" t="n">
        <v>1092.1</v>
      </c>
      <c r="Q2603" s="12" t="n">
        <f aca="false">M2603*P2603*(1-N2603)</f>
        <v>1037.495</v>
      </c>
      <c r="R2603" s="12" t="n">
        <f aca="false">M2603*O2603</f>
        <v>491.45</v>
      </c>
      <c r="S2603" s="12" t="n">
        <f aca="false">Q2603-R2603</f>
        <v>546.045</v>
      </c>
      <c r="T2603" s="11" t="n">
        <f aca="false">IFERROR(S2603/Q2603,0)</f>
        <v>0.52631097017335</v>
      </c>
      <c r="U2603" s="13" t="n">
        <f aca="false">F2603-E2603</f>
        <v>27</v>
      </c>
      <c r="V2603" s="13" t="n">
        <f aca="false">G2603-F2603</f>
        <v>5</v>
      </c>
      <c r="W2603" s="13" t="n">
        <f aca="false">G2603-E2603</f>
        <v>32</v>
      </c>
      <c r="X2603" s="10" t="n">
        <f aca="false">YEAR(E2603)</f>
        <v>2019</v>
      </c>
      <c r="Y2603" s="0" t="str">
        <f aca="false">TEXT(E2603,"yyyy-mm")</f>
        <v>2019-04</v>
      </c>
      <c r="Z2603" s="0" t="str">
        <f aca="false">"Q"&amp;ROUNDUP(MONTH(E2603)/3,0)&amp;"-"&amp;YEAR(E2603)</f>
        <v>Q2-2019</v>
      </c>
    </row>
    <row r="2604" customFormat="false" ht="14.25" hidden="false" customHeight="false" outlineLevel="0" collapsed="false">
      <c r="A2604" s="0" t="s">
        <v>2646</v>
      </c>
      <c r="B2604" s="0" t="s">
        <v>34</v>
      </c>
      <c r="C2604" s="0" t="s">
        <v>79</v>
      </c>
      <c r="D2604" s="9" t="n">
        <v>43500</v>
      </c>
      <c r="E2604" s="9" t="n">
        <v>43559</v>
      </c>
      <c r="F2604" s="9" t="n">
        <v>43569</v>
      </c>
      <c r="G2604" s="9" t="n">
        <v>43574</v>
      </c>
      <c r="H2604" s="10" t="s">
        <v>36</v>
      </c>
      <c r="I2604" s="0" t="n">
        <v>7</v>
      </c>
      <c r="J2604" s="0" t="n">
        <v>50</v>
      </c>
      <c r="K2604" s="0" t="n">
        <v>85</v>
      </c>
      <c r="L2604" s="0" t="n">
        <v>5</v>
      </c>
      <c r="M2604" s="0" t="n">
        <v>5</v>
      </c>
      <c r="N2604" s="11" t="n">
        <v>0.075</v>
      </c>
      <c r="O2604" s="12" t="n">
        <v>1427.1</v>
      </c>
      <c r="P2604" s="12" t="n">
        <v>2854.2</v>
      </c>
      <c r="Q2604" s="12" t="n">
        <f aca="false">M2604*P2604*(1-N2604)</f>
        <v>13200.675</v>
      </c>
      <c r="R2604" s="12" t="n">
        <f aca="false">M2604*O2604</f>
        <v>7135.5</v>
      </c>
      <c r="S2604" s="12" t="n">
        <f aca="false">Q2604-R2604</f>
        <v>6065.175</v>
      </c>
      <c r="T2604" s="11" t="n">
        <f aca="false">IFERROR(S2604/Q2604,0)</f>
        <v>0.45945945945946</v>
      </c>
      <c r="U2604" s="13" t="n">
        <f aca="false">F2604-E2604</f>
        <v>10</v>
      </c>
      <c r="V2604" s="13" t="n">
        <f aca="false">G2604-F2604</f>
        <v>5</v>
      </c>
      <c r="W2604" s="13" t="n">
        <f aca="false">G2604-E2604</f>
        <v>15</v>
      </c>
      <c r="X2604" s="10" t="n">
        <f aca="false">YEAR(E2604)</f>
        <v>2019</v>
      </c>
      <c r="Y2604" s="0" t="str">
        <f aca="false">TEXT(E2604,"yyyy-mm")</f>
        <v>2019-04</v>
      </c>
      <c r="Z2604" s="0" t="str">
        <f aca="false">"Q"&amp;ROUNDUP(MONTH(E2604)/3,0)&amp;"-"&amp;YEAR(E2604)</f>
        <v>Q2-2019</v>
      </c>
    </row>
    <row r="2605" customFormat="false" ht="14.25" hidden="false" customHeight="false" outlineLevel="0" collapsed="false">
      <c r="A2605" s="0" t="s">
        <v>2647</v>
      </c>
      <c r="B2605" s="0" t="s">
        <v>38</v>
      </c>
      <c r="C2605" s="0" t="s">
        <v>46</v>
      </c>
      <c r="D2605" s="9" t="n">
        <v>43500</v>
      </c>
      <c r="E2605" s="9" t="n">
        <v>43559</v>
      </c>
      <c r="F2605" s="9" t="n">
        <v>43566</v>
      </c>
      <c r="G2605" s="9" t="n">
        <v>43576</v>
      </c>
      <c r="H2605" s="10" t="s">
        <v>36</v>
      </c>
      <c r="I2605" s="0" t="n">
        <v>14</v>
      </c>
      <c r="J2605" s="0" t="n">
        <v>14</v>
      </c>
      <c r="K2605" s="0" t="n">
        <v>326</v>
      </c>
      <c r="L2605" s="0" t="n">
        <v>2</v>
      </c>
      <c r="M2605" s="0" t="n">
        <v>1</v>
      </c>
      <c r="N2605" s="11" t="n">
        <v>0.05</v>
      </c>
      <c r="O2605" s="12" t="n">
        <v>423.04</v>
      </c>
      <c r="P2605" s="12" t="n">
        <v>1031.8</v>
      </c>
      <c r="Q2605" s="12" t="n">
        <f aca="false">M2605*P2605*(1-N2605)</f>
        <v>980.21</v>
      </c>
      <c r="R2605" s="12" t="n">
        <f aca="false">M2605*O2605</f>
        <v>423.04</v>
      </c>
      <c r="S2605" s="12" t="n">
        <f aca="false">Q2605-R2605</f>
        <v>557.17</v>
      </c>
      <c r="T2605" s="11" t="n">
        <f aca="false">IFERROR(S2605/Q2605,0)</f>
        <v>0.568419012252476</v>
      </c>
      <c r="U2605" s="13" t="n">
        <f aca="false">F2605-E2605</f>
        <v>7</v>
      </c>
      <c r="V2605" s="13" t="n">
        <f aca="false">G2605-F2605</f>
        <v>10</v>
      </c>
      <c r="W2605" s="13" t="n">
        <f aca="false">G2605-E2605</f>
        <v>17</v>
      </c>
      <c r="X2605" s="10" t="n">
        <f aca="false">YEAR(E2605)</f>
        <v>2019</v>
      </c>
      <c r="Y2605" s="0" t="str">
        <f aca="false">TEXT(E2605,"yyyy-mm")</f>
        <v>2019-04</v>
      </c>
      <c r="Z2605" s="0" t="str">
        <f aca="false">"Q"&amp;ROUNDUP(MONTH(E2605)/3,0)&amp;"-"&amp;YEAR(E2605)</f>
        <v>Q2-2019</v>
      </c>
    </row>
    <row r="2606" customFormat="false" ht="14.25" hidden="false" customHeight="false" outlineLevel="0" collapsed="false">
      <c r="A2606" s="0" t="s">
        <v>2648</v>
      </c>
      <c r="B2606" s="0" t="s">
        <v>41</v>
      </c>
      <c r="C2606" s="0" t="s">
        <v>39</v>
      </c>
      <c r="D2606" s="9" t="n">
        <v>43500</v>
      </c>
      <c r="E2606" s="9" t="n">
        <v>43559</v>
      </c>
      <c r="F2606" s="9" t="n">
        <v>43586</v>
      </c>
      <c r="G2606" s="9" t="n">
        <v>43594</v>
      </c>
      <c r="H2606" s="10" t="s">
        <v>36</v>
      </c>
      <c r="I2606" s="0" t="n">
        <v>21</v>
      </c>
      <c r="J2606" s="0" t="n">
        <v>17</v>
      </c>
      <c r="K2606" s="0" t="n">
        <v>137</v>
      </c>
      <c r="L2606" s="0" t="n">
        <v>1</v>
      </c>
      <c r="M2606" s="0" t="n">
        <v>1</v>
      </c>
      <c r="N2606" s="11" t="n">
        <v>0.075</v>
      </c>
      <c r="O2606" s="12" t="n">
        <v>544.98</v>
      </c>
      <c r="P2606" s="12" t="n">
        <v>1112.2</v>
      </c>
      <c r="Q2606" s="12" t="n">
        <f aca="false">M2606*P2606*(1-N2606)</f>
        <v>1028.785</v>
      </c>
      <c r="R2606" s="12" t="n">
        <f aca="false">M2606*O2606</f>
        <v>544.98</v>
      </c>
      <c r="S2606" s="12" t="n">
        <f aca="false">Q2606-R2606</f>
        <v>483.805</v>
      </c>
      <c r="T2606" s="11" t="n">
        <f aca="false">IFERROR(S2606/Q2606,0)</f>
        <v>0.470268326229484</v>
      </c>
      <c r="U2606" s="13" t="n">
        <f aca="false">F2606-E2606</f>
        <v>27</v>
      </c>
      <c r="V2606" s="13" t="n">
        <f aca="false">G2606-F2606</f>
        <v>8</v>
      </c>
      <c r="W2606" s="13" t="n">
        <f aca="false">G2606-E2606</f>
        <v>35</v>
      </c>
      <c r="X2606" s="10" t="n">
        <f aca="false">YEAR(E2606)</f>
        <v>2019</v>
      </c>
      <c r="Y2606" s="0" t="str">
        <f aca="false">TEXT(E2606,"yyyy-mm")</f>
        <v>2019-04</v>
      </c>
      <c r="Z2606" s="0" t="str">
        <f aca="false">"Q"&amp;ROUNDUP(MONTH(E2606)/3,0)&amp;"-"&amp;YEAR(E2606)</f>
        <v>Q2-2019</v>
      </c>
    </row>
    <row r="2607" customFormat="false" ht="14.25" hidden="false" customHeight="false" outlineLevel="0" collapsed="false">
      <c r="A2607" s="0" t="s">
        <v>2649</v>
      </c>
      <c r="B2607" s="0" t="s">
        <v>38</v>
      </c>
      <c r="C2607" s="0" t="s">
        <v>39</v>
      </c>
      <c r="D2607" s="9" t="n">
        <v>43400</v>
      </c>
      <c r="E2607" s="9" t="n">
        <v>43559</v>
      </c>
      <c r="F2607" s="9" t="n">
        <v>43570</v>
      </c>
      <c r="G2607" s="9" t="n">
        <v>43575</v>
      </c>
      <c r="H2607" s="10" t="s">
        <v>36</v>
      </c>
      <c r="I2607" s="0" t="n">
        <v>18</v>
      </c>
      <c r="J2607" s="0" t="n">
        <v>47</v>
      </c>
      <c r="K2607" s="0" t="n">
        <v>181</v>
      </c>
      <c r="L2607" s="0" t="n">
        <v>38</v>
      </c>
      <c r="M2607" s="0" t="n">
        <v>2</v>
      </c>
      <c r="N2607" s="11" t="n">
        <v>0.15</v>
      </c>
      <c r="O2607" s="12" t="n">
        <v>1604.72</v>
      </c>
      <c r="P2607" s="12" t="n">
        <v>3731.9</v>
      </c>
      <c r="Q2607" s="12" t="n">
        <f aca="false">M2607*P2607*(1-N2607)</f>
        <v>6344.23</v>
      </c>
      <c r="R2607" s="12" t="n">
        <f aca="false">M2607*O2607</f>
        <v>3209.44</v>
      </c>
      <c r="S2607" s="12" t="n">
        <f aca="false">Q2607-R2607</f>
        <v>3134.79</v>
      </c>
      <c r="T2607" s="11" t="n">
        <f aca="false">IFERROR(S2607/Q2607,0)</f>
        <v>0.494116701317575</v>
      </c>
      <c r="U2607" s="13" t="n">
        <f aca="false">F2607-E2607</f>
        <v>11</v>
      </c>
      <c r="V2607" s="13" t="n">
        <f aca="false">G2607-F2607</f>
        <v>5</v>
      </c>
      <c r="W2607" s="13" t="n">
        <f aca="false">G2607-E2607</f>
        <v>16</v>
      </c>
      <c r="X2607" s="10" t="n">
        <f aca="false">YEAR(E2607)</f>
        <v>2019</v>
      </c>
      <c r="Y2607" s="0" t="str">
        <f aca="false">TEXT(E2607,"yyyy-mm")</f>
        <v>2019-04</v>
      </c>
      <c r="Z2607" s="0" t="str">
        <f aca="false">"Q"&amp;ROUNDUP(MONTH(E2607)/3,0)&amp;"-"&amp;YEAR(E2607)</f>
        <v>Q2-2019</v>
      </c>
    </row>
    <row r="2608" customFormat="false" ht="14.25" hidden="false" customHeight="false" outlineLevel="0" collapsed="false">
      <c r="A2608" s="0" t="s">
        <v>2650</v>
      </c>
      <c r="B2608" s="0" t="s">
        <v>43</v>
      </c>
      <c r="C2608" s="0" t="s">
        <v>35</v>
      </c>
      <c r="D2608" s="9" t="n">
        <v>43500</v>
      </c>
      <c r="E2608" s="9" t="n">
        <v>43559</v>
      </c>
      <c r="F2608" s="9" t="n">
        <v>43582</v>
      </c>
      <c r="G2608" s="9" t="n">
        <v>43591</v>
      </c>
      <c r="H2608" s="10" t="s">
        <v>36</v>
      </c>
      <c r="I2608" s="0" t="n">
        <v>26</v>
      </c>
      <c r="J2608" s="0" t="n">
        <v>28</v>
      </c>
      <c r="K2608" s="0" t="n">
        <v>214</v>
      </c>
      <c r="L2608" s="0" t="n">
        <v>27</v>
      </c>
      <c r="M2608" s="0" t="n">
        <v>7</v>
      </c>
      <c r="N2608" s="11" t="n">
        <v>0.05</v>
      </c>
      <c r="O2608" s="12" t="n">
        <v>1955.33</v>
      </c>
      <c r="P2608" s="12" t="n">
        <v>2572.8</v>
      </c>
      <c r="Q2608" s="12" t="n">
        <f aca="false">M2608*P2608*(1-N2608)</f>
        <v>17109.12</v>
      </c>
      <c r="R2608" s="12" t="n">
        <f aca="false">M2608*O2608</f>
        <v>13687.31</v>
      </c>
      <c r="S2608" s="12" t="n">
        <f aca="false">Q2608-R2608</f>
        <v>3421.81</v>
      </c>
      <c r="T2608" s="11" t="n">
        <f aca="false">IFERROR(S2608/Q2608,0)</f>
        <v>0.199999181722964</v>
      </c>
      <c r="U2608" s="13" t="n">
        <f aca="false">F2608-E2608</f>
        <v>23</v>
      </c>
      <c r="V2608" s="13" t="n">
        <f aca="false">G2608-F2608</f>
        <v>9</v>
      </c>
      <c r="W2608" s="13" t="n">
        <f aca="false">G2608-E2608</f>
        <v>32</v>
      </c>
      <c r="X2608" s="10" t="n">
        <f aca="false">YEAR(E2608)</f>
        <v>2019</v>
      </c>
      <c r="Y2608" s="0" t="str">
        <f aca="false">TEXT(E2608,"yyyy-mm")</f>
        <v>2019-04</v>
      </c>
      <c r="Z2608" s="0" t="str">
        <f aca="false">"Q"&amp;ROUNDUP(MONTH(E2608)/3,0)&amp;"-"&amp;YEAR(E2608)</f>
        <v>Q2-2019</v>
      </c>
    </row>
    <row r="2609" customFormat="false" ht="14.25" hidden="false" customHeight="false" outlineLevel="0" collapsed="false">
      <c r="A2609" s="0" t="s">
        <v>2651</v>
      </c>
      <c r="B2609" s="0" t="s">
        <v>34</v>
      </c>
      <c r="C2609" s="0" t="s">
        <v>39</v>
      </c>
      <c r="D2609" s="9" t="n">
        <v>43500</v>
      </c>
      <c r="E2609" s="9" t="n">
        <v>43559</v>
      </c>
      <c r="F2609" s="9" t="n">
        <v>43564</v>
      </c>
      <c r="G2609" s="9" t="n">
        <v>43566</v>
      </c>
      <c r="H2609" s="10" t="s">
        <v>36</v>
      </c>
      <c r="I2609" s="0" t="n">
        <v>8</v>
      </c>
      <c r="J2609" s="0" t="n">
        <v>18</v>
      </c>
      <c r="K2609" s="0" t="n">
        <v>146</v>
      </c>
      <c r="L2609" s="0" t="n">
        <v>31</v>
      </c>
      <c r="M2609" s="0" t="n">
        <v>8</v>
      </c>
      <c r="N2609" s="11" t="n">
        <v>0.075</v>
      </c>
      <c r="O2609" s="12" t="n">
        <v>143.72</v>
      </c>
      <c r="P2609" s="12" t="n">
        <v>261.3</v>
      </c>
      <c r="Q2609" s="12" t="n">
        <f aca="false">M2609*P2609*(1-N2609)</f>
        <v>1933.62</v>
      </c>
      <c r="R2609" s="12" t="n">
        <f aca="false">M2609*O2609</f>
        <v>1149.76</v>
      </c>
      <c r="S2609" s="12" t="n">
        <f aca="false">Q2609-R2609</f>
        <v>783.86</v>
      </c>
      <c r="T2609" s="11" t="n">
        <f aca="false">IFERROR(S2609/Q2609,0)</f>
        <v>0.405384718817555</v>
      </c>
      <c r="U2609" s="13" t="n">
        <f aca="false">F2609-E2609</f>
        <v>5</v>
      </c>
      <c r="V2609" s="13" t="n">
        <f aca="false">G2609-F2609</f>
        <v>2</v>
      </c>
      <c r="W2609" s="13" t="n">
        <f aca="false">G2609-E2609</f>
        <v>7</v>
      </c>
      <c r="X2609" s="10" t="n">
        <f aca="false">YEAR(E2609)</f>
        <v>2019</v>
      </c>
      <c r="Y2609" s="0" t="str">
        <f aca="false">TEXT(E2609,"yyyy-mm")</f>
        <v>2019-04</v>
      </c>
      <c r="Z2609" s="0" t="str">
        <f aca="false">"Q"&amp;ROUNDUP(MONTH(E2609)/3,0)&amp;"-"&amp;YEAR(E2609)</f>
        <v>Q2-2019</v>
      </c>
    </row>
    <row r="2610" customFormat="false" ht="14.25" hidden="false" customHeight="false" outlineLevel="0" collapsed="false">
      <c r="A2610" s="0" t="s">
        <v>2652</v>
      </c>
      <c r="B2610" s="0" t="s">
        <v>43</v>
      </c>
      <c r="C2610" s="0" t="s">
        <v>39</v>
      </c>
      <c r="D2610" s="9" t="n">
        <v>43400</v>
      </c>
      <c r="E2610" s="9" t="n">
        <v>43559</v>
      </c>
      <c r="F2610" s="9" t="n">
        <v>43575</v>
      </c>
      <c r="G2610" s="9" t="n">
        <v>43583</v>
      </c>
      <c r="H2610" s="10" t="s">
        <v>36</v>
      </c>
      <c r="I2610" s="0" t="n">
        <v>26</v>
      </c>
      <c r="J2610" s="0" t="n">
        <v>4</v>
      </c>
      <c r="K2610" s="0" t="n">
        <v>147</v>
      </c>
      <c r="L2610" s="0" t="n">
        <v>13</v>
      </c>
      <c r="M2610" s="0" t="n">
        <v>3</v>
      </c>
      <c r="N2610" s="11" t="n">
        <v>0.05</v>
      </c>
      <c r="O2610" s="12" t="n">
        <v>152.63</v>
      </c>
      <c r="P2610" s="12" t="n">
        <v>227.8</v>
      </c>
      <c r="Q2610" s="12" t="n">
        <f aca="false">M2610*P2610*(1-N2610)</f>
        <v>649.23</v>
      </c>
      <c r="R2610" s="12" t="n">
        <f aca="false">M2610*O2610</f>
        <v>457.89</v>
      </c>
      <c r="S2610" s="12" t="n">
        <f aca="false">Q2610-R2610</f>
        <v>191.34</v>
      </c>
      <c r="T2610" s="11" t="n">
        <f aca="false">IFERROR(S2610/Q2610,0)</f>
        <v>0.294718358671041</v>
      </c>
      <c r="U2610" s="13" t="n">
        <f aca="false">F2610-E2610</f>
        <v>16</v>
      </c>
      <c r="V2610" s="13" t="n">
        <f aca="false">G2610-F2610</f>
        <v>8</v>
      </c>
      <c r="W2610" s="13" t="n">
        <f aca="false">G2610-E2610</f>
        <v>24</v>
      </c>
      <c r="X2610" s="10" t="n">
        <f aca="false">YEAR(E2610)</f>
        <v>2019</v>
      </c>
      <c r="Y2610" s="0" t="str">
        <f aca="false">TEXT(E2610,"yyyy-mm")</f>
        <v>2019-04</v>
      </c>
      <c r="Z2610" s="0" t="str">
        <f aca="false">"Q"&amp;ROUNDUP(MONTH(E2610)/3,0)&amp;"-"&amp;YEAR(E2610)</f>
        <v>Q2-2019</v>
      </c>
    </row>
    <row r="2611" customFormat="false" ht="14.25" hidden="false" customHeight="false" outlineLevel="0" collapsed="false">
      <c r="A2611" s="0" t="s">
        <v>2653</v>
      </c>
      <c r="B2611" s="0" t="s">
        <v>38</v>
      </c>
      <c r="C2611" s="0" t="s">
        <v>58</v>
      </c>
      <c r="D2611" s="9" t="n">
        <v>43400</v>
      </c>
      <c r="E2611" s="9" t="n">
        <v>43559</v>
      </c>
      <c r="F2611" s="9" t="n">
        <v>43567</v>
      </c>
      <c r="G2611" s="9" t="n">
        <v>43568</v>
      </c>
      <c r="H2611" s="10" t="s">
        <v>36</v>
      </c>
      <c r="I2611" s="0" t="n">
        <v>13</v>
      </c>
      <c r="J2611" s="0" t="n">
        <v>44</v>
      </c>
      <c r="K2611" s="0" t="n">
        <v>361</v>
      </c>
      <c r="L2611" s="0" t="n">
        <v>47</v>
      </c>
      <c r="M2611" s="0" t="n">
        <v>5</v>
      </c>
      <c r="N2611" s="11" t="n">
        <v>0.3</v>
      </c>
      <c r="O2611" s="12" t="n">
        <v>1110.59</v>
      </c>
      <c r="P2611" s="12" t="n">
        <v>1983.2</v>
      </c>
      <c r="Q2611" s="12" t="n">
        <f aca="false">M2611*P2611*(1-N2611)</f>
        <v>6941.2</v>
      </c>
      <c r="R2611" s="12" t="n">
        <f aca="false">M2611*O2611</f>
        <v>5552.95</v>
      </c>
      <c r="S2611" s="12" t="n">
        <f aca="false">Q2611-R2611</f>
        <v>1388.25</v>
      </c>
      <c r="T2611" s="11" t="n">
        <f aca="false">IFERROR(S2611/Q2611,0)</f>
        <v>0.200001440673082</v>
      </c>
      <c r="U2611" s="13" t="n">
        <f aca="false">F2611-E2611</f>
        <v>8</v>
      </c>
      <c r="V2611" s="13" t="n">
        <f aca="false">G2611-F2611</f>
        <v>1</v>
      </c>
      <c r="W2611" s="13" t="n">
        <f aca="false">G2611-E2611</f>
        <v>9</v>
      </c>
      <c r="X2611" s="10" t="n">
        <f aca="false">YEAR(E2611)</f>
        <v>2019</v>
      </c>
      <c r="Y2611" s="0" t="str">
        <f aca="false">TEXT(E2611,"yyyy-mm")</f>
        <v>2019-04</v>
      </c>
      <c r="Z2611" s="0" t="str">
        <f aca="false">"Q"&amp;ROUNDUP(MONTH(E2611)/3,0)&amp;"-"&amp;YEAR(E2611)</f>
        <v>Q2-2019</v>
      </c>
    </row>
    <row r="2612" customFormat="false" ht="14.25" hidden="false" customHeight="false" outlineLevel="0" collapsed="false">
      <c r="A2612" s="0" t="s">
        <v>2654</v>
      </c>
      <c r="B2612" s="0" t="s">
        <v>38</v>
      </c>
      <c r="C2612" s="0" t="s">
        <v>35</v>
      </c>
      <c r="D2612" s="9" t="n">
        <v>43400</v>
      </c>
      <c r="E2612" s="9" t="n">
        <v>43559</v>
      </c>
      <c r="F2612" s="9" t="n">
        <v>43576</v>
      </c>
      <c r="G2612" s="9" t="n">
        <v>43586</v>
      </c>
      <c r="H2612" s="10" t="s">
        <v>36</v>
      </c>
      <c r="I2612" s="0" t="n">
        <v>16</v>
      </c>
      <c r="J2612" s="0" t="n">
        <v>17</v>
      </c>
      <c r="K2612" s="0" t="n">
        <v>237</v>
      </c>
      <c r="L2612" s="0" t="n">
        <v>23</v>
      </c>
      <c r="M2612" s="0" t="n">
        <v>1</v>
      </c>
      <c r="N2612" s="11" t="n">
        <v>0.05</v>
      </c>
      <c r="O2612" s="12" t="n">
        <v>219.76</v>
      </c>
      <c r="P2612" s="12" t="n">
        <v>268</v>
      </c>
      <c r="Q2612" s="12" t="n">
        <f aca="false">M2612*P2612*(1-N2612)</f>
        <v>254.6</v>
      </c>
      <c r="R2612" s="12" t="n">
        <f aca="false">M2612*O2612</f>
        <v>219.76</v>
      </c>
      <c r="S2612" s="12" t="n">
        <f aca="false">Q2612-R2612</f>
        <v>34.84</v>
      </c>
      <c r="T2612" s="11" t="n">
        <f aca="false">IFERROR(S2612/Q2612,0)</f>
        <v>0.136842105263158</v>
      </c>
      <c r="U2612" s="13" t="n">
        <f aca="false">F2612-E2612</f>
        <v>17</v>
      </c>
      <c r="V2612" s="13" t="n">
        <f aca="false">G2612-F2612</f>
        <v>10</v>
      </c>
      <c r="W2612" s="13" t="n">
        <f aca="false">G2612-E2612</f>
        <v>27</v>
      </c>
      <c r="X2612" s="10" t="n">
        <f aca="false">YEAR(E2612)</f>
        <v>2019</v>
      </c>
      <c r="Y2612" s="0" t="str">
        <f aca="false">TEXT(E2612,"yyyy-mm")</f>
        <v>2019-04</v>
      </c>
      <c r="Z2612" s="0" t="str">
        <f aca="false">"Q"&amp;ROUNDUP(MONTH(E2612)/3,0)&amp;"-"&amp;YEAR(E2612)</f>
        <v>Q2-2019</v>
      </c>
    </row>
    <row r="2613" customFormat="false" ht="14.25" hidden="false" customHeight="false" outlineLevel="0" collapsed="false">
      <c r="A2613" s="0" t="s">
        <v>2655</v>
      </c>
      <c r="B2613" s="0" t="s">
        <v>38</v>
      </c>
      <c r="C2613" s="0" t="s">
        <v>46</v>
      </c>
      <c r="D2613" s="9" t="n">
        <v>43500</v>
      </c>
      <c r="E2613" s="9" t="n">
        <v>43559</v>
      </c>
      <c r="F2613" s="9" t="n">
        <v>43563</v>
      </c>
      <c r="G2613" s="9" t="n">
        <v>43566</v>
      </c>
      <c r="H2613" s="10" t="s">
        <v>36</v>
      </c>
      <c r="I2613" s="0" t="n">
        <v>13</v>
      </c>
      <c r="J2613" s="0" t="n">
        <v>18</v>
      </c>
      <c r="K2613" s="0" t="n">
        <v>320</v>
      </c>
      <c r="L2613" s="0" t="n">
        <v>33</v>
      </c>
      <c r="M2613" s="0" t="n">
        <v>2</v>
      </c>
      <c r="N2613" s="11" t="n">
        <v>0.05</v>
      </c>
      <c r="O2613" s="12" t="n">
        <v>2123.77</v>
      </c>
      <c r="P2613" s="12" t="n">
        <v>3932.9</v>
      </c>
      <c r="Q2613" s="12" t="n">
        <f aca="false">M2613*P2613*(1-N2613)</f>
        <v>7472.51</v>
      </c>
      <c r="R2613" s="12" t="n">
        <f aca="false">M2613*O2613</f>
        <v>4247.54</v>
      </c>
      <c r="S2613" s="12" t="n">
        <f aca="false">Q2613-R2613</f>
        <v>3224.97</v>
      </c>
      <c r="T2613" s="11" t="n">
        <f aca="false">IFERROR(S2613/Q2613,0)</f>
        <v>0.431577876777683</v>
      </c>
      <c r="U2613" s="13" t="n">
        <f aca="false">F2613-E2613</f>
        <v>4</v>
      </c>
      <c r="V2613" s="13" t="n">
        <f aca="false">G2613-F2613</f>
        <v>3</v>
      </c>
      <c r="W2613" s="13" t="n">
        <f aca="false">G2613-E2613</f>
        <v>7</v>
      </c>
      <c r="X2613" s="10" t="n">
        <f aca="false">YEAR(E2613)</f>
        <v>2019</v>
      </c>
      <c r="Y2613" s="0" t="str">
        <f aca="false">TEXT(E2613,"yyyy-mm")</f>
        <v>2019-04</v>
      </c>
      <c r="Z2613" s="0" t="str">
        <f aca="false">"Q"&amp;ROUNDUP(MONTH(E2613)/3,0)&amp;"-"&amp;YEAR(E2613)</f>
        <v>Q2-2019</v>
      </c>
    </row>
    <row r="2614" customFormat="false" ht="14.25" hidden="false" customHeight="false" outlineLevel="0" collapsed="false">
      <c r="A2614" s="0" t="s">
        <v>2656</v>
      </c>
      <c r="B2614" s="0" t="s">
        <v>38</v>
      </c>
      <c r="C2614" s="0" t="s">
        <v>39</v>
      </c>
      <c r="D2614" s="9" t="n">
        <v>43500</v>
      </c>
      <c r="E2614" s="9" t="n">
        <v>43559</v>
      </c>
      <c r="F2614" s="9" t="n">
        <v>43568</v>
      </c>
      <c r="G2614" s="9" t="n">
        <v>43576</v>
      </c>
      <c r="H2614" s="10" t="s">
        <v>36</v>
      </c>
      <c r="I2614" s="0" t="n">
        <v>16</v>
      </c>
      <c r="J2614" s="0" t="n">
        <v>11</v>
      </c>
      <c r="K2614" s="0" t="n">
        <v>90</v>
      </c>
      <c r="L2614" s="0" t="n">
        <v>45</v>
      </c>
      <c r="M2614" s="0" t="n">
        <v>8</v>
      </c>
      <c r="N2614" s="11" t="n">
        <v>0.075</v>
      </c>
      <c r="O2614" s="12" t="n">
        <v>1672.72</v>
      </c>
      <c r="P2614" s="12" t="n">
        <v>2291.4</v>
      </c>
      <c r="Q2614" s="12" t="n">
        <f aca="false">M2614*P2614*(1-N2614)</f>
        <v>16956.36</v>
      </c>
      <c r="R2614" s="12" t="n">
        <f aca="false">M2614*O2614</f>
        <v>13381.76</v>
      </c>
      <c r="S2614" s="12" t="n">
        <f aca="false">Q2614-R2614</f>
        <v>3574.6</v>
      </c>
      <c r="T2614" s="11" t="n">
        <f aca="false">IFERROR(S2614/Q2614,0)</f>
        <v>0.210811754409555</v>
      </c>
      <c r="U2614" s="13" t="n">
        <f aca="false">F2614-E2614</f>
        <v>9</v>
      </c>
      <c r="V2614" s="13" t="n">
        <f aca="false">G2614-F2614</f>
        <v>8</v>
      </c>
      <c r="W2614" s="13" t="n">
        <f aca="false">G2614-E2614</f>
        <v>17</v>
      </c>
      <c r="X2614" s="10" t="n">
        <f aca="false">YEAR(E2614)</f>
        <v>2019</v>
      </c>
      <c r="Y2614" s="0" t="str">
        <f aca="false">TEXT(E2614,"yyyy-mm")</f>
        <v>2019-04</v>
      </c>
      <c r="Z2614" s="0" t="str">
        <f aca="false">"Q"&amp;ROUNDUP(MONTH(E2614)/3,0)&amp;"-"&amp;YEAR(E2614)</f>
        <v>Q2-2019</v>
      </c>
    </row>
    <row r="2615" customFormat="false" ht="14.25" hidden="false" customHeight="false" outlineLevel="0" collapsed="false">
      <c r="A2615" s="0" t="s">
        <v>2657</v>
      </c>
      <c r="B2615" s="0" t="s">
        <v>38</v>
      </c>
      <c r="C2615" s="0" t="s">
        <v>58</v>
      </c>
      <c r="D2615" s="9" t="n">
        <v>43500</v>
      </c>
      <c r="E2615" s="9" t="n">
        <v>43559</v>
      </c>
      <c r="F2615" s="9" t="n">
        <v>43568</v>
      </c>
      <c r="G2615" s="9" t="n">
        <v>43571</v>
      </c>
      <c r="H2615" s="10" t="s">
        <v>36</v>
      </c>
      <c r="I2615" s="0" t="n">
        <v>14</v>
      </c>
      <c r="J2615" s="0" t="n">
        <v>18</v>
      </c>
      <c r="K2615" s="0" t="n">
        <v>333</v>
      </c>
      <c r="L2615" s="0" t="n">
        <v>38</v>
      </c>
      <c r="M2615" s="0" t="n">
        <v>7</v>
      </c>
      <c r="N2615" s="11" t="n">
        <v>0.075</v>
      </c>
      <c r="O2615" s="12" t="n">
        <v>5019.98</v>
      </c>
      <c r="P2615" s="12" t="n">
        <v>6197.5</v>
      </c>
      <c r="Q2615" s="12" t="n">
        <f aca="false">M2615*P2615*(1-N2615)</f>
        <v>40128.8125</v>
      </c>
      <c r="R2615" s="12" t="n">
        <f aca="false">M2615*O2615</f>
        <v>35139.86</v>
      </c>
      <c r="S2615" s="12" t="n">
        <f aca="false">Q2615-R2615</f>
        <v>4988.9525</v>
      </c>
      <c r="T2615" s="11" t="n">
        <f aca="false">IFERROR(S2615/Q2615,0)</f>
        <v>0.124323452133053</v>
      </c>
      <c r="U2615" s="13" t="n">
        <f aca="false">F2615-E2615</f>
        <v>9</v>
      </c>
      <c r="V2615" s="13" t="n">
        <f aca="false">G2615-F2615</f>
        <v>3</v>
      </c>
      <c r="W2615" s="13" t="n">
        <f aca="false">G2615-E2615</f>
        <v>12</v>
      </c>
      <c r="X2615" s="10" t="n">
        <f aca="false">YEAR(E2615)</f>
        <v>2019</v>
      </c>
      <c r="Y2615" s="0" t="str">
        <f aca="false">TEXT(E2615,"yyyy-mm")</f>
        <v>2019-04</v>
      </c>
      <c r="Z2615" s="0" t="str">
        <f aca="false">"Q"&amp;ROUNDUP(MONTH(E2615)/3,0)&amp;"-"&amp;YEAR(E2615)</f>
        <v>Q2-2019</v>
      </c>
    </row>
    <row r="2616" customFormat="false" ht="14.25" hidden="false" customHeight="false" outlineLevel="0" collapsed="false">
      <c r="A2616" s="0" t="s">
        <v>2658</v>
      </c>
      <c r="B2616" s="0" t="s">
        <v>38</v>
      </c>
      <c r="C2616" s="0" t="s">
        <v>46</v>
      </c>
      <c r="D2616" s="9" t="n">
        <v>43500</v>
      </c>
      <c r="E2616" s="9" t="n">
        <v>43559</v>
      </c>
      <c r="F2616" s="9" t="n">
        <v>43586</v>
      </c>
      <c r="G2616" s="9" t="n">
        <v>43590</v>
      </c>
      <c r="H2616" s="10" t="s">
        <v>36</v>
      </c>
      <c r="I2616" s="0" t="n">
        <v>20</v>
      </c>
      <c r="J2616" s="0" t="n">
        <v>27</v>
      </c>
      <c r="K2616" s="0" t="n">
        <v>282</v>
      </c>
      <c r="L2616" s="0" t="n">
        <v>38</v>
      </c>
      <c r="M2616" s="0" t="n">
        <v>4</v>
      </c>
      <c r="N2616" s="11" t="n">
        <v>0.1</v>
      </c>
      <c r="O2616" s="12" t="n">
        <v>2495.42</v>
      </c>
      <c r="P2616" s="12" t="n">
        <v>3839.1</v>
      </c>
      <c r="Q2616" s="12" t="n">
        <f aca="false">M2616*P2616*(1-N2616)</f>
        <v>13820.76</v>
      </c>
      <c r="R2616" s="12" t="n">
        <f aca="false">M2616*O2616</f>
        <v>9981.68</v>
      </c>
      <c r="S2616" s="12" t="n">
        <f aca="false">Q2616-R2616</f>
        <v>3839.08</v>
      </c>
      <c r="T2616" s="11" t="n">
        <f aca="false">IFERROR(S2616/Q2616,0)</f>
        <v>0.277776330679355</v>
      </c>
      <c r="U2616" s="13" t="n">
        <f aca="false">F2616-E2616</f>
        <v>27</v>
      </c>
      <c r="V2616" s="13" t="n">
        <f aca="false">G2616-F2616</f>
        <v>4</v>
      </c>
      <c r="W2616" s="13" t="n">
        <f aca="false">G2616-E2616</f>
        <v>31</v>
      </c>
      <c r="X2616" s="10" t="n">
        <f aca="false">YEAR(E2616)</f>
        <v>2019</v>
      </c>
      <c r="Y2616" s="0" t="str">
        <f aca="false">TEXT(E2616,"yyyy-mm")</f>
        <v>2019-04</v>
      </c>
      <c r="Z2616" s="0" t="str">
        <f aca="false">"Q"&amp;ROUNDUP(MONTH(E2616)/3,0)&amp;"-"&amp;YEAR(E2616)</f>
        <v>Q2-2019</v>
      </c>
    </row>
    <row r="2617" customFormat="false" ht="14.25" hidden="false" customHeight="false" outlineLevel="0" collapsed="false">
      <c r="A2617" s="0" t="s">
        <v>2659</v>
      </c>
      <c r="B2617" s="0" t="s">
        <v>34</v>
      </c>
      <c r="C2617" s="0" t="s">
        <v>48</v>
      </c>
      <c r="D2617" s="9" t="n">
        <v>43400</v>
      </c>
      <c r="E2617" s="9" t="n">
        <v>43560</v>
      </c>
      <c r="F2617" s="9" t="n">
        <v>43562</v>
      </c>
      <c r="G2617" s="9" t="n">
        <v>43567</v>
      </c>
      <c r="H2617" s="10" t="s">
        <v>36</v>
      </c>
      <c r="I2617" s="0" t="n">
        <v>8</v>
      </c>
      <c r="J2617" s="0" t="n">
        <v>5</v>
      </c>
      <c r="K2617" s="0" t="n">
        <v>26</v>
      </c>
      <c r="L2617" s="0" t="n">
        <v>44</v>
      </c>
      <c r="M2617" s="0" t="n">
        <v>1</v>
      </c>
      <c r="N2617" s="11" t="n">
        <v>0.3</v>
      </c>
      <c r="O2617" s="12" t="n">
        <v>793.95</v>
      </c>
      <c r="P2617" s="12" t="n">
        <v>1058.6</v>
      </c>
      <c r="Q2617" s="12" t="n">
        <f aca="false">M2617*P2617*(1-N2617)</f>
        <v>741.02</v>
      </c>
      <c r="R2617" s="12" t="n">
        <f aca="false">M2617*O2617</f>
        <v>793.95</v>
      </c>
      <c r="S2617" s="12" t="n">
        <f aca="false">Q2617-R2617</f>
        <v>-52.9300000000002</v>
      </c>
      <c r="T2617" s="11" t="n">
        <f aca="false">IFERROR(S2617/Q2617,0)</f>
        <v>-0.0714285714285717</v>
      </c>
      <c r="U2617" s="13" t="n">
        <f aca="false">F2617-E2617</f>
        <v>2</v>
      </c>
      <c r="V2617" s="13" t="n">
        <f aca="false">G2617-F2617</f>
        <v>5</v>
      </c>
      <c r="W2617" s="13" t="n">
        <f aca="false">G2617-E2617</f>
        <v>7</v>
      </c>
      <c r="X2617" s="10" t="n">
        <f aca="false">YEAR(E2617)</f>
        <v>2019</v>
      </c>
      <c r="Y2617" s="0" t="str">
        <f aca="false">TEXT(E2617,"yyyy-mm")</f>
        <v>2019-04</v>
      </c>
      <c r="Z2617" s="0" t="str">
        <f aca="false">"Q"&amp;ROUNDUP(MONTH(E2617)/3,0)&amp;"-"&amp;YEAR(E2617)</f>
        <v>Q2-2019</v>
      </c>
    </row>
    <row r="2618" customFormat="false" ht="14.25" hidden="false" customHeight="false" outlineLevel="0" collapsed="false">
      <c r="A2618" s="0" t="s">
        <v>2660</v>
      </c>
      <c r="B2618" s="0" t="s">
        <v>38</v>
      </c>
      <c r="C2618" s="0" t="s">
        <v>79</v>
      </c>
      <c r="D2618" s="9" t="n">
        <v>43500</v>
      </c>
      <c r="E2618" s="9" t="n">
        <v>43560</v>
      </c>
      <c r="F2618" s="9" t="n">
        <v>43572</v>
      </c>
      <c r="G2618" s="9" t="n">
        <v>43573</v>
      </c>
      <c r="H2618" s="10" t="s">
        <v>36</v>
      </c>
      <c r="I2618" s="0" t="n">
        <v>12</v>
      </c>
      <c r="J2618" s="0" t="n">
        <v>17</v>
      </c>
      <c r="K2618" s="0" t="n">
        <v>66</v>
      </c>
      <c r="L2618" s="0" t="n">
        <v>47</v>
      </c>
      <c r="M2618" s="0" t="n">
        <v>8</v>
      </c>
      <c r="N2618" s="11" t="n">
        <v>0.075</v>
      </c>
      <c r="O2618" s="12" t="n">
        <v>579.28</v>
      </c>
      <c r="P2618" s="12" t="n">
        <v>877.7</v>
      </c>
      <c r="Q2618" s="12" t="n">
        <f aca="false">M2618*P2618*(1-N2618)</f>
        <v>6494.98</v>
      </c>
      <c r="R2618" s="12" t="n">
        <f aca="false">M2618*O2618</f>
        <v>4634.24</v>
      </c>
      <c r="S2618" s="12" t="n">
        <f aca="false">Q2618-R2618</f>
        <v>1860.74</v>
      </c>
      <c r="T2618" s="11" t="n">
        <f aca="false">IFERROR(S2618/Q2618,0)</f>
        <v>0.286488949927483</v>
      </c>
      <c r="U2618" s="13" t="n">
        <f aca="false">F2618-E2618</f>
        <v>12</v>
      </c>
      <c r="V2618" s="13" t="n">
        <f aca="false">G2618-F2618</f>
        <v>1</v>
      </c>
      <c r="W2618" s="13" t="n">
        <f aca="false">G2618-E2618</f>
        <v>13</v>
      </c>
      <c r="X2618" s="10" t="n">
        <f aca="false">YEAR(E2618)</f>
        <v>2019</v>
      </c>
      <c r="Y2618" s="0" t="str">
        <f aca="false">TEXT(E2618,"yyyy-mm")</f>
        <v>2019-04</v>
      </c>
      <c r="Z2618" s="0" t="str">
        <f aca="false">"Q"&amp;ROUNDUP(MONTH(E2618)/3,0)&amp;"-"&amp;YEAR(E2618)</f>
        <v>Q2-2019</v>
      </c>
    </row>
    <row r="2619" customFormat="false" ht="14.25" hidden="false" customHeight="false" outlineLevel="0" collapsed="false">
      <c r="A2619" s="0" t="s">
        <v>2661</v>
      </c>
      <c r="B2619" s="0" t="s">
        <v>34</v>
      </c>
      <c r="C2619" s="0" t="s">
        <v>46</v>
      </c>
      <c r="D2619" s="9" t="n">
        <v>43500</v>
      </c>
      <c r="E2619" s="9" t="n">
        <v>43560</v>
      </c>
      <c r="F2619" s="9" t="n">
        <v>43572</v>
      </c>
      <c r="G2619" s="9" t="n">
        <v>43574</v>
      </c>
      <c r="H2619" s="10" t="s">
        <v>36</v>
      </c>
      <c r="I2619" s="0" t="n">
        <v>2</v>
      </c>
      <c r="J2619" s="0" t="n">
        <v>18</v>
      </c>
      <c r="K2619" s="0" t="n">
        <v>271</v>
      </c>
      <c r="L2619" s="0" t="n">
        <v>23</v>
      </c>
      <c r="M2619" s="0" t="n">
        <v>8</v>
      </c>
      <c r="N2619" s="11" t="n">
        <v>0.4</v>
      </c>
      <c r="O2619" s="12" t="n">
        <v>5171.06</v>
      </c>
      <c r="P2619" s="12" t="n">
        <v>6083.6</v>
      </c>
      <c r="Q2619" s="12" t="n">
        <f aca="false">M2619*P2619*(1-N2619)</f>
        <v>29201.28</v>
      </c>
      <c r="R2619" s="12" t="n">
        <f aca="false">M2619*O2619</f>
        <v>41368.48</v>
      </c>
      <c r="S2619" s="12" t="n">
        <f aca="false">Q2619-R2619</f>
        <v>-12167.2</v>
      </c>
      <c r="T2619" s="11" t="n">
        <f aca="false">IFERROR(S2619/Q2619,0)</f>
        <v>-0.416666666666667</v>
      </c>
      <c r="U2619" s="13" t="n">
        <f aca="false">F2619-E2619</f>
        <v>12</v>
      </c>
      <c r="V2619" s="13" t="n">
        <f aca="false">G2619-F2619</f>
        <v>2</v>
      </c>
      <c r="W2619" s="13" t="n">
        <f aca="false">G2619-E2619</f>
        <v>14</v>
      </c>
      <c r="X2619" s="10" t="n">
        <f aca="false">YEAR(E2619)</f>
        <v>2019</v>
      </c>
      <c r="Y2619" s="0" t="str">
        <f aca="false">TEXT(E2619,"yyyy-mm")</f>
        <v>2019-04</v>
      </c>
      <c r="Z2619" s="0" t="str">
        <f aca="false">"Q"&amp;ROUNDUP(MONTH(E2619)/3,0)&amp;"-"&amp;YEAR(E2619)</f>
        <v>Q2-2019</v>
      </c>
    </row>
    <row r="2620" customFormat="false" ht="14.25" hidden="false" customHeight="false" outlineLevel="0" collapsed="false">
      <c r="A2620" s="0" t="s">
        <v>2662</v>
      </c>
      <c r="B2620" s="0" t="s">
        <v>43</v>
      </c>
      <c r="C2620" s="0" t="s">
        <v>35</v>
      </c>
      <c r="D2620" s="9" t="n">
        <v>43400</v>
      </c>
      <c r="E2620" s="9" t="n">
        <v>43560</v>
      </c>
      <c r="F2620" s="9" t="n">
        <v>43569</v>
      </c>
      <c r="G2620" s="9" t="n">
        <v>43574</v>
      </c>
      <c r="H2620" s="10" t="s">
        <v>36</v>
      </c>
      <c r="I2620" s="0" t="n">
        <v>25</v>
      </c>
      <c r="J2620" s="0" t="n">
        <v>39</v>
      </c>
      <c r="K2620" s="0" t="n">
        <v>215</v>
      </c>
      <c r="L2620" s="0" t="n">
        <v>20</v>
      </c>
      <c r="M2620" s="0" t="n">
        <v>1</v>
      </c>
      <c r="N2620" s="11" t="n">
        <v>0.2</v>
      </c>
      <c r="O2620" s="12" t="n">
        <v>3024.65</v>
      </c>
      <c r="P2620" s="12" t="n">
        <v>3979.8</v>
      </c>
      <c r="Q2620" s="12" t="n">
        <f aca="false">M2620*P2620*(1-N2620)</f>
        <v>3183.84</v>
      </c>
      <c r="R2620" s="12" t="n">
        <f aca="false">M2620*O2620</f>
        <v>3024.65</v>
      </c>
      <c r="S2620" s="12" t="n">
        <f aca="false">Q2620-R2620</f>
        <v>159.19</v>
      </c>
      <c r="T2620" s="11" t="n">
        <f aca="false">IFERROR(S2620/Q2620,0)</f>
        <v>0.0499993718277301</v>
      </c>
      <c r="U2620" s="13" t="n">
        <f aca="false">F2620-E2620</f>
        <v>9</v>
      </c>
      <c r="V2620" s="13" t="n">
        <f aca="false">G2620-F2620</f>
        <v>5</v>
      </c>
      <c r="W2620" s="13" t="n">
        <f aca="false">G2620-E2620</f>
        <v>14</v>
      </c>
      <c r="X2620" s="10" t="n">
        <f aca="false">YEAR(E2620)</f>
        <v>2019</v>
      </c>
      <c r="Y2620" s="0" t="str">
        <f aca="false">TEXT(E2620,"yyyy-mm")</f>
        <v>2019-04</v>
      </c>
      <c r="Z2620" s="0" t="str">
        <f aca="false">"Q"&amp;ROUNDUP(MONTH(E2620)/3,0)&amp;"-"&amp;YEAR(E2620)</f>
        <v>Q2-2019</v>
      </c>
    </row>
    <row r="2621" customFormat="false" ht="14.25" hidden="false" customHeight="false" outlineLevel="0" collapsed="false">
      <c r="A2621" s="0" t="s">
        <v>2663</v>
      </c>
      <c r="B2621" s="0" t="s">
        <v>34</v>
      </c>
      <c r="C2621" s="0" t="s">
        <v>58</v>
      </c>
      <c r="D2621" s="9" t="n">
        <v>43500</v>
      </c>
      <c r="E2621" s="9" t="n">
        <v>43560</v>
      </c>
      <c r="F2621" s="9" t="n">
        <v>43580</v>
      </c>
      <c r="G2621" s="9" t="n">
        <v>43581</v>
      </c>
      <c r="H2621" s="10" t="s">
        <v>36</v>
      </c>
      <c r="I2621" s="0" t="n">
        <v>8</v>
      </c>
      <c r="J2621" s="0" t="n">
        <v>47</v>
      </c>
      <c r="K2621" s="0" t="n">
        <v>334</v>
      </c>
      <c r="L2621" s="0" t="n">
        <v>4</v>
      </c>
      <c r="M2621" s="0" t="n">
        <v>5</v>
      </c>
      <c r="N2621" s="11" t="n">
        <v>0.1</v>
      </c>
      <c r="O2621" s="12" t="n">
        <v>3163.94</v>
      </c>
      <c r="P2621" s="12" t="n">
        <v>3906.1</v>
      </c>
      <c r="Q2621" s="12" t="n">
        <f aca="false">M2621*P2621*(1-N2621)</f>
        <v>17577.45</v>
      </c>
      <c r="R2621" s="12" t="n">
        <f aca="false">M2621*O2621</f>
        <v>15819.7</v>
      </c>
      <c r="S2621" s="12" t="n">
        <f aca="false">Q2621-R2621</f>
        <v>1757.75</v>
      </c>
      <c r="T2621" s="11" t="n">
        <f aca="false">IFERROR(S2621/Q2621,0)</f>
        <v>0.100000284455368</v>
      </c>
      <c r="U2621" s="13" t="n">
        <f aca="false">F2621-E2621</f>
        <v>20</v>
      </c>
      <c r="V2621" s="13" t="n">
        <f aca="false">G2621-F2621</f>
        <v>1</v>
      </c>
      <c r="W2621" s="13" t="n">
        <f aca="false">G2621-E2621</f>
        <v>21</v>
      </c>
      <c r="X2621" s="10" t="n">
        <f aca="false">YEAR(E2621)</f>
        <v>2019</v>
      </c>
      <c r="Y2621" s="0" t="str">
        <f aca="false">TEXT(E2621,"yyyy-mm")</f>
        <v>2019-04</v>
      </c>
      <c r="Z2621" s="0" t="str">
        <f aca="false">"Q"&amp;ROUNDUP(MONTH(E2621)/3,0)&amp;"-"&amp;YEAR(E2621)</f>
        <v>Q2-2019</v>
      </c>
    </row>
    <row r="2622" customFormat="false" ht="14.25" hidden="false" customHeight="false" outlineLevel="0" collapsed="false">
      <c r="A2622" s="0" t="s">
        <v>2664</v>
      </c>
      <c r="B2622" s="0" t="s">
        <v>41</v>
      </c>
      <c r="C2622" s="0" t="s">
        <v>48</v>
      </c>
      <c r="D2622" s="9" t="n">
        <v>43400</v>
      </c>
      <c r="E2622" s="9" t="n">
        <v>43560</v>
      </c>
      <c r="F2622" s="9" t="n">
        <v>43570</v>
      </c>
      <c r="G2622" s="9" t="n">
        <v>43579</v>
      </c>
      <c r="H2622" s="10" t="s">
        <v>36</v>
      </c>
      <c r="I2622" s="0" t="n">
        <v>25</v>
      </c>
      <c r="J2622" s="0" t="n">
        <v>17</v>
      </c>
      <c r="K2622" s="0" t="n">
        <v>11</v>
      </c>
      <c r="L2622" s="0" t="n">
        <v>35</v>
      </c>
      <c r="M2622" s="0" t="n">
        <v>6</v>
      </c>
      <c r="N2622" s="11" t="n">
        <v>0.075</v>
      </c>
      <c r="O2622" s="12" t="n">
        <v>4986.01</v>
      </c>
      <c r="P2622" s="12" t="n">
        <v>6311.4</v>
      </c>
      <c r="Q2622" s="12" t="n">
        <f aca="false">M2622*P2622*(1-N2622)</f>
        <v>35028.27</v>
      </c>
      <c r="R2622" s="12" t="n">
        <f aca="false">M2622*O2622</f>
        <v>29916.06</v>
      </c>
      <c r="S2622" s="12" t="n">
        <f aca="false">Q2622-R2622</f>
        <v>5112.21</v>
      </c>
      <c r="T2622" s="11" t="n">
        <f aca="false">IFERROR(S2622/Q2622,0)</f>
        <v>0.145945260785074</v>
      </c>
      <c r="U2622" s="13" t="n">
        <f aca="false">F2622-E2622</f>
        <v>10</v>
      </c>
      <c r="V2622" s="13" t="n">
        <f aca="false">G2622-F2622</f>
        <v>9</v>
      </c>
      <c r="W2622" s="13" t="n">
        <f aca="false">G2622-E2622</f>
        <v>19</v>
      </c>
      <c r="X2622" s="10" t="n">
        <f aca="false">YEAR(E2622)</f>
        <v>2019</v>
      </c>
      <c r="Y2622" s="0" t="str">
        <f aca="false">TEXT(E2622,"yyyy-mm")</f>
        <v>2019-04</v>
      </c>
      <c r="Z2622" s="0" t="str">
        <f aca="false">"Q"&amp;ROUNDUP(MONTH(E2622)/3,0)&amp;"-"&amp;YEAR(E2622)</f>
        <v>Q2-2019</v>
      </c>
    </row>
    <row r="2623" customFormat="false" ht="14.25" hidden="false" customHeight="false" outlineLevel="0" collapsed="false">
      <c r="A2623" s="0" t="s">
        <v>2665</v>
      </c>
      <c r="B2623" s="0" t="s">
        <v>38</v>
      </c>
      <c r="C2623" s="0" t="s">
        <v>39</v>
      </c>
      <c r="D2623" s="9" t="n">
        <v>43400</v>
      </c>
      <c r="E2623" s="9" t="n">
        <v>43560</v>
      </c>
      <c r="F2623" s="9" t="n">
        <v>43569</v>
      </c>
      <c r="G2623" s="9" t="n">
        <v>43577</v>
      </c>
      <c r="H2623" s="10" t="s">
        <v>36</v>
      </c>
      <c r="I2623" s="0" t="n">
        <v>15</v>
      </c>
      <c r="J2623" s="0" t="n">
        <v>47</v>
      </c>
      <c r="K2623" s="0" t="n">
        <v>125</v>
      </c>
      <c r="L2623" s="0" t="n">
        <v>9</v>
      </c>
      <c r="M2623" s="0" t="n">
        <v>8</v>
      </c>
      <c r="N2623" s="11" t="n">
        <v>0.1</v>
      </c>
      <c r="O2623" s="12" t="n">
        <v>1493.23</v>
      </c>
      <c r="P2623" s="12" t="n">
        <v>2619.7</v>
      </c>
      <c r="Q2623" s="12" t="n">
        <f aca="false">M2623*P2623*(1-N2623)</f>
        <v>18861.84</v>
      </c>
      <c r="R2623" s="12" t="n">
        <f aca="false">M2623*O2623</f>
        <v>11945.84</v>
      </c>
      <c r="S2623" s="12" t="n">
        <f aca="false">Q2623-R2623</f>
        <v>6916</v>
      </c>
      <c r="T2623" s="11" t="n">
        <f aca="false">IFERROR(S2623/Q2623,0)</f>
        <v>0.366666242529891</v>
      </c>
      <c r="U2623" s="13" t="n">
        <f aca="false">F2623-E2623</f>
        <v>9</v>
      </c>
      <c r="V2623" s="13" t="n">
        <f aca="false">G2623-F2623</f>
        <v>8</v>
      </c>
      <c r="W2623" s="13" t="n">
        <f aca="false">G2623-E2623</f>
        <v>17</v>
      </c>
      <c r="X2623" s="10" t="n">
        <f aca="false">YEAR(E2623)</f>
        <v>2019</v>
      </c>
      <c r="Y2623" s="0" t="str">
        <f aca="false">TEXT(E2623,"yyyy-mm")</f>
        <v>2019-04</v>
      </c>
      <c r="Z2623" s="0" t="str">
        <f aca="false">"Q"&amp;ROUNDUP(MONTH(E2623)/3,0)&amp;"-"&amp;YEAR(E2623)</f>
        <v>Q2-2019</v>
      </c>
    </row>
    <row r="2624" customFormat="false" ht="14.25" hidden="false" customHeight="false" outlineLevel="0" collapsed="false">
      <c r="A2624" s="0" t="s">
        <v>2666</v>
      </c>
      <c r="B2624" s="0" t="s">
        <v>34</v>
      </c>
      <c r="C2624" s="0" t="s">
        <v>35</v>
      </c>
      <c r="D2624" s="9" t="n">
        <v>43500</v>
      </c>
      <c r="E2624" s="9" t="n">
        <v>43560</v>
      </c>
      <c r="F2624" s="9" t="n">
        <v>43584</v>
      </c>
      <c r="G2624" s="9" t="n">
        <v>43593</v>
      </c>
      <c r="H2624" s="10" t="s">
        <v>36</v>
      </c>
      <c r="I2624" s="0" t="n">
        <v>8</v>
      </c>
      <c r="J2624" s="0" t="n">
        <v>20</v>
      </c>
      <c r="K2624" s="0" t="n">
        <v>217</v>
      </c>
      <c r="L2624" s="0" t="n">
        <v>44</v>
      </c>
      <c r="M2624" s="0" t="n">
        <v>6</v>
      </c>
      <c r="N2624" s="11" t="n">
        <v>0.075</v>
      </c>
      <c r="O2624" s="12" t="n">
        <v>1396.28</v>
      </c>
      <c r="P2624" s="12" t="n">
        <v>3490.7</v>
      </c>
      <c r="Q2624" s="12" t="n">
        <f aca="false">M2624*P2624*(1-N2624)</f>
        <v>19373.385</v>
      </c>
      <c r="R2624" s="12" t="n">
        <f aca="false">M2624*O2624</f>
        <v>8377.68</v>
      </c>
      <c r="S2624" s="12" t="n">
        <f aca="false">Q2624-R2624</f>
        <v>10995.705</v>
      </c>
      <c r="T2624" s="11" t="n">
        <f aca="false">IFERROR(S2624/Q2624,0)</f>
        <v>0.567567567567568</v>
      </c>
      <c r="U2624" s="13" t="n">
        <f aca="false">F2624-E2624</f>
        <v>24</v>
      </c>
      <c r="V2624" s="13" t="n">
        <f aca="false">G2624-F2624</f>
        <v>9</v>
      </c>
      <c r="W2624" s="13" t="n">
        <f aca="false">G2624-E2624</f>
        <v>33</v>
      </c>
      <c r="X2624" s="10" t="n">
        <f aca="false">YEAR(E2624)</f>
        <v>2019</v>
      </c>
      <c r="Y2624" s="0" t="str">
        <f aca="false">TEXT(E2624,"yyyy-mm")</f>
        <v>2019-04</v>
      </c>
      <c r="Z2624" s="0" t="str">
        <f aca="false">"Q"&amp;ROUNDUP(MONTH(E2624)/3,0)&amp;"-"&amp;YEAR(E2624)</f>
        <v>Q2-2019</v>
      </c>
    </row>
    <row r="2625" customFormat="false" ht="14.25" hidden="false" customHeight="false" outlineLevel="0" collapsed="false">
      <c r="A2625" s="0" t="s">
        <v>2667</v>
      </c>
      <c r="B2625" s="0" t="s">
        <v>34</v>
      </c>
      <c r="C2625" s="0" t="s">
        <v>46</v>
      </c>
      <c r="D2625" s="9" t="n">
        <v>43400</v>
      </c>
      <c r="E2625" s="9" t="n">
        <v>43561</v>
      </c>
      <c r="F2625" s="9" t="n">
        <v>43569</v>
      </c>
      <c r="G2625" s="9" t="n">
        <v>43577</v>
      </c>
      <c r="H2625" s="10" t="s">
        <v>36</v>
      </c>
      <c r="I2625" s="0" t="n">
        <v>4</v>
      </c>
      <c r="J2625" s="0" t="n">
        <v>12</v>
      </c>
      <c r="K2625" s="0" t="n">
        <v>266</v>
      </c>
      <c r="L2625" s="0" t="n">
        <v>3</v>
      </c>
      <c r="M2625" s="0" t="n">
        <v>1</v>
      </c>
      <c r="N2625" s="11" t="n">
        <v>0.05</v>
      </c>
      <c r="O2625" s="12" t="n">
        <v>117.25</v>
      </c>
      <c r="P2625" s="12" t="n">
        <v>234.5</v>
      </c>
      <c r="Q2625" s="12" t="n">
        <f aca="false">M2625*P2625*(1-N2625)</f>
        <v>222.775</v>
      </c>
      <c r="R2625" s="12" t="n">
        <f aca="false">M2625*O2625</f>
        <v>117.25</v>
      </c>
      <c r="S2625" s="12" t="n">
        <f aca="false">Q2625-R2625</f>
        <v>105.525</v>
      </c>
      <c r="T2625" s="11" t="n">
        <f aca="false">IFERROR(S2625/Q2625,0)</f>
        <v>0.473684210526316</v>
      </c>
      <c r="U2625" s="13" t="n">
        <f aca="false">F2625-E2625</f>
        <v>8</v>
      </c>
      <c r="V2625" s="13" t="n">
        <f aca="false">G2625-F2625</f>
        <v>8</v>
      </c>
      <c r="W2625" s="13" t="n">
        <f aca="false">G2625-E2625</f>
        <v>16</v>
      </c>
      <c r="X2625" s="10" t="n">
        <f aca="false">YEAR(E2625)</f>
        <v>2019</v>
      </c>
      <c r="Y2625" s="0" t="str">
        <f aca="false">TEXT(E2625,"yyyy-mm")</f>
        <v>2019-04</v>
      </c>
      <c r="Z2625" s="0" t="str">
        <f aca="false">"Q"&amp;ROUNDUP(MONTH(E2625)/3,0)&amp;"-"&amp;YEAR(E2625)</f>
        <v>Q2-2019</v>
      </c>
    </row>
    <row r="2626" customFormat="false" ht="14.25" hidden="false" customHeight="false" outlineLevel="0" collapsed="false">
      <c r="A2626" s="0" t="s">
        <v>2668</v>
      </c>
      <c r="B2626" s="0" t="s">
        <v>38</v>
      </c>
      <c r="C2626" s="0" t="s">
        <v>39</v>
      </c>
      <c r="D2626" s="9" t="n">
        <v>43500</v>
      </c>
      <c r="E2626" s="9" t="n">
        <v>43561</v>
      </c>
      <c r="F2626" s="9" t="n">
        <v>43571</v>
      </c>
      <c r="G2626" s="9" t="n">
        <v>43577</v>
      </c>
      <c r="H2626" s="10" t="s">
        <v>36</v>
      </c>
      <c r="I2626" s="0" t="n">
        <v>20</v>
      </c>
      <c r="J2626" s="0" t="n">
        <v>15</v>
      </c>
      <c r="K2626" s="0" t="n">
        <v>130</v>
      </c>
      <c r="L2626" s="0" t="n">
        <v>24</v>
      </c>
      <c r="M2626" s="0" t="n">
        <v>8</v>
      </c>
      <c r="N2626" s="11" t="n">
        <v>0.3</v>
      </c>
      <c r="O2626" s="12" t="n">
        <v>585.31</v>
      </c>
      <c r="P2626" s="12" t="n">
        <v>1125.6</v>
      </c>
      <c r="Q2626" s="12" t="n">
        <f aca="false">M2626*P2626*(1-N2626)</f>
        <v>6303.36</v>
      </c>
      <c r="R2626" s="12" t="n">
        <f aca="false">M2626*O2626</f>
        <v>4682.48</v>
      </c>
      <c r="S2626" s="12" t="n">
        <f aca="false">Q2626-R2626</f>
        <v>1620.88</v>
      </c>
      <c r="T2626" s="11" t="n">
        <f aca="false">IFERROR(S2626/Q2626,0)</f>
        <v>0.257145395471621</v>
      </c>
      <c r="U2626" s="13" t="n">
        <f aca="false">F2626-E2626</f>
        <v>10</v>
      </c>
      <c r="V2626" s="13" t="n">
        <f aca="false">G2626-F2626</f>
        <v>6</v>
      </c>
      <c r="W2626" s="13" t="n">
        <f aca="false">G2626-E2626</f>
        <v>16</v>
      </c>
      <c r="X2626" s="10" t="n">
        <f aca="false">YEAR(E2626)</f>
        <v>2019</v>
      </c>
      <c r="Y2626" s="0" t="str">
        <f aca="false">TEXT(E2626,"yyyy-mm")</f>
        <v>2019-04</v>
      </c>
      <c r="Z2626" s="0" t="str">
        <f aca="false">"Q"&amp;ROUNDUP(MONTH(E2626)/3,0)&amp;"-"&amp;YEAR(E2626)</f>
        <v>Q2-2019</v>
      </c>
    </row>
    <row r="2627" customFormat="false" ht="14.25" hidden="false" customHeight="false" outlineLevel="0" collapsed="false">
      <c r="A2627" s="0" t="s">
        <v>2669</v>
      </c>
      <c r="B2627" s="0" t="s">
        <v>34</v>
      </c>
      <c r="C2627" s="0" t="s">
        <v>39</v>
      </c>
      <c r="D2627" s="9" t="n">
        <v>43500</v>
      </c>
      <c r="E2627" s="9" t="n">
        <v>43561</v>
      </c>
      <c r="F2627" s="9" t="n">
        <v>43566</v>
      </c>
      <c r="G2627" s="9" t="n">
        <v>43572</v>
      </c>
      <c r="H2627" s="10" t="s">
        <v>36</v>
      </c>
      <c r="I2627" s="0" t="n">
        <v>4</v>
      </c>
      <c r="J2627" s="0" t="n">
        <v>41</v>
      </c>
      <c r="K2627" s="0" t="n">
        <v>123</v>
      </c>
      <c r="L2627" s="0" t="n">
        <v>41</v>
      </c>
      <c r="M2627" s="0" t="n">
        <v>3</v>
      </c>
      <c r="N2627" s="11" t="n">
        <v>0.1</v>
      </c>
      <c r="O2627" s="12" t="n">
        <v>1211.23</v>
      </c>
      <c r="P2627" s="12" t="n">
        <v>2633.1</v>
      </c>
      <c r="Q2627" s="12" t="n">
        <f aca="false">M2627*P2627*(1-N2627)</f>
        <v>7109.37</v>
      </c>
      <c r="R2627" s="12" t="n">
        <f aca="false">M2627*O2627</f>
        <v>3633.69</v>
      </c>
      <c r="S2627" s="12" t="n">
        <f aca="false">Q2627-R2627</f>
        <v>3475.68</v>
      </c>
      <c r="T2627" s="11" t="n">
        <f aca="false">IFERROR(S2627/Q2627,0)</f>
        <v>0.488887200975614</v>
      </c>
      <c r="U2627" s="13" t="n">
        <f aca="false">F2627-E2627</f>
        <v>5</v>
      </c>
      <c r="V2627" s="13" t="n">
        <f aca="false">G2627-F2627</f>
        <v>6</v>
      </c>
      <c r="W2627" s="13" t="n">
        <f aca="false">G2627-E2627</f>
        <v>11</v>
      </c>
      <c r="X2627" s="10" t="n">
        <f aca="false">YEAR(E2627)</f>
        <v>2019</v>
      </c>
      <c r="Y2627" s="0" t="str">
        <f aca="false">TEXT(E2627,"yyyy-mm")</f>
        <v>2019-04</v>
      </c>
      <c r="Z2627" s="0" t="str">
        <f aca="false">"Q"&amp;ROUNDUP(MONTH(E2627)/3,0)&amp;"-"&amp;YEAR(E2627)</f>
        <v>Q2-2019</v>
      </c>
    </row>
    <row r="2628" customFormat="false" ht="14.25" hidden="false" customHeight="false" outlineLevel="0" collapsed="false">
      <c r="A2628" s="0" t="s">
        <v>2670</v>
      </c>
      <c r="B2628" s="0" t="s">
        <v>38</v>
      </c>
      <c r="C2628" s="0" t="s">
        <v>58</v>
      </c>
      <c r="D2628" s="9" t="n">
        <v>43400</v>
      </c>
      <c r="E2628" s="9" t="n">
        <v>43561</v>
      </c>
      <c r="F2628" s="9" t="n">
        <v>43574</v>
      </c>
      <c r="G2628" s="9" t="n">
        <v>43577</v>
      </c>
      <c r="H2628" s="10" t="s">
        <v>36</v>
      </c>
      <c r="I2628" s="0" t="n">
        <v>12</v>
      </c>
      <c r="J2628" s="0" t="n">
        <v>42</v>
      </c>
      <c r="K2628" s="0" t="n">
        <v>355</v>
      </c>
      <c r="L2628" s="0" t="n">
        <v>7</v>
      </c>
      <c r="M2628" s="0" t="n">
        <v>5</v>
      </c>
      <c r="N2628" s="11" t="n">
        <v>0.075</v>
      </c>
      <c r="O2628" s="12" t="n">
        <v>854.25</v>
      </c>
      <c r="P2628" s="12" t="n">
        <v>1005</v>
      </c>
      <c r="Q2628" s="12" t="n">
        <f aca="false">M2628*P2628*(1-N2628)</f>
        <v>4648.125</v>
      </c>
      <c r="R2628" s="12" t="n">
        <f aca="false">M2628*O2628</f>
        <v>4271.25</v>
      </c>
      <c r="S2628" s="12" t="n">
        <f aca="false">Q2628-R2628</f>
        <v>376.875</v>
      </c>
      <c r="T2628" s="11" t="n">
        <f aca="false">IFERROR(S2628/Q2628,0)</f>
        <v>0.0810810810810811</v>
      </c>
      <c r="U2628" s="13" t="n">
        <f aca="false">F2628-E2628</f>
        <v>13</v>
      </c>
      <c r="V2628" s="13" t="n">
        <f aca="false">G2628-F2628</f>
        <v>3</v>
      </c>
      <c r="W2628" s="13" t="n">
        <f aca="false">G2628-E2628</f>
        <v>16</v>
      </c>
      <c r="X2628" s="10" t="n">
        <f aca="false">YEAR(E2628)</f>
        <v>2019</v>
      </c>
      <c r="Y2628" s="0" t="str">
        <f aca="false">TEXT(E2628,"yyyy-mm")</f>
        <v>2019-04</v>
      </c>
      <c r="Z2628" s="0" t="str">
        <f aca="false">"Q"&amp;ROUNDUP(MONTH(E2628)/3,0)&amp;"-"&amp;YEAR(E2628)</f>
        <v>Q2-2019</v>
      </c>
    </row>
    <row r="2629" customFormat="false" ht="14.25" hidden="false" customHeight="false" outlineLevel="0" collapsed="false">
      <c r="A2629" s="0" t="s">
        <v>2671</v>
      </c>
      <c r="B2629" s="0" t="s">
        <v>34</v>
      </c>
      <c r="C2629" s="0" t="s">
        <v>46</v>
      </c>
      <c r="D2629" s="9" t="n">
        <v>43400</v>
      </c>
      <c r="E2629" s="9" t="n">
        <v>43561</v>
      </c>
      <c r="F2629" s="9" t="n">
        <v>43588</v>
      </c>
      <c r="G2629" s="9" t="n">
        <v>43591</v>
      </c>
      <c r="H2629" s="10" t="s">
        <v>36</v>
      </c>
      <c r="I2629" s="0" t="n">
        <v>2</v>
      </c>
      <c r="J2629" s="0" t="n">
        <v>47</v>
      </c>
      <c r="K2629" s="0" t="n">
        <v>286</v>
      </c>
      <c r="L2629" s="0" t="n">
        <v>44</v>
      </c>
      <c r="M2629" s="0" t="n">
        <v>8</v>
      </c>
      <c r="N2629" s="11" t="n">
        <v>0.05</v>
      </c>
      <c r="O2629" s="12" t="n">
        <v>878.64</v>
      </c>
      <c r="P2629" s="12" t="n">
        <v>1112.2</v>
      </c>
      <c r="Q2629" s="12" t="n">
        <f aca="false">M2629*P2629*(1-N2629)</f>
        <v>8452.72</v>
      </c>
      <c r="R2629" s="12" t="n">
        <f aca="false">M2629*O2629</f>
        <v>7029.12</v>
      </c>
      <c r="S2629" s="12" t="n">
        <f aca="false">Q2629-R2629</f>
        <v>1423.6</v>
      </c>
      <c r="T2629" s="11" t="n">
        <f aca="false">IFERROR(S2629/Q2629,0)</f>
        <v>0.168419159749761</v>
      </c>
      <c r="U2629" s="13" t="n">
        <f aca="false">F2629-E2629</f>
        <v>27</v>
      </c>
      <c r="V2629" s="13" t="n">
        <f aca="false">G2629-F2629</f>
        <v>3</v>
      </c>
      <c r="W2629" s="13" t="n">
        <f aca="false">G2629-E2629</f>
        <v>30</v>
      </c>
      <c r="X2629" s="10" t="n">
        <f aca="false">YEAR(E2629)</f>
        <v>2019</v>
      </c>
      <c r="Y2629" s="0" t="str">
        <f aca="false">TEXT(E2629,"yyyy-mm")</f>
        <v>2019-04</v>
      </c>
      <c r="Z2629" s="0" t="str">
        <f aca="false">"Q"&amp;ROUNDUP(MONTH(E2629)/3,0)&amp;"-"&amp;YEAR(E2629)</f>
        <v>Q2-2019</v>
      </c>
    </row>
    <row r="2630" customFormat="false" ht="14.25" hidden="false" customHeight="false" outlineLevel="0" collapsed="false">
      <c r="A2630" s="0" t="s">
        <v>2672</v>
      </c>
      <c r="B2630" s="0" t="s">
        <v>34</v>
      </c>
      <c r="C2630" s="0" t="s">
        <v>58</v>
      </c>
      <c r="D2630" s="9" t="n">
        <v>43400</v>
      </c>
      <c r="E2630" s="9" t="n">
        <v>43561</v>
      </c>
      <c r="F2630" s="9" t="n">
        <v>43579</v>
      </c>
      <c r="G2630" s="9" t="n">
        <v>43589</v>
      </c>
      <c r="H2630" s="10" t="s">
        <v>36</v>
      </c>
      <c r="I2630" s="0" t="n">
        <v>3</v>
      </c>
      <c r="J2630" s="0" t="n">
        <v>21</v>
      </c>
      <c r="K2630" s="0" t="n">
        <v>333</v>
      </c>
      <c r="L2630" s="0" t="n">
        <v>29</v>
      </c>
      <c r="M2630" s="0" t="n">
        <v>8</v>
      </c>
      <c r="N2630" s="11" t="n">
        <v>0.05</v>
      </c>
      <c r="O2630" s="12" t="n">
        <v>1995.46</v>
      </c>
      <c r="P2630" s="12" t="n">
        <v>2525.9</v>
      </c>
      <c r="Q2630" s="12" t="n">
        <f aca="false">M2630*P2630*(1-N2630)</f>
        <v>19196.84</v>
      </c>
      <c r="R2630" s="12" t="n">
        <f aca="false">M2630*O2630</f>
        <v>15963.68</v>
      </c>
      <c r="S2630" s="12" t="n">
        <f aca="false">Q2630-R2630</f>
        <v>3233.16</v>
      </c>
      <c r="T2630" s="11" t="n">
        <f aca="false">IFERROR(S2630/Q2630,0)</f>
        <v>0.168421469366833</v>
      </c>
      <c r="U2630" s="13" t="n">
        <f aca="false">F2630-E2630</f>
        <v>18</v>
      </c>
      <c r="V2630" s="13" t="n">
        <f aca="false">G2630-F2630</f>
        <v>10</v>
      </c>
      <c r="W2630" s="13" t="n">
        <f aca="false">G2630-E2630</f>
        <v>28</v>
      </c>
      <c r="X2630" s="10" t="n">
        <f aca="false">YEAR(E2630)</f>
        <v>2019</v>
      </c>
      <c r="Y2630" s="0" t="str">
        <f aca="false">TEXT(E2630,"yyyy-mm")</f>
        <v>2019-04</v>
      </c>
      <c r="Z2630" s="0" t="str">
        <f aca="false">"Q"&amp;ROUNDUP(MONTH(E2630)/3,0)&amp;"-"&amp;YEAR(E2630)</f>
        <v>Q2-2019</v>
      </c>
    </row>
    <row r="2631" customFormat="false" ht="14.25" hidden="false" customHeight="false" outlineLevel="0" collapsed="false">
      <c r="A2631" s="0" t="s">
        <v>2673</v>
      </c>
      <c r="B2631" s="0" t="s">
        <v>41</v>
      </c>
      <c r="C2631" s="0" t="s">
        <v>46</v>
      </c>
      <c r="D2631" s="9" t="n">
        <v>43400</v>
      </c>
      <c r="E2631" s="9" t="n">
        <v>43561</v>
      </c>
      <c r="F2631" s="9" t="n">
        <v>43579</v>
      </c>
      <c r="G2631" s="9" t="n">
        <v>43587</v>
      </c>
      <c r="H2631" s="10" t="s">
        <v>36</v>
      </c>
      <c r="I2631" s="0" t="n">
        <v>25</v>
      </c>
      <c r="J2631" s="0" t="n">
        <v>4</v>
      </c>
      <c r="K2631" s="0" t="n">
        <v>279</v>
      </c>
      <c r="L2631" s="0" t="n">
        <v>34</v>
      </c>
      <c r="M2631" s="0" t="n">
        <v>7</v>
      </c>
      <c r="N2631" s="11" t="n">
        <v>0.05</v>
      </c>
      <c r="O2631" s="12" t="n">
        <v>91.92</v>
      </c>
      <c r="P2631" s="12" t="n">
        <v>187.6</v>
      </c>
      <c r="Q2631" s="12" t="n">
        <f aca="false">M2631*P2631*(1-N2631)</f>
        <v>1247.54</v>
      </c>
      <c r="R2631" s="12" t="n">
        <f aca="false">M2631*O2631</f>
        <v>643.44</v>
      </c>
      <c r="S2631" s="12" t="n">
        <f aca="false">Q2631-R2631</f>
        <v>604.1</v>
      </c>
      <c r="T2631" s="11" t="n">
        <f aca="false">IFERROR(S2631/Q2631,0)</f>
        <v>0.484232970485916</v>
      </c>
      <c r="U2631" s="13" t="n">
        <f aca="false">F2631-E2631</f>
        <v>18</v>
      </c>
      <c r="V2631" s="13" t="n">
        <f aca="false">G2631-F2631</f>
        <v>8</v>
      </c>
      <c r="W2631" s="13" t="n">
        <f aca="false">G2631-E2631</f>
        <v>26</v>
      </c>
      <c r="X2631" s="10" t="n">
        <f aca="false">YEAR(E2631)</f>
        <v>2019</v>
      </c>
      <c r="Y2631" s="0" t="str">
        <f aca="false">TEXT(E2631,"yyyy-mm")</f>
        <v>2019-04</v>
      </c>
      <c r="Z2631" s="0" t="str">
        <f aca="false">"Q"&amp;ROUNDUP(MONTH(E2631)/3,0)&amp;"-"&amp;YEAR(E2631)</f>
        <v>Q2-2019</v>
      </c>
    </row>
    <row r="2632" customFormat="false" ht="14.25" hidden="false" customHeight="false" outlineLevel="0" collapsed="false">
      <c r="A2632" s="0" t="s">
        <v>2674</v>
      </c>
      <c r="B2632" s="0" t="s">
        <v>38</v>
      </c>
      <c r="C2632" s="0" t="s">
        <v>35</v>
      </c>
      <c r="D2632" s="9" t="n">
        <v>43500</v>
      </c>
      <c r="E2632" s="9" t="n">
        <v>43561</v>
      </c>
      <c r="F2632" s="9" t="n">
        <v>43585</v>
      </c>
      <c r="G2632" s="9" t="n">
        <v>43590</v>
      </c>
      <c r="H2632" s="10" t="s">
        <v>36</v>
      </c>
      <c r="I2632" s="0" t="n">
        <v>18</v>
      </c>
      <c r="J2632" s="0" t="n">
        <v>20</v>
      </c>
      <c r="K2632" s="0" t="n">
        <v>241</v>
      </c>
      <c r="L2632" s="0" t="n">
        <v>13</v>
      </c>
      <c r="M2632" s="0" t="n">
        <v>7</v>
      </c>
      <c r="N2632" s="11" t="n">
        <v>0.075</v>
      </c>
      <c r="O2632" s="12" t="n">
        <v>1317.76</v>
      </c>
      <c r="P2632" s="12" t="n">
        <v>1996.6</v>
      </c>
      <c r="Q2632" s="12" t="n">
        <f aca="false">M2632*P2632*(1-N2632)</f>
        <v>12927.985</v>
      </c>
      <c r="R2632" s="12" t="n">
        <f aca="false">M2632*O2632</f>
        <v>9224.32</v>
      </c>
      <c r="S2632" s="12" t="n">
        <f aca="false">Q2632-R2632</f>
        <v>3703.665</v>
      </c>
      <c r="T2632" s="11" t="n">
        <f aca="false">IFERROR(S2632/Q2632,0)</f>
        <v>0.286484320642389</v>
      </c>
      <c r="U2632" s="13" t="n">
        <f aca="false">F2632-E2632</f>
        <v>24</v>
      </c>
      <c r="V2632" s="13" t="n">
        <f aca="false">G2632-F2632</f>
        <v>5</v>
      </c>
      <c r="W2632" s="13" t="n">
        <f aca="false">G2632-E2632</f>
        <v>29</v>
      </c>
      <c r="X2632" s="10" t="n">
        <f aca="false">YEAR(E2632)</f>
        <v>2019</v>
      </c>
      <c r="Y2632" s="0" t="str">
        <f aca="false">TEXT(E2632,"yyyy-mm")</f>
        <v>2019-04</v>
      </c>
      <c r="Z2632" s="0" t="str">
        <f aca="false">"Q"&amp;ROUNDUP(MONTH(E2632)/3,0)&amp;"-"&amp;YEAR(E2632)</f>
        <v>Q2-2019</v>
      </c>
    </row>
    <row r="2633" customFormat="false" ht="14.25" hidden="false" customHeight="false" outlineLevel="0" collapsed="false">
      <c r="A2633" s="0" t="s">
        <v>2675</v>
      </c>
      <c r="B2633" s="0" t="s">
        <v>34</v>
      </c>
      <c r="C2633" s="0" t="s">
        <v>48</v>
      </c>
      <c r="D2633" s="9" t="n">
        <v>43500</v>
      </c>
      <c r="E2633" s="9" t="n">
        <v>43561</v>
      </c>
      <c r="F2633" s="9" t="n">
        <v>43575</v>
      </c>
      <c r="G2633" s="9" t="n">
        <v>43585</v>
      </c>
      <c r="H2633" s="10" t="s">
        <v>36</v>
      </c>
      <c r="I2633" s="0" t="n">
        <v>9</v>
      </c>
      <c r="J2633" s="0" t="n">
        <v>23</v>
      </c>
      <c r="K2633" s="0" t="n">
        <v>16</v>
      </c>
      <c r="L2633" s="0" t="n">
        <v>30</v>
      </c>
      <c r="M2633" s="0" t="n">
        <v>5</v>
      </c>
      <c r="N2633" s="11" t="n">
        <v>0.4</v>
      </c>
      <c r="O2633" s="12" t="n">
        <v>2062.26</v>
      </c>
      <c r="P2633" s="12" t="n">
        <v>2546</v>
      </c>
      <c r="Q2633" s="12" t="n">
        <f aca="false">M2633*P2633*(1-N2633)</f>
        <v>7638</v>
      </c>
      <c r="R2633" s="12" t="n">
        <f aca="false">M2633*O2633</f>
        <v>10311.3</v>
      </c>
      <c r="S2633" s="12" t="n">
        <f aca="false">Q2633-R2633</f>
        <v>-2673.3</v>
      </c>
      <c r="T2633" s="11" t="n">
        <f aca="false">IFERROR(S2633/Q2633,0)</f>
        <v>-0.35</v>
      </c>
      <c r="U2633" s="13" t="n">
        <f aca="false">F2633-E2633</f>
        <v>14</v>
      </c>
      <c r="V2633" s="13" t="n">
        <f aca="false">G2633-F2633</f>
        <v>10</v>
      </c>
      <c r="W2633" s="13" t="n">
        <f aca="false">G2633-E2633</f>
        <v>24</v>
      </c>
      <c r="X2633" s="10" t="n">
        <f aca="false">YEAR(E2633)</f>
        <v>2019</v>
      </c>
      <c r="Y2633" s="0" t="str">
        <f aca="false">TEXT(E2633,"yyyy-mm")</f>
        <v>2019-04</v>
      </c>
      <c r="Z2633" s="0" t="str">
        <f aca="false">"Q"&amp;ROUNDUP(MONTH(E2633)/3,0)&amp;"-"&amp;YEAR(E2633)</f>
        <v>Q2-2019</v>
      </c>
    </row>
    <row r="2634" customFormat="false" ht="14.25" hidden="false" customHeight="false" outlineLevel="0" collapsed="false">
      <c r="A2634" s="0" t="s">
        <v>2676</v>
      </c>
      <c r="B2634" s="0" t="s">
        <v>43</v>
      </c>
      <c r="C2634" s="0" t="s">
        <v>39</v>
      </c>
      <c r="D2634" s="9" t="n">
        <v>43400</v>
      </c>
      <c r="E2634" s="9" t="n">
        <v>43561</v>
      </c>
      <c r="F2634" s="9" t="n">
        <v>43565</v>
      </c>
      <c r="G2634" s="9" t="n">
        <v>43570</v>
      </c>
      <c r="H2634" s="10" t="s">
        <v>36</v>
      </c>
      <c r="I2634" s="0" t="n">
        <v>25</v>
      </c>
      <c r="J2634" s="0" t="n">
        <v>25</v>
      </c>
      <c r="K2634" s="0" t="n">
        <v>130</v>
      </c>
      <c r="L2634" s="0" t="n">
        <v>19</v>
      </c>
      <c r="M2634" s="0" t="n">
        <v>2</v>
      </c>
      <c r="N2634" s="11" t="n">
        <v>0.075</v>
      </c>
      <c r="O2634" s="12" t="n">
        <v>754.15</v>
      </c>
      <c r="P2634" s="12" t="n">
        <v>1125.6</v>
      </c>
      <c r="Q2634" s="12" t="n">
        <f aca="false">M2634*P2634*(1-N2634)</f>
        <v>2082.36</v>
      </c>
      <c r="R2634" s="12" t="n">
        <f aca="false">M2634*O2634</f>
        <v>1508.3</v>
      </c>
      <c r="S2634" s="12" t="n">
        <f aca="false">Q2634-R2634</f>
        <v>574.06</v>
      </c>
      <c r="T2634" s="11" t="n">
        <f aca="false">IFERROR(S2634/Q2634,0)</f>
        <v>0.275677596573119</v>
      </c>
      <c r="U2634" s="13" t="n">
        <f aca="false">F2634-E2634</f>
        <v>4</v>
      </c>
      <c r="V2634" s="13" t="n">
        <f aca="false">G2634-F2634</f>
        <v>5</v>
      </c>
      <c r="W2634" s="13" t="n">
        <f aca="false">G2634-E2634</f>
        <v>9</v>
      </c>
      <c r="X2634" s="10" t="n">
        <f aca="false">YEAR(E2634)</f>
        <v>2019</v>
      </c>
      <c r="Y2634" s="0" t="str">
        <f aca="false">TEXT(E2634,"yyyy-mm")</f>
        <v>2019-04</v>
      </c>
      <c r="Z2634" s="0" t="str">
        <f aca="false">"Q"&amp;ROUNDUP(MONTH(E2634)/3,0)&amp;"-"&amp;YEAR(E2634)</f>
        <v>Q2-2019</v>
      </c>
    </row>
    <row r="2635" customFormat="false" ht="14.25" hidden="false" customHeight="false" outlineLevel="0" collapsed="false">
      <c r="A2635" s="0" t="s">
        <v>2677</v>
      </c>
      <c r="B2635" s="0" t="s">
        <v>41</v>
      </c>
      <c r="C2635" s="0" t="s">
        <v>58</v>
      </c>
      <c r="D2635" s="9" t="n">
        <v>43400</v>
      </c>
      <c r="E2635" s="9" t="n">
        <v>43561</v>
      </c>
      <c r="F2635" s="9" t="n">
        <v>43582</v>
      </c>
      <c r="G2635" s="9" t="n">
        <v>43588</v>
      </c>
      <c r="H2635" s="10" t="s">
        <v>36</v>
      </c>
      <c r="I2635" s="0" t="n">
        <v>23</v>
      </c>
      <c r="J2635" s="0" t="n">
        <v>11</v>
      </c>
      <c r="K2635" s="0" t="n">
        <v>352</v>
      </c>
      <c r="L2635" s="0" t="n">
        <v>37</v>
      </c>
      <c r="M2635" s="0" t="n">
        <v>8</v>
      </c>
      <c r="N2635" s="11" t="n">
        <v>0.15</v>
      </c>
      <c r="O2635" s="12" t="n">
        <v>1828.3</v>
      </c>
      <c r="P2635" s="12" t="n">
        <v>2539.3</v>
      </c>
      <c r="Q2635" s="12" t="n">
        <f aca="false">M2635*P2635*(1-N2635)</f>
        <v>17267.24</v>
      </c>
      <c r="R2635" s="12" t="n">
        <f aca="false">M2635*O2635</f>
        <v>14626.4</v>
      </c>
      <c r="S2635" s="12" t="n">
        <f aca="false">Q2635-R2635</f>
        <v>2640.84</v>
      </c>
      <c r="T2635" s="11" t="n">
        <f aca="false">IFERROR(S2635/Q2635,0)</f>
        <v>0.152939323250271</v>
      </c>
      <c r="U2635" s="13" t="n">
        <f aca="false">F2635-E2635</f>
        <v>21</v>
      </c>
      <c r="V2635" s="13" t="n">
        <f aca="false">G2635-F2635</f>
        <v>6</v>
      </c>
      <c r="W2635" s="13" t="n">
        <f aca="false">G2635-E2635</f>
        <v>27</v>
      </c>
      <c r="X2635" s="10" t="n">
        <f aca="false">YEAR(E2635)</f>
        <v>2019</v>
      </c>
      <c r="Y2635" s="0" t="str">
        <f aca="false">TEXT(E2635,"yyyy-mm")</f>
        <v>2019-04</v>
      </c>
      <c r="Z2635" s="0" t="str">
        <f aca="false">"Q"&amp;ROUNDUP(MONTH(E2635)/3,0)&amp;"-"&amp;YEAR(E2635)</f>
        <v>Q2-2019</v>
      </c>
    </row>
    <row r="2636" customFormat="false" ht="14.25" hidden="false" customHeight="false" outlineLevel="0" collapsed="false">
      <c r="A2636" s="0" t="s">
        <v>2678</v>
      </c>
      <c r="B2636" s="0" t="s">
        <v>34</v>
      </c>
      <c r="C2636" s="0" t="s">
        <v>35</v>
      </c>
      <c r="D2636" s="9" t="n">
        <v>43400</v>
      </c>
      <c r="E2636" s="9" t="n">
        <v>43562</v>
      </c>
      <c r="F2636" s="9" t="n">
        <v>43582</v>
      </c>
      <c r="G2636" s="9" t="n">
        <v>43584</v>
      </c>
      <c r="H2636" s="10" t="s">
        <v>36</v>
      </c>
      <c r="I2636" s="0" t="n">
        <v>4</v>
      </c>
      <c r="J2636" s="0" t="n">
        <v>8</v>
      </c>
      <c r="K2636" s="0" t="n">
        <v>260</v>
      </c>
      <c r="L2636" s="0" t="n">
        <v>6</v>
      </c>
      <c r="M2636" s="0" t="n">
        <v>7</v>
      </c>
      <c r="N2636" s="11" t="n">
        <v>0.15</v>
      </c>
      <c r="O2636" s="12" t="n">
        <v>1275.01</v>
      </c>
      <c r="P2636" s="12" t="n">
        <v>2318.2</v>
      </c>
      <c r="Q2636" s="12" t="n">
        <f aca="false">M2636*P2636*(1-N2636)</f>
        <v>13793.29</v>
      </c>
      <c r="R2636" s="12" t="n">
        <f aca="false">M2636*O2636</f>
        <v>8925.07</v>
      </c>
      <c r="S2636" s="12" t="n">
        <f aca="false">Q2636-R2636</f>
        <v>4868.22</v>
      </c>
      <c r="T2636" s="11" t="n">
        <f aca="false">IFERROR(S2636/Q2636,0)</f>
        <v>0.352941176470588</v>
      </c>
      <c r="U2636" s="13" t="n">
        <f aca="false">F2636-E2636</f>
        <v>20</v>
      </c>
      <c r="V2636" s="13" t="n">
        <f aca="false">G2636-F2636</f>
        <v>2</v>
      </c>
      <c r="W2636" s="13" t="n">
        <f aca="false">G2636-E2636</f>
        <v>22</v>
      </c>
      <c r="X2636" s="10" t="n">
        <f aca="false">YEAR(E2636)</f>
        <v>2019</v>
      </c>
      <c r="Y2636" s="0" t="str">
        <f aca="false">TEXT(E2636,"yyyy-mm")</f>
        <v>2019-04</v>
      </c>
      <c r="Z2636" s="0" t="str">
        <f aca="false">"Q"&amp;ROUNDUP(MONTH(E2636)/3,0)&amp;"-"&amp;YEAR(E2636)</f>
        <v>Q2-2019</v>
      </c>
    </row>
    <row r="2637" customFormat="false" ht="14.25" hidden="false" customHeight="false" outlineLevel="0" collapsed="false">
      <c r="A2637" s="0" t="s">
        <v>2679</v>
      </c>
      <c r="B2637" s="0" t="s">
        <v>34</v>
      </c>
      <c r="C2637" s="0" t="s">
        <v>79</v>
      </c>
      <c r="D2637" s="9" t="n">
        <v>43400</v>
      </c>
      <c r="E2637" s="9" t="n">
        <v>43562</v>
      </c>
      <c r="F2637" s="9" t="n">
        <v>43585</v>
      </c>
      <c r="G2637" s="9" t="n">
        <v>43590</v>
      </c>
      <c r="H2637" s="10" t="s">
        <v>36</v>
      </c>
      <c r="I2637" s="0" t="n">
        <v>7</v>
      </c>
      <c r="J2637" s="0" t="n">
        <v>43</v>
      </c>
      <c r="K2637" s="0" t="n">
        <v>74</v>
      </c>
      <c r="L2637" s="0" t="n">
        <v>18</v>
      </c>
      <c r="M2637" s="0" t="n">
        <v>6</v>
      </c>
      <c r="N2637" s="11" t="n">
        <v>0.2</v>
      </c>
      <c r="O2637" s="12" t="n">
        <v>1919.95</v>
      </c>
      <c r="P2637" s="12" t="n">
        <v>3999.9</v>
      </c>
      <c r="Q2637" s="12" t="n">
        <f aca="false">M2637*P2637*(1-N2637)</f>
        <v>19199.52</v>
      </c>
      <c r="R2637" s="12" t="n">
        <f aca="false">M2637*O2637</f>
        <v>11519.7</v>
      </c>
      <c r="S2637" s="12" t="n">
        <f aca="false">Q2637-R2637</f>
        <v>7679.82</v>
      </c>
      <c r="T2637" s="11" t="n">
        <f aca="false">IFERROR(S2637/Q2637,0)</f>
        <v>0.400000625015625</v>
      </c>
      <c r="U2637" s="13" t="n">
        <f aca="false">F2637-E2637</f>
        <v>23</v>
      </c>
      <c r="V2637" s="13" t="n">
        <f aca="false">G2637-F2637</f>
        <v>5</v>
      </c>
      <c r="W2637" s="13" t="n">
        <f aca="false">G2637-E2637</f>
        <v>28</v>
      </c>
      <c r="X2637" s="10" t="n">
        <f aca="false">YEAR(E2637)</f>
        <v>2019</v>
      </c>
      <c r="Y2637" s="0" t="str">
        <f aca="false">TEXT(E2637,"yyyy-mm")</f>
        <v>2019-04</v>
      </c>
      <c r="Z2637" s="0" t="str">
        <f aca="false">"Q"&amp;ROUNDUP(MONTH(E2637)/3,0)&amp;"-"&amp;YEAR(E2637)</f>
        <v>Q2-2019</v>
      </c>
    </row>
    <row r="2638" customFormat="false" ht="14.25" hidden="false" customHeight="false" outlineLevel="0" collapsed="false">
      <c r="A2638" s="0" t="s">
        <v>2680</v>
      </c>
      <c r="B2638" s="0" t="s">
        <v>34</v>
      </c>
      <c r="C2638" s="0" t="s">
        <v>79</v>
      </c>
      <c r="D2638" s="9" t="n">
        <v>43500</v>
      </c>
      <c r="E2638" s="9" t="n">
        <v>43562</v>
      </c>
      <c r="F2638" s="9" t="n">
        <v>43588</v>
      </c>
      <c r="G2638" s="9" t="n">
        <v>43595</v>
      </c>
      <c r="H2638" s="10" t="s">
        <v>36</v>
      </c>
      <c r="I2638" s="0" t="n">
        <v>4</v>
      </c>
      <c r="J2638" s="0" t="n">
        <v>20</v>
      </c>
      <c r="K2638" s="0" t="n">
        <v>73</v>
      </c>
      <c r="L2638" s="0" t="n">
        <v>32</v>
      </c>
      <c r="M2638" s="0" t="n">
        <v>8</v>
      </c>
      <c r="N2638" s="11" t="n">
        <v>0.05</v>
      </c>
      <c r="O2638" s="12" t="n">
        <v>678.04</v>
      </c>
      <c r="P2638" s="12" t="n">
        <v>1232.8</v>
      </c>
      <c r="Q2638" s="12" t="n">
        <f aca="false">M2638*P2638*(1-N2638)</f>
        <v>9369.28</v>
      </c>
      <c r="R2638" s="12" t="n">
        <f aca="false">M2638*O2638</f>
        <v>5424.32</v>
      </c>
      <c r="S2638" s="12" t="n">
        <f aca="false">Q2638-R2638</f>
        <v>3944.96</v>
      </c>
      <c r="T2638" s="11" t="n">
        <f aca="false">IFERROR(S2638/Q2638,0)</f>
        <v>0.421052631578947</v>
      </c>
      <c r="U2638" s="13" t="n">
        <f aca="false">F2638-E2638</f>
        <v>26</v>
      </c>
      <c r="V2638" s="13" t="n">
        <f aca="false">G2638-F2638</f>
        <v>7</v>
      </c>
      <c r="W2638" s="13" t="n">
        <f aca="false">G2638-E2638</f>
        <v>33</v>
      </c>
      <c r="X2638" s="10" t="n">
        <f aca="false">YEAR(E2638)</f>
        <v>2019</v>
      </c>
      <c r="Y2638" s="0" t="str">
        <f aca="false">TEXT(E2638,"yyyy-mm")</f>
        <v>2019-04</v>
      </c>
      <c r="Z2638" s="0" t="str">
        <f aca="false">"Q"&amp;ROUNDUP(MONTH(E2638)/3,0)&amp;"-"&amp;YEAR(E2638)</f>
        <v>Q2-2019</v>
      </c>
    </row>
    <row r="2639" customFormat="false" ht="14.25" hidden="false" customHeight="false" outlineLevel="0" collapsed="false">
      <c r="A2639" s="0" t="s">
        <v>2681</v>
      </c>
      <c r="B2639" s="0" t="s">
        <v>34</v>
      </c>
      <c r="C2639" s="0" t="s">
        <v>46</v>
      </c>
      <c r="D2639" s="9" t="n">
        <v>43500</v>
      </c>
      <c r="E2639" s="9" t="n">
        <v>43562</v>
      </c>
      <c r="F2639" s="9" t="n">
        <v>43586</v>
      </c>
      <c r="G2639" s="9" t="n">
        <v>43596</v>
      </c>
      <c r="H2639" s="10" t="s">
        <v>36</v>
      </c>
      <c r="I2639" s="0" t="n">
        <v>11</v>
      </c>
      <c r="J2639" s="0" t="n">
        <v>20</v>
      </c>
      <c r="K2639" s="0" t="n">
        <v>262</v>
      </c>
      <c r="L2639" s="0" t="n">
        <v>31</v>
      </c>
      <c r="M2639" s="0" t="n">
        <v>7</v>
      </c>
      <c r="N2639" s="11" t="n">
        <v>0.05</v>
      </c>
      <c r="O2639" s="12" t="n">
        <v>371.65</v>
      </c>
      <c r="P2639" s="12" t="n">
        <v>864.3</v>
      </c>
      <c r="Q2639" s="12" t="n">
        <f aca="false">M2639*P2639*(1-N2639)</f>
        <v>5747.595</v>
      </c>
      <c r="R2639" s="12" t="n">
        <f aca="false">M2639*O2639</f>
        <v>2601.55</v>
      </c>
      <c r="S2639" s="12" t="n">
        <f aca="false">Q2639-R2639</f>
        <v>3146.045</v>
      </c>
      <c r="T2639" s="11" t="n">
        <f aca="false">IFERROR(S2639/Q2639,0)</f>
        <v>0.547367203151927</v>
      </c>
      <c r="U2639" s="13" t="n">
        <f aca="false">F2639-E2639</f>
        <v>24</v>
      </c>
      <c r="V2639" s="13" t="n">
        <f aca="false">G2639-F2639</f>
        <v>10</v>
      </c>
      <c r="W2639" s="13" t="n">
        <f aca="false">G2639-E2639</f>
        <v>34</v>
      </c>
      <c r="X2639" s="10" t="n">
        <f aca="false">YEAR(E2639)</f>
        <v>2019</v>
      </c>
      <c r="Y2639" s="0" t="str">
        <f aca="false">TEXT(E2639,"yyyy-mm")</f>
        <v>2019-04</v>
      </c>
      <c r="Z2639" s="0" t="str">
        <f aca="false">"Q"&amp;ROUNDUP(MONTH(E2639)/3,0)&amp;"-"&amp;YEAR(E2639)</f>
        <v>Q2-2019</v>
      </c>
    </row>
    <row r="2640" customFormat="false" ht="14.25" hidden="false" customHeight="false" outlineLevel="0" collapsed="false">
      <c r="A2640" s="0" t="s">
        <v>2682</v>
      </c>
      <c r="B2640" s="0" t="s">
        <v>41</v>
      </c>
      <c r="C2640" s="0" t="s">
        <v>46</v>
      </c>
      <c r="D2640" s="9" t="n">
        <v>43500</v>
      </c>
      <c r="E2640" s="9" t="n">
        <v>43562</v>
      </c>
      <c r="F2640" s="9" t="n">
        <v>43570</v>
      </c>
      <c r="G2640" s="9" t="n">
        <v>43571</v>
      </c>
      <c r="H2640" s="10" t="s">
        <v>36</v>
      </c>
      <c r="I2640" s="0" t="n">
        <v>24</v>
      </c>
      <c r="J2640" s="0" t="n">
        <v>11</v>
      </c>
      <c r="K2640" s="0" t="n">
        <v>306</v>
      </c>
      <c r="L2640" s="0" t="n">
        <v>27</v>
      </c>
      <c r="M2640" s="0" t="n">
        <v>3</v>
      </c>
      <c r="N2640" s="11" t="n">
        <v>0.3</v>
      </c>
      <c r="O2640" s="12" t="n">
        <v>2316.12</v>
      </c>
      <c r="P2640" s="12" t="n">
        <v>3356.7</v>
      </c>
      <c r="Q2640" s="12" t="n">
        <f aca="false">M2640*P2640*(1-N2640)</f>
        <v>7049.07</v>
      </c>
      <c r="R2640" s="12" t="n">
        <f aca="false">M2640*O2640</f>
        <v>6948.36</v>
      </c>
      <c r="S2640" s="12" t="n">
        <f aca="false">Q2640-R2640</f>
        <v>100.709999999999</v>
      </c>
      <c r="T2640" s="11" t="n">
        <f aca="false">IFERROR(S2640/Q2640,0)</f>
        <v>0.0142869910498831</v>
      </c>
      <c r="U2640" s="13" t="n">
        <f aca="false">F2640-E2640</f>
        <v>8</v>
      </c>
      <c r="V2640" s="13" t="n">
        <f aca="false">G2640-F2640</f>
        <v>1</v>
      </c>
      <c r="W2640" s="13" t="n">
        <f aca="false">G2640-E2640</f>
        <v>9</v>
      </c>
      <c r="X2640" s="10" t="n">
        <f aca="false">YEAR(E2640)</f>
        <v>2019</v>
      </c>
      <c r="Y2640" s="0" t="str">
        <f aca="false">TEXT(E2640,"yyyy-mm")</f>
        <v>2019-04</v>
      </c>
      <c r="Z2640" s="0" t="str">
        <f aca="false">"Q"&amp;ROUNDUP(MONTH(E2640)/3,0)&amp;"-"&amp;YEAR(E2640)</f>
        <v>Q2-2019</v>
      </c>
    </row>
    <row r="2641" customFormat="false" ht="14.25" hidden="false" customHeight="false" outlineLevel="0" collapsed="false">
      <c r="A2641" s="0" t="s">
        <v>2683</v>
      </c>
      <c r="B2641" s="0" t="s">
        <v>34</v>
      </c>
      <c r="C2641" s="0" t="s">
        <v>58</v>
      </c>
      <c r="D2641" s="9" t="n">
        <v>43500</v>
      </c>
      <c r="E2641" s="9" t="n">
        <v>43562</v>
      </c>
      <c r="F2641" s="9" t="n">
        <v>43571</v>
      </c>
      <c r="G2641" s="9" t="n">
        <v>43576</v>
      </c>
      <c r="H2641" s="10" t="s">
        <v>36</v>
      </c>
      <c r="I2641" s="0" t="n">
        <v>2</v>
      </c>
      <c r="J2641" s="0" t="n">
        <v>11</v>
      </c>
      <c r="K2641" s="0" t="n">
        <v>337</v>
      </c>
      <c r="L2641" s="0" t="n">
        <v>45</v>
      </c>
      <c r="M2641" s="0" t="n">
        <v>7</v>
      </c>
      <c r="N2641" s="11" t="n">
        <v>0.075</v>
      </c>
      <c r="O2641" s="12" t="n">
        <v>1879.95</v>
      </c>
      <c r="P2641" s="12" t="n">
        <v>3999.9</v>
      </c>
      <c r="Q2641" s="12" t="n">
        <f aca="false">M2641*P2641*(1-N2641)</f>
        <v>25899.3525</v>
      </c>
      <c r="R2641" s="12" t="n">
        <f aca="false">M2641*O2641</f>
        <v>13159.65</v>
      </c>
      <c r="S2641" s="12" t="n">
        <f aca="false">Q2641-R2641</f>
        <v>12739.7025</v>
      </c>
      <c r="T2641" s="11" t="n">
        <f aca="false">IFERROR(S2641/Q2641,0)</f>
        <v>0.491892702722974</v>
      </c>
      <c r="U2641" s="13" t="n">
        <f aca="false">F2641-E2641</f>
        <v>9</v>
      </c>
      <c r="V2641" s="13" t="n">
        <f aca="false">G2641-F2641</f>
        <v>5</v>
      </c>
      <c r="W2641" s="13" t="n">
        <f aca="false">G2641-E2641</f>
        <v>14</v>
      </c>
      <c r="X2641" s="10" t="n">
        <f aca="false">YEAR(E2641)</f>
        <v>2019</v>
      </c>
      <c r="Y2641" s="0" t="str">
        <f aca="false">TEXT(E2641,"yyyy-mm")</f>
        <v>2019-04</v>
      </c>
      <c r="Z2641" s="0" t="str">
        <f aca="false">"Q"&amp;ROUNDUP(MONTH(E2641)/3,0)&amp;"-"&amp;YEAR(E2641)</f>
        <v>Q2-2019</v>
      </c>
    </row>
    <row r="2642" customFormat="false" ht="14.25" hidden="false" customHeight="false" outlineLevel="0" collapsed="false">
      <c r="A2642" s="0" t="s">
        <v>2684</v>
      </c>
      <c r="B2642" s="0" t="s">
        <v>41</v>
      </c>
      <c r="C2642" s="0" t="s">
        <v>48</v>
      </c>
      <c r="D2642" s="9" t="n">
        <v>43500</v>
      </c>
      <c r="E2642" s="9" t="n">
        <v>43562</v>
      </c>
      <c r="F2642" s="9" t="n">
        <v>43580</v>
      </c>
      <c r="G2642" s="9" t="n">
        <v>43587</v>
      </c>
      <c r="H2642" s="10" t="s">
        <v>36</v>
      </c>
      <c r="I2642" s="0" t="n">
        <v>23</v>
      </c>
      <c r="J2642" s="0" t="n">
        <v>48</v>
      </c>
      <c r="K2642" s="0" t="n">
        <v>3</v>
      </c>
      <c r="L2642" s="0" t="n">
        <v>17</v>
      </c>
      <c r="M2642" s="0" t="n">
        <v>2</v>
      </c>
      <c r="N2642" s="11" t="n">
        <v>0.15</v>
      </c>
      <c r="O2642" s="12" t="n">
        <v>1473.67</v>
      </c>
      <c r="P2642" s="12" t="n">
        <v>1775.5</v>
      </c>
      <c r="Q2642" s="12" t="n">
        <f aca="false">M2642*P2642*(1-N2642)</f>
        <v>3018.35</v>
      </c>
      <c r="R2642" s="12" t="n">
        <f aca="false">M2642*O2642</f>
        <v>2947.34</v>
      </c>
      <c r="S2642" s="12" t="n">
        <f aca="false">Q2642-R2642</f>
        <v>71.0099999999998</v>
      </c>
      <c r="T2642" s="11" t="n">
        <f aca="false">IFERROR(S2642/Q2642,0)</f>
        <v>0.0235260986963075</v>
      </c>
      <c r="U2642" s="13" t="n">
        <f aca="false">F2642-E2642</f>
        <v>18</v>
      </c>
      <c r="V2642" s="13" t="n">
        <f aca="false">G2642-F2642</f>
        <v>7</v>
      </c>
      <c r="W2642" s="13" t="n">
        <f aca="false">G2642-E2642</f>
        <v>25</v>
      </c>
      <c r="X2642" s="10" t="n">
        <f aca="false">YEAR(E2642)</f>
        <v>2019</v>
      </c>
      <c r="Y2642" s="0" t="str">
        <f aca="false">TEXT(E2642,"yyyy-mm")</f>
        <v>2019-04</v>
      </c>
      <c r="Z2642" s="0" t="str">
        <f aca="false">"Q"&amp;ROUNDUP(MONTH(E2642)/3,0)&amp;"-"&amp;YEAR(E2642)</f>
        <v>Q2-2019</v>
      </c>
    </row>
    <row r="2643" customFormat="false" ht="14.25" hidden="false" customHeight="false" outlineLevel="0" collapsed="false">
      <c r="A2643" s="0" t="s">
        <v>2685</v>
      </c>
      <c r="B2643" s="0" t="s">
        <v>34</v>
      </c>
      <c r="C2643" s="0" t="s">
        <v>35</v>
      </c>
      <c r="D2643" s="9" t="n">
        <v>43500</v>
      </c>
      <c r="E2643" s="9" t="n">
        <v>43562</v>
      </c>
      <c r="F2643" s="9" t="n">
        <v>43572</v>
      </c>
      <c r="G2643" s="9" t="n">
        <v>43576</v>
      </c>
      <c r="H2643" s="10" t="s">
        <v>36</v>
      </c>
      <c r="I2643" s="0" t="n">
        <v>5</v>
      </c>
      <c r="J2643" s="0" t="n">
        <v>48</v>
      </c>
      <c r="K2643" s="0" t="n">
        <v>233</v>
      </c>
      <c r="L2643" s="0" t="n">
        <v>33</v>
      </c>
      <c r="M2643" s="0" t="n">
        <v>4</v>
      </c>
      <c r="N2643" s="11" t="n">
        <v>0.15</v>
      </c>
      <c r="O2643" s="12" t="n">
        <v>784.17</v>
      </c>
      <c r="P2643" s="12" t="n">
        <v>1018.4</v>
      </c>
      <c r="Q2643" s="12" t="n">
        <f aca="false">M2643*P2643*(1-N2643)</f>
        <v>3462.56</v>
      </c>
      <c r="R2643" s="12" t="n">
        <f aca="false">M2643*O2643</f>
        <v>3136.68</v>
      </c>
      <c r="S2643" s="12" t="n">
        <f aca="false">Q2643-R2643</f>
        <v>325.88</v>
      </c>
      <c r="T2643" s="11" t="n">
        <f aca="false">IFERROR(S2643/Q2643,0)</f>
        <v>0.0941153366295458</v>
      </c>
      <c r="U2643" s="13" t="n">
        <f aca="false">F2643-E2643</f>
        <v>10</v>
      </c>
      <c r="V2643" s="13" t="n">
        <f aca="false">G2643-F2643</f>
        <v>4</v>
      </c>
      <c r="W2643" s="13" t="n">
        <f aca="false">G2643-E2643</f>
        <v>14</v>
      </c>
      <c r="X2643" s="10" t="n">
        <f aca="false">YEAR(E2643)</f>
        <v>2019</v>
      </c>
      <c r="Y2643" s="0" t="str">
        <f aca="false">TEXT(E2643,"yyyy-mm")</f>
        <v>2019-04</v>
      </c>
      <c r="Z2643" s="0" t="str">
        <f aca="false">"Q"&amp;ROUNDUP(MONTH(E2643)/3,0)&amp;"-"&amp;YEAR(E2643)</f>
        <v>Q2-2019</v>
      </c>
    </row>
    <row r="2644" customFormat="false" ht="14.25" hidden="false" customHeight="false" outlineLevel="0" collapsed="false">
      <c r="A2644" s="0" t="s">
        <v>2686</v>
      </c>
      <c r="B2644" s="0" t="s">
        <v>34</v>
      </c>
      <c r="C2644" s="0" t="s">
        <v>39</v>
      </c>
      <c r="D2644" s="9" t="n">
        <v>43400</v>
      </c>
      <c r="E2644" s="9" t="n">
        <v>43562</v>
      </c>
      <c r="F2644" s="9" t="n">
        <v>43580</v>
      </c>
      <c r="G2644" s="9" t="n">
        <v>43588</v>
      </c>
      <c r="H2644" s="10" t="s">
        <v>36</v>
      </c>
      <c r="I2644" s="0" t="n">
        <v>9</v>
      </c>
      <c r="J2644" s="0" t="n">
        <v>4</v>
      </c>
      <c r="K2644" s="0" t="n">
        <v>92</v>
      </c>
      <c r="L2644" s="0" t="n">
        <v>22</v>
      </c>
      <c r="M2644" s="0" t="n">
        <v>1</v>
      </c>
      <c r="N2644" s="11" t="n">
        <v>0.05</v>
      </c>
      <c r="O2644" s="12" t="n">
        <v>3142.23</v>
      </c>
      <c r="P2644" s="12" t="n">
        <v>3879.3</v>
      </c>
      <c r="Q2644" s="12" t="n">
        <f aca="false">M2644*P2644*(1-N2644)</f>
        <v>3685.335</v>
      </c>
      <c r="R2644" s="12" t="n">
        <f aca="false">M2644*O2644</f>
        <v>3142.23</v>
      </c>
      <c r="S2644" s="12" t="n">
        <f aca="false">Q2644-R2644</f>
        <v>543.105</v>
      </c>
      <c r="T2644" s="11" t="n">
        <f aca="false">IFERROR(S2644/Q2644,0)</f>
        <v>0.14736923508989</v>
      </c>
      <c r="U2644" s="13" t="n">
        <f aca="false">F2644-E2644</f>
        <v>18</v>
      </c>
      <c r="V2644" s="13" t="n">
        <f aca="false">G2644-F2644</f>
        <v>8</v>
      </c>
      <c r="W2644" s="13" t="n">
        <f aca="false">G2644-E2644</f>
        <v>26</v>
      </c>
      <c r="X2644" s="10" t="n">
        <f aca="false">YEAR(E2644)</f>
        <v>2019</v>
      </c>
      <c r="Y2644" s="0" t="str">
        <f aca="false">TEXT(E2644,"yyyy-mm")</f>
        <v>2019-04</v>
      </c>
      <c r="Z2644" s="0" t="str">
        <f aca="false">"Q"&amp;ROUNDUP(MONTH(E2644)/3,0)&amp;"-"&amp;YEAR(E2644)</f>
        <v>Q2-2019</v>
      </c>
    </row>
    <row r="2645" customFormat="false" ht="14.25" hidden="false" customHeight="false" outlineLevel="0" collapsed="false">
      <c r="A2645" s="0" t="s">
        <v>2687</v>
      </c>
      <c r="B2645" s="0" t="s">
        <v>38</v>
      </c>
      <c r="C2645" s="0" t="s">
        <v>39</v>
      </c>
      <c r="D2645" s="9" t="n">
        <v>43400</v>
      </c>
      <c r="E2645" s="9" t="n">
        <v>43563</v>
      </c>
      <c r="F2645" s="9" t="n">
        <v>43578</v>
      </c>
      <c r="G2645" s="9" t="n">
        <v>43581</v>
      </c>
      <c r="H2645" s="10" t="s">
        <v>36</v>
      </c>
      <c r="I2645" s="0" t="n">
        <v>12</v>
      </c>
      <c r="J2645" s="0" t="n">
        <v>15</v>
      </c>
      <c r="K2645" s="0" t="n">
        <v>132</v>
      </c>
      <c r="L2645" s="0" t="n">
        <v>23</v>
      </c>
      <c r="M2645" s="0" t="n">
        <v>3</v>
      </c>
      <c r="N2645" s="11" t="n">
        <v>0.05</v>
      </c>
      <c r="O2645" s="12" t="n">
        <v>1349.31</v>
      </c>
      <c r="P2645" s="12" t="n">
        <v>2753.7</v>
      </c>
      <c r="Q2645" s="12" t="n">
        <f aca="false">M2645*P2645*(1-N2645)</f>
        <v>7848.045</v>
      </c>
      <c r="R2645" s="12" t="n">
        <f aca="false">M2645*O2645</f>
        <v>4047.93</v>
      </c>
      <c r="S2645" s="12" t="n">
        <f aca="false">Q2645-R2645</f>
        <v>3800.115</v>
      </c>
      <c r="T2645" s="11" t="n">
        <f aca="false">IFERROR(S2645/Q2645,0)</f>
        <v>0.484211673098205</v>
      </c>
      <c r="U2645" s="13" t="n">
        <f aca="false">F2645-E2645</f>
        <v>15</v>
      </c>
      <c r="V2645" s="13" t="n">
        <f aca="false">G2645-F2645</f>
        <v>3</v>
      </c>
      <c r="W2645" s="13" t="n">
        <f aca="false">G2645-E2645</f>
        <v>18</v>
      </c>
      <c r="X2645" s="10" t="n">
        <f aca="false">YEAR(E2645)</f>
        <v>2019</v>
      </c>
      <c r="Y2645" s="0" t="str">
        <f aca="false">TEXT(E2645,"yyyy-mm")</f>
        <v>2019-04</v>
      </c>
      <c r="Z2645" s="0" t="str">
        <f aca="false">"Q"&amp;ROUNDUP(MONTH(E2645)/3,0)&amp;"-"&amp;YEAR(E2645)</f>
        <v>Q2-2019</v>
      </c>
    </row>
    <row r="2646" customFormat="false" ht="14.25" hidden="false" customHeight="false" outlineLevel="0" collapsed="false">
      <c r="A2646" s="0" t="s">
        <v>2688</v>
      </c>
      <c r="B2646" s="0" t="s">
        <v>41</v>
      </c>
      <c r="C2646" s="0" t="s">
        <v>46</v>
      </c>
      <c r="D2646" s="9" t="n">
        <v>43500</v>
      </c>
      <c r="E2646" s="9" t="n">
        <v>43563</v>
      </c>
      <c r="F2646" s="9" t="n">
        <v>43574</v>
      </c>
      <c r="G2646" s="9" t="n">
        <v>43579</v>
      </c>
      <c r="H2646" s="10" t="s">
        <v>36</v>
      </c>
      <c r="I2646" s="0" t="n">
        <v>24</v>
      </c>
      <c r="J2646" s="0" t="n">
        <v>1</v>
      </c>
      <c r="K2646" s="0" t="n">
        <v>316</v>
      </c>
      <c r="L2646" s="0" t="n">
        <v>16</v>
      </c>
      <c r="M2646" s="0" t="n">
        <v>5</v>
      </c>
      <c r="N2646" s="11" t="n">
        <v>0.1</v>
      </c>
      <c r="O2646" s="12" t="n">
        <v>780.15</v>
      </c>
      <c r="P2646" s="12" t="n">
        <v>1098.8</v>
      </c>
      <c r="Q2646" s="12" t="n">
        <f aca="false">M2646*P2646*(1-N2646)</f>
        <v>4944.6</v>
      </c>
      <c r="R2646" s="12" t="n">
        <f aca="false">M2646*O2646</f>
        <v>3900.75</v>
      </c>
      <c r="S2646" s="12" t="n">
        <f aca="false">Q2646-R2646</f>
        <v>1043.85</v>
      </c>
      <c r="T2646" s="11" t="n">
        <f aca="false">IFERROR(S2646/Q2646,0)</f>
        <v>0.211109088702827</v>
      </c>
      <c r="U2646" s="13" t="n">
        <f aca="false">F2646-E2646</f>
        <v>11</v>
      </c>
      <c r="V2646" s="13" t="n">
        <f aca="false">G2646-F2646</f>
        <v>5</v>
      </c>
      <c r="W2646" s="13" t="n">
        <f aca="false">G2646-E2646</f>
        <v>16</v>
      </c>
      <c r="X2646" s="10" t="n">
        <f aca="false">YEAR(E2646)</f>
        <v>2019</v>
      </c>
      <c r="Y2646" s="0" t="str">
        <f aca="false">TEXT(E2646,"yyyy-mm")</f>
        <v>2019-04</v>
      </c>
      <c r="Z2646" s="0" t="str">
        <f aca="false">"Q"&amp;ROUNDUP(MONTH(E2646)/3,0)&amp;"-"&amp;YEAR(E2646)</f>
        <v>Q2-2019</v>
      </c>
    </row>
    <row r="2647" customFormat="false" ht="14.25" hidden="false" customHeight="false" outlineLevel="0" collapsed="false">
      <c r="A2647" s="0" t="s">
        <v>2689</v>
      </c>
      <c r="B2647" s="0" t="s">
        <v>43</v>
      </c>
      <c r="C2647" s="0" t="s">
        <v>46</v>
      </c>
      <c r="D2647" s="9" t="n">
        <v>43500</v>
      </c>
      <c r="E2647" s="9" t="n">
        <v>43563</v>
      </c>
      <c r="F2647" s="9" t="n">
        <v>43581</v>
      </c>
      <c r="G2647" s="9" t="n">
        <v>43586</v>
      </c>
      <c r="H2647" s="10" t="s">
        <v>36</v>
      </c>
      <c r="I2647" s="0" t="n">
        <v>26</v>
      </c>
      <c r="J2647" s="0" t="n">
        <v>9</v>
      </c>
      <c r="K2647" s="0" t="n">
        <v>300</v>
      </c>
      <c r="L2647" s="0" t="n">
        <v>12</v>
      </c>
      <c r="M2647" s="0" t="n">
        <v>1</v>
      </c>
      <c r="N2647" s="11" t="n">
        <v>0.05</v>
      </c>
      <c r="O2647" s="12" t="n">
        <v>82.08</v>
      </c>
      <c r="P2647" s="12" t="n">
        <v>167.5</v>
      </c>
      <c r="Q2647" s="12" t="n">
        <f aca="false">M2647*P2647*(1-N2647)</f>
        <v>159.125</v>
      </c>
      <c r="R2647" s="12" t="n">
        <f aca="false">M2647*O2647</f>
        <v>82.08</v>
      </c>
      <c r="S2647" s="12" t="n">
        <f aca="false">Q2647-R2647</f>
        <v>77.045</v>
      </c>
      <c r="T2647" s="11" t="n">
        <f aca="false">IFERROR(S2647/Q2647,0)</f>
        <v>0.484179104477612</v>
      </c>
      <c r="U2647" s="13" t="n">
        <f aca="false">F2647-E2647</f>
        <v>18</v>
      </c>
      <c r="V2647" s="13" t="n">
        <f aca="false">G2647-F2647</f>
        <v>5</v>
      </c>
      <c r="W2647" s="13" t="n">
        <f aca="false">G2647-E2647</f>
        <v>23</v>
      </c>
      <c r="X2647" s="10" t="n">
        <f aca="false">YEAR(E2647)</f>
        <v>2019</v>
      </c>
      <c r="Y2647" s="0" t="str">
        <f aca="false">TEXT(E2647,"yyyy-mm")</f>
        <v>2019-04</v>
      </c>
      <c r="Z2647" s="0" t="str">
        <f aca="false">"Q"&amp;ROUNDUP(MONTH(E2647)/3,0)&amp;"-"&amp;YEAR(E2647)</f>
        <v>Q2-2019</v>
      </c>
    </row>
    <row r="2648" customFormat="false" ht="14.25" hidden="false" customHeight="false" outlineLevel="0" collapsed="false">
      <c r="A2648" s="0" t="s">
        <v>2690</v>
      </c>
      <c r="B2648" s="0" t="s">
        <v>38</v>
      </c>
      <c r="C2648" s="0" t="s">
        <v>46</v>
      </c>
      <c r="D2648" s="9" t="n">
        <v>43400</v>
      </c>
      <c r="E2648" s="9" t="n">
        <v>43563</v>
      </c>
      <c r="F2648" s="9" t="n">
        <v>43586</v>
      </c>
      <c r="G2648" s="9" t="n">
        <v>43594</v>
      </c>
      <c r="H2648" s="10" t="s">
        <v>36</v>
      </c>
      <c r="I2648" s="0" t="n">
        <v>18</v>
      </c>
      <c r="J2648" s="0" t="n">
        <v>21</v>
      </c>
      <c r="K2648" s="0" t="n">
        <v>277</v>
      </c>
      <c r="L2648" s="0" t="n">
        <v>24</v>
      </c>
      <c r="M2648" s="0" t="n">
        <v>8</v>
      </c>
      <c r="N2648" s="11" t="n">
        <v>0.1</v>
      </c>
      <c r="O2648" s="12" t="n">
        <v>438.98</v>
      </c>
      <c r="P2648" s="12" t="n">
        <v>1045.2</v>
      </c>
      <c r="Q2648" s="12" t="n">
        <f aca="false">M2648*P2648*(1-N2648)</f>
        <v>7525.44</v>
      </c>
      <c r="R2648" s="12" t="n">
        <f aca="false">M2648*O2648</f>
        <v>3511.84</v>
      </c>
      <c r="S2648" s="12" t="n">
        <f aca="false">Q2648-R2648</f>
        <v>4013.6</v>
      </c>
      <c r="T2648" s="11" t="n">
        <f aca="false">IFERROR(S2648/Q2648,0)</f>
        <v>0.533337585576392</v>
      </c>
      <c r="U2648" s="13" t="n">
        <f aca="false">F2648-E2648</f>
        <v>23</v>
      </c>
      <c r="V2648" s="13" t="n">
        <f aca="false">G2648-F2648</f>
        <v>8</v>
      </c>
      <c r="W2648" s="13" t="n">
        <f aca="false">G2648-E2648</f>
        <v>31</v>
      </c>
      <c r="X2648" s="10" t="n">
        <f aca="false">YEAR(E2648)</f>
        <v>2019</v>
      </c>
      <c r="Y2648" s="0" t="str">
        <f aca="false">TEXT(E2648,"yyyy-mm")</f>
        <v>2019-04</v>
      </c>
      <c r="Z2648" s="0" t="str">
        <f aca="false">"Q"&amp;ROUNDUP(MONTH(E2648)/3,0)&amp;"-"&amp;YEAR(E2648)</f>
        <v>Q2-2019</v>
      </c>
    </row>
    <row r="2649" customFormat="false" ht="14.25" hidden="false" customHeight="false" outlineLevel="0" collapsed="false">
      <c r="A2649" s="0" t="s">
        <v>2691</v>
      </c>
      <c r="B2649" s="0" t="s">
        <v>41</v>
      </c>
      <c r="C2649" s="0" t="s">
        <v>58</v>
      </c>
      <c r="D2649" s="9" t="n">
        <v>43400</v>
      </c>
      <c r="E2649" s="9" t="n">
        <v>43563</v>
      </c>
      <c r="F2649" s="9" t="n">
        <v>43584</v>
      </c>
      <c r="G2649" s="9" t="n">
        <v>43589</v>
      </c>
      <c r="H2649" s="10" t="s">
        <v>36</v>
      </c>
      <c r="I2649" s="0" t="n">
        <v>24</v>
      </c>
      <c r="J2649" s="0" t="n">
        <v>19</v>
      </c>
      <c r="K2649" s="0" t="n">
        <v>348</v>
      </c>
      <c r="L2649" s="0" t="n">
        <v>20</v>
      </c>
      <c r="M2649" s="0" t="n">
        <v>7</v>
      </c>
      <c r="N2649" s="11" t="n">
        <v>0.075</v>
      </c>
      <c r="O2649" s="12" t="n">
        <v>146.33</v>
      </c>
      <c r="P2649" s="12" t="n">
        <v>174.2</v>
      </c>
      <c r="Q2649" s="12" t="n">
        <f aca="false">M2649*P2649*(1-N2649)</f>
        <v>1127.945</v>
      </c>
      <c r="R2649" s="12" t="n">
        <f aca="false">M2649*O2649</f>
        <v>1024.31</v>
      </c>
      <c r="S2649" s="12" t="n">
        <f aca="false">Q2649-R2649</f>
        <v>103.635</v>
      </c>
      <c r="T2649" s="11" t="n">
        <f aca="false">IFERROR(S2649/Q2649,0)</f>
        <v>0.0918794799391812</v>
      </c>
      <c r="U2649" s="13" t="n">
        <f aca="false">F2649-E2649</f>
        <v>21</v>
      </c>
      <c r="V2649" s="13" t="n">
        <f aca="false">G2649-F2649</f>
        <v>5</v>
      </c>
      <c r="W2649" s="13" t="n">
        <f aca="false">G2649-E2649</f>
        <v>26</v>
      </c>
      <c r="X2649" s="10" t="n">
        <f aca="false">YEAR(E2649)</f>
        <v>2019</v>
      </c>
      <c r="Y2649" s="0" t="str">
        <f aca="false">TEXT(E2649,"yyyy-mm")</f>
        <v>2019-04</v>
      </c>
      <c r="Z2649" s="0" t="str">
        <f aca="false">"Q"&amp;ROUNDUP(MONTH(E2649)/3,0)&amp;"-"&amp;YEAR(E2649)</f>
        <v>Q2-2019</v>
      </c>
    </row>
    <row r="2650" customFormat="false" ht="14.25" hidden="false" customHeight="false" outlineLevel="0" collapsed="false">
      <c r="A2650" s="0" t="s">
        <v>2692</v>
      </c>
      <c r="B2650" s="0" t="s">
        <v>38</v>
      </c>
      <c r="C2650" s="0" t="s">
        <v>48</v>
      </c>
      <c r="D2650" s="9" t="n">
        <v>43400</v>
      </c>
      <c r="E2650" s="9" t="n">
        <v>43563</v>
      </c>
      <c r="F2650" s="9" t="n">
        <v>43580</v>
      </c>
      <c r="G2650" s="9" t="n">
        <v>43588</v>
      </c>
      <c r="H2650" s="10" t="s">
        <v>36</v>
      </c>
      <c r="I2650" s="0" t="n">
        <v>13</v>
      </c>
      <c r="J2650" s="0" t="n">
        <v>37</v>
      </c>
      <c r="K2650" s="0" t="n">
        <v>14</v>
      </c>
      <c r="L2650" s="0" t="n">
        <v>31</v>
      </c>
      <c r="M2650" s="0" t="n">
        <v>5</v>
      </c>
      <c r="N2650" s="11" t="n">
        <v>0.05</v>
      </c>
      <c r="O2650" s="12" t="n">
        <v>879.04</v>
      </c>
      <c r="P2650" s="12" t="n">
        <v>1098.8</v>
      </c>
      <c r="Q2650" s="12" t="n">
        <f aca="false">M2650*P2650*(1-N2650)</f>
        <v>5219.3</v>
      </c>
      <c r="R2650" s="12" t="n">
        <f aca="false">M2650*O2650</f>
        <v>4395.2</v>
      </c>
      <c r="S2650" s="12" t="n">
        <f aca="false">Q2650-R2650</f>
        <v>824.1</v>
      </c>
      <c r="T2650" s="11" t="n">
        <f aca="false">IFERROR(S2650/Q2650,0)</f>
        <v>0.157894736842105</v>
      </c>
      <c r="U2650" s="13" t="n">
        <f aca="false">F2650-E2650</f>
        <v>17</v>
      </c>
      <c r="V2650" s="13" t="n">
        <f aca="false">G2650-F2650</f>
        <v>8</v>
      </c>
      <c r="W2650" s="13" t="n">
        <f aca="false">G2650-E2650</f>
        <v>25</v>
      </c>
      <c r="X2650" s="10" t="n">
        <f aca="false">YEAR(E2650)</f>
        <v>2019</v>
      </c>
      <c r="Y2650" s="0" t="str">
        <f aca="false">TEXT(E2650,"yyyy-mm")</f>
        <v>2019-04</v>
      </c>
      <c r="Z2650" s="0" t="str">
        <f aca="false">"Q"&amp;ROUNDUP(MONTH(E2650)/3,0)&amp;"-"&amp;YEAR(E2650)</f>
        <v>Q2-2019</v>
      </c>
    </row>
    <row r="2651" customFormat="false" ht="14.25" hidden="false" customHeight="false" outlineLevel="0" collapsed="false">
      <c r="A2651" s="0" t="s">
        <v>2693</v>
      </c>
      <c r="B2651" s="0" t="s">
        <v>38</v>
      </c>
      <c r="C2651" s="0" t="s">
        <v>35</v>
      </c>
      <c r="D2651" s="9" t="n">
        <v>43400</v>
      </c>
      <c r="E2651" s="9" t="n">
        <v>43563</v>
      </c>
      <c r="F2651" s="9" t="n">
        <v>43590</v>
      </c>
      <c r="G2651" s="9" t="n">
        <v>43598</v>
      </c>
      <c r="H2651" s="10" t="s">
        <v>36</v>
      </c>
      <c r="I2651" s="0" t="n">
        <v>18</v>
      </c>
      <c r="J2651" s="0" t="n">
        <v>18</v>
      </c>
      <c r="K2651" s="0" t="n">
        <v>261</v>
      </c>
      <c r="L2651" s="0" t="n">
        <v>16</v>
      </c>
      <c r="M2651" s="0" t="n">
        <v>5</v>
      </c>
      <c r="N2651" s="11" t="n">
        <v>0.075</v>
      </c>
      <c r="O2651" s="12" t="n">
        <v>1316.35</v>
      </c>
      <c r="P2651" s="12" t="n">
        <v>2231.1</v>
      </c>
      <c r="Q2651" s="12" t="n">
        <f aca="false">M2651*P2651*(1-N2651)</f>
        <v>10318.8375</v>
      </c>
      <c r="R2651" s="12" t="n">
        <f aca="false">M2651*O2651</f>
        <v>6581.75</v>
      </c>
      <c r="S2651" s="12" t="n">
        <f aca="false">Q2651-R2651</f>
        <v>3737.0875</v>
      </c>
      <c r="T2651" s="11" t="n">
        <f aca="false">IFERROR(S2651/Q2651,0)</f>
        <v>0.362161677611456</v>
      </c>
      <c r="U2651" s="13" t="n">
        <f aca="false">F2651-E2651</f>
        <v>27</v>
      </c>
      <c r="V2651" s="13" t="n">
        <f aca="false">G2651-F2651</f>
        <v>8</v>
      </c>
      <c r="W2651" s="13" t="n">
        <f aca="false">G2651-E2651</f>
        <v>35</v>
      </c>
      <c r="X2651" s="10" t="n">
        <f aca="false">YEAR(E2651)</f>
        <v>2019</v>
      </c>
      <c r="Y2651" s="0" t="str">
        <f aca="false">TEXT(E2651,"yyyy-mm")</f>
        <v>2019-04</v>
      </c>
      <c r="Z2651" s="0" t="str">
        <f aca="false">"Q"&amp;ROUNDUP(MONTH(E2651)/3,0)&amp;"-"&amp;YEAR(E2651)</f>
        <v>Q2-2019</v>
      </c>
    </row>
    <row r="2652" customFormat="false" ht="14.25" hidden="false" customHeight="false" outlineLevel="0" collapsed="false">
      <c r="A2652" s="0" t="s">
        <v>2694</v>
      </c>
      <c r="B2652" s="0" t="s">
        <v>34</v>
      </c>
      <c r="C2652" s="0" t="s">
        <v>48</v>
      </c>
      <c r="D2652" s="9" t="n">
        <v>43400</v>
      </c>
      <c r="E2652" s="9" t="n">
        <v>43563</v>
      </c>
      <c r="F2652" s="9" t="n">
        <v>43579</v>
      </c>
      <c r="G2652" s="9" t="n">
        <v>43584</v>
      </c>
      <c r="H2652" s="10" t="s">
        <v>36</v>
      </c>
      <c r="I2652" s="0" t="n">
        <v>4</v>
      </c>
      <c r="J2652" s="0" t="n">
        <v>1</v>
      </c>
      <c r="K2652" s="0" t="n">
        <v>19</v>
      </c>
      <c r="L2652" s="0" t="n">
        <v>28</v>
      </c>
      <c r="M2652" s="0" t="n">
        <v>4</v>
      </c>
      <c r="N2652" s="11" t="n">
        <v>0.05</v>
      </c>
      <c r="O2652" s="12" t="n">
        <v>547.93</v>
      </c>
      <c r="P2652" s="12" t="n">
        <v>944.7</v>
      </c>
      <c r="Q2652" s="12" t="n">
        <f aca="false">M2652*P2652*(1-N2652)</f>
        <v>3589.86</v>
      </c>
      <c r="R2652" s="12" t="n">
        <f aca="false">M2652*O2652</f>
        <v>2191.72</v>
      </c>
      <c r="S2652" s="12" t="n">
        <f aca="false">Q2652-R2652</f>
        <v>1398.14</v>
      </c>
      <c r="T2652" s="11" t="n">
        <f aca="false">IFERROR(S2652/Q2652,0)</f>
        <v>0.389469227212203</v>
      </c>
      <c r="U2652" s="13" t="n">
        <f aca="false">F2652-E2652</f>
        <v>16</v>
      </c>
      <c r="V2652" s="13" t="n">
        <f aca="false">G2652-F2652</f>
        <v>5</v>
      </c>
      <c r="W2652" s="13" t="n">
        <f aca="false">G2652-E2652</f>
        <v>21</v>
      </c>
      <c r="X2652" s="10" t="n">
        <f aca="false">YEAR(E2652)</f>
        <v>2019</v>
      </c>
      <c r="Y2652" s="0" t="str">
        <f aca="false">TEXT(E2652,"yyyy-mm")</f>
        <v>2019-04</v>
      </c>
      <c r="Z2652" s="0" t="str">
        <f aca="false">"Q"&amp;ROUNDUP(MONTH(E2652)/3,0)&amp;"-"&amp;YEAR(E2652)</f>
        <v>Q2-2019</v>
      </c>
    </row>
    <row r="2653" customFormat="false" ht="14.25" hidden="false" customHeight="false" outlineLevel="0" collapsed="false">
      <c r="A2653" s="0" t="s">
        <v>2695</v>
      </c>
      <c r="B2653" s="0" t="s">
        <v>38</v>
      </c>
      <c r="C2653" s="0" t="s">
        <v>39</v>
      </c>
      <c r="D2653" s="9" t="n">
        <v>43500</v>
      </c>
      <c r="E2653" s="9" t="n">
        <v>43563</v>
      </c>
      <c r="F2653" s="9" t="n">
        <v>43581</v>
      </c>
      <c r="G2653" s="9" t="n">
        <v>43587</v>
      </c>
      <c r="H2653" s="10" t="s">
        <v>36</v>
      </c>
      <c r="I2653" s="0" t="n">
        <v>19</v>
      </c>
      <c r="J2653" s="0" t="n">
        <v>22</v>
      </c>
      <c r="K2653" s="0" t="n">
        <v>142</v>
      </c>
      <c r="L2653" s="0" t="n">
        <v>31</v>
      </c>
      <c r="M2653" s="0" t="n">
        <v>1</v>
      </c>
      <c r="N2653" s="11" t="n">
        <v>0.075</v>
      </c>
      <c r="O2653" s="12" t="n">
        <v>481.8</v>
      </c>
      <c r="P2653" s="12" t="n">
        <v>1025.1</v>
      </c>
      <c r="Q2653" s="12" t="n">
        <f aca="false">M2653*P2653*(1-N2653)</f>
        <v>948.2175</v>
      </c>
      <c r="R2653" s="12" t="n">
        <f aca="false">M2653*O2653</f>
        <v>481.8</v>
      </c>
      <c r="S2653" s="12" t="n">
        <f aca="false">Q2653-R2653</f>
        <v>466.4175</v>
      </c>
      <c r="T2653" s="11" t="n">
        <f aca="false">IFERROR(S2653/Q2653,0)</f>
        <v>0.491888728060809</v>
      </c>
      <c r="U2653" s="13" t="n">
        <f aca="false">F2653-E2653</f>
        <v>18</v>
      </c>
      <c r="V2653" s="13" t="n">
        <f aca="false">G2653-F2653</f>
        <v>6</v>
      </c>
      <c r="W2653" s="13" t="n">
        <f aca="false">G2653-E2653</f>
        <v>24</v>
      </c>
      <c r="X2653" s="10" t="n">
        <f aca="false">YEAR(E2653)</f>
        <v>2019</v>
      </c>
      <c r="Y2653" s="0" t="str">
        <f aca="false">TEXT(E2653,"yyyy-mm")</f>
        <v>2019-04</v>
      </c>
      <c r="Z2653" s="0" t="str">
        <f aca="false">"Q"&amp;ROUNDUP(MONTH(E2653)/3,0)&amp;"-"&amp;YEAR(E2653)</f>
        <v>Q2-2019</v>
      </c>
    </row>
    <row r="2654" customFormat="false" ht="14.25" hidden="false" customHeight="false" outlineLevel="0" collapsed="false">
      <c r="A2654" s="0" t="s">
        <v>2696</v>
      </c>
      <c r="B2654" s="0" t="s">
        <v>38</v>
      </c>
      <c r="C2654" s="0" t="s">
        <v>58</v>
      </c>
      <c r="D2654" s="9" t="n">
        <v>43400</v>
      </c>
      <c r="E2654" s="9" t="n">
        <v>43564</v>
      </c>
      <c r="F2654" s="9" t="n">
        <v>43575</v>
      </c>
      <c r="G2654" s="9" t="n">
        <v>43582</v>
      </c>
      <c r="H2654" s="10" t="s">
        <v>36</v>
      </c>
      <c r="I2654" s="0" t="n">
        <v>15</v>
      </c>
      <c r="J2654" s="0" t="n">
        <v>13</v>
      </c>
      <c r="K2654" s="0" t="n">
        <v>364</v>
      </c>
      <c r="L2654" s="0" t="n">
        <v>40</v>
      </c>
      <c r="M2654" s="0" t="n">
        <v>4</v>
      </c>
      <c r="N2654" s="11" t="n">
        <v>0.1</v>
      </c>
      <c r="O2654" s="12" t="n">
        <v>2836.51</v>
      </c>
      <c r="P2654" s="12" t="n">
        <v>3939.6</v>
      </c>
      <c r="Q2654" s="12" t="n">
        <f aca="false">M2654*P2654*(1-N2654)</f>
        <v>14182.56</v>
      </c>
      <c r="R2654" s="12" t="n">
        <f aca="false">M2654*O2654</f>
        <v>11346.04</v>
      </c>
      <c r="S2654" s="12" t="n">
        <f aca="false">Q2654-R2654</f>
        <v>2836.52</v>
      </c>
      <c r="T2654" s="11" t="n">
        <f aca="false">IFERROR(S2654/Q2654,0)</f>
        <v>0.200000564073059</v>
      </c>
      <c r="U2654" s="13" t="n">
        <f aca="false">F2654-E2654</f>
        <v>11</v>
      </c>
      <c r="V2654" s="13" t="n">
        <f aca="false">G2654-F2654</f>
        <v>7</v>
      </c>
      <c r="W2654" s="13" t="n">
        <f aca="false">G2654-E2654</f>
        <v>18</v>
      </c>
      <c r="X2654" s="10" t="n">
        <f aca="false">YEAR(E2654)</f>
        <v>2019</v>
      </c>
      <c r="Y2654" s="0" t="str">
        <f aca="false">TEXT(E2654,"yyyy-mm")</f>
        <v>2019-04</v>
      </c>
      <c r="Z2654" s="0" t="str">
        <f aca="false">"Q"&amp;ROUNDUP(MONTH(E2654)/3,0)&amp;"-"&amp;YEAR(E2654)</f>
        <v>Q2-2019</v>
      </c>
    </row>
    <row r="2655" customFormat="false" ht="14.25" hidden="false" customHeight="false" outlineLevel="0" collapsed="false">
      <c r="A2655" s="0" t="s">
        <v>2697</v>
      </c>
      <c r="B2655" s="0" t="s">
        <v>34</v>
      </c>
      <c r="C2655" s="0" t="s">
        <v>39</v>
      </c>
      <c r="D2655" s="9" t="n">
        <v>43500</v>
      </c>
      <c r="E2655" s="9" t="n">
        <v>43564</v>
      </c>
      <c r="F2655" s="9" t="n">
        <v>43588</v>
      </c>
      <c r="G2655" s="9" t="n">
        <v>43598</v>
      </c>
      <c r="H2655" s="10" t="s">
        <v>36</v>
      </c>
      <c r="I2655" s="0" t="n">
        <v>4</v>
      </c>
      <c r="J2655" s="0" t="n">
        <v>49</v>
      </c>
      <c r="K2655" s="0" t="n">
        <v>100</v>
      </c>
      <c r="L2655" s="0" t="n">
        <v>15</v>
      </c>
      <c r="M2655" s="0" t="n">
        <v>1</v>
      </c>
      <c r="N2655" s="11" t="n">
        <v>0.4</v>
      </c>
      <c r="O2655" s="12" t="n">
        <v>5033.64</v>
      </c>
      <c r="P2655" s="12" t="n">
        <v>6371.7</v>
      </c>
      <c r="Q2655" s="12" t="n">
        <f aca="false">M2655*P2655*(1-N2655)</f>
        <v>3823.02</v>
      </c>
      <c r="R2655" s="12" t="n">
        <f aca="false">M2655*O2655</f>
        <v>5033.64</v>
      </c>
      <c r="S2655" s="12" t="n">
        <f aca="false">Q2655-R2655</f>
        <v>-1210.62</v>
      </c>
      <c r="T2655" s="11" t="n">
        <f aca="false">IFERROR(S2655/Q2655,0)</f>
        <v>-0.316665881946733</v>
      </c>
      <c r="U2655" s="13" t="n">
        <f aca="false">F2655-E2655</f>
        <v>24</v>
      </c>
      <c r="V2655" s="13" t="n">
        <f aca="false">G2655-F2655</f>
        <v>10</v>
      </c>
      <c r="W2655" s="13" t="n">
        <f aca="false">G2655-E2655</f>
        <v>34</v>
      </c>
      <c r="X2655" s="10" t="n">
        <f aca="false">YEAR(E2655)</f>
        <v>2019</v>
      </c>
      <c r="Y2655" s="0" t="str">
        <f aca="false">TEXT(E2655,"yyyy-mm")</f>
        <v>2019-04</v>
      </c>
      <c r="Z2655" s="0" t="str">
        <f aca="false">"Q"&amp;ROUNDUP(MONTH(E2655)/3,0)&amp;"-"&amp;YEAR(E2655)</f>
        <v>Q2-2019</v>
      </c>
    </row>
    <row r="2656" customFormat="false" ht="14.25" hidden="false" customHeight="false" outlineLevel="0" collapsed="false">
      <c r="A2656" s="0" t="s">
        <v>2698</v>
      </c>
      <c r="B2656" s="0" t="s">
        <v>41</v>
      </c>
      <c r="C2656" s="0" t="s">
        <v>39</v>
      </c>
      <c r="D2656" s="9" t="n">
        <v>43400</v>
      </c>
      <c r="E2656" s="9" t="n">
        <v>43564</v>
      </c>
      <c r="F2656" s="9" t="n">
        <v>43586</v>
      </c>
      <c r="G2656" s="9" t="n">
        <v>43595</v>
      </c>
      <c r="H2656" s="10" t="s">
        <v>36</v>
      </c>
      <c r="I2656" s="0" t="n">
        <v>21</v>
      </c>
      <c r="J2656" s="0" t="n">
        <v>48</v>
      </c>
      <c r="K2656" s="0" t="n">
        <v>119</v>
      </c>
      <c r="L2656" s="0" t="n">
        <v>12</v>
      </c>
      <c r="M2656" s="0" t="n">
        <v>5</v>
      </c>
      <c r="N2656" s="11" t="n">
        <v>0.05</v>
      </c>
      <c r="O2656" s="12" t="n">
        <v>606.02</v>
      </c>
      <c r="P2656" s="12" t="n">
        <v>904.5</v>
      </c>
      <c r="Q2656" s="12" t="n">
        <f aca="false">M2656*P2656*(1-N2656)</f>
        <v>4296.375</v>
      </c>
      <c r="R2656" s="12" t="n">
        <f aca="false">M2656*O2656</f>
        <v>3030.1</v>
      </c>
      <c r="S2656" s="12" t="n">
        <f aca="false">Q2656-R2656</f>
        <v>1266.275</v>
      </c>
      <c r="T2656" s="11" t="n">
        <f aca="false">IFERROR(S2656/Q2656,0)</f>
        <v>0.294731023246341</v>
      </c>
      <c r="U2656" s="13" t="n">
        <f aca="false">F2656-E2656</f>
        <v>22</v>
      </c>
      <c r="V2656" s="13" t="n">
        <f aca="false">G2656-F2656</f>
        <v>9</v>
      </c>
      <c r="W2656" s="13" t="n">
        <f aca="false">G2656-E2656</f>
        <v>31</v>
      </c>
      <c r="X2656" s="10" t="n">
        <f aca="false">YEAR(E2656)</f>
        <v>2019</v>
      </c>
      <c r="Y2656" s="0" t="str">
        <f aca="false">TEXT(E2656,"yyyy-mm")</f>
        <v>2019-04</v>
      </c>
      <c r="Z2656" s="0" t="str">
        <f aca="false">"Q"&amp;ROUNDUP(MONTH(E2656)/3,0)&amp;"-"&amp;YEAR(E2656)</f>
        <v>Q2-2019</v>
      </c>
    </row>
    <row r="2657" customFormat="false" ht="14.25" hidden="false" customHeight="false" outlineLevel="0" collapsed="false">
      <c r="A2657" s="0" t="s">
        <v>2699</v>
      </c>
      <c r="B2657" s="0" t="s">
        <v>43</v>
      </c>
      <c r="C2657" s="0" t="s">
        <v>58</v>
      </c>
      <c r="D2657" s="9" t="n">
        <v>43500</v>
      </c>
      <c r="E2657" s="9" t="n">
        <v>43564</v>
      </c>
      <c r="F2657" s="9" t="n">
        <v>43577</v>
      </c>
      <c r="G2657" s="9" t="n">
        <v>43584</v>
      </c>
      <c r="H2657" s="10" t="s">
        <v>36</v>
      </c>
      <c r="I2657" s="0" t="n">
        <v>28</v>
      </c>
      <c r="J2657" s="0" t="n">
        <v>28</v>
      </c>
      <c r="K2657" s="0" t="n">
        <v>340</v>
      </c>
      <c r="L2657" s="0" t="n">
        <v>4</v>
      </c>
      <c r="M2657" s="0" t="n">
        <v>2</v>
      </c>
      <c r="N2657" s="11" t="n">
        <v>0.05</v>
      </c>
      <c r="O2657" s="12" t="n">
        <v>3942.15</v>
      </c>
      <c r="P2657" s="12" t="n">
        <v>6358.3</v>
      </c>
      <c r="Q2657" s="12" t="n">
        <f aca="false">M2657*P2657*(1-N2657)</f>
        <v>12080.77</v>
      </c>
      <c r="R2657" s="12" t="n">
        <f aca="false">M2657*O2657</f>
        <v>7884.3</v>
      </c>
      <c r="S2657" s="12" t="n">
        <f aca="false">Q2657-R2657</f>
        <v>4196.47</v>
      </c>
      <c r="T2657" s="11" t="n">
        <f aca="false">IFERROR(S2657/Q2657,0)</f>
        <v>0.347367758843186</v>
      </c>
      <c r="U2657" s="13" t="n">
        <f aca="false">F2657-E2657</f>
        <v>13</v>
      </c>
      <c r="V2657" s="13" t="n">
        <f aca="false">G2657-F2657</f>
        <v>7</v>
      </c>
      <c r="W2657" s="13" t="n">
        <f aca="false">G2657-E2657</f>
        <v>20</v>
      </c>
      <c r="X2657" s="10" t="n">
        <f aca="false">YEAR(E2657)</f>
        <v>2019</v>
      </c>
      <c r="Y2657" s="0" t="str">
        <f aca="false">TEXT(E2657,"yyyy-mm")</f>
        <v>2019-04</v>
      </c>
      <c r="Z2657" s="0" t="str">
        <f aca="false">"Q"&amp;ROUNDUP(MONTH(E2657)/3,0)&amp;"-"&amp;YEAR(E2657)</f>
        <v>Q2-2019</v>
      </c>
    </row>
    <row r="2658" customFormat="false" ht="14.25" hidden="false" customHeight="false" outlineLevel="0" collapsed="false">
      <c r="A2658" s="0" t="s">
        <v>2700</v>
      </c>
      <c r="B2658" s="0" t="s">
        <v>38</v>
      </c>
      <c r="C2658" s="0" t="s">
        <v>39</v>
      </c>
      <c r="D2658" s="9" t="n">
        <v>43400</v>
      </c>
      <c r="E2658" s="9" t="n">
        <v>43564</v>
      </c>
      <c r="F2658" s="9" t="n">
        <v>43580</v>
      </c>
      <c r="G2658" s="9" t="n">
        <v>43583</v>
      </c>
      <c r="H2658" s="10" t="s">
        <v>36</v>
      </c>
      <c r="I2658" s="0" t="n">
        <v>16</v>
      </c>
      <c r="J2658" s="0" t="n">
        <v>21</v>
      </c>
      <c r="K2658" s="0" t="n">
        <v>200</v>
      </c>
      <c r="L2658" s="0" t="n">
        <v>29</v>
      </c>
      <c r="M2658" s="0" t="n">
        <v>5</v>
      </c>
      <c r="N2658" s="11" t="n">
        <v>0.075</v>
      </c>
      <c r="O2658" s="12" t="n">
        <v>103.85</v>
      </c>
      <c r="P2658" s="12" t="n">
        <v>167.5</v>
      </c>
      <c r="Q2658" s="12" t="n">
        <f aca="false">M2658*P2658*(1-N2658)</f>
        <v>774.6875</v>
      </c>
      <c r="R2658" s="12" t="n">
        <f aca="false">M2658*O2658</f>
        <v>519.25</v>
      </c>
      <c r="S2658" s="12" t="n">
        <f aca="false">Q2658-R2658</f>
        <v>255.4375</v>
      </c>
      <c r="T2658" s="11" t="n">
        <f aca="false">IFERROR(S2658/Q2658,0)</f>
        <v>0.32972972972973</v>
      </c>
      <c r="U2658" s="13" t="n">
        <f aca="false">F2658-E2658</f>
        <v>16</v>
      </c>
      <c r="V2658" s="13" t="n">
        <f aca="false">G2658-F2658</f>
        <v>3</v>
      </c>
      <c r="W2658" s="13" t="n">
        <f aca="false">G2658-E2658</f>
        <v>19</v>
      </c>
      <c r="X2658" s="10" t="n">
        <f aca="false">YEAR(E2658)</f>
        <v>2019</v>
      </c>
      <c r="Y2658" s="0" t="str">
        <f aca="false">TEXT(E2658,"yyyy-mm")</f>
        <v>2019-04</v>
      </c>
      <c r="Z2658" s="0" t="str">
        <f aca="false">"Q"&amp;ROUNDUP(MONTH(E2658)/3,0)&amp;"-"&amp;YEAR(E2658)</f>
        <v>Q2-2019</v>
      </c>
    </row>
    <row r="2659" customFormat="false" ht="14.25" hidden="false" customHeight="false" outlineLevel="0" collapsed="false">
      <c r="A2659" s="0" t="s">
        <v>2701</v>
      </c>
      <c r="B2659" s="0" t="s">
        <v>38</v>
      </c>
      <c r="C2659" s="0" t="s">
        <v>39</v>
      </c>
      <c r="D2659" s="9" t="n">
        <v>43500</v>
      </c>
      <c r="E2659" s="9" t="n">
        <v>43564</v>
      </c>
      <c r="F2659" s="9" t="n">
        <v>43574</v>
      </c>
      <c r="G2659" s="9" t="n">
        <v>43575</v>
      </c>
      <c r="H2659" s="10" t="s">
        <v>36</v>
      </c>
      <c r="I2659" s="0" t="n">
        <v>17</v>
      </c>
      <c r="J2659" s="0" t="n">
        <v>14</v>
      </c>
      <c r="K2659" s="0" t="n">
        <v>132</v>
      </c>
      <c r="L2659" s="0" t="n">
        <v>7</v>
      </c>
      <c r="M2659" s="0" t="n">
        <v>8</v>
      </c>
      <c r="N2659" s="11" t="n">
        <v>0.05</v>
      </c>
      <c r="O2659" s="12" t="n">
        <v>642.2</v>
      </c>
      <c r="P2659" s="12" t="n">
        <v>904.5</v>
      </c>
      <c r="Q2659" s="12" t="n">
        <f aca="false">M2659*P2659*(1-N2659)</f>
        <v>6874.2</v>
      </c>
      <c r="R2659" s="12" t="n">
        <f aca="false">M2659*O2659</f>
        <v>5137.6</v>
      </c>
      <c r="S2659" s="12" t="n">
        <f aca="false">Q2659-R2659</f>
        <v>1736.6</v>
      </c>
      <c r="T2659" s="11" t="n">
        <f aca="false">IFERROR(S2659/Q2659,0)</f>
        <v>0.252625760088447</v>
      </c>
      <c r="U2659" s="13" t="n">
        <f aca="false">F2659-E2659</f>
        <v>10</v>
      </c>
      <c r="V2659" s="13" t="n">
        <f aca="false">G2659-F2659</f>
        <v>1</v>
      </c>
      <c r="W2659" s="13" t="n">
        <f aca="false">G2659-E2659</f>
        <v>11</v>
      </c>
      <c r="X2659" s="10" t="n">
        <f aca="false">YEAR(E2659)</f>
        <v>2019</v>
      </c>
      <c r="Y2659" s="0" t="str">
        <f aca="false">TEXT(E2659,"yyyy-mm")</f>
        <v>2019-04</v>
      </c>
      <c r="Z2659" s="0" t="str">
        <f aca="false">"Q"&amp;ROUNDUP(MONTH(E2659)/3,0)&amp;"-"&amp;YEAR(E2659)</f>
        <v>Q2-2019</v>
      </c>
    </row>
    <row r="2660" customFormat="false" ht="14.25" hidden="false" customHeight="false" outlineLevel="0" collapsed="false">
      <c r="A2660" s="0" t="s">
        <v>2702</v>
      </c>
      <c r="B2660" s="0" t="s">
        <v>34</v>
      </c>
      <c r="C2660" s="0" t="s">
        <v>48</v>
      </c>
      <c r="D2660" s="9" t="n">
        <v>43500</v>
      </c>
      <c r="E2660" s="9" t="n">
        <v>43564</v>
      </c>
      <c r="F2660" s="9" t="n">
        <v>43577</v>
      </c>
      <c r="G2660" s="9" t="n">
        <v>43581</v>
      </c>
      <c r="H2660" s="10" t="s">
        <v>36</v>
      </c>
      <c r="I2660" s="0" t="n">
        <v>2</v>
      </c>
      <c r="J2660" s="0" t="n">
        <v>3</v>
      </c>
      <c r="K2660" s="0" t="n">
        <v>29</v>
      </c>
      <c r="L2660" s="0" t="n">
        <v>25</v>
      </c>
      <c r="M2660" s="0" t="n">
        <v>1</v>
      </c>
      <c r="N2660" s="11" t="n">
        <v>0.075</v>
      </c>
      <c r="O2660" s="12" t="n">
        <v>3072.89</v>
      </c>
      <c r="P2660" s="12" t="n">
        <v>3939.6</v>
      </c>
      <c r="Q2660" s="12" t="n">
        <f aca="false">M2660*P2660*(1-N2660)</f>
        <v>3644.13</v>
      </c>
      <c r="R2660" s="12" t="n">
        <f aca="false">M2660*O2660</f>
        <v>3072.89</v>
      </c>
      <c r="S2660" s="12" t="n">
        <f aca="false">Q2660-R2660</f>
        <v>571.24</v>
      </c>
      <c r="T2660" s="11" t="n">
        <f aca="false">IFERROR(S2660/Q2660,0)</f>
        <v>0.156756207928916</v>
      </c>
      <c r="U2660" s="13" t="n">
        <f aca="false">F2660-E2660</f>
        <v>13</v>
      </c>
      <c r="V2660" s="13" t="n">
        <f aca="false">G2660-F2660</f>
        <v>4</v>
      </c>
      <c r="W2660" s="13" t="n">
        <f aca="false">G2660-E2660</f>
        <v>17</v>
      </c>
      <c r="X2660" s="10" t="n">
        <f aca="false">YEAR(E2660)</f>
        <v>2019</v>
      </c>
      <c r="Y2660" s="0" t="str">
        <f aca="false">TEXT(E2660,"yyyy-mm")</f>
        <v>2019-04</v>
      </c>
      <c r="Z2660" s="0" t="str">
        <f aca="false">"Q"&amp;ROUNDUP(MONTH(E2660)/3,0)&amp;"-"&amp;YEAR(E2660)</f>
        <v>Q2-2019</v>
      </c>
    </row>
    <row r="2661" customFormat="false" ht="14.25" hidden="false" customHeight="false" outlineLevel="0" collapsed="false">
      <c r="A2661" s="0" t="s">
        <v>2703</v>
      </c>
      <c r="B2661" s="0" t="s">
        <v>34</v>
      </c>
      <c r="C2661" s="0" t="s">
        <v>46</v>
      </c>
      <c r="D2661" s="9" t="n">
        <v>43400</v>
      </c>
      <c r="E2661" s="9" t="n">
        <v>43564</v>
      </c>
      <c r="F2661" s="9" t="n">
        <v>43586</v>
      </c>
      <c r="G2661" s="9" t="n">
        <v>43596</v>
      </c>
      <c r="H2661" s="10" t="s">
        <v>36</v>
      </c>
      <c r="I2661" s="0" t="n">
        <v>2</v>
      </c>
      <c r="J2661" s="0" t="n">
        <v>26</v>
      </c>
      <c r="K2661" s="0" t="n">
        <v>319</v>
      </c>
      <c r="L2661" s="0" t="n">
        <v>9</v>
      </c>
      <c r="M2661" s="0" t="n">
        <v>5</v>
      </c>
      <c r="N2661" s="11" t="n">
        <v>0.4</v>
      </c>
      <c r="O2661" s="12" t="n">
        <v>2766.56</v>
      </c>
      <c r="P2661" s="12" t="n">
        <v>3738.6</v>
      </c>
      <c r="Q2661" s="12" t="n">
        <f aca="false">M2661*P2661*(1-N2661)</f>
        <v>11215.8</v>
      </c>
      <c r="R2661" s="12" t="n">
        <f aca="false">M2661*O2661</f>
        <v>13832.8</v>
      </c>
      <c r="S2661" s="12" t="n">
        <f aca="false">Q2661-R2661</f>
        <v>-2617</v>
      </c>
      <c r="T2661" s="11" t="n">
        <f aca="false">IFERROR(S2661/Q2661,0)</f>
        <v>-0.233331550134632</v>
      </c>
      <c r="U2661" s="13" t="n">
        <f aca="false">F2661-E2661</f>
        <v>22</v>
      </c>
      <c r="V2661" s="13" t="n">
        <f aca="false">G2661-F2661</f>
        <v>10</v>
      </c>
      <c r="W2661" s="13" t="n">
        <f aca="false">G2661-E2661</f>
        <v>32</v>
      </c>
      <c r="X2661" s="10" t="n">
        <f aca="false">YEAR(E2661)</f>
        <v>2019</v>
      </c>
      <c r="Y2661" s="0" t="str">
        <f aca="false">TEXT(E2661,"yyyy-mm")</f>
        <v>2019-04</v>
      </c>
      <c r="Z2661" s="0" t="str">
        <f aca="false">"Q"&amp;ROUNDUP(MONTH(E2661)/3,0)&amp;"-"&amp;YEAR(E2661)</f>
        <v>Q2-2019</v>
      </c>
    </row>
    <row r="2662" customFormat="false" ht="14.25" hidden="false" customHeight="false" outlineLevel="0" collapsed="false">
      <c r="A2662" s="0" t="s">
        <v>2704</v>
      </c>
      <c r="B2662" s="0" t="s">
        <v>38</v>
      </c>
      <c r="C2662" s="0" t="s">
        <v>39</v>
      </c>
      <c r="D2662" s="9" t="n">
        <v>43400</v>
      </c>
      <c r="E2662" s="9" t="n">
        <v>43565</v>
      </c>
      <c r="F2662" s="9" t="n">
        <v>43579</v>
      </c>
      <c r="G2662" s="9" t="n">
        <v>43589</v>
      </c>
      <c r="H2662" s="10" t="s">
        <v>36</v>
      </c>
      <c r="I2662" s="0" t="n">
        <v>13</v>
      </c>
      <c r="J2662" s="0" t="n">
        <v>45</v>
      </c>
      <c r="K2662" s="0" t="n">
        <v>124</v>
      </c>
      <c r="L2662" s="0" t="n">
        <v>35</v>
      </c>
      <c r="M2662" s="0" t="n">
        <v>5</v>
      </c>
      <c r="N2662" s="11" t="n">
        <v>0.4</v>
      </c>
      <c r="O2662" s="12" t="n">
        <v>806.35</v>
      </c>
      <c r="P2662" s="12" t="n">
        <v>971.5</v>
      </c>
      <c r="Q2662" s="12" t="n">
        <f aca="false">M2662*P2662*(1-N2662)</f>
        <v>2914.5</v>
      </c>
      <c r="R2662" s="12" t="n">
        <f aca="false">M2662*O2662</f>
        <v>4031.75</v>
      </c>
      <c r="S2662" s="12" t="n">
        <f aca="false">Q2662-R2662</f>
        <v>-1117.25</v>
      </c>
      <c r="T2662" s="11" t="n">
        <f aca="false">IFERROR(S2662/Q2662,0)</f>
        <v>-0.383341911133985</v>
      </c>
      <c r="U2662" s="13" t="n">
        <f aca="false">F2662-E2662</f>
        <v>14</v>
      </c>
      <c r="V2662" s="13" t="n">
        <f aca="false">G2662-F2662</f>
        <v>10</v>
      </c>
      <c r="W2662" s="13" t="n">
        <f aca="false">G2662-E2662</f>
        <v>24</v>
      </c>
      <c r="X2662" s="10" t="n">
        <f aca="false">YEAR(E2662)</f>
        <v>2019</v>
      </c>
      <c r="Y2662" s="0" t="str">
        <f aca="false">TEXT(E2662,"yyyy-mm")</f>
        <v>2019-04</v>
      </c>
      <c r="Z2662" s="0" t="str">
        <f aca="false">"Q"&amp;ROUNDUP(MONTH(E2662)/3,0)&amp;"-"&amp;YEAR(E2662)</f>
        <v>Q2-2019</v>
      </c>
    </row>
    <row r="2663" customFormat="false" ht="14.25" hidden="false" customHeight="false" outlineLevel="0" collapsed="false">
      <c r="A2663" s="0" t="s">
        <v>2705</v>
      </c>
      <c r="B2663" s="0" t="s">
        <v>41</v>
      </c>
      <c r="C2663" s="0" t="s">
        <v>39</v>
      </c>
      <c r="D2663" s="9" t="n">
        <v>43500</v>
      </c>
      <c r="E2663" s="9" t="n">
        <v>43565</v>
      </c>
      <c r="F2663" s="9" t="n">
        <v>43579</v>
      </c>
      <c r="G2663" s="9" t="n">
        <v>43582</v>
      </c>
      <c r="H2663" s="10" t="s">
        <v>36</v>
      </c>
      <c r="I2663" s="0" t="n">
        <v>20</v>
      </c>
      <c r="J2663" s="0" t="n">
        <v>50</v>
      </c>
      <c r="K2663" s="0" t="n">
        <v>132</v>
      </c>
      <c r="L2663" s="0" t="n">
        <v>29</v>
      </c>
      <c r="M2663" s="0" t="n">
        <v>3</v>
      </c>
      <c r="N2663" s="11" t="n">
        <v>0.4</v>
      </c>
      <c r="O2663" s="12" t="n">
        <v>813.11</v>
      </c>
      <c r="P2663" s="12" t="n">
        <v>1098.8</v>
      </c>
      <c r="Q2663" s="12" t="n">
        <f aca="false">M2663*P2663*(1-N2663)</f>
        <v>1977.84</v>
      </c>
      <c r="R2663" s="12" t="n">
        <f aca="false">M2663*O2663</f>
        <v>2439.33</v>
      </c>
      <c r="S2663" s="12" t="n">
        <f aca="false">Q2663-R2663</f>
        <v>-461.49</v>
      </c>
      <c r="T2663" s="11" t="n">
        <f aca="false">IFERROR(S2663/Q2663,0)</f>
        <v>-0.233330299720908</v>
      </c>
      <c r="U2663" s="13" t="n">
        <f aca="false">F2663-E2663</f>
        <v>14</v>
      </c>
      <c r="V2663" s="13" t="n">
        <f aca="false">G2663-F2663</f>
        <v>3</v>
      </c>
      <c r="W2663" s="13" t="n">
        <f aca="false">G2663-E2663</f>
        <v>17</v>
      </c>
      <c r="X2663" s="10" t="n">
        <f aca="false">YEAR(E2663)</f>
        <v>2019</v>
      </c>
      <c r="Y2663" s="0" t="str">
        <f aca="false">TEXT(E2663,"yyyy-mm")</f>
        <v>2019-04</v>
      </c>
      <c r="Z2663" s="0" t="str">
        <f aca="false">"Q"&amp;ROUNDUP(MONTH(E2663)/3,0)&amp;"-"&amp;YEAR(E2663)</f>
        <v>Q2-2019</v>
      </c>
    </row>
    <row r="2664" customFormat="false" ht="14.25" hidden="false" customHeight="false" outlineLevel="0" collapsed="false">
      <c r="A2664" s="0" t="s">
        <v>2706</v>
      </c>
      <c r="B2664" s="0" t="s">
        <v>38</v>
      </c>
      <c r="C2664" s="0" t="s">
        <v>79</v>
      </c>
      <c r="D2664" s="9" t="n">
        <v>43500</v>
      </c>
      <c r="E2664" s="9" t="n">
        <v>43565</v>
      </c>
      <c r="F2664" s="9" t="n">
        <v>43579</v>
      </c>
      <c r="G2664" s="9" t="n">
        <v>43585</v>
      </c>
      <c r="H2664" s="10" t="s">
        <v>36</v>
      </c>
      <c r="I2664" s="0" t="n">
        <v>12</v>
      </c>
      <c r="J2664" s="0" t="n">
        <v>33</v>
      </c>
      <c r="K2664" s="0" t="n">
        <v>76</v>
      </c>
      <c r="L2664" s="0" t="n">
        <v>41</v>
      </c>
      <c r="M2664" s="0" t="n">
        <v>5</v>
      </c>
      <c r="N2664" s="11" t="n">
        <v>0.1</v>
      </c>
      <c r="O2664" s="12" t="n">
        <v>156.18</v>
      </c>
      <c r="P2664" s="12" t="n">
        <v>247.9</v>
      </c>
      <c r="Q2664" s="12" t="n">
        <f aca="false">M2664*P2664*(1-N2664)</f>
        <v>1115.55</v>
      </c>
      <c r="R2664" s="12" t="n">
        <f aca="false">M2664*O2664</f>
        <v>780.9</v>
      </c>
      <c r="S2664" s="12" t="n">
        <f aca="false">Q2664-R2664</f>
        <v>334.65</v>
      </c>
      <c r="T2664" s="11" t="n">
        <f aca="false">IFERROR(S2664/Q2664,0)</f>
        <v>0.299986553717897</v>
      </c>
      <c r="U2664" s="13" t="n">
        <f aca="false">F2664-E2664</f>
        <v>14</v>
      </c>
      <c r="V2664" s="13" t="n">
        <f aca="false">G2664-F2664</f>
        <v>6</v>
      </c>
      <c r="W2664" s="13" t="n">
        <f aca="false">G2664-E2664</f>
        <v>20</v>
      </c>
      <c r="X2664" s="10" t="n">
        <f aca="false">YEAR(E2664)</f>
        <v>2019</v>
      </c>
      <c r="Y2664" s="0" t="str">
        <f aca="false">TEXT(E2664,"yyyy-mm")</f>
        <v>2019-04</v>
      </c>
      <c r="Z2664" s="0" t="str">
        <f aca="false">"Q"&amp;ROUNDUP(MONTH(E2664)/3,0)&amp;"-"&amp;YEAR(E2664)</f>
        <v>Q2-2019</v>
      </c>
    </row>
    <row r="2665" customFormat="false" ht="14.25" hidden="false" customHeight="false" outlineLevel="0" collapsed="false">
      <c r="A2665" s="0" t="s">
        <v>2707</v>
      </c>
      <c r="B2665" s="0" t="s">
        <v>43</v>
      </c>
      <c r="C2665" s="0" t="s">
        <v>39</v>
      </c>
      <c r="D2665" s="9" t="n">
        <v>43500</v>
      </c>
      <c r="E2665" s="9" t="n">
        <v>43565</v>
      </c>
      <c r="F2665" s="9" t="n">
        <v>43590</v>
      </c>
      <c r="G2665" s="9" t="n">
        <v>43596</v>
      </c>
      <c r="H2665" s="10" t="s">
        <v>36</v>
      </c>
      <c r="I2665" s="0" t="n">
        <v>26</v>
      </c>
      <c r="J2665" s="0" t="n">
        <v>36</v>
      </c>
      <c r="K2665" s="0" t="n">
        <v>130</v>
      </c>
      <c r="L2665" s="0" t="n">
        <v>6</v>
      </c>
      <c r="M2665" s="0" t="n">
        <v>4</v>
      </c>
      <c r="N2665" s="11" t="n">
        <v>0.05</v>
      </c>
      <c r="O2665" s="12" t="n">
        <v>1451.22</v>
      </c>
      <c r="P2665" s="12" t="n">
        <v>2418.7</v>
      </c>
      <c r="Q2665" s="12" t="n">
        <f aca="false">M2665*P2665*(1-N2665)</f>
        <v>9191.06</v>
      </c>
      <c r="R2665" s="12" t="n">
        <f aca="false">M2665*O2665</f>
        <v>5804.88</v>
      </c>
      <c r="S2665" s="12" t="n">
        <f aca="false">Q2665-R2665</f>
        <v>3386.18</v>
      </c>
      <c r="T2665" s="11" t="n">
        <f aca="false">IFERROR(S2665/Q2665,0)</f>
        <v>0.368421052631579</v>
      </c>
      <c r="U2665" s="13" t="n">
        <f aca="false">F2665-E2665</f>
        <v>25</v>
      </c>
      <c r="V2665" s="13" t="n">
        <f aca="false">G2665-F2665</f>
        <v>6</v>
      </c>
      <c r="W2665" s="13" t="n">
        <f aca="false">G2665-E2665</f>
        <v>31</v>
      </c>
      <c r="X2665" s="10" t="n">
        <f aca="false">YEAR(E2665)</f>
        <v>2019</v>
      </c>
      <c r="Y2665" s="0" t="str">
        <f aca="false">TEXT(E2665,"yyyy-mm")</f>
        <v>2019-04</v>
      </c>
      <c r="Z2665" s="0" t="str">
        <f aca="false">"Q"&amp;ROUNDUP(MONTH(E2665)/3,0)&amp;"-"&amp;YEAR(E2665)</f>
        <v>Q2-2019</v>
      </c>
    </row>
    <row r="2666" customFormat="false" ht="14.25" hidden="false" customHeight="false" outlineLevel="0" collapsed="false">
      <c r="A2666" s="0" t="s">
        <v>2708</v>
      </c>
      <c r="B2666" s="0" t="s">
        <v>34</v>
      </c>
      <c r="C2666" s="0" t="s">
        <v>39</v>
      </c>
      <c r="D2666" s="9" t="n">
        <v>43500</v>
      </c>
      <c r="E2666" s="9" t="n">
        <v>43565</v>
      </c>
      <c r="F2666" s="9" t="n">
        <v>43591</v>
      </c>
      <c r="G2666" s="9" t="n">
        <v>43594</v>
      </c>
      <c r="H2666" s="10" t="s">
        <v>36</v>
      </c>
      <c r="I2666" s="0" t="n">
        <v>1</v>
      </c>
      <c r="J2666" s="0" t="n">
        <v>27</v>
      </c>
      <c r="K2666" s="0" t="n">
        <v>196</v>
      </c>
      <c r="L2666" s="0" t="n">
        <v>8</v>
      </c>
      <c r="M2666" s="0" t="n">
        <v>7</v>
      </c>
      <c r="N2666" s="11" t="n">
        <v>0.1</v>
      </c>
      <c r="O2666" s="12" t="n">
        <v>139.03</v>
      </c>
      <c r="P2666" s="12" t="n">
        <v>167.5</v>
      </c>
      <c r="Q2666" s="12" t="n">
        <f aca="false">M2666*P2666*(1-N2666)</f>
        <v>1055.25</v>
      </c>
      <c r="R2666" s="12" t="n">
        <f aca="false">M2666*O2666</f>
        <v>973.21</v>
      </c>
      <c r="S2666" s="12" t="n">
        <f aca="false">Q2666-R2666</f>
        <v>82.04</v>
      </c>
      <c r="T2666" s="11" t="n">
        <f aca="false">IFERROR(S2666/Q2666,0)</f>
        <v>0.0777446102819237</v>
      </c>
      <c r="U2666" s="13" t="n">
        <f aca="false">F2666-E2666</f>
        <v>26</v>
      </c>
      <c r="V2666" s="13" t="n">
        <f aca="false">G2666-F2666</f>
        <v>3</v>
      </c>
      <c r="W2666" s="13" t="n">
        <f aca="false">G2666-E2666</f>
        <v>29</v>
      </c>
      <c r="X2666" s="10" t="n">
        <f aca="false">YEAR(E2666)</f>
        <v>2019</v>
      </c>
      <c r="Y2666" s="0" t="str">
        <f aca="false">TEXT(E2666,"yyyy-mm")</f>
        <v>2019-04</v>
      </c>
      <c r="Z2666" s="0" t="str">
        <f aca="false">"Q"&amp;ROUNDUP(MONTH(E2666)/3,0)&amp;"-"&amp;YEAR(E2666)</f>
        <v>Q2-2019</v>
      </c>
    </row>
    <row r="2667" customFormat="false" ht="14.25" hidden="false" customHeight="false" outlineLevel="0" collapsed="false">
      <c r="A2667" s="0" t="s">
        <v>2709</v>
      </c>
      <c r="B2667" s="0" t="s">
        <v>41</v>
      </c>
      <c r="C2667" s="0" t="s">
        <v>48</v>
      </c>
      <c r="D2667" s="9" t="n">
        <v>43500</v>
      </c>
      <c r="E2667" s="9" t="n">
        <v>43565</v>
      </c>
      <c r="F2667" s="9" t="n">
        <v>43572</v>
      </c>
      <c r="G2667" s="9" t="n">
        <v>43580</v>
      </c>
      <c r="H2667" s="10" t="s">
        <v>36</v>
      </c>
      <c r="I2667" s="0" t="n">
        <v>21</v>
      </c>
      <c r="J2667" s="0" t="n">
        <v>21</v>
      </c>
      <c r="K2667" s="0" t="n">
        <v>33</v>
      </c>
      <c r="L2667" s="0" t="n">
        <v>42</v>
      </c>
      <c r="M2667" s="0" t="n">
        <v>7</v>
      </c>
      <c r="N2667" s="11" t="n">
        <v>0.1</v>
      </c>
      <c r="O2667" s="12" t="n">
        <v>1485.06</v>
      </c>
      <c r="P2667" s="12" t="n">
        <v>2284.7</v>
      </c>
      <c r="Q2667" s="12" t="n">
        <f aca="false">M2667*P2667*(1-N2667)</f>
        <v>14393.61</v>
      </c>
      <c r="R2667" s="12" t="n">
        <f aca="false">M2667*O2667</f>
        <v>10395.42</v>
      </c>
      <c r="S2667" s="12" t="n">
        <f aca="false">Q2667-R2667</f>
        <v>3998.19</v>
      </c>
      <c r="T2667" s="11" t="n">
        <f aca="false">IFERROR(S2667/Q2667,0)</f>
        <v>0.277775346143184</v>
      </c>
      <c r="U2667" s="13" t="n">
        <f aca="false">F2667-E2667</f>
        <v>7</v>
      </c>
      <c r="V2667" s="13" t="n">
        <f aca="false">G2667-F2667</f>
        <v>8</v>
      </c>
      <c r="W2667" s="13" t="n">
        <f aca="false">G2667-E2667</f>
        <v>15</v>
      </c>
      <c r="X2667" s="10" t="n">
        <f aca="false">YEAR(E2667)</f>
        <v>2019</v>
      </c>
      <c r="Y2667" s="0" t="str">
        <f aca="false">TEXT(E2667,"yyyy-mm")</f>
        <v>2019-04</v>
      </c>
      <c r="Z2667" s="0" t="str">
        <f aca="false">"Q"&amp;ROUNDUP(MONTH(E2667)/3,0)&amp;"-"&amp;YEAR(E2667)</f>
        <v>Q2-2019</v>
      </c>
    </row>
    <row r="2668" customFormat="false" ht="14.25" hidden="false" customHeight="false" outlineLevel="0" collapsed="false">
      <c r="A2668" s="0" t="s">
        <v>2710</v>
      </c>
      <c r="B2668" s="0" t="s">
        <v>34</v>
      </c>
      <c r="C2668" s="0" t="s">
        <v>39</v>
      </c>
      <c r="D2668" s="9" t="n">
        <v>43500</v>
      </c>
      <c r="E2668" s="9" t="n">
        <v>43565</v>
      </c>
      <c r="F2668" s="9" t="n">
        <v>43578</v>
      </c>
      <c r="G2668" s="9" t="n">
        <v>43580</v>
      </c>
      <c r="H2668" s="10" t="s">
        <v>36</v>
      </c>
      <c r="I2668" s="0" t="n">
        <v>11</v>
      </c>
      <c r="J2668" s="0" t="n">
        <v>22</v>
      </c>
      <c r="K2668" s="0" t="n">
        <v>119</v>
      </c>
      <c r="L2668" s="0" t="n">
        <v>25</v>
      </c>
      <c r="M2668" s="0" t="n">
        <v>3</v>
      </c>
      <c r="N2668" s="11" t="n">
        <v>0.075</v>
      </c>
      <c r="O2668" s="12" t="n">
        <v>1489.41</v>
      </c>
      <c r="P2668" s="12" t="n">
        <v>1909.5</v>
      </c>
      <c r="Q2668" s="12" t="n">
        <f aca="false">M2668*P2668*(1-N2668)</f>
        <v>5298.8625</v>
      </c>
      <c r="R2668" s="12" t="n">
        <f aca="false">M2668*O2668</f>
        <v>4468.23</v>
      </c>
      <c r="S2668" s="12" t="n">
        <f aca="false">Q2668-R2668</f>
        <v>830.6325</v>
      </c>
      <c r="T2668" s="11" t="n">
        <f aca="false">IFERROR(S2668/Q2668,0)</f>
        <v>0.156756756756757</v>
      </c>
      <c r="U2668" s="13" t="n">
        <f aca="false">F2668-E2668</f>
        <v>13</v>
      </c>
      <c r="V2668" s="13" t="n">
        <f aca="false">G2668-F2668</f>
        <v>2</v>
      </c>
      <c r="W2668" s="13" t="n">
        <f aca="false">G2668-E2668</f>
        <v>15</v>
      </c>
      <c r="X2668" s="10" t="n">
        <f aca="false">YEAR(E2668)</f>
        <v>2019</v>
      </c>
      <c r="Y2668" s="0" t="str">
        <f aca="false">TEXT(E2668,"yyyy-mm")</f>
        <v>2019-04</v>
      </c>
      <c r="Z2668" s="0" t="str">
        <f aca="false">"Q"&amp;ROUNDUP(MONTH(E2668)/3,0)&amp;"-"&amp;YEAR(E2668)</f>
        <v>Q2-2019</v>
      </c>
    </row>
    <row r="2669" customFormat="false" ht="14.25" hidden="false" customHeight="false" outlineLevel="0" collapsed="false">
      <c r="A2669" s="0" t="s">
        <v>2711</v>
      </c>
      <c r="B2669" s="0" t="s">
        <v>34</v>
      </c>
      <c r="C2669" s="0" t="s">
        <v>39</v>
      </c>
      <c r="D2669" s="9" t="n">
        <v>43500</v>
      </c>
      <c r="E2669" s="9" t="n">
        <v>43565</v>
      </c>
      <c r="F2669" s="9" t="n">
        <v>43587</v>
      </c>
      <c r="G2669" s="9" t="n">
        <v>43594</v>
      </c>
      <c r="H2669" s="10" t="s">
        <v>36</v>
      </c>
      <c r="I2669" s="0" t="n">
        <v>5</v>
      </c>
      <c r="J2669" s="0" t="n">
        <v>18</v>
      </c>
      <c r="K2669" s="0" t="n">
        <v>128</v>
      </c>
      <c r="L2669" s="0" t="n">
        <v>38</v>
      </c>
      <c r="M2669" s="0" t="n">
        <v>8</v>
      </c>
      <c r="N2669" s="11" t="n">
        <v>0.05</v>
      </c>
      <c r="O2669" s="12" t="n">
        <v>3296.4</v>
      </c>
      <c r="P2669" s="12" t="n">
        <v>5494</v>
      </c>
      <c r="Q2669" s="12" t="n">
        <f aca="false">M2669*P2669*(1-N2669)</f>
        <v>41754.4</v>
      </c>
      <c r="R2669" s="12" t="n">
        <f aca="false">M2669*O2669</f>
        <v>26371.2</v>
      </c>
      <c r="S2669" s="12" t="n">
        <f aca="false">Q2669-R2669</f>
        <v>15383.2</v>
      </c>
      <c r="T2669" s="11" t="n">
        <f aca="false">IFERROR(S2669/Q2669,0)</f>
        <v>0.368421052631579</v>
      </c>
      <c r="U2669" s="13" t="n">
        <f aca="false">F2669-E2669</f>
        <v>22</v>
      </c>
      <c r="V2669" s="13" t="n">
        <f aca="false">G2669-F2669</f>
        <v>7</v>
      </c>
      <c r="W2669" s="13" t="n">
        <f aca="false">G2669-E2669</f>
        <v>29</v>
      </c>
      <c r="X2669" s="10" t="n">
        <f aca="false">YEAR(E2669)</f>
        <v>2019</v>
      </c>
      <c r="Y2669" s="0" t="str">
        <f aca="false">TEXT(E2669,"yyyy-mm")</f>
        <v>2019-04</v>
      </c>
      <c r="Z2669" s="0" t="str">
        <f aca="false">"Q"&amp;ROUNDUP(MONTH(E2669)/3,0)&amp;"-"&amp;YEAR(E2669)</f>
        <v>Q2-2019</v>
      </c>
    </row>
    <row r="2670" customFormat="false" ht="14.25" hidden="false" customHeight="false" outlineLevel="0" collapsed="false">
      <c r="A2670" s="0" t="s">
        <v>2712</v>
      </c>
      <c r="B2670" s="0" t="s">
        <v>34</v>
      </c>
      <c r="C2670" s="0" t="s">
        <v>46</v>
      </c>
      <c r="D2670" s="9" t="n">
        <v>43400</v>
      </c>
      <c r="E2670" s="9" t="n">
        <v>43565</v>
      </c>
      <c r="F2670" s="9" t="n">
        <v>43590</v>
      </c>
      <c r="G2670" s="9" t="n">
        <v>43594</v>
      </c>
      <c r="H2670" s="10" t="s">
        <v>36</v>
      </c>
      <c r="I2670" s="0" t="n">
        <v>9</v>
      </c>
      <c r="J2670" s="0" t="n">
        <v>47</v>
      </c>
      <c r="K2670" s="0" t="n">
        <v>284</v>
      </c>
      <c r="L2670" s="0" t="n">
        <v>21</v>
      </c>
      <c r="M2670" s="0" t="n">
        <v>8</v>
      </c>
      <c r="N2670" s="11" t="n">
        <v>0.075</v>
      </c>
      <c r="O2670" s="12" t="n">
        <v>2137.3</v>
      </c>
      <c r="P2670" s="12" t="n">
        <v>3886</v>
      </c>
      <c r="Q2670" s="12" t="n">
        <f aca="false">M2670*P2670*(1-N2670)</f>
        <v>28756.4</v>
      </c>
      <c r="R2670" s="12" t="n">
        <f aca="false">M2670*O2670</f>
        <v>17098.4</v>
      </c>
      <c r="S2670" s="12" t="n">
        <f aca="false">Q2670-R2670</f>
        <v>11658</v>
      </c>
      <c r="T2670" s="11" t="n">
        <f aca="false">IFERROR(S2670/Q2670,0)</f>
        <v>0.405405405405405</v>
      </c>
      <c r="U2670" s="13" t="n">
        <f aca="false">F2670-E2670</f>
        <v>25</v>
      </c>
      <c r="V2670" s="13" t="n">
        <f aca="false">G2670-F2670</f>
        <v>4</v>
      </c>
      <c r="W2670" s="13" t="n">
        <f aca="false">G2670-E2670</f>
        <v>29</v>
      </c>
      <c r="X2670" s="10" t="n">
        <f aca="false">YEAR(E2670)</f>
        <v>2019</v>
      </c>
      <c r="Y2670" s="0" t="str">
        <f aca="false">TEXT(E2670,"yyyy-mm")</f>
        <v>2019-04</v>
      </c>
      <c r="Z2670" s="0" t="str">
        <f aca="false">"Q"&amp;ROUNDUP(MONTH(E2670)/3,0)&amp;"-"&amp;YEAR(E2670)</f>
        <v>Q2-2019</v>
      </c>
    </row>
    <row r="2671" customFormat="false" ht="14.25" hidden="false" customHeight="false" outlineLevel="0" collapsed="false">
      <c r="A2671" s="0" t="s">
        <v>2713</v>
      </c>
      <c r="B2671" s="0" t="s">
        <v>34</v>
      </c>
      <c r="C2671" s="0" t="s">
        <v>58</v>
      </c>
      <c r="D2671" s="9" t="n">
        <v>43400</v>
      </c>
      <c r="E2671" s="9" t="n">
        <v>43565</v>
      </c>
      <c r="F2671" s="9" t="n">
        <v>43572</v>
      </c>
      <c r="G2671" s="9" t="n">
        <v>43576</v>
      </c>
      <c r="H2671" s="10" t="s">
        <v>36</v>
      </c>
      <c r="I2671" s="0" t="n">
        <v>2</v>
      </c>
      <c r="J2671" s="0" t="n">
        <v>32</v>
      </c>
      <c r="K2671" s="0" t="n">
        <v>342</v>
      </c>
      <c r="L2671" s="0" t="n">
        <v>22</v>
      </c>
      <c r="M2671" s="0" t="n">
        <v>3</v>
      </c>
      <c r="N2671" s="11" t="n">
        <v>0.1</v>
      </c>
      <c r="O2671" s="12" t="n">
        <v>166.5</v>
      </c>
      <c r="P2671" s="12" t="n">
        <v>234.5</v>
      </c>
      <c r="Q2671" s="12" t="n">
        <f aca="false">M2671*P2671*(1-N2671)</f>
        <v>633.15</v>
      </c>
      <c r="R2671" s="12" t="n">
        <f aca="false">M2671*O2671</f>
        <v>499.5</v>
      </c>
      <c r="S2671" s="12" t="n">
        <f aca="false">Q2671-R2671</f>
        <v>133.65</v>
      </c>
      <c r="T2671" s="11" t="n">
        <f aca="false">IFERROR(S2671/Q2671,0)</f>
        <v>0.211087420042644</v>
      </c>
      <c r="U2671" s="13" t="n">
        <f aca="false">F2671-E2671</f>
        <v>7</v>
      </c>
      <c r="V2671" s="13" t="n">
        <f aca="false">G2671-F2671</f>
        <v>4</v>
      </c>
      <c r="W2671" s="13" t="n">
        <f aca="false">G2671-E2671</f>
        <v>11</v>
      </c>
      <c r="X2671" s="10" t="n">
        <f aca="false">YEAR(E2671)</f>
        <v>2019</v>
      </c>
      <c r="Y2671" s="0" t="str">
        <f aca="false">TEXT(E2671,"yyyy-mm")</f>
        <v>2019-04</v>
      </c>
      <c r="Z2671" s="0" t="str">
        <f aca="false">"Q"&amp;ROUNDUP(MONTH(E2671)/3,0)&amp;"-"&amp;YEAR(E2671)</f>
        <v>Q2-2019</v>
      </c>
    </row>
    <row r="2672" customFormat="false" ht="14.25" hidden="false" customHeight="false" outlineLevel="0" collapsed="false">
      <c r="A2672" s="0" t="s">
        <v>2714</v>
      </c>
      <c r="B2672" s="0" t="s">
        <v>34</v>
      </c>
      <c r="C2672" s="0" t="s">
        <v>39</v>
      </c>
      <c r="D2672" s="9" t="n">
        <v>43400</v>
      </c>
      <c r="E2672" s="9" t="n">
        <v>43566</v>
      </c>
      <c r="F2672" s="9" t="n">
        <v>43592</v>
      </c>
      <c r="G2672" s="9" t="n">
        <v>43593</v>
      </c>
      <c r="H2672" s="10" t="s">
        <v>36</v>
      </c>
      <c r="I2672" s="0" t="n">
        <v>5</v>
      </c>
      <c r="J2672" s="0" t="n">
        <v>38</v>
      </c>
      <c r="K2672" s="0" t="n">
        <v>124</v>
      </c>
      <c r="L2672" s="0" t="n">
        <v>45</v>
      </c>
      <c r="M2672" s="0" t="n">
        <v>5</v>
      </c>
      <c r="N2672" s="11" t="n">
        <v>0.05</v>
      </c>
      <c r="O2672" s="12" t="n">
        <v>4372.96</v>
      </c>
      <c r="P2672" s="12" t="n">
        <v>5205.9</v>
      </c>
      <c r="Q2672" s="12" t="n">
        <f aca="false">M2672*P2672*(1-N2672)</f>
        <v>24728.025</v>
      </c>
      <c r="R2672" s="12" t="n">
        <f aca="false">M2672*O2672</f>
        <v>21864.8</v>
      </c>
      <c r="S2672" s="12" t="n">
        <f aca="false">Q2672-R2672</f>
        <v>2863.225</v>
      </c>
      <c r="T2672" s="11" t="n">
        <f aca="false">IFERROR(S2672/Q2672,0)</f>
        <v>0.115788664885287</v>
      </c>
      <c r="U2672" s="13" t="n">
        <f aca="false">F2672-E2672</f>
        <v>26</v>
      </c>
      <c r="V2672" s="13" t="n">
        <f aca="false">G2672-F2672</f>
        <v>1</v>
      </c>
      <c r="W2672" s="13" t="n">
        <f aca="false">G2672-E2672</f>
        <v>27</v>
      </c>
      <c r="X2672" s="10" t="n">
        <f aca="false">YEAR(E2672)</f>
        <v>2019</v>
      </c>
      <c r="Y2672" s="0" t="str">
        <f aca="false">TEXT(E2672,"yyyy-mm")</f>
        <v>2019-04</v>
      </c>
      <c r="Z2672" s="0" t="str">
        <f aca="false">"Q"&amp;ROUNDUP(MONTH(E2672)/3,0)&amp;"-"&amp;YEAR(E2672)</f>
        <v>Q2-2019</v>
      </c>
    </row>
    <row r="2673" customFormat="false" ht="14.25" hidden="false" customHeight="false" outlineLevel="0" collapsed="false">
      <c r="A2673" s="0" t="s">
        <v>2715</v>
      </c>
      <c r="B2673" s="0" t="s">
        <v>43</v>
      </c>
      <c r="C2673" s="0" t="s">
        <v>58</v>
      </c>
      <c r="D2673" s="9" t="n">
        <v>43400</v>
      </c>
      <c r="E2673" s="9" t="n">
        <v>43566</v>
      </c>
      <c r="F2673" s="9" t="n">
        <v>43593</v>
      </c>
      <c r="G2673" s="9" t="n">
        <v>43597</v>
      </c>
      <c r="H2673" s="10" t="s">
        <v>36</v>
      </c>
      <c r="I2673" s="0" t="n">
        <v>28</v>
      </c>
      <c r="J2673" s="0" t="n">
        <v>35</v>
      </c>
      <c r="K2673" s="0" t="n">
        <v>343</v>
      </c>
      <c r="L2673" s="0" t="n">
        <v>19</v>
      </c>
      <c r="M2673" s="0" t="n">
        <v>7</v>
      </c>
      <c r="N2673" s="11" t="n">
        <v>0.05</v>
      </c>
      <c r="O2673" s="12" t="n">
        <v>1336.18</v>
      </c>
      <c r="P2673" s="12" t="n">
        <v>1735.3</v>
      </c>
      <c r="Q2673" s="12" t="n">
        <f aca="false">M2673*P2673*(1-N2673)</f>
        <v>11539.745</v>
      </c>
      <c r="R2673" s="12" t="n">
        <f aca="false">M2673*O2673</f>
        <v>9353.26</v>
      </c>
      <c r="S2673" s="12" t="n">
        <f aca="false">Q2673-R2673</f>
        <v>2186.485</v>
      </c>
      <c r="T2673" s="11" t="n">
        <f aca="false">IFERROR(S2673/Q2673,0)</f>
        <v>0.189474290809719</v>
      </c>
      <c r="U2673" s="13" t="n">
        <f aca="false">F2673-E2673</f>
        <v>27</v>
      </c>
      <c r="V2673" s="13" t="n">
        <f aca="false">G2673-F2673</f>
        <v>4</v>
      </c>
      <c r="W2673" s="13" t="n">
        <f aca="false">G2673-E2673</f>
        <v>31</v>
      </c>
      <c r="X2673" s="10" t="n">
        <f aca="false">YEAR(E2673)</f>
        <v>2019</v>
      </c>
      <c r="Y2673" s="0" t="str">
        <f aca="false">TEXT(E2673,"yyyy-mm")</f>
        <v>2019-04</v>
      </c>
      <c r="Z2673" s="0" t="str">
        <f aca="false">"Q"&amp;ROUNDUP(MONTH(E2673)/3,0)&amp;"-"&amp;YEAR(E2673)</f>
        <v>Q2-2019</v>
      </c>
    </row>
    <row r="2674" customFormat="false" ht="14.25" hidden="false" customHeight="false" outlineLevel="0" collapsed="false">
      <c r="A2674" s="0" t="s">
        <v>2716</v>
      </c>
      <c r="B2674" s="0" t="s">
        <v>38</v>
      </c>
      <c r="C2674" s="0" t="s">
        <v>39</v>
      </c>
      <c r="D2674" s="9" t="n">
        <v>43400</v>
      </c>
      <c r="E2674" s="9" t="n">
        <v>43566</v>
      </c>
      <c r="F2674" s="9" t="n">
        <v>43568</v>
      </c>
      <c r="G2674" s="9" t="n">
        <v>43573</v>
      </c>
      <c r="H2674" s="10" t="s">
        <v>36</v>
      </c>
      <c r="I2674" s="0" t="n">
        <v>14</v>
      </c>
      <c r="J2674" s="0" t="n">
        <v>12</v>
      </c>
      <c r="K2674" s="0" t="n">
        <v>142</v>
      </c>
      <c r="L2674" s="0" t="n">
        <v>14</v>
      </c>
      <c r="M2674" s="0" t="n">
        <v>1</v>
      </c>
      <c r="N2674" s="11" t="n">
        <v>0.2</v>
      </c>
      <c r="O2674" s="12" t="n">
        <v>430.54</v>
      </c>
      <c r="P2674" s="12" t="n">
        <v>1025.1</v>
      </c>
      <c r="Q2674" s="12" t="n">
        <f aca="false">M2674*P2674*(1-N2674)</f>
        <v>820.08</v>
      </c>
      <c r="R2674" s="12" t="n">
        <f aca="false">M2674*O2674</f>
        <v>430.54</v>
      </c>
      <c r="S2674" s="12" t="n">
        <f aca="false">Q2674-R2674</f>
        <v>389.54</v>
      </c>
      <c r="T2674" s="11" t="n">
        <f aca="false">IFERROR(S2674/Q2674,0)</f>
        <v>0.47500243878646</v>
      </c>
      <c r="U2674" s="13" t="n">
        <f aca="false">F2674-E2674</f>
        <v>2</v>
      </c>
      <c r="V2674" s="13" t="n">
        <f aca="false">G2674-F2674</f>
        <v>5</v>
      </c>
      <c r="W2674" s="13" t="n">
        <f aca="false">G2674-E2674</f>
        <v>7</v>
      </c>
      <c r="X2674" s="10" t="n">
        <f aca="false">YEAR(E2674)</f>
        <v>2019</v>
      </c>
      <c r="Y2674" s="0" t="str">
        <f aca="false">TEXT(E2674,"yyyy-mm")</f>
        <v>2019-04</v>
      </c>
      <c r="Z2674" s="0" t="str">
        <f aca="false">"Q"&amp;ROUNDUP(MONTH(E2674)/3,0)&amp;"-"&amp;YEAR(E2674)</f>
        <v>Q2-2019</v>
      </c>
    </row>
    <row r="2675" customFormat="false" ht="14.25" hidden="false" customHeight="false" outlineLevel="0" collapsed="false">
      <c r="A2675" s="0" t="s">
        <v>2717</v>
      </c>
      <c r="B2675" s="0" t="s">
        <v>41</v>
      </c>
      <c r="C2675" s="0" t="s">
        <v>79</v>
      </c>
      <c r="D2675" s="9" t="n">
        <v>43500</v>
      </c>
      <c r="E2675" s="9" t="n">
        <v>43566</v>
      </c>
      <c r="F2675" s="9" t="n">
        <v>43572</v>
      </c>
      <c r="G2675" s="9" t="n">
        <v>43576</v>
      </c>
      <c r="H2675" s="10" t="s">
        <v>36</v>
      </c>
      <c r="I2675" s="0" t="n">
        <v>21</v>
      </c>
      <c r="J2675" s="0" t="n">
        <v>2</v>
      </c>
      <c r="K2675" s="0" t="n">
        <v>84</v>
      </c>
      <c r="L2675" s="0" t="n">
        <v>5</v>
      </c>
      <c r="M2675" s="0" t="n">
        <v>3</v>
      </c>
      <c r="N2675" s="11" t="n">
        <v>0.3</v>
      </c>
      <c r="O2675" s="12" t="n">
        <v>1981.86</v>
      </c>
      <c r="P2675" s="12" t="n">
        <v>3886</v>
      </c>
      <c r="Q2675" s="12" t="n">
        <f aca="false">M2675*P2675*(1-N2675)</f>
        <v>8160.6</v>
      </c>
      <c r="R2675" s="12" t="n">
        <f aca="false">M2675*O2675</f>
        <v>5945.58</v>
      </c>
      <c r="S2675" s="12" t="n">
        <f aca="false">Q2675-R2675</f>
        <v>2215.02</v>
      </c>
      <c r="T2675" s="11" t="n">
        <f aca="false">IFERROR(S2675/Q2675,0)</f>
        <v>0.271428571428571</v>
      </c>
      <c r="U2675" s="13" t="n">
        <f aca="false">F2675-E2675</f>
        <v>6</v>
      </c>
      <c r="V2675" s="13" t="n">
        <f aca="false">G2675-F2675</f>
        <v>4</v>
      </c>
      <c r="W2675" s="13" t="n">
        <f aca="false">G2675-E2675</f>
        <v>10</v>
      </c>
      <c r="X2675" s="10" t="n">
        <f aca="false">YEAR(E2675)</f>
        <v>2019</v>
      </c>
      <c r="Y2675" s="0" t="str">
        <f aca="false">TEXT(E2675,"yyyy-mm")</f>
        <v>2019-04</v>
      </c>
      <c r="Z2675" s="0" t="str">
        <f aca="false">"Q"&amp;ROUNDUP(MONTH(E2675)/3,0)&amp;"-"&amp;YEAR(E2675)</f>
        <v>Q2-2019</v>
      </c>
    </row>
    <row r="2676" customFormat="false" ht="14.25" hidden="false" customHeight="false" outlineLevel="0" collapsed="false">
      <c r="A2676" s="0" t="s">
        <v>2718</v>
      </c>
      <c r="B2676" s="0" t="s">
        <v>41</v>
      </c>
      <c r="C2676" s="0" t="s">
        <v>39</v>
      </c>
      <c r="D2676" s="9" t="n">
        <v>43400</v>
      </c>
      <c r="E2676" s="9" t="n">
        <v>43566</v>
      </c>
      <c r="F2676" s="9" t="n">
        <v>43586</v>
      </c>
      <c r="G2676" s="9" t="n">
        <v>43588</v>
      </c>
      <c r="H2676" s="10" t="s">
        <v>36</v>
      </c>
      <c r="I2676" s="0" t="n">
        <v>21</v>
      </c>
      <c r="J2676" s="0" t="n">
        <v>1</v>
      </c>
      <c r="K2676" s="0" t="n">
        <v>105</v>
      </c>
      <c r="L2676" s="0" t="n">
        <v>29</v>
      </c>
      <c r="M2676" s="0" t="n">
        <v>4</v>
      </c>
      <c r="N2676" s="11" t="n">
        <v>0.075</v>
      </c>
      <c r="O2676" s="12" t="n">
        <v>502.3</v>
      </c>
      <c r="P2676" s="12" t="n">
        <v>984.9</v>
      </c>
      <c r="Q2676" s="12" t="n">
        <f aca="false">M2676*P2676*(1-N2676)</f>
        <v>3644.13</v>
      </c>
      <c r="R2676" s="12" t="n">
        <f aca="false">M2676*O2676</f>
        <v>2009.2</v>
      </c>
      <c r="S2676" s="12" t="n">
        <f aca="false">Q2676-R2676</f>
        <v>1634.93</v>
      </c>
      <c r="T2676" s="11" t="n">
        <f aca="false">IFERROR(S2676/Q2676,0)</f>
        <v>0.448647550992967</v>
      </c>
      <c r="U2676" s="13" t="n">
        <f aca="false">F2676-E2676</f>
        <v>20</v>
      </c>
      <c r="V2676" s="13" t="n">
        <f aca="false">G2676-F2676</f>
        <v>2</v>
      </c>
      <c r="W2676" s="13" t="n">
        <f aca="false">G2676-E2676</f>
        <v>22</v>
      </c>
      <c r="X2676" s="10" t="n">
        <f aca="false">YEAR(E2676)</f>
        <v>2019</v>
      </c>
      <c r="Y2676" s="0" t="str">
        <f aca="false">TEXT(E2676,"yyyy-mm")</f>
        <v>2019-04</v>
      </c>
      <c r="Z2676" s="0" t="str">
        <f aca="false">"Q"&amp;ROUNDUP(MONTH(E2676)/3,0)&amp;"-"&amp;YEAR(E2676)</f>
        <v>Q2-2019</v>
      </c>
    </row>
    <row r="2677" customFormat="false" ht="14.25" hidden="false" customHeight="false" outlineLevel="0" collapsed="false">
      <c r="A2677" s="0" t="s">
        <v>2719</v>
      </c>
      <c r="B2677" s="0" t="s">
        <v>38</v>
      </c>
      <c r="C2677" s="0" t="s">
        <v>46</v>
      </c>
      <c r="D2677" s="9" t="n">
        <v>43500</v>
      </c>
      <c r="E2677" s="9" t="n">
        <v>43567</v>
      </c>
      <c r="F2677" s="9" t="n">
        <v>43574</v>
      </c>
      <c r="G2677" s="9" t="n">
        <v>43577</v>
      </c>
      <c r="H2677" s="10" t="s">
        <v>36</v>
      </c>
      <c r="I2677" s="0" t="n">
        <v>18</v>
      </c>
      <c r="J2677" s="0" t="n">
        <v>43</v>
      </c>
      <c r="K2677" s="0" t="n">
        <v>299</v>
      </c>
      <c r="L2677" s="0" t="n">
        <v>3</v>
      </c>
      <c r="M2677" s="0" t="n">
        <v>5</v>
      </c>
      <c r="N2677" s="11" t="n">
        <v>0.15</v>
      </c>
      <c r="O2677" s="12" t="n">
        <v>511.34</v>
      </c>
      <c r="P2677" s="12" t="n">
        <v>1065.3</v>
      </c>
      <c r="Q2677" s="12" t="n">
        <f aca="false">M2677*P2677*(1-N2677)</f>
        <v>4527.525</v>
      </c>
      <c r="R2677" s="12" t="n">
        <f aca="false">M2677*O2677</f>
        <v>2556.7</v>
      </c>
      <c r="S2677" s="12" t="n">
        <f aca="false">Q2677-R2677</f>
        <v>1970.825</v>
      </c>
      <c r="T2677" s="11" t="n">
        <f aca="false">IFERROR(S2677/Q2677,0)</f>
        <v>0.43529853507159</v>
      </c>
      <c r="U2677" s="13" t="n">
        <f aca="false">F2677-E2677</f>
        <v>7</v>
      </c>
      <c r="V2677" s="13" t="n">
        <f aca="false">G2677-F2677</f>
        <v>3</v>
      </c>
      <c r="W2677" s="13" t="n">
        <f aca="false">G2677-E2677</f>
        <v>10</v>
      </c>
      <c r="X2677" s="10" t="n">
        <f aca="false">YEAR(E2677)</f>
        <v>2019</v>
      </c>
      <c r="Y2677" s="0" t="str">
        <f aca="false">TEXT(E2677,"yyyy-mm")</f>
        <v>2019-04</v>
      </c>
      <c r="Z2677" s="0" t="str">
        <f aca="false">"Q"&amp;ROUNDUP(MONTH(E2677)/3,0)&amp;"-"&amp;YEAR(E2677)</f>
        <v>Q2-2019</v>
      </c>
    </row>
    <row r="2678" customFormat="false" ht="14.25" hidden="false" customHeight="false" outlineLevel="0" collapsed="false">
      <c r="A2678" s="0" t="s">
        <v>2720</v>
      </c>
      <c r="B2678" s="0" t="s">
        <v>41</v>
      </c>
      <c r="C2678" s="0" t="s">
        <v>46</v>
      </c>
      <c r="D2678" s="9" t="n">
        <v>43500</v>
      </c>
      <c r="E2678" s="9" t="n">
        <v>43567</v>
      </c>
      <c r="F2678" s="9" t="n">
        <v>43591</v>
      </c>
      <c r="G2678" s="9" t="n">
        <v>43597</v>
      </c>
      <c r="H2678" s="10" t="s">
        <v>36</v>
      </c>
      <c r="I2678" s="0" t="n">
        <v>22</v>
      </c>
      <c r="J2678" s="0" t="n">
        <v>10</v>
      </c>
      <c r="K2678" s="0" t="n">
        <v>304</v>
      </c>
      <c r="L2678" s="0" t="n">
        <v>31</v>
      </c>
      <c r="M2678" s="0" t="n">
        <v>7</v>
      </c>
      <c r="N2678" s="11" t="n">
        <v>0.3</v>
      </c>
      <c r="O2678" s="12" t="n">
        <v>3402.66</v>
      </c>
      <c r="P2678" s="12" t="n">
        <v>5078.6</v>
      </c>
      <c r="Q2678" s="12" t="n">
        <f aca="false">M2678*P2678*(1-N2678)</f>
        <v>24885.14</v>
      </c>
      <c r="R2678" s="12" t="n">
        <f aca="false">M2678*O2678</f>
        <v>23818.62</v>
      </c>
      <c r="S2678" s="12" t="n">
        <f aca="false">Q2678-R2678</f>
        <v>1066.52</v>
      </c>
      <c r="T2678" s="11" t="n">
        <f aca="false">IFERROR(S2678/Q2678,0)</f>
        <v>0.0428577054418823</v>
      </c>
      <c r="U2678" s="13" t="n">
        <f aca="false">F2678-E2678</f>
        <v>24</v>
      </c>
      <c r="V2678" s="13" t="n">
        <f aca="false">G2678-F2678</f>
        <v>6</v>
      </c>
      <c r="W2678" s="13" t="n">
        <f aca="false">G2678-E2678</f>
        <v>30</v>
      </c>
      <c r="X2678" s="10" t="n">
        <f aca="false">YEAR(E2678)</f>
        <v>2019</v>
      </c>
      <c r="Y2678" s="0" t="str">
        <f aca="false">TEXT(E2678,"yyyy-mm")</f>
        <v>2019-04</v>
      </c>
      <c r="Z2678" s="0" t="str">
        <f aca="false">"Q"&amp;ROUNDUP(MONTH(E2678)/3,0)&amp;"-"&amp;YEAR(E2678)</f>
        <v>Q2-2019</v>
      </c>
    </row>
    <row r="2679" customFormat="false" ht="14.25" hidden="false" customHeight="false" outlineLevel="0" collapsed="false">
      <c r="A2679" s="0" t="s">
        <v>2721</v>
      </c>
      <c r="B2679" s="0" t="s">
        <v>38</v>
      </c>
      <c r="C2679" s="0" t="s">
        <v>58</v>
      </c>
      <c r="D2679" s="9" t="n">
        <v>43400</v>
      </c>
      <c r="E2679" s="9" t="n">
        <v>43567</v>
      </c>
      <c r="F2679" s="9" t="n">
        <v>43582</v>
      </c>
      <c r="G2679" s="9" t="n">
        <v>43585</v>
      </c>
      <c r="H2679" s="10" t="s">
        <v>36</v>
      </c>
      <c r="I2679" s="0" t="n">
        <v>18</v>
      </c>
      <c r="J2679" s="0" t="n">
        <v>3</v>
      </c>
      <c r="K2679" s="0" t="n">
        <v>339</v>
      </c>
      <c r="L2679" s="0" t="n">
        <v>11</v>
      </c>
      <c r="M2679" s="0" t="n">
        <v>7</v>
      </c>
      <c r="N2679" s="11" t="n">
        <v>0.1</v>
      </c>
      <c r="O2679" s="12" t="n">
        <v>168.24</v>
      </c>
      <c r="P2679" s="12" t="n">
        <v>207.7</v>
      </c>
      <c r="Q2679" s="12" t="n">
        <f aca="false">M2679*P2679*(1-N2679)</f>
        <v>1308.51</v>
      </c>
      <c r="R2679" s="12" t="n">
        <f aca="false">M2679*O2679</f>
        <v>1177.68</v>
      </c>
      <c r="S2679" s="12" t="n">
        <f aca="false">Q2679-R2679</f>
        <v>130.83</v>
      </c>
      <c r="T2679" s="11" t="n">
        <f aca="false">IFERROR(S2679/Q2679,0)</f>
        <v>0.0999839512116835</v>
      </c>
      <c r="U2679" s="13" t="n">
        <f aca="false">F2679-E2679</f>
        <v>15</v>
      </c>
      <c r="V2679" s="13" t="n">
        <f aca="false">G2679-F2679</f>
        <v>3</v>
      </c>
      <c r="W2679" s="13" t="n">
        <f aca="false">G2679-E2679</f>
        <v>18</v>
      </c>
      <c r="X2679" s="10" t="n">
        <f aca="false">YEAR(E2679)</f>
        <v>2019</v>
      </c>
      <c r="Y2679" s="0" t="str">
        <f aca="false">TEXT(E2679,"yyyy-mm")</f>
        <v>2019-04</v>
      </c>
      <c r="Z2679" s="0" t="str">
        <f aca="false">"Q"&amp;ROUNDUP(MONTH(E2679)/3,0)&amp;"-"&amp;YEAR(E2679)</f>
        <v>Q2-2019</v>
      </c>
    </row>
    <row r="2680" customFormat="false" ht="14.25" hidden="false" customHeight="false" outlineLevel="0" collapsed="false">
      <c r="A2680" s="0" t="s">
        <v>2722</v>
      </c>
      <c r="B2680" s="0" t="s">
        <v>43</v>
      </c>
      <c r="C2680" s="0" t="s">
        <v>39</v>
      </c>
      <c r="D2680" s="9" t="n">
        <v>43400</v>
      </c>
      <c r="E2680" s="9" t="n">
        <v>43567</v>
      </c>
      <c r="F2680" s="9" t="n">
        <v>43578</v>
      </c>
      <c r="G2680" s="9" t="n">
        <v>43585</v>
      </c>
      <c r="H2680" s="10" t="s">
        <v>36</v>
      </c>
      <c r="I2680" s="0" t="n">
        <v>25</v>
      </c>
      <c r="J2680" s="0" t="n">
        <v>20</v>
      </c>
      <c r="K2680" s="0" t="n">
        <v>150</v>
      </c>
      <c r="L2680" s="0" t="n">
        <v>47</v>
      </c>
      <c r="M2680" s="0" t="n">
        <v>3</v>
      </c>
      <c r="N2680" s="11" t="n">
        <v>0.05</v>
      </c>
      <c r="O2680" s="12" t="n">
        <v>1585.22</v>
      </c>
      <c r="P2680" s="12" t="n">
        <v>2264.6</v>
      </c>
      <c r="Q2680" s="12" t="n">
        <f aca="false">M2680*P2680*(1-N2680)</f>
        <v>6454.11</v>
      </c>
      <c r="R2680" s="12" t="n">
        <f aca="false">M2680*O2680</f>
        <v>4755.66</v>
      </c>
      <c r="S2680" s="12" t="n">
        <f aca="false">Q2680-R2680</f>
        <v>1698.45</v>
      </c>
      <c r="T2680" s="11" t="n">
        <f aca="false">IFERROR(S2680/Q2680,0)</f>
        <v>0.263157894736842</v>
      </c>
      <c r="U2680" s="13" t="n">
        <f aca="false">F2680-E2680</f>
        <v>11</v>
      </c>
      <c r="V2680" s="13" t="n">
        <f aca="false">G2680-F2680</f>
        <v>7</v>
      </c>
      <c r="W2680" s="13" t="n">
        <f aca="false">G2680-E2680</f>
        <v>18</v>
      </c>
      <c r="X2680" s="10" t="n">
        <f aca="false">YEAR(E2680)</f>
        <v>2019</v>
      </c>
      <c r="Y2680" s="0" t="str">
        <f aca="false">TEXT(E2680,"yyyy-mm")</f>
        <v>2019-04</v>
      </c>
      <c r="Z2680" s="0" t="str">
        <f aca="false">"Q"&amp;ROUNDUP(MONTH(E2680)/3,0)&amp;"-"&amp;YEAR(E2680)</f>
        <v>Q2-2019</v>
      </c>
    </row>
    <row r="2681" customFormat="false" ht="14.25" hidden="false" customHeight="false" outlineLevel="0" collapsed="false">
      <c r="A2681" s="0" t="s">
        <v>2723</v>
      </c>
      <c r="B2681" s="0" t="s">
        <v>41</v>
      </c>
      <c r="C2681" s="0" t="s">
        <v>48</v>
      </c>
      <c r="D2681" s="9" t="n">
        <v>43500</v>
      </c>
      <c r="E2681" s="9" t="n">
        <v>43567</v>
      </c>
      <c r="F2681" s="9" t="n">
        <v>43575</v>
      </c>
      <c r="G2681" s="9" t="n">
        <v>43580</v>
      </c>
      <c r="H2681" s="10" t="s">
        <v>36</v>
      </c>
      <c r="I2681" s="0" t="n">
        <v>22</v>
      </c>
      <c r="J2681" s="0" t="n">
        <v>30</v>
      </c>
      <c r="K2681" s="0" t="n">
        <v>28</v>
      </c>
      <c r="L2681" s="0" t="n">
        <v>41</v>
      </c>
      <c r="M2681" s="0" t="n">
        <v>6</v>
      </c>
      <c r="N2681" s="11" t="n">
        <v>0.075</v>
      </c>
      <c r="O2681" s="12" t="n">
        <v>840.18</v>
      </c>
      <c r="P2681" s="12" t="n">
        <v>1909.5</v>
      </c>
      <c r="Q2681" s="12" t="n">
        <f aca="false">M2681*P2681*(1-N2681)</f>
        <v>10597.725</v>
      </c>
      <c r="R2681" s="12" t="n">
        <f aca="false">M2681*O2681</f>
        <v>5041.08</v>
      </c>
      <c r="S2681" s="12" t="n">
        <f aca="false">Q2681-R2681</f>
        <v>5556.645</v>
      </c>
      <c r="T2681" s="11" t="n">
        <f aca="false">IFERROR(S2681/Q2681,0)</f>
        <v>0.524324324324324</v>
      </c>
      <c r="U2681" s="13" t="n">
        <f aca="false">F2681-E2681</f>
        <v>8</v>
      </c>
      <c r="V2681" s="13" t="n">
        <f aca="false">G2681-F2681</f>
        <v>5</v>
      </c>
      <c r="W2681" s="13" t="n">
        <f aca="false">G2681-E2681</f>
        <v>13</v>
      </c>
      <c r="X2681" s="10" t="n">
        <f aca="false">YEAR(E2681)</f>
        <v>2019</v>
      </c>
      <c r="Y2681" s="0" t="str">
        <f aca="false">TEXT(E2681,"yyyy-mm")</f>
        <v>2019-04</v>
      </c>
      <c r="Z2681" s="0" t="str">
        <f aca="false">"Q"&amp;ROUNDUP(MONTH(E2681)/3,0)&amp;"-"&amp;YEAR(E2681)</f>
        <v>Q2-2019</v>
      </c>
    </row>
    <row r="2682" customFormat="false" ht="14.25" hidden="false" customHeight="false" outlineLevel="0" collapsed="false">
      <c r="A2682" s="0" t="s">
        <v>2724</v>
      </c>
      <c r="B2682" s="0" t="s">
        <v>41</v>
      </c>
      <c r="C2682" s="0" t="s">
        <v>39</v>
      </c>
      <c r="D2682" s="9" t="n">
        <v>43400</v>
      </c>
      <c r="E2682" s="9" t="n">
        <v>43567</v>
      </c>
      <c r="F2682" s="9" t="n">
        <v>43595</v>
      </c>
      <c r="G2682" s="9" t="n">
        <v>43603</v>
      </c>
      <c r="H2682" s="10" t="s">
        <v>36</v>
      </c>
      <c r="I2682" s="0" t="n">
        <v>22</v>
      </c>
      <c r="J2682" s="0" t="n">
        <v>30</v>
      </c>
      <c r="K2682" s="0" t="n">
        <v>143</v>
      </c>
      <c r="L2682" s="0" t="n">
        <v>28</v>
      </c>
      <c r="M2682" s="0" t="n">
        <v>8</v>
      </c>
      <c r="N2682" s="11" t="n">
        <v>0.05</v>
      </c>
      <c r="O2682" s="12" t="n">
        <v>765.41</v>
      </c>
      <c r="P2682" s="12" t="n">
        <v>1125.6</v>
      </c>
      <c r="Q2682" s="12" t="n">
        <f aca="false">M2682*P2682*(1-N2682)</f>
        <v>8554.56</v>
      </c>
      <c r="R2682" s="12" t="n">
        <f aca="false">M2682*O2682</f>
        <v>6123.28</v>
      </c>
      <c r="S2682" s="12" t="n">
        <f aca="false">Q2682-R2682</f>
        <v>2431.28</v>
      </c>
      <c r="T2682" s="11" t="n">
        <f aca="false">IFERROR(S2682/Q2682,0)</f>
        <v>0.284208655968279</v>
      </c>
      <c r="U2682" s="13" t="n">
        <f aca="false">F2682-E2682</f>
        <v>28</v>
      </c>
      <c r="V2682" s="13" t="n">
        <f aca="false">G2682-F2682</f>
        <v>8</v>
      </c>
      <c r="W2682" s="13" t="n">
        <f aca="false">G2682-E2682</f>
        <v>36</v>
      </c>
      <c r="X2682" s="10" t="n">
        <f aca="false">YEAR(E2682)</f>
        <v>2019</v>
      </c>
      <c r="Y2682" s="0" t="str">
        <f aca="false">TEXT(E2682,"yyyy-mm")</f>
        <v>2019-04</v>
      </c>
      <c r="Z2682" s="0" t="str">
        <f aca="false">"Q"&amp;ROUNDUP(MONTH(E2682)/3,0)&amp;"-"&amp;YEAR(E2682)</f>
        <v>Q2-2019</v>
      </c>
    </row>
    <row r="2683" customFormat="false" ht="14.25" hidden="false" customHeight="false" outlineLevel="0" collapsed="false">
      <c r="A2683" s="0" t="s">
        <v>2725</v>
      </c>
      <c r="B2683" s="0" t="s">
        <v>38</v>
      </c>
      <c r="C2683" s="0" t="s">
        <v>39</v>
      </c>
      <c r="D2683" s="9" t="n">
        <v>43500</v>
      </c>
      <c r="E2683" s="9" t="n">
        <v>43567</v>
      </c>
      <c r="F2683" s="9" t="n">
        <v>43572</v>
      </c>
      <c r="G2683" s="9" t="n">
        <v>43576</v>
      </c>
      <c r="H2683" s="10" t="s">
        <v>36</v>
      </c>
      <c r="I2683" s="0" t="n">
        <v>16</v>
      </c>
      <c r="J2683" s="0" t="n">
        <v>14</v>
      </c>
      <c r="K2683" s="0" t="n">
        <v>162</v>
      </c>
      <c r="L2683" s="0" t="n">
        <v>25</v>
      </c>
      <c r="M2683" s="0" t="n">
        <v>4</v>
      </c>
      <c r="N2683" s="11" t="n">
        <v>0.15</v>
      </c>
      <c r="O2683" s="12" t="n">
        <v>4209.34</v>
      </c>
      <c r="P2683" s="12" t="n">
        <v>5688.3</v>
      </c>
      <c r="Q2683" s="12" t="n">
        <f aca="false">M2683*P2683*(1-N2683)</f>
        <v>19340.22</v>
      </c>
      <c r="R2683" s="12" t="n">
        <f aca="false">M2683*O2683</f>
        <v>16837.36</v>
      </c>
      <c r="S2683" s="12" t="n">
        <f aca="false">Q2683-R2683</f>
        <v>2502.86</v>
      </c>
      <c r="T2683" s="11" t="n">
        <f aca="false">IFERROR(S2683/Q2683,0)</f>
        <v>0.129412178351642</v>
      </c>
      <c r="U2683" s="13" t="n">
        <f aca="false">F2683-E2683</f>
        <v>5</v>
      </c>
      <c r="V2683" s="13" t="n">
        <f aca="false">G2683-F2683</f>
        <v>4</v>
      </c>
      <c r="W2683" s="13" t="n">
        <f aca="false">G2683-E2683</f>
        <v>9</v>
      </c>
      <c r="X2683" s="10" t="n">
        <f aca="false">YEAR(E2683)</f>
        <v>2019</v>
      </c>
      <c r="Y2683" s="0" t="str">
        <f aca="false">TEXT(E2683,"yyyy-mm")</f>
        <v>2019-04</v>
      </c>
      <c r="Z2683" s="0" t="str">
        <f aca="false">"Q"&amp;ROUNDUP(MONTH(E2683)/3,0)&amp;"-"&amp;YEAR(E2683)</f>
        <v>Q2-2019</v>
      </c>
    </row>
    <row r="2684" customFormat="false" ht="14.25" hidden="false" customHeight="false" outlineLevel="0" collapsed="false">
      <c r="A2684" s="0" t="s">
        <v>2726</v>
      </c>
      <c r="B2684" s="0" t="s">
        <v>38</v>
      </c>
      <c r="C2684" s="0" t="s">
        <v>39</v>
      </c>
      <c r="D2684" s="9" t="n">
        <v>43400</v>
      </c>
      <c r="E2684" s="9" t="n">
        <v>43568</v>
      </c>
      <c r="F2684" s="9" t="n">
        <v>43587</v>
      </c>
      <c r="G2684" s="9" t="n">
        <v>43591</v>
      </c>
      <c r="H2684" s="10" t="s">
        <v>36</v>
      </c>
      <c r="I2684" s="0" t="n">
        <v>17</v>
      </c>
      <c r="J2684" s="0" t="n">
        <v>41</v>
      </c>
      <c r="K2684" s="0" t="n">
        <v>177</v>
      </c>
      <c r="L2684" s="0" t="n">
        <v>43</v>
      </c>
      <c r="M2684" s="0" t="n">
        <v>5</v>
      </c>
      <c r="N2684" s="11" t="n">
        <v>0.1</v>
      </c>
      <c r="O2684" s="12" t="n">
        <v>117.25</v>
      </c>
      <c r="P2684" s="12" t="n">
        <v>167.5</v>
      </c>
      <c r="Q2684" s="12" t="n">
        <f aca="false">M2684*P2684*(1-N2684)</f>
        <v>753.75</v>
      </c>
      <c r="R2684" s="12" t="n">
        <f aca="false">M2684*O2684</f>
        <v>586.25</v>
      </c>
      <c r="S2684" s="12" t="n">
        <f aca="false">Q2684-R2684</f>
        <v>167.5</v>
      </c>
      <c r="T2684" s="11" t="n">
        <f aca="false">IFERROR(S2684/Q2684,0)</f>
        <v>0.222222222222222</v>
      </c>
      <c r="U2684" s="13" t="n">
        <f aca="false">F2684-E2684</f>
        <v>19</v>
      </c>
      <c r="V2684" s="13" t="n">
        <f aca="false">G2684-F2684</f>
        <v>4</v>
      </c>
      <c r="W2684" s="13" t="n">
        <f aca="false">G2684-E2684</f>
        <v>23</v>
      </c>
      <c r="X2684" s="10" t="n">
        <f aca="false">YEAR(E2684)</f>
        <v>2019</v>
      </c>
      <c r="Y2684" s="0" t="str">
        <f aca="false">TEXT(E2684,"yyyy-mm")</f>
        <v>2019-04</v>
      </c>
      <c r="Z2684" s="0" t="str">
        <f aca="false">"Q"&amp;ROUNDUP(MONTH(E2684)/3,0)&amp;"-"&amp;YEAR(E2684)</f>
        <v>Q2-2019</v>
      </c>
    </row>
    <row r="2685" customFormat="false" ht="14.25" hidden="false" customHeight="false" outlineLevel="0" collapsed="false">
      <c r="A2685" s="0" t="s">
        <v>2727</v>
      </c>
      <c r="B2685" s="0" t="s">
        <v>38</v>
      </c>
      <c r="C2685" s="0" t="s">
        <v>79</v>
      </c>
      <c r="D2685" s="9" t="n">
        <v>43500</v>
      </c>
      <c r="E2685" s="9" t="n">
        <v>43568</v>
      </c>
      <c r="F2685" s="9" t="n">
        <v>43578</v>
      </c>
      <c r="G2685" s="9" t="n">
        <v>43579</v>
      </c>
      <c r="H2685" s="10" t="s">
        <v>36</v>
      </c>
      <c r="I2685" s="0" t="n">
        <v>16</v>
      </c>
      <c r="J2685" s="0" t="n">
        <v>25</v>
      </c>
      <c r="K2685" s="0" t="n">
        <v>78</v>
      </c>
      <c r="L2685" s="0" t="n">
        <v>47</v>
      </c>
      <c r="M2685" s="0" t="n">
        <v>5</v>
      </c>
      <c r="N2685" s="11" t="n">
        <v>0.075</v>
      </c>
      <c r="O2685" s="12" t="n">
        <v>1668.3</v>
      </c>
      <c r="P2685" s="12" t="n">
        <v>2224.4</v>
      </c>
      <c r="Q2685" s="12" t="n">
        <f aca="false">M2685*P2685*(1-N2685)</f>
        <v>10287.85</v>
      </c>
      <c r="R2685" s="12" t="n">
        <f aca="false">M2685*O2685</f>
        <v>8341.5</v>
      </c>
      <c r="S2685" s="12" t="n">
        <f aca="false">Q2685-R2685</f>
        <v>1946.35</v>
      </c>
      <c r="T2685" s="11" t="n">
        <f aca="false">IFERROR(S2685/Q2685,0)</f>
        <v>0.189189189189189</v>
      </c>
      <c r="U2685" s="13" t="n">
        <f aca="false">F2685-E2685</f>
        <v>10</v>
      </c>
      <c r="V2685" s="13" t="n">
        <f aca="false">G2685-F2685</f>
        <v>1</v>
      </c>
      <c r="W2685" s="13" t="n">
        <f aca="false">G2685-E2685</f>
        <v>11</v>
      </c>
      <c r="X2685" s="10" t="n">
        <f aca="false">YEAR(E2685)</f>
        <v>2019</v>
      </c>
      <c r="Y2685" s="0" t="str">
        <f aca="false">TEXT(E2685,"yyyy-mm")</f>
        <v>2019-04</v>
      </c>
      <c r="Z2685" s="0" t="str">
        <f aca="false">"Q"&amp;ROUNDUP(MONTH(E2685)/3,0)&amp;"-"&amp;YEAR(E2685)</f>
        <v>Q2-2019</v>
      </c>
    </row>
    <row r="2686" customFormat="false" ht="14.25" hidden="false" customHeight="false" outlineLevel="0" collapsed="false">
      <c r="A2686" s="0" t="s">
        <v>2728</v>
      </c>
      <c r="B2686" s="0" t="s">
        <v>43</v>
      </c>
      <c r="C2686" s="0" t="s">
        <v>48</v>
      </c>
      <c r="D2686" s="9" t="n">
        <v>43400</v>
      </c>
      <c r="E2686" s="9" t="n">
        <v>43568</v>
      </c>
      <c r="F2686" s="9" t="n">
        <v>43571</v>
      </c>
      <c r="G2686" s="9" t="n">
        <v>43576</v>
      </c>
      <c r="H2686" s="10" t="s">
        <v>36</v>
      </c>
      <c r="I2686" s="0" t="n">
        <v>28</v>
      </c>
      <c r="J2686" s="0" t="n">
        <v>37</v>
      </c>
      <c r="K2686" s="0" t="n">
        <v>58</v>
      </c>
      <c r="L2686" s="0" t="n">
        <v>44</v>
      </c>
      <c r="M2686" s="0" t="n">
        <v>4</v>
      </c>
      <c r="N2686" s="11" t="n">
        <v>0.05</v>
      </c>
      <c r="O2686" s="12" t="n">
        <v>686.15</v>
      </c>
      <c r="P2686" s="12" t="n">
        <v>891.1</v>
      </c>
      <c r="Q2686" s="12" t="n">
        <f aca="false">M2686*P2686*(1-N2686)</f>
        <v>3386.18</v>
      </c>
      <c r="R2686" s="12" t="n">
        <f aca="false">M2686*O2686</f>
        <v>2744.6</v>
      </c>
      <c r="S2686" s="12" t="n">
        <f aca="false">Q2686-R2686</f>
        <v>641.58</v>
      </c>
      <c r="T2686" s="11" t="n">
        <f aca="false">IFERROR(S2686/Q2686,0)</f>
        <v>0.189470140394191</v>
      </c>
      <c r="U2686" s="13" t="n">
        <f aca="false">F2686-E2686</f>
        <v>3</v>
      </c>
      <c r="V2686" s="13" t="n">
        <f aca="false">G2686-F2686</f>
        <v>5</v>
      </c>
      <c r="W2686" s="13" t="n">
        <f aca="false">G2686-E2686</f>
        <v>8</v>
      </c>
      <c r="X2686" s="10" t="n">
        <f aca="false">YEAR(E2686)</f>
        <v>2019</v>
      </c>
      <c r="Y2686" s="0" t="str">
        <f aca="false">TEXT(E2686,"yyyy-mm")</f>
        <v>2019-04</v>
      </c>
      <c r="Z2686" s="0" t="str">
        <f aca="false">"Q"&amp;ROUNDUP(MONTH(E2686)/3,0)&amp;"-"&amp;YEAR(E2686)</f>
        <v>Q2-2019</v>
      </c>
    </row>
    <row r="2687" customFormat="false" ht="14.25" hidden="false" customHeight="false" outlineLevel="0" collapsed="false">
      <c r="A2687" s="0" t="s">
        <v>2729</v>
      </c>
      <c r="B2687" s="0" t="s">
        <v>38</v>
      </c>
      <c r="C2687" s="0" t="s">
        <v>46</v>
      </c>
      <c r="D2687" s="9" t="n">
        <v>43400</v>
      </c>
      <c r="E2687" s="9" t="n">
        <v>43568</v>
      </c>
      <c r="F2687" s="9" t="n">
        <v>43578</v>
      </c>
      <c r="G2687" s="9" t="n">
        <v>43579</v>
      </c>
      <c r="H2687" s="10" t="s">
        <v>36</v>
      </c>
      <c r="I2687" s="0" t="n">
        <v>18</v>
      </c>
      <c r="J2687" s="0" t="n">
        <v>29</v>
      </c>
      <c r="K2687" s="0" t="n">
        <v>311</v>
      </c>
      <c r="L2687" s="0" t="n">
        <v>34</v>
      </c>
      <c r="M2687" s="0" t="n">
        <v>4</v>
      </c>
      <c r="N2687" s="11" t="n">
        <v>0.15</v>
      </c>
      <c r="O2687" s="12" t="n">
        <v>2726.9</v>
      </c>
      <c r="P2687" s="12" t="n">
        <v>3685</v>
      </c>
      <c r="Q2687" s="12" t="n">
        <f aca="false">M2687*P2687*(1-N2687)</f>
        <v>12529</v>
      </c>
      <c r="R2687" s="12" t="n">
        <f aca="false">M2687*O2687</f>
        <v>10907.6</v>
      </c>
      <c r="S2687" s="12" t="n">
        <f aca="false">Q2687-R2687</f>
        <v>1621.4</v>
      </c>
      <c r="T2687" s="11" t="n">
        <f aca="false">IFERROR(S2687/Q2687,0)</f>
        <v>0.129411764705882</v>
      </c>
      <c r="U2687" s="13" t="n">
        <f aca="false">F2687-E2687</f>
        <v>10</v>
      </c>
      <c r="V2687" s="13" t="n">
        <f aca="false">G2687-F2687</f>
        <v>1</v>
      </c>
      <c r="W2687" s="13" t="n">
        <f aca="false">G2687-E2687</f>
        <v>11</v>
      </c>
      <c r="X2687" s="10" t="n">
        <f aca="false">YEAR(E2687)</f>
        <v>2019</v>
      </c>
      <c r="Y2687" s="0" t="str">
        <f aca="false">TEXT(E2687,"yyyy-mm")</f>
        <v>2019-04</v>
      </c>
      <c r="Z2687" s="0" t="str">
        <f aca="false">"Q"&amp;ROUNDUP(MONTH(E2687)/3,0)&amp;"-"&amp;YEAR(E2687)</f>
        <v>Q2-2019</v>
      </c>
    </row>
    <row r="2688" customFormat="false" ht="14.25" hidden="false" customHeight="false" outlineLevel="0" collapsed="false">
      <c r="A2688" s="0" t="s">
        <v>2730</v>
      </c>
      <c r="B2688" s="0" t="s">
        <v>38</v>
      </c>
      <c r="C2688" s="0" t="s">
        <v>39</v>
      </c>
      <c r="D2688" s="9" t="n">
        <v>43500</v>
      </c>
      <c r="E2688" s="9" t="n">
        <v>43568</v>
      </c>
      <c r="F2688" s="9" t="n">
        <v>43578</v>
      </c>
      <c r="G2688" s="9" t="n">
        <v>43587</v>
      </c>
      <c r="H2688" s="10" t="s">
        <v>36</v>
      </c>
      <c r="I2688" s="0" t="n">
        <v>20</v>
      </c>
      <c r="J2688" s="0" t="n">
        <v>4</v>
      </c>
      <c r="K2688" s="0" t="n">
        <v>143</v>
      </c>
      <c r="L2688" s="0" t="n">
        <v>45</v>
      </c>
      <c r="M2688" s="0" t="n">
        <v>8</v>
      </c>
      <c r="N2688" s="11" t="n">
        <v>0.1</v>
      </c>
      <c r="O2688" s="12" t="n">
        <v>472.35</v>
      </c>
      <c r="P2688" s="12" t="n">
        <v>1005</v>
      </c>
      <c r="Q2688" s="12" t="n">
        <f aca="false">M2688*P2688*(1-N2688)</f>
        <v>7236</v>
      </c>
      <c r="R2688" s="12" t="n">
        <f aca="false">M2688*O2688</f>
        <v>3778.8</v>
      </c>
      <c r="S2688" s="12" t="n">
        <f aca="false">Q2688-R2688</f>
        <v>3457.2</v>
      </c>
      <c r="T2688" s="11" t="n">
        <f aca="false">IFERROR(S2688/Q2688,0)</f>
        <v>0.477777777777778</v>
      </c>
      <c r="U2688" s="13" t="n">
        <f aca="false">F2688-E2688</f>
        <v>10</v>
      </c>
      <c r="V2688" s="13" t="n">
        <f aca="false">G2688-F2688</f>
        <v>9</v>
      </c>
      <c r="W2688" s="13" t="n">
        <f aca="false">G2688-E2688</f>
        <v>19</v>
      </c>
      <c r="X2688" s="10" t="n">
        <f aca="false">YEAR(E2688)</f>
        <v>2019</v>
      </c>
      <c r="Y2688" s="0" t="str">
        <f aca="false">TEXT(E2688,"yyyy-mm")</f>
        <v>2019-04</v>
      </c>
      <c r="Z2688" s="0" t="str">
        <f aca="false">"Q"&amp;ROUNDUP(MONTH(E2688)/3,0)&amp;"-"&amp;YEAR(E2688)</f>
        <v>Q2-2019</v>
      </c>
    </row>
    <row r="2689" customFormat="false" ht="14.25" hidden="false" customHeight="false" outlineLevel="0" collapsed="false">
      <c r="A2689" s="0" t="s">
        <v>2731</v>
      </c>
      <c r="B2689" s="0" t="s">
        <v>38</v>
      </c>
      <c r="C2689" s="0" t="s">
        <v>39</v>
      </c>
      <c r="D2689" s="9" t="n">
        <v>43400</v>
      </c>
      <c r="E2689" s="9" t="n">
        <v>43568</v>
      </c>
      <c r="F2689" s="9" t="n">
        <v>43579</v>
      </c>
      <c r="G2689" s="9" t="n">
        <v>43588</v>
      </c>
      <c r="H2689" s="10" t="s">
        <v>36</v>
      </c>
      <c r="I2689" s="0" t="n">
        <v>15</v>
      </c>
      <c r="J2689" s="0" t="n">
        <v>19</v>
      </c>
      <c r="K2689" s="0" t="n">
        <v>142</v>
      </c>
      <c r="L2689" s="0" t="n">
        <v>8</v>
      </c>
      <c r="M2689" s="0" t="n">
        <v>8</v>
      </c>
      <c r="N2689" s="11" t="n">
        <v>0.075</v>
      </c>
      <c r="O2689" s="12" t="n">
        <v>782.56</v>
      </c>
      <c r="P2689" s="12" t="n">
        <v>1956.4</v>
      </c>
      <c r="Q2689" s="12" t="n">
        <f aca="false">M2689*P2689*(1-N2689)</f>
        <v>14477.36</v>
      </c>
      <c r="R2689" s="12" t="n">
        <f aca="false">M2689*O2689</f>
        <v>6260.48</v>
      </c>
      <c r="S2689" s="12" t="n">
        <f aca="false">Q2689-R2689</f>
        <v>8216.88</v>
      </c>
      <c r="T2689" s="11" t="n">
        <f aca="false">IFERROR(S2689/Q2689,0)</f>
        <v>0.567567567567568</v>
      </c>
      <c r="U2689" s="13" t="n">
        <f aca="false">F2689-E2689</f>
        <v>11</v>
      </c>
      <c r="V2689" s="13" t="n">
        <f aca="false">G2689-F2689</f>
        <v>9</v>
      </c>
      <c r="W2689" s="13" t="n">
        <f aca="false">G2689-E2689</f>
        <v>20</v>
      </c>
      <c r="X2689" s="10" t="n">
        <f aca="false">YEAR(E2689)</f>
        <v>2019</v>
      </c>
      <c r="Y2689" s="0" t="str">
        <f aca="false">TEXT(E2689,"yyyy-mm")</f>
        <v>2019-04</v>
      </c>
      <c r="Z2689" s="0" t="str">
        <f aca="false">"Q"&amp;ROUNDUP(MONTH(E2689)/3,0)&amp;"-"&amp;YEAR(E2689)</f>
        <v>Q2-2019</v>
      </c>
    </row>
    <row r="2690" customFormat="false" ht="14.25" hidden="false" customHeight="false" outlineLevel="0" collapsed="false">
      <c r="A2690" s="0" t="s">
        <v>2732</v>
      </c>
      <c r="B2690" s="0" t="s">
        <v>38</v>
      </c>
      <c r="C2690" s="0" t="s">
        <v>79</v>
      </c>
      <c r="D2690" s="9" t="n">
        <v>43500</v>
      </c>
      <c r="E2690" s="9" t="n">
        <v>43568</v>
      </c>
      <c r="F2690" s="9" t="n">
        <v>43572</v>
      </c>
      <c r="G2690" s="9" t="n">
        <v>43580</v>
      </c>
      <c r="H2690" s="10" t="s">
        <v>36</v>
      </c>
      <c r="I2690" s="0" t="n">
        <v>13</v>
      </c>
      <c r="J2690" s="0" t="n">
        <v>14</v>
      </c>
      <c r="K2690" s="0" t="n">
        <v>78</v>
      </c>
      <c r="L2690" s="0" t="n">
        <v>34</v>
      </c>
      <c r="M2690" s="0" t="n">
        <v>7</v>
      </c>
      <c r="N2690" s="11" t="n">
        <v>0.075</v>
      </c>
      <c r="O2690" s="12" t="n">
        <v>1650.81</v>
      </c>
      <c r="P2690" s="12" t="n">
        <v>3839.1</v>
      </c>
      <c r="Q2690" s="12" t="n">
        <f aca="false">M2690*P2690*(1-N2690)</f>
        <v>24858.1725</v>
      </c>
      <c r="R2690" s="12" t="n">
        <f aca="false">M2690*O2690</f>
        <v>11555.67</v>
      </c>
      <c r="S2690" s="12" t="n">
        <f aca="false">Q2690-R2690</f>
        <v>13302.5025</v>
      </c>
      <c r="T2690" s="11" t="n">
        <f aca="false">IFERROR(S2690/Q2690,0)</f>
        <v>0.535135979927728</v>
      </c>
      <c r="U2690" s="13" t="n">
        <f aca="false">F2690-E2690</f>
        <v>4</v>
      </c>
      <c r="V2690" s="13" t="n">
        <f aca="false">G2690-F2690</f>
        <v>8</v>
      </c>
      <c r="W2690" s="13" t="n">
        <f aca="false">G2690-E2690</f>
        <v>12</v>
      </c>
      <c r="X2690" s="10" t="n">
        <f aca="false">YEAR(E2690)</f>
        <v>2019</v>
      </c>
      <c r="Y2690" s="0" t="str">
        <f aca="false">TEXT(E2690,"yyyy-mm")</f>
        <v>2019-04</v>
      </c>
      <c r="Z2690" s="0" t="str">
        <f aca="false">"Q"&amp;ROUNDUP(MONTH(E2690)/3,0)&amp;"-"&amp;YEAR(E2690)</f>
        <v>Q2-2019</v>
      </c>
    </row>
    <row r="2691" customFormat="false" ht="14.25" hidden="false" customHeight="false" outlineLevel="0" collapsed="false">
      <c r="A2691" s="0" t="s">
        <v>2733</v>
      </c>
      <c r="B2691" s="0" t="s">
        <v>34</v>
      </c>
      <c r="C2691" s="0" t="s">
        <v>79</v>
      </c>
      <c r="D2691" s="9" t="n">
        <v>43500</v>
      </c>
      <c r="E2691" s="9" t="n">
        <v>43568</v>
      </c>
      <c r="F2691" s="9" t="n">
        <v>43590</v>
      </c>
      <c r="G2691" s="9" t="n">
        <v>43599</v>
      </c>
      <c r="H2691" s="10" t="s">
        <v>36</v>
      </c>
      <c r="I2691" s="0" t="n">
        <v>4</v>
      </c>
      <c r="J2691" s="0" t="n">
        <v>38</v>
      </c>
      <c r="K2691" s="0" t="n">
        <v>80</v>
      </c>
      <c r="L2691" s="0" t="n">
        <v>33</v>
      </c>
      <c r="M2691" s="0" t="n">
        <v>1</v>
      </c>
      <c r="N2691" s="11" t="n">
        <v>0.05</v>
      </c>
      <c r="O2691" s="12" t="n">
        <v>948.12</v>
      </c>
      <c r="P2691" s="12" t="n">
        <v>1788.9</v>
      </c>
      <c r="Q2691" s="12" t="n">
        <f aca="false">M2691*P2691*(1-N2691)</f>
        <v>1699.455</v>
      </c>
      <c r="R2691" s="12" t="n">
        <f aca="false">M2691*O2691</f>
        <v>948.12</v>
      </c>
      <c r="S2691" s="12" t="n">
        <f aca="false">Q2691-R2691</f>
        <v>751.335</v>
      </c>
      <c r="T2691" s="11" t="n">
        <f aca="false">IFERROR(S2691/Q2691,0)</f>
        <v>0.442103497886087</v>
      </c>
      <c r="U2691" s="13" t="n">
        <f aca="false">F2691-E2691</f>
        <v>22</v>
      </c>
      <c r="V2691" s="13" t="n">
        <f aca="false">G2691-F2691</f>
        <v>9</v>
      </c>
      <c r="W2691" s="13" t="n">
        <f aca="false">G2691-E2691</f>
        <v>31</v>
      </c>
      <c r="X2691" s="10" t="n">
        <f aca="false">YEAR(E2691)</f>
        <v>2019</v>
      </c>
      <c r="Y2691" s="0" t="str">
        <f aca="false">TEXT(E2691,"yyyy-mm")</f>
        <v>2019-04</v>
      </c>
      <c r="Z2691" s="0" t="str">
        <f aca="false">"Q"&amp;ROUNDUP(MONTH(E2691)/3,0)&amp;"-"&amp;YEAR(E2691)</f>
        <v>Q2-2019</v>
      </c>
    </row>
    <row r="2692" customFormat="false" ht="14.25" hidden="false" customHeight="false" outlineLevel="0" collapsed="false">
      <c r="A2692" s="0" t="s">
        <v>2734</v>
      </c>
      <c r="B2692" s="0" t="s">
        <v>41</v>
      </c>
      <c r="C2692" s="0" t="s">
        <v>58</v>
      </c>
      <c r="D2692" s="9" t="n">
        <v>43500</v>
      </c>
      <c r="E2692" s="9" t="n">
        <v>43568</v>
      </c>
      <c r="F2692" s="9" t="n">
        <v>43572</v>
      </c>
      <c r="G2692" s="9" t="n">
        <v>43577</v>
      </c>
      <c r="H2692" s="10" t="s">
        <v>36</v>
      </c>
      <c r="I2692" s="0" t="n">
        <v>21</v>
      </c>
      <c r="J2692" s="0" t="n">
        <v>23</v>
      </c>
      <c r="K2692" s="0" t="n">
        <v>348</v>
      </c>
      <c r="L2692" s="0" t="n">
        <v>15</v>
      </c>
      <c r="M2692" s="0" t="n">
        <v>1</v>
      </c>
      <c r="N2692" s="11" t="n">
        <v>0.1</v>
      </c>
      <c r="O2692" s="12" t="n">
        <v>851.84</v>
      </c>
      <c r="P2692" s="12" t="n">
        <v>1092.1</v>
      </c>
      <c r="Q2692" s="12" t="n">
        <f aca="false">M2692*P2692*(1-N2692)</f>
        <v>982.89</v>
      </c>
      <c r="R2692" s="12" t="n">
        <f aca="false">M2692*O2692</f>
        <v>851.84</v>
      </c>
      <c r="S2692" s="12" t="n">
        <f aca="false">Q2692-R2692</f>
        <v>131.05</v>
      </c>
      <c r="T2692" s="11" t="n">
        <f aca="false">IFERROR(S2692/Q2692,0)</f>
        <v>0.133331298517637</v>
      </c>
      <c r="U2692" s="13" t="n">
        <f aca="false">F2692-E2692</f>
        <v>4</v>
      </c>
      <c r="V2692" s="13" t="n">
        <f aca="false">G2692-F2692</f>
        <v>5</v>
      </c>
      <c r="W2692" s="13" t="n">
        <f aca="false">G2692-E2692</f>
        <v>9</v>
      </c>
      <c r="X2692" s="10" t="n">
        <f aca="false">YEAR(E2692)</f>
        <v>2019</v>
      </c>
      <c r="Y2692" s="0" t="str">
        <f aca="false">TEXT(E2692,"yyyy-mm")</f>
        <v>2019-04</v>
      </c>
      <c r="Z2692" s="0" t="str">
        <f aca="false">"Q"&amp;ROUNDUP(MONTH(E2692)/3,0)&amp;"-"&amp;YEAR(E2692)</f>
        <v>Q2-2019</v>
      </c>
    </row>
    <row r="2693" customFormat="false" ht="14.25" hidden="false" customHeight="false" outlineLevel="0" collapsed="false">
      <c r="A2693" s="0" t="s">
        <v>2735</v>
      </c>
      <c r="B2693" s="0" t="s">
        <v>34</v>
      </c>
      <c r="C2693" s="0" t="s">
        <v>58</v>
      </c>
      <c r="D2693" s="9" t="n">
        <v>43500</v>
      </c>
      <c r="E2693" s="9" t="n">
        <v>43569</v>
      </c>
      <c r="F2693" s="9" t="n">
        <v>43597</v>
      </c>
      <c r="G2693" s="9" t="n">
        <v>43605</v>
      </c>
      <c r="H2693" s="10" t="s">
        <v>36</v>
      </c>
      <c r="I2693" s="0" t="n">
        <v>3</v>
      </c>
      <c r="J2693" s="0" t="n">
        <v>43</v>
      </c>
      <c r="K2693" s="0" t="n">
        <v>346</v>
      </c>
      <c r="L2693" s="0" t="n">
        <v>21</v>
      </c>
      <c r="M2693" s="0" t="n">
        <v>2</v>
      </c>
      <c r="N2693" s="11" t="n">
        <v>0.075</v>
      </c>
      <c r="O2693" s="12" t="n">
        <v>992.2</v>
      </c>
      <c r="P2693" s="12" t="n">
        <v>1681.7</v>
      </c>
      <c r="Q2693" s="12" t="n">
        <f aca="false">M2693*P2693*(1-N2693)</f>
        <v>3111.145</v>
      </c>
      <c r="R2693" s="12" t="n">
        <f aca="false">M2693*O2693</f>
        <v>1984.4</v>
      </c>
      <c r="S2693" s="12" t="n">
        <f aca="false">Q2693-R2693</f>
        <v>1126.745</v>
      </c>
      <c r="T2693" s="11" t="n">
        <f aca="false">IFERROR(S2693/Q2693,0)</f>
        <v>0.362164090712583</v>
      </c>
      <c r="U2693" s="13" t="n">
        <f aca="false">F2693-E2693</f>
        <v>28</v>
      </c>
      <c r="V2693" s="13" t="n">
        <f aca="false">G2693-F2693</f>
        <v>8</v>
      </c>
      <c r="W2693" s="13" t="n">
        <f aca="false">G2693-E2693</f>
        <v>36</v>
      </c>
      <c r="X2693" s="10" t="n">
        <f aca="false">YEAR(E2693)</f>
        <v>2019</v>
      </c>
      <c r="Y2693" s="0" t="str">
        <f aca="false">TEXT(E2693,"yyyy-mm")</f>
        <v>2019-04</v>
      </c>
      <c r="Z2693" s="0" t="str">
        <f aca="false">"Q"&amp;ROUNDUP(MONTH(E2693)/3,0)&amp;"-"&amp;YEAR(E2693)</f>
        <v>Q2-2019</v>
      </c>
    </row>
    <row r="2694" customFormat="false" ht="14.25" hidden="false" customHeight="false" outlineLevel="0" collapsed="false">
      <c r="A2694" s="0" t="s">
        <v>2736</v>
      </c>
      <c r="B2694" s="0" t="s">
        <v>43</v>
      </c>
      <c r="C2694" s="0" t="s">
        <v>48</v>
      </c>
      <c r="D2694" s="9" t="n">
        <v>43400</v>
      </c>
      <c r="E2694" s="9" t="n">
        <v>43569</v>
      </c>
      <c r="F2694" s="9" t="n">
        <v>43588</v>
      </c>
      <c r="G2694" s="9" t="n">
        <v>43592</v>
      </c>
      <c r="H2694" s="10" t="s">
        <v>36</v>
      </c>
      <c r="I2694" s="0" t="n">
        <v>27</v>
      </c>
      <c r="J2694" s="0" t="n">
        <v>17</v>
      </c>
      <c r="K2694" s="0" t="n">
        <v>26</v>
      </c>
      <c r="L2694" s="0" t="n">
        <v>8</v>
      </c>
      <c r="M2694" s="0" t="n">
        <v>5</v>
      </c>
      <c r="N2694" s="11" t="n">
        <v>0.075</v>
      </c>
      <c r="O2694" s="12" t="n">
        <v>841.52</v>
      </c>
      <c r="P2694" s="12" t="n">
        <v>1051.9</v>
      </c>
      <c r="Q2694" s="12" t="n">
        <f aca="false">M2694*P2694*(1-N2694)</f>
        <v>4865.0375</v>
      </c>
      <c r="R2694" s="12" t="n">
        <f aca="false">M2694*O2694</f>
        <v>4207.6</v>
      </c>
      <c r="S2694" s="12" t="n">
        <f aca="false">Q2694-R2694</f>
        <v>657.4375</v>
      </c>
      <c r="T2694" s="11" t="n">
        <f aca="false">IFERROR(S2694/Q2694,0)</f>
        <v>0.135135135135135</v>
      </c>
      <c r="U2694" s="13" t="n">
        <f aca="false">F2694-E2694</f>
        <v>19</v>
      </c>
      <c r="V2694" s="13" t="n">
        <f aca="false">G2694-F2694</f>
        <v>4</v>
      </c>
      <c r="W2694" s="13" t="n">
        <f aca="false">G2694-E2694</f>
        <v>23</v>
      </c>
      <c r="X2694" s="10" t="n">
        <f aca="false">YEAR(E2694)</f>
        <v>2019</v>
      </c>
      <c r="Y2694" s="0" t="str">
        <f aca="false">TEXT(E2694,"yyyy-mm")</f>
        <v>2019-04</v>
      </c>
      <c r="Z2694" s="0" t="str">
        <f aca="false">"Q"&amp;ROUNDUP(MONTH(E2694)/3,0)&amp;"-"&amp;YEAR(E2694)</f>
        <v>Q2-2019</v>
      </c>
    </row>
    <row r="2695" customFormat="false" ht="14.25" hidden="false" customHeight="false" outlineLevel="0" collapsed="false">
      <c r="A2695" s="0" t="s">
        <v>2737</v>
      </c>
      <c r="B2695" s="0" t="s">
        <v>34</v>
      </c>
      <c r="C2695" s="0" t="s">
        <v>39</v>
      </c>
      <c r="D2695" s="9" t="n">
        <v>43500</v>
      </c>
      <c r="E2695" s="9" t="n">
        <v>43569</v>
      </c>
      <c r="F2695" s="9" t="n">
        <v>43572</v>
      </c>
      <c r="G2695" s="9" t="n">
        <v>43578</v>
      </c>
      <c r="H2695" s="10" t="s">
        <v>36</v>
      </c>
      <c r="I2695" s="0" t="n">
        <v>9</v>
      </c>
      <c r="J2695" s="0" t="n">
        <v>11</v>
      </c>
      <c r="K2695" s="0" t="n">
        <v>108</v>
      </c>
      <c r="L2695" s="0" t="n">
        <v>39</v>
      </c>
      <c r="M2695" s="0" t="n">
        <v>8</v>
      </c>
      <c r="N2695" s="11" t="n">
        <v>0.075</v>
      </c>
      <c r="O2695" s="12" t="n">
        <v>99.16</v>
      </c>
      <c r="P2695" s="12" t="n">
        <v>247.9</v>
      </c>
      <c r="Q2695" s="12" t="n">
        <f aca="false">M2695*P2695*(1-N2695)</f>
        <v>1834.46</v>
      </c>
      <c r="R2695" s="12" t="n">
        <f aca="false">M2695*O2695</f>
        <v>793.28</v>
      </c>
      <c r="S2695" s="12" t="n">
        <f aca="false">Q2695-R2695</f>
        <v>1041.18</v>
      </c>
      <c r="T2695" s="11" t="n">
        <f aca="false">IFERROR(S2695/Q2695,0)</f>
        <v>0.567567567567568</v>
      </c>
      <c r="U2695" s="13" t="n">
        <f aca="false">F2695-E2695</f>
        <v>3</v>
      </c>
      <c r="V2695" s="13" t="n">
        <f aca="false">G2695-F2695</f>
        <v>6</v>
      </c>
      <c r="W2695" s="13" t="n">
        <f aca="false">G2695-E2695</f>
        <v>9</v>
      </c>
      <c r="X2695" s="10" t="n">
        <f aca="false">YEAR(E2695)</f>
        <v>2019</v>
      </c>
      <c r="Y2695" s="0" t="str">
        <f aca="false">TEXT(E2695,"yyyy-mm")</f>
        <v>2019-04</v>
      </c>
      <c r="Z2695" s="0" t="str">
        <f aca="false">"Q"&amp;ROUNDUP(MONTH(E2695)/3,0)&amp;"-"&amp;YEAR(E2695)</f>
        <v>Q2-2019</v>
      </c>
    </row>
    <row r="2696" customFormat="false" ht="14.25" hidden="false" customHeight="false" outlineLevel="0" collapsed="false">
      <c r="A2696" s="0" t="s">
        <v>2738</v>
      </c>
      <c r="B2696" s="0" t="s">
        <v>34</v>
      </c>
      <c r="C2696" s="0" t="s">
        <v>48</v>
      </c>
      <c r="D2696" s="9" t="n">
        <v>43500</v>
      </c>
      <c r="E2696" s="9" t="n">
        <v>43569</v>
      </c>
      <c r="F2696" s="9" t="n">
        <v>43595</v>
      </c>
      <c r="G2696" s="9" t="n">
        <v>43596</v>
      </c>
      <c r="H2696" s="10" t="s">
        <v>36</v>
      </c>
      <c r="I2696" s="0" t="n">
        <v>6</v>
      </c>
      <c r="J2696" s="0" t="n">
        <v>11</v>
      </c>
      <c r="K2696" s="0" t="n">
        <v>1</v>
      </c>
      <c r="L2696" s="0" t="n">
        <v>35</v>
      </c>
      <c r="M2696" s="0" t="n">
        <v>6</v>
      </c>
      <c r="N2696" s="11" t="n">
        <v>0.05</v>
      </c>
      <c r="O2696" s="12" t="n">
        <v>2517.19</v>
      </c>
      <c r="P2696" s="12" t="n">
        <v>3872.6</v>
      </c>
      <c r="Q2696" s="12" t="n">
        <f aca="false">M2696*P2696*(1-N2696)</f>
        <v>22073.82</v>
      </c>
      <c r="R2696" s="12" t="n">
        <f aca="false">M2696*O2696</f>
        <v>15103.14</v>
      </c>
      <c r="S2696" s="12" t="n">
        <f aca="false">Q2696-R2696</f>
        <v>6970.68</v>
      </c>
      <c r="T2696" s="11" t="n">
        <f aca="false">IFERROR(S2696/Q2696,0)</f>
        <v>0.31578947368421</v>
      </c>
      <c r="U2696" s="13" t="n">
        <f aca="false">F2696-E2696</f>
        <v>26</v>
      </c>
      <c r="V2696" s="13" t="n">
        <f aca="false">G2696-F2696</f>
        <v>1</v>
      </c>
      <c r="W2696" s="13" t="n">
        <f aca="false">G2696-E2696</f>
        <v>27</v>
      </c>
      <c r="X2696" s="10" t="n">
        <f aca="false">YEAR(E2696)</f>
        <v>2019</v>
      </c>
      <c r="Y2696" s="0" t="str">
        <f aca="false">TEXT(E2696,"yyyy-mm")</f>
        <v>2019-04</v>
      </c>
      <c r="Z2696" s="0" t="str">
        <f aca="false">"Q"&amp;ROUNDUP(MONTH(E2696)/3,0)&amp;"-"&amp;YEAR(E2696)</f>
        <v>Q2-2019</v>
      </c>
    </row>
    <row r="2697" customFormat="false" ht="14.25" hidden="false" customHeight="false" outlineLevel="0" collapsed="false">
      <c r="A2697" s="0" t="s">
        <v>2739</v>
      </c>
      <c r="B2697" s="0" t="s">
        <v>43</v>
      </c>
      <c r="C2697" s="0" t="s">
        <v>79</v>
      </c>
      <c r="D2697" s="9" t="n">
        <v>43400</v>
      </c>
      <c r="E2697" s="9" t="n">
        <v>43569</v>
      </c>
      <c r="F2697" s="9" t="n">
        <v>43581</v>
      </c>
      <c r="G2697" s="9" t="n">
        <v>43584</v>
      </c>
      <c r="H2697" s="10" t="s">
        <v>36</v>
      </c>
      <c r="I2697" s="0" t="n">
        <v>26</v>
      </c>
      <c r="J2697" s="0" t="n">
        <v>16</v>
      </c>
      <c r="K2697" s="0" t="n">
        <v>66</v>
      </c>
      <c r="L2697" s="0" t="n">
        <v>2</v>
      </c>
      <c r="M2697" s="0" t="n">
        <v>6</v>
      </c>
      <c r="N2697" s="11" t="n">
        <v>0.05</v>
      </c>
      <c r="O2697" s="12" t="n">
        <v>2047.52</v>
      </c>
      <c r="P2697" s="12" t="n">
        <v>2559.4</v>
      </c>
      <c r="Q2697" s="12" t="n">
        <f aca="false">M2697*P2697*(1-N2697)</f>
        <v>14588.58</v>
      </c>
      <c r="R2697" s="12" t="n">
        <f aca="false">M2697*O2697</f>
        <v>12285.12</v>
      </c>
      <c r="S2697" s="12" t="n">
        <f aca="false">Q2697-R2697</f>
        <v>2303.46</v>
      </c>
      <c r="T2697" s="11" t="n">
        <f aca="false">IFERROR(S2697/Q2697,0)</f>
        <v>0.157894736842105</v>
      </c>
      <c r="U2697" s="13" t="n">
        <f aca="false">F2697-E2697</f>
        <v>12</v>
      </c>
      <c r="V2697" s="13" t="n">
        <f aca="false">G2697-F2697</f>
        <v>3</v>
      </c>
      <c r="W2697" s="13" t="n">
        <f aca="false">G2697-E2697</f>
        <v>15</v>
      </c>
      <c r="X2697" s="10" t="n">
        <f aca="false">YEAR(E2697)</f>
        <v>2019</v>
      </c>
      <c r="Y2697" s="0" t="str">
        <f aca="false">TEXT(E2697,"yyyy-mm")</f>
        <v>2019-04</v>
      </c>
      <c r="Z2697" s="0" t="str">
        <f aca="false">"Q"&amp;ROUNDUP(MONTH(E2697)/3,0)&amp;"-"&amp;YEAR(E2697)</f>
        <v>Q2-2019</v>
      </c>
    </row>
    <row r="2698" customFormat="false" ht="14.25" hidden="false" customHeight="false" outlineLevel="0" collapsed="false">
      <c r="A2698" s="0" t="s">
        <v>2740</v>
      </c>
      <c r="B2698" s="0" t="s">
        <v>34</v>
      </c>
      <c r="C2698" s="0" t="s">
        <v>39</v>
      </c>
      <c r="D2698" s="9" t="n">
        <v>43400</v>
      </c>
      <c r="E2698" s="9" t="n">
        <v>43569</v>
      </c>
      <c r="F2698" s="9" t="n">
        <v>43589</v>
      </c>
      <c r="G2698" s="9" t="n">
        <v>43590</v>
      </c>
      <c r="H2698" s="10" t="s">
        <v>36</v>
      </c>
      <c r="I2698" s="0" t="n">
        <v>6</v>
      </c>
      <c r="J2698" s="0" t="n">
        <v>44</v>
      </c>
      <c r="K2698" s="0" t="n">
        <v>151</v>
      </c>
      <c r="L2698" s="0" t="n">
        <v>41</v>
      </c>
      <c r="M2698" s="0" t="n">
        <v>1</v>
      </c>
      <c r="N2698" s="11" t="n">
        <v>0.15</v>
      </c>
      <c r="O2698" s="12" t="n">
        <v>1461.4</v>
      </c>
      <c r="P2698" s="12" t="n">
        <v>1782.2</v>
      </c>
      <c r="Q2698" s="12" t="n">
        <f aca="false">M2698*P2698*(1-N2698)</f>
        <v>1514.87</v>
      </c>
      <c r="R2698" s="12" t="n">
        <f aca="false">M2698*O2698</f>
        <v>1461.4</v>
      </c>
      <c r="S2698" s="12" t="n">
        <f aca="false">Q2698-R2698</f>
        <v>53.4699999999998</v>
      </c>
      <c r="T2698" s="11" t="n">
        <f aca="false">IFERROR(S2698/Q2698,0)</f>
        <v>0.0352967581376618</v>
      </c>
      <c r="U2698" s="13" t="n">
        <f aca="false">F2698-E2698</f>
        <v>20</v>
      </c>
      <c r="V2698" s="13" t="n">
        <f aca="false">G2698-F2698</f>
        <v>1</v>
      </c>
      <c r="W2698" s="13" t="n">
        <f aca="false">G2698-E2698</f>
        <v>21</v>
      </c>
      <c r="X2698" s="10" t="n">
        <f aca="false">YEAR(E2698)</f>
        <v>2019</v>
      </c>
      <c r="Y2698" s="0" t="str">
        <f aca="false">TEXT(E2698,"yyyy-mm")</f>
        <v>2019-04</v>
      </c>
      <c r="Z2698" s="0" t="str">
        <f aca="false">"Q"&amp;ROUNDUP(MONTH(E2698)/3,0)&amp;"-"&amp;YEAR(E2698)</f>
        <v>Q2-2019</v>
      </c>
    </row>
    <row r="2699" customFormat="false" ht="14.25" hidden="false" customHeight="false" outlineLevel="0" collapsed="false">
      <c r="A2699" s="0" t="s">
        <v>2741</v>
      </c>
      <c r="B2699" s="0" t="s">
        <v>41</v>
      </c>
      <c r="C2699" s="0" t="s">
        <v>39</v>
      </c>
      <c r="D2699" s="9" t="n">
        <v>43400</v>
      </c>
      <c r="E2699" s="9" t="n">
        <v>43569</v>
      </c>
      <c r="F2699" s="9" t="n">
        <v>43580</v>
      </c>
      <c r="G2699" s="9" t="n">
        <v>43582</v>
      </c>
      <c r="H2699" s="10" t="s">
        <v>36</v>
      </c>
      <c r="I2699" s="0" t="n">
        <v>21</v>
      </c>
      <c r="J2699" s="0" t="n">
        <v>2</v>
      </c>
      <c r="K2699" s="0" t="n">
        <v>135</v>
      </c>
      <c r="L2699" s="0" t="n">
        <v>22</v>
      </c>
      <c r="M2699" s="0" t="n">
        <v>8</v>
      </c>
      <c r="N2699" s="11" t="n">
        <v>0.075</v>
      </c>
      <c r="O2699" s="12" t="n">
        <v>4352.32</v>
      </c>
      <c r="P2699" s="12" t="n">
        <v>5440.4</v>
      </c>
      <c r="Q2699" s="12" t="n">
        <f aca="false">M2699*P2699*(1-N2699)</f>
        <v>40258.96</v>
      </c>
      <c r="R2699" s="12" t="n">
        <f aca="false">M2699*O2699</f>
        <v>34818.56</v>
      </c>
      <c r="S2699" s="12" t="n">
        <f aca="false">Q2699-R2699</f>
        <v>5440.4</v>
      </c>
      <c r="T2699" s="11" t="n">
        <f aca="false">IFERROR(S2699/Q2699,0)</f>
        <v>0.135135135135135</v>
      </c>
      <c r="U2699" s="13" t="n">
        <f aca="false">F2699-E2699</f>
        <v>11</v>
      </c>
      <c r="V2699" s="13" t="n">
        <f aca="false">G2699-F2699</f>
        <v>2</v>
      </c>
      <c r="W2699" s="13" t="n">
        <f aca="false">G2699-E2699</f>
        <v>13</v>
      </c>
      <c r="X2699" s="10" t="n">
        <f aca="false">YEAR(E2699)</f>
        <v>2019</v>
      </c>
      <c r="Y2699" s="0" t="str">
        <f aca="false">TEXT(E2699,"yyyy-mm")</f>
        <v>2019-04</v>
      </c>
      <c r="Z2699" s="0" t="str">
        <f aca="false">"Q"&amp;ROUNDUP(MONTH(E2699)/3,0)&amp;"-"&amp;YEAR(E2699)</f>
        <v>Q2-2019</v>
      </c>
    </row>
    <row r="2700" customFormat="false" ht="14.25" hidden="false" customHeight="false" outlineLevel="0" collapsed="false">
      <c r="A2700" s="0" t="s">
        <v>2742</v>
      </c>
      <c r="B2700" s="0" t="s">
        <v>41</v>
      </c>
      <c r="C2700" s="0" t="s">
        <v>46</v>
      </c>
      <c r="D2700" s="9" t="n">
        <v>43400</v>
      </c>
      <c r="E2700" s="9" t="n">
        <v>43569</v>
      </c>
      <c r="F2700" s="9" t="n">
        <v>43578</v>
      </c>
      <c r="G2700" s="9" t="n">
        <v>43584</v>
      </c>
      <c r="H2700" s="10" t="s">
        <v>36</v>
      </c>
      <c r="I2700" s="0" t="n">
        <v>22</v>
      </c>
      <c r="J2700" s="0" t="n">
        <v>37</v>
      </c>
      <c r="K2700" s="0" t="n">
        <v>270</v>
      </c>
      <c r="L2700" s="0" t="n">
        <v>42</v>
      </c>
      <c r="M2700" s="0" t="n">
        <v>1</v>
      </c>
      <c r="N2700" s="11" t="n">
        <v>0.2</v>
      </c>
      <c r="O2700" s="12" t="n">
        <v>643.2</v>
      </c>
      <c r="P2700" s="12" t="n">
        <v>1286.4</v>
      </c>
      <c r="Q2700" s="12" t="n">
        <f aca="false">M2700*P2700*(1-N2700)</f>
        <v>1029.12</v>
      </c>
      <c r="R2700" s="12" t="n">
        <f aca="false">M2700*O2700</f>
        <v>643.2</v>
      </c>
      <c r="S2700" s="12" t="n">
        <f aca="false">Q2700-R2700</f>
        <v>385.92</v>
      </c>
      <c r="T2700" s="11" t="n">
        <f aca="false">IFERROR(S2700/Q2700,0)</f>
        <v>0.375</v>
      </c>
      <c r="U2700" s="13" t="n">
        <f aca="false">F2700-E2700</f>
        <v>9</v>
      </c>
      <c r="V2700" s="13" t="n">
        <f aca="false">G2700-F2700</f>
        <v>6</v>
      </c>
      <c r="W2700" s="13" t="n">
        <f aca="false">G2700-E2700</f>
        <v>15</v>
      </c>
      <c r="X2700" s="10" t="n">
        <f aca="false">YEAR(E2700)</f>
        <v>2019</v>
      </c>
      <c r="Y2700" s="0" t="str">
        <f aca="false">TEXT(E2700,"yyyy-mm")</f>
        <v>2019-04</v>
      </c>
      <c r="Z2700" s="0" t="str">
        <f aca="false">"Q"&amp;ROUNDUP(MONTH(E2700)/3,0)&amp;"-"&amp;YEAR(E2700)</f>
        <v>Q2-2019</v>
      </c>
    </row>
    <row r="2701" customFormat="false" ht="14.25" hidden="false" customHeight="false" outlineLevel="0" collapsed="false">
      <c r="A2701" s="0" t="s">
        <v>2743</v>
      </c>
      <c r="B2701" s="0" t="s">
        <v>43</v>
      </c>
      <c r="C2701" s="0" t="s">
        <v>39</v>
      </c>
      <c r="D2701" s="9" t="n">
        <v>43400</v>
      </c>
      <c r="E2701" s="9" t="n">
        <v>43569</v>
      </c>
      <c r="F2701" s="9" t="n">
        <v>43593</v>
      </c>
      <c r="G2701" s="9" t="n">
        <v>43603</v>
      </c>
      <c r="H2701" s="10" t="s">
        <v>36</v>
      </c>
      <c r="I2701" s="0" t="n">
        <v>25</v>
      </c>
      <c r="J2701" s="0" t="n">
        <v>2</v>
      </c>
      <c r="K2701" s="0" t="n">
        <v>132</v>
      </c>
      <c r="L2701" s="0" t="n">
        <v>31</v>
      </c>
      <c r="M2701" s="0" t="n">
        <v>4</v>
      </c>
      <c r="N2701" s="11" t="n">
        <v>0.05</v>
      </c>
      <c r="O2701" s="12" t="n">
        <v>549.4</v>
      </c>
      <c r="P2701" s="12" t="n">
        <v>1098.8</v>
      </c>
      <c r="Q2701" s="12" t="n">
        <f aca="false">M2701*P2701*(1-N2701)</f>
        <v>4175.44</v>
      </c>
      <c r="R2701" s="12" t="n">
        <f aca="false">M2701*O2701</f>
        <v>2197.6</v>
      </c>
      <c r="S2701" s="12" t="n">
        <f aca="false">Q2701-R2701</f>
        <v>1977.84</v>
      </c>
      <c r="T2701" s="11" t="n">
        <f aca="false">IFERROR(S2701/Q2701,0)</f>
        <v>0.473684210526316</v>
      </c>
      <c r="U2701" s="13" t="n">
        <f aca="false">F2701-E2701</f>
        <v>24</v>
      </c>
      <c r="V2701" s="13" t="n">
        <f aca="false">G2701-F2701</f>
        <v>10</v>
      </c>
      <c r="W2701" s="13" t="n">
        <f aca="false">G2701-E2701</f>
        <v>34</v>
      </c>
      <c r="X2701" s="10" t="n">
        <f aca="false">YEAR(E2701)</f>
        <v>2019</v>
      </c>
      <c r="Y2701" s="0" t="str">
        <f aca="false">TEXT(E2701,"yyyy-mm")</f>
        <v>2019-04</v>
      </c>
      <c r="Z2701" s="0" t="str">
        <f aca="false">"Q"&amp;ROUNDUP(MONTH(E2701)/3,0)&amp;"-"&amp;YEAR(E2701)</f>
        <v>Q2-2019</v>
      </c>
    </row>
    <row r="2702" customFormat="false" ht="14.25" hidden="false" customHeight="false" outlineLevel="0" collapsed="false">
      <c r="A2702" s="0" t="s">
        <v>2744</v>
      </c>
      <c r="B2702" s="0" t="s">
        <v>34</v>
      </c>
      <c r="C2702" s="0" t="s">
        <v>48</v>
      </c>
      <c r="D2702" s="9" t="n">
        <v>43400</v>
      </c>
      <c r="E2702" s="9" t="n">
        <v>43570</v>
      </c>
      <c r="F2702" s="9" t="n">
        <v>43580</v>
      </c>
      <c r="G2702" s="9" t="n">
        <v>43586</v>
      </c>
      <c r="H2702" s="10" t="s">
        <v>36</v>
      </c>
      <c r="I2702" s="0" t="n">
        <v>8</v>
      </c>
      <c r="J2702" s="0" t="n">
        <v>7</v>
      </c>
      <c r="K2702" s="0" t="n">
        <v>3</v>
      </c>
      <c r="L2702" s="0" t="n">
        <v>3</v>
      </c>
      <c r="M2702" s="0" t="n">
        <v>4</v>
      </c>
      <c r="N2702" s="11" t="n">
        <v>0.1</v>
      </c>
      <c r="O2702" s="12" t="n">
        <v>412.72</v>
      </c>
      <c r="P2702" s="12" t="n">
        <v>1031.8</v>
      </c>
      <c r="Q2702" s="12" t="n">
        <f aca="false">M2702*P2702*(1-N2702)</f>
        <v>3714.48</v>
      </c>
      <c r="R2702" s="12" t="n">
        <f aca="false">M2702*O2702</f>
        <v>1650.88</v>
      </c>
      <c r="S2702" s="12" t="n">
        <f aca="false">Q2702-R2702</f>
        <v>2063.6</v>
      </c>
      <c r="T2702" s="11" t="n">
        <f aca="false">IFERROR(S2702/Q2702,0)</f>
        <v>0.555555555555556</v>
      </c>
      <c r="U2702" s="13" t="n">
        <f aca="false">F2702-E2702</f>
        <v>10</v>
      </c>
      <c r="V2702" s="13" t="n">
        <f aca="false">G2702-F2702</f>
        <v>6</v>
      </c>
      <c r="W2702" s="13" t="n">
        <f aca="false">G2702-E2702</f>
        <v>16</v>
      </c>
      <c r="X2702" s="10" t="n">
        <f aca="false">YEAR(E2702)</f>
        <v>2019</v>
      </c>
      <c r="Y2702" s="0" t="str">
        <f aca="false">TEXT(E2702,"yyyy-mm")</f>
        <v>2019-04</v>
      </c>
      <c r="Z2702" s="0" t="str">
        <f aca="false">"Q"&amp;ROUNDUP(MONTH(E2702)/3,0)&amp;"-"&amp;YEAR(E2702)</f>
        <v>Q2-2019</v>
      </c>
    </row>
    <row r="2703" customFormat="false" ht="14.25" hidden="false" customHeight="false" outlineLevel="0" collapsed="false">
      <c r="A2703" s="0" t="s">
        <v>2745</v>
      </c>
      <c r="B2703" s="0" t="s">
        <v>38</v>
      </c>
      <c r="C2703" s="0" t="s">
        <v>39</v>
      </c>
      <c r="D2703" s="9" t="n">
        <v>43400</v>
      </c>
      <c r="E2703" s="9" t="n">
        <v>43570</v>
      </c>
      <c r="F2703" s="9" t="n">
        <v>43584</v>
      </c>
      <c r="G2703" s="9" t="n">
        <v>43589</v>
      </c>
      <c r="H2703" s="10" t="s">
        <v>36</v>
      </c>
      <c r="I2703" s="0" t="n">
        <v>18</v>
      </c>
      <c r="J2703" s="0" t="n">
        <v>11</v>
      </c>
      <c r="K2703" s="0" t="n">
        <v>158</v>
      </c>
      <c r="L2703" s="0" t="n">
        <v>42</v>
      </c>
      <c r="M2703" s="0" t="n">
        <v>4</v>
      </c>
      <c r="N2703" s="11" t="n">
        <v>0.2</v>
      </c>
      <c r="O2703" s="12" t="n">
        <v>1612.42</v>
      </c>
      <c r="P2703" s="12" t="n">
        <v>2559.4</v>
      </c>
      <c r="Q2703" s="12" t="n">
        <f aca="false">M2703*P2703*(1-N2703)</f>
        <v>8190.08</v>
      </c>
      <c r="R2703" s="12" t="n">
        <f aca="false">M2703*O2703</f>
        <v>6449.68</v>
      </c>
      <c r="S2703" s="12" t="n">
        <f aca="false">Q2703-R2703</f>
        <v>1740.4</v>
      </c>
      <c r="T2703" s="11" t="n">
        <f aca="false">IFERROR(S2703/Q2703,0)</f>
        <v>0.212500976791436</v>
      </c>
      <c r="U2703" s="13" t="n">
        <f aca="false">F2703-E2703</f>
        <v>14</v>
      </c>
      <c r="V2703" s="13" t="n">
        <f aca="false">G2703-F2703</f>
        <v>5</v>
      </c>
      <c r="W2703" s="13" t="n">
        <f aca="false">G2703-E2703</f>
        <v>19</v>
      </c>
      <c r="X2703" s="10" t="n">
        <f aca="false">YEAR(E2703)</f>
        <v>2019</v>
      </c>
      <c r="Y2703" s="0" t="str">
        <f aca="false">TEXT(E2703,"yyyy-mm")</f>
        <v>2019-04</v>
      </c>
      <c r="Z2703" s="0" t="str">
        <f aca="false">"Q"&amp;ROUNDUP(MONTH(E2703)/3,0)&amp;"-"&amp;YEAR(E2703)</f>
        <v>Q2-2019</v>
      </c>
    </row>
    <row r="2704" customFormat="false" ht="14.25" hidden="false" customHeight="false" outlineLevel="0" collapsed="false">
      <c r="A2704" s="0" t="s">
        <v>2746</v>
      </c>
      <c r="B2704" s="0" t="s">
        <v>34</v>
      </c>
      <c r="C2704" s="0" t="s">
        <v>39</v>
      </c>
      <c r="D2704" s="9" t="n">
        <v>43500</v>
      </c>
      <c r="E2704" s="9" t="n">
        <v>43570</v>
      </c>
      <c r="F2704" s="9" t="n">
        <v>43591</v>
      </c>
      <c r="G2704" s="9" t="n">
        <v>43599</v>
      </c>
      <c r="H2704" s="10" t="s">
        <v>36</v>
      </c>
      <c r="I2704" s="0" t="n">
        <v>4</v>
      </c>
      <c r="J2704" s="0" t="n">
        <v>30</v>
      </c>
      <c r="K2704" s="0" t="n">
        <v>91</v>
      </c>
      <c r="L2704" s="0" t="n">
        <v>35</v>
      </c>
      <c r="M2704" s="0" t="n">
        <v>2</v>
      </c>
      <c r="N2704" s="11" t="n">
        <v>0.3</v>
      </c>
      <c r="O2704" s="12" t="n">
        <v>1434.2</v>
      </c>
      <c r="P2704" s="12" t="n">
        <v>1862.6</v>
      </c>
      <c r="Q2704" s="12" t="n">
        <f aca="false">M2704*P2704*(1-N2704)</f>
        <v>2607.64</v>
      </c>
      <c r="R2704" s="12" t="n">
        <f aca="false">M2704*O2704</f>
        <v>2868.4</v>
      </c>
      <c r="S2704" s="12" t="n">
        <f aca="false">Q2704-R2704</f>
        <v>-260.76</v>
      </c>
      <c r="T2704" s="11" t="n">
        <f aca="false">IFERROR(S2704/Q2704,0)</f>
        <v>-0.0999984660459267</v>
      </c>
      <c r="U2704" s="13" t="n">
        <f aca="false">F2704-E2704</f>
        <v>21</v>
      </c>
      <c r="V2704" s="13" t="n">
        <f aca="false">G2704-F2704</f>
        <v>8</v>
      </c>
      <c r="W2704" s="13" t="n">
        <f aca="false">G2704-E2704</f>
        <v>29</v>
      </c>
      <c r="X2704" s="10" t="n">
        <f aca="false">YEAR(E2704)</f>
        <v>2019</v>
      </c>
      <c r="Y2704" s="0" t="str">
        <f aca="false">TEXT(E2704,"yyyy-mm")</f>
        <v>2019-04</v>
      </c>
      <c r="Z2704" s="0" t="str">
        <f aca="false">"Q"&amp;ROUNDUP(MONTH(E2704)/3,0)&amp;"-"&amp;YEAR(E2704)</f>
        <v>Q2-2019</v>
      </c>
    </row>
    <row r="2705" customFormat="false" ht="14.25" hidden="false" customHeight="false" outlineLevel="0" collapsed="false">
      <c r="A2705" s="0" t="s">
        <v>2747</v>
      </c>
      <c r="B2705" s="0" t="s">
        <v>34</v>
      </c>
      <c r="C2705" s="0" t="s">
        <v>58</v>
      </c>
      <c r="D2705" s="9" t="n">
        <v>43500</v>
      </c>
      <c r="E2705" s="9" t="n">
        <v>43570</v>
      </c>
      <c r="F2705" s="9" t="n">
        <v>43598</v>
      </c>
      <c r="G2705" s="9" t="n">
        <v>43599</v>
      </c>
      <c r="H2705" s="10" t="s">
        <v>36</v>
      </c>
      <c r="I2705" s="0" t="n">
        <v>7</v>
      </c>
      <c r="J2705" s="0" t="n">
        <v>28</v>
      </c>
      <c r="K2705" s="0" t="n">
        <v>357</v>
      </c>
      <c r="L2705" s="0" t="n">
        <v>41</v>
      </c>
      <c r="M2705" s="0" t="n">
        <v>7</v>
      </c>
      <c r="N2705" s="11" t="n">
        <v>0.05</v>
      </c>
      <c r="O2705" s="12" t="n">
        <v>520.99</v>
      </c>
      <c r="P2705" s="12" t="n">
        <v>1085.4</v>
      </c>
      <c r="Q2705" s="12" t="n">
        <f aca="false">M2705*P2705*(1-N2705)</f>
        <v>7217.91</v>
      </c>
      <c r="R2705" s="12" t="n">
        <f aca="false">M2705*O2705</f>
        <v>3646.93</v>
      </c>
      <c r="S2705" s="12" t="n">
        <f aca="false">Q2705-R2705</f>
        <v>3570.98</v>
      </c>
      <c r="T2705" s="11" t="n">
        <f aca="false">IFERROR(S2705/Q2705,0)</f>
        <v>0.494738781724904</v>
      </c>
      <c r="U2705" s="13" t="n">
        <f aca="false">F2705-E2705</f>
        <v>28</v>
      </c>
      <c r="V2705" s="13" t="n">
        <f aca="false">G2705-F2705</f>
        <v>1</v>
      </c>
      <c r="W2705" s="13" t="n">
        <f aca="false">G2705-E2705</f>
        <v>29</v>
      </c>
      <c r="X2705" s="10" t="n">
        <f aca="false">YEAR(E2705)</f>
        <v>2019</v>
      </c>
      <c r="Y2705" s="0" t="str">
        <f aca="false">TEXT(E2705,"yyyy-mm")</f>
        <v>2019-04</v>
      </c>
      <c r="Z2705" s="0" t="str">
        <f aca="false">"Q"&amp;ROUNDUP(MONTH(E2705)/3,0)&amp;"-"&amp;YEAR(E2705)</f>
        <v>Q2-2019</v>
      </c>
    </row>
    <row r="2706" customFormat="false" ht="14.25" hidden="false" customHeight="false" outlineLevel="0" collapsed="false">
      <c r="A2706" s="0" t="s">
        <v>2748</v>
      </c>
      <c r="B2706" s="0" t="s">
        <v>38</v>
      </c>
      <c r="C2706" s="0" t="s">
        <v>58</v>
      </c>
      <c r="D2706" s="9" t="n">
        <v>43500</v>
      </c>
      <c r="E2706" s="9" t="n">
        <v>43570</v>
      </c>
      <c r="F2706" s="9" t="n">
        <v>43577</v>
      </c>
      <c r="G2706" s="9" t="n">
        <v>43586</v>
      </c>
      <c r="H2706" s="10" t="s">
        <v>36</v>
      </c>
      <c r="I2706" s="0" t="n">
        <v>14</v>
      </c>
      <c r="J2706" s="0" t="n">
        <v>29</v>
      </c>
      <c r="K2706" s="0" t="n">
        <v>346</v>
      </c>
      <c r="L2706" s="0" t="n">
        <v>18</v>
      </c>
      <c r="M2706" s="0" t="n">
        <v>1</v>
      </c>
      <c r="N2706" s="11" t="n">
        <v>0.075</v>
      </c>
      <c r="O2706" s="12" t="n">
        <v>901.15</v>
      </c>
      <c r="P2706" s="12" t="n">
        <v>1802.3</v>
      </c>
      <c r="Q2706" s="12" t="n">
        <f aca="false">M2706*P2706*(1-N2706)</f>
        <v>1667.1275</v>
      </c>
      <c r="R2706" s="12" t="n">
        <f aca="false">M2706*O2706</f>
        <v>901.15</v>
      </c>
      <c r="S2706" s="12" t="n">
        <f aca="false">Q2706-R2706</f>
        <v>765.9775</v>
      </c>
      <c r="T2706" s="11" t="n">
        <f aca="false">IFERROR(S2706/Q2706,0)</f>
        <v>0.45945945945946</v>
      </c>
      <c r="U2706" s="13" t="n">
        <f aca="false">F2706-E2706</f>
        <v>7</v>
      </c>
      <c r="V2706" s="13" t="n">
        <f aca="false">G2706-F2706</f>
        <v>9</v>
      </c>
      <c r="W2706" s="13" t="n">
        <f aca="false">G2706-E2706</f>
        <v>16</v>
      </c>
      <c r="X2706" s="10" t="n">
        <f aca="false">YEAR(E2706)</f>
        <v>2019</v>
      </c>
      <c r="Y2706" s="0" t="str">
        <f aca="false">TEXT(E2706,"yyyy-mm")</f>
        <v>2019-04</v>
      </c>
      <c r="Z2706" s="0" t="str">
        <f aca="false">"Q"&amp;ROUNDUP(MONTH(E2706)/3,0)&amp;"-"&amp;YEAR(E2706)</f>
        <v>Q2-2019</v>
      </c>
    </row>
    <row r="2707" customFormat="false" ht="14.25" hidden="false" customHeight="false" outlineLevel="0" collapsed="false">
      <c r="A2707" s="0" t="s">
        <v>2749</v>
      </c>
      <c r="B2707" s="0" t="s">
        <v>38</v>
      </c>
      <c r="C2707" s="0" t="s">
        <v>39</v>
      </c>
      <c r="D2707" s="9" t="n">
        <v>43500</v>
      </c>
      <c r="E2707" s="9" t="n">
        <v>43570</v>
      </c>
      <c r="F2707" s="9" t="n">
        <v>43591</v>
      </c>
      <c r="G2707" s="9" t="n">
        <v>43597</v>
      </c>
      <c r="H2707" s="10" t="s">
        <v>36</v>
      </c>
      <c r="I2707" s="0" t="n">
        <v>16</v>
      </c>
      <c r="J2707" s="0" t="n">
        <v>9</v>
      </c>
      <c r="K2707" s="0" t="n">
        <v>200</v>
      </c>
      <c r="L2707" s="0" t="n">
        <v>17</v>
      </c>
      <c r="M2707" s="0" t="n">
        <v>3</v>
      </c>
      <c r="N2707" s="11" t="n">
        <v>0.3</v>
      </c>
      <c r="O2707" s="12" t="n">
        <v>1430.85</v>
      </c>
      <c r="P2707" s="12" t="n">
        <v>1882.7</v>
      </c>
      <c r="Q2707" s="12" t="n">
        <f aca="false">M2707*P2707*(1-N2707)</f>
        <v>3953.67</v>
      </c>
      <c r="R2707" s="12" t="n">
        <f aca="false">M2707*O2707</f>
        <v>4292.55</v>
      </c>
      <c r="S2707" s="12" t="n">
        <f aca="false">Q2707-R2707</f>
        <v>-338.879999999999</v>
      </c>
      <c r="T2707" s="11" t="n">
        <f aca="false">IFERROR(S2707/Q2707,0)</f>
        <v>-0.085712768136946</v>
      </c>
      <c r="U2707" s="13" t="n">
        <f aca="false">F2707-E2707</f>
        <v>21</v>
      </c>
      <c r="V2707" s="13" t="n">
        <f aca="false">G2707-F2707</f>
        <v>6</v>
      </c>
      <c r="W2707" s="13" t="n">
        <f aca="false">G2707-E2707</f>
        <v>27</v>
      </c>
      <c r="X2707" s="10" t="n">
        <f aca="false">YEAR(E2707)</f>
        <v>2019</v>
      </c>
      <c r="Y2707" s="0" t="str">
        <f aca="false">TEXT(E2707,"yyyy-mm")</f>
        <v>2019-04</v>
      </c>
      <c r="Z2707" s="0" t="str">
        <f aca="false">"Q"&amp;ROUNDUP(MONTH(E2707)/3,0)&amp;"-"&amp;YEAR(E2707)</f>
        <v>Q2-2019</v>
      </c>
    </row>
    <row r="2708" customFormat="false" ht="14.25" hidden="false" customHeight="false" outlineLevel="0" collapsed="false">
      <c r="A2708" s="0" t="s">
        <v>2750</v>
      </c>
      <c r="B2708" s="0" t="s">
        <v>38</v>
      </c>
      <c r="C2708" s="0" t="s">
        <v>39</v>
      </c>
      <c r="D2708" s="9" t="n">
        <v>43400</v>
      </c>
      <c r="E2708" s="9" t="n">
        <v>43570</v>
      </c>
      <c r="F2708" s="9" t="n">
        <v>43596</v>
      </c>
      <c r="G2708" s="9" t="n">
        <v>43601</v>
      </c>
      <c r="H2708" s="10" t="s">
        <v>36</v>
      </c>
      <c r="I2708" s="0" t="n">
        <v>18</v>
      </c>
      <c r="J2708" s="0" t="n">
        <v>4</v>
      </c>
      <c r="K2708" s="0" t="n">
        <v>148</v>
      </c>
      <c r="L2708" s="0" t="n">
        <v>21</v>
      </c>
      <c r="M2708" s="0" t="n">
        <v>2</v>
      </c>
      <c r="N2708" s="11" t="n">
        <v>0.075</v>
      </c>
      <c r="O2708" s="12" t="n">
        <v>1226.37</v>
      </c>
      <c r="P2708" s="12" t="n">
        <v>1916.2</v>
      </c>
      <c r="Q2708" s="12" t="n">
        <f aca="false">M2708*P2708*(1-N2708)</f>
        <v>3544.97</v>
      </c>
      <c r="R2708" s="12" t="n">
        <f aca="false">M2708*O2708</f>
        <v>2452.74</v>
      </c>
      <c r="S2708" s="12" t="n">
        <f aca="false">Q2708-R2708</f>
        <v>1092.23</v>
      </c>
      <c r="T2708" s="11" t="n">
        <f aca="false">IFERROR(S2708/Q2708,0)</f>
        <v>0.308106979748771</v>
      </c>
      <c r="U2708" s="13" t="n">
        <f aca="false">F2708-E2708</f>
        <v>26</v>
      </c>
      <c r="V2708" s="13" t="n">
        <f aca="false">G2708-F2708</f>
        <v>5</v>
      </c>
      <c r="W2708" s="13" t="n">
        <f aca="false">G2708-E2708</f>
        <v>31</v>
      </c>
      <c r="X2708" s="10" t="n">
        <f aca="false">YEAR(E2708)</f>
        <v>2019</v>
      </c>
      <c r="Y2708" s="0" t="str">
        <f aca="false">TEXT(E2708,"yyyy-mm")</f>
        <v>2019-04</v>
      </c>
      <c r="Z2708" s="0" t="str">
        <f aca="false">"Q"&amp;ROUNDUP(MONTH(E2708)/3,0)&amp;"-"&amp;YEAR(E2708)</f>
        <v>Q2-2019</v>
      </c>
    </row>
    <row r="2709" customFormat="false" ht="14.25" hidden="false" customHeight="false" outlineLevel="0" collapsed="false">
      <c r="A2709" s="0" t="s">
        <v>2751</v>
      </c>
      <c r="B2709" s="0" t="s">
        <v>38</v>
      </c>
      <c r="C2709" s="0" t="s">
        <v>39</v>
      </c>
      <c r="D2709" s="9" t="n">
        <v>43500</v>
      </c>
      <c r="E2709" s="9" t="n">
        <v>43570</v>
      </c>
      <c r="F2709" s="9" t="n">
        <v>43597</v>
      </c>
      <c r="G2709" s="9" t="n">
        <v>43602</v>
      </c>
      <c r="H2709" s="10" t="s">
        <v>36</v>
      </c>
      <c r="I2709" s="0" t="n">
        <v>19</v>
      </c>
      <c r="J2709" s="0" t="n">
        <v>15</v>
      </c>
      <c r="K2709" s="0" t="n">
        <v>97</v>
      </c>
      <c r="L2709" s="0" t="n">
        <v>39</v>
      </c>
      <c r="M2709" s="0" t="n">
        <v>6</v>
      </c>
      <c r="N2709" s="11" t="n">
        <v>0.2</v>
      </c>
      <c r="O2709" s="12" t="n">
        <v>694.12</v>
      </c>
      <c r="P2709" s="12" t="n">
        <v>991.6</v>
      </c>
      <c r="Q2709" s="12" t="n">
        <f aca="false">M2709*P2709*(1-N2709)</f>
        <v>4759.68</v>
      </c>
      <c r="R2709" s="12" t="n">
        <f aca="false">M2709*O2709</f>
        <v>4164.72</v>
      </c>
      <c r="S2709" s="12" t="n">
        <f aca="false">Q2709-R2709</f>
        <v>594.96</v>
      </c>
      <c r="T2709" s="11" t="n">
        <f aca="false">IFERROR(S2709/Q2709,0)</f>
        <v>0.125</v>
      </c>
      <c r="U2709" s="13" t="n">
        <f aca="false">F2709-E2709</f>
        <v>27</v>
      </c>
      <c r="V2709" s="13" t="n">
        <f aca="false">G2709-F2709</f>
        <v>5</v>
      </c>
      <c r="W2709" s="13" t="n">
        <f aca="false">G2709-E2709</f>
        <v>32</v>
      </c>
      <c r="X2709" s="10" t="n">
        <f aca="false">YEAR(E2709)</f>
        <v>2019</v>
      </c>
      <c r="Y2709" s="0" t="str">
        <f aca="false">TEXT(E2709,"yyyy-mm")</f>
        <v>2019-04</v>
      </c>
      <c r="Z2709" s="0" t="str">
        <f aca="false">"Q"&amp;ROUNDUP(MONTH(E2709)/3,0)&amp;"-"&amp;YEAR(E2709)</f>
        <v>Q2-2019</v>
      </c>
    </row>
    <row r="2710" customFormat="false" ht="14.25" hidden="false" customHeight="false" outlineLevel="0" collapsed="false">
      <c r="A2710" s="0" t="s">
        <v>2752</v>
      </c>
      <c r="B2710" s="0" t="s">
        <v>34</v>
      </c>
      <c r="C2710" s="0" t="s">
        <v>48</v>
      </c>
      <c r="D2710" s="9" t="n">
        <v>43400</v>
      </c>
      <c r="E2710" s="9" t="n">
        <v>43570</v>
      </c>
      <c r="F2710" s="9" t="n">
        <v>43590</v>
      </c>
      <c r="G2710" s="9" t="n">
        <v>43592</v>
      </c>
      <c r="H2710" s="10" t="s">
        <v>36</v>
      </c>
      <c r="I2710" s="0" t="n">
        <v>11</v>
      </c>
      <c r="J2710" s="0" t="n">
        <v>48</v>
      </c>
      <c r="K2710" s="0" t="n">
        <v>20</v>
      </c>
      <c r="L2710" s="0" t="n">
        <v>31</v>
      </c>
      <c r="M2710" s="0" t="n">
        <v>1</v>
      </c>
      <c r="N2710" s="11" t="n">
        <v>0.05</v>
      </c>
      <c r="O2710" s="12" t="n">
        <v>922.59</v>
      </c>
      <c r="P2710" s="12" t="n">
        <v>1809</v>
      </c>
      <c r="Q2710" s="12" t="n">
        <f aca="false">M2710*P2710*(1-N2710)</f>
        <v>1718.55</v>
      </c>
      <c r="R2710" s="12" t="n">
        <f aca="false">M2710*O2710</f>
        <v>922.59</v>
      </c>
      <c r="S2710" s="12" t="n">
        <f aca="false">Q2710-R2710</f>
        <v>795.96</v>
      </c>
      <c r="T2710" s="11" t="n">
        <f aca="false">IFERROR(S2710/Q2710,0)</f>
        <v>0.463157894736842</v>
      </c>
      <c r="U2710" s="13" t="n">
        <f aca="false">F2710-E2710</f>
        <v>20</v>
      </c>
      <c r="V2710" s="13" t="n">
        <f aca="false">G2710-F2710</f>
        <v>2</v>
      </c>
      <c r="W2710" s="13" t="n">
        <f aca="false">G2710-E2710</f>
        <v>22</v>
      </c>
      <c r="X2710" s="10" t="n">
        <f aca="false">YEAR(E2710)</f>
        <v>2019</v>
      </c>
      <c r="Y2710" s="0" t="str">
        <f aca="false">TEXT(E2710,"yyyy-mm")</f>
        <v>2019-04</v>
      </c>
      <c r="Z2710" s="0" t="str">
        <f aca="false">"Q"&amp;ROUNDUP(MONTH(E2710)/3,0)&amp;"-"&amp;YEAR(E2710)</f>
        <v>Q2-2019</v>
      </c>
    </row>
    <row r="2711" customFormat="false" ht="14.25" hidden="false" customHeight="false" outlineLevel="0" collapsed="false">
      <c r="A2711" s="0" t="s">
        <v>2753</v>
      </c>
      <c r="B2711" s="0" t="s">
        <v>38</v>
      </c>
      <c r="C2711" s="0" t="s">
        <v>39</v>
      </c>
      <c r="D2711" s="9" t="n">
        <v>43500</v>
      </c>
      <c r="E2711" s="9" t="n">
        <v>43571</v>
      </c>
      <c r="F2711" s="9" t="n">
        <v>43593</v>
      </c>
      <c r="G2711" s="9" t="n">
        <v>43595</v>
      </c>
      <c r="H2711" s="10" t="s">
        <v>36</v>
      </c>
      <c r="I2711" s="0" t="n">
        <v>17</v>
      </c>
      <c r="J2711" s="0" t="n">
        <v>26</v>
      </c>
      <c r="K2711" s="0" t="n">
        <v>185</v>
      </c>
      <c r="L2711" s="0" t="n">
        <v>16</v>
      </c>
      <c r="M2711" s="0" t="n">
        <v>6</v>
      </c>
      <c r="N2711" s="11" t="n">
        <v>0.1</v>
      </c>
      <c r="O2711" s="12" t="n">
        <v>614.86</v>
      </c>
      <c r="P2711" s="12" t="n">
        <v>891.1</v>
      </c>
      <c r="Q2711" s="12" t="n">
        <f aca="false">M2711*P2711*(1-N2711)</f>
        <v>4811.94</v>
      </c>
      <c r="R2711" s="12" t="n">
        <f aca="false">M2711*O2711</f>
        <v>3689.16</v>
      </c>
      <c r="S2711" s="12" t="n">
        <f aca="false">Q2711-R2711</f>
        <v>1122.78</v>
      </c>
      <c r="T2711" s="11" t="n">
        <f aca="false">IFERROR(S2711/Q2711,0)</f>
        <v>0.233332086434993</v>
      </c>
      <c r="U2711" s="13" t="n">
        <f aca="false">F2711-E2711</f>
        <v>22</v>
      </c>
      <c r="V2711" s="13" t="n">
        <f aca="false">G2711-F2711</f>
        <v>2</v>
      </c>
      <c r="W2711" s="13" t="n">
        <f aca="false">G2711-E2711</f>
        <v>24</v>
      </c>
      <c r="X2711" s="10" t="n">
        <f aca="false">YEAR(E2711)</f>
        <v>2019</v>
      </c>
      <c r="Y2711" s="0" t="str">
        <f aca="false">TEXT(E2711,"yyyy-mm")</f>
        <v>2019-04</v>
      </c>
      <c r="Z2711" s="0" t="str">
        <f aca="false">"Q"&amp;ROUNDUP(MONTH(E2711)/3,0)&amp;"-"&amp;YEAR(E2711)</f>
        <v>Q2-2019</v>
      </c>
    </row>
    <row r="2712" customFormat="false" ht="14.25" hidden="false" customHeight="false" outlineLevel="0" collapsed="false">
      <c r="A2712" s="0" t="s">
        <v>2754</v>
      </c>
      <c r="B2712" s="0" t="s">
        <v>41</v>
      </c>
      <c r="C2712" s="0" t="s">
        <v>46</v>
      </c>
      <c r="D2712" s="9" t="n">
        <v>43500</v>
      </c>
      <c r="E2712" s="9" t="n">
        <v>43571</v>
      </c>
      <c r="F2712" s="9" t="n">
        <v>43584</v>
      </c>
      <c r="G2712" s="9" t="n">
        <v>43589</v>
      </c>
      <c r="H2712" s="10" t="s">
        <v>36</v>
      </c>
      <c r="I2712" s="0" t="n">
        <v>21</v>
      </c>
      <c r="J2712" s="0" t="n">
        <v>45</v>
      </c>
      <c r="K2712" s="0" t="n">
        <v>325</v>
      </c>
      <c r="L2712" s="0" t="n">
        <v>12</v>
      </c>
      <c r="M2712" s="0" t="n">
        <v>4</v>
      </c>
      <c r="N2712" s="11" t="n">
        <v>0.05</v>
      </c>
      <c r="O2712" s="12" t="n">
        <v>150.21</v>
      </c>
      <c r="P2712" s="12" t="n">
        <v>254.6</v>
      </c>
      <c r="Q2712" s="12" t="n">
        <f aca="false">M2712*P2712*(1-N2712)</f>
        <v>967.48</v>
      </c>
      <c r="R2712" s="12" t="n">
        <f aca="false">M2712*O2712</f>
        <v>600.84</v>
      </c>
      <c r="S2712" s="12" t="n">
        <f aca="false">Q2712-R2712</f>
        <v>366.64</v>
      </c>
      <c r="T2712" s="11" t="n">
        <f aca="false">IFERROR(S2712/Q2712,0)</f>
        <v>0.37896390623062</v>
      </c>
      <c r="U2712" s="13" t="n">
        <f aca="false">F2712-E2712</f>
        <v>13</v>
      </c>
      <c r="V2712" s="13" t="n">
        <f aca="false">G2712-F2712</f>
        <v>5</v>
      </c>
      <c r="W2712" s="13" t="n">
        <f aca="false">G2712-E2712</f>
        <v>18</v>
      </c>
      <c r="X2712" s="10" t="n">
        <f aca="false">YEAR(E2712)</f>
        <v>2019</v>
      </c>
      <c r="Y2712" s="0" t="str">
        <f aca="false">TEXT(E2712,"yyyy-mm")</f>
        <v>2019-04</v>
      </c>
      <c r="Z2712" s="0" t="str">
        <f aca="false">"Q"&amp;ROUNDUP(MONTH(E2712)/3,0)&amp;"-"&amp;YEAR(E2712)</f>
        <v>Q2-2019</v>
      </c>
    </row>
    <row r="2713" customFormat="false" ht="14.25" hidden="false" customHeight="false" outlineLevel="0" collapsed="false">
      <c r="A2713" s="0" t="s">
        <v>2755</v>
      </c>
      <c r="B2713" s="0" t="s">
        <v>34</v>
      </c>
      <c r="C2713" s="0" t="s">
        <v>58</v>
      </c>
      <c r="D2713" s="9" t="n">
        <v>43500</v>
      </c>
      <c r="E2713" s="9" t="n">
        <v>43571</v>
      </c>
      <c r="F2713" s="9" t="n">
        <v>43576</v>
      </c>
      <c r="G2713" s="9" t="n">
        <v>43584</v>
      </c>
      <c r="H2713" s="10" t="s">
        <v>36</v>
      </c>
      <c r="I2713" s="0" t="n">
        <v>4</v>
      </c>
      <c r="J2713" s="0" t="n">
        <v>26</v>
      </c>
      <c r="K2713" s="0" t="n">
        <v>362</v>
      </c>
      <c r="L2713" s="0" t="n">
        <v>11</v>
      </c>
      <c r="M2713" s="0" t="n">
        <v>7</v>
      </c>
      <c r="N2713" s="11" t="n">
        <v>0.1</v>
      </c>
      <c r="O2713" s="12" t="n">
        <v>1322.58</v>
      </c>
      <c r="P2713" s="12" t="n">
        <v>3149</v>
      </c>
      <c r="Q2713" s="12" t="n">
        <f aca="false">M2713*P2713*(1-N2713)</f>
        <v>19838.7</v>
      </c>
      <c r="R2713" s="12" t="n">
        <f aca="false">M2713*O2713</f>
        <v>9258.06</v>
      </c>
      <c r="S2713" s="12" t="n">
        <f aca="false">Q2713-R2713</f>
        <v>10580.64</v>
      </c>
      <c r="T2713" s="11" t="n">
        <f aca="false">IFERROR(S2713/Q2713,0)</f>
        <v>0.533333333333333</v>
      </c>
      <c r="U2713" s="13" t="n">
        <f aca="false">F2713-E2713</f>
        <v>5</v>
      </c>
      <c r="V2713" s="13" t="n">
        <f aca="false">G2713-F2713</f>
        <v>8</v>
      </c>
      <c r="W2713" s="13" t="n">
        <f aca="false">G2713-E2713</f>
        <v>13</v>
      </c>
      <c r="X2713" s="10" t="n">
        <f aca="false">YEAR(E2713)</f>
        <v>2019</v>
      </c>
      <c r="Y2713" s="0" t="str">
        <f aca="false">TEXT(E2713,"yyyy-mm")</f>
        <v>2019-04</v>
      </c>
      <c r="Z2713" s="0" t="str">
        <f aca="false">"Q"&amp;ROUNDUP(MONTH(E2713)/3,0)&amp;"-"&amp;YEAR(E2713)</f>
        <v>Q2-2019</v>
      </c>
    </row>
    <row r="2714" customFormat="false" ht="14.25" hidden="false" customHeight="false" outlineLevel="0" collapsed="false">
      <c r="A2714" s="0" t="s">
        <v>2756</v>
      </c>
      <c r="B2714" s="0" t="s">
        <v>43</v>
      </c>
      <c r="C2714" s="0" t="s">
        <v>35</v>
      </c>
      <c r="D2714" s="9" t="n">
        <v>43400</v>
      </c>
      <c r="E2714" s="9" t="n">
        <v>43571</v>
      </c>
      <c r="F2714" s="9" t="n">
        <v>43587</v>
      </c>
      <c r="G2714" s="9" t="n">
        <v>43592</v>
      </c>
      <c r="H2714" s="10" t="s">
        <v>36</v>
      </c>
      <c r="I2714" s="0" t="n">
        <v>27</v>
      </c>
      <c r="J2714" s="0" t="n">
        <v>29</v>
      </c>
      <c r="K2714" s="0" t="n">
        <v>237</v>
      </c>
      <c r="L2714" s="0" t="n">
        <v>6</v>
      </c>
      <c r="M2714" s="0" t="n">
        <v>7</v>
      </c>
      <c r="N2714" s="11" t="n">
        <v>0.075</v>
      </c>
      <c r="O2714" s="12" t="n">
        <v>1775.84</v>
      </c>
      <c r="P2714" s="12" t="n">
        <v>3946.3</v>
      </c>
      <c r="Q2714" s="12" t="n">
        <f aca="false">M2714*P2714*(1-N2714)</f>
        <v>25552.2925</v>
      </c>
      <c r="R2714" s="12" t="n">
        <f aca="false">M2714*O2714</f>
        <v>12430.88</v>
      </c>
      <c r="S2714" s="12" t="n">
        <f aca="false">Q2714-R2714</f>
        <v>13121.4125</v>
      </c>
      <c r="T2714" s="11" t="n">
        <f aca="false">IFERROR(S2714/Q2714,0)</f>
        <v>0.513512143773401</v>
      </c>
      <c r="U2714" s="13" t="n">
        <f aca="false">F2714-E2714</f>
        <v>16</v>
      </c>
      <c r="V2714" s="13" t="n">
        <f aca="false">G2714-F2714</f>
        <v>5</v>
      </c>
      <c r="W2714" s="13" t="n">
        <f aca="false">G2714-E2714</f>
        <v>21</v>
      </c>
      <c r="X2714" s="10" t="n">
        <f aca="false">YEAR(E2714)</f>
        <v>2019</v>
      </c>
      <c r="Y2714" s="0" t="str">
        <f aca="false">TEXT(E2714,"yyyy-mm")</f>
        <v>2019-04</v>
      </c>
      <c r="Z2714" s="0" t="str">
        <f aca="false">"Q"&amp;ROUNDUP(MONTH(E2714)/3,0)&amp;"-"&amp;YEAR(E2714)</f>
        <v>Q2-2019</v>
      </c>
    </row>
    <row r="2715" customFormat="false" ht="14.25" hidden="false" customHeight="false" outlineLevel="0" collapsed="false">
      <c r="A2715" s="0" t="s">
        <v>2757</v>
      </c>
      <c r="B2715" s="0" t="s">
        <v>34</v>
      </c>
      <c r="C2715" s="0" t="s">
        <v>46</v>
      </c>
      <c r="D2715" s="9" t="n">
        <v>43500</v>
      </c>
      <c r="E2715" s="9" t="n">
        <v>43571</v>
      </c>
      <c r="F2715" s="9" t="n">
        <v>43586</v>
      </c>
      <c r="G2715" s="9" t="n">
        <v>43588</v>
      </c>
      <c r="H2715" s="10" t="s">
        <v>36</v>
      </c>
      <c r="I2715" s="0" t="n">
        <v>6</v>
      </c>
      <c r="J2715" s="0" t="n">
        <v>5</v>
      </c>
      <c r="K2715" s="0" t="n">
        <v>263</v>
      </c>
      <c r="L2715" s="0" t="n">
        <v>11</v>
      </c>
      <c r="M2715" s="0" t="n">
        <v>7</v>
      </c>
      <c r="N2715" s="11" t="n">
        <v>0.05</v>
      </c>
      <c r="O2715" s="12" t="n">
        <v>748.79</v>
      </c>
      <c r="P2715" s="12" t="n">
        <v>1701.8</v>
      </c>
      <c r="Q2715" s="12" t="n">
        <f aca="false">M2715*P2715*(1-N2715)</f>
        <v>11316.97</v>
      </c>
      <c r="R2715" s="12" t="n">
        <f aca="false">M2715*O2715</f>
        <v>5241.53</v>
      </c>
      <c r="S2715" s="12" t="n">
        <f aca="false">Q2715-R2715</f>
        <v>6075.44</v>
      </c>
      <c r="T2715" s="11" t="n">
        <f aca="false">IFERROR(S2715/Q2715,0)</f>
        <v>0.536843342343401</v>
      </c>
      <c r="U2715" s="13" t="n">
        <f aca="false">F2715-E2715</f>
        <v>15</v>
      </c>
      <c r="V2715" s="13" t="n">
        <f aca="false">G2715-F2715</f>
        <v>2</v>
      </c>
      <c r="W2715" s="13" t="n">
        <f aca="false">G2715-E2715</f>
        <v>17</v>
      </c>
      <c r="X2715" s="10" t="n">
        <f aca="false">YEAR(E2715)</f>
        <v>2019</v>
      </c>
      <c r="Y2715" s="0" t="str">
        <f aca="false">TEXT(E2715,"yyyy-mm")</f>
        <v>2019-04</v>
      </c>
      <c r="Z2715" s="0" t="str">
        <f aca="false">"Q"&amp;ROUNDUP(MONTH(E2715)/3,0)&amp;"-"&amp;YEAR(E2715)</f>
        <v>Q2-2019</v>
      </c>
    </row>
    <row r="2716" customFormat="false" ht="14.25" hidden="false" customHeight="false" outlineLevel="0" collapsed="false">
      <c r="A2716" s="0" t="s">
        <v>2758</v>
      </c>
      <c r="B2716" s="0" t="s">
        <v>34</v>
      </c>
      <c r="C2716" s="0" t="s">
        <v>39</v>
      </c>
      <c r="D2716" s="9" t="n">
        <v>43400</v>
      </c>
      <c r="E2716" s="9" t="n">
        <v>43571</v>
      </c>
      <c r="F2716" s="9" t="n">
        <v>43592</v>
      </c>
      <c r="G2716" s="9" t="n">
        <v>43598</v>
      </c>
      <c r="H2716" s="10" t="s">
        <v>36</v>
      </c>
      <c r="I2716" s="0" t="n">
        <v>4</v>
      </c>
      <c r="J2716" s="0" t="n">
        <v>4</v>
      </c>
      <c r="K2716" s="0" t="n">
        <v>197</v>
      </c>
      <c r="L2716" s="0" t="n">
        <v>44</v>
      </c>
      <c r="M2716" s="0" t="n">
        <v>5</v>
      </c>
      <c r="N2716" s="11" t="n">
        <v>0.05</v>
      </c>
      <c r="O2716" s="12" t="n">
        <v>445.15</v>
      </c>
      <c r="P2716" s="12" t="n">
        <v>1011.7</v>
      </c>
      <c r="Q2716" s="12" t="n">
        <f aca="false">M2716*P2716*(1-N2716)</f>
        <v>4805.575</v>
      </c>
      <c r="R2716" s="12" t="n">
        <f aca="false">M2716*O2716</f>
        <v>2225.75</v>
      </c>
      <c r="S2716" s="12" t="n">
        <f aca="false">Q2716-R2716</f>
        <v>2579.825</v>
      </c>
      <c r="T2716" s="11" t="n">
        <f aca="false">IFERROR(S2716/Q2716,0)</f>
        <v>0.536840024346722</v>
      </c>
      <c r="U2716" s="13" t="n">
        <f aca="false">F2716-E2716</f>
        <v>21</v>
      </c>
      <c r="V2716" s="13" t="n">
        <f aca="false">G2716-F2716</f>
        <v>6</v>
      </c>
      <c r="W2716" s="13" t="n">
        <f aca="false">G2716-E2716</f>
        <v>27</v>
      </c>
      <c r="X2716" s="10" t="n">
        <f aca="false">YEAR(E2716)</f>
        <v>2019</v>
      </c>
      <c r="Y2716" s="0" t="str">
        <f aca="false">TEXT(E2716,"yyyy-mm")</f>
        <v>2019-04</v>
      </c>
      <c r="Z2716" s="0" t="str">
        <f aca="false">"Q"&amp;ROUNDUP(MONTH(E2716)/3,0)&amp;"-"&amp;YEAR(E2716)</f>
        <v>Q2-2019</v>
      </c>
    </row>
    <row r="2717" customFormat="false" ht="14.25" hidden="false" customHeight="false" outlineLevel="0" collapsed="false">
      <c r="A2717" s="0" t="s">
        <v>2759</v>
      </c>
      <c r="B2717" s="0" t="s">
        <v>38</v>
      </c>
      <c r="C2717" s="0" t="s">
        <v>39</v>
      </c>
      <c r="D2717" s="9" t="n">
        <v>43400</v>
      </c>
      <c r="E2717" s="9" t="n">
        <v>43571</v>
      </c>
      <c r="F2717" s="9" t="n">
        <v>43594</v>
      </c>
      <c r="G2717" s="9" t="n">
        <v>43600</v>
      </c>
      <c r="H2717" s="10" t="s">
        <v>36</v>
      </c>
      <c r="I2717" s="0" t="n">
        <v>16</v>
      </c>
      <c r="J2717" s="0" t="n">
        <v>20</v>
      </c>
      <c r="K2717" s="0" t="n">
        <v>153</v>
      </c>
      <c r="L2717" s="0" t="n">
        <v>23</v>
      </c>
      <c r="M2717" s="0" t="n">
        <v>5</v>
      </c>
      <c r="N2717" s="11" t="n">
        <v>0.4</v>
      </c>
      <c r="O2717" s="12" t="n">
        <v>383.24</v>
      </c>
      <c r="P2717" s="12" t="n">
        <v>871</v>
      </c>
      <c r="Q2717" s="12" t="n">
        <f aca="false">M2717*P2717*(1-N2717)</f>
        <v>2613</v>
      </c>
      <c r="R2717" s="12" t="n">
        <f aca="false">M2717*O2717</f>
        <v>1916.2</v>
      </c>
      <c r="S2717" s="12" t="n">
        <f aca="false">Q2717-R2717</f>
        <v>696.8</v>
      </c>
      <c r="T2717" s="11" t="n">
        <f aca="false">IFERROR(S2717/Q2717,0)</f>
        <v>0.266666666666667</v>
      </c>
      <c r="U2717" s="13" t="n">
        <f aca="false">F2717-E2717</f>
        <v>23</v>
      </c>
      <c r="V2717" s="13" t="n">
        <f aca="false">G2717-F2717</f>
        <v>6</v>
      </c>
      <c r="W2717" s="13" t="n">
        <f aca="false">G2717-E2717</f>
        <v>29</v>
      </c>
      <c r="X2717" s="10" t="n">
        <f aca="false">YEAR(E2717)</f>
        <v>2019</v>
      </c>
      <c r="Y2717" s="0" t="str">
        <f aca="false">TEXT(E2717,"yyyy-mm")</f>
        <v>2019-04</v>
      </c>
      <c r="Z2717" s="0" t="str">
        <f aca="false">"Q"&amp;ROUNDUP(MONTH(E2717)/3,0)&amp;"-"&amp;YEAR(E2717)</f>
        <v>Q2-2019</v>
      </c>
    </row>
    <row r="2718" customFormat="false" ht="14.25" hidden="false" customHeight="false" outlineLevel="0" collapsed="false">
      <c r="A2718" s="0" t="s">
        <v>2760</v>
      </c>
      <c r="B2718" s="0" t="s">
        <v>34</v>
      </c>
      <c r="C2718" s="0" t="s">
        <v>39</v>
      </c>
      <c r="D2718" s="9" t="n">
        <v>43400</v>
      </c>
      <c r="E2718" s="9" t="n">
        <v>43572</v>
      </c>
      <c r="F2718" s="9" t="n">
        <v>43579</v>
      </c>
      <c r="G2718" s="9" t="n">
        <v>43583</v>
      </c>
      <c r="H2718" s="10" t="s">
        <v>36</v>
      </c>
      <c r="I2718" s="0" t="n">
        <v>7</v>
      </c>
      <c r="J2718" s="0" t="n">
        <v>47</v>
      </c>
      <c r="K2718" s="0" t="n">
        <v>160</v>
      </c>
      <c r="L2718" s="0" t="n">
        <v>38</v>
      </c>
      <c r="M2718" s="0" t="n">
        <v>3</v>
      </c>
      <c r="N2718" s="11" t="n">
        <v>0.075</v>
      </c>
      <c r="O2718" s="12" t="n">
        <v>442.2</v>
      </c>
      <c r="P2718" s="12" t="n">
        <v>1105.5</v>
      </c>
      <c r="Q2718" s="12" t="n">
        <f aca="false">M2718*P2718*(1-N2718)</f>
        <v>3067.7625</v>
      </c>
      <c r="R2718" s="12" t="n">
        <f aca="false">M2718*O2718</f>
        <v>1326.6</v>
      </c>
      <c r="S2718" s="12" t="n">
        <f aca="false">Q2718-R2718</f>
        <v>1741.1625</v>
      </c>
      <c r="T2718" s="11" t="n">
        <f aca="false">IFERROR(S2718/Q2718,0)</f>
        <v>0.567567567567568</v>
      </c>
      <c r="U2718" s="13" t="n">
        <f aca="false">F2718-E2718</f>
        <v>7</v>
      </c>
      <c r="V2718" s="13" t="n">
        <f aca="false">G2718-F2718</f>
        <v>4</v>
      </c>
      <c r="W2718" s="13" t="n">
        <f aca="false">G2718-E2718</f>
        <v>11</v>
      </c>
      <c r="X2718" s="10" t="n">
        <f aca="false">YEAR(E2718)</f>
        <v>2019</v>
      </c>
      <c r="Y2718" s="0" t="str">
        <f aca="false">TEXT(E2718,"yyyy-mm")</f>
        <v>2019-04</v>
      </c>
      <c r="Z2718" s="0" t="str">
        <f aca="false">"Q"&amp;ROUNDUP(MONTH(E2718)/3,0)&amp;"-"&amp;YEAR(E2718)</f>
        <v>Q2-2019</v>
      </c>
    </row>
    <row r="2719" customFormat="false" ht="14.25" hidden="false" customHeight="false" outlineLevel="0" collapsed="false">
      <c r="A2719" s="0" t="s">
        <v>2761</v>
      </c>
      <c r="B2719" s="0" t="s">
        <v>43</v>
      </c>
      <c r="C2719" s="0" t="s">
        <v>39</v>
      </c>
      <c r="D2719" s="9" t="n">
        <v>43500</v>
      </c>
      <c r="E2719" s="9" t="n">
        <v>43572</v>
      </c>
      <c r="F2719" s="9" t="n">
        <v>43576</v>
      </c>
      <c r="G2719" s="9" t="n">
        <v>43580</v>
      </c>
      <c r="H2719" s="10" t="s">
        <v>36</v>
      </c>
      <c r="I2719" s="0" t="n">
        <v>28</v>
      </c>
      <c r="J2719" s="0" t="n">
        <v>13</v>
      </c>
      <c r="K2719" s="0" t="n">
        <v>125</v>
      </c>
      <c r="L2719" s="0" t="n">
        <v>4</v>
      </c>
      <c r="M2719" s="0" t="n">
        <v>7</v>
      </c>
      <c r="N2719" s="11" t="n">
        <v>0.05</v>
      </c>
      <c r="O2719" s="12" t="n">
        <v>4611.74</v>
      </c>
      <c r="P2719" s="12" t="n">
        <v>6405.2</v>
      </c>
      <c r="Q2719" s="12" t="n">
        <f aca="false">M2719*P2719*(1-N2719)</f>
        <v>42594.58</v>
      </c>
      <c r="R2719" s="12" t="n">
        <f aca="false">M2719*O2719</f>
        <v>32282.18</v>
      </c>
      <c r="S2719" s="12" t="n">
        <f aca="false">Q2719-R2719</f>
        <v>10312.4</v>
      </c>
      <c r="T2719" s="11" t="n">
        <f aca="false">IFERROR(S2719/Q2719,0)</f>
        <v>0.242105920518526</v>
      </c>
      <c r="U2719" s="13" t="n">
        <f aca="false">F2719-E2719</f>
        <v>4</v>
      </c>
      <c r="V2719" s="13" t="n">
        <f aca="false">G2719-F2719</f>
        <v>4</v>
      </c>
      <c r="W2719" s="13" t="n">
        <f aca="false">G2719-E2719</f>
        <v>8</v>
      </c>
      <c r="X2719" s="10" t="n">
        <f aca="false">YEAR(E2719)</f>
        <v>2019</v>
      </c>
      <c r="Y2719" s="0" t="str">
        <f aca="false">TEXT(E2719,"yyyy-mm")</f>
        <v>2019-04</v>
      </c>
      <c r="Z2719" s="0" t="str">
        <f aca="false">"Q"&amp;ROUNDUP(MONTH(E2719)/3,0)&amp;"-"&amp;YEAR(E2719)</f>
        <v>Q2-2019</v>
      </c>
    </row>
    <row r="2720" customFormat="false" ht="14.25" hidden="false" customHeight="false" outlineLevel="0" collapsed="false">
      <c r="A2720" s="0" t="s">
        <v>2762</v>
      </c>
      <c r="B2720" s="0" t="s">
        <v>38</v>
      </c>
      <c r="C2720" s="0" t="s">
        <v>58</v>
      </c>
      <c r="D2720" s="9" t="n">
        <v>43400</v>
      </c>
      <c r="E2720" s="9" t="n">
        <v>43572</v>
      </c>
      <c r="F2720" s="9" t="n">
        <v>43593</v>
      </c>
      <c r="G2720" s="9" t="n">
        <v>43595</v>
      </c>
      <c r="H2720" s="10" t="s">
        <v>36</v>
      </c>
      <c r="I2720" s="0" t="n">
        <v>13</v>
      </c>
      <c r="J2720" s="0" t="n">
        <v>11</v>
      </c>
      <c r="K2720" s="0" t="n">
        <v>344</v>
      </c>
      <c r="L2720" s="0" t="n">
        <v>4</v>
      </c>
      <c r="M2720" s="0" t="n">
        <v>4</v>
      </c>
      <c r="N2720" s="11" t="n">
        <v>0.3</v>
      </c>
      <c r="O2720" s="12" t="n">
        <v>1798.95</v>
      </c>
      <c r="P2720" s="12" t="n">
        <v>2398.6</v>
      </c>
      <c r="Q2720" s="12" t="n">
        <f aca="false">M2720*P2720*(1-N2720)</f>
        <v>6716.08</v>
      </c>
      <c r="R2720" s="12" t="n">
        <f aca="false">M2720*O2720</f>
        <v>7195.8</v>
      </c>
      <c r="S2720" s="12" t="n">
        <f aca="false">Q2720-R2720</f>
        <v>-479.720000000001</v>
      </c>
      <c r="T2720" s="11" t="n">
        <f aca="false">IFERROR(S2720/Q2720,0)</f>
        <v>-0.0714285714285716</v>
      </c>
      <c r="U2720" s="13" t="n">
        <f aca="false">F2720-E2720</f>
        <v>21</v>
      </c>
      <c r="V2720" s="13" t="n">
        <f aca="false">G2720-F2720</f>
        <v>2</v>
      </c>
      <c r="W2720" s="13" t="n">
        <f aca="false">G2720-E2720</f>
        <v>23</v>
      </c>
      <c r="X2720" s="10" t="n">
        <f aca="false">YEAR(E2720)</f>
        <v>2019</v>
      </c>
      <c r="Y2720" s="0" t="str">
        <f aca="false">TEXT(E2720,"yyyy-mm")</f>
        <v>2019-04</v>
      </c>
      <c r="Z2720" s="0" t="str">
        <f aca="false">"Q"&amp;ROUNDUP(MONTH(E2720)/3,0)&amp;"-"&amp;YEAR(E2720)</f>
        <v>Q2-2019</v>
      </c>
    </row>
    <row r="2721" customFormat="false" ht="14.25" hidden="false" customHeight="false" outlineLevel="0" collapsed="false">
      <c r="A2721" s="0" t="s">
        <v>2763</v>
      </c>
      <c r="B2721" s="0" t="s">
        <v>43</v>
      </c>
      <c r="C2721" s="0" t="s">
        <v>35</v>
      </c>
      <c r="D2721" s="9" t="n">
        <v>43500</v>
      </c>
      <c r="E2721" s="9" t="n">
        <v>43572</v>
      </c>
      <c r="F2721" s="9" t="n">
        <v>43582</v>
      </c>
      <c r="G2721" s="9" t="n">
        <v>43592</v>
      </c>
      <c r="H2721" s="10" t="s">
        <v>36</v>
      </c>
      <c r="I2721" s="0" t="n">
        <v>28</v>
      </c>
      <c r="J2721" s="0" t="n">
        <v>24</v>
      </c>
      <c r="K2721" s="0" t="n">
        <v>234</v>
      </c>
      <c r="L2721" s="0" t="n">
        <v>12</v>
      </c>
      <c r="M2721" s="0" t="n">
        <v>3</v>
      </c>
      <c r="N2721" s="11" t="n">
        <v>0.15</v>
      </c>
      <c r="O2721" s="12" t="n">
        <v>811.91</v>
      </c>
      <c r="P2721" s="12" t="n">
        <v>1112.2</v>
      </c>
      <c r="Q2721" s="12" t="n">
        <f aca="false">M2721*P2721*(1-N2721)</f>
        <v>2836.11</v>
      </c>
      <c r="R2721" s="12" t="n">
        <f aca="false">M2721*O2721</f>
        <v>2435.73</v>
      </c>
      <c r="S2721" s="12" t="n">
        <f aca="false">Q2721-R2721</f>
        <v>400.38</v>
      </c>
      <c r="T2721" s="11" t="n">
        <f aca="false">IFERROR(S2721/Q2721,0)</f>
        <v>0.141172239440642</v>
      </c>
      <c r="U2721" s="13" t="n">
        <f aca="false">F2721-E2721</f>
        <v>10</v>
      </c>
      <c r="V2721" s="13" t="n">
        <f aca="false">G2721-F2721</f>
        <v>10</v>
      </c>
      <c r="W2721" s="13" t="n">
        <f aca="false">G2721-E2721</f>
        <v>20</v>
      </c>
      <c r="X2721" s="10" t="n">
        <f aca="false">YEAR(E2721)</f>
        <v>2019</v>
      </c>
      <c r="Y2721" s="0" t="str">
        <f aca="false">TEXT(E2721,"yyyy-mm")</f>
        <v>2019-04</v>
      </c>
      <c r="Z2721" s="0" t="str">
        <f aca="false">"Q"&amp;ROUNDUP(MONTH(E2721)/3,0)&amp;"-"&amp;YEAR(E2721)</f>
        <v>Q2-2019</v>
      </c>
    </row>
    <row r="2722" customFormat="false" ht="14.25" hidden="false" customHeight="false" outlineLevel="0" collapsed="false">
      <c r="A2722" s="0" t="s">
        <v>2764</v>
      </c>
      <c r="B2722" s="0" t="s">
        <v>43</v>
      </c>
      <c r="C2722" s="0" t="s">
        <v>46</v>
      </c>
      <c r="D2722" s="9" t="n">
        <v>43500</v>
      </c>
      <c r="E2722" s="9" t="n">
        <v>43572</v>
      </c>
      <c r="F2722" s="9" t="n">
        <v>43598</v>
      </c>
      <c r="G2722" s="9" t="n">
        <v>43603</v>
      </c>
      <c r="H2722" s="10" t="s">
        <v>36</v>
      </c>
      <c r="I2722" s="0" t="n">
        <v>27</v>
      </c>
      <c r="J2722" s="0" t="n">
        <v>26</v>
      </c>
      <c r="K2722" s="0" t="n">
        <v>277</v>
      </c>
      <c r="L2722" s="0" t="n">
        <v>4</v>
      </c>
      <c r="M2722" s="0" t="n">
        <v>4</v>
      </c>
      <c r="N2722" s="11" t="n">
        <v>0.15</v>
      </c>
      <c r="O2722" s="12" t="n">
        <v>1103.69</v>
      </c>
      <c r="P2722" s="12" t="n">
        <v>1936.3</v>
      </c>
      <c r="Q2722" s="12" t="n">
        <f aca="false">M2722*P2722*(1-N2722)</f>
        <v>6583.42</v>
      </c>
      <c r="R2722" s="12" t="n">
        <f aca="false">M2722*O2722</f>
        <v>4414.76</v>
      </c>
      <c r="S2722" s="12" t="n">
        <f aca="false">Q2722-R2722</f>
        <v>2168.66</v>
      </c>
      <c r="T2722" s="11" t="n">
        <f aca="false">IFERROR(S2722/Q2722,0)</f>
        <v>0.32941237229282</v>
      </c>
      <c r="U2722" s="13" t="n">
        <f aca="false">F2722-E2722</f>
        <v>26</v>
      </c>
      <c r="V2722" s="13" t="n">
        <f aca="false">G2722-F2722</f>
        <v>5</v>
      </c>
      <c r="W2722" s="13" t="n">
        <f aca="false">G2722-E2722</f>
        <v>31</v>
      </c>
      <c r="X2722" s="10" t="n">
        <f aca="false">YEAR(E2722)</f>
        <v>2019</v>
      </c>
      <c r="Y2722" s="0" t="str">
        <f aca="false">TEXT(E2722,"yyyy-mm")</f>
        <v>2019-04</v>
      </c>
      <c r="Z2722" s="0" t="str">
        <f aca="false">"Q"&amp;ROUNDUP(MONTH(E2722)/3,0)&amp;"-"&amp;YEAR(E2722)</f>
        <v>Q2-2019</v>
      </c>
    </row>
    <row r="2723" customFormat="false" ht="14.25" hidden="false" customHeight="false" outlineLevel="0" collapsed="false">
      <c r="A2723" s="0" t="s">
        <v>2765</v>
      </c>
      <c r="B2723" s="0" t="s">
        <v>34</v>
      </c>
      <c r="C2723" s="0" t="s">
        <v>35</v>
      </c>
      <c r="D2723" s="9" t="n">
        <v>43500</v>
      </c>
      <c r="E2723" s="9" t="n">
        <v>43572</v>
      </c>
      <c r="F2723" s="9" t="n">
        <v>43581</v>
      </c>
      <c r="G2723" s="9" t="n">
        <v>43589</v>
      </c>
      <c r="H2723" s="10" t="s">
        <v>36</v>
      </c>
      <c r="I2723" s="0" t="n">
        <v>4</v>
      </c>
      <c r="J2723" s="0" t="n">
        <v>15</v>
      </c>
      <c r="K2723" s="0" t="n">
        <v>252</v>
      </c>
      <c r="L2723" s="0" t="n">
        <v>33</v>
      </c>
      <c r="M2723" s="0" t="n">
        <v>2</v>
      </c>
      <c r="N2723" s="11" t="n">
        <v>0.075</v>
      </c>
      <c r="O2723" s="12" t="n">
        <v>452.32</v>
      </c>
      <c r="P2723" s="12" t="n">
        <v>1051.9</v>
      </c>
      <c r="Q2723" s="12" t="n">
        <f aca="false">M2723*P2723*(1-N2723)</f>
        <v>1946.015</v>
      </c>
      <c r="R2723" s="12" t="n">
        <f aca="false">M2723*O2723</f>
        <v>904.64</v>
      </c>
      <c r="S2723" s="12" t="n">
        <f aca="false">Q2723-R2723</f>
        <v>1041.375</v>
      </c>
      <c r="T2723" s="11" t="n">
        <f aca="false">IFERROR(S2723/Q2723,0)</f>
        <v>0.535132051911214</v>
      </c>
      <c r="U2723" s="13" t="n">
        <f aca="false">F2723-E2723</f>
        <v>9</v>
      </c>
      <c r="V2723" s="13" t="n">
        <f aca="false">G2723-F2723</f>
        <v>8</v>
      </c>
      <c r="W2723" s="13" t="n">
        <f aca="false">G2723-E2723</f>
        <v>17</v>
      </c>
      <c r="X2723" s="10" t="n">
        <f aca="false">YEAR(E2723)</f>
        <v>2019</v>
      </c>
      <c r="Y2723" s="0" t="str">
        <f aca="false">TEXT(E2723,"yyyy-mm")</f>
        <v>2019-04</v>
      </c>
      <c r="Z2723" s="0" t="str">
        <f aca="false">"Q"&amp;ROUNDUP(MONTH(E2723)/3,0)&amp;"-"&amp;YEAR(E2723)</f>
        <v>Q2-2019</v>
      </c>
    </row>
    <row r="2724" customFormat="false" ht="14.25" hidden="false" customHeight="false" outlineLevel="0" collapsed="false">
      <c r="A2724" s="0" t="s">
        <v>2766</v>
      </c>
      <c r="B2724" s="0" t="s">
        <v>34</v>
      </c>
      <c r="C2724" s="0" t="s">
        <v>79</v>
      </c>
      <c r="D2724" s="9" t="n">
        <v>43500</v>
      </c>
      <c r="E2724" s="9" t="n">
        <v>43572</v>
      </c>
      <c r="F2724" s="9" t="n">
        <v>43591</v>
      </c>
      <c r="G2724" s="9" t="n">
        <v>43600</v>
      </c>
      <c r="H2724" s="10" t="s">
        <v>36</v>
      </c>
      <c r="I2724" s="0" t="n">
        <v>9</v>
      </c>
      <c r="J2724" s="0" t="n">
        <v>46</v>
      </c>
      <c r="K2724" s="0" t="n">
        <v>85</v>
      </c>
      <c r="L2724" s="0" t="n">
        <v>3</v>
      </c>
      <c r="M2724" s="0" t="n">
        <v>5</v>
      </c>
      <c r="N2724" s="11" t="n">
        <v>0.3</v>
      </c>
      <c r="O2724" s="12" t="n">
        <v>662.7</v>
      </c>
      <c r="P2724" s="12" t="n">
        <v>1051.9</v>
      </c>
      <c r="Q2724" s="12" t="n">
        <f aca="false">M2724*P2724*(1-N2724)</f>
        <v>3681.65</v>
      </c>
      <c r="R2724" s="12" t="n">
        <f aca="false">M2724*O2724</f>
        <v>3313.5</v>
      </c>
      <c r="S2724" s="12" t="n">
        <f aca="false">Q2724-R2724</f>
        <v>368.15</v>
      </c>
      <c r="T2724" s="11" t="n">
        <f aca="false">IFERROR(S2724/Q2724,0)</f>
        <v>0.0999959257398177</v>
      </c>
      <c r="U2724" s="13" t="n">
        <f aca="false">F2724-E2724</f>
        <v>19</v>
      </c>
      <c r="V2724" s="13" t="n">
        <f aca="false">G2724-F2724</f>
        <v>9</v>
      </c>
      <c r="W2724" s="13" t="n">
        <f aca="false">G2724-E2724</f>
        <v>28</v>
      </c>
      <c r="X2724" s="10" t="n">
        <f aca="false">YEAR(E2724)</f>
        <v>2019</v>
      </c>
      <c r="Y2724" s="0" t="str">
        <f aca="false">TEXT(E2724,"yyyy-mm")</f>
        <v>2019-04</v>
      </c>
      <c r="Z2724" s="0" t="str">
        <f aca="false">"Q"&amp;ROUNDUP(MONTH(E2724)/3,0)&amp;"-"&amp;YEAR(E2724)</f>
        <v>Q2-2019</v>
      </c>
    </row>
    <row r="2725" customFormat="false" ht="14.25" hidden="false" customHeight="false" outlineLevel="0" collapsed="false">
      <c r="A2725" s="0" t="s">
        <v>2767</v>
      </c>
      <c r="B2725" s="0" t="s">
        <v>41</v>
      </c>
      <c r="C2725" s="0" t="s">
        <v>48</v>
      </c>
      <c r="D2725" s="9" t="n">
        <v>43500</v>
      </c>
      <c r="E2725" s="9" t="n">
        <v>43572</v>
      </c>
      <c r="F2725" s="9" t="n">
        <v>43576</v>
      </c>
      <c r="G2725" s="9" t="n">
        <v>43586</v>
      </c>
      <c r="H2725" s="10" t="s">
        <v>36</v>
      </c>
      <c r="I2725" s="0" t="n">
        <v>23</v>
      </c>
      <c r="J2725" s="0" t="n">
        <v>11</v>
      </c>
      <c r="K2725" s="0" t="n">
        <v>11</v>
      </c>
      <c r="L2725" s="0" t="n">
        <v>3</v>
      </c>
      <c r="M2725" s="0" t="n">
        <v>3</v>
      </c>
      <c r="N2725" s="11" t="n">
        <v>0.075</v>
      </c>
      <c r="O2725" s="12" t="n">
        <v>589.73</v>
      </c>
      <c r="P2725" s="12" t="n">
        <v>1092.1</v>
      </c>
      <c r="Q2725" s="12" t="n">
        <f aca="false">M2725*P2725*(1-N2725)</f>
        <v>3030.5775</v>
      </c>
      <c r="R2725" s="12" t="n">
        <f aca="false">M2725*O2725</f>
        <v>1769.19</v>
      </c>
      <c r="S2725" s="12" t="n">
        <f aca="false">Q2725-R2725</f>
        <v>1261.3875</v>
      </c>
      <c r="T2725" s="11" t="n">
        <f aca="false">IFERROR(S2725/Q2725,0)</f>
        <v>0.416220175857572</v>
      </c>
      <c r="U2725" s="13" t="n">
        <f aca="false">F2725-E2725</f>
        <v>4</v>
      </c>
      <c r="V2725" s="13" t="n">
        <f aca="false">G2725-F2725</f>
        <v>10</v>
      </c>
      <c r="W2725" s="13" t="n">
        <f aca="false">G2725-E2725</f>
        <v>14</v>
      </c>
      <c r="X2725" s="10" t="n">
        <f aca="false">YEAR(E2725)</f>
        <v>2019</v>
      </c>
      <c r="Y2725" s="0" t="str">
        <f aca="false">TEXT(E2725,"yyyy-mm")</f>
        <v>2019-04</v>
      </c>
      <c r="Z2725" s="0" t="str">
        <f aca="false">"Q"&amp;ROUNDUP(MONTH(E2725)/3,0)&amp;"-"&amp;YEAR(E2725)</f>
        <v>Q2-2019</v>
      </c>
    </row>
    <row r="2726" customFormat="false" ht="14.25" hidden="false" customHeight="false" outlineLevel="0" collapsed="false">
      <c r="A2726" s="0" t="s">
        <v>2768</v>
      </c>
      <c r="B2726" s="0" t="s">
        <v>38</v>
      </c>
      <c r="C2726" s="0" t="s">
        <v>48</v>
      </c>
      <c r="D2726" s="9" t="n">
        <v>43500</v>
      </c>
      <c r="E2726" s="9" t="n">
        <v>43572</v>
      </c>
      <c r="F2726" s="9" t="n">
        <v>43588</v>
      </c>
      <c r="G2726" s="9" t="n">
        <v>43589</v>
      </c>
      <c r="H2726" s="10" t="s">
        <v>36</v>
      </c>
      <c r="I2726" s="0" t="n">
        <v>19</v>
      </c>
      <c r="J2726" s="0" t="n">
        <v>47</v>
      </c>
      <c r="K2726" s="0" t="n">
        <v>6</v>
      </c>
      <c r="L2726" s="0" t="n">
        <v>33</v>
      </c>
      <c r="M2726" s="0" t="n">
        <v>2</v>
      </c>
      <c r="N2726" s="11" t="n">
        <v>0.2</v>
      </c>
      <c r="O2726" s="12" t="n">
        <v>1905.48</v>
      </c>
      <c r="P2726" s="12" t="n">
        <v>3175.8</v>
      </c>
      <c r="Q2726" s="12" t="n">
        <f aca="false">M2726*P2726*(1-N2726)</f>
        <v>5081.28</v>
      </c>
      <c r="R2726" s="12" t="n">
        <f aca="false">M2726*O2726</f>
        <v>3810.96</v>
      </c>
      <c r="S2726" s="12" t="n">
        <f aca="false">Q2726-R2726</f>
        <v>1270.32</v>
      </c>
      <c r="T2726" s="11" t="n">
        <f aca="false">IFERROR(S2726/Q2726,0)</f>
        <v>0.25</v>
      </c>
      <c r="U2726" s="13" t="n">
        <f aca="false">F2726-E2726</f>
        <v>16</v>
      </c>
      <c r="V2726" s="13" t="n">
        <f aca="false">G2726-F2726</f>
        <v>1</v>
      </c>
      <c r="W2726" s="13" t="n">
        <f aca="false">G2726-E2726</f>
        <v>17</v>
      </c>
      <c r="X2726" s="10" t="n">
        <f aca="false">YEAR(E2726)</f>
        <v>2019</v>
      </c>
      <c r="Y2726" s="0" t="str">
        <f aca="false">TEXT(E2726,"yyyy-mm")</f>
        <v>2019-04</v>
      </c>
      <c r="Z2726" s="0" t="str">
        <f aca="false">"Q"&amp;ROUNDUP(MONTH(E2726)/3,0)&amp;"-"&amp;YEAR(E2726)</f>
        <v>Q2-2019</v>
      </c>
    </row>
    <row r="2727" customFormat="false" ht="14.25" hidden="false" customHeight="false" outlineLevel="0" collapsed="false">
      <c r="A2727" s="0" t="s">
        <v>2769</v>
      </c>
      <c r="B2727" s="0" t="s">
        <v>38</v>
      </c>
      <c r="C2727" s="0" t="s">
        <v>46</v>
      </c>
      <c r="D2727" s="9" t="n">
        <v>43400</v>
      </c>
      <c r="E2727" s="9" t="n">
        <v>43573</v>
      </c>
      <c r="F2727" s="9" t="n">
        <v>43585</v>
      </c>
      <c r="G2727" s="9" t="n">
        <v>43586</v>
      </c>
      <c r="H2727" s="10" t="s">
        <v>36</v>
      </c>
      <c r="I2727" s="0" t="n">
        <v>17</v>
      </c>
      <c r="J2727" s="0" t="n">
        <v>14</v>
      </c>
      <c r="K2727" s="0" t="n">
        <v>309</v>
      </c>
      <c r="L2727" s="0" t="n">
        <v>1</v>
      </c>
      <c r="M2727" s="0" t="n">
        <v>7</v>
      </c>
      <c r="N2727" s="11" t="n">
        <v>0.1</v>
      </c>
      <c r="O2727" s="12" t="n">
        <v>1808.73</v>
      </c>
      <c r="P2727" s="12" t="n">
        <v>2659.9</v>
      </c>
      <c r="Q2727" s="12" t="n">
        <f aca="false">M2727*P2727*(1-N2727)</f>
        <v>16757.37</v>
      </c>
      <c r="R2727" s="12" t="n">
        <f aca="false">M2727*O2727</f>
        <v>12661.11</v>
      </c>
      <c r="S2727" s="12" t="n">
        <f aca="false">Q2727-R2727</f>
        <v>4096.26</v>
      </c>
      <c r="T2727" s="11" t="n">
        <f aca="false">IFERROR(S2727/Q2727,0)</f>
        <v>0.24444527989774</v>
      </c>
      <c r="U2727" s="13" t="n">
        <f aca="false">F2727-E2727</f>
        <v>12</v>
      </c>
      <c r="V2727" s="13" t="n">
        <f aca="false">G2727-F2727</f>
        <v>1</v>
      </c>
      <c r="W2727" s="13" t="n">
        <f aca="false">G2727-E2727</f>
        <v>13</v>
      </c>
      <c r="X2727" s="10" t="n">
        <f aca="false">YEAR(E2727)</f>
        <v>2019</v>
      </c>
      <c r="Y2727" s="0" t="str">
        <f aca="false">TEXT(E2727,"yyyy-mm")</f>
        <v>2019-04</v>
      </c>
      <c r="Z2727" s="0" t="str">
        <f aca="false">"Q"&amp;ROUNDUP(MONTH(E2727)/3,0)&amp;"-"&amp;YEAR(E2727)</f>
        <v>Q2-2019</v>
      </c>
    </row>
    <row r="2728" customFormat="false" ht="14.25" hidden="false" customHeight="false" outlineLevel="0" collapsed="false">
      <c r="A2728" s="0" t="s">
        <v>2770</v>
      </c>
      <c r="B2728" s="0" t="s">
        <v>34</v>
      </c>
      <c r="C2728" s="0" t="s">
        <v>79</v>
      </c>
      <c r="D2728" s="9" t="n">
        <v>43500</v>
      </c>
      <c r="E2728" s="9" t="n">
        <v>43573</v>
      </c>
      <c r="F2728" s="9" t="n">
        <v>43583</v>
      </c>
      <c r="G2728" s="9" t="n">
        <v>43589</v>
      </c>
      <c r="H2728" s="10" t="s">
        <v>36</v>
      </c>
      <c r="I2728" s="0" t="n">
        <v>6</v>
      </c>
      <c r="J2728" s="0" t="n">
        <v>25</v>
      </c>
      <c r="K2728" s="0" t="n">
        <v>73</v>
      </c>
      <c r="L2728" s="0" t="n">
        <v>43</v>
      </c>
      <c r="M2728" s="0" t="n">
        <v>7</v>
      </c>
      <c r="N2728" s="11" t="n">
        <v>0.075</v>
      </c>
      <c r="O2728" s="12" t="n">
        <v>768.49</v>
      </c>
      <c r="P2728" s="12" t="n">
        <v>1038.5</v>
      </c>
      <c r="Q2728" s="12" t="n">
        <f aca="false">M2728*P2728*(1-N2728)</f>
        <v>6724.2875</v>
      </c>
      <c r="R2728" s="12" t="n">
        <f aca="false">M2728*O2728</f>
        <v>5379.43</v>
      </c>
      <c r="S2728" s="12" t="n">
        <f aca="false">Q2728-R2728</f>
        <v>1344.8575</v>
      </c>
      <c r="T2728" s="11" t="n">
        <f aca="false">IFERROR(S2728/Q2728,0)</f>
        <v>0.2</v>
      </c>
      <c r="U2728" s="13" t="n">
        <f aca="false">F2728-E2728</f>
        <v>10</v>
      </c>
      <c r="V2728" s="13" t="n">
        <f aca="false">G2728-F2728</f>
        <v>6</v>
      </c>
      <c r="W2728" s="13" t="n">
        <f aca="false">G2728-E2728</f>
        <v>16</v>
      </c>
      <c r="X2728" s="10" t="n">
        <f aca="false">YEAR(E2728)</f>
        <v>2019</v>
      </c>
      <c r="Y2728" s="0" t="str">
        <f aca="false">TEXT(E2728,"yyyy-mm")</f>
        <v>2019-04</v>
      </c>
      <c r="Z2728" s="0" t="str">
        <f aca="false">"Q"&amp;ROUNDUP(MONTH(E2728)/3,0)&amp;"-"&amp;YEAR(E2728)</f>
        <v>Q2-2019</v>
      </c>
    </row>
    <row r="2729" customFormat="false" ht="14.25" hidden="false" customHeight="false" outlineLevel="0" collapsed="false">
      <c r="A2729" s="0" t="s">
        <v>2771</v>
      </c>
      <c r="B2729" s="0" t="s">
        <v>38</v>
      </c>
      <c r="C2729" s="0" t="s">
        <v>48</v>
      </c>
      <c r="D2729" s="9" t="n">
        <v>43500</v>
      </c>
      <c r="E2729" s="9" t="n">
        <v>43573</v>
      </c>
      <c r="F2729" s="9" t="n">
        <v>43594</v>
      </c>
      <c r="G2729" s="9" t="n">
        <v>43602</v>
      </c>
      <c r="H2729" s="10" t="s">
        <v>36</v>
      </c>
      <c r="I2729" s="0" t="n">
        <v>13</v>
      </c>
      <c r="J2729" s="0" t="n">
        <v>1</v>
      </c>
      <c r="K2729" s="0" t="n">
        <v>21</v>
      </c>
      <c r="L2729" s="0" t="n">
        <v>14</v>
      </c>
      <c r="M2729" s="0" t="n">
        <v>1</v>
      </c>
      <c r="N2729" s="11" t="n">
        <v>0.05</v>
      </c>
      <c r="O2729" s="12" t="n">
        <v>860.82</v>
      </c>
      <c r="P2729" s="12" t="n">
        <v>1956.4</v>
      </c>
      <c r="Q2729" s="12" t="n">
        <f aca="false">M2729*P2729*(1-N2729)</f>
        <v>1858.58</v>
      </c>
      <c r="R2729" s="12" t="n">
        <f aca="false">M2729*O2729</f>
        <v>860.82</v>
      </c>
      <c r="S2729" s="12" t="n">
        <f aca="false">Q2729-R2729</f>
        <v>997.76</v>
      </c>
      <c r="T2729" s="11" t="n">
        <f aca="false">IFERROR(S2729/Q2729,0)</f>
        <v>0.536839953082461</v>
      </c>
      <c r="U2729" s="13" t="n">
        <f aca="false">F2729-E2729</f>
        <v>21</v>
      </c>
      <c r="V2729" s="13" t="n">
        <f aca="false">G2729-F2729</f>
        <v>8</v>
      </c>
      <c r="W2729" s="13" t="n">
        <f aca="false">G2729-E2729</f>
        <v>29</v>
      </c>
      <c r="X2729" s="10" t="n">
        <f aca="false">YEAR(E2729)</f>
        <v>2019</v>
      </c>
      <c r="Y2729" s="0" t="str">
        <f aca="false">TEXT(E2729,"yyyy-mm")</f>
        <v>2019-04</v>
      </c>
      <c r="Z2729" s="0" t="str">
        <f aca="false">"Q"&amp;ROUNDUP(MONTH(E2729)/3,0)&amp;"-"&amp;YEAR(E2729)</f>
        <v>Q2-2019</v>
      </c>
    </row>
    <row r="2730" customFormat="false" ht="14.25" hidden="false" customHeight="false" outlineLevel="0" collapsed="false">
      <c r="A2730" s="0" t="s">
        <v>2772</v>
      </c>
      <c r="B2730" s="0" t="s">
        <v>43</v>
      </c>
      <c r="C2730" s="0" t="s">
        <v>39</v>
      </c>
      <c r="D2730" s="9" t="n">
        <v>43400</v>
      </c>
      <c r="E2730" s="9" t="n">
        <v>43573</v>
      </c>
      <c r="F2730" s="9" t="n">
        <v>43598</v>
      </c>
      <c r="G2730" s="9" t="n">
        <v>43605</v>
      </c>
      <c r="H2730" s="10" t="s">
        <v>36</v>
      </c>
      <c r="I2730" s="0" t="n">
        <v>28</v>
      </c>
      <c r="J2730" s="0" t="n">
        <v>7</v>
      </c>
      <c r="K2730" s="0" t="n">
        <v>145</v>
      </c>
      <c r="L2730" s="0" t="n">
        <v>37</v>
      </c>
      <c r="M2730" s="0" t="n">
        <v>7</v>
      </c>
      <c r="N2730" s="11" t="n">
        <v>0.15</v>
      </c>
      <c r="O2730" s="12" t="n">
        <v>844.2</v>
      </c>
      <c r="P2730" s="12" t="n">
        <v>1125.6</v>
      </c>
      <c r="Q2730" s="12" t="n">
        <f aca="false">M2730*P2730*(1-N2730)</f>
        <v>6697.32</v>
      </c>
      <c r="R2730" s="12" t="n">
        <f aca="false">M2730*O2730</f>
        <v>5909.4</v>
      </c>
      <c r="S2730" s="12" t="n">
        <f aca="false">Q2730-R2730</f>
        <v>787.919999999998</v>
      </c>
      <c r="T2730" s="11" t="n">
        <f aca="false">IFERROR(S2730/Q2730,0)</f>
        <v>0.117647058823529</v>
      </c>
      <c r="U2730" s="13" t="n">
        <f aca="false">F2730-E2730</f>
        <v>25</v>
      </c>
      <c r="V2730" s="13" t="n">
        <f aca="false">G2730-F2730</f>
        <v>7</v>
      </c>
      <c r="W2730" s="13" t="n">
        <f aca="false">G2730-E2730</f>
        <v>32</v>
      </c>
      <c r="X2730" s="10" t="n">
        <f aca="false">YEAR(E2730)</f>
        <v>2019</v>
      </c>
      <c r="Y2730" s="0" t="str">
        <f aca="false">TEXT(E2730,"yyyy-mm")</f>
        <v>2019-04</v>
      </c>
      <c r="Z2730" s="0" t="str">
        <f aca="false">"Q"&amp;ROUNDUP(MONTH(E2730)/3,0)&amp;"-"&amp;YEAR(E2730)</f>
        <v>Q2-2019</v>
      </c>
    </row>
    <row r="2731" customFormat="false" ht="14.25" hidden="false" customHeight="false" outlineLevel="0" collapsed="false">
      <c r="A2731" s="0" t="s">
        <v>2773</v>
      </c>
      <c r="B2731" s="0" t="s">
        <v>34</v>
      </c>
      <c r="C2731" s="0" t="s">
        <v>35</v>
      </c>
      <c r="D2731" s="9" t="n">
        <v>43400</v>
      </c>
      <c r="E2731" s="9" t="n">
        <v>43573</v>
      </c>
      <c r="F2731" s="9" t="n">
        <v>43588</v>
      </c>
      <c r="G2731" s="9" t="n">
        <v>43592</v>
      </c>
      <c r="H2731" s="10" t="s">
        <v>36</v>
      </c>
      <c r="I2731" s="0" t="n">
        <v>5</v>
      </c>
      <c r="J2731" s="0" t="n">
        <v>5</v>
      </c>
      <c r="K2731" s="0" t="n">
        <v>214</v>
      </c>
      <c r="L2731" s="0" t="n">
        <v>29</v>
      </c>
      <c r="M2731" s="0" t="n">
        <v>6</v>
      </c>
      <c r="N2731" s="11" t="n">
        <v>0.1</v>
      </c>
      <c r="O2731" s="12" t="n">
        <v>1339.2</v>
      </c>
      <c r="P2731" s="12" t="n">
        <v>1762.1</v>
      </c>
      <c r="Q2731" s="12" t="n">
        <f aca="false">M2731*P2731*(1-N2731)</f>
        <v>9515.34</v>
      </c>
      <c r="R2731" s="12" t="n">
        <f aca="false">M2731*O2731</f>
        <v>8035.2</v>
      </c>
      <c r="S2731" s="12" t="n">
        <f aca="false">Q2731-R2731</f>
        <v>1480.14</v>
      </c>
      <c r="T2731" s="11" t="n">
        <f aca="false">IFERROR(S2731/Q2731,0)</f>
        <v>0.155553033312525</v>
      </c>
      <c r="U2731" s="13" t="n">
        <f aca="false">F2731-E2731</f>
        <v>15</v>
      </c>
      <c r="V2731" s="13" t="n">
        <f aca="false">G2731-F2731</f>
        <v>4</v>
      </c>
      <c r="W2731" s="13" t="n">
        <f aca="false">G2731-E2731</f>
        <v>19</v>
      </c>
      <c r="X2731" s="10" t="n">
        <f aca="false">YEAR(E2731)</f>
        <v>2019</v>
      </c>
      <c r="Y2731" s="0" t="str">
        <f aca="false">TEXT(E2731,"yyyy-mm")</f>
        <v>2019-04</v>
      </c>
      <c r="Z2731" s="0" t="str">
        <f aca="false">"Q"&amp;ROUNDUP(MONTH(E2731)/3,0)&amp;"-"&amp;YEAR(E2731)</f>
        <v>Q2-2019</v>
      </c>
    </row>
    <row r="2732" customFormat="false" ht="14.25" hidden="false" customHeight="false" outlineLevel="0" collapsed="false">
      <c r="A2732" s="0" t="s">
        <v>2774</v>
      </c>
      <c r="B2732" s="0" t="s">
        <v>34</v>
      </c>
      <c r="C2732" s="0" t="s">
        <v>35</v>
      </c>
      <c r="D2732" s="9" t="n">
        <v>43500</v>
      </c>
      <c r="E2732" s="9" t="n">
        <v>43573</v>
      </c>
      <c r="F2732" s="9" t="n">
        <v>43582</v>
      </c>
      <c r="G2732" s="9" t="n">
        <v>43583</v>
      </c>
      <c r="H2732" s="10" t="s">
        <v>36</v>
      </c>
      <c r="I2732" s="0" t="n">
        <v>3</v>
      </c>
      <c r="J2732" s="0" t="n">
        <v>47</v>
      </c>
      <c r="K2732" s="0" t="n">
        <v>219</v>
      </c>
      <c r="L2732" s="0" t="n">
        <v>33</v>
      </c>
      <c r="M2732" s="0" t="n">
        <v>4</v>
      </c>
      <c r="N2732" s="11" t="n">
        <v>0.05</v>
      </c>
      <c r="O2732" s="12" t="n">
        <v>334.2</v>
      </c>
      <c r="P2732" s="12" t="n">
        <v>777.2</v>
      </c>
      <c r="Q2732" s="12" t="n">
        <f aca="false">M2732*P2732*(1-N2732)</f>
        <v>2953.36</v>
      </c>
      <c r="R2732" s="12" t="n">
        <f aca="false">M2732*O2732</f>
        <v>1336.8</v>
      </c>
      <c r="S2732" s="12" t="n">
        <f aca="false">Q2732-R2732</f>
        <v>1616.56</v>
      </c>
      <c r="T2732" s="11" t="n">
        <f aca="false">IFERROR(S2732/Q2732,0)</f>
        <v>0.547363003494325</v>
      </c>
      <c r="U2732" s="13" t="n">
        <f aca="false">F2732-E2732</f>
        <v>9</v>
      </c>
      <c r="V2732" s="13" t="n">
        <f aca="false">G2732-F2732</f>
        <v>1</v>
      </c>
      <c r="W2732" s="13" t="n">
        <f aca="false">G2732-E2732</f>
        <v>10</v>
      </c>
      <c r="X2732" s="10" t="n">
        <f aca="false">YEAR(E2732)</f>
        <v>2019</v>
      </c>
      <c r="Y2732" s="0" t="str">
        <f aca="false">TEXT(E2732,"yyyy-mm")</f>
        <v>2019-04</v>
      </c>
      <c r="Z2732" s="0" t="str">
        <f aca="false">"Q"&amp;ROUNDUP(MONTH(E2732)/3,0)&amp;"-"&amp;YEAR(E2732)</f>
        <v>Q2-2019</v>
      </c>
    </row>
    <row r="2733" customFormat="false" ht="14.25" hidden="false" customHeight="false" outlineLevel="0" collapsed="false">
      <c r="A2733" s="0" t="s">
        <v>2775</v>
      </c>
      <c r="B2733" s="0" t="s">
        <v>34</v>
      </c>
      <c r="C2733" s="0" t="s">
        <v>39</v>
      </c>
      <c r="D2733" s="9" t="n">
        <v>43400</v>
      </c>
      <c r="E2733" s="9" t="n">
        <v>43573</v>
      </c>
      <c r="F2733" s="9" t="n">
        <v>43575</v>
      </c>
      <c r="G2733" s="9" t="n">
        <v>43584</v>
      </c>
      <c r="H2733" s="10" t="s">
        <v>36</v>
      </c>
      <c r="I2733" s="0" t="n">
        <v>3</v>
      </c>
      <c r="J2733" s="0" t="n">
        <v>11</v>
      </c>
      <c r="K2733" s="0" t="n">
        <v>98</v>
      </c>
      <c r="L2733" s="0" t="n">
        <v>19</v>
      </c>
      <c r="M2733" s="0" t="n">
        <v>7</v>
      </c>
      <c r="N2733" s="11" t="n">
        <v>0.05</v>
      </c>
      <c r="O2733" s="12" t="n">
        <v>1462.54</v>
      </c>
      <c r="P2733" s="12" t="n">
        <v>1762.1</v>
      </c>
      <c r="Q2733" s="12" t="n">
        <f aca="false">M2733*P2733*(1-N2733)</f>
        <v>11717.965</v>
      </c>
      <c r="R2733" s="12" t="n">
        <f aca="false">M2733*O2733</f>
        <v>10237.78</v>
      </c>
      <c r="S2733" s="12" t="n">
        <f aca="false">Q2733-R2733</f>
        <v>1480.185</v>
      </c>
      <c r="T2733" s="11" t="n">
        <f aca="false">IFERROR(S2733/Q2733,0)</f>
        <v>0.126317581593732</v>
      </c>
      <c r="U2733" s="13" t="n">
        <f aca="false">F2733-E2733</f>
        <v>2</v>
      </c>
      <c r="V2733" s="13" t="n">
        <f aca="false">G2733-F2733</f>
        <v>9</v>
      </c>
      <c r="W2733" s="13" t="n">
        <f aca="false">G2733-E2733</f>
        <v>11</v>
      </c>
      <c r="X2733" s="10" t="n">
        <f aca="false">YEAR(E2733)</f>
        <v>2019</v>
      </c>
      <c r="Y2733" s="0" t="str">
        <f aca="false">TEXT(E2733,"yyyy-mm")</f>
        <v>2019-04</v>
      </c>
      <c r="Z2733" s="0" t="str">
        <f aca="false">"Q"&amp;ROUNDUP(MONTH(E2733)/3,0)&amp;"-"&amp;YEAR(E2733)</f>
        <v>Q2-2019</v>
      </c>
    </row>
    <row r="2734" customFormat="false" ht="14.25" hidden="false" customHeight="false" outlineLevel="0" collapsed="false">
      <c r="A2734" s="0" t="s">
        <v>2776</v>
      </c>
      <c r="B2734" s="0" t="s">
        <v>34</v>
      </c>
      <c r="C2734" s="0" t="s">
        <v>46</v>
      </c>
      <c r="D2734" s="9" t="n">
        <v>43400</v>
      </c>
      <c r="E2734" s="9" t="n">
        <v>43573</v>
      </c>
      <c r="F2734" s="9" t="n">
        <v>43591</v>
      </c>
      <c r="G2734" s="9" t="n">
        <v>43596</v>
      </c>
      <c r="H2734" s="10" t="s">
        <v>36</v>
      </c>
      <c r="I2734" s="0" t="n">
        <v>2</v>
      </c>
      <c r="J2734" s="0" t="n">
        <v>7</v>
      </c>
      <c r="K2734" s="0" t="n">
        <v>295</v>
      </c>
      <c r="L2734" s="0" t="n">
        <v>17</v>
      </c>
      <c r="M2734" s="0" t="n">
        <v>8</v>
      </c>
      <c r="N2734" s="11" t="n">
        <v>0.1</v>
      </c>
      <c r="O2734" s="12" t="n">
        <v>511.61</v>
      </c>
      <c r="P2734" s="12" t="n">
        <v>1112.2</v>
      </c>
      <c r="Q2734" s="12" t="n">
        <f aca="false">M2734*P2734*(1-N2734)</f>
        <v>8007.84</v>
      </c>
      <c r="R2734" s="12" t="n">
        <f aca="false">M2734*O2734</f>
        <v>4092.88</v>
      </c>
      <c r="S2734" s="12" t="n">
        <f aca="false">Q2734-R2734</f>
        <v>3914.96</v>
      </c>
      <c r="T2734" s="11" t="n">
        <f aca="false">IFERROR(S2734/Q2734,0)</f>
        <v>0.488890886930808</v>
      </c>
      <c r="U2734" s="13" t="n">
        <f aca="false">F2734-E2734</f>
        <v>18</v>
      </c>
      <c r="V2734" s="13" t="n">
        <f aca="false">G2734-F2734</f>
        <v>5</v>
      </c>
      <c r="W2734" s="13" t="n">
        <f aca="false">G2734-E2734</f>
        <v>23</v>
      </c>
      <c r="X2734" s="10" t="n">
        <f aca="false">YEAR(E2734)</f>
        <v>2019</v>
      </c>
      <c r="Y2734" s="0" t="str">
        <f aca="false">TEXT(E2734,"yyyy-mm")</f>
        <v>2019-04</v>
      </c>
      <c r="Z2734" s="0" t="str">
        <f aca="false">"Q"&amp;ROUNDUP(MONTH(E2734)/3,0)&amp;"-"&amp;YEAR(E2734)</f>
        <v>Q2-2019</v>
      </c>
    </row>
    <row r="2735" customFormat="false" ht="14.25" hidden="false" customHeight="false" outlineLevel="0" collapsed="false">
      <c r="A2735" s="0" t="s">
        <v>2777</v>
      </c>
      <c r="B2735" s="0" t="s">
        <v>43</v>
      </c>
      <c r="C2735" s="0" t="s">
        <v>39</v>
      </c>
      <c r="D2735" s="9" t="n">
        <v>43500</v>
      </c>
      <c r="E2735" s="9" t="n">
        <v>43574</v>
      </c>
      <c r="F2735" s="9" t="n">
        <v>43601</v>
      </c>
      <c r="G2735" s="9" t="n">
        <v>43608</v>
      </c>
      <c r="H2735" s="10" t="s">
        <v>36</v>
      </c>
      <c r="I2735" s="0" t="n">
        <v>27</v>
      </c>
      <c r="J2735" s="0" t="n">
        <v>32</v>
      </c>
      <c r="K2735" s="0" t="n">
        <v>180</v>
      </c>
      <c r="L2735" s="0" t="n">
        <v>28</v>
      </c>
      <c r="M2735" s="0" t="n">
        <v>8</v>
      </c>
      <c r="N2735" s="11" t="n">
        <v>0.05</v>
      </c>
      <c r="O2735" s="12" t="n">
        <v>1306.5</v>
      </c>
      <c r="P2735" s="12" t="n">
        <v>2512.5</v>
      </c>
      <c r="Q2735" s="12" t="n">
        <f aca="false">M2735*P2735*(1-N2735)</f>
        <v>19095</v>
      </c>
      <c r="R2735" s="12" t="n">
        <f aca="false">M2735*O2735</f>
        <v>10452</v>
      </c>
      <c r="S2735" s="12" t="n">
        <f aca="false">Q2735-R2735</f>
        <v>8643</v>
      </c>
      <c r="T2735" s="11" t="n">
        <f aca="false">IFERROR(S2735/Q2735,0)</f>
        <v>0.452631578947368</v>
      </c>
      <c r="U2735" s="13" t="n">
        <f aca="false">F2735-E2735</f>
        <v>27</v>
      </c>
      <c r="V2735" s="13" t="n">
        <f aca="false">G2735-F2735</f>
        <v>7</v>
      </c>
      <c r="W2735" s="13" t="n">
        <f aca="false">G2735-E2735</f>
        <v>34</v>
      </c>
      <c r="X2735" s="10" t="n">
        <f aca="false">YEAR(E2735)</f>
        <v>2019</v>
      </c>
      <c r="Y2735" s="0" t="str">
        <f aca="false">TEXT(E2735,"yyyy-mm")</f>
        <v>2019-04</v>
      </c>
      <c r="Z2735" s="0" t="str">
        <f aca="false">"Q"&amp;ROUNDUP(MONTH(E2735)/3,0)&amp;"-"&amp;YEAR(E2735)</f>
        <v>Q2-2019</v>
      </c>
    </row>
    <row r="2736" customFormat="false" ht="14.25" hidden="false" customHeight="false" outlineLevel="0" collapsed="false">
      <c r="A2736" s="0" t="s">
        <v>2778</v>
      </c>
      <c r="B2736" s="0" t="s">
        <v>43</v>
      </c>
      <c r="C2736" s="0" t="s">
        <v>46</v>
      </c>
      <c r="D2736" s="9" t="n">
        <v>43500</v>
      </c>
      <c r="E2736" s="9" t="n">
        <v>43574</v>
      </c>
      <c r="F2736" s="9" t="n">
        <v>43584</v>
      </c>
      <c r="G2736" s="9" t="n">
        <v>43587</v>
      </c>
      <c r="H2736" s="10" t="s">
        <v>36</v>
      </c>
      <c r="I2736" s="0" t="n">
        <v>28</v>
      </c>
      <c r="J2736" s="0" t="n">
        <v>6</v>
      </c>
      <c r="K2736" s="0" t="n">
        <v>266</v>
      </c>
      <c r="L2736" s="0" t="n">
        <v>45</v>
      </c>
      <c r="M2736" s="0" t="n">
        <v>8</v>
      </c>
      <c r="N2736" s="11" t="n">
        <v>0.15</v>
      </c>
      <c r="O2736" s="12" t="n">
        <v>430.94</v>
      </c>
      <c r="P2736" s="12" t="n">
        <v>897.8</v>
      </c>
      <c r="Q2736" s="12" t="n">
        <f aca="false">M2736*P2736*(1-N2736)</f>
        <v>6105.04</v>
      </c>
      <c r="R2736" s="12" t="n">
        <f aca="false">M2736*O2736</f>
        <v>3447.52</v>
      </c>
      <c r="S2736" s="12" t="n">
        <f aca="false">Q2736-R2736</f>
        <v>2657.52</v>
      </c>
      <c r="T2736" s="11" t="n">
        <f aca="false">IFERROR(S2736/Q2736,0)</f>
        <v>0.435299359217958</v>
      </c>
      <c r="U2736" s="13" t="n">
        <f aca="false">F2736-E2736</f>
        <v>10</v>
      </c>
      <c r="V2736" s="13" t="n">
        <f aca="false">G2736-F2736</f>
        <v>3</v>
      </c>
      <c r="W2736" s="13" t="n">
        <f aca="false">G2736-E2736</f>
        <v>13</v>
      </c>
      <c r="X2736" s="10" t="n">
        <f aca="false">YEAR(E2736)</f>
        <v>2019</v>
      </c>
      <c r="Y2736" s="0" t="str">
        <f aca="false">TEXT(E2736,"yyyy-mm")</f>
        <v>2019-04</v>
      </c>
      <c r="Z2736" s="0" t="str">
        <f aca="false">"Q"&amp;ROUNDUP(MONTH(E2736)/3,0)&amp;"-"&amp;YEAR(E2736)</f>
        <v>Q2-2019</v>
      </c>
    </row>
    <row r="2737" customFormat="false" ht="14.25" hidden="false" customHeight="false" outlineLevel="0" collapsed="false">
      <c r="A2737" s="0" t="s">
        <v>2779</v>
      </c>
      <c r="B2737" s="0" t="s">
        <v>43</v>
      </c>
      <c r="C2737" s="0" t="s">
        <v>35</v>
      </c>
      <c r="D2737" s="9" t="n">
        <v>43500</v>
      </c>
      <c r="E2737" s="9" t="n">
        <v>43574</v>
      </c>
      <c r="F2737" s="9" t="n">
        <v>43590</v>
      </c>
      <c r="G2737" s="9" t="n">
        <v>43593</v>
      </c>
      <c r="H2737" s="10" t="s">
        <v>36</v>
      </c>
      <c r="I2737" s="0" t="n">
        <v>26</v>
      </c>
      <c r="J2737" s="0" t="n">
        <v>30</v>
      </c>
      <c r="K2737" s="0" t="n">
        <v>209</v>
      </c>
      <c r="L2737" s="0" t="n">
        <v>14</v>
      </c>
      <c r="M2737" s="0" t="n">
        <v>8</v>
      </c>
      <c r="N2737" s="11" t="n">
        <v>0.15</v>
      </c>
      <c r="O2737" s="12" t="n">
        <v>3236.1</v>
      </c>
      <c r="P2737" s="12" t="n">
        <v>6472.2</v>
      </c>
      <c r="Q2737" s="12" t="n">
        <f aca="false">M2737*P2737*(1-N2737)</f>
        <v>44010.96</v>
      </c>
      <c r="R2737" s="12" t="n">
        <f aca="false">M2737*O2737</f>
        <v>25888.8</v>
      </c>
      <c r="S2737" s="12" t="n">
        <f aca="false">Q2737-R2737</f>
        <v>18122.16</v>
      </c>
      <c r="T2737" s="11" t="n">
        <f aca="false">IFERROR(S2737/Q2737,0)</f>
        <v>0.411764705882353</v>
      </c>
      <c r="U2737" s="13" t="n">
        <f aca="false">F2737-E2737</f>
        <v>16</v>
      </c>
      <c r="V2737" s="13" t="n">
        <f aca="false">G2737-F2737</f>
        <v>3</v>
      </c>
      <c r="W2737" s="13" t="n">
        <f aca="false">G2737-E2737</f>
        <v>19</v>
      </c>
      <c r="X2737" s="10" t="n">
        <f aca="false">YEAR(E2737)</f>
        <v>2019</v>
      </c>
      <c r="Y2737" s="0" t="str">
        <f aca="false">TEXT(E2737,"yyyy-mm")</f>
        <v>2019-04</v>
      </c>
      <c r="Z2737" s="0" t="str">
        <f aca="false">"Q"&amp;ROUNDUP(MONTH(E2737)/3,0)&amp;"-"&amp;YEAR(E2737)</f>
        <v>Q2-2019</v>
      </c>
    </row>
    <row r="2738" customFormat="false" ht="14.25" hidden="false" customHeight="false" outlineLevel="0" collapsed="false">
      <c r="A2738" s="0" t="s">
        <v>2780</v>
      </c>
      <c r="B2738" s="0" t="s">
        <v>34</v>
      </c>
      <c r="C2738" s="0" t="s">
        <v>48</v>
      </c>
      <c r="D2738" s="9" t="n">
        <v>43500</v>
      </c>
      <c r="E2738" s="9" t="n">
        <v>43574</v>
      </c>
      <c r="F2738" s="9" t="n">
        <v>43582</v>
      </c>
      <c r="G2738" s="9" t="n">
        <v>43589</v>
      </c>
      <c r="H2738" s="10" t="s">
        <v>36</v>
      </c>
      <c r="I2738" s="0" t="n">
        <v>10</v>
      </c>
      <c r="J2738" s="0" t="n">
        <v>33</v>
      </c>
      <c r="K2738" s="0" t="n">
        <v>29</v>
      </c>
      <c r="L2738" s="0" t="n">
        <v>41</v>
      </c>
      <c r="M2738" s="0" t="n">
        <v>8</v>
      </c>
      <c r="N2738" s="11" t="n">
        <v>0.1</v>
      </c>
      <c r="O2738" s="12" t="n">
        <v>747.72</v>
      </c>
      <c r="P2738" s="12" t="n">
        <v>1038.5</v>
      </c>
      <c r="Q2738" s="12" t="n">
        <f aca="false">M2738*P2738*(1-N2738)</f>
        <v>7477.2</v>
      </c>
      <c r="R2738" s="12" t="n">
        <f aca="false">M2738*O2738</f>
        <v>5981.76</v>
      </c>
      <c r="S2738" s="12" t="n">
        <f aca="false">Q2738-R2738</f>
        <v>1495.44</v>
      </c>
      <c r="T2738" s="11" t="n">
        <f aca="false">IFERROR(S2738/Q2738,0)</f>
        <v>0.2</v>
      </c>
      <c r="U2738" s="13" t="n">
        <f aca="false">F2738-E2738</f>
        <v>8</v>
      </c>
      <c r="V2738" s="13" t="n">
        <f aca="false">G2738-F2738</f>
        <v>7</v>
      </c>
      <c r="W2738" s="13" t="n">
        <f aca="false">G2738-E2738</f>
        <v>15</v>
      </c>
      <c r="X2738" s="10" t="n">
        <f aca="false">YEAR(E2738)</f>
        <v>2019</v>
      </c>
      <c r="Y2738" s="0" t="str">
        <f aca="false">TEXT(E2738,"yyyy-mm")</f>
        <v>2019-04</v>
      </c>
      <c r="Z2738" s="0" t="str">
        <f aca="false">"Q"&amp;ROUNDUP(MONTH(E2738)/3,0)&amp;"-"&amp;YEAR(E2738)</f>
        <v>Q2-2019</v>
      </c>
    </row>
    <row r="2739" customFormat="false" ht="14.25" hidden="false" customHeight="false" outlineLevel="0" collapsed="false">
      <c r="A2739" s="0" t="s">
        <v>2781</v>
      </c>
      <c r="B2739" s="0" t="s">
        <v>34</v>
      </c>
      <c r="C2739" s="0" t="s">
        <v>39</v>
      </c>
      <c r="D2739" s="9" t="n">
        <v>43500</v>
      </c>
      <c r="E2739" s="9" t="n">
        <v>43574</v>
      </c>
      <c r="F2739" s="9" t="n">
        <v>43593</v>
      </c>
      <c r="G2739" s="9" t="n">
        <v>43601</v>
      </c>
      <c r="H2739" s="10" t="s">
        <v>36</v>
      </c>
      <c r="I2739" s="0" t="n">
        <v>3</v>
      </c>
      <c r="J2739" s="0" t="n">
        <v>19</v>
      </c>
      <c r="K2739" s="0" t="n">
        <v>133</v>
      </c>
      <c r="L2739" s="0" t="n">
        <v>29</v>
      </c>
      <c r="M2739" s="0" t="n">
        <v>1</v>
      </c>
      <c r="N2739" s="11" t="n">
        <v>0.075</v>
      </c>
      <c r="O2739" s="12" t="n">
        <v>4045.73</v>
      </c>
      <c r="P2739" s="12" t="n">
        <v>5949.6</v>
      </c>
      <c r="Q2739" s="12" t="n">
        <f aca="false">M2739*P2739*(1-N2739)</f>
        <v>5503.38</v>
      </c>
      <c r="R2739" s="12" t="n">
        <f aca="false">M2739*O2739</f>
        <v>4045.73</v>
      </c>
      <c r="S2739" s="12" t="n">
        <f aca="false">Q2739-R2739</f>
        <v>1457.65</v>
      </c>
      <c r="T2739" s="11" t="n">
        <f aca="false">IFERROR(S2739/Q2739,0)</f>
        <v>0.264864501451835</v>
      </c>
      <c r="U2739" s="13" t="n">
        <f aca="false">F2739-E2739</f>
        <v>19</v>
      </c>
      <c r="V2739" s="13" t="n">
        <f aca="false">G2739-F2739</f>
        <v>8</v>
      </c>
      <c r="W2739" s="13" t="n">
        <f aca="false">G2739-E2739</f>
        <v>27</v>
      </c>
      <c r="X2739" s="10" t="n">
        <f aca="false">YEAR(E2739)</f>
        <v>2019</v>
      </c>
      <c r="Y2739" s="0" t="str">
        <f aca="false">TEXT(E2739,"yyyy-mm")</f>
        <v>2019-04</v>
      </c>
      <c r="Z2739" s="0" t="str">
        <f aca="false">"Q"&amp;ROUNDUP(MONTH(E2739)/3,0)&amp;"-"&amp;YEAR(E2739)</f>
        <v>Q2-2019</v>
      </c>
    </row>
    <row r="2740" customFormat="false" ht="14.25" hidden="false" customHeight="false" outlineLevel="0" collapsed="false">
      <c r="A2740" s="0" t="s">
        <v>2782</v>
      </c>
      <c r="B2740" s="0" t="s">
        <v>41</v>
      </c>
      <c r="C2740" s="0" t="s">
        <v>39</v>
      </c>
      <c r="D2740" s="9" t="n">
        <v>43500</v>
      </c>
      <c r="E2740" s="9" t="n">
        <v>43574</v>
      </c>
      <c r="F2740" s="9" t="n">
        <v>43581</v>
      </c>
      <c r="G2740" s="9" t="n">
        <v>43591</v>
      </c>
      <c r="H2740" s="10" t="s">
        <v>36</v>
      </c>
      <c r="I2740" s="0" t="n">
        <v>23</v>
      </c>
      <c r="J2740" s="0" t="n">
        <v>9</v>
      </c>
      <c r="K2740" s="0" t="n">
        <v>96</v>
      </c>
      <c r="L2740" s="0" t="n">
        <v>23</v>
      </c>
      <c r="M2740" s="0" t="n">
        <v>6</v>
      </c>
      <c r="N2740" s="11" t="n">
        <v>0.075</v>
      </c>
      <c r="O2740" s="12" t="n">
        <v>474.96</v>
      </c>
      <c r="P2740" s="12" t="n">
        <v>931.3</v>
      </c>
      <c r="Q2740" s="12" t="n">
        <f aca="false">M2740*P2740*(1-N2740)</f>
        <v>5168.715</v>
      </c>
      <c r="R2740" s="12" t="n">
        <f aca="false">M2740*O2740</f>
        <v>2849.76</v>
      </c>
      <c r="S2740" s="12" t="n">
        <f aca="false">Q2740-R2740</f>
        <v>2318.955</v>
      </c>
      <c r="T2740" s="11" t="n">
        <f aca="false">IFERROR(S2740/Q2740,0)</f>
        <v>0.448652131138977</v>
      </c>
      <c r="U2740" s="13" t="n">
        <f aca="false">F2740-E2740</f>
        <v>7</v>
      </c>
      <c r="V2740" s="13" t="n">
        <f aca="false">G2740-F2740</f>
        <v>10</v>
      </c>
      <c r="W2740" s="13" t="n">
        <f aca="false">G2740-E2740</f>
        <v>17</v>
      </c>
      <c r="X2740" s="10" t="n">
        <f aca="false">YEAR(E2740)</f>
        <v>2019</v>
      </c>
      <c r="Y2740" s="0" t="str">
        <f aca="false">TEXT(E2740,"yyyy-mm")</f>
        <v>2019-04</v>
      </c>
      <c r="Z2740" s="0" t="str">
        <f aca="false">"Q"&amp;ROUNDUP(MONTH(E2740)/3,0)&amp;"-"&amp;YEAR(E2740)</f>
        <v>Q2-2019</v>
      </c>
    </row>
    <row r="2741" customFormat="false" ht="14.25" hidden="false" customHeight="false" outlineLevel="0" collapsed="false">
      <c r="A2741" s="0" t="s">
        <v>2783</v>
      </c>
      <c r="B2741" s="0" t="s">
        <v>34</v>
      </c>
      <c r="C2741" s="0" t="s">
        <v>46</v>
      </c>
      <c r="D2741" s="9" t="n">
        <v>43500</v>
      </c>
      <c r="E2741" s="9" t="n">
        <v>43574</v>
      </c>
      <c r="F2741" s="9" t="n">
        <v>43594</v>
      </c>
      <c r="G2741" s="9" t="n">
        <v>43600</v>
      </c>
      <c r="H2741" s="10" t="s">
        <v>36</v>
      </c>
      <c r="I2741" s="0" t="n">
        <v>7</v>
      </c>
      <c r="J2741" s="0" t="n">
        <v>46</v>
      </c>
      <c r="K2741" s="0" t="n">
        <v>273</v>
      </c>
      <c r="L2741" s="0" t="n">
        <v>9</v>
      </c>
      <c r="M2741" s="0" t="n">
        <v>8</v>
      </c>
      <c r="N2741" s="11" t="n">
        <v>0.05</v>
      </c>
      <c r="O2741" s="12" t="n">
        <v>1024.3</v>
      </c>
      <c r="P2741" s="12" t="n">
        <v>2438.8</v>
      </c>
      <c r="Q2741" s="12" t="n">
        <f aca="false">M2741*P2741*(1-N2741)</f>
        <v>18534.88</v>
      </c>
      <c r="R2741" s="12" t="n">
        <f aca="false">M2741*O2741</f>
        <v>8194.4</v>
      </c>
      <c r="S2741" s="12" t="n">
        <f aca="false">Q2741-R2741</f>
        <v>10340.48</v>
      </c>
      <c r="T2741" s="11" t="n">
        <f aca="false">IFERROR(S2741/Q2741,0)</f>
        <v>0.55789301036748</v>
      </c>
      <c r="U2741" s="13" t="n">
        <f aca="false">F2741-E2741</f>
        <v>20</v>
      </c>
      <c r="V2741" s="13" t="n">
        <f aca="false">G2741-F2741</f>
        <v>6</v>
      </c>
      <c r="W2741" s="13" t="n">
        <f aca="false">G2741-E2741</f>
        <v>26</v>
      </c>
      <c r="X2741" s="10" t="n">
        <f aca="false">YEAR(E2741)</f>
        <v>2019</v>
      </c>
      <c r="Y2741" s="0" t="str">
        <f aca="false">TEXT(E2741,"yyyy-mm")</f>
        <v>2019-04</v>
      </c>
      <c r="Z2741" s="0" t="str">
        <f aca="false">"Q"&amp;ROUNDUP(MONTH(E2741)/3,0)&amp;"-"&amp;YEAR(E2741)</f>
        <v>Q2-2019</v>
      </c>
    </row>
    <row r="2742" customFormat="false" ht="14.25" hidden="false" customHeight="false" outlineLevel="0" collapsed="false">
      <c r="A2742" s="0" t="s">
        <v>2784</v>
      </c>
      <c r="B2742" s="0" t="s">
        <v>38</v>
      </c>
      <c r="C2742" s="0" t="s">
        <v>39</v>
      </c>
      <c r="D2742" s="9" t="n">
        <v>43400</v>
      </c>
      <c r="E2742" s="9" t="n">
        <v>43574</v>
      </c>
      <c r="F2742" s="9" t="n">
        <v>43598</v>
      </c>
      <c r="G2742" s="9" t="n">
        <v>43604</v>
      </c>
      <c r="H2742" s="10" t="s">
        <v>36</v>
      </c>
      <c r="I2742" s="0" t="n">
        <v>20</v>
      </c>
      <c r="J2742" s="0" t="n">
        <v>21</v>
      </c>
      <c r="K2742" s="0" t="n">
        <v>163</v>
      </c>
      <c r="L2742" s="0" t="n">
        <v>6</v>
      </c>
      <c r="M2742" s="0" t="n">
        <v>7</v>
      </c>
      <c r="N2742" s="11" t="n">
        <v>0.3</v>
      </c>
      <c r="O2742" s="12" t="n">
        <v>419.02</v>
      </c>
      <c r="P2742" s="12" t="n">
        <v>710.2</v>
      </c>
      <c r="Q2742" s="12" t="n">
        <f aca="false">M2742*P2742*(1-N2742)</f>
        <v>3479.98</v>
      </c>
      <c r="R2742" s="12" t="n">
        <f aca="false">M2742*O2742</f>
        <v>2933.14</v>
      </c>
      <c r="S2742" s="12" t="n">
        <f aca="false">Q2742-R2742</f>
        <v>546.84</v>
      </c>
      <c r="T2742" s="11" t="n">
        <f aca="false">IFERROR(S2742/Q2742,0)</f>
        <v>0.157138834131231</v>
      </c>
      <c r="U2742" s="13" t="n">
        <f aca="false">F2742-E2742</f>
        <v>24</v>
      </c>
      <c r="V2742" s="13" t="n">
        <f aca="false">G2742-F2742</f>
        <v>6</v>
      </c>
      <c r="W2742" s="13" t="n">
        <f aca="false">G2742-E2742</f>
        <v>30</v>
      </c>
      <c r="X2742" s="10" t="n">
        <f aca="false">YEAR(E2742)</f>
        <v>2019</v>
      </c>
      <c r="Y2742" s="0" t="str">
        <f aca="false">TEXT(E2742,"yyyy-mm")</f>
        <v>2019-04</v>
      </c>
      <c r="Z2742" s="0" t="str">
        <f aca="false">"Q"&amp;ROUNDUP(MONTH(E2742)/3,0)&amp;"-"&amp;YEAR(E2742)</f>
        <v>Q2-2019</v>
      </c>
    </row>
    <row r="2743" customFormat="false" ht="14.25" hidden="false" customHeight="false" outlineLevel="0" collapsed="false">
      <c r="A2743" s="0" t="s">
        <v>2785</v>
      </c>
      <c r="B2743" s="0" t="s">
        <v>38</v>
      </c>
      <c r="C2743" s="0" t="s">
        <v>46</v>
      </c>
      <c r="D2743" s="9" t="n">
        <v>43500</v>
      </c>
      <c r="E2743" s="9" t="n">
        <v>43575</v>
      </c>
      <c r="F2743" s="9" t="n">
        <v>43600</v>
      </c>
      <c r="G2743" s="9" t="n">
        <v>43609</v>
      </c>
      <c r="H2743" s="10" t="s">
        <v>36</v>
      </c>
      <c r="I2743" s="0" t="n">
        <v>19</v>
      </c>
      <c r="J2743" s="0" t="n">
        <v>4</v>
      </c>
      <c r="K2743" s="0" t="n">
        <v>310</v>
      </c>
      <c r="L2743" s="0" t="n">
        <v>13</v>
      </c>
      <c r="M2743" s="0" t="n">
        <v>5</v>
      </c>
      <c r="N2743" s="11" t="n">
        <v>0.05</v>
      </c>
      <c r="O2743" s="12" t="n">
        <v>427.73</v>
      </c>
      <c r="P2743" s="12" t="n">
        <v>1018.4</v>
      </c>
      <c r="Q2743" s="12" t="n">
        <f aca="false">M2743*P2743*(1-N2743)</f>
        <v>4837.4</v>
      </c>
      <c r="R2743" s="12" t="n">
        <f aca="false">M2743*O2743</f>
        <v>2138.65</v>
      </c>
      <c r="S2743" s="12" t="n">
        <f aca="false">Q2743-R2743</f>
        <v>2698.75</v>
      </c>
      <c r="T2743" s="11" t="n">
        <f aca="false">IFERROR(S2743/Q2743,0)</f>
        <v>0.557892669615909</v>
      </c>
      <c r="U2743" s="13" t="n">
        <f aca="false">F2743-E2743</f>
        <v>25</v>
      </c>
      <c r="V2743" s="13" t="n">
        <f aca="false">G2743-F2743</f>
        <v>9</v>
      </c>
      <c r="W2743" s="13" t="n">
        <f aca="false">G2743-E2743</f>
        <v>34</v>
      </c>
      <c r="X2743" s="10" t="n">
        <f aca="false">YEAR(E2743)</f>
        <v>2019</v>
      </c>
      <c r="Y2743" s="0" t="str">
        <f aca="false">TEXT(E2743,"yyyy-mm")</f>
        <v>2019-04</v>
      </c>
      <c r="Z2743" s="0" t="str">
        <f aca="false">"Q"&amp;ROUNDUP(MONTH(E2743)/3,0)&amp;"-"&amp;YEAR(E2743)</f>
        <v>Q2-2019</v>
      </c>
    </row>
    <row r="2744" customFormat="false" ht="14.25" hidden="false" customHeight="false" outlineLevel="0" collapsed="false">
      <c r="A2744" s="0" t="s">
        <v>2786</v>
      </c>
      <c r="B2744" s="0" t="s">
        <v>38</v>
      </c>
      <c r="C2744" s="0" t="s">
        <v>39</v>
      </c>
      <c r="D2744" s="9" t="n">
        <v>43500</v>
      </c>
      <c r="E2744" s="9" t="n">
        <v>43575</v>
      </c>
      <c r="F2744" s="9" t="n">
        <v>43601</v>
      </c>
      <c r="G2744" s="9" t="n">
        <v>43605</v>
      </c>
      <c r="H2744" s="10" t="s">
        <v>36</v>
      </c>
      <c r="I2744" s="0" t="n">
        <v>13</v>
      </c>
      <c r="J2744" s="0" t="n">
        <v>16</v>
      </c>
      <c r="K2744" s="0" t="n">
        <v>125</v>
      </c>
      <c r="L2744" s="0" t="n">
        <v>16</v>
      </c>
      <c r="M2744" s="0" t="n">
        <v>8</v>
      </c>
      <c r="N2744" s="11" t="n">
        <v>0.1</v>
      </c>
      <c r="O2744" s="12" t="n">
        <v>2111.51</v>
      </c>
      <c r="P2744" s="12" t="n">
        <v>3839.1</v>
      </c>
      <c r="Q2744" s="12" t="n">
        <f aca="false">M2744*P2744*(1-N2744)</f>
        <v>27641.52</v>
      </c>
      <c r="R2744" s="12" t="n">
        <f aca="false">M2744*O2744</f>
        <v>16892.08</v>
      </c>
      <c r="S2744" s="12" t="n">
        <f aca="false">Q2744-R2744</f>
        <v>10749.44</v>
      </c>
      <c r="T2744" s="11" t="n">
        <f aca="false">IFERROR(S2744/Q2744,0)</f>
        <v>0.388887441790466</v>
      </c>
      <c r="U2744" s="13" t="n">
        <f aca="false">F2744-E2744</f>
        <v>26</v>
      </c>
      <c r="V2744" s="13" t="n">
        <f aca="false">G2744-F2744</f>
        <v>4</v>
      </c>
      <c r="W2744" s="13" t="n">
        <f aca="false">G2744-E2744</f>
        <v>30</v>
      </c>
      <c r="X2744" s="10" t="n">
        <f aca="false">YEAR(E2744)</f>
        <v>2019</v>
      </c>
      <c r="Y2744" s="0" t="str">
        <f aca="false">TEXT(E2744,"yyyy-mm")</f>
        <v>2019-04</v>
      </c>
      <c r="Z2744" s="0" t="str">
        <f aca="false">"Q"&amp;ROUNDUP(MONTH(E2744)/3,0)&amp;"-"&amp;YEAR(E2744)</f>
        <v>Q2-2019</v>
      </c>
    </row>
    <row r="2745" customFormat="false" ht="14.25" hidden="false" customHeight="false" outlineLevel="0" collapsed="false">
      <c r="A2745" s="0" t="s">
        <v>2787</v>
      </c>
      <c r="B2745" s="0" t="s">
        <v>34</v>
      </c>
      <c r="C2745" s="0" t="s">
        <v>79</v>
      </c>
      <c r="D2745" s="9" t="n">
        <v>43500</v>
      </c>
      <c r="E2745" s="9" t="n">
        <v>43575</v>
      </c>
      <c r="F2745" s="9" t="n">
        <v>43578</v>
      </c>
      <c r="G2745" s="9" t="n">
        <v>43586</v>
      </c>
      <c r="H2745" s="10" t="s">
        <v>36</v>
      </c>
      <c r="I2745" s="0" t="n">
        <v>4</v>
      </c>
      <c r="J2745" s="0" t="n">
        <v>47</v>
      </c>
      <c r="K2745" s="0" t="n">
        <v>77</v>
      </c>
      <c r="L2745" s="0" t="n">
        <v>18</v>
      </c>
      <c r="M2745" s="0" t="n">
        <v>2</v>
      </c>
      <c r="N2745" s="11" t="n">
        <v>0.4</v>
      </c>
      <c r="O2745" s="12" t="n">
        <v>824.1</v>
      </c>
      <c r="P2745" s="12" t="n">
        <v>1098.8</v>
      </c>
      <c r="Q2745" s="12" t="n">
        <f aca="false">M2745*P2745*(1-N2745)</f>
        <v>1318.56</v>
      </c>
      <c r="R2745" s="12" t="n">
        <f aca="false">M2745*O2745</f>
        <v>1648.2</v>
      </c>
      <c r="S2745" s="12" t="n">
        <f aca="false">Q2745-R2745</f>
        <v>-329.64</v>
      </c>
      <c r="T2745" s="11" t="n">
        <f aca="false">IFERROR(S2745/Q2745,0)</f>
        <v>-0.25</v>
      </c>
      <c r="U2745" s="13" t="n">
        <f aca="false">F2745-E2745</f>
        <v>3</v>
      </c>
      <c r="V2745" s="13" t="n">
        <f aca="false">G2745-F2745</f>
        <v>8</v>
      </c>
      <c r="W2745" s="13" t="n">
        <f aca="false">G2745-E2745</f>
        <v>11</v>
      </c>
      <c r="X2745" s="10" t="n">
        <f aca="false">YEAR(E2745)</f>
        <v>2019</v>
      </c>
      <c r="Y2745" s="0" t="str">
        <f aca="false">TEXT(E2745,"yyyy-mm")</f>
        <v>2019-04</v>
      </c>
      <c r="Z2745" s="0" t="str">
        <f aca="false">"Q"&amp;ROUNDUP(MONTH(E2745)/3,0)&amp;"-"&amp;YEAR(E2745)</f>
        <v>Q2-2019</v>
      </c>
    </row>
    <row r="2746" customFormat="false" ht="14.25" hidden="false" customHeight="false" outlineLevel="0" collapsed="false">
      <c r="A2746" s="0" t="s">
        <v>2788</v>
      </c>
      <c r="B2746" s="0" t="s">
        <v>38</v>
      </c>
      <c r="C2746" s="0" t="s">
        <v>79</v>
      </c>
      <c r="D2746" s="9" t="n">
        <v>43500</v>
      </c>
      <c r="E2746" s="9" t="n">
        <v>43575</v>
      </c>
      <c r="F2746" s="9" t="n">
        <v>43579</v>
      </c>
      <c r="G2746" s="9" t="n">
        <v>43589</v>
      </c>
      <c r="H2746" s="10" t="s">
        <v>36</v>
      </c>
      <c r="I2746" s="0" t="n">
        <v>14</v>
      </c>
      <c r="J2746" s="0" t="n">
        <v>15</v>
      </c>
      <c r="K2746" s="0" t="n">
        <v>77</v>
      </c>
      <c r="L2746" s="0" t="n">
        <v>24</v>
      </c>
      <c r="M2746" s="0" t="n">
        <v>2</v>
      </c>
      <c r="N2746" s="11" t="n">
        <v>0.05</v>
      </c>
      <c r="O2746" s="12" t="n">
        <v>725.81</v>
      </c>
      <c r="P2746" s="12" t="n">
        <v>1051.9</v>
      </c>
      <c r="Q2746" s="12" t="n">
        <f aca="false">M2746*P2746*(1-N2746)</f>
        <v>1998.61</v>
      </c>
      <c r="R2746" s="12" t="n">
        <f aca="false">M2746*O2746</f>
        <v>1451.62</v>
      </c>
      <c r="S2746" s="12" t="n">
        <f aca="false">Q2746-R2746</f>
        <v>546.99</v>
      </c>
      <c r="T2746" s="11" t="n">
        <f aca="false">IFERROR(S2746/Q2746,0)</f>
        <v>0.273685211221799</v>
      </c>
      <c r="U2746" s="13" t="n">
        <f aca="false">F2746-E2746</f>
        <v>4</v>
      </c>
      <c r="V2746" s="13" t="n">
        <f aca="false">G2746-F2746</f>
        <v>10</v>
      </c>
      <c r="W2746" s="13" t="n">
        <f aca="false">G2746-E2746</f>
        <v>14</v>
      </c>
      <c r="X2746" s="10" t="n">
        <f aca="false">YEAR(E2746)</f>
        <v>2019</v>
      </c>
      <c r="Y2746" s="0" t="str">
        <f aca="false">TEXT(E2746,"yyyy-mm")</f>
        <v>2019-04</v>
      </c>
      <c r="Z2746" s="0" t="str">
        <f aca="false">"Q"&amp;ROUNDUP(MONTH(E2746)/3,0)&amp;"-"&amp;YEAR(E2746)</f>
        <v>Q2-2019</v>
      </c>
    </row>
    <row r="2747" customFormat="false" ht="14.25" hidden="false" customHeight="false" outlineLevel="0" collapsed="false">
      <c r="A2747" s="0" t="s">
        <v>2789</v>
      </c>
      <c r="B2747" s="0" t="s">
        <v>34</v>
      </c>
      <c r="C2747" s="0" t="s">
        <v>39</v>
      </c>
      <c r="D2747" s="9" t="n">
        <v>43500</v>
      </c>
      <c r="E2747" s="9" t="n">
        <v>43575</v>
      </c>
      <c r="F2747" s="9" t="n">
        <v>43577</v>
      </c>
      <c r="G2747" s="9" t="n">
        <v>43586</v>
      </c>
      <c r="H2747" s="10" t="s">
        <v>36</v>
      </c>
      <c r="I2747" s="0" t="n">
        <v>1</v>
      </c>
      <c r="J2747" s="0" t="n">
        <v>45</v>
      </c>
      <c r="K2747" s="0" t="n">
        <v>115</v>
      </c>
      <c r="L2747" s="0" t="n">
        <v>29</v>
      </c>
      <c r="M2747" s="0" t="n">
        <v>7</v>
      </c>
      <c r="N2747" s="11" t="n">
        <v>0.05</v>
      </c>
      <c r="O2747" s="12" t="n">
        <v>2628.81</v>
      </c>
      <c r="P2747" s="12" t="n">
        <v>3865.9</v>
      </c>
      <c r="Q2747" s="12" t="n">
        <f aca="false">M2747*P2747*(1-N2747)</f>
        <v>25708.235</v>
      </c>
      <c r="R2747" s="12" t="n">
        <f aca="false">M2747*O2747</f>
        <v>18401.67</v>
      </c>
      <c r="S2747" s="12" t="n">
        <f aca="false">Q2747-R2747</f>
        <v>7306.565</v>
      </c>
      <c r="T2747" s="11" t="n">
        <f aca="false">IFERROR(S2747/Q2747,0)</f>
        <v>0.284211070888375</v>
      </c>
      <c r="U2747" s="13" t="n">
        <f aca="false">F2747-E2747</f>
        <v>2</v>
      </c>
      <c r="V2747" s="13" t="n">
        <f aca="false">G2747-F2747</f>
        <v>9</v>
      </c>
      <c r="W2747" s="13" t="n">
        <f aca="false">G2747-E2747</f>
        <v>11</v>
      </c>
      <c r="X2747" s="10" t="n">
        <f aca="false">YEAR(E2747)</f>
        <v>2019</v>
      </c>
      <c r="Y2747" s="0" t="str">
        <f aca="false">TEXT(E2747,"yyyy-mm")</f>
        <v>2019-04</v>
      </c>
      <c r="Z2747" s="0" t="str">
        <f aca="false">"Q"&amp;ROUNDUP(MONTH(E2747)/3,0)&amp;"-"&amp;YEAR(E2747)</f>
        <v>Q2-2019</v>
      </c>
    </row>
    <row r="2748" customFormat="false" ht="14.25" hidden="false" customHeight="false" outlineLevel="0" collapsed="false">
      <c r="A2748" s="0" t="s">
        <v>2790</v>
      </c>
      <c r="B2748" s="0" t="s">
        <v>38</v>
      </c>
      <c r="C2748" s="0" t="s">
        <v>46</v>
      </c>
      <c r="D2748" s="9" t="n">
        <v>43500</v>
      </c>
      <c r="E2748" s="9" t="n">
        <v>43575</v>
      </c>
      <c r="F2748" s="9" t="n">
        <v>43580</v>
      </c>
      <c r="G2748" s="9" t="n">
        <v>43585</v>
      </c>
      <c r="H2748" s="10" t="s">
        <v>36</v>
      </c>
      <c r="I2748" s="0" t="n">
        <v>13</v>
      </c>
      <c r="J2748" s="0" t="n">
        <v>36</v>
      </c>
      <c r="K2748" s="0" t="n">
        <v>320</v>
      </c>
      <c r="L2748" s="0" t="n">
        <v>8</v>
      </c>
      <c r="M2748" s="0" t="n">
        <v>6</v>
      </c>
      <c r="N2748" s="11" t="n">
        <v>0.1</v>
      </c>
      <c r="O2748" s="12" t="n">
        <v>559.45</v>
      </c>
      <c r="P2748" s="12" t="n">
        <v>1118.9</v>
      </c>
      <c r="Q2748" s="12" t="n">
        <f aca="false">M2748*P2748*(1-N2748)</f>
        <v>6042.06</v>
      </c>
      <c r="R2748" s="12" t="n">
        <f aca="false">M2748*O2748</f>
        <v>3356.7</v>
      </c>
      <c r="S2748" s="12" t="n">
        <f aca="false">Q2748-R2748</f>
        <v>2685.36</v>
      </c>
      <c r="T2748" s="11" t="n">
        <f aca="false">IFERROR(S2748/Q2748,0)</f>
        <v>0.444444444444444</v>
      </c>
      <c r="U2748" s="13" t="n">
        <f aca="false">F2748-E2748</f>
        <v>5</v>
      </c>
      <c r="V2748" s="13" t="n">
        <f aca="false">G2748-F2748</f>
        <v>5</v>
      </c>
      <c r="W2748" s="13" t="n">
        <f aca="false">G2748-E2748</f>
        <v>10</v>
      </c>
      <c r="X2748" s="10" t="n">
        <f aca="false">YEAR(E2748)</f>
        <v>2019</v>
      </c>
      <c r="Y2748" s="0" t="str">
        <f aca="false">TEXT(E2748,"yyyy-mm")</f>
        <v>2019-04</v>
      </c>
      <c r="Z2748" s="0" t="str">
        <f aca="false">"Q"&amp;ROUNDUP(MONTH(E2748)/3,0)&amp;"-"&amp;YEAR(E2748)</f>
        <v>Q2-2019</v>
      </c>
    </row>
    <row r="2749" customFormat="false" ht="14.25" hidden="false" customHeight="false" outlineLevel="0" collapsed="false">
      <c r="A2749" s="0" t="s">
        <v>2791</v>
      </c>
      <c r="B2749" s="0" t="s">
        <v>34</v>
      </c>
      <c r="C2749" s="0" t="s">
        <v>48</v>
      </c>
      <c r="D2749" s="9" t="n">
        <v>43400</v>
      </c>
      <c r="E2749" s="9" t="n">
        <v>43575</v>
      </c>
      <c r="F2749" s="9" t="n">
        <v>43588</v>
      </c>
      <c r="G2749" s="9" t="n">
        <v>43598</v>
      </c>
      <c r="H2749" s="10" t="s">
        <v>36</v>
      </c>
      <c r="I2749" s="0" t="n">
        <v>11</v>
      </c>
      <c r="J2749" s="0" t="n">
        <v>22</v>
      </c>
      <c r="K2749" s="0" t="n">
        <v>13</v>
      </c>
      <c r="L2749" s="0" t="n">
        <v>26</v>
      </c>
      <c r="M2749" s="0" t="n">
        <v>5</v>
      </c>
      <c r="N2749" s="11" t="n">
        <v>0.05</v>
      </c>
      <c r="O2749" s="12" t="n">
        <v>3351.88</v>
      </c>
      <c r="P2749" s="12" t="n">
        <v>5078.6</v>
      </c>
      <c r="Q2749" s="12" t="n">
        <f aca="false">M2749*P2749*(1-N2749)</f>
        <v>24123.35</v>
      </c>
      <c r="R2749" s="12" t="n">
        <f aca="false">M2749*O2749</f>
        <v>16759.4</v>
      </c>
      <c r="S2749" s="12" t="n">
        <f aca="false">Q2749-R2749</f>
        <v>7363.95</v>
      </c>
      <c r="T2749" s="11" t="n">
        <f aca="false">IFERROR(S2749/Q2749,0)</f>
        <v>0.305262328822489</v>
      </c>
      <c r="U2749" s="13" t="n">
        <f aca="false">F2749-E2749</f>
        <v>13</v>
      </c>
      <c r="V2749" s="13" t="n">
        <f aca="false">G2749-F2749</f>
        <v>10</v>
      </c>
      <c r="W2749" s="13" t="n">
        <f aca="false">G2749-E2749</f>
        <v>23</v>
      </c>
      <c r="X2749" s="10" t="n">
        <f aca="false">YEAR(E2749)</f>
        <v>2019</v>
      </c>
      <c r="Y2749" s="0" t="str">
        <f aca="false">TEXT(E2749,"yyyy-mm")</f>
        <v>2019-04</v>
      </c>
      <c r="Z2749" s="0" t="str">
        <f aca="false">"Q"&amp;ROUNDUP(MONTH(E2749)/3,0)&amp;"-"&amp;YEAR(E2749)</f>
        <v>Q2-2019</v>
      </c>
    </row>
    <row r="2750" customFormat="false" ht="14.25" hidden="false" customHeight="false" outlineLevel="0" collapsed="false">
      <c r="A2750" s="0" t="s">
        <v>2792</v>
      </c>
      <c r="B2750" s="0" t="s">
        <v>34</v>
      </c>
      <c r="C2750" s="0" t="s">
        <v>46</v>
      </c>
      <c r="D2750" s="9" t="n">
        <v>43400</v>
      </c>
      <c r="E2750" s="9" t="n">
        <v>43575</v>
      </c>
      <c r="F2750" s="9" t="n">
        <v>43597</v>
      </c>
      <c r="G2750" s="9" t="n">
        <v>43603</v>
      </c>
      <c r="H2750" s="10" t="s">
        <v>36</v>
      </c>
      <c r="I2750" s="0" t="n">
        <v>9</v>
      </c>
      <c r="J2750" s="0" t="n">
        <v>50</v>
      </c>
      <c r="K2750" s="0" t="n">
        <v>267</v>
      </c>
      <c r="L2750" s="0" t="n">
        <v>10</v>
      </c>
      <c r="M2750" s="0" t="n">
        <v>3</v>
      </c>
      <c r="N2750" s="11" t="n">
        <v>0.05</v>
      </c>
      <c r="O2750" s="12" t="n">
        <v>1085.07</v>
      </c>
      <c r="P2750" s="12" t="n">
        <v>2646.5</v>
      </c>
      <c r="Q2750" s="12" t="n">
        <f aca="false">M2750*P2750*(1-N2750)</f>
        <v>7542.525</v>
      </c>
      <c r="R2750" s="12" t="n">
        <f aca="false">M2750*O2750</f>
        <v>3255.21</v>
      </c>
      <c r="S2750" s="12" t="n">
        <f aca="false">Q2750-R2750</f>
        <v>4287.315</v>
      </c>
      <c r="T2750" s="11" t="n">
        <f aca="false">IFERROR(S2750/Q2750,0)</f>
        <v>0.568419063907644</v>
      </c>
      <c r="U2750" s="13" t="n">
        <f aca="false">F2750-E2750</f>
        <v>22</v>
      </c>
      <c r="V2750" s="13" t="n">
        <f aca="false">G2750-F2750</f>
        <v>6</v>
      </c>
      <c r="W2750" s="13" t="n">
        <f aca="false">G2750-E2750</f>
        <v>28</v>
      </c>
      <c r="X2750" s="10" t="n">
        <f aca="false">YEAR(E2750)</f>
        <v>2019</v>
      </c>
      <c r="Y2750" s="0" t="str">
        <f aca="false">TEXT(E2750,"yyyy-mm")</f>
        <v>2019-04</v>
      </c>
      <c r="Z2750" s="0" t="str">
        <f aca="false">"Q"&amp;ROUNDUP(MONTH(E2750)/3,0)&amp;"-"&amp;YEAR(E2750)</f>
        <v>Q2-2019</v>
      </c>
    </row>
    <row r="2751" customFormat="false" ht="14.25" hidden="false" customHeight="false" outlineLevel="0" collapsed="false">
      <c r="A2751" s="0" t="s">
        <v>2793</v>
      </c>
      <c r="B2751" s="0" t="s">
        <v>34</v>
      </c>
      <c r="C2751" s="0" t="s">
        <v>48</v>
      </c>
      <c r="D2751" s="9" t="n">
        <v>43500</v>
      </c>
      <c r="E2751" s="9" t="n">
        <v>43575</v>
      </c>
      <c r="F2751" s="9" t="n">
        <v>43597</v>
      </c>
      <c r="G2751" s="9" t="n">
        <v>43599</v>
      </c>
      <c r="H2751" s="10" t="s">
        <v>36</v>
      </c>
      <c r="I2751" s="0" t="n">
        <v>1</v>
      </c>
      <c r="J2751" s="0" t="n">
        <v>28</v>
      </c>
      <c r="K2751" s="0" t="n">
        <v>14</v>
      </c>
      <c r="L2751" s="0" t="n">
        <v>1</v>
      </c>
      <c r="M2751" s="0" t="n">
        <v>8</v>
      </c>
      <c r="N2751" s="11" t="n">
        <v>0.4</v>
      </c>
      <c r="O2751" s="12" t="n">
        <v>2261.65</v>
      </c>
      <c r="P2751" s="12" t="n">
        <v>3899.4</v>
      </c>
      <c r="Q2751" s="12" t="n">
        <f aca="false">M2751*P2751*(1-N2751)</f>
        <v>18717.12</v>
      </c>
      <c r="R2751" s="12" t="n">
        <f aca="false">M2751*O2751</f>
        <v>18093.2</v>
      </c>
      <c r="S2751" s="12" t="n">
        <f aca="false">Q2751-R2751</f>
        <v>623.919999999998</v>
      </c>
      <c r="T2751" s="11" t="n">
        <f aca="false">IFERROR(S2751/Q2751,0)</f>
        <v>0.0333341881657006</v>
      </c>
      <c r="U2751" s="13" t="n">
        <f aca="false">F2751-E2751</f>
        <v>22</v>
      </c>
      <c r="V2751" s="13" t="n">
        <f aca="false">G2751-F2751</f>
        <v>2</v>
      </c>
      <c r="W2751" s="13" t="n">
        <f aca="false">G2751-E2751</f>
        <v>24</v>
      </c>
      <c r="X2751" s="10" t="n">
        <f aca="false">YEAR(E2751)</f>
        <v>2019</v>
      </c>
      <c r="Y2751" s="0" t="str">
        <f aca="false">TEXT(E2751,"yyyy-mm")</f>
        <v>2019-04</v>
      </c>
      <c r="Z2751" s="0" t="str">
        <f aca="false">"Q"&amp;ROUNDUP(MONTH(E2751)/3,0)&amp;"-"&amp;YEAR(E2751)</f>
        <v>Q2-2019</v>
      </c>
    </row>
    <row r="2752" customFormat="false" ht="14.25" hidden="false" customHeight="false" outlineLevel="0" collapsed="false">
      <c r="A2752" s="0" t="s">
        <v>2794</v>
      </c>
      <c r="B2752" s="0" t="s">
        <v>34</v>
      </c>
      <c r="C2752" s="0" t="s">
        <v>48</v>
      </c>
      <c r="D2752" s="9" t="n">
        <v>43500</v>
      </c>
      <c r="E2752" s="9" t="n">
        <v>43575</v>
      </c>
      <c r="F2752" s="9" t="n">
        <v>43586</v>
      </c>
      <c r="G2752" s="9" t="n">
        <v>43593</v>
      </c>
      <c r="H2752" s="10" t="s">
        <v>36</v>
      </c>
      <c r="I2752" s="0" t="n">
        <v>8</v>
      </c>
      <c r="J2752" s="0" t="n">
        <v>37</v>
      </c>
      <c r="K2752" s="0" t="n">
        <v>48</v>
      </c>
      <c r="L2752" s="0" t="n">
        <v>31</v>
      </c>
      <c r="M2752" s="0" t="n">
        <v>8</v>
      </c>
      <c r="N2752" s="11" t="n">
        <v>0.3</v>
      </c>
      <c r="O2752" s="12" t="n">
        <v>1466.56</v>
      </c>
      <c r="P2752" s="12" t="n">
        <v>2485.7</v>
      </c>
      <c r="Q2752" s="12" t="n">
        <f aca="false">M2752*P2752*(1-N2752)</f>
        <v>13919.92</v>
      </c>
      <c r="R2752" s="12" t="n">
        <f aca="false">M2752*O2752</f>
        <v>11732.48</v>
      </c>
      <c r="S2752" s="12" t="n">
        <f aca="false">Q2752-R2752</f>
        <v>2187.44</v>
      </c>
      <c r="T2752" s="11" t="n">
        <f aca="false">IFERROR(S2752/Q2752,0)</f>
        <v>0.157144581290697</v>
      </c>
      <c r="U2752" s="13" t="n">
        <f aca="false">F2752-E2752</f>
        <v>11</v>
      </c>
      <c r="V2752" s="13" t="n">
        <f aca="false">G2752-F2752</f>
        <v>7</v>
      </c>
      <c r="W2752" s="13" t="n">
        <f aca="false">G2752-E2752</f>
        <v>18</v>
      </c>
      <c r="X2752" s="10" t="n">
        <f aca="false">YEAR(E2752)</f>
        <v>2019</v>
      </c>
      <c r="Y2752" s="0" t="str">
        <f aca="false">TEXT(E2752,"yyyy-mm")</f>
        <v>2019-04</v>
      </c>
      <c r="Z2752" s="0" t="str">
        <f aca="false">"Q"&amp;ROUNDUP(MONTH(E2752)/3,0)&amp;"-"&amp;YEAR(E2752)</f>
        <v>Q2-2019</v>
      </c>
    </row>
    <row r="2753" customFormat="false" ht="14.25" hidden="false" customHeight="false" outlineLevel="0" collapsed="false">
      <c r="A2753" s="0" t="s">
        <v>2795</v>
      </c>
      <c r="B2753" s="0" t="s">
        <v>38</v>
      </c>
      <c r="C2753" s="0" t="s">
        <v>79</v>
      </c>
      <c r="D2753" s="9" t="n">
        <v>43500</v>
      </c>
      <c r="E2753" s="9" t="n">
        <v>43575</v>
      </c>
      <c r="F2753" s="9" t="n">
        <v>43597</v>
      </c>
      <c r="G2753" s="9" t="n">
        <v>43601</v>
      </c>
      <c r="H2753" s="10" t="s">
        <v>36</v>
      </c>
      <c r="I2753" s="0" t="n">
        <v>13</v>
      </c>
      <c r="J2753" s="0" t="n">
        <v>32</v>
      </c>
      <c r="K2753" s="0" t="n">
        <v>77</v>
      </c>
      <c r="L2753" s="0" t="n">
        <v>12</v>
      </c>
      <c r="M2753" s="0" t="n">
        <v>3</v>
      </c>
      <c r="N2753" s="11" t="n">
        <v>0.05</v>
      </c>
      <c r="O2753" s="12" t="n">
        <v>1535.1</v>
      </c>
      <c r="P2753" s="12" t="n">
        <v>2398.6</v>
      </c>
      <c r="Q2753" s="12" t="n">
        <f aca="false">M2753*P2753*(1-N2753)</f>
        <v>6836.01</v>
      </c>
      <c r="R2753" s="12" t="n">
        <f aca="false">M2753*O2753</f>
        <v>4605.3</v>
      </c>
      <c r="S2753" s="12" t="n">
        <f aca="false">Q2753-R2753</f>
        <v>2230.71</v>
      </c>
      <c r="T2753" s="11" t="n">
        <f aca="false">IFERROR(S2753/Q2753,0)</f>
        <v>0.326317544883638</v>
      </c>
      <c r="U2753" s="13" t="n">
        <f aca="false">F2753-E2753</f>
        <v>22</v>
      </c>
      <c r="V2753" s="13" t="n">
        <f aca="false">G2753-F2753</f>
        <v>4</v>
      </c>
      <c r="W2753" s="13" t="n">
        <f aca="false">G2753-E2753</f>
        <v>26</v>
      </c>
      <c r="X2753" s="10" t="n">
        <f aca="false">YEAR(E2753)</f>
        <v>2019</v>
      </c>
      <c r="Y2753" s="0" t="str">
        <f aca="false">TEXT(E2753,"yyyy-mm")</f>
        <v>2019-04</v>
      </c>
      <c r="Z2753" s="0" t="str">
        <f aca="false">"Q"&amp;ROUNDUP(MONTH(E2753)/3,0)&amp;"-"&amp;YEAR(E2753)</f>
        <v>Q2-2019</v>
      </c>
    </row>
    <row r="2754" customFormat="false" ht="14.25" hidden="false" customHeight="false" outlineLevel="0" collapsed="false">
      <c r="A2754" s="0" t="s">
        <v>2796</v>
      </c>
      <c r="B2754" s="0" t="s">
        <v>38</v>
      </c>
      <c r="C2754" s="0" t="s">
        <v>35</v>
      </c>
      <c r="D2754" s="9" t="n">
        <v>43500</v>
      </c>
      <c r="E2754" s="9" t="n">
        <v>43576</v>
      </c>
      <c r="F2754" s="9" t="n">
        <v>43582</v>
      </c>
      <c r="G2754" s="9" t="n">
        <v>43590</v>
      </c>
      <c r="H2754" s="10" t="s">
        <v>36</v>
      </c>
      <c r="I2754" s="0" t="n">
        <v>16</v>
      </c>
      <c r="J2754" s="0" t="n">
        <v>42</v>
      </c>
      <c r="K2754" s="0" t="n">
        <v>215</v>
      </c>
      <c r="L2754" s="0" t="n">
        <v>47</v>
      </c>
      <c r="M2754" s="0" t="n">
        <v>4</v>
      </c>
      <c r="N2754" s="11" t="n">
        <v>0.4</v>
      </c>
      <c r="O2754" s="12" t="n">
        <v>1830.71</v>
      </c>
      <c r="P2754" s="12" t="n">
        <v>2653.2</v>
      </c>
      <c r="Q2754" s="12" t="n">
        <f aca="false">M2754*P2754*(1-N2754)</f>
        <v>6367.68</v>
      </c>
      <c r="R2754" s="12" t="n">
        <f aca="false">M2754*O2754</f>
        <v>7322.84</v>
      </c>
      <c r="S2754" s="12" t="n">
        <f aca="false">Q2754-R2754</f>
        <v>-955.160000000001</v>
      </c>
      <c r="T2754" s="11" t="n">
        <f aca="false">IFERROR(S2754/Q2754,0)</f>
        <v>-0.15000125634454</v>
      </c>
      <c r="U2754" s="13" t="n">
        <f aca="false">F2754-E2754</f>
        <v>6</v>
      </c>
      <c r="V2754" s="13" t="n">
        <f aca="false">G2754-F2754</f>
        <v>8</v>
      </c>
      <c r="W2754" s="13" t="n">
        <f aca="false">G2754-E2754</f>
        <v>14</v>
      </c>
      <c r="X2754" s="10" t="n">
        <f aca="false">YEAR(E2754)</f>
        <v>2019</v>
      </c>
      <c r="Y2754" s="0" t="str">
        <f aca="false">TEXT(E2754,"yyyy-mm")</f>
        <v>2019-04</v>
      </c>
      <c r="Z2754" s="0" t="str">
        <f aca="false">"Q"&amp;ROUNDUP(MONTH(E2754)/3,0)&amp;"-"&amp;YEAR(E2754)</f>
        <v>Q2-2019</v>
      </c>
    </row>
    <row r="2755" customFormat="false" ht="14.25" hidden="false" customHeight="false" outlineLevel="0" collapsed="false">
      <c r="A2755" s="0" t="s">
        <v>2797</v>
      </c>
      <c r="B2755" s="0" t="s">
        <v>43</v>
      </c>
      <c r="C2755" s="0" t="s">
        <v>39</v>
      </c>
      <c r="D2755" s="9" t="n">
        <v>43500</v>
      </c>
      <c r="E2755" s="9" t="n">
        <v>43576</v>
      </c>
      <c r="F2755" s="9" t="n">
        <v>43589</v>
      </c>
      <c r="G2755" s="9" t="n">
        <v>43599</v>
      </c>
      <c r="H2755" s="10" t="s">
        <v>36</v>
      </c>
      <c r="I2755" s="0" t="n">
        <v>28</v>
      </c>
      <c r="J2755" s="0" t="n">
        <v>46</v>
      </c>
      <c r="K2755" s="0" t="n">
        <v>202</v>
      </c>
      <c r="L2755" s="0" t="n">
        <v>13</v>
      </c>
      <c r="M2755" s="0" t="n">
        <v>4</v>
      </c>
      <c r="N2755" s="11" t="n">
        <v>0.05</v>
      </c>
      <c r="O2755" s="12" t="n">
        <v>1109.65</v>
      </c>
      <c r="P2755" s="12" t="n">
        <v>2264.6</v>
      </c>
      <c r="Q2755" s="12" t="n">
        <f aca="false">M2755*P2755*(1-N2755)</f>
        <v>8605.48</v>
      </c>
      <c r="R2755" s="12" t="n">
        <f aca="false">M2755*O2755</f>
        <v>4438.6</v>
      </c>
      <c r="S2755" s="12" t="n">
        <f aca="false">Q2755-R2755</f>
        <v>4166.88</v>
      </c>
      <c r="T2755" s="11" t="n">
        <f aca="false">IFERROR(S2755/Q2755,0)</f>
        <v>0.484212385596155</v>
      </c>
      <c r="U2755" s="13" t="n">
        <f aca="false">F2755-E2755</f>
        <v>13</v>
      </c>
      <c r="V2755" s="13" t="n">
        <f aca="false">G2755-F2755</f>
        <v>10</v>
      </c>
      <c r="W2755" s="13" t="n">
        <f aca="false">G2755-E2755</f>
        <v>23</v>
      </c>
      <c r="X2755" s="10" t="n">
        <f aca="false">YEAR(E2755)</f>
        <v>2019</v>
      </c>
      <c r="Y2755" s="0" t="str">
        <f aca="false">TEXT(E2755,"yyyy-mm")</f>
        <v>2019-04</v>
      </c>
      <c r="Z2755" s="0" t="str">
        <f aca="false">"Q"&amp;ROUNDUP(MONTH(E2755)/3,0)&amp;"-"&amp;YEAR(E2755)</f>
        <v>Q2-2019</v>
      </c>
    </row>
    <row r="2756" customFormat="false" ht="14.25" hidden="false" customHeight="false" outlineLevel="0" collapsed="false">
      <c r="A2756" s="0" t="s">
        <v>2798</v>
      </c>
      <c r="B2756" s="0" t="s">
        <v>38</v>
      </c>
      <c r="C2756" s="0" t="s">
        <v>35</v>
      </c>
      <c r="D2756" s="9" t="n">
        <v>43500</v>
      </c>
      <c r="E2756" s="9" t="n">
        <v>43576</v>
      </c>
      <c r="F2756" s="9" t="n">
        <v>43596</v>
      </c>
      <c r="G2756" s="9" t="n">
        <v>43601</v>
      </c>
      <c r="H2756" s="10" t="s">
        <v>36</v>
      </c>
      <c r="I2756" s="0" t="n">
        <v>14</v>
      </c>
      <c r="J2756" s="0" t="n">
        <v>18</v>
      </c>
      <c r="K2756" s="0" t="n">
        <v>213</v>
      </c>
      <c r="L2756" s="0" t="n">
        <v>13</v>
      </c>
      <c r="M2756" s="0" t="n">
        <v>7</v>
      </c>
      <c r="N2756" s="11" t="n">
        <v>0.05</v>
      </c>
      <c r="O2756" s="12" t="n">
        <v>2996.11</v>
      </c>
      <c r="P2756" s="12" t="n">
        <v>5165.7</v>
      </c>
      <c r="Q2756" s="12" t="n">
        <f aca="false">M2756*P2756*(1-N2756)</f>
        <v>34351.905</v>
      </c>
      <c r="R2756" s="12" t="n">
        <f aca="false">M2756*O2756</f>
        <v>20972.77</v>
      </c>
      <c r="S2756" s="12" t="n">
        <f aca="false">Q2756-R2756</f>
        <v>13379.135</v>
      </c>
      <c r="T2756" s="11" t="n">
        <f aca="false">IFERROR(S2756/Q2756,0)</f>
        <v>0.389472869117448</v>
      </c>
      <c r="U2756" s="13" t="n">
        <f aca="false">F2756-E2756</f>
        <v>20</v>
      </c>
      <c r="V2756" s="13" t="n">
        <f aca="false">G2756-F2756</f>
        <v>5</v>
      </c>
      <c r="W2756" s="13" t="n">
        <f aca="false">G2756-E2756</f>
        <v>25</v>
      </c>
      <c r="X2756" s="10" t="n">
        <f aca="false">YEAR(E2756)</f>
        <v>2019</v>
      </c>
      <c r="Y2756" s="0" t="str">
        <f aca="false">TEXT(E2756,"yyyy-mm")</f>
        <v>2019-04</v>
      </c>
      <c r="Z2756" s="0" t="str">
        <f aca="false">"Q"&amp;ROUNDUP(MONTH(E2756)/3,0)&amp;"-"&amp;YEAR(E2756)</f>
        <v>Q2-2019</v>
      </c>
    </row>
    <row r="2757" customFormat="false" ht="14.25" hidden="false" customHeight="false" outlineLevel="0" collapsed="false">
      <c r="A2757" s="0" t="s">
        <v>2799</v>
      </c>
      <c r="B2757" s="0" t="s">
        <v>41</v>
      </c>
      <c r="C2757" s="0" t="s">
        <v>79</v>
      </c>
      <c r="D2757" s="9" t="n">
        <v>43500</v>
      </c>
      <c r="E2757" s="9" t="n">
        <v>43576</v>
      </c>
      <c r="F2757" s="9" t="n">
        <v>43600</v>
      </c>
      <c r="G2757" s="9" t="n">
        <v>43604</v>
      </c>
      <c r="H2757" s="10" t="s">
        <v>36</v>
      </c>
      <c r="I2757" s="0" t="n">
        <v>25</v>
      </c>
      <c r="J2757" s="0" t="n">
        <v>46</v>
      </c>
      <c r="K2757" s="0" t="n">
        <v>59</v>
      </c>
      <c r="L2757" s="0" t="n">
        <v>23</v>
      </c>
      <c r="M2757" s="0" t="n">
        <v>4</v>
      </c>
      <c r="N2757" s="11" t="n">
        <v>0.05</v>
      </c>
      <c r="O2757" s="12" t="n">
        <v>882.19</v>
      </c>
      <c r="P2757" s="12" t="n">
        <v>1145.7</v>
      </c>
      <c r="Q2757" s="12" t="n">
        <f aca="false">M2757*P2757*(1-N2757)</f>
        <v>4353.66</v>
      </c>
      <c r="R2757" s="12" t="n">
        <f aca="false">M2757*O2757</f>
        <v>3528.76</v>
      </c>
      <c r="S2757" s="12" t="n">
        <f aca="false">Q2757-R2757</f>
        <v>824.9</v>
      </c>
      <c r="T2757" s="11" t="n">
        <f aca="false">IFERROR(S2757/Q2757,0)</f>
        <v>0.189472765443328</v>
      </c>
      <c r="U2757" s="13" t="n">
        <f aca="false">F2757-E2757</f>
        <v>24</v>
      </c>
      <c r="V2757" s="13" t="n">
        <f aca="false">G2757-F2757</f>
        <v>4</v>
      </c>
      <c r="W2757" s="13" t="n">
        <f aca="false">G2757-E2757</f>
        <v>28</v>
      </c>
      <c r="X2757" s="10" t="n">
        <f aca="false">YEAR(E2757)</f>
        <v>2019</v>
      </c>
      <c r="Y2757" s="0" t="str">
        <f aca="false">TEXT(E2757,"yyyy-mm")</f>
        <v>2019-04</v>
      </c>
      <c r="Z2757" s="0" t="str">
        <f aca="false">"Q"&amp;ROUNDUP(MONTH(E2757)/3,0)&amp;"-"&amp;YEAR(E2757)</f>
        <v>Q2-2019</v>
      </c>
    </row>
    <row r="2758" customFormat="false" ht="14.25" hidden="false" customHeight="false" outlineLevel="0" collapsed="false">
      <c r="A2758" s="0" t="s">
        <v>2800</v>
      </c>
      <c r="B2758" s="0" t="s">
        <v>38</v>
      </c>
      <c r="C2758" s="0" t="s">
        <v>48</v>
      </c>
      <c r="D2758" s="9" t="n">
        <v>43400</v>
      </c>
      <c r="E2758" s="9" t="n">
        <v>43576</v>
      </c>
      <c r="F2758" s="9" t="n">
        <v>43579</v>
      </c>
      <c r="G2758" s="9" t="n">
        <v>43586</v>
      </c>
      <c r="H2758" s="10" t="s">
        <v>36</v>
      </c>
      <c r="I2758" s="0" t="n">
        <v>17</v>
      </c>
      <c r="J2758" s="0" t="n">
        <v>41</v>
      </c>
      <c r="K2758" s="0" t="n">
        <v>29</v>
      </c>
      <c r="L2758" s="0" t="n">
        <v>4</v>
      </c>
      <c r="M2758" s="0" t="n">
        <v>1</v>
      </c>
      <c r="N2758" s="11" t="n">
        <v>0.05</v>
      </c>
      <c r="O2758" s="12" t="n">
        <v>3205.88</v>
      </c>
      <c r="P2758" s="12" t="n">
        <v>5433.7</v>
      </c>
      <c r="Q2758" s="12" t="n">
        <f aca="false">M2758*P2758*(1-N2758)</f>
        <v>5162.015</v>
      </c>
      <c r="R2758" s="12" t="n">
        <f aca="false">M2758*O2758</f>
        <v>3205.88</v>
      </c>
      <c r="S2758" s="12" t="n">
        <f aca="false">Q2758-R2758</f>
        <v>1956.135</v>
      </c>
      <c r="T2758" s="11" t="n">
        <f aca="false">IFERROR(S2758/Q2758,0)</f>
        <v>0.378947949589453</v>
      </c>
      <c r="U2758" s="13" t="n">
        <f aca="false">F2758-E2758</f>
        <v>3</v>
      </c>
      <c r="V2758" s="13" t="n">
        <f aca="false">G2758-F2758</f>
        <v>7</v>
      </c>
      <c r="W2758" s="13" t="n">
        <f aca="false">G2758-E2758</f>
        <v>10</v>
      </c>
      <c r="X2758" s="10" t="n">
        <f aca="false">YEAR(E2758)</f>
        <v>2019</v>
      </c>
      <c r="Y2758" s="0" t="str">
        <f aca="false">TEXT(E2758,"yyyy-mm")</f>
        <v>2019-04</v>
      </c>
      <c r="Z2758" s="0" t="str">
        <f aca="false">"Q"&amp;ROUNDUP(MONTH(E2758)/3,0)&amp;"-"&amp;YEAR(E2758)</f>
        <v>Q2-2019</v>
      </c>
    </row>
    <row r="2759" customFormat="false" ht="14.25" hidden="false" customHeight="false" outlineLevel="0" collapsed="false">
      <c r="A2759" s="0" t="s">
        <v>2801</v>
      </c>
      <c r="B2759" s="0" t="s">
        <v>38</v>
      </c>
      <c r="C2759" s="0" t="s">
        <v>39</v>
      </c>
      <c r="D2759" s="9" t="n">
        <v>43500</v>
      </c>
      <c r="E2759" s="9" t="n">
        <v>43577</v>
      </c>
      <c r="F2759" s="9" t="n">
        <v>43603</v>
      </c>
      <c r="G2759" s="9" t="n">
        <v>43611</v>
      </c>
      <c r="H2759" s="10" t="s">
        <v>36</v>
      </c>
      <c r="I2759" s="0" t="n">
        <v>13</v>
      </c>
      <c r="J2759" s="0" t="n">
        <v>37</v>
      </c>
      <c r="K2759" s="0" t="n">
        <v>107</v>
      </c>
      <c r="L2759" s="0" t="n">
        <v>40</v>
      </c>
      <c r="M2759" s="0" t="n">
        <v>4</v>
      </c>
      <c r="N2759" s="11" t="n">
        <v>0.075</v>
      </c>
      <c r="O2759" s="12" t="n">
        <v>104.52</v>
      </c>
      <c r="P2759" s="12" t="n">
        <v>201</v>
      </c>
      <c r="Q2759" s="12" t="n">
        <f aca="false">M2759*P2759*(1-N2759)</f>
        <v>743.7</v>
      </c>
      <c r="R2759" s="12" t="n">
        <f aca="false">M2759*O2759</f>
        <v>418.08</v>
      </c>
      <c r="S2759" s="12" t="n">
        <f aca="false">Q2759-R2759</f>
        <v>325.62</v>
      </c>
      <c r="T2759" s="11" t="n">
        <f aca="false">IFERROR(S2759/Q2759,0)</f>
        <v>0.437837837837838</v>
      </c>
      <c r="U2759" s="13" t="n">
        <f aca="false">F2759-E2759</f>
        <v>26</v>
      </c>
      <c r="V2759" s="13" t="n">
        <f aca="false">G2759-F2759</f>
        <v>8</v>
      </c>
      <c r="W2759" s="13" t="n">
        <f aca="false">G2759-E2759</f>
        <v>34</v>
      </c>
      <c r="X2759" s="10" t="n">
        <f aca="false">YEAR(E2759)</f>
        <v>2019</v>
      </c>
      <c r="Y2759" s="0" t="str">
        <f aca="false">TEXT(E2759,"yyyy-mm")</f>
        <v>2019-04</v>
      </c>
      <c r="Z2759" s="0" t="str">
        <f aca="false">"Q"&amp;ROUNDUP(MONTH(E2759)/3,0)&amp;"-"&amp;YEAR(E2759)</f>
        <v>Q2-2019</v>
      </c>
    </row>
    <row r="2760" customFormat="false" ht="14.25" hidden="false" customHeight="false" outlineLevel="0" collapsed="false">
      <c r="A2760" s="0" t="s">
        <v>2802</v>
      </c>
      <c r="B2760" s="0" t="s">
        <v>38</v>
      </c>
      <c r="C2760" s="0" t="s">
        <v>58</v>
      </c>
      <c r="D2760" s="9" t="n">
        <v>43500</v>
      </c>
      <c r="E2760" s="9" t="n">
        <v>43577</v>
      </c>
      <c r="F2760" s="9" t="n">
        <v>43598</v>
      </c>
      <c r="G2760" s="9" t="n">
        <v>43607</v>
      </c>
      <c r="H2760" s="10" t="s">
        <v>36</v>
      </c>
      <c r="I2760" s="0" t="n">
        <v>20</v>
      </c>
      <c r="J2760" s="0" t="n">
        <v>45</v>
      </c>
      <c r="K2760" s="0" t="n">
        <v>349</v>
      </c>
      <c r="L2760" s="0" t="n">
        <v>20</v>
      </c>
      <c r="M2760" s="0" t="n">
        <v>5</v>
      </c>
      <c r="N2760" s="11" t="n">
        <v>0.1</v>
      </c>
      <c r="O2760" s="12" t="n">
        <v>776.66</v>
      </c>
      <c r="P2760" s="12" t="n">
        <v>1688.4</v>
      </c>
      <c r="Q2760" s="12" t="n">
        <f aca="false">M2760*P2760*(1-N2760)</f>
        <v>7597.8</v>
      </c>
      <c r="R2760" s="12" t="n">
        <f aca="false">M2760*O2760</f>
        <v>3883.3</v>
      </c>
      <c r="S2760" s="12" t="n">
        <f aca="false">Q2760-R2760</f>
        <v>3714.5</v>
      </c>
      <c r="T2760" s="11" t="n">
        <f aca="false">IFERROR(S2760/Q2760,0)</f>
        <v>0.48889152122983</v>
      </c>
      <c r="U2760" s="13" t="n">
        <f aca="false">F2760-E2760</f>
        <v>21</v>
      </c>
      <c r="V2760" s="13" t="n">
        <f aca="false">G2760-F2760</f>
        <v>9</v>
      </c>
      <c r="W2760" s="13" t="n">
        <f aca="false">G2760-E2760</f>
        <v>30</v>
      </c>
      <c r="X2760" s="10" t="n">
        <f aca="false">YEAR(E2760)</f>
        <v>2019</v>
      </c>
      <c r="Y2760" s="0" t="str">
        <f aca="false">TEXT(E2760,"yyyy-mm")</f>
        <v>2019-04</v>
      </c>
      <c r="Z2760" s="0" t="str">
        <f aca="false">"Q"&amp;ROUNDUP(MONTH(E2760)/3,0)&amp;"-"&amp;YEAR(E2760)</f>
        <v>Q2-2019</v>
      </c>
    </row>
    <row r="2761" customFormat="false" ht="14.25" hidden="false" customHeight="false" outlineLevel="0" collapsed="false">
      <c r="A2761" s="0" t="s">
        <v>2803</v>
      </c>
      <c r="B2761" s="0" t="s">
        <v>38</v>
      </c>
      <c r="C2761" s="0" t="s">
        <v>39</v>
      </c>
      <c r="D2761" s="9" t="n">
        <v>43500</v>
      </c>
      <c r="E2761" s="9" t="n">
        <v>43577</v>
      </c>
      <c r="F2761" s="9" t="n">
        <v>43587</v>
      </c>
      <c r="G2761" s="9" t="n">
        <v>43594</v>
      </c>
      <c r="H2761" s="10" t="s">
        <v>36</v>
      </c>
      <c r="I2761" s="0" t="n">
        <v>19</v>
      </c>
      <c r="J2761" s="0" t="n">
        <v>31</v>
      </c>
      <c r="K2761" s="0" t="n">
        <v>188</v>
      </c>
      <c r="L2761" s="0" t="n">
        <v>38</v>
      </c>
      <c r="M2761" s="0" t="n">
        <v>6</v>
      </c>
      <c r="N2761" s="11" t="n">
        <v>0.1</v>
      </c>
      <c r="O2761" s="12" t="n">
        <v>402</v>
      </c>
      <c r="P2761" s="12" t="n">
        <v>1005</v>
      </c>
      <c r="Q2761" s="12" t="n">
        <f aca="false">M2761*P2761*(1-N2761)</f>
        <v>5427</v>
      </c>
      <c r="R2761" s="12" t="n">
        <f aca="false">M2761*O2761</f>
        <v>2412</v>
      </c>
      <c r="S2761" s="12" t="n">
        <f aca="false">Q2761-R2761</f>
        <v>3015</v>
      </c>
      <c r="T2761" s="11" t="n">
        <f aca="false">IFERROR(S2761/Q2761,0)</f>
        <v>0.555555555555556</v>
      </c>
      <c r="U2761" s="13" t="n">
        <f aca="false">F2761-E2761</f>
        <v>10</v>
      </c>
      <c r="V2761" s="13" t="n">
        <f aca="false">G2761-F2761</f>
        <v>7</v>
      </c>
      <c r="W2761" s="13" t="n">
        <f aca="false">G2761-E2761</f>
        <v>17</v>
      </c>
      <c r="X2761" s="10" t="n">
        <f aca="false">YEAR(E2761)</f>
        <v>2019</v>
      </c>
      <c r="Y2761" s="0" t="str">
        <f aca="false">TEXT(E2761,"yyyy-mm")</f>
        <v>2019-04</v>
      </c>
      <c r="Z2761" s="0" t="str">
        <f aca="false">"Q"&amp;ROUNDUP(MONTH(E2761)/3,0)&amp;"-"&amp;YEAR(E2761)</f>
        <v>Q2-2019</v>
      </c>
    </row>
    <row r="2762" customFormat="false" ht="14.25" hidden="false" customHeight="false" outlineLevel="0" collapsed="false">
      <c r="A2762" s="0" t="s">
        <v>2804</v>
      </c>
      <c r="B2762" s="0" t="s">
        <v>43</v>
      </c>
      <c r="C2762" s="0" t="s">
        <v>46</v>
      </c>
      <c r="D2762" s="9" t="n">
        <v>43400</v>
      </c>
      <c r="E2762" s="9" t="n">
        <v>43577</v>
      </c>
      <c r="F2762" s="9" t="n">
        <v>43591</v>
      </c>
      <c r="G2762" s="9" t="n">
        <v>43599</v>
      </c>
      <c r="H2762" s="10" t="s">
        <v>36</v>
      </c>
      <c r="I2762" s="0" t="n">
        <v>26</v>
      </c>
      <c r="J2762" s="0" t="n">
        <v>1</v>
      </c>
      <c r="K2762" s="0" t="n">
        <v>327</v>
      </c>
      <c r="L2762" s="0" t="n">
        <v>10</v>
      </c>
      <c r="M2762" s="0" t="n">
        <v>1</v>
      </c>
      <c r="N2762" s="11" t="n">
        <v>0.3</v>
      </c>
      <c r="O2762" s="12" t="n">
        <v>1288.28</v>
      </c>
      <c r="P2762" s="12" t="n">
        <v>1695.1</v>
      </c>
      <c r="Q2762" s="12" t="n">
        <f aca="false">M2762*P2762*(1-N2762)</f>
        <v>1186.57</v>
      </c>
      <c r="R2762" s="12" t="n">
        <f aca="false">M2762*O2762</f>
        <v>1288.28</v>
      </c>
      <c r="S2762" s="12" t="n">
        <f aca="false">Q2762-R2762</f>
        <v>-101.71</v>
      </c>
      <c r="T2762" s="11" t="n">
        <f aca="false">IFERROR(S2762/Q2762,0)</f>
        <v>-0.0857176567754115</v>
      </c>
      <c r="U2762" s="13" t="n">
        <f aca="false">F2762-E2762</f>
        <v>14</v>
      </c>
      <c r="V2762" s="13" t="n">
        <f aca="false">G2762-F2762</f>
        <v>8</v>
      </c>
      <c r="W2762" s="13" t="n">
        <f aca="false">G2762-E2762</f>
        <v>22</v>
      </c>
      <c r="X2762" s="10" t="n">
        <f aca="false">YEAR(E2762)</f>
        <v>2019</v>
      </c>
      <c r="Y2762" s="0" t="str">
        <f aca="false">TEXT(E2762,"yyyy-mm")</f>
        <v>2019-04</v>
      </c>
      <c r="Z2762" s="0" t="str">
        <f aca="false">"Q"&amp;ROUNDUP(MONTH(E2762)/3,0)&amp;"-"&amp;YEAR(E2762)</f>
        <v>Q2-2019</v>
      </c>
    </row>
    <row r="2763" customFormat="false" ht="14.25" hidden="false" customHeight="false" outlineLevel="0" collapsed="false">
      <c r="A2763" s="0" t="s">
        <v>2805</v>
      </c>
      <c r="B2763" s="0" t="s">
        <v>38</v>
      </c>
      <c r="C2763" s="0" t="s">
        <v>39</v>
      </c>
      <c r="D2763" s="9" t="n">
        <v>43500</v>
      </c>
      <c r="E2763" s="9" t="n">
        <v>43577</v>
      </c>
      <c r="F2763" s="9" t="n">
        <v>43581</v>
      </c>
      <c r="G2763" s="9" t="n">
        <v>43587</v>
      </c>
      <c r="H2763" s="10" t="s">
        <v>36</v>
      </c>
      <c r="I2763" s="0" t="n">
        <v>13</v>
      </c>
      <c r="J2763" s="0" t="n">
        <v>32</v>
      </c>
      <c r="K2763" s="0" t="n">
        <v>187</v>
      </c>
      <c r="L2763" s="0" t="n">
        <v>24</v>
      </c>
      <c r="M2763" s="0" t="n">
        <v>3</v>
      </c>
      <c r="N2763" s="11" t="n">
        <v>0.15</v>
      </c>
      <c r="O2763" s="12" t="n">
        <v>645.75</v>
      </c>
      <c r="P2763" s="12" t="n">
        <v>1058.6</v>
      </c>
      <c r="Q2763" s="12" t="n">
        <f aca="false">M2763*P2763*(1-N2763)</f>
        <v>2699.43</v>
      </c>
      <c r="R2763" s="12" t="n">
        <f aca="false">M2763*O2763</f>
        <v>1937.25</v>
      </c>
      <c r="S2763" s="12" t="n">
        <f aca="false">Q2763-R2763</f>
        <v>762.18</v>
      </c>
      <c r="T2763" s="11" t="n">
        <f aca="false">IFERROR(S2763/Q2763,0)</f>
        <v>0.282348495793556</v>
      </c>
      <c r="U2763" s="13" t="n">
        <f aca="false">F2763-E2763</f>
        <v>4</v>
      </c>
      <c r="V2763" s="13" t="n">
        <f aca="false">G2763-F2763</f>
        <v>6</v>
      </c>
      <c r="W2763" s="13" t="n">
        <f aca="false">G2763-E2763</f>
        <v>10</v>
      </c>
      <c r="X2763" s="10" t="n">
        <f aca="false">YEAR(E2763)</f>
        <v>2019</v>
      </c>
      <c r="Y2763" s="0" t="str">
        <f aca="false">TEXT(E2763,"yyyy-mm")</f>
        <v>2019-04</v>
      </c>
      <c r="Z2763" s="0" t="str">
        <f aca="false">"Q"&amp;ROUNDUP(MONTH(E2763)/3,0)&amp;"-"&amp;YEAR(E2763)</f>
        <v>Q2-2019</v>
      </c>
    </row>
    <row r="2764" customFormat="false" ht="14.25" hidden="false" customHeight="false" outlineLevel="0" collapsed="false">
      <c r="A2764" s="0" t="s">
        <v>2806</v>
      </c>
      <c r="B2764" s="0" t="s">
        <v>34</v>
      </c>
      <c r="C2764" s="0" t="s">
        <v>35</v>
      </c>
      <c r="D2764" s="9" t="n">
        <v>43500</v>
      </c>
      <c r="E2764" s="9" t="n">
        <v>43577</v>
      </c>
      <c r="F2764" s="9" t="n">
        <v>43605</v>
      </c>
      <c r="G2764" s="9" t="n">
        <v>43609</v>
      </c>
      <c r="H2764" s="10" t="s">
        <v>36</v>
      </c>
      <c r="I2764" s="0" t="n">
        <v>4</v>
      </c>
      <c r="J2764" s="0" t="n">
        <v>50</v>
      </c>
      <c r="K2764" s="0" t="n">
        <v>208</v>
      </c>
      <c r="L2764" s="0" t="n">
        <v>24</v>
      </c>
      <c r="M2764" s="0" t="n">
        <v>4</v>
      </c>
      <c r="N2764" s="11" t="n">
        <v>0.05</v>
      </c>
      <c r="O2764" s="12" t="n">
        <v>4877.6</v>
      </c>
      <c r="P2764" s="12" t="n">
        <v>6097</v>
      </c>
      <c r="Q2764" s="12" t="n">
        <f aca="false">M2764*P2764*(1-N2764)</f>
        <v>23168.6</v>
      </c>
      <c r="R2764" s="12" t="n">
        <f aca="false">M2764*O2764</f>
        <v>19510.4</v>
      </c>
      <c r="S2764" s="12" t="n">
        <f aca="false">Q2764-R2764</f>
        <v>3658.2</v>
      </c>
      <c r="T2764" s="11" t="n">
        <f aca="false">IFERROR(S2764/Q2764,0)</f>
        <v>0.157894736842105</v>
      </c>
      <c r="U2764" s="13" t="n">
        <f aca="false">F2764-E2764</f>
        <v>28</v>
      </c>
      <c r="V2764" s="13" t="n">
        <f aca="false">G2764-F2764</f>
        <v>4</v>
      </c>
      <c r="W2764" s="13" t="n">
        <f aca="false">G2764-E2764</f>
        <v>32</v>
      </c>
      <c r="X2764" s="10" t="n">
        <f aca="false">YEAR(E2764)</f>
        <v>2019</v>
      </c>
      <c r="Y2764" s="0" t="str">
        <f aca="false">TEXT(E2764,"yyyy-mm")</f>
        <v>2019-04</v>
      </c>
      <c r="Z2764" s="0" t="str">
        <f aca="false">"Q"&amp;ROUNDUP(MONTH(E2764)/3,0)&amp;"-"&amp;YEAR(E2764)</f>
        <v>Q2-2019</v>
      </c>
    </row>
    <row r="2765" customFormat="false" ht="14.25" hidden="false" customHeight="false" outlineLevel="0" collapsed="false">
      <c r="A2765" s="0" t="s">
        <v>2807</v>
      </c>
      <c r="B2765" s="0" t="s">
        <v>38</v>
      </c>
      <c r="C2765" s="0" t="s">
        <v>48</v>
      </c>
      <c r="D2765" s="9" t="n">
        <v>43500</v>
      </c>
      <c r="E2765" s="9" t="n">
        <v>43577</v>
      </c>
      <c r="F2765" s="9" t="n">
        <v>43598</v>
      </c>
      <c r="G2765" s="9" t="n">
        <v>43601</v>
      </c>
      <c r="H2765" s="10" t="s">
        <v>36</v>
      </c>
      <c r="I2765" s="0" t="n">
        <v>13</v>
      </c>
      <c r="J2765" s="0" t="n">
        <v>9</v>
      </c>
      <c r="K2765" s="0" t="n">
        <v>37</v>
      </c>
      <c r="L2765" s="0" t="n">
        <v>19</v>
      </c>
      <c r="M2765" s="0" t="n">
        <v>4</v>
      </c>
      <c r="N2765" s="11" t="n">
        <v>0.2</v>
      </c>
      <c r="O2765" s="12" t="n">
        <v>712.88</v>
      </c>
      <c r="P2765" s="12" t="n">
        <v>1782.2</v>
      </c>
      <c r="Q2765" s="12" t="n">
        <f aca="false">M2765*P2765*(1-N2765)</f>
        <v>5703.04</v>
      </c>
      <c r="R2765" s="12" t="n">
        <f aca="false">M2765*O2765</f>
        <v>2851.52</v>
      </c>
      <c r="S2765" s="12" t="n">
        <f aca="false">Q2765-R2765</f>
        <v>2851.52</v>
      </c>
      <c r="T2765" s="11" t="n">
        <f aca="false">IFERROR(S2765/Q2765,0)</f>
        <v>0.5</v>
      </c>
      <c r="U2765" s="13" t="n">
        <f aca="false">F2765-E2765</f>
        <v>21</v>
      </c>
      <c r="V2765" s="13" t="n">
        <f aca="false">G2765-F2765</f>
        <v>3</v>
      </c>
      <c r="W2765" s="13" t="n">
        <f aca="false">G2765-E2765</f>
        <v>24</v>
      </c>
      <c r="X2765" s="10" t="n">
        <f aca="false">YEAR(E2765)</f>
        <v>2019</v>
      </c>
      <c r="Y2765" s="0" t="str">
        <f aca="false">TEXT(E2765,"yyyy-mm")</f>
        <v>2019-04</v>
      </c>
      <c r="Z2765" s="0" t="str">
        <f aca="false">"Q"&amp;ROUNDUP(MONTH(E2765)/3,0)&amp;"-"&amp;YEAR(E2765)</f>
        <v>Q2-2019</v>
      </c>
    </row>
    <row r="2766" customFormat="false" ht="14.25" hidden="false" customHeight="false" outlineLevel="0" collapsed="false">
      <c r="A2766" s="0" t="s">
        <v>2808</v>
      </c>
      <c r="B2766" s="0" t="s">
        <v>41</v>
      </c>
      <c r="C2766" s="0" t="s">
        <v>48</v>
      </c>
      <c r="D2766" s="9" t="n">
        <v>43500</v>
      </c>
      <c r="E2766" s="9" t="n">
        <v>43577</v>
      </c>
      <c r="F2766" s="9" t="n">
        <v>43598</v>
      </c>
      <c r="G2766" s="9" t="n">
        <v>43603</v>
      </c>
      <c r="H2766" s="10" t="s">
        <v>36</v>
      </c>
      <c r="I2766" s="0" t="n">
        <v>20</v>
      </c>
      <c r="J2766" s="0" t="n">
        <v>4</v>
      </c>
      <c r="K2766" s="0" t="n">
        <v>25</v>
      </c>
      <c r="L2766" s="0" t="n">
        <v>4</v>
      </c>
      <c r="M2766" s="0" t="n">
        <v>6</v>
      </c>
      <c r="N2766" s="11" t="n">
        <v>0.05</v>
      </c>
      <c r="O2766" s="12" t="n">
        <v>1441.44</v>
      </c>
      <c r="P2766" s="12" t="n">
        <v>2324.9</v>
      </c>
      <c r="Q2766" s="12" t="n">
        <f aca="false">M2766*P2766*(1-N2766)</f>
        <v>13251.93</v>
      </c>
      <c r="R2766" s="12" t="n">
        <f aca="false">M2766*O2766</f>
        <v>8648.64</v>
      </c>
      <c r="S2766" s="12" t="n">
        <f aca="false">Q2766-R2766</f>
        <v>4603.29</v>
      </c>
      <c r="T2766" s="11" t="n">
        <f aca="false">IFERROR(S2766/Q2766,0)</f>
        <v>0.347367515524154</v>
      </c>
      <c r="U2766" s="13" t="n">
        <f aca="false">F2766-E2766</f>
        <v>21</v>
      </c>
      <c r="V2766" s="13" t="n">
        <f aca="false">G2766-F2766</f>
        <v>5</v>
      </c>
      <c r="W2766" s="13" t="n">
        <f aca="false">G2766-E2766</f>
        <v>26</v>
      </c>
      <c r="X2766" s="10" t="n">
        <f aca="false">YEAR(E2766)</f>
        <v>2019</v>
      </c>
      <c r="Y2766" s="0" t="str">
        <f aca="false">TEXT(E2766,"yyyy-mm")</f>
        <v>2019-04</v>
      </c>
      <c r="Z2766" s="0" t="str">
        <f aca="false">"Q"&amp;ROUNDUP(MONTH(E2766)/3,0)&amp;"-"&amp;YEAR(E2766)</f>
        <v>Q2-2019</v>
      </c>
    </row>
    <row r="2767" customFormat="false" ht="14.25" hidden="false" customHeight="false" outlineLevel="0" collapsed="false">
      <c r="A2767" s="0" t="s">
        <v>2809</v>
      </c>
      <c r="B2767" s="0" t="s">
        <v>43</v>
      </c>
      <c r="C2767" s="0" t="s">
        <v>39</v>
      </c>
      <c r="D2767" s="9" t="n">
        <v>43500</v>
      </c>
      <c r="E2767" s="9" t="n">
        <v>43578</v>
      </c>
      <c r="F2767" s="9" t="n">
        <v>43605</v>
      </c>
      <c r="G2767" s="9" t="n">
        <v>43614</v>
      </c>
      <c r="H2767" s="10" t="s">
        <v>36</v>
      </c>
      <c r="I2767" s="0" t="n">
        <v>27</v>
      </c>
      <c r="J2767" s="0" t="n">
        <v>23</v>
      </c>
      <c r="K2767" s="0" t="n">
        <v>145</v>
      </c>
      <c r="L2767" s="0" t="n">
        <v>10</v>
      </c>
      <c r="M2767" s="0" t="n">
        <v>6</v>
      </c>
      <c r="N2767" s="11" t="n">
        <v>0.1</v>
      </c>
      <c r="O2767" s="12" t="n">
        <v>2600.14</v>
      </c>
      <c r="P2767" s="12" t="n">
        <v>3939.6</v>
      </c>
      <c r="Q2767" s="12" t="n">
        <f aca="false">M2767*P2767*(1-N2767)</f>
        <v>21273.84</v>
      </c>
      <c r="R2767" s="12" t="n">
        <f aca="false">M2767*O2767</f>
        <v>15600.84</v>
      </c>
      <c r="S2767" s="12" t="n">
        <f aca="false">Q2767-R2767</f>
        <v>5673</v>
      </c>
      <c r="T2767" s="11" t="n">
        <f aca="false">IFERROR(S2767/Q2767,0)</f>
        <v>0.266665538520549</v>
      </c>
      <c r="U2767" s="13" t="n">
        <f aca="false">F2767-E2767</f>
        <v>27</v>
      </c>
      <c r="V2767" s="13" t="n">
        <f aca="false">G2767-F2767</f>
        <v>9</v>
      </c>
      <c r="W2767" s="13" t="n">
        <f aca="false">G2767-E2767</f>
        <v>36</v>
      </c>
      <c r="X2767" s="10" t="n">
        <f aca="false">YEAR(E2767)</f>
        <v>2019</v>
      </c>
      <c r="Y2767" s="0" t="str">
        <f aca="false">TEXT(E2767,"yyyy-mm")</f>
        <v>2019-04</v>
      </c>
      <c r="Z2767" s="0" t="str">
        <f aca="false">"Q"&amp;ROUNDUP(MONTH(E2767)/3,0)&amp;"-"&amp;YEAR(E2767)</f>
        <v>Q2-2019</v>
      </c>
    </row>
    <row r="2768" customFormat="false" ht="14.25" hidden="false" customHeight="false" outlineLevel="0" collapsed="false">
      <c r="A2768" s="0" t="s">
        <v>2810</v>
      </c>
      <c r="B2768" s="0" t="s">
        <v>34</v>
      </c>
      <c r="C2768" s="0" t="s">
        <v>58</v>
      </c>
      <c r="D2768" s="9" t="n">
        <v>43500</v>
      </c>
      <c r="E2768" s="9" t="n">
        <v>43578</v>
      </c>
      <c r="F2768" s="9" t="n">
        <v>43588</v>
      </c>
      <c r="G2768" s="9" t="n">
        <v>43598</v>
      </c>
      <c r="H2768" s="10" t="s">
        <v>36</v>
      </c>
      <c r="I2768" s="0" t="n">
        <v>3</v>
      </c>
      <c r="J2768" s="0" t="n">
        <v>37</v>
      </c>
      <c r="K2768" s="0" t="n">
        <v>339</v>
      </c>
      <c r="L2768" s="0" t="n">
        <v>30</v>
      </c>
      <c r="M2768" s="0" t="n">
        <v>3</v>
      </c>
      <c r="N2768" s="11" t="n">
        <v>0.2</v>
      </c>
      <c r="O2768" s="12" t="n">
        <v>84.42</v>
      </c>
      <c r="P2768" s="12" t="n">
        <v>187.6</v>
      </c>
      <c r="Q2768" s="12" t="n">
        <f aca="false">M2768*P2768*(1-N2768)</f>
        <v>450.24</v>
      </c>
      <c r="R2768" s="12" t="n">
        <f aca="false">M2768*O2768</f>
        <v>253.26</v>
      </c>
      <c r="S2768" s="12" t="n">
        <f aca="false">Q2768-R2768</f>
        <v>196.98</v>
      </c>
      <c r="T2768" s="11" t="n">
        <f aca="false">IFERROR(S2768/Q2768,0)</f>
        <v>0.4375</v>
      </c>
      <c r="U2768" s="13" t="n">
        <f aca="false">F2768-E2768</f>
        <v>10</v>
      </c>
      <c r="V2768" s="13" t="n">
        <f aca="false">G2768-F2768</f>
        <v>10</v>
      </c>
      <c r="W2768" s="13" t="n">
        <f aca="false">G2768-E2768</f>
        <v>20</v>
      </c>
      <c r="X2768" s="10" t="n">
        <f aca="false">YEAR(E2768)</f>
        <v>2019</v>
      </c>
      <c r="Y2768" s="0" t="str">
        <f aca="false">TEXT(E2768,"yyyy-mm")</f>
        <v>2019-04</v>
      </c>
      <c r="Z2768" s="0" t="str">
        <f aca="false">"Q"&amp;ROUNDUP(MONTH(E2768)/3,0)&amp;"-"&amp;YEAR(E2768)</f>
        <v>Q2-2019</v>
      </c>
    </row>
    <row r="2769" customFormat="false" ht="14.25" hidden="false" customHeight="false" outlineLevel="0" collapsed="false">
      <c r="A2769" s="0" t="s">
        <v>2811</v>
      </c>
      <c r="B2769" s="0" t="s">
        <v>34</v>
      </c>
      <c r="C2769" s="0" t="s">
        <v>39</v>
      </c>
      <c r="D2769" s="9" t="n">
        <v>43500</v>
      </c>
      <c r="E2769" s="9" t="n">
        <v>43578</v>
      </c>
      <c r="F2769" s="9" t="n">
        <v>43586</v>
      </c>
      <c r="G2769" s="9" t="n">
        <v>43589</v>
      </c>
      <c r="H2769" s="10" t="s">
        <v>36</v>
      </c>
      <c r="I2769" s="0" t="n">
        <v>7</v>
      </c>
      <c r="J2769" s="0" t="n">
        <v>30</v>
      </c>
      <c r="K2769" s="0" t="n">
        <v>93</v>
      </c>
      <c r="L2769" s="0" t="n">
        <v>27</v>
      </c>
      <c r="M2769" s="0" t="n">
        <v>2</v>
      </c>
      <c r="N2769" s="11" t="n">
        <v>0.05</v>
      </c>
      <c r="O2769" s="12" t="n">
        <v>1787.29</v>
      </c>
      <c r="P2769" s="12" t="n">
        <v>2351.7</v>
      </c>
      <c r="Q2769" s="12" t="n">
        <f aca="false">M2769*P2769*(1-N2769)</f>
        <v>4468.23</v>
      </c>
      <c r="R2769" s="12" t="n">
        <f aca="false">M2769*O2769</f>
        <v>3574.58</v>
      </c>
      <c r="S2769" s="12" t="n">
        <f aca="false">Q2769-R2769</f>
        <v>893.65</v>
      </c>
      <c r="T2769" s="11" t="n">
        <f aca="false">IFERROR(S2769/Q2769,0)</f>
        <v>0.200000895209065</v>
      </c>
      <c r="U2769" s="13" t="n">
        <f aca="false">F2769-E2769</f>
        <v>8</v>
      </c>
      <c r="V2769" s="13" t="n">
        <f aca="false">G2769-F2769</f>
        <v>3</v>
      </c>
      <c r="W2769" s="13" t="n">
        <f aca="false">G2769-E2769</f>
        <v>11</v>
      </c>
      <c r="X2769" s="10" t="n">
        <f aca="false">YEAR(E2769)</f>
        <v>2019</v>
      </c>
      <c r="Y2769" s="0" t="str">
        <f aca="false">TEXT(E2769,"yyyy-mm")</f>
        <v>2019-04</v>
      </c>
      <c r="Z2769" s="0" t="str">
        <f aca="false">"Q"&amp;ROUNDUP(MONTH(E2769)/3,0)&amp;"-"&amp;YEAR(E2769)</f>
        <v>Q2-2019</v>
      </c>
    </row>
    <row r="2770" customFormat="false" ht="14.25" hidden="false" customHeight="false" outlineLevel="0" collapsed="false">
      <c r="A2770" s="0" t="s">
        <v>2812</v>
      </c>
      <c r="B2770" s="0" t="s">
        <v>38</v>
      </c>
      <c r="C2770" s="0" t="s">
        <v>79</v>
      </c>
      <c r="D2770" s="9" t="n">
        <v>43500</v>
      </c>
      <c r="E2770" s="9" t="n">
        <v>43578</v>
      </c>
      <c r="F2770" s="9" t="n">
        <v>43581</v>
      </c>
      <c r="G2770" s="9" t="n">
        <v>43589</v>
      </c>
      <c r="H2770" s="10" t="s">
        <v>36</v>
      </c>
      <c r="I2770" s="0" t="n">
        <v>18</v>
      </c>
      <c r="J2770" s="0" t="n">
        <v>6</v>
      </c>
      <c r="K2770" s="0" t="n">
        <v>75</v>
      </c>
      <c r="L2770" s="0" t="n">
        <v>2</v>
      </c>
      <c r="M2770" s="0" t="n">
        <v>5</v>
      </c>
      <c r="N2770" s="11" t="n">
        <v>0.075</v>
      </c>
      <c r="O2770" s="12" t="n">
        <v>206.36</v>
      </c>
      <c r="P2770" s="12" t="n">
        <v>268</v>
      </c>
      <c r="Q2770" s="12" t="n">
        <f aca="false">M2770*P2770*(1-N2770)</f>
        <v>1239.5</v>
      </c>
      <c r="R2770" s="12" t="n">
        <f aca="false">M2770*O2770</f>
        <v>1031.8</v>
      </c>
      <c r="S2770" s="12" t="n">
        <f aca="false">Q2770-R2770</f>
        <v>207.7</v>
      </c>
      <c r="T2770" s="11" t="n">
        <f aca="false">IFERROR(S2770/Q2770,0)</f>
        <v>0.167567567567567</v>
      </c>
      <c r="U2770" s="13" t="n">
        <f aca="false">F2770-E2770</f>
        <v>3</v>
      </c>
      <c r="V2770" s="13" t="n">
        <f aca="false">G2770-F2770</f>
        <v>8</v>
      </c>
      <c r="W2770" s="13" t="n">
        <f aca="false">G2770-E2770</f>
        <v>11</v>
      </c>
      <c r="X2770" s="10" t="n">
        <f aca="false">YEAR(E2770)</f>
        <v>2019</v>
      </c>
      <c r="Y2770" s="0" t="str">
        <f aca="false">TEXT(E2770,"yyyy-mm")</f>
        <v>2019-04</v>
      </c>
      <c r="Z2770" s="0" t="str">
        <f aca="false">"Q"&amp;ROUNDUP(MONTH(E2770)/3,0)&amp;"-"&amp;YEAR(E2770)</f>
        <v>Q2-2019</v>
      </c>
    </row>
    <row r="2771" customFormat="false" ht="14.25" hidden="false" customHeight="false" outlineLevel="0" collapsed="false">
      <c r="A2771" s="0" t="s">
        <v>2813</v>
      </c>
      <c r="B2771" s="0" t="s">
        <v>38</v>
      </c>
      <c r="C2771" s="0" t="s">
        <v>39</v>
      </c>
      <c r="D2771" s="9" t="n">
        <v>43500</v>
      </c>
      <c r="E2771" s="9" t="n">
        <v>43578</v>
      </c>
      <c r="F2771" s="9" t="n">
        <v>43584</v>
      </c>
      <c r="G2771" s="9" t="n">
        <v>43587</v>
      </c>
      <c r="H2771" s="10" t="s">
        <v>36</v>
      </c>
      <c r="I2771" s="0" t="n">
        <v>19</v>
      </c>
      <c r="J2771" s="0" t="n">
        <v>34</v>
      </c>
      <c r="K2771" s="0" t="n">
        <v>171</v>
      </c>
      <c r="L2771" s="0" t="n">
        <v>2</v>
      </c>
      <c r="M2771" s="0" t="n">
        <v>4</v>
      </c>
      <c r="N2771" s="11" t="n">
        <v>0.15</v>
      </c>
      <c r="O2771" s="12" t="n">
        <v>2529.38</v>
      </c>
      <c r="P2771" s="12" t="n">
        <v>3242.8</v>
      </c>
      <c r="Q2771" s="12" t="n">
        <f aca="false">M2771*P2771*(1-N2771)</f>
        <v>11025.52</v>
      </c>
      <c r="R2771" s="12" t="n">
        <f aca="false">M2771*O2771</f>
        <v>10117.52</v>
      </c>
      <c r="S2771" s="12" t="n">
        <f aca="false">Q2771-R2771</f>
        <v>908</v>
      </c>
      <c r="T2771" s="11" t="n">
        <f aca="false">IFERROR(S2771/Q2771,0)</f>
        <v>0.0823543923551905</v>
      </c>
      <c r="U2771" s="13" t="n">
        <f aca="false">F2771-E2771</f>
        <v>6</v>
      </c>
      <c r="V2771" s="13" t="n">
        <f aca="false">G2771-F2771</f>
        <v>3</v>
      </c>
      <c r="W2771" s="13" t="n">
        <f aca="false">G2771-E2771</f>
        <v>9</v>
      </c>
      <c r="X2771" s="10" t="n">
        <f aca="false">YEAR(E2771)</f>
        <v>2019</v>
      </c>
      <c r="Y2771" s="0" t="str">
        <f aca="false">TEXT(E2771,"yyyy-mm")</f>
        <v>2019-04</v>
      </c>
      <c r="Z2771" s="0" t="str">
        <f aca="false">"Q"&amp;ROUNDUP(MONTH(E2771)/3,0)&amp;"-"&amp;YEAR(E2771)</f>
        <v>Q2-2019</v>
      </c>
    </row>
    <row r="2772" customFormat="false" ht="14.25" hidden="false" customHeight="false" outlineLevel="0" collapsed="false">
      <c r="A2772" s="0" t="s">
        <v>2814</v>
      </c>
      <c r="B2772" s="0" t="s">
        <v>43</v>
      </c>
      <c r="C2772" s="0" t="s">
        <v>39</v>
      </c>
      <c r="D2772" s="9" t="n">
        <v>43500</v>
      </c>
      <c r="E2772" s="9" t="n">
        <v>43578</v>
      </c>
      <c r="F2772" s="9" t="n">
        <v>43599</v>
      </c>
      <c r="G2772" s="9" t="n">
        <v>43600</v>
      </c>
      <c r="H2772" s="10" t="s">
        <v>36</v>
      </c>
      <c r="I2772" s="0" t="n">
        <v>27</v>
      </c>
      <c r="J2772" s="0" t="n">
        <v>9</v>
      </c>
      <c r="K2772" s="0" t="n">
        <v>190</v>
      </c>
      <c r="L2772" s="0" t="n">
        <v>13</v>
      </c>
      <c r="M2772" s="0" t="n">
        <v>1</v>
      </c>
      <c r="N2772" s="11" t="n">
        <v>0.1</v>
      </c>
      <c r="O2772" s="12" t="n">
        <v>806.35</v>
      </c>
      <c r="P2772" s="12" t="n">
        <v>971.5</v>
      </c>
      <c r="Q2772" s="12" t="n">
        <f aca="false">M2772*P2772*(1-N2772)</f>
        <v>874.35</v>
      </c>
      <c r="R2772" s="12" t="n">
        <f aca="false">M2772*O2772</f>
        <v>806.35</v>
      </c>
      <c r="S2772" s="12" t="n">
        <f aca="false">Q2772-R2772</f>
        <v>68</v>
      </c>
      <c r="T2772" s="11" t="n">
        <f aca="false">IFERROR(S2772/Q2772,0)</f>
        <v>0.0777720592440098</v>
      </c>
      <c r="U2772" s="13" t="n">
        <f aca="false">F2772-E2772</f>
        <v>21</v>
      </c>
      <c r="V2772" s="13" t="n">
        <f aca="false">G2772-F2772</f>
        <v>1</v>
      </c>
      <c r="W2772" s="13" t="n">
        <f aca="false">G2772-E2772</f>
        <v>22</v>
      </c>
      <c r="X2772" s="10" t="n">
        <f aca="false">YEAR(E2772)</f>
        <v>2019</v>
      </c>
      <c r="Y2772" s="0" t="str">
        <f aca="false">TEXT(E2772,"yyyy-mm")</f>
        <v>2019-04</v>
      </c>
      <c r="Z2772" s="0" t="str">
        <f aca="false">"Q"&amp;ROUNDUP(MONTH(E2772)/3,0)&amp;"-"&amp;YEAR(E2772)</f>
        <v>Q2-2019</v>
      </c>
    </row>
    <row r="2773" customFormat="false" ht="14.25" hidden="false" customHeight="false" outlineLevel="0" collapsed="false">
      <c r="A2773" s="0" t="s">
        <v>2815</v>
      </c>
      <c r="B2773" s="0" t="s">
        <v>43</v>
      </c>
      <c r="C2773" s="0" t="s">
        <v>39</v>
      </c>
      <c r="D2773" s="9" t="n">
        <v>43500</v>
      </c>
      <c r="E2773" s="9" t="n">
        <v>43579</v>
      </c>
      <c r="F2773" s="9" t="n">
        <v>43600</v>
      </c>
      <c r="G2773" s="9" t="n">
        <v>43605</v>
      </c>
      <c r="H2773" s="10" t="s">
        <v>36</v>
      </c>
      <c r="I2773" s="0" t="n">
        <v>27</v>
      </c>
      <c r="J2773" s="0" t="n">
        <v>1</v>
      </c>
      <c r="K2773" s="0" t="n">
        <v>104</v>
      </c>
      <c r="L2773" s="0" t="n">
        <v>25</v>
      </c>
      <c r="M2773" s="0" t="n">
        <v>1</v>
      </c>
      <c r="N2773" s="11" t="n">
        <v>0.075</v>
      </c>
      <c r="O2773" s="12" t="n">
        <v>2768.78</v>
      </c>
      <c r="P2773" s="12" t="n">
        <v>3691.7</v>
      </c>
      <c r="Q2773" s="12" t="n">
        <f aca="false">M2773*P2773*(1-N2773)</f>
        <v>3414.8225</v>
      </c>
      <c r="R2773" s="12" t="n">
        <f aca="false">M2773*O2773</f>
        <v>2768.78</v>
      </c>
      <c r="S2773" s="12" t="n">
        <f aca="false">Q2773-R2773</f>
        <v>646.0425</v>
      </c>
      <c r="T2773" s="11" t="n">
        <f aca="false">IFERROR(S2773/Q2773,0)</f>
        <v>0.189187724984242</v>
      </c>
      <c r="U2773" s="13" t="n">
        <f aca="false">F2773-E2773</f>
        <v>21</v>
      </c>
      <c r="V2773" s="13" t="n">
        <f aca="false">G2773-F2773</f>
        <v>5</v>
      </c>
      <c r="W2773" s="13" t="n">
        <f aca="false">G2773-E2773</f>
        <v>26</v>
      </c>
      <c r="X2773" s="10" t="n">
        <f aca="false">YEAR(E2773)</f>
        <v>2019</v>
      </c>
      <c r="Y2773" s="0" t="str">
        <f aca="false">TEXT(E2773,"yyyy-mm")</f>
        <v>2019-04</v>
      </c>
      <c r="Z2773" s="0" t="str">
        <f aca="false">"Q"&amp;ROUNDUP(MONTH(E2773)/3,0)&amp;"-"&amp;YEAR(E2773)</f>
        <v>Q2-2019</v>
      </c>
    </row>
    <row r="2774" customFormat="false" ht="14.25" hidden="false" customHeight="false" outlineLevel="0" collapsed="false">
      <c r="A2774" s="0" t="s">
        <v>2816</v>
      </c>
      <c r="B2774" s="0" t="s">
        <v>41</v>
      </c>
      <c r="C2774" s="0" t="s">
        <v>58</v>
      </c>
      <c r="D2774" s="9" t="n">
        <v>43500</v>
      </c>
      <c r="E2774" s="9" t="n">
        <v>43579</v>
      </c>
      <c r="F2774" s="9" t="n">
        <v>43584</v>
      </c>
      <c r="G2774" s="9" t="n">
        <v>43594</v>
      </c>
      <c r="H2774" s="10" t="s">
        <v>36</v>
      </c>
      <c r="I2774" s="0" t="n">
        <v>21</v>
      </c>
      <c r="J2774" s="0" t="n">
        <v>38</v>
      </c>
      <c r="K2774" s="0" t="n">
        <v>332</v>
      </c>
      <c r="L2774" s="0" t="n">
        <v>41</v>
      </c>
      <c r="M2774" s="0" t="n">
        <v>3</v>
      </c>
      <c r="N2774" s="11" t="n">
        <v>0.3</v>
      </c>
      <c r="O2774" s="12" t="n">
        <v>157.38</v>
      </c>
      <c r="P2774" s="12" t="n">
        <v>194.3</v>
      </c>
      <c r="Q2774" s="12" t="n">
        <f aca="false">M2774*P2774*(1-N2774)</f>
        <v>408.03</v>
      </c>
      <c r="R2774" s="12" t="n">
        <f aca="false">M2774*O2774</f>
        <v>472.14</v>
      </c>
      <c r="S2774" s="12" t="n">
        <f aca="false">Q2774-R2774</f>
        <v>-64.11</v>
      </c>
      <c r="T2774" s="11" t="n">
        <f aca="false">IFERROR(S2774/Q2774,0)</f>
        <v>-0.157120799941181</v>
      </c>
      <c r="U2774" s="13" t="n">
        <f aca="false">F2774-E2774</f>
        <v>5</v>
      </c>
      <c r="V2774" s="13" t="n">
        <f aca="false">G2774-F2774</f>
        <v>10</v>
      </c>
      <c r="W2774" s="13" t="n">
        <f aca="false">G2774-E2774</f>
        <v>15</v>
      </c>
      <c r="X2774" s="10" t="n">
        <f aca="false">YEAR(E2774)</f>
        <v>2019</v>
      </c>
      <c r="Y2774" s="0" t="str">
        <f aca="false">TEXT(E2774,"yyyy-mm")</f>
        <v>2019-04</v>
      </c>
      <c r="Z2774" s="0" t="str">
        <f aca="false">"Q"&amp;ROUNDUP(MONTH(E2774)/3,0)&amp;"-"&amp;YEAR(E2774)</f>
        <v>Q2-2019</v>
      </c>
    </row>
    <row r="2775" customFormat="false" ht="14.25" hidden="false" customHeight="false" outlineLevel="0" collapsed="false">
      <c r="A2775" s="0" t="s">
        <v>2817</v>
      </c>
      <c r="B2775" s="0" t="s">
        <v>41</v>
      </c>
      <c r="C2775" s="0" t="s">
        <v>79</v>
      </c>
      <c r="D2775" s="9" t="n">
        <v>43500</v>
      </c>
      <c r="E2775" s="9" t="n">
        <v>43579</v>
      </c>
      <c r="F2775" s="9" t="n">
        <v>43602</v>
      </c>
      <c r="G2775" s="9" t="n">
        <v>43605</v>
      </c>
      <c r="H2775" s="10" t="s">
        <v>36</v>
      </c>
      <c r="I2775" s="0" t="n">
        <v>22</v>
      </c>
      <c r="J2775" s="0" t="n">
        <v>15</v>
      </c>
      <c r="K2775" s="0" t="n">
        <v>81</v>
      </c>
      <c r="L2775" s="0" t="n">
        <v>32</v>
      </c>
      <c r="M2775" s="0" t="n">
        <v>2</v>
      </c>
      <c r="N2775" s="11" t="n">
        <v>0.075</v>
      </c>
      <c r="O2775" s="12" t="n">
        <v>919.78</v>
      </c>
      <c r="P2775" s="12" t="n">
        <v>1179.2</v>
      </c>
      <c r="Q2775" s="12" t="n">
        <f aca="false">M2775*P2775*(1-N2775)</f>
        <v>2181.52</v>
      </c>
      <c r="R2775" s="12" t="n">
        <f aca="false">M2775*O2775</f>
        <v>1839.56</v>
      </c>
      <c r="S2775" s="12" t="n">
        <f aca="false">Q2775-R2775</f>
        <v>341.96</v>
      </c>
      <c r="T2775" s="11" t="n">
        <f aca="false">IFERROR(S2775/Q2775,0)</f>
        <v>0.156753089588911</v>
      </c>
      <c r="U2775" s="13" t="n">
        <f aca="false">F2775-E2775</f>
        <v>23</v>
      </c>
      <c r="V2775" s="13" t="n">
        <f aca="false">G2775-F2775</f>
        <v>3</v>
      </c>
      <c r="W2775" s="13" t="n">
        <f aca="false">G2775-E2775</f>
        <v>26</v>
      </c>
      <c r="X2775" s="10" t="n">
        <f aca="false">YEAR(E2775)</f>
        <v>2019</v>
      </c>
      <c r="Y2775" s="0" t="str">
        <f aca="false">TEXT(E2775,"yyyy-mm")</f>
        <v>2019-04</v>
      </c>
      <c r="Z2775" s="0" t="str">
        <f aca="false">"Q"&amp;ROUNDUP(MONTH(E2775)/3,0)&amp;"-"&amp;YEAR(E2775)</f>
        <v>Q2-2019</v>
      </c>
    </row>
    <row r="2776" customFormat="false" ht="14.25" hidden="false" customHeight="false" outlineLevel="0" collapsed="false">
      <c r="A2776" s="0" t="s">
        <v>2818</v>
      </c>
      <c r="B2776" s="0" t="s">
        <v>34</v>
      </c>
      <c r="C2776" s="0" t="s">
        <v>58</v>
      </c>
      <c r="D2776" s="9" t="n">
        <v>43500</v>
      </c>
      <c r="E2776" s="9" t="n">
        <v>43579</v>
      </c>
      <c r="F2776" s="9" t="n">
        <v>43600</v>
      </c>
      <c r="G2776" s="9" t="n">
        <v>43603</v>
      </c>
      <c r="H2776" s="10" t="s">
        <v>36</v>
      </c>
      <c r="I2776" s="0" t="n">
        <v>10</v>
      </c>
      <c r="J2776" s="0" t="n">
        <v>3</v>
      </c>
      <c r="K2776" s="0" t="n">
        <v>341</v>
      </c>
      <c r="L2776" s="0" t="n">
        <v>13</v>
      </c>
      <c r="M2776" s="0" t="n">
        <v>4</v>
      </c>
      <c r="N2776" s="11" t="n">
        <v>0.05</v>
      </c>
      <c r="O2776" s="12" t="n">
        <v>104.52</v>
      </c>
      <c r="P2776" s="12" t="n">
        <v>174.2</v>
      </c>
      <c r="Q2776" s="12" t="n">
        <f aca="false">M2776*P2776*(1-N2776)</f>
        <v>661.96</v>
      </c>
      <c r="R2776" s="12" t="n">
        <f aca="false">M2776*O2776</f>
        <v>418.08</v>
      </c>
      <c r="S2776" s="12" t="n">
        <f aca="false">Q2776-R2776</f>
        <v>243.88</v>
      </c>
      <c r="T2776" s="11" t="n">
        <f aca="false">IFERROR(S2776/Q2776,0)</f>
        <v>0.368421052631579</v>
      </c>
      <c r="U2776" s="13" t="n">
        <f aca="false">F2776-E2776</f>
        <v>21</v>
      </c>
      <c r="V2776" s="13" t="n">
        <f aca="false">G2776-F2776</f>
        <v>3</v>
      </c>
      <c r="W2776" s="13" t="n">
        <f aca="false">G2776-E2776</f>
        <v>24</v>
      </c>
      <c r="X2776" s="10" t="n">
        <f aca="false">YEAR(E2776)</f>
        <v>2019</v>
      </c>
      <c r="Y2776" s="0" t="str">
        <f aca="false">TEXT(E2776,"yyyy-mm")</f>
        <v>2019-04</v>
      </c>
      <c r="Z2776" s="0" t="str">
        <f aca="false">"Q"&amp;ROUNDUP(MONTH(E2776)/3,0)&amp;"-"&amp;YEAR(E2776)</f>
        <v>Q2-2019</v>
      </c>
    </row>
    <row r="2777" customFormat="false" ht="14.25" hidden="false" customHeight="false" outlineLevel="0" collapsed="false">
      <c r="A2777" s="0" t="s">
        <v>2819</v>
      </c>
      <c r="B2777" s="0" t="s">
        <v>43</v>
      </c>
      <c r="C2777" s="0" t="s">
        <v>39</v>
      </c>
      <c r="D2777" s="9" t="n">
        <v>43400</v>
      </c>
      <c r="E2777" s="9" t="n">
        <v>43579</v>
      </c>
      <c r="F2777" s="9" t="n">
        <v>43587</v>
      </c>
      <c r="G2777" s="9" t="n">
        <v>43590</v>
      </c>
      <c r="H2777" s="10" t="s">
        <v>36</v>
      </c>
      <c r="I2777" s="0" t="n">
        <v>26</v>
      </c>
      <c r="J2777" s="0" t="n">
        <v>32</v>
      </c>
      <c r="K2777" s="0" t="n">
        <v>102</v>
      </c>
      <c r="L2777" s="0" t="n">
        <v>11</v>
      </c>
      <c r="M2777" s="0" t="n">
        <v>8</v>
      </c>
      <c r="N2777" s="11" t="n">
        <v>0.15</v>
      </c>
      <c r="O2777" s="12" t="n">
        <v>491.45</v>
      </c>
      <c r="P2777" s="12" t="n">
        <v>1092.1</v>
      </c>
      <c r="Q2777" s="12" t="n">
        <f aca="false">M2777*P2777*(1-N2777)</f>
        <v>7426.28</v>
      </c>
      <c r="R2777" s="12" t="n">
        <f aca="false">M2777*O2777</f>
        <v>3931.6</v>
      </c>
      <c r="S2777" s="12" t="n">
        <f aca="false">Q2777-R2777</f>
        <v>3494.68</v>
      </c>
      <c r="T2777" s="11" t="n">
        <f aca="false">IFERROR(S2777/Q2777,0)</f>
        <v>0.470582849017274</v>
      </c>
      <c r="U2777" s="13" t="n">
        <f aca="false">F2777-E2777</f>
        <v>8</v>
      </c>
      <c r="V2777" s="13" t="n">
        <f aca="false">G2777-F2777</f>
        <v>3</v>
      </c>
      <c r="W2777" s="13" t="n">
        <f aca="false">G2777-E2777</f>
        <v>11</v>
      </c>
      <c r="X2777" s="10" t="n">
        <f aca="false">YEAR(E2777)</f>
        <v>2019</v>
      </c>
      <c r="Y2777" s="0" t="str">
        <f aca="false">TEXT(E2777,"yyyy-mm")</f>
        <v>2019-04</v>
      </c>
      <c r="Z2777" s="0" t="str">
        <f aca="false">"Q"&amp;ROUNDUP(MONTH(E2777)/3,0)&amp;"-"&amp;YEAR(E2777)</f>
        <v>Q2-2019</v>
      </c>
    </row>
    <row r="2778" customFormat="false" ht="14.25" hidden="false" customHeight="false" outlineLevel="0" collapsed="false">
      <c r="A2778" s="0" t="s">
        <v>2820</v>
      </c>
      <c r="B2778" s="0" t="s">
        <v>43</v>
      </c>
      <c r="C2778" s="0" t="s">
        <v>39</v>
      </c>
      <c r="D2778" s="9" t="n">
        <v>43500</v>
      </c>
      <c r="E2778" s="9" t="n">
        <v>43579</v>
      </c>
      <c r="F2778" s="9" t="n">
        <v>43604</v>
      </c>
      <c r="G2778" s="9" t="n">
        <v>43610</v>
      </c>
      <c r="H2778" s="10" t="s">
        <v>36</v>
      </c>
      <c r="I2778" s="0" t="n">
        <v>27</v>
      </c>
      <c r="J2778" s="0" t="n">
        <v>23</v>
      </c>
      <c r="K2778" s="0" t="n">
        <v>180</v>
      </c>
      <c r="L2778" s="0" t="n">
        <v>2</v>
      </c>
      <c r="M2778" s="0" t="n">
        <v>1</v>
      </c>
      <c r="N2778" s="11" t="n">
        <v>0.1</v>
      </c>
      <c r="O2778" s="12" t="n">
        <v>3352.28</v>
      </c>
      <c r="P2778" s="12" t="n">
        <v>5406.9</v>
      </c>
      <c r="Q2778" s="12" t="n">
        <f aca="false">M2778*P2778*(1-N2778)</f>
        <v>4866.21</v>
      </c>
      <c r="R2778" s="12" t="n">
        <f aca="false">M2778*O2778</f>
        <v>3352.28</v>
      </c>
      <c r="S2778" s="12" t="n">
        <f aca="false">Q2778-R2778</f>
        <v>1513.93</v>
      </c>
      <c r="T2778" s="11" t="n">
        <f aca="false">IFERROR(S2778/Q2778,0)</f>
        <v>0.311110700113641</v>
      </c>
      <c r="U2778" s="13" t="n">
        <f aca="false">F2778-E2778</f>
        <v>25</v>
      </c>
      <c r="V2778" s="13" t="n">
        <f aca="false">G2778-F2778</f>
        <v>6</v>
      </c>
      <c r="W2778" s="13" t="n">
        <f aca="false">G2778-E2778</f>
        <v>31</v>
      </c>
      <c r="X2778" s="10" t="n">
        <f aca="false">YEAR(E2778)</f>
        <v>2019</v>
      </c>
      <c r="Y2778" s="0" t="str">
        <f aca="false">TEXT(E2778,"yyyy-mm")</f>
        <v>2019-04</v>
      </c>
      <c r="Z2778" s="0" t="str">
        <f aca="false">"Q"&amp;ROUNDUP(MONTH(E2778)/3,0)&amp;"-"&amp;YEAR(E2778)</f>
        <v>Q2-2019</v>
      </c>
    </row>
    <row r="2779" customFormat="false" ht="14.25" hidden="false" customHeight="false" outlineLevel="0" collapsed="false">
      <c r="A2779" s="0" t="s">
        <v>2821</v>
      </c>
      <c r="B2779" s="0" t="s">
        <v>34</v>
      </c>
      <c r="C2779" s="0" t="s">
        <v>48</v>
      </c>
      <c r="D2779" s="9" t="n">
        <v>43400</v>
      </c>
      <c r="E2779" s="9" t="n">
        <v>43579</v>
      </c>
      <c r="F2779" s="9" t="n">
        <v>43589</v>
      </c>
      <c r="G2779" s="9" t="n">
        <v>43592</v>
      </c>
      <c r="H2779" s="10" t="s">
        <v>36</v>
      </c>
      <c r="I2779" s="0" t="n">
        <v>11</v>
      </c>
      <c r="J2779" s="0" t="n">
        <v>34</v>
      </c>
      <c r="K2779" s="0" t="n">
        <v>6</v>
      </c>
      <c r="L2779" s="0" t="n">
        <v>39</v>
      </c>
      <c r="M2779" s="0" t="n">
        <v>7</v>
      </c>
      <c r="N2779" s="11" t="n">
        <v>0.05</v>
      </c>
      <c r="O2779" s="12" t="n">
        <v>635.56</v>
      </c>
      <c r="P2779" s="12" t="n">
        <v>1025.1</v>
      </c>
      <c r="Q2779" s="12" t="n">
        <f aca="false">M2779*P2779*(1-N2779)</f>
        <v>6816.915</v>
      </c>
      <c r="R2779" s="12" t="n">
        <f aca="false">M2779*O2779</f>
        <v>4448.92</v>
      </c>
      <c r="S2779" s="12" t="n">
        <f aca="false">Q2779-R2779</f>
        <v>2367.995</v>
      </c>
      <c r="T2779" s="11" t="n">
        <f aca="false">IFERROR(S2779/Q2779,0)</f>
        <v>0.347370474767545</v>
      </c>
      <c r="U2779" s="13" t="n">
        <f aca="false">F2779-E2779</f>
        <v>10</v>
      </c>
      <c r="V2779" s="13" t="n">
        <f aca="false">G2779-F2779</f>
        <v>3</v>
      </c>
      <c r="W2779" s="13" t="n">
        <f aca="false">G2779-E2779</f>
        <v>13</v>
      </c>
      <c r="X2779" s="10" t="n">
        <f aca="false">YEAR(E2779)</f>
        <v>2019</v>
      </c>
      <c r="Y2779" s="0" t="str">
        <f aca="false">TEXT(E2779,"yyyy-mm")</f>
        <v>2019-04</v>
      </c>
      <c r="Z2779" s="0" t="str">
        <f aca="false">"Q"&amp;ROUNDUP(MONTH(E2779)/3,0)&amp;"-"&amp;YEAR(E2779)</f>
        <v>Q2-2019</v>
      </c>
    </row>
    <row r="2780" customFormat="false" ht="14.25" hidden="false" customHeight="false" outlineLevel="0" collapsed="false">
      <c r="A2780" s="0" t="s">
        <v>2822</v>
      </c>
      <c r="B2780" s="0" t="s">
        <v>34</v>
      </c>
      <c r="C2780" s="0" t="s">
        <v>48</v>
      </c>
      <c r="D2780" s="9" t="n">
        <v>43500</v>
      </c>
      <c r="E2780" s="9" t="n">
        <v>43579</v>
      </c>
      <c r="F2780" s="9" t="n">
        <v>43594</v>
      </c>
      <c r="G2780" s="9" t="n">
        <v>43596</v>
      </c>
      <c r="H2780" s="10" t="s">
        <v>36</v>
      </c>
      <c r="I2780" s="0" t="n">
        <v>11</v>
      </c>
      <c r="J2780" s="0" t="n">
        <v>32</v>
      </c>
      <c r="K2780" s="0" t="n">
        <v>52</v>
      </c>
      <c r="L2780" s="0" t="n">
        <v>8</v>
      </c>
      <c r="M2780" s="0" t="n">
        <v>8</v>
      </c>
      <c r="N2780" s="11" t="n">
        <v>0.4</v>
      </c>
      <c r="O2780" s="12" t="n">
        <v>2078.41</v>
      </c>
      <c r="P2780" s="12" t="n">
        <v>3102.1</v>
      </c>
      <c r="Q2780" s="12" t="n">
        <f aca="false">M2780*P2780*(1-N2780)</f>
        <v>14890.08</v>
      </c>
      <c r="R2780" s="12" t="n">
        <f aca="false">M2780*O2780</f>
        <v>16627.28</v>
      </c>
      <c r="S2780" s="12" t="n">
        <f aca="false">Q2780-R2780</f>
        <v>-1737.2</v>
      </c>
      <c r="T2780" s="11" t="n">
        <f aca="false">IFERROR(S2780/Q2780,0)</f>
        <v>-0.11666827847802</v>
      </c>
      <c r="U2780" s="13" t="n">
        <f aca="false">F2780-E2780</f>
        <v>15</v>
      </c>
      <c r="V2780" s="13" t="n">
        <f aca="false">G2780-F2780</f>
        <v>2</v>
      </c>
      <c r="W2780" s="13" t="n">
        <f aca="false">G2780-E2780</f>
        <v>17</v>
      </c>
      <c r="X2780" s="10" t="n">
        <f aca="false">YEAR(E2780)</f>
        <v>2019</v>
      </c>
      <c r="Y2780" s="0" t="str">
        <f aca="false">TEXT(E2780,"yyyy-mm")</f>
        <v>2019-04</v>
      </c>
      <c r="Z2780" s="0" t="str">
        <f aca="false">"Q"&amp;ROUNDUP(MONTH(E2780)/3,0)&amp;"-"&amp;YEAR(E2780)</f>
        <v>Q2-2019</v>
      </c>
    </row>
    <row r="2781" customFormat="false" ht="14.25" hidden="false" customHeight="false" outlineLevel="0" collapsed="false">
      <c r="A2781" s="0" t="s">
        <v>2823</v>
      </c>
      <c r="B2781" s="0" t="s">
        <v>38</v>
      </c>
      <c r="C2781" s="0" t="s">
        <v>48</v>
      </c>
      <c r="D2781" s="9" t="n">
        <v>43500</v>
      </c>
      <c r="E2781" s="9" t="n">
        <v>43579</v>
      </c>
      <c r="F2781" s="9" t="n">
        <v>43581</v>
      </c>
      <c r="G2781" s="9" t="n">
        <v>43586</v>
      </c>
      <c r="H2781" s="10" t="s">
        <v>36</v>
      </c>
      <c r="I2781" s="0" t="n">
        <v>19</v>
      </c>
      <c r="J2781" s="0" t="n">
        <v>43</v>
      </c>
      <c r="K2781" s="0" t="n">
        <v>35</v>
      </c>
      <c r="L2781" s="0" t="n">
        <v>28</v>
      </c>
      <c r="M2781" s="0" t="n">
        <v>2</v>
      </c>
      <c r="N2781" s="11" t="n">
        <v>0.15</v>
      </c>
      <c r="O2781" s="12" t="n">
        <v>1472.53</v>
      </c>
      <c r="P2781" s="12" t="n">
        <v>2231.1</v>
      </c>
      <c r="Q2781" s="12" t="n">
        <f aca="false">M2781*P2781*(1-N2781)</f>
        <v>3792.87</v>
      </c>
      <c r="R2781" s="12" t="n">
        <f aca="false">M2781*O2781</f>
        <v>2945.06</v>
      </c>
      <c r="S2781" s="12" t="n">
        <f aca="false">Q2781-R2781</f>
        <v>847.81</v>
      </c>
      <c r="T2781" s="11" t="n">
        <f aca="false">IFERROR(S2781/Q2781,0)</f>
        <v>0.223527302543984</v>
      </c>
      <c r="U2781" s="13" t="n">
        <f aca="false">F2781-E2781</f>
        <v>2</v>
      </c>
      <c r="V2781" s="13" t="n">
        <f aca="false">G2781-F2781</f>
        <v>5</v>
      </c>
      <c r="W2781" s="13" t="n">
        <f aca="false">G2781-E2781</f>
        <v>7</v>
      </c>
      <c r="X2781" s="10" t="n">
        <f aca="false">YEAR(E2781)</f>
        <v>2019</v>
      </c>
      <c r="Y2781" s="0" t="str">
        <f aca="false">TEXT(E2781,"yyyy-mm")</f>
        <v>2019-04</v>
      </c>
      <c r="Z2781" s="0" t="str">
        <f aca="false">"Q"&amp;ROUNDUP(MONTH(E2781)/3,0)&amp;"-"&amp;YEAR(E2781)</f>
        <v>Q2-2019</v>
      </c>
    </row>
    <row r="2782" customFormat="false" ht="14.25" hidden="false" customHeight="false" outlineLevel="0" collapsed="false">
      <c r="A2782" s="0" t="s">
        <v>2824</v>
      </c>
      <c r="B2782" s="0" t="s">
        <v>34</v>
      </c>
      <c r="C2782" s="0" t="s">
        <v>58</v>
      </c>
      <c r="D2782" s="9" t="n">
        <v>43500</v>
      </c>
      <c r="E2782" s="9" t="n">
        <v>43579</v>
      </c>
      <c r="F2782" s="9" t="n">
        <v>43605</v>
      </c>
      <c r="G2782" s="9" t="n">
        <v>43615</v>
      </c>
      <c r="H2782" s="10" t="s">
        <v>36</v>
      </c>
      <c r="I2782" s="0" t="n">
        <v>8</v>
      </c>
      <c r="J2782" s="0" t="n">
        <v>6</v>
      </c>
      <c r="K2782" s="0" t="n">
        <v>345</v>
      </c>
      <c r="L2782" s="0" t="n">
        <v>45</v>
      </c>
      <c r="M2782" s="0" t="n">
        <v>7</v>
      </c>
      <c r="N2782" s="11" t="n">
        <v>0.075</v>
      </c>
      <c r="O2782" s="12" t="n">
        <v>811.37</v>
      </c>
      <c r="P2782" s="12" t="n">
        <v>1159.1</v>
      </c>
      <c r="Q2782" s="12" t="n">
        <f aca="false">M2782*P2782*(1-N2782)</f>
        <v>7505.1725</v>
      </c>
      <c r="R2782" s="12" t="n">
        <f aca="false">M2782*O2782</f>
        <v>5679.59</v>
      </c>
      <c r="S2782" s="12" t="n">
        <f aca="false">Q2782-R2782</f>
        <v>1825.5825</v>
      </c>
      <c r="T2782" s="11" t="n">
        <f aca="false">IFERROR(S2782/Q2782,0)</f>
        <v>0.243243243243243</v>
      </c>
      <c r="U2782" s="13" t="n">
        <f aca="false">F2782-E2782</f>
        <v>26</v>
      </c>
      <c r="V2782" s="13" t="n">
        <f aca="false">G2782-F2782</f>
        <v>10</v>
      </c>
      <c r="W2782" s="13" t="n">
        <f aca="false">G2782-E2782</f>
        <v>36</v>
      </c>
      <c r="X2782" s="10" t="n">
        <f aca="false">YEAR(E2782)</f>
        <v>2019</v>
      </c>
      <c r="Y2782" s="0" t="str">
        <f aca="false">TEXT(E2782,"yyyy-mm")</f>
        <v>2019-04</v>
      </c>
      <c r="Z2782" s="0" t="str">
        <f aca="false">"Q"&amp;ROUNDUP(MONTH(E2782)/3,0)&amp;"-"&amp;YEAR(E2782)</f>
        <v>Q2-2019</v>
      </c>
    </row>
    <row r="2783" customFormat="false" ht="14.25" hidden="false" customHeight="false" outlineLevel="0" collapsed="false">
      <c r="A2783" s="0" t="s">
        <v>2825</v>
      </c>
      <c r="B2783" s="0" t="s">
        <v>41</v>
      </c>
      <c r="C2783" s="0" t="s">
        <v>79</v>
      </c>
      <c r="D2783" s="9" t="n">
        <v>43500</v>
      </c>
      <c r="E2783" s="9" t="n">
        <v>43579</v>
      </c>
      <c r="F2783" s="9" t="n">
        <v>43598</v>
      </c>
      <c r="G2783" s="9" t="n">
        <v>43606</v>
      </c>
      <c r="H2783" s="10" t="s">
        <v>36</v>
      </c>
      <c r="I2783" s="0" t="n">
        <v>21</v>
      </c>
      <c r="J2783" s="0" t="n">
        <v>1</v>
      </c>
      <c r="K2783" s="0" t="n">
        <v>80</v>
      </c>
      <c r="L2783" s="0" t="n">
        <v>11</v>
      </c>
      <c r="M2783" s="0" t="n">
        <v>5</v>
      </c>
      <c r="N2783" s="11" t="n">
        <v>0.075</v>
      </c>
      <c r="O2783" s="12" t="n">
        <v>1163.12</v>
      </c>
      <c r="P2783" s="12" t="n">
        <v>1876</v>
      </c>
      <c r="Q2783" s="12" t="n">
        <f aca="false">M2783*P2783*(1-N2783)</f>
        <v>8676.5</v>
      </c>
      <c r="R2783" s="12" t="n">
        <f aca="false">M2783*O2783</f>
        <v>5815.6</v>
      </c>
      <c r="S2783" s="12" t="n">
        <f aca="false">Q2783-R2783</f>
        <v>2860.9</v>
      </c>
      <c r="T2783" s="11" t="n">
        <f aca="false">IFERROR(S2783/Q2783,0)</f>
        <v>0.32972972972973</v>
      </c>
      <c r="U2783" s="13" t="n">
        <f aca="false">F2783-E2783</f>
        <v>19</v>
      </c>
      <c r="V2783" s="13" t="n">
        <f aca="false">G2783-F2783</f>
        <v>8</v>
      </c>
      <c r="W2783" s="13" t="n">
        <f aca="false">G2783-E2783</f>
        <v>27</v>
      </c>
      <c r="X2783" s="10" t="n">
        <f aca="false">YEAR(E2783)</f>
        <v>2019</v>
      </c>
      <c r="Y2783" s="0" t="str">
        <f aca="false">TEXT(E2783,"yyyy-mm")</f>
        <v>2019-04</v>
      </c>
      <c r="Z2783" s="0" t="str">
        <f aca="false">"Q"&amp;ROUNDUP(MONTH(E2783)/3,0)&amp;"-"&amp;YEAR(E2783)</f>
        <v>Q2-2019</v>
      </c>
    </row>
    <row r="2784" customFormat="false" ht="14.25" hidden="false" customHeight="false" outlineLevel="0" collapsed="false">
      <c r="A2784" s="0" t="s">
        <v>2826</v>
      </c>
      <c r="B2784" s="0" t="s">
        <v>38</v>
      </c>
      <c r="C2784" s="0" t="s">
        <v>48</v>
      </c>
      <c r="D2784" s="9" t="n">
        <v>43500</v>
      </c>
      <c r="E2784" s="9" t="n">
        <v>43579</v>
      </c>
      <c r="F2784" s="9" t="n">
        <v>43594</v>
      </c>
      <c r="G2784" s="9" t="n">
        <v>43595</v>
      </c>
      <c r="H2784" s="10" t="s">
        <v>36</v>
      </c>
      <c r="I2784" s="0" t="n">
        <v>13</v>
      </c>
      <c r="J2784" s="0" t="n">
        <v>3</v>
      </c>
      <c r="K2784" s="0" t="n">
        <v>45</v>
      </c>
      <c r="L2784" s="0" t="n">
        <v>33</v>
      </c>
      <c r="M2784" s="0" t="n">
        <v>8</v>
      </c>
      <c r="N2784" s="11" t="n">
        <v>0.075</v>
      </c>
      <c r="O2784" s="12" t="n">
        <v>1221.81</v>
      </c>
      <c r="P2784" s="12" t="n">
        <v>2599.6</v>
      </c>
      <c r="Q2784" s="12" t="n">
        <f aca="false">M2784*P2784*(1-N2784)</f>
        <v>19237.04</v>
      </c>
      <c r="R2784" s="12" t="n">
        <f aca="false">M2784*O2784</f>
        <v>9774.48</v>
      </c>
      <c r="S2784" s="12" t="n">
        <f aca="false">Q2784-R2784</f>
        <v>9462.56</v>
      </c>
      <c r="T2784" s="11" t="n">
        <f aca="false">IFERROR(S2784/Q2784,0)</f>
        <v>0.491892723620682</v>
      </c>
      <c r="U2784" s="13" t="n">
        <f aca="false">F2784-E2784</f>
        <v>15</v>
      </c>
      <c r="V2784" s="13" t="n">
        <f aca="false">G2784-F2784</f>
        <v>1</v>
      </c>
      <c r="W2784" s="13" t="n">
        <f aca="false">G2784-E2784</f>
        <v>16</v>
      </c>
      <c r="X2784" s="10" t="n">
        <f aca="false">YEAR(E2784)</f>
        <v>2019</v>
      </c>
      <c r="Y2784" s="0" t="str">
        <f aca="false">TEXT(E2784,"yyyy-mm")</f>
        <v>2019-04</v>
      </c>
      <c r="Z2784" s="0" t="str">
        <f aca="false">"Q"&amp;ROUNDUP(MONTH(E2784)/3,0)&amp;"-"&amp;YEAR(E2784)</f>
        <v>Q2-2019</v>
      </c>
    </row>
    <row r="2785" customFormat="false" ht="14.25" hidden="false" customHeight="false" outlineLevel="0" collapsed="false">
      <c r="A2785" s="0" t="s">
        <v>2827</v>
      </c>
      <c r="B2785" s="0" t="s">
        <v>34</v>
      </c>
      <c r="C2785" s="0" t="s">
        <v>35</v>
      </c>
      <c r="D2785" s="9" t="n">
        <v>43500</v>
      </c>
      <c r="E2785" s="9" t="n">
        <v>43579</v>
      </c>
      <c r="F2785" s="9" t="n">
        <v>43604</v>
      </c>
      <c r="G2785" s="9" t="n">
        <v>43611</v>
      </c>
      <c r="H2785" s="10" t="s">
        <v>36</v>
      </c>
      <c r="I2785" s="0" t="n">
        <v>5</v>
      </c>
      <c r="J2785" s="0" t="n">
        <v>33</v>
      </c>
      <c r="K2785" s="0" t="n">
        <v>234</v>
      </c>
      <c r="L2785" s="0" t="n">
        <v>2</v>
      </c>
      <c r="M2785" s="0" t="n">
        <v>8</v>
      </c>
      <c r="N2785" s="11" t="n">
        <v>0.05</v>
      </c>
      <c r="O2785" s="12" t="n">
        <v>611.58</v>
      </c>
      <c r="P2785" s="12" t="n">
        <v>1092.1</v>
      </c>
      <c r="Q2785" s="12" t="n">
        <f aca="false">M2785*P2785*(1-N2785)</f>
        <v>8299.96</v>
      </c>
      <c r="R2785" s="12" t="n">
        <f aca="false">M2785*O2785</f>
        <v>4892.64</v>
      </c>
      <c r="S2785" s="12" t="n">
        <f aca="false">Q2785-R2785</f>
        <v>3407.32</v>
      </c>
      <c r="T2785" s="11" t="n">
        <f aca="false">IFERROR(S2785/Q2785,0)</f>
        <v>0.410522460349206</v>
      </c>
      <c r="U2785" s="13" t="n">
        <f aca="false">F2785-E2785</f>
        <v>25</v>
      </c>
      <c r="V2785" s="13" t="n">
        <f aca="false">G2785-F2785</f>
        <v>7</v>
      </c>
      <c r="W2785" s="13" t="n">
        <f aca="false">G2785-E2785</f>
        <v>32</v>
      </c>
      <c r="X2785" s="10" t="n">
        <f aca="false">YEAR(E2785)</f>
        <v>2019</v>
      </c>
      <c r="Y2785" s="0" t="str">
        <f aca="false">TEXT(E2785,"yyyy-mm")</f>
        <v>2019-04</v>
      </c>
      <c r="Z2785" s="0" t="str">
        <f aca="false">"Q"&amp;ROUNDUP(MONTH(E2785)/3,0)&amp;"-"&amp;YEAR(E2785)</f>
        <v>Q2-2019</v>
      </c>
    </row>
    <row r="2786" customFormat="false" ht="14.25" hidden="false" customHeight="false" outlineLevel="0" collapsed="false">
      <c r="A2786" s="0" t="s">
        <v>2828</v>
      </c>
      <c r="B2786" s="0" t="s">
        <v>41</v>
      </c>
      <c r="C2786" s="0" t="s">
        <v>48</v>
      </c>
      <c r="D2786" s="9" t="n">
        <v>43500</v>
      </c>
      <c r="E2786" s="9" t="n">
        <v>43579</v>
      </c>
      <c r="F2786" s="9" t="n">
        <v>43594</v>
      </c>
      <c r="G2786" s="9" t="n">
        <v>43596</v>
      </c>
      <c r="H2786" s="10" t="s">
        <v>36</v>
      </c>
      <c r="I2786" s="0" t="n">
        <v>24</v>
      </c>
      <c r="J2786" s="0" t="n">
        <v>43</v>
      </c>
      <c r="K2786" s="0" t="n">
        <v>40</v>
      </c>
      <c r="L2786" s="0" t="n">
        <v>36</v>
      </c>
      <c r="M2786" s="0" t="n">
        <v>7</v>
      </c>
      <c r="N2786" s="11" t="n">
        <v>0.3</v>
      </c>
      <c r="O2786" s="12" t="n">
        <v>1146.5</v>
      </c>
      <c r="P2786" s="12" t="n">
        <v>2492.4</v>
      </c>
      <c r="Q2786" s="12" t="n">
        <f aca="false">M2786*P2786*(1-N2786)</f>
        <v>12212.76</v>
      </c>
      <c r="R2786" s="12" t="n">
        <f aca="false">M2786*O2786</f>
        <v>8025.5</v>
      </c>
      <c r="S2786" s="12" t="n">
        <f aca="false">Q2786-R2786</f>
        <v>4187.26</v>
      </c>
      <c r="T2786" s="11" t="n">
        <f aca="false">IFERROR(S2786/Q2786,0)</f>
        <v>0.342859435541188</v>
      </c>
      <c r="U2786" s="13" t="n">
        <f aca="false">F2786-E2786</f>
        <v>15</v>
      </c>
      <c r="V2786" s="13" t="n">
        <f aca="false">G2786-F2786</f>
        <v>2</v>
      </c>
      <c r="W2786" s="13" t="n">
        <f aca="false">G2786-E2786</f>
        <v>17</v>
      </c>
      <c r="X2786" s="10" t="n">
        <f aca="false">YEAR(E2786)</f>
        <v>2019</v>
      </c>
      <c r="Y2786" s="0" t="str">
        <f aca="false">TEXT(E2786,"yyyy-mm")</f>
        <v>2019-04</v>
      </c>
      <c r="Z2786" s="0" t="str">
        <f aca="false">"Q"&amp;ROUNDUP(MONTH(E2786)/3,0)&amp;"-"&amp;YEAR(E2786)</f>
        <v>Q2-2019</v>
      </c>
    </row>
    <row r="2787" customFormat="false" ht="14.25" hidden="false" customHeight="false" outlineLevel="0" collapsed="false">
      <c r="A2787" s="0" t="s">
        <v>2829</v>
      </c>
      <c r="B2787" s="0" t="s">
        <v>34</v>
      </c>
      <c r="C2787" s="0" t="s">
        <v>35</v>
      </c>
      <c r="D2787" s="9" t="n">
        <v>43500</v>
      </c>
      <c r="E2787" s="9" t="n">
        <v>43580</v>
      </c>
      <c r="F2787" s="9" t="n">
        <v>43602</v>
      </c>
      <c r="G2787" s="9" t="n">
        <v>43606</v>
      </c>
      <c r="H2787" s="10" t="s">
        <v>36</v>
      </c>
      <c r="I2787" s="0" t="n">
        <v>4</v>
      </c>
      <c r="J2787" s="0" t="n">
        <v>34</v>
      </c>
      <c r="K2787" s="0" t="n">
        <v>215</v>
      </c>
      <c r="L2787" s="0" t="n">
        <v>28</v>
      </c>
      <c r="M2787" s="0" t="n">
        <v>2</v>
      </c>
      <c r="N2787" s="11" t="n">
        <v>0.075</v>
      </c>
      <c r="O2787" s="12" t="n">
        <v>2153.11</v>
      </c>
      <c r="P2787" s="12" t="n">
        <v>2760.4</v>
      </c>
      <c r="Q2787" s="12" t="n">
        <f aca="false">M2787*P2787*(1-N2787)</f>
        <v>5106.74</v>
      </c>
      <c r="R2787" s="12" t="n">
        <f aca="false">M2787*O2787</f>
        <v>4306.22</v>
      </c>
      <c r="S2787" s="12" t="n">
        <f aca="false">Q2787-R2787</f>
        <v>800.52</v>
      </c>
      <c r="T2787" s="11" t="n">
        <f aca="false">IFERROR(S2787/Q2787,0)</f>
        <v>0.156757540035326</v>
      </c>
      <c r="U2787" s="13" t="n">
        <f aca="false">F2787-E2787</f>
        <v>22</v>
      </c>
      <c r="V2787" s="13" t="n">
        <f aca="false">G2787-F2787</f>
        <v>4</v>
      </c>
      <c r="W2787" s="13" t="n">
        <f aca="false">G2787-E2787</f>
        <v>26</v>
      </c>
      <c r="X2787" s="10" t="n">
        <f aca="false">YEAR(E2787)</f>
        <v>2019</v>
      </c>
      <c r="Y2787" s="0" t="str">
        <f aca="false">TEXT(E2787,"yyyy-mm")</f>
        <v>2019-04</v>
      </c>
      <c r="Z2787" s="0" t="str">
        <f aca="false">"Q"&amp;ROUNDUP(MONTH(E2787)/3,0)&amp;"-"&amp;YEAR(E2787)</f>
        <v>Q2-2019</v>
      </c>
    </row>
    <row r="2788" customFormat="false" ht="14.25" hidden="false" customHeight="false" outlineLevel="0" collapsed="false">
      <c r="A2788" s="0" t="s">
        <v>2830</v>
      </c>
      <c r="B2788" s="0" t="s">
        <v>34</v>
      </c>
      <c r="C2788" s="0" t="s">
        <v>35</v>
      </c>
      <c r="D2788" s="9" t="n">
        <v>43500</v>
      </c>
      <c r="E2788" s="9" t="n">
        <v>43580</v>
      </c>
      <c r="F2788" s="9" t="n">
        <v>43602</v>
      </c>
      <c r="G2788" s="9" t="n">
        <v>43611</v>
      </c>
      <c r="H2788" s="10" t="s">
        <v>36</v>
      </c>
      <c r="I2788" s="0" t="n">
        <v>3</v>
      </c>
      <c r="J2788" s="0" t="n">
        <v>34</v>
      </c>
      <c r="K2788" s="0" t="n">
        <v>241</v>
      </c>
      <c r="L2788" s="0" t="n">
        <v>25</v>
      </c>
      <c r="M2788" s="0" t="n">
        <v>8</v>
      </c>
      <c r="N2788" s="11" t="n">
        <v>0.05</v>
      </c>
      <c r="O2788" s="12" t="n">
        <v>68.68</v>
      </c>
      <c r="P2788" s="12" t="n">
        <v>167.5</v>
      </c>
      <c r="Q2788" s="12" t="n">
        <f aca="false">M2788*P2788*(1-N2788)</f>
        <v>1273</v>
      </c>
      <c r="R2788" s="12" t="n">
        <f aca="false">M2788*O2788</f>
        <v>549.44</v>
      </c>
      <c r="S2788" s="12" t="n">
        <f aca="false">Q2788-R2788</f>
        <v>723.56</v>
      </c>
      <c r="T2788" s="11" t="n">
        <f aca="false">IFERROR(S2788/Q2788,0)</f>
        <v>0.568389630793401</v>
      </c>
      <c r="U2788" s="13" t="n">
        <f aca="false">F2788-E2788</f>
        <v>22</v>
      </c>
      <c r="V2788" s="13" t="n">
        <f aca="false">G2788-F2788</f>
        <v>9</v>
      </c>
      <c r="W2788" s="13" t="n">
        <f aca="false">G2788-E2788</f>
        <v>31</v>
      </c>
      <c r="X2788" s="10" t="n">
        <f aca="false">YEAR(E2788)</f>
        <v>2019</v>
      </c>
      <c r="Y2788" s="0" t="str">
        <f aca="false">TEXT(E2788,"yyyy-mm")</f>
        <v>2019-04</v>
      </c>
      <c r="Z2788" s="0" t="str">
        <f aca="false">"Q"&amp;ROUNDUP(MONTH(E2788)/3,0)&amp;"-"&amp;YEAR(E2788)</f>
        <v>Q2-2019</v>
      </c>
    </row>
    <row r="2789" customFormat="false" ht="14.25" hidden="false" customHeight="false" outlineLevel="0" collapsed="false">
      <c r="A2789" s="0" t="s">
        <v>2831</v>
      </c>
      <c r="B2789" s="0" t="s">
        <v>43</v>
      </c>
      <c r="C2789" s="0" t="s">
        <v>39</v>
      </c>
      <c r="D2789" s="9" t="n">
        <v>43400</v>
      </c>
      <c r="E2789" s="9" t="n">
        <v>43580</v>
      </c>
      <c r="F2789" s="9" t="n">
        <v>43588</v>
      </c>
      <c r="G2789" s="9" t="n">
        <v>43597</v>
      </c>
      <c r="H2789" s="10" t="s">
        <v>36</v>
      </c>
      <c r="I2789" s="0" t="n">
        <v>26</v>
      </c>
      <c r="J2789" s="0" t="n">
        <v>11</v>
      </c>
      <c r="K2789" s="0" t="n">
        <v>135</v>
      </c>
      <c r="L2789" s="0" t="n">
        <v>6</v>
      </c>
      <c r="M2789" s="0" t="n">
        <v>2</v>
      </c>
      <c r="N2789" s="11" t="n">
        <v>0.05</v>
      </c>
      <c r="O2789" s="12" t="n">
        <v>2107.82</v>
      </c>
      <c r="P2789" s="12" t="n">
        <v>3832.4</v>
      </c>
      <c r="Q2789" s="12" t="n">
        <f aca="false">M2789*P2789*(1-N2789)</f>
        <v>7281.56</v>
      </c>
      <c r="R2789" s="12" t="n">
        <f aca="false">M2789*O2789</f>
        <v>4215.64</v>
      </c>
      <c r="S2789" s="12" t="n">
        <f aca="false">Q2789-R2789</f>
        <v>3065.92</v>
      </c>
      <c r="T2789" s="11" t="n">
        <f aca="false">IFERROR(S2789/Q2789,0)</f>
        <v>0.421052631578947</v>
      </c>
      <c r="U2789" s="13" t="n">
        <f aca="false">F2789-E2789</f>
        <v>8</v>
      </c>
      <c r="V2789" s="13" t="n">
        <f aca="false">G2789-F2789</f>
        <v>9</v>
      </c>
      <c r="W2789" s="13" t="n">
        <f aca="false">G2789-E2789</f>
        <v>17</v>
      </c>
      <c r="X2789" s="10" t="n">
        <f aca="false">YEAR(E2789)</f>
        <v>2019</v>
      </c>
      <c r="Y2789" s="0" t="str">
        <f aca="false">TEXT(E2789,"yyyy-mm")</f>
        <v>2019-04</v>
      </c>
      <c r="Z2789" s="0" t="str">
        <f aca="false">"Q"&amp;ROUNDUP(MONTH(E2789)/3,0)&amp;"-"&amp;YEAR(E2789)</f>
        <v>Q2-2019</v>
      </c>
    </row>
    <row r="2790" customFormat="false" ht="14.25" hidden="false" customHeight="false" outlineLevel="0" collapsed="false">
      <c r="A2790" s="0" t="s">
        <v>2832</v>
      </c>
      <c r="B2790" s="0" t="s">
        <v>41</v>
      </c>
      <c r="C2790" s="0" t="s">
        <v>79</v>
      </c>
      <c r="D2790" s="9" t="n">
        <v>43500</v>
      </c>
      <c r="E2790" s="9" t="n">
        <v>43580</v>
      </c>
      <c r="F2790" s="9" t="n">
        <v>43605</v>
      </c>
      <c r="G2790" s="9" t="n">
        <v>43612</v>
      </c>
      <c r="H2790" s="10" t="s">
        <v>36</v>
      </c>
      <c r="I2790" s="0" t="n">
        <v>22</v>
      </c>
      <c r="J2790" s="0" t="n">
        <v>7</v>
      </c>
      <c r="K2790" s="0" t="n">
        <v>60</v>
      </c>
      <c r="L2790" s="0" t="n">
        <v>6</v>
      </c>
      <c r="M2790" s="0" t="n">
        <v>4</v>
      </c>
      <c r="N2790" s="11" t="n">
        <v>0.05</v>
      </c>
      <c r="O2790" s="12" t="n">
        <v>1167.14</v>
      </c>
      <c r="P2790" s="12" t="n">
        <v>1742</v>
      </c>
      <c r="Q2790" s="12" t="n">
        <f aca="false">M2790*P2790*(1-N2790)</f>
        <v>6619.6</v>
      </c>
      <c r="R2790" s="12" t="n">
        <f aca="false">M2790*O2790</f>
        <v>4668.56</v>
      </c>
      <c r="S2790" s="12" t="n">
        <f aca="false">Q2790-R2790</f>
        <v>1951.04</v>
      </c>
      <c r="T2790" s="11" t="n">
        <f aca="false">IFERROR(S2790/Q2790,0)</f>
        <v>0.294736842105263</v>
      </c>
      <c r="U2790" s="13" t="n">
        <f aca="false">F2790-E2790</f>
        <v>25</v>
      </c>
      <c r="V2790" s="13" t="n">
        <f aca="false">G2790-F2790</f>
        <v>7</v>
      </c>
      <c r="W2790" s="13" t="n">
        <f aca="false">G2790-E2790</f>
        <v>32</v>
      </c>
      <c r="X2790" s="10" t="n">
        <f aca="false">YEAR(E2790)</f>
        <v>2019</v>
      </c>
      <c r="Y2790" s="0" t="str">
        <f aca="false">TEXT(E2790,"yyyy-mm")</f>
        <v>2019-04</v>
      </c>
      <c r="Z2790" s="0" t="str">
        <f aca="false">"Q"&amp;ROUNDUP(MONTH(E2790)/3,0)&amp;"-"&amp;YEAR(E2790)</f>
        <v>Q2-2019</v>
      </c>
    </row>
    <row r="2791" customFormat="false" ht="14.25" hidden="false" customHeight="false" outlineLevel="0" collapsed="false">
      <c r="A2791" s="0" t="s">
        <v>2833</v>
      </c>
      <c r="B2791" s="0" t="s">
        <v>41</v>
      </c>
      <c r="C2791" s="0" t="s">
        <v>58</v>
      </c>
      <c r="D2791" s="9" t="n">
        <v>43500</v>
      </c>
      <c r="E2791" s="9" t="n">
        <v>43580</v>
      </c>
      <c r="F2791" s="9" t="n">
        <v>43604</v>
      </c>
      <c r="G2791" s="9" t="n">
        <v>43608</v>
      </c>
      <c r="H2791" s="10" t="s">
        <v>36</v>
      </c>
      <c r="I2791" s="0" t="n">
        <v>22</v>
      </c>
      <c r="J2791" s="0" t="n">
        <v>4</v>
      </c>
      <c r="K2791" s="0" t="n">
        <v>337</v>
      </c>
      <c r="L2791" s="0" t="n">
        <v>46</v>
      </c>
      <c r="M2791" s="0" t="n">
        <v>6</v>
      </c>
      <c r="N2791" s="11" t="n">
        <v>0.05</v>
      </c>
      <c r="O2791" s="12" t="n">
        <v>680.99</v>
      </c>
      <c r="P2791" s="12" t="n">
        <v>1031.8</v>
      </c>
      <c r="Q2791" s="12" t="n">
        <f aca="false">M2791*P2791*(1-N2791)</f>
        <v>5881.26</v>
      </c>
      <c r="R2791" s="12" t="n">
        <f aca="false">M2791*O2791</f>
        <v>4085.94</v>
      </c>
      <c r="S2791" s="12" t="n">
        <f aca="false">Q2791-R2791</f>
        <v>1795.32</v>
      </c>
      <c r="T2791" s="11" t="n">
        <f aca="false">IFERROR(S2791/Q2791,0)</f>
        <v>0.305261117515634</v>
      </c>
      <c r="U2791" s="13" t="n">
        <f aca="false">F2791-E2791</f>
        <v>24</v>
      </c>
      <c r="V2791" s="13" t="n">
        <f aca="false">G2791-F2791</f>
        <v>4</v>
      </c>
      <c r="W2791" s="13" t="n">
        <f aca="false">G2791-E2791</f>
        <v>28</v>
      </c>
      <c r="X2791" s="10" t="n">
        <f aca="false">YEAR(E2791)</f>
        <v>2019</v>
      </c>
      <c r="Y2791" s="0" t="str">
        <f aca="false">TEXT(E2791,"yyyy-mm")</f>
        <v>2019-04</v>
      </c>
      <c r="Z2791" s="0" t="str">
        <f aca="false">"Q"&amp;ROUNDUP(MONTH(E2791)/3,0)&amp;"-"&amp;YEAR(E2791)</f>
        <v>Q2-2019</v>
      </c>
    </row>
    <row r="2792" customFormat="false" ht="14.25" hidden="false" customHeight="false" outlineLevel="0" collapsed="false">
      <c r="A2792" s="0" t="s">
        <v>2834</v>
      </c>
      <c r="B2792" s="0" t="s">
        <v>34</v>
      </c>
      <c r="C2792" s="0" t="s">
        <v>39</v>
      </c>
      <c r="D2792" s="9" t="n">
        <v>43500</v>
      </c>
      <c r="E2792" s="9" t="n">
        <v>43580</v>
      </c>
      <c r="F2792" s="9" t="n">
        <v>43600</v>
      </c>
      <c r="G2792" s="9" t="n">
        <v>43609</v>
      </c>
      <c r="H2792" s="10" t="s">
        <v>36</v>
      </c>
      <c r="I2792" s="0" t="n">
        <v>1</v>
      </c>
      <c r="J2792" s="0" t="n">
        <v>41</v>
      </c>
      <c r="K2792" s="0" t="n">
        <v>153</v>
      </c>
      <c r="L2792" s="0" t="n">
        <v>14</v>
      </c>
      <c r="M2792" s="0" t="n">
        <v>6</v>
      </c>
      <c r="N2792" s="11" t="n">
        <v>0.05</v>
      </c>
      <c r="O2792" s="12" t="n">
        <v>4724.97</v>
      </c>
      <c r="P2792" s="12" t="n">
        <v>6385.1</v>
      </c>
      <c r="Q2792" s="12" t="n">
        <f aca="false">M2792*P2792*(1-N2792)</f>
        <v>36395.07</v>
      </c>
      <c r="R2792" s="12" t="n">
        <f aca="false">M2792*O2792</f>
        <v>28349.82</v>
      </c>
      <c r="S2792" s="12" t="n">
        <f aca="false">Q2792-R2792</f>
        <v>8045.25000000001</v>
      </c>
      <c r="T2792" s="11" t="n">
        <f aca="false">IFERROR(S2792/Q2792,0)</f>
        <v>0.22105329100892</v>
      </c>
      <c r="U2792" s="13" t="n">
        <f aca="false">F2792-E2792</f>
        <v>20</v>
      </c>
      <c r="V2792" s="13" t="n">
        <f aca="false">G2792-F2792</f>
        <v>9</v>
      </c>
      <c r="W2792" s="13" t="n">
        <f aca="false">G2792-E2792</f>
        <v>29</v>
      </c>
      <c r="X2792" s="10" t="n">
        <f aca="false">YEAR(E2792)</f>
        <v>2019</v>
      </c>
      <c r="Y2792" s="0" t="str">
        <f aca="false">TEXT(E2792,"yyyy-mm")</f>
        <v>2019-04</v>
      </c>
      <c r="Z2792" s="0" t="str">
        <f aca="false">"Q"&amp;ROUNDUP(MONTH(E2792)/3,0)&amp;"-"&amp;YEAR(E2792)</f>
        <v>Q2-2019</v>
      </c>
    </row>
    <row r="2793" customFormat="false" ht="14.25" hidden="false" customHeight="false" outlineLevel="0" collapsed="false">
      <c r="A2793" s="0" t="s">
        <v>2835</v>
      </c>
      <c r="B2793" s="0" t="s">
        <v>41</v>
      </c>
      <c r="C2793" s="0" t="s">
        <v>48</v>
      </c>
      <c r="D2793" s="9" t="n">
        <v>43500</v>
      </c>
      <c r="E2793" s="9" t="n">
        <v>43580</v>
      </c>
      <c r="F2793" s="9" t="n">
        <v>43601</v>
      </c>
      <c r="G2793" s="9" t="n">
        <v>43602</v>
      </c>
      <c r="H2793" s="10" t="s">
        <v>36</v>
      </c>
      <c r="I2793" s="0" t="n">
        <v>22</v>
      </c>
      <c r="J2793" s="0" t="n">
        <v>43</v>
      </c>
      <c r="K2793" s="0" t="n">
        <v>28</v>
      </c>
      <c r="L2793" s="0" t="n">
        <v>22</v>
      </c>
      <c r="M2793" s="0" t="n">
        <v>6</v>
      </c>
      <c r="N2793" s="11" t="n">
        <v>0.1</v>
      </c>
      <c r="O2793" s="12" t="n">
        <v>686.08</v>
      </c>
      <c r="P2793" s="12" t="n">
        <v>1072</v>
      </c>
      <c r="Q2793" s="12" t="n">
        <f aca="false">M2793*P2793*(1-N2793)</f>
        <v>5788.8</v>
      </c>
      <c r="R2793" s="12" t="n">
        <f aca="false">M2793*O2793</f>
        <v>4116.48</v>
      </c>
      <c r="S2793" s="12" t="n">
        <f aca="false">Q2793-R2793</f>
        <v>1672.32</v>
      </c>
      <c r="T2793" s="11" t="n">
        <f aca="false">IFERROR(S2793/Q2793,0)</f>
        <v>0.288888888888889</v>
      </c>
      <c r="U2793" s="13" t="n">
        <f aca="false">F2793-E2793</f>
        <v>21</v>
      </c>
      <c r="V2793" s="13" t="n">
        <f aca="false">G2793-F2793</f>
        <v>1</v>
      </c>
      <c r="W2793" s="13" t="n">
        <f aca="false">G2793-E2793</f>
        <v>22</v>
      </c>
      <c r="X2793" s="10" t="n">
        <f aca="false">YEAR(E2793)</f>
        <v>2019</v>
      </c>
      <c r="Y2793" s="0" t="str">
        <f aca="false">TEXT(E2793,"yyyy-mm")</f>
        <v>2019-04</v>
      </c>
      <c r="Z2793" s="0" t="str">
        <f aca="false">"Q"&amp;ROUNDUP(MONTH(E2793)/3,0)&amp;"-"&amp;YEAR(E2793)</f>
        <v>Q2-2019</v>
      </c>
    </row>
    <row r="2794" customFormat="false" ht="14.25" hidden="false" customHeight="false" outlineLevel="0" collapsed="false">
      <c r="A2794" s="0" t="s">
        <v>2836</v>
      </c>
      <c r="B2794" s="0" t="s">
        <v>38</v>
      </c>
      <c r="C2794" s="0" t="s">
        <v>39</v>
      </c>
      <c r="D2794" s="9" t="n">
        <v>43500</v>
      </c>
      <c r="E2794" s="9" t="n">
        <v>43580</v>
      </c>
      <c r="F2794" s="9" t="n">
        <v>43603</v>
      </c>
      <c r="G2794" s="9" t="n">
        <v>43606</v>
      </c>
      <c r="H2794" s="10" t="s">
        <v>36</v>
      </c>
      <c r="I2794" s="0" t="n">
        <v>15</v>
      </c>
      <c r="J2794" s="0" t="n">
        <v>6</v>
      </c>
      <c r="K2794" s="0" t="n">
        <v>112</v>
      </c>
      <c r="L2794" s="0" t="n">
        <v>19</v>
      </c>
      <c r="M2794" s="0" t="n">
        <v>6</v>
      </c>
      <c r="N2794" s="11" t="n">
        <v>0.075</v>
      </c>
      <c r="O2794" s="12" t="n">
        <v>861.08</v>
      </c>
      <c r="P2794" s="12" t="n">
        <v>1688.4</v>
      </c>
      <c r="Q2794" s="12" t="n">
        <f aca="false">M2794*P2794*(1-N2794)</f>
        <v>9370.62</v>
      </c>
      <c r="R2794" s="12" t="n">
        <f aca="false">M2794*O2794</f>
        <v>5166.48</v>
      </c>
      <c r="S2794" s="12" t="n">
        <f aca="false">Q2794-R2794</f>
        <v>4204.14</v>
      </c>
      <c r="T2794" s="11" t="n">
        <f aca="false">IFERROR(S2794/Q2794,0)</f>
        <v>0.44865120984524</v>
      </c>
      <c r="U2794" s="13" t="n">
        <f aca="false">F2794-E2794</f>
        <v>23</v>
      </c>
      <c r="V2794" s="13" t="n">
        <f aca="false">G2794-F2794</f>
        <v>3</v>
      </c>
      <c r="W2794" s="13" t="n">
        <f aca="false">G2794-E2794</f>
        <v>26</v>
      </c>
      <c r="X2794" s="10" t="n">
        <f aca="false">YEAR(E2794)</f>
        <v>2019</v>
      </c>
      <c r="Y2794" s="0" t="str">
        <f aca="false">TEXT(E2794,"yyyy-mm")</f>
        <v>2019-04</v>
      </c>
      <c r="Z2794" s="0" t="str">
        <f aca="false">"Q"&amp;ROUNDUP(MONTH(E2794)/3,0)&amp;"-"&amp;YEAR(E2794)</f>
        <v>Q2-2019</v>
      </c>
    </row>
    <row r="2795" customFormat="false" ht="14.25" hidden="false" customHeight="false" outlineLevel="0" collapsed="false">
      <c r="A2795" s="0" t="s">
        <v>2837</v>
      </c>
      <c r="B2795" s="0" t="s">
        <v>43</v>
      </c>
      <c r="C2795" s="0" t="s">
        <v>58</v>
      </c>
      <c r="D2795" s="9" t="n">
        <v>43500</v>
      </c>
      <c r="E2795" s="9" t="n">
        <v>43580</v>
      </c>
      <c r="F2795" s="9" t="n">
        <v>43595</v>
      </c>
      <c r="G2795" s="9" t="n">
        <v>43605</v>
      </c>
      <c r="H2795" s="10" t="s">
        <v>36</v>
      </c>
      <c r="I2795" s="0" t="n">
        <v>27</v>
      </c>
      <c r="J2795" s="0" t="n">
        <v>34</v>
      </c>
      <c r="K2795" s="0" t="n">
        <v>342</v>
      </c>
      <c r="L2795" s="0" t="n">
        <v>16</v>
      </c>
      <c r="M2795" s="0" t="n">
        <v>2</v>
      </c>
      <c r="N2795" s="11" t="n">
        <v>0.075</v>
      </c>
      <c r="O2795" s="12" t="n">
        <v>548.73</v>
      </c>
      <c r="P2795" s="12" t="n">
        <v>1306.5</v>
      </c>
      <c r="Q2795" s="12" t="n">
        <f aca="false">M2795*P2795*(1-N2795)</f>
        <v>2417.025</v>
      </c>
      <c r="R2795" s="12" t="n">
        <f aca="false">M2795*O2795</f>
        <v>1097.46</v>
      </c>
      <c r="S2795" s="12" t="n">
        <f aca="false">Q2795-R2795</f>
        <v>1319.565</v>
      </c>
      <c r="T2795" s="11" t="n">
        <f aca="false">IFERROR(S2795/Q2795,0)</f>
        <v>0.545945945945946</v>
      </c>
      <c r="U2795" s="13" t="n">
        <f aca="false">F2795-E2795</f>
        <v>15</v>
      </c>
      <c r="V2795" s="13" t="n">
        <f aca="false">G2795-F2795</f>
        <v>10</v>
      </c>
      <c r="W2795" s="13" t="n">
        <f aca="false">G2795-E2795</f>
        <v>25</v>
      </c>
      <c r="X2795" s="10" t="n">
        <f aca="false">YEAR(E2795)</f>
        <v>2019</v>
      </c>
      <c r="Y2795" s="0" t="str">
        <f aca="false">TEXT(E2795,"yyyy-mm")</f>
        <v>2019-04</v>
      </c>
      <c r="Z2795" s="0" t="str">
        <f aca="false">"Q"&amp;ROUNDUP(MONTH(E2795)/3,0)&amp;"-"&amp;YEAR(E2795)</f>
        <v>Q2-2019</v>
      </c>
    </row>
    <row r="2796" customFormat="false" ht="14.25" hidden="false" customHeight="false" outlineLevel="0" collapsed="false">
      <c r="A2796" s="0" t="s">
        <v>2838</v>
      </c>
      <c r="B2796" s="0" t="s">
        <v>38</v>
      </c>
      <c r="C2796" s="0" t="s">
        <v>39</v>
      </c>
      <c r="D2796" s="9" t="n">
        <v>43500</v>
      </c>
      <c r="E2796" s="9" t="n">
        <v>43580</v>
      </c>
      <c r="F2796" s="9" t="n">
        <v>43603</v>
      </c>
      <c r="G2796" s="9" t="n">
        <v>43611</v>
      </c>
      <c r="H2796" s="10" t="s">
        <v>36</v>
      </c>
      <c r="I2796" s="0" t="n">
        <v>19</v>
      </c>
      <c r="J2796" s="0" t="n">
        <v>38</v>
      </c>
      <c r="K2796" s="0" t="n">
        <v>110</v>
      </c>
      <c r="L2796" s="0" t="n">
        <v>40</v>
      </c>
      <c r="M2796" s="0" t="n">
        <v>2</v>
      </c>
      <c r="N2796" s="11" t="n">
        <v>0.1</v>
      </c>
      <c r="O2796" s="12" t="n">
        <v>115.78</v>
      </c>
      <c r="P2796" s="12" t="n">
        <v>241.2</v>
      </c>
      <c r="Q2796" s="12" t="n">
        <f aca="false">M2796*P2796*(1-N2796)</f>
        <v>434.16</v>
      </c>
      <c r="R2796" s="12" t="n">
        <f aca="false">M2796*O2796</f>
        <v>231.56</v>
      </c>
      <c r="S2796" s="12" t="n">
        <f aca="false">Q2796-R2796</f>
        <v>202.6</v>
      </c>
      <c r="T2796" s="11" t="n">
        <f aca="false">IFERROR(S2796/Q2796,0)</f>
        <v>0.466648240280081</v>
      </c>
      <c r="U2796" s="13" t="n">
        <f aca="false">F2796-E2796</f>
        <v>23</v>
      </c>
      <c r="V2796" s="13" t="n">
        <f aca="false">G2796-F2796</f>
        <v>8</v>
      </c>
      <c r="W2796" s="13" t="n">
        <f aca="false">G2796-E2796</f>
        <v>31</v>
      </c>
      <c r="X2796" s="10" t="n">
        <f aca="false">YEAR(E2796)</f>
        <v>2019</v>
      </c>
      <c r="Y2796" s="0" t="str">
        <f aca="false">TEXT(E2796,"yyyy-mm")</f>
        <v>2019-04</v>
      </c>
      <c r="Z2796" s="0" t="str">
        <f aca="false">"Q"&amp;ROUNDUP(MONTH(E2796)/3,0)&amp;"-"&amp;YEAR(E2796)</f>
        <v>Q2-2019</v>
      </c>
    </row>
    <row r="2797" customFormat="false" ht="14.25" hidden="false" customHeight="false" outlineLevel="0" collapsed="false">
      <c r="A2797" s="0" t="s">
        <v>2839</v>
      </c>
      <c r="B2797" s="0" t="s">
        <v>38</v>
      </c>
      <c r="C2797" s="0" t="s">
        <v>46</v>
      </c>
      <c r="D2797" s="9" t="n">
        <v>43500</v>
      </c>
      <c r="E2797" s="9" t="n">
        <v>43580</v>
      </c>
      <c r="F2797" s="9" t="n">
        <v>43594</v>
      </c>
      <c r="G2797" s="9" t="n">
        <v>43599</v>
      </c>
      <c r="H2797" s="10" t="s">
        <v>36</v>
      </c>
      <c r="I2797" s="0" t="n">
        <v>17</v>
      </c>
      <c r="J2797" s="0" t="n">
        <v>8</v>
      </c>
      <c r="K2797" s="0" t="n">
        <v>328</v>
      </c>
      <c r="L2797" s="0" t="n">
        <v>3</v>
      </c>
      <c r="M2797" s="0" t="n">
        <v>7</v>
      </c>
      <c r="N2797" s="11" t="n">
        <v>0.1</v>
      </c>
      <c r="O2797" s="12" t="n">
        <v>1743.74</v>
      </c>
      <c r="P2797" s="12" t="n">
        <v>2264.6</v>
      </c>
      <c r="Q2797" s="12" t="n">
        <f aca="false">M2797*P2797*(1-N2797)</f>
        <v>14266.98</v>
      </c>
      <c r="R2797" s="12" t="n">
        <f aca="false">M2797*O2797</f>
        <v>12206.18</v>
      </c>
      <c r="S2797" s="12" t="n">
        <f aca="false">Q2797-R2797</f>
        <v>2060.8</v>
      </c>
      <c r="T2797" s="11" t="n">
        <f aca="false">IFERROR(S2797/Q2797,0)</f>
        <v>0.144445425731304</v>
      </c>
      <c r="U2797" s="13" t="n">
        <f aca="false">F2797-E2797</f>
        <v>14</v>
      </c>
      <c r="V2797" s="13" t="n">
        <f aca="false">G2797-F2797</f>
        <v>5</v>
      </c>
      <c r="W2797" s="13" t="n">
        <f aca="false">G2797-E2797</f>
        <v>19</v>
      </c>
      <c r="X2797" s="10" t="n">
        <f aca="false">YEAR(E2797)</f>
        <v>2019</v>
      </c>
      <c r="Y2797" s="0" t="str">
        <f aca="false">TEXT(E2797,"yyyy-mm")</f>
        <v>2019-04</v>
      </c>
      <c r="Z2797" s="0" t="str">
        <f aca="false">"Q"&amp;ROUNDUP(MONTH(E2797)/3,0)&amp;"-"&amp;YEAR(E2797)</f>
        <v>Q2-2019</v>
      </c>
    </row>
    <row r="2798" customFormat="false" ht="14.25" hidden="false" customHeight="false" outlineLevel="0" collapsed="false">
      <c r="A2798" s="0" t="s">
        <v>2840</v>
      </c>
      <c r="B2798" s="0" t="s">
        <v>34</v>
      </c>
      <c r="C2798" s="0" t="s">
        <v>35</v>
      </c>
      <c r="D2798" s="9" t="n">
        <v>43400</v>
      </c>
      <c r="E2798" s="9" t="n">
        <v>43580</v>
      </c>
      <c r="F2798" s="9" t="n">
        <v>43608</v>
      </c>
      <c r="G2798" s="9" t="n">
        <v>43611</v>
      </c>
      <c r="H2798" s="10" t="s">
        <v>36</v>
      </c>
      <c r="I2798" s="0" t="n">
        <v>7</v>
      </c>
      <c r="J2798" s="0" t="n">
        <v>7</v>
      </c>
      <c r="K2798" s="0" t="n">
        <v>260</v>
      </c>
      <c r="L2798" s="0" t="n">
        <v>2</v>
      </c>
      <c r="M2798" s="0" t="n">
        <v>3</v>
      </c>
      <c r="N2798" s="11" t="n">
        <v>0.075</v>
      </c>
      <c r="O2798" s="12" t="n">
        <v>142.91</v>
      </c>
      <c r="P2798" s="12" t="n">
        <v>180.9</v>
      </c>
      <c r="Q2798" s="12" t="n">
        <f aca="false">M2798*P2798*(1-N2798)</f>
        <v>501.9975</v>
      </c>
      <c r="R2798" s="12" t="n">
        <f aca="false">M2798*O2798</f>
        <v>428.73</v>
      </c>
      <c r="S2798" s="12" t="n">
        <f aca="false">Q2798-R2798</f>
        <v>73.2675</v>
      </c>
      <c r="T2798" s="11" t="n">
        <f aca="false">IFERROR(S2798/Q2798,0)</f>
        <v>0.145951922071325</v>
      </c>
      <c r="U2798" s="13" t="n">
        <f aca="false">F2798-E2798</f>
        <v>28</v>
      </c>
      <c r="V2798" s="13" t="n">
        <f aca="false">G2798-F2798</f>
        <v>3</v>
      </c>
      <c r="W2798" s="13" t="n">
        <f aca="false">G2798-E2798</f>
        <v>31</v>
      </c>
      <c r="X2798" s="10" t="n">
        <f aca="false">YEAR(E2798)</f>
        <v>2019</v>
      </c>
      <c r="Y2798" s="0" t="str">
        <f aca="false">TEXT(E2798,"yyyy-mm")</f>
        <v>2019-04</v>
      </c>
      <c r="Z2798" s="0" t="str">
        <f aca="false">"Q"&amp;ROUNDUP(MONTH(E2798)/3,0)&amp;"-"&amp;YEAR(E2798)</f>
        <v>Q2-2019</v>
      </c>
    </row>
    <row r="2799" customFormat="false" ht="14.25" hidden="false" customHeight="false" outlineLevel="0" collapsed="false">
      <c r="A2799" s="0" t="s">
        <v>2841</v>
      </c>
      <c r="B2799" s="0" t="s">
        <v>38</v>
      </c>
      <c r="C2799" s="0" t="s">
        <v>39</v>
      </c>
      <c r="D2799" s="9" t="n">
        <v>43500</v>
      </c>
      <c r="E2799" s="9" t="n">
        <v>43580</v>
      </c>
      <c r="F2799" s="9" t="n">
        <v>43605</v>
      </c>
      <c r="G2799" s="9" t="n">
        <v>43608</v>
      </c>
      <c r="H2799" s="10" t="s">
        <v>36</v>
      </c>
      <c r="I2799" s="0" t="n">
        <v>16</v>
      </c>
      <c r="J2799" s="0" t="n">
        <v>9</v>
      </c>
      <c r="K2799" s="0" t="n">
        <v>155</v>
      </c>
      <c r="L2799" s="0" t="n">
        <v>20</v>
      </c>
      <c r="M2799" s="0" t="n">
        <v>3</v>
      </c>
      <c r="N2799" s="11" t="n">
        <v>0.05</v>
      </c>
      <c r="O2799" s="12" t="n">
        <v>1656.78</v>
      </c>
      <c r="P2799" s="12" t="n">
        <v>3765.4</v>
      </c>
      <c r="Q2799" s="12" t="n">
        <f aca="false">M2799*P2799*(1-N2799)</f>
        <v>10731.39</v>
      </c>
      <c r="R2799" s="12" t="n">
        <f aca="false">M2799*O2799</f>
        <v>4970.34</v>
      </c>
      <c r="S2799" s="12" t="n">
        <f aca="false">Q2799-R2799</f>
        <v>5761.05</v>
      </c>
      <c r="T2799" s="11" t="n">
        <f aca="false">IFERROR(S2799/Q2799,0)</f>
        <v>0.536840987048276</v>
      </c>
      <c r="U2799" s="13" t="n">
        <f aca="false">F2799-E2799</f>
        <v>25</v>
      </c>
      <c r="V2799" s="13" t="n">
        <f aca="false">G2799-F2799</f>
        <v>3</v>
      </c>
      <c r="W2799" s="13" t="n">
        <f aca="false">G2799-E2799</f>
        <v>28</v>
      </c>
      <c r="X2799" s="10" t="n">
        <f aca="false">YEAR(E2799)</f>
        <v>2019</v>
      </c>
      <c r="Y2799" s="0" t="str">
        <f aca="false">TEXT(E2799,"yyyy-mm")</f>
        <v>2019-04</v>
      </c>
      <c r="Z2799" s="0" t="str">
        <f aca="false">"Q"&amp;ROUNDUP(MONTH(E2799)/3,0)&amp;"-"&amp;YEAR(E2799)</f>
        <v>Q2-2019</v>
      </c>
    </row>
    <row r="2800" customFormat="false" ht="14.25" hidden="false" customHeight="false" outlineLevel="0" collapsed="false">
      <c r="A2800" s="0" t="s">
        <v>2842</v>
      </c>
      <c r="B2800" s="0" t="s">
        <v>38</v>
      </c>
      <c r="C2800" s="0" t="s">
        <v>58</v>
      </c>
      <c r="D2800" s="9" t="n">
        <v>43500</v>
      </c>
      <c r="E2800" s="9" t="n">
        <v>43581</v>
      </c>
      <c r="F2800" s="9" t="n">
        <v>43602</v>
      </c>
      <c r="G2800" s="9" t="n">
        <v>43611</v>
      </c>
      <c r="H2800" s="10" t="s">
        <v>36</v>
      </c>
      <c r="I2800" s="0" t="n">
        <v>19</v>
      </c>
      <c r="J2800" s="0" t="n">
        <v>43</v>
      </c>
      <c r="K2800" s="0" t="n">
        <v>366</v>
      </c>
      <c r="L2800" s="0" t="n">
        <v>39</v>
      </c>
      <c r="M2800" s="0" t="n">
        <v>1</v>
      </c>
      <c r="N2800" s="11" t="n">
        <v>0.3</v>
      </c>
      <c r="O2800" s="12" t="n">
        <v>2814</v>
      </c>
      <c r="P2800" s="12" t="n">
        <v>4020</v>
      </c>
      <c r="Q2800" s="12" t="n">
        <f aca="false">M2800*P2800*(1-N2800)</f>
        <v>2814</v>
      </c>
      <c r="R2800" s="12" t="n">
        <f aca="false">M2800*O2800</f>
        <v>2814</v>
      </c>
      <c r="S2800" s="12" t="n">
        <f aca="false">Q2800-R2800</f>
        <v>0</v>
      </c>
      <c r="T2800" s="11" t="n">
        <f aca="false">IFERROR(S2800/Q2800,0)</f>
        <v>0</v>
      </c>
      <c r="U2800" s="13" t="n">
        <f aca="false">F2800-E2800</f>
        <v>21</v>
      </c>
      <c r="V2800" s="13" t="n">
        <f aca="false">G2800-F2800</f>
        <v>9</v>
      </c>
      <c r="W2800" s="13" t="n">
        <f aca="false">G2800-E2800</f>
        <v>30</v>
      </c>
      <c r="X2800" s="10" t="n">
        <f aca="false">YEAR(E2800)</f>
        <v>2019</v>
      </c>
      <c r="Y2800" s="0" t="str">
        <f aca="false">TEXT(E2800,"yyyy-mm")</f>
        <v>2019-04</v>
      </c>
      <c r="Z2800" s="0" t="str">
        <f aca="false">"Q"&amp;ROUNDUP(MONTH(E2800)/3,0)&amp;"-"&amp;YEAR(E2800)</f>
        <v>Q2-2019</v>
      </c>
    </row>
    <row r="2801" customFormat="false" ht="14.25" hidden="false" customHeight="false" outlineLevel="0" collapsed="false">
      <c r="A2801" s="0" t="s">
        <v>2843</v>
      </c>
      <c r="B2801" s="0" t="s">
        <v>34</v>
      </c>
      <c r="C2801" s="0" t="s">
        <v>39</v>
      </c>
      <c r="D2801" s="9" t="n">
        <v>43400</v>
      </c>
      <c r="E2801" s="9" t="n">
        <v>43581</v>
      </c>
      <c r="F2801" s="9" t="n">
        <v>43586</v>
      </c>
      <c r="G2801" s="9" t="n">
        <v>43594</v>
      </c>
      <c r="H2801" s="10" t="s">
        <v>36</v>
      </c>
      <c r="I2801" s="0" t="n">
        <v>10</v>
      </c>
      <c r="J2801" s="0" t="n">
        <v>16</v>
      </c>
      <c r="K2801" s="0" t="n">
        <v>203</v>
      </c>
      <c r="L2801" s="0" t="n">
        <v>29</v>
      </c>
      <c r="M2801" s="0" t="n">
        <v>6</v>
      </c>
      <c r="N2801" s="11" t="n">
        <v>0.2</v>
      </c>
      <c r="O2801" s="12" t="n">
        <v>696.47</v>
      </c>
      <c r="P2801" s="12" t="n">
        <v>904.5</v>
      </c>
      <c r="Q2801" s="12" t="n">
        <f aca="false">M2801*P2801*(1-N2801)</f>
        <v>4341.6</v>
      </c>
      <c r="R2801" s="12" t="n">
        <f aca="false">M2801*O2801</f>
        <v>4178.82</v>
      </c>
      <c r="S2801" s="12" t="n">
        <f aca="false">Q2801-R2801</f>
        <v>162.780000000001</v>
      </c>
      <c r="T2801" s="11" t="n">
        <f aca="false">IFERROR(S2801/Q2801,0)</f>
        <v>0.0374930901050306</v>
      </c>
      <c r="U2801" s="13" t="n">
        <f aca="false">F2801-E2801</f>
        <v>5</v>
      </c>
      <c r="V2801" s="13" t="n">
        <f aca="false">G2801-F2801</f>
        <v>8</v>
      </c>
      <c r="W2801" s="13" t="n">
        <f aca="false">G2801-E2801</f>
        <v>13</v>
      </c>
      <c r="X2801" s="10" t="n">
        <f aca="false">YEAR(E2801)</f>
        <v>2019</v>
      </c>
      <c r="Y2801" s="0" t="str">
        <f aca="false">TEXT(E2801,"yyyy-mm")</f>
        <v>2019-04</v>
      </c>
      <c r="Z2801" s="0" t="str">
        <f aca="false">"Q"&amp;ROUNDUP(MONTH(E2801)/3,0)&amp;"-"&amp;YEAR(E2801)</f>
        <v>Q2-2019</v>
      </c>
    </row>
    <row r="2802" customFormat="false" ht="14.25" hidden="false" customHeight="false" outlineLevel="0" collapsed="false">
      <c r="A2802" s="0" t="s">
        <v>2844</v>
      </c>
      <c r="B2802" s="0" t="s">
        <v>41</v>
      </c>
      <c r="C2802" s="0" t="s">
        <v>46</v>
      </c>
      <c r="D2802" s="9" t="n">
        <v>43500</v>
      </c>
      <c r="E2802" s="9" t="n">
        <v>43581</v>
      </c>
      <c r="F2802" s="9" t="n">
        <v>43604</v>
      </c>
      <c r="G2802" s="9" t="n">
        <v>43614</v>
      </c>
      <c r="H2802" s="10" t="s">
        <v>36</v>
      </c>
      <c r="I2802" s="0" t="n">
        <v>23</v>
      </c>
      <c r="J2802" s="0" t="n">
        <v>31</v>
      </c>
      <c r="K2802" s="0" t="n">
        <v>266</v>
      </c>
      <c r="L2802" s="0" t="n">
        <v>9</v>
      </c>
      <c r="M2802" s="0" t="n">
        <v>8</v>
      </c>
      <c r="N2802" s="11" t="n">
        <v>0.075</v>
      </c>
      <c r="O2802" s="12" t="n">
        <v>198.59</v>
      </c>
      <c r="P2802" s="12" t="n">
        <v>261.3</v>
      </c>
      <c r="Q2802" s="12" t="n">
        <f aca="false">M2802*P2802*(1-N2802)</f>
        <v>1933.62</v>
      </c>
      <c r="R2802" s="12" t="n">
        <f aca="false">M2802*O2802</f>
        <v>1588.72</v>
      </c>
      <c r="S2802" s="12" t="n">
        <f aca="false">Q2802-R2802</f>
        <v>344.9</v>
      </c>
      <c r="T2802" s="11" t="n">
        <f aca="false">IFERROR(S2802/Q2802,0)</f>
        <v>0.178370103743238</v>
      </c>
      <c r="U2802" s="13" t="n">
        <f aca="false">F2802-E2802</f>
        <v>23</v>
      </c>
      <c r="V2802" s="13" t="n">
        <f aca="false">G2802-F2802</f>
        <v>10</v>
      </c>
      <c r="W2802" s="13" t="n">
        <f aca="false">G2802-E2802</f>
        <v>33</v>
      </c>
      <c r="X2802" s="10" t="n">
        <f aca="false">YEAR(E2802)</f>
        <v>2019</v>
      </c>
      <c r="Y2802" s="0" t="str">
        <f aca="false">TEXT(E2802,"yyyy-mm")</f>
        <v>2019-04</v>
      </c>
      <c r="Z2802" s="0" t="str">
        <f aca="false">"Q"&amp;ROUNDUP(MONTH(E2802)/3,0)&amp;"-"&amp;YEAR(E2802)</f>
        <v>Q2-2019</v>
      </c>
    </row>
    <row r="2803" customFormat="false" ht="14.25" hidden="false" customHeight="false" outlineLevel="0" collapsed="false">
      <c r="A2803" s="0" t="s">
        <v>2845</v>
      </c>
      <c r="B2803" s="0" t="s">
        <v>41</v>
      </c>
      <c r="C2803" s="0" t="s">
        <v>35</v>
      </c>
      <c r="D2803" s="9" t="n">
        <v>43500</v>
      </c>
      <c r="E2803" s="9" t="n">
        <v>43581</v>
      </c>
      <c r="F2803" s="9" t="n">
        <v>43596</v>
      </c>
      <c r="G2803" s="9" t="n">
        <v>43603</v>
      </c>
      <c r="H2803" s="10" t="s">
        <v>36</v>
      </c>
      <c r="I2803" s="0" t="n">
        <v>21</v>
      </c>
      <c r="J2803" s="0" t="n">
        <v>7</v>
      </c>
      <c r="K2803" s="0" t="n">
        <v>233</v>
      </c>
      <c r="L2803" s="0" t="n">
        <v>38</v>
      </c>
      <c r="M2803" s="0" t="n">
        <v>1</v>
      </c>
      <c r="N2803" s="11" t="n">
        <v>0.1</v>
      </c>
      <c r="O2803" s="12" t="n">
        <v>1331.96</v>
      </c>
      <c r="P2803" s="12" t="n">
        <v>1902.8</v>
      </c>
      <c r="Q2803" s="12" t="n">
        <f aca="false">M2803*P2803*(1-N2803)</f>
        <v>1712.52</v>
      </c>
      <c r="R2803" s="12" t="n">
        <f aca="false">M2803*O2803</f>
        <v>1331.96</v>
      </c>
      <c r="S2803" s="12" t="n">
        <f aca="false">Q2803-R2803</f>
        <v>380.56</v>
      </c>
      <c r="T2803" s="11" t="n">
        <f aca="false">IFERROR(S2803/Q2803,0)</f>
        <v>0.222222222222222</v>
      </c>
      <c r="U2803" s="13" t="n">
        <f aca="false">F2803-E2803</f>
        <v>15</v>
      </c>
      <c r="V2803" s="13" t="n">
        <f aca="false">G2803-F2803</f>
        <v>7</v>
      </c>
      <c r="W2803" s="13" t="n">
        <f aca="false">G2803-E2803</f>
        <v>22</v>
      </c>
      <c r="X2803" s="10" t="n">
        <f aca="false">YEAR(E2803)</f>
        <v>2019</v>
      </c>
      <c r="Y2803" s="0" t="str">
        <f aca="false">TEXT(E2803,"yyyy-mm")</f>
        <v>2019-04</v>
      </c>
      <c r="Z2803" s="0" t="str">
        <f aca="false">"Q"&amp;ROUNDUP(MONTH(E2803)/3,0)&amp;"-"&amp;YEAR(E2803)</f>
        <v>Q2-2019</v>
      </c>
    </row>
    <row r="2804" customFormat="false" ht="14.25" hidden="false" customHeight="false" outlineLevel="0" collapsed="false">
      <c r="A2804" s="0" t="s">
        <v>2846</v>
      </c>
      <c r="B2804" s="0" t="s">
        <v>43</v>
      </c>
      <c r="C2804" s="0" t="s">
        <v>46</v>
      </c>
      <c r="D2804" s="9" t="n">
        <v>43500</v>
      </c>
      <c r="E2804" s="9" t="n">
        <v>43581</v>
      </c>
      <c r="F2804" s="9" t="n">
        <v>43595</v>
      </c>
      <c r="G2804" s="9" t="n">
        <v>43598</v>
      </c>
      <c r="H2804" s="10" t="s">
        <v>36</v>
      </c>
      <c r="I2804" s="0" t="n">
        <v>27</v>
      </c>
      <c r="J2804" s="0" t="n">
        <v>2</v>
      </c>
      <c r="K2804" s="0" t="n">
        <v>303</v>
      </c>
      <c r="L2804" s="0" t="n">
        <v>17</v>
      </c>
      <c r="M2804" s="0" t="n">
        <v>3</v>
      </c>
      <c r="N2804" s="11" t="n">
        <v>0.2</v>
      </c>
      <c r="O2804" s="12" t="n">
        <v>1115.68</v>
      </c>
      <c r="P2804" s="12" t="n">
        <v>2425.4</v>
      </c>
      <c r="Q2804" s="12" t="n">
        <f aca="false">M2804*P2804*(1-N2804)</f>
        <v>5820.96</v>
      </c>
      <c r="R2804" s="12" t="n">
        <f aca="false">M2804*O2804</f>
        <v>3347.04</v>
      </c>
      <c r="S2804" s="12" t="n">
        <f aca="false">Q2804-R2804</f>
        <v>2473.92</v>
      </c>
      <c r="T2804" s="11" t="n">
        <f aca="false">IFERROR(S2804/Q2804,0)</f>
        <v>0.425002061515626</v>
      </c>
      <c r="U2804" s="13" t="n">
        <f aca="false">F2804-E2804</f>
        <v>14</v>
      </c>
      <c r="V2804" s="13" t="n">
        <f aca="false">G2804-F2804</f>
        <v>3</v>
      </c>
      <c r="W2804" s="13" t="n">
        <f aca="false">G2804-E2804</f>
        <v>17</v>
      </c>
      <c r="X2804" s="10" t="n">
        <f aca="false">YEAR(E2804)</f>
        <v>2019</v>
      </c>
      <c r="Y2804" s="0" t="str">
        <f aca="false">TEXT(E2804,"yyyy-mm")</f>
        <v>2019-04</v>
      </c>
      <c r="Z2804" s="0" t="str">
        <f aca="false">"Q"&amp;ROUNDUP(MONTH(E2804)/3,0)&amp;"-"&amp;YEAR(E2804)</f>
        <v>Q2-2019</v>
      </c>
    </row>
    <row r="2805" customFormat="false" ht="14.25" hidden="false" customHeight="false" outlineLevel="0" collapsed="false">
      <c r="A2805" s="0" t="s">
        <v>2847</v>
      </c>
      <c r="B2805" s="0" t="s">
        <v>38</v>
      </c>
      <c r="C2805" s="0" t="s">
        <v>58</v>
      </c>
      <c r="D2805" s="9" t="n">
        <v>43500</v>
      </c>
      <c r="E2805" s="9" t="n">
        <v>43581</v>
      </c>
      <c r="F2805" s="9" t="n">
        <v>43591</v>
      </c>
      <c r="G2805" s="9" t="n">
        <v>43600</v>
      </c>
      <c r="H2805" s="10" t="s">
        <v>36</v>
      </c>
      <c r="I2805" s="0" t="n">
        <v>15</v>
      </c>
      <c r="J2805" s="0" t="n">
        <v>42</v>
      </c>
      <c r="K2805" s="0" t="n">
        <v>336</v>
      </c>
      <c r="L2805" s="0" t="n">
        <v>14</v>
      </c>
      <c r="M2805" s="0" t="n">
        <v>5</v>
      </c>
      <c r="N2805" s="11" t="n">
        <v>0.1</v>
      </c>
      <c r="O2805" s="12" t="n">
        <v>541.7</v>
      </c>
      <c r="P2805" s="12" t="n">
        <v>1105.5</v>
      </c>
      <c r="Q2805" s="12" t="n">
        <f aca="false">M2805*P2805*(1-N2805)</f>
        <v>4974.75</v>
      </c>
      <c r="R2805" s="12" t="n">
        <f aca="false">M2805*O2805</f>
        <v>2708.5</v>
      </c>
      <c r="S2805" s="12" t="n">
        <f aca="false">Q2805-R2805</f>
        <v>2266.25</v>
      </c>
      <c r="T2805" s="11" t="n">
        <f aca="false">IFERROR(S2805/Q2805,0)</f>
        <v>0.455550530177396</v>
      </c>
      <c r="U2805" s="13" t="n">
        <f aca="false">F2805-E2805</f>
        <v>10</v>
      </c>
      <c r="V2805" s="13" t="n">
        <f aca="false">G2805-F2805</f>
        <v>9</v>
      </c>
      <c r="W2805" s="13" t="n">
        <f aca="false">G2805-E2805</f>
        <v>19</v>
      </c>
      <c r="X2805" s="10" t="n">
        <f aca="false">YEAR(E2805)</f>
        <v>2019</v>
      </c>
      <c r="Y2805" s="0" t="str">
        <f aca="false">TEXT(E2805,"yyyy-mm")</f>
        <v>2019-04</v>
      </c>
      <c r="Z2805" s="0" t="str">
        <f aca="false">"Q"&amp;ROUNDUP(MONTH(E2805)/3,0)&amp;"-"&amp;YEAR(E2805)</f>
        <v>Q2-2019</v>
      </c>
    </row>
    <row r="2806" customFormat="false" ht="14.25" hidden="false" customHeight="false" outlineLevel="0" collapsed="false">
      <c r="A2806" s="0" t="s">
        <v>2848</v>
      </c>
      <c r="B2806" s="0" t="s">
        <v>38</v>
      </c>
      <c r="C2806" s="0" t="s">
        <v>39</v>
      </c>
      <c r="D2806" s="9" t="n">
        <v>43500</v>
      </c>
      <c r="E2806" s="9" t="n">
        <v>43581</v>
      </c>
      <c r="F2806" s="9" t="n">
        <v>43583</v>
      </c>
      <c r="G2806" s="9" t="n">
        <v>43585</v>
      </c>
      <c r="H2806" s="10" t="s">
        <v>36</v>
      </c>
      <c r="I2806" s="0" t="n">
        <v>16</v>
      </c>
      <c r="J2806" s="0" t="n">
        <v>6</v>
      </c>
      <c r="K2806" s="0" t="n">
        <v>126</v>
      </c>
      <c r="L2806" s="0" t="n">
        <v>31</v>
      </c>
      <c r="M2806" s="0" t="n">
        <v>1</v>
      </c>
      <c r="N2806" s="11" t="n">
        <v>0.15</v>
      </c>
      <c r="O2806" s="12" t="n">
        <v>1679.76</v>
      </c>
      <c r="P2806" s="12" t="n">
        <v>2753.7</v>
      </c>
      <c r="Q2806" s="12" t="n">
        <f aca="false">M2806*P2806*(1-N2806)</f>
        <v>2340.645</v>
      </c>
      <c r="R2806" s="12" t="n">
        <f aca="false">M2806*O2806</f>
        <v>1679.76</v>
      </c>
      <c r="S2806" s="12" t="n">
        <f aca="false">Q2806-R2806</f>
        <v>660.885</v>
      </c>
      <c r="T2806" s="11" t="n">
        <f aca="false">IFERROR(S2806/Q2806,0)</f>
        <v>0.282351659478477</v>
      </c>
      <c r="U2806" s="13" t="n">
        <f aca="false">F2806-E2806</f>
        <v>2</v>
      </c>
      <c r="V2806" s="13" t="n">
        <f aca="false">G2806-F2806</f>
        <v>2</v>
      </c>
      <c r="W2806" s="13" t="n">
        <f aca="false">G2806-E2806</f>
        <v>4</v>
      </c>
      <c r="X2806" s="10" t="n">
        <f aca="false">YEAR(E2806)</f>
        <v>2019</v>
      </c>
      <c r="Y2806" s="0" t="str">
        <f aca="false">TEXT(E2806,"yyyy-mm")</f>
        <v>2019-04</v>
      </c>
      <c r="Z2806" s="0" t="str">
        <f aca="false">"Q"&amp;ROUNDUP(MONTH(E2806)/3,0)&amp;"-"&amp;YEAR(E2806)</f>
        <v>Q2-2019</v>
      </c>
    </row>
    <row r="2807" customFormat="false" ht="14.25" hidden="false" customHeight="false" outlineLevel="0" collapsed="false">
      <c r="A2807" s="0" t="s">
        <v>2849</v>
      </c>
      <c r="B2807" s="0" t="s">
        <v>41</v>
      </c>
      <c r="C2807" s="0" t="s">
        <v>58</v>
      </c>
      <c r="D2807" s="9" t="n">
        <v>43400</v>
      </c>
      <c r="E2807" s="9" t="n">
        <v>43581</v>
      </c>
      <c r="F2807" s="9" t="n">
        <v>43583</v>
      </c>
      <c r="G2807" s="9" t="n">
        <v>43590</v>
      </c>
      <c r="H2807" s="10" t="s">
        <v>36</v>
      </c>
      <c r="I2807" s="0" t="n">
        <v>23</v>
      </c>
      <c r="J2807" s="0" t="n">
        <v>34</v>
      </c>
      <c r="K2807" s="0" t="n">
        <v>337</v>
      </c>
      <c r="L2807" s="0" t="n">
        <v>9</v>
      </c>
      <c r="M2807" s="0" t="n">
        <v>3</v>
      </c>
      <c r="N2807" s="11" t="n">
        <v>0.075</v>
      </c>
      <c r="O2807" s="12" t="n">
        <v>116.71</v>
      </c>
      <c r="P2807" s="12" t="n">
        <v>174.2</v>
      </c>
      <c r="Q2807" s="12" t="n">
        <f aca="false">M2807*P2807*(1-N2807)</f>
        <v>483.405</v>
      </c>
      <c r="R2807" s="12" t="n">
        <f aca="false">M2807*O2807</f>
        <v>350.13</v>
      </c>
      <c r="S2807" s="12" t="n">
        <f aca="false">Q2807-R2807</f>
        <v>133.275</v>
      </c>
      <c r="T2807" s="11" t="n">
        <f aca="false">IFERROR(S2807/Q2807,0)</f>
        <v>0.275700499581097</v>
      </c>
      <c r="U2807" s="13" t="n">
        <f aca="false">F2807-E2807</f>
        <v>2</v>
      </c>
      <c r="V2807" s="13" t="n">
        <f aca="false">G2807-F2807</f>
        <v>7</v>
      </c>
      <c r="W2807" s="13" t="n">
        <f aca="false">G2807-E2807</f>
        <v>9</v>
      </c>
      <c r="X2807" s="10" t="n">
        <f aca="false">YEAR(E2807)</f>
        <v>2019</v>
      </c>
      <c r="Y2807" s="0" t="str">
        <f aca="false">TEXT(E2807,"yyyy-mm")</f>
        <v>2019-04</v>
      </c>
      <c r="Z2807" s="0" t="str">
        <f aca="false">"Q"&amp;ROUNDUP(MONTH(E2807)/3,0)&amp;"-"&amp;YEAR(E2807)</f>
        <v>Q2-2019</v>
      </c>
    </row>
    <row r="2808" customFormat="false" ht="14.25" hidden="false" customHeight="false" outlineLevel="0" collapsed="false">
      <c r="A2808" s="0" t="s">
        <v>2850</v>
      </c>
      <c r="B2808" s="0" t="s">
        <v>38</v>
      </c>
      <c r="C2808" s="0" t="s">
        <v>46</v>
      </c>
      <c r="D2808" s="9" t="n">
        <v>43500</v>
      </c>
      <c r="E2808" s="9" t="n">
        <v>43581</v>
      </c>
      <c r="F2808" s="9" t="n">
        <v>43608</v>
      </c>
      <c r="G2808" s="9" t="n">
        <v>43612</v>
      </c>
      <c r="H2808" s="10" t="s">
        <v>36</v>
      </c>
      <c r="I2808" s="0" t="n">
        <v>19</v>
      </c>
      <c r="J2808" s="0" t="n">
        <v>26</v>
      </c>
      <c r="K2808" s="0" t="n">
        <v>297</v>
      </c>
      <c r="L2808" s="0" t="n">
        <v>4</v>
      </c>
      <c r="M2808" s="0" t="n">
        <v>5</v>
      </c>
      <c r="N2808" s="11" t="n">
        <v>0.3</v>
      </c>
      <c r="O2808" s="12" t="n">
        <v>2912.62</v>
      </c>
      <c r="P2808" s="12" t="n">
        <v>3832.4</v>
      </c>
      <c r="Q2808" s="12" t="n">
        <f aca="false">M2808*P2808*(1-N2808)</f>
        <v>13413.4</v>
      </c>
      <c r="R2808" s="12" t="n">
        <f aca="false">M2808*O2808</f>
        <v>14563.1</v>
      </c>
      <c r="S2808" s="12" t="n">
        <f aca="false">Q2808-R2808</f>
        <v>-1149.7</v>
      </c>
      <c r="T2808" s="11" t="n">
        <f aca="false">IFERROR(S2808/Q2808,0)</f>
        <v>-0.0857127946680185</v>
      </c>
      <c r="U2808" s="13" t="n">
        <f aca="false">F2808-E2808</f>
        <v>27</v>
      </c>
      <c r="V2808" s="13" t="n">
        <f aca="false">G2808-F2808</f>
        <v>4</v>
      </c>
      <c r="W2808" s="13" t="n">
        <f aca="false">G2808-E2808</f>
        <v>31</v>
      </c>
      <c r="X2808" s="10" t="n">
        <f aca="false">YEAR(E2808)</f>
        <v>2019</v>
      </c>
      <c r="Y2808" s="0" t="str">
        <f aca="false">TEXT(E2808,"yyyy-mm")</f>
        <v>2019-04</v>
      </c>
      <c r="Z2808" s="0" t="str">
        <f aca="false">"Q"&amp;ROUNDUP(MONTH(E2808)/3,0)&amp;"-"&amp;YEAR(E2808)</f>
        <v>Q2-2019</v>
      </c>
    </row>
    <row r="2809" customFormat="false" ht="14.25" hidden="false" customHeight="false" outlineLevel="0" collapsed="false">
      <c r="A2809" s="0" t="s">
        <v>2851</v>
      </c>
      <c r="B2809" s="0" t="s">
        <v>38</v>
      </c>
      <c r="C2809" s="0" t="s">
        <v>46</v>
      </c>
      <c r="D2809" s="9" t="n">
        <v>43500</v>
      </c>
      <c r="E2809" s="9" t="n">
        <v>43581</v>
      </c>
      <c r="F2809" s="9" t="n">
        <v>43585</v>
      </c>
      <c r="G2809" s="9" t="n">
        <v>43591</v>
      </c>
      <c r="H2809" s="10" t="s">
        <v>36</v>
      </c>
      <c r="I2809" s="0" t="n">
        <v>18</v>
      </c>
      <c r="J2809" s="0" t="n">
        <v>20</v>
      </c>
      <c r="K2809" s="0" t="n">
        <v>266</v>
      </c>
      <c r="L2809" s="0" t="n">
        <v>32</v>
      </c>
      <c r="M2809" s="0" t="n">
        <v>8</v>
      </c>
      <c r="N2809" s="11" t="n">
        <v>0.075</v>
      </c>
      <c r="O2809" s="12" t="n">
        <v>428.8</v>
      </c>
      <c r="P2809" s="12" t="n">
        <v>1072</v>
      </c>
      <c r="Q2809" s="12" t="n">
        <f aca="false">M2809*P2809*(1-N2809)</f>
        <v>7932.8</v>
      </c>
      <c r="R2809" s="12" t="n">
        <f aca="false">M2809*O2809</f>
        <v>3430.4</v>
      </c>
      <c r="S2809" s="12" t="n">
        <f aca="false">Q2809-R2809</f>
        <v>4502.4</v>
      </c>
      <c r="T2809" s="11" t="n">
        <f aca="false">IFERROR(S2809/Q2809,0)</f>
        <v>0.567567567567568</v>
      </c>
      <c r="U2809" s="13" t="n">
        <f aca="false">F2809-E2809</f>
        <v>4</v>
      </c>
      <c r="V2809" s="13" t="n">
        <f aca="false">G2809-F2809</f>
        <v>6</v>
      </c>
      <c r="W2809" s="13" t="n">
        <f aca="false">G2809-E2809</f>
        <v>10</v>
      </c>
      <c r="X2809" s="10" t="n">
        <f aca="false">YEAR(E2809)</f>
        <v>2019</v>
      </c>
      <c r="Y2809" s="0" t="str">
        <f aca="false">TEXT(E2809,"yyyy-mm")</f>
        <v>2019-04</v>
      </c>
      <c r="Z2809" s="0" t="str">
        <f aca="false">"Q"&amp;ROUNDUP(MONTH(E2809)/3,0)&amp;"-"&amp;YEAR(E2809)</f>
        <v>Q2-2019</v>
      </c>
    </row>
    <row r="2810" customFormat="false" ht="14.25" hidden="false" customHeight="false" outlineLevel="0" collapsed="false">
      <c r="A2810" s="0" t="s">
        <v>2852</v>
      </c>
      <c r="B2810" s="0" t="s">
        <v>41</v>
      </c>
      <c r="C2810" s="0" t="s">
        <v>46</v>
      </c>
      <c r="D2810" s="9" t="n">
        <v>43400</v>
      </c>
      <c r="E2810" s="9" t="n">
        <v>43582</v>
      </c>
      <c r="F2810" s="9" t="n">
        <v>43609</v>
      </c>
      <c r="G2810" s="9" t="n">
        <v>43616</v>
      </c>
      <c r="H2810" s="10" t="s">
        <v>36</v>
      </c>
      <c r="I2810" s="0" t="n">
        <v>23</v>
      </c>
      <c r="J2810" s="0" t="n">
        <v>35</v>
      </c>
      <c r="K2810" s="0" t="n">
        <v>327</v>
      </c>
      <c r="L2810" s="0" t="n">
        <v>46</v>
      </c>
      <c r="M2810" s="0" t="n">
        <v>2</v>
      </c>
      <c r="N2810" s="11" t="n">
        <v>0.05</v>
      </c>
      <c r="O2810" s="12" t="n">
        <v>182.24</v>
      </c>
      <c r="P2810" s="12" t="n">
        <v>227.8</v>
      </c>
      <c r="Q2810" s="12" t="n">
        <f aca="false">M2810*P2810*(1-N2810)</f>
        <v>432.82</v>
      </c>
      <c r="R2810" s="12" t="n">
        <f aca="false">M2810*O2810</f>
        <v>364.48</v>
      </c>
      <c r="S2810" s="12" t="n">
        <f aca="false">Q2810-R2810</f>
        <v>68.34</v>
      </c>
      <c r="T2810" s="11" t="n">
        <f aca="false">IFERROR(S2810/Q2810,0)</f>
        <v>0.157894736842105</v>
      </c>
      <c r="U2810" s="13" t="n">
        <f aca="false">F2810-E2810</f>
        <v>27</v>
      </c>
      <c r="V2810" s="13" t="n">
        <f aca="false">G2810-F2810</f>
        <v>7</v>
      </c>
      <c r="W2810" s="13" t="n">
        <f aca="false">G2810-E2810</f>
        <v>34</v>
      </c>
      <c r="X2810" s="10" t="n">
        <f aca="false">YEAR(E2810)</f>
        <v>2019</v>
      </c>
      <c r="Y2810" s="0" t="str">
        <f aca="false">TEXT(E2810,"yyyy-mm")</f>
        <v>2019-04</v>
      </c>
      <c r="Z2810" s="0" t="str">
        <f aca="false">"Q"&amp;ROUNDUP(MONTH(E2810)/3,0)&amp;"-"&amp;YEAR(E2810)</f>
        <v>Q2-2019</v>
      </c>
    </row>
    <row r="2811" customFormat="false" ht="14.25" hidden="false" customHeight="false" outlineLevel="0" collapsed="false">
      <c r="A2811" s="0" t="s">
        <v>2853</v>
      </c>
      <c r="B2811" s="0" t="s">
        <v>38</v>
      </c>
      <c r="C2811" s="0" t="s">
        <v>35</v>
      </c>
      <c r="D2811" s="9" t="n">
        <v>43500</v>
      </c>
      <c r="E2811" s="9" t="n">
        <v>43582</v>
      </c>
      <c r="F2811" s="9" t="n">
        <v>43597</v>
      </c>
      <c r="G2811" s="9" t="n">
        <v>43603</v>
      </c>
      <c r="H2811" s="10" t="s">
        <v>36</v>
      </c>
      <c r="I2811" s="0" t="n">
        <v>19</v>
      </c>
      <c r="J2811" s="0" t="n">
        <v>24</v>
      </c>
      <c r="K2811" s="0" t="n">
        <v>222</v>
      </c>
      <c r="L2811" s="0" t="n">
        <v>2</v>
      </c>
      <c r="M2811" s="0" t="n">
        <v>2</v>
      </c>
      <c r="N2811" s="11" t="n">
        <v>0.05</v>
      </c>
      <c r="O2811" s="12" t="n">
        <v>794.35</v>
      </c>
      <c r="P2811" s="12" t="n">
        <v>1018.4</v>
      </c>
      <c r="Q2811" s="12" t="n">
        <f aca="false">M2811*P2811*(1-N2811)</f>
        <v>1934.96</v>
      </c>
      <c r="R2811" s="12" t="n">
        <f aca="false">M2811*O2811</f>
        <v>1588.7</v>
      </c>
      <c r="S2811" s="12" t="n">
        <f aca="false">Q2811-R2811</f>
        <v>346.26</v>
      </c>
      <c r="T2811" s="11" t="n">
        <f aca="false">IFERROR(S2811/Q2811,0)</f>
        <v>0.178949435647248</v>
      </c>
      <c r="U2811" s="13" t="n">
        <f aca="false">F2811-E2811</f>
        <v>15</v>
      </c>
      <c r="V2811" s="13" t="n">
        <f aca="false">G2811-F2811</f>
        <v>6</v>
      </c>
      <c r="W2811" s="13" t="n">
        <f aca="false">G2811-E2811</f>
        <v>21</v>
      </c>
      <c r="X2811" s="10" t="n">
        <f aca="false">YEAR(E2811)</f>
        <v>2019</v>
      </c>
      <c r="Y2811" s="0" t="str">
        <f aca="false">TEXT(E2811,"yyyy-mm")</f>
        <v>2019-04</v>
      </c>
      <c r="Z2811" s="0" t="str">
        <f aca="false">"Q"&amp;ROUNDUP(MONTH(E2811)/3,0)&amp;"-"&amp;YEAR(E2811)</f>
        <v>Q2-2019</v>
      </c>
    </row>
    <row r="2812" customFormat="false" ht="14.25" hidden="false" customHeight="false" outlineLevel="0" collapsed="false">
      <c r="A2812" s="0" t="s">
        <v>2854</v>
      </c>
      <c r="B2812" s="0" t="s">
        <v>38</v>
      </c>
      <c r="C2812" s="0" t="s">
        <v>48</v>
      </c>
      <c r="D2812" s="9" t="n">
        <v>43500</v>
      </c>
      <c r="E2812" s="9" t="n">
        <v>43582</v>
      </c>
      <c r="F2812" s="9" t="n">
        <v>43609</v>
      </c>
      <c r="G2812" s="9" t="n">
        <v>43610</v>
      </c>
      <c r="H2812" s="10" t="s">
        <v>36</v>
      </c>
      <c r="I2812" s="0" t="n">
        <v>19</v>
      </c>
      <c r="J2812" s="0" t="n">
        <v>37</v>
      </c>
      <c r="K2812" s="0" t="n">
        <v>1</v>
      </c>
      <c r="L2812" s="0" t="n">
        <v>22</v>
      </c>
      <c r="M2812" s="0" t="n">
        <v>6</v>
      </c>
      <c r="N2812" s="11" t="n">
        <v>0.075</v>
      </c>
      <c r="O2812" s="12" t="n">
        <v>665.18</v>
      </c>
      <c r="P2812" s="12" t="n">
        <v>911.2</v>
      </c>
      <c r="Q2812" s="12" t="n">
        <f aca="false">M2812*P2812*(1-N2812)</f>
        <v>5057.16</v>
      </c>
      <c r="R2812" s="12" t="n">
        <f aca="false">M2812*O2812</f>
        <v>3991.08</v>
      </c>
      <c r="S2812" s="12" t="n">
        <f aca="false">Q2812-R2812</f>
        <v>1066.08</v>
      </c>
      <c r="T2812" s="11" t="n">
        <f aca="false">IFERROR(S2812/Q2812,0)</f>
        <v>0.210806065064186</v>
      </c>
      <c r="U2812" s="13" t="n">
        <f aca="false">F2812-E2812</f>
        <v>27</v>
      </c>
      <c r="V2812" s="13" t="n">
        <f aca="false">G2812-F2812</f>
        <v>1</v>
      </c>
      <c r="W2812" s="13" t="n">
        <f aca="false">G2812-E2812</f>
        <v>28</v>
      </c>
      <c r="X2812" s="10" t="n">
        <f aca="false">YEAR(E2812)</f>
        <v>2019</v>
      </c>
      <c r="Y2812" s="0" t="str">
        <f aca="false">TEXT(E2812,"yyyy-mm")</f>
        <v>2019-04</v>
      </c>
      <c r="Z2812" s="0" t="str">
        <f aca="false">"Q"&amp;ROUNDUP(MONTH(E2812)/3,0)&amp;"-"&amp;YEAR(E2812)</f>
        <v>Q2-2019</v>
      </c>
    </row>
    <row r="2813" customFormat="false" ht="14.25" hidden="false" customHeight="false" outlineLevel="0" collapsed="false">
      <c r="A2813" s="0" t="s">
        <v>2855</v>
      </c>
      <c r="B2813" s="0" t="s">
        <v>34</v>
      </c>
      <c r="C2813" s="0" t="s">
        <v>35</v>
      </c>
      <c r="D2813" s="9" t="n">
        <v>43500</v>
      </c>
      <c r="E2813" s="9" t="n">
        <v>43582</v>
      </c>
      <c r="F2813" s="9" t="n">
        <v>43586</v>
      </c>
      <c r="G2813" s="9" t="n">
        <v>43596</v>
      </c>
      <c r="H2813" s="10" t="s">
        <v>36</v>
      </c>
      <c r="I2813" s="0" t="n">
        <v>2</v>
      </c>
      <c r="J2813" s="0" t="n">
        <v>49</v>
      </c>
      <c r="K2813" s="0" t="n">
        <v>230</v>
      </c>
      <c r="L2813" s="0" t="n">
        <v>47</v>
      </c>
      <c r="M2813" s="0" t="n">
        <v>7</v>
      </c>
      <c r="N2813" s="11" t="n">
        <v>0.075</v>
      </c>
      <c r="O2813" s="12" t="n">
        <v>3623.36</v>
      </c>
      <c r="P2813" s="12" t="n">
        <v>5661.5</v>
      </c>
      <c r="Q2813" s="12" t="n">
        <f aca="false">M2813*P2813*(1-N2813)</f>
        <v>36658.2125</v>
      </c>
      <c r="R2813" s="12" t="n">
        <f aca="false">M2813*O2813</f>
        <v>25363.52</v>
      </c>
      <c r="S2813" s="12" t="n">
        <f aca="false">Q2813-R2813</f>
        <v>11294.6925</v>
      </c>
      <c r="T2813" s="11" t="n">
        <f aca="false">IFERROR(S2813/Q2813,0)</f>
        <v>0.308108108108108</v>
      </c>
      <c r="U2813" s="13" t="n">
        <f aca="false">F2813-E2813</f>
        <v>4</v>
      </c>
      <c r="V2813" s="13" t="n">
        <f aca="false">G2813-F2813</f>
        <v>10</v>
      </c>
      <c r="W2813" s="13" t="n">
        <f aca="false">G2813-E2813</f>
        <v>14</v>
      </c>
      <c r="X2813" s="10" t="n">
        <f aca="false">YEAR(E2813)</f>
        <v>2019</v>
      </c>
      <c r="Y2813" s="0" t="str">
        <f aca="false">TEXT(E2813,"yyyy-mm")</f>
        <v>2019-04</v>
      </c>
      <c r="Z2813" s="0" t="str">
        <f aca="false">"Q"&amp;ROUNDUP(MONTH(E2813)/3,0)&amp;"-"&amp;YEAR(E2813)</f>
        <v>Q2-2019</v>
      </c>
    </row>
    <row r="2814" customFormat="false" ht="14.25" hidden="false" customHeight="false" outlineLevel="0" collapsed="false">
      <c r="A2814" s="0" t="s">
        <v>2856</v>
      </c>
      <c r="B2814" s="0" t="s">
        <v>34</v>
      </c>
      <c r="C2814" s="0" t="s">
        <v>58</v>
      </c>
      <c r="D2814" s="9" t="n">
        <v>43500</v>
      </c>
      <c r="E2814" s="9" t="n">
        <v>43582</v>
      </c>
      <c r="F2814" s="9" t="n">
        <v>43597</v>
      </c>
      <c r="G2814" s="9" t="n">
        <v>43603</v>
      </c>
      <c r="H2814" s="10" t="s">
        <v>36</v>
      </c>
      <c r="I2814" s="0" t="n">
        <v>4</v>
      </c>
      <c r="J2814" s="0" t="n">
        <v>21</v>
      </c>
      <c r="K2814" s="0" t="n">
        <v>361</v>
      </c>
      <c r="L2814" s="0" t="n">
        <v>38</v>
      </c>
      <c r="M2814" s="0" t="n">
        <v>3</v>
      </c>
      <c r="N2814" s="11" t="n">
        <v>0.075</v>
      </c>
      <c r="O2814" s="12" t="n">
        <v>617.47</v>
      </c>
      <c r="P2814" s="12" t="n">
        <v>857.6</v>
      </c>
      <c r="Q2814" s="12" t="n">
        <f aca="false">M2814*P2814*(1-N2814)</f>
        <v>2379.84</v>
      </c>
      <c r="R2814" s="12" t="n">
        <f aca="false">M2814*O2814</f>
        <v>1852.41</v>
      </c>
      <c r="S2814" s="12" t="n">
        <f aca="false">Q2814-R2814</f>
        <v>527.43</v>
      </c>
      <c r="T2814" s="11" t="n">
        <f aca="false">IFERROR(S2814/Q2814,0)</f>
        <v>0.221624142799516</v>
      </c>
      <c r="U2814" s="13" t="n">
        <f aca="false">F2814-E2814</f>
        <v>15</v>
      </c>
      <c r="V2814" s="13" t="n">
        <f aca="false">G2814-F2814</f>
        <v>6</v>
      </c>
      <c r="W2814" s="13" t="n">
        <f aca="false">G2814-E2814</f>
        <v>21</v>
      </c>
      <c r="X2814" s="10" t="n">
        <f aca="false">YEAR(E2814)</f>
        <v>2019</v>
      </c>
      <c r="Y2814" s="0" t="str">
        <f aca="false">TEXT(E2814,"yyyy-mm")</f>
        <v>2019-04</v>
      </c>
      <c r="Z2814" s="0" t="str">
        <f aca="false">"Q"&amp;ROUNDUP(MONTH(E2814)/3,0)&amp;"-"&amp;YEAR(E2814)</f>
        <v>Q2-2019</v>
      </c>
    </row>
    <row r="2815" customFormat="false" ht="14.25" hidden="false" customHeight="false" outlineLevel="0" collapsed="false">
      <c r="A2815" s="0" t="s">
        <v>2857</v>
      </c>
      <c r="B2815" s="0" t="s">
        <v>43</v>
      </c>
      <c r="C2815" s="0" t="s">
        <v>79</v>
      </c>
      <c r="D2815" s="9" t="n">
        <v>43500</v>
      </c>
      <c r="E2815" s="9" t="n">
        <v>43582</v>
      </c>
      <c r="F2815" s="9" t="n">
        <v>43610</v>
      </c>
      <c r="G2815" s="9" t="n">
        <v>43616</v>
      </c>
      <c r="H2815" s="10" t="s">
        <v>36</v>
      </c>
      <c r="I2815" s="0" t="n">
        <v>27</v>
      </c>
      <c r="J2815" s="0" t="n">
        <v>7</v>
      </c>
      <c r="K2815" s="0" t="n">
        <v>60</v>
      </c>
      <c r="L2815" s="0" t="n">
        <v>17</v>
      </c>
      <c r="M2815" s="0" t="n">
        <v>6</v>
      </c>
      <c r="N2815" s="11" t="n">
        <v>0.075</v>
      </c>
      <c r="O2815" s="12" t="n">
        <v>2414.68</v>
      </c>
      <c r="P2815" s="12" t="n">
        <v>3551</v>
      </c>
      <c r="Q2815" s="12" t="n">
        <f aca="false">M2815*P2815*(1-N2815)</f>
        <v>19708.05</v>
      </c>
      <c r="R2815" s="12" t="n">
        <f aca="false">M2815*O2815</f>
        <v>14488.08</v>
      </c>
      <c r="S2815" s="12" t="n">
        <f aca="false">Q2815-R2815</f>
        <v>5219.97</v>
      </c>
      <c r="T2815" s="11" t="n">
        <f aca="false">IFERROR(S2815/Q2815,0)</f>
        <v>0.264864864864865</v>
      </c>
      <c r="U2815" s="13" t="n">
        <f aca="false">F2815-E2815</f>
        <v>28</v>
      </c>
      <c r="V2815" s="13" t="n">
        <f aca="false">G2815-F2815</f>
        <v>6</v>
      </c>
      <c r="W2815" s="13" t="n">
        <f aca="false">G2815-E2815</f>
        <v>34</v>
      </c>
      <c r="X2815" s="10" t="n">
        <f aca="false">YEAR(E2815)</f>
        <v>2019</v>
      </c>
      <c r="Y2815" s="0" t="str">
        <f aca="false">TEXT(E2815,"yyyy-mm")</f>
        <v>2019-04</v>
      </c>
      <c r="Z2815" s="0" t="str">
        <f aca="false">"Q"&amp;ROUNDUP(MONTH(E2815)/3,0)&amp;"-"&amp;YEAR(E2815)</f>
        <v>Q2-2019</v>
      </c>
    </row>
    <row r="2816" customFormat="false" ht="14.25" hidden="false" customHeight="false" outlineLevel="0" collapsed="false">
      <c r="A2816" s="0" t="s">
        <v>2858</v>
      </c>
      <c r="B2816" s="0" t="s">
        <v>34</v>
      </c>
      <c r="C2816" s="0" t="s">
        <v>48</v>
      </c>
      <c r="D2816" s="9" t="n">
        <v>43400</v>
      </c>
      <c r="E2816" s="9" t="n">
        <v>43582</v>
      </c>
      <c r="F2816" s="9" t="n">
        <v>43590</v>
      </c>
      <c r="G2816" s="9" t="n">
        <v>43598</v>
      </c>
      <c r="H2816" s="10" t="s">
        <v>36</v>
      </c>
      <c r="I2816" s="0" t="n">
        <v>8</v>
      </c>
      <c r="J2816" s="0" t="n">
        <v>29</v>
      </c>
      <c r="K2816" s="0" t="n">
        <v>25</v>
      </c>
      <c r="L2816" s="0" t="n">
        <v>13</v>
      </c>
      <c r="M2816" s="0" t="n">
        <v>2</v>
      </c>
      <c r="N2816" s="11" t="n">
        <v>0.1</v>
      </c>
      <c r="O2816" s="12" t="n">
        <v>367.16</v>
      </c>
      <c r="P2816" s="12" t="n">
        <v>917.9</v>
      </c>
      <c r="Q2816" s="12" t="n">
        <f aca="false">M2816*P2816*(1-N2816)</f>
        <v>1652.22</v>
      </c>
      <c r="R2816" s="12" t="n">
        <f aca="false">M2816*O2816</f>
        <v>734.32</v>
      </c>
      <c r="S2816" s="12" t="n">
        <f aca="false">Q2816-R2816</f>
        <v>917.9</v>
      </c>
      <c r="T2816" s="11" t="n">
        <f aca="false">IFERROR(S2816/Q2816,0)</f>
        <v>0.555555555555556</v>
      </c>
      <c r="U2816" s="13" t="n">
        <f aca="false">F2816-E2816</f>
        <v>8</v>
      </c>
      <c r="V2816" s="13" t="n">
        <f aca="false">G2816-F2816</f>
        <v>8</v>
      </c>
      <c r="W2816" s="13" t="n">
        <f aca="false">G2816-E2816</f>
        <v>16</v>
      </c>
      <c r="X2816" s="10" t="n">
        <f aca="false">YEAR(E2816)</f>
        <v>2019</v>
      </c>
      <c r="Y2816" s="0" t="str">
        <f aca="false">TEXT(E2816,"yyyy-mm")</f>
        <v>2019-04</v>
      </c>
      <c r="Z2816" s="0" t="str">
        <f aca="false">"Q"&amp;ROUNDUP(MONTH(E2816)/3,0)&amp;"-"&amp;YEAR(E2816)</f>
        <v>Q2-2019</v>
      </c>
    </row>
    <row r="2817" customFormat="false" ht="14.25" hidden="false" customHeight="false" outlineLevel="0" collapsed="false">
      <c r="A2817" s="0" t="s">
        <v>2859</v>
      </c>
      <c r="B2817" s="0" t="s">
        <v>34</v>
      </c>
      <c r="C2817" s="0" t="s">
        <v>39</v>
      </c>
      <c r="D2817" s="9" t="n">
        <v>43500</v>
      </c>
      <c r="E2817" s="9" t="n">
        <v>43582</v>
      </c>
      <c r="F2817" s="9" t="n">
        <v>43606</v>
      </c>
      <c r="G2817" s="9" t="n">
        <v>43609</v>
      </c>
      <c r="H2817" s="10" t="s">
        <v>36</v>
      </c>
      <c r="I2817" s="0" t="n">
        <v>6</v>
      </c>
      <c r="J2817" s="0" t="n">
        <v>15</v>
      </c>
      <c r="K2817" s="0" t="n">
        <v>164</v>
      </c>
      <c r="L2817" s="0" t="n">
        <v>26</v>
      </c>
      <c r="M2817" s="0" t="n">
        <v>2</v>
      </c>
      <c r="N2817" s="11" t="n">
        <v>0.4</v>
      </c>
      <c r="O2817" s="12" t="n">
        <v>1662.34</v>
      </c>
      <c r="P2817" s="12" t="n">
        <v>3865.9</v>
      </c>
      <c r="Q2817" s="12" t="n">
        <f aca="false">M2817*P2817*(1-N2817)</f>
        <v>4639.08</v>
      </c>
      <c r="R2817" s="12" t="n">
        <f aca="false">M2817*O2817</f>
        <v>3324.68</v>
      </c>
      <c r="S2817" s="12" t="n">
        <f aca="false">Q2817-R2817</f>
        <v>1314.4</v>
      </c>
      <c r="T2817" s="11" t="n">
        <f aca="false">IFERROR(S2817/Q2817,0)</f>
        <v>0.283332039973443</v>
      </c>
      <c r="U2817" s="13" t="n">
        <f aca="false">F2817-E2817</f>
        <v>24</v>
      </c>
      <c r="V2817" s="13" t="n">
        <f aca="false">G2817-F2817</f>
        <v>3</v>
      </c>
      <c r="W2817" s="13" t="n">
        <f aca="false">G2817-E2817</f>
        <v>27</v>
      </c>
      <c r="X2817" s="10" t="n">
        <f aca="false">YEAR(E2817)</f>
        <v>2019</v>
      </c>
      <c r="Y2817" s="0" t="str">
        <f aca="false">TEXT(E2817,"yyyy-mm")</f>
        <v>2019-04</v>
      </c>
      <c r="Z2817" s="0" t="str">
        <f aca="false">"Q"&amp;ROUNDUP(MONTH(E2817)/3,0)&amp;"-"&amp;YEAR(E2817)</f>
        <v>Q2-2019</v>
      </c>
    </row>
    <row r="2818" customFormat="false" ht="14.25" hidden="false" customHeight="false" outlineLevel="0" collapsed="false">
      <c r="A2818" s="0" t="s">
        <v>2860</v>
      </c>
      <c r="B2818" s="0" t="s">
        <v>34</v>
      </c>
      <c r="C2818" s="0" t="s">
        <v>46</v>
      </c>
      <c r="D2818" s="9" t="n">
        <v>43400</v>
      </c>
      <c r="E2818" s="9" t="n">
        <v>43582</v>
      </c>
      <c r="F2818" s="9" t="n">
        <v>43594</v>
      </c>
      <c r="G2818" s="9" t="n">
        <v>43599</v>
      </c>
      <c r="H2818" s="10" t="s">
        <v>36</v>
      </c>
      <c r="I2818" s="0" t="n">
        <v>9</v>
      </c>
      <c r="J2818" s="0" t="n">
        <v>12</v>
      </c>
      <c r="K2818" s="0" t="n">
        <v>267</v>
      </c>
      <c r="L2818" s="0" t="n">
        <v>30</v>
      </c>
      <c r="M2818" s="0" t="n">
        <v>2</v>
      </c>
      <c r="N2818" s="11" t="n">
        <v>0.3</v>
      </c>
      <c r="O2818" s="12" t="n">
        <v>2418.43</v>
      </c>
      <c r="P2818" s="12" t="n">
        <v>5038.4</v>
      </c>
      <c r="Q2818" s="12" t="n">
        <f aca="false">M2818*P2818*(1-N2818)</f>
        <v>7053.76</v>
      </c>
      <c r="R2818" s="12" t="n">
        <f aca="false">M2818*O2818</f>
        <v>4836.86</v>
      </c>
      <c r="S2818" s="12" t="n">
        <f aca="false">Q2818-R2818</f>
        <v>2216.9</v>
      </c>
      <c r="T2818" s="11" t="n">
        <f aca="false">IFERROR(S2818/Q2818,0)</f>
        <v>0.314286281359162</v>
      </c>
      <c r="U2818" s="13" t="n">
        <f aca="false">F2818-E2818</f>
        <v>12</v>
      </c>
      <c r="V2818" s="13" t="n">
        <f aca="false">G2818-F2818</f>
        <v>5</v>
      </c>
      <c r="W2818" s="13" t="n">
        <f aca="false">G2818-E2818</f>
        <v>17</v>
      </c>
      <c r="X2818" s="10" t="n">
        <f aca="false">YEAR(E2818)</f>
        <v>2019</v>
      </c>
      <c r="Y2818" s="0" t="str">
        <f aca="false">TEXT(E2818,"yyyy-mm")</f>
        <v>2019-04</v>
      </c>
      <c r="Z2818" s="0" t="str">
        <f aca="false">"Q"&amp;ROUNDUP(MONTH(E2818)/3,0)&amp;"-"&amp;YEAR(E2818)</f>
        <v>Q2-2019</v>
      </c>
    </row>
    <row r="2819" customFormat="false" ht="14.25" hidden="false" customHeight="false" outlineLevel="0" collapsed="false">
      <c r="A2819" s="0" t="s">
        <v>2861</v>
      </c>
      <c r="B2819" s="0" t="s">
        <v>43</v>
      </c>
      <c r="C2819" s="0" t="s">
        <v>35</v>
      </c>
      <c r="D2819" s="9" t="n">
        <v>43500</v>
      </c>
      <c r="E2819" s="9" t="n">
        <v>43582</v>
      </c>
      <c r="F2819" s="9" t="n">
        <v>43586</v>
      </c>
      <c r="G2819" s="9" t="n">
        <v>43590</v>
      </c>
      <c r="H2819" s="10" t="s">
        <v>36</v>
      </c>
      <c r="I2819" s="0" t="n">
        <v>27</v>
      </c>
      <c r="J2819" s="0" t="n">
        <v>29</v>
      </c>
      <c r="K2819" s="0" t="n">
        <v>213</v>
      </c>
      <c r="L2819" s="0" t="n">
        <v>39</v>
      </c>
      <c r="M2819" s="0" t="n">
        <v>5</v>
      </c>
      <c r="N2819" s="11" t="n">
        <v>0.3</v>
      </c>
      <c r="O2819" s="12" t="n">
        <v>1736.64</v>
      </c>
      <c r="P2819" s="12" t="n">
        <v>3859.2</v>
      </c>
      <c r="Q2819" s="12" t="n">
        <f aca="false">M2819*P2819*(1-N2819)</f>
        <v>13507.2</v>
      </c>
      <c r="R2819" s="12" t="n">
        <f aca="false">M2819*O2819</f>
        <v>8683.2</v>
      </c>
      <c r="S2819" s="12" t="n">
        <f aca="false">Q2819-R2819</f>
        <v>4824</v>
      </c>
      <c r="T2819" s="11" t="n">
        <f aca="false">IFERROR(S2819/Q2819,0)</f>
        <v>0.357142857142857</v>
      </c>
      <c r="U2819" s="13" t="n">
        <f aca="false">F2819-E2819</f>
        <v>4</v>
      </c>
      <c r="V2819" s="13" t="n">
        <f aca="false">G2819-F2819</f>
        <v>4</v>
      </c>
      <c r="W2819" s="13" t="n">
        <f aca="false">G2819-E2819</f>
        <v>8</v>
      </c>
      <c r="X2819" s="10" t="n">
        <f aca="false">YEAR(E2819)</f>
        <v>2019</v>
      </c>
      <c r="Y2819" s="0" t="str">
        <f aca="false">TEXT(E2819,"yyyy-mm")</f>
        <v>2019-04</v>
      </c>
      <c r="Z2819" s="0" t="str">
        <f aca="false">"Q"&amp;ROUNDUP(MONTH(E2819)/3,0)&amp;"-"&amp;YEAR(E2819)</f>
        <v>Q2-2019</v>
      </c>
    </row>
    <row r="2820" customFormat="false" ht="14.25" hidden="false" customHeight="false" outlineLevel="0" collapsed="false">
      <c r="A2820" s="0" t="s">
        <v>2862</v>
      </c>
      <c r="B2820" s="0" t="s">
        <v>43</v>
      </c>
      <c r="C2820" s="0" t="s">
        <v>48</v>
      </c>
      <c r="D2820" s="9" t="n">
        <v>43500</v>
      </c>
      <c r="E2820" s="9" t="n">
        <v>43582</v>
      </c>
      <c r="F2820" s="9" t="n">
        <v>43584</v>
      </c>
      <c r="G2820" s="9" t="n">
        <v>43585</v>
      </c>
      <c r="H2820" s="10" t="s">
        <v>36</v>
      </c>
      <c r="I2820" s="0" t="n">
        <v>25</v>
      </c>
      <c r="J2820" s="0" t="n">
        <v>39</v>
      </c>
      <c r="K2820" s="0" t="n">
        <v>41</v>
      </c>
      <c r="L2820" s="0" t="n">
        <v>15</v>
      </c>
      <c r="M2820" s="0" t="n">
        <v>1</v>
      </c>
      <c r="N2820" s="11" t="n">
        <v>0.3</v>
      </c>
      <c r="O2820" s="12" t="n">
        <v>806.35</v>
      </c>
      <c r="P2820" s="12" t="n">
        <v>971.5</v>
      </c>
      <c r="Q2820" s="12" t="n">
        <f aca="false">M2820*P2820*(1-N2820)</f>
        <v>680.05</v>
      </c>
      <c r="R2820" s="12" t="n">
        <f aca="false">M2820*O2820</f>
        <v>806.35</v>
      </c>
      <c r="S2820" s="12" t="n">
        <f aca="false">Q2820-R2820</f>
        <v>-126.3</v>
      </c>
      <c r="T2820" s="11" t="n">
        <f aca="false">IFERROR(S2820/Q2820,0)</f>
        <v>-0.185721638114845</v>
      </c>
      <c r="U2820" s="13" t="n">
        <f aca="false">F2820-E2820</f>
        <v>2</v>
      </c>
      <c r="V2820" s="13" t="n">
        <f aca="false">G2820-F2820</f>
        <v>1</v>
      </c>
      <c r="W2820" s="13" t="n">
        <f aca="false">G2820-E2820</f>
        <v>3</v>
      </c>
      <c r="X2820" s="10" t="n">
        <f aca="false">YEAR(E2820)</f>
        <v>2019</v>
      </c>
      <c r="Y2820" s="0" t="str">
        <f aca="false">TEXT(E2820,"yyyy-mm")</f>
        <v>2019-04</v>
      </c>
      <c r="Z2820" s="0" t="str">
        <f aca="false">"Q"&amp;ROUNDUP(MONTH(E2820)/3,0)&amp;"-"&amp;YEAR(E2820)</f>
        <v>Q2-2019</v>
      </c>
    </row>
    <row r="2821" customFormat="false" ht="14.25" hidden="false" customHeight="false" outlineLevel="0" collapsed="false">
      <c r="A2821" s="0" t="s">
        <v>2863</v>
      </c>
      <c r="B2821" s="0" t="s">
        <v>38</v>
      </c>
      <c r="C2821" s="0" t="s">
        <v>35</v>
      </c>
      <c r="D2821" s="9" t="n">
        <v>43500</v>
      </c>
      <c r="E2821" s="9" t="n">
        <v>43582</v>
      </c>
      <c r="F2821" s="9" t="n">
        <v>43599</v>
      </c>
      <c r="G2821" s="9" t="n">
        <v>43602</v>
      </c>
      <c r="H2821" s="10" t="s">
        <v>36</v>
      </c>
      <c r="I2821" s="0" t="n">
        <v>18</v>
      </c>
      <c r="J2821" s="0" t="n">
        <v>20</v>
      </c>
      <c r="K2821" s="0" t="n">
        <v>250</v>
      </c>
      <c r="L2821" s="0" t="n">
        <v>16</v>
      </c>
      <c r="M2821" s="0" t="n">
        <v>1</v>
      </c>
      <c r="N2821" s="11" t="n">
        <v>0.15</v>
      </c>
      <c r="O2821" s="12" t="n">
        <v>550.47</v>
      </c>
      <c r="P2821" s="12" t="n">
        <v>1058.6</v>
      </c>
      <c r="Q2821" s="12" t="n">
        <f aca="false">M2821*P2821*(1-N2821)</f>
        <v>899.81</v>
      </c>
      <c r="R2821" s="12" t="n">
        <f aca="false">M2821*O2821</f>
        <v>550.47</v>
      </c>
      <c r="S2821" s="12" t="n">
        <f aca="false">Q2821-R2821</f>
        <v>349.34</v>
      </c>
      <c r="T2821" s="11" t="n">
        <f aca="false">IFERROR(S2821/Q2821,0)</f>
        <v>0.388237516809104</v>
      </c>
      <c r="U2821" s="13" t="n">
        <f aca="false">F2821-E2821</f>
        <v>17</v>
      </c>
      <c r="V2821" s="13" t="n">
        <f aca="false">G2821-F2821</f>
        <v>3</v>
      </c>
      <c r="W2821" s="13" t="n">
        <f aca="false">G2821-E2821</f>
        <v>20</v>
      </c>
      <c r="X2821" s="10" t="n">
        <f aca="false">YEAR(E2821)</f>
        <v>2019</v>
      </c>
      <c r="Y2821" s="0" t="str">
        <f aca="false">TEXT(E2821,"yyyy-mm")</f>
        <v>2019-04</v>
      </c>
      <c r="Z2821" s="0" t="str">
        <f aca="false">"Q"&amp;ROUNDUP(MONTH(E2821)/3,0)&amp;"-"&amp;YEAR(E2821)</f>
        <v>Q2-2019</v>
      </c>
    </row>
    <row r="2822" customFormat="false" ht="14.25" hidden="false" customHeight="false" outlineLevel="0" collapsed="false">
      <c r="A2822" s="0" t="s">
        <v>2864</v>
      </c>
      <c r="B2822" s="0" t="s">
        <v>34</v>
      </c>
      <c r="C2822" s="0" t="s">
        <v>79</v>
      </c>
      <c r="D2822" s="9" t="n">
        <v>43400</v>
      </c>
      <c r="E2822" s="9" t="n">
        <v>43582</v>
      </c>
      <c r="F2822" s="9" t="n">
        <v>43603</v>
      </c>
      <c r="G2822" s="9" t="n">
        <v>43607</v>
      </c>
      <c r="H2822" s="10" t="s">
        <v>36</v>
      </c>
      <c r="I2822" s="0" t="n">
        <v>7</v>
      </c>
      <c r="J2822" s="0" t="n">
        <v>4</v>
      </c>
      <c r="K2822" s="0" t="n">
        <v>66</v>
      </c>
      <c r="L2822" s="0" t="n">
        <v>28</v>
      </c>
      <c r="M2822" s="0" t="n">
        <v>6</v>
      </c>
      <c r="N2822" s="11" t="n">
        <v>0.075</v>
      </c>
      <c r="O2822" s="12" t="n">
        <v>4289.41</v>
      </c>
      <c r="P2822" s="12" t="n">
        <v>5875.9</v>
      </c>
      <c r="Q2822" s="12" t="n">
        <f aca="false">M2822*P2822*(1-N2822)</f>
        <v>32611.245</v>
      </c>
      <c r="R2822" s="12" t="n">
        <f aca="false">M2822*O2822</f>
        <v>25736.46</v>
      </c>
      <c r="S2822" s="12" t="n">
        <f aca="false">Q2822-R2822</f>
        <v>6874.785</v>
      </c>
      <c r="T2822" s="11" t="n">
        <f aca="false">IFERROR(S2822/Q2822,0)</f>
        <v>0.210810258853963</v>
      </c>
      <c r="U2822" s="13" t="n">
        <f aca="false">F2822-E2822</f>
        <v>21</v>
      </c>
      <c r="V2822" s="13" t="n">
        <f aca="false">G2822-F2822</f>
        <v>4</v>
      </c>
      <c r="W2822" s="13" t="n">
        <f aca="false">G2822-E2822</f>
        <v>25</v>
      </c>
      <c r="X2822" s="10" t="n">
        <f aca="false">YEAR(E2822)</f>
        <v>2019</v>
      </c>
      <c r="Y2822" s="0" t="str">
        <f aca="false">TEXT(E2822,"yyyy-mm")</f>
        <v>2019-04</v>
      </c>
      <c r="Z2822" s="0" t="str">
        <f aca="false">"Q"&amp;ROUNDUP(MONTH(E2822)/3,0)&amp;"-"&amp;YEAR(E2822)</f>
        <v>Q2-2019</v>
      </c>
    </row>
    <row r="2823" customFormat="false" ht="14.25" hidden="false" customHeight="false" outlineLevel="0" collapsed="false">
      <c r="A2823" s="0" t="s">
        <v>2865</v>
      </c>
      <c r="B2823" s="0" t="s">
        <v>38</v>
      </c>
      <c r="C2823" s="0" t="s">
        <v>48</v>
      </c>
      <c r="D2823" s="9" t="n">
        <v>43500</v>
      </c>
      <c r="E2823" s="9" t="n">
        <v>43582</v>
      </c>
      <c r="F2823" s="9" t="n">
        <v>43608</v>
      </c>
      <c r="G2823" s="9" t="n">
        <v>43610</v>
      </c>
      <c r="H2823" s="10" t="s">
        <v>36</v>
      </c>
      <c r="I2823" s="0" t="n">
        <v>15</v>
      </c>
      <c r="J2823" s="0" t="n">
        <v>44</v>
      </c>
      <c r="K2823" s="0" t="n">
        <v>2</v>
      </c>
      <c r="L2823" s="0" t="n">
        <v>2</v>
      </c>
      <c r="M2823" s="0" t="n">
        <v>4</v>
      </c>
      <c r="N2823" s="11" t="n">
        <v>0.05</v>
      </c>
      <c r="O2823" s="12" t="n">
        <v>123.95</v>
      </c>
      <c r="P2823" s="12" t="n">
        <v>247.9</v>
      </c>
      <c r="Q2823" s="12" t="n">
        <f aca="false">M2823*P2823*(1-N2823)</f>
        <v>942.02</v>
      </c>
      <c r="R2823" s="12" t="n">
        <f aca="false">M2823*O2823</f>
        <v>495.8</v>
      </c>
      <c r="S2823" s="12" t="n">
        <f aca="false">Q2823-R2823</f>
        <v>446.22</v>
      </c>
      <c r="T2823" s="11" t="n">
        <f aca="false">IFERROR(S2823/Q2823,0)</f>
        <v>0.473684210526316</v>
      </c>
      <c r="U2823" s="13" t="n">
        <f aca="false">F2823-E2823</f>
        <v>26</v>
      </c>
      <c r="V2823" s="13" t="n">
        <f aca="false">G2823-F2823</f>
        <v>2</v>
      </c>
      <c r="W2823" s="13" t="n">
        <f aca="false">G2823-E2823</f>
        <v>28</v>
      </c>
      <c r="X2823" s="10" t="n">
        <f aca="false">YEAR(E2823)</f>
        <v>2019</v>
      </c>
      <c r="Y2823" s="0" t="str">
        <f aca="false">TEXT(E2823,"yyyy-mm")</f>
        <v>2019-04</v>
      </c>
      <c r="Z2823" s="0" t="str">
        <f aca="false">"Q"&amp;ROUNDUP(MONTH(E2823)/3,0)&amp;"-"&amp;YEAR(E2823)</f>
        <v>Q2-2019</v>
      </c>
    </row>
    <row r="2824" customFormat="false" ht="14.25" hidden="false" customHeight="false" outlineLevel="0" collapsed="false">
      <c r="A2824" s="0" t="s">
        <v>2866</v>
      </c>
      <c r="B2824" s="0" t="s">
        <v>34</v>
      </c>
      <c r="C2824" s="0" t="s">
        <v>46</v>
      </c>
      <c r="D2824" s="9" t="n">
        <v>43500</v>
      </c>
      <c r="E2824" s="9" t="n">
        <v>43582</v>
      </c>
      <c r="F2824" s="9" t="n">
        <v>43603</v>
      </c>
      <c r="G2824" s="9" t="n">
        <v>43607</v>
      </c>
      <c r="H2824" s="10" t="s">
        <v>36</v>
      </c>
      <c r="I2824" s="0" t="n">
        <v>12</v>
      </c>
      <c r="J2824" s="0" t="n">
        <v>35</v>
      </c>
      <c r="K2824" s="0" t="n">
        <v>276</v>
      </c>
      <c r="L2824" s="0" t="n">
        <v>26</v>
      </c>
      <c r="M2824" s="0" t="n">
        <v>6</v>
      </c>
      <c r="N2824" s="11" t="n">
        <v>0.2</v>
      </c>
      <c r="O2824" s="12" t="n">
        <v>3698.94</v>
      </c>
      <c r="P2824" s="12" t="n">
        <v>5520.8</v>
      </c>
      <c r="Q2824" s="12" t="n">
        <f aca="false">M2824*P2824*(1-N2824)</f>
        <v>26499.84</v>
      </c>
      <c r="R2824" s="12" t="n">
        <f aca="false">M2824*O2824</f>
        <v>22193.64</v>
      </c>
      <c r="S2824" s="12" t="n">
        <f aca="false">Q2824-R2824</f>
        <v>4306.2</v>
      </c>
      <c r="T2824" s="11" t="n">
        <f aca="false">IFERROR(S2824/Q2824,0)</f>
        <v>0.162499094334155</v>
      </c>
      <c r="U2824" s="13" t="n">
        <f aca="false">F2824-E2824</f>
        <v>21</v>
      </c>
      <c r="V2824" s="13" t="n">
        <f aca="false">G2824-F2824</f>
        <v>4</v>
      </c>
      <c r="W2824" s="13" t="n">
        <f aca="false">G2824-E2824</f>
        <v>25</v>
      </c>
      <c r="X2824" s="10" t="n">
        <f aca="false">YEAR(E2824)</f>
        <v>2019</v>
      </c>
      <c r="Y2824" s="0" t="str">
        <f aca="false">TEXT(E2824,"yyyy-mm")</f>
        <v>2019-04</v>
      </c>
      <c r="Z2824" s="0" t="str">
        <f aca="false">"Q"&amp;ROUNDUP(MONTH(E2824)/3,0)&amp;"-"&amp;YEAR(E2824)</f>
        <v>Q2-2019</v>
      </c>
    </row>
    <row r="2825" customFormat="false" ht="14.25" hidden="false" customHeight="false" outlineLevel="0" collapsed="false">
      <c r="A2825" s="0" t="s">
        <v>2867</v>
      </c>
      <c r="B2825" s="0" t="s">
        <v>43</v>
      </c>
      <c r="C2825" s="0" t="s">
        <v>39</v>
      </c>
      <c r="D2825" s="9" t="n">
        <v>43500</v>
      </c>
      <c r="E2825" s="9" t="n">
        <v>43583</v>
      </c>
      <c r="F2825" s="9" t="n">
        <v>43599</v>
      </c>
      <c r="G2825" s="9" t="n">
        <v>43608</v>
      </c>
      <c r="H2825" s="10" t="s">
        <v>36</v>
      </c>
      <c r="I2825" s="0" t="n">
        <v>26</v>
      </c>
      <c r="J2825" s="0" t="n">
        <v>29</v>
      </c>
      <c r="K2825" s="0" t="n">
        <v>104</v>
      </c>
      <c r="L2825" s="0" t="n">
        <v>10</v>
      </c>
      <c r="M2825" s="0" t="n">
        <v>8</v>
      </c>
      <c r="N2825" s="11" t="n">
        <v>0.15</v>
      </c>
      <c r="O2825" s="12" t="n">
        <v>3806.27</v>
      </c>
      <c r="P2825" s="12" t="n">
        <v>5855.8</v>
      </c>
      <c r="Q2825" s="12" t="n">
        <f aca="false">M2825*P2825*(1-N2825)</f>
        <v>39819.44</v>
      </c>
      <c r="R2825" s="12" t="n">
        <f aca="false">M2825*O2825</f>
        <v>30450.16</v>
      </c>
      <c r="S2825" s="12" t="n">
        <f aca="false">Q2825-R2825</f>
        <v>9369.28</v>
      </c>
      <c r="T2825" s="11" t="n">
        <f aca="false">IFERROR(S2825/Q2825,0)</f>
        <v>0.235294117647059</v>
      </c>
      <c r="U2825" s="13" t="n">
        <f aca="false">F2825-E2825</f>
        <v>16</v>
      </c>
      <c r="V2825" s="13" t="n">
        <f aca="false">G2825-F2825</f>
        <v>9</v>
      </c>
      <c r="W2825" s="13" t="n">
        <f aca="false">G2825-E2825</f>
        <v>25</v>
      </c>
      <c r="X2825" s="10" t="n">
        <f aca="false">YEAR(E2825)</f>
        <v>2019</v>
      </c>
      <c r="Y2825" s="0" t="str">
        <f aca="false">TEXT(E2825,"yyyy-mm")</f>
        <v>2019-04</v>
      </c>
      <c r="Z2825" s="0" t="str">
        <f aca="false">"Q"&amp;ROUNDUP(MONTH(E2825)/3,0)&amp;"-"&amp;YEAR(E2825)</f>
        <v>Q2-2019</v>
      </c>
    </row>
    <row r="2826" customFormat="false" ht="14.25" hidden="false" customHeight="false" outlineLevel="0" collapsed="false">
      <c r="A2826" s="0" t="s">
        <v>2868</v>
      </c>
      <c r="B2826" s="0" t="s">
        <v>34</v>
      </c>
      <c r="C2826" s="0" t="s">
        <v>48</v>
      </c>
      <c r="D2826" s="9" t="n">
        <v>43500</v>
      </c>
      <c r="E2826" s="9" t="n">
        <v>43583</v>
      </c>
      <c r="F2826" s="9" t="n">
        <v>43602</v>
      </c>
      <c r="G2826" s="9" t="n">
        <v>43609</v>
      </c>
      <c r="H2826" s="10" t="s">
        <v>36</v>
      </c>
      <c r="I2826" s="0" t="n">
        <v>9</v>
      </c>
      <c r="J2826" s="0" t="n">
        <v>7</v>
      </c>
      <c r="K2826" s="0" t="n">
        <v>17</v>
      </c>
      <c r="L2826" s="0" t="n">
        <v>31</v>
      </c>
      <c r="M2826" s="0" t="n">
        <v>5</v>
      </c>
      <c r="N2826" s="11" t="n">
        <v>0.05</v>
      </c>
      <c r="O2826" s="12" t="n">
        <v>3103.44</v>
      </c>
      <c r="P2826" s="12" t="n">
        <v>5172.4</v>
      </c>
      <c r="Q2826" s="12" t="n">
        <f aca="false">M2826*P2826*(1-N2826)</f>
        <v>24568.9</v>
      </c>
      <c r="R2826" s="12" t="n">
        <f aca="false">M2826*O2826</f>
        <v>15517.2</v>
      </c>
      <c r="S2826" s="12" t="n">
        <f aca="false">Q2826-R2826</f>
        <v>9051.7</v>
      </c>
      <c r="T2826" s="11" t="n">
        <f aca="false">IFERROR(S2826/Q2826,0)</f>
        <v>0.368421052631579</v>
      </c>
      <c r="U2826" s="13" t="n">
        <f aca="false">F2826-E2826</f>
        <v>19</v>
      </c>
      <c r="V2826" s="13" t="n">
        <f aca="false">G2826-F2826</f>
        <v>7</v>
      </c>
      <c r="W2826" s="13" t="n">
        <f aca="false">G2826-E2826</f>
        <v>26</v>
      </c>
      <c r="X2826" s="10" t="n">
        <f aca="false">YEAR(E2826)</f>
        <v>2019</v>
      </c>
      <c r="Y2826" s="0" t="str">
        <f aca="false">TEXT(E2826,"yyyy-mm")</f>
        <v>2019-04</v>
      </c>
      <c r="Z2826" s="0" t="str">
        <f aca="false">"Q"&amp;ROUNDUP(MONTH(E2826)/3,0)&amp;"-"&amp;YEAR(E2826)</f>
        <v>Q2-2019</v>
      </c>
    </row>
    <row r="2827" customFormat="false" ht="14.25" hidden="false" customHeight="false" outlineLevel="0" collapsed="false">
      <c r="A2827" s="0" t="s">
        <v>2869</v>
      </c>
      <c r="B2827" s="0" t="s">
        <v>34</v>
      </c>
      <c r="C2827" s="0" t="s">
        <v>35</v>
      </c>
      <c r="D2827" s="9" t="n">
        <v>43500</v>
      </c>
      <c r="E2827" s="9" t="n">
        <v>43583</v>
      </c>
      <c r="F2827" s="9" t="n">
        <v>43598</v>
      </c>
      <c r="G2827" s="9" t="n">
        <v>43608</v>
      </c>
      <c r="H2827" s="10" t="s">
        <v>36</v>
      </c>
      <c r="I2827" s="0" t="n">
        <v>5</v>
      </c>
      <c r="J2827" s="0" t="n">
        <v>13</v>
      </c>
      <c r="K2827" s="0" t="n">
        <v>232</v>
      </c>
      <c r="L2827" s="0" t="n">
        <v>10</v>
      </c>
      <c r="M2827" s="0" t="n">
        <v>3</v>
      </c>
      <c r="N2827" s="11" t="n">
        <v>0.05</v>
      </c>
      <c r="O2827" s="12" t="n">
        <v>1247.21</v>
      </c>
      <c r="P2827" s="12" t="n">
        <v>1708.5</v>
      </c>
      <c r="Q2827" s="12" t="n">
        <f aca="false">M2827*P2827*(1-N2827)</f>
        <v>4869.225</v>
      </c>
      <c r="R2827" s="12" t="n">
        <f aca="false">M2827*O2827</f>
        <v>3741.63</v>
      </c>
      <c r="S2827" s="12" t="n">
        <f aca="false">Q2827-R2827</f>
        <v>1127.595</v>
      </c>
      <c r="T2827" s="11" t="n">
        <f aca="false">IFERROR(S2827/Q2827,0)</f>
        <v>0.231575866796051</v>
      </c>
      <c r="U2827" s="13" t="n">
        <f aca="false">F2827-E2827</f>
        <v>15</v>
      </c>
      <c r="V2827" s="13" t="n">
        <f aca="false">G2827-F2827</f>
        <v>10</v>
      </c>
      <c r="W2827" s="13" t="n">
        <f aca="false">G2827-E2827</f>
        <v>25</v>
      </c>
      <c r="X2827" s="10" t="n">
        <f aca="false">YEAR(E2827)</f>
        <v>2019</v>
      </c>
      <c r="Y2827" s="0" t="str">
        <f aca="false">TEXT(E2827,"yyyy-mm")</f>
        <v>2019-04</v>
      </c>
      <c r="Z2827" s="0" t="str">
        <f aca="false">"Q"&amp;ROUNDUP(MONTH(E2827)/3,0)&amp;"-"&amp;YEAR(E2827)</f>
        <v>Q2-2019</v>
      </c>
    </row>
    <row r="2828" customFormat="false" ht="14.25" hidden="false" customHeight="false" outlineLevel="0" collapsed="false">
      <c r="A2828" s="0" t="s">
        <v>2870</v>
      </c>
      <c r="B2828" s="0" t="s">
        <v>38</v>
      </c>
      <c r="C2828" s="0" t="s">
        <v>39</v>
      </c>
      <c r="D2828" s="9" t="n">
        <v>43500</v>
      </c>
      <c r="E2828" s="9" t="n">
        <v>43583</v>
      </c>
      <c r="F2828" s="9" t="n">
        <v>43586</v>
      </c>
      <c r="G2828" s="9" t="n">
        <v>43593</v>
      </c>
      <c r="H2828" s="10" t="s">
        <v>36</v>
      </c>
      <c r="I2828" s="0" t="n">
        <v>13</v>
      </c>
      <c r="J2828" s="0" t="n">
        <v>9</v>
      </c>
      <c r="K2828" s="0" t="n">
        <v>167</v>
      </c>
      <c r="L2828" s="0" t="n">
        <v>11</v>
      </c>
      <c r="M2828" s="0" t="n">
        <v>7</v>
      </c>
      <c r="N2828" s="11" t="n">
        <v>0.075</v>
      </c>
      <c r="O2828" s="12" t="n">
        <v>1196.35</v>
      </c>
      <c r="P2828" s="12" t="n">
        <v>1869.3</v>
      </c>
      <c r="Q2828" s="12" t="n">
        <f aca="false">M2828*P2828*(1-N2828)</f>
        <v>12103.7175</v>
      </c>
      <c r="R2828" s="12" t="n">
        <f aca="false">M2828*O2828</f>
        <v>8374.45</v>
      </c>
      <c r="S2828" s="12" t="n">
        <f aca="false">Q2828-R2828</f>
        <v>3729.2675</v>
      </c>
      <c r="T2828" s="11" t="n">
        <f aca="false">IFERROR(S2828/Q2828,0)</f>
        <v>0.308109264777537</v>
      </c>
      <c r="U2828" s="13" t="n">
        <f aca="false">F2828-E2828</f>
        <v>3</v>
      </c>
      <c r="V2828" s="13" t="n">
        <f aca="false">G2828-F2828</f>
        <v>7</v>
      </c>
      <c r="W2828" s="13" t="n">
        <f aca="false">G2828-E2828</f>
        <v>10</v>
      </c>
      <c r="X2828" s="10" t="n">
        <f aca="false">YEAR(E2828)</f>
        <v>2019</v>
      </c>
      <c r="Y2828" s="0" t="str">
        <f aca="false">TEXT(E2828,"yyyy-mm")</f>
        <v>2019-04</v>
      </c>
      <c r="Z2828" s="0" t="str">
        <f aca="false">"Q"&amp;ROUNDUP(MONTH(E2828)/3,0)&amp;"-"&amp;YEAR(E2828)</f>
        <v>Q2-2019</v>
      </c>
    </row>
    <row r="2829" customFormat="false" ht="14.25" hidden="false" customHeight="false" outlineLevel="0" collapsed="false">
      <c r="A2829" s="0" t="s">
        <v>2871</v>
      </c>
      <c r="B2829" s="0" t="s">
        <v>34</v>
      </c>
      <c r="C2829" s="0" t="s">
        <v>35</v>
      </c>
      <c r="D2829" s="9" t="n">
        <v>43400</v>
      </c>
      <c r="E2829" s="9" t="n">
        <v>43583</v>
      </c>
      <c r="F2829" s="9" t="n">
        <v>43592</v>
      </c>
      <c r="G2829" s="9" t="n">
        <v>43596</v>
      </c>
      <c r="H2829" s="10" t="s">
        <v>36</v>
      </c>
      <c r="I2829" s="0" t="n">
        <v>5</v>
      </c>
      <c r="J2829" s="0" t="n">
        <v>24</v>
      </c>
      <c r="K2829" s="0" t="n">
        <v>248</v>
      </c>
      <c r="L2829" s="0" t="n">
        <v>39</v>
      </c>
      <c r="M2829" s="0" t="n">
        <v>5</v>
      </c>
      <c r="N2829" s="11" t="n">
        <v>0.1</v>
      </c>
      <c r="O2829" s="12" t="n">
        <v>190.95</v>
      </c>
      <c r="P2829" s="12" t="n">
        <v>254.6</v>
      </c>
      <c r="Q2829" s="12" t="n">
        <f aca="false">M2829*P2829*(1-N2829)</f>
        <v>1145.7</v>
      </c>
      <c r="R2829" s="12" t="n">
        <f aca="false">M2829*O2829</f>
        <v>954.75</v>
      </c>
      <c r="S2829" s="12" t="n">
        <f aca="false">Q2829-R2829</f>
        <v>190.95</v>
      </c>
      <c r="T2829" s="11" t="n">
        <f aca="false">IFERROR(S2829/Q2829,0)</f>
        <v>0.166666666666667</v>
      </c>
      <c r="U2829" s="13" t="n">
        <f aca="false">F2829-E2829</f>
        <v>9</v>
      </c>
      <c r="V2829" s="13" t="n">
        <f aca="false">G2829-F2829</f>
        <v>4</v>
      </c>
      <c r="W2829" s="13" t="n">
        <f aca="false">G2829-E2829</f>
        <v>13</v>
      </c>
      <c r="X2829" s="10" t="n">
        <f aca="false">YEAR(E2829)</f>
        <v>2019</v>
      </c>
      <c r="Y2829" s="0" t="str">
        <f aca="false">TEXT(E2829,"yyyy-mm")</f>
        <v>2019-04</v>
      </c>
      <c r="Z2829" s="0" t="str">
        <f aca="false">"Q"&amp;ROUNDUP(MONTH(E2829)/3,0)&amp;"-"&amp;YEAR(E2829)</f>
        <v>Q2-2019</v>
      </c>
    </row>
    <row r="2830" customFormat="false" ht="14.25" hidden="false" customHeight="false" outlineLevel="0" collapsed="false">
      <c r="A2830" s="0" t="s">
        <v>2872</v>
      </c>
      <c r="B2830" s="0" t="s">
        <v>38</v>
      </c>
      <c r="C2830" s="0" t="s">
        <v>35</v>
      </c>
      <c r="D2830" s="9" t="n">
        <v>43400</v>
      </c>
      <c r="E2830" s="9" t="n">
        <v>43583</v>
      </c>
      <c r="F2830" s="9" t="n">
        <v>43604</v>
      </c>
      <c r="G2830" s="9" t="n">
        <v>43608</v>
      </c>
      <c r="H2830" s="10" t="s">
        <v>36</v>
      </c>
      <c r="I2830" s="0" t="n">
        <v>20</v>
      </c>
      <c r="J2830" s="0" t="n">
        <v>23</v>
      </c>
      <c r="K2830" s="0" t="n">
        <v>231</v>
      </c>
      <c r="L2830" s="0" t="n">
        <v>47</v>
      </c>
      <c r="M2830" s="0" t="n">
        <v>1</v>
      </c>
      <c r="N2830" s="11" t="n">
        <v>0.15</v>
      </c>
      <c r="O2830" s="12" t="n">
        <v>1594.6</v>
      </c>
      <c r="P2830" s="12" t="n">
        <v>3986.5</v>
      </c>
      <c r="Q2830" s="12" t="n">
        <f aca="false">M2830*P2830*(1-N2830)</f>
        <v>3388.525</v>
      </c>
      <c r="R2830" s="12" t="n">
        <f aca="false">M2830*O2830</f>
        <v>1594.6</v>
      </c>
      <c r="S2830" s="12" t="n">
        <f aca="false">Q2830-R2830</f>
        <v>1793.925</v>
      </c>
      <c r="T2830" s="11" t="n">
        <f aca="false">IFERROR(S2830/Q2830,0)</f>
        <v>0.529411764705882</v>
      </c>
      <c r="U2830" s="13" t="n">
        <f aca="false">F2830-E2830</f>
        <v>21</v>
      </c>
      <c r="V2830" s="13" t="n">
        <f aca="false">G2830-F2830</f>
        <v>4</v>
      </c>
      <c r="W2830" s="13" t="n">
        <f aca="false">G2830-E2830</f>
        <v>25</v>
      </c>
      <c r="X2830" s="10" t="n">
        <f aca="false">YEAR(E2830)</f>
        <v>2019</v>
      </c>
      <c r="Y2830" s="0" t="str">
        <f aca="false">TEXT(E2830,"yyyy-mm")</f>
        <v>2019-04</v>
      </c>
      <c r="Z2830" s="0" t="str">
        <f aca="false">"Q"&amp;ROUNDUP(MONTH(E2830)/3,0)&amp;"-"&amp;YEAR(E2830)</f>
        <v>Q2-2019</v>
      </c>
    </row>
    <row r="2831" customFormat="false" ht="14.25" hidden="false" customHeight="false" outlineLevel="0" collapsed="false">
      <c r="A2831" s="0" t="s">
        <v>2873</v>
      </c>
      <c r="B2831" s="0" t="s">
        <v>38</v>
      </c>
      <c r="C2831" s="0" t="s">
        <v>46</v>
      </c>
      <c r="D2831" s="9" t="n">
        <v>43500</v>
      </c>
      <c r="E2831" s="9" t="n">
        <v>43583</v>
      </c>
      <c r="F2831" s="9" t="n">
        <v>43600</v>
      </c>
      <c r="G2831" s="9" t="n">
        <v>43607</v>
      </c>
      <c r="H2831" s="10" t="s">
        <v>36</v>
      </c>
      <c r="I2831" s="0" t="n">
        <v>19</v>
      </c>
      <c r="J2831" s="0" t="n">
        <v>18</v>
      </c>
      <c r="K2831" s="0" t="n">
        <v>314</v>
      </c>
      <c r="L2831" s="0" t="n">
        <v>41</v>
      </c>
      <c r="M2831" s="0" t="n">
        <v>6</v>
      </c>
      <c r="N2831" s="11" t="n">
        <v>0.1</v>
      </c>
      <c r="O2831" s="12" t="n">
        <v>1582.88</v>
      </c>
      <c r="P2831" s="12" t="n">
        <v>2512.5</v>
      </c>
      <c r="Q2831" s="12" t="n">
        <f aca="false">M2831*P2831*(1-N2831)</f>
        <v>13567.5</v>
      </c>
      <c r="R2831" s="12" t="n">
        <f aca="false">M2831*O2831</f>
        <v>9497.28</v>
      </c>
      <c r="S2831" s="12" t="n">
        <f aca="false">Q2831-R2831</f>
        <v>4070.22</v>
      </c>
      <c r="T2831" s="11" t="n">
        <f aca="false">IFERROR(S2831/Q2831,0)</f>
        <v>0.29999778883361</v>
      </c>
      <c r="U2831" s="13" t="n">
        <f aca="false">F2831-E2831</f>
        <v>17</v>
      </c>
      <c r="V2831" s="13" t="n">
        <f aca="false">G2831-F2831</f>
        <v>7</v>
      </c>
      <c r="W2831" s="13" t="n">
        <f aca="false">G2831-E2831</f>
        <v>24</v>
      </c>
      <c r="X2831" s="10" t="n">
        <f aca="false">YEAR(E2831)</f>
        <v>2019</v>
      </c>
      <c r="Y2831" s="0" t="str">
        <f aca="false">TEXT(E2831,"yyyy-mm")</f>
        <v>2019-04</v>
      </c>
      <c r="Z2831" s="0" t="str">
        <f aca="false">"Q"&amp;ROUNDUP(MONTH(E2831)/3,0)&amp;"-"&amp;YEAR(E2831)</f>
        <v>Q2-2019</v>
      </c>
    </row>
    <row r="2832" customFormat="false" ht="14.25" hidden="false" customHeight="false" outlineLevel="0" collapsed="false">
      <c r="A2832" s="0" t="s">
        <v>2874</v>
      </c>
      <c r="B2832" s="0" t="s">
        <v>34</v>
      </c>
      <c r="C2832" s="0" t="s">
        <v>48</v>
      </c>
      <c r="D2832" s="9" t="n">
        <v>43500</v>
      </c>
      <c r="E2832" s="9" t="n">
        <v>43583</v>
      </c>
      <c r="F2832" s="9" t="n">
        <v>43595</v>
      </c>
      <c r="G2832" s="9" t="n">
        <v>43602</v>
      </c>
      <c r="H2832" s="10" t="s">
        <v>36</v>
      </c>
      <c r="I2832" s="0" t="n">
        <v>1</v>
      </c>
      <c r="J2832" s="0" t="n">
        <v>45</v>
      </c>
      <c r="K2832" s="0" t="n">
        <v>39</v>
      </c>
      <c r="L2832" s="0" t="n">
        <v>25</v>
      </c>
      <c r="M2832" s="0" t="n">
        <v>7</v>
      </c>
      <c r="N2832" s="11" t="n">
        <v>0.4</v>
      </c>
      <c r="O2832" s="12" t="n">
        <v>182.91</v>
      </c>
      <c r="P2832" s="12" t="n">
        <v>234.5</v>
      </c>
      <c r="Q2832" s="12" t="n">
        <f aca="false">M2832*P2832*(1-N2832)</f>
        <v>984.9</v>
      </c>
      <c r="R2832" s="12" t="n">
        <f aca="false">M2832*O2832</f>
        <v>1280.37</v>
      </c>
      <c r="S2832" s="12" t="n">
        <f aca="false">Q2832-R2832</f>
        <v>-295.47</v>
      </c>
      <c r="T2832" s="11" t="n">
        <f aca="false">IFERROR(S2832/Q2832,0)</f>
        <v>-0.3</v>
      </c>
      <c r="U2832" s="13" t="n">
        <f aca="false">F2832-E2832</f>
        <v>12</v>
      </c>
      <c r="V2832" s="13" t="n">
        <f aca="false">G2832-F2832</f>
        <v>7</v>
      </c>
      <c r="W2832" s="13" t="n">
        <f aca="false">G2832-E2832</f>
        <v>19</v>
      </c>
      <c r="X2832" s="10" t="n">
        <f aca="false">YEAR(E2832)</f>
        <v>2019</v>
      </c>
      <c r="Y2832" s="0" t="str">
        <f aca="false">TEXT(E2832,"yyyy-mm")</f>
        <v>2019-04</v>
      </c>
      <c r="Z2832" s="0" t="str">
        <f aca="false">"Q"&amp;ROUNDUP(MONTH(E2832)/3,0)&amp;"-"&amp;YEAR(E2832)</f>
        <v>Q2-2019</v>
      </c>
    </row>
    <row r="2833" customFormat="false" ht="14.25" hidden="false" customHeight="false" outlineLevel="0" collapsed="false">
      <c r="A2833" s="0" t="s">
        <v>2875</v>
      </c>
      <c r="B2833" s="0" t="s">
        <v>34</v>
      </c>
      <c r="C2833" s="0" t="s">
        <v>48</v>
      </c>
      <c r="D2833" s="9" t="n">
        <v>43500</v>
      </c>
      <c r="E2833" s="9" t="n">
        <v>43583</v>
      </c>
      <c r="F2833" s="9" t="n">
        <v>43603</v>
      </c>
      <c r="G2833" s="9" t="n">
        <v>43609</v>
      </c>
      <c r="H2833" s="10" t="s">
        <v>36</v>
      </c>
      <c r="I2833" s="0" t="n">
        <v>11</v>
      </c>
      <c r="J2833" s="0" t="n">
        <v>29</v>
      </c>
      <c r="K2833" s="0" t="n">
        <v>2</v>
      </c>
      <c r="L2833" s="0" t="n">
        <v>15</v>
      </c>
      <c r="M2833" s="0" t="n">
        <v>3</v>
      </c>
      <c r="N2833" s="11" t="n">
        <v>0.15</v>
      </c>
      <c r="O2833" s="12" t="n">
        <v>544.98</v>
      </c>
      <c r="P2833" s="12" t="n">
        <v>1112.2</v>
      </c>
      <c r="Q2833" s="12" t="n">
        <f aca="false">M2833*P2833*(1-N2833)</f>
        <v>2836.11</v>
      </c>
      <c r="R2833" s="12" t="n">
        <f aca="false">M2833*O2833</f>
        <v>1634.94</v>
      </c>
      <c r="S2833" s="12" t="n">
        <f aca="false">Q2833-R2833</f>
        <v>1201.17</v>
      </c>
      <c r="T2833" s="11" t="n">
        <f aca="false">IFERROR(S2833/Q2833,0)</f>
        <v>0.423527296190909</v>
      </c>
      <c r="U2833" s="13" t="n">
        <f aca="false">F2833-E2833</f>
        <v>20</v>
      </c>
      <c r="V2833" s="13" t="n">
        <f aca="false">G2833-F2833</f>
        <v>6</v>
      </c>
      <c r="W2833" s="13" t="n">
        <f aca="false">G2833-E2833</f>
        <v>26</v>
      </c>
      <c r="X2833" s="10" t="n">
        <f aca="false">YEAR(E2833)</f>
        <v>2019</v>
      </c>
      <c r="Y2833" s="0" t="str">
        <f aca="false">TEXT(E2833,"yyyy-mm")</f>
        <v>2019-04</v>
      </c>
      <c r="Z2833" s="0" t="str">
        <f aca="false">"Q"&amp;ROUNDUP(MONTH(E2833)/3,0)&amp;"-"&amp;YEAR(E2833)</f>
        <v>Q2-2019</v>
      </c>
    </row>
    <row r="2834" customFormat="false" ht="14.25" hidden="false" customHeight="false" outlineLevel="0" collapsed="false">
      <c r="A2834" s="0" t="s">
        <v>2876</v>
      </c>
      <c r="B2834" s="0" t="s">
        <v>38</v>
      </c>
      <c r="C2834" s="0" t="s">
        <v>48</v>
      </c>
      <c r="D2834" s="9" t="n">
        <v>43500</v>
      </c>
      <c r="E2834" s="9" t="n">
        <v>43583</v>
      </c>
      <c r="F2834" s="9" t="n">
        <v>43596</v>
      </c>
      <c r="G2834" s="9" t="n">
        <v>43599</v>
      </c>
      <c r="H2834" s="10" t="s">
        <v>36</v>
      </c>
      <c r="I2834" s="0" t="n">
        <v>13</v>
      </c>
      <c r="J2834" s="0" t="n">
        <v>40</v>
      </c>
      <c r="K2834" s="0" t="n">
        <v>17</v>
      </c>
      <c r="L2834" s="0" t="n">
        <v>29</v>
      </c>
      <c r="M2834" s="0" t="n">
        <v>8</v>
      </c>
      <c r="N2834" s="11" t="n">
        <v>0.05</v>
      </c>
      <c r="O2834" s="12" t="n">
        <v>151.96</v>
      </c>
      <c r="P2834" s="12" t="n">
        <v>180.9</v>
      </c>
      <c r="Q2834" s="12" t="n">
        <f aca="false">M2834*P2834*(1-N2834)</f>
        <v>1374.84</v>
      </c>
      <c r="R2834" s="12" t="n">
        <f aca="false">M2834*O2834</f>
        <v>1215.68</v>
      </c>
      <c r="S2834" s="12" t="n">
        <f aca="false">Q2834-R2834</f>
        <v>159.16</v>
      </c>
      <c r="T2834" s="11" t="n">
        <f aca="false">IFERROR(S2834/Q2834,0)</f>
        <v>0.115766198248523</v>
      </c>
      <c r="U2834" s="13" t="n">
        <f aca="false">F2834-E2834</f>
        <v>13</v>
      </c>
      <c r="V2834" s="13" t="n">
        <f aca="false">G2834-F2834</f>
        <v>3</v>
      </c>
      <c r="W2834" s="13" t="n">
        <f aca="false">G2834-E2834</f>
        <v>16</v>
      </c>
      <c r="X2834" s="10" t="n">
        <f aca="false">YEAR(E2834)</f>
        <v>2019</v>
      </c>
      <c r="Y2834" s="0" t="str">
        <f aca="false">TEXT(E2834,"yyyy-mm")</f>
        <v>2019-04</v>
      </c>
      <c r="Z2834" s="0" t="str">
        <f aca="false">"Q"&amp;ROUNDUP(MONTH(E2834)/3,0)&amp;"-"&amp;YEAR(E2834)</f>
        <v>Q2-2019</v>
      </c>
    </row>
    <row r="2835" customFormat="false" ht="14.25" hidden="false" customHeight="false" outlineLevel="0" collapsed="false">
      <c r="A2835" s="0" t="s">
        <v>2877</v>
      </c>
      <c r="B2835" s="0" t="s">
        <v>38</v>
      </c>
      <c r="C2835" s="0" t="s">
        <v>35</v>
      </c>
      <c r="D2835" s="9" t="n">
        <v>43500</v>
      </c>
      <c r="E2835" s="9" t="n">
        <v>43583</v>
      </c>
      <c r="F2835" s="9" t="n">
        <v>43591</v>
      </c>
      <c r="G2835" s="9" t="n">
        <v>43600</v>
      </c>
      <c r="H2835" s="10" t="s">
        <v>36</v>
      </c>
      <c r="I2835" s="0" t="n">
        <v>19</v>
      </c>
      <c r="J2835" s="0" t="n">
        <v>38</v>
      </c>
      <c r="K2835" s="0" t="n">
        <v>239</v>
      </c>
      <c r="L2835" s="0" t="n">
        <v>2</v>
      </c>
      <c r="M2835" s="0" t="n">
        <v>8</v>
      </c>
      <c r="N2835" s="11" t="n">
        <v>0.1</v>
      </c>
      <c r="O2835" s="12" t="n">
        <v>863.43</v>
      </c>
      <c r="P2835" s="12" t="n">
        <v>1762.1</v>
      </c>
      <c r="Q2835" s="12" t="n">
        <f aca="false">M2835*P2835*(1-N2835)</f>
        <v>12687.12</v>
      </c>
      <c r="R2835" s="12" t="n">
        <f aca="false">M2835*O2835</f>
        <v>6907.44</v>
      </c>
      <c r="S2835" s="12" t="n">
        <f aca="false">Q2835-R2835</f>
        <v>5779.68</v>
      </c>
      <c r="T2835" s="11" t="n">
        <f aca="false">IFERROR(S2835/Q2835,0)</f>
        <v>0.455554924994798</v>
      </c>
      <c r="U2835" s="13" t="n">
        <f aca="false">F2835-E2835</f>
        <v>8</v>
      </c>
      <c r="V2835" s="13" t="n">
        <f aca="false">G2835-F2835</f>
        <v>9</v>
      </c>
      <c r="W2835" s="13" t="n">
        <f aca="false">G2835-E2835</f>
        <v>17</v>
      </c>
      <c r="X2835" s="10" t="n">
        <f aca="false">YEAR(E2835)</f>
        <v>2019</v>
      </c>
      <c r="Y2835" s="0" t="str">
        <f aca="false">TEXT(E2835,"yyyy-mm")</f>
        <v>2019-04</v>
      </c>
      <c r="Z2835" s="0" t="str">
        <f aca="false">"Q"&amp;ROUNDUP(MONTH(E2835)/3,0)&amp;"-"&amp;YEAR(E2835)</f>
        <v>Q2-2019</v>
      </c>
    </row>
    <row r="2836" customFormat="false" ht="14.25" hidden="false" customHeight="false" outlineLevel="0" collapsed="false">
      <c r="A2836" s="0" t="s">
        <v>2878</v>
      </c>
      <c r="B2836" s="0" t="s">
        <v>38</v>
      </c>
      <c r="C2836" s="0" t="s">
        <v>46</v>
      </c>
      <c r="D2836" s="9" t="n">
        <v>43500</v>
      </c>
      <c r="E2836" s="9" t="n">
        <v>43584</v>
      </c>
      <c r="F2836" s="9" t="n">
        <v>43598</v>
      </c>
      <c r="G2836" s="9" t="n">
        <v>43603</v>
      </c>
      <c r="H2836" s="10" t="s">
        <v>36</v>
      </c>
      <c r="I2836" s="0" t="n">
        <v>15</v>
      </c>
      <c r="J2836" s="0" t="n">
        <v>32</v>
      </c>
      <c r="K2836" s="0" t="n">
        <v>310</v>
      </c>
      <c r="L2836" s="0" t="n">
        <v>12</v>
      </c>
      <c r="M2836" s="0" t="n">
        <v>6</v>
      </c>
      <c r="N2836" s="11" t="n">
        <v>0.05</v>
      </c>
      <c r="O2836" s="12" t="n">
        <v>2237.93</v>
      </c>
      <c r="P2836" s="12" t="n">
        <v>3926.2</v>
      </c>
      <c r="Q2836" s="12" t="n">
        <f aca="false">M2836*P2836*(1-N2836)</f>
        <v>22379.34</v>
      </c>
      <c r="R2836" s="12" t="n">
        <f aca="false">M2836*O2836</f>
        <v>13427.58</v>
      </c>
      <c r="S2836" s="12" t="n">
        <f aca="false">Q2836-R2836</f>
        <v>8951.76</v>
      </c>
      <c r="T2836" s="11" t="n">
        <f aca="false">IFERROR(S2836/Q2836,0)</f>
        <v>0.400001072417685</v>
      </c>
      <c r="U2836" s="13" t="n">
        <f aca="false">F2836-E2836</f>
        <v>14</v>
      </c>
      <c r="V2836" s="13" t="n">
        <f aca="false">G2836-F2836</f>
        <v>5</v>
      </c>
      <c r="W2836" s="13" t="n">
        <f aca="false">G2836-E2836</f>
        <v>19</v>
      </c>
      <c r="X2836" s="10" t="n">
        <f aca="false">YEAR(E2836)</f>
        <v>2019</v>
      </c>
      <c r="Y2836" s="0" t="str">
        <f aca="false">TEXT(E2836,"yyyy-mm")</f>
        <v>2019-04</v>
      </c>
      <c r="Z2836" s="0" t="str">
        <f aca="false">"Q"&amp;ROUNDUP(MONTH(E2836)/3,0)&amp;"-"&amp;YEAR(E2836)</f>
        <v>Q2-2019</v>
      </c>
    </row>
    <row r="2837" customFormat="false" ht="14.25" hidden="false" customHeight="false" outlineLevel="0" collapsed="false">
      <c r="A2837" s="0" t="s">
        <v>2879</v>
      </c>
      <c r="B2837" s="0" t="s">
        <v>38</v>
      </c>
      <c r="C2837" s="0" t="s">
        <v>35</v>
      </c>
      <c r="D2837" s="9" t="n">
        <v>43400</v>
      </c>
      <c r="E2837" s="9" t="n">
        <v>43584</v>
      </c>
      <c r="F2837" s="9" t="n">
        <v>43591</v>
      </c>
      <c r="G2837" s="9" t="n">
        <v>43594</v>
      </c>
      <c r="H2837" s="10" t="s">
        <v>36</v>
      </c>
      <c r="I2837" s="0" t="n">
        <v>16</v>
      </c>
      <c r="J2837" s="0" t="n">
        <v>35</v>
      </c>
      <c r="K2837" s="0" t="n">
        <v>245</v>
      </c>
      <c r="L2837" s="0" t="n">
        <v>40</v>
      </c>
      <c r="M2837" s="0" t="n">
        <v>8</v>
      </c>
      <c r="N2837" s="11" t="n">
        <v>0.075</v>
      </c>
      <c r="O2837" s="12" t="n">
        <v>4030.85</v>
      </c>
      <c r="P2837" s="12" t="n">
        <v>5447.1</v>
      </c>
      <c r="Q2837" s="12" t="n">
        <f aca="false">M2837*P2837*(1-N2837)</f>
        <v>40308.54</v>
      </c>
      <c r="R2837" s="12" t="n">
        <f aca="false">M2837*O2837</f>
        <v>32246.8</v>
      </c>
      <c r="S2837" s="12" t="n">
        <f aca="false">Q2837-R2837</f>
        <v>8061.74000000001</v>
      </c>
      <c r="T2837" s="11" t="n">
        <f aca="false">IFERROR(S2837/Q2837,0)</f>
        <v>0.200000793876434</v>
      </c>
      <c r="U2837" s="13" t="n">
        <f aca="false">F2837-E2837</f>
        <v>7</v>
      </c>
      <c r="V2837" s="13" t="n">
        <f aca="false">G2837-F2837</f>
        <v>3</v>
      </c>
      <c r="W2837" s="13" t="n">
        <f aca="false">G2837-E2837</f>
        <v>10</v>
      </c>
      <c r="X2837" s="10" t="n">
        <f aca="false">YEAR(E2837)</f>
        <v>2019</v>
      </c>
      <c r="Y2837" s="0" t="str">
        <f aca="false">TEXT(E2837,"yyyy-mm")</f>
        <v>2019-04</v>
      </c>
      <c r="Z2837" s="0" t="str">
        <f aca="false">"Q"&amp;ROUNDUP(MONTH(E2837)/3,0)&amp;"-"&amp;YEAR(E2837)</f>
        <v>Q2-2019</v>
      </c>
    </row>
    <row r="2838" customFormat="false" ht="14.25" hidden="false" customHeight="false" outlineLevel="0" collapsed="false">
      <c r="A2838" s="0" t="s">
        <v>2880</v>
      </c>
      <c r="B2838" s="0" t="s">
        <v>34</v>
      </c>
      <c r="C2838" s="0" t="s">
        <v>35</v>
      </c>
      <c r="D2838" s="9" t="n">
        <v>43500</v>
      </c>
      <c r="E2838" s="9" t="n">
        <v>43584</v>
      </c>
      <c r="F2838" s="9" t="n">
        <v>43602</v>
      </c>
      <c r="G2838" s="9" t="n">
        <v>43610</v>
      </c>
      <c r="H2838" s="10" t="s">
        <v>36</v>
      </c>
      <c r="I2838" s="0" t="n">
        <v>6</v>
      </c>
      <c r="J2838" s="0" t="n">
        <v>33</v>
      </c>
      <c r="K2838" s="0" t="n">
        <v>244</v>
      </c>
      <c r="L2838" s="0" t="n">
        <v>13</v>
      </c>
      <c r="M2838" s="0" t="n">
        <v>5</v>
      </c>
      <c r="N2838" s="11" t="n">
        <v>0.05</v>
      </c>
      <c r="O2838" s="12" t="n">
        <v>680.72</v>
      </c>
      <c r="P2838" s="12" t="n">
        <v>850.9</v>
      </c>
      <c r="Q2838" s="12" t="n">
        <f aca="false">M2838*P2838*(1-N2838)</f>
        <v>4041.775</v>
      </c>
      <c r="R2838" s="12" t="n">
        <f aca="false">M2838*O2838</f>
        <v>3403.6</v>
      </c>
      <c r="S2838" s="12" t="n">
        <f aca="false">Q2838-R2838</f>
        <v>638.174999999999</v>
      </c>
      <c r="T2838" s="11" t="n">
        <f aca="false">IFERROR(S2838/Q2838,0)</f>
        <v>0.157894736842105</v>
      </c>
      <c r="U2838" s="13" t="n">
        <f aca="false">F2838-E2838</f>
        <v>18</v>
      </c>
      <c r="V2838" s="13" t="n">
        <f aca="false">G2838-F2838</f>
        <v>8</v>
      </c>
      <c r="W2838" s="13" t="n">
        <f aca="false">G2838-E2838</f>
        <v>26</v>
      </c>
      <c r="X2838" s="10" t="n">
        <f aca="false">YEAR(E2838)</f>
        <v>2019</v>
      </c>
      <c r="Y2838" s="0" t="str">
        <f aca="false">TEXT(E2838,"yyyy-mm")</f>
        <v>2019-04</v>
      </c>
      <c r="Z2838" s="0" t="str">
        <f aca="false">"Q"&amp;ROUNDUP(MONTH(E2838)/3,0)&amp;"-"&amp;YEAR(E2838)</f>
        <v>Q2-2019</v>
      </c>
    </row>
    <row r="2839" customFormat="false" ht="14.25" hidden="false" customHeight="false" outlineLevel="0" collapsed="false">
      <c r="A2839" s="0" t="s">
        <v>2881</v>
      </c>
      <c r="B2839" s="0" t="s">
        <v>41</v>
      </c>
      <c r="C2839" s="0" t="s">
        <v>79</v>
      </c>
      <c r="D2839" s="9" t="n">
        <v>43500</v>
      </c>
      <c r="E2839" s="9" t="n">
        <v>43584</v>
      </c>
      <c r="F2839" s="9" t="n">
        <v>43605</v>
      </c>
      <c r="G2839" s="9" t="n">
        <v>43609</v>
      </c>
      <c r="H2839" s="10" t="s">
        <v>36</v>
      </c>
      <c r="I2839" s="0" t="n">
        <v>20</v>
      </c>
      <c r="J2839" s="0" t="n">
        <v>38</v>
      </c>
      <c r="K2839" s="0" t="n">
        <v>79</v>
      </c>
      <c r="L2839" s="0" t="n">
        <v>23</v>
      </c>
      <c r="M2839" s="0" t="n">
        <v>6</v>
      </c>
      <c r="N2839" s="11" t="n">
        <v>0.05</v>
      </c>
      <c r="O2839" s="12" t="n">
        <v>1080.58</v>
      </c>
      <c r="P2839" s="12" t="n">
        <v>2572.8</v>
      </c>
      <c r="Q2839" s="12" t="n">
        <f aca="false">M2839*P2839*(1-N2839)</f>
        <v>14664.96</v>
      </c>
      <c r="R2839" s="12" t="n">
        <f aca="false">M2839*O2839</f>
        <v>6483.48</v>
      </c>
      <c r="S2839" s="12" t="n">
        <f aca="false">Q2839-R2839</f>
        <v>8181.48</v>
      </c>
      <c r="T2839" s="11" t="n">
        <f aca="false">IFERROR(S2839/Q2839,0)</f>
        <v>0.557893100288034</v>
      </c>
      <c r="U2839" s="13" t="n">
        <f aca="false">F2839-E2839</f>
        <v>21</v>
      </c>
      <c r="V2839" s="13" t="n">
        <f aca="false">G2839-F2839</f>
        <v>4</v>
      </c>
      <c r="W2839" s="13" t="n">
        <f aca="false">G2839-E2839</f>
        <v>25</v>
      </c>
      <c r="X2839" s="10" t="n">
        <f aca="false">YEAR(E2839)</f>
        <v>2019</v>
      </c>
      <c r="Y2839" s="0" t="str">
        <f aca="false">TEXT(E2839,"yyyy-mm")</f>
        <v>2019-04</v>
      </c>
      <c r="Z2839" s="0" t="str">
        <f aca="false">"Q"&amp;ROUNDUP(MONTH(E2839)/3,0)&amp;"-"&amp;YEAR(E2839)</f>
        <v>Q2-2019</v>
      </c>
    </row>
    <row r="2840" customFormat="false" ht="14.25" hidden="false" customHeight="false" outlineLevel="0" collapsed="false">
      <c r="A2840" s="0" t="s">
        <v>2882</v>
      </c>
      <c r="B2840" s="0" t="s">
        <v>38</v>
      </c>
      <c r="C2840" s="0" t="s">
        <v>48</v>
      </c>
      <c r="D2840" s="9" t="n">
        <v>43500</v>
      </c>
      <c r="E2840" s="9" t="n">
        <v>43584</v>
      </c>
      <c r="F2840" s="9" t="n">
        <v>43610</v>
      </c>
      <c r="G2840" s="9" t="n">
        <v>43620</v>
      </c>
      <c r="H2840" s="10" t="s">
        <v>36</v>
      </c>
      <c r="I2840" s="0" t="n">
        <v>20</v>
      </c>
      <c r="J2840" s="0" t="n">
        <v>7</v>
      </c>
      <c r="K2840" s="0" t="n">
        <v>51</v>
      </c>
      <c r="L2840" s="0" t="n">
        <v>38</v>
      </c>
      <c r="M2840" s="0" t="n">
        <v>8</v>
      </c>
      <c r="N2840" s="11" t="n">
        <v>0.15</v>
      </c>
      <c r="O2840" s="12" t="n">
        <v>606.22</v>
      </c>
      <c r="P2840" s="12" t="n">
        <v>1045.2</v>
      </c>
      <c r="Q2840" s="12" t="n">
        <f aca="false">M2840*P2840*(1-N2840)</f>
        <v>7107.36</v>
      </c>
      <c r="R2840" s="12" t="n">
        <f aca="false">M2840*O2840</f>
        <v>4849.76</v>
      </c>
      <c r="S2840" s="12" t="n">
        <f aca="false">Q2840-R2840</f>
        <v>2257.6</v>
      </c>
      <c r="T2840" s="11" t="n">
        <f aca="false">IFERROR(S2840/Q2840,0)</f>
        <v>0.317642556448527</v>
      </c>
      <c r="U2840" s="13" t="n">
        <f aca="false">F2840-E2840</f>
        <v>26</v>
      </c>
      <c r="V2840" s="13" t="n">
        <f aca="false">G2840-F2840</f>
        <v>10</v>
      </c>
      <c r="W2840" s="13" t="n">
        <f aca="false">G2840-E2840</f>
        <v>36</v>
      </c>
      <c r="X2840" s="10" t="n">
        <f aca="false">YEAR(E2840)</f>
        <v>2019</v>
      </c>
      <c r="Y2840" s="0" t="str">
        <f aca="false">TEXT(E2840,"yyyy-mm")</f>
        <v>2019-04</v>
      </c>
      <c r="Z2840" s="0" t="str">
        <f aca="false">"Q"&amp;ROUNDUP(MONTH(E2840)/3,0)&amp;"-"&amp;YEAR(E2840)</f>
        <v>Q2-2019</v>
      </c>
    </row>
    <row r="2841" customFormat="false" ht="14.25" hidden="false" customHeight="false" outlineLevel="0" collapsed="false">
      <c r="A2841" s="0" t="s">
        <v>2883</v>
      </c>
      <c r="B2841" s="0" t="s">
        <v>38</v>
      </c>
      <c r="C2841" s="0" t="s">
        <v>48</v>
      </c>
      <c r="D2841" s="9" t="n">
        <v>43500</v>
      </c>
      <c r="E2841" s="9" t="n">
        <v>43584</v>
      </c>
      <c r="F2841" s="9" t="n">
        <v>43611</v>
      </c>
      <c r="G2841" s="9" t="n">
        <v>43619</v>
      </c>
      <c r="H2841" s="10" t="s">
        <v>36</v>
      </c>
      <c r="I2841" s="0" t="n">
        <v>12</v>
      </c>
      <c r="J2841" s="0" t="n">
        <v>50</v>
      </c>
      <c r="K2841" s="0" t="n">
        <v>28</v>
      </c>
      <c r="L2841" s="0" t="n">
        <v>31</v>
      </c>
      <c r="M2841" s="0" t="n">
        <v>2</v>
      </c>
      <c r="N2841" s="11" t="n">
        <v>0.05</v>
      </c>
      <c r="O2841" s="12" t="n">
        <v>1405.39</v>
      </c>
      <c r="P2841" s="12" t="n">
        <v>2465.6</v>
      </c>
      <c r="Q2841" s="12" t="n">
        <f aca="false">M2841*P2841*(1-N2841)</f>
        <v>4684.64</v>
      </c>
      <c r="R2841" s="12" t="n">
        <f aca="false">M2841*O2841</f>
        <v>2810.78</v>
      </c>
      <c r="S2841" s="12" t="n">
        <f aca="false">Q2841-R2841</f>
        <v>1873.86</v>
      </c>
      <c r="T2841" s="11" t="n">
        <f aca="false">IFERROR(S2841/Q2841,0)</f>
        <v>0.400000853854298</v>
      </c>
      <c r="U2841" s="13" t="n">
        <f aca="false">F2841-E2841</f>
        <v>27</v>
      </c>
      <c r="V2841" s="13" t="n">
        <f aca="false">G2841-F2841</f>
        <v>8</v>
      </c>
      <c r="W2841" s="13" t="n">
        <f aca="false">G2841-E2841</f>
        <v>35</v>
      </c>
      <c r="X2841" s="10" t="n">
        <f aca="false">YEAR(E2841)</f>
        <v>2019</v>
      </c>
      <c r="Y2841" s="0" t="str">
        <f aca="false">TEXT(E2841,"yyyy-mm")</f>
        <v>2019-04</v>
      </c>
      <c r="Z2841" s="0" t="str">
        <f aca="false">"Q"&amp;ROUNDUP(MONTH(E2841)/3,0)&amp;"-"&amp;YEAR(E2841)</f>
        <v>Q2-2019</v>
      </c>
    </row>
    <row r="2842" customFormat="false" ht="14.25" hidden="false" customHeight="false" outlineLevel="0" collapsed="false">
      <c r="A2842" s="0" t="s">
        <v>2884</v>
      </c>
      <c r="B2842" s="0" t="s">
        <v>38</v>
      </c>
      <c r="C2842" s="0" t="s">
        <v>46</v>
      </c>
      <c r="D2842" s="9" t="n">
        <v>43500</v>
      </c>
      <c r="E2842" s="9" t="n">
        <v>43585</v>
      </c>
      <c r="F2842" s="9" t="n">
        <v>43609</v>
      </c>
      <c r="G2842" s="9" t="n">
        <v>43616</v>
      </c>
      <c r="H2842" s="10" t="s">
        <v>36</v>
      </c>
      <c r="I2842" s="0" t="n">
        <v>18</v>
      </c>
      <c r="J2842" s="0" t="n">
        <v>33</v>
      </c>
      <c r="K2842" s="0" t="n">
        <v>301</v>
      </c>
      <c r="L2842" s="0" t="n">
        <v>29</v>
      </c>
      <c r="M2842" s="0" t="n">
        <v>5</v>
      </c>
      <c r="N2842" s="11" t="n">
        <v>0.075</v>
      </c>
      <c r="O2842" s="12" t="n">
        <v>500.69</v>
      </c>
      <c r="P2842" s="12" t="n">
        <v>1065.3</v>
      </c>
      <c r="Q2842" s="12" t="n">
        <f aca="false">M2842*P2842*(1-N2842)</f>
        <v>4927.0125</v>
      </c>
      <c r="R2842" s="12" t="n">
        <f aca="false">M2842*O2842</f>
        <v>2503.45</v>
      </c>
      <c r="S2842" s="12" t="n">
        <f aca="false">Q2842-R2842</f>
        <v>2423.5625</v>
      </c>
      <c r="T2842" s="11" t="n">
        <f aca="false">IFERROR(S2842/Q2842,0)</f>
        <v>0.491892906705636</v>
      </c>
      <c r="U2842" s="13" t="n">
        <f aca="false">F2842-E2842</f>
        <v>24</v>
      </c>
      <c r="V2842" s="13" t="n">
        <f aca="false">G2842-F2842</f>
        <v>7</v>
      </c>
      <c r="W2842" s="13" t="n">
        <f aca="false">G2842-E2842</f>
        <v>31</v>
      </c>
      <c r="X2842" s="10" t="n">
        <f aca="false">YEAR(E2842)</f>
        <v>2019</v>
      </c>
      <c r="Y2842" s="0" t="str">
        <f aca="false">TEXT(E2842,"yyyy-mm")</f>
        <v>2019-04</v>
      </c>
      <c r="Z2842" s="0" t="str">
        <f aca="false">"Q"&amp;ROUNDUP(MONTH(E2842)/3,0)&amp;"-"&amp;YEAR(E2842)</f>
        <v>Q2-2019</v>
      </c>
    </row>
    <row r="2843" customFormat="false" ht="14.25" hidden="false" customHeight="false" outlineLevel="0" collapsed="false">
      <c r="A2843" s="0" t="s">
        <v>2885</v>
      </c>
      <c r="B2843" s="0" t="s">
        <v>34</v>
      </c>
      <c r="C2843" s="0" t="s">
        <v>46</v>
      </c>
      <c r="D2843" s="9" t="n">
        <v>43500</v>
      </c>
      <c r="E2843" s="9" t="n">
        <v>43585</v>
      </c>
      <c r="F2843" s="9" t="n">
        <v>43608</v>
      </c>
      <c r="G2843" s="9" t="n">
        <v>43614</v>
      </c>
      <c r="H2843" s="10" t="s">
        <v>36</v>
      </c>
      <c r="I2843" s="0" t="n">
        <v>10</v>
      </c>
      <c r="J2843" s="0" t="n">
        <v>17</v>
      </c>
      <c r="K2843" s="0" t="n">
        <v>316</v>
      </c>
      <c r="L2843" s="0" t="n">
        <v>18</v>
      </c>
      <c r="M2843" s="0" t="n">
        <v>1</v>
      </c>
      <c r="N2843" s="11" t="n">
        <v>0.075</v>
      </c>
      <c r="O2843" s="12" t="n">
        <v>1413.23</v>
      </c>
      <c r="P2843" s="12" t="n">
        <v>1788.9</v>
      </c>
      <c r="Q2843" s="12" t="n">
        <f aca="false">M2843*P2843*(1-N2843)</f>
        <v>1654.7325</v>
      </c>
      <c r="R2843" s="12" t="n">
        <f aca="false">M2843*O2843</f>
        <v>1413.23</v>
      </c>
      <c r="S2843" s="12" t="n">
        <f aca="false">Q2843-R2843</f>
        <v>241.5025</v>
      </c>
      <c r="T2843" s="11" t="n">
        <f aca="false">IFERROR(S2843/Q2843,0)</f>
        <v>0.145946550273232</v>
      </c>
      <c r="U2843" s="13" t="n">
        <f aca="false">F2843-E2843</f>
        <v>23</v>
      </c>
      <c r="V2843" s="13" t="n">
        <f aca="false">G2843-F2843</f>
        <v>6</v>
      </c>
      <c r="W2843" s="13" t="n">
        <f aca="false">G2843-E2843</f>
        <v>29</v>
      </c>
      <c r="X2843" s="10" t="n">
        <f aca="false">YEAR(E2843)</f>
        <v>2019</v>
      </c>
      <c r="Y2843" s="0" t="str">
        <f aca="false">TEXT(E2843,"yyyy-mm")</f>
        <v>2019-04</v>
      </c>
      <c r="Z2843" s="0" t="str">
        <f aca="false">"Q"&amp;ROUNDUP(MONTH(E2843)/3,0)&amp;"-"&amp;YEAR(E2843)</f>
        <v>Q2-2019</v>
      </c>
    </row>
    <row r="2844" customFormat="false" ht="14.25" hidden="false" customHeight="false" outlineLevel="0" collapsed="false">
      <c r="A2844" s="0" t="s">
        <v>2886</v>
      </c>
      <c r="B2844" s="0" t="s">
        <v>34</v>
      </c>
      <c r="C2844" s="0" t="s">
        <v>48</v>
      </c>
      <c r="D2844" s="9" t="n">
        <v>43500</v>
      </c>
      <c r="E2844" s="9" t="n">
        <v>43585</v>
      </c>
      <c r="F2844" s="9" t="n">
        <v>43612</v>
      </c>
      <c r="G2844" s="9" t="n">
        <v>43619</v>
      </c>
      <c r="H2844" s="10" t="s">
        <v>36</v>
      </c>
      <c r="I2844" s="0" t="n">
        <v>5</v>
      </c>
      <c r="J2844" s="0" t="n">
        <v>47</v>
      </c>
      <c r="K2844" s="0" t="n">
        <v>41</v>
      </c>
      <c r="L2844" s="0" t="n">
        <v>28</v>
      </c>
      <c r="M2844" s="0" t="n">
        <v>8</v>
      </c>
      <c r="N2844" s="11" t="n">
        <v>0.05</v>
      </c>
      <c r="O2844" s="12" t="n">
        <v>2660.91</v>
      </c>
      <c r="P2844" s="12" t="n">
        <v>5661.5</v>
      </c>
      <c r="Q2844" s="12" t="n">
        <f aca="false">M2844*P2844*(1-N2844)</f>
        <v>43027.4</v>
      </c>
      <c r="R2844" s="12" t="n">
        <f aca="false">M2844*O2844</f>
        <v>21287.28</v>
      </c>
      <c r="S2844" s="12" t="n">
        <f aca="false">Q2844-R2844</f>
        <v>21740.12</v>
      </c>
      <c r="T2844" s="11" t="n">
        <f aca="false">IFERROR(S2844/Q2844,0)</f>
        <v>0.505262228254554</v>
      </c>
      <c r="U2844" s="13" t="n">
        <f aca="false">F2844-E2844</f>
        <v>27</v>
      </c>
      <c r="V2844" s="13" t="n">
        <f aca="false">G2844-F2844</f>
        <v>7</v>
      </c>
      <c r="W2844" s="13" t="n">
        <f aca="false">G2844-E2844</f>
        <v>34</v>
      </c>
      <c r="X2844" s="10" t="n">
        <f aca="false">YEAR(E2844)</f>
        <v>2019</v>
      </c>
      <c r="Y2844" s="0" t="str">
        <f aca="false">TEXT(E2844,"yyyy-mm")</f>
        <v>2019-04</v>
      </c>
      <c r="Z2844" s="0" t="str">
        <f aca="false">"Q"&amp;ROUNDUP(MONTH(E2844)/3,0)&amp;"-"&amp;YEAR(E2844)</f>
        <v>Q2-2019</v>
      </c>
    </row>
    <row r="2845" customFormat="false" ht="14.25" hidden="false" customHeight="false" outlineLevel="0" collapsed="false">
      <c r="A2845" s="0" t="s">
        <v>2887</v>
      </c>
      <c r="B2845" s="0" t="s">
        <v>34</v>
      </c>
      <c r="C2845" s="0" t="s">
        <v>35</v>
      </c>
      <c r="D2845" s="9" t="n">
        <v>43500</v>
      </c>
      <c r="E2845" s="9" t="n">
        <v>43585</v>
      </c>
      <c r="F2845" s="9" t="n">
        <v>43611</v>
      </c>
      <c r="G2845" s="9" t="n">
        <v>43618</v>
      </c>
      <c r="H2845" s="10" t="s">
        <v>36</v>
      </c>
      <c r="I2845" s="0" t="n">
        <v>7</v>
      </c>
      <c r="J2845" s="0" t="n">
        <v>4</v>
      </c>
      <c r="K2845" s="0" t="n">
        <v>245</v>
      </c>
      <c r="L2845" s="0" t="n">
        <v>10</v>
      </c>
      <c r="M2845" s="0" t="n">
        <v>1</v>
      </c>
      <c r="N2845" s="11" t="n">
        <v>0.4</v>
      </c>
      <c r="O2845" s="12" t="n">
        <v>2344.8</v>
      </c>
      <c r="P2845" s="12" t="n">
        <v>2968.1</v>
      </c>
      <c r="Q2845" s="12" t="n">
        <f aca="false">M2845*P2845*(1-N2845)</f>
        <v>1780.86</v>
      </c>
      <c r="R2845" s="12" t="n">
        <f aca="false">M2845*O2845</f>
        <v>2344.8</v>
      </c>
      <c r="S2845" s="12" t="n">
        <f aca="false">Q2845-R2845</f>
        <v>-563.94</v>
      </c>
      <c r="T2845" s="11" t="n">
        <f aca="false">IFERROR(S2845/Q2845,0)</f>
        <v>-0.31666722819312</v>
      </c>
      <c r="U2845" s="13" t="n">
        <f aca="false">F2845-E2845</f>
        <v>26</v>
      </c>
      <c r="V2845" s="13" t="n">
        <f aca="false">G2845-F2845</f>
        <v>7</v>
      </c>
      <c r="W2845" s="13" t="n">
        <f aca="false">G2845-E2845</f>
        <v>33</v>
      </c>
      <c r="X2845" s="10" t="n">
        <f aca="false">YEAR(E2845)</f>
        <v>2019</v>
      </c>
      <c r="Y2845" s="0" t="str">
        <f aca="false">TEXT(E2845,"yyyy-mm")</f>
        <v>2019-04</v>
      </c>
      <c r="Z2845" s="0" t="str">
        <f aca="false">"Q"&amp;ROUNDUP(MONTH(E2845)/3,0)&amp;"-"&amp;YEAR(E2845)</f>
        <v>Q2-2019</v>
      </c>
    </row>
    <row r="2846" customFormat="false" ht="14.25" hidden="false" customHeight="false" outlineLevel="0" collapsed="false">
      <c r="A2846" s="0" t="s">
        <v>2888</v>
      </c>
      <c r="B2846" s="0" t="s">
        <v>43</v>
      </c>
      <c r="C2846" s="0" t="s">
        <v>46</v>
      </c>
      <c r="D2846" s="9" t="n">
        <v>43400</v>
      </c>
      <c r="E2846" s="9" t="n">
        <v>43585</v>
      </c>
      <c r="F2846" s="9" t="n">
        <v>43594</v>
      </c>
      <c r="G2846" s="9" t="n">
        <v>43599</v>
      </c>
      <c r="H2846" s="10" t="s">
        <v>36</v>
      </c>
      <c r="I2846" s="0" t="n">
        <v>27</v>
      </c>
      <c r="J2846" s="0" t="n">
        <v>3</v>
      </c>
      <c r="K2846" s="0" t="n">
        <v>279</v>
      </c>
      <c r="L2846" s="0" t="n">
        <v>26</v>
      </c>
      <c r="M2846" s="0" t="n">
        <v>2</v>
      </c>
      <c r="N2846" s="11" t="n">
        <v>0.2</v>
      </c>
      <c r="O2846" s="12" t="n">
        <v>2027.29</v>
      </c>
      <c r="P2846" s="12" t="n">
        <v>2472.3</v>
      </c>
      <c r="Q2846" s="12" t="n">
        <f aca="false">M2846*P2846*(1-N2846)</f>
        <v>3955.68</v>
      </c>
      <c r="R2846" s="12" t="n">
        <f aca="false">M2846*O2846</f>
        <v>4054.58</v>
      </c>
      <c r="S2846" s="12" t="n">
        <f aca="false">Q2846-R2846</f>
        <v>-98.8999999999996</v>
      </c>
      <c r="T2846" s="11" t="n">
        <f aca="false">IFERROR(S2846/Q2846,0)</f>
        <v>-0.0250020224082837</v>
      </c>
      <c r="U2846" s="13" t="n">
        <f aca="false">F2846-E2846</f>
        <v>9</v>
      </c>
      <c r="V2846" s="13" t="n">
        <f aca="false">G2846-F2846</f>
        <v>5</v>
      </c>
      <c r="W2846" s="13" t="n">
        <f aca="false">G2846-E2846</f>
        <v>14</v>
      </c>
      <c r="X2846" s="10" t="n">
        <f aca="false">YEAR(E2846)</f>
        <v>2019</v>
      </c>
      <c r="Y2846" s="0" t="str">
        <f aca="false">TEXT(E2846,"yyyy-mm")</f>
        <v>2019-04</v>
      </c>
      <c r="Z2846" s="0" t="str">
        <f aca="false">"Q"&amp;ROUNDUP(MONTH(E2846)/3,0)&amp;"-"&amp;YEAR(E2846)</f>
        <v>Q2-2019</v>
      </c>
    </row>
    <row r="2847" customFormat="false" ht="14.25" hidden="false" customHeight="false" outlineLevel="0" collapsed="false">
      <c r="A2847" s="0" t="s">
        <v>2889</v>
      </c>
      <c r="B2847" s="0" t="s">
        <v>38</v>
      </c>
      <c r="C2847" s="0" t="s">
        <v>48</v>
      </c>
      <c r="D2847" s="9" t="n">
        <v>43500</v>
      </c>
      <c r="E2847" s="9" t="n">
        <v>43586</v>
      </c>
      <c r="F2847" s="9" t="n">
        <v>43601</v>
      </c>
      <c r="G2847" s="9" t="n">
        <v>43606</v>
      </c>
      <c r="H2847" s="10" t="s">
        <v>36</v>
      </c>
      <c r="I2847" s="0" t="n">
        <v>18</v>
      </c>
      <c r="J2847" s="0" t="n">
        <v>24</v>
      </c>
      <c r="K2847" s="0" t="n">
        <v>57</v>
      </c>
      <c r="L2847" s="0" t="n">
        <v>2</v>
      </c>
      <c r="M2847" s="0" t="n">
        <v>7</v>
      </c>
      <c r="N2847" s="11" t="n">
        <v>0.4</v>
      </c>
      <c r="O2847" s="12" t="n">
        <v>1348.71</v>
      </c>
      <c r="P2847" s="12" t="n">
        <v>2211</v>
      </c>
      <c r="Q2847" s="12" t="n">
        <f aca="false">M2847*P2847*(1-N2847)</f>
        <v>9286.2</v>
      </c>
      <c r="R2847" s="12" t="n">
        <f aca="false">M2847*O2847</f>
        <v>9440.97</v>
      </c>
      <c r="S2847" s="12" t="n">
        <f aca="false">Q2847-R2847</f>
        <v>-154.770000000002</v>
      </c>
      <c r="T2847" s="11" t="n">
        <f aca="false">IFERROR(S2847/Q2847,0)</f>
        <v>-0.0166666666666669</v>
      </c>
      <c r="U2847" s="13" t="n">
        <f aca="false">F2847-E2847</f>
        <v>15</v>
      </c>
      <c r="V2847" s="13" t="n">
        <f aca="false">G2847-F2847</f>
        <v>5</v>
      </c>
      <c r="W2847" s="13" t="n">
        <f aca="false">G2847-E2847</f>
        <v>20</v>
      </c>
      <c r="X2847" s="10" t="n">
        <f aca="false">YEAR(E2847)</f>
        <v>2019</v>
      </c>
      <c r="Y2847" s="0" t="str">
        <f aca="false">TEXT(E2847,"yyyy-mm")</f>
        <v>2019-05</v>
      </c>
      <c r="Z2847" s="0" t="str">
        <f aca="false">"Q"&amp;ROUNDUP(MONTH(E2847)/3,0)&amp;"-"&amp;YEAR(E2847)</f>
        <v>Q2-2019</v>
      </c>
    </row>
    <row r="2848" customFormat="false" ht="14.25" hidden="false" customHeight="false" outlineLevel="0" collapsed="false">
      <c r="A2848" s="0" t="s">
        <v>2890</v>
      </c>
      <c r="B2848" s="0" t="s">
        <v>43</v>
      </c>
      <c r="C2848" s="0" t="s">
        <v>48</v>
      </c>
      <c r="D2848" s="9" t="n">
        <v>43500</v>
      </c>
      <c r="E2848" s="9" t="n">
        <v>43586</v>
      </c>
      <c r="F2848" s="9" t="n">
        <v>43609</v>
      </c>
      <c r="G2848" s="9" t="n">
        <v>43616</v>
      </c>
      <c r="H2848" s="10" t="s">
        <v>36</v>
      </c>
      <c r="I2848" s="0" t="n">
        <v>28</v>
      </c>
      <c r="J2848" s="0" t="n">
        <v>36</v>
      </c>
      <c r="K2848" s="0" t="n">
        <v>47</v>
      </c>
      <c r="L2848" s="0" t="n">
        <v>18</v>
      </c>
      <c r="M2848" s="0" t="n">
        <v>2</v>
      </c>
      <c r="N2848" s="11" t="n">
        <v>0.05</v>
      </c>
      <c r="O2848" s="12" t="n">
        <v>972.84</v>
      </c>
      <c r="P2848" s="12" t="n">
        <v>2432.1</v>
      </c>
      <c r="Q2848" s="12" t="n">
        <f aca="false">M2848*P2848*(1-N2848)</f>
        <v>4620.99</v>
      </c>
      <c r="R2848" s="12" t="n">
        <f aca="false">M2848*O2848</f>
        <v>1945.68</v>
      </c>
      <c r="S2848" s="12" t="n">
        <f aca="false">Q2848-R2848</f>
        <v>2675.31</v>
      </c>
      <c r="T2848" s="11" t="n">
        <f aca="false">IFERROR(S2848/Q2848,0)</f>
        <v>0.578947368421053</v>
      </c>
      <c r="U2848" s="13" t="n">
        <f aca="false">F2848-E2848</f>
        <v>23</v>
      </c>
      <c r="V2848" s="13" t="n">
        <f aca="false">G2848-F2848</f>
        <v>7</v>
      </c>
      <c r="W2848" s="13" t="n">
        <f aca="false">G2848-E2848</f>
        <v>30</v>
      </c>
      <c r="X2848" s="10" t="n">
        <f aca="false">YEAR(E2848)</f>
        <v>2019</v>
      </c>
      <c r="Y2848" s="0" t="str">
        <f aca="false">TEXT(E2848,"yyyy-mm")</f>
        <v>2019-05</v>
      </c>
      <c r="Z2848" s="0" t="str">
        <f aca="false">"Q"&amp;ROUNDUP(MONTH(E2848)/3,0)&amp;"-"&amp;YEAR(E2848)</f>
        <v>Q2-2019</v>
      </c>
    </row>
    <row r="2849" customFormat="false" ht="14.25" hidden="false" customHeight="false" outlineLevel="0" collapsed="false">
      <c r="A2849" s="0" t="s">
        <v>2891</v>
      </c>
      <c r="B2849" s="0" t="s">
        <v>41</v>
      </c>
      <c r="C2849" s="0" t="s">
        <v>79</v>
      </c>
      <c r="D2849" s="9" t="n">
        <v>43500</v>
      </c>
      <c r="E2849" s="9" t="n">
        <v>43586</v>
      </c>
      <c r="F2849" s="9" t="n">
        <v>43604</v>
      </c>
      <c r="G2849" s="9" t="n">
        <v>43605</v>
      </c>
      <c r="H2849" s="10" t="s">
        <v>36</v>
      </c>
      <c r="I2849" s="0" t="n">
        <v>21</v>
      </c>
      <c r="J2849" s="0" t="n">
        <v>18</v>
      </c>
      <c r="K2849" s="0" t="n">
        <v>63</v>
      </c>
      <c r="L2849" s="0" t="n">
        <v>31</v>
      </c>
      <c r="M2849" s="0" t="n">
        <v>2</v>
      </c>
      <c r="N2849" s="11" t="n">
        <v>0.15</v>
      </c>
      <c r="O2849" s="12" t="n">
        <v>2657.49</v>
      </c>
      <c r="P2849" s="12" t="n">
        <v>3966.4</v>
      </c>
      <c r="Q2849" s="12" t="n">
        <f aca="false">M2849*P2849*(1-N2849)</f>
        <v>6742.88</v>
      </c>
      <c r="R2849" s="12" t="n">
        <f aca="false">M2849*O2849</f>
        <v>5314.98</v>
      </c>
      <c r="S2849" s="12" t="n">
        <f aca="false">Q2849-R2849</f>
        <v>1427.9</v>
      </c>
      <c r="T2849" s="11" t="n">
        <f aca="false">IFERROR(S2849/Q2849,0)</f>
        <v>0.211764112664025</v>
      </c>
      <c r="U2849" s="13" t="n">
        <f aca="false">F2849-E2849</f>
        <v>18</v>
      </c>
      <c r="V2849" s="13" t="n">
        <f aca="false">G2849-F2849</f>
        <v>1</v>
      </c>
      <c r="W2849" s="13" t="n">
        <f aca="false">G2849-E2849</f>
        <v>19</v>
      </c>
      <c r="X2849" s="10" t="n">
        <f aca="false">YEAR(E2849)</f>
        <v>2019</v>
      </c>
      <c r="Y2849" s="0" t="str">
        <f aca="false">TEXT(E2849,"yyyy-mm")</f>
        <v>2019-05</v>
      </c>
      <c r="Z2849" s="0" t="str">
        <f aca="false">"Q"&amp;ROUNDUP(MONTH(E2849)/3,0)&amp;"-"&amp;YEAR(E2849)</f>
        <v>Q2-2019</v>
      </c>
    </row>
    <row r="2850" customFormat="false" ht="14.25" hidden="false" customHeight="false" outlineLevel="0" collapsed="false">
      <c r="A2850" s="0" t="s">
        <v>2892</v>
      </c>
      <c r="B2850" s="0" t="s">
        <v>38</v>
      </c>
      <c r="C2850" s="0" t="s">
        <v>46</v>
      </c>
      <c r="D2850" s="9" t="n">
        <v>43500</v>
      </c>
      <c r="E2850" s="9" t="n">
        <v>43586</v>
      </c>
      <c r="F2850" s="9" t="n">
        <v>43604</v>
      </c>
      <c r="G2850" s="9" t="n">
        <v>43614</v>
      </c>
      <c r="H2850" s="10" t="s">
        <v>36</v>
      </c>
      <c r="I2850" s="0" t="n">
        <v>14</v>
      </c>
      <c r="J2850" s="0" t="n">
        <v>32</v>
      </c>
      <c r="K2850" s="0" t="n">
        <v>313</v>
      </c>
      <c r="L2850" s="0" t="n">
        <v>43</v>
      </c>
      <c r="M2850" s="0" t="n">
        <v>7</v>
      </c>
      <c r="N2850" s="11" t="n">
        <v>0.05</v>
      </c>
      <c r="O2850" s="12" t="n">
        <v>1601.5</v>
      </c>
      <c r="P2850" s="12" t="n">
        <v>3906.1</v>
      </c>
      <c r="Q2850" s="12" t="n">
        <f aca="false">M2850*P2850*(1-N2850)</f>
        <v>25975.565</v>
      </c>
      <c r="R2850" s="12" t="n">
        <f aca="false">M2850*O2850</f>
        <v>11210.5</v>
      </c>
      <c r="S2850" s="12" t="n">
        <f aca="false">Q2850-R2850</f>
        <v>14765.065</v>
      </c>
      <c r="T2850" s="11" t="n">
        <f aca="false">IFERROR(S2850/Q2850,0)</f>
        <v>0.568421322115611</v>
      </c>
      <c r="U2850" s="13" t="n">
        <f aca="false">F2850-E2850</f>
        <v>18</v>
      </c>
      <c r="V2850" s="13" t="n">
        <f aca="false">G2850-F2850</f>
        <v>10</v>
      </c>
      <c r="W2850" s="13" t="n">
        <f aca="false">G2850-E2850</f>
        <v>28</v>
      </c>
      <c r="X2850" s="10" t="n">
        <f aca="false">YEAR(E2850)</f>
        <v>2019</v>
      </c>
      <c r="Y2850" s="0" t="str">
        <f aca="false">TEXT(E2850,"yyyy-mm")</f>
        <v>2019-05</v>
      </c>
      <c r="Z2850" s="0" t="str">
        <f aca="false">"Q"&amp;ROUNDUP(MONTH(E2850)/3,0)&amp;"-"&amp;YEAR(E2850)</f>
        <v>Q2-2019</v>
      </c>
    </row>
    <row r="2851" customFormat="false" ht="14.25" hidden="false" customHeight="false" outlineLevel="0" collapsed="false">
      <c r="A2851" s="0" t="s">
        <v>2893</v>
      </c>
      <c r="B2851" s="0" t="s">
        <v>41</v>
      </c>
      <c r="C2851" s="0" t="s">
        <v>39</v>
      </c>
      <c r="D2851" s="9" t="n">
        <v>43500</v>
      </c>
      <c r="E2851" s="9" t="n">
        <v>43586</v>
      </c>
      <c r="F2851" s="9" t="n">
        <v>43598</v>
      </c>
      <c r="G2851" s="9" t="n">
        <v>43603</v>
      </c>
      <c r="H2851" s="10" t="s">
        <v>36</v>
      </c>
      <c r="I2851" s="0" t="n">
        <v>25</v>
      </c>
      <c r="J2851" s="0" t="n">
        <v>34</v>
      </c>
      <c r="K2851" s="0" t="n">
        <v>115</v>
      </c>
      <c r="L2851" s="0" t="n">
        <v>5</v>
      </c>
      <c r="M2851" s="0" t="n">
        <v>1</v>
      </c>
      <c r="N2851" s="11" t="n">
        <v>0.05</v>
      </c>
      <c r="O2851" s="12" t="n">
        <v>1932.95</v>
      </c>
      <c r="P2851" s="12" t="n">
        <v>3865.9</v>
      </c>
      <c r="Q2851" s="12" t="n">
        <f aca="false">M2851*P2851*(1-N2851)</f>
        <v>3672.605</v>
      </c>
      <c r="R2851" s="12" t="n">
        <f aca="false">M2851*O2851</f>
        <v>1932.95</v>
      </c>
      <c r="S2851" s="12" t="n">
        <f aca="false">Q2851-R2851</f>
        <v>1739.655</v>
      </c>
      <c r="T2851" s="11" t="n">
        <f aca="false">IFERROR(S2851/Q2851,0)</f>
        <v>0.473684210526316</v>
      </c>
      <c r="U2851" s="13" t="n">
        <f aca="false">F2851-E2851</f>
        <v>12</v>
      </c>
      <c r="V2851" s="13" t="n">
        <f aca="false">G2851-F2851</f>
        <v>5</v>
      </c>
      <c r="W2851" s="13" t="n">
        <f aca="false">G2851-E2851</f>
        <v>17</v>
      </c>
      <c r="X2851" s="10" t="n">
        <f aca="false">YEAR(E2851)</f>
        <v>2019</v>
      </c>
      <c r="Y2851" s="0" t="str">
        <f aca="false">TEXT(E2851,"yyyy-mm")</f>
        <v>2019-05</v>
      </c>
      <c r="Z2851" s="0" t="str">
        <f aca="false">"Q"&amp;ROUNDUP(MONTH(E2851)/3,0)&amp;"-"&amp;YEAR(E2851)</f>
        <v>Q2-2019</v>
      </c>
    </row>
    <row r="2852" customFormat="false" ht="14.25" hidden="false" customHeight="false" outlineLevel="0" collapsed="false">
      <c r="A2852" s="0" t="s">
        <v>2894</v>
      </c>
      <c r="B2852" s="0" t="s">
        <v>38</v>
      </c>
      <c r="C2852" s="0" t="s">
        <v>35</v>
      </c>
      <c r="D2852" s="9" t="n">
        <v>43500</v>
      </c>
      <c r="E2852" s="9" t="n">
        <v>43586</v>
      </c>
      <c r="F2852" s="9" t="n">
        <v>43605</v>
      </c>
      <c r="G2852" s="9" t="n">
        <v>43613</v>
      </c>
      <c r="H2852" s="10" t="s">
        <v>36</v>
      </c>
      <c r="I2852" s="0" t="n">
        <v>19</v>
      </c>
      <c r="J2852" s="0" t="n">
        <v>29</v>
      </c>
      <c r="K2852" s="0" t="n">
        <v>222</v>
      </c>
      <c r="L2852" s="0" t="n">
        <v>9</v>
      </c>
      <c r="M2852" s="0" t="n">
        <v>5</v>
      </c>
      <c r="N2852" s="11" t="n">
        <v>0.1</v>
      </c>
      <c r="O2852" s="12" t="n">
        <v>1294.44</v>
      </c>
      <c r="P2852" s="12" t="n">
        <v>1849.2</v>
      </c>
      <c r="Q2852" s="12" t="n">
        <f aca="false">M2852*P2852*(1-N2852)</f>
        <v>8321.4</v>
      </c>
      <c r="R2852" s="12" t="n">
        <f aca="false">M2852*O2852</f>
        <v>6472.2</v>
      </c>
      <c r="S2852" s="12" t="n">
        <f aca="false">Q2852-R2852</f>
        <v>1849.2</v>
      </c>
      <c r="T2852" s="11" t="n">
        <f aca="false">IFERROR(S2852/Q2852,0)</f>
        <v>0.222222222222222</v>
      </c>
      <c r="U2852" s="13" t="n">
        <f aca="false">F2852-E2852</f>
        <v>19</v>
      </c>
      <c r="V2852" s="13" t="n">
        <f aca="false">G2852-F2852</f>
        <v>8</v>
      </c>
      <c r="W2852" s="13" t="n">
        <f aca="false">G2852-E2852</f>
        <v>27</v>
      </c>
      <c r="X2852" s="10" t="n">
        <f aca="false">YEAR(E2852)</f>
        <v>2019</v>
      </c>
      <c r="Y2852" s="0" t="str">
        <f aca="false">TEXT(E2852,"yyyy-mm")</f>
        <v>2019-05</v>
      </c>
      <c r="Z2852" s="0" t="str">
        <f aca="false">"Q"&amp;ROUNDUP(MONTH(E2852)/3,0)&amp;"-"&amp;YEAR(E2852)</f>
        <v>Q2-2019</v>
      </c>
    </row>
    <row r="2853" customFormat="false" ht="14.25" hidden="false" customHeight="false" outlineLevel="0" collapsed="false">
      <c r="A2853" s="0" t="s">
        <v>2895</v>
      </c>
      <c r="B2853" s="0" t="s">
        <v>38</v>
      </c>
      <c r="C2853" s="0" t="s">
        <v>48</v>
      </c>
      <c r="D2853" s="9" t="n">
        <v>43500</v>
      </c>
      <c r="E2853" s="9" t="n">
        <v>43586</v>
      </c>
      <c r="F2853" s="9" t="n">
        <v>43598</v>
      </c>
      <c r="G2853" s="9" t="n">
        <v>43603</v>
      </c>
      <c r="H2853" s="10" t="s">
        <v>36</v>
      </c>
      <c r="I2853" s="0" t="n">
        <v>19</v>
      </c>
      <c r="J2853" s="0" t="n">
        <v>37</v>
      </c>
      <c r="K2853" s="0" t="n">
        <v>48</v>
      </c>
      <c r="L2853" s="0" t="n">
        <v>28</v>
      </c>
      <c r="M2853" s="0" t="n">
        <v>5</v>
      </c>
      <c r="N2853" s="11" t="n">
        <v>0.15</v>
      </c>
      <c r="O2853" s="12" t="n">
        <v>430.54</v>
      </c>
      <c r="P2853" s="12" t="n">
        <v>1025.1</v>
      </c>
      <c r="Q2853" s="12" t="n">
        <f aca="false">M2853*P2853*(1-N2853)</f>
        <v>4356.675</v>
      </c>
      <c r="R2853" s="12" t="n">
        <f aca="false">M2853*O2853</f>
        <v>2152.7</v>
      </c>
      <c r="S2853" s="12" t="n">
        <f aca="false">Q2853-R2853</f>
        <v>2203.975</v>
      </c>
      <c r="T2853" s="11" t="n">
        <f aca="false">IFERROR(S2853/Q2853,0)</f>
        <v>0.505884648269609</v>
      </c>
      <c r="U2853" s="13" t="n">
        <f aca="false">F2853-E2853</f>
        <v>12</v>
      </c>
      <c r="V2853" s="13" t="n">
        <f aca="false">G2853-F2853</f>
        <v>5</v>
      </c>
      <c r="W2853" s="13" t="n">
        <f aca="false">G2853-E2853</f>
        <v>17</v>
      </c>
      <c r="X2853" s="10" t="n">
        <f aca="false">YEAR(E2853)</f>
        <v>2019</v>
      </c>
      <c r="Y2853" s="0" t="str">
        <f aca="false">TEXT(E2853,"yyyy-mm")</f>
        <v>2019-05</v>
      </c>
      <c r="Z2853" s="0" t="str">
        <f aca="false">"Q"&amp;ROUNDUP(MONTH(E2853)/3,0)&amp;"-"&amp;YEAR(E2853)</f>
        <v>Q2-2019</v>
      </c>
    </row>
    <row r="2854" customFormat="false" ht="14.25" hidden="false" customHeight="false" outlineLevel="0" collapsed="false">
      <c r="A2854" s="0" t="s">
        <v>2896</v>
      </c>
      <c r="B2854" s="0" t="s">
        <v>34</v>
      </c>
      <c r="C2854" s="0" t="s">
        <v>48</v>
      </c>
      <c r="D2854" s="9" t="n">
        <v>43500</v>
      </c>
      <c r="E2854" s="9" t="n">
        <v>43587</v>
      </c>
      <c r="F2854" s="9" t="n">
        <v>43594</v>
      </c>
      <c r="G2854" s="9" t="n">
        <v>43595</v>
      </c>
      <c r="H2854" s="10" t="s">
        <v>36</v>
      </c>
      <c r="I2854" s="0" t="n">
        <v>2</v>
      </c>
      <c r="J2854" s="0" t="n">
        <v>39</v>
      </c>
      <c r="K2854" s="0" t="n">
        <v>12</v>
      </c>
      <c r="L2854" s="0" t="n">
        <v>14</v>
      </c>
      <c r="M2854" s="0" t="n">
        <v>3</v>
      </c>
      <c r="N2854" s="11" t="n">
        <v>0.05</v>
      </c>
      <c r="O2854" s="12" t="n">
        <v>697.07</v>
      </c>
      <c r="P2854" s="12" t="n">
        <v>1025.1</v>
      </c>
      <c r="Q2854" s="12" t="n">
        <f aca="false">M2854*P2854*(1-N2854)</f>
        <v>2921.535</v>
      </c>
      <c r="R2854" s="12" t="n">
        <f aca="false">M2854*O2854</f>
        <v>2091.21</v>
      </c>
      <c r="S2854" s="12" t="n">
        <f aca="false">Q2854-R2854</f>
        <v>830.324999999999</v>
      </c>
      <c r="T2854" s="11" t="n">
        <f aca="false">IFERROR(S2854/Q2854,0)</f>
        <v>0.284208472600876</v>
      </c>
      <c r="U2854" s="13" t="n">
        <f aca="false">F2854-E2854</f>
        <v>7</v>
      </c>
      <c r="V2854" s="13" t="n">
        <f aca="false">G2854-F2854</f>
        <v>1</v>
      </c>
      <c r="W2854" s="13" t="n">
        <f aca="false">G2854-E2854</f>
        <v>8</v>
      </c>
      <c r="X2854" s="10" t="n">
        <f aca="false">YEAR(E2854)</f>
        <v>2019</v>
      </c>
      <c r="Y2854" s="0" t="str">
        <f aca="false">TEXT(E2854,"yyyy-mm")</f>
        <v>2019-05</v>
      </c>
      <c r="Z2854" s="0" t="str">
        <f aca="false">"Q"&amp;ROUNDUP(MONTH(E2854)/3,0)&amp;"-"&amp;YEAR(E2854)</f>
        <v>Q2-2019</v>
      </c>
    </row>
    <row r="2855" customFormat="false" ht="14.25" hidden="false" customHeight="false" outlineLevel="0" collapsed="false">
      <c r="A2855" s="0" t="s">
        <v>2897</v>
      </c>
      <c r="B2855" s="0" t="s">
        <v>38</v>
      </c>
      <c r="C2855" s="0" t="s">
        <v>46</v>
      </c>
      <c r="D2855" s="9" t="n">
        <v>43500</v>
      </c>
      <c r="E2855" s="9" t="n">
        <v>43587</v>
      </c>
      <c r="F2855" s="9" t="n">
        <v>43609</v>
      </c>
      <c r="G2855" s="9" t="n">
        <v>43614</v>
      </c>
      <c r="H2855" s="10" t="s">
        <v>36</v>
      </c>
      <c r="I2855" s="0" t="n">
        <v>15</v>
      </c>
      <c r="J2855" s="0" t="n">
        <v>32</v>
      </c>
      <c r="K2855" s="0" t="n">
        <v>306</v>
      </c>
      <c r="L2855" s="0" t="n">
        <v>34</v>
      </c>
      <c r="M2855" s="0" t="n">
        <v>3</v>
      </c>
      <c r="N2855" s="11" t="n">
        <v>0.05</v>
      </c>
      <c r="O2855" s="12" t="n">
        <v>3119.52</v>
      </c>
      <c r="P2855" s="12" t="n">
        <v>3899.4</v>
      </c>
      <c r="Q2855" s="12" t="n">
        <f aca="false">M2855*P2855*(1-N2855)</f>
        <v>11113.29</v>
      </c>
      <c r="R2855" s="12" t="n">
        <f aca="false">M2855*O2855</f>
        <v>9358.56</v>
      </c>
      <c r="S2855" s="12" t="n">
        <f aca="false">Q2855-R2855</f>
        <v>1754.73</v>
      </c>
      <c r="T2855" s="11" t="n">
        <f aca="false">IFERROR(S2855/Q2855,0)</f>
        <v>0.157894736842105</v>
      </c>
      <c r="U2855" s="13" t="n">
        <f aca="false">F2855-E2855</f>
        <v>22</v>
      </c>
      <c r="V2855" s="13" t="n">
        <f aca="false">G2855-F2855</f>
        <v>5</v>
      </c>
      <c r="W2855" s="13" t="n">
        <f aca="false">G2855-E2855</f>
        <v>27</v>
      </c>
      <c r="X2855" s="10" t="n">
        <f aca="false">YEAR(E2855)</f>
        <v>2019</v>
      </c>
      <c r="Y2855" s="0" t="str">
        <f aca="false">TEXT(E2855,"yyyy-mm")</f>
        <v>2019-05</v>
      </c>
      <c r="Z2855" s="0" t="str">
        <f aca="false">"Q"&amp;ROUNDUP(MONTH(E2855)/3,0)&amp;"-"&amp;YEAR(E2855)</f>
        <v>Q2-2019</v>
      </c>
    </row>
    <row r="2856" customFormat="false" ht="14.25" hidden="false" customHeight="false" outlineLevel="0" collapsed="false">
      <c r="A2856" s="0" t="s">
        <v>2898</v>
      </c>
      <c r="B2856" s="0" t="s">
        <v>34</v>
      </c>
      <c r="C2856" s="0" t="s">
        <v>48</v>
      </c>
      <c r="D2856" s="9" t="n">
        <v>43500</v>
      </c>
      <c r="E2856" s="9" t="n">
        <v>43587</v>
      </c>
      <c r="F2856" s="9" t="n">
        <v>43601</v>
      </c>
      <c r="G2856" s="9" t="n">
        <v>43608</v>
      </c>
      <c r="H2856" s="10" t="s">
        <v>36</v>
      </c>
      <c r="I2856" s="0" t="n">
        <v>5</v>
      </c>
      <c r="J2856" s="0" t="n">
        <v>45</v>
      </c>
      <c r="K2856" s="0" t="n">
        <v>42</v>
      </c>
      <c r="L2856" s="0" t="n">
        <v>11</v>
      </c>
      <c r="M2856" s="0" t="n">
        <v>3</v>
      </c>
      <c r="N2856" s="11" t="n">
        <v>0.075</v>
      </c>
      <c r="O2856" s="12" t="n">
        <v>767.89</v>
      </c>
      <c r="P2856" s="12" t="n">
        <v>1051.9</v>
      </c>
      <c r="Q2856" s="12" t="n">
        <f aca="false">M2856*P2856*(1-N2856)</f>
        <v>2919.0225</v>
      </c>
      <c r="R2856" s="12" t="n">
        <f aca="false">M2856*O2856</f>
        <v>2303.67</v>
      </c>
      <c r="S2856" s="12" t="n">
        <f aca="false">Q2856-R2856</f>
        <v>615.3525</v>
      </c>
      <c r="T2856" s="11" t="n">
        <f aca="false">IFERROR(S2856/Q2856,0)</f>
        <v>0.210807727586889</v>
      </c>
      <c r="U2856" s="13" t="n">
        <f aca="false">F2856-E2856</f>
        <v>14</v>
      </c>
      <c r="V2856" s="13" t="n">
        <f aca="false">G2856-F2856</f>
        <v>7</v>
      </c>
      <c r="W2856" s="13" t="n">
        <f aca="false">G2856-E2856</f>
        <v>21</v>
      </c>
      <c r="X2856" s="10" t="n">
        <f aca="false">YEAR(E2856)</f>
        <v>2019</v>
      </c>
      <c r="Y2856" s="0" t="str">
        <f aca="false">TEXT(E2856,"yyyy-mm")</f>
        <v>2019-05</v>
      </c>
      <c r="Z2856" s="0" t="str">
        <f aca="false">"Q"&amp;ROUNDUP(MONTH(E2856)/3,0)&amp;"-"&amp;YEAR(E2856)</f>
        <v>Q2-2019</v>
      </c>
    </row>
    <row r="2857" customFormat="false" ht="14.25" hidden="false" customHeight="false" outlineLevel="0" collapsed="false">
      <c r="A2857" s="0" t="s">
        <v>2899</v>
      </c>
      <c r="B2857" s="0" t="s">
        <v>34</v>
      </c>
      <c r="C2857" s="0" t="s">
        <v>35</v>
      </c>
      <c r="D2857" s="9" t="n">
        <v>43500</v>
      </c>
      <c r="E2857" s="9" t="n">
        <v>43587</v>
      </c>
      <c r="F2857" s="9" t="n">
        <v>43606</v>
      </c>
      <c r="G2857" s="9" t="n">
        <v>43609</v>
      </c>
      <c r="H2857" s="10" t="s">
        <v>36</v>
      </c>
      <c r="I2857" s="0" t="n">
        <v>6</v>
      </c>
      <c r="J2857" s="0" t="n">
        <v>25</v>
      </c>
      <c r="K2857" s="0" t="n">
        <v>244</v>
      </c>
      <c r="L2857" s="0" t="n">
        <v>43</v>
      </c>
      <c r="M2857" s="0" t="n">
        <v>5</v>
      </c>
      <c r="N2857" s="11" t="n">
        <v>0.05</v>
      </c>
      <c r="O2857" s="12" t="n">
        <v>2562.75</v>
      </c>
      <c r="P2857" s="12" t="n">
        <v>3015</v>
      </c>
      <c r="Q2857" s="12" t="n">
        <f aca="false">M2857*P2857*(1-N2857)</f>
        <v>14321.25</v>
      </c>
      <c r="R2857" s="12" t="n">
        <f aca="false">M2857*O2857</f>
        <v>12813.75</v>
      </c>
      <c r="S2857" s="12" t="n">
        <f aca="false">Q2857-R2857</f>
        <v>1507.5</v>
      </c>
      <c r="T2857" s="11" t="n">
        <f aca="false">IFERROR(S2857/Q2857,0)</f>
        <v>0.105263157894737</v>
      </c>
      <c r="U2857" s="13" t="n">
        <f aca="false">F2857-E2857</f>
        <v>19</v>
      </c>
      <c r="V2857" s="13" t="n">
        <f aca="false">G2857-F2857</f>
        <v>3</v>
      </c>
      <c r="W2857" s="13" t="n">
        <f aca="false">G2857-E2857</f>
        <v>22</v>
      </c>
      <c r="X2857" s="10" t="n">
        <f aca="false">YEAR(E2857)</f>
        <v>2019</v>
      </c>
      <c r="Y2857" s="0" t="str">
        <f aca="false">TEXT(E2857,"yyyy-mm")</f>
        <v>2019-05</v>
      </c>
      <c r="Z2857" s="0" t="str">
        <f aca="false">"Q"&amp;ROUNDUP(MONTH(E2857)/3,0)&amp;"-"&amp;YEAR(E2857)</f>
        <v>Q2-2019</v>
      </c>
    </row>
    <row r="2858" customFormat="false" ht="14.25" hidden="false" customHeight="false" outlineLevel="0" collapsed="false">
      <c r="A2858" s="0" t="s">
        <v>2900</v>
      </c>
      <c r="B2858" s="0" t="s">
        <v>41</v>
      </c>
      <c r="C2858" s="0" t="s">
        <v>39</v>
      </c>
      <c r="D2858" s="9" t="n">
        <v>43500</v>
      </c>
      <c r="E2858" s="9" t="n">
        <v>43587</v>
      </c>
      <c r="F2858" s="9" t="n">
        <v>43603</v>
      </c>
      <c r="G2858" s="9" t="n">
        <v>43605</v>
      </c>
      <c r="H2858" s="10" t="s">
        <v>36</v>
      </c>
      <c r="I2858" s="0" t="n">
        <v>23</v>
      </c>
      <c r="J2858" s="0" t="n">
        <v>36</v>
      </c>
      <c r="K2858" s="0" t="n">
        <v>189</v>
      </c>
      <c r="L2858" s="0" t="n">
        <v>13</v>
      </c>
      <c r="M2858" s="0" t="n">
        <v>6</v>
      </c>
      <c r="N2858" s="11" t="n">
        <v>0.1</v>
      </c>
      <c r="O2858" s="12" t="n">
        <v>1248.34</v>
      </c>
      <c r="P2858" s="12" t="n">
        <v>1835.8</v>
      </c>
      <c r="Q2858" s="12" t="n">
        <f aca="false">M2858*P2858*(1-N2858)</f>
        <v>9913.32</v>
      </c>
      <c r="R2858" s="12" t="n">
        <f aca="false">M2858*O2858</f>
        <v>7490.04</v>
      </c>
      <c r="S2858" s="12" t="n">
        <f aca="false">Q2858-R2858</f>
        <v>2423.28</v>
      </c>
      <c r="T2858" s="11" t="n">
        <f aca="false">IFERROR(S2858/Q2858,0)</f>
        <v>0.244446865429543</v>
      </c>
      <c r="U2858" s="13" t="n">
        <f aca="false">F2858-E2858</f>
        <v>16</v>
      </c>
      <c r="V2858" s="13" t="n">
        <f aca="false">G2858-F2858</f>
        <v>2</v>
      </c>
      <c r="W2858" s="13" t="n">
        <f aca="false">G2858-E2858</f>
        <v>18</v>
      </c>
      <c r="X2858" s="10" t="n">
        <f aca="false">YEAR(E2858)</f>
        <v>2019</v>
      </c>
      <c r="Y2858" s="0" t="str">
        <f aca="false">TEXT(E2858,"yyyy-mm")</f>
        <v>2019-05</v>
      </c>
      <c r="Z2858" s="0" t="str">
        <f aca="false">"Q"&amp;ROUNDUP(MONTH(E2858)/3,0)&amp;"-"&amp;YEAR(E2858)</f>
        <v>Q2-2019</v>
      </c>
    </row>
    <row r="2859" customFormat="false" ht="14.25" hidden="false" customHeight="false" outlineLevel="0" collapsed="false">
      <c r="A2859" s="0" t="s">
        <v>2901</v>
      </c>
      <c r="B2859" s="0" t="s">
        <v>34</v>
      </c>
      <c r="C2859" s="0" t="s">
        <v>39</v>
      </c>
      <c r="D2859" s="9" t="n">
        <v>43500</v>
      </c>
      <c r="E2859" s="9" t="n">
        <v>43587</v>
      </c>
      <c r="F2859" s="9" t="n">
        <v>43611</v>
      </c>
      <c r="G2859" s="9" t="n">
        <v>43618</v>
      </c>
      <c r="H2859" s="10" t="s">
        <v>36</v>
      </c>
      <c r="I2859" s="0" t="n">
        <v>12</v>
      </c>
      <c r="J2859" s="0" t="n">
        <v>20</v>
      </c>
      <c r="K2859" s="0" t="n">
        <v>143</v>
      </c>
      <c r="L2859" s="0" t="n">
        <v>15</v>
      </c>
      <c r="M2859" s="0" t="n">
        <v>2</v>
      </c>
      <c r="N2859" s="11" t="n">
        <v>0.05</v>
      </c>
      <c r="O2859" s="12" t="n">
        <v>1558.15</v>
      </c>
      <c r="P2859" s="12" t="n">
        <v>2291.4</v>
      </c>
      <c r="Q2859" s="12" t="n">
        <f aca="false">M2859*P2859*(1-N2859)</f>
        <v>4353.66</v>
      </c>
      <c r="R2859" s="12" t="n">
        <f aca="false">M2859*O2859</f>
        <v>3116.3</v>
      </c>
      <c r="S2859" s="12" t="n">
        <f aca="false">Q2859-R2859</f>
        <v>1237.36</v>
      </c>
      <c r="T2859" s="11" t="n">
        <f aca="false">IFERROR(S2859/Q2859,0)</f>
        <v>0.284211445082988</v>
      </c>
      <c r="U2859" s="13" t="n">
        <f aca="false">F2859-E2859</f>
        <v>24</v>
      </c>
      <c r="V2859" s="13" t="n">
        <f aca="false">G2859-F2859</f>
        <v>7</v>
      </c>
      <c r="W2859" s="13" t="n">
        <f aca="false">G2859-E2859</f>
        <v>31</v>
      </c>
      <c r="X2859" s="10" t="n">
        <f aca="false">YEAR(E2859)</f>
        <v>2019</v>
      </c>
      <c r="Y2859" s="0" t="str">
        <f aca="false">TEXT(E2859,"yyyy-mm")</f>
        <v>2019-05</v>
      </c>
      <c r="Z2859" s="0" t="str">
        <f aca="false">"Q"&amp;ROUNDUP(MONTH(E2859)/3,0)&amp;"-"&amp;YEAR(E2859)</f>
        <v>Q2-2019</v>
      </c>
    </row>
    <row r="2860" customFormat="false" ht="14.25" hidden="false" customHeight="false" outlineLevel="0" collapsed="false">
      <c r="A2860" s="0" t="s">
        <v>2902</v>
      </c>
      <c r="B2860" s="0" t="s">
        <v>34</v>
      </c>
      <c r="C2860" s="0" t="s">
        <v>35</v>
      </c>
      <c r="D2860" s="9" t="n">
        <v>43500</v>
      </c>
      <c r="E2860" s="9" t="n">
        <v>43587</v>
      </c>
      <c r="F2860" s="9" t="n">
        <v>43591</v>
      </c>
      <c r="G2860" s="9" t="n">
        <v>43598</v>
      </c>
      <c r="H2860" s="10" t="s">
        <v>36</v>
      </c>
      <c r="I2860" s="0" t="n">
        <v>8</v>
      </c>
      <c r="J2860" s="0" t="n">
        <v>8</v>
      </c>
      <c r="K2860" s="0" t="n">
        <v>251</v>
      </c>
      <c r="L2860" s="0" t="n">
        <v>10</v>
      </c>
      <c r="M2860" s="0" t="n">
        <v>6</v>
      </c>
      <c r="N2860" s="11" t="n">
        <v>0.05</v>
      </c>
      <c r="O2860" s="12" t="n">
        <v>1798.62</v>
      </c>
      <c r="P2860" s="12" t="n">
        <v>3048.5</v>
      </c>
      <c r="Q2860" s="12" t="n">
        <f aca="false">M2860*P2860*(1-N2860)</f>
        <v>17376.45</v>
      </c>
      <c r="R2860" s="12" t="n">
        <f aca="false">M2860*O2860</f>
        <v>10791.72</v>
      </c>
      <c r="S2860" s="12" t="n">
        <f aca="false">Q2860-R2860</f>
        <v>6584.73</v>
      </c>
      <c r="T2860" s="11" t="n">
        <f aca="false">IFERROR(S2860/Q2860,0)</f>
        <v>0.378945641946428</v>
      </c>
      <c r="U2860" s="13" t="n">
        <f aca="false">F2860-E2860</f>
        <v>4</v>
      </c>
      <c r="V2860" s="13" t="n">
        <f aca="false">G2860-F2860</f>
        <v>7</v>
      </c>
      <c r="W2860" s="13" t="n">
        <f aca="false">G2860-E2860</f>
        <v>11</v>
      </c>
      <c r="X2860" s="10" t="n">
        <f aca="false">YEAR(E2860)</f>
        <v>2019</v>
      </c>
      <c r="Y2860" s="0" t="str">
        <f aca="false">TEXT(E2860,"yyyy-mm")</f>
        <v>2019-05</v>
      </c>
      <c r="Z2860" s="0" t="str">
        <f aca="false">"Q"&amp;ROUNDUP(MONTH(E2860)/3,0)&amp;"-"&amp;YEAR(E2860)</f>
        <v>Q2-2019</v>
      </c>
    </row>
    <row r="2861" customFormat="false" ht="14.25" hidden="false" customHeight="false" outlineLevel="0" collapsed="false">
      <c r="A2861" s="0" t="s">
        <v>2903</v>
      </c>
      <c r="B2861" s="0" t="s">
        <v>41</v>
      </c>
      <c r="C2861" s="0" t="s">
        <v>39</v>
      </c>
      <c r="D2861" s="9" t="n">
        <v>43500</v>
      </c>
      <c r="E2861" s="9" t="n">
        <v>43587</v>
      </c>
      <c r="F2861" s="9" t="n">
        <v>43603</v>
      </c>
      <c r="G2861" s="9" t="n">
        <v>43609</v>
      </c>
      <c r="H2861" s="10" t="s">
        <v>36</v>
      </c>
      <c r="I2861" s="0" t="n">
        <v>24</v>
      </c>
      <c r="J2861" s="0" t="n">
        <v>21</v>
      </c>
      <c r="K2861" s="0" t="n">
        <v>176</v>
      </c>
      <c r="L2861" s="0" t="n">
        <v>4</v>
      </c>
      <c r="M2861" s="0" t="n">
        <v>3</v>
      </c>
      <c r="N2861" s="11" t="n">
        <v>0.05</v>
      </c>
      <c r="O2861" s="12" t="n">
        <v>653.38</v>
      </c>
      <c r="P2861" s="12" t="n">
        <v>1232.8</v>
      </c>
      <c r="Q2861" s="12" t="n">
        <f aca="false">M2861*P2861*(1-N2861)</f>
        <v>3513.48</v>
      </c>
      <c r="R2861" s="12" t="n">
        <f aca="false">M2861*O2861</f>
        <v>1960.14</v>
      </c>
      <c r="S2861" s="12" t="n">
        <f aca="false">Q2861-R2861</f>
        <v>1553.34</v>
      </c>
      <c r="T2861" s="11" t="n">
        <f aca="false">IFERROR(S2861/Q2861,0)</f>
        <v>0.442108678575088</v>
      </c>
      <c r="U2861" s="13" t="n">
        <f aca="false">F2861-E2861</f>
        <v>16</v>
      </c>
      <c r="V2861" s="13" t="n">
        <f aca="false">G2861-F2861</f>
        <v>6</v>
      </c>
      <c r="W2861" s="13" t="n">
        <f aca="false">G2861-E2861</f>
        <v>22</v>
      </c>
      <c r="X2861" s="10" t="n">
        <f aca="false">YEAR(E2861)</f>
        <v>2019</v>
      </c>
      <c r="Y2861" s="0" t="str">
        <f aca="false">TEXT(E2861,"yyyy-mm")</f>
        <v>2019-05</v>
      </c>
      <c r="Z2861" s="0" t="str">
        <f aca="false">"Q"&amp;ROUNDUP(MONTH(E2861)/3,0)&amp;"-"&amp;YEAR(E2861)</f>
        <v>Q2-2019</v>
      </c>
    </row>
    <row r="2862" customFormat="false" ht="14.25" hidden="false" customHeight="false" outlineLevel="0" collapsed="false">
      <c r="A2862" s="0" t="s">
        <v>2904</v>
      </c>
      <c r="B2862" s="0" t="s">
        <v>34</v>
      </c>
      <c r="C2862" s="0" t="s">
        <v>46</v>
      </c>
      <c r="D2862" s="9" t="n">
        <v>43500</v>
      </c>
      <c r="E2862" s="9" t="n">
        <v>43587</v>
      </c>
      <c r="F2862" s="9" t="n">
        <v>43608</v>
      </c>
      <c r="G2862" s="9" t="n">
        <v>43616</v>
      </c>
      <c r="H2862" s="10" t="s">
        <v>36</v>
      </c>
      <c r="I2862" s="0" t="n">
        <v>3</v>
      </c>
      <c r="J2862" s="0" t="n">
        <v>11</v>
      </c>
      <c r="K2862" s="0" t="n">
        <v>271</v>
      </c>
      <c r="L2862" s="0" t="n">
        <v>35</v>
      </c>
      <c r="M2862" s="0" t="n">
        <v>3</v>
      </c>
      <c r="N2862" s="11" t="n">
        <v>0.05</v>
      </c>
      <c r="O2862" s="12" t="n">
        <v>1789.84</v>
      </c>
      <c r="P2862" s="12" t="n">
        <v>2418.7</v>
      </c>
      <c r="Q2862" s="12" t="n">
        <f aca="false">M2862*P2862*(1-N2862)</f>
        <v>6893.295</v>
      </c>
      <c r="R2862" s="12" t="n">
        <f aca="false">M2862*O2862</f>
        <v>5369.52</v>
      </c>
      <c r="S2862" s="12" t="n">
        <f aca="false">Q2862-R2862</f>
        <v>1523.775</v>
      </c>
      <c r="T2862" s="11" t="n">
        <f aca="false">IFERROR(S2862/Q2862,0)</f>
        <v>0.221051761167918</v>
      </c>
      <c r="U2862" s="13" t="n">
        <f aca="false">F2862-E2862</f>
        <v>21</v>
      </c>
      <c r="V2862" s="13" t="n">
        <f aca="false">G2862-F2862</f>
        <v>8</v>
      </c>
      <c r="W2862" s="13" t="n">
        <f aca="false">G2862-E2862</f>
        <v>29</v>
      </c>
      <c r="X2862" s="10" t="n">
        <f aca="false">YEAR(E2862)</f>
        <v>2019</v>
      </c>
      <c r="Y2862" s="0" t="str">
        <f aca="false">TEXT(E2862,"yyyy-mm")</f>
        <v>2019-05</v>
      </c>
      <c r="Z2862" s="0" t="str">
        <f aca="false">"Q"&amp;ROUNDUP(MONTH(E2862)/3,0)&amp;"-"&amp;YEAR(E2862)</f>
        <v>Q2-2019</v>
      </c>
    </row>
    <row r="2863" customFormat="false" ht="14.25" hidden="false" customHeight="false" outlineLevel="0" collapsed="false">
      <c r="A2863" s="0" t="s">
        <v>2905</v>
      </c>
      <c r="B2863" s="0" t="s">
        <v>34</v>
      </c>
      <c r="C2863" s="0" t="s">
        <v>58</v>
      </c>
      <c r="D2863" s="9" t="n">
        <v>43500</v>
      </c>
      <c r="E2863" s="9" t="n">
        <v>43587</v>
      </c>
      <c r="F2863" s="9" t="n">
        <v>43615</v>
      </c>
      <c r="G2863" s="9" t="n">
        <v>43620</v>
      </c>
      <c r="H2863" s="10" t="s">
        <v>36</v>
      </c>
      <c r="I2863" s="0" t="n">
        <v>5</v>
      </c>
      <c r="J2863" s="0" t="n">
        <v>25</v>
      </c>
      <c r="K2863" s="0" t="n">
        <v>358</v>
      </c>
      <c r="L2863" s="0" t="n">
        <v>10</v>
      </c>
      <c r="M2863" s="0" t="n">
        <v>6</v>
      </c>
      <c r="N2863" s="11" t="n">
        <v>0.05</v>
      </c>
      <c r="O2863" s="12" t="n">
        <v>3228.06</v>
      </c>
      <c r="P2863" s="12" t="n">
        <v>5380.1</v>
      </c>
      <c r="Q2863" s="12" t="n">
        <f aca="false">M2863*P2863*(1-N2863)</f>
        <v>30666.57</v>
      </c>
      <c r="R2863" s="12" t="n">
        <f aca="false">M2863*O2863</f>
        <v>19368.36</v>
      </c>
      <c r="S2863" s="12" t="n">
        <f aca="false">Q2863-R2863</f>
        <v>11298.21</v>
      </c>
      <c r="T2863" s="11" t="n">
        <f aca="false">IFERROR(S2863/Q2863,0)</f>
        <v>0.368421052631579</v>
      </c>
      <c r="U2863" s="13" t="n">
        <f aca="false">F2863-E2863</f>
        <v>28</v>
      </c>
      <c r="V2863" s="13" t="n">
        <f aca="false">G2863-F2863</f>
        <v>5</v>
      </c>
      <c r="W2863" s="13" t="n">
        <f aca="false">G2863-E2863</f>
        <v>33</v>
      </c>
      <c r="X2863" s="10" t="n">
        <f aca="false">YEAR(E2863)</f>
        <v>2019</v>
      </c>
      <c r="Y2863" s="0" t="str">
        <f aca="false">TEXT(E2863,"yyyy-mm")</f>
        <v>2019-05</v>
      </c>
      <c r="Z2863" s="0" t="str">
        <f aca="false">"Q"&amp;ROUNDUP(MONTH(E2863)/3,0)&amp;"-"&amp;YEAR(E2863)</f>
        <v>Q2-2019</v>
      </c>
    </row>
    <row r="2864" customFormat="false" ht="14.25" hidden="false" customHeight="false" outlineLevel="0" collapsed="false">
      <c r="A2864" s="0" t="s">
        <v>2906</v>
      </c>
      <c r="B2864" s="0" t="s">
        <v>38</v>
      </c>
      <c r="C2864" s="0" t="s">
        <v>39</v>
      </c>
      <c r="D2864" s="9" t="n">
        <v>43500</v>
      </c>
      <c r="E2864" s="9" t="n">
        <v>43587</v>
      </c>
      <c r="F2864" s="9" t="n">
        <v>43596</v>
      </c>
      <c r="G2864" s="9" t="n">
        <v>43601</v>
      </c>
      <c r="H2864" s="10" t="s">
        <v>36</v>
      </c>
      <c r="I2864" s="0" t="n">
        <v>13</v>
      </c>
      <c r="J2864" s="0" t="n">
        <v>12</v>
      </c>
      <c r="K2864" s="0" t="n">
        <v>148</v>
      </c>
      <c r="L2864" s="0" t="n">
        <v>38</v>
      </c>
      <c r="M2864" s="0" t="n">
        <v>3</v>
      </c>
      <c r="N2864" s="11" t="n">
        <v>0.2</v>
      </c>
      <c r="O2864" s="12" t="n">
        <v>2743.65</v>
      </c>
      <c r="P2864" s="12" t="n">
        <v>3919.5</v>
      </c>
      <c r="Q2864" s="12" t="n">
        <f aca="false">M2864*P2864*(1-N2864)</f>
        <v>9406.8</v>
      </c>
      <c r="R2864" s="12" t="n">
        <f aca="false">M2864*O2864</f>
        <v>8230.95</v>
      </c>
      <c r="S2864" s="12" t="n">
        <f aca="false">Q2864-R2864</f>
        <v>1175.85</v>
      </c>
      <c r="T2864" s="11" t="n">
        <f aca="false">IFERROR(S2864/Q2864,0)</f>
        <v>0.125</v>
      </c>
      <c r="U2864" s="13" t="n">
        <f aca="false">F2864-E2864</f>
        <v>9</v>
      </c>
      <c r="V2864" s="13" t="n">
        <f aca="false">G2864-F2864</f>
        <v>5</v>
      </c>
      <c r="W2864" s="13" t="n">
        <f aca="false">G2864-E2864</f>
        <v>14</v>
      </c>
      <c r="X2864" s="10" t="n">
        <f aca="false">YEAR(E2864)</f>
        <v>2019</v>
      </c>
      <c r="Y2864" s="0" t="str">
        <f aca="false">TEXT(E2864,"yyyy-mm")</f>
        <v>2019-05</v>
      </c>
      <c r="Z2864" s="0" t="str">
        <f aca="false">"Q"&amp;ROUNDUP(MONTH(E2864)/3,0)&amp;"-"&amp;YEAR(E2864)</f>
        <v>Q2-2019</v>
      </c>
    </row>
    <row r="2865" customFormat="false" ht="14.25" hidden="false" customHeight="false" outlineLevel="0" collapsed="false">
      <c r="A2865" s="0" t="s">
        <v>2907</v>
      </c>
      <c r="B2865" s="0" t="s">
        <v>38</v>
      </c>
      <c r="C2865" s="0" t="s">
        <v>48</v>
      </c>
      <c r="D2865" s="9" t="n">
        <v>43500</v>
      </c>
      <c r="E2865" s="9" t="n">
        <v>43588</v>
      </c>
      <c r="F2865" s="9" t="n">
        <v>43611</v>
      </c>
      <c r="G2865" s="9" t="n">
        <v>43619</v>
      </c>
      <c r="H2865" s="10" t="s">
        <v>36</v>
      </c>
      <c r="I2865" s="0" t="n">
        <v>14</v>
      </c>
      <c r="J2865" s="0" t="n">
        <v>6</v>
      </c>
      <c r="K2865" s="0" t="n">
        <v>50</v>
      </c>
      <c r="L2865" s="0" t="n">
        <v>27</v>
      </c>
      <c r="M2865" s="0" t="n">
        <v>2</v>
      </c>
      <c r="N2865" s="11" t="n">
        <v>0.075</v>
      </c>
      <c r="O2865" s="12" t="n">
        <v>920.98</v>
      </c>
      <c r="P2865" s="12" t="n">
        <v>1165.8</v>
      </c>
      <c r="Q2865" s="12" t="n">
        <f aca="false">M2865*P2865*(1-N2865)</f>
        <v>2156.73</v>
      </c>
      <c r="R2865" s="12" t="n">
        <f aca="false">M2865*O2865</f>
        <v>1841.96</v>
      </c>
      <c r="S2865" s="12" t="n">
        <f aca="false">Q2865-R2865</f>
        <v>314.77</v>
      </c>
      <c r="T2865" s="11" t="n">
        <f aca="false">IFERROR(S2865/Q2865,0)</f>
        <v>0.145947800605546</v>
      </c>
      <c r="U2865" s="13" t="n">
        <f aca="false">F2865-E2865</f>
        <v>23</v>
      </c>
      <c r="V2865" s="13" t="n">
        <f aca="false">G2865-F2865</f>
        <v>8</v>
      </c>
      <c r="W2865" s="13" t="n">
        <f aca="false">G2865-E2865</f>
        <v>31</v>
      </c>
      <c r="X2865" s="10" t="n">
        <f aca="false">YEAR(E2865)</f>
        <v>2019</v>
      </c>
      <c r="Y2865" s="0" t="str">
        <f aca="false">TEXT(E2865,"yyyy-mm")</f>
        <v>2019-05</v>
      </c>
      <c r="Z2865" s="0" t="str">
        <f aca="false">"Q"&amp;ROUNDUP(MONTH(E2865)/3,0)&amp;"-"&amp;YEAR(E2865)</f>
        <v>Q2-2019</v>
      </c>
    </row>
    <row r="2866" customFormat="false" ht="14.25" hidden="false" customHeight="false" outlineLevel="0" collapsed="false">
      <c r="A2866" s="0" t="s">
        <v>2908</v>
      </c>
      <c r="B2866" s="0" t="s">
        <v>34</v>
      </c>
      <c r="C2866" s="0" t="s">
        <v>35</v>
      </c>
      <c r="D2866" s="9" t="n">
        <v>43500</v>
      </c>
      <c r="E2866" s="9" t="n">
        <v>43588</v>
      </c>
      <c r="F2866" s="9" t="n">
        <v>43607</v>
      </c>
      <c r="G2866" s="9" t="n">
        <v>43611</v>
      </c>
      <c r="H2866" s="10" t="s">
        <v>36</v>
      </c>
      <c r="I2866" s="0" t="n">
        <v>2</v>
      </c>
      <c r="J2866" s="0" t="n">
        <v>17</v>
      </c>
      <c r="K2866" s="0" t="n">
        <v>210</v>
      </c>
      <c r="L2866" s="0" t="n">
        <v>27</v>
      </c>
      <c r="M2866" s="0" t="n">
        <v>4</v>
      </c>
      <c r="N2866" s="11" t="n">
        <v>0.075</v>
      </c>
      <c r="O2866" s="12" t="n">
        <v>110.55</v>
      </c>
      <c r="P2866" s="12" t="n">
        <v>167.5</v>
      </c>
      <c r="Q2866" s="12" t="n">
        <f aca="false">M2866*P2866*(1-N2866)</f>
        <v>619.75</v>
      </c>
      <c r="R2866" s="12" t="n">
        <f aca="false">M2866*O2866</f>
        <v>442.2</v>
      </c>
      <c r="S2866" s="12" t="n">
        <f aca="false">Q2866-R2866</f>
        <v>177.55</v>
      </c>
      <c r="T2866" s="11" t="n">
        <f aca="false">IFERROR(S2866/Q2866,0)</f>
        <v>0.286486486486487</v>
      </c>
      <c r="U2866" s="13" t="n">
        <f aca="false">F2866-E2866</f>
        <v>19</v>
      </c>
      <c r="V2866" s="13" t="n">
        <f aca="false">G2866-F2866</f>
        <v>4</v>
      </c>
      <c r="W2866" s="13" t="n">
        <f aca="false">G2866-E2866</f>
        <v>23</v>
      </c>
      <c r="X2866" s="10" t="n">
        <f aca="false">YEAR(E2866)</f>
        <v>2019</v>
      </c>
      <c r="Y2866" s="0" t="str">
        <f aca="false">TEXT(E2866,"yyyy-mm")</f>
        <v>2019-05</v>
      </c>
      <c r="Z2866" s="0" t="str">
        <f aca="false">"Q"&amp;ROUNDUP(MONTH(E2866)/3,0)&amp;"-"&amp;YEAR(E2866)</f>
        <v>Q2-2019</v>
      </c>
    </row>
    <row r="2867" customFormat="false" ht="14.25" hidden="false" customHeight="false" outlineLevel="0" collapsed="false">
      <c r="A2867" s="0" t="s">
        <v>2909</v>
      </c>
      <c r="B2867" s="0" t="s">
        <v>43</v>
      </c>
      <c r="C2867" s="0" t="s">
        <v>39</v>
      </c>
      <c r="D2867" s="9" t="n">
        <v>43500</v>
      </c>
      <c r="E2867" s="9" t="n">
        <v>43588</v>
      </c>
      <c r="F2867" s="9" t="n">
        <v>43600</v>
      </c>
      <c r="G2867" s="9" t="n">
        <v>43610</v>
      </c>
      <c r="H2867" s="10" t="s">
        <v>36</v>
      </c>
      <c r="I2867" s="0" t="n">
        <v>26</v>
      </c>
      <c r="J2867" s="0" t="n">
        <v>29</v>
      </c>
      <c r="K2867" s="0" t="n">
        <v>108</v>
      </c>
      <c r="L2867" s="0" t="n">
        <v>42</v>
      </c>
      <c r="M2867" s="0" t="n">
        <v>5</v>
      </c>
      <c r="N2867" s="11" t="n">
        <v>0.05</v>
      </c>
      <c r="O2867" s="12" t="n">
        <v>755.09</v>
      </c>
      <c r="P2867" s="12" t="n">
        <v>1078.7</v>
      </c>
      <c r="Q2867" s="12" t="n">
        <f aca="false">M2867*P2867*(1-N2867)</f>
        <v>5123.825</v>
      </c>
      <c r="R2867" s="12" t="n">
        <f aca="false">M2867*O2867</f>
        <v>3775.45</v>
      </c>
      <c r="S2867" s="12" t="n">
        <f aca="false">Q2867-R2867</f>
        <v>1348.375</v>
      </c>
      <c r="T2867" s="11" t="n">
        <f aca="false">IFERROR(S2867/Q2867,0)</f>
        <v>0.263157894736842</v>
      </c>
      <c r="U2867" s="13" t="n">
        <f aca="false">F2867-E2867</f>
        <v>12</v>
      </c>
      <c r="V2867" s="13" t="n">
        <f aca="false">G2867-F2867</f>
        <v>10</v>
      </c>
      <c r="W2867" s="13" t="n">
        <f aca="false">G2867-E2867</f>
        <v>22</v>
      </c>
      <c r="X2867" s="10" t="n">
        <f aca="false">YEAR(E2867)</f>
        <v>2019</v>
      </c>
      <c r="Y2867" s="0" t="str">
        <f aca="false">TEXT(E2867,"yyyy-mm")</f>
        <v>2019-05</v>
      </c>
      <c r="Z2867" s="0" t="str">
        <f aca="false">"Q"&amp;ROUNDUP(MONTH(E2867)/3,0)&amp;"-"&amp;YEAR(E2867)</f>
        <v>Q2-2019</v>
      </c>
    </row>
    <row r="2868" customFormat="false" ht="14.25" hidden="false" customHeight="false" outlineLevel="0" collapsed="false">
      <c r="A2868" s="0" t="s">
        <v>2910</v>
      </c>
      <c r="B2868" s="0" t="s">
        <v>38</v>
      </c>
      <c r="C2868" s="0" t="s">
        <v>79</v>
      </c>
      <c r="D2868" s="9" t="n">
        <v>43500</v>
      </c>
      <c r="E2868" s="9" t="n">
        <v>43588</v>
      </c>
      <c r="F2868" s="9" t="n">
        <v>43596</v>
      </c>
      <c r="G2868" s="9" t="n">
        <v>43600</v>
      </c>
      <c r="H2868" s="10" t="s">
        <v>36</v>
      </c>
      <c r="I2868" s="0" t="n">
        <v>13</v>
      </c>
      <c r="J2868" s="0" t="n">
        <v>44</v>
      </c>
      <c r="K2868" s="0" t="n">
        <v>84</v>
      </c>
      <c r="L2868" s="0" t="n">
        <v>23</v>
      </c>
      <c r="M2868" s="0" t="n">
        <v>3</v>
      </c>
      <c r="N2868" s="11" t="n">
        <v>0.05</v>
      </c>
      <c r="O2868" s="12" t="n">
        <v>3197.64</v>
      </c>
      <c r="P2868" s="12" t="n">
        <v>6525.8</v>
      </c>
      <c r="Q2868" s="12" t="n">
        <f aca="false">M2868*P2868*(1-N2868)</f>
        <v>18598.53</v>
      </c>
      <c r="R2868" s="12" t="n">
        <f aca="false">M2868*O2868</f>
        <v>9592.92</v>
      </c>
      <c r="S2868" s="12" t="n">
        <f aca="false">Q2868-R2868</f>
        <v>9005.61</v>
      </c>
      <c r="T2868" s="11" t="n">
        <f aca="false">IFERROR(S2868/Q2868,0)</f>
        <v>0.484210848921931</v>
      </c>
      <c r="U2868" s="13" t="n">
        <f aca="false">F2868-E2868</f>
        <v>8</v>
      </c>
      <c r="V2868" s="13" t="n">
        <f aca="false">G2868-F2868</f>
        <v>4</v>
      </c>
      <c r="W2868" s="13" t="n">
        <f aca="false">G2868-E2868</f>
        <v>12</v>
      </c>
      <c r="X2868" s="10" t="n">
        <f aca="false">YEAR(E2868)</f>
        <v>2019</v>
      </c>
      <c r="Y2868" s="0" t="str">
        <f aca="false">TEXT(E2868,"yyyy-mm")</f>
        <v>2019-05</v>
      </c>
      <c r="Z2868" s="0" t="str">
        <f aca="false">"Q"&amp;ROUNDUP(MONTH(E2868)/3,0)&amp;"-"&amp;YEAR(E2868)</f>
        <v>Q2-2019</v>
      </c>
    </row>
    <row r="2869" customFormat="false" ht="14.25" hidden="false" customHeight="false" outlineLevel="0" collapsed="false">
      <c r="A2869" s="0" t="s">
        <v>2911</v>
      </c>
      <c r="B2869" s="0" t="s">
        <v>41</v>
      </c>
      <c r="C2869" s="0" t="s">
        <v>35</v>
      </c>
      <c r="D2869" s="9" t="n">
        <v>43500</v>
      </c>
      <c r="E2869" s="9" t="n">
        <v>43588</v>
      </c>
      <c r="F2869" s="9" t="n">
        <v>43604</v>
      </c>
      <c r="G2869" s="9" t="n">
        <v>43611</v>
      </c>
      <c r="H2869" s="10" t="s">
        <v>36</v>
      </c>
      <c r="I2869" s="0" t="n">
        <v>21</v>
      </c>
      <c r="J2869" s="0" t="n">
        <v>42</v>
      </c>
      <c r="K2869" s="0" t="n">
        <v>211</v>
      </c>
      <c r="L2869" s="0" t="n">
        <v>29</v>
      </c>
      <c r="M2869" s="0" t="n">
        <v>6</v>
      </c>
      <c r="N2869" s="11" t="n">
        <v>0.075</v>
      </c>
      <c r="O2869" s="12" t="n">
        <v>3091.11</v>
      </c>
      <c r="P2869" s="12" t="n">
        <v>3912.8</v>
      </c>
      <c r="Q2869" s="12" t="n">
        <f aca="false">M2869*P2869*(1-N2869)</f>
        <v>21716.04</v>
      </c>
      <c r="R2869" s="12" t="n">
        <f aca="false">M2869*O2869</f>
        <v>18546.66</v>
      </c>
      <c r="S2869" s="12" t="n">
        <f aca="false">Q2869-R2869</f>
        <v>3169.38</v>
      </c>
      <c r="T2869" s="11" t="n">
        <f aca="false">IFERROR(S2869/Q2869,0)</f>
        <v>0.145946498532882</v>
      </c>
      <c r="U2869" s="13" t="n">
        <f aca="false">F2869-E2869</f>
        <v>16</v>
      </c>
      <c r="V2869" s="13" t="n">
        <f aca="false">G2869-F2869</f>
        <v>7</v>
      </c>
      <c r="W2869" s="13" t="n">
        <f aca="false">G2869-E2869</f>
        <v>23</v>
      </c>
      <c r="X2869" s="10" t="n">
        <f aca="false">YEAR(E2869)</f>
        <v>2019</v>
      </c>
      <c r="Y2869" s="0" t="str">
        <f aca="false">TEXT(E2869,"yyyy-mm")</f>
        <v>2019-05</v>
      </c>
      <c r="Z2869" s="0" t="str">
        <f aca="false">"Q"&amp;ROUNDUP(MONTH(E2869)/3,0)&amp;"-"&amp;YEAR(E2869)</f>
        <v>Q2-2019</v>
      </c>
    </row>
    <row r="2870" customFormat="false" ht="14.25" hidden="false" customHeight="false" outlineLevel="0" collapsed="false">
      <c r="A2870" s="0" t="s">
        <v>2912</v>
      </c>
      <c r="B2870" s="0" t="s">
        <v>38</v>
      </c>
      <c r="C2870" s="0" t="s">
        <v>46</v>
      </c>
      <c r="D2870" s="9" t="n">
        <v>43500</v>
      </c>
      <c r="E2870" s="9" t="n">
        <v>43588</v>
      </c>
      <c r="F2870" s="9" t="n">
        <v>43612</v>
      </c>
      <c r="G2870" s="9" t="n">
        <v>43617</v>
      </c>
      <c r="H2870" s="10" t="s">
        <v>36</v>
      </c>
      <c r="I2870" s="0" t="n">
        <v>19</v>
      </c>
      <c r="J2870" s="0" t="n">
        <v>27</v>
      </c>
      <c r="K2870" s="0" t="n">
        <v>284</v>
      </c>
      <c r="L2870" s="0" t="n">
        <v>23</v>
      </c>
      <c r="M2870" s="0" t="n">
        <v>8</v>
      </c>
      <c r="N2870" s="11" t="n">
        <v>0.075</v>
      </c>
      <c r="O2870" s="12" t="n">
        <v>2063.13</v>
      </c>
      <c r="P2870" s="12" t="n">
        <v>2485.7</v>
      </c>
      <c r="Q2870" s="12" t="n">
        <f aca="false">M2870*P2870*(1-N2870)</f>
        <v>18394.18</v>
      </c>
      <c r="R2870" s="12" t="n">
        <f aca="false">M2870*O2870</f>
        <v>16505.04</v>
      </c>
      <c r="S2870" s="12" t="n">
        <f aca="false">Q2870-R2870</f>
        <v>1889.14</v>
      </c>
      <c r="T2870" s="11" t="n">
        <f aca="false">IFERROR(S2870/Q2870,0)</f>
        <v>0.102703137622879</v>
      </c>
      <c r="U2870" s="13" t="n">
        <f aca="false">F2870-E2870</f>
        <v>24</v>
      </c>
      <c r="V2870" s="13" t="n">
        <f aca="false">G2870-F2870</f>
        <v>5</v>
      </c>
      <c r="W2870" s="13" t="n">
        <f aca="false">G2870-E2870</f>
        <v>29</v>
      </c>
      <c r="X2870" s="10" t="n">
        <f aca="false">YEAR(E2870)</f>
        <v>2019</v>
      </c>
      <c r="Y2870" s="0" t="str">
        <f aca="false">TEXT(E2870,"yyyy-mm")</f>
        <v>2019-05</v>
      </c>
      <c r="Z2870" s="0" t="str">
        <f aca="false">"Q"&amp;ROUNDUP(MONTH(E2870)/3,0)&amp;"-"&amp;YEAR(E2870)</f>
        <v>Q2-2019</v>
      </c>
    </row>
    <row r="2871" customFormat="false" ht="14.25" hidden="false" customHeight="false" outlineLevel="0" collapsed="false">
      <c r="A2871" s="0" t="s">
        <v>2913</v>
      </c>
      <c r="B2871" s="0" t="s">
        <v>34</v>
      </c>
      <c r="C2871" s="0" t="s">
        <v>39</v>
      </c>
      <c r="D2871" s="9" t="n">
        <v>43500</v>
      </c>
      <c r="E2871" s="9" t="n">
        <v>43588</v>
      </c>
      <c r="F2871" s="9" t="n">
        <v>43595</v>
      </c>
      <c r="G2871" s="9" t="n">
        <v>43604</v>
      </c>
      <c r="H2871" s="10" t="s">
        <v>36</v>
      </c>
      <c r="I2871" s="0" t="n">
        <v>10</v>
      </c>
      <c r="J2871" s="0" t="n">
        <v>4</v>
      </c>
      <c r="K2871" s="0" t="n">
        <v>145</v>
      </c>
      <c r="L2871" s="0" t="n">
        <v>11</v>
      </c>
      <c r="M2871" s="0" t="n">
        <v>3</v>
      </c>
      <c r="N2871" s="11" t="n">
        <v>0.1</v>
      </c>
      <c r="O2871" s="12" t="n">
        <v>1705.82</v>
      </c>
      <c r="P2871" s="12" t="n">
        <v>2244.5</v>
      </c>
      <c r="Q2871" s="12" t="n">
        <f aca="false">M2871*P2871*(1-N2871)</f>
        <v>6060.15</v>
      </c>
      <c r="R2871" s="12" t="n">
        <f aca="false">M2871*O2871</f>
        <v>5117.46</v>
      </c>
      <c r="S2871" s="12" t="n">
        <f aca="false">Q2871-R2871</f>
        <v>942.690000000001</v>
      </c>
      <c r="T2871" s="11" t="n">
        <f aca="false">IFERROR(S2871/Q2871,0)</f>
        <v>0.155555555555556</v>
      </c>
      <c r="U2871" s="13" t="n">
        <f aca="false">F2871-E2871</f>
        <v>7</v>
      </c>
      <c r="V2871" s="13" t="n">
        <f aca="false">G2871-F2871</f>
        <v>9</v>
      </c>
      <c r="W2871" s="13" t="n">
        <f aca="false">G2871-E2871</f>
        <v>16</v>
      </c>
      <c r="X2871" s="10" t="n">
        <f aca="false">YEAR(E2871)</f>
        <v>2019</v>
      </c>
      <c r="Y2871" s="0" t="str">
        <f aca="false">TEXT(E2871,"yyyy-mm")</f>
        <v>2019-05</v>
      </c>
      <c r="Z2871" s="0" t="str">
        <f aca="false">"Q"&amp;ROUNDUP(MONTH(E2871)/3,0)&amp;"-"&amp;YEAR(E2871)</f>
        <v>Q2-2019</v>
      </c>
    </row>
    <row r="2872" customFormat="false" ht="14.25" hidden="false" customHeight="false" outlineLevel="0" collapsed="false">
      <c r="A2872" s="0" t="s">
        <v>2914</v>
      </c>
      <c r="B2872" s="0" t="s">
        <v>41</v>
      </c>
      <c r="C2872" s="0" t="s">
        <v>48</v>
      </c>
      <c r="D2872" s="9" t="n">
        <v>43500</v>
      </c>
      <c r="E2872" s="9" t="n">
        <v>43588</v>
      </c>
      <c r="F2872" s="9" t="n">
        <v>43593</v>
      </c>
      <c r="G2872" s="9" t="n">
        <v>43595</v>
      </c>
      <c r="H2872" s="10" t="s">
        <v>36</v>
      </c>
      <c r="I2872" s="0" t="n">
        <v>20</v>
      </c>
      <c r="J2872" s="0" t="n">
        <v>14</v>
      </c>
      <c r="K2872" s="0" t="n">
        <v>26</v>
      </c>
      <c r="L2872" s="0" t="n">
        <v>22</v>
      </c>
      <c r="M2872" s="0" t="n">
        <v>3</v>
      </c>
      <c r="N2872" s="11" t="n">
        <v>0.075</v>
      </c>
      <c r="O2872" s="12" t="n">
        <v>90.45</v>
      </c>
      <c r="P2872" s="12" t="n">
        <v>167.5</v>
      </c>
      <c r="Q2872" s="12" t="n">
        <f aca="false">M2872*P2872*(1-N2872)</f>
        <v>464.8125</v>
      </c>
      <c r="R2872" s="12" t="n">
        <f aca="false">M2872*O2872</f>
        <v>271.35</v>
      </c>
      <c r="S2872" s="12" t="n">
        <f aca="false">Q2872-R2872</f>
        <v>193.4625</v>
      </c>
      <c r="T2872" s="11" t="n">
        <f aca="false">IFERROR(S2872/Q2872,0)</f>
        <v>0.416216216216216</v>
      </c>
      <c r="U2872" s="13" t="n">
        <f aca="false">F2872-E2872</f>
        <v>5</v>
      </c>
      <c r="V2872" s="13" t="n">
        <f aca="false">G2872-F2872</f>
        <v>2</v>
      </c>
      <c r="W2872" s="13" t="n">
        <f aca="false">G2872-E2872</f>
        <v>7</v>
      </c>
      <c r="X2872" s="10" t="n">
        <f aca="false">YEAR(E2872)</f>
        <v>2019</v>
      </c>
      <c r="Y2872" s="0" t="str">
        <f aca="false">TEXT(E2872,"yyyy-mm")</f>
        <v>2019-05</v>
      </c>
      <c r="Z2872" s="0" t="str">
        <f aca="false">"Q"&amp;ROUNDUP(MONTH(E2872)/3,0)&amp;"-"&amp;YEAR(E2872)</f>
        <v>Q2-2019</v>
      </c>
    </row>
    <row r="2873" customFormat="false" ht="14.25" hidden="false" customHeight="false" outlineLevel="0" collapsed="false">
      <c r="A2873" s="0" t="s">
        <v>2915</v>
      </c>
      <c r="B2873" s="0" t="s">
        <v>38</v>
      </c>
      <c r="C2873" s="0" t="s">
        <v>46</v>
      </c>
      <c r="D2873" s="9" t="n">
        <v>43500</v>
      </c>
      <c r="E2873" s="9" t="n">
        <v>43589</v>
      </c>
      <c r="F2873" s="9" t="n">
        <v>43599</v>
      </c>
      <c r="G2873" s="9" t="n">
        <v>43607</v>
      </c>
      <c r="H2873" s="10" t="s">
        <v>36</v>
      </c>
      <c r="I2873" s="0" t="n">
        <v>14</v>
      </c>
      <c r="J2873" s="0" t="n">
        <v>11</v>
      </c>
      <c r="K2873" s="0" t="n">
        <v>318</v>
      </c>
      <c r="L2873" s="0" t="n">
        <v>3</v>
      </c>
      <c r="M2873" s="0" t="n">
        <v>8</v>
      </c>
      <c r="N2873" s="11" t="n">
        <v>0.075</v>
      </c>
      <c r="O2873" s="12" t="n">
        <v>379.89</v>
      </c>
      <c r="P2873" s="12" t="n">
        <v>844.2</v>
      </c>
      <c r="Q2873" s="12" t="n">
        <f aca="false">M2873*P2873*(1-N2873)</f>
        <v>6247.08</v>
      </c>
      <c r="R2873" s="12" t="n">
        <f aca="false">M2873*O2873</f>
        <v>3039.12</v>
      </c>
      <c r="S2873" s="12" t="n">
        <f aca="false">Q2873-R2873</f>
        <v>3207.96</v>
      </c>
      <c r="T2873" s="11" t="n">
        <f aca="false">IFERROR(S2873/Q2873,0)</f>
        <v>0.513513513513514</v>
      </c>
      <c r="U2873" s="13" t="n">
        <f aca="false">F2873-E2873</f>
        <v>10</v>
      </c>
      <c r="V2873" s="13" t="n">
        <f aca="false">G2873-F2873</f>
        <v>8</v>
      </c>
      <c r="W2873" s="13" t="n">
        <f aca="false">G2873-E2873</f>
        <v>18</v>
      </c>
      <c r="X2873" s="10" t="n">
        <f aca="false">YEAR(E2873)</f>
        <v>2019</v>
      </c>
      <c r="Y2873" s="0" t="str">
        <f aca="false">TEXT(E2873,"yyyy-mm")</f>
        <v>2019-05</v>
      </c>
      <c r="Z2873" s="0" t="str">
        <f aca="false">"Q"&amp;ROUNDUP(MONTH(E2873)/3,0)&amp;"-"&amp;YEAR(E2873)</f>
        <v>Q2-2019</v>
      </c>
    </row>
    <row r="2874" customFormat="false" ht="14.25" hidden="false" customHeight="false" outlineLevel="0" collapsed="false">
      <c r="A2874" s="0" t="s">
        <v>2916</v>
      </c>
      <c r="B2874" s="0" t="s">
        <v>43</v>
      </c>
      <c r="C2874" s="0" t="s">
        <v>35</v>
      </c>
      <c r="D2874" s="9" t="n">
        <v>43500</v>
      </c>
      <c r="E2874" s="9" t="n">
        <v>43589</v>
      </c>
      <c r="F2874" s="9" t="n">
        <v>43600</v>
      </c>
      <c r="G2874" s="9" t="n">
        <v>43601</v>
      </c>
      <c r="H2874" s="10" t="s">
        <v>36</v>
      </c>
      <c r="I2874" s="0" t="n">
        <v>28</v>
      </c>
      <c r="J2874" s="0" t="n">
        <v>50</v>
      </c>
      <c r="K2874" s="0" t="n">
        <v>250</v>
      </c>
      <c r="L2874" s="0" t="n">
        <v>12</v>
      </c>
      <c r="M2874" s="0" t="n">
        <v>1</v>
      </c>
      <c r="N2874" s="11" t="n">
        <v>0.2</v>
      </c>
      <c r="O2874" s="12" t="n">
        <v>749.66</v>
      </c>
      <c r="P2874" s="12" t="n">
        <v>1118.9</v>
      </c>
      <c r="Q2874" s="12" t="n">
        <f aca="false">M2874*P2874*(1-N2874)</f>
        <v>895.12</v>
      </c>
      <c r="R2874" s="12" t="n">
        <f aca="false">M2874*O2874</f>
        <v>749.66</v>
      </c>
      <c r="S2874" s="12" t="n">
        <f aca="false">Q2874-R2874</f>
        <v>145.46</v>
      </c>
      <c r="T2874" s="11" t="n">
        <f aca="false">IFERROR(S2874/Q2874,0)</f>
        <v>0.162503351505943</v>
      </c>
      <c r="U2874" s="13" t="n">
        <f aca="false">F2874-E2874</f>
        <v>11</v>
      </c>
      <c r="V2874" s="13" t="n">
        <f aca="false">G2874-F2874</f>
        <v>1</v>
      </c>
      <c r="W2874" s="13" t="n">
        <f aca="false">G2874-E2874</f>
        <v>12</v>
      </c>
      <c r="X2874" s="10" t="n">
        <f aca="false">YEAR(E2874)</f>
        <v>2019</v>
      </c>
      <c r="Y2874" s="0" t="str">
        <f aca="false">TEXT(E2874,"yyyy-mm")</f>
        <v>2019-05</v>
      </c>
      <c r="Z2874" s="0" t="str">
        <f aca="false">"Q"&amp;ROUNDUP(MONTH(E2874)/3,0)&amp;"-"&amp;YEAR(E2874)</f>
        <v>Q2-2019</v>
      </c>
    </row>
    <row r="2875" customFormat="false" ht="14.25" hidden="false" customHeight="false" outlineLevel="0" collapsed="false">
      <c r="A2875" s="0" t="s">
        <v>2917</v>
      </c>
      <c r="B2875" s="0" t="s">
        <v>41</v>
      </c>
      <c r="C2875" s="0" t="s">
        <v>35</v>
      </c>
      <c r="D2875" s="9" t="n">
        <v>43500</v>
      </c>
      <c r="E2875" s="9" t="n">
        <v>43589</v>
      </c>
      <c r="F2875" s="9" t="n">
        <v>43614</v>
      </c>
      <c r="G2875" s="9" t="n">
        <v>43618</v>
      </c>
      <c r="H2875" s="10" t="s">
        <v>36</v>
      </c>
      <c r="I2875" s="0" t="n">
        <v>22</v>
      </c>
      <c r="J2875" s="0" t="n">
        <v>14</v>
      </c>
      <c r="K2875" s="0" t="n">
        <v>207</v>
      </c>
      <c r="L2875" s="0" t="n">
        <v>1</v>
      </c>
      <c r="M2875" s="0" t="n">
        <v>7</v>
      </c>
      <c r="N2875" s="11" t="n">
        <v>0.075</v>
      </c>
      <c r="O2875" s="12" t="n">
        <v>1186.57</v>
      </c>
      <c r="P2875" s="12" t="n">
        <v>1695.1</v>
      </c>
      <c r="Q2875" s="12" t="n">
        <f aca="false">M2875*P2875*(1-N2875)</f>
        <v>10975.7725</v>
      </c>
      <c r="R2875" s="12" t="n">
        <f aca="false">M2875*O2875</f>
        <v>8305.99</v>
      </c>
      <c r="S2875" s="12" t="n">
        <f aca="false">Q2875-R2875</f>
        <v>2669.7825</v>
      </c>
      <c r="T2875" s="11" t="n">
        <f aca="false">IFERROR(S2875/Q2875,0)</f>
        <v>0.243243243243243</v>
      </c>
      <c r="U2875" s="13" t="n">
        <f aca="false">F2875-E2875</f>
        <v>25</v>
      </c>
      <c r="V2875" s="13" t="n">
        <f aca="false">G2875-F2875</f>
        <v>4</v>
      </c>
      <c r="W2875" s="13" t="n">
        <f aca="false">G2875-E2875</f>
        <v>29</v>
      </c>
      <c r="X2875" s="10" t="n">
        <f aca="false">YEAR(E2875)</f>
        <v>2019</v>
      </c>
      <c r="Y2875" s="0" t="str">
        <f aca="false">TEXT(E2875,"yyyy-mm")</f>
        <v>2019-05</v>
      </c>
      <c r="Z2875" s="0" t="str">
        <f aca="false">"Q"&amp;ROUNDUP(MONTH(E2875)/3,0)&amp;"-"&amp;YEAR(E2875)</f>
        <v>Q2-2019</v>
      </c>
    </row>
    <row r="2876" customFormat="false" ht="14.25" hidden="false" customHeight="false" outlineLevel="0" collapsed="false">
      <c r="A2876" s="0" t="s">
        <v>2918</v>
      </c>
      <c r="B2876" s="0" t="s">
        <v>38</v>
      </c>
      <c r="C2876" s="0" t="s">
        <v>48</v>
      </c>
      <c r="D2876" s="9" t="n">
        <v>43500</v>
      </c>
      <c r="E2876" s="9" t="n">
        <v>43589</v>
      </c>
      <c r="F2876" s="9" t="n">
        <v>43601</v>
      </c>
      <c r="G2876" s="9" t="n">
        <v>43604</v>
      </c>
      <c r="H2876" s="10" t="s">
        <v>36</v>
      </c>
      <c r="I2876" s="0" t="n">
        <v>16</v>
      </c>
      <c r="J2876" s="0" t="n">
        <v>8</v>
      </c>
      <c r="K2876" s="0" t="n">
        <v>47</v>
      </c>
      <c r="L2876" s="0" t="n">
        <v>3</v>
      </c>
      <c r="M2876" s="0" t="n">
        <v>8</v>
      </c>
      <c r="N2876" s="11" t="n">
        <v>0.15</v>
      </c>
      <c r="O2876" s="12" t="n">
        <v>1371.69</v>
      </c>
      <c r="P2876" s="12" t="n">
        <v>2324.9</v>
      </c>
      <c r="Q2876" s="12" t="n">
        <f aca="false">M2876*P2876*(1-N2876)</f>
        <v>15809.32</v>
      </c>
      <c r="R2876" s="12" t="n">
        <f aca="false">M2876*O2876</f>
        <v>10973.52</v>
      </c>
      <c r="S2876" s="12" t="n">
        <f aca="false">Q2876-R2876</f>
        <v>4835.8</v>
      </c>
      <c r="T2876" s="11" t="n">
        <f aca="false">IFERROR(S2876/Q2876,0)</f>
        <v>0.305882858971796</v>
      </c>
      <c r="U2876" s="13" t="n">
        <f aca="false">F2876-E2876</f>
        <v>12</v>
      </c>
      <c r="V2876" s="13" t="n">
        <f aca="false">G2876-F2876</f>
        <v>3</v>
      </c>
      <c r="W2876" s="13" t="n">
        <f aca="false">G2876-E2876</f>
        <v>15</v>
      </c>
      <c r="X2876" s="10" t="n">
        <f aca="false">YEAR(E2876)</f>
        <v>2019</v>
      </c>
      <c r="Y2876" s="0" t="str">
        <f aca="false">TEXT(E2876,"yyyy-mm")</f>
        <v>2019-05</v>
      </c>
      <c r="Z2876" s="0" t="str">
        <f aca="false">"Q"&amp;ROUNDUP(MONTH(E2876)/3,0)&amp;"-"&amp;YEAR(E2876)</f>
        <v>Q2-2019</v>
      </c>
    </row>
    <row r="2877" customFormat="false" ht="14.25" hidden="false" customHeight="false" outlineLevel="0" collapsed="false">
      <c r="A2877" s="0" t="s">
        <v>2919</v>
      </c>
      <c r="B2877" s="0" t="s">
        <v>41</v>
      </c>
      <c r="C2877" s="0" t="s">
        <v>39</v>
      </c>
      <c r="D2877" s="9" t="n">
        <v>43500</v>
      </c>
      <c r="E2877" s="9" t="n">
        <v>43589</v>
      </c>
      <c r="F2877" s="9" t="n">
        <v>43609</v>
      </c>
      <c r="G2877" s="9" t="n">
        <v>43612</v>
      </c>
      <c r="H2877" s="10" t="s">
        <v>36</v>
      </c>
      <c r="I2877" s="0" t="n">
        <v>24</v>
      </c>
      <c r="J2877" s="0" t="n">
        <v>20</v>
      </c>
      <c r="K2877" s="0" t="n">
        <v>89</v>
      </c>
      <c r="L2877" s="0" t="n">
        <v>28</v>
      </c>
      <c r="M2877" s="0" t="n">
        <v>5</v>
      </c>
      <c r="N2877" s="11" t="n">
        <v>0.05</v>
      </c>
      <c r="O2877" s="12" t="n">
        <v>730.7</v>
      </c>
      <c r="P2877" s="12" t="n">
        <v>891.1</v>
      </c>
      <c r="Q2877" s="12" t="n">
        <f aca="false">M2877*P2877*(1-N2877)</f>
        <v>4232.725</v>
      </c>
      <c r="R2877" s="12" t="n">
        <f aca="false">M2877*O2877</f>
        <v>3653.5</v>
      </c>
      <c r="S2877" s="12" t="n">
        <f aca="false">Q2877-R2877</f>
        <v>579.225</v>
      </c>
      <c r="T2877" s="11" t="n">
        <f aca="false">IFERROR(S2877/Q2877,0)</f>
        <v>0.136844467807382</v>
      </c>
      <c r="U2877" s="13" t="n">
        <f aca="false">F2877-E2877</f>
        <v>20</v>
      </c>
      <c r="V2877" s="13" t="n">
        <f aca="false">G2877-F2877</f>
        <v>3</v>
      </c>
      <c r="W2877" s="13" t="n">
        <f aca="false">G2877-E2877</f>
        <v>23</v>
      </c>
      <c r="X2877" s="10" t="n">
        <f aca="false">YEAR(E2877)</f>
        <v>2019</v>
      </c>
      <c r="Y2877" s="0" t="str">
        <f aca="false">TEXT(E2877,"yyyy-mm")</f>
        <v>2019-05</v>
      </c>
      <c r="Z2877" s="0" t="str">
        <f aca="false">"Q"&amp;ROUNDUP(MONTH(E2877)/3,0)&amp;"-"&amp;YEAR(E2877)</f>
        <v>Q2-2019</v>
      </c>
    </row>
    <row r="2878" customFormat="false" ht="14.25" hidden="false" customHeight="false" outlineLevel="0" collapsed="false">
      <c r="A2878" s="0" t="s">
        <v>2920</v>
      </c>
      <c r="B2878" s="0" t="s">
        <v>38</v>
      </c>
      <c r="C2878" s="0" t="s">
        <v>79</v>
      </c>
      <c r="D2878" s="9" t="n">
        <v>43400</v>
      </c>
      <c r="E2878" s="9" t="n">
        <v>43589</v>
      </c>
      <c r="F2878" s="9" t="n">
        <v>43601</v>
      </c>
      <c r="G2878" s="9" t="n">
        <v>43603</v>
      </c>
      <c r="H2878" s="10" t="s">
        <v>36</v>
      </c>
      <c r="I2878" s="0" t="n">
        <v>20</v>
      </c>
      <c r="J2878" s="0" t="n">
        <v>10</v>
      </c>
      <c r="K2878" s="0" t="n">
        <v>65</v>
      </c>
      <c r="L2878" s="0" t="n">
        <v>46</v>
      </c>
      <c r="M2878" s="0" t="n">
        <v>7</v>
      </c>
      <c r="N2878" s="11" t="n">
        <v>0.1</v>
      </c>
      <c r="O2878" s="12" t="n">
        <v>491.45</v>
      </c>
      <c r="P2878" s="12" t="n">
        <v>1092.1</v>
      </c>
      <c r="Q2878" s="12" t="n">
        <f aca="false">M2878*P2878*(1-N2878)</f>
        <v>6880.23</v>
      </c>
      <c r="R2878" s="12" t="n">
        <f aca="false">M2878*O2878</f>
        <v>3440.15</v>
      </c>
      <c r="S2878" s="12" t="n">
        <f aca="false">Q2878-R2878</f>
        <v>3440.08</v>
      </c>
      <c r="T2878" s="11" t="n">
        <f aca="false">IFERROR(S2878/Q2878,0)</f>
        <v>0.499994912960759</v>
      </c>
      <c r="U2878" s="13" t="n">
        <f aca="false">F2878-E2878</f>
        <v>12</v>
      </c>
      <c r="V2878" s="13" t="n">
        <f aca="false">G2878-F2878</f>
        <v>2</v>
      </c>
      <c r="W2878" s="13" t="n">
        <f aca="false">G2878-E2878</f>
        <v>14</v>
      </c>
      <c r="X2878" s="10" t="n">
        <f aca="false">YEAR(E2878)</f>
        <v>2019</v>
      </c>
      <c r="Y2878" s="0" t="str">
        <f aca="false">TEXT(E2878,"yyyy-mm")</f>
        <v>2019-05</v>
      </c>
      <c r="Z2878" s="0" t="str">
        <f aca="false">"Q"&amp;ROUNDUP(MONTH(E2878)/3,0)&amp;"-"&amp;YEAR(E2878)</f>
        <v>Q2-2019</v>
      </c>
    </row>
    <row r="2879" customFormat="false" ht="14.25" hidden="false" customHeight="false" outlineLevel="0" collapsed="false">
      <c r="A2879" s="0" t="s">
        <v>2921</v>
      </c>
      <c r="B2879" s="0" t="s">
        <v>38</v>
      </c>
      <c r="C2879" s="0" t="s">
        <v>39</v>
      </c>
      <c r="D2879" s="9" t="n">
        <v>43500</v>
      </c>
      <c r="E2879" s="9" t="n">
        <v>43589</v>
      </c>
      <c r="F2879" s="9" t="n">
        <v>43591</v>
      </c>
      <c r="G2879" s="9" t="n">
        <v>43596</v>
      </c>
      <c r="H2879" s="10" t="s">
        <v>36</v>
      </c>
      <c r="I2879" s="0" t="n">
        <v>19</v>
      </c>
      <c r="J2879" s="0" t="n">
        <v>29</v>
      </c>
      <c r="K2879" s="0" t="n">
        <v>174</v>
      </c>
      <c r="L2879" s="0" t="n">
        <v>45</v>
      </c>
      <c r="M2879" s="0" t="n">
        <v>8</v>
      </c>
      <c r="N2879" s="11" t="n">
        <v>0.05</v>
      </c>
      <c r="O2879" s="12" t="n">
        <v>744.3</v>
      </c>
      <c r="P2879" s="12" t="n">
        <v>1078.7</v>
      </c>
      <c r="Q2879" s="12" t="n">
        <f aca="false">M2879*P2879*(1-N2879)</f>
        <v>8198.12</v>
      </c>
      <c r="R2879" s="12" t="n">
        <f aca="false">M2879*O2879</f>
        <v>5954.4</v>
      </c>
      <c r="S2879" s="12" t="n">
        <f aca="false">Q2879-R2879</f>
        <v>2243.72</v>
      </c>
      <c r="T2879" s="11" t="n">
        <f aca="false">IFERROR(S2879/Q2879,0)</f>
        <v>0.273687138026767</v>
      </c>
      <c r="U2879" s="13" t="n">
        <f aca="false">F2879-E2879</f>
        <v>2</v>
      </c>
      <c r="V2879" s="13" t="n">
        <f aca="false">G2879-F2879</f>
        <v>5</v>
      </c>
      <c r="W2879" s="13" t="n">
        <f aca="false">G2879-E2879</f>
        <v>7</v>
      </c>
      <c r="X2879" s="10" t="n">
        <f aca="false">YEAR(E2879)</f>
        <v>2019</v>
      </c>
      <c r="Y2879" s="0" t="str">
        <f aca="false">TEXT(E2879,"yyyy-mm")</f>
        <v>2019-05</v>
      </c>
      <c r="Z2879" s="0" t="str">
        <f aca="false">"Q"&amp;ROUNDUP(MONTH(E2879)/3,0)&amp;"-"&amp;YEAR(E2879)</f>
        <v>Q2-2019</v>
      </c>
    </row>
    <row r="2880" customFormat="false" ht="14.25" hidden="false" customHeight="false" outlineLevel="0" collapsed="false">
      <c r="A2880" s="0" t="s">
        <v>2922</v>
      </c>
      <c r="B2880" s="0" t="s">
        <v>43</v>
      </c>
      <c r="C2880" s="0" t="s">
        <v>39</v>
      </c>
      <c r="D2880" s="9" t="n">
        <v>43500</v>
      </c>
      <c r="E2880" s="9" t="n">
        <v>43589</v>
      </c>
      <c r="F2880" s="9" t="n">
        <v>43610</v>
      </c>
      <c r="G2880" s="9" t="n">
        <v>43614</v>
      </c>
      <c r="H2880" s="10" t="s">
        <v>36</v>
      </c>
      <c r="I2880" s="0" t="n">
        <v>26</v>
      </c>
      <c r="J2880" s="0" t="n">
        <v>44</v>
      </c>
      <c r="K2880" s="0" t="n">
        <v>167</v>
      </c>
      <c r="L2880" s="0" t="n">
        <v>3</v>
      </c>
      <c r="M2880" s="0" t="n">
        <v>6</v>
      </c>
      <c r="N2880" s="11" t="n">
        <v>0.2</v>
      </c>
      <c r="O2880" s="12" t="n">
        <v>1868.5</v>
      </c>
      <c r="P2880" s="12" t="n">
        <v>3892.7</v>
      </c>
      <c r="Q2880" s="12" t="n">
        <f aca="false">M2880*P2880*(1-N2880)</f>
        <v>18684.96</v>
      </c>
      <c r="R2880" s="12" t="n">
        <f aca="false">M2880*O2880</f>
        <v>11211</v>
      </c>
      <c r="S2880" s="12" t="n">
        <f aca="false">Q2880-R2880</f>
        <v>7473.96</v>
      </c>
      <c r="T2880" s="11" t="n">
        <f aca="false">IFERROR(S2880/Q2880,0)</f>
        <v>0.399998715544481</v>
      </c>
      <c r="U2880" s="13" t="n">
        <f aca="false">F2880-E2880</f>
        <v>21</v>
      </c>
      <c r="V2880" s="13" t="n">
        <f aca="false">G2880-F2880</f>
        <v>4</v>
      </c>
      <c r="W2880" s="13" t="n">
        <f aca="false">G2880-E2880</f>
        <v>25</v>
      </c>
      <c r="X2880" s="10" t="n">
        <f aca="false">YEAR(E2880)</f>
        <v>2019</v>
      </c>
      <c r="Y2880" s="0" t="str">
        <f aca="false">TEXT(E2880,"yyyy-mm")</f>
        <v>2019-05</v>
      </c>
      <c r="Z2880" s="0" t="str">
        <f aca="false">"Q"&amp;ROUNDUP(MONTH(E2880)/3,0)&amp;"-"&amp;YEAR(E2880)</f>
        <v>Q2-2019</v>
      </c>
    </row>
    <row r="2881" customFormat="false" ht="14.25" hidden="false" customHeight="false" outlineLevel="0" collapsed="false">
      <c r="A2881" s="0" t="s">
        <v>2923</v>
      </c>
      <c r="B2881" s="0" t="s">
        <v>43</v>
      </c>
      <c r="C2881" s="0" t="s">
        <v>39</v>
      </c>
      <c r="D2881" s="9" t="n">
        <v>43500</v>
      </c>
      <c r="E2881" s="9" t="n">
        <v>43589</v>
      </c>
      <c r="F2881" s="9" t="n">
        <v>43596</v>
      </c>
      <c r="G2881" s="9" t="n">
        <v>43598</v>
      </c>
      <c r="H2881" s="10" t="s">
        <v>36</v>
      </c>
      <c r="I2881" s="0" t="n">
        <v>27</v>
      </c>
      <c r="J2881" s="0" t="n">
        <v>30</v>
      </c>
      <c r="K2881" s="0" t="n">
        <v>126</v>
      </c>
      <c r="L2881" s="0" t="n">
        <v>15</v>
      </c>
      <c r="M2881" s="0" t="n">
        <v>1</v>
      </c>
      <c r="N2881" s="11" t="n">
        <v>0.15</v>
      </c>
      <c r="O2881" s="12" t="n">
        <v>778.07</v>
      </c>
      <c r="P2881" s="12" t="n">
        <v>984.9</v>
      </c>
      <c r="Q2881" s="12" t="n">
        <f aca="false">M2881*P2881*(1-N2881)</f>
        <v>837.165</v>
      </c>
      <c r="R2881" s="12" t="n">
        <f aca="false">M2881*O2881</f>
        <v>778.07</v>
      </c>
      <c r="S2881" s="12" t="n">
        <f aca="false">Q2881-R2881</f>
        <v>59.0949999999999</v>
      </c>
      <c r="T2881" s="11" t="n">
        <f aca="false">IFERROR(S2881/Q2881,0)</f>
        <v>0.0705894298017714</v>
      </c>
      <c r="U2881" s="13" t="n">
        <f aca="false">F2881-E2881</f>
        <v>7</v>
      </c>
      <c r="V2881" s="13" t="n">
        <f aca="false">G2881-F2881</f>
        <v>2</v>
      </c>
      <c r="W2881" s="13" t="n">
        <f aca="false">G2881-E2881</f>
        <v>9</v>
      </c>
      <c r="X2881" s="10" t="n">
        <f aca="false">YEAR(E2881)</f>
        <v>2019</v>
      </c>
      <c r="Y2881" s="0" t="str">
        <f aca="false">TEXT(E2881,"yyyy-mm")</f>
        <v>2019-05</v>
      </c>
      <c r="Z2881" s="0" t="str">
        <f aca="false">"Q"&amp;ROUNDUP(MONTH(E2881)/3,0)&amp;"-"&amp;YEAR(E2881)</f>
        <v>Q2-2019</v>
      </c>
    </row>
    <row r="2882" customFormat="false" ht="14.25" hidden="false" customHeight="false" outlineLevel="0" collapsed="false">
      <c r="A2882" s="0" t="s">
        <v>2924</v>
      </c>
      <c r="B2882" s="0" t="s">
        <v>43</v>
      </c>
      <c r="C2882" s="0" t="s">
        <v>46</v>
      </c>
      <c r="D2882" s="9" t="n">
        <v>43500</v>
      </c>
      <c r="E2882" s="9" t="n">
        <v>43589</v>
      </c>
      <c r="F2882" s="9" t="n">
        <v>43610</v>
      </c>
      <c r="G2882" s="9" t="n">
        <v>43618</v>
      </c>
      <c r="H2882" s="10" t="s">
        <v>36</v>
      </c>
      <c r="I2882" s="0" t="n">
        <v>27</v>
      </c>
      <c r="J2882" s="0" t="n">
        <v>36</v>
      </c>
      <c r="K2882" s="0" t="n">
        <v>325</v>
      </c>
      <c r="L2882" s="0" t="n">
        <v>40</v>
      </c>
      <c r="M2882" s="0" t="n">
        <v>3</v>
      </c>
      <c r="N2882" s="11" t="n">
        <v>0.075</v>
      </c>
      <c r="O2882" s="12" t="n">
        <v>3263.24</v>
      </c>
      <c r="P2882" s="12" t="n">
        <v>3839.1</v>
      </c>
      <c r="Q2882" s="12" t="n">
        <f aca="false">M2882*P2882*(1-N2882)</f>
        <v>10653.5025</v>
      </c>
      <c r="R2882" s="12" t="n">
        <f aca="false">M2882*O2882</f>
        <v>9789.72</v>
      </c>
      <c r="S2882" s="12" t="n">
        <f aca="false">Q2882-R2882</f>
        <v>863.782500000001</v>
      </c>
      <c r="T2882" s="11" t="n">
        <f aca="false">IFERROR(S2882/Q2882,0)</f>
        <v>0.0810796730934264</v>
      </c>
      <c r="U2882" s="13" t="n">
        <f aca="false">F2882-E2882</f>
        <v>21</v>
      </c>
      <c r="V2882" s="13" t="n">
        <f aca="false">G2882-F2882</f>
        <v>8</v>
      </c>
      <c r="W2882" s="13" t="n">
        <f aca="false">G2882-E2882</f>
        <v>29</v>
      </c>
      <c r="X2882" s="10" t="n">
        <f aca="false">YEAR(E2882)</f>
        <v>2019</v>
      </c>
      <c r="Y2882" s="0" t="str">
        <f aca="false">TEXT(E2882,"yyyy-mm")</f>
        <v>2019-05</v>
      </c>
      <c r="Z2882" s="0" t="str">
        <f aca="false">"Q"&amp;ROUNDUP(MONTH(E2882)/3,0)&amp;"-"&amp;YEAR(E2882)</f>
        <v>Q2-2019</v>
      </c>
    </row>
    <row r="2883" customFormat="false" ht="14.25" hidden="false" customHeight="false" outlineLevel="0" collapsed="false">
      <c r="A2883" s="0" t="s">
        <v>2925</v>
      </c>
      <c r="B2883" s="0" t="s">
        <v>34</v>
      </c>
      <c r="C2883" s="0" t="s">
        <v>35</v>
      </c>
      <c r="D2883" s="9" t="n">
        <v>43500</v>
      </c>
      <c r="E2883" s="9" t="n">
        <v>43589</v>
      </c>
      <c r="F2883" s="9" t="n">
        <v>43597</v>
      </c>
      <c r="G2883" s="9" t="n">
        <v>43607</v>
      </c>
      <c r="H2883" s="10" t="s">
        <v>36</v>
      </c>
      <c r="I2883" s="0" t="n">
        <v>9</v>
      </c>
      <c r="J2883" s="0" t="n">
        <v>49</v>
      </c>
      <c r="K2883" s="0" t="n">
        <v>207</v>
      </c>
      <c r="L2883" s="0" t="n">
        <v>28</v>
      </c>
      <c r="M2883" s="0" t="n">
        <v>7</v>
      </c>
      <c r="N2883" s="11" t="n">
        <v>0.3</v>
      </c>
      <c r="O2883" s="12" t="n">
        <v>575.26</v>
      </c>
      <c r="P2883" s="12" t="n">
        <v>1085.4</v>
      </c>
      <c r="Q2883" s="12" t="n">
        <f aca="false">M2883*P2883*(1-N2883)</f>
        <v>5318.46</v>
      </c>
      <c r="R2883" s="12" t="n">
        <f aca="false">M2883*O2883</f>
        <v>4026.82</v>
      </c>
      <c r="S2883" s="12" t="n">
        <f aca="false">Q2883-R2883</f>
        <v>1291.64</v>
      </c>
      <c r="T2883" s="11" t="n">
        <f aca="false">IFERROR(S2883/Q2883,0)</f>
        <v>0.242859775198084</v>
      </c>
      <c r="U2883" s="13" t="n">
        <f aca="false">F2883-E2883</f>
        <v>8</v>
      </c>
      <c r="V2883" s="13" t="n">
        <f aca="false">G2883-F2883</f>
        <v>10</v>
      </c>
      <c r="W2883" s="13" t="n">
        <f aca="false">G2883-E2883</f>
        <v>18</v>
      </c>
      <c r="X2883" s="10" t="n">
        <f aca="false">YEAR(E2883)</f>
        <v>2019</v>
      </c>
      <c r="Y2883" s="0" t="str">
        <f aca="false">TEXT(E2883,"yyyy-mm")</f>
        <v>2019-05</v>
      </c>
      <c r="Z2883" s="0" t="str">
        <f aca="false">"Q"&amp;ROUNDUP(MONTH(E2883)/3,0)&amp;"-"&amp;YEAR(E2883)</f>
        <v>Q2-2019</v>
      </c>
    </row>
    <row r="2884" customFormat="false" ht="14.25" hidden="false" customHeight="false" outlineLevel="0" collapsed="false">
      <c r="A2884" s="0" t="s">
        <v>2926</v>
      </c>
      <c r="B2884" s="0" t="s">
        <v>34</v>
      </c>
      <c r="C2884" s="0" t="s">
        <v>46</v>
      </c>
      <c r="D2884" s="9" t="n">
        <v>43500</v>
      </c>
      <c r="E2884" s="9" t="n">
        <v>43589</v>
      </c>
      <c r="F2884" s="9" t="n">
        <v>43601</v>
      </c>
      <c r="G2884" s="9" t="n">
        <v>43611</v>
      </c>
      <c r="H2884" s="10" t="s">
        <v>36</v>
      </c>
      <c r="I2884" s="0" t="n">
        <v>7</v>
      </c>
      <c r="J2884" s="0" t="n">
        <v>50</v>
      </c>
      <c r="K2884" s="0" t="n">
        <v>291</v>
      </c>
      <c r="L2884" s="0" t="n">
        <v>32</v>
      </c>
      <c r="M2884" s="0" t="n">
        <v>3</v>
      </c>
      <c r="N2884" s="11" t="n">
        <v>0.1</v>
      </c>
      <c r="O2884" s="12" t="n">
        <v>164.02</v>
      </c>
      <c r="P2884" s="12" t="n">
        <v>227.8</v>
      </c>
      <c r="Q2884" s="12" t="n">
        <f aca="false">M2884*P2884*(1-N2884)</f>
        <v>615.06</v>
      </c>
      <c r="R2884" s="12" t="n">
        <f aca="false">M2884*O2884</f>
        <v>492.06</v>
      </c>
      <c r="S2884" s="12" t="n">
        <f aca="false">Q2884-R2884</f>
        <v>123</v>
      </c>
      <c r="T2884" s="11" t="n">
        <f aca="false">IFERROR(S2884/Q2884,0)</f>
        <v>0.199980489708321</v>
      </c>
      <c r="U2884" s="13" t="n">
        <f aca="false">F2884-E2884</f>
        <v>12</v>
      </c>
      <c r="V2884" s="13" t="n">
        <f aca="false">G2884-F2884</f>
        <v>10</v>
      </c>
      <c r="W2884" s="13" t="n">
        <f aca="false">G2884-E2884</f>
        <v>22</v>
      </c>
      <c r="X2884" s="10" t="n">
        <f aca="false">YEAR(E2884)</f>
        <v>2019</v>
      </c>
      <c r="Y2884" s="0" t="str">
        <f aca="false">TEXT(E2884,"yyyy-mm")</f>
        <v>2019-05</v>
      </c>
      <c r="Z2884" s="0" t="str">
        <f aca="false">"Q"&amp;ROUNDUP(MONTH(E2884)/3,0)&amp;"-"&amp;YEAR(E2884)</f>
        <v>Q2-2019</v>
      </c>
    </row>
    <row r="2885" customFormat="false" ht="14.25" hidden="false" customHeight="false" outlineLevel="0" collapsed="false">
      <c r="A2885" s="0" t="s">
        <v>2927</v>
      </c>
      <c r="B2885" s="0" t="s">
        <v>38</v>
      </c>
      <c r="C2885" s="0" t="s">
        <v>46</v>
      </c>
      <c r="D2885" s="9" t="n">
        <v>43500</v>
      </c>
      <c r="E2885" s="9" t="n">
        <v>43589</v>
      </c>
      <c r="F2885" s="9" t="n">
        <v>43596</v>
      </c>
      <c r="G2885" s="9" t="n">
        <v>43605</v>
      </c>
      <c r="H2885" s="10" t="s">
        <v>36</v>
      </c>
      <c r="I2885" s="0" t="n">
        <v>19</v>
      </c>
      <c r="J2885" s="0" t="n">
        <v>27</v>
      </c>
      <c r="K2885" s="0" t="n">
        <v>276</v>
      </c>
      <c r="L2885" s="0" t="n">
        <v>12</v>
      </c>
      <c r="M2885" s="0" t="n">
        <v>2</v>
      </c>
      <c r="N2885" s="11" t="n">
        <v>0.05</v>
      </c>
      <c r="O2885" s="12" t="n">
        <v>437.91</v>
      </c>
      <c r="P2885" s="12" t="n">
        <v>1018.4</v>
      </c>
      <c r="Q2885" s="12" t="n">
        <f aca="false">M2885*P2885*(1-N2885)</f>
        <v>1934.96</v>
      </c>
      <c r="R2885" s="12" t="n">
        <f aca="false">M2885*O2885</f>
        <v>875.82</v>
      </c>
      <c r="S2885" s="12" t="n">
        <f aca="false">Q2885-R2885</f>
        <v>1059.14</v>
      </c>
      <c r="T2885" s="11" t="n">
        <f aca="false">IFERROR(S2885/Q2885,0)</f>
        <v>0.547370488278828</v>
      </c>
      <c r="U2885" s="13" t="n">
        <f aca="false">F2885-E2885</f>
        <v>7</v>
      </c>
      <c r="V2885" s="13" t="n">
        <f aca="false">G2885-F2885</f>
        <v>9</v>
      </c>
      <c r="W2885" s="13" t="n">
        <f aca="false">G2885-E2885</f>
        <v>16</v>
      </c>
      <c r="X2885" s="10" t="n">
        <f aca="false">YEAR(E2885)</f>
        <v>2019</v>
      </c>
      <c r="Y2885" s="0" t="str">
        <f aca="false">TEXT(E2885,"yyyy-mm")</f>
        <v>2019-05</v>
      </c>
      <c r="Z2885" s="0" t="str">
        <f aca="false">"Q"&amp;ROUNDUP(MONTH(E2885)/3,0)&amp;"-"&amp;YEAR(E2885)</f>
        <v>Q2-2019</v>
      </c>
    </row>
    <row r="2886" customFormat="false" ht="14.25" hidden="false" customHeight="false" outlineLevel="0" collapsed="false">
      <c r="A2886" s="0" t="s">
        <v>2928</v>
      </c>
      <c r="B2886" s="0" t="s">
        <v>34</v>
      </c>
      <c r="C2886" s="0" t="s">
        <v>35</v>
      </c>
      <c r="D2886" s="9" t="n">
        <v>43500</v>
      </c>
      <c r="E2886" s="9" t="n">
        <v>43589</v>
      </c>
      <c r="F2886" s="9" t="n">
        <v>43594</v>
      </c>
      <c r="G2886" s="9" t="n">
        <v>43597</v>
      </c>
      <c r="H2886" s="10" t="s">
        <v>36</v>
      </c>
      <c r="I2886" s="0" t="n">
        <v>5</v>
      </c>
      <c r="J2886" s="0" t="n">
        <v>19</v>
      </c>
      <c r="K2886" s="0" t="n">
        <v>230</v>
      </c>
      <c r="L2886" s="0" t="n">
        <v>46</v>
      </c>
      <c r="M2886" s="0" t="n">
        <v>6</v>
      </c>
      <c r="N2886" s="11" t="n">
        <v>0.1</v>
      </c>
      <c r="O2886" s="12" t="n">
        <v>1027.11</v>
      </c>
      <c r="P2886" s="12" t="n">
        <v>2445.5</v>
      </c>
      <c r="Q2886" s="12" t="n">
        <f aca="false">M2886*P2886*(1-N2886)</f>
        <v>13205.7</v>
      </c>
      <c r="R2886" s="12" t="n">
        <f aca="false">M2886*O2886</f>
        <v>6162.66</v>
      </c>
      <c r="S2886" s="12" t="n">
        <f aca="false">Q2886-R2886</f>
        <v>7043.04</v>
      </c>
      <c r="T2886" s="11" t="n">
        <f aca="false">IFERROR(S2886/Q2886,0)</f>
        <v>0.533333333333333</v>
      </c>
      <c r="U2886" s="13" t="n">
        <f aca="false">F2886-E2886</f>
        <v>5</v>
      </c>
      <c r="V2886" s="13" t="n">
        <f aca="false">G2886-F2886</f>
        <v>3</v>
      </c>
      <c r="W2886" s="13" t="n">
        <f aca="false">G2886-E2886</f>
        <v>8</v>
      </c>
      <c r="X2886" s="10" t="n">
        <f aca="false">YEAR(E2886)</f>
        <v>2019</v>
      </c>
      <c r="Y2886" s="0" t="str">
        <f aca="false">TEXT(E2886,"yyyy-mm")</f>
        <v>2019-05</v>
      </c>
      <c r="Z2886" s="0" t="str">
        <f aca="false">"Q"&amp;ROUNDUP(MONTH(E2886)/3,0)&amp;"-"&amp;YEAR(E2886)</f>
        <v>Q2-2019</v>
      </c>
    </row>
    <row r="2887" customFormat="false" ht="14.25" hidden="false" customHeight="false" outlineLevel="0" collapsed="false">
      <c r="A2887" s="0" t="s">
        <v>2929</v>
      </c>
      <c r="B2887" s="0" t="s">
        <v>41</v>
      </c>
      <c r="C2887" s="0" t="s">
        <v>35</v>
      </c>
      <c r="D2887" s="9" t="n">
        <v>43500</v>
      </c>
      <c r="E2887" s="9" t="n">
        <v>43589</v>
      </c>
      <c r="F2887" s="9" t="n">
        <v>43595</v>
      </c>
      <c r="G2887" s="9" t="n">
        <v>43598</v>
      </c>
      <c r="H2887" s="10" t="s">
        <v>36</v>
      </c>
      <c r="I2887" s="0" t="n">
        <v>22</v>
      </c>
      <c r="J2887" s="0" t="n">
        <v>45</v>
      </c>
      <c r="K2887" s="0" t="n">
        <v>251</v>
      </c>
      <c r="L2887" s="0" t="n">
        <v>32</v>
      </c>
      <c r="M2887" s="0" t="n">
        <v>2</v>
      </c>
      <c r="N2887" s="11" t="n">
        <v>0.4</v>
      </c>
      <c r="O2887" s="12" t="n">
        <v>88.17</v>
      </c>
      <c r="P2887" s="12" t="n">
        <v>187.6</v>
      </c>
      <c r="Q2887" s="12" t="n">
        <f aca="false">M2887*P2887*(1-N2887)</f>
        <v>225.12</v>
      </c>
      <c r="R2887" s="12" t="n">
        <f aca="false">M2887*O2887</f>
        <v>176.34</v>
      </c>
      <c r="S2887" s="12" t="n">
        <f aca="false">Q2887-R2887</f>
        <v>48.78</v>
      </c>
      <c r="T2887" s="11" t="n">
        <f aca="false">IFERROR(S2887/Q2887,0)</f>
        <v>0.216684434968017</v>
      </c>
      <c r="U2887" s="13" t="n">
        <f aca="false">F2887-E2887</f>
        <v>6</v>
      </c>
      <c r="V2887" s="13" t="n">
        <f aca="false">G2887-F2887</f>
        <v>3</v>
      </c>
      <c r="W2887" s="13" t="n">
        <f aca="false">G2887-E2887</f>
        <v>9</v>
      </c>
      <c r="X2887" s="10" t="n">
        <f aca="false">YEAR(E2887)</f>
        <v>2019</v>
      </c>
      <c r="Y2887" s="0" t="str">
        <f aca="false">TEXT(E2887,"yyyy-mm")</f>
        <v>2019-05</v>
      </c>
      <c r="Z2887" s="0" t="str">
        <f aca="false">"Q"&amp;ROUNDUP(MONTH(E2887)/3,0)&amp;"-"&amp;YEAR(E2887)</f>
        <v>Q2-2019</v>
      </c>
    </row>
    <row r="2888" customFormat="false" ht="14.25" hidden="false" customHeight="false" outlineLevel="0" collapsed="false">
      <c r="A2888" s="0" t="s">
        <v>2930</v>
      </c>
      <c r="B2888" s="0" t="s">
        <v>38</v>
      </c>
      <c r="C2888" s="0" t="s">
        <v>35</v>
      </c>
      <c r="D2888" s="9" t="n">
        <v>43500</v>
      </c>
      <c r="E2888" s="9" t="n">
        <v>43589</v>
      </c>
      <c r="F2888" s="9" t="n">
        <v>43611</v>
      </c>
      <c r="G2888" s="9" t="n">
        <v>43613</v>
      </c>
      <c r="H2888" s="10" t="s">
        <v>36</v>
      </c>
      <c r="I2888" s="0" t="n">
        <v>15</v>
      </c>
      <c r="J2888" s="0" t="n">
        <v>42</v>
      </c>
      <c r="K2888" s="0" t="n">
        <v>241</v>
      </c>
      <c r="L2888" s="0" t="n">
        <v>18</v>
      </c>
      <c r="M2888" s="0" t="n">
        <v>3</v>
      </c>
      <c r="N2888" s="11" t="n">
        <v>0.05</v>
      </c>
      <c r="O2888" s="12" t="n">
        <v>333.79</v>
      </c>
      <c r="P2888" s="12" t="n">
        <v>710.2</v>
      </c>
      <c r="Q2888" s="12" t="n">
        <f aca="false">M2888*P2888*(1-N2888)</f>
        <v>2024.07</v>
      </c>
      <c r="R2888" s="12" t="n">
        <f aca="false">M2888*O2888</f>
        <v>1001.37</v>
      </c>
      <c r="S2888" s="12" t="n">
        <f aca="false">Q2888-R2888</f>
        <v>1022.7</v>
      </c>
      <c r="T2888" s="11" t="n">
        <f aca="false">IFERROR(S2888/Q2888,0)</f>
        <v>0.50526908654345</v>
      </c>
      <c r="U2888" s="13" t="n">
        <f aca="false">F2888-E2888</f>
        <v>22</v>
      </c>
      <c r="V2888" s="13" t="n">
        <f aca="false">G2888-F2888</f>
        <v>2</v>
      </c>
      <c r="W2888" s="13" t="n">
        <f aca="false">G2888-E2888</f>
        <v>24</v>
      </c>
      <c r="X2888" s="10" t="n">
        <f aca="false">YEAR(E2888)</f>
        <v>2019</v>
      </c>
      <c r="Y2888" s="0" t="str">
        <f aca="false">TEXT(E2888,"yyyy-mm")</f>
        <v>2019-05</v>
      </c>
      <c r="Z2888" s="0" t="str">
        <f aca="false">"Q"&amp;ROUNDUP(MONTH(E2888)/3,0)&amp;"-"&amp;YEAR(E2888)</f>
        <v>Q2-2019</v>
      </c>
    </row>
    <row r="2889" customFormat="false" ht="14.25" hidden="false" customHeight="false" outlineLevel="0" collapsed="false">
      <c r="A2889" s="0" t="s">
        <v>2931</v>
      </c>
      <c r="B2889" s="0" t="s">
        <v>41</v>
      </c>
      <c r="C2889" s="0" t="s">
        <v>46</v>
      </c>
      <c r="D2889" s="9" t="n">
        <v>43500</v>
      </c>
      <c r="E2889" s="9" t="n">
        <v>43589</v>
      </c>
      <c r="F2889" s="9" t="n">
        <v>43601</v>
      </c>
      <c r="G2889" s="9" t="n">
        <v>43602</v>
      </c>
      <c r="H2889" s="10" t="s">
        <v>36</v>
      </c>
      <c r="I2889" s="0" t="n">
        <v>24</v>
      </c>
      <c r="J2889" s="0" t="n">
        <v>23</v>
      </c>
      <c r="K2889" s="0" t="n">
        <v>275</v>
      </c>
      <c r="L2889" s="0" t="n">
        <v>22</v>
      </c>
      <c r="M2889" s="0" t="n">
        <v>5</v>
      </c>
      <c r="N2889" s="11" t="n">
        <v>0.15</v>
      </c>
      <c r="O2889" s="12" t="n">
        <v>1318.83</v>
      </c>
      <c r="P2889" s="12" t="n">
        <v>1782.2</v>
      </c>
      <c r="Q2889" s="12" t="n">
        <f aca="false">M2889*P2889*(1-N2889)</f>
        <v>7574.35</v>
      </c>
      <c r="R2889" s="12" t="n">
        <f aca="false">M2889*O2889</f>
        <v>6594.15</v>
      </c>
      <c r="S2889" s="12" t="n">
        <f aca="false">Q2889-R2889</f>
        <v>980.2</v>
      </c>
      <c r="T2889" s="11" t="n">
        <f aca="false">IFERROR(S2889/Q2889,0)</f>
        <v>0.129410444460581</v>
      </c>
      <c r="U2889" s="13" t="n">
        <f aca="false">F2889-E2889</f>
        <v>12</v>
      </c>
      <c r="V2889" s="13" t="n">
        <f aca="false">G2889-F2889</f>
        <v>1</v>
      </c>
      <c r="W2889" s="13" t="n">
        <f aca="false">G2889-E2889</f>
        <v>13</v>
      </c>
      <c r="X2889" s="10" t="n">
        <f aca="false">YEAR(E2889)</f>
        <v>2019</v>
      </c>
      <c r="Y2889" s="0" t="str">
        <f aca="false">TEXT(E2889,"yyyy-mm")</f>
        <v>2019-05</v>
      </c>
      <c r="Z2889" s="0" t="str">
        <f aca="false">"Q"&amp;ROUNDUP(MONTH(E2889)/3,0)&amp;"-"&amp;YEAR(E2889)</f>
        <v>Q2-2019</v>
      </c>
    </row>
    <row r="2890" customFormat="false" ht="14.25" hidden="false" customHeight="false" outlineLevel="0" collapsed="false">
      <c r="A2890" s="0" t="s">
        <v>2932</v>
      </c>
      <c r="B2890" s="0" t="s">
        <v>38</v>
      </c>
      <c r="C2890" s="0" t="s">
        <v>48</v>
      </c>
      <c r="D2890" s="9" t="n">
        <v>43500</v>
      </c>
      <c r="E2890" s="9" t="n">
        <v>43589</v>
      </c>
      <c r="F2890" s="9" t="n">
        <v>43593</v>
      </c>
      <c r="G2890" s="9" t="n">
        <v>43603</v>
      </c>
      <c r="H2890" s="10" t="s">
        <v>36</v>
      </c>
      <c r="I2890" s="0" t="n">
        <v>17</v>
      </c>
      <c r="J2890" s="0" t="n">
        <v>25</v>
      </c>
      <c r="K2890" s="0" t="n">
        <v>45</v>
      </c>
      <c r="L2890" s="0" t="n">
        <v>23</v>
      </c>
      <c r="M2890" s="0" t="n">
        <v>7</v>
      </c>
      <c r="N2890" s="11" t="n">
        <v>0.1</v>
      </c>
      <c r="O2890" s="12" t="n">
        <v>418.62</v>
      </c>
      <c r="P2890" s="12" t="n">
        <v>951.4</v>
      </c>
      <c r="Q2890" s="12" t="n">
        <f aca="false">M2890*P2890*(1-N2890)</f>
        <v>5993.82</v>
      </c>
      <c r="R2890" s="12" t="n">
        <f aca="false">M2890*O2890</f>
        <v>2930.34</v>
      </c>
      <c r="S2890" s="12" t="n">
        <f aca="false">Q2890-R2890</f>
        <v>3063.48</v>
      </c>
      <c r="T2890" s="11" t="n">
        <f aca="false">IFERROR(S2890/Q2890,0)</f>
        <v>0.511106439632822</v>
      </c>
      <c r="U2890" s="13" t="n">
        <f aca="false">F2890-E2890</f>
        <v>4</v>
      </c>
      <c r="V2890" s="13" t="n">
        <f aca="false">G2890-F2890</f>
        <v>10</v>
      </c>
      <c r="W2890" s="13" t="n">
        <f aca="false">G2890-E2890</f>
        <v>14</v>
      </c>
      <c r="X2890" s="10" t="n">
        <f aca="false">YEAR(E2890)</f>
        <v>2019</v>
      </c>
      <c r="Y2890" s="0" t="str">
        <f aca="false">TEXT(E2890,"yyyy-mm")</f>
        <v>2019-05</v>
      </c>
      <c r="Z2890" s="0" t="str">
        <f aca="false">"Q"&amp;ROUNDUP(MONTH(E2890)/3,0)&amp;"-"&amp;YEAR(E2890)</f>
        <v>Q2-2019</v>
      </c>
    </row>
    <row r="2891" customFormat="false" ht="14.25" hidden="false" customHeight="false" outlineLevel="0" collapsed="false">
      <c r="A2891" s="0" t="s">
        <v>2933</v>
      </c>
      <c r="B2891" s="0" t="s">
        <v>34</v>
      </c>
      <c r="C2891" s="0" t="s">
        <v>58</v>
      </c>
      <c r="D2891" s="9" t="n">
        <v>43500</v>
      </c>
      <c r="E2891" s="9" t="n">
        <v>43589</v>
      </c>
      <c r="F2891" s="9" t="n">
        <v>43597</v>
      </c>
      <c r="G2891" s="9" t="n">
        <v>43602</v>
      </c>
      <c r="H2891" s="10" t="s">
        <v>36</v>
      </c>
      <c r="I2891" s="0" t="n">
        <v>4</v>
      </c>
      <c r="J2891" s="0" t="n">
        <v>7</v>
      </c>
      <c r="K2891" s="0" t="n">
        <v>362</v>
      </c>
      <c r="L2891" s="0" t="n">
        <v>37</v>
      </c>
      <c r="M2891" s="0" t="n">
        <v>2</v>
      </c>
      <c r="N2891" s="11" t="n">
        <v>0.075</v>
      </c>
      <c r="O2891" s="12" t="n">
        <v>4558.68</v>
      </c>
      <c r="P2891" s="12" t="n">
        <v>5628</v>
      </c>
      <c r="Q2891" s="12" t="n">
        <f aca="false">M2891*P2891*(1-N2891)</f>
        <v>10411.8</v>
      </c>
      <c r="R2891" s="12" t="n">
        <f aca="false">M2891*O2891</f>
        <v>9117.36</v>
      </c>
      <c r="S2891" s="12" t="n">
        <f aca="false">Q2891-R2891</f>
        <v>1294.44</v>
      </c>
      <c r="T2891" s="11" t="n">
        <f aca="false">IFERROR(S2891/Q2891,0)</f>
        <v>0.124324324324324</v>
      </c>
      <c r="U2891" s="13" t="n">
        <f aca="false">F2891-E2891</f>
        <v>8</v>
      </c>
      <c r="V2891" s="13" t="n">
        <f aca="false">G2891-F2891</f>
        <v>5</v>
      </c>
      <c r="W2891" s="13" t="n">
        <f aca="false">G2891-E2891</f>
        <v>13</v>
      </c>
      <c r="X2891" s="10" t="n">
        <f aca="false">YEAR(E2891)</f>
        <v>2019</v>
      </c>
      <c r="Y2891" s="0" t="str">
        <f aca="false">TEXT(E2891,"yyyy-mm")</f>
        <v>2019-05</v>
      </c>
      <c r="Z2891" s="0" t="str">
        <f aca="false">"Q"&amp;ROUNDUP(MONTH(E2891)/3,0)&amp;"-"&amp;YEAR(E2891)</f>
        <v>Q2-2019</v>
      </c>
    </row>
    <row r="2892" customFormat="false" ht="14.25" hidden="false" customHeight="false" outlineLevel="0" collapsed="false">
      <c r="A2892" s="0" t="s">
        <v>2934</v>
      </c>
      <c r="B2892" s="0" t="s">
        <v>43</v>
      </c>
      <c r="C2892" s="0" t="s">
        <v>35</v>
      </c>
      <c r="D2892" s="9" t="n">
        <v>43500</v>
      </c>
      <c r="E2892" s="9" t="n">
        <v>43589</v>
      </c>
      <c r="F2892" s="9" t="n">
        <v>43604</v>
      </c>
      <c r="G2892" s="9" t="n">
        <v>43611</v>
      </c>
      <c r="H2892" s="10" t="s">
        <v>36</v>
      </c>
      <c r="I2892" s="0" t="n">
        <v>27</v>
      </c>
      <c r="J2892" s="0" t="n">
        <v>28</v>
      </c>
      <c r="K2892" s="0" t="n">
        <v>238</v>
      </c>
      <c r="L2892" s="0" t="n">
        <v>15</v>
      </c>
      <c r="M2892" s="0" t="n">
        <v>7</v>
      </c>
      <c r="N2892" s="11" t="n">
        <v>0.1</v>
      </c>
      <c r="O2892" s="12" t="n">
        <v>647.22</v>
      </c>
      <c r="P2892" s="12" t="n">
        <v>1078.7</v>
      </c>
      <c r="Q2892" s="12" t="n">
        <f aca="false">M2892*P2892*(1-N2892)</f>
        <v>6795.81</v>
      </c>
      <c r="R2892" s="12" t="n">
        <f aca="false">M2892*O2892</f>
        <v>4530.54</v>
      </c>
      <c r="S2892" s="12" t="n">
        <f aca="false">Q2892-R2892</f>
        <v>2265.27</v>
      </c>
      <c r="T2892" s="11" t="n">
        <f aca="false">IFERROR(S2892/Q2892,0)</f>
        <v>0.333333333333333</v>
      </c>
      <c r="U2892" s="13" t="n">
        <f aca="false">F2892-E2892</f>
        <v>15</v>
      </c>
      <c r="V2892" s="13" t="n">
        <f aca="false">G2892-F2892</f>
        <v>7</v>
      </c>
      <c r="W2892" s="13" t="n">
        <f aca="false">G2892-E2892</f>
        <v>22</v>
      </c>
      <c r="X2892" s="10" t="n">
        <f aca="false">YEAR(E2892)</f>
        <v>2019</v>
      </c>
      <c r="Y2892" s="0" t="str">
        <f aca="false">TEXT(E2892,"yyyy-mm")</f>
        <v>2019-05</v>
      </c>
      <c r="Z2892" s="0" t="str">
        <f aca="false">"Q"&amp;ROUNDUP(MONTH(E2892)/3,0)&amp;"-"&amp;YEAR(E2892)</f>
        <v>Q2-2019</v>
      </c>
    </row>
    <row r="2893" customFormat="false" ht="14.25" hidden="false" customHeight="false" outlineLevel="0" collapsed="false">
      <c r="A2893" s="0" t="s">
        <v>2935</v>
      </c>
      <c r="B2893" s="0" t="s">
        <v>34</v>
      </c>
      <c r="C2893" s="0" t="s">
        <v>39</v>
      </c>
      <c r="D2893" s="9" t="n">
        <v>43500</v>
      </c>
      <c r="E2893" s="9" t="n">
        <v>43590</v>
      </c>
      <c r="F2893" s="9" t="n">
        <v>43613</v>
      </c>
      <c r="G2893" s="9" t="n">
        <v>43623</v>
      </c>
      <c r="H2893" s="10" t="s">
        <v>36</v>
      </c>
      <c r="I2893" s="0" t="n">
        <v>8</v>
      </c>
      <c r="J2893" s="0" t="n">
        <v>11</v>
      </c>
      <c r="K2893" s="0" t="n">
        <v>122</v>
      </c>
      <c r="L2893" s="0" t="n">
        <v>10</v>
      </c>
      <c r="M2893" s="0" t="n">
        <v>4</v>
      </c>
      <c r="N2893" s="11" t="n">
        <v>0.1</v>
      </c>
      <c r="O2893" s="12" t="n">
        <v>2904.45</v>
      </c>
      <c r="P2893" s="12" t="n">
        <v>3872.6</v>
      </c>
      <c r="Q2893" s="12" t="n">
        <f aca="false">M2893*P2893*(1-N2893)</f>
        <v>13941.36</v>
      </c>
      <c r="R2893" s="12" t="n">
        <f aca="false">M2893*O2893</f>
        <v>11617.8</v>
      </c>
      <c r="S2893" s="12" t="n">
        <f aca="false">Q2893-R2893</f>
        <v>2323.56</v>
      </c>
      <c r="T2893" s="11" t="n">
        <f aca="false">IFERROR(S2893/Q2893,0)</f>
        <v>0.166666666666667</v>
      </c>
      <c r="U2893" s="13" t="n">
        <f aca="false">F2893-E2893</f>
        <v>23</v>
      </c>
      <c r="V2893" s="13" t="n">
        <f aca="false">G2893-F2893</f>
        <v>10</v>
      </c>
      <c r="W2893" s="13" t="n">
        <f aca="false">G2893-E2893</f>
        <v>33</v>
      </c>
      <c r="X2893" s="10" t="n">
        <f aca="false">YEAR(E2893)</f>
        <v>2019</v>
      </c>
      <c r="Y2893" s="0" t="str">
        <f aca="false">TEXT(E2893,"yyyy-mm")</f>
        <v>2019-05</v>
      </c>
      <c r="Z2893" s="0" t="str">
        <f aca="false">"Q"&amp;ROUNDUP(MONTH(E2893)/3,0)&amp;"-"&amp;YEAR(E2893)</f>
        <v>Q2-2019</v>
      </c>
    </row>
    <row r="2894" customFormat="false" ht="14.25" hidden="false" customHeight="false" outlineLevel="0" collapsed="false">
      <c r="A2894" s="0" t="s">
        <v>2936</v>
      </c>
      <c r="B2894" s="0" t="s">
        <v>38</v>
      </c>
      <c r="C2894" s="0" t="s">
        <v>58</v>
      </c>
      <c r="D2894" s="9" t="n">
        <v>43500</v>
      </c>
      <c r="E2894" s="9" t="n">
        <v>43590</v>
      </c>
      <c r="F2894" s="9" t="n">
        <v>43612</v>
      </c>
      <c r="G2894" s="9" t="n">
        <v>43615</v>
      </c>
      <c r="H2894" s="10" t="s">
        <v>36</v>
      </c>
      <c r="I2894" s="0" t="n">
        <v>14</v>
      </c>
      <c r="J2894" s="0" t="n">
        <v>27</v>
      </c>
      <c r="K2894" s="0" t="n">
        <v>345</v>
      </c>
      <c r="L2894" s="0" t="n">
        <v>2</v>
      </c>
      <c r="M2894" s="0" t="n">
        <v>6</v>
      </c>
      <c r="N2894" s="11" t="n">
        <v>0.2</v>
      </c>
      <c r="O2894" s="12" t="n">
        <v>679.38</v>
      </c>
      <c r="P2894" s="12" t="n">
        <v>871</v>
      </c>
      <c r="Q2894" s="12" t="n">
        <f aca="false">M2894*P2894*(1-N2894)</f>
        <v>4180.8</v>
      </c>
      <c r="R2894" s="12" t="n">
        <f aca="false">M2894*O2894</f>
        <v>4076.28</v>
      </c>
      <c r="S2894" s="12" t="n">
        <f aca="false">Q2894-R2894</f>
        <v>104.52</v>
      </c>
      <c r="T2894" s="11" t="n">
        <f aca="false">IFERROR(S2894/Q2894,0)</f>
        <v>0.0250000000000001</v>
      </c>
      <c r="U2894" s="13" t="n">
        <f aca="false">F2894-E2894</f>
        <v>22</v>
      </c>
      <c r="V2894" s="13" t="n">
        <f aca="false">G2894-F2894</f>
        <v>3</v>
      </c>
      <c r="W2894" s="13" t="n">
        <f aca="false">G2894-E2894</f>
        <v>25</v>
      </c>
      <c r="X2894" s="10" t="n">
        <f aca="false">YEAR(E2894)</f>
        <v>2019</v>
      </c>
      <c r="Y2894" s="0" t="str">
        <f aca="false">TEXT(E2894,"yyyy-mm")</f>
        <v>2019-05</v>
      </c>
      <c r="Z2894" s="0" t="str">
        <f aca="false">"Q"&amp;ROUNDUP(MONTH(E2894)/3,0)&amp;"-"&amp;YEAR(E2894)</f>
        <v>Q2-2019</v>
      </c>
    </row>
    <row r="2895" customFormat="false" ht="14.25" hidden="false" customHeight="false" outlineLevel="0" collapsed="false">
      <c r="A2895" s="0" t="s">
        <v>2937</v>
      </c>
      <c r="B2895" s="0" t="s">
        <v>43</v>
      </c>
      <c r="C2895" s="0" t="s">
        <v>48</v>
      </c>
      <c r="D2895" s="9" t="n">
        <v>43500</v>
      </c>
      <c r="E2895" s="9" t="n">
        <v>43590</v>
      </c>
      <c r="F2895" s="9" t="n">
        <v>43599</v>
      </c>
      <c r="G2895" s="9" t="n">
        <v>43606</v>
      </c>
      <c r="H2895" s="10" t="s">
        <v>36</v>
      </c>
      <c r="I2895" s="0" t="n">
        <v>27</v>
      </c>
      <c r="J2895" s="0" t="n">
        <v>8</v>
      </c>
      <c r="K2895" s="0" t="n">
        <v>23</v>
      </c>
      <c r="L2895" s="0" t="n">
        <v>6</v>
      </c>
      <c r="M2895" s="0" t="n">
        <v>8</v>
      </c>
      <c r="N2895" s="11" t="n">
        <v>0.05</v>
      </c>
      <c r="O2895" s="12" t="n">
        <v>736</v>
      </c>
      <c r="P2895" s="12" t="n">
        <v>1132.3</v>
      </c>
      <c r="Q2895" s="12" t="n">
        <f aca="false">M2895*P2895*(1-N2895)</f>
        <v>8605.48</v>
      </c>
      <c r="R2895" s="12" t="n">
        <f aca="false">M2895*O2895</f>
        <v>5888</v>
      </c>
      <c r="S2895" s="12" t="n">
        <f aca="false">Q2895-R2895</f>
        <v>2717.48</v>
      </c>
      <c r="T2895" s="11" t="n">
        <f aca="false">IFERROR(S2895/Q2895,0)</f>
        <v>0.315784825483297</v>
      </c>
      <c r="U2895" s="13" t="n">
        <f aca="false">F2895-E2895</f>
        <v>9</v>
      </c>
      <c r="V2895" s="13" t="n">
        <f aca="false">G2895-F2895</f>
        <v>7</v>
      </c>
      <c r="W2895" s="13" t="n">
        <f aca="false">G2895-E2895</f>
        <v>16</v>
      </c>
      <c r="X2895" s="10" t="n">
        <f aca="false">YEAR(E2895)</f>
        <v>2019</v>
      </c>
      <c r="Y2895" s="0" t="str">
        <f aca="false">TEXT(E2895,"yyyy-mm")</f>
        <v>2019-05</v>
      </c>
      <c r="Z2895" s="0" t="str">
        <f aca="false">"Q"&amp;ROUNDUP(MONTH(E2895)/3,0)&amp;"-"&amp;YEAR(E2895)</f>
        <v>Q2-2019</v>
      </c>
    </row>
    <row r="2896" customFormat="false" ht="14.25" hidden="false" customHeight="false" outlineLevel="0" collapsed="false">
      <c r="A2896" s="0" t="s">
        <v>2938</v>
      </c>
      <c r="B2896" s="0" t="s">
        <v>34</v>
      </c>
      <c r="C2896" s="0" t="s">
        <v>48</v>
      </c>
      <c r="D2896" s="9" t="n">
        <v>43500</v>
      </c>
      <c r="E2896" s="9" t="n">
        <v>43590</v>
      </c>
      <c r="F2896" s="9" t="n">
        <v>43609</v>
      </c>
      <c r="G2896" s="9" t="n">
        <v>43612</v>
      </c>
      <c r="H2896" s="10" t="s">
        <v>36</v>
      </c>
      <c r="I2896" s="0" t="n">
        <v>6</v>
      </c>
      <c r="J2896" s="0" t="n">
        <v>16</v>
      </c>
      <c r="K2896" s="0" t="n">
        <v>17</v>
      </c>
      <c r="L2896" s="0" t="n">
        <v>32</v>
      </c>
      <c r="M2896" s="0" t="n">
        <v>1</v>
      </c>
      <c r="N2896" s="11" t="n">
        <v>0.1</v>
      </c>
      <c r="O2896" s="12" t="n">
        <v>929.42</v>
      </c>
      <c r="P2896" s="12" t="n">
        <v>1936.3</v>
      </c>
      <c r="Q2896" s="12" t="n">
        <f aca="false">M2896*P2896*(1-N2896)</f>
        <v>1742.67</v>
      </c>
      <c r="R2896" s="12" t="n">
        <f aca="false">M2896*O2896</f>
        <v>929.42</v>
      </c>
      <c r="S2896" s="12" t="n">
        <f aca="false">Q2896-R2896</f>
        <v>813.25</v>
      </c>
      <c r="T2896" s="11" t="n">
        <f aca="false">IFERROR(S2896/Q2896,0)</f>
        <v>0.4666689619951</v>
      </c>
      <c r="U2896" s="13" t="n">
        <f aca="false">F2896-E2896</f>
        <v>19</v>
      </c>
      <c r="V2896" s="13" t="n">
        <f aca="false">G2896-F2896</f>
        <v>3</v>
      </c>
      <c r="W2896" s="13" t="n">
        <f aca="false">G2896-E2896</f>
        <v>22</v>
      </c>
      <c r="X2896" s="10" t="n">
        <f aca="false">YEAR(E2896)</f>
        <v>2019</v>
      </c>
      <c r="Y2896" s="0" t="str">
        <f aca="false">TEXT(E2896,"yyyy-mm")</f>
        <v>2019-05</v>
      </c>
      <c r="Z2896" s="0" t="str">
        <f aca="false">"Q"&amp;ROUNDUP(MONTH(E2896)/3,0)&amp;"-"&amp;YEAR(E2896)</f>
        <v>Q2-2019</v>
      </c>
    </row>
    <row r="2897" customFormat="false" ht="14.25" hidden="false" customHeight="false" outlineLevel="0" collapsed="false">
      <c r="A2897" s="0" t="s">
        <v>2939</v>
      </c>
      <c r="B2897" s="0" t="s">
        <v>41</v>
      </c>
      <c r="C2897" s="0" t="s">
        <v>39</v>
      </c>
      <c r="D2897" s="9" t="n">
        <v>43500</v>
      </c>
      <c r="E2897" s="9" t="n">
        <v>43590</v>
      </c>
      <c r="F2897" s="9" t="n">
        <v>43612</v>
      </c>
      <c r="G2897" s="9" t="n">
        <v>43616</v>
      </c>
      <c r="H2897" s="10" t="s">
        <v>36</v>
      </c>
      <c r="I2897" s="0" t="n">
        <v>24</v>
      </c>
      <c r="J2897" s="0" t="n">
        <v>38</v>
      </c>
      <c r="K2897" s="0" t="n">
        <v>176</v>
      </c>
      <c r="L2897" s="0" t="n">
        <v>16</v>
      </c>
      <c r="M2897" s="0" t="n">
        <v>4</v>
      </c>
      <c r="N2897" s="11" t="n">
        <v>0.05</v>
      </c>
      <c r="O2897" s="12" t="n">
        <v>3605.81</v>
      </c>
      <c r="P2897" s="12" t="n">
        <v>5078.6</v>
      </c>
      <c r="Q2897" s="12" t="n">
        <f aca="false">M2897*P2897*(1-N2897)</f>
        <v>19298.68</v>
      </c>
      <c r="R2897" s="12" t="n">
        <f aca="false">M2897*O2897</f>
        <v>14423.24</v>
      </c>
      <c r="S2897" s="12" t="n">
        <f aca="false">Q2897-R2897</f>
        <v>4875.44</v>
      </c>
      <c r="T2897" s="11" t="n">
        <f aca="false">IFERROR(S2897/Q2897,0)</f>
        <v>0.252630749875121</v>
      </c>
      <c r="U2897" s="13" t="n">
        <f aca="false">F2897-E2897</f>
        <v>22</v>
      </c>
      <c r="V2897" s="13" t="n">
        <f aca="false">G2897-F2897</f>
        <v>4</v>
      </c>
      <c r="W2897" s="13" t="n">
        <f aca="false">G2897-E2897</f>
        <v>26</v>
      </c>
      <c r="X2897" s="10" t="n">
        <f aca="false">YEAR(E2897)</f>
        <v>2019</v>
      </c>
      <c r="Y2897" s="0" t="str">
        <f aca="false">TEXT(E2897,"yyyy-mm")</f>
        <v>2019-05</v>
      </c>
      <c r="Z2897" s="0" t="str">
        <f aca="false">"Q"&amp;ROUNDUP(MONTH(E2897)/3,0)&amp;"-"&amp;YEAR(E2897)</f>
        <v>Q2-2019</v>
      </c>
    </row>
    <row r="2898" customFormat="false" ht="14.25" hidden="false" customHeight="false" outlineLevel="0" collapsed="false">
      <c r="A2898" s="0" t="s">
        <v>2940</v>
      </c>
      <c r="B2898" s="0" t="s">
        <v>34</v>
      </c>
      <c r="C2898" s="0" t="s">
        <v>46</v>
      </c>
      <c r="D2898" s="9" t="n">
        <v>43500</v>
      </c>
      <c r="E2898" s="9" t="n">
        <v>43590</v>
      </c>
      <c r="F2898" s="9" t="n">
        <v>43613</v>
      </c>
      <c r="G2898" s="9" t="n">
        <v>43615</v>
      </c>
      <c r="H2898" s="10" t="s">
        <v>36</v>
      </c>
      <c r="I2898" s="0" t="n">
        <v>6</v>
      </c>
      <c r="J2898" s="0" t="n">
        <v>44</v>
      </c>
      <c r="K2898" s="0" t="n">
        <v>262</v>
      </c>
      <c r="L2898" s="0" t="n">
        <v>16</v>
      </c>
      <c r="M2898" s="0" t="n">
        <v>4</v>
      </c>
      <c r="N2898" s="11" t="n">
        <v>0.4</v>
      </c>
      <c r="O2898" s="12" t="n">
        <v>1604.25</v>
      </c>
      <c r="P2898" s="12" t="n">
        <v>1956.4</v>
      </c>
      <c r="Q2898" s="12" t="n">
        <f aca="false">M2898*P2898*(1-N2898)</f>
        <v>4695.36</v>
      </c>
      <c r="R2898" s="12" t="n">
        <f aca="false">M2898*O2898</f>
        <v>6417</v>
      </c>
      <c r="S2898" s="12" t="n">
        <f aca="false">Q2898-R2898</f>
        <v>-1721.64</v>
      </c>
      <c r="T2898" s="11" t="n">
        <f aca="false">IFERROR(S2898/Q2898,0)</f>
        <v>-0.366668370476385</v>
      </c>
      <c r="U2898" s="13" t="n">
        <f aca="false">F2898-E2898</f>
        <v>23</v>
      </c>
      <c r="V2898" s="13" t="n">
        <f aca="false">G2898-F2898</f>
        <v>2</v>
      </c>
      <c r="W2898" s="13" t="n">
        <f aca="false">G2898-E2898</f>
        <v>25</v>
      </c>
      <c r="X2898" s="10" t="n">
        <f aca="false">YEAR(E2898)</f>
        <v>2019</v>
      </c>
      <c r="Y2898" s="0" t="str">
        <f aca="false">TEXT(E2898,"yyyy-mm")</f>
        <v>2019-05</v>
      </c>
      <c r="Z2898" s="0" t="str">
        <f aca="false">"Q"&amp;ROUNDUP(MONTH(E2898)/3,0)&amp;"-"&amp;YEAR(E2898)</f>
        <v>Q2-2019</v>
      </c>
    </row>
    <row r="2899" customFormat="false" ht="14.25" hidden="false" customHeight="false" outlineLevel="0" collapsed="false">
      <c r="A2899" s="0" t="s">
        <v>2941</v>
      </c>
      <c r="B2899" s="0" t="s">
        <v>41</v>
      </c>
      <c r="C2899" s="0" t="s">
        <v>39</v>
      </c>
      <c r="D2899" s="9" t="n">
        <v>43500</v>
      </c>
      <c r="E2899" s="9" t="n">
        <v>43590</v>
      </c>
      <c r="F2899" s="9" t="n">
        <v>43612</v>
      </c>
      <c r="G2899" s="9" t="n">
        <v>43621</v>
      </c>
      <c r="H2899" s="10" t="s">
        <v>36</v>
      </c>
      <c r="I2899" s="0" t="n">
        <v>24</v>
      </c>
      <c r="J2899" s="0" t="n">
        <v>32</v>
      </c>
      <c r="K2899" s="0" t="n">
        <v>127</v>
      </c>
      <c r="L2899" s="0" t="n">
        <v>26</v>
      </c>
      <c r="M2899" s="0" t="n">
        <v>1</v>
      </c>
      <c r="N2899" s="11" t="n">
        <v>0.075</v>
      </c>
      <c r="O2899" s="12" t="n">
        <v>117.12</v>
      </c>
      <c r="P2899" s="12" t="n">
        <v>254.6</v>
      </c>
      <c r="Q2899" s="12" t="n">
        <f aca="false">M2899*P2899*(1-N2899)</f>
        <v>235.505</v>
      </c>
      <c r="R2899" s="12" t="n">
        <f aca="false">M2899*O2899</f>
        <v>117.12</v>
      </c>
      <c r="S2899" s="12" t="n">
        <f aca="false">Q2899-R2899</f>
        <v>118.385</v>
      </c>
      <c r="T2899" s="11" t="n">
        <f aca="false">IFERROR(S2899/Q2899,0)</f>
        <v>0.502685717925309</v>
      </c>
      <c r="U2899" s="13" t="n">
        <f aca="false">F2899-E2899</f>
        <v>22</v>
      </c>
      <c r="V2899" s="13" t="n">
        <f aca="false">G2899-F2899</f>
        <v>9</v>
      </c>
      <c r="W2899" s="13" t="n">
        <f aca="false">G2899-E2899</f>
        <v>31</v>
      </c>
      <c r="X2899" s="10" t="n">
        <f aca="false">YEAR(E2899)</f>
        <v>2019</v>
      </c>
      <c r="Y2899" s="0" t="str">
        <f aca="false">TEXT(E2899,"yyyy-mm")</f>
        <v>2019-05</v>
      </c>
      <c r="Z2899" s="0" t="str">
        <f aca="false">"Q"&amp;ROUNDUP(MONTH(E2899)/3,0)&amp;"-"&amp;YEAR(E2899)</f>
        <v>Q2-2019</v>
      </c>
    </row>
    <row r="2900" customFormat="false" ht="14.25" hidden="false" customHeight="false" outlineLevel="0" collapsed="false">
      <c r="A2900" s="0" t="s">
        <v>2942</v>
      </c>
      <c r="B2900" s="0" t="s">
        <v>38</v>
      </c>
      <c r="C2900" s="0" t="s">
        <v>35</v>
      </c>
      <c r="D2900" s="9" t="n">
        <v>43500</v>
      </c>
      <c r="E2900" s="9" t="n">
        <v>43590</v>
      </c>
      <c r="F2900" s="9" t="n">
        <v>43605</v>
      </c>
      <c r="G2900" s="9" t="n">
        <v>43612</v>
      </c>
      <c r="H2900" s="10" t="s">
        <v>36</v>
      </c>
      <c r="I2900" s="0" t="n">
        <v>16</v>
      </c>
      <c r="J2900" s="0" t="n">
        <v>34</v>
      </c>
      <c r="K2900" s="0" t="n">
        <v>232</v>
      </c>
      <c r="L2900" s="0" t="n">
        <v>28</v>
      </c>
      <c r="M2900" s="0" t="n">
        <v>4</v>
      </c>
      <c r="N2900" s="11" t="n">
        <v>0.05</v>
      </c>
      <c r="O2900" s="12" t="n">
        <v>599.99</v>
      </c>
      <c r="P2900" s="12" t="n">
        <v>1333.3</v>
      </c>
      <c r="Q2900" s="12" t="n">
        <f aca="false">M2900*P2900*(1-N2900)</f>
        <v>5066.54</v>
      </c>
      <c r="R2900" s="12" t="n">
        <f aca="false">M2900*O2900</f>
        <v>2399.96</v>
      </c>
      <c r="S2900" s="12" t="n">
        <f aca="false">Q2900-R2900</f>
        <v>2666.58</v>
      </c>
      <c r="T2900" s="11" t="n">
        <f aca="false">IFERROR(S2900/Q2900,0)</f>
        <v>0.526311842006576</v>
      </c>
      <c r="U2900" s="13" t="n">
        <f aca="false">F2900-E2900</f>
        <v>15</v>
      </c>
      <c r="V2900" s="13" t="n">
        <f aca="false">G2900-F2900</f>
        <v>7</v>
      </c>
      <c r="W2900" s="13" t="n">
        <f aca="false">G2900-E2900</f>
        <v>22</v>
      </c>
      <c r="X2900" s="10" t="n">
        <f aca="false">YEAR(E2900)</f>
        <v>2019</v>
      </c>
      <c r="Y2900" s="0" t="str">
        <f aca="false">TEXT(E2900,"yyyy-mm")</f>
        <v>2019-05</v>
      </c>
      <c r="Z2900" s="0" t="str">
        <f aca="false">"Q"&amp;ROUNDUP(MONTH(E2900)/3,0)&amp;"-"&amp;YEAR(E2900)</f>
        <v>Q2-2019</v>
      </c>
    </row>
    <row r="2901" customFormat="false" ht="14.25" hidden="false" customHeight="false" outlineLevel="0" collapsed="false">
      <c r="A2901" s="0" t="s">
        <v>2943</v>
      </c>
      <c r="B2901" s="0" t="s">
        <v>38</v>
      </c>
      <c r="C2901" s="0" t="s">
        <v>35</v>
      </c>
      <c r="D2901" s="9" t="n">
        <v>43500</v>
      </c>
      <c r="E2901" s="9" t="n">
        <v>43591</v>
      </c>
      <c r="F2901" s="9" t="n">
        <v>43610</v>
      </c>
      <c r="G2901" s="9" t="n">
        <v>43615</v>
      </c>
      <c r="H2901" s="10" t="s">
        <v>36</v>
      </c>
      <c r="I2901" s="0" t="n">
        <v>20</v>
      </c>
      <c r="J2901" s="0" t="n">
        <v>29</v>
      </c>
      <c r="K2901" s="0" t="n">
        <v>245</v>
      </c>
      <c r="L2901" s="0" t="n">
        <v>1</v>
      </c>
      <c r="M2901" s="0" t="n">
        <v>3</v>
      </c>
      <c r="N2901" s="11" t="n">
        <v>0.1</v>
      </c>
      <c r="O2901" s="12" t="n">
        <v>1020.28</v>
      </c>
      <c r="P2901" s="12" t="n">
        <v>1259.6</v>
      </c>
      <c r="Q2901" s="12" t="n">
        <f aca="false">M2901*P2901*(1-N2901)</f>
        <v>3400.92</v>
      </c>
      <c r="R2901" s="12" t="n">
        <f aca="false">M2901*O2901</f>
        <v>3060.84</v>
      </c>
      <c r="S2901" s="12" t="n">
        <f aca="false">Q2901-R2901</f>
        <v>340.08</v>
      </c>
      <c r="T2901" s="11" t="n">
        <f aca="false">IFERROR(S2901/Q2901,0)</f>
        <v>0.0999964715429941</v>
      </c>
      <c r="U2901" s="13" t="n">
        <f aca="false">F2901-E2901</f>
        <v>19</v>
      </c>
      <c r="V2901" s="13" t="n">
        <f aca="false">G2901-F2901</f>
        <v>5</v>
      </c>
      <c r="W2901" s="13" t="n">
        <f aca="false">G2901-E2901</f>
        <v>24</v>
      </c>
      <c r="X2901" s="10" t="n">
        <f aca="false">YEAR(E2901)</f>
        <v>2019</v>
      </c>
      <c r="Y2901" s="0" t="str">
        <f aca="false">TEXT(E2901,"yyyy-mm")</f>
        <v>2019-05</v>
      </c>
      <c r="Z2901" s="0" t="str">
        <f aca="false">"Q"&amp;ROUNDUP(MONTH(E2901)/3,0)&amp;"-"&amp;YEAR(E2901)</f>
        <v>Q2-2019</v>
      </c>
    </row>
    <row r="2902" customFormat="false" ht="14.25" hidden="false" customHeight="false" outlineLevel="0" collapsed="false">
      <c r="A2902" s="0" t="s">
        <v>2944</v>
      </c>
      <c r="B2902" s="0" t="s">
        <v>43</v>
      </c>
      <c r="C2902" s="0" t="s">
        <v>35</v>
      </c>
      <c r="D2902" s="9" t="n">
        <v>43500</v>
      </c>
      <c r="E2902" s="9" t="n">
        <v>43591</v>
      </c>
      <c r="F2902" s="9" t="n">
        <v>43593</v>
      </c>
      <c r="G2902" s="9" t="n">
        <v>43601</v>
      </c>
      <c r="H2902" s="10" t="s">
        <v>36</v>
      </c>
      <c r="I2902" s="0" t="n">
        <v>28</v>
      </c>
      <c r="J2902" s="0" t="n">
        <v>46</v>
      </c>
      <c r="K2902" s="0" t="n">
        <v>213</v>
      </c>
      <c r="L2902" s="0" t="n">
        <v>4</v>
      </c>
      <c r="M2902" s="0" t="n">
        <v>8</v>
      </c>
      <c r="N2902" s="11" t="n">
        <v>0.2</v>
      </c>
      <c r="O2902" s="12" t="n">
        <v>1427.03</v>
      </c>
      <c r="P2902" s="12" t="n">
        <v>2418.7</v>
      </c>
      <c r="Q2902" s="12" t="n">
        <f aca="false">M2902*P2902*(1-N2902)</f>
        <v>15479.68</v>
      </c>
      <c r="R2902" s="12" t="n">
        <f aca="false">M2902*O2902</f>
        <v>11416.24</v>
      </c>
      <c r="S2902" s="12" t="n">
        <f aca="false">Q2902-R2902</f>
        <v>4063.44</v>
      </c>
      <c r="T2902" s="11" t="n">
        <f aca="false">IFERROR(S2902/Q2902,0)</f>
        <v>0.262501550419647</v>
      </c>
      <c r="U2902" s="13" t="n">
        <f aca="false">F2902-E2902</f>
        <v>2</v>
      </c>
      <c r="V2902" s="13" t="n">
        <f aca="false">G2902-F2902</f>
        <v>8</v>
      </c>
      <c r="W2902" s="13" t="n">
        <f aca="false">G2902-E2902</f>
        <v>10</v>
      </c>
      <c r="X2902" s="10" t="n">
        <f aca="false">YEAR(E2902)</f>
        <v>2019</v>
      </c>
      <c r="Y2902" s="0" t="str">
        <f aca="false">TEXT(E2902,"yyyy-mm")</f>
        <v>2019-05</v>
      </c>
      <c r="Z2902" s="0" t="str">
        <f aca="false">"Q"&amp;ROUNDUP(MONTH(E2902)/3,0)&amp;"-"&amp;YEAR(E2902)</f>
        <v>Q2-2019</v>
      </c>
    </row>
    <row r="2903" customFormat="false" ht="14.25" hidden="false" customHeight="false" outlineLevel="0" collapsed="false">
      <c r="A2903" s="0" t="s">
        <v>2945</v>
      </c>
      <c r="B2903" s="0" t="s">
        <v>38</v>
      </c>
      <c r="C2903" s="0" t="s">
        <v>46</v>
      </c>
      <c r="D2903" s="9" t="n">
        <v>43500</v>
      </c>
      <c r="E2903" s="9" t="n">
        <v>43591</v>
      </c>
      <c r="F2903" s="9" t="n">
        <v>43619</v>
      </c>
      <c r="G2903" s="9" t="n">
        <v>43627</v>
      </c>
      <c r="H2903" s="10" t="s">
        <v>36</v>
      </c>
      <c r="I2903" s="0" t="n">
        <v>18</v>
      </c>
      <c r="J2903" s="0" t="n">
        <v>8</v>
      </c>
      <c r="K2903" s="0" t="n">
        <v>270</v>
      </c>
      <c r="L2903" s="0" t="n">
        <v>2</v>
      </c>
      <c r="M2903" s="0" t="n">
        <v>7</v>
      </c>
      <c r="N2903" s="11" t="n">
        <v>0.3</v>
      </c>
      <c r="O2903" s="12" t="n">
        <v>1753.79</v>
      </c>
      <c r="P2903" s="12" t="n">
        <v>2740.3</v>
      </c>
      <c r="Q2903" s="12" t="n">
        <f aca="false">M2903*P2903*(1-N2903)</f>
        <v>13427.47</v>
      </c>
      <c r="R2903" s="12" t="n">
        <f aca="false">M2903*O2903</f>
        <v>12276.53</v>
      </c>
      <c r="S2903" s="12" t="n">
        <f aca="false">Q2903-R2903</f>
        <v>1150.94</v>
      </c>
      <c r="T2903" s="11" t="n">
        <f aca="false">IFERROR(S2903/Q2903,0)</f>
        <v>0.0857153283529959</v>
      </c>
      <c r="U2903" s="13" t="n">
        <f aca="false">F2903-E2903</f>
        <v>28</v>
      </c>
      <c r="V2903" s="13" t="n">
        <f aca="false">G2903-F2903</f>
        <v>8</v>
      </c>
      <c r="W2903" s="13" t="n">
        <f aca="false">G2903-E2903</f>
        <v>36</v>
      </c>
      <c r="X2903" s="10" t="n">
        <f aca="false">YEAR(E2903)</f>
        <v>2019</v>
      </c>
      <c r="Y2903" s="0" t="str">
        <f aca="false">TEXT(E2903,"yyyy-mm")</f>
        <v>2019-05</v>
      </c>
      <c r="Z2903" s="0" t="str">
        <f aca="false">"Q"&amp;ROUNDUP(MONTH(E2903)/3,0)&amp;"-"&amp;YEAR(E2903)</f>
        <v>Q2-2019</v>
      </c>
    </row>
    <row r="2904" customFormat="false" ht="14.25" hidden="false" customHeight="false" outlineLevel="0" collapsed="false">
      <c r="A2904" s="0" t="s">
        <v>2946</v>
      </c>
      <c r="B2904" s="0" t="s">
        <v>34</v>
      </c>
      <c r="C2904" s="0" t="s">
        <v>46</v>
      </c>
      <c r="D2904" s="9" t="n">
        <v>43500</v>
      </c>
      <c r="E2904" s="9" t="n">
        <v>43591</v>
      </c>
      <c r="F2904" s="9" t="n">
        <v>43601</v>
      </c>
      <c r="G2904" s="9" t="n">
        <v>43605</v>
      </c>
      <c r="H2904" s="10" t="s">
        <v>36</v>
      </c>
      <c r="I2904" s="0" t="n">
        <v>1</v>
      </c>
      <c r="J2904" s="0" t="n">
        <v>19</v>
      </c>
      <c r="K2904" s="0" t="n">
        <v>280</v>
      </c>
      <c r="L2904" s="0" t="n">
        <v>5</v>
      </c>
      <c r="M2904" s="0" t="n">
        <v>3</v>
      </c>
      <c r="N2904" s="11" t="n">
        <v>0.05</v>
      </c>
      <c r="O2904" s="12" t="n">
        <v>1576.51</v>
      </c>
      <c r="P2904" s="12" t="n">
        <v>2425.4</v>
      </c>
      <c r="Q2904" s="12" t="n">
        <f aca="false">M2904*P2904*(1-N2904)</f>
        <v>6912.39</v>
      </c>
      <c r="R2904" s="12" t="n">
        <f aca="false">M2904*O2904</f>
        <v>4729.53</v>
      </c>
      <c r="S2904" s="12" t="n">
        <f aca="false">Q2904-R2904</f>
        <v>2182.86</v>
      </c>
      <c r="T2904" s="11" t="n">
        <f aca="false">IFERROR(S2904/Q2904,0)</f>
        <v>0.315789473684211</v>
      </c>
      <c r="U2904" s="13" t="n">
        <f aca="false">F2904-E2904</f>
        <v>10</v>
      </c>
      <c r="V2904" s="13" t="n">
        <f aca="false">G2904-F2904</f>
        <v>4</v>
      </c>
      <c r="W2904" s="13" t="n">
        <f aca="false">G2904-E2904</f>
        <v>14</v>
      </c>
      <c r="X2904" s="10" t="n">
        <f aca="false">YEAR(E2904)</f>
        <v>2019</v>
      </c>
      <c r="Y2904" s="0" t="str">
        <f aca="false">TEXT(E2904,"yyyy-mm")</f>
        <v>2019-05</v>
      </c>
      <c r="Z2904" s="0" t="str">
        <f aca="false">"Q"&amp;ROUNDUP(MONTH(E2904)/3,0)&amp;"-"&amp;YEAR(E2904)</f>
        <v>Q2-2019</v>
      </c>
    </row>
    <row r="2905" customFormat="false" ht="14.25" hidden="false" customHeight="false" outlineLevel="0" collapsed="false">
      <c r="A2905" s="0" t="s">
        <v>2947</v>
      </c>
      <c r="B2905" s="0" t="s">
        <v>43</v>
      </c>
      <c r="C2905" s="0" t="s">
        <v>35</v>
      </c>
      <c r="D2905" s="9" t="n">
        <v>43500</v>
      </c>
      <c r="E2905" s="9" t="n">
        <v>43591</v>
      </c>
      <c r="F2905" s="9" t="n">
        <v>43599</v>
      </c>
      <c r="G2905" s="9" t="n">
        <v>43604</v>
      </c>
      <c r="H2905" s="10" t="s">
        <v>36</v>
      </c>
      <c r="I2905" s="0" t="n">
        <v>28</v>
      </c>
      <c r="J2905" s="0" t="n">
        <v>41</v>
      </c>
      <c r="K2905" s="0" t="n">
        <v>231</v>
      </c>
      <c r="L2905" s="0" t="n">
        <v>37</v>
      </c>
      <c r="M2905" s="0" t="n">
        <v>8</v>
      </c>
      <c r="N2905" s="11" t="n">
        <v>0.05</v>
      </c>
      <c r="O2905" s="12" t="n">
        <v>801.32</v>
      </c>
      <c r="P2905" s="12" t="n">
        <v>1742</v>
      </c>
      <c r="Q2905" s="12" t="n">
        <f aca="false">M2905*P2905*(1-N2905)</f>
        <v>13239.2</v>
      </c>
      <c r="R2905" s="12" t="n">
        <f aca="false">M2905*O2905</f>
        <v>6410.56</v>
      </c>
      <c r="S2905" s="12" t="n">
        <f aca="false">Q2905-R2905</f>
        <v>6828.64</v>
      </c>
      <c r="T2905" s="11" t="n">
        <f aca="false">IFERROR(S2905/Q2905,0)</f>
        <v>0.515789473684211</v>
      </c>
      <c r="U2905" s="13" t="n">
        <f aca="false">F2905-E2905</f>
        <v>8</v>
      </c>
      <c r="V2905" s="13" t="n">
        <f aca="false">G2905-F2905</f>
        <v>5</v>
      </c>
      <c r="W2905" s="13" t="n">
        <f aca="false">G2905-E2905</f>
        <v>13</v>
      </c>
      <c r="X2905" s="10" t="n">
        <f aca="false">YEAR(E2905)</f>
        <v>2019</v>
      </c>
      <c r="Y2905" s="0" t="str">
        <f aca="false">TEXT(E2905,"yyyy-mm")</f>
        <v>2019-05</v>
      </c>
      <c r="Z2905" s="0" t="str">
        <f aca="false">"Q"&amp;ROUNDUP(MONTH(E2905)/3,0)&amp;"-"&amp;YEAR(E2905)</f>
        <v>Q2-2019</v>
      </c>
    </row>
    <row r="2906" customFormat="false" ht="14.25" hidden="false" customHeight="false" outlineLevel="0" collapsed="false">
      <c r="A2906" s="0" t="s">
        <v>2948</v>
      </c>
      <c r="B2906" s="0" t="s">
        <v>34</v>
      </c>
      <c r="C2906" s="0" t="s">
        <v>46</v>
      </c>
      <c r="D2906" s="9" t="n">
        <v>43500</v>
      </c>
      <c r="E2906" s="9" t="n">
        <v>43591</v>
      </c>
      <c r="F2906" s="9" t="n">
        <v>43614</v>
      </c>
      <c r="G2906" s="9" t="n">
        <v>43624</v>
      </c>
      <c r="H2906" s="10" t="s">
        <v>36</v>
      </c>
      <c r="I2906" s="0" t="n">
        <v>9</v>
      </c>
      <c r="J2906" s="0" t="n">
        <v>20</v>
      </c>
      <c r="K2906" s="0" t="n">
        <v>325</v>
      </c>
      <c r="L2906" s="0" t="n">
        <v>7</v>
      </c>
      <c r="M2906" s="0" t="n">
        <v>5</v>
      </c>
      <c r="N2906" s="11" t="n">
        <v>0.1</v>
      </c>
      <c r="O2906" s="12" t="n">
        <v>675.36</v>
      </c>
      <c r="P2906" s="12" t="n">
        <v>1125.6</v>
      </c>
      <c r="Q2906" s="12" t="n">
        <f aca="false">M2906*P2906*(1-N2906)</f>
        <v>5065.2</v>
      </c>
      <c r="R2906" s="12" t="n">
        <f aca="false">M2906*O2906</f>
        <v>3376.8</v>
      </c>
      <c r="S2906" s="12" t="n">
        <f aca="false">Q2906-R2906</f>
        <v>1688.4</v>
      </c>
      <c r="T2906" s="11" t="n">
        <f aca="false">IFERROR(S2906/Q2906,0)</f>
        <v>0.333333333333333</v>
      </c>
      <c r="U2906" s="13" t="n">
        <f aca="false">F2906-E2906</f>
        <v>23</v>
      </c>
      <c r="V2906" s="13" t="n">
        <f aca="false">G2906-F2906</f>
        <v>10</v>
      </c>
      <c r="W2906" s="13" t="n">
        <f aca="false">G2906-E2906</f>
        <v>33</v>
      </c>
      <c r="X2906" s="10" t="n">
        <f aca="false">YEAR(E2906)</f>
        <v>2019</v>
      </c>
      <c r="Y2906" s="0" t="str">
        <f aca="false">TEXT(E2906,"yyyy-mm")</f>
        <v>2019-05</v>
      </c>
      <c r="Z2906" s="0" t="str">
        <f aca="false">"Q"&amp;ROUNDUP(MONTH(E2906)/3,0)&amp;"-"&amp;YEAR(E2906)</f>
        <v>Q2-2019</v>
      </c>
    </row>
    <row r="2907" customFormat="false" ht="14.25" hidden="false" customHeight="false" outlineLevel="0" collapsed="false">
      <c r="A2907" s="0" t="s">
        <v>2949</v>
      </c>
      <c r="B2907" s="0" t="s">
        <v>34</v>
      </c>
      <c r="C2907" s="0" t="s">
        <v>39</v>
      </c>
      <c r="D2907" s="9" t="n">
        <v>43500</v>
      </c>
      <c r="E2907" s="9" t="n">
        <v>43591</v>
      </c>
      <c r="F2907" s="9" t="n">
        <v>43615</v>
      </c>
      <c r="G2907" s="9" t="n">
        <v>43618</v>
      </c>
      <c r="H2907" s="10" t="s">
        <v>36</v>
      </c>
      <c r="I2907" s="0" t="n">
        <v>12</v>
      </c>
      <c r="J2907" s="0" t="n">
        <v>17</v>
      </c>
      <c r="K2907" s="0" t="n">
        <v>183</v>
      </c>
      <c r="L2907" s="0" t="n">
        <v>6</v>
      </c>
      <c r="M2907" s="0" t="n">
        <v>6</v>
      </c>
      <c r="N2907" s="11" t="n">
        <v>0.1</v>
      </c>
      <c r="O2907" s="12" t="n">
        <v>1483.38</v>
      </c>
      <c r="P2907" s="12" t="n">
        <v>2472.3</v>
      </c>
      <c r="Q2907" s="12" t="n">
        <f aca="false">M2907*P2907*(1-N2907)</f>
        <v>13350.42</v>
      </c>
      <c r="R2907" s="12" t="n">
        <f aca="false">M2907*O2907</f>
        <v>8900.28</v>
      </c>
      <c r="S2907" s="12" t="n">
        <f aca="false">Q2907-R2907</f>
        <v>4450.14</v>
      </c>
      <c r="T2907" s="11" t="n">
        <f aca="false">IFERROR(S2907/Q2907,0)</f>
        <v>0.333333333333333</v>
      </c>
      <c r="U2907" s="13" t="n">
        <f aca="false">F2907-E2907</f>
        <v>24</v>
      </c>
      <c r="V2907" s="13" t="n">
        <f aca="false">G2907-F2907</f>
        <v>3</v>
      </c>
      <c r="W2907" s="13" t="n">
        <f aca="false">G2907-E2907</f>
        <v>27</v>
      </c>
      <c r="X2907" s="10" t="n">
        <f aca="false">YEAR(E2907)</f>
        <v>2019</v>
      </c>
      <c r="Y2907" s="0" t="str">
        <f aca="false">TEXT(E2907,"yyyy-mm")</f>
        <v>2019-05</v>
      </c>
      <c r="Z2907" s="0" t="str">
        <f aca="false">"Q"&amp;ROUNDUP(MONTH(E2907)/3,0)&amp;"-"&amp;YEAR(E2907)</f>
        <v>Q2-2019</v>
      </c>
    </row>
    <row r="2908" customFormat="false" ht="14.25" hidden="false" customHeight="false" outlineLevel="0" collapsed="false">
      <c r="A2908" s="0" t="s">
        <v>2950</v>
      </c>
      <c r="B2908" s="0" t="s">
        <v>38</v>
      </c>
      <c r="C2908" s="0" t="s">
        <v>35</v>
      </c>
      <c r="D2908" s="9" t="n">
        <v>43500</v>
      </c>
      <c r="E2908" s="9" t="n">
        <v>43592</v>
      </c>
      <c r="F2908" s="9" t="n">
        <v>43595</v>
      </c>
      <c r="G2908" s="9" t="n">
        <v>43596</v>
      </c>
      <c r="H2908" s="10" t="s">
        <v>36</v>
      </c>
      <c r="I2908" s="0" t="n">
        <v>19</v>
      </c>
      <c r="J2908" s="0" t="n">
        <v>13</v>
      </c>
      <c r="K2908" s="0" t="n">
        <v>258</v>
      </c>
      <c r="L2908" s="0" t="n">
        <v>19</v>
      </c>
      <c r="M2908" s="0" t="n">
        <v>7</v>
      </c>
      <c r="N2908" s="11" t="n">
        <v>0.1</v>
      </c>
      <c r="O2908" s="12" t="n">
        <v>1096.05</v>
      </c>
      <c r="P2908" s="12" t="n">
        <v>2673.3</v>
      </c>
      <c r="Q2908" s="12" t="n">
        <f aca="false">M2908*P2908*(1-N2908)</f>
        <v>16841.79</v>
      </c>
      <c r="R2908" s="12" t="n">
        <f aca="false">M2908*O2908</f>
        <v>7672.35</v>
      </c>
      <c r="S2908" s="12" t="n">
        <f aca="false">Q2908-R2908</f>
        <v>9169.44</v>
      </c>
      <c r="T2908" s="11" t="n">
        <f aca="false">IFERROR(S2908/Q2908,0)</f>
        <v>0.544445691342785</v>
      </c>
      <c r="U2908" s="13" t="n">
        <f aca="false">F2908-E2908</f>
        <v>3</v>
      </c>
      <c r="V2908" s="13" t="n">
        <f aca="false">G2908-F2908</f>
        <v>1</v>
      </c>
      <c r="W2908" s="13" t="n">
        <f aca="false">G2908-E2908</f>
        <v>4</v>
      </c>
      <c r="X2908" s="10" t="n">
        <f aca="false">YEAR(E2908)</f>
        <v>2019</v>
      </c>
      <c r="Y2908" s="0" t="str">
        <f aca="false">TEXT(E2908,"yyyy-mm")</f>
        <v>2019-05</v>
      </c>
      <c r="Z2908" s="0" t="str">
        <f aca="false">"Q"&amp;ROUNDUP(MONTH(E2908)/3,0)&amp;"-"&amp;YEAR(E2908)</f>
        <v>Q2-2019</v>
      </c>
    </row>
    <row r="2909" customFormat="false" ht="14.25" hidden="false" customHeight="false" outlineLevel="0" collapsed="false">
      <c r="A2909" s="0" t="s">
        <v>2951</v>
      </c>
      <c r="B2909" s="0" t="s">
        <v>38</v>
      </c>
      <c r="C2909" s="0" t="s">
        <v>39</v>
      </c>
      <c r="D2909" s="9" t="n">
        <v>43500</v>
      </c>
      <c r="E2909" s="9" t="n">
        <v>43592</v>
      </c>
      <c r="F2909" s="9" t="n">
        <v>43594</v>
      </c>
      <c r="G2909" s="9" t="n">
        <v>43596</v>
      </c>
      <c r="H2909" s="10" t="s">
        <v>36</v>
      </c>
      <c r="I2909" s="0" t="n">
        <v>15</v>
      </c>
      <c r="J2909" s="0" t="n">
        <v>14</v>
      </c>
      <c r="K2909" s="0" t="n">
        <v>141</v>
      </c>
      <c r="L2909" s="0" t="n">
        <v>28</v>
      </c>
      <c r="M2909" s="0" t="n">
        <v>6</v>
      </c>
      <c r="N2909" s="11" t="n">
        <v>0.3</v>
      </c>
      <c r="O2909" s="12" t="n">
        <v>403.07</v>
      </c>
      <c r="P2909" s="12" t="n">
        <v>857.6</v>
      </c>
      <c r="Q2909" s="12" t="n">
        <f aca="false">M2909*P2909*(1-N2909)</f>
        <v>3601.92</v>
      </c>
      <c r="R2909" s="12" t="n">
        <f aca="false">M2909*O2909</f>
        <v>2418.42</v>
      </c>
      <c r="S2909" s="12" t="n">
        <f aca="false">Q2909-R2909</f>
        <v>1183.5</v>
      </c>
      <c r="T2909" s="11" t="n">
        <f aca="false">IFERROR(S2909/Q2909,0)</f>
        <v>0.328574760127932</v>
      </c>
      <c r="U2909" s="13" t="n">
        <f aca="false">F2909-E2909</f>
        <v>2</v>
      </c>
      <c r="V2909" s="13" t="n">
        <f aca="false">G2909-F2909</f>
        <v>2</v>
      </c>
      <c r="W2909" s="13" t="n">
        <f aca="false">G2909-E2909</f>
        <v>4</v>
      </c>
      <c r="X2909" s="10" t="n">
        <f aca="false">YEAR(E2909)</f>
        <v>2019</v>
      </c>
      <c r="Y2909" s="0" t="str">
        <f aca="false">TEXT(E2909,"yyyy-mm")</f>
        <v>2019-05</v>
      </c>
      <c r="Z2909" s="0" t="str">
        <f aca="false">"Q"&amp;ROUNDUP(MONTH(E2909)/3,0)&amp;"-"&amp;YEAR(E2909)</f>
        <v>Q2-2019</v>
      </c>
    </row>
    <row r="2910" customFormat="false" ht="14.25" hidden="false" customHeight="false" outlineLevel="0" collapsed="false">
      <c r="A2910" s="0" t="s">
        <v>2952</v>
      </c>
      <c r="B2910" s="0" t="s">
        <v>38</v>
      </c>
      <c r="C2910" s="0" t="s">
        <v>48</v>
      </c>
      <c r="D2910" s="9" t="n">
        <v>43500</v>
      </c>
      <c r="E2910" s="9" t="n">
        <v>43592</v>
      </c>
      <c r="F2910" s="9" t="n">
        <v>43618</v>
      </c>
      <c r="G2910" s="9" t="n">
        <v>43627</v>
      </c>
      <c r="H2910" s="10" t="s">
        <v>36</v>
      </c>
      <c r="I2910" s="0" t="n">
        <v>13</v>
      </c>
      <c r="J2910" s="0" t="n">
        <v>50</v>
      </c>
      <c r="K2910" s="0" t="n">
        <v>52</v>
      </c>
      <c r="L2910" s="0" t="n">
        <v>41</v>
      </c>
      <c r="M2910" s="0" t="n">
        <v>5</v>
      </c>
      <c r="N2910" s="11" t="n">
        <v>0.05</v>
      </c>
      <c r="O2910" s="12" t="n">
        <v>1019.14</v>
      </c>
      <c r="P2910" s="12" t="n">
        <v>2485.7</v>
      </c>
      <c r="Q2910" s="12" t="n">
        <f aca="false">M2910*P2910*(1-N2910)</f>
        <v>11807.075</v>
      </c>
      <c r="R2910" s="12" t="n">
        <f aca="false">M2910*O2910</f>
        <v>5095.7</v>
      </c>
      <c r="S2910" s="12" t="n">
        <f aca="false">Q2910-R2910</f>
        <v>6711.375</v>
      </c>
      <c r="T2910" s="11" t="n">
        <f aca="false">IFERROR(S2910/Q2910,0)</f>
        <v>0.568419782206855</v>
      </c>
      <c r="U2910" s="13" t="n">
        <f aca="false">F2910-E2910</f>
        <v>26</v>
      </c>
      <c r="V2910" s="13" t="n">
        <f aca="false">G2910-F2910</f>
        <v>9</v>
      </c>
      <c r="W2910" s="13" t="n">
        <f aca="false">G2910-E2910</f>
        <v>35</v>
      </c>
      <c r="X2910" s="10" t="n">
        <f aca="false">YEAR(E2910)</f>
        <v>2019</v>
      </c>
      <c r="Y2910" s="0" t="str">
        <f aca="false">TEXT(E2910,"yyyy-mm")</f>
        <v>2019-05</v>
      </c>
      <c r="Z2910" s="0" t="str">
        <f aca="false">"Q"&amp;ROUNDUP(MONTH(E2910)/3,0)&amp;"-"&amp;YEAR(E2910)</f>
        <v>Q2-2019</v>
      </c>
    </row>
    <row r="2911" customFormat="false" ht="14.25" hidden="false" customHeight="false" outlineLevel="0" collapsed="false">
      <c r="A2911" s="0" t="s">
        <v>2953</v>
      </c>
      <c r="B2911" s="0" t="s">
        <v>43</v>
      </c>
      <c r="C2911" s="0" t="s">
        <v>39</v>
      </c>
      <c r="D2911" s="9" t="n">
        <v>43500</v>
      </c>
      <c r="E2911" s="9" t="n">
        <v>43592</v>
      </c>
      <c r="F2911" s="9" t="n">
        <v>43612</v>
      </c>
      <c r="G2911" s="9" t="n">
        <v>43620</v>
      </c>
      <c r="H2911" s="10" t="s">
        <v>36</v>
      </c>
      <c r="I2911" s="0" t="n">
        <v>27</v>
      </c>
      <c r="J2911" s="0" t="n">
        <v>47</v>
      </c>
      <c r="K2911" s="0" t="n">
        <v>148</v>
      </c>
      <c r="L2911" s="0" t="n">
        <v>36</v>
      </c>
      <c r="M2911" s="0" t="n">
        <v>7</v>
      </c>
      <c r="N2911" s="11" t="n">
        <v>0.05</v>
      </c>
      <c r="O2911" s="12" t="n">
        <v>1990.17</v>
      </c>
      <c r="P2911" s="12" t="n">
        <v>2519.2</v>
      </c>
      <c r="Q2911" s="12" t="n">
        <f aca="false">M2911*P2911*(1-N2911)</f>
        <v>16752.68</v>
      </c>
      <c r="R2911" s="12" t="n">
        <f aca="false">M2911*O2911</f>
        <v>13931.19</v>
      </c>
      <c r="S2911" s="12" t="n">
        <f aca="false">Q2911-R2911</f>
        <v>2821.49</v>
      </c>
      <c r="T2911" s="11" t="n">
        <f aca="false">IFERROR(S2911/Q2911,0)</f>
        <v>0.168420216944393</v>
      </c>
      <c r="U2911" s="13" t="n">
        <f aca="false">F2911-E2911</f>
        <v>20</v>
      </c>
      <c r="V2911" s="13" t="n">
        <f aca="false">G2911-F2911</f>
        <v>8</v>
      </c>
      <c r="W2911" s="13" t="n">
        <f aca="false">G2911-E2911</f>
        <v>28</v>
      </c>
      <c r="X2911" s="10" t="n">
        <f aca="false">YEAR(E2911)</f>
        <v>2019</v>
      </c>
      <c r="Y2911" s="0" t="str">
        <f aca="false">TEXT(E2911,"yyyy-mm")</f>
        <v>2019-05</v>
      </c>
      <c r="Z2911" s="0" t="str">
        <f aca="false">"Q"&amp;ROUNDUP(MONTH(E2911)/3,0)&amp;"-"&amp;YEAR(E2911)</f>
        <v>Q2-2019</v>
      </c>
    </row>
    <row r="2912" customFormat="false" ht="14.25" hidden="false" customHeight="false" outlineLevel="0" collapsed="false">
      <c r="A2912" s="0" t="s">
        <v>2954</v>
      </c>
      <c r="B2912" s="0" t="s">
        <v>34</v>
      </c>
      <c r="C2912" s="0" t="s">
        <v>79</v>
      </c>
      <c r="D2912" s="9" t="n">
        <v>43500</v>
      </c>
      <c r="E2912" s="9" t="n">
        <v>43592</v>
      </c>
      <c r="F2912" s="9" t="n">
        <v>43614</v>
      </c>
      <c r="G2912" s="9" t="n">
        <v>43622</v>
      </c>
      <c r="H2912" s="10" t="s">
        <v>36</v>
      </c>
      <c r="I2912" s="0" t="n">
        <v>9</v>
      </c>
      <c r="J2912" s="0" t="n">
        <v>24</v>
      </c>
      <c r="K2912" s="0" t="n">
        <v>75</v>
      </c>
      <c r="L2912" s="0" t="n">
        <v>17</v>
      </c>
      <c r="M2912" s="0" t="n">
        <v>4</v>
      </c>
      <c r="N2912" s="11" t="n">
        <v>0.2</v>
      </c>
      <c r="O2912" s="12" t="n">
        <v>618.41</v>
      </c>
      <c r="P2912" s="12" t="n">
        <v>951.4</v>
      </c>
      <c r="Q2912" s="12" t="n">
        <f aca="false">M2912*P2912*(1-N2912)</f>
        <v>3044.48</v>
      </c>
      <c r="R2912" s="12" t="n">
        <f aca="false">M2912*O2912</f>
        <v>2473.64</v>
      </c>
      <c r="S2912" s="12" t="n">
        <f aca="false">Q2912-R2912</f>
        <v>570.84</v>
      </c>
      <c r="T2912" s="11" t="n">
        <f aca="false">IFERROR(S2912/Q2912,0)</f>
        <v>0.1875</v>
      </c>
      <c r="U2912" s="13" t="n">
        <f aca="false">F2912-E2912</f>
        <v>22</v>
      </c>
      <c r="V2912" s="13" t="n">
        <f aca="false">G2912-F2912</f>
        <v>8</v>
      </c>
      <c r="W2912" s="13" t="n">
        <f aca="false">G2912-E2912</f>
        <v>30</v>
      </c>
      <c r="X2912" s="10" t="n">
        <f aca="false">YEAR(E2912)</f>
        <v>2019</v>
      </c>
      <c r="Y2912" s="0" t="str">
        <f aca="false">TEXT(E2912,"yyyy-mm")</f>
        <v>2019-05</v>
      </c>
      <c r="Z2912" s="0" t="str">
        <f aca="false">"Q"&amp;ROUNDUP(MONTH(E2912)/3,0)&amp;"-"&amp;YEAR(E2912)</f>
        <v>Q2-2019</v>
      </c>
    </row>
    <row r="2913" customFormat="false" ht="14.25" hidden="false" customHeight="false" outlineLevel="0" collapsed="false">
      <c r="A2913" s="0" t="s">
        <v>2955</v>
      </c>
      <c r="B2913" s="0" t="s">
        <v>43</v>
      </c>
      <c r="C2913" s="0" t="s">
        <v>39</v>
      </c>
      <c r="D2913" s="9" t="n">
        <v>43500</v>
      </c>
      <c r="E2913" s="9" t="n">
        <v>43592</v>
      </c>
      <c r="F2913" s="9" t="n">
        <v>43615</v>
      </c>
      <c r="G2913" s="9" t="n">
        <v>43625</v>
      </c>
      <c r="H2913" s="10" t="s">
        <v>36</v>
      </c>
      <c r="I2913" s="0" t="n">
        <v>28</v>
      </c>
      <c r="J2913" s="0" t="n">
        <v>41</v>
      </c>
      <c r="K2913" s="0" t="n">
        <v>181</v>
      </c>
      <c r="L2913" s="0" t="n">
        <v>18</v>
      </c>
      <c r="M2913" s="0" t="n">
        <v>5</v>
      </c>
      <c r="N2913" s="11" t="n">
        <v>0.075</v>
      </c>
      <c r="O2913" s="12" t="n">
        <v>2528.65</v>
      </c>
      <c r="P2913" s="12" t="n">
        <v>3463.9</v>
      </c>
      <c r="Q2913" s="12" t="n">
        <f aca="false">M2913*P2913*(1-N2913)</f>
        <v>16020.5375</v>
      </c>
      <c r="R2913" s="12" t="n">
        <f aca="false">M2913*O2913</f>
        <v>12643.25</v>
      </c>
      <c r="S2913" s="12" t="n">
        <f aca="false">Q2913-R2913</f>
        <v>3377.2875</v>
      </c>
      <c r="T2913" s="11" t="n">
        <f aca="false">IFERROR(S2913/Q2913,0)</f>
        <v>0.210809874512637</v>
      </c>
      <c r="U2913" s="13" t="n">
        <f aca="false">F2913-E2913</f>
        <v>23</v>
      </c>
      <c r="V2913" s="13" t="n">
        <f aca="false">G2913-F2913</f>
        <v>10</v>
      </c>
      <c r="W2913" s="13" t="n">
        <f aca="false">G2913-E2913</f>
        <v>33</v>
      </c>
      <c r="X2913" s="10" t="n">
        <f aca="false">YEAR(E2913)</f>
        <v>2019</v>
      </c>
      <c r="Y2913" s="0" t="str">
        <f aca="false">TEXT(E2913,"yyyy-mm")</f>
        <v>2019-05</v>
      </c>
      <c r="Z2913" s="0" t="str">
        <f aca="false">"Q"&amp;ROUNDUP(MONTH(E2913)/3,0)&amp;"-"&amp;YEAR(E2913)</f>
        <v>Q2-2019</v>
      </c>
    </row>
    <row r="2914" customFormat="false" ht="14.25" hidden="false" customHeight="false" outlineLevel="0" collapsed="false">
      <c r="A2914" s="0" t="s">
        <v>2956</v>
      </c>
      <c r="B2914" s="0" t="s">
        <v>34</v>
      </c>
      <c r="C2914" s="0" t="s">
        <v>79</v>
      </c>
      <c r="D2914" s="9" t="n">
        <v>43500</v>
      </c>
      <c r="E2914" s="9" t="n">
        <v>43592</v>
      </c>
      <c r="F2914" s="9" t="n">
        <v>43608</v>
      </c>
      <c r="G2914" s="9" t="n">
        <v>43616</v>
      </c>
      <c r="H2914" s="10" t="s">
        <v>36</v>
      </c>
      <c r="I2914" s="0" t="n">
        <v>5</v>
      </c>
      <c r="J2914" s="0" t="n">
        <v>7</v>
      </c>
      <c r="K2914" s="0" t="n">
        <v>87</v>
      </c>
      <c r="L2914" s="0" t="n">
        <v>36</v>
      </c>
      <c r="M2914" s="0" t="n">
        <v>6</v>
      </c>
      <c r="N2914" s="11" t="n">
        <v>0.075</v>
      </c>
      <c r="O2914" s="12" t="n">
        <v>500.69</v>
      </c>
      <c r="P2914" s="12" t="n">
        <v>944.7</v>
      </c>
      <c r="Q2914" s="12" t="n">
        <f aca="false">M2914*P2914*(1-N2914)</f>
        <v>5243.085</v>
      </c>
      <c r="R2914" s="12" t="n">
        <f aca="false">M2914*O2914</f>
        <v>3004.14</v>
      </c>
      <c r="S2914" s="12" t="n">
        <f aca="false">Q2914-R2914</f>
        <v>2238.945</v>
      </c>
      <c r="T2914" s="11" t="n">
        <f aca="false">IFERROR(S2914/Q2914,0)</f>
        <v>0.427028171391461</v>
      </c>
      <c r="U2914" s="13" t="n">
        <f aca="false">F2914-E2914</f>
        <v>16</v>
      </c>
      <c r="V2914" s="13" t="n">
        <f aca="false">G2914-F2914</f>
        <v>8</v>
      </c>
      <c r="W2914" s="13" t="n">
        <f aca="false">G2914-E2914</f>
        <v>24</v>
      </c>
      <c r="X2914" s="10" t="n">
        <f aca="false">YEAR(E2914)</f>
        <v>2019</v>
      </c>
      <c r="Y2914" s="0" t="str">
        <f aca="false">TEXT(E2914,"yyyy-mm")</f>
        <v>2019-05</v>
      </c>
      <c r="Z2914" s="0" t="str">
        <f aca="false">"Q"&amp;ROUNDUP(MONTH(E2914)/3,0)&amp;"-"&amp;YEAR(E2914)</f>
        <v>Q2-2019</v>
      </c>
    </row>
    <row r="2915" customFormat="false" ht="14.25" hidden="false" customHeight="false" outlineLevel="0" collapsed="false">
      <c r="A2915" s="0" t="s">
        <v>2957</v>
      </c>
      <c r="B2915" s="0" t="s">
        <v>38</v>
      </c>
      <c r="C2915" s="0" t="s">
        <v>48</v>
      </c>
      <c r="D2915" s="9" t="n">
        <v>43500</v>
      </c>
      <c r="E2915" s="9" t="n">
        <v>43592</v>
      </c>
      <c r="F2915" s="9" t="n">
        <v>43604</v>
      </c>
      <c r="G2915" s="9" t="n">
        <v>43612</v>
      </c>
      <c r="H2915" s="10" t="s">
        <v>36</v>
      </c>
      <c r="I2915" s="0" t="n">
        <v>18</v>
      </c>
      <c r="J2915" s="0" t="n">
        <v>27</v>
      </c>
      <c r="K2915" s="0" t="n">
        <v>42</v>
      </c>
      <c r="L2915" s="0" t="n">
        <v>21</v>
      </c>
      <c r="M2915" s="0" t="n">
        <v>2</v>
      </c>
      <c r="N2915" s="11" t="n">
        <v>0.075</v>
      </c>
      <c r="O2915" s="12" t="n">
        <v>2039.61</v>
      </c>
      <c r="P2915" s="12" t="n">
        <v>3289.7</v>
      </c>
      <c r="Q2915" s="12" t="n">
        <f aca="false">M2915*P2915*(1-N2915)</f>
        <v>6085.945</v>
      </c>
      <c r="R2915" s="12" t="n">
        <f aca="false">M2915*O2915</f>
        <v>4079.22</v>
      </c>
      <c r="S2915" s="12" t="n">
        <f aca="false">Q2915-R2915</f>
        <v>2006.725</v>
      </c>
      <c r="T2915" s="11" t="n">
        <f aca="false">IFERROR(S2915/Q2915,0)</f>
        <v>0.329731044233886</v>
      </c>
      <c r="U2915" s="13" t="n">
        <f aca="false">F2915-E2915</f>
        <v>12</v>
      </c>
      <c r="V2915" s="13" t="n">
        <f aca="false">G2915-F2915</f>
        <v>8</v>
      </c>
      <c r="W2915" s="13" t="n">
        <f aca="false">G2915-E2915</f>
        <v>20</v>
      </c>
      <c r="X2915" s="10" t="n">
        <f aca="false">YEAR(E2915)</f>
        <v>2019</v>
      </c>
      <c r="Y2915" s="0" t="str">
        <f aca="false">TEXT(E2915,"yyyy-mm")</f>
        <v>2019-05</v>
      </c>
      <c r="Z2915" s="0" t="str">
        <f aca="false">"Q"&amp;ROUNDUP(MONTH(E2915)/3,0)&amp;"-"&amp;YEAR(E2915)</f>
        <v>Q2-2019</v>
      </c>
    </row>
    <row r="2916" customFormat="false" ht="14.25" hidden="false" customHeight="false" outlineLevel="0" collapsed="false">
      <c r="A2916" s="0" t="s">
        <v>2958</v>
      </c>
      <c r="B2916" s="0" t="s">
        <v>34</v>
      </c>
      <c r="C2916" s="0" t="s">
        <v>39</v>
      </c>
      <c r="D2916" s="9" t="n">
        <v>43500</v>
      </c>
      <c r="E2916" s="9" t="n">
        <v>43592</v>
      </c>
      <c r="F2916" s="9" t="n">
        <v>43617</v>
      </c>
      <c r="G2916" s="9" t="n">
        <v>43624</v>
      </c>
      <c r="H2916" s="10" t="s">
        <v>36</v>
      </c>
      <c r="I2916" s="0" t="n">
        <v>9</v>
      </c>
      <c r="J2916" s="0" t="n">
        <v>46</v>
      </c>
      <c r="K2916" s="0" t="n">
        <v>121</v>
      </c>
      <c r="L2916" s="0" t="n">
        <v>14</v>
      </c>
      <c r="M2916" s="0" t="n">
        <v>5</v>
      </c>
      <c r="N2916" s="11" t="n">
        <v>0.05</v>
      </c>
      <c r="O2916" s="12" t="n">
        <v>1802.97</v>
      </c>
      <c r="P2916" s="12" t="n">
        <v>2613</v>
      </c>
      <c r="Q2916" s="12" t="n">
        <f aca="false">M2916*P2916*(1-N2916)</f>
        <v>12411.75</v>
      </c>
      <c r="R2916" s="12" t="n">
        <f aca="false">M2916*O2916</f>
        <v>9014.85</v>
      </c>
      <c r="S2916" s="12" t="n">
        <f aca="false">Q2916-R2916</f>
        <v>3396.9</v>
      </c>
      <c r="T2916" s="11" t="n">
        <f aca="false">IFERROR(S2916/Q2916,0)</f>
        <v>0.273684210526316</v>
      </c>
      <c r="U2916" s="13" t="n">
        <f aca="false">F2916-E2916</f>
        <v>25</v>
      </c>
      <c r="V2916" s="13" t="n">
        <f aca="false">G2916-F2916</f>
        <v>7</v>
      </c>
      <c r="W2916" s="13" t="n">
        <f aca="false">G2916-E2916</f>
        <v>32</v>
      </c>
      <c r="X2916" s="10" t="n">
        <f aca="false">YEAR(E2916)</f>
        <v>2019</v>
      </c>
      <c r="Y2916" s="0" t="str">
        <f aca="false">TEXT(E2916,"yyyy-mm")</f>
        <v>2019-05</v>
      </c>
      <c r="Z2916" s="0" t="str">
        <f aca="false">"Q"&amp;ROUNDUP(MONTH(E2916)/3,0)&amp;"-"&amp;YEAR(E2916)</f>
        <v>Q2-2019</v>
      </c>
    </row>
    <row r="2917" customFormat="false" ht="14.25" hidden="false" customHeight="false" outlineLevel="0" collapsed="false">
      <c r="A2917" s="0" t="s">
        <v>2959</v>
      </c>
      <c r="B2917" s="0" t="s">
        <v>34</v>
      </c>
      <c r="C2917" s="0" t="s">
        <v>35</v>
      </c>
      <c r="D2917" s="9" t="n">
        <v>43500</v>
      </c>
      <c r="E2917" s="9" t="n">
        <v>43593</v>
      </c>
      <c r="F2917" s="9" t="n">
        <v>43615</v>
      </c>
      <c r="G2917" s="9" t="n">
        <v>43618</v>
      </c>
      <c r="H2917" s="10" t="s">
        <v>36</v>
      </c>
      <c r="I2917" s="0" t="n">
        <v>8</v>
      </c>
      <c r="J2917" s="0" t="n">
        <v>2</v>
      </c>
      <c r="K2917" s="0" t="n">
        <v>210</v>
      </c>
      <c r="L2917" s="0" t="n">
        <v>35</v>
      </c>
      <c r="M2917" s="0" t="n">
        <v>4</v>
      </c>
      <c r="N2917" s="11" t="n">
        <v>0.075</v>
      </c>
      <c r="O2917" s="12" t="n">
        <v>2954.97</v>
      </c>
      <c r="P2917" s="12" t="n">
        <v>3993.2</v>
      </c>
      <c r="Q2917" s="12" t="n">
        <f aca="false">M2917*P2917*(1-N2917)</f>
        <v>14774.84</v>
      </c>
      <c r="R2917" s="12" t="n">
        <f aca="false">M2917*O2917</f>
        <v>11819.88</v>
      </c>
      <c r="S2917" s="12" t="n">
        <f aca="false">Q2917-R2917</f>
        <v>2954.96</v>
      </c>
      <c r="T2917" s="11" t="n">
        <f aca="false">IFERROR(S2917/Q2917,0)</f>
        <v>0.199999458538976</v>
      </c>
      <c r="U2917" s="13" t="n">
        <f aca="false">F2917-E2917</f>
        <v>22</v>
      </c>
      <c r="V2917" s="13" t="n">
        <f aca="false">G2917-F2917</f>
        <v>3</v>
      </c>
      <c r="W2917" s="13" t="n">
        <f aca="false">G2917-E2917</f>
        <v>25</v>
      </c>
      <c r="X2917" s="10" t="n">
        <f aca="false">YEAR(E2917)</f>
        <v>2019</v>
      </c>
      <c r="Y2917" s="0" t="str">
        <f aca="false">TEXT(E2917,"yyyy-mm")</f>
        <v>2019-05</v>
      </c>
      <c r="Z2917" s="0" t="str">
        <f aca="false">"Q"&amp;ROUNDUP(MONTH(E2917)/3,0)&amp;"-"&amp;YEAR(E2917)</f>
        <v>Q2-2019</v>
      </c>
    </row>
    <row r="2918" customFormat="false" ht="14.25" hidden="false" customHeight="false" outlineLevel="0" collapsed="false">
      <c r="A2918" s="0" t="s">
        <v>2960</v>
      </c>
      <c r="B2918" s="0" t="s">
        <v>38</v>
      </c>
      <c r="C2918" s="0" t="s">
        <v>46</v>
      </c>
      <c r="D2918" s="9" t="n">
        <v>43500</v>
      </c>
      <c r="E2918" s="9" t="n">
        <v>43593</v>
      </c>
      <c r="F2918" s="9" t="n">
        <v>43619</v>
      </c>
      <c r="G2918" s="9" t="n">
        <v>43622</v>
      </c>
      <c r="H2918" s="10" t="s">
        <v>36</v>
      </c>
      <c r="I2918" s="0" t="n">
        <v>20</v>
      </c>
      <c r="J2918" s="0" t="n">
        <v>3</v>
      </c>
      <c r="K2918" s="0" t="n">
        <v>319</v>
      </c>
      <c r="L2918" s="0" t="n">
        <v>20</v>
      </c>
      <c r="M2918" s="0" t="n">
        <v>3</v>
      </c>
      <c r="N2918" s="11" t="n">
        <v>0.05</v>
      </c>
      <c r="O2918" s="12" t="n">
        <v>2540.91</v>
      </c>
      <c r="P2918" s="12" t="n">
        <v>3343.3</v>
      </c>
      <c r="Q2918" s="12" t="n">
        <f aca="false">M2918*P2918*(1-N2918)</f>
        <v>9528.405</v>
      </c>
      <c r="R2918" s="12" t="n">
        <f aca="false">M2918*O2918</f>
        <v>7622.73</v>
      </c>
      <c r="S2918" s="12" t="n">
        <f aca="false">Q2918-R2918</f>
        <v>1905.675</v>
      </c>
      <c r="T2918" s="11" t="n">
        <f aca="false">IFERROR(S2918/Q2918,0)</f>
        <v>0.199999370303844</v>
      </c>
      <c r="U2918" s="13" t="n">
        <f aca="false">F2918-E2918</f>
        <v>26</v>
      </c>
      <c r="V2918" s="13" t="n">
        <f aca="false">G2918-F2918</f>
        <v>3</v>
      </c>
      <c r="W2918" s="13" t="n">
        <f aca="false">G2918-E2918</f>
        <v>29</v>
      </c>
      <c r="X2918" s="10" t="n">
        <f aca="false">YEAR(E2918)</f>
        <v>2019</v>
      </c>
      <c r="Y2918" s="0" t="str">
        <f aca="false">TEXT(E2918,"yyyy-mm")</f>
        <v>2019-05</v>
      </c>
      <c r="Z2918" s="0" t="str">
        <f aca="false">"Q"&amp;ROUNDUP(MONTH(E2918)/3,0)&amp;"-"&amp;YEAR(E2918)</f>
        <v>Q2-2019</v>
      </c>
    </row>
    <row r="2919" customFormat="false" ht="14.25" hidden="false" customHeight="false" outlineLevel="0" collapsed="false">
      <c r="A2919" s="0" t="s">
        <v>2961</v>
      </c>
      <c r="B2919" s="0" t="s">
        <v>34</v>
      </c>
      <c r="C2919" s="0" t="s">
        <v>46</v>
      </c>
      <c r="D2919" s="9" t="n">
        <v>43500</v>
      </c>
      <c r="E2919" s="9" t="n">
        <v>43593</v>
      </c>
      <c r="F2919" s="9" t="n">
        <v>43603</v>
      </c>
      <c r="G2919" s="9" t="n">
        <v>43604</v>
      </c>
      <c r="H2919" s="10" t="s">
        <v>36</v>
      </c>
      <c r="I2919" s="0" t="n">
        <v>3</v>
      </c>
      <c r="J2919" s="0" t="n">
        <v>10</v>
      </c>
      <c r="K2919" s="0" t="n">
        <v>308</v>
      </c>
      <c r="L2919" s="0" t="n">
        <v>26</v>
      </c>
      <c r="M2919" s="0" t="n">
        <v>8</v>
      </c>
      <c r="N2919" s="11" t="n">
        <v>0.075</v>
      </c>
      <c r="O2919" s="12" t="n">
        <v>758.57</v>
      </c>
      <c r="P2919" s="12" t="n">
        <v>1025.1</v>
      </c>
      <c r="Q2919" s="12" t="n">
        <f aca="false">M2919*P2919*(1-N2919)</f>
        <v>7585.74</v>
      </c>
      <c r="R2919" s="12" t="n">
        <f aca="false">M2919*O2919</f>
        <v>6068.56</v>
      </c>
      <c r="S2919" s="12" t="n">
        <f aca="false">Q2919-R2919</f>
        <v>1517.18</v>
      </c>
      <c r="T2919" s="11" t="n">
        <f aca="false">IFERROR(S2919/Q2919,0)</f>
        <v>0.200004218441444</v>
      </c>
      <c r="U2919" s="13" t="n">
        <f aca="false">F2919-E2919</f>
        <v>10</v>
      </c>
      <c r="V2919" s="13" t="n">
        <f aca="false">G2919-F2919</f>
        <v>1</v>
      </c>
      <c r="W2919" s="13" t="n">
        <f aca="false">G2919-E2919</f>
        <v>11</v>
      </c>
      <c r="X2919" s="10" t="n">
        <f aca="false">YEAR(E2919)</f>
        <v>2019</v>
      </c>
      <c r="Y2919" s="0" t="str">
        <f aca="false">TEXT(E2919,"yyyy-mm")</f>
        <v>2019-05</v>
      </c>
      <c r="Z2919" s="0" t="str">
        <f aca="false">"Q"&amp;ROUNDUP(MONTH(E2919)/3,0)&amp;"-"&amp;YEAR(E2919)</f>
        <v>Q2-2019</v>
      </c>
    </row>
    <row r="2920" customFormat="false" ht="14.25" hidden="false" customHeight="false" outlineLevel="0" collapsed="false">
      <c r="A2920" s="0" t="s">
        <v>2962</v>
      </c>
      <c r="B2920" s="0" t="s">
        <v>41</v>
      </c>
      <c r="C2920" s="0" t="s">
        <v>39</v>
      </c>
      <c r="D2920" s="9" t="n">
        <v>43500</v>
      </c>
      <c r="E2920" s="9" t="n">
        <v>43593</v>
      </c>
      <c r="F2920" s="9" t="n">
        <v>43613</v>
      </c>
      <c r="G2920" s="9" t="n">
        <v>43619</v>
      </c>
      <c r="H2920" s="10" t="s">
        <v>36</v>
      </c>
      <c r="I2920" s="0" t="n">
        <v>24</v>
      </c>
      <c r="J2920" s="0" t="n">
        <v>47</v>
      </c>
      <c r="K2920" s="0" t="n">
        <v>197</v>
      </c>
      <c r="L2920" s="0" t="n">
        <v>1</v>
      </c>
      <c r="M2920" s="0" t="n">
        <v>3</v>
      </c>
      <c r="N2920" s="11" t="n">
        <v>0.075</v>
      </c>
      <c r="O2920" s="12" t="n">
        <v>211.32</v>
      </c>
      <c r="P2920" s="12" t="n">
        <v>254.6</v>
      </c>
      <c r="Q2920" s="12" t="n">
        <f aca="false">M2920*P2920*(1-N2920)</f>
        <v>706.515</v>
      </c>
      <c r="R2920" s="12" t="n">
        <f aca="false">M2920*O2920</f>
        <v>633.96</v>
      </c>
      <c r="S2920" s="12" t="n">
        <f aca="false">Q2920-R2920</f>
        <v>72.555</v>
      </c>
      <c r="T2920" s="11" t="n">
        <f aca="false">IFERROR(S2920/Q2920,0)</f>
        <v>0.102694210314006</v>
      </c>
      <c r="U2920" s="13" t="n">
        <f aca="false">F2920-E2920</f>
        <v>20</v>
      </c>
      <c r="V2920" s="13" t="n">
        <f aca="false">G2920-F2920</f>
        <v>6</v>
      </c>
      <c r="W2920" s="13" t="n">
        <f aca="false">G2920-E2920</f>
        <v>26</v>
      </c>
      <c r="X2920" s="10" t="n">
        <f aca="false">YEAR(E2920)</f>
        <v>2019</v>
      </c>
      <c r="Y2920" s="0" t="str">
        <f aca="false">TEXT(E2920,"yyyy-mm")</f>
        <v>2019-05</v>
      </c>
      <c r="Z2920" s="0" t="str">
        <f aca="false">"Q"&amp;ROUNDUP(MONTH(E2920)/3,0)&amp;"-"&amp;YEAR(E2920)</f>
        <v>Q2-2019</v>
      </c>
    </row>
    <row r="2921" customFormat="false" ht="14.25" hidden="false" customHeight="false" outlineLevel="0" collapsed="false">
      <c r="A2921" s="0" t="s">
        <v>2963</v>
      </c>
      <c r="B2921" s="0" t="s">
        <v>43</v>
      </c>
      <c r="C2921" s="0" t="s">
        <v>48</v>
      </c>
      <c r="D2921" s="9" t="n">
        <v>43500</v>
      </c>
      <c r="E2921" s="9" t="n">
        <v>43593</v>
      </c>
      <c r="F2921" s="9" t="n">
        <v>43613</v>
      </c>
      <c r="G2921" s="9" t="n">
        <v>43622</v>
      </c>
      <c r="H2921" s="10" t="s">
        <v>36</v>
      </c>
      <c r="I2921" s="0" t="n">
        <v>27</v>
      </c>
      <c r="J2921" s="0" t="n">
        <v>9</v>
      </c>
      <c r="K2921" s="0" t="n">
        <v>26</v>
      </c>
      <c r="L2921" s="0" t="n">
        <v>39</v>
      </c>
      <c r="M2921" s="0" t="n">
        <v>8</v>
      </c>
      <c r="N2921" s="11" t="n">
        <v>0.075</v>
      </c>
      <c r="O2921" s="12" t="n">
        <v>798.24</v>
      </c>
      <c r="P2921" s="12" t="n">
        <v>1078.7</v>
      </c>
      <c r="Q2921" s="12" t="n">
        <f aca="false">M2921*P2921*(1-N2921)</f>
        <v>7982.38</v>
      </c>
      <c r="R2921" s="12" t="n">
        <f aca="false">M2921*O2921</f>
        <v>6385.92</v>
      </c>
      <c r="S2921" s="12" t="n">
        <f aca="false">Q2921-R2921</f>
        <v>1596.46</v>
      </c>
      <c r="T2921" s="11" t="n">
        <f aca="false">IFERROR(S2921/Q2921,0)</f>
        <v>0.199997995585277</v>
      </c>
      <c r="U2921" s="13" t="n">
        <f aca="false">F2921-E2921</f>
        <v>20</v>
      </c>
      <c r="V2921" s="13" t="n">
        <f aca="false">G2921-F2921</f>
        <v>9</v>
      </c>
      <c r="W2921" s="13" t="n">
        <f aca="false">G2921-E2921</f>
        <v>29</v>
      </c>
      <c r="X2921" s="10" t="n">
        <f aca="false">YEAR(E2921)</f>
        <v>2019</v>
      </c>
      <c r="Y2921" s="0" t="str">
        <f aca="false">TEXT(E2921,"yyyy-mm")</f>
        <v>2019-05</v>
      </c>
      <c r="Z2921" s="0" t="str">
        <f aca="false">"Q"&amp;ROUNDUP(MONTH(E2921)/3,0)&amp;"-"&amp;YEAR(E2921)</f>
        <v>Q2-2019</v>
      </c>
    </row>
    <row r="2922" customFormat="false" ht="14.25" hidden="false" customHeight="false" outlineLevel="0" collapsed="false">
      <c r="A2922" s="0" t="s">
        <v>2964</v>
      </c>
      <c r="B2922" s="0" t="s">
        <v>34</v>
      </c>
      <c r="C2922" s="0" t="s">
        <v>39</v>
      </c>
      <c r="D2922" s="9" t="n">
        <v>43500</v>
      </c>
      <c r="E2922" s="9" t="n">
        <v>43593</v>
      </c>
      <c r="F2922" s="9" t="n">
        <v>43607</v>
      </c>
      <c r="G2922" s="9" t="n">
        <v>43608</v>
      </c>
      <c r="H2922" s="10" t="s">
        <v>36</v>
      </c>
      <c r="I2922" s="0" t="n">
        <v>4</v>
      </c>
      <c r="J2922" s="0" t="n">
        <v>9</v>
      </c>
      <c r="K2922" s="0" t="n">
        <v>100</v>
      </c>
      <c r="L2922" s="0" t="n">
        <v>29</v>
      </c>
      <c r="M2922" s="0" t="n">
        <v>8</v>
      </c>
      <c r="N2922" s="11" t="n">
        <v>0.1</v>
      </c>
      <c r="O2922" s="12" t="n">
        <v>421.97</v>
      </c>
      <c r="P2922" s="12" t="n">
        <v>897.8</v>
      </c>
      <c r="Q2922" s="12" t="n">
        <f aca="false">M2922*P2922*(1-N2922)</f>
        <v>6464.16</v>
      </c>
      <c r="R2922" s="12" t="n">
        <f aca="false">M2922*O2922</f>
        <v>3375.76</v>
      </c>
      <c r="S2922" s="12" t="n">
        <f aca="false">Q2922-R2922</f>
        <v>3088.4</v>
      </c>
      <c r="T2922" s="11" t="n">
        <f aca="false">IFERROR(S2922/Q2922,0)</f>
        <v>0.477772827405262</v>
      </c>
      <c r="U2922" s="13" t="n">
        <f aca="false">F2922-E2922</f>
        <v>14</v>
      </c>
      <c r="V2922" s="13" t="n">
        <f aca="false">G2922-F2922</f>
        <v>1</v>
      </c>
      <c r="W2922" s="13" t="n">
        <f aca="false">G2922-E2922</f>
        <v>15</v>
      </c>
      <c r="X2922" s="10" t="n">
        <f aca="false">YEAR(E2922)</f>
        <v>2019</v>
      </c>
      <c r="Y2922" s="0" t="str">
        <f aca="false">TEXT(E2922,"yyyy-mm")</f>
        <v>2019-05</v>
      </c>
      <c r="Z2922" s="0" t="str">
        <f aca="false">"Q"&amp;ROUNDUP(MONTH(E2922)/3,0)&amp;"-"&amp;YEAR(E2922)</f>
        <v>Q2-2019</v>
      </c>
    </row>
    <row r="2923" customFormat="false" ht="14.25" hidden="false" customHeight="false" outlineLevel="0" collapsed="false">
      <c r="A2923" s="0" t="s">
        <v>2965</v>
      </c>
      <c r="B2923" s="0" t="s">
        <v>41</v>
      </c>
      <c r="C2923" s="0" t="s">
        <v>79</v>
      </c>
      <c r="D2923" s="9" t="n">
        <v>43500</v>
      </c>
      <c r="E2923" s="9" t="n">
        <v>43593</v>
      </c>
      <c r="F2923" s="9" t="n">
        <v>43613</v>
      </c>
      <c r="G2923" s="9" t="n">
        <v>43620</v>
      </c>
      <c r="H2923" s="10" t="s">
        <v>36</v>
      </c>
      <c r="I2923" s="0" t="n">
        <v>21</v>
      </c>
      <c r="J2923" s="0" t="n">
        <v>25</v>
      </c>
      <c r="K2923" s="0" t="n">
        <v>74</v>
      </c>
      <c r="L2923" s="0" t="n">
        <v>38</v>
      </c>
      <c r="M2923" s="0" t="n">
        <v>3</v>
      </c>
      <c r="N2923" s="11" t="n">
        <v>0.05</v>
      </c>
      <c r="O2923" s="12" t="n">
        <v>1956.4</v>
      </c>
      <c r="P2923" s="12" t="n">
        <v>2680</v>
      </c>
      <c r="Q2923" s="12" t="n">
        <f aca="false">M2923*P2923*(1-N2923)</f>
        <v>7638</v>
      </c>
      <c r="R2923" s="12" t="n">
        <f aca="false">M2923*O2923</f>
        <v>5869.2</v>
      </c>
      <c r="S2923" s="12" t="n">
        <f aca="false">Q2923-R2923</f>
        <v>1768.8</v>
      </c>
      <c r="T2923" s="11" t="n">
        <f aca="false">IFERROR(S2923/Q2923,0)</f>
        <v>0.231578947368421</v>
      </c>
      <c r="U2923" s="13" t="n">
        <f aca="false">F2923-E2923</f>
        <v>20</v>
      </c>
      <c r="V2923" s="13" t="n">
        <f aca="false">G2923-F2923</f>
        <v>7</v>
      </c>
      <c r="W2923" s="13" t="n">
        <f aca="false">G2923-E2923</f>
        <v>27</v>
      </c>
      <c r="X2923" s="10" t="n">
        <f aca="false">YEAR(E2923)</f>
        <v>2019</v>
      </c>
      <c r="Y2923" s="0" t="str">
        <f aca="false">TEXT(E2923,"yyyy-mm")</f>
        <v>2019-05</v>
      </c>
      <c r="Z2923" s="0" t="str">
        <f aca="false">"Q"&amp;ROUNDUP(MONTH(E2923)/3,0)&amp;"-"&amp;YEAR(E2923)</f>
        <v>Q2-2019</v>
      </c>
    </row>
    <row r="2924" customFormat="false" ht="14.25" hidden="false" customHeight="false" outlineLevel="0" collapsed="false">
      <c r="A2924" s="0" t="s">
        <v>2966</v>
      </c>
      <c r="B2924" s="0" t="s">
        <v>34</v>
      </c>
      <c r="C2924" s="0" t="s">
        <v>58</v>
      </c>
      <c r="D2924" s="9" t="n">
        <v>43500</v>
      </c>
      <c r="E2924" s="9" t="n">
        <v>43593</v>
      </c>
      <c r="F2924" s="9" t="n">
        <v>43599</v>
      </c>
      <c r="G2924" s="9" t="n">
        <v>43601</v>
      </c>
      <c r="H2924" s="10" t="s">
        <v>36</v>
      </c>
      <c r="I2924" s="0" t="n">
        <v>7</v>
      </c>
      <c r="J2924" s="0" t="n">
        <v>17</v>
      </c>
      <c r="K2924" s="0" t="n">
        <v>367</v>
      </c>
      <c r="L2924" s="0" t="n">
        <v>2</v>
      </c>
      <c r="M2924" s="0" t="n">
        <v>4</v>
      </c>
      <c r="N2924" s="11" t="n">
        <v>0.15</v>
      </c>
      <c r="O2924" s="12" t="n">
        <v>2237.13</v>
      </c>
      <c r="P2924" s="12" t="n">
        <v>5326.5</v>
      </c>
      <c r="Q2924" s="12" t="n">
        <f aca="false">M2924*P2924*(1-N2924)</f>
        <v>18110.1</v>
      </c>
      <c r="R2924" s="12" t="n">
        <f aca="false">M2924*O2924</f>
        <v>8948.52</v>
      </c>
      <c r="S2924" s="12" t="n">
        <f aca="false">Q2924-R2924</f>
        <v>9161.58</v>
      </c>
      <c r="T2924" s="11" t="n">
        <f aca="false">IFERROR(S2924/Q2924,0)</f>
        <v>0.505882352941176</v>
      </c>
      <c r="U2924" s="13" t="n">
        <f aca="false">F2924-E2924</f>
        <v>6</v>
      </c>
      <c r="V2924" s="13" t="n">
        <f aca="false">G2924-F2924</f>
        <v>2</v>
      </c>
      <c r="W2924" s="13" t="n">
        <f aca="false">G2924-E2924</f>
        <v>8</v>
      </c>
      <c r="X2924" s="10" t="n">
        <f aca="false">YEAR(E2924)</f>
        <v>2019</v>
      </c>
      <c r="Y2924" s="0" t="str">
        <f aca="false">TEXT(E2924,"yyyy-mm")</f>
        <v>2019-05</v>
      </c>
      <c r="Z2924" s="0" t="str">
        <f aca="false">"Q"&amp;ROUNDUP(MONTH(E2924)/3,0)&amp;"-"&amp;YEAR(E2924)</f>
        <v>Q2-2019</v>
      </c>
    </row>
    <row r="2925" customFormat="false" ht="14.25" hidden="false" customHeight="false" outlineLevel="0" collapsed="false">
      <c r="A2925" s="0" t="s">
        <v>2967</v>
      </c>
      <c r="B2925" s="0" t="s">
        <v>34</v>
      </c>
      <c r="C2925" s="0" t="s">
        <v>39</v>
      </c>
      <c r="D2925" s="9" t="n">
        <v>43500</v>
      </c>
      <c r="E2925" s="9" t="n">
        <v>43594</v>
      </c>
      <c r="F2925" s="9" t="n">
        <v>43598</v>
      </c>
      <c r="G2925" s="9" t="n">
        <v>43604</v>
      </c>
      <c r="H2925" s="10" t="s">
        <v>36</v>
      </c>
      <c r="I2925" s="0" t="n">
        <v>4</v>
      </c>
      <c r="J2925" s="0" t="n">
        <v>11</v>
      </c>
      <c r="K2925" s="0" t="n">
        <v>100</v>
      </c>
      <c r="L2925" s="0" t="n">
        <v>31</v>
      </c>
      <c r="M2925" s="0" t="n">
        <v>4</v>
      </c>
      <c r="N2925" s="11" t="n">
        <v>0.05</v>
      </c>
      <c r="O2925" s="12" t="n">
        <v>147.94</v>
      </c>
      <c r="P2925" s="12" t="n">
        <v>214.4</v>
      </c>
      <c r="Q2925" s="12" t="n">
        <f aca="false">M2925*P2925*(1-N2925)</f>
        <v>814.72</v>
      </c>
      <c r="R2925" s="12" t="n">
        <f aca="false">M2925*O2925</f>
        <v>591.76</v>
      </c>
      <c r="S2925" s="12" t="n">
        <f aca="false">Q2925-R2925</f>
        <v>222.96</v>
      </c>
      <c r="T2925" s="11" t="n">
        <f aca="false">IFERROR(S2925/Q2925,0)</f>
        <v>0.273664571877455</v>
      </c>
      <c r="U2925" s="13" t="n">
        <f aca="false">F2925-E2925</f>
        <v>4</v>
      </c>
      <c r="V2925" s="13" t="n">
        <f aca="false">G2925-F2925</f>
        <v>6</v>
      </c>
      <c r="W2925" s="13" t="n">
        <f aca="false">G2925-E2925</f>
        <v>10</v>
      </c>
      <c r="X2925" s="10" t="n">
        <f aca="false">YEAR(E2925)</f>
        <v>2019</v>
      </c>
      <c r="Y2925" s="0" t="str">
        <f aca="false">TEXT(E2925,"yyyy-mm")</f>
        <v>2019-05</v>
      </c>
      <c r="Z2925" s="0" t="str">
        <f aca="false">"Q"&amp;ROUNDUP(MONTH(E2925)/3,0)&amp;"-"&amp;YEAR(E2925)</f>
        <v>Q2-2019</v>
      </c>
    </row>
    <row r="2926" customFormat="false" ht="14.25" hidden="false" customHeight="false" outlineLevel="0" collapsed="false">
      <c r="A2926" s="0" t="s">
        <v>2968</v>
      </c>
      <c r="B2926" s="0" t="s">
        <v>43</v>
      </c>
      <c r="C2926" s="0" t="s">
        <v>48</v>
      </c>
      <c r="D2926" s="9" t="n">
        <v>43500</v>
      </c>
      <c r="E2926" s="9" t="n">
        <v>43594</v>
      </c>
      <c r="F2926" s="9" t="n">
        <v>43597</v>
      </c>
      <c r="G2926" s="9" t="n">
        <v>43598</v>
      </c>
      <c r="H2926" s="10" t="s">
        <v>36</v>
      </c>
      <c r="I2926" s="0" t="n">
        <v>25</v>
      </c>
      <c r="J2926" s="0" t="n">
        <v>31</v>
      </c>
      <c r="K2926" s="0" t="n">
        <v>53</v>
      </c>
      <c r="L2926" s="0" t="n">
        <v>33</v>
      </c>
      <c r="M2926" s="0" t="n">
        <v>3</v>
      </c>
      <c r="N2926" s="11" t="n">
        <v>0.05</v>
      </c>
      <c r="O2926" s="12" t="n">
        <v>461.5</v>
      </c>
      <c r="P2926" s="12" t="n">
        <v>1098.8</v>
      </c>
      <c r="Q2926" s="12" t="n">
        <f aca="false">M2926*P2926*(1-N2926)</f>
        <v>3131.58</v>
      </c>
      <c r="R2926" s="12" t="n">
        <f aca="false">M2926*O2926</f>
        <v>1384.5</v>
      </c>
      <c r="S2926" s="12" t="n">
        <f aca="false">Q2926-R2926</f>
        <v>1747.08</v>
      </c>
      <c r="T2926" s="11" t="n">
        <f aca="false">IFERROR(S2926/Q2926,0)</f>
        <v>0.55789090491062</v>
      </c>
      <c r="U2926" s="13" t="n">
        <f aca="false">F2926-E2926</f>
        <v>3</v>
      </c>
      <c r="V2926" s="13" t="n">
        <f aca="false">G2926-F2926</f>
        <v>1</v>
      </c>
      <c r="W2926" s="13" t="n">
        <f aca="false">G2926-E2926</f>
        <v>4</v>
      </c>
      <c r="X2926" s="10" t="n">
        <f aca="false">YEAR(E2926)</f>
        <v>2019</v>
      </c>
      <c r="Y2926" s="0" t="str">
        <f aca="false">TEXT(E2926,"yyyy-mm")</f>
        <v>2019-05</v>
      </c>
      <c r="Z2926" s="0" t="str">
        <f aca="false">"Q"&amp;ROUNDUP(MONTH(E2926)/3,0)&amp;"-"&amp;YEAR(E2926)</f>
        <v>Q2-2019</v>
      </c>
    </row>
    <row r="2927" customFormat="false" ht="14.25" hidden="false" customHeight="false" outlineLevel="0" collapsed="false">
      <c r="A2927" s="0" t="s">
        <v>2969</v>
      </c>
      <c r="B2927" s="0" t="s">
        <v>43</v>
      </c>
      <c r="C2927" s="0" t="s">
        <v>39</v>
      </c>
      <c r="D2927" s="9" t="n">
        <v>43500</v>
      </c>
      <c r="E2927" s="9" t="n">
        <v>43594</v>
      </c>
      <c r="F2927" s="9" t="n">
        <v>43598</v>
      </c>
      <c r="G2927" s="9" t="n">
        <v>43601</v>
      </c>
      <c r="H2927" s="10" t="s">
        <v>36</v>
      </c>
      <c r="I2927" s="0" t="n">
        <v>27</v>
      </c>
      <c r="J2927" s="0" t="n">
        <v>43</v>
      </c>
      <c r="K2927" s="0" t="n">
        <v>147</v>
      </c>
      <c r="L2927" s="0" t="n">
        <v>11</v>
      </c>
      <c r="M2927" s="0" t="n">
        <v>2</v>
      </c>
      <c r="N2927" s="11" t="n">
        <v>0.05</v>
      </c>
      <c r="O2927" s="12" t="n">
        <v>1228.31</v>
      </c>
      <c r="P2927" s="12" t="n">
        <v>1949.7</v>
      </c>
      <c r="Q2927" s="12" t="n">
        <f aca="false">M2927*P2927*(1-N2927)</f>
        <v>3704.43</v>
      </c>
      <c r="R2927" s="12" t="n">
        <f aca="false">M2927*O2927</f>
        <v>2456.62</v>
      </c>
      <c r="S2927" s="12" t="n">
        <f aca="false">Q2927-R2927</f>
        <v>1247.81</v>
      </c>
      <c r="T2927" s="11" t="n">
        <f aca="false">IFERROR(S2927/Q2927,0)</f>
        <v>0.336842645157285</v>
      </c>
      <c r="U2927" s="13" t="n">
        <f aca="false">F2927-E2927</f>
        <v>4</v>
      </c>
      <c r="V2927" s="13" t="n">
        <f aca="false">G2927-F2927</f>
        <v>3</v>
      </c>
      <c r="W2927" s="13" t="n">
        <f aca="false">G2927-E2927</f>
        <v>7</v>
      </c>
      <c r="X2927" s="10" t="n">
        <f aca="false">YEAR(E2927)</f>
        <v>2019</v>
      </c>
      <c r="Y2927" s="0" t="str">
        <f aca="false">TEXT(E2927,"yyyy-mm")</f>
        <v>2019-05</v>
      </c>
      <c r="Z2927" s="0" t="str">
        <f aca="false">"Q"&amp;ROUNDUP(MONTH(E2927)/3,0)&amp;"-"&amp;YEAR(E2927)</f>
        <v>Q2-2019</v>
      </c>
    </row>
    <row r="2928" customFormat="false" ht="14.25" hidden="false" customHeight="false" outlineLevel="0" collapsed="false">
      <c r="A2928" s="0" t="s">
        <v>2970</v>
      </c>
      <c r="B2928" s="0" t="s">
        <v>38</v>
      </c>
      <c r="C2928" s="0" t="s">
        <v>79</v>
      </c>
      <c r="D2928" s="9" t="n">
        <v>43500</v>
      </c>
      <c r="E2928" s="9" t="n">
        <v>43594</v>
      </c>
      <c r="F2928" s="9" t="n">
        <v>43609</v>
      </c>
      <c r="G2928" s="9" t="n">
        <v>43619</v>
      </c>
      <c r="H2928" s="10" t="s">
        <v>36</v>
      </c>
      <c r="I2928" s="0" t="n">
        <v>16</v>
      </c>
      <c r="J2928" s="0" t="n">
        <v>26</v>
      </c>
      <c r="K2928" s="0" t="n">
        <v>71</v>
      </c>
      <c r="L2928" s="0" t="n">
        <v>7</v>
      </c>
      <c r="M2928" s="0" t="n">
        <v>7</v>
      </c>
      <c r="N2928" s="11" t="n">
        <v>0.2</v>
      </c>
      <c r="O2928" s="12" t="n">
        <v>640.39</v>
      </c>
      <c r="P2928" s="12" t="n">
        <v>1085.4</v>
      </c>
      <c r="Q2928" s="12" t="n">
        <f aca="false">M2928*P2928*(1-N2928)</f>
        <v>6078.24</v>
      </c>
      <c r="R2928" s="12" t="n">
        <f aca="false">M2928*O2928</f>
        <v>4482.73</v>
      </c>
      <c r="S2928" s="12" t="n">
        <f aca="false">Q2928-R2928</f>
        <v>1595.51</v>
      </c>
      <c r="T2928" s="11" t="n">
        <f aca="false">IFERROR(S2928/Q2928,0)</f>
        <v>0.262495393403354</v>
      </c>
      <c r="U2928" s="13" t="n">
        <f aca="false">F2928-E2928</f>
        <v>15</v>
      </c>
      <c r="V2928" s="13" t="n">
        <f aca="false">G2928-F2928</f>
        <v>10</v>
      </c>
      <c r="W2928" s="13" t="n">
        <f aca="false">G2928-E2928</f>
        <v>25</v>
      </c>
      <c r="X2928" s="10" t="n">
        <f aca="false">YEAR(E2928)</f>
        <v>2019</v>
      </c>
      <c r="Y2928" s="0" t="str">
        <f aca="false">TEXT(E2928,"yyyy-mm")</f>
        <v>2019-05</v>
      </c>
      <c r="Z2928" s="0" t="str">
        <f aca="false">"Q"&amp;ROUNDUP(MONTH(E2928)/3,0)&amp;"-"&amp;YEAR(E2928)</f>
        <v>Q2-2019</v>
      </c>
    </row>
    <row r="2929" customFormat="false" ht="14.25" hidden="false" customHeight="false" outlineLevel="0" collapsed="false">
      <c r="A2929" s="0" t="s">
        <v>2971</v>
      </c>
      <c r="B2929" s="0" t="s">
        <v>38</v>
      </c>
      <c r="C2929" s="0" t="s">
        <v>35</v>
      </c>
      <c r="D2929" s="9" t="n">
        <v>43500</v>
      </c>
      <c r="E2929" s="9" t="n">
        <v>43594</v>
      </c>
      <c r="F2929" s="9" t="n">
        <v>43603</v>
      </c>
      <c r="G2929" s="9" t="n">
        <v>43604</v>
      </c>
      <c r="H2929" s="10" t="s">
        <v>36</v>
      </c>
      <c r="I2929" s="0" t="n">
        <v>17</v>
      </c>
      <c r="J2929" s="0" t="n">
        <v>13</v>
      </c>
      <c r="K2929" s="0" t="n">
        <v>209</v>
      </c>
      <c r="L2929" s="0" t="n">
        <v>22</v>
      </c>
      <c r="M2929" s="0" t="n">
        <v>8</v>
      </c>
      <c r="N2929" s="11" t="n">
        <v>0.15</v>
      </c>
      <c r="O2929" s="12" t="n">
        <v>1176.12</v>
      </c>
      <c r="P2929" s="12" t="n">
        <v>1755.4</v>
      </c>
      <c r="Q2929" s="12" t="n">
        <f aca="false">M2929*P2929*(1-N2929)</f>
        <v>11936.72</v>
      </c>
      <c r="R2929" s="12" t="n">
        <f aca="false">M2929*O2929</f>
        <v>9408.96</v>
      </c>
      <c r="S2929" s="12" t="n">
        <f aca="false">Q2929-R2929</f>
        <v>2527.76</v>
      </c>
      <c r="T2929" s="11" t="n">
        <f aca="false">IFERROR(S2929/Q2929,0)</f>
        <v>0.211763365480635</v>
      </c>
      <c r="U2929" s="13" t="n">
        <f aca="false">F2929-E2929</f>
        <v>9</v>
      </c>
      <c r="V2929" s="13" t="n">
        <f aca="false">G2929-F2929</f>
        <v>1</v>
      </c>
      <c r="W2929" s="13" t="n">
        <f aca="false">G2929-E2929</f>
        <v>10</v>
      </c>
      <c r="X2929" s="10" t="n">
        <f aca="false">YEAR(E2929)</f>
        <v>2019</v>
      </c>
      <c r="Y2929" s="0" t="str">
        <f aca="false">TEXT(E2929,"yyyy-mm")</f>
        <v>2019-05</v>
      </c>
      <c r="Z2929" s="0" t="str">
        <f aca="false">"Q"&amp;ROUNDUP(MONTH(E2929)/3,0)&amp;"-"&amp;YEAR(E2929)</f>
        <v>Q2-2019</v>
      </c>
    </row>
    <row r="2930" customFormat="false" ht="14.25" hidden="false" customHeight="false" outlineLevel="0" collapsed="false">
      <c r="A2930" s="0" t="s">
        <v>2972</v>
      </c>
      <c r="B2930" s="0" t="s">
        <v>34</v>
      </c>
      <c r="C2930" s="0" t="s">
        <v>46</v>
      </c>
      <c r="D2930" s="9" t="n">
        <v>43500</v>
      </c>
      <c r="E2930" s="9" t="n">
        <v>43594</v>
      </c>
      <c r="F2930" s="9" t="n">
        <v>43616</v>
      </c>
      <c r="G2930" s="9" t="n">
        <v>43619</v>
      </c>
      <c r="H2930" s="10" t="s">
        <v>36</v>
      </c>
      <c r="I2930" s="0" t="n">
        <v>11</v>
      </c>
      <c r="J2930" s="0" t="n">
        <v>4</v>
      </c>
      <c r="K2930" s="0" t="n">
        <v>322</v>
      </c>
      <c r="L2930" s="0" t="n">
        <v>10</v>
      </c>
      <c r="M2930" s="0" t="n">
        <v>7</v>
      </c>
      <c r="N2930" s="11" t="n">
        <v>0.05</v>
      </c>
      <c r="O2930" s="12" t="n">
        <v>1022.69</v>
      </c>
      <c r="P2930" s="12" t="n">
        <v>1929.6</v>
      </c>
      <c r="Q2930" s="12" t="n">
        <f aca="false">M2930*P2930*(1-N2930)</f>
        <v>12831.84</v>
      </c>
      <c r="R2930" s="12" t="n">
        <f aca="false">M2930*O2930</f>
        <v>7158.83</v>
      </c>
      <c r="S2930" s="12" t="n">
        <f aca="false">Q2930-R2930</f>
        <v>5673.01</v>
      </c>
      <c r="T2930" s="11" t="n">
        <f aca="false">IFERROR(S2930/Q2930,0)</f>
        <v>0.442104172121847</v>
      </c>
      <c r="U2930" s="13" t="n">
        <f aca="false">F2930-E2930</f>
        <v>22</v>
      </c>
      <c r="V2930" s="13" t="n">
        <f aca="false">G2930-F2930</f>
        <v>3</v>
      </c>
      <c r="W2930" s="13" t="n">
        <f aca="false">G2930-E2930</f>
        <v>25</v>
      </c>
      <c r="X2930" s="10" t="n">
        <f aca="false">YEAR(E2930)</f>
        <v>2019</v>
      </c>
      <c r="Y2930" s="0" t="str">
        <f aca="false">TEXT(E2930,"yyyy-mm")</f>
        <v>2019-05</v>
      </c>
      <c r="Z2930" s="0" t="str">
        <f aca="false">"Q"&amp;ROUNDUP(MONTH(E2930)/3,0)&amp;"-"&amp;YEAR(E2930)</f>
        <v>Q2-2019</v>
      </c>
    </row>
    <row r="2931" customFormat="false" ht="14.25" hidden="false" customHeight="false" outlineLevel="0" collapsed="false">
      <c r="A2931" s="0" t="s">
        <v>2973</v>
      </c>
      <c r="B2931" s="0" t="s">
        <v>43</v>
      </c>
      <c r="C2931" s="0" t="s">
        <v>35</v>
      </c>
      <c r="D2931" s="9" t="n">
        <v>43500</v>
      </c>
      <c r="E2931" s="9" t="n">
        <v>43594</v>
      </c>
      <c r="F2931" s="9" t="n">
        <v>43619</v>
      </c>
      <c r="G2931" s="9" t="n">
        <v>43620</v>
      </c>
      <c r="H2931" s="10" t="s">
        <v>36</v>
      </c>
      <c r="I2931" s="0" t="n">
        <v>26</v>
      </c>
      <c r="J2931" s="0" t="n">
        <v>47</v>
      </c>
      <c r="K2931" s="0" t="n">
        <v>217</v>
      </c>
      <c r="L2931" s="0" t="n">
        <v>8</v>
      </c>
      <c r="M2931" s="0" t="n">
        <v>6</v>
      </c>
      <c r="N2931" s="11" t="n">
        <v>0.1</v>
      </c>
      <c r="O2931" s="12" t="n">
        <v>153.5</v>
      </c>
      <c r="P2931" s="12" t="n">
        <v>194.3</v>
      </c>
      <c r="Q2931" s="12" t="n">
        <f aca="false">M2931*P2931*(1-N2931)</f>
        <v>1049.22</v>
      </c>
      <c r="R2931" s="12" t="n">
        <f aca="false">M2931*O2931</f>
        <v>921</v>
      </c>
      <c r="S2931" s="12" t="n">
        <f aca="false">Q2931-R2931</f>
        <v>128.22</v>
      </c>
      <c r="T2931" s="11" t="n">
        <f aca="false">IFERROR(S2931/Q2931,0)</f>
        <v>0.122205066620919</v>
      </c>
      <c r="U2931" s="13" t="n">
        <f aca="false">F2931-E2931</f>
        <v>25</v>
      </c>
      <c r="V2931" s="13" t="n">
        <f aca="false">G2931-F2931</f>
        <v>1</v>
      </c>
      <c r="W2931" s="13" t="n">
        <f aca="false">G2931-E2931</f>
        <v>26</v>
      </c>
      <c r="X2931" s="10" t="n">
        <f aca="false">YEAR(E2931)</f>
        <v>2019</v>
      </c>
      <c r="Y2931" s="0" t="str">
        <f aca="false">TEXT(E2931,"yyyy-mm")</f>
        <v>2019-05</v>
      </c>
      <c r="Z2931" s="0" t="str">
        <f aca="false">"Q"&amp;ROUNDUP(MONTH(E2931)/3,0)&amp;"-"&amp;YEAR(E2931)</f>
        <v>Q2-2019</v>
      </c>
    </row>
    <row r="2932" customFormat="false" ht="14.25" hidden="false" customHeight="false" outlineLevel="0" collapsed="false">
      <c r="A2932" s="0" t="s">
        <v>2974</v>
      </c>
      <c r="B2932" s="0" t="s">
        <v>38</v>
      </c>
      <c r="C2932" s="0" t="s">
        <v>46</v>
      </c>
      <c r="D2932" s="9" t="n">
        <v>43500</v>
      </c>
      <c r="E2932" s="9" t="n">
        <v>43594</v>
      </c>
      <c r="F2932" s="9" t="n">
        <v>43614</v>
      </c>
      <c r="G2932" s="9" t="n">
        <v>43618</v>
      </c>
      <c r="H2932" s="10" t="s">
        <v>36</v>
      </c>
      <c r="I2932" s="0" t="n">
        <v>17</v>
      </c>
      <c r="J2932" s="0" t="n">
        <v>47</v>
      </c>
      <c r="K2932" s="0" t="n">
        <v>263</v>
      </c>
      <c r="L2932" s="0" t="n">
        <v>6</v>
      </c>
      <c r="M2932" s="0" t="n">
        <v>2</v>
      </c>
      <c r="N2932" s="11" t="n">
        <v>0.15</v>
      </c>
      <c r="O2932" s="12" t="n">
        <v>180.77</v>
      </c>
      <c r="P2932" s="12" t="n">
        <v>254.6</v>
      </c>
      <c r="Q2932" s="12" t="n">
        <f aca="false">M2932*P2932*(1-N2932)</f>
        <v>432.82</v>
      </c>
      <c r="R2932" s="12" t="n">
        <f aca="false">M2932*O2932</f>
        <v>361.54</v>
      </c>
      <c r="S2932" s="12" t="n">
        <f aca="false">Q2932-R2932</f>
        <v>71.28</v>
      </c>
      <c r="T2932" s="11" t="n">
        <f aca="false">IFERROR(S2932/Q2932,0)</f>
        <v>0.164687398918719</v>
      </c>
      <c r="U2932" s="13" t="n">
        <f aca="false">F2932-E2932</f>
        <v>20</v>
      </c>
      <c r="V2932" s="13" t="n">
        <f aca="false">G2932-F2932</f>
        <v>4</v>
      </c>
      <c r="W2932" s="13" t="n">
        <f aca="false">G2932-E2932</f>
        <v>24</v>
      </c>
      <c r="X2932" s="10" t="n">
        <f aca="false">YEAR(E2932)</f>
        <v>2019</v>
      </c>
      <c r="Y2932" s="0" t="str">
        <f aca="false">TEXT(E2932,"yyyy-mm")</f>
        <v>2019-05</v>
      </c>
      <c r="Z2932" s="0" t="str">
        <f aca="false">"Q"&amp;ROUNDUP(MONTH(E2932)/3,0)&amp;"-"&amp;YEAR(E2932)</f>
        <v>Q2-2019</v>
      </c>
    </row>
    <row r="2933" customFormat="false" ht="14.25" hidden="false" customHeight="false" outlineLevel="0" collapsed="false">
      <c r="A2933" s="0" t="s">
        <v>2975</v>
      </c>
      <c r="B2933" s="0" t="s">
        <v>34</v>
      </c>
      <c r="C2933" s="0" t="s">
        <v>58</v>
      </c>
      <c r="D2933" s="9" t="n">
        <v>43500</v>
      </c>
      <c r="E2933" s="9" t="n">
        <v>43594</v>
      </c>
      <c r="F2933" s="9" t="n">
        <v>43606</v>
      </c>
      <c r="G2933" s="9" t="n">
        <v>43609</v>
      </c>
      <c r="H2933" s="10" t="s">
        <v>36</v>
      </c>
      <c r="I2933" s="0" t="n">
        <v>4</v>
      </c>
      <c r="J2933" s="0" t="n">
        <v>10</v>
      </c>
      <c r="K2933" s="0" t="n">
        <v>357</v>
      </c>
      <c r="L2933" s="0" t="n">
        <v>21</v>
      </c>
      <c r="M2933" s="0" t="n">
        <v>4</v>
      </c>
      <c r="N2933" s="11" t="n">
        <v>0.15</v>
      </c>
      <c r="O2933" s="12" t="n">
        <v>948.12</v>
      </c>
      <c r="P2933" s="12" t="n">
        <v>1788.9</v>
      </c>
      <c r="Q2933" s="12" t="n">
        <f aca="false">M2933*P2933*(1-N2933)</f>
        <v>6082.26</v>
      </c>
      <c r="R2933" s="12" t="n">
        <f aca="false">M2933*O2933</f>
        <v>3792.48</v>
      </c>
      <c r="S2933" s="12" t="n">
        <f aca="false">Q2933-R2933</f>
        <v>2289.78</v>
      </c>
      <c r="T2933" s="11" t="n">
        <f aca="false">IFERROR(S2933/Q2933,0)</f>
        <v>0.37646861528445</v>
      </c>
      <c r="U2933" s="13" t="n">
        <f aca="false">F2933-E2933</f>
        <v>12</v>
      </c>
      <c r="V2933" s="13" t="n">
        <f aca="false">G2933-F2933</f>
        <v>3</v>
      </c>
      <c r="W2933" s="13" t="n">
        <f aca="false">G2933-E2933</f>
        <v>15</v>
      </c>
      <c r="X2933" s="10" t="n">
        <f aca="false">YEAR(E2933)</f>
        <v>2019</v>
      </c>
      <c r="Y2933" s="0" t="str">
        <f aca="false">TEXT(E2933,"yyyy-mm")</f>
        <v>2019-05</v>
      </c>
      <c r="Z2933" s="0" t="str">
        <f aca="false">"Q"&amp;ROUNDUP(MONTH(E2933)/3,0)&amp;"-"&amp;YEAR(E2933)</f>
        <v>Q2-2019</v>
      </c>
    </row>
    <row r="2934" customFormat="false" ht="14.25" hidden="false" customHeight="false" outlineLevel="0" collapsed="false">
      <c r="A2934" s="0" t="s">
        <v>2976</v>
      </c>
      <c r="B2934" s="0" t="s">
        <v>34</v>
      </c>
      <c r="C2934" s="0" t="s">
        <v>58</v>
      </c>
      <c r="D2934" s="9" t="n">
        <v>43500</v>
      </c>
      <c r="E2934" s="9" t="n">
        <v>43595</v>
      </c>
      <c r="F2934" s="9" t="n">
        <v>43619</v>
      </c>
      <c r="G2934" s="9" t="n">
        <v>43624</v>
      </c>
      <c r="H2934" s="10" t="s">
        <v>36</v>
      </c>
      <c r="I2934" s="0" t="n">
        <v>6</v>
      </c>
      <c r="J2934" s="0" t="n">
        <v>47</v>
      </c>
      <c r="K2934" s="0" t="n">
        <v>362</v>
      </c>
      <c r="L2934" s="0" t="n">
        <v>40</v>
      </c>
      <c r="M2934" s="0" t="n">
        <v>6</v>
      </c>
      <c r="N2934" s="11" t="n">
        <v>0.1</v>
      </c>
      <c r="O2934" s="12" t="n">
        <v>1124.6</v>
      </c>
      <c r="P2934" s="12" t="n">
        <v>2499.1</v>
      </c>
      <c r="Q2934" s="12" t="n">
        <f aca="false">M2934*P2934*(1-N2934)</f>
        <v>13495.14</v>
      </c>
      <c r="R2934" s="12" t="n">
        <f aca="false">M2934*O2934</f>
        <v>6747.6</v>
      </c>
      <c r="S2934" s="12" t="n">
        <f aca="false">Q2934-R2934</f>
        <v>6747.54</v>
      </c>
      <c r="T2934" s="11" t="n">
        <f aca="false">IFERROR(S2934/Q2934,0)</f>
        <v>0.49999777697749</v>
      </c>
      <c r="U2934" s="13" t="n">
        <f aca="false">F2934-E2934</f>
        <v>24</v>
      </c>
      <c r="V2934" s="13" t="n">
        <f aca="false">G2934-F2934</f>
        <v>5</v>
      </c>
      <c r="W2934" s="13" t="n">
        <f aca="false">G2934-E2934</f>
        <v>29</v>
      </c>
      <c r="X2934" s="10" t="n">
        <f aca="false">YEAR(E2934)</f>
        <v>2019</v>
      </c>
      <c r="Y2934" s="0" t="str">
        <f aca="false">TEXT(E2934,"yyyy-mm")</f>
        <v>2019-05</v>
      </c>
      <c r="Z2934" s="0" t="str">
        <f aca="false">"Q"&amp;ROUNDUP(MONTH(E2934)/3,0)&amp;"-"&amp;YEAR(E2934)</f>
        <v>Q2-2019</v>
      </c>
    </row>
    <row r="2935" customFormat="false" ht="14.25" hidden="false" customHeight="false" outlineLevel="0" collapsed="false">
      <c r="A2935" s="0" t="s">
        <v>2977</v>
      </c>
      <c r="B2935" s="0" t="s">
        <v>38</v>
      </c>
      <c r="C2935" s="0" t="s">
        <v>39</v>
      </c>
      <c r="D2935" s="9" t="n">
        <v>43500</v>
      </c>
      <c r="E2935" s="9" t="n">
        <v>43595</v>
      </c>
      <c r="F2935" s="9" t="n">
        <v>43621</v>
      </c>
      <c r="G2935" s="9" t="n">
        <v>43625</v>
      </c>
      <c r="H2935" s="10" t="s">
        <v>36</v>
      </c>
      <c r="I2935" s="0" t="n">
        <v>14</v>
      </c>
      <c r="J2935" s="0" t="n">
        <v>28</v>
      </c>
      <c r="K2935" s="0" t="n">
        <v>192</v>
      </c>
      <c r="L2935" s="0" t="n">
        <v>29</v>
      </c>
      <c r="M2935" s="0" t="n">
        <v>7</v>
      </c>
      <c r="N2935" s="11" t="n">
        <v>0.05</v>
      </c>
      <c r="O2935" s="12" t="n">
        <v>2588.68</v>
      </c>
      <c r="P2935" s="12" t="n">
        <v>3195.9</v>
      </c>
      <c r="Q2935" s="12" t="n">
        <f aca="false">M2935*P2935*(1-N2935)</f>
        <v>21252.735</v>
      </c>
      <c r="R2935" s="12" t="n">
        <f aca="false">M2935*O2935</f>
        <v>18120.76</v>
      </c>
      <c r="S2935" s="12" t="n">
        <f aca="false">Q2935-R2935</f>
        <v>3131.975</v>
      </c>
      <c r="T2935" s="11" t="n">
        <f aca="false">IFERROR(S2935/Q2935,0)</f>
        <v>0.147368091683259</v>
      </c>
      <c r="U2935" s="13" t="n">
        <f aca="false">F2935-E2935</f>
        <v>26</v>
      </c>
      <c r="V2935" s="13" t="n">
        <f aca="false">G2935-F2935</f>
        <v>4</v>
      </c>
      <c r="W2935" s="13" t="n">
        <f aca="false">G2935-E2935</f>
        <v>30</v>
      </c>
      <c r="X2935" s="10" t="n">
        <f aca="false">YEAR(E2935)</f>
        <v>2019</v>
      </c>
      <c r="Y2935" s="0" t="str">
        <f aca="false">TEXT(E2935,"yyyy-mm")</f>
        <v>2019-05</v>
      </c>
      <c r="Z2935" s="0" t="str">
        <f aca="false">"Q"&amp;ROUNDUP(MONTH(E2935)/3,0)&amp;"-"&amp;YEAR(E2935)</f>
        <v>Q2-2019</v>
      </c>
    </row>
    <row r="2936" customFormat="false" ht="14.25" hidden="false" customHeight="false" outlineLevel="0" collapsed="false">
      <c r="A2936" s="0" t="s">
        <v>2978</v>
      </c>
      <c r="B2936" s="0" t="s">
        <v>43</v>
      </c>
      <c r="C2936" s="0" t="s">
        <v>39</v>
      </c>
      <c r="D2936" s="9" t="n">
        <v>43500</v>
      </c>
      <c r="E2936" s="9" t="n">
        <v>43595</v>
      </c>
      <c r="F2936" s="9" t="n">
        <v>43597</v>
      </c>
      <c r="G2936" s="9" t="n">
        <v>43600</v>
      </c>
      <c r="H2936" s="10" t="s">
        <v>36</v>
      </c>
      <c r="I2936" s="0" t="n">
        <v>26</v>
      </c>
      <c r="J2936" s="0" t="n">
        <v>42</v>
      </c>
      <c r="K2936" s="0" t="n">
        <v>136</v>
      </c>
      <c r="L2936" s="0" t="n">
        <v>36</v>
      </c>
      <c r="M2936" s="0" t="n">
        <v>5</v>
      </c>
      <c r="N2936" s="11" t="n">
        <v>0.075</v>
      </c>
      <c r="O2936" s="12" t="n">
        <v>1843.04</v>
      </c>
      <c r="P2936" s="12" t="n">
        <v>4006.6</v>
      </c>
      <c r="Q2936" s="12" t="n">
        <f aca="false">M2936*P2936*(1-N2936)</f>
        <v>18530.525</v>
      </c>
      <c r="R2936" s="12" t="n">
        <f aca="false">M2936*O2936</f>
        <v>9215.2</v>
      </c>
      <c r="S2936" s="12" t="n">
        <f aca="false">Q2936-R2936</f>
        <v>9315.325</v>
      </c>
      <c r="T2936" s="11" t="n">
        <f aca="false">IFERROR(S2936/Q2936,0)</f>
        <v>0.502701623402467</v>
      </c>
      <c r="U2936" s="13" t="n">
        <f aca="false">F2936-E2936</f>
        <v>2</v>
      </c>
      <c r="V2936" s="13" t="n">
        <f aca="false">G2936-F2936</f>
        <v>3</v>
      </c>
      <c r="W2936" s="13" t="n">
        <f aca="false">G2936-E2936</f>
        <v>5</v>
      </c>
      <c r="X2936" s="10" t="n">
        <f aca="false">YEAR(E2936)</f>
        <v>2019</v>
      </c>
      <c r="Y2936" s="0" t="str">
        <f aca="false">TEXT(E2936,"yyyy-mm")</f>
        <v>2019-05</v>
      </c>
      <c r="Z2936" s="0" t="str">
        <f aca="false">"Q"&amp;ROUNDUP(MONTH(E2936)/3,0)&amp;"-"&amp;YEAR(E2936)</f>
        <v>Q2-2019</v>
      </c>
    </row>
    <row r="2937" customFormat="false" ht="14.25" hidden="false" customHeight="false" outlineLevel="0" collapsed="false">
      <c r="A2937" s="0" t="s">
        <v>2979</v>
      </c>
      <c r="B2937" s="0" t="s">
        <v>34</v>
      </c>
      <c r="C2937" s="0" t="s">
        <v>46</v>
      </c>
      <c r="D2937" s="9" t="n">
        <v>43500</v>
      </c>
      <c r="E2937" s="9" t="n">
        <v>43595</v>
      </c>
      <c r="F2937" s="9" t="n">
        <v>43599</v>
      </c>
      <c r="G2937" s="9" t="n">
        <v>43602</v>
      </c>
      <c r="H2937" s="10" t="s">
        <v>36</v>
      </c>
      <c r="I2937" s="0" t="n">
        <v>1</v>
      </c>
      <c r="J2937" s="0" t="n">
        <v>31</v>
      </c>
      <c r="K2937" s="0" t="n">
        <v>327</v>
      </c>
      <c r="L2937" s="0" t="n">
        <v>35</v>
      </c>
      <c r="M2937" s="0" t="n">
        <v>5</v>
      </c>
      <c r="N2937" s="11" t="n">
        <v>0.15</v>
      </c>
      <c r="O2937" s="12" t="n">
        <v>104.92</v>
      </c>
      <c r="P2937" s="12" t="n">
        <v>194.3</v>
      </c>
      <c r="Q2937" s="12" t="n">
        <f aca="false">M2937*P2937*(1-N2937)</f>
        <v>825.775</v>
      </c>
      <c r="R2937" s="12" t="n">
        <f aca="false">M2937*O2937</f>
        <v>524.6</v>
      </c>
      <c r="S2937" s="12" t="n">
        <f aca="false">Q2937-R2937</f>
        <v>301.175</v>
      </c>
      <c r="T2937" s="11" t="n">
        <f aca="false">IFERROR(S2937/Q2937,0)</f>
        <v>0.364717992189156</v>
      </c>
      <c r="U2937" s="13" t="n">
        <f aca="false">F2937-E2937</f>
        <v>4</v>
      </c>
      <c r="V2937" s="13" t="n">
        <f aca="false">G2937-F2937</f>
        <v>3</v>
      </c>
      <c r="W2937" s="13" t="n">
        <f aca="false">G2937-E2937</f>
        <v>7</v>
      </c>
      <c r="X2937" s="10" t="n">
        <f aca="false">YEAR(E2937)</f>
        <v>2019</v>
      </c>
      <c r="Y2937" s="0" t="str">
        <f aca="false">TEXT(E2937,"yyyy-mm")</f>
        <v>2019-05</v>
      </c>
      <c r="Z2937" s="0" t="str">
        <f aca="false">"Q"&amp;ROUNDUP(MONTH(E2937)/3,0)&amp;"-"&amp;YEAR(E2937)</f>
        <v>Q2-2019</v>
      </c>
    </row>
    <row r="2938" customFormat="false" ht="14.25" hidden="false" customHeight="false" outlineLevel="0" collapsed="false">
      <c r="A2938" s="0" t="s">
        <v>2980</v>
      </c>
      <c r="B2938" s="0" t="s">
        <v>34</v>
      </c>
      <c r="C2938" s="0" t="s">
        <v>46</v>
      </c>
      <c r="D2938" s="9" t="n">
        <v>43500</v>
      </c>
      <c r="E2938" s="9" t="n">
        <v>43595</v>
      </c>
      <c r="F2938" s="9" t="n">
        <v>43602</v>
      </c>
      <c r="G2938" s="9" t="n">
        <v>43607</v>
      </c>
      <c r="H2938" s="10" t="s">
        <v>36</v>
      </c>
      <c r="I2938" s="0" t="n">
        <v>7</v>
      </c>
      <c r="J2938" s="0" t="n">
        <v>25</v>
      </c>
      <c r="K2938" s="0" t="n">
        <v>306</v>
      </c>
      <c r="L2938" s="0" t="n">
        <v>28</v>
      </c>
      <c r="M2938" s="0" t="n">
        <v>1</v>
      </c>
      <c r="N2938" s="11" t="n">
        <v>0.3</v>
      </c>
      <c r="O2938" s="12" t="n">
        <v>407.36</v>
      </c>
      <c r="P2938" s="12" t="n">
        <v>1018.4</v>
      </c>
      <c r="Q2938" s="12" t="n">
        <f aca="false">M2938*P2938*(1-N2938)</f>
        <v>712.88</v>
      </c>
      <c r="R2938" s="12" t="n">
        <f aca="false">M2938*O2938</f>
        <v>407.36</v>
      </c>
      <c r="S2938" s="12" t="n">
        <f aca="false">Q2938-R2938</f>
        <v>305.52</v>
      </c>
      <c r="T2938" s="11" t="n">
        <f aca="false">IFERROR(S2938/Q2938,0)</f>
        <v>0.428571428571429</v>
      </c>
      <c r="U2938" s="13" t="n">
        <f aca="false">F2938-E2938</f>
        <v>7</v>
      </c>
      <c r="V2938" s="13" t="n">
        <f aca="false">G2938-F2938</f>
        <v>5</v>
      </c>
      <c r="W2938" s="13" t="n">
        <f aca="false">G2938-E2938</f>
        <v>12</v>
      </c>
      <c r="X2938" s="10" t="n">
        <f aca="false">YEAR(E2938)</f>
        <v>2019</v>
      </c>
      <c r="Y2938" s="0" t="str">
        <f aca="false">TEXT(E2938,"yyyy-mm")</f>
        <v>2019-05</v>
      </c>
      <c r="Z2938" s="0" t="str">
        <f aca="false">"Q"&amp;ROUNDUP(MONTH(E2938)/3,0)&amp;"-"&amp;YEAR(E2938)</f>
        <v>Q2-2019</v>
      </c>
    </row>
    <row r="2939" customFormat="false" ht="14.25" hidden="false" customHeight="false" outlineLevel="0" collapsed="false">
      <c r="A2939" s="0" t="s">
        <v>2981</v>
      </c>
      <c r="B2939" s="0" t="s">
        <v>38</v>
      </c>
      <c r="C2939" s="0" t="s">
        <v>39</v>
      </c>
      <c r="D2939" s="9" t="n">
        <v>43500</v>
      </c>
      <c r="E2939" s="9" t="n">
        <v>43595</v>
      </c>
      <c r="F2939" s="9" t="n">
        <v>43616</v>
      </c>
      <c r="G2939" s="9" t="n">
        <v>43617</v>
      </c>
      <c r="H2939" s="10" t="s">
        <v>36</v>
      </c>
      <c r="I2939" s="0" t="n">
        <v>17</v>
      </c>
      <c r="J2939" s="0" t="n">
        <v>27</v>
      </c>
      <c r="K2939" s="0" t="n">
        <v>163</v>
      </c>
      <c r="L2939" s="0" t="n">
        <v>39</v>
      </c>
      <c r="M2939" s="0" t="n">
        <v>1</v>
      </c>
      <c r="N2939" s="11" t="n">
        <v>0.15</v>
      </c>
      <c r="O2939" s="12" t="n">
        <v>97.55</v>
      </c>
      <c r="P2939" s="12" t="n">
        <v>174.2</v>
      </c>
      <c r="Q2939" s="12" t="n">
        <f aca="false">M2939*P2939*(1-N2939)</f>
        <v>148.07</v>
      </c>
      <c r="R2939" s="12" t="n">
        <f aca="false">M2939*O2939</f>
        <v>97.55</v>
      </c>
      <c r="S2939" s="12" t="n">
        <f aca="false">Q2939-R2939</f>
        <v>50.52</v>
      </c>
      <c r="T2939" s="11" t="n">
        <f aca="false">IFERROR(S2939/Q2939,0)</f>
        <v>0.341189977713244</v>
      </c>
      <c r="U2939" s="13" t="n">
        <f aca="false">F2939-E2939</f>
        <v>21</v>
      </c>
      <c r="V2939" s="13" t="n">
        <f aca="false">G2939-F2939</f>
        <v>1</v>
      </c>
      <c r="W2939" s="13" t="n">
        <f aca="false">G2939-E2939</f>
        <v>22</v>
      </c>
      <c r="X2939" s="10" t="n">
        <f aca="false">YEAR(E2939)</f>
        <v>2019</v>
      </c>
      <c r="Y2939" s="0" t="str">
        <f aca="false">TEXT(E2939,"yyyy-mm")</f>
        <v>2019-05</v>
      </c>
      <c r="Z2939" s="0" t="str">
        <f aca="false">"Q"&amp;ROUNDUP(MONTH(E2939)/3,0)&amp;"-"&amp;YEAR(E2939)</f>
        <v>Q2-2019</v>
      </c>
    </row>
    <row r="2940" customFormat="false" ht="14.25" hidden="false" customHeight="false" outlineLevel="0" collapsed="false">
      <c r="A2940" s="0" t="s">
        <v>2982</v>
      </c>
      <c r="B2940" s="0" t="s">
        <v>34</v>
      </c>
      <c r="C2940" s="0" t="s">
        <v>39</v>
      </c>
      <c r="D2940" s="9" t="n">
        <v>43500</v>
      </c>
      <c r="E2940" s="9" t="n">
        <v>43595</v>
      </c>
      <c r="F2940" s="9" t="n">
        <v>43604</v>
      </c>
      <c r="G2940" s="9" t="n">
        <v>43608</v>
      </c>
      <c r="H2940" s="10" t="s">
        <v>36</v>
      </c>
      <c r="I2940" s="0" t="n">
        <v>9</v>
      </c>
      <c r="J2940" s="0" t="n">
        <v>9</v>
      </c>
      <c r="K2940" s="0" t="n">
        <v>182</v>
      </c>
      <c r="L2940" s="0" t="n">
        <v>8</v>
      </c>
      <c r="M2940" s="0" t="n">
        <v>5</v>
      </c>
      <c r="N2940" s="11" t="n">
        <v>0.05</v>
      </c>
      <c r="O2940" s="12" t="n">
        <v>731.64</v>
      </c>
      <c r="P2940" s="12" t="n">
        <v>1125.6</v>
      </c>
      <c r="Q2940" s="12" t="n">
        <f aca="false">M2940*P2940*(1-N2940)</f>
        <v>5346.6</v>
      </c>
      <c r="R2940" s="12" t="n">
        <f aca="false">M2940*O2940</f>
        <v>3658.2</v>
      </c>
      <c r="S2940" s="12" t="n">
        <f aca="false">Q2940-R2940</f>
        <v>1688.4</v>
      </c>
      <c r="T2940" s="11" t="n">
        <f aca="false">IFERROR(S2940/Q2940,0)</f>
        <v>0.315789473684211</v>
      </c>
      <c r="U2940" s="13" t="n">
        <f aca="false">F2940-E2940</f>
        <v>9</v>
      </c>
      <c r="V2940" s="13" t="n">
        <f aca="false">G2940-F2940</f>
        <v>4</v>
      </c>
      <c r="W2940" s="13" t="n">
        <f aca="false">G2940-E2940</f>
        <v>13</v>
      </c>
      <c r="X2940" s="10" t="n">
        <f aca="false">YEAR(E2940)</f>
        <v>2019</v>
      </c>
      <c r="Y2940" s="0" t="str">
        <f aca="false">TEXT(E2940,"yyyy-mm")</f>
        <v>2019-05</v>
      </c>
      <c r="Z2940" s="0" t="str">
        <f aca="false">"Q"&amp;ROUNDUP(MONTH(E2940)/3,0)&amp;"-"&amp;YEAR(E2940)</f>
        <v>Q2-2019</v>
      </c>
    </row>
    <row r="2941" customFormat="false" ht="14.25" hidden="false" customHeight="false" outlineLevel="0" collapsed="false">
      <c r="A2941" s="0" t="s">
        <v>2983</v>
      </c>
      <c r="B2941" s="0" t="s">
        <v>43</v>
      </c>
      <c r="C2941" s="0" t="s">
        <v>48</v>
      </c>
      <c r="D2941" s="9" t="n">
        <v>43500</v>
      </c>
      <c r="E2941" s="9" t="n">
        <v>43596</v>
      </c>
      <c r="F2941" s="9" t="n">
        <v>43621</v>
      </c>
      <c r="G2941" s="9" t="n">
        <v>43624</v>
      </c>
      <c r="H2941" s="10" t="s">
        <v>36</v>
      </c>
      <c r="I2941" s="0" t="n">
        <v>26</v>
      </c>
      <c r="J2941" s="0" t="n">
        <v>48</v>
      </c>
      <c r="K2941" s="0" t="n">
        <v>46</v>
      </c>
      <c r="L2941" s="0" t="n">
        <v>28</v>
      </c>
      <c r="M2941" s="0" t="n">
        <v>1</v>
      </c>
      <c r="N2941" s="11" t="n">
        <v>0.2</v>
      </c>
      <c r="O2941" s="12" t="n">
        <v>2426.07</v>
      </c>
      <c r="P2941" s="12" t="n">
        <v>2854.2</v>
      </c>
      <c r="Q2941" s="12" t="n">
        <f aca="false">M2941*P2941*(1-N2941)</f>
        <v>2283.36</v>
      </c>
      <c r="R2941" s="12" t="n">
        <f aca="false">M2941*O2941</f>
        <v>2426.07</v>
      </c>
      <c r="S2941" s="12" t="n">
        <f aca="false">Q2941-R2941</f>
        <v>-142.71</v>
      </c>
      <c r="T2941" s="11" t="n">
        <f aca="false">IFERROR(S2941/Q2941,0)</f>
        <v>-0.0625</v>
      </c>
      <c r="U2941" s="13" t="n">
        <f aca="false">F2941-E2941</f>
        <v>25</v>
      </c>
      <c r="V2941" s="13" t="n">
        <f aca="false">G2941-F2941</f>
        <v>3</v>
      </c>
      <c r="W2941" s="13" t="n">
        <f aca="false">G2941-E2941</f>
        <v>28</v>
      </c>
      <c r="X2941" s="10" t="n">
        <f aca="false">YEAR(E2941)</f>
        <v>2019</v>
      </c>
      <c r="Y2941" s="0" t="str">
        <f aca="false">TEXT(E2941,"yyyy-mm")</f>
        <v>2019-05</v>
      </c>
      <c r="Z2941" s="0" t="str">
        <f aca="false">"Q"&amp;ROUNDUP(MONTH(E2941)/3,0)&amp;"-"&amp;YEAR(E2941)</f>
        <v>Q2-2019</v>
      </c>
    </row>
    <row r="2942" customFormat="false" ht="14.25" hidden="false" customHeight="false" outlineLevel="0" collapsed="false">
      <c r="A2942" s="0" t="s">
        <v>2984</v>
      </c>
      <c r="B2942" s="0" t="s">
        <v>34</v>
      </c>
      <c r="C2942" s="0" t="s">
        <v>35</v>
      </c>
      <c r="D2942" s="9" t="n">
        <v>43500</v>
      </c>
      <c r="E2942" s="9" t="n">
        <v>43596</v>
      </c>
      <c r="F2942" s="9" t="n">
        <v>43607</v>
      </c>
      <c r="G2942" s="9" t="n">
        <v>43609</v>
      </c>
      <c r="H2942" s="10" t="s">
        <v>36</v>
      </c>
      <c r="I2942" s="0" t="n">
        <v>8</v>
      </c>
      <c r="J2942" s="0" t="n">
        <v>31</v>
      </c>
      <c r="K2942" s="0" t="n">
        <v>206</v>
      </c>
      <c r="L2942" s="0" t="n">
        <v>46</v>
      </c>
      <c r="M2942" s="0" t="n">
        <v>1</v>
      </c>
      <c r="N2942" s="11" t="n">
        <v>0.075</v>
      </c>
      <c r="O2942" s="12" t="n">
        <v>2131.61</v>
      </c>
      <c r="P2942" s="12" t="n">
        <v>3383.5</v>
      </c>
      <c r="Q2942" s="12" t="n">
        <f aca="false">M2942*P2942*(1-N2942)</f>
        <v>3129.7375</v>
      </c>
      <c r="R2942" s="12" t="n">
        <f aca="false">M2942*O2942</f>
        <v>2131.61</v>
      </c>
      <c r="S2942" s="12" t="n">
        <f aca="false">Q2942-R2942</f>
        <v>998.1275</v>
      </c>
      <c r="T2942" s="11" t="n">
        <f aca="false">IFERROR(S2942/Q2942,0)</f>
        <v>0.318917321340847</v>
      </c>
      <c r="U2942" s="13" t="n">
        <f aca="false">F2942-E2942</f>
        <v>11</v>
      </c>
      <c r="V2942" s="13" t="n">
        <f aca="false">G2942-F2942</f>
        <v>2</v>
      </c>
      <c r="W2942" s="13" t="n">
        <f aca="false">G2942-E2942</f>
        <v>13</v>
      </c>
      <c r="X2942" s="10" t="n">
        <f aca="false">YEAR(E2942)</f>
        <v>2019</v>
      </c>
      <c r="Y2942" s="0" t="str">
        <f aca="false">TEXT(E2942,"yyyy-mm")</f>
        <v>2019-05</v>
      </c>
      <c r="Z2942" s="0" t="str">
        <f aca="false">"Q"&amp;ROUNDUP(MONTH(E2942)/3,0)&amp;"-"&amp;YEAR(E2942)</f>
        <v>Q2-2019</v>
      </c>
    </row>
    <row r="2943" customFormat="false" ht="14.25" hidden="false" customHeight="false" outlineLevel="0" collapsed="false">
      <c r="A2943" s="0" t="s">
        <v>2985</v>
      </c>
      <c r="B2943" s="0" t="s">
        <v>34</v>
      </c>
      <c r="C2943" s="0" t="s">
        <v>79</v>
      </c>
      <c r="D2943" s="9" t="n">
        <v>43500</v>
      </c>
      <c r="E2943" s="9" t="n">
        <v>43596</v>
      </c>
      <c r="F2943" s="9" t="n">
        <v>43600</v>
      </c>
      <c r="G2943" s="9" t="n">
        <v>43607</v>
      </c>
      <c r="H2943" s="10" t="s">
        <v>36</v>
      </c>
      <c r="I2943" s="0" t="n">
        <v>12</v>
      </c>
      <c r="J2943" s="0" t="n">
        <v>5</v>
      </c>
      <c r="K2943" s="0" t="n">
        <v>81</v>
      </c>
      <c r="L2943" s="0" t="n">
        <v>4</v>
      </c>
      <c r="M2943" s="0" t="n">
        <v>1</v>
      </c>
      <c r="N2943" s="11" t="n">
        <v>0.15</v>
      </c>
      <c r="O2943" s="12" t="n">
        <v>2215.62</v>
      </c>
      <c r="P2943" s="12" t="n">
        <v>3035.1</v>
      </c>
      <c r="Q2943" s="12" t="n">
        <f aca="false">M2943*P2943*(1-N2943)</f>
        <v>2579.835</v>
      </c>
      <c r="R2943" s="12" t="n">
        <f aca="false">M2943*O2943</f>
        <v>2215.62</v>
      </c>
      <c r="S2943" s="12" t="n">
        <f aca="false">Q2943-R2943</f>
        <v>364.215</v>
      </c>
      <c r="T2943" s="11" t="n">
        <f aca="false">IFERROR(S2943/Q2943,0)</f>
        <v>0.141177633453302</v>
      </c>
      <c r="U2943" s="13" t="n">
        <f aca="false">F2943-E2943</f>
        <v>4</v>
      </c>
      <c r="V2943" s="13" t="n">
        <f aca="false">G2943-F2943</f>
        <v>7</v>
      </c>
      <c r="W2943" s="13" t="n">
        <f aca="false">G2943-E2943</f>
        <v>11</v>
      </c>
      <c r="X2943" s="10" t="n">
        <f aca="false">YEAR(E2943)</f>
        <v>2019</v>
      </c>
      <c r="Y2943" s="0" t="str">
        <f aca="false">TEXT(E2943,"yyyy-mm")</f>
        <v>2019-05</v>
      </c>
      <c r="Z2943" s="0" t="str">
        <f aca="false">"Q"&amp;ROUNDUP(MONTH(E2943)/3,0)&amp;"-"&amp;YEAR(E2943)</f>
        <v>Q2-2019</v>
      </c>
    </row>
    <row r="2944" customFormat="false" ht="14.25" hidden="false" customHeight="false" outlineLevel="0" collapsed="false">
      <c r="A2944" s="0" t="s">
        <v>2986</v>
      </c>
      <c r="B2944" s="0" t="s">
        <v>38</v>
      </c>
      <c r="C2944" s="0" t="s">
        <v>39</v>
      </c>
      <c r="D2944" s="9" t="n">
        <v>43500</v>
      </c>
      <c r="E2944" s="9" t="n">
        <v>43596</v>
      </c>
      <c r="F2944" s="9" t="n">
        <v>43617</v>
      </c>
      <c r="G2944" s="9" t="n">
        <v>43624</v>
      </c>
      <c r="H2944" s="10" t="s">
        <v>36</v>
      </c>
      <c r="I2944" s="0" t="n">
        <v>13</v>
      </c>
      <c r="J2944" s="0" t="n">
        <v>45</v>
      </c>
      <c r="K2944" s="0" t="n">
        <v>196</v>
      </c>
      <c r="L2944" s="0" t="n">
        <v>14</v>
      </c>
      <c r="M2944" s="0" t="n">
        <v>8</v>
      </c>
      <c r="N2944" s="11" t="n">
        <v>0.4</v>
      </c>
      <c r="O2944" s="12" t="n">
        <v>1891.01</v>
      </c>
      <c r="P2944" s="12" t="n">
        <v>3939.6</v>
      </c>
      <c r="Q2944" s="12" t="n">
        <f aca="false">M2944*P2944*(1-N2944)</f>
        <v>18910.08</v>
      </c>
      <c r="R2944" s="12" t="n">
        <f aca="false">M2944*O2944</f>
        <v>15128.08</v>
      </c>
      <c r="S2944" s="12" t="n">
        <f aca="false">Q2944-R2944</f>
        <v>3782</v>
      </c>
      <c r="T2944" s="11" t="n">
        <f aca="false">IFERROR(S2944/Q2944,0)</f>
        <v>0.199999153890412</v>
      </c>
      <c r="U2944" s="13" t="n">
        <f aca="false">F2944-E2944</f>
        <v>21</v>
      </c>
      <c r="V2944" s="13" t="n">
        <f aca="false">G2944-F2944</f>
        <v>7</v>
      </c>
      <c r="W2944" s="13" t="n">
        <f aca="false">G2944-E2944</f>
        <v>28</v>
      </c>
      <c r="X2944" s="10" t="n">
        <f aca="false">YEAR(E2944)</f>
        <v>2019</v>
      </c>
      <c r="Y2944" s="0" t="str">
        <f aca="false">TEXT(E2944,"yyyy-mm")</f>
        <v>2019-05</v>
      </c>
      <c r="Z2944" s="0" t="str">
        <f aca="false">"Q"&amp;ROUNDUP(MONTH(E2944)/3,0)&amp;"-"&amp;YEAR(E2944)</f>
        <v>Q2-2019</v>
      </c>
    </row>
    <row r="2945" customFormat="false" ht="14.25" hidden="false" customHeight="false" outlineLevel="0" collapsed="false">
      <c r="A2945" s="0" t="s">
        <v>2987</v>
      </c>
      <c r="B2945" s="0" t="s">
        <v>34</v>
      </c>
      <c r="C2945" s="0" t="s">
        <v>48</v>
      </c>
      <c r="D2945" s="9" t="n">
        <v>43500</v>
      </c>
      <c r="E2945" s="9" t="n">
        <v>43596</v>
      </c>
      <c r="F2945" s="9" t="n">
        <v>43608</v>
      </c>
      <c r="G2945" s="9" t="n">
        <v>43613</v>
      </c>
      <c r="H2945" s="10" t="s">
        <v>36</v>
      </c>
      <c r="I2945" s="0" t="n">
        <v>1</v>
      </c>
      <c r="J2945" s="0" t="n">
        <v>39</v>
      </c>
      <c r="K2945" s="0" t="n">
        <v>55</v>
      </c>
      <c r="L2945" s="0" t="n">
        <v>37</v>
      </c>
      <c r="M2945" s="0" t="n">
        <v>8</v>
      </c>
      <c r="N2945" s="11" t="n">
        <v>0.4</v>
      </c>
      <c r="O2945" s="12" t="n">
        <v>2770.72</v>
      </c>
      <c r="P2945" s="12" t="n">
        <v>6023.3</v>
      </c>
      <c r="Q2945" s="12" t="n">
        <f aca="false">M2945*P2945*(1-N2945)</f>
        <v>28911.84</v>
      </c>
      <c r="R2945" s="12" t="n">
        <f aca="false">M2945*O2945</f>
        <v>22165.76</v>
      </c>
      <c r="S2945" s="12" t="n">
        <f aca="false">Q2945-R2945</f>
        <v>6746.08</v>
      </c>
      <c r="T2945" s="11" t="n">
        <f aca="false">IFERROR(S2945/Q2945,0)</f>
        <v>0.23333277992684</v>
      </c>
      <c r="U2945" s="13" t="n">
        <f aca="false">F2945-E2945</f>
        <v>12</v>
      </c>
      <c r="V2945" s="13" t="n">
        <f aca="false">G2945-F2945</f>
        <v>5</v>
      </c>
      <c r="W2945" s="13" t="n">
        <f aca="false">G2945-E2945</f>
        <v>17</v>
      </c>
      <c r="X2945" s="10" t="n">
        <f aca="false">YEAR(E2945)</f>
        <v>2019</v>
      </c>
      <c r="Y2945" s="0" t="str">
        <f aca="false">TEXT(E2945,"yyyy-mm")</f>
        <v>2019-05</v>
      </c>
      <c r="Z2945" s="0" t="str">
        <f aca="false">"Q"&amp;ROUNDUP(MONTH(E2945)/3,0)&amp;"-"&amp;YEAR(E2945)</f>
        <v>Q2-2019</v>
      </c>
    </row>
    <row r="2946" customFormat="false" ht="14.25" hidden="false" customHeight="false" outlineLevel="0" collapsed="false">
      <c r="A2946" s="0" t="s">
        <v>2988</v>
      </c>
      <c r="B2946" s="0" t="s">
        <v>38</v>
      </c>
      <c r="C2946" s="0" t="s">
        <v>39</v>
      </c>
      <c r="D2946" s="9" t="n">
        <v>43500</v>
      </c>
      <c r="E2946" s="9" t="n">
        <v>43596</v>
      </c>
      <c r="F2946" s="9" t="n">
        <v>43608</v>
      </c>
      <c r="G2946" s="9" t="n">
        <v>43611</v>
      </c>
      <c r="H2946" s="10" t="s">
        <v>36</v>
      </c>
      <c r="I2946" s="0" t="n">
        <v>20</v>
      </c>
      <c r="J2946" s="0" t="n">
        <v>27</v>
      </c>
      <c r="K2946" s="0" t="n">
        <v>114</v>
      </c>
      <c r="L2946" s="0" t="n">
        <v>43</v>
      </c>
      <c r="M2946" s="0" t="n">
        <v>8</v>
      </c>
      <c r="N2946" s="11" t="n">
        <v>0.05</v>
      </c>
      <c r="O2946" s="12" t="n">
        <v>101.04</v>
      </c>
      <c r="P2946" s="12" t="n">
        <v>194.3</v>
      </c>
      <c r="Q2946" s="12" t="n">
        <f aca="false">M2946*P2946*(1-N2946)</f>
        <v>1476.68</v>
      </c>
      <c r="R2946" s="12" t="n">
        <f aca="false">M2946*O2946</f>
        <v>808.32</v>
      </c>
      <c r="S2946" s="12" t="n">
        <f aca="false">Q2946-R2946</f>
        <v>668.36</v>
      </c>
      <c r="T2946" s="11" t="n">
        <f aca="false">IFERROR(S2946/Q2946,0)</f>
        <v>0.452609908714143</v>
      </c>
      <c r="U2946" s="13" t="n">
        <f aca="false">F2946-E2946</f>
        <v>12</v>
      </c>
      <c r="V2946" s="13" t="n">
        <f aca="false">G2946-F2946</f>
        <v>3</v>
      </c>
      <c r="W2946" s="13" t="n">
        <f aca="false">G2946-E2946</f>
        <v>15</v>
      </c>
      <c r="X2946" s="10" t="n">
        <f aca="false">YEAR(E2946)</f>
        <v>2019</v>
      </c>
      <c r="Y2946" s="0" t="str">
        <f aca="false">TEXT(E2946,"yyyy-mm")</f>
        <v>2019-05</v>
      </c>
      <c r="Z2946" s="0" t="str">
        <f aca="false">"Q"&amp;ROUNDUP(MONTH(E2946)/3,0)&amp;"-"&amp;YEAR(E2946)</f>
        <v>Q2-2019</v>
      </c>
    </row>
    <row r="2947" customFormat="false" ht="14.25" hidden="false" customHeight="false" outlineLevel="0" collapsed="false">
      <c r="A2947" s="0" t="s">
        <v>2989</v>
      </c>
      <c r="B2947" s="0" t="s">
        <v>34</v>
      </c>
      <c r="C2947" s="0" t="s">
        <v>46</v>
      </c>
      <c r="D2947" s="9" t="n">
        <v>43500</v>
      </c>
      <c r="E2947" s="9" t="n">
        <v>43596</v>
      </c>
      <c r="F2947" s="9" t="n">
        <v>43601</v>
      </c>
      <c r="G2947" s="9" t="n">
        <v>43603</v>
      </c>
      <c r="H2947" s="10" t="s">
        <v>36</v>
      </c>
      <c r="I2947" s="0" t="n">
        <v>7</v>
      </c>
      <c r="J2947" s="0" t="n">
        <v>19</v>
      </c>
      <c r="K2947" s="0" t="n">
        <v>274</v>
      </c>
      <c r="L2947" s="0" t="n">
        <v>40</v>
      </c>
      <c r="M2947" s="0" t="n">
        <v>4</v>
      </c>
      <c r="N2947" s="11" t="n">
        <v>0.05</v>
      </c>
      <c r="O2947" s="12" t="n">
        <v>4709.77</v>
      </c>
      <c r="P2947" s="12" t="n">
        <v>5540.9</v>
      </c>
      <c r="Q2947" s="12" t="n">
        <f aca="false">M2947*P2947*(1-N2947)</f>
        <v>21055.42</v>
      </c>
      <c r="R2947" s="12" t="n">
        <f aca="false">M2947*O2947</f>
        <v>18839.08</v>
      </c>
      <c r="S2947" s="12" t="n">
        <f aca="false">Q2947-R2947</f>
        <v>2216.34</v>
      </c>
      <c r="T2947" s="11" t="n">
        <f aca="false">IFERROR(S2947/Q2947,0)</f>
        <v>0.105262208020548</v>
      </c>
      <c r="U2947" s="13" t="n">
        <f aca="false">F2947-E2947</f>
        <v>5</v>
      </c>
      <c r="V2947" s="13" t="n">
        <f aca="false">G2947-F2947</f>
        <v>2</v>
      </c>
      <c r="W2947" s="13" t="n">
        <f aca="false">G2947-E2947</f>
        <v>7</v>
      </c>
      <c r="X2947" s="10" t="n">
        <f aca="false">YEAR(E2947)</f>
        <v>2019</v>
      </c>
      <c r="Y2947" s="0" t="str">
        <f aca="false">TEXT(E2947,"yyyy-mm")</f>
        <v>2019-05</v>
      </c>
      <c r="Z2947" s="0" t="str">
        <f aca="false">"Q"&amp;ROUNDUP(MONTH(E2947)/3,0)&amp;"-"&amp;YEAR(E2947)</f>
        <v>Q2-2019</v>
      </c>
    </row>
    <row r="2948" customFormat="false" ht="14.25" hidden="false" customHeight="false" outlineLevel="0" collapsed="false">
      <c r="A2948" s="0" t="s">
        <v>2990</v>
      </c>
      <c r="B2948" s="0" t="s">
        <v>41</v>
      </c>
      <c r="C2948" s="0" t="s">
        <v>46</v>
      </c>
      <c r="D2948" s="9" t="n">
        <v>43500</v>
      </c>
      <c r="E2948" s="9" t="n">
        <v>43596</v>
      </c>
      <c r="F2948" s="9" t="n">
        <v>43599</v>
      </c>
      <c r="G2948" s="9" t="n">
        <v>43600</v>
      </c>
      <c r="H2948" s="10" t="s">
        <v>36</v>
      </c>
      <c r="I2948" s="0" t="n">
        <v>20</v>
      </c>
      <c r="J2948" s="0" t="n">
        <v>12</v>
      </c>
      <c r="K2948" s="0" t="n">
        <v>320</v>
      </c>
      <c r="L2948" s="0" t="n">
        <v>28</v>
      </c>
      <c r="M2948" s="0" t="n">
        <v>4</v>
      </c>
      <c r="N2948" s="11" t="n">
        <v>0.05</v>
      </c>
      <c r="O2948" s="12" t="n">
        <v>2769.38</v>
      </c>
      <c r="P2948" s="12" t="n">
        <v>3336.6</v>
      </c>
      <c r="Q2948" s="12" t="n">
        <f aca="false">M2948*P2948*(1-N2948)</f>
        <v>12679.08</v>
      </c>
      <c r="R2948" s="12" t="n">
        <f aca="false">M2948*O2948</f>
        <v>11077.52</v>
      </c>
      <c r="S2948" s="12" t="n">
        <f aca="false">Q2948-R2948</f>
        <v>1601.56</v>
      </c>
      <c r="T2948" s="11" t="n">
        <f aca="false">IFERROR(S2948/Q2948,0)</f>
        <v>0.126315158513078</v>
      </c>
      <c r="U2948" s="13" t="n">
        <f aca="false">F2948-E2948</f>
        <v>3</v>
      </c>
      <c r="V2948" s="13" t="n">
        <f aca="false">G2948-F2948</f>
        <v>1</v>
      </c>
      <c r="W2948" s="13" t="n">
        <f aca="false">G2948-E2948</f>
        <v>4</v>
      </c>
      <c r="X2948" s="10" t="n">
        <f aca="false">YEAR(E2948)</f>
        <v>2019</v>
      </c>
      <c r="Y2948" s="0" t="str">
        <f aca="false">TEXT(E2948,"yyyy-mm")</f>
        <v>2019-05</v>
      </c>
      <c r="Z2948" s="0" t="str">
        <f aca="false">"Q"&amp;ROUNDUP(MONTH(E2948)/3,0)&amp;"-"&amp;YEAR(E2948)</f>
        <v>Q2-2019</v>
      </c>
    </row>
    <row r="2949" customFormat="false" ht="14.25" hidden="false" customHeight="false" outlineLevel="0" collapsed="false">
      <c r="A2949" s="0" t="s">
        <v>2991</v>
      </c>
      <c r="B2949" s="0" t="s">
        <v>34</v>
      </c>
      <c r="C2949" s="0" t="s">
        <v>35</v>
      </c>
      <c r="D2949" s="9" t="n">
        <v>43500</v>
      </c>
      <c r="E2949" s="9" t="n">
        <v>43596</v>
      </c>
      <c r="F2949" s="9" t="n">
        <v>43611</v>
      </c>
      <c r="G2949" s="9" t="n">
        <v>43612</v>
      </c>
      <c r="H2949" s="10" t="s">
        <v>36</v>
      </c>
      <c r="I2949" s="0" t="n">
        <v>5</v>
      </c>
      <c r="J2949" s="0" t="n">
        <v>28</v>
      </c>
      <c r="K2949" s="0" t="n">
        <v>229</v>
      </c>
      <c r="L2949" s="0" t="n">
        <v>21</v>
      </c>
      <c r="M2949" s="0" t="n">
        <v>1</v>
      </c>
      <c r="N2949" s="11" t="n">
        <v>0.075</v>
      </c>
      <c r="O2949" s="12" t="n">
        <v>1065.3</v>
      </c>
      <c r="P2949" s="12" t="n">
        <v>1775.5</v>
      </c>
      <c r="Q2949" s="12" t="n">
        <f aca="false">M2949*P2949*(1-N2949)</f>
        <v>1642.3375</v>
      </c>
      <c r="R2949" s="12" t="n">
        <f aca="false">M2949*O2949</f>
        <v>1065.3</v>
      </c>
      <c r="S2949" s="12" t="n">
        <f aca="false">Q2949-R2949</f>
        <v>577.0375</v>
      </c>
      <c r="T2949" s="11" t="n">
        <f aca="false">IFERROR(S2949/Q2949,0)</f>
        <v>0.351351351351351</v>
      </c>
      <c r="U2949" s="13" t="n">
        <f aca="false">F2949-E2949</f>
        <v>15</v>
      </c>
      <c r="V2949" s="13" t="n">
        <f aca="false">G2949-F2949</f>
        <v>1</v>
      </c>
      <c r="W2949" s="13" t="n">
        <f aca="false">G2949-E2949</f>
        <v>16</v>
      </c>
      <c r="X2949" s="10" t="n">
        <f aca="false">YEAR(E2949)</f>
        <v>2019</v>
      </c>
      <c r="Y2949" s="0" t="str">
        <f aca="false">TEXT(E2949,"yyyy-mm")</f>
        <v>2019-05</v>
      </c>
      <c r="Z2949" s="0" t="str">
        <f aca="false">"Q"&amp;ROUNDUP(MONTH(E2949)/3,0)&amp;"-"&amp;YEAR(E2949)</f>
        <v>Q2-2019</v>
      </c>
    </row>
    <row r="2950" customFormat="false" ht="14.25" hidden="false" customHeight="false" outlineLevel="0" collapsed="false">
      <c r="A2950" s="0" t="s">
        <v>2992</v>
      </c>
      <c r="B2950" s="0" t="s">
        <v>38</v>
      </c>
      <c r="C2950" s="0" t="s">
        <v>35</v>
      </c>
      <c r="D2950" s="9" t="n">
        <v>43500</v>
      </c>
      <c r="E2950" s="9" t="n">
        <v>43596</v>
      </c>
      <c r="F2950" s="9" t="n">
        <v>43624</v>
      </c>
      <c r="G2950" s="9" t="n">
        <v>43628</v>
      </c>
      <c r="H2950" s="10" t="s">
        <v>36</v>
      </c>
      <c r="I2950" s="0" t="n">
        <v>18</v>
      </c>
      <c r="J2950" s="0" t="n">
        <v>49</v>
      </c>
      <c r="K2950" s="0" t="n">
        <v>245</v>
      </c>
      <c r="L2950" s="0" t="n">
        <v>21</v>
      </c>
      <c r="M2950" s="0" t="n">
        <v>4</v>
      </c>
      <c r="N2950" s="11" t="n">
        <v>0.1</v>
      </c>
      <c r="O2950" s="12" t="n">
        <v>501.16</v>
      </c>
      <c r="P2950" s="12" t="n">
        <v>737</v>
      </c>
      <c r="Q2950" s="12" t="n">
        <f aca="false">M2950*P2950*(1-N2950)</f>
        <v>2653.2</v>
      </c>
      <c r="R2950" s="12" t="n">
        <f aca="false">M2950*O2950</f>
        <v>2004.64</v>
      </c>
      <c r="S2950" s="12" t="n">
        <f aca="false">Q2950-R2950</f>
        <v>648.56</v>
      </c>
      <c r="T2950" s="11" t="n">
        <f aca="false">IFERROR(S2950/Q2950,0)</f>
        <v>0.244444444444445</v>
      </c>
      <c r="U2950" s="13" t="n">
        <f aca="false">F2950-E2950</f>
        <v>28</v>
      </c>
      <c r="V2950" s="13" t="n">
        <f aca="false">G2950-F2950</f>
        <v>4</v>
      </c>
      <c r="W2950" s="13" t="n">
        <f aca="false">G2950-E2950</f>
        <v>32</v>
      </c>
      <c r="X2950" s="10" t="n">
        <f aca="false">YEAR(E2950)</f>
        <v>2019</v>
      </c>
      <c r="Y2950" s="0" t="str">
        <f aca="false">TEXT(E2950,"yyyy-mm")</f>
        <v>2019-05</v>
      </c>
      <c r="Z2950" s="0" t="str">
        <f aca="false">"Q"&amp;ROUNDUP(MONTH(E2950)/3,0)&amp;"-"&amp;YEAR(E2950)</f>
        <v>Q2-2019</v>
      </c>
    </row>
    <row r="2951" customFormat="false" ht="14.25" hidden="false" customHeight="false" outlineLevel="0" collapsed="false">
      <c r="A2951" s="0" t="s">
        <v>2993</v>
      </c>
      <c r="B2951" s="0" t="s">
        <v>38</v>
      </c>
      <c r="C2951" s="0" t="s">
        <v>35</v>
      </c>
      <c r="D2951" s="9" t="n">
        <v>43500</v>
      </c>
      <c r="E2951" s="9" t="n">
        <v>43596</v>
      </c>
      <c r="F2951" s="9" t="n">
        <v>43617</v>
      </c>
      <c r="G2951" s="9" t="n">
        <v>43618</v>
      </c>
      <c r="H2951" s="10" t="s">
        <v>36</v>
      </c>
      <c r="I2951" s="0" t="n">
        <v>13</v>
      </c>
      <c r="J2951" s="0" t="n">
        <v>3</v>
      </c>
      <c r="K2951" s="0" t="n">
        <v>212</v>
      </c>
      <c r="L2951" s="0" t="n">
        <v>47</v>
      </c>
      <c r="M2951" s="0" t="n">
        <v>1</v>
      </c>
      <c r="N2951" s="11" t="n">
        <v>0.3</v>
      </c>
      <c r="O2951" s="12" t="n">
        <v>123.01</v>
      </c>
      <c r="P2951" s="12" t="n">
        <v>227.8</v>
      </c>
      <c r="Q2951" s="12" t="n">
        <f aca="false">M2951*P2951*(1-N2951)</f>
        <v>159.46</v>
      </c>
      <c r="R2951" s="12" t="n">
        <f aca="false">M2951*O2951</f>
        <v>123.01</v>
      </c>
      <c r="S2951" s="12" t="n">
        <f aca="false">Q2951-R2951</f>
        <v>36.45</v>
      </c>
      <c r="T2951" s="11" t="n">
        <f aca="false">IFERROR(S2951/Q2951,0)</f>
        <v>0.228583970901794</v>
      </c>
      <c r="U2951" s="13" t="n">
        <f aca="false">F2951-E2951</f>
        <v>21</v>
      </c>
      <c r="V2951" s="13" t="n">
        <f aca="false">G2951-F2951</f>
        <v>1</v>
      </c>
      <c r="W2951" s="13" t="n">
        <f aca="false">G2951-E2951</f>
        <v>22</v>
      </c>
      <c r="X2951" s="10" t="n">
        <f aca="false">YEAR(E2951)</f>
        <v>2019</v>
      </c>
      <c r="Y2951" s="0" t="str">
        <f aca="false">TEXT(E2951,"yyyy-mm")</f>
        <v>2019-05</v>
      </c>
      <c r="Z2951" s="0" t="str">
        <f aca="false">"Q"&amp;ROUNDUP(MONTH(E2951)/3,0)&amp;"-"&amp;YEAR(E2951)</f>
        <v>Q2-2019</v>
      </c>
    </row>
    <row r="2952" customFormat="false" ht="14.25" hidden="false" customHeight="false" outlineLevel="0" collapsed="false">
      <c r="A2952" s="0" t="s">
        <v>2994</v>
      </c>
      <c r="B2952" s="0" t="s">
        <v>34</v>
      </c>
      <c r="C2952" s="0" t="s">
        <v>58</v>
      </c>
      <c r="D2952" s="9" t="n">
        <v>43500</v>
      </c>
      <c r="E2952" s="9" t="n">
        <v>43596</v>
      </c>
      <c r="F2952" s="9" t="n">
        <v>43618</v>
      </c>
      <c r="G2952" s="9" t="n">
        <v>43620</v>
      </c>
      <c r="H2952" s="10" t="s">
        <v>36</v>
      </c>
      <c r="I2952" s="0" t="n">
        <v>10</v>
      </c>
      <c r="J2952" s="0" t="n">
        <v>30</v>
      </c>
      <c r="K2952" s="0" t="n">
        <v>335</v>
      </c>
      <c r="L2952" s="0" t="n">
        <v>9</v>
      </c>
      <c r="M2952" s="0" t="n">
        <v>7</v>
      </c>
      <c r="N2952" s="11" t="n">
        <v>0.1</v>
      </c>
      <c r="O2952" s="12" t="n">
        <v>2393.78</v>
      </c>
      <c r="P2952" s="12" t="n">
        <v>5440.4</v>
      </c>
      <c r="Q2952" s="12" t="n">
        <f aca="false">M2952*P2952*(1-N2952)</f>
        <v>34274.52</v>
      </c>
      <c r="R2952" s="12" t="n">
        <f aca="false">M2952*O2952</f>
        <v>16756.46</v>
      </c>
      <c r="S2952" s="12" t="n">
        <f aca="false">Q2952-R2952</f>
        <v>17518.06</v>
      </c>
      <c r="T2952" s="11" t="n">
        <f aca="false">IFERROR(S2952/Q2952,0)</f>
        <v>0.511110294177716</v>
      </c>
      <c r="U2952" s="13" t="n">
        <f aca="false">F2952-E2952</f>
        <v>22</v>
      </c>
      <c r="V2952" s="13" t="n">
        <f aca="false">G2952-F2952</f>
        <v>2</v>
      </c>
      <c r="W2952" s="13" t="n">
        <f aca="false">G2952-E2952</f>
        <v>24</v>
      </c>
      <c r="X2952" s="10" t="n">
        <f aca="false">YEAR(E2952)</f>
        <v>2019</v>
      </c>
      <c r="Y2952" s="0" t="str">
        <f aca="false">TEXT(E2952,"yyyy-mm")</f>
        <v>2019-05</v>
      </c>
      <c r="Z2952" s="0" t="str">
        <f aca="false">"Q"&amp;ROUNDUP(MONTH(E2952)/3,0)&amp;"-"&amp;YEAR(E2952)</f>
        <v>Q2-2019</v>
      </c>
    </row>
    <row r="2953" customFormat="false" ht="14.25" hidden="false" customHeight="false" outlineLevel="0" collapsed="false">
      <c r="A2953" s="0" t="s">
        <v>2995</v>
      </c>
      <c r="B2953" s="0" t="s">
        <v>38</v>
      </c>
      <c r="C2953" s="0" t="s">
        <v>48</v>
      </c>
      <c r="D2953" s="9" t="n">
        <v>43500</v>
      </c>
      <c r="E2953" s="9" t="n">
        <v>43596</v>
      </c>
      <c r="F2953" s="9" t="n">
        <v>43603</v>
      </c>
      <c r="G2953" s="9" t="n">
        <v>43609</v>
      </c>
      <c r="H2953" s="10" t="s">
        <v>36</v>
      </c>
      <c r="I2953" s="0" t="n">
        <v>20</v>
      </c>
      <c r="J2953" s="0" t="n">
        <v>25</v>
      </c>
      <c r="K2953" s="0" t="n">
        <v>58</v>
      </c>
      <c r="L2953" s="0" t="n">
        <v>41</v>
      </c>
      <c r="M2953" s="0" t="n">
        <v>7</v>
      </c>
      <c r="N2953" s="11" t="n">
        <v>0.05</v>
      </c>
      <c r="O2953" s="12" t="n">
        <v>756.9</v>
      </c>
      <c r="P2953" s="12" t="n">
        <v>958.1</v>
      </c>
      <c r="Q2953" s="12" t="n">
        <f aca="false">M2953*P2953*(1-N2953)</f>
        <v>6371.365</v>
      </c>
      <c r="R2953" s="12" t="n">
        <f aca="false">M2953*O2953</f>
        <v>5298.3</v>
      </c>
      <c r="S2953" s="12" t="n">
        <f aca="false">Q2953-R2953</f>
        <v>1073.065</v>
      </c>
      <c r="T2953" s="11" t="n">
        <f aca="false">IFERROR(S2953/Q2953,0)</f>
        <v>0.168419953965908</v>
      </c>
      <c r="U2953" s="13" t="n">
        <f aca="false">F2953-E2953</f>
        <v>7</v>
      </c>
      <c r="V2953" s="13" t="n">
        <f aca="false">G2953-F2953</f>
        <v>6</v>
      </c>
      <c r="W2953" s="13" t="n">
        <f aca="false">G2953-E2953</f>
        <v>13</v>
      </c>
      <c r="X2953" s="10" t="n">
        <f aca="false">YEAR(E2953)</f>
        <v>2019</v>
      </c>
      <c r="Y2953" s="0" t="str">
        <f aca="false">TEXT(E2953,"yyyy-mm")</f>
        <v>2019-05</v>
      </c>
      <c r="Z2953" s="0" t="str">
        <f aca="false">"Q"&amp;ROUNDUP(MONTH(E2953)/3,0)&amp;"-"&amp;YEAR(E2953)</f>
        <v>Q2-2019</v>
      </c>
    </row>
    <row r="2954" customFormat="false" ht="14.25" hidden="false" customHeight="false" outlineLevel="0" collapsed="false">
      <c r="A2954" s="0" t="s">
        <v>2996</v>
      </c>
      <c r="B2954" s="0" t="s">
        <v>34</v>
      </c>
      <c r="C2954" s="0" t="s">
        <v>39</v>
      </c>
      <c r="D2954" s="9" t="n">
        <v>43500</v>
      </c>
      <c r="E2954" s="9" t="n">
        <v>43596</v>
      </c>
      <c r="F2954" s="9" t="n">
        <v>43606</v>
      </c>
      <c r="G2954" s="9" t="n">
        <v>43611</v>
      </c>
      <c r="H2954" s="10" t="s">
        <v>36</v>
      </c>
      <c r="I2954" s="0" t="n">
        <v>1</v>
      </c>
      <c r="J2954" s="0" t="n">
        <v>18</v>
      </c>
      <c r="K2954" s="0" t="n">
        <v>136</v>
      </c>
      <c r="L2954" s="0" t="n">
        <v>44</v>
      </c>
      <c r="M2954" s="0" t="n">
        <v>1</v>
      </c>
      <c r="N2954" s="11" t="n">
        <v>0.15</v>
      </c>
      <c r="O2954" s="12" t="n">
        <v>354.56</v>
      </c>
      <c r="P2954" s="12" t="n">
        <v>844.2</v>
      </c>
      <c r="Q2954" s="12" t="n">
        <f aca="false">M2954*P2954*(1-N2954)</f>
        <v>717.57</v>
      </c>
      <c r="R2954" s="12" t="n">
        <f aca="false">M2954*O2954</f>
        <v>354.56</v>
      </c>
      <c r="S2954" s="12" t="n">
        <f aca="false">Q2954-R2954</f>
        <v>363.01</v>
      </c>
      <c r="T2954" s="11" t="n">
        <f aca="false">IFERROR(S2954/Q2954,0)</f>
        <v>0.505887927310228</v>
      </c>
      <c r="U2954" s="13" t="n">
        <f aca="false">F2954-E2954</f>
        <v>10</v>
      </c>
      <c r="V2954" s="13" t="n">
        <f aca="false">G2954-F2954</f>
        <v>5</v>
      </c>
      <c r="W2954" s="13" t="n">
        <f aca="false">G2954-E2954</f>
        <v>15</v>
      </c>
      <c r="X2954" s="10" t="n">
        <f aca="false">YEAR(E2954)</f>
        <v>2019</v>
      </c>
      <c r="Y2954" s="0" t="str">
        <f aca="false">TEXT(E2954,"yyyy-mm")</f>
        <v>2019-05</v>
      </c>
      <c r="Z2954" s="0" t="str">
        <f aca="false">"Q"&amp;ROUNDUP(MONTH(E2954)/3,0)&amp;"-"&amp;YEAR(E2954)</f>
        <v>Q2-2019</v>
      </c>
    </row>
    <row r="2955" customFormat="false" ht="14.25" hidden="false" customHeight="false" outlineLevel="0" collapsed="false">
      <c r="A2955" s="0" t="s">
        <v>2997</v>
      </c>
      <c r="B2955" s="0" t="s">
        <v>38</v>
      </c>
      <c r="C2955" s="0" t="s">
        <v>46</v>
      </c>
      <c r="D2955" s="9" t="n">
        <v>43500</v>
      </c>
      <c r="E2955" s="9" t="n">
        <v>43597</v>
      </c>
      <c r="F2955" s="9" t="n">
        <v>43618</v>
      </c>
      <c r="G2955" s="9" t="n">
        <v>43628</v>
      </c>
      <c r="H2955" s="10" t="s">
        <v>36</v>
      </c>
      <c r="I2955" s="0" t="n">
        <v>18</v>
      </c>
      <c r="J2955" s="0" t="n">
        <v>27</v>
      </c>
      <c r="K2955" s="0" t="n">
        <v>301</v>
      </c>
      <c r="L2955" s="0" t="n">
        <v>24</v>
      </c>
      <c r="M2955" s="0" t="n">
        <v>1</v>
      </c>
      <c r="N2955" s="11" t="n">
        <v>0.05</v>
      </c>
      <c r="O2955" s="12" t="n">
        <v>1182.28</v>
      </c>
      <c r="P2955" s="12" t="n">
        <v>2318.2</v>
      </c>
      <c r="Q2955" s="12" t="n">
        <f aca="false">M2955*P2955*(1-N2955)</f>
        <v>2202.29</v>
      </c>
      <c r="R2955" s="12" t="n">
        <f aca="false">M2955*O2955</f>
        <v>1182.28</v>
      </c>
      <c r="S2955" s="12" t="n">
        <f aca="false">Q2955-R2955</f>
        <v>1020.01</v>
      </c>
      <c r="T2955" s="11" t="n">
        <f aca="false">IFERROR(S2955/Q2955,0)</f>
        <v>0.463158802882454</v>
      </c>
      <c r="U2955" s="13" t="n">
        <f aca="false">F2955-E2955</f>
        <v>21</v>
      </c>
      <c r="V2955" s="13" t="n">
        <f aca="false">G2955-F2955</f>
        <v>10</v>
      </c>
      <c r="W2955" s="13" t="n">
        <f aca="false">G2955-E2955</f>
        <v>31</v>
      </c>
      <c r="X2955" s="10" t="n">
        <f aca="false">YEAR(E2955)</f>
        <v>2019</v>
      </c>
      <c r="Y2955" s="0" t="str">
        <f aca="false">TEXT(E2955,"yyyy-mm")</f>
        <v>2019-05</v>
      </c>
      <c r="Z2955" s="0" t="str">
        <f aca="false">"Q"&amp;ROUNDUP(MONTH(E2955)/3,0)&amp;"-"&amp;YEAR(E2955)</f>
        <v>Q2-2019</v>
      </c>
    </row>
    <row r="2956" customFormat="false" ht="14.25" hidden="false" customHeight="false" outlineLevel="0" collapsed="false">
      <c r="A2956" s="0" t="s">
        <v>2998</v>
      </c>
      <c r="B2956" s="0" t="s">
        <v>43</v>
      </c>
      <c r="C2956" s="0" t="s">
        <v>39</v>
      </c>
      <c r="D2956" s="9" t="n">
        <v>43500</v>
      </c>
      <c r="E2956" s="9" t="n">
        <v>43597</v>
      </c>
      <c r="F2956" s="9" t="n">
        <v>43599</v>
      </c>
      <c r="G2956" s="9" t="n">
        <v>43600</v>
      </c>
      <c r="H2956" s="10" t="s">
        <v>36</v>
      </c>
      <c r="I2956" s="0" t="n">
        <v>26</v>
      </c>
      <c r="J2956" s="0" t="n">
        <v>20</v>
      </c>
      <c r="K2956" s="0" t="n">
        <v>146</v>
      </c>
      <c r="L2956" s="0" t="n">
        <v>46</v>
      </c>
      <c r="M2956" s="0" t="n">
        <v>5</v>
      </c>
      <c r="N2956" s="11" t="n">
        <v>0.1</v>
      </c>
      <c r="O2956" s="12" t="n">
        <v>1949.3</v>
      </c>
      <c r="P2956" s="12" t="n">
        <v>2499.1</v>
      </c>
      <c r="Q2956" s="12" t="n">
        <f aca="false">M2956*P2956*(1-N2956)</f>
        <v>11245.95</v>
      </c>
      <c r="R2956" s="12" t="n">
        <f aca="false">M2956*O2956</f>
        <v>9746.5</v>
      </c>
      <c r="S2956" s="12" t="n">
        <f aca="false">Q2956-R2956</f>
        <v>1499.45</v>
      </c>
      <c r="T2956" s="11" t="n">
        <f aca="false">IFERROR(S2956/Q2956,0)</f>
        <v>0.133332444124329</v>
      </c>
      <c r="U2956" s="13" t="n">
        <f aca="false">F2956-E2956</f>
        <v>2</v>
      </c>
      <c r="V2956" s="13" t="n">
        <f aca="false">G2956-F2956</f>
        <v>1</v>
      </c>
      <c r="W2956" s="13" t="n">
        <f aca="false">G2956-E2956</f>
        <v>3</v>
      </c>
      <c r="X2956" s="10" t="n">
        <f aca="false">YEAR(E2956)</f>
        <v>2019</v>
      </c>
      <c r="Y2956" s="0" t="str">
        <f aca="false">TEXT(E2956,"yyyy-mm")</f>
        <v>2019-05</v>
      </c>
      <c r="Z2956" s="0" t="str">
        <f aca="false">"Q"&amp;ROUNDUP(MONTH(E2956)/3,0)&amp;"-"&amp;YEAR(E2956)</f>
        <v>Q2-2019</v>
      </c>
    </row>
    <row r="2957" customFormat="false" ht="14.25" hidden="false" customHeight="false" outlineLevel="0" collapsed="false">
      <c r="A2957" s="0" t="s">
        <v>2999</v>
      </c>
      <c r="B2957" s="0" t="s">
        <v>34</v>
      </c>
      <c r="C2957" s="0" t="s">
        <v>39</v>
      </c>
      <c r="D2957" s="9" t="n">
        <v>43500</v>
      </c>
      <c r="E2957" s="9" t="n">
        <v>43597</v>
      </c>
      <c r="F2957" s="9" t="n">
        <v>43616</v>
      </c>
      <c r="G2957" s="9" t="n">
        <v>43620</v>
      </c>
      <c r="H2957" s="10" t="s">
        <v>36</v>
      </c>
      <c r="I2957" s="0" t="n">
        <v>1</v>
      </c>
      <c r="J2957" s="0" t="n">
        <v>33</v>
      </c>
      <c r="K2957" s="0" t="n">
        <v>119</v>
      </c>
      <c r="L2957" s="0" t="n">
        <v>38</v>
      </c>
      <c r="M2957" s="0" t="n">
        <v>8</v>
      </c>
      <c r="N2957" s="11" t="n">
        <v>0.05</v>
      </c>
      <c r="O2957" s="12" t="n">
        <v>2045.11</v>
      </c>
      <c r="P2957" s="12" t="n">
        <v>3932.9</v>
      </c>
      <c r="Q2957" s="12" t="n">
        <f aca="false">M2957*P2957*(1-N2957)</f>
        <v>29890.04</v>
      </c>
      <c r="R2957" s="12" t="n">
        <f aca="false">M2957*O2957</f>
        <v>16360.88</v>
      </c>
      <c r="S2957" s="12" t="n">
        <f aca="false">Q2957-R2957</f>
        <v>13529.16</v>
      </c>
      <c r="T2957" s="11" t="n">
        <f aca="false">IFERROR(S2957/Q2957,0)</f>
        <v>0.452631043651999</v>
      </c>
      <c r="U2957" s="13" t="n">
        <f aca="false">F2957-E2957</f>
        <v>19</v>
      </c>
      <c r="V2957" s="13" t="n">
        <f aca="false">G2957-F2957</f>
        <v>4</v>
      </c>
      <c r="W2957" s="13" t="n">
        <f aca="false">G2957-E2957</f>
        <v>23</v>
      </c>
      <c r="X2957" s="10" t="n">
        <f aca="false">YEAR(E2957)</f>
        <v>2019</v>
      </c>
      <c r="Y2957" s="0" t="str">
        <f aca="false">TEXT(E2957,"yyyy-mm")</f>
        <v>2019-05</v>
      </c>
      <c r="Z2957" s="0" t="str">
        <f aca="false">"Q"&amp;ROUNDUP(MONTH(E2957)/3,0)&amp;"-"&amp;YEAR(E2957)</f>
        <v>Q2-2019</v>
      </c>
    </row>
    <row r="2958" customFormat="false" ht="14.25" hidden="false" customHeight="false" outlineLevel="0" collapsed="false">
      <c r="A2958" s="0" t="s">
        <v>3000</v>
      </c>
      <c r="B2958" s="0" t="s">
        <v>34</v>
      </c>
      <c r="C2958" s="0" t="s">
        <v>39</v>
      </c>
      <c r="D2958" s="9" t="n">
        <v>43500</v>
      </c>
      <c r="E2958" s="9" t="n">
        <v>43597</v>
      </c>
      <c r="F2958" s="9" t="n">
        <v>43607</v>
      </c>
      <c r="G2958" s="9" t="n">
        <v>43609</v>
      </c>
      <c r="H2958" s="10" t="s">
        <v>36</v>
      </c>
      <c r="I2958" s="0" t="n">
        <v>10</v>
      </c>
      <c r="J2958" s="0" t="n">
        <v>29</v>
      </c>
      <c r="K2958" s="0" t="n">
        <v>93</v>
      </c>
      <c r="L2958" s="0" t="n">
        <v>22</v>
      </c>
      <c r="M2958" s="0" t="n">
        <v>7</v>
      </c>
      <c r="N2958" s="11" t="n">
        <v>0.15</v>
      </c>
      <c r="O2958" s="12" t="n">
        <v>1720.29</v>
      </c>
      <c r="P2958" s="12" t="n">
        <v>3510.8</v>
      </c>
      <c r="Q2958" s="12" t="n">
        <f aca="false">M2958*P2958*(1-N2958)</f>
        <v>20889.26</v>
      </c>
      <c r="R2958" s="12" t="n">
        <f aca="false">M2958*O2958</f>
        <v>12042.03</v>
      </c>
      <c r="S2958" s="12" t="n">
        <f aca="false">Q2958-R2958</f>
        <v>8847.23</v>
      </c>
      <c r="T2958" s="11" t="n">
        <f aca="false">IFERROR(S2958/Q2958,0)</f>
        <v>0.423530081965565</v>
      </c>
      <c r="U2958" s="13" t="n">
        <f aca="false">F2958-E2958</f>
        <v>10</v>
      </c>
      <c r="V2958" s="13" t="n">
        <f aca="false">G2958-F2958</f>
        <v>2</v>
      </c>
      <c r="W2958" s="13" t="n">
        <f aca="false">G2958-E2958</f>
        <v>12</v>
      </c>
      <c r="X2958" s="10" t="n">
        <f aca="false">YEAR(E2958)</f>
        <v>2019</v>
      </c>
      <c r="Y2958" s="0" t="str">
        <f aca="false">TEXT(E2958,"yyyy-mm")</f>
        <v>2019-05</v>
      </c>
      <c r="Z2958" s="0" t="str">
        <f aca="false">"Q"&amp;ROUNDUP(MONTH(E2958)/3,0)&amp;"-"&amp;YEAR(E2958)</f>
        <v>Q2-2019</v>
      </c>
    </row>
    <row r="2959" customFormat="false" ht="14.25" hidden="false" customHeight="false" outlineLevel="0" collapsed="false">
      <c r="A2959" s="0" t="s">
        <v>3001</v>
      </c>
      <c r="B2959" s="0" t="s">
        <v>34</v>
      </c>
      <c r="C2959" s="0" t="s">
        <v>39</v>
      </c>
      <c r="D2959" s="9" t="n">
        <v>43500</v>
      </c>
      <c r="E2959" s="9" t="n">
        <v>43597</v>
      </c>
      <c r="F2959" s="9" t="n">
        <v>43609</v>
      </c>
      <c r="G2959" s="9" t="n">
        <v>43613</v>
      </c>
      <c r="H2959" s="10" t="s">
        <v>36</v>
      </c>
      <c r="I2959" s="0" t="n">
        <v>3</v>
      </c>
      <c r="J2959" s="0" t="n">
        <v>6</v>
      </c>
      <c r="K2959" s="0" t="n">
        <v>99</v>
      </c>
      <c r="L2959" s="0" t="n">
        <v>9</v>
      </c>
      <c r="M2959" s="0" t="n">
        <v>4</v>
      </c>
      <c r="N2959" s="11" t="n">
        <v>0.075</v>
      </c>
      <c r="O2959" s="12" t="n">
        <v>163.21</v>
      </c>
      <c r="P2959" s="12" t="n">
        <v>194.3</v>
      </c>
      <c r="Q2959" s="12" t="n">
        <f aca="false">M2959*P2959*(1-N2959)</f>
        <v>718.91</v>
      </c>
      <c r="R2959" s="12" t="n">
        <f aca="false">M2959*O2959</f>
        <v>652.84</v>
      </c>
      <c r="S2959" s="12" t="n">
        <f aca="false">Q2959-R2959</f>
        <v>66.0700000000001</v>
      </c>
      <c r="T2959" s="11" t="n">
        <f aca="false">IFERROR(S2959/Q2959,0)</f>
        <v>0.0919030198494944</v>
      </c>
      <c r="U2959" s="13" t="n">
        <f aca="false">F2959-E2959</f>
        <v>12</v>
      </c>
      <c r="V2959" s="13" t="n">
        <f aca="false">G2959-F2959</f>
        <v>4</v>
      </c>
      <c r="W2959" s="13" t="n">
        <f aca="false">G2959-E2959</f>
        <v>16</v>
      </c>
      <c r="X2959" s="10" t="n">
        <f aca="false">YEAR(E2959)</f>
        <v>2019</v>
      </c>
      <c r="Y2959" s="0" t="str">
        <f aca="false">TEXT(E2959,"yyyy-mm")</f>
        <v>2019-05</v>
      </c>
      <c r="Z2959" s="0" t="str">
        <f aca="false">"Q"&amp;ROUNDUP(MONTH(E2959)/3,0)&amp;"-"&amp;YEAR(E2959)</f>
        <v>Q2-2019</v>
      </c>
    </row>
    <row r="2960" customFormat="false" ht="14.25" hidden="false" customHeight="false" outlineLevel="0" collapsed="false">
      <c r="A2960" s="0" t="s">
        <v>3002</v>
      </c>
      <c r="B2960" s="0" t="s">
        <v>41</v>
      </c>
      <c r="C2960" s="0" t="s">
        <v>58</v>
      </c>
      <c r="D2960" s="9" t="n">
        <v>43500</v>
      </c>
      <c r="E2960" s="9" t="n">
        <v>43597</v>
      </c>
      <c r="F2960" s="9" t="n">
        <v>43614</v>
      </c>
      <c r="G2960" s="9" t="n">
        <v>43615</v>
      </c>
      <c r="H2960" s="10" t="s">
        <v>36</v>
      </c>
      <c r="I2960" s="0" t="n">
        <v>23</v>
      </c>
      <c r="J2960" s="0" t="n">
        <v>13</v>
      </c>
      <c r="K2960" s="0" t="n">
        <v>366</v>
      </c>
      <c r="L2960" s="0" t="n">
        <v>14</v>
      </c>
      <c r="M2960" s="0" t="n">
        <v>2</v>
      </c>
      <c r="N2960" s="11" t="n">
        <v>0.15</v>
      </c>
      <c r="O2960" s="12" t="n">
        <v>2328.32</v>
      </c>
      <c r="P2960" s="12" t="n">
        <v>3946.3</v>
      </c>
      <c r="Q2960" s="12" t="n">
        <f aca="false">M2960*P2960*(1-N2960)</f>
        <v>6708.71</v>
      </c>
      <c r="R2960" s="12" t="n">
        <f aca="false">M2960*O2960</f>
        <v>4656.64</v>
      </c>
      <c r="S2960" s="12" t="n">
        <f aca="false">Q2960-R2960</f>
        <v>2052.07</v>
      </c>
      <c r="T2960" s="11" t="n">
        <f aca="false">IFERROR(S2960/Q2960,0)</f>
        <v>0.305881458581456</v>
      </c>
      <c r="U2960" s="13" t="n">
        <f aca="false">F2960-E2960</f>
        <v>17</v>
      </c>
      <c r="V2960" s="13" t="n">
        <f aca="false">G2960-F2960</f>
        <v>1</v>
      </c>
      <c r="W2960" s="13" t="n">
        <f aca="false">G2960-E2960</f>
        <v>18</v>
      </c>
      <c r="X2960" s="10" t="n">
        <f aca="false">YEAR(E2960)</f>
        <v>2019</v>
      </c>
      <c r="Y2960" s="0" t="str">
        <f aca="false">TEXT(E2960,"yyyy-mm")</f>
        <v>2019-05</v>
      </c>
      <c r="Z2960" s="0" t="str">
        <f aca="false">"Q"&amp;ROUNDUP(MONTH(E2960)/3,0)&amp;"-"&amp;YEAR(E2960)</f>
        <v>Q2-2019</v>
      </c>
    </row>
    <row r="2961" customFormat="false" ht="14.25" hidden="false" customHeight="false" outlineLevel="0" collapsed="false">
      <c r="A2961" s="0" t="s">
        <v>3003</v>
      </c>
      <c r="B2961" s="0" t="s">
        <v>43</v>
      </c>
      <c r="C2961" s="0" t="s">
        <v>58</v>
      </c>
      <c r="D2961" s="9" t="n">
        <v>43500</v>
      </c>
      <c r="E2961" s="9" t="n">
        <v>43597</v>
      </c>
      <c r="F2961" s="9" t="n">
        <v>43620</v>
      </c>
      <c r="G2961" s="9" t="n">
        <v>43623</v>
      </c>
      <c r="H2961" s="10" t="s">
        <v>36</v>
      </c>
      <c r="I2961" s="0" t="n">
        <v>26</v>
      </c>
      <c r="J2961" s="0" t="n">
        <v>19</v>
      </c>
      <c r="K2961" s="0" t="n">
        <v>341</v>
      </c>
      <c r="L2961" s="0" t="n">
        <v>41</v>
      </c>
      <c r="M2961" s="0" t="n">
        <v>6</v>
      </c>
      <c r="N2961" s="11" t="n">
        <v>0.05</v>
      </c>
      <c r="O2961" s="12" t="n">
        <v>693.72</v>
      </c>
      <c r="P2961" s="12" t="n">
        <v>1118.9</v>
      </c>
      <c r="Q2961" s="12" t="n">
        <f aca="false">M2961*P2961*(1-N2961)</f>
        <v>6377.73</v>
      </c>
      <c r="R2961" s="12" t="n">
        <f aca="false">M2961*O2961</f>
        <v>4162.32</v>
      </c>
      <c r="S2961" s="12" t="n">
        <f aca="false">Q2961-R2961</f>
        <v>2215.41</v>
      </c>
      <c r="T2961" s="11" t="n">
        <f aca="false">IFERROR(S2961/Q2961,0)</f>
        <v>0.347366539505435</v>
      </c>
      <c r="U2961" s="13" t="n">
        <f aca="false">F2961-E2961</f>
        <v>23</v>
      </c>
      <c r="V2961" s="13" t="n">
        <f aca="false">G2961-F2961</f>
        <v>3</v>
      </c>
      <c r="W2961" s="13" t="n">
        <f aca="false">G2961-E2961</f>
        <v>26</v>
      </c>
      <c r="X2961" s="10" t="n">
        <f aca="false">YEAR(E2961)</f>
        <v>2019</v>
      </c>
      <c r="Y2961" s="0" t="str">
        <f aca="false">TEXT(E2961,"yyyy-mm")</f>
        <v>2019-05</v>
      </c>
      <c r="Z2961" s="0" t="str">
        <f aca="false">"Q"&amp;ROUNDUP(MONTH(E2961)/3,0)&amp;"-"&amp;YEAR(E2961)</f>
        <v>Q2-2019</v>
      </c>
    </row>
    <row r="2962" customFormat="false" ht="14.25" hidden="false" customHeight="false" outlineLevel="0" collapsed="false">
      <c r="A2962" s="0" t="s">
        <v>3004</v>
      </c>
      <c r="B2962" s="0" t="s">
        <v>34</v>
      </c>
      <c r="C2962" s="0" t="s">
        <v>39</v>
      </c>
      <c r="D2962" s="9" t="n">
        <v>43500</v>
      </c>
      <c r="E2962" s="9" t="n">
        <v>43597</v>
      </c>
      <c r="F2962" s="9" t="n">
        <v>43621</v>
      </c>
      <c r="G2962" s="9" t="n">
        <v>43626</v>
      </c>
      <c r="H2962" s="10" t="s">
        <v>36</v>
      </c>
      <c r="I2962" s="0" t="n">
        <v>5</v>
      </c>
      <c r="J2962" s="0" t="n">
        <v>31</v>
      </c>
      <c r="K2962" s="0" t="n">
        <v>170</v>
      </c>
      <c r="L2962" s="0" t="n">
        <v>22</v>
      </c>
      <c r="M2962" s="0" t="n">
        <v>3</v>
      </c>
      <c r="N2962" s="11" t="n">
        <v>0.2</v>
      </c>
      <c r="O2962" s="12" t="n">
        <v>1401.37</v>
      </c>
      <c r="P2962" s="12" t="n">
        <v>1688.4</v>
      </c>
      <c r="Q2962" s="12" t="n">
        <f aca="false">M2962*P2962*(1-N2962)</f>
        <v>4052.16</v>
      </c>
      <c r="R2962" s="12" t="n">
        <f aca="false">M2962*O2962</f>
        <v>4204.11</v>
      </c>
      <c r="S2962" s="12" t="n">
        <f aca="false">Q2962-R2962</f>
        <v>-151.949999999999</v>
      </c>
      <c r="T2962" s="11" t="n">
        <f aca="false">IFERROR(S2962/Q2962,0)</f>
        <v>-0.0374985193082205</v>
      </c>
      <c r="U2962" s="13" t="n">
        <f aca="false">F2962-E2962</f>
        <v>24</v>
      </c>
      <c r="V2962" s="13" t="n">
        <f aca="false">G2962-F2962</f>
        <v>5</v>
      </c>
      <c r="W2962" s="13" t="n">
        <f aca="false">G2962-E2962</f>
        <v>29</v>
      </c>
      <c r="X2962" s="10" t="n">
        <f aca="false">YEAR(E2962)</f>
        <v>2019</v>
      </c>
      <c r="Y2962" s="0" t="str">
        <f aca="false">TEXT(E2962,"yyyy-mm")</f>
        <v>2019-05</v>
      </c>
      <c r="Z2962" s="0" t="str">
        <f aca="false">"Q"&amp;ROUNDUP(MONTH(E2962)/3,0)&amp;"-"&amp;YEAR(E2962)</f>
        <v>Q2-2019</v>
      </c>
    </row>
    <row r="2963" customFormat="false" ht="14.25" hidden="false" customHeight="false" outlineLevel="0" collapsed="false">
      <c r="A2963" s="0" t="s">
        <v>3005</v>
      </c>
      <c r="B2963" s="0" t="s">
        <v>38</v>
      </c>
      <c r="C2963" s="0" t="s">
        <v>46</v>
      </c>
      <c r="D2963" s="9" t="n">
        <v>43500</v>
      </c>
      <c r="E2963" s="9" t="n">
        <v>43597</v>
      </c>
      <c r="F2963" s="9" t="n">
        <v>43604</v>
      </c>
      <c r="G2963" s="9" t="n">
        <v>43614</v>
      </c>
      <c r="H2963" s="10" t="s">
        <v>36</v>
      </c>
      <c r="I2963" s="0" t="n">
        <v>13</v>
      </c>
      <c r="J2963" s="0" t="n">
        <v>28</v>
      </c>
      <c r="K2963" s="0" t="n">
        <v>296</v>
      </c>
      <c r="L2963" s="0" t="n">
        <v>41</v>
      </c>
      <c r="M2963" s="0" t="n">
        <v>8</v>
      </c>
      <c r="N2963" s="11" t="n">
        <v>0.2</v>
      </c>
      <c r="O2963" s="12" t="n">
        <v>1856.03</v>
      </c>
      <c r="P2963" s="12" t="n">
        <v>2291.4</v>
      </c>
      <c r="Q2963" s="12" t="n">
        <f aca="false">M2963*P2963*(1-N2963)</f>
        <v>14664.96</v>
      </c>
      <c r="R2963" s="12" t="n">
        <f aca="false">M2963*O2963</f>
        <v>14848.24</v>
      </c>
      <c r="S2963" s="12" t="n">
        <f aca="false">Q2963-R2963</f>
        <v>-183.279999999999</v>
      </c>
      <c r="T2963" s="11" t="n">
        <f aca="false">IFERROR(S2963/Q2963,0)</f>
        <v>-0.0124978179279043</v>
      </c>
      <c r="U2963" s="13" t="n">
        <f aca="false">F2963-E2963</f>
        <v>7</v>
      </c>
      <c r="V2963" s="13" t="n">
        <f aca="false">G2963-F2963</f>
        <v>10</v>
      </c>
      <c r="W2963" s="13" t="n">
        <f aca="false">G2963-E2963</f>
        <v>17</v>
      </c>
      <c r="X2963" s="10" t="n">
        <f aca="false">YEAR(E2963)</f>
        <v>2019</v>
      </c>
      <c r="Y2963" s="0" t="str">
        <f aca="false">TEXT(E2963,"yyyy-mm")</f>
        <v>2019-05</v>
      </c>
      <c r="Z2963" s="0" t="str">
        <f aca="false">"Q"&amp;ROUNDUP(MONTH(E2963)/3,0)&amp;"-"&amp;YEAR(E2963)</f>
        <v>Q2-2019</v>
      </c>
    </row>
    <row r="2964" customFormat="false" ht="14.25" hidden="false" customHeight="false" outlineLevel="0" collapsed="false">
      <c r="A2964" s="0" t="s">
        <v>3006</v>
      </c>
      <c r="B2964" s="0" t="s">
        <v>34</v>
      </c>
      <c r="C2964" s="0" t="s">
        <v>48</v>
      </c>
      <c r="D2964" s="9" t="n">
        <v>43500</v>
      </c>
      <c r="E2964" s="9" t="n">
        <v>43598</v>
      </c>
      <c r="F2964" s="9" t="n">
        <v>43607</v>
      </c>
      <c r="G2964" s="9" t="n">
        <v>43617</v>
      </c>
      <c r="H2964" s="10" t="s">
        <v>36</v>
      </c>
      <c r="I2964" s="0" t="n">
        <v>9</v>
      </c>
      <c r="J2964" s="0" t="n">
        <v>28</v>
      </c>
      <c r="K2964" s="0" t="n">
        <v>49</v>
      </c>
      <c r="L2964" s="0" t="n">
        <v>27</v>
      </c>
      <c r="M2964" s="0" t="n">
        <v>6</v>
      </c>
      <c r="N2964" s="11" t="n">
        <v>0.05</v>
      </c>
      <c r="O2964" s="12" t="n">
        <v>1123.05</v>
      </c>
      <c r="P2964" s="12" t="n">
        <v>1936.3</v>
      </c>
      <c r="Q2964" s="12" t="n">
        <f aca="false">M2964*P2964*(1-N2964)</f>
        <v>11036.91</v>
      </c>
      <c r="R2964" s="12" t="n">
        <f aca="false">M2964*O2964</f>
        <v>6738.3</v>
      </c>
      <c r="S2964" s="12" t="n">
        <f aca="false">Q2964-R2964</f>
        <v>4298.61</v>
      </c>
      <c r="T2964" s="11" t="n">
        <f aca="false">IFERROR(S2964/Q2964,0)</f>
        <v>0.3894758587322</v>
      </c>
      <c r="U2964" s="13" t="n">
        <f aca="false">F2964-E2964</f>
        <v>9</v>
      </c>
      <c r="V2964" s="13" t="n">
        <f aca="false">G2964-F2964</f>
        <v>10</v>
      </c>
      <c r="W2964" s="13" t="n">
        <f aca="false">G2964-E2964</f>
        <v>19</v>
      </c>
      <c r="X2964" s="10" t="n">
        <f aca="false">YEAR(E2964)</f>
        <v>2019</v>
      </c>
      <c r="Y2964" s="0" t="str">
        <f aca="false">TEXT(E2964,"yyyy-mm")</f>
        <v>2019-05</v>
      </c>
      <c r="Z2964" s="0" t="str">
        <f aca="false">"Q"&amp;ROUNDUP(MONTH(E2964)/3,0)&amp;"-"&amp;YEAR(E2964)</f>
        <v>Q2-2019</v>
      </c>
    </row>
    <row r="2965" customFormat="false" ht="14.25" hidden="false" customHeight="false" outlineLevel="0" collapsed="false">
      <c r="A2965" s="0" t="s">
        <v>3007</v>
      </c>
      <c r="B2965" s="0" t="s">
        <v>38</v>
      </c>
      <c r="C2965" s="0" t="s">
        <v>39</v>
      </c>
      <c r="D2965" s="9" t="n">
        <v>43500</v>
      </c>
      <c r="E2965" s="9" t="n">
        <v>43598</v>
      </c>
      <c r="F2965" s="9" t="n">
        <v>43601</v>
      </c>
      <c r="G2965" s="9" t="n">
        <v>43604</v>
      </c>
      <c r="H2965" s="10" t="s">
        <v>36</v>
      </c>
      <c r="I2965" s="0" t="n">
        <v>19</v>
      </c>
      <c r="J2965" s="0" t="n">
        <v>47</v>
      </c>
      <c r="K2965" s="0" t="n">
        <v>194</v>
      </c>
      <c r="L2965" s="0" t="n">
        <v>14</v>
      </c>
      <c r="M2965" s="0" t="n">
        <v>5</v>
      </c>
      <c r="N2965" s="11" t="n">
        <v>0.1</v>
      </c>
      <c r="O2965" s="12" t="n">
        <v>1106.84</v>
      </c>
      <c r="P2965" s="12" t="n">
        <v>1876</v>
      </c>
      <c r="Q2965" s="12" t="n">
        <f aca="false">M2965*P2965*(1-N2965)</f>
        <v>8442</v>
      </c>
      <c r="R2965" s="12" t="n">
        <f aca="false">M2965*O2965</f>
        <v>5534.2</v>
      </c>
      <c r="S2965" s="12" t="n">
        <f aca="false">Q2965-R2965</f>
        <v>2907.8</v>
      </c>
      <c r="T2965" s="11" t="n">
        <f aca="false">IFERROR(S2965/Q2965,0)</f>
        <v>0.344444444444444</v>
      </c>
      <c r="U2965" s="13" t="n">
        <f aca="false">F2965-E2965</f>
        <v>3</v>
      </c>
      <c r="V2965" s="13" t="n">
        <f aca="false">G2965-F2965</f>
        <v>3</v>
      </c>
      <c r="W2965" s="13" t="n">
        <f aca="false">G2965-E2965</f>
        <v>6</v>
      </c>
      <c r="X2965" s="10" t="n">
        <f aca="false">YEAR(E2965)</f>
        <v>2019</v>
      </c>
      <c r="Y2965" s="0" t="str">
        <f aca="false">TEXT(E2965,"yyyy-mm")</f>
        <v>2019-05</v>
      </c>
      <c r="Z2965" s="0" t="str">
        <f aca="false">"Q"&amp;ROUNDUP(MONTH(E2965)/3,0)&amp;"-"&amp;YEAR(E2965)</f>
        <v>Q2-2019</v>
      </c>
    </row>
    <row r="2966" customFormat="false" ht="14.25" hidden="false" customHeight="false" outlineLevel="0" collapsed="false">
      <c r="A2966" s="0" t="s">
        <v>3008</v>
      </c>
      <c r="B2966" s="0" t="s">
        <v>34</v>
      </c>
      <c r="C2966" s="0" t="s">
        <v>58</v>
      </c>
      <c r="D2966" s="9" t="n">
        <v>43500</v>
      </c>
      <c r="E2966" s="9" t="n">
        <v>43598</v>
      </c>
      <c r="F2966" s="9" t="n">
        <v>43622</v>
      </c>
      <c r="G2966" s="9" t="n">
        <v>43625</v>
      </c>
      <c r="H2966" s="10" t="s">
        <v>36</v>
      </c>
      <c r="I2966" s="0" t="n">
        <v>10</v>
      </c>
      <c r="J2966" s="0" t="n">
        <v>39</v>
      </c>
      <c r="K2966" s="0" t="n">
        <v>331</v>
      </c>
      <c r="L2966" s="0" t="n">
        <v>27</v>
      </c>
      <c r="M2966" s="0" t="n">
        <v>7</v>
      </c>
      <c r="N2966" s="11" t="n">
        <v>0.075</v>
      </c>
      <c r="O2966" s="12" t="n">
        <v>2780.23</v>
      </c>
      <c r="P2966" s="12" t="n">
        <v>3658.2</v>
      </c>
      <c r="Q2966" s="12" t="n">
        <f aca="false">M2966*P2966*(1-N2966)</f>
        <v>23686.845</v>
      </c>
      <c r="R2966" s="12" t="n">
        <f aca="false">M2966*O2966</f>
        <v>19461.61</v>
      </c>
      <c r="S2966" s="12" t="n">
        <f aca="false">Q2966-R2966</f>
        <v>4225.235</v>
      </c>
      <c r="T2966" s="11" t="n">
        <f aca="false">IFERROR(S2966/Q2966,0)</f>
        <v>0.178378969423745</v>
      </c>
      <c r="U2966" s="13" t="n">
        <f aca="false">F2966-E2966</f>
        <v>24</v>
      </c>
      <c r="V2966" s="13" t="n">
        <f aca="false">G2966-F2966</f>
        <v>3</v>
      </c>
      <c r="W2966" s="13" t="n">
        <f aca="false">G2966-E2966</f>
        <v>27</v>
      </c>
      <c r="X2966" s="10" t="n">
        <f aca="false">YEAR(E2966)</f>
        <v>2019</v>
      </c>
      <c r="Y2966" s="0" t="str">
        <f aca="false">TEXT(E2966,"yyyy-mm")</f>
        <v>2019-05</v>
      </c>
      <c r="Z2966" s="0" t="str">
        <f aca="false">"Q"&amp;ROUNDUP(MONTH(E2966)/3,0)&amp;"-"&amp;YEAR(E2966)</f>
        <v>Q2-2019</v>
      </c>
    </row>
    <row r="2967" customFormat="false" ht="14.25" hidden="false" customHeight="false" outlineLevel="0" collapsed="false">
      <c r="A2967" s="0" t="s">
        <v>3009</v>
      </c>
      <c r="B2967" s="0" t="s">
        <v>41</v>
      </c>
      <c r="C2967" s="0" t="s">
        <v>48</v>
      </c>
      <c r="D2967" s="9" t="n">
        <v>43500</v>
      </c>
      <c r="E2967" s="9" t="n">
        <v>43598</v>
      </c>
      <c r="F2967" s="9" t="n">
        <v>43611</v>
      </c>
      <c r="G2967" s="9" t="n">
        <v>43621</v>
      </c>
      <c r="H2967" s="10" t="s">
        <v>36</v>
      </c>
      <c r="I2967" s="0" t="n">
        <v>24</v>
      </c>
      <c r="J2967" s="0" t="n">
        <v>38</v>
      </c>
      <c r="K2967" s="0" t="n">
        <v>14</v>
      </c>
      <c r="L2967" s="0" t="n">
        <v>28</v>
      </c>
      <c r="M2967" s="0" t="n">
        <v>4</v>
      </c>
      <c r="N2967" s="11" t="n">
        <v>0.4</v>
      </c>
      <c r="O2967" s="12" t="n">
        <v>117.59</v>
      </c>
      <c r="P2967" s="12" t="n">
        <v>180.9</v>
      </c>
      <c r="Q2967" s="12" t="n">
        <f aca="false">M2967*P2967*(1-N2967)</f>
        <v>434.16</v>
      </c>
      <c r="R2967" s="12" t="n">
        <f aca="false">M2967*O2967</f>
        <v>470.36</v>
      </c>
      <c r="S2967" s="12" t="n">
        <f aca="false">Q2967-R2967</f>
        <v>-36.2</v>
      </c>
      <c r="T2967" s="11" t="n">
        <f aca="false">IFERROR(S2967/Q2967,0)</f>
        <v>-0.0833793992997973</v>
      </c>
      <c r="U2967" s="13" t="n">
        <f aca="false">F2967-E2967</f>
        <v>13</v>
      </c>
      <c r="V2967" s="13" t="n">
        <f aca="false">G2967-F2967</f>
        <v>10</v>
      </c>
      <c r="W2967" s="13" t="n">
        <f aca="false">G2967-E2967</f>
        <v>23</v>
      </c>
      <c r="X2967" s="10" t="n">
        <f aca="false">YEAR(E2967)</f>
        <v>2019</v>
      </c>
      <c r="Y2967" s="0" t="str">
        <f aca="false">TEXT(E2967,"yyyy-mm")</f>
        <v>2019-05</v>
      </c>
      <c r="Z2967" s="0" t="str">
        <f aca="false">"Q"&amp;ROUNDUP(MONTH(E2967)/3,0)&amp;"-"&amp;YEAR(E2967)</f>
        <v>Q2-2019</v>
      </c>
    </row>
    <row r="2968" customFormat="false" ht="14.25" hidden="false" customHeight="false" outlineLevel="0" collapsed="false">
      <c r="A2968" s="0" t="s">
        <v>3010</v>
      </c>
      <c r="B2968" s="0" t="s">
        <v>38</v>
      </c>
      <c r="C2968" s="0" t="s">
        <v>48</v>
      </c>
      <c r="D2968" s="9" t="n">
        <v>43500</v>
      </c>
      <c r="E2968" s="9" t="n">
        <v>43598</v>
      </c>
      <c r="F2968" s="9" t="n">
        <v>43604</v>
      </c>
      <c r="G2968" s="9" t="n">
        <v>43606</v>
      </c>
      <c r="H2968" s="10" t="s">
        <v>36</v>
      </c>
      <c r="I2968" s="0" t="n">
        <v>18</v>
      </c>
      <c r="J2968" s="0" t="n">
        <v>3</v>
      </c>
      <c r="K2968" s="0" t="n">
        <v>19</v>
      </c>
      <c r="L2968" s="0" t="n">
        <v>21</v>
      </c>
      <c r="M2968" s="0" t="n">
        <v>6</v>
      </c>
      <c r="N2968" s="11" t="n">
        <v>0.1</v>
      </c>
      <c r="O2968" s="12" t="n">
        <v>467.33</v>
      </c>
      <c r="P2968" s="12" t="n">
        <v>1038.5</v>
      </c>
      <c r="Q2968" s="12" t="n">
        <f aca="false">M2968*P2968*(1-N2968)</f>
        <v>5607.9</v>
      </c>
      <c r="R2968" s="12" t="n">
        <f aca="false">M2968*O2968</f>
        <v>2803.98</v>
      </c>
      <c r="S2968" s="12" t="n">
        <f aca="false">Q2968-R2968</f>
        <v>2803.92</v>
      </c>
      <c r="T2968" s="11" t="n">
        <f aca="false">IFERROR(S2968/Q2968,0)</f>
        <v>0.499994650403895</v>
      </c>
      <c r="U2968" s="13" t="n">
        <f aca="false">F2968-E2968</f>
        <v>6</v>
      </c>
      <c r="V2968" s="13" t="n">
        <f aca="false">G2968-F2968</f>
        <v>2</v>
      </c>
      <c r="W2968" s="13" t="n">
        <f aca="false">G2968-E2968</f>
        <v>8</v>
      </c>
      <c r="X2968" s="10" t="n">
        <f aca="false">YEAR(E2968)</f>
        <v>2019</v>
      </c>
      <c r="Y2968" s="0" t="str">
        <f aca="false">TEXT(E2968,"yyyy-mm")</f>
        <v>2019-05</v>
      </c>
      <c r="Z2968" s="0" t="str">
        <f aca="false">"Q"&amp;ROUNDUP(MONTH(E2968)/3,0)&amp;"-"&amp;YEAR(E2968)</f>
        <v>Q2-2019</v>
      </c>
    </row>
    <row r="2969" customFormat="false" ht="14.25" hidden="false" customHeight="false" outlineLevel="0" collapsed="false">
      <c r="A2969" s="0" t="s">
        <v>3011</v>
      </c>
      <c r="B2969" s="0" t="s">
        <v>41</v>
      </c>
      <c r="C2969" s="0" t="s">
        <v>79</v>
      </c>
      <c r="D2969" s="9" t="n">
        <v>43500</v>
      </c>
      <c r="E2969" s="9" t="n">
        <v>43598</v>
      </c>
      <c r="F2969" s="9" t="n">
        <v>43613</v>
      </c>
      <c r="G2969" s="9" t="n">
        <v>43619</v>
      </c>
      <c r="H2969" s="10" t="s">
        <v>36</v>
      </c>
      <c r="I2969" s="0" t="n">
        <v>22</v>
      </c>
      <c r="J2969" s="0" t="n">
        <v>20</v>
      </c>
      <c r="K2969" s="0" t="n">
        <v>68</v>
      </c>
      <c r="L2969" s="0" t="n">
        <v>40</v>
      </c>
      <c r="M2969" s="0" t="n">
        <v>5</v>
      </c>
      <c r="N2969" s="11" t="n">
        <v>0.15</v>
      </c>
      <c r="O2969" s="12" t="n">
        <v>152.63</v>
      </c>
      <c r="P2969" s="12" t="n">
        <v>227.8</v>
      </c>
      <c r="Q2969" s="12" t="n">
        <f aca="false">M2969*P2969*(1-N2969)</f>
        <v>968.15</v>
      </c>
      <c r="R2969" s="12" t="n">
        <f aca="false">M2969*O2969</f>
        <v>763.15</v>
      </c>
      <c r="S2969" s="12" t="n">
        <f aca="false">Q2969-R2969</f>
        <v>205</v>
      </c>
      <c r="T2969" s="11" t="n">
        <f aca="false">IFERROR(S2969/Q2969,0)</f>
        <v>0.211744047926458</v>
      </c>
      <c r="U2969" s="13" t="n">
        <f aca="false">F2969-E2969</f>
        <v>15</v>
      </c>
      <c r="V2969" s="13" t="n">
        <f aca="false">G2969-F2969</f>
        <v>6</v>
      </c>
      <c r="W2969" s="13" t="n">
        <f aca="false">G2969-E2969</f>
        <v>21</v>
      </c>
      <c r="X2969" s="10" t="n">
        <f aca="false">YEAR(E2969)</f>
        <v>2019</v>
      </c>
      <c r="Y2969" s="0" t="str">
        <f aca="false">TEXT(E2969,"yyyy-mm")</f>
        <v>2019-05</v>
      </c>
      <c r="Z2969" s="0" t="str">
        <f aca="false">"Q"&amp;ROUNDUP(MONTH(E2969)/3,0)&amp;"-"&amp;YEAR(E2969)</f>
        <v>Q2-2019</v>
      </c>
    </row>
    <row r="2970" customFormat="false" ht="14.25" hidden="false" customHeight="false" outlineLevel="0" collapsed="false">
      <c r="A2970" s="0" t="s">
        <v>3012</v>
      </c>
      <c r="B2970" s="0" t="s">
        <v>34</v>
      </c>
      <c r="C2970" s="0" t="s">
        <v>58</v>
      </c>
      <c r="D2970" s="9" t="n">
        <v>43500</v>
      </c>
      <c r="E2970" s="9" t="n">
        <v>43598</v>
      </c>
      <c r="F2970" s="9" t="n">
        <v>43600</v>
      </c>
      <c r="G2970" s="9" t="n">
        <v>43603</v>
      </c>
      <c r="H2970" s="10" t="s">
        <v>36</v>
      </c>
      <c r="I2970" s="0" t="n">
        <v>7</v>
      </c>
      <c r="J2970" s="0" t="n">
        <v>48</v>
      </c>
      <c r="K2970" s="0" t="n">
        <v>343</v>
      </c>
      <c r="L2970" s="0" t="n">
        <v>40</v>
      </c>
      <c r="M2970" s="0" t="n">
        <v>4</v>
      </c>
      <c r="N2970" s="11" t="n">
        <v>0.15</v>
      </c>
      <c r="O2970" s="12" t="n">
        <v>826.91</v>
      </c>
      <c r="P2970" s="12" t="n">
        <v>1252.9</v>
      </c>
      <c r="Q2970" s="12" t="n">
        <f aca="false">M2970*P2970*(1-N2970)</f>
        <v>4259.86</v>
      </c>
      <c r="R2970" s="12" t="n">
        <f aca="false">M2970*O2970</f>
        <v>3307.64</v>
      </c>
      <c r="S2970" s="12" t="n">
        <f aca="false">Q2970-R2970</f>
        <v>952.220000000001</v>
      </c>
      <c r="T2970" s="11" t="n">
        <f aca="false">IFERROR(S2970/Q2970,0)</f>
        <v>0.223533167756687</v>
      </c>
      <c r="U2970" s="13" t="n">
        <f aca="false">F2970-E2970</f>
        <v>2</v>
      </c>
      <c r="V2970" s="13" t="n">
        <f aca="false">G2970-F2970</f>
        <v>3</v>
      </c>
      <c r="W2970" s="13" t="n">
        <f aca="false">G2970-E2970</f>
        <v>5</v>
      </c>
      <c r="X2970" s="10" t="n">
        <f aca="false">YEAR(E2970)</f>
        <v>2019</v>
      </c>
      <c r="Y2970" s="0" t="str">
        <f aca="false">TEXT(E2970,"yyyy-mm")</f>
        <v>2019-05</v>
      </c>
      <c r="Z2970" s="0" t="str">
        <f aca="false">"Q"&amp;ROUNDUP(MONTH(E2970)/3,0)&amp;"-"&amp;YEAR(E2970)</f>
        <v>Q2-2019</v>
      </c>
    </row>
    <row r="2971" customFormat="false" ht="14.25" hidden="false" customHeight="false" outlineLevel="0" collapsed="false">
      <c r="A2971" s="0" t="s">
        <v>3013</v>
      </c>
      <c r="B2971" s="0" t="s">
        <v>41</v>
      </c>
      <c r="C2971" s="0" t="s">
        <v>79</v>
      </c>
      <c r="D2971" s="9" t="n">
        <v>43500</v>
      </c>
      <c r="E2971" s="9" t="n">
        <v>43599</v>
      </c>
      <c r="F2971" s="9" t="n">
        <v>43604</v>
      </c>
      <c r="G2971" s="9" t="n">
        <v>43609</v>
      </c>
      <c r="H2971" s="10" t="s">
        <v>36</v>
      </c>
      <c r="I2971" s="0" t="n">
        <v>22</v>
      </c>
      <c r="J2971" s="0" t="n">
        <v>45</v>
      </c>
      <c r="K2971" s="0" t="n">
        <v>66</v>
      </c>
      <c r="L2971" s="0" t="n">
        <v>15</v>
      </c>
      <c r="M2971" s="0" t="n">
        <v>1</v>
      </c>
      <c r="N2971" s="11" t="n">
        <v>0.075</v>
      </c>
      <c r="O2971" s="12" t="n">
        <v>797.57</v>
      </c>
      <c r="P2971" s="12" t="n">
        <v>1246.2</v>
      </c>
      <c r="Q2971" s="12" t="n">
        <f aca="false">M2971*P2971*(1-N2971)</f>
        <v>1152.735</v>
      </c>
      <c r="R2971" s="12" t="n">
        <f aca="false">M2971*O2971</f>
        <v>797.57</v>
      </c>
      <c r="S2971" s="12" t="n">
        <f aca="false">Q2971-R2971</f>
        <v>355.165</v>
      </c>
      <c r="T2971" s="11" t="n">
        <f aca="false">IFERROR(S2971/Q2971,0)</f>
        <v>0.308106373103966</v>
      </c>
      <c r="U2971" s="13" t="n">
        <f aca="false">F2971-E2971</f>
        <v>5</v>
      </c>
      <c r="V2971" s="13" t="n">
        <f aca="false">G2971-F2971</f>
        <v>5</v>
      </c>
      <c r="W2971" s="13" t="n">
        <f aca="false">G2971-E2971</f>
        <v>10</v>
      </c>
      <c r="X2971" s="10" t="n">
        <f aca="false">YEAR(E2971)</f>
        <v>2019</v>
      </c>
      <c r="Y2971" s="0" t="str">
        <f aca="false">TEXT(E2971,"yyyy-mm")</f>
        <v>2019-05</v>
      </c>
      <c r="Z2971" s="0" t="str">
        <f aca="false">"Q"&amp;ROUNDUP(MONTH(E2971)/3,0)&amp;"-"&amp;YEAR(E2971)</f>
        <v>Q2-2019</v>
      </c>
    </row>
    <row r="2972" customFormat="false" ht="14.25" hidden="false" customHeight="false" outlineLevel="0" collapsed="false">
      <c r="A2972" s="0" t="s">
        <v>3014</v>
      </c>
      <c r="B2972" s="0" t="s">
        <v>34</v>
      </c>
      <c r="C2972" s="0" t="s">
        <v>79</v>
      </c>
      <c r="D2972" s="9" t="n">
        <v>43500</v>
      </c>
      <c r="E2972" s="9" t="n">
        <v>43599</v>
      </c>
      <c r="F2972" s="9" t="n">
        <v>43618</v>
      </c>
      <c r="G2972" s="9" t="n">
        <v>43621</v>
      </c>
      <c r="H2972" s="10" t="s">
        <v>36</v>
      </c>
      <c r="I2972" s="0" t="n">
        <v>7</v>
      </c>
      <c r="J2972" s="0" t="n">
        <v>41</v>
      </c>
      <c r="K2972" s="0" t="n">
        <v>59</v>
      </c>
      <c r="L2972" s="0" t="n">
        <v>42</v>
      </c>
      <c r="M2972" s="0" t="n">
        <v>5</v>
      </c>
      <c r="N2972" s="11" t="n">
        <v>0.2</v>
      </c>
      <c r="O2972" s="12" t="n">
        <v>1408.21</v>
      </c>
      <c r="P2972" s="12" t="n">
        <v>2271.3</v>
      </c>
      <c r="Q2972" s="12" t="n">
        <f aca="false">M2972*P2972*(1-N2972)</f>
        <v>9085.2</v>
      </c>
      <c r="R2972" s="12" t="n">
        <f aca="false">M2972*O2972</f>
        <v>7041.05</v>
      </c>
      <c r="S2972" s="12" t="n">
        <f aca="false">Q2972-R2972</f>
        <v>2044.15</v>
      </c>
      <c r="T2972" s="11" t="n">
        <f aca="false">IFERROR(S2972/Q2972,0)</f>
        <v>0.224997798617532</v>
      </c>
      <c r="U2972" s="13" t="n">
        <f aca="false">F2972-E2972</f>
        <v>19</v>
      </c>
      <c r="V2972" s="13" t="n">
        <f aca="false">G2972-F2972</f>
        <v>3</v>
      </c>
      <c r="W2972" s="13" t="n">
        <f aca="false">G2972-E2972</f>
        <v>22</v>
      </c>
      <c r="X2972" s="10" t="n">
        <f aca="false">YEAR(E2972)</f>
        <v>2019</v>
      </c>
      <c r="Y2972" s="0" t="str">
        <f aca="false">TEXT(E2972,"yyyy-mm")</f>
        <v>2019-05</v>
      </c>
      <c r="Z2972" s="0" t="str">
        <f aca="false">"Q"&amp;ROUNDUP(MONTH(E2972)/3,0)&amp;"-"&amp;YEAR(E2972)</f>
        <v>Q2-2019</v>
      </c>
    </row>
    <row r="2973" customFormat="false" ht="14.25" hidden="false" customHeight="false" outlineLevel="0" collapsed="false">
      <c r="A2973" s="0" t="s">
        <v>3015</v>
      </c>
      <c r="B2973" s="0" t="s">
        <v>41</v>
      </c>
      <c r="C2973" s="0" t="s">
        <v>39</v>
      </c>
      <c r="D2973" s="9" t="n">
        <v>43500</v>
      </c>
      <c r="E2973" s="9" t="n">
        <v>43599</v>
      </c>
      <c r="F2973" s="9" t="n">
        <v>43609</v>
      </c>
      <c r="G2973" s="9" t="n">
        <v>43616</v>
      </c>
      <c r="H2973" s="10" t="s">
        <v>36</v>
      </c>
      <c r="I2973" s="0" t="n">
        <v>21</v>
      </c>
      <c r="J2973" s="0" t="n">
        <v>37</v>
      </c>
      <c r="K2973" s="0" t="n">
        <v>182</v>
      </c>
      <c r="L2973" s="0" t="n">
        <v>47</v>
      </c>
      <c r="M2973" s="0" t="n">
        <v>2</v>
      </c>
      <c r="N2973" s="11" t="n">
        <v>0.2</v>
      </c>
      <c r="O2973" s="12" t="n">
        <v>1308.64</v>
      </c>
      <c r="P2973" s="12" t="n">
        <v>1721.9</v>
      </c>
      <c r="Q2973" s="12" t="n">
        <f aca="false">M2973*P2973*(1-N2973)</f>
        <v>2755.04</v>
      </c>
      <c r="R2973" s="12" t="n">
        <f aca="false">M2973*O2973</f>
        <v>2617.28</v>
      </c>
      <c r="S2973" s="12" t="n">
        <f aca="false">Q2973-R2973</f>
        <v>137.76</v>
      </c>
      <c r="T2973" s="11" t="n">
        <f aca="false">IFERROR(S2973/Q2973,0)</f>
        <v>0.0500029037690924</v>
      </c>
      <c r="U2973" s="13" t="n">
        <f aca="false">F2973-E2973</f>
        <v>10</v>
      </c>
      <c r="V2973" s="13" t="n">
        <f aca="false">G2973-F2973</f>
        <v>7</v>
      </c>
      <c r="W2973" s="13" t="n">
        <f aca="false">G2973-E2973</f>
        <v>17</v>
      </c>
      <c r="X2973" s="10" t="n">
        <f aca="false">YEAR(E2973)</f>
        <v>2019</v>
      </c>
      <c r="Y2973" s="0" t="str">
        <f aca="false">TEXT(E2973,"yyyy-mm")</f>
        <v>2019-05</v>
      </c>
      <c r="Z2973" s="0" t="str">
        <f aca="false">"Q"&amp;ROUNDUP(MONTH(E2973)/3,0)&amp;"-"&amp;YEAR(E2973)</f>
        <v>Q2-2019</v>
      </c>
    </row>
    <row r="2974" customFormat="false" ht="14.25" hidden="false" customHeight="false" outlineLevel="0" collapsed="false">
      <c r="A2974" s="0" t="s">
        <v>3016</v>
      </c>
      <c r="B2974" s="0" t="s">
        <v>34</v>
      </c>
      <c r="C2974" s="0" t="s">
        <v>39</v>
      </c>
      <c r="D2974" s="9" t="n">
        <v>43500</v>
      </c>
      <c r="E2974" s="9" t="n">
        <v>43599</v>
      </c>
      <c r="F2974" s="9" t="n">
        <v>43624</v>
      </c>
      <c r="G2974" s="9" t="n">
        <v>43625</v>
      </c>
      <c r="H2974" s="10" t="s">
        <v>36</v>
      </c>
      <c r="I2974" s="0" t="n">
        <v>4</v>
      </c>
      <c r="J2974" s="0" t="n">
        <v>11</v>
      </c>
      <c r="K2974" s="0" t="n">
        <v>124</v>
      </c>
      <c r="L2974" s="0" t="n">
        <v>6</v>
      </c>
      <c r="M2974" s="0" t="n">
        <v>4</v>
      </c>
      <c r="N2974" s="11" t="n">
        <v>0.1</v>
      </c>
      <c r="O2974" s="12" t="n">
        <v>2623.45</v>
      </c>
      <c r="P2974" s="12" t="n">
        <v>5045.1</v>
      </c>
      <c r="Q2974" s="12" t="n">
        <f aca="false">M2974*P2974*(1-N2974)</f>
        <v>18162.36</v>
      </c>
      <c r="R2974" s="12" t="n">
        <f aca="false">M2974*O2974</f>
        <v>10493.8</v>
      </c>
      <c r="S2974" s="12" t="n">
        <f aca="false">Q2974-R2974</f>
        <v>7668.56</v>
      </c>
      <c r="T2974" s="11" t="n">
        <f aca="false">IFERROR(S2974/Q2974,0)</f>
        <v>0.422222662693615</v>
      </c>
      <c r="U2974" s="13" t="n">
        <f aca="false">F2974-E2974</f>
        <v>25</v>
      </c>
      <c r="V2974" s="13" t="n">
        <f aca="false">G2974-F2974</f>
        <v>1</v>
      </c>
      <c r="W2974" s="13" t="n">
        <f aca="false">G2974-E2974</f>
        <v>26</v>
      </c>
      <c r="X2974" s="10" t="n">
        <f aca="false">YEAR(E2974)</f>
        <v>2019</v>
      </c>
      <c r="Y2974" s="0" t="str">
        <f aca="false">TEXT(E2974,"yyyy-mm")</f>
        <v>2019-05</v>
      </c>
      <c r="Z2974" s="0" t="str">
        <f aca="false">"Q"&amp;ROUNDUP(MONTH(E2974)/3,0)&amp;"-"&amp;YEAR(E2974)</f>
        <v>Q2-2019</v>
      </c>
    </row>
    <row r="2975" customFormat="false" ht="14.25" hidden="false" customHeight="false" outlineLevel="0" collapsed="false">
      <c r="A2975" s="0" t="s">
        <v>3017</v>
      </c>
      <c r="B2975" s="0" t="s">
        <v>43</v>
      </c>
      <c r="C2975" s="0" t="s">
        <v>79</v>
      </c>
      <c r="D2975" s="9" t="n">
        <v>43500</v>
      </c>
      <c r="E2975" s="9" t="n">
        <v>43599</v>
      </c>
      <c r="F2975" s="9" t="n">
        <v>43619</v>
      </c>
      <c r="G2975" s="9" t="n">
        <v>43628</v>
      </c>
      <c r="H2975" s="10" t="s">
        <v>36</v>
      </c>
      <c r="I2975" s="0" t="n">
        <v>27</v>
      </c>
      <c r="J2975" s="0" t="n">
        <v>31</v>
      </c>
      <c r="K2975" s="0" t="n">
        <v>77</v>
      </c>
      <c r="L2975" s="0" t="n">
        <v>29</v>
      </c>
      <c r="M2975" s="0" t="n">
        <v>6</v>
      </c>
      <c r="N2975" s="11" t="n">
        <v>0.05</v>
      </c>
      <c r="O2975" s="12" t="n">
        <v>3148.06</v>
      </c>
      <c r="P2975" s="12" t="n">
        <v>3839.1</v>
      </c>
      <c r="Q2975" s="12" t="n">
        <f aca="false">M2975*P2975*(1-N2975)</f>
        <v>21882.87</v>
      </c>
      <c r="R2975" s="12" t="n">
        <f aca="false">M2975*O2975</f>
        <v>18888.36</v>
      </c>
      <c r="S2975" s="12" t="n">
        <f aca="false">Q2975-R2975</f>
        <v>2994.51</v>
      </c>
      <c r="T2975" s="11" t="n">
        <f aca="false">IFERROR(S2975/Q2975,0)</f>
        <v>0.136842653637297</v>
      </c>
      <c r="U2975" s="13" t="n">
        <f aca="false">F2975-E2975</f>
        <v>20</v>
      </c>
      <c r="V2975" s="13" t="n">
        <f aca="false">G2975-F2975</f>
        <v>9</v>
      </c>
      <c r="W2975" s="13" t="n">
        <f aca="false">G2975-E2975</f>
        <v>29</v>
      </c>
      <c r="X2975" s="10" t="n">
        <f aca="false">YEAR(E2975)</f>
        <v>2019</v>
      </c>
      <c r="Y2975" s="0" t="str">
        <f aca="false">TEXT(E2975,"yyyy-mm")</f>
        <v>2019-05</v>
      </c>
      <c r="Z2975" s="0" t="str">
        <f aca="false">"Q"&amp;ROUNDUP(MONTH(E2975)/3,0)&amp;"-"&amp;YEAR(E2975)</f>
        <v>Q2-2019</v>
      </c>
    </row>
    <row r="2976" customFormat="false" ht="14.25" hidden="false" customHeight="false" outlineLevel="0" collapsed="false">
      <c r="A2976" s="0" t="s">
        <v>3018</v>
      </c>
      <c r="B2976" s="0" t="s">
        <v>38</v>
      </c>
      <c r="C2976" s="0" t="s">
        <v>35</v>
      </c>
      <c r="D2976" s="9" t="n">
        <v>43500</v>
      </c>
      <c r="E2976" s="9" t="n">
        <v>43599</v>
      </c>
      <c r="F2976" s="9" t="n">
        <v>43617</v>
      </c>
      <c r="G2976" s="9" t="n">
        <v>43623</v>
      </c>
      <c r="H2976" s="10" t="s">
        <v>36</v>
      </c>
      <c r="I2976" s="0" t="n">
        <v>18</v>
      </c>
      <c r="J2976" s="0" t="n">
        <v>28</v>
      </c>
      <c r="K2976" s="0" t="n">
        <v>221</v>
      </c>
      <c r="L2976" s="0" t="n">
        <v>42</v>
      </c>
      <c r="M2976" s="0" t="n">
        <v>7</v>
      </c>
      <c r="N2976" s="11" t="n">
        <v>0.05</v>
      </c>
      <c r="O2976" s="12" t="n">
        <v>455.2</v>
      </c>
      <c r="P2976" s="12" t="n">
        <v>1058.6</v>
      </c>
      <c r="Q2976" s="12" t="n">
        <f aca="false">M2976*P2976*(1-N2976)</f>
        <v>7039.69</v>
      </c>
      <c r="R2976" s="12" t="n">
        <f aca="false">M2976*O2976</f>
        <v>3186.4</v>
      </c>
      <c r="S2976" s="12" t="n">
        <f aca="false">Q2976-R2976</f>
        <v>3853.29</v>
      </c>
      <c r="T2976" s="11" t="n">
        <f aca="false">IFERROR(S2976/Q2976,0)</f>
        <v>0.547366432328696</v>
      </c>
      <c r="U2976" s="13" t="n">
        <f aca="false">F2976-E2976</f>
        <v>18</v>
      </c>
      <c r="V2976" s="13" t="n">
        <f aca="false">G2976-F2976</f>
        <v>6</v>
      </c>
      <c r="W2976" s="13" t="n">
        <f aca="false">G2976-E2976</f>
        <v>24</v>
      </c>
      <c r="X2976" s="10" t="n">
        <f aca="false">YEAR(E2976)</f>
        <v>2019</v>
      </c>
      <c r="Y2976" s="0" t="str">
        <f aca="false">TEXT(E2976,"yyyy-mm")</f>
        <v>2019-05</v>
      </c>
      <c r="Z2976" s="0" t="str">
        <f aca="false">"Q"&amp;ROUNDUP(MONTH(E2976)/3,0)&amp;"-"&amp;YEAR(E2976)</f>
        <v>Q2-2019</v>
      </c>
    </row>
    <row r="2977" customFormat="false" ht="14.25" hidden="false" customHeight="false" outlineLevel="0" collapsed="false">
      <c r="A2977" s="0" t="s">
        <v>3019</v>
      </c>
      <c r="B2977" s="0" t="s">
        <v>34</v>
      </c>
      <c r="C2977" s="0" t="s">
        <v>46</v>
      </c>
      <c r="D2977" s="9" t="n">
        <v>43500</v>
      </c>
      <c r="E2977" s="9" t="n">
        <v>43599</v>
      </c>
      <c r="F2977" s="9" t="n">
        <v>43613</v>
      </c>
      <c r="G2977" s="9" t="n">
        <v>43617</v>
      </c>
      <c r="H2977" s="10" t="s">
        <v>36</v>
      </c>
      <c r="I2977" s="0" t="n">
        <v>5</v>
      </c>
      <c r="J2977" s="0" t="n">
        <v>14</v>
      </c>
      <c r="K2977" s="0" t="n">
        <v>312</v>
      </c>
      <c r="L2977" s="0" t="n">
        <v>21</v>
      </c>
      <c r="M2977" s="0" t="n">
        <v>2</v>
      </c>
      <c r="N2977" s="11" t="n">
        <v>0.1</v>
      </c>
      <c r="O2977" s="12" t="n">
        <v>3354.36</v>
      </c>
      <c r="P2977" s="12" t="n">
        <v>3946.3</v>
      </c>
      <c r="Q2977" s="12" t="n">
        <f aca="false">M2977*P2977*(1-N2977)</f>
        <v>7103.34</v>
      </c>
      <c r="R2977" s="12" t="n">
        <f aca="false">M2977*O2977</f>
        <v>6708.72</v>
      </c>
      <c r="S2977" s="12" t="n">
        <f aca="false">Q2977-R2977</f>
        <v>394.62</v>
      </c>
      <c r="T2977" s="11" t="n">
        <f aca="false">IFERROR(S2977/Q2977,0)</f>
        <v>0.0555541477671067</v>
      </c>
      <c r="U2977" s="13" t="n">
        <f aca="false">F2977-E2977</f>
        <v>14</v>
      </c>
      <c r="V2977" s="13" t="n">
        <f aca="false">G2977-F2977</f>
        <v>4</v>
      </c>
      <c r="W2977" s="13" t="n">
        <f aca="false">G2977-E2977</f>
        <v>18</v>
      </c>
      <c r="X2977" s="10" t="n">
        <f aca="false">YEAR(E2977)</f>
        <v>2019</v>
      </c>
      <c r="Y2977" s="0" t="str">
        <f aca="false">TEXT(E2977,"yyyy-mm")</f>
        <v>2019-05</v>
      </c>
      <c r="Z2977" s="0" t="str">
        <f aca="false">"Q"&amp;ROUNDUP(MONTH(E2977)/3,0)&amp;"-"&amp;YEAR(E2977)</f>
        <v>Q2-2019</v>
      </c>
    </row>
    <row r="2978" customFormat="false" ht="14.25" hidden="false" customHeight="false" outlineLevel="0" collapsed="false">
      <c r="A2978" s="0" t="s">
        <v>3020</v>
      </c>
      <c r="B2978" s="0" t="s">
        <v>34</v>
      </c>
      <c r="C2978" s="0" t="s">
        <v>39</v>
      </c>
      <c r="D2978" s="9" t="n">
        <v>43500</v>
      </c>
      <c r="E2978" s="9" t="n">
        <v>43599</v>
      </c>
      <c r="F2978" s="9" t="n">
        <v>43616</v>
      </c>
      <c r="G2978" s="9" t="n">
        <v>43617</v>
      </c>
      <c r="H2978" s="10" t="s">
        <v>36</v>
      </c>
      <c r="I2978" s="0" t="n">
        <v>3</v>
      </c>
      <c r="J2978" s="0" t="n">
        <v>30</v>
      </c>
      <c r="K2978" s="0" t="n">
        <v>188</v>
      </c>
      <c r="L2978" s="0" t="n">
        <v>28</v>
      </c>
      <c r="M2978" s="0" t="n">
        <v>7</v>
      </c>
      <c r="N2978" s="11" t="n">
        <v>0.075</v>
      </c>
      <c r="O2978" s="12" t="n">
        <v>395.57</v>
      </c>
      <c r="P2978" s="12" t="n">
        <v>824.1</v>
      </c>
      <c r="Q2978" s="12" t="n">
        <f aca="false">M2978*P2978*(1-N2978)</f>
        <v>5336.0475</v>
      </c>
      <c r="R2978" s="12" t="n">
        <f aca="false">M2978*O2978</f>
        <v>2768.99</v>
      </c>
      <c r="S2978" s="12" t="n">
        <f aca="false">Q2978-R2978</f>
        <v>2567.0575</v>
      </c>
      <c r="T2978" s="11" t="n">
        <f aca="false">IFERROR(S2978/Q2978,0)</f>
        <v>0.481078457416281</v>
      </c>
      <c r="U2978" s="13" t="n">
        <f aca="false">F2978-E2978</f>
        <v>17</v>
      </c>
      <c r="V2978" s="13" t="n">
        <f aca="false">G2978-F2978</f>
        <v>1</v>
      </c>
      <c r="W2978" s="13" t="n">
        <f aca="false">G2978-E2978</f>
        <v>18</v>
      </c>
      <c r="X2978" s="10" t="n">
        <f aca="false">YEAR(E2978)</f>
        <v>2019</v>
      </c>
      <c r="Y2978" s="0" t="str">
        <f aca="false">TEXT(E2978,"yyyy-mm")</f>
        <v>2019-05</v>
      </c>
      <c r="Z2978" s="0" t="str">
        <f aca="false">"Q"&amp;ROUNDUP(MONTH(E2978)/3,0)&amp;"-"&amp;YEAR(E2978)</f>
        <v>Q2-2019</v>
      </c>
    </row>
    <row r="2979" customFormat="false" ht="14.25" hidden="false" customHeight="false" outlineLevel="0" collapsed="false">
      <c r="A2979" s="0" t="s">
        <v>3021</v>
      </c>
      <c r="B2979" s="0" t="s">
        <v>38</v>
      </c>
      <c r="C2979" s="0" t="s">
        <v>39</v>
      </c>
      <c r="D2979" s="9" t="n">
        <v>43500</v>
      </c>
      <c r="E2979" s="9" t="n">
        <v>43599</v>
      </c>
      <c r="F2979" s="9" t="n">
        <v>43621</v>
      </c>
      <c r="G2979" s="9" t="n">
        <v>43623</v>
      </c>
      <c r="H2979" s="10" t="s">
        <v>36</v>
      </c>
      <c r="I2979" s="0" t="n">
        <v>17</v>
      </c>
      <c r="J2979" s="0" t="n">
        <v>26</v>
      </c>
      <c r="K2979" s="0" t="n">
        <v>89</v>
      </c>
      <c r="L2979" s="0" t="n">
        <v>43</v>
      </c>
      <c r="M2979" s="0" t="n">
        <v>6</v>
      </c>
      <c r="N2979" s="11" t="n">
        <v>0.05</v>
      </c>
      <c r="O2979" s="12" t="n">
        <v>645.81</v>
      </c>
      <c r="P2979" s="12" t="n">
        <v>797.3</v>
      </c>
      <c r="Q2979" s="12" t="n">
        <f aca="false">M2979*P2979*(1-N2979)</f>
        <v>4544.61</v>
      </c>
      <c r="R2979" s="12" t="n">
        <f aca="false">M2979*O2979</f>
        <v>3874.86</v>
      </c>
      <c r="S2979" s="12" t="n">
        <f aca="false">Q2979-R2979</f>
        <v>669.749999999999</v>
      </c>
      <c r="T2979" s="11" t="n">
        <f aca="false">IFERROR(S2979/Q2979,0)</f>
        <v>0.147372381788536</v>
      </c>
      <c r="U2979" s="13" t="n">
        <f aca="false">F2979-E2979</f>
        <v>22</v>
      </c>
      <c r="V2979" s="13" t="n">
        <f aca="false">G2979-F2979</f>
        <v>2</v>
      </c>
      <c r="W2979" s="13" t="n">
        <f aca="false">G2979-E2979</f>
        <v>24</v>
      </c>
      <c r="X2979" s="10" t="n">
        <f aca="false">YEAR(E2979)</f>
        <v>2019</v>
      </c>
      <c r="Y2979" s="0" t="str">
        <f aca="false">TEXT(E2979,"yyyy-mm")</f>
        <v>2019-05</v>
      </c>
      <c r="Z2979" s="0" t="str">
        <f aca="false">"Q"&amp;ROUNDUP(MONTH(E2979)/3,0)&amp;"-"&amp;YEAR(E2979)</f>
        <v>Q2-2019</v>
      </c>
    </row>
    <row r="2980" customFormat="false" ht="14.25" hidden="false" customHeight="false" outlineLevel="0" collapsed="false">
      <c r="A2980" s="0" t="s">
        <v>3022</v>
      </c>
      <c r="B2980" s="0" t="s">
        <v>34</v>
      </c>
      <c r="C2980" s="0" t="s">
        <v>48</v>
      </c>
      <c r="D2980" s="9" t="n">
        <v>43500</v>
      </c>
      <c r="E2980" s="9" t="n">
        <v>43600</v>
      </c>
      <c r="F2980" s="9" t="n">
        <v>43628</v>
      </c>
      <c r="G2980" s="9" t="n">
        <v>43630</v>
      </c>
      <c r="H2980" s="10" t="s">
        <v>36</v>
      </c>
      <c r="I2980" s="0" t="n">
        <v>7</v>
      </c>
      <c r="J2980" s="0" t="n">
        <v>45</v>
      </c>
      <c r="K2980" s="0" t="n">
        <v>29</v>
      </c>
      <c r="L2980" s="0" t="n">
        <v>5</v>
      </c>
      <c r="M2980" s="0" t="n">
        <v>3</v>
      </c>
      <c r="N2980" s="11" t="n">
        <v>0.1</v>
      </c>
      <c r="O2980" s="12" t="n">
        <v>827.32</v>
      </c>
      <c r="P2980" s="12" t="n">
        <v>1688.4</v>
      </c>
      <c r="Q2980" s="12" t="n">
        <f aca="false">M2980*P2980*(1-N2980)</f>
        <v>4558.68</v>
      </c>
      <c r="R2980" s="12" t="n">
        <f aca="false">M2980*O2980</f>
        <v>2481.96</v>
      </c>
      <c r="S2980" s="12" t="n">
        <f aca="false">Q2980-R2980</f>
        <v>2076.72</v>
      </c>
      <c r="T2980" s="11" t="n">
        <f aca="false">IFERROR(S2980/Q2980,0)</f>
        <v>0.455552923214615</v>
      </c>
      <c r="U2980" s="13" t="n">
        <f aca="false">F2980-E2980</f>
        <v>28</v>
      </c>
      <c r="V2980" s="13" t="n">
        <f aca="false">G2980-F2980</f>
        <v>2</v>
      </c>
      <c r="W2980" s="13" t="n">
        <f aca="false">G2980-E2980</f>
        <v>30</v>
      </c>
      <c r="X2980" s="10" t="n">
        <f aca="false">YEAR(E2980)</f>
        <v>2019</v>
      </c>
      <c r="Y2980" s="0" t="str">
        <f aca="false">TEXT(E2980,"yyyy-mm")</f>
        <v>2019-05</v>
      </c>
      <c r="Z2980" s="0" t="str">
        <f aca="false">"Q"&amp;ROUNDUP(MONTH(E2980)/3,0)&amp;"-"&amp;YEAR(E2980)</f>
        <v>Q2-2019</v>
      </c>
    </row>
    <row r="2981" customFormat="false" ht="14.25" hidden="false" customHeight="false" outlineLevel="0" collapsed="false">
      <c r="A2981" s="0" t="s">
        <v>3023</v>
      </c>
      <c r="B2981" s="0" t="s">
        <v>34</v>
      </c>
      <c r="C2981" s="0" t="s">
        <v>58</v>
      </c>
      <c r="D2981" s="9" t="n">
        <v>43500</v>
      </c>
      <c r="E2981" s="9" t="n">
        <v>43600</v>
      </c>
      <c r="F2981" s="9" t="n">
        <v>43610</v>
      </c>
      <c r="G2981" s="9" t="n">
        <v>43613</v>
      </c>
      <c r="H2981" s="10" t="s">
        <v>36</v>
      </c>
      <c r="I2981" s="0" t="n">
        <v>1</v>
      </c>
      <c r="J2981" s="0" t="n">
        <v>19</v>
      </c>
      <c r="K2981" s="0" t="n">
        <v>345</v>
      </c>
      <c r="L2981" s="0" t="n">
        <v>38</v>
      </c>
      <c r="M2981" s="0" t="n">
        <v>3</v>
      </c>
      <c r="N2981" s="11" t="n">
        <v>0.05</v>
      </c>
      <c r="O2981" s="12" t="n">
        <v>1175.45</v>
      </c>
      <c r="P2981" s="12" t="n">
        <v>1728.6</v>
      </c>
      <c r="Q2981" s="12" t="n">
        <f aca="false">M2981*P2981*(1-N2981)</f>
        <v>4926.51</v>
      </c>
      <c r="R2981" s="12" t="n">
        <f aca="false">M2981*O2981</f>
        <v>3526.35</v>
      </c>
      <c r="S2981" s="12" t="n">
        <f aca="false">Q2981-R2981</f>
        <v>1400.16</v>
      </c>
      <c r="T2981" s="11" t="n">
        <f aca="false">IFERROR(S2981/Q2981,0)</f>
        <v>0.284209308415085</v>
      </c>
      <c r="U2981" s="13" t="n">
        <f aca="false">F2981-E2981</f>
        <v>10</v>
      </c>
      <c r="V2981" s="13" t="n">
        <f aca="false">G2981-F2981</f>
        <v>3</v>
      </c>
      <c r="W2981" s="13" t="n">
        <f aca="false">G2981-E2981</f>
        <v>13</v>
      </c>
      <c r="X2981" s="10" t="n">
        <f aca="false">YEAR(E2981)</f>
        <v>2019</v>
      </c>
      <c r="Y2981" s="0" t="str">
        <f aca="false">TEXT(E2981,"yyyy-mm")</f>
        <v>2019-05</v>
      </c>
      <c r="Z2981" s="0" t="str">
        <f aca="false">"Q"&amp;ROUNDUP(MONTH(E2981)/3,0)&amp;"-"&amp;YEAR(E2981)</f>
        <v>Q2-2019</v>
      </c>
    </row>
    <row r="2982" customFormat="false" ht="14.25" hidden="false" customHeight="false" outlineLevel="0" collapsed="false">
      <c r="A2982" s="0" t="s">
        <v>3024</v>
      </c>
      <c r="B2982" s="0" t="s">
        <v>43</v>
      </c>
      <c r="C2982" s="0" t="s">
        <v>58</v>
      </c>
      <c r="D2982" s="9" t="n">
        <v>43500</v>
      </c>
      <c r="E2982" s="9" t="n">
        <v>43600</v>
      </c>
      <c r="F2982" s="9" t="n">
        <v>43602</v>
      </c>
      <c r="G2982" s="9" t="n">
        <v>43604</v>
      </c>
      <c r="H2982" s="10" t="s">
        <v>36</v>
      </c>
      <c r="I2982" s="0" t="n">
        <v>28</v>
      </c>
      <c r="J2982" s="0" t="n">
        <v>13</v>
      </c>
      <c r="K2982" s="0" t="n">
        <v>341</v>
      </c>
      <c r="L2982" s="0" t="n">
        <v>38</v>
      </c>
      <c r="M2982" s="0" t="n">
        <v>5</v>
      </c>
      <c r="N2982" s="11" t="n">
        <v>0.075</v>
      </c>
      <c r="O2982" s="12" t="n">
        <v>512.22</v>
      </c>
      <c r="P2982" s="12" t="n">
        <v>931.3</v>
      </c>
      <c r="Q2982" s="12" t="n">
        <f aca="false">M2982*P2982*(1-N2982)</f>
        <v>4307.2625</v>
      </c>
      <c r="R2982" s="12" t="n">
        <f aca="false">M2982*O2982</f>
        <v>2561.1</v>
      </c>
      <c r="S2982" s="12" t="n">
        <f aca="false">Q2982-R2982</f>
        <v>1746.1625</v>
      </c>
      <c r="T2982" s="11" t="n">
        <f aca="false">IFERROR(S2982/Q2982,0)</f>
        <v>0.405399601254857</v>
      </c>
      <c r="U2982" s="13" t="n">
        <f aca="false">F2982-E2982</f>
        <v>2</v>
      </c>
      <c r="V2982" s="13" t="n">
        <f aca="false">G2982-F2982</f>
        <v>2</v>
      </c>
      <c r="W2982" s="13" t="n">
        <f aca="false">G2982-E2982</f>
        <v>4</v>
      </c>
      <c r="X2982" s="10" t="n">
        <f aca="false">YEAR(E2982)</f>
        <v>2019</v>
      </c>
      <c r="Y2982" s="0" t="str">
        <f aca="false">TEXT(E2982,"yyyy-mm")</f>
        <v>2019-05</v>
      </c>
      <c r="Z2982" s="0" t="str">
        <f aca="false">"Q"&amp;ROUNDUP(MONTH(E2982)/3,0)&amp;"-"&amp;YEAR(E2982)</f>
        <v>Q2-2019</v>
      </c>
    </row>
    <row r="2983" customFormat="false" ht="14.25" hidden="false" customHeight="false" outlineLevel="0" collapsed="false">
      <c r="A2983" s="0" t="s">
        <v>3025</v>
      </c>
      <c r="B2983" s="0" t="s">
        <v>41</v>
      </c>
      <c r="C2983" s="0" t="s">
        <v>79</v>
      </c>
      <c r="D2983" s="9" t="n">
        <v>43500</v>
      </c>
      <c r="E2983" s="9" t="n">
        <v>43600</v>
      </c>
      <c r="F2983" s="9" t="n">
        <v>43614</v>
      </c>
      <c r="G2983" s="9" t="n">
        <v>43616</v>
      </c>
      <c r="H2983" s="10" t="s">
        <v>36</v>
      </c>
      <c r="I2983" s="0" t="n">
        <v>21</v>
      </c>
      <c r="J2983" s="0" t="n">
        <v>50</v>
      </c>
      <c r="K2983" s="0" t="n">
        <v>68</v>
      </c>
      <c r="L2983" s="0" t="n">
        <v>32</v>
      </c>
      <c r="M2983" s="0" t="n">
        <v>6</v>
      </c>
      <c r="N2983" s="11" t="n">
        <v>0.05</v>
      </c>
      <c r="O2983" s="12" t="n">
        <v>1520.36</v>
      </c>
      <c r="P2983" s="12" t="n">
        <v>2492.4</v>
      </c>
      <c r="Q2983" s="12" t="n">
        <f aca="false">M2983*P2983*(1-N2983)</f>
        <v>14206.68</v>
      </c>
      <c r="R2983" s="12" t="n">
        <f aca="false">M2983*O2983</f>
        <v>9122.16</v>
      </c>
      <c r="S2983" s="12" t="n">
        <f aca="false">Q2983-R2983</f>
        <v>5084.52</v>
      </c>
      <c r="T2983" s="11" t="n">
        <f aca="false">IFERROR(S2983/Q2983,0)</f>
        <v>0.357896426188244</v>
      </c>
      <c r="U2983" s="13" t="n">
        <f aca="false">F2983-E2983</f>
        <v>14</v>
      </c>
      <c r="V2983" s="13" t="n">
        <f aca="false">G2983-F2983</f>
        <v>2</v>
      </c>
      <c r="W2983" s="13" t="n">
        <f aca="false">G2983-E2983</f>
        <v>16</v>
      </c>
      <c r="X2983" s="10" t="n">
        <f aca="false">YEAR(E2983)</f>
        <v>2019</v>
      </c>
      <c r="Y2983" s="0" t="str">
        <f aca="false">TEXT(E2983,"yyyy-mm")</f>
        <v>2019-05</v>
      </c>
      <c r="Z2983" s="0" t="str">
        <f aca="false">"Q"&amp;ROUNDUP(MONTH(E2983)/3,0)&amp;"-"&amp;YEAR(E2983)</f>
        <v>Q2-2019</v>
      </c>
    </row>
    <row r="2984" customFormat="false" ht="14.25" hidden="false" customHeight="false" outlineLevel="0" collapsed="false">
      <c r="A2984" s="0" t="s">
        <v>3026</v>
      </c>
      <c r="B2984" s="0" t="s">
        <v>34</v>
      </c>
      <c r="C2984" s="0" t="s">
        <v>58</v>
      </c>
      <c r="D2984" s="9" t="n">
        <v>43500</v>
      </c>
      <c r="E2984" s="9" t="n">
        <v>43600</v>
      </c>
      <c r="F2984" s="9" t="n">
        <v>43628</v>
      </c>
      <c r="G2984" s="9" t="n">
        <v>43634</v>
      </c>
      <c r="H2984" s="10" t="s">
        <v>36</v>
      </c>
      <c r="I2984" s="0" t="n">
        <v>10</v>
      </c>
      <c r="J2984" s="0" t="n">
        <v>11</v>
      </c>
      <c r="K2984" s="0" t="n">
        <v>344</v>
      </c>
      <c r="L2984" s="0" t="n">
        <v>42</v>
      </c>
      <c r="M2984" s="0" t="n">
        <v>5</v>
      </c>
      <c r="N2984" s="11" t="n">
        <v>0.075</v>
      </c>
      <c r="O2984" s="12" t="n">
        <v>1303.82</v>
      </c>
      <c r="P2984" s="12" t="n">
        <v>1862.6</v>
      </c>
      <c r="Q2984" s="12" t="n">
        <f aca="false">M2984*P2984*(1-N2984)</f>
        <v>8614.525</v>
      </c>
      <c r="R2984" s="12" t="n">
        <f aca="false">M2984*O2984</f>
        <v>6519.1</v>
      </c>
      <c r="S2984" s="12" t="n">
        <f aca="false">Q2984-R2984</f>
        <v>2095.425</v>
      </c>
      <c r="T2984" s="11" t="n">
        <f aca="false">IFERROR(S2984/Q2984,0)</f>
        <v>0.243243243243243</v>
      </c>
      <c r="U2984" s="13" t="n">
        <f aca="false">F2984-E2984</f>
        <v>28</v>
      </c>
      <c r="V2984" s="13" t="n">
        <f aca="false">G2984-F2984</f>
        <v>6</v>
      </c>
      <c r="W2984" s="13" t="n">
        <f aca="false">G2984-E2984</f>
        <v>34</v>
      </c>
      <c r="X2984" s="10" t="n">
        <f aca="false">YEAR(E2984)</f>
        <v>2019</v>
      </c>
      <c r="Y2984" s="0" t="str">
        <f aca="false">TEXT(E2984,"yyyy-mm")</f>
        <v>2019-05</v>
      </c>
      <c r="Z2984" s="0" t="str">
        <f aca="false">"Q"&amp;ROUNDUP(MONTH(E2984)/3,0)&amp;"-"&amp;YEAR(E2984)</f>
        <v>Q2-2019</v>
      </c>
    </row>
    <row r="2985" customFormat="false" ht="14.25" hidden="false" customHeight="false" outlineLevel="0" collapsed="false">
      <c r="A2985" s="0" t="s">
        <v>3027</v>
      </c>
      <c r="B2985" s="0" t="s">
        <v>34</v>
      </c>
      <c r="C2985" s="0" t="s">
        <v>39</v>
      </c>
      <c r="D2985" s="9" t="n">
        <v>43500</v>
      </c>
      <c r="E2985" s="9" t="n">
        <v>43600</v>
      </c>
      <c r="F2985" s="9" t="n">
        <v>43604</v>
      </c>
      <c r="G2985" s="9" t="n">
        <v>43612</v>
      </c>
      <c r="H2985" s="10" t="s">
        <v>36</v>
      </c>
      <c r="I2985" s="0" t="n">
        <v>7</v>
      </c>
      <c r="J2985" s="0" t="n">
        <v>8</v>
      </c>
      <c r="K2985" s="0" t="n">
        <v>199</v>
      </c>
      <c r="L2985" s="0" t="n">
        <v>24</v>
      </c>
      <c r="M2985" s="0" t="n">
        <v>2</v>
      </c>
      <c r="N2985" s="11" t="n">
        <v>0.05</v>
      </c>
      <c r="O2985" s="12" t="n">
        <v>821.35</v>
      </c>
      <c r="P2985" s="12" t="n">
        <v>2003.3</v>
      </c>
      <c r="Q2985" s="12" t="n">
        <f aca="false">M2985*P2985*(1-N2985)</f>
        <v>3806.27</v>
      </c>
      <c r="R2985" s="12" t="n">
        <f aca="false">M2985*O2985</f>
        <v>1642.7</v>
      </c>
      <c r="S2985" s="12" t="n">
        <f aca="false">Q2985-R2985</f>
        <v>2163.57</v>
      </c>
      <c r="T2985" s="11" t="n">
        <f aca="false">IFERROR(S2985/Q2985,0)</f>
        <v>0.568422628977976</v>
      </c>
      <c r="U2985" s="13" t="n">
        <f aca="false">F2985-E2985</f>
        <v>4</v>
      </c>
      <c r="V2985" s="13" t="n">
        <f aca="false">G2985-F2985</f>
        <v>8</v>
      </c>
      <c r="W2985" s="13" t="n">
        <f aca="false">G2985-E2985</f>
        <v>12</v>
      </c>
      <c r="X2985" s="10" t="n">
        <f aca="false">YEAR(E2985)</f>
        <v>2019</v>
      </c>
      <c r="Y2985" s="0" t="str">
        <f aca="false">TEXT(E2985,"yyyy-mm")</f>
        <v>2019-05</v>
      </c>
      <c r="Z2985" s="0" t="str">
        <f aca="false">"Q"&amp;ROUNDUP(MONTH(E2985)/3,0)&amp;"-"&amp;YEAR(E2985)</f>
        <v>Q2-2019</v>
      </c>
    </row>
    <row r="2986" customFormat="false" ht="14.25" hidden="false" customHeight="false" outlineLevel="0" collapsed="false">
      <c r="A2986" s="0" t="s">
        <v>3028</v>
      </c>
      <c r="B2986" s="0" t="s">
        <v>41</v>
      </c>
      <c r="C2986" s="0" t="s">
        <v>46</v>
      </c>
      <c r="D2986" s="9" t="n">
        <v>43500</v>
      </c>
      <c r="E2986" s="9" t="n">
        <v>43600</v>
      </c>
      <c r="F2986" s="9" t="n">
        <v>43613</v>
      </c>
      <c r="G2986" s="9" t="n">
        <v>43621</v>
      </c>
      <c r="H2986" s="10" t="s">
        <v>36</v>
      </c>
      <c r="I2986" s="0" t="n">
        <v>22</v>
      </c>
      <c r="J2986" s="0" t="n">
        <v>37</v>
      </c>
      <c r="K2986" s="0" t="n">
        <v>303</v>
      </c>
      <c r="L2986" s="0" t="n">
        <v>34</v>
      </c>
      <c r="M2986" s="0" t="n">
        <v>8</v>
      </c>
      <c r="N2986" s="11" t="n">
        <v>0.05</v>
      </c>
      <c r="O2986" s="12" t="n">
        <v>1695.1</v>
      </c>
      <c r="P2986" s="12" t="n">
        <v>3852.5</v>
      </c>
      <c r="Q2986" s="12" t="n">
        <f aca="false">M2986*P2986*(1-N2986)</f>
        <v>29279</v>
      </c>
      <c r="R2986" s="12" t="n">
        <f aca="false">M2986*O2986</f>
        <v>13560.8</v>
      </c>
      <c r="S2986" s="12" t="n">
        <f aca="false">Q2986-R2986</f>
        <v>15718.2</v>
      </c>
      <c r="T2986" s="11" t="n">
        <f aca="false">IFERROR(S2986/Q2986,0)</f>
        <v>0.536842105263158</v>
      </c>
      <c r="U2986" s="13" t="n">
        <f aca="false">F2986-E2986</f>
        <v>13</v>
      </c>
      <c r="V2986" s="13" t="n">
        <f aca="false">G2986-F2986</f>
        <v>8</v>
      </c>
      <c r="W2986" s="13" t="n">
        <f aca="false">G2986-E2986</f>
        <v>21</v>
      </c>
      <c r="X2986" s="10" t="n">
        <f aca="false">YEAR(E2986)</f>
        <v>2019</v>
      </c>
      <c r="Y2986" s="0" t="str">
        <f aca="false">TEXT(E2986,"yyyy-mm")</f>
        <v>2019-05</v>
      </c>
      <c r="Z2986" s="0" t="str">
        <f aca="false">"Q"&amp;ROUNDUP(MONTH(E2986)/3,0)&amp;"-"&amp;YEAR(E2986)</f>
        <v>Q2-2019</v>
      </c>
    </row>
    <row r="2987" customFormat="false" ht="14.25" hidden="false" customHeight="false" outlineLevel="0" collapsed="false">
      <c r="A2987" s="0" t="s">
        <v>3029</v>
      </c>
      <c r="B2987" s="0" t="s">
        <v>34</v>
      </c>
      <c r="C2987" s="0" t="s">
        <v>35</v>
      </c>
      <c r="D2987" s="9" t="n">
        <v>43500</v>
      </c>
      <c r="E2987" s="9" t="n">
        <v>43601</v>
      </c>
      <c r="F2987" s="9" t="n">
        <v>43611</v>
      </c>
      <c r="G2987" s="9" t="n">
        <v>43616</v>
      </c>
      <c r="H2987" s="10" t="s">
        <v>36</v>
      </c>
      <c r="I2987" s="0" t="n">
        <v>7</v>
      </c>
      <c r="J2987" s="0" t="n">
        <v>13</v>
      </c>
      <c r="K2987" s="0" t="n">
        <v>228</v>
      </c>
      <c r="L2987" s="0" t="n">
        <v>2</v>
      </c>
      <c r="M2987" s="0" t="n">
        <v>6</v>
      </c>
      <c r="N2987" s="11" t="n">
        <v>0.15</v>
      </c>
      <c r="O2987" s="12" t="n">
        <v>136.68</v>
      </c>
      <c r="P2987" s="12" t="n">
        <v>201</v>
      </c>
      <c r="Q2987" s="12" t="n">
        <f aca="false">M2987*P2987*(1-N2987)</f>
        <v>1025.1</v>
      </c>
      <c r="R2987" s="12" t="n">
        <f aca="false">M2987*O2987</f>
        <v>820.08</v>
      </c>
      <c r="S2987" s="12" t="n">
        <f aca="false">Q2987-R2987</f>
        <v>205.02</v>
      </c>
      <c r="T2987" s="11" t="n">
        <f aca="false">IFERROR(S2987/Q2987,0)</f>
        <v>0.2</v>
      </c>
      <c r="U2987" s="13" t="n">
        <f aca="false">F2987-E2987</f>
        <v>10</v>
      </c>
      <c r="V2987" s="13" t="n">
        <f aca="false">G2987-F2987</f>
        <v>5</v>
      </c>
      <c r="W2987" s="13" t="n">
        <f aca="false">G2987-E2987</f>
        <v>15</v>
      </c>
      <c r="X2987" s="10" t="n">
        <f aca="false">YEAR(E2987)</f>
        <v>2019</v>
      </c>
      <c r="Y2987" s="0" t="str">
        <f aca="false">TEXT(E2987,"yyyy-mm")</f>
        <v>2019-05</v>
      </c>
      <c r="Z2987" s="0" t="str">
        <f aca="false">"Q"&amp;ROUNDUP(MONTH(E2987)/3,0)&amp;"-"&amp;YEAR(E2987)</f>
        <v>Q2-2019</v>
      </c>
    </row>
    <row r="2988" customFormat="false" ht="14.25" hidden="false" customHeight="false" outlineLevel="0" collapsed="false">
      <c r="A2988" s="0" t="s">
        <v>3030</v>
      </c>
      <c r="B2988" s="0" t="s">
        <v>41</v>
      </c>
      <c r="C2988" s="0" t="s">
        <v>39</v>
      </c>
      <c r="D2988" s="9" t="n">
        <v>43500</v>
      </c>
      <c r="E2988" s="9" t="n">
        <v>43601</v>
      </c>
      <c r="F2988" s="9" t="n">
        <v>43616</v>
      </c>
      <c r="G2988" s="9" t="n">
        <v>43620</v>
      </c>
      <c r="H2988" s="10" t="s">
        <v>36</v>
      </c>
      <c r="I2988" s="0" t="n">
        <v>22</v>
      </c>
      <c r="J2988" s="0" t="n">
        <v>30</v>
      </c>
      <c r="K2988" s="0" t="n">
        <v>182</v>
      </c>
      <c r="L2988" s="0" t="n">
        <v>29</v>
      </c>
      <c r="M2988" s="0" t="n">
        <v>4</v>
      </c>
      <c r="N2988" s="11" t="n">
        <v>0.2</v>
      </c>
      <c r="O2988" s="12" t="n">
        <v>915.35</v>
      </c>
      <c r="P2988" s="12" t="n">
        <v>1695.1</v>
      </c>
      <c r="Q2988" s="12" t="n">
        <f aca="false">M2988*P2988*(1-N2988)</f>
        <v>5424.32</v>
      </c>
      <c r="R2988" s="12" t="n">
        <f aca="false">M2988*O2988</f>
        <v>3661.4</v>
      </c>
      <c r="S2988" s="12" t="n">
        <f aca="false">Q2988-R2988</f>
        <v>1762.92</v>
      </c>
      <c r="T2988" s="11" t="n">
        <f aca="false">IFERROR(S2988/Q2988,0)</f>
        <v>0.325002949678485</v>
      </c>
      <c r="U2988" s="13" t="n">
        <f aca="false">F2988-E2988</f>
        <v>15</v>
      </c>
      <c r="V2988" s="13" t="n">
        <f aca="false">G2988-F2988</f>
        <v>4</v>
      </c>
      <c r="W2988" s="13" t="n">
        <f aca="false">G2988-E2988</f>
        <v>19</v>
      </c>
      <c r="X2988" s="10" t="n">
        <f aca="false">YEAR(E2988)</f>
        <v>2019</v>
      </c>
      <c r="Y2988" s="0" t="str">
        <f aca="false">TEXT(E2988,"yyyy-mm")</f>
        <v>2019-05</v>
      </c>
      <c r="Z2988" s="0" t="str">
        <f aca="false">"Q"&amp;ROUNDUP(MONTH(E2988)/3,0)&amp;"-"&amp;YEAR(E2988)</f>
        <v>Q2-2019</v>
      </c>
    </row>
    <row r="2989" customFormat="false" ht="14.25" hidden="false" customHeight="false" outlineLevel="0" collapsed="false">
      <c r="A2989" s="0" t="s">
        <v>3031</v>
      </c>
      <c r="B2989" s="0" t="s">
        <v>38</v>
      </c>
      <c r="C2989" s="0" t="s">
        <v>39</v>
      </c>
      <c r="D2989" s="9" t="n">
        <v>43500</v>
      </c>
      <c r="E2989" s="9" t="n">
        <v>43601</v>
      </c>
      <c r="F2989" s="9" t="n">
        <v>43617</v>
      </c>
      <c r="G2989" s="9" t="n">
        <v>43623</v>
      </c>
      <c r="H2989" s="10" t="s">
        <v>36</v>
      </c>
      <c r="I2989" s="0" t="n">
        <v>19</v>
      </c>
      <c r="J2989" s="0" t="n">
        <v>42</v>
      </c>
      <c r="K2989" s="0" t="n">
        <v>192</v>
      </c>
      <c r="L2989" s="0" t="n">
        <v>3</v>
      </c>
      <c r="M2989" s="0" t="n">
        <v>5</v>
      </c>
      <c r="N2989" s="11" t="n">
        <v>0.075</v>
      </c>
      <c r="O2989" s="12" t="n">
        <v>2835.98</v>
      </c>
      <c r="P2989" s="12" t="n">
        <v>6445.4</v>
      </c>
      <c r="Q2989" s="12" t="n">
        <f aca="false">M2989*P2989*(1-N2989)</f>
        <v>29809.975</v>
      </c>
      <c r="R2989" s="12" t="n">
        <f aca="false">M2989*O2989</f>
        <v>14179.9</v>
      </c>
      <c r="S2989" s="12" t="n">
        <f aca="false">Q2989-R2989</f>
        <v>15630.075</v>
      </c>
      <c r="T2989" s="11" t="n">
        <f aca="false">IFERROR(S2989/Q2989,0)</f>
        <v>0.524323653407962</v>
      </c>
      <c r="U2989" s="13" t="n">
        <f aca="false">F2989-E2989</f>
        <v>16</v>
      </c>
      <c r="V2989" s="13" t="n">
        <f aca="false">G2989-F2989</f>
        <v>6</v>
      </c>
      <c r="W2989" s="13" t="n">
        <f aca="false">G2989-E2989</f>
        <v>22</v>
      </c>
      <c r="X2989" s="10" t="n">
        <f aca="false">YEAR(E2989)</f>
        <v>2019</v>
      </c>
      <c r="Y2989" s="0" t="str">
        <f aca="false">TEXT(E2989,"yyyy-mm")</f>
        <v>2019-05</v>
      </c>
      <c r="Z2989" s="0" t="str">
        <f aca="false">"Q"&amp;ROUNDUP(MONTH(E2989)/3,0)&amp;"-"&amp;YEAR(E2989)</f>
        <v>Q2-2019</v>
      </c>
    </row>
    <row r="2990" customFormat="false" ht="14.25" hidden="false" customHeight="false" outlineLevel="0" collapsed="false">
      <c r="A2990" s="0" t="s">
        <v>3032</v>
      </c>
      <c r="B2990" s="0" t="s">
        <v>41</v>
      </c>
      <c r="C2990" s="0" t="s">
        <v>79</v>
      </c>
      <c r="D2990" s="9" t="n">
        <v>43500</v>
      </c>
      <c r="E2990" s="9" t="n">
        <v>43601</v>
      </c>
      <c r="F2990" s="9" t="n">
        <v>43604</v>
      </c>
      <c r="G2990" s="9" t="n">
        <v>43614</v>
      </c>
      <c r="H2990" s="10" t="s">
        <v>36</v>
      </c>
      <c r="I2990" s="0" t="n">
        <v>24</v>
      </c>
      <c r="J2990" s="0" t="n">
        <v>29</v>
      </c>
      <c r="K2990" s="0" t="n">
        <v>65</v>
      </c>
      <c r="L2990" s="0" t="n">
        <v>8</v>
      </c>
      <c r="M2990" s="0" t="n">
        <v>5</v>
      </c>
      <c r="N2990" s="11" t="n">
        <v>0.075</v>
      </c>
      <c r="O2990" s="12" t="n">
        <v>445.01</v>
      </c>
      <c r="P2990" s="12" t="n">
        <v>1085.4</v>
      </c>
      <c r="Q2990" s="12" t="n">
        <f aca="false">M2990*P2990*(1-N2990)</f>
        <v>5019.975</v>
      </c>
      <c r="R2990" s="12" t="n">
        <f aca="false">M2990*O2990</f>
        <v>2225.05</v>
      </c>
      <c r="S2990" s="12" t="n">
        <f aca="false">Q2990-R2990</f>
        <v>2794.925</v>
      </c>
      <c r="T2990" s="11" t="n">
        <f aca="false">IFERROR(S2990/Q2990,0)</f>
        <v>0.556760740840343</v>
      </c>
      <c r="U2990" s="13" t="n">
        <f aca="false">F2990-E2990</f>
        <v>3</v>
      </c>
      <c r="V2990" s="13" t="n">
        <f aca="false">G2990-F2990</f>
        <v>10</v>
      </c>
      <c r="W2990" s="13" t="n">
        <f aca="false">G2990-E2990</f>
        <v>13</v>
      </c>
      <c r="X2990" s="10" t="n">
        <f aca="false">YEAR(E2990)</f>
        <v>2019</v>
      </c>
      <c r="Y2990" s="0" t="str">
        <f aca="false">TEXT(E2990,"yyyy-mm")</f>
        <v>2019-05</v>
      </c>
      <c r="Z2990" s="0" t="str">
        <f aca="false">"Q"&amp;ROUNDUP(MONTH(E2990)/3,0)&amp;"-"&amp;YEAR(E2990)</f>
        <v>Q2-2019</v>
      </c>
    </row>
    <row r="2991" customFormat="false" ht="14.25" hidden="false" customHeight="false" outlineLevel="0" collapsed="false">
      <c r="A2991" s="0" t="s">
        <v>3033</v>
      </c>
      <c r="B2991" s="0" t="s">
        <v>34</v>
      </c>
      <c r="C2991" s="0" t="s">
        <v>58</v>
      </c>
      <c r="D2991" s="9" t="n">
        <v>43500</v>
      </c>
      <c r="E2991" s="9" t="n">
        <v>43601</v>
      </c>
      <c r="F2991" s="9" t="n">
        <v>43625</v>
      </c>
      <c r="G2991" s="9" t="n">
        <v>43631</v>
      </c>
      <c r="H2991" s="10" t="s">
        <v>36</v>
      </c>
      <c r="I2991" s="0" t="n">
        <v>7</v>
      </c>
      <c r="J2991" s="0" t="n">
        <v>25</v>
      </c>
      <c r="K2991" s="0" t="n">
        <v>348</v>
      </c>
      <c r="L2991" s="0" t="n">
        <v>33</v>
      </c>
      <c r="M2991" s="0" t="n">
        <v>3</v>
      </c>
      <c r="N2991" s="11" t="n">
        <v>0.15</v>
      </c>
      <c r="O2991" s="12" t="n">
        <v>716.36</v>
      </c>
      <c r="P2991" s="12" t="n">
        <v>1085.4</v>
      </c>
      <c r="Q2991" s="12" t="n">
        <f aca="false">M2991*P2991*(1-N2991)</f>
        <v>2767.77</v>
      </c>
      <c r="R2991" s="12" t="n">
        <f aca="false">M2991*O2991</f>
        <v>2149.08</v>
      </c>
      <c r="S2991" s="12" t="n">
        <f aca="false">Q2991-R2991</f>
        <v>618.69</v>
      </c>
      <c r="T2991" s="11" t="n">
        <f aca="false">IFERROR(S2991/Q2991,0)</f>
        <v>0.223533747385079</v>
      </c>
      <c r="U2991" s="13" t="n">
        <f aca="false">F2991-E2991</f>
        <v>24</v>
      </c>
      <c r="V2991" s="13" t="n">
        <f aca="false">G2991-F2991</f>
        <v>6</v>
      </c>
      <c r="W2991" s="13" t="n">
        <f aca="false">G2991-E2991</f>
        <v>30</v>
      </c>
      <c r="X2991" s="10" t="n">
        <f aca="false">YEAR(E2991)</f>
        <v>2019</v>
      </c>
      <c r="Y2991" s="0" t="str">
        <f aca="false">TEXT(E2991,"yyyy-mm")</f>
        <v>2019-05</v>
      </c>
      <c r="Z2991" s="0" t="str">
        <f aca="false">"Q"&amp;ROUNDUP(MONTH(E2991)/3,0)&amp;"-"&amp;YEAR(E2991)</f>
        <v>Q2-2019</v>
      </c>
    </row>
    <row r="2992" customFormat="false" ht="14.25" hidden="false" customHeight="false" outlineLevel="0" collapsed="false">
      <c r="A2992" s="0" t="s">
        <v>3034</v>
      </c>
      <c r="B2992" s="0" t="s">
        <v>34</v>
      </c>
      <c r="C2992" s="0" t="s">
        <v>35</v>
      </c>
      <c r="D2992" s="9" t="n">
        <v>43500</v>
      </c>
      <c r="E2992" s="9" t="n">
        <v>43602</v>
      </c>
      <c r="F2992" s="9" t="n">
        <v>43614</v>
      </c>
      <c r="G2992" s="9" t="n">
        <v>43622</v>
      </c>
      <c r="H2992" s="10" t="s">
        <v>36</v>
      </c>
      <c r="I2992" s="0" t="n">
        <v>7</v>
      </c>
      <c r="J2992" s="0" t="n">
        <v>47</v>
      </c>
      <c r="K2992" s="0" t="n">
        <v>226</v>
      </c>
      <c r="L2992" s="0" t="n">
        <v>5</v>
      </c>
      <c r="M2992" s="0" t="n">
        <v>8</v>
      </c>
      <c r="N2992" s="11" t="n">
        <v>0.05</v>
      </c>
      <c r="O2992" s="12" t="n">
        <v>3041.8</v>
      </c>
      <c r="P2992" s="12" t="n">
        <v>6083.6</v>
      </c>
      <c r="Q2992" s="12" t="n">
        <f aca="false">M2992*P2992*(1-N2992)</f>
        <v>46235.36</v>
      </c>
      <c r="R2992" s="12" t="n">
        <f aca="false">M2992*O2992</f>
        <v>24334.4</v>
      </c>
      <c r="S2992" s="12" t="n">
        <f aca="false">Q2992-R2992</f>
        <v>21900.96</v>
      </c>
      <c r="T2992" s="11" t="n">
        <f aca="false">IFERROR(S2992/Q2992,0)</f>
        <v>0.473684210526316</v>
      </c>
      <c r="U2992" s="13" t="n">
        <f aca="false">F2992-E2992</f>
        <v>12</v>
      </c>
      <c r="V2992" s="13" t="n">
        <f aca="false">G2992-F2992</f>
        <v>8</v>
      </c>
      <c r="W2992" s="13" t="n">
        <f aca="false">G2992-E2992</f>
        <v>20</v>
      </c>
      <c r="X2992" s="10" t="n">
        <f aca="false">YEAR(E2992)</f>
        <v>2019</v>
      </c>
      <c r="Y2992" s="0" t="str">
        <f aca="false">TEXT(E2992,"yyyy-mm")</f>
        <v>2019-05</v>
      </c>
      <c r="Z2992" s="0" t="str">
        <f aca="false">"Q"&amp;ROUNDUP(MONTH(E2992)/3,0)&amp;"-"&amp;YEAR(E2992)</f>
        <v>Q2-2019</v>
      </c>
    </row>
    <row r="2993" customFormat="false" ht="14.25" hidden="false" customHeight="false" outlineLevel="0" collapsed="false">
      <c r="A2993" s="0" t="s">
        <v>3035</v>
      </c>
      <c r="B2993" s="0" t="s">
        <v>43</v>
      </c>
      <c r="C2993" s="0" t="s">
        <v>48</v>
      </c>
      <c r="D2993" s="9" t="n">
        <v>43500</v>
      </c>
      <c r="E2993" s="9" t="n">
        <v>43602</v>
      </c>
      <c r="F2993" s="9" t="n">
        <v>43630</v>
      </c>
      <c r="G2993" s="9" t="n">
        <v>43632</v>
      </c>
      <c r="H2993" s="10" t="s">
        <v>36</v>
      </c>
      <c r="I2993" s="0" t="n">
        <v>27</v>
      </c>
      <c r="J2993" s="0" t="n">
        <v>48</v>
      </c>
      <c r="K2993" s="0" t="n">
        <v>36</v>
      </c>
      <c r="L2993" s="0" t="n">
        <v>23</v>
      </c>
      <c r="M2993" s="0" t="n">
        <v>8</v>
      </c>
      <c r="N2993" s="11" t="n">
        <v>0.05</v>
      </c>
      <c r="O2993" s="12" t="n">
        <v>345.12</v>
      </c>
      <c r="P2993" s="12" t="n">
        <v>676.7</v>
      </c>
      <c r="Q2993" s="12" t="n">
        <f aca="false">M2993*P2993*(1-N2993)</f>
        <v>5142.92</v>
      </c>
      <c r="R2993" s="12" t="n">
        <f aca="false">M2993*O2993</f>
        <v>2760.96</v>
      </c>
      <c r="S2993" s="12" t="n">
        <f aca="false">Q2993-R2993</f>
        <v>2381.96</v>
      </c>
      <c r="T2993" s="11" t="n">
        <f aca="false">IFERROR(S2993/Q2993,0)</f>
        <v>0.463153228127212</v>
      </c>
      <c r="U2993" s="13" t="n">
        <f aca="false">F2993-E2993</f>
        <v>28</v>
      </c>
      <c r="V2993" s="13" t="n">
        <f aca="false">G2993-F2993</f>
        <v>2</v>
      </c>
      <c r="W2993" s="13" t="n">
        <f aca="false">G2993-E2993</f>
        <v>30</v>
      </c>
      <c r="X2993" s="10" t="n">
        <f aca="false">YEAR(E2993)</f>
        <v>2019</v>
      </c>
      <c r="Y2993" s="0" t="str">
        <f aca="false">TEXT(E2993,"yyyy-mm")</f>
        <v>2019-05</v>
      </c>
      <c r="Z2993" s="0" t="str">
        <f aca="false">"Q"&amp;ROUNDUP(MONTH(E2993)/3,0)&amp;"-"&amp;YEAR(E2993)</f>
        <v>Q2-2019</v>
      </c>
    </row>
    <row r="2994" customFormat="false" ht="14.25" hidden="false" customHeight="false" outlineLevel="0" collapsed="false">
      <c r="A2994" s="0" t="s">
        <v>3036</v>
      </c>
      <c r="B2994" s="0" t="s">
        <v>34</v>
      </c>
      <c r="C2994" s="0" t="s">
        <v>46</v>
      </c>
      <c r="D2994" s="9" t="n">
        <v>43500</v>
      </c>
      <c r="E2994" s="9" t="n">
        <v>43602</v>
      </c>
      <c r="F2994" s="9" t="n">
        <v>43611</v>
      </c>
      <c r="G2994" s="9" t="n">
        <v>43621</v>
      </c>
      <c r="H2994" s="10" t="s">
        <v>36</v>
      </c>
      <c r="I2994" s="0" t="n">
        <v>1</v>
      </c>
      <c r="J2994" s="0" t="n">
        <v>6</v>
      </c>
      <c r="K2994" s="0" t="n">
        <v>324</v>
      </c>
      <c r="L2994" s="0" t="n">
        <v>18</v>
      </c>
      <c r="M2994" s="0" t="n">
        <v>1</v>
      </c>
      <c r="N2994" s="11" t="n">
        <v>0.075</v>
      </c>
      <c r="O2994" s="12" t="n">
        <v>964.8</v>
      </c>
      <c r="P2994" s="12" t="n">
        <v>2010</v>
      </c>
      <c r="Q2994" s="12" t="n">
        <f aca="false">M2994*P2994*(1-N2994)</f>
        <v>1859.25</v>
      </c>
      <c r="R2994" s="12" t="n">
        <f aca="false">M2994*O2994</f>
        <v>964.8</v>
      </c>
      <c r="S2994" s="12" t="n">
        <f aca="false">Q2994-R2994</f>
        <v>894.45</v>
      </c>
      <c r="T2994" s="11" t="n">
        <f aca="false">IFERROR(S2994/Q2994,0)</f>
        <v>0.481081081081081</v>
      </c>
      <c r="U2994" s="13" t="n">
        <f aca="false">F2994-E2994</f>
        <v>9</v>
      </c>
      <c r="V2994" s="13" t="n">
        <f aca="false">G2994-F2994</f>
        <v>10</v>
      </c>
      <c r="W2994" s="13" t="n">
        <f aca="false">G2994-E2994</f>
        <v>19</v>
      </c>
      <c r="X2994" s="10" t="n">
        <f aca="false">YEAR(E2994)</f>
        <v>2019</v>
      </c>
      <c r="Y2994" s="0" t="str">
        <f aca="false">TEXT(E2994,"yyyy-mm")</f>
        <v>2019-05</v>
      </c>
      <c r="Z2994" s="0" t="str">
        <f aca="false">"Q"&amp;ROUNDUP(MONTH(E2994)/3,0)&amp;"-"&amp;YEAR(E2994)</f>
        <v>Q2-2019</v>
      </c>
    </row>
    <row r="2995" customFormat="false" ht="14.25" hidden="false" customHeight="false" outlineLevel="0" collapsed="false">
      <c r="A2995" s="0" t="s">
        <v>3037</v>
      </c>
      <c r="B2995" s="0" t="s">
        <v>43</v>
      </c>
      <c r="C2995" s="0" t="s">
        <v>46</v>
      </c>
      <c r="D2995" s="9" t="n">
        <v>43500</v>
      </c>
      <c r="E2995" s="9" t="n">
        <v>43602</v>
      </c>
      <c r="F2995" s="9" t="n">
        <v>43610</v>
      </c>
      <c r="G2995" s="9" t="n">
        <v>43617</v>
      </c>
      <c r="H2995" s="10" t="s">
        <v>36</v>
      </c>
      <c r="I2995" s="0" t="n">
        <v>27</v>
      </c>
      <c r="J2995" s="0" t="n">
        <v>25</v>
      </c>
      <c r="K2995" s="0" t="n">
        <v>285</v>
      </c>
      <c r="L2995" s="0" t="n">
        <v>40</v>
      </c>
      <c r="M2995" s="0" t="n">
        <v>8</v>
      </c>
      <c r="N2995" s="11" t="n">
        <v>0.15</v>
      </c>
      <c r="O2995" s="12" t="n">
        <v>1603.44</v>
      </c>
      <c r="P2995" s="12" t="n">
        <v>2586.2</v>
      </c>
      <c r="Q2995" s="12" t="n">
        <f aca="false">M2995*P2995*(1-N2995)</f>
        <v>17586.16</v>
      </c>
      <c r="R2995" s="12" t="n">
        <f aca="false">M2995*O2995</f>
        <v>12827.52</v>
      </c>
      <c r="S2995" s="12" t="n">
        <f aca="false">Q2995-R2995</f>
        <v>4758.64</v>
      </c>
      <c r="T2995" s="11" t="n">
        <f aca="false">IFERROR(S2995/Q2995,0)</f>
        <v>0.270590054906813</v>
      </c>
      <c r="U2995" s="13" t="n">
        <f aca="false">F2995-E2995</f>
        <v>8</v>
      </c>
      <c r="V2995" s="13" t="n">
        <f aca="false">G2995-F2995</f>
        <v>7</v>
      </c>
      <c r="W2995" s="13" t="n">
        <f aca="false">G2995-E2995</f>
        <v>15</v>
      </c>
      <c r="X2995" s="10" t="n">
        <f aca="false">YEAR(E2995)</f>
        <v>2019</v>
      </c>
      <c r="Y2995" s="0" t="str">
        <f aca="false">TEXT(E2995,"yyyy-mm")</f>
        <v>2019-05</v>
      </c>
      <c r="Z2995" s="0" t="str">
        <f aca="false">"Q"&amp;ROUNDUP(MONTH(E2995)/3,0)&amp;"-"&amp;YEAR(E2995)</f>
        <v>Q2-2019</v>
      </c>
    </row>
    <row r="2996" customFormat="false" ht="14.25" hidden="false" customHeight="false" outlineLevel="0" collapsed="false">
      <c r="A2996" s="0" t="s">
        <v>3038</v>
      </c>
      <c r="B2996" s="0" t="s">
        <v>38</v>
      </c>
      <c r="C2996" s="0" t="s">
        <v>39</v>
      </c>
      <c r="D2996" s="9" t="n">
        <v>43500</v>
      </c>
      <c r="E2996" s="9" t="n">
        <v>43602</v>
      </c>
      <c r="F2996" s="9" t="n">
        <v>43623</v>
      </c>
      <c r="G2996" s="9" t="n">
        <v>43630</v>
      </c>
      <c r="H2996" s="10" t="s">
        <v>36</v>
      </c>
      <c r="I2996" s="0" t="n">
        <v>16</v>
      </c>
      <c r="J2996" s="0" t="n">
        <v>23</v>
      </c>
      <c r="K2996" s="0" t="n">
        <v>199</v>
      </c>
      <c r="L2996" s="0" t="n">
        <v>24</v>
      </c>
      <c r="M2996" s="0" t="n">
        <v>1</v>
      </c>
      <c r="N2996" s="11" t="n">
        <v>0.1</v>
      </c>
      <c r="O2996" s="12" t="n">
        <v>655.19</v>
      </c>
      <c r="P2996" s="12" t="n">
        <v>850.9</v>
      </c>
      <c r="Q2996" s="12" t="n">
        <f aca="false">M2996*P2996*(1-N2996)</f>
        <v>765.81</v>
      </c>
      <c r="R2996" s="12" t="n">
        <f aca="false">M2996*O2996</f>
        <v>655.19</v>
      </c>
      <c r="S2996" s="12" t="n">
        <f aca="false">Q2996-R2996</f>
        <v>110.62</v>
      </c>
      <c r="T2996" s="11" t="n">
        <f aca="false">IFERROR(S2996/Q2996,0)</f>
        <v>0.144448361865214</v>
      </c>
      <c r="U2996" s="13" t="n">
        <f aca="false">F2996-E2996</f>
        <v>21</v>
      </c>
      <c r="V2996" s="13" t="n">
        <f aca="false">G2996-F2996</f>
        <v>7</v>
      </c>
      <c r="W2996" s="13" t="n">
        <f aca="false">G2996-E2996</f>
        <v>28</v>
      </c>
      <c r="X2996" s="10" t="n">
        <f aca="false">YEAR(E2996)</f>
        <v>2019</v>
      </c>
      <c r="Y2996" s="0" t="str">
        <f aca="false">TEXT(E2996,"yyyy-mm")</f>
        <v>2019-05</v>
      </c>
      <c r="Z2996" s="0" t="str">
        <f aca="false">"Q"&amp;ROUNDUP(MONTH(E2996)/3,0)&amp;"-"&amp;YEAR(E2996)</f>
        <v>Q2-2019</v>
      </c>
    </row>
    <row r="2997" customFormat="false" ht="14.25" hidden="false" customHeight="false" outlineLevel="0" collapsed="false">
      <c r="A2997" s="0" t="s">
        <v>3039</v>
      </c>
      <c r="B2997" s="0" t="s">
        <v>43</v>
      </c>
      <c r="C2997" s="0" t="s">
        <v>39</v>
      </c>
      <c r="D2997" s="9" t="n">
        <v>43500</v>
      </c>
      <c r="E2997" s="9" t="n">
        <v>43602</v>
      </c>
      <c r="F2997" s="9" t="n">
        <v>43629</v>
      </c>
      <c r="G2997" s="9" t="n">
        <v>43634</v>
      </c>
      <c r="H2997" s="10" t="s">
        <v>36</v>
      </c>
      <c r="I2997" s="0" t="n">
        <v>27</v>
      </c>
      <c r="J2997" s="0" t="n">
        <v>7</v>
      </c>
      <c r="K2997" s="0" t="n">
        <v>133</v>
      </c>
      <c r="L2997" s="0" t="n">
        <v>47</v>
      </c>
      <c r="M2997" s="0" t="n">
        <v>2</v>
      </c>
      <c r="N2997" s="11" t="n">
        <v>0.3</v>
      </c>
      <c r="O2997" s="12" t="n">
        <v>1442.85</v>
      </c>
      <c r="P2997" s="12" t="n">
        <v>1976.5</v>
      </c>
      <c r="Q2997" s="12" t="n">
        <f aca="false">M2997*P2997*(1-N2997)</f>
        <v>2767.1</v>
      </c>
      <c r="R2997" s="12" t="n">
        <f aca="false">M2997*O2997</f>
        <v>2885.7</v>
      </c>
      <c r="S2997" s="12" t="n">
        <f aca="false">Q2997-R2997</f>
        <v>-118.6</v>
      </c>
      <c r="T2997" s="11" t="n">
        <f aca="false">IFERROR(S2997/Q2997,0)</f>
        <v>-0.0428607567489429</v>
      </c>
      <c r="U2997" s="13" t="n">
        <f aca="false">F2997-E2997</f>
        <v>27</v>
      </c>
      <c r="V2997" s="13" t="n">
        <f aca="false">G2997-F2997</f>
        <v>5</v>
      </c>
      <c r="W2997" s="13" t="n">
        <f aca="false">G2997-E2997</f>
        <v>32</v>
      </c>
      <c r="X2997" s="10" t="n">
        <f aca="false">YEAR(E2997)</f>
        <v>2019</v>
      </c>
      <c r="Y2997" s="0" t="str">
        <f aca="false">TEXT(E2997,"yyyy-mm")</f>
        <v>2019-05</v>
      </c>
      <c r="Z2997" s="0" t="str">
        <f aca="false">"Q"&amp;ROUNDUP(MONTH(E2997)/3,0)&amp;"-"&amp;YEAR(E2997)</f>
        <v>Q2-2019</v>
      </c>
    </row>
    <row r="2998" customFormat="false" ht="14.25" hidden="false" customHeight="false" outlineLevel="0" collapsed="false">
      <c r="A2998" s="0" t="s">
        <v>3040</v>
      </c>
      <c r="B2998" s="0" t="s">
        <v>38</v>
      </c>
      <c r="C2998" s="0" t="s">
        <v>79</v>
      </c>
      <c r="D2998" s="9" t="n">
        <v>43500</v>
      </c>
      <c r="E2998" s="9" t="n">
        <v>43602</v>
      </c>
      <c r="F2998" s="9" t="n">
        <v>43606</v>
      </c>
      <c r="G2998" s="9" t="n">
        <v>43611</v>
      </c>
      <c r="H2998" s="10" t="s">
        <v>36</v>
      </c>
      <c r="I2998" s="0" t="n">
        <v>13</v>
      </c>
      <c r="J2998" s="0" t="n">
        <v>29</v>
      </c>
      <c r="K2998" s="0" t="n">
        <v>85</v>
      </c>
      <c r="L2998" s="0" t="n">
        <v>1</v>
      </c>
      <c r="M2998" s="0" t="n">
        <v>5</v>
      </c>
      <c r="N2998" s="11" t="n">
        <v>0.05</v>
      </c>
      <c r="O2998" s="12" t="n">
        <v>601.39</v>
      </c>
      <c r="P2998" s="12" t="n">
        <v>1179.2</v>
      </c>
      <c r="Q2998" s="12" t="n">
        <f aca="false">M2998*P2998*(1-N2998)</f>
        <v>5601.2</v>
      </c>
      <c r="R2998" s="12" t="n">
        <f aca="false">M2998*O2998</f>
        <v>3006.95</v>
      </c>
      <c r="S2998" s="12" t="n">
        <f aca="false">Q2998-R2998</f>
        <v>2594.25</v>
      </c>
      <c r="T2998" s="11" t="n">
        <f aca="false">IFERROR(S2998/Q2998,0)</f>
        <v>0.463159680068557</v>
      </c>
      <c r="U2998" s="13" t="n">
        <f aca="false">F2998-E2998</f>
        <v>4</v>
      </c>
      <c r="V2998" s="13" t="n">
        <f aca="false">G2998-F2998</f>
        <v>5</v>
      </c>
      <c r="W2998" s="13" t="n">
        <f aca="false">G2998-E2998</f>
        <v>9</v>
      </c>
      <c r="X2998" s="10" t="n">
        <f aca="false">YEAR(E2998)</f>
        <v>2019</v>
      </c>
      <c r="Y2998" s="0" t="str">
        <f aca="false">TEXT(E2998,"yyyy-mm")</f>
        <v>2019-05</v>
      </c>
      <c r="Z2998" s="0" t="str">
        <f aca="false">"Q"&amp;ROUNDUP(MONTH(E2998)/3,0)&amp;"-"&amp;YEAR(E2998)</f>
        <v>Q2-2019</v>
      </c>
    </row>
    <row r="2999" customFormat="false" ht="14.25" hidden="false" customHeight="false" outlineLevel="0" collapsed="false">
      <c r="A2999" s="0" t="s">
        <v>3041</v>
      </c>
      <c r="B2999" s="0" t="s">
        <v>38</v>
      </c>
      <c r="C2999" s="0" t="s">
        <v>35</v>
      </c>
      <c r="D2999" s="9" t="n">
        <v>43500</v>
      </c>
      <c r="E2999" s="9" t="n">
        <v>43602</v>
      </c>
      <c r="F2999" s="9" t="n">
        <v>43626</v>
      </c>
      <c r="G2999" s="9" t="n">
        <v>43635</v>
      </c>
      <c r="H2999" s="10" t="s">
        <v>36</v>
      </c>
      <c r="I2999" s="0" t="n">
        <v>15</v>
      </c>
      <c r="J2999" s="0" t="n">
        <v>17</v>
      </c>
      <c r="K2999" s="0" t="n">
        <v>205</v>
      </c>
      <c r="L2999" s="0" t="n">
        <v>30</v>
      </c>
      <c r="M2999" s="0" t="n">
        <v>2</v>
      </c>
      <c r="N2999" s="11" t="n">
        <v>0.2</v>
      </c>
      <c r="O2999" s="12" t="n">
        <v>95.54</v>
      </c>
      <c r="P2999" s="12" t="n">
        <v>207.7</v>
      </c>
      <c r="Q2999" s="12" t="n">
        <f aca="false">M2999*P2999*(1-N2999)</f>
        <v>332.32</v>
      </c>
      <c r="R2999" s="12" t="n">
        <f aca="false">M2999*O2999</f>
        <v>191.08</v>
      </c>
      <c r="S2999" s="12" t="n">
        <f aca="false">Q2999-R2999</f>
        <v>141.24</v>
      </c>
      <c r="T2999" s="11" t="n">
        <f aca="false">IFERROR(S2999/Q2999,0)</f>
        <v>0.425012036591237</v>
      </c>
      <c r="U2999" s="13" t="n">
        <f aca="false">F2999-E2999</f>
        <v>24</v>
      </c>
      <c r="V2999" s="13" t="n">
        <f aca="false">G2999-F2999</f>
        <v>9</v>
      </c>
      <c r="W2999" s="13" t="n">
        <f aca="false">G2999-E2999</f>
        <v>33</v>
      </c>
      <c r="X2999" s="10" t="n">
        <f aca="false">YEAR(E2999)</f>
        <v>2019</v>
      </c>
      <c r="Y2999" s="0" t="str">
        <f aca="false">TEXT(E2999,"yyyy-mm")</f>
        <v>2019-05</v>
      </c>
      <c r="Z2999" s="0" t="str">
        <f aca="false">"Q"&amp;ROUNDUP(MONTH(E2999)/3,0)&amp;"-"&amp;YEAR(E2999)</f>
        <v>Q2-2019</v>
      </c>
    </row>
    <row r="3000" customFormat="false" ht="14.25" hidden="false" customHeight="false" outlineLevel="0" collapsed="false">
      <c r="A3000" s="0" t="s">
        <v>3042</v>
      </c>
      <c r="B3000" s="0" t="s">
        <v>38</v>
      </c>
      <c r="C3000" s="0" t="s">
        <v>58</v>
      </c>
      <c r="D3000" s="9" t="n">
        <v>43500</v>
      </c>
      <c r="E3000" s="9" t="n">
        <v>43603</v>
      </c>
      <c r="F3000" s="9" t="n">
        <v>43617</v>
      </c>
      <c r="G3000" s="9" t="n">
        <v>43624</v>
      </c>
      <c r="H3000" s="10" t="s">
        <v>36</v>
      </c>
      <c r="I3000" s="0" t="n">
        <v>13</v>
      </c>
      <c r="J3000" s="0" t="n">
        <v>22</v>
      </c>
      <c r="K3000" s="0" t="n">
        <v>353</v>
      </c>
      <c r="L3000" s="0" t="n">
        <v>9</v>
      </c>
      <c r="M3000" s="0" t="n">
        <v>5</v>
      </c>
      <c r="N3000" s="11" t="n">
        <v>0.05</v>
      </c>
      <c r="O3000" s="12" t="n">
        <v>1224.09</v>
      </c>
      <c r="P3000" s="12" t="n">
        <v>1943</v>
      </c>
      <c r="Q3000" s="12" t="n">
        <f aca="false">M3000*P3000*(1-N3000)</f>
        <v>9229.25</v>
      </c>
      <c r="R3000" s="12" t="n">
        <f aca="false">M3000*O3000</f>
        <v>6120.45</v>
      </c>
      <c r="S3000" s="12" t="n">
        <f aca="false">Q3000-R3000</f>
        <v>3108.8</v>
      </c>
      <c r="T3000" s="11" t="n">
        <f aca="false">IFERROR(S3000/Q3000,0)</f>
        <v>0.336842105263158</v>
      </c>
      <c r="U3000" s="13" t="n">
        <f aca="false">F3000-E3000</f>
        <v>14</v>
      </c>
      <c r="V3000" s="13" t="n">
        <f aca="false">G3000-F3000</f>
        <v>7</v>
      </c>
      <c r="W3000" s="13" t="n">
        <f aca="false">G3000-E3000</f>
        <v>21</v>
      </c>
      <c r="X3000" s="10" t="n">
        <f aca="false">YEAR(E3000)</f>
        <v>2019</v>
      </c>
      <c r="Y3000" s="0" t="str">
        <f aca="false">TEXT(E3000,"yyyy-mm")</f>
        <v>2019-05</v>
      </c>
      <c r="Z3000" s="0" t="str">
        <f aca="false">"Q"&amp;ROUNDUP(MONTH(E3000)/3,0)&amp;"-"&amp;YEAR(E3000)</f>
        <v>Q2-2019</v>
      </c>
    </row>
    <row r="3001" customFormat="false" ht="14.25" hidden="false" customHeight="false" outlineLevel="0" collapsed="false">
      <c r="A3001" s="0" t="s">
        <v>3043</v>
      </c>
      <c r="B3001" s="0" t="s">
        <v>34</v>
      </c>
      <c r="C3001" s="0" t="s">
        <v>48</v>
      </c>
      <c r="D3001" s="9" t="n">
        <v>43500</v>
      </c>
      <c r="E3001" s="9" t="n">
        <v>43603</v>
      </c>
      <c r="F3001" s="9" t="n">
        <v>43609</v>
      </c>
      <c r="G3001" s="9" t="n">
        <v>43612</v>
      </c>
      <c r="H3001" s="10" t="s">
        <v>36</v>
      </c>
      <c r="I3001" s="0" t="n">
        <v>12</v>
      </c>
      <c r="J3001" s="0" t="n">
        <v>45</v>
      </c>
      <c r="K3001" s="0" t="n">
        <v>17</v>
      </c>
      <c r="L3001" s="0" t="n">
        <v>47</v>
      </c>
      <c r="M3001" s="0" t="n">
        <v>1</v>
      </c>
      <c r="N3001" s="11" t="n">
        <v>0.05</v>
      </c>
      <c r="O3001" s="12" t="n">
        <v>3108.8</v>
      </c>
      <c r="P3001" s="12" t="n">
        <v>3886</v>
      </c>
      <c r="Q3001" s="12" t="n">
        <f aca="false">M3001*P3001*(1-N3001)</f>
        <v>3691.7</v>
      </c>
      <c r="R3001" s="12" t="n">
        <f aca="false">M3001*O3001</f>
        <v>3108.8</v>
      </c>
      <c r="S3001" s="12" t="n">
        <f aca="false">Q3001-R3001</f>
        <v>582.9</v>
      </c>
      <c r="T3001" s="11" t="n">
        <f aca="false">IFERROR(S3001/Q3001,0)</f>
        <v>0.157894736842105</v>
      </c>
      <c r="U3001" s="13" t="n">
        <f aca="false">F3001-E3001</f>
        <v>6</v>
      </c>
      <c r="V3001" s="13" t="n">
        <f aca="false">G3001-F3001</f>
        <v>3</v>
      </c>
      <c r="W3001" s="13" t="n">
        <f aca="false">G3001-E3001</f>
        <v>9</v>
      </c>
      <c r="X3001" s="10" t="n">
        <f aca="false">YEAR(E3001)</f>
        <v>2019</v>
      </c>
      <c r="Y3001" s="0" t="str">
        <f aca="false">TEXT(E3001,"yyyy-mm")</f>
        <v>2019-05</v>
      </c>
      <c r="Z3001" s="0" t="str">
        <f aca="false">"Q"&amp;ROUNDUP(MONTH(E3001)/3,0)&amp;"-"&amp;YEAR(E3001)</f>
        <v>Q2-2019</v>
      </c>
    </row>
    <row r="3002" customFormat="false" ht="14.25" hidden="false" customHeight="false" outlineLevel="0" collapsed="false">
      <c r="A3002" s="0" t="s">
        <v>3044</v>
      </c>
      <c r="B3002" s="0" t="s">
        <v>41</v>
      </c>
      <c r="C3002" s="0" t="s">
        <v>35</v>
      </c>
      <c r="D3002" s="9" t="n">
        <v>43500</v>
      </c>
      <c r="E3002" s="9" t="n">
        <v>43604</v>
      </c>
      <c r="F3002" s="9" t="n">
        <v>43632</v>
      </c>
      <c r="G3002" s="9" t="n">
        <v>43640</v>
      </c>
      <c r="H3002" s="10" t="s">
        <v>36</v>
      </c>
      <c r="I3002" s="0" t="n">
        <v>24</v>
      </c>
      <c r="J3002" s="0" t="n">
        <v>22</v>
      </c>
      <c r="K3002" s="0" t="n">
        <v>218</v>
      </c>
      <c r="L3002" s="0" t="n">
        <v>11</v>
      </c>
      <c r="M3002" s="0" t="n">
        <v>5</v>
      </c>
      <c r="N3002" s="11" t="n">
        <v>0.075</v>
      </c>
      <c r="O3002" s="12" t="n">
        <v>512.95</v>
      </c>
      <c r="P3002" s="12" t="n">
        <v>884.4</v>
      </c>
      <c r="Q3002" s="12" t="n">
        <f aca="false">M3002*P3002*(1-N3002)</f>
        <v>4090.35</v>
      </c>
      <c r="R3002" s="12" t="n">
        <f aca="false">M3002*O3002</f>
        <v>2564.75</v>
      </c>
      <c r="S3002" s="12" t="n">
        <f aca="false">Q3002-R3002</f>
        <v>1525.6</v>
      </c>
      <c r="T3002" s="11" t="n">
        <f aca="false">IFERROR(S3002/Q3002,0)</f>
        <v>0.372975417751537</v>
      </c>
      <c r="U3002" s="13" t="n">
        <f aca="false">F3002-E3002</f>
        <v>28</v>
      </c>
      <c r="V3002" s="13" t="n">
        <f aca="false">G3002-F3002</f>
        <v>8</v>
      </c>
      <c r="W3002" s="13" t="n">
        <f aca="false">G3002-E3002</f>
        <v>36</v>
      </c>
      <c r="X3002" s="10" t="n">
        <f aca="false">YEAR(E3002)</f>
        <v>2019</v>
      </c>
      <c r="Y3002" s="0" t="str">
        <f aca="false">TEXT(E3002,"yyyy-mm")</f>
        <v>2019-05</v>
      </c>
      <c r="Z3002" s="0" t="str">
        <f aca="false">"Q"&amp;ROUNDUP(MONTH(E3002)/3,0)&amp;"-"&amp;YEAR(E3002)</f>
        <v>Q2-2019</v>
      </c>
    </row>
    <row r="3003" customFormat="false" ht="14.25" hidden="false" customHeight="false" outlineLevel="0" collapsed="false">
      <c r="A3003" s="0" t="s">
        <v>3045</v>
      </c>
      <c r="B3003" s="0" t="s">
        <v>34</v>
      </c>
      <c r="C3003" s="0" t="s">
        <v>39</v>
      </c>
      <c r="D3003" s="9" t="n">
        <v>43500</v>
      </c>
      <c r="E3003" s="9" t="n">
        <v>43604</v>
      </c>
      <c r="F3003" s="9" t="n">
        <v>43606</v>
      </c>
      <c r="G3003" s="9" t="n">
        <v>43615</v>
      </c>
      <c r="H3003" s="10" t="s">
        <v>36</v>
      </c>
      <c r="I3003" s="0" t="n">
        <v>11</v>
      </c>
      <c r="J3003" s="0" t="n">
        <v>25</v>
      </c>
      <c r="K3003" s="0" t="n">
        <v>180</v>
      </c>
      <c r="L3003" s="0" t="n">
        <v>34</v>
      </c>
      <c r="M3003" s="0" t="n">
        <v>8</v>
      </c>
      <c r="N3003" s="11" t="n">
        <v>0.2</v>
      </c>
      <c r="O3003" s="12" t="n">
        <v>1195.82</v>
      </c>
      <c r="P3003" s="12" t="n">
        <v>2599.6</v>
      </c>
      <c r="Q3003" s="12" t="n">
        <f aca="false">M3003*P3003*(1-N3003)</f>
        <v>16637.44</v>
      </c>
      <c r="R3003" s="12" t="n">
        <f aca="false">M3003*O3003</f>
        <v>9566.56</v>
      </c>
      <c r="S3003" s="12" t="n">
        <f aca="false">Q3003-R3003</f>
        <v>7070.88</v>
      </c>
      <c r="T3003" s="11" t="n">
        <f aca="false">IFERROR(S3003/Q3003,0)</f>
        <v>0.424998076627173</v>
      </c>
      <c r="U3003" s="13" t="n">
        <f aca="false">F3003-E3003</f>
        <v>2</v>
      </c>
      <c r="V3003" s="13" t="n">
        <f aca="false">G3003-F3003</f>
        <v>9</v>
      </c>
      <c r="W3003" s="13" t="n">
        <f aca="false">G3003-E3003</f>
        <v>11</v>
      </c>
      <c r="X3003" s="10" t="n">
        <f aca="false">YEAR(E3003)</f>
        <v>2019</v>
      </c>
      <c r="Y3003" s="0" t="str">
        <f aca="false">TEXT(E3003,"yyyy-mm")</f>
        <v>2019-05</v>
      </c>
      <c r="Z3003" s="0" t="str">
        <f aca="false">"Q"&amp;ROUNDUP(MONTH(E3003)/3,0)&amp;"-"&amp;YEAR(E3003)</f>
        <v>Q2-2019</v>
      </c>
    </row>
    <row r="3004" customFormat="false" ht="14.25" hidden="false" customHeight="false" outlineLevel="0" collapsed="false">
      <c r="A3004" s="0" t="s">
        <v>3046</v>
      </c>
      <c r="B3004" s="0" t="s">
        <v>34</v>
      </c>
      <c r="C3004" s="0" t="s">
        <v>39</v>
      </c>
      <c r="D3004" s="9" t="n">
        <v>43500</v>
      </c>
      <c r="E3004" s="9" t="n">
        <v>43604</v>
      </c>
      <c r="F3004" s="9" t="n">
        <v>43622</v>
      </c>
      <c r="G3004" s="9" t="n">
        <v>43626</v>
      </c>
      <c r="H3004" s="10" t="s">
        <v>36</v>
      </c>
      <c r="I3004" s="0" t="n">
        <v>6</v>
      </c>
      <c r="J3004" s="0" t="n">
        <v>5</v>
      </c>
      <c r="K3004" s="0" t="n">
        <v>131</v>
      </c>
      <c r="L3004" s="0" t="n">
        <v>4</v>
      </c>
      <c r="M3004" s="0" t="n">
        <v>8</v>
      </c>
      <c r="N3004" s="11" t="n">
        <v>0.4</v>
      </c>
      <c r="O3004" s="12" t="n">
        <v>966.21</v>
      </c>
      <c r="P3004" s="12" t="n">
        <v>1695.1</v>
      </c>
      <c r="Q3004" s="12" t="n">
        <f aca="false">M3004*P3004*(1-N3004)</f>
        <v>8136.48</v>
      </c>
      <c r="R3004" s="12" t="n">
        <f aca="false">M3004*O3004</f>
        <v>7729.68</v>
      </c>
      <c r="S3004" s="12" t="n">
        <f aca="false">Q3004-R3004</f>
        <v>406.799999999999</v>
      </c>
      <c r="T3004" s="11" t="n">
        <f aca="false">IFERROR(S3004/Q3004,0)</f>
        <v>0.0499970503215149</v>
      </c>
      <c r="U3004" s="13" t="n">
        <f aca="false">F3004-E3004</f>
        <v>18</v>
      </c>
      <c r="V3004" s="13" t="n">
        <f aca="false">G3004-F3004</f>
        <v>4</v>
      </c>
      <c r="W3004" s="13" t="n">
        <f aca="false">G3004-E3004</f>
        <v>22</v>
      </c>
      <c r="X3004" s="10" t="n">
        <f aca="false">YEAR(E3004)</f>
        <v>2019</v>
      </c>
      <c r="Y3004" s="0" t="str">
        <f aca="false">TEXT(E3004,"yyyy-mm")</f>
        <v>2019-05</v>
      </c>
      <c r="Z3004" s="0" t="str">
        <f aca="false">"Q"&amp;ROUNDUP(MONTH(E3004)/3,0)&amp;"-"&amp;YEAR(E3004)</f>
        <v>Q2-2019</v>
      </c>
    </row>
    <row r="3005" customFormat="false" ht="14.25" hidden="false" customHeight="false" outlineLevel="0" collapsed="false">
      <c r="A3005" s="0" t="s">
        <v>3047</v>
      </c>
      <c r="B3005" s="0" t="s">
        <v>38</v>
      </c>
      <c r="C3005" s="0" t="s">
        <v>39</v>
      </c>
      <c r="D3005" s="9" t="n">
        <v>43500</v>
      </c>
      <c r="E3005" s="9" t="n">
        <v>43604</v>
      </c>
      <c r="F3005" s="9" t="n">
        <v>43631</v>
      </c>
      <c r="G3005" s="9" t="n">
        <v>43632</v>
      </c>
      <c r="H3005" s="10" t="s">
        <v>36</v>
      </c>
      <c r="I3005" s="0" t="n">
        <v>18</v>
      </c>
      <c r="J3005" s="0" t="n">
        <v>44</v>
      </c>
      <c r="K3005" s="0" t="n">
        <v>195</v>
      </c>
      <c r="L3005" s="0" t="n">
        <v>10</v>
      </c>
      <c r="M3005" s="0" t="n">
        <v>5</v>
      </c>
      <c r="N3005" s="11" t="n">
        <v>0.1</v>
      </c>
      <c r="O3005" s="12" t="n">
        <v>934.25</v>
      </c>
      <c r="P3005" s="12" t="n">
        <v>1112.2</v>
      </c>
      <c r="Q3005" s="12" t="n">
        <f aca="false">M3005*P3005*(1-N3005)</f>
        <v>5004.9</v>
      </c>
      <c r="R3005" s="12" t="n">
        <f aca="false">M3005*O3005</f>
        <v>4671.25</v>
      </c>
      <c r="S3005" s="12" t="n">
        <f aca="false">Q3005-R3005</f>
        <v>333.650000000001</v>
      </c>
      <c r="T3005" s="11" t="n">
        <f aca="false">IFERROR(S3005/Q3005,0)</f>
        <v>0.0666646686247479</v>
      </c>
      <c r="U3005" s="13" t="n">
        <f aca="false">F3005-E3005</f>
        <v>27</v>
      </c>
      <c r="V3005" s="13" t="n">
        <f aca="false">G3005-F3005</f>
        <v>1</v>
      </c>
      <c r="W3005" s="13" t="n">
        <f aca="false">G3005-E3005</f>
        <v>28</v>
      </c>
      <c r="X3005" s="10" t="n">
        <f aca="false">YEAR(E3005)</f>
        <v>2019</v>
      </c>
      <c r="Y3005" s="0" t="str">
        <f aca="false">TEXT(E3005,"yyyy-mm")</f>
        <v>2019-05</v>
      </c>
      <c r="Z3005" s="0" t="str">
        <f aca="false">"Q"&amp;ROUNDUP(MONTH(E3005)/3,0)&amp;"-"&amp;YEAR(E3005)</f>
        <v>Q2-2019</v>
      </c>
    </row>
    <row r="3006" customFormat="false" ht="14.25" hidden="false" customHeight="false" outlineLevel="0" collapsed="false">
      <c r="A3006" s="0" t="s">
        <v>3048</v>
      </c>
      <c r="B3006" s="0" t="s">
        <v>34</v>
      </c>
      <c r="C3006" s="0" t="s">
        <v>39</v>
      </c>
      <c r="D3006" s="9" t="n">
        <v>43500</v>
      </c>
      <c r="E3006" s="9" t="n">
        <v>43604</v>
      </c>
      <c r="F3006" s="9" t="n">
        <v>43616</v>
      </c>
      <c r="G3006" s="9" t="n">
        <v>43617</v>
      </c>
      <c r="H3006" s="10" t="s">
        <v>36</v>
      </c>
      <c r="I3006" s="0" t="n">
        <v>2</v>
      </c>
      <c r="J3006" s="0" t="n">
        <v>47</v>
      </c>
      <c r="K3006" s="0" t="n">
        <v>140</v>
      </c>
      <c r="L3006" s="0" t="n">
        <v>3</v>
      </c>
      <c r="M3006" s="0" t="n">
        <v>3</v>
      </c>
      <c r="N3006" s="11" t="n">
        <v>0.15</v>
      </c>
      <c r="O3006" s="12" t="n">
        <v>2267.28</v>
      </c>
      <c r="P3006" s="12" t="n">
        <v>5038.4</v>
      </c>
      <c r="Q3006" s="12" t="n">
        <f aca="false">M3006*P3006*(1-N3006)</f>
        <v>12847.92</v>
      </c>
      <c r="R3006" s="12" t="n">
        <f aca="false">M3006*O3006</f>
        <v>6801.84</v>
      </c>
      <c r="S3006" s="12" t="n">
        <f aca="false">Q3006-R3006</f>
        <v>6046.08</v>
      </c>
      <c r="T3006" s="11" t="n">
        <f aca="false">IFERROR(S3006/Q3006,0)</f>
        <v>0.470588235294118</v>
      </c>
      <c r="U3006" s="13" t="n">
        <f aca="false">F3006-E3006</f>
        <v>12</v>
      </c>
      <c r="V3006" s="13" t="n">
        <f aca="false">G3006-F3006</f>
        <v>1</v>
      </c>
      <c r="W3006" s="13" t="n">
        <f aca="false">G3006-E3006</f>
        <v>13</v>
      </c>
      <c r="X3006" s="10" t="n">
        <f aca="false">YEAR(E3006)</f>
        <v>2019</v>
      </c>
      <c r="Y3006" s="0" t="str">
        <f aca="false">TEXT(E3006,"yyyy-mm")</f>
        <v>2019-05</v>
      </c>
      <c r="Z3006" s="0" t="str">
        <f aca="false">"Q"&amp;ROUNDUP(MONTH(E3006)/3,0)&amp;"-"&amp;YEAR(E3006)</f>
        <v>Q2-2019</v>
      </c>
    </row>
    <row r="3007" customFormat="false" ht="14.25" hidden="false" customHeight="false" outlineLevel="0" collapsed="false">
      <c r="A3007" s="0" t="s">
        <v>3049</v>
      </c>
      <c r="B3007" s="0" t="s">
        <v>38</v>
      </c>
      <c r="C3007" s="0" t="s">
        <v>35</v>
      </c>
      <c r="D3007" s="9" t="n">
        <v>43500</v>
      </c>
      <c r="E3007" s="9" t="n">
        <v>43604</v>
      </c>
      <c r="F3007" s="9" t="n">
        <v>43613</v>
      </c>
      <c r="G3007" s="9" t="n">
        <v>43622</v>
      </c>
      <c r="H3007" s="10" t="s">
        <v>36</v>
      </c>
      <c r="I3007" s="0" t="n">
        <v>13</v>
      </c>
      <c r="J3007" s="0" t="n">
        <v>49</v>
      </c>
      <c r="K3007" s="0" t="n">
        <v>238</v>
      </c>
      <c r="L3007" s="0" t="n">
        <v>47</v>
      </c>
      <c r="M3007" s="0" t="n">
        <v>2</v>
      </c>
      <c r="N3007" s="11" t="n">
        <v>0.05</v>
      </c>
      <c r="O3007" s="12" t="n">
        <v>874.35</v>
      </c>
      <c r="P3007" s="12" t="n">
        <v>1943</v>
      </c>
      <c r="Q3007" s="12" t="n">
        <f aca="false">M3007*P3007*(1-N3007)</f>
        <v>3691.7</v>
      </c>
      <c r="R3007" s="12" t="n">
        <f aca="false">M3007*O3007</f>
        <v>1748.7</v>
      </c>
      <c r="S3007" s="12" t="n">
        <f aca="false">Q3007-R3007</f>
        <v>1943</v>
      </c>
      <c r="T3007" s="11" t="n">
        <f aca="false">IFERROR(S3007/Q3007,0)</f>
        <v>0.526315789473684</v>
      </c>
      <c r="U3007" s="13" t="n">
        <f aca="false">F3007-E3007</f>
        <v>9</v>
      </c>
      <c r="V3007" s="13" t="n">
        <f aca="false">G3007-F3007</f>
        <v>9</v>
      </c>
      <c r="W3007" s="13" t="n">
        <f aca="false">G3007-E3007</f>
        <v>18</v>
      </c>
      <c r="X3007" s="10" t="n">
        <f aca="false">YEAR(E3007)</f>
        <v>2019</v>
      </c>
      <c r="Y3007" s="0" t="str">
        <f aca="false">TEXT(E3007,"yyyy-mm")</f>
        <v>2019-05</v>
      </c>
      <c r="Z3007" s="0" t="str">
        <f aca="false">"Q"&amp;ROUNDUP(MONTH(E3007)/3,0)&amp;"-"&amp;YEAR(E3007)</f>
        <v>Q2-2019</v>
      </c>
    </row>
    <row r="3008" customFormat="false" ht="14.25" hidden="false" customHeight="false" outlineLevel="0" collapsed="false">
      <c r="A3008" s="0" t="s">
        <v>3050</v>
      </c>
      <c r="B3008" s="0" t="s">
        <v>34</v>
      </c>
      <c r="C3008" s="0" t="s">
        <v>35</v>
      </c>
      <c r="D3008" s="9" t="n">
        <v>43500</v>
      </c>
      <c r="E3008" s="9" t="n">
        <v>43604</v>
      </c>
      <c r="F3008" s="9" t="n">
        <v>43618</v>
      </c>
      <c r="G3008" s="9" t="n">
        <v>43628</v>
      </c>
      <c r="H3008" s="10" t="s">
        <v>36</v>
      </c>
      <c r="I3008" s="0" t="n">
        <v>5</v>
      </c>
      <c r="J3008" s="0" t="n">
        <v>43</v>
      </c>
      <c r="K3008" s="0" t="n">
        <v>206</v>
      </c>
      <c r="L3008" s="0" t="n">
        <v>9</v>
      </c>
      <c r="M3008" s="0" t="n">
        <v>8</v>
      </c>
      <c r="N3008" s="11" t="n">
        <v>0.05</v>
      </c>
      <c r="O3008" s="12" t="n">
        <v>861.08</v>
      </c>
      <c r="P3008" s="12" t="n">
        <v>1688.4</v>
      </c>
      <c r="Q3008" s="12" t="n">
        <f aca="false">M3008*P3008*(1-N3008)</f>
        <v>12831.84</v>
      </c>
      <c r="R3008" s="12" t="n">
        <f aca="false">M3008*O3008</f>
        <v>6888.64</v>
      </c>
      <c r="S3008" s="12" t="n">
        <f aca="false">Q3008-R3008</f>
        <v>5943.2</v>
      </c>
      <c r="T3008" s="11" t="n">
        <f aca="false">IFERROR(S3008/Q3008,0)</f>
        <v>0.463160388533523</v>
      </c>
      <c r="U3008" s="13" t="n">
        <f aca="false">F3008-E3008</f>
        <v>14</v>
      </c>
      <c r="V3008" s="13" t="n">
        <f aca="false">G3008-F3008</f>
        <v>10</v>
      </c>
      <c r="W3008" s="13" t="n">
        <f aca="false">G3008-E3008</f>
        <v>24</v>
      </c>
      <c r="X3008" s="10" t="n">
        <f aca="false">YEAR(E3008)</f>
        <v>2019</v>
      </c>
      <c r="Y3008" s="0" t="str">
        <f aca="false">TEXT(E3008,"yyyy-mm")</f>
        <v>2019-05</v>
      </c>
      <c r="Z3008" s="0" t="str">
        <f aca="false">"Q"&amp;ROUNDUP(MONTH(E3008)/3,0)&amp;"-"&amp;YEAR(E3008)</f>
        <v>Q2-2019</v>
      </c>
    </row>
    <row r="3009" customFormat="false" ht="14.25" hidden="false" customHeight="false" outlineLevel="0" collapsed="false">
      <c r="A3009" s="0" t="s">
        <v>3051</v>
      </c>
      <c r="B3009" s="0" t="s">
        <v>38</v>
      </c>
      <c r="C3009" s="0" t="s">
        <v>48</v>
      </c>
      <c r="D3009" s="9" t="n">
        <v>43500</v>
      </c>
      <c r="E3009" s="9" t="n">
        <v>43604</v>
      </c>
      <c r="F3009" s="9" t="n">
        <v>43628</v>
      </c>
      <c r="G3009" s="9" t="n">
        <v>43638</v>
      </c>
      <c r="H3009" s="10" t="s">
        <v>36</v>
      </c>
      <c r="I3009" s="0" t="n">
        <v>17</v>
      </c>
      <c r="J3009" s="0" t="n">
        <v>5</v>
      </c>
      <c r="K3009" s="0" t="n">
        <v>44</v>
      </c>
      <c r="L3009" s="0" t="n">
        <v>12</v>
      </c>
      <c r="M3009" s="0" t="n">
        <v>3</v>
      </c>
      <c r="N3009" s="11" t="n">
        <v>0.15</v>
      </c>
      <c r="O3009" s="12" t="n">
        <v>529.03</v>
      </c>
      <c r="P3009" s="12" t="n">
        <v>1125.6</v>
      </c>
      <c r="Q3009" s="12" t="n">
        <f aca="false">M3009*P3009*(1-N3009)</f>
        <v>2870.28</v>
      </c>
      <c r="R3009" s="12" t="n">
        <f aca="false">M3009*O3009</f>
        <v>1587.09</v>
      </c>
      <c r="S3009" s="12" t="n">
        <f aca="false">Q3009-R3009</f>
        <v>1283.19</v>
      </c>
      <c r="T3009" s="11" t="n">
        <f aca="false">IFERROR(S3009/Q3009,0)</f>
        <v>0.447060913917806</v>
      </c>
      <c r="U3009" s="13" t="n">
        <f aca="false">F3009-E3009</f>
        <v>24</v>
      </c>
      <c r="V3009" s="13" t="n">
        <f aca="false">G3009-F3009</f>
        <v>10</v>
      </c>
      <c r="W3009" s="13" t="n">
        <f aca="false">G3009-E3009</f>
        <v>34</v>
      </c>
      <c r="X3009" s="10" t="n">
        <f aca="false">YEAR(E3009)</f>
        <v>2019</v>
      </c>
      <c r="Y3009" s="0" t="str">
        <f aca="false">TEXT(E3009,"yyyy-mm")</f>
        <v>2019-05</v>
      </c>
      <c r="Z3009" s="0" t="str">
        <f aca="false">"Q"&amp;ROUNDUP(MONTH(E3009)/3,0)&amp;"-"&amp;YEAR(E3009)</f>
        <v>Q2-2019</v>
      </c>
    </row>
    <row r="3010" customFormat="false" ht="14.25" hidden="false" customHeight="false" outlineLevel="0" collapsed="false">
      <c r="A3010" s="0" t="s">
        <v>3052</v>
      </c>
      <c r="B3010" s="0" t="s">
        <v>41</v>
      </c>
      <c r="C3010" s="0" t="s">
        <v>39</v>
      </c>
      <c r="D3010" s="9" t="n">
        <v>43500</v>
      </c>
      <c r="E3010" s="9" t="n">
        <v>43604</v>
      </c>
      <c r="F3010" s="9" t="n">
        <v>43621</v>
      </c>
      <c r="G3010" s="9" t="n">
        <v>43623</v>
      </c>
      <c r="H3010" s="10" t="s">
        <v>36</v>
      </c>
      <c r="I3010" s="0" t="n">
        <v>24</v>
      </c>
      <c r="J3010" s="0" t="n">
        <v>48</v>
      </c>
      <c r="K3010" s="0" t="n">
        <v>92</v>
      </c>
      <c r="L3010" s="0" t="n">
        <v>4</v>
      </c>
      <c r="M3010" s="0" t="n">
        <v>3</v>
      </c>
      <c r="N3010" s="11" t="n">
        <v>0.1</v>
      </c>
      <c r="O3010" s="12" t="n">
        <v>575.26</v>
      </c>
      <c r="P3010" s="12" t="n">
        <v>1065.3</v>
      </c>
      <c r="Q3010" s="12" t="n">
        <f aca="false">M3010*P3010*(1-N3010)</f>
        <v>2876.31</v>
      </c>
      <c r="R3010" s="12" t="n">
        <f aca="false">M3010*O3010</f>
        <v>1725.78</v>
      </c>
      <c r="S3010" s="12" t="n">
        <f aca="false">Q3010-R3010</f>
        <v>1150.53</v>
      </c>
      <c r="T3010" s="11" t="n">
        <f aca="false">IFERROR(S3010/Q3010,0)</f>
        <v>0.400002086006029</v>
      </c>
      <c r="U3010" s="13" t="n">
        <f aca="false">F3010-E3010</f>
        <v>17</v>
      </c>
      <c r="V3010" s="13" t="n">
        <f aca="false">G3010-F3010</f>
        <v>2</v>
      </c>
      <c r="W3010" s="13" t="n">
        <f aca="false">G3010-E3010</f>
        <v>19</v>
      </c>
      <c r="X3010" s="10" t="n">
        <f aca="false">YEAR(E3010)</f>
        <v>2019</v>
      </c>
      <c r="Y3010" s="0" t="str">
        <f aca="false">TEXT(E3010,"yyyy-mm")</f>
        <v>2019-05</v>
      </c>
      <c r="Z3010" s="0" t="str">
        <f aca="false">"Q"&amp;ROUNDUP(MONTH(E3010)/3,0)&amp;"-"&amp;YEAR(E3010)</f>
        <v>Q2-2019</v>
      </c>
    </row>
    <row r="3011" customFormat="false" ht="14.25" hidden="false" customHeight="false" outlineLevel="0" collapsed="false">
      <c r="A3011" s="0" t="s">
        <v>3053</v>
      </c>
      <c r="B3011" s="0" t="s">
        <v>34</v>
      </c>
      <c r="C3011" s="0" t="s">
        <v>39</v>
      </c>
      <c r="D3011" s="9" t="n">
        <v>43500</v>
      </c>
      <c r="E3011" s="9" t="n">
        <v>43605</v>
      </c>
      <c r="F3011" s="9" t="n">
        <v>43612</v>
      </c>
      <c r="G3011" s="9" t="n">
        <v>43615</v>
      </c>
      <c r="H3011" s="10" t="s">
        <v>36</v>
      </c>
      <c r="I3011" s="0" t="n">
        <v>2</v>
      </c>
      <c r="J3011" s="0" t="n">
        <v>50</v>
      </c>
      <c r="K3011" s="0" t="n">
        <v>140</v>
      </c>
      <c r="L3011" s="0" t="n">
        <v>39</v>
      </c>
      <c r="M3011" s="0" t="n">
        <v>4</v>
      </c>
      <c r="N3011" s="11" t="n">
        <v>0.05</v>
      </c>
      <c r="O3011" s="12" t="n">
        <v>569.23</v>
      </c>
      <c r="P3011" s="12" t="n">
        <v>964.8</v>
      </c>
      <c r="Q3011" s="12" t="n">
        <f aca="false">M3011*P3011*(1-N3011)</f>
        <v>3666.24</v>
      </c>
      <c r="R3011" s="12" t="n">
        <f aca="false">M3011*O3011</f>
        <v>2276.92</v>
      </c>
      <c r="S3011" s="12" t="n">
        <f aca="false">Q3011-R3011</f>
        <v>1389.32</v>
      </c>
      <c r="T3011" s="11" t="n">
        <f aca="false">IFERROR(S3011/Q3011,0)</f>
        <v>0.378949550493148</v>
      </c>
      <c r="U3011" s="13" t="n">
        <f aca="false">F3011-E3011</f>
        <v>7</v>
      </c>
      <c r="V3011" s="13" t="n">
        <f aca="false">G3011-F3011</f>
        <v>3</v>
      </c>
      <c r="W3011" s="13" t="n">
        <f aca="false">G3011-E3011</f>
        <v>10</v>
      </c>
      <c r="X3011" s="10" t="n">
        <f aca="false">YEAR(E3011)</f>
        <v>2019</v>
      </c>
      <c r="Y3011" s="0" t="str">
        <f aca="false">TEXT(E3011,"yyyy-mm")</f>
        <v>2019-05</v>
      </c>
      <c r="Z3011" s="0" t="str">
        <f aca="false">"Q"&amp;ROUNDUP(MONTH(E3011)/3,0)&amp;"-"&amp;YEAR(E3011)</f>
        <v>Q2-2019</v>
      </c>
    </row>
    <row r="3012" customFormat="false" ht="14.25" hidden="false" customHeight="false" outlineLevel="0" collapsed="false">
      <c r="A3012" s="0" t="s">
        <v>3054</v>
      </c>
      <c r="B3012" s="0" t="s">
        <v>38</v>
      </c>
      <c r="C3012" s="0" t="s">
        <v>35</v>
      </c>
      <c r="D3012" s="9" t="n">
        <v>43500</v>
      </c>
      <c r="E3012" s="9" t="n">
        <v>43605</v>
      </c>
      <c r="F3012" s="9" t="n">
        <v>43621</v>
      </c>
      <c r="G3012" s="9" t="n">
        <v>43629</v>
      </c>
      <c r="H3012" s="10" t="s">
        <v>36</v>
      </c>
      <c r="I3012" s="0" t="n">
        <v>18</v>
      </c>
      <c r="J3012" s="0" t="n">
        <v>38</v>
      </c>
      <c r="K3012" s="0" t="n">
        <v>221</v>
      </c>
      <c r="L3012" s="0" t="n">
        <v>16</v>
      </c>
      <c r="M3012" s="0" t="n">
        <v>1</v>
      </c>
      <c r="N3012" s="11" t="n">
        <v>0.3</v>
      </c>
      <c r="O3012" s="12" t="n">
        <v>873.55</v>
      </c>
      <c r="P3012" s="12" t="n">
        <v>1065.3</v>
      </c>
      <c r="Q3012" s="12" t="n">
        <f aca="false">M3012*P3012*(1-N3012)</f>
        <v>745.71</v>
      </c>
      <c r="R3012" s="12" t="n">
        <f aca="false">M3012*O3012</f>
        <v>873.55</v>
      </c>
      <c r="S3012" s="12" t="n">
        <f aca="false">Q3012-R3012</f>
        <v>-127.84</v>
      </c>
      <c r="T3012" s="11" t="n">
        <f aca="false">IFERROR(S3012/Q3012,0)</f>
        <v>-0.171433935444073</v>
      </c>
      <c r="U3012" s="13" t="n">
        <f aca="false">F3012-E3012</f>
        <v>16</v>
      </c>
      <c r="V3012" s="13" t="n">
        <f aca="false">G3012-F3012</f>
        <v>8</v>
      </c>
      <c r="W3012" s="13" t="n">
        <f aca="false">G3012-E3012</f>
        <v>24</v>
      </c>
      <c r="X3012" s="10" t="n">
        <f aca="false">YEAR(E3012)</f>
        <v>2019</v>
      </c>
      <c r="Y3012" s="0" t="str">
        <f aca="false">TEXT(E3012,"yyyy-mm")</f>
        <v>2019-05</v>
      </c>
      <c r="Z3012" s="0" t="str">
        <f aca="false">"Q"&amp;ROUNDUP(MONTH(E3012)/3,0)&amp;"-"&amp;YEAR(E3012)</f>
        <v>Q2-2019</v>
      </c>
    </row>
    <row r="3013" customFormat="false" ht="14.25" hidden="false" customHeight="false" outlineLevel="0" collapsed="false">
      <c r="A3013" s="0" t="s">
        <v>3055</v>
      </c>
      <c r="B3013" s="0" t="s">
        <v>38</v>
      </c>
      <c r="C3013" s="0" t="s">
        <v>39</v>
      </c>
      <c r="D3013" s="9" t="n">
        <v>43500</v>
      </c>
      <c r="E3013" s="9" t="n">
        <v>43605</v>
      </c>
      <c r="F3013" s="9" t="n">
        <v>43624</v>
      </c>
      <c r="G3013" s="9" t="n">
        <v>43631</v>
      </c>
      <c r="H3013" s="10" t="s">
        <v>36</v>
      </c>
      <c r="I3013" s="0" t="n">
        <v>13</v>
      </c>
      <c r="J3013" s="0" t="n">
        <v>38</v>
      </c>
      <c r="K3013" s="0" t="n">
        <v>202</v>
      </c>
      <c r="L3013" s="0" t="n">
        <v>9</v>
      </c>
      <c r="M3013" s="0" t="n">
        <v>8</v>
      </c>
      <c r="N3013" s="11" t="n">
        <v>0.075</v>
      </c>
      <c r="O3013" s="12" t="n">
        <v>769.16</v>
      </c>
      <c r="P3013" s="12" t="n">
        <v>1098.8</v>
      </c>
      <c r="Q3013" s="12" t="n">
        <f aca="false">M3013*P3013*(1-N3013)</f>
        <v>8131.12</v>
      </c>
      <c r="R3013" s="12" t="n">
        <f aca="false">M3013*O3013</f>
        <v>6153.28</v>
      </c>
      <c r="S3013" s="12" t="n">
        <f aca="false">Q3013-R3013</f>
        <v>1977.84</v>
      </c>
      <c r="T3013" s="11" t="n">
        <f aca="false">IFERROR(S3013/Q3013,0)</f>
        <v>0.243243243243243</v>
      </c>
      <c r="U3013" s="13" t="n">
        <f aca="false">F3013-E3013</f>
        <v>19</v>
      </c>
      <c r="V3013" s="13" t="n">
        <f aca="false">G3013-F3013</f>
        <v>7</v>
      </c>
      <c r="W3013" s="13" t="n">
        <f aca="false">G3013-E3013</f>
        <v>26</v>
      </c>
      <c r="X3013" s="10" t="n">
        <f aca="false">YEAR(E3013)</f>
        <v>2019</v>
      </c>
      <c r="Y3013" s="0" t="str">
        <f aca="false">TEXT(E3013,"yyyy-mm")</f>
        <v>2019-05</v>
      </c>
      <c r="Z3013" s="0" t="str">
        <f aca="false">"Q"&amp;ROUNDUP(MONTH(E3013)/3,0)&amp;"-"&amp;YEAR(E3013)</f>
        <v>Q2-2019</v>
      </c>
    </row>
    <row r="3014" customFormat="false" ht="14.25" hidden="false" customHeight="false" outlineLevel="0" collapsed="false">
      <c r="A3014" s="0" t="s">
        <v>3056</v>
      </c>
      <c r="B3014" s="0" t="s">
        <v>41</v>
      </c>
      <c r="C3014" s="0" t="s">
        <v>35</v>
      </c>
      <c r="D3014" s="9" t="n">
        <v>43500</v>
      </c>
      <c r="E3014" s="9" t="n">
        <v>43605</v>
      </c>
      <c r="F3014" s="9" t="n">
        <v>43628</v>
      </c>
      <c r="G3014" s="9" t="n">
        <v>43635</v>
      </c>
      <c r="H3014" s="10" t="s">
        <v>36</v>
      </c>
      <c r="I3014" s="0" t="n">
        <v>24</v>
      </c>
      <c r="J3014" s="0" t="n">
        <v>5</v>
      </c>
      <c r="K3014" s="0" t="n">
        <v>204</v>
      </c>
      <c r="L3014" s="0" t="n">
        <v>14</v>
      </c>
      <c r="M3014" s="0" t="n">
        <v>8</v>
      </c>
      <c r="N3014" s="11" t="n">
        <v>0.075</v>
      </c>
      <c r="O3014" s="12" t="n">
        <v>1297.66</v>
      </c>
      <c r="P3014" s="12" t="n">
        <v>1802.3</v>
      </c>
      <c r="Q3014" s="12" t="n">
        <f aca="false">M3014*P3014*(1-N3014)</f>
        <v>13337.02</v>
      </c>
      <c r="R3014" s="12" t="n">
        <f aca="false">M3014*O3014</f>
        <v>10381.28</v>
      </c>
      <c r="S3014" s="12" t="n">
        <f aca="false">Q3014-R3014</f>
        <v>2955.74</v>
      </c>
      <c r="T3014" s="11" t="n">
        <f aca="false">IFERROR(S3014/Q3014,0)</f>
        <v>0.221619222285038</v>
      </c>
      <c r="U3014" s="13" t="n">
        <f aca="false">F3014-E3014</f>
        <v>23</v>
      </c>
      <c r="V3014" s="13" t="n">
        <f aca="false">G3014-F3014</f>
        <v>7</v>
      </c>
      <c r="W3014" s="13" t="n">
        <f aca="false">G3014-E3014</f>
        <v>30</v>
      </c>
      <c r="X3014" s="10" t="n">
        <f aca="false">YEAR(E3014)</f>
        <v>2019</v>
      </c>
      <c r="Y3014" s="0" t="str">
        <f aca="false">TEXT(E3014,"yyyy-mm")</f>
        <v>2019-05</v>
      </c>
      <c r="Z3014" s="0" t="str">
        <f aca="false">"Q"&amp;ROUNDUP(MONTH(E3014)/3,0)&amp;"-"&amp;YEAR(E3014)</f>
        <v>Q2-2019</v>
      </c>
    </row>
    <row r="3015" customFormat="false" ht="14.25" hidden="false" customHeight="false" outlineLevel="0" collapsed="false">
      <c r="A3015" s="0" t="s">
        <v>3057</v>
      </c>
      <c r="B3015" s="0" t="s">
        <v>41</v>
      </c>
      <c r="C3015" s="0" t="s">
        <v>58</v>
      </c>
      <c r="D3015" s="9" t="n">
        <v>43500</v>
      </c>
      <c r="E3015" s="9" t="n">
        <v>43605</v>
      </c>
      <c r="F3015" s="9" t="n">
        <v>43633</v>
      </c>
      <c r="G3015" s="9" t="n">
        <v>43643</v>
      </c>
      <c r="H3015" s="10" t="s">
        <v>36</v>
      </c>
      <c r="I3015" s="0" t="n">
        <v>24</v>
      </c>
      <c r="J3015" s="0" t="n">
        <v>29</v>
      </c>
      <c r="K3015" s="0" t="n">
        <v>345</v>
      </c>
      <c r="L3015" s="0" t="n">
        <v>11</v>
      </c>
      <c r="M3015" s="0" t="n">
        <v>3</v>
      </c>
      <c r="N3015" s="11" t="n">
        <v>0.075</v>
      </c>
      <c r="O3015" s="12" t="n">
        <v>206.23</v>
      </c>
      <c r="P3015" s="12" t="n">
        <v>254.6</v>
      </c>
      <c r="Q3015" s="12" t="n">
        <f aca="false">M3015*P3015*(1-N3015)</f>
        <v>706.515</v>
      </c>
      <c r="R3015" s="12" t="n">
        <f aca="false">M3015*O3015</f>
        <v>618.69</v>
      </c>
      <c r="S3015" s="12" t="n">
        <f aca="false">Q3015-R3015</f>
        <v>87.8250000000001</v>
      </c>
      <c r="T3015" s="11" t="n">
        <f aca="false">IFERROR(S3015/Q3015,0)</f>
        <v>0.124307339546931</v>
      </c>
      <c r="U3015" s="13" t="n">
        <f aca="false">F3015-E3015</f>
        <v>28</v>
      </c>
      <c r="V3015" s="13" t="n">
        <f aca="false">G3015-F3015</f>
        <v>10</v>
      </c>
      <c r="W3015" s="13" t="n">
        <f aca="false">G3015-E3015</f>
        <v>38</v>
      </c>
      <c r="X3015" s="10" t="n">
        <f aca="false">YEAR(E3015)</f>
        <v>2019</v>
      </c>
      <c r="Y3015" s="0" t="str">
        <f aca="false">TEXT(E3015,"yyyy-mm")</f>
        <v>2019-05</v>
      </c>
      <c r="Z3015" s="0" t="str">
        <f aca="false">"Q"&amp;ROUNDUP(MONTH(E3015)/3,0)&amp;"-"&amp;YEAR(E3015)</f>
        <v>Q2-2019</v>
      </c>
    </row>
    <row r="3016" customFormat="false" ht="14.25" hidden="false" customHeight="false" outlineLevel="0" collapsed="false">
      <c r="A3016" s="0" t="s">
        <v>3058</v>
      </c>
      <c r="B3016" s="0" t="s">
        <v>34</v>
      </c>
      <c r="C3016" s="0" t="s">
        <v>46</v>
      </c>
      <c r="D3016" s="9" t="n">
        <v>43500</v>
      </c>
      <c r="E3016" s="9" t="n">
        <v>43605</v>
      </c>
      <c r="F3016" s="9" t="n">
        <v>43631</v>
      </c>
      <c r="G3016" s="9" t="n">
        <v>43640</v>
      </c>
      <c r="H3016" s="10" t="s">
        <v>36</v>
      </c>
      <c r="I3016" s="0" t="n">
        <v>3</v>
      </c>
      <c r="J3016" s="0" t="n">
        <v>11</v>
      </c>
      <c r="K3016" s="0" t="n">
        <v>283</v>
      </c>
      <c r="L3016" s="0" t="n">
        <v>9</v>
      </c>
      <c r="M3016" s="0" t="n">
        <v>2</v>
      </c>
      <c r="N3016" s="11" t="n">
        <v>0.1</v>
      </c>
      <c r="O3016" s="12" t="n">
        <v>1397.62</v>
      </c>
      <c r="P3016" s="12" t="n">
        <v>1996.6</v>
      </c>
      <c r="Q3016" s="12" t="n">
        <f aca="false">M3016*P3016*(1-N3016)</f>
        <v>3593.88</v>
      </c>
      <c r="R3016" s="12" t="n">
        <f aca="false">M3016*O3016</f>
        <v>2795.24</v>
      </c>
      <c r="S3016" s="12" t="n">
        <f aca="false">Q3016-R3016</f>
        <v>798.64</v>
      </c>
      <c r="T3016" s="11" t="n">
        <f aca="false">IFERROR(S3016/Q3016,0)</f>
        <v>0.222222222222222</v>
      </c>
      <c r="U3016" s="13" t="n">
        <f aca="false">F3016-E3016</f>
        <v>26</v>
      </c>
      <c r="V3016" s="13" t="n">
        <f aca="false">G3016-F3016</f>
        <v>9</v>
      </c>
      <c r="W3016" s="13" t="n">
        <f aca="false">G3016-E3016</f>
        <v>35</v>
      </c>
      <c r="X3016" s="10" t="n">
        <f aca="false">YEAR(E3016)</f>
        <v>2019</v>
      </c>
      <c r="Y3016" s="0" t="str">
        <f aca="false">TEXT(E3016,"yyyy-mm")</f>
        <v>2019-05</v>
      </c>
      <c r="Z3016" s="0" t="str">
        <f aca="false">"Q"&amp;ROUNDUP(MONTH(E3016)/3,0)&amp;"-"&amp;YEAR(E3016)</f>
        <v>Q2-2019</v>
      </c>
    </row>
    <row r="3017" customFormat="false" ht="14.25" hidden="false" customHeight="false" outlineLevel="0" collapsed="false">
      <c r="A3017" s="0" t="s">
        <v>3059</v>
      </c>
      <c r="B3017" s="0" t="s">
        <v>41</v>
      </c>
      <c r="C3017" s="0" t="s">
        <v>46</v>
      </c>
      <c r="D3017" s="9" t="n">
        <v>43500</v>
      </c>
      <c r="E3017" s="9" t="n">
        <v>43605</v>
      </c>
      <c r="F3017" s="9" t="n">
        <v>43626</v>
      </c>
      <c r="G3017" s="9" t="n">
        <v>43627</v>
      </c>
      <c r="H3017" s="10" t="s">
        <v>36</v>
      </c>
      <c r="I3017" s="0" t="n">
        <v>22</v>
      </c>
      <c r="J3017" s="0" t="n">
        <v>48</v>
      </c>
      <c r="K3017" s="0" t="n">
        <v>278</v>
      </c>
      <c r="L3017" s="0" t="n">
        <v>30</v>
      </c>
      <c r="M3017" s="0" t="n">
        <v>1</v>
      </c>
      <c r="N3017" s="11" t="n">
        <v>0.1</v>
      </c>
      <c r="O3017" s="12" t="n">
        <v>476.37</v>
      </c>
      <c r="P3017" s="12" t="n">
        <v>1058.6</v>
      </c>
      <c r="Q3017" s="12" t="n">
        <f aca="false">M3017*P3017*(1-N3017)</f>
        <v>952.74</v>
      </c>
      <c r="R3017" s="12" t="n">
        <f aca="false">M3017*O3017</f>
        <v>476.37</v>
      </c>
      <c r="S3017" s="12" t="n">
        <f aca="false">Q3017-R3017</f>
        <v>476.37</v>
      </c>
      <c r="T3017" s="11" t="n">
        <f aca="false">IFERROR(S3017/Q3017,0)</f>
        <v>0.5</v>
      </c>
      <c r="U3017" s="13" t="n">
        <f aca="false">F3017-E3017</f>
        <v>21</v>
      </c>
      <c r="V3017" s="13" t="n">
        <f aca="false">G3017-F3017</f>
        <v>1</v>
      </c>
      <c r="W3017" s="13" t="n">
        <f aca="false">G3017-E3017</f>
        <v>22</v>
      </c>
      <c r="X3017" s="10" t="n">
        <f aca="false">YEAR(E3017)</f>
        <v>2019</v>
      </c>
      <c r="Y3017" s="0" t="str">
        <f aca="false">TEXT(E3017,"yyyy-mm")</f>
        <v>2019-05</v>
      </c>
      <c r="Z3017" s="0" t="str">
        <f aca="false">"Q"&amp;ROUNDUP(MONTH(E3017)/3,0)&amp;"-"&amp;YEAR(E3017)</f>
        <v>Q2-2019</v>
      </c>
    </row>
    <row r="3018" customFormat="false" ht="14.25" hidden="false" customHeight="false" outlineLevel="0" collapsed="false">
      <c r="A3018" s="0" t="s">
        <v>3060</v>
      </c>
      <c r="B3018" s="0" t="s">
        <v>43</v>
      </c>
      <c r="C3018" s="0" t="s">
        <v>48</v>
      </c>
      <c r="D3018" s="9" t="n">
        <v>43500</v>
      </c>
      <c r="E3018" s="9" t="n">
        <v>43605</v>
      </c>
      <c r="F3018" s="9" t="n">
        <v>43633</v>
      </c>
      <c r="G3018" s="9" t="n">
        <v>43641</v>
      </c>
      <c r="H3018" s="10" t="s">
        <v>36</v>
      </c>
      <c r="I3018" s="0" t="n">
        <v>25</v>
      </c>
      <c r="J3018" s="0" t="n">
        <v>49</v>
      </c>
      <c r="K3018" s="0" t="n">
        <v>16</v>
      </c>
      <c r="L3018" s="0" t="n">
        <v>13</v>
      </c>
      <c r="M3018" s="0" t="n">
        <v>4</v>
      </c>
      <c r="N3018" s="11" t="n">
        <v>0.1</v>
      </c>
      <c r="O3018" s="12" t="n">
        <v>4120.77</v>
      </c>
      <c r="P3018" s="12" t="n">
        <v>6438.7</v>
      </c>
      <c r="Q3018" s="12" t="n">
        <f aca="false">M3018*P3018*(1-N3018)</f>
        <v>23179.32</v>
      </c>
      <c r="R3018" s="12" t="n">
        <f aca="false">M3018*O3018</f>
        <v>16483.08</v>
      </c>
      <c r="S3018" s="12" t="n">
        <f aca="false">Q3018-R3018</f>
        <v>6696.24</v>
      </c>
      <c r="T3018" s="11" t="n">
        <f aca="false">IFERROR(S3018/Q3018,0)</f>
        <v>0.288888543753656</v>
      </c>
      <c r="U3018" s="13" t="n">
        <f aca="false">F3018-E3018</f>
        <v>28</v>
      </c>
      <c r="V3018" s="13" t="n">
        <f aca="false">G3018-F3018</f>
        <v>8</v>
      </c>
      <c r="W3018" s="13" t="n">
        <f aca="false">G3018-E3018</f>
        <v>36</v>
      </c>
      <c r="X3018" s="10" t="n">
        <f aca="false">YEAR(E3018)</f>
        <v>2019</v>
      </c>
      <c r="Y3018" s="0" t="str">
        <f aca="false">TEXT(E3018,"yyyy-mm")</f>
        <v>2019-05</v>
      </c>
      <c r="Z3018" s="0" t="str">
        <f aca="false">"Q"&amp;ROUNDUP(MONTH(E3018)/3,0)&amp;"-"&amp;YEAR(E3018)</f>
        <v>Q2-2019</v>
      </c>
    </row>
    <row r="3019" customFormat="false" ht="14.25" hidden="false" customHeight="false" outlineLevel="0" collapsed="false">
      <c r="A3019" s="0" t="s">
        <v>3061</v>
      </c>
      <c r="B3019" s="0" t="s">
        <v>43</v>
      </c>
      <c r="C3019" s="0" t="s">
        <v>39</v>
      </c>
      <c r="D3019" s="9" t="n">
        <v>43500</v>
      </c>
      <c r="E3019" s="9" t="n">
        <v>43605</v>
      </c>
      <c r="F3019" s="9" t="n">
        <v>43631</v>
      </c>
      <c r="G3019" s="9" t="n">
        <v>43632</v>
      </c>
      <c r="H3019" s="10" t="s">
        <v>36</v>
      </c>
      <c r="I3019" s="0" t="n">
        <v>26</v>
      </c>
      <c r="J3019" s="0" t="n">
        <v>36</v>
      </c>
      <c r="K3019" s="0" t="n">
        <v>142</v>
      </c>
      <c r="L3019" s="0" t="n">
        <v>28</v>
      </c>
      <c r="M3019" s="0" t="n">
        <v>3</v>
      </c>
      <c r="N3019" s="11" t="n">
        <v>0.1</v>
      </c>
      <c r="O3019" s="12" t="n">
        <v>3354.36</v>
      </c>
      <c r="P3019" s="12" t="n">
        <v>3946.3</v>
      </c>
      <c r="Q3019" s="12" t="n">
        <f aca="false">M3019*P3019*(1-N3019)</f>
        <v>10655.01</v>
      </c>
      <c r="R3019" s="12" t="n">
        <f aca="false">M3019*O3019</f>
        <v>10063.08</v>
      </c>
      <c r="S3019" s="12" t="n">
        <f aca="false">Q3019-R3019</f>
        <v>591.930000000002</v>
      </c>
      <c r="T3019" s="11" t="n">
        <f aca="false">IFERROR(S3019/Q3019,0)</f>
        <v>0.0555541477671069</v>
      </c>
      <c r="U3019" s="13" t="n">
        <f aca="false">F3019-E3019</f>
        <v>26</v>
      </c>
      <c r="V3019" s="13" t="n">
        <f aca="false">G3019-F3019</f>
        <v>1</v>
      </c>
      <c r="W3019" s="13" t="n">
        <f aca="false">G3019-E3019</f>
        <v>27</v>
      </c>
      <c r="X3019" s="10" t="n">
        <f aca="false">YEAR(E3019)</f>
        <v>2019</v>
      </c>
      <c r="Y3019" s="0" t="str">
        <f aca="false">TEXT(E3019,"yyyy-mm")</f>
        <v>2019-05</v>
      </c>
      <c r="Z3019" s="0" t="str">
        <f aca="false">"Q"&amp;ROUNDUP(MONTH(E3019)/3,0)&amp;"-"&amp;YEAR(E3019)</f>
        <v>Q2-2019</v>
      </c>
    </row>
    <row r="3020" customFormat="false" ht="14.25" hidden="false" customHeight="false" outlineLevel="0" collapsed="false">
      <c r="A3020" s="0" t="s">
        <v>3062</v>
      </c>
      <c r="B3020" s="0" t="s">
        <v>38</v>
      </c>
      <c r="C3020" s="0" t="s">
        <v>58</v>
      </c>
      <c r="D3020" s="9" t="n">
        <v>43500</v>
      </c>
      <c r="E3020" s="9" t="n">
        <v>43605</v>
      </c>
      <c r="F3020" s="9" t="n">
        <v>43616</v>
      </c>
      <c r="G3020" s="9" t="n">
        <v>43617</v>
      </c>
      <c r="H3020" s="10" t="s">
        <v>36</v>
      </c>
      <c r="I3020" s="0" t="n">
        <v>16</v>
      </c>
      <c r="J3020" s="0" t="n">
        <v>45</v>
      </c>
      <c r="K3020" s="0" t="n">
        <v>349</v>
      </c>
      <c r="L3020" s="0" t="n">
        <v>23</v>
      </c>
      <c r="M3020" s="0" t="n">
        <v>2</v>
      </c>
      <c r="N3020" s="11" t="n">
        <v>0.15</v>
      </c>
      <c r="O3020" s="12" t="n">
        <v>444.88</v>
      </c>
      <c r="P3020" s="12" t="n">
        <v>1112.2</v>
      </c>
      <c r="Q3020" s="12" t="n">
        <f aca="false">M3020*P3020*(1-N3020)</f>
        <v>1890.74</v>
      </c>
      <c r="R3020" s="12" t="n">
        <f aca="false">M3020*O3020</f>
        <v>889.76</v>
      </c>
      <c r="S3020" s="12" t="n">
        <f aca="false">Q3020-R3020</f>
        <v>1000.98</v>
      </c>
      <c r="T3020" s="11" t="n">
        <f aca="false">IFERROR(S3020/Q3020,0)</f>
        <v>0.529411764705882</v>
      </c>
      <c r="U3020" s="13" t="n">
        <f aca="false">F3020-E3020</f>
        <v>11</v>
      </c>
      <c r="V3020" s="13" t="n">
        <f aca="false">G3020-F3020</f>
        <v>1</v>
      </c>
      <c r="W3020" s="13" t="n">
        <f aca="false">G3020-E3020</f>
        <v>12</v>
      </c>
      <c r="X3020" s="10" t="n">
        <f aca="false">YEAR(E3020)</f>
        <v>2019</v>
      </c>
      <c r="Y3020" s="0" t="str">
        <f aca="false">TEXT(E3020,"yyyy-mm")</f>
        <v>2019-05</v>
      </c>
      <c r="Z3020" s="0" t="str">
        <f aca="false">"Q"&amp;ROUNDUP(MONTH(E3020)/3,0)&amp;"-"&amp;YEAR(E3020)</f>
        <v>Q2-2019</v>
      </c>
    </row>
    <row r="3021" customFormat="false" ht="14.25" hidden="false" customHeight="false" outlineLevel="0" collapsed="false">
      <c r="A3021" s="0" t="s">
        <v>3063</v>
      </c>
      <c r="B3021" s="0" t="s">
        <v>38</v>
      </c>
      <c r="C3021" s="0" t="s">
        <v>58</v>
      </c>
      <c r="D3021" s="9" t="n">
        <v>43500</v>
      </c>
      <c r="E3021" s="9" t="n">
        <v>43605</v>
      </c>
      <c r="F3021" s="9" t="n">
        <v>43614</v>
      </c>
      <c r="G3021" s="9" t="n">
        <v>43617</v>
      </c>
      <c r="H3021" s="10" t="s">
        <v>36</v>
      </c>
      <c r="I3021" s="0" t="n">
        <v>20</v>
      </c>
      <c r="J3021" s="0" t="n">
        <v>1</v>
      </c>
      <c r="K3021" s="0" t="n">
        <v>330</v>
      </c>
      <c r="L3021" s="0" t="n">
        <v>40</v>
      </c>
      <c r="M3021" s="0" t="n">
        <v>6</v>
      </c>
      <c r="N3021" s="11" t="n">
        <v>0.05</v>
      </c>
      <c r="O3021" s="12" t="n">
        <v>722.8</v>
      </c>
      <c r="P3021" s="12" t="n">
        <v>1165.8</v>
      </c>
      <c r="Q3021" s="12" t="n">
        <f aca="false">M3021*P3021*(1-N3021)</f>
        <v>6645.06</v>
      </c>
      <c r="R3021" s="12" t="n">
        <f aca="false">M3021*O3021</f>
        <v>4336.8</v>
      </c>
      <c r="S3021" s="12" t="n">
        <f aca="false">Q3021-R3021</f>
        <v>2308.26</v>
      </c>
      <c r="T3021" s="11" t="n">
        <f aca="false">IFERROR(S3021/Q3021,0)</f>
        <v>0.347364809347094</v>
      </c>
      <c r="U3021" s="13" t="n">
        <f aca="false">F3021-E3021</f>
        <v>9</v>
      </c>
      <c r="V3021" s="13" t="n">
        <f aca="false">G3021-F3021</f>
        <v>3</v>
      </c>
      <c r="W3021" s="13" t="n">
        <f aca="false">G3021-E3021</f>
        <v>12</v>
      </c>
      <c r="X3021" s="10" t="n">
        <f aca="false">YEAR(E3021)</f>
        <v>2019</v>
      </c>
      <c r="Y3021" s="0" t="str">
        <f aca="false">TEXT(E3021,"yyyy-mm")</f>
        <v>2019-05</v>
      </c>
      <c r="Z3021" s="0" t="str">
        <f aca="false">"Q"&amp;ROUNDUP(MONTH(E3021)/3,0)&amp;"-"&amp;YEAR(E3021)</f>
        <v>Q2-2019</v>
      </c>
    </row>
    <row r="3022" customFormat="false" ht="14.25" hidden="false" customHeight="false" outlineLevel="0" collapsed="false">
      <c r="A3022" s="0" t="s">
        <v>3064</v>
      </c>
      <c r="B3022" s="0" t="s">
        <v>38</v>
      </c>
      <c r="C3022" s="0" t="s">
        <v>46</v>
      </c>
      <c r="D3022" s="9" t="n">
        <v>43500</v>
      </c>
      <c r="E3022" s="9" t="n">
        <v>43605</v>
      </c>
      <c r="F3022" s="9" t="n">
        <v>43627</v>
      </c>
      <c r="G3022" s="9" t="n">
        <v>43629</v>
      </c>
      <c r="H3022" s="10" t="s">
        <v>36</v>
      </c>
      <c r="I3022" s="0" t="n">
        <v>14</v>
      </c>
      <c r="J3022" s="0" t="n">
        <v>40</v>
      </c>
      <c r="K3022" s="0" t="n">
        <v>300</v>
      </c>
      <c r="L3022" s="0" t="n">
        <v>26</v>
      </c>
      <c r="M3022" s="0" t="n">
        <v>7</v>
      </c>
      <c r="N3022" s="11" t="n">
        <v>0.1</v>
      </c>
      <c r="O3022" s="12" t="n">
        <v>656.6</v>
      </c>
      <c r="P3022" s="12" t="n">
        <v>1172.5</v>
      </c>
      <c r="Q3022" s="12" t="n">
        <f aca="false">M3022*P3022*(1-N3022)</f>
        <v>7386.75</v>
      </c>
      <c r="R3022" s="12" t="n">
        <f aca="false">M3022*O3022</f>
        <v>4596.2</v>
      </c>
      <c r="S3022" s="12" t="n">
        <f aca="false">Q3022-R3022</f>
        <v>2790.55</v>
      </c>
      <c r="T3022" s="11" t="n">
        <f aca="false">IFERROR(S3022/Q3022,0)</f>
        <v>0.377777777777778</v>
      </c>
      <c r="U3022" s="13" t="n">
        <f aca="false">F3022-E3022</f>
        <v>22</v>
      </c>
      <c r="V3022" s="13" t="n">
        <f aca="false">G3022-F3022</f>
        <v>2</v>
      </c>
      <c r="W3022" s="13" t="n">
        <f aca="false">G3022-E3022</f>
        <v>24</v>
      </c>
      <c r="X3022" s="10" t="n">
        <f aca="false">YEAR(E3022)</f>
        <v>2019</v>
      </c>
      <c r="Y3022" s="0" t="str">
        <f aca="false">TEXT(E3022,"yyyy-mm")</f>
        <v>2019-05</v>
      </c>
      <c r="Z3022" s="0" t="str">
        <f aca="false">"Q"&amp;ROUNDUP(MONTH(E3022)/3,0)&amp;"-"&amp;YEAR(E3022)</f>
        <v>Q2-2019</v>
      </c>
    </row>
    <row r="3023" customFormat="false" ht="14.25" hidden="false" customHeight="false" outlineLevel="0" collapsed="false">
      <c r="A3023" s="0" t="s">
        <v>3065</v>
      </c>
      <c r="B3023" s="0" t="s">
        <v>34</v>
      </c>
      <c r="C3023" s="0" t="s">
        <v>46</v>
      </c>
      <c r="D3023" s="9" t="n">
        <v>43500</v>
      </c>
      <c r="E3023" s="9" t="n">
        <v>43606</v>
      </c>
      <c r="F3023" s="9" t="n">
        <v>43625</v>
      </c>
      <c r="G3023" s="9" t="n">
        <v>43628</v>
      </c>
      <c r="H3023" s="10" t="s">
        <v>36</v>
      </c>
      <c r="I3023" s="0" t="n">
        <v>9</v>
      </c>
      <c r="J3023" s="0" t="n">
        <v>25</v>
      </c>
      <c r="K3023" s="0" t="n">
        <v>265</v>
      </c>
      <c r="L3023" s="0" t="n">
        <v>17</v>
      </c>
      <c r="M3023" s="0" t="n">
        <v>5</v>
      </c>
      <c r="N3023" s="11" t="n">
        <v>0.1</v>
      </c>
      <c r="O3023" s="12" t="n">
        <v>1685.72</v>
      </c>
      <c r="P3023" s="12" t="n">
        <v>1983.2</v>
      </c>
      <c r="Q3023" s="12" t="n">
        <f aca="false">M3023*P3023*(1-N3023)</f>
        <v>8924.4</v>
      </c>
      <c r="R3023" s="12" t="n">
        <f aca="false">M3023*O3023</f>
        <v>8428.6</v>
      </c>
      <c r="S3023" s="12" t="n">
        <f aca="false">Q3023-R3023</f>
        <v>495.799999999999</v>
      </c>
      <c r="T3023" s="11" t="n">
        <f aca="false">IFERROR(S3023/Q3023,0)</f>
        <v>0.0555555555555555</v>
      </c>
      <c r="U3023" s="13" t="n">
        <f aca="false">F3023-E3023</f>
        <v>19</v>
      </c>
      <c r="V3023" s="13" t="n">
        <f aca="false">G3023-F3023</f>
        <v>3</v>
      </c>
      <c r="W3023" s="13" t="n">
        <f aca="false">G3023-E3023</f>
        <v>22</v>
      </c>
      <c r="X3023" s="10" t="n">
        <f aca="false">YEAR(E3023)</f>
        <v>2019</v>
      </c>
      <c r="Y3023" s="0" t="str">
        <f aca="false">TEXT(E3023,"yyyy-mm")</f>
        <v>2019-05</v>
      </c>
      <c r="Z3023" s="0" t="str">
        <f aca="false">"Q"&amp;ROUNDUP(MONTH(E3023)/3,0)&amp;"-"&amp;YEAR(E3023)</f>
        <v>Q2-2019</v>
      </c>
    </row>
    <row r="3024" customFormat="false" ht="14.25" hidden="false" customHeight="false" outlineLevel="0" collapsed="false">
      <c r="A3024" s="0" t="s">
        <v>3066</v>
      </c>
      <c r="B3024" s="0" t="s">
        <v>34</v>
      </c>
      <c r="C3024" s="0" t="s">
        <v>79</v>
      </c>
      <c r="D3024" s="9" t="n">
        <v>43500</v>
      </c>
      <c r="E3024" s="9" t="n">
        <v>43606</v>
      </c>
      <c r="F3024" s="9" t="n">
        <v>43627</v>
      </c>
      <c r="G3024" s="9" t="n">
        <v>43630</v>
      </c>
      <c r="H3024" s="10" t="s">
        <v>36</v>
      </c>
      <c r="I3024" s="0" t="n">
        <v>5</v>
      </c>
      <c r="J3024" s="0" t="n">
        <v>48</v>
      </c>
      <c r="K3024" s="0" t="n">
        <v>76</v>
      </c>
      <c r="L3024" s="0" t="n">
        <v>31</v>
      </c>
      <c r="M3024" s="0" t="n">
        <v>5</v>
      </c>
      <c r="N3024" s="11" t="n">
        <v>0.4</v>
      </c>
      <c r="O3024" s="12" t="n">
        <v>4091.09</v>
      </c>
      <c r="P3024" s="12" t="n">
        <v>5313.1</v>
      </c>
      <c r="Q3024" s="12" t="n">
        <f aca="false">M3024*P3024*(1-N3024)</f>
        <v>15939.3</v>
      </c>
      <c r="R3024" s="12" t="n">
        <f aca="false">M3024*O3024</f>
        <v>20455.45</v>
      </c>
      <c r="S3024" s="12" t="n">
        <f aca="false">Q3024-R3024</f>
        <v>-4516.15</v>
      </c>
      <c r="T3024" s="11" t="n">
        <f aca="false">IFERROR(S3024/Q3024,0)</f>
        <v>-0.283334274403518</v>
      </c>
      <c r="U3024" s="13" t="n">
        <f aca="false">F3024-E3024</f>
        <v>21</v>
      </c>
      <c r="V3024" s="13" t="n">
        <f aca="false">G3024-F3024</f>
        <v>3</v>
      </c>
      <c r="W3024" s="13" t="n">
        <f aca="false">G3024-E3024</f>
        <v>24</v>
      </c>
      <c r="X3024" s="10" t="n">
        <f aca="false">YEAR(E3024)</f>
        <v>2019</v>
      </c>
      <c r="Y3024" s="0" t="str">
        <f aca="false">TEXT(E3024,"yyyy-mm")</f>
        <v>2019-05</v>
      </c>
      <c r="Z3024" s="0" t="str">
        <f aca="false">"Q"&amp;ROUNDUP(MONTH(E3024)/3,0)&amp;"-"&amp;YEAR(E3024)</f>
        <v>Q2-2019</v>
      </c>
    </row>
    <row r="3025" customFormat="false" ht="14.25" hidden="false" customHeight="false" outlineLevel="0" collapsed="false">
      <c r="A3025" s="0" t="s">
        <v>3067</v>
      </c>
      <c r="B3025" s="0" t="s">
        <v>41</v>
      </c>
      <c r="C3025" s="0" t="s">
        <v>35</v>
      </c>
      <c r="D3025" s="9" t="n">
        <v>43500</v>
      </c>
      <c r="E3025" s="9" t="n">
        <v>43606</v>
      </c>
      <c r="F3025" s="9" t="n">
        <v>43612</v>
      </c>
      <c r="G3025" s="9" t="n">
        <v>43615</v>
      </c>
      <c r="H3025" s="10" t="s">
        <v>36</v>
      </c>
      <c r="I3025" s="0" t="n">
        <v>24</v>
      </c>
      <c r="J3025" s="0" t="n">
        <v>36</v>
      </c>
      <c r="K3025" s="0" t="n">
        <v>221</v>
      </c>
      <c r="L3025" s="0" t="n">
        <v>10</v>
      </c>
      <c r="M3025" s="0" t="n">
        <v>4</v>
      </c>
      <c r="N3025" s="11" t="n">
        <v>0.075</v>
      </c>
      <c r="O3025" s="12" t="n">
        <v>2989.27</v>
      </c>
      <c r="P3025" s="12" t="n">
        <v>3832.4</v>
      </c>
      <c r="Q3025" s="12" t="n">
        <f aca="false">M3025*P3025*(1-N3025)</f>
        <v>14179.88</v>
      </c>
      <c r="R3025" s="12" t="n">
        <f aca="false">M3025*O3025</f>
        <v>11957.08</v>
      </c>
      <c r="S3025" s="12" t="n">
        <f aca="false">Q3025-R3025</f>
        <v>2222.8</v>
      </c>
      <c r="T3025" s="11" t="n">
        <f aca="false">IFERROR(S3025/Q3025,0)</f>
        <v>0.156757320936425</v>
      </c>
      <c r="U3025" s="13" t="n">
        <f aca="false">F3025-E3025</f>
        <v>6</v>
      </c>
      <c r="V3025" s="13" t="n">
        <f aca="false">G3025-F3025</f>
        <v>3</v>
      </c>
      <c r="W3025" s="13" t="n">
        <f aca="false">G3025-E3025</f>
        <v>9</v>
      </c>
      <c r="X3025" s="10" t="n">
        <f aca="false">YEAR(E3025)</f>
        <v>2019</v>
      </c>
      <c r="Y3025" s="0" t="str">
        <f aca="false">TEXT(E3025,"yyyy-mm")</f>
        <v>2019-05</v>
      </c>
      <c r="Z3025" s="0" t="str">
        <f aca="false">"Q"&amp;ROUNDUP(MONTH(E3025)/3,0)&amp;"-"&amp;YEAR(E3025)</f>
        <v>Q2-2019</v>
      </c>
    </row>
    <row r="3026" customFormat="false" ht="14.25" hidden="false" customHeight="false" outlineLevel="0" collapsed="false">
      <c r="A3026" s="0" t="s">
        <v>3068</v>
      </c>
      <c r="B3026" s="0" t="s">
        <v>38</v>
      </c>
      <c r="C3026" s="0" t="s">
        <v>39</v>
      </c>
      <c r="D3026" s="9" t="n">
        <v>43500</v>
      </c>
      <c r="E3026" s="9" t="n">
        <v>43606</v>
      </c>
      <c r="F3026" s="9" t="n">
        <v>43613</v>
      </c>
      <c r="G3026" s="9" t="n">
        <v>43623</v>
      </c>
      <c r="H3026" s="10" t="s">
        <v>36</v>
      </c>
      <c r="I3026" s="0" t="n">
        <v>16</v>
      </c>
      <c r="J3026" s="0" t="n">
        <v>12</v>
      </c>
      <c r="K3026" s="0" t="n">
        <v>199</v>
      </c>
      <c r="L3026" s="0" t="n">
        <v>11</v>
      </c>
      <c r="M3026" s="0" t="n">
        <v>8</v>
      </c>
      <c r="N3026" s="11" t="n">
        <v>0.05</v>
      </c>
      <c r="O3026" s="12" t="n">
        <v>1348.31</v>
      </c>
      <c r="P3026" s="12" t="n">
        <v>2592.9</v>
      </c>
      <c r="Q3026" s="12" t="n">
        <f aca="false">M3026*P3026*(1-N3026)</f>
        <v>19706.04</v>
      </c>
      <c r="R3026" s="12" t="n">
        <f aca="false">M3026*O3026</f>
        <v>10786.48</v>
      </c>
      <c r="S3026" s="12" t="n">
        <f aca="false">Q3026-R3026</f>
        <v>8919.56</v>
      </c>
      <c r="T3026" s="11" t="n">
        <f aca="false">IFERROR(S3026/Q3026,0)</f>
        <v>0.452630767013565</v>
      </c>
      <c r="U3026" s="13" t="n">
        <f aca="false">F3026-E3026</f>
        <v>7</v>
      </c>
      <c r="V3026" s="13" t="n">
        <f aca="false">G3026-F3026</f>
        <v>10</v>
      </c>
      <c r="W3026" s="13" t="n">
        <f aca="false">G3026-E3026</f>
        <v>17</v>
      </c>
      <c r="X3026" s="10" t="n">
        <f aca="false">YEAR(E3026)</f>
        <v>2019</v>
      </c>
      <c r="Y3026" s="0" t="str">
        <f aca="false">TEXT(E3026,"yyyy-mm")</f>
        <v>2019-05</v>
      </c>
      <c r="Z3026" s="0" t="str">
        <f aca="false">"Q"&amp;ROUNDUP(MONTH(E3026)/3,0)&amp;"-"&amp;YEAR(E3026)</f>
        <v>Q2-2019</v>
      </c>
    </row>
    <row r="3027" customFormat="false" ht="14.25" hidden="false" customHeight="false" outlineLevel="0" collapsed="false">
      <c r="A3027" s="0" t="s">
        <v>3069</v>
      </c>
      <c r="B3027" s="0" t="s">
        <v>41</v>
      </c>
      <c r="C3027" s="0" t="s">
        <v>39</v>
      </c>
      <c r="D3027" s="9" t="n">
        <v>43500</v>
      </c>
      <c r="E3027" s="9" t="n">
        <v>43606</v>
      </c>
      <c r="F3027" s="9" t="n">
        <v>43623</v>
      </c>
      <c r="G3027" s="9" t="n">
        <v>43628</v>
      </c>
      <c r="H3027" s="10" t="s">
        <v>36</v>
      </c>
      <c r="I3027" s="0" t="n">
        <v>21</v>
      </c>
      <c r="J3027" s="0" t="n">
        <v>39</v>
      </c>
      <c r="K3027" s="0" t="n">
        <v>102</v>
      </c>
      <c r="L3027" s="0" t="n">
        <v>11</v>
      </c>
      <c r="M3027" s="0" t="n">
        <v>1</v>
      </c>
      <c r="N3027" s="11" t="n">
        <v>0.2</v>
      </c>
      <c r="O3027" s="12" t="n">
        <v>2176.56</v>
      </c>
      <c r="P3027" s="12" t="n">
        <v>2941.3</v>
      </c>
      <c r="Q3027" s="12" t="n">
        <f aca="false">M3027*P3027*(1-N3027)</f>
        <v>2353.04</v>
      </c>
      <c r="R3027" s="12" t="n">
        <f aca="false">M3027*O3027</f>
        <v>2176.56</v>
      </c>
      <c r="S3027" s="12" t="n">
        <f aca="false">Q3027-R3027</f>
        <v>176.48</v>
      </c>
      <c r="T3027" s="11" t="n">
        <f aca="false">IFERROR(S3027/Q3027,0)</f>
        <v>0.0750008499643017</v>
      </c>
      <c r="U3027" s="13" t="n">
        <f aca="false">F3027-E3027</f>
        <v>17</v>
      </c>
      <c r="V3027" s="13" t="n">
        <f aca="false">G3027-F3027</f>
        <v>5</v>
      </c>
      <c r="W3027" s="13" t="n">
        <f aca="false">G3027-E3027</f>
        <v>22</v>
      </c>
      <c r="X3027" s="10" t="n">
        <f aca="false">YEAR(E3027)</f>
        <v>2019</v>
      </c>
      <c r="Y3027" s="0" t="str">
        <f aca="false">TEXT(E3027,"yyyy-mm")</f>
        <v>2019-05</v>
      </c>
      <c r="Z3027" s="0" t="str">
        <f aca="false">"Q"&amp;ROUNDUP(MONTH(E3027)/3,0)&amp;"-"&amp;YEAR(E3027)</f>
        <v>Q2-2019</v>
      </c>
    </row>
    <row r="3028" customFormat="false" ht="14.25" hidden="false" customHeight="false" outlineLevel="0" collapsed="false">
      <c r="A3028" s="0" t="s">
        <v>3070</v>
      </c>
      <c r="B3028" s="0" t="s">
        <v>34</v>
      </c>
      <c r="C3028" s="0" t="s">
        <v>35</v>
      </c>
      <c r="D3028" s="9" t="n">
        <v>43500</v>
      </c>
      <c r="E3028" s="9" t="n">
        <v>43606</v>
      </c>
      <c r="F3028" s="9" t="n">
        <v>43620</v>
      </c>
      <c r="G3028" s="9" t="n">
        <v>43623</v>
      </c>
      <c r="H3028" s="10" t="s">
        <v>36</v>
      </c>
      <c r="I3028" s="0" t="n">
        <v>2</v>
      </c>
      <c r="J3028" s="0" t="n">
        <v>27</v>
      </c>
      <c r="K3028" s="0" t="n">
        <v>219</v>
      </c>
      <c r="L3028" s="0" t="n">
        <v>21</v>
      </c>
      <c r="M3028" s="0" t="n">
        <v>4</v>
      </c>
      <c r="N3028" s="11" t="n">
        <v>0.3</v>
      </c>
      <c r="O3028" s="12" t="n">
        <v>2444.03</v>
      </c>
      <c r="P3028" s="12" t="n">
        <v>4006.6</v>
      </c>
      <c r="Q3028" s="12" t="n">
        <f aca="false">M3028*P3028*(1-N3028)</f>
        <v>11218.48</v>
      </c>
      <c r="R3028" s="12" t="n">
        <f aca="false">M3028*O3028</f>
        <v>9776.12</v>
      </c>
      <c r="S3028" s="12" t="n">
        <f aca="false">Q3028-R3028</f>
        <v>1442.36</v>
      </c>
      <c r="T3028" s="11" t="n">
        <f aca="false">IFERROR(S3028/Q3028,0)</f>
        <v>0.12857000235326</v>
      </c>
      <c r="U3028" s="13" t="n">
        <f aca="false">F3028-E3028</f>
        <v>14</v>
      </c>
      <c r="V3028" s="13" t="n">
        <f aca="false">G3028-F3028</f>
        <v>3</v>
      </c>
      <c r="W3028" s="13" t="n">
        <f aca="false">G3028-E3028</f>
        <v>17</v>
      </c>
      <c r="X3028" s="10" t="n">
        <f aca="false">YEAR(E3028)</f>
        <v>2019</v>
      </c>
      <c r="Y3028" s="0" t="str">
        <f aca="false">TEXT(E3028,"yyyy-mm")</f>
        <v>2019-05</v>
      </c>
      <c r="Z3028" s="0" t="str">
        <f aca="false">"Q"&amp;ROUNDUP(MONTH(E3028)/3,0)&amp;"-"&amp;YEAR(E3028)</f>
        <v>Q2-2019</v>
      </c>
    </row>
    <row r="3029" customFormat="false" ht="14.25" hidden="false" customHeight="false" outlineLevel="0" collapsed="false">
      <c r="A3029" s="0" t="s">
        <v>3071</v>
      </c>
      <c r="B3029" s="0" t="s">
        <v>38</v>
      </c>
      <c r="C3029" s="0" t="s">
        <v>39</v>
      </c>
      <c r="D3029" s="9" t="n">
        <v>43500</v>
      </c>
      <c r="E3029" s="9" t="n">
        <v>43606</v>
      </c>
      <c r="F3029" s="9" t="n">
        <v>43612</v>
      </c>
      <c r="G3029" s="9" t="n">
        <v>43616</v>
      </c>
      <c r="H3029" s="10" t="s">
        <v>36</v>
      </c>
      <c r="I3029" s="0" t="n">
        <v>19</v>
      </c>
      <c r="J3029" s="0" t="n">
        <v>1</v>
      </c>
      <c r="K3029" s="0" t="n">
        <v>186</v>
      </c>
      <c r="L3029" s="0" t="n">
        <v>45</v>
      </c>
      <c r="M3029" s="0" t="n">
        <v>8</v>
      </c>
      <c r="N3029" s="11" t="n">
        <v>0.075</v>
      </c>
      <c r="O3029" s="12" t="n">
        <v>664.37</v>
      </c>
      <c r="P3029" s="12" t="n">
        <v>991.6</v>
      </c>
      <c r="Q3029" s="12" t="n">
        <f aca="false">M3029*P3029*(1-N3029)</f>
        <v>7337.84</v>
      </c>
      <c r="R3029" s="12" t="n">
        <f aca="false">M3029*O3029</f>
        <v>5314.96</v>
      </c>
      <c r="S3029" s="12" t="n">
        <f aca="false">Q3029-R3029</f>
        <v>2022.88</v>
      </c>
      <c r="T3029" s="11" t="n">
        <f aca="false">IFERROR(S3029/Q3029,0)</f>
        <v>0.275677856153855</v>
      </c>
      <c r="U3029" s="13" t="n">
        <f aca="false">F3029-E3029</f>
        <v>6</v>
      </c>
      <c r="V3029" s="13" t="n">
        <f aca="false">G3029-F3029</f>
        <v>4</v>
      </c>
      <c r="W3029" s="13" t="n">
        <f aca="false">G3029-E3029</f>
        <v>10</v>
      </c>
      <c r="X3029" s="10" t="n">
        <f aca="false">YEAR(E3029)</f>
        <v>2019</v>
      </c>
      <c r="Y3029" s="0" t="str">
        <f aca="false">TEXT(E3029,"yyyy-mm")</f>
        <v>2019-05</v>
      </c>
      <c r="Z3029" s="0" t="str">
        <f aca="false">"Q"&amp;ROUNDUP(MONTH(E3029)/3,0)&amp;"-"&amp;YEAR(E3029)</f>
        <v>Q2-2019</v>
      </c>
    </row>
    <row r="3030" customFormat="false" ht="14.25" hidden="false" customHeight="false" outlineLevel="0" collapsed="false">
      <c r="A3030" s="0" t="s">
        <v>3072</v>
      </c>
      <c r="B3030" s="0" t="s">
        <v>38</v>
      </c>
      <c r="C3030" s="0" t="s">
        <v>46</v>
      </c>
      <c r="D3030" s="9" t="n">
        <v>43500</v>
      </c>
      <c r="E3030" s="9" t="n">
        <v>43607</v>
      </c>
      <c r="F3030" s="9" t="n">
        <v>43626</v>
      </c>
      <c r="G3030" s="9" t="n">
        <v>43630</v>
      </c>
      <c r="H3030" s="10" t="s">
        <v>36</v>
      </c>
      <c r="I3030" s="0" t="n">
        <v>16</v>
      </c>
      <c r="J3030" s="0" t="n">
        <v>25</v>
      </c>
      <c r="K3030" s="0" t="n">
        <v>324</v>
      </c>
      <c r="L3030" s="0" t="n">
        <v>46</v>
      </c>
      <c r="M3030" s="0" t="n">
        <v>3</v>
      </c>
      <c r="N3030" s="11" t="n">
        <v>0.075</v>
      </c>
      <c r="O3030" s="12" t="n">
        <v>428.8</v>
      </c>
      <c r="P3030" s="12" t="n">
        <v>857.6</v>
      </c>
      <c r="Q3030" s="12" t="n">
        <f aca="false">M3030*P3030*(1-N3030)</f>
        <v>2379.84</v>
      </c>
      <c r="R3030" s="12" t="n">
        <f aca="false">M3030*O3030</f>
        <v>1286.4</v>
      </c>
      <c r="S3030" s="12" t="n">
        <f aca="false">Q3030-R3030</f>
        <v>1093.44</v>
      </c>
      <c r="T3030" s="11" t="n">
        <f aca="false">IFERROR(S3030/Q3030,0)</f>
        <v>0.459459459459459</v>
      </c>
      <c r="U3030" s="13" t="n">
        <f aca="false">F3030-E3030</f>
        <v>19</v>
      </c>
      <c r="V3030" s="13" t="n">
        <f aca="false">G3030-F3030</f>
        <v>4</v>
      </c>
      <c r="W3030" s="13" t="n">
        <f aca="false">G3030-E3030</f>
        <v>23</v>
      </c>
      <c r="X3030" s="10" t="n">
        <f aca="false">YEAR(E3030)</f>
        <v>2019</v>
      </c>
      <c r="Y3030" s="0" t="str">
        <f aca="false">TEXT(E3030,"yyyy-mm")</f>
        <v>2019-05</v>
      </c>
      <c r="Z3030" s="0" t="str">
        <f aca="false">"Q"&amp;ROUNDUP(MONTH(E3030)/3,0)&amp;"-"&amp;YEAR(E3030)</f>
        <v>Q2-2019</v>
      </c>
    </row>
    <row r="3031" customFormat="false" ht="14.25" hidden="false" customHeight="false" outlineLevel="0" collapsed="false">
      <c r="A3031" s="0" t="s">
        <v>3073</v>
      </c>
      <c r="B3031" s="0" t="s">
        <v>38</v>
      </c>
      <c r="C3031" s="0" t="s">
        <v>39</v>
      </c>
      <c r="D3031" s="9" t="n">
        <v>43500</v>
      </c>
      <c r="E3031" s="9" t="n">
        <v>43607</v>
      </c>
      <c r="F3031" s="9" t="n">
        <v>43631</v>
      </c>
      <c r="G3031" s="9" t="n">
        <v>43632</v>
      </c>
      <c r="H3031" s="10" t="s">
        <v>36</v>
      </c>
      <c r="I3031" s="0" t="n">
        <v>15</v>
      </c>
      <c r="J3031" s="0" t="n">
        <v>40</v>
      </c>
      <c r="K3031" s="0" t="n">
        <v>134</v>
      </c>
      <c r="L3031" s="0" t="n">
        <v>19</v>
      </c>
      <c r="M3031" s="0" t="n">
        <v>8</v>
      </c>
      <c r="N3031" s="11" t="n">
        <v>0.1</v>
      </c>
      <c r="O3031" s="12" t="n">
        <v>1009.69</v>
      </c>
      <c r="P3031" s="12" t="n">
        <v>1835.8</v>
      </c>
      <c r="Q3031" s="12" t="n">
        <f aca="false">M3031*P3031*(1-N3031)</f>
        <v>13217.76</v>
      </c>
      <c r="R3031" s="12" t="n">
        <f aca="false">M3031*O3031</f>
        <v>8077.52</v>
      </c>
      <c r="S3031" s="12" t="n">
        <f aca="false">Q3031-R3031</f>
        <v>5140.24</v>
      </c>
      <c r="T3031" s="11" t="n">
        <f aca="false">IFERROR(S3031/Q3031,0)</f>
        <v>0.388888888888889</v>
      </c>
      <c r="U3031" s="13" t="n">
        <f aca="false">F3031-E3031</f>
        <v>24</v>
      </c>
      <c r="V3031" s="13" t="n">
        <f aca="false">G3031-F3031</f>
        <v>1</v>
      </c>
      <c r="W3031" s="13" t="n">
        <f aca="false">G3031-E3031</f>
        <v>25</v>
      </c>
      <c r="X3031" s="10" t="n">
        <f aca="false">YEAR(E3031)</f>
        <v>2019</v>
      </c>
      <c r="Y3031" s="0" t="str">
        <f aca="false">TEXT(E3031,"yyyy-mm")</f>
        <v>2019-05</v>
      </c>
      <c r="Z3031" s="0" t="str">
        <f aca="false">"Q"&amp;ROUNDUP(MONTH(E3031)/3,0)&amp;"-"&amp;YEAR(E3031)</f>
        <v>Q2-2019</v>
      </c>
    </row>
    <row r="3032" customFormat="false" ht="14.25" hidden="false" customHeight="false" outlineLevel="0" collapsed="false">
      <c r="A3032" s="0" t="s">
        <v>3074</v>
      </c>
      <c r="B3032" s="0" t="s">
        <v>38</v>
      </c>
      <c r="C3032" s="0" t="s">
        <v>39</v>
      </c>
      <c r="D3032" s="9" t="n">
        <v>43500</v>
      </c>
      <c r="E3032" s="9" t="n">
        <v>43607</v>
      </c>
      <c r="F3032" s="9" t="n">
        <v>43629</v>
      </c>
      <c r="G3032" s="9" t="n">
        <v>43633</v>
      </c>
      <c r="H3032" s="10" t="s">
        <v>36</v>
      </c>
      <c r="I3032" s="0" t="n">
        <v>20</v>
      </c>
      <c r="J3032" s="0" t="n">
        <v>20</v>
      </c>
      <c r="K3032" s="0" t="n">
        <v>94</v>
      </c>
      <c r="L3032" s="0" t="n">
        <v>2</v>
      </c>
      <c r="M3032" s="0" t="n">
        <v>5</v>
      </c>
      <c r="N3032" s="11" t="n">
        <v>0.075</v>
      </c>
      <c r="O3032" s="12" t="n">
        <v>1073.07</v>
      </c>
      <c r="P3032" s="12" t="n">
        <v>1916.2</v>
      </c>
      <c r="Q3032" s="12" t="n">
        <f aca="false">M3032*P3032*(1-N3032)</f>
        <v>8862.425</v>
      </c>
      <c r="R3032" s="12" t="n">
        <f aca="false">M3032*O3032</f>
        <v>5365.35</v>
      </c>
      <c r="S3032" s="12" t="n">
        <f aca="false">Q3032-R3032</f>
        <v>3497.075</v>
      </c>
      <c r="T3032" s="11" t="n">
        <f aca="false">IFERROR(S3032/Q3032,0)</f>
        <v>0.394595722953932</v>
      </c>
      <c r="U3032" s="13" t="n">
        <f aca="false">F3032-E3032</f>
        <v>22</v>
      </c>
      <c r="V3032" s="13" t="n">
        <f aca="false">G3032-F3032</f>
        <v>4</v>
      </c>
      <c r="W3032" s="13" t="n">
        <f aca="false">G3032-E3032</f>
        <v>26</v>
      </c>
      <c r="X3032" s="10" t="n">
        <f aca="false">YEAR(E3032)</f>
        <v>2019</v>
      </c>
      <c r="Y3032" s="0" t="str">
        <f aca="false">TEXT(E3032,"yyyy-mm")</f>
        <v>2019-05</v>
      </c>
      <c r="Z3032" s="0" t="str">
        <f aca="false">"Q"&amp;ROUNDUP(MONTH(E3032)/3,0)&amp;"-"&amp;YEAR(E3032)</f>
        <v>Q2-2019</v>
      </c>
    </row>
    <row r="3033" customFormat="false" ht="14.25" hidden="false" customHeight="false" outlineLevel="0" collapsed="false">
      <c r="A3033" s="0" t="s">
        <v>3075</v>
      </c>
      <c r="B3033" s="0" t="s">
        <v>34</v>
      </c>
      <c r="C3033" s="0" t="s">
        <v>58</v>
      </c>
      <c r="D3033" s="9" t="n">
        <v>43500</v>
      </c>
      <c r="E3033" s="9" t="n">
        <v>43607</v>
      </c>
      <c r="F3033" s="9" t="n">
        <v>43609</v>
      </c>
      <c r="G3033" s="9" t="n">
        <v>43617</v>
      </c>
      <c r="H3033" s="10" t="s">
        <v>36</v>
      </c>
      <c r="I3033" s="0" t="n">
        <v>3</v>
      </c>
      <c r="J3033" s="0" t="n">
        <v>47</v>
      </c>
      <c r="K3033" s="0" t="n">
        <v>367</v>
      </c>
      <c r="L3033" s="0" t="n">
        <v>4</v>
      </c>
      <c r="M3033" s="0" t="n">
        <v>1</v>
      </c>
      <c r="N3033" s="11" t="n">
        <v>0.075</v>
      </c>
      <c r="O3033" s="12" t="n">
        <v>456</v>
      </c>
      <c r="P3033" s="12" t="n">
        <v>1112.2</v>
      </c>
      <c r="Q3033" s="12" t="n">
        <f aca="false">M3033*P3033*(1-N3033)</f>
        <v>1028.785</v>
      </c>
      <c r="R3033" s="12" t="n">
        <f aca="false">M3033*O3033</f>
        <v>456</v>
      </c>
      <c r="S3033" s="12" t="n">
        <f aca="false">Q3033-R3033</f>
        <v>572.785</v>
      </c>
      <c r="T3033" s="11" t="n">
        <f aca="false">IFERROR(S3033/Q3033,0)</f>
        <v>0.556758700797543</v>
      </c>
      <c r="U3033" s="13" t="n">
        <f aca="false">F3033-E3033</f>
        <v>2</v>
      </c>
      <c r="V3033" s="13" t="n">
        <f aca="false">G3033-F3033</f>
        <v>8</v>
      </c>
      <c r="W3033" s="13" t="n">
        <f aca="false">G3033-E3033</f>
        <v>10</v>
      </c>
      <c r="X3033" s="10" t="n">
        <f aca="false">YEAR(E3033)</f>
        <v>2019</v>
      </c>
      <c r="Y3033" s="0" t="str">
        <f aca="false">TEXT(E3033,"yyyy-mm")</f>
        <v>2019-05</v>
      </c>
      <c r="Z3033" s="0" t="str">
        <f aca="false">"Q"&amp;ROUNDUP(MONTH(E3033)/3,0)&amp;"-"&amp;YEAR(E3033)</f>
        <v>Q2-2019</v>
      </c>
    </row>
    <row r="3034" customFormat="false" ht="14.25" hidden="false" customHeight="false" outlineLevel="0" collapsed="false">
      <c r="A3034" s="0" t="s">
        <v>3076</v>
      </c>
      <c r="B3034" s="0" t="s">
        <v>38</v>
      </c>
      <c r="C3034" s="0" t="s">
        <v>79</v>
      </c>
      <c r="D3034" s="9" t="n">
        <v>43500</v>
      </c>
      <c r="E3034" s="9" t="n">
        <v>43607</v>
      </c>
      <c r="F3034" s="9" t="n">
        <v>43625</v>
      </c>
      <c r="G3034" s="9" t="n">
        <v>43630</v>
      </c>
      <c r="H3034" s="10" t="s">
        <v>36</v>
      </c>
      <c r="I3034" s="0" t="n">
        <v>17</v>
      </c>
      <c r="J3034" s="0" t="n">
        <v>29</v>
      </c>
      <c r="K3034" s="0" t="n">
        <v>81</v>
      </c>
      <c r="L3034" s="0" t="n">
        <v>47</v>
      </c>
      <c r="M3034" s="0" t="n">
        <v>3</v>
      </c>
      <c r="N3034" s="11" t="n">
        <v>0.05</v>
      </c>
      <c r="O3034" s="12" t="n">
        <v>2999.19</v>
      </c>
      <c r="P3034" s="12" t="n">
        <v>3946.3</v>
      </c>
      <c r="Q3034" s="12" t="n">
        <f aca="false">M3034*P3034*(1-N3034)</f>
        <v>11246.955</v>
      </c>
      <c r="R3034" s="12" t="n">
        <f aca="false">M3034*O3034</f>
        <v>8997.57</v>
      </c>
      <c r="S3034" s="12" t="n">
        <f aca="false">Q3034-R3034</f>
        <v>2249.385</v>
      </c>
      <c r="T3034" s="11" t="n">
        <f aca="false">IFERROR(S3034/Q3034,0)</f>
        <v>0.199999466522272</v>
      </c>
      <c r="U3034" s="13" t="n">
        <f aca="false">F3034-E3034</f>
        <v>18</v>
      </c>
      <c r="V3034" s="13" t="n">
        <f aca="false">G3034-F3034</f>
        <v>5</v>
      </c>
      <c r="W3034" s="13" t="n">
        <f aca="false">G3034-E3034</f>
        <v>23</v>
      </c>
      <c r="X3034" s="10" t="n">
        <f aca="false">YEAR(E3034)</f>
        <v>2019</v>
      </c>
      <c r="Y3034" s="0" t="str">
        <f aca="false">TEXT(E3034,"yyyy-mm")</f>
        <v>2019-05</v>
      </c>
      <c r="Z3034" s="0" t="str">
        <f aca="false">"Q"&amp;ROUNDUP(MONTH(E3034)/3,0)&amp;"-"&amp;YEAR(E3034)</f>
        <v>Q2-2019</v>
      </c>
    </row>
    <row r="3035" customFormat="false" ht="14.25" hidden="false" customHeight="false" outlineLevel="0" collapsed="false">
      <c r="A3035" s="0" t="s">
        <v>3077</v>
      </c>
      <c r="B3035" s="0" t="s">
        <v>41</v>
      </c>
      <c r="C3035" s="0" t="s">
        <v>48</v>
      </c>
      <c r="D3035" s="9" t="n">
        <v>43500</v>
      </c>
      <c r="E3035" s="9" t="n">
        <v>43607</v>
      </c>
      <c r="F3035" s="9" t="n">
        <v>43628</v>
      </c>
      <c r="G3035" s="9" t="n">
        <v>43631</v>
      </c>
      <c r="H3035" s="10" t="s">
        <v>36</v>
      </c>
      <c r="I3035" s="0" t="n">
        <v>21</v>
      </c>
      <c r="J3035" s="0" t="n">
        <v>16</v>
      </c>
      <c r="K3035" s="0" t="n">
        <v>57</v>
      </c>
      <c r="L3035" s="0" t="n">
        <v>9</v>
      </c>
      <c r="M3035" s="0" t="n">
        <v>2</v>
      </c>
      <c r="N3035" s="11" t="n">
        <v>0.15</v>
      </c>
      <c r="O3035" s="12" t="n">
        <v>1271.33</v>
      </c>
      <c r="P3035" s="12" t="n">
        <v>2311.5</v>
      </c>
      <c r="Q3035" s="12" t="n">
        <f aca="false">M3035*P3035*(1-N3035)</f>
        <v>3929.55</v>
      </c>
      <c r="R3035" s="12" t="n">
        <f aca="false">M3035*O3035</f>
        <v>2542.66</v>
      </c>
      <c r="S3035" s="12" t="n">
        <f aca="false">Q3035-R3035</f>
        <v>1386.89</v>
      </c>
      <c r="T3035" s="11" t="n">
        <f aca="false">IFERROR(S3035/Q3035,0)</f>
        <v>0.352938631649934</v>
      </c>
      <c r="U3035" s="13" t="n">
        <f aca="false">F3035-E3035</f>
        <v>21</v>
      </c>
      <c r="V3035" s="13" t="n">
        <f aca="false">G3035-F3035</f>
        <v>3</v>
      </c>
      <c r="W3035" s="13" t="n">
        <f aca="false">G3035-E3035</f>
        <v>24</v>
      </c>
      <c r="X3035" s="10" t="n">
        <f aca="false">YEAR(E3035)</f>
        <v>2019</v>
      </c>
      <c r="Y3035" s="0" t="str">
        <f aca="false">TEXT(E3035,"yyyy-mm")</f>
        <v>2019-05</v>
      </c>
      <c r="Z3035" s="0" t="str">
        <f aca="false">"Q"&amp;ROUNDUP(MONTH(E3035)/3,0)&amp;"-"&amp;YEAR(E3035)</f>
        <v>Q2-2019</v>
      </c>
    </row>
    <row r="3036" customFormat="false" ht="14.25" hidden="false" customHeight="false" outlineLevel="0" collapsed="false">
      <c r="A3036" s="0" t="s">
        <v>3078</v>
      </c>
      <c r="B3036" s="0" t="s">
        <v>34</v>
      </c>
      <c r="C3036" s="0" t="s">
        <v>46</v>
      </c>
      <c r="D3036" s="9" t="n">
        <v>43500</v>
      </c>
      <c r="E3036" s="9" t="n">
        <v>43607</v>
      </c>
      <c r="F3036" s="9" t="n">
        <v>43633</v>
      </c>
      <c r="G3036" s="9" t="n">
        <v>43636</v>
      </c>
      <c r="H3036" s="10" t="s">
        <v>36</v>
      </c>
      <c r="I3036" s="0" t="n">
        <v>1</v>
      </c>
      <c r="J3036" s="0" t="n">
        <v>45</v>
      </c>
      <c r="K3036" s="0" t="n">
        <v>271</v>
      </c>
      <c r="L3036" s="0" t="n">
        <v>13</v>
      </c>
      <c r="M3036" s="0" t="n">
        <v>6</v>
      </c>
      <c r="N3036" s="11" t="n">
        <v>0.4</v>
      </c>
      <c r="O3036" s="12" t="n">
        <v>4803.9</v>
      </c>
      <c r="P3036" s="12" t="n">
        <v>6405.2</v>
      </c>
      <c r="Q3036" s="12" t="n">
        <f aca="false">M3036*P3036*(1-N3036)</f>
        <v>23058.72</v>
      </c>
      <c r="R3036" s="12" t="n">
        <f aca="false">M3036*O3036</f>
        <v>28823.4</v>
      </c>
      <c r="S3036" s="12" t="n">
        <f aca="false">Q3036-R3036</f>
        <v>-5764.68</v>
      </c>
      <c r="T3036" s="11" t="n">
        <f aca="false">IFERROR(S3036/Q3036,0)</f>
        <v>-0.25</v>
      </c>
      <c r="U3036" s="13" t="n">
        <f aca="false">F3036-E3036</f>
        <v>26</v>
      </c>
      <c r="V3036" s="13" t="n">
        <f aca="false">G3036-F3036</f>
        <v>3</v>
      </c>
      <c r="W3036" s="13" t="n">
        <f aca="false">G3036-E3036</f>
        <v>29</v>
      </c>
      <c r="X3036" s="10" t="n">
        <f aca="false">YEAR(E3036)</f>
        <v>2019</v>
      </c>
      <c r="Y3036" s="0" t="str">
        <f aca="false">TEXT(E3036,"yyyy-mm")</f>
        <v>2019-05</v>
      </c>
      <c r="Z3036" s="0" t="str">
        <f aca="false">"Q"&amp;ROUNDUP(MONTH(E3036)/3,0)&amp;"-"&amp;YEAR(E3036)</f>
        <v>Q2-2019</v>
      </c>
    </row>
    <row r="3037" customFormat="false" ht="14.25" hidden="false" customHeight="false" outlineLevel="0" collapsed="false">
      <c r="A3037" s="0" t="s">
        <v>3079</v>
      </c>
      <c r="B3037" s="0" t="s">
        <v>34</v>
      </c>
      <c r="C3037" s="0" t="s">
        <v>39</v>
      </c>
      <c r="D3037" s="9" t="n">
        <v>43500</v>
      </c>
      <c r="E3037" s="9" t="n">
        <v>43607</v>
      </c>
      <c r="F3037" s="9" t="n">
        <v>43628</v>
      </c>
      <c r="G3037" s="9" t="n">
        <v>43633</v>
      </c>
      <c r="H3037" s="10" t="s">
        <v>36</v>
      </c>
      <c r="I3037" s="0" t="n">
        <v>6</v>
      </c>
      <c r="J3037" s="0" t="n">
        <v>34</v>
      </c>
      <c r="K3037" s="0" t="n">
        <v>94</v>
      </c>
      <c r="L3037" s="0" t="n">
        <v>31</v>
      </c>
      <c r="M3037" s="0" t="n">
        <v>6</v>
      </c>
      <c r="N3037" s="11" t="n">
        <v>0.05</v>
      </c>
      <c r="O3037" s="12" t="n">
        <v>1557.08</v>
      </c>
      <c r="P3037" s="12" t="n">
        <v>1876</v>
      </c>
      <c r="Q3037" s="12" t="n">
        <f aca="false">M3037*P3037*(1-N3037)</f>
        <v>10693.2</v>
      </c>
      <c r="R3037" s="12" t="n">
        <f aca="false">M3037*O3037</f>
        <v>9342.48</v>
      </c>
      <c r="S3037" s="12" t="n">
        <f aca="false">Q3037-R3037</f>
        <v>1350.72</v>
      </c>
      <c r="T3037" s="11" t="n">
        <f aca="false">IFERROR(S3037/Q3037,0)</f>
        <v>0.126315789473684</v>
      </c>
      <c r="U3037" s="13" t="n">
        <f aca="false">F3037-E3037</f>
        <v>21</v>
      </c>
      <c r="V3037" s="13" t="n">
        <f aca="false">G3037-F3037</f>
        <v>5</v>
      </c>
      <c r="W3037" s="13" t="n">
        <f aca="false">G3037-E3037</f>
        <v>26</v>
      </c>
      <c r="X3037" s="10" t="n">
        <f aca="false">YEAR(E3037)</f>
        <v>2019</v>
      </c>
      <c r="Y3037" s="0" t="str">
        <f aca="false">TEXT(E3037,"yyyy-mm")</f>
        <v>2019-05</v>
      </c>
      <c r="Z3037" s="0" t="str">
        <f aca="false">"Q"&amp;ROUNDUP(MONTH(E3037)/3,0)&amp;"-"&amp;YEAR(E3037)</f>
        <v>Q2-2019</v>
      </c>
    </row>
    <row r="3038" customFormat="false" ht="14.25" hidden="false" customHeight="false" outlineLevel="0" collapsed="false">
      <c r="A3038" s="0" t="s">
        <v>3080</v>
      </c>
      <c r="B3038" s="0" t="s">
        <v>34</v>
      </c>
      <c r="C3038" s="0" t="s">
        <v>35</v>
      </c>
      <c r="D3038" s="9" t="n">
        <v>43500</v>
      </c>
      <c r="E3038" s="9" t="n">
        <v>43607</v>
      </c>
      <c r="F3038" s="9" t="n">
        <v>43618</v>
      </c>
      <c r="G3038" s="9" t="n">
        <v>43620</v>
      </c>
      <c r="H3038" s="10" t="s">
        <v>36</v>
      </c>
      <c r="I3038" s="0" t="n">
        <v>4</v>
      </c>
      <c r="J3038" s="0" t="n">
        <v>47</v>
      </c>
      <c r="K3038" s="0" t="n">
        <v>220</v>
      </c>
      <c r="L3038" s="0" t="n">
        <v>27</v>
      </c>
      <c r="M3038" s="0" t="n">
        <v>7</v>
      </c>
      <c r="N3038" s="11" t="n">
        <v>0.075</v>
      </c>
      <c r="O3038" s="12" t="n">
        <v>3154.63</v>
      </c>
      <c r="P3038" s="12" t="n">
        <v>3993.2</v>
      </c>
      <c r="Q3038" s="12" t="n">
        <f aca="false">M3038*P3038*(1-N3038)</f>
        <v>25855.97</v>
      </c>
      <c r="R3038" s="12" t="n">
        <f aca="false">M3038*O3038</f>
        <v>22082.41</v>
      </c>
      <c r="S3038" s="12" t="n">
        <f aca="false">Q3038-R3038</f>
        <v>3773.56</v>
      </c>
      <c r="T3038" s="11" t="n">
        <f aca="false">IFERROR(S3038/Q3038,0)</f>
        <v>0.145945404484922</v>
      </c>
      <c r="U3038" s="13" t="n">
        <f aca="false">F3038-E3038</f>
        <v>11</v>
      </c>
      <c r="V3038" s="13" t="n">
        <f aca="false">G3038-F3038</f>
        <v>2</v>
      </c>
      <c r="W3038" s="13" t="n">
        <f aca="false">G3038-E3038</f>
        <v>13</v>
      </c>
      <c r="X3038" s="10" t="n">
        <f aca="false">YEAR(E3038)</f>
        <v>2019</v>
      </c>
      <c r="Y3038" s="0" t="str">
        <f aca="false">TEXT(E3038,"yyyy-mm")</f>
        <v>2019-05</v>
      </c>
      <c r="Z3038" s="0" t="str">
        <f aca="false">"Q"&amp;ROUNDUP(MONTH(E3038)/3,0)&amp;"-"&amp;YEAR(E3038)</f>
        <v>Q2-2019</v>
      </c>
    </row>
    <row r="3039" customFormat="false" ht="14.25" hidden="false" customHeight="false" outlineLevel="0" collapsed="false">
      <c r="A3039" s="0" t="s">
        <v>3081</v>
      </c>
      <c r="B3039" s="0" t="s">
        <v>41</v>
      </c>
      <c r="C3039" s="0" t="s">
        <v>46</v>
      </c>
      <c r="D3039" s="9" t="n">
        <v>43500</v>
      </c>
      <c r="E3039" s="9" t="n">
        <v>43607</v>
      </c>
      <c r="F3039" s="9" t="n">
        <v>43609</v>
      </c>
      <c r="G3039" s="9" t="n">
        <v>43611</v>
      </c>
      <c r="H3039" s="10" t="s">
        <v>36</v>
      </c>
      <c r="I3039" s="0" t="n">
        <v>23</v>
      </c>
      <c r="J3039" s="0" t="n">
        <v>38</v>
      </c>
      <c r="K3039" s="0" t="n">
        <v>303</v>
      </c>
      <c r="L3039" s="0" t="n">
        <v>41</v>
      </c>
      <c r="M3039" s="0" t="n">
        <v>6</v>
      </c>
      <c r="N3039" s="11" t="n">
        <v>0.05</v>
      </c>
      <c r="O3039" s="12" t="n">
        <v>761.86</v>
      </c>
      <c r="P3039" s="12" t="n">
        <v>917.9</v>
      </c>
      <c r="Q3039" s="12" t="n">
        <f aca="false">M3039*P3039*(1-N3039)</f>
        <v>5232.03</v>
      </c>
      <c r="R3039" s="12" t="n">
        <f aca="false">M3039*O3039</f>
        <v>4571.16</v>
      </c>
      <c r="S3039" s="12" t="n">
        <f aca="false">Q3039-R3039</f>
        <v>660.87</v>
      </c>
      <c r="T3039" s="11" t="n">
        <f aca="false">IFERROR(S3039/Q3039,0)</f>
        <v>0.126312349126439</v>
      </c>
      <c r="U3039" s="13" t="n">
        <f aca="false">F3039-E3039</f>
        <v>2</v>
      </c>
      <c r="V3039" s="13" t="n">
        <f aca="false">G3039-F3039</f>
        <v>2</v>
      </c>
      <c r="W3039" s="13" t="n">
        <f aca="false">G3039-E3039</f>
        <v>4</v>
      </c>
      <c r="X3039" s="10" t="n">
        <f aca="false">YEAR(E3039)</f>
        <v>2019</v>
      </c>
      <c r="Y3039" s="0" t="str">
        <f aca="false">TEXT(E3039,"yyyy-mm")</f>
        <v>2019-05</v>
      </c>
      <c r="Z3039" s="0" t="str">
        <f aca="false">"Q"&amp;ROUNDUP(MONTH(E3039)/3,0)&amp;"-"&amp;YEAR(E3039)</f>
        <v>Q2-2019</v>
      </c>
    </row>
    <row r="3040" customFormat="false" ht="14.25" hidden="false" customHeight="false" outlineLevel="0" collapsed="false">
      <c r="A3040" s="0" t="s">
        <v>3082</v>
      </c>
      <c r="B3040" s="0" t="s">
        <v>34</v>
      </c>
      <c r="C3040" s="0" t="s">
        <v>35</v>
      </c>
      <c r="D3040" s="9" t="n">
        <v>43500</v>
      </c>
      <c r="E3040" s="9" t="n">
        <v>43607</v>
      </c>
      <c r="F3040" s="9" t="n">
        <v>43613</v>
      </c>
      <c r="G3040" s="9" t="n">
        <v>43621</v>
      </c>
      <c r="H3040" s="10" t="s">
        <v>36</v>
      </c>
      <c r="I3040" s="0" t="n">
        <v>8</v>
      </c>
      <c r="J3040" s="0" t="n">
        <v>10</v>
      </c>
      <c r="K3040" s="0" t="n">
        <v>210</v>
      </c>
      <c r="L3040" s="0" t="n">
        <v>11</v>
      </c>
      <c r="M3040" s="0" t="n">
        <v>7</v>
      </c>
      <c r="N3040" s="11" t="n">
        <v>0.05</v>
      </c>
      <c r="O3040" s="12" t="n">
        <v>2729.31</v>
      </c>
      <c r="P3040" s="12" t="n">
        <v>3591.2</v>
      </c>
      <c r="Q3040" s="12" t="n">
        <f aca="false">M3040*P3040*(1-N3040)</f>
        <v>23881.48</v>
      </c>
      <c r="R3040" s="12" t="n">
        <f aca="false">M3040*O3040</f>
        <v>19105.17</v>
      </c>
      <c r="S3040" s="12" t="n">
        <f aca="false">Q3040-R3040</f>
        <v>4776.31</v>
      </c>
      <c r="T3040" s="11" t="n">
        <f aca="false">IFERROR(S3040/Q3040,0)</f>
        <v>0.200000586228324</v>
      </c>
      <c r="U3040" s="13" t="n">
        <f aca="false">F3040-E3040</f>
        <v>6</v>
      </c>
      <c r="V3040" s="13" t="n">
        <f aca="false">G3040-F3040</f>
        <v>8</v>
      </c>
      <c r="W3040" s="13" t="n">
        <f aca="false">G3040-E3040</f>
        <v>14</v>
      </c>
      <c r="X3040" s="10" t="n">
        <f aca="false">YEAR(E3040)</f>
        <v>2019</v>
      </c>
      <c r="Y3040" s="0" t="str">
        <f aca="false">TEXT(E3040,"yyyy-mm")</f>
        <v>2019-05</v>
      </c>
      <c r="Z3040" s="0" t="str">
        <f aca="false">"Q"&amp;ROUNDUP(MONTH(E3040)/3,0)&amp;"-"&amp;YEAR(E3040)</f>
        <v>Q2-2019</v>
      </c>
    </row>
    <row r="3041" customFormat="false" ht="14.25" hidden="false" customHeight="false" outlineLevel="0" collapsed="false">
      <c r="A3041" s="0" t="s">
        <v>3083</v>
      </c>
      <c r="B3041" s="0" t="s">
        <v>38</v>
      </c>
      <c r="C3041" s="0" t="s">
        <v>39</v>
      </c>
      <c r="D3041" s="9" t="n">
        <v>43500</v>
      </c>
      <c r="E3041" s="9" t="n">
        <v>43607</v>
      </c>
      <c r="F3041" s="9" t="n">
        <v>43619</v>
      </c>
      <c r="G3041" s="9" t="n">
        <v>43624</v>
      </c>
      <c r="H3041" s="10" t="s">
        <v>36</v>
      </c>
      <c r="I3041" s="0" t="n">
        <v>14</v>
      </c>
      <c r="J3041" s="0" t="n">
        <v>1</v>
      </c>
      <c r="K3041" s="0" t="n">
        <v>181</v>
      </c>
      <c r="L3041" s="0" t="n">
        <v>5</v>
      </c>
      <c r="M3041" s="0" t="n">
        <v>4</v>
      </c>
      <c r="N3041" s="11" t="n">
        <v>0.1</v>
      </c>
      <c r="O3041" s="12" t="n">
        <v>1694.83</v>
      </c>
      <c r="P3041" s="12" t="n">
        <v>2492.4</v>
      </c>
      <c r="Q3041" s="12" t="n">
        <f aca="false">M3041*P3041*(1-N3041)</f>
        <v>8972.64</v>
      </c>
      <c r="R3041" s="12" t="n">
        <f aca="false">M3041*O3041</f>
        <v>6779.32</v>
      </c>
      <c r="S3041" s="12" t="n">
        <f aca="false">Q3041-R3041</f>
        <v>2193.32</v>
      </c>
      <c r="T3041" s="11" t="n">
        <f aca="false">IFERROR(S3041/Q3041,0)</f>
        <v>0.244445336043796</v>
      </c>
      <c r="U3041" s="13" t="n">
        <f aca="false">F3041-E3041</f>
        <v>12</v>
      </c>
      <c r="V3041" s="13" t="n">
        <f aca="false">G3041-F3041</f>
        <v>5</v>
      </c>
      <c r="W3041" s="13" t="n">
        <f aca="false">G3041-E3041</f>
        <v>17</v>
      </c>
      <c r="X3041" s="10" t="n">
        <f aca="false">YEAR(E3041)</f>
        <v>2019</v>
      </c>
      <c r="Y3041" s="0" t="str">
        <f aca="false">TEXT(E3041,"yyyy-mm")</f>
        <v>2019-05</v>
      </c>
      <c r="Z3041" s="0" t="str">
        <f aca="false">"Q"&amp;ROUNDUP(MONTH(E3041)/3,0)&amp;"-"&amp;YEAR(E3041)</f>
        <v>Q2-2019</v>
      </c>
    </row>
    <row r="3042" customFormat="false" ht="14.25" hidden="false" customHeight="false" outlineLevel="0" collapsed="false">
      <c r="A3042" s="0" t="s">
        <v>3084</v>
      </c>
      <c r="B3042" s="0" t="s">
        <v>38</v>
      </c>
      <c r="C3042" s="0" t="s">
        <v>58</v>
      </c>
      <c r="D3042" s="9" t="n">
        <v>43500</v>
      </c>
      <c r="E3042" s="9" t="n">
        <v>43608</v>
      </c>
      <c r="F3042" s="9" t="n">
        <v>43618</v>
      </c>
      <c r="G3042" s="9" t="n">
        <v>43622</v>
      </c>
      <c r="H3042" s="10" t="s">
        <v>36</v>
      </c>
      <c r="I3042" s="0" t="n">
        <v>15</v>
      </c>
      <c r="J3042" s="0" t="n">
        <v>14</v>
      </c>
      <c r="K3042" s="0" t="n">
        <v>342</v>
      </c>
      <c r="L3042" s="0" t="n">
        <v>30</v>
      </c>
      <c r="M3042" s="0" t="n">
        <v>4</v>
      </c>
      <c r="N3042" s="11" t="n">
        <v>0.05</v>
      </c>
      <c r="O3042" s="12" t="n">
        <v>850.83</v>
      </c>
      <c r="P3042" s="12" t="n">
        <v>1025.1</v>
      </c>
      <c r="Q3042" s="12" t="n">
        <f aca="false">M3042*P3042*(1-N3042)</f>
        <v>3895.38</v>
      </c>
      <c r="R3042" s="12" t="n">
        <f aca="false">M3042*O3042</f>
        <v>3403.32</v>
      </c>
      <c r="S3042" s="12" t="n">
        <f aca="false">Q3042-R3042</f>
        <v>492.06</v>
      </c>
      <c r="T3042" s="11" t="n">
        <f aca="false">IFERROR(S3042/Q3042,0)</f>
        <v>0.126318870046054</v>
      </c>
      <c r="U3042" s="13" t="n">
        <f aca="false">F3042-E3042</f>
        <v>10</v>
      </c>
      <c r="V3042" s="13" t="n">
        <f aca="false">G3042-F3042</f>
        <v>4</v>
      </c>
      <c r="W3042" s="13" t="n">
        <f aca="false">G3042-E3042</f>
        <v>14</v>
      </c>
      <c r="X3042" s="10" t="n">
        <f aca="false">YEAR(E3042)</f>
        <v>2019</v>
      </c>
      <c r="Y3042" s="0" t="str">
        <f aca="false">TEXT(E3042,"yyyy-mm")</f>
        <v>2019-05</v>
      </c>
      <c r="Z3042" s="0" t="str">
        <f aca="false">"Q"&amp;ROUNDUP(MONTH(E3042)/3,0)&amp;"-"&amp;YEAR(E3042)</f>
        <v>Q2-2019</v>
      </c>
    </row>
    <row r="3043" customFormat="false" ht="14.25" hidden="false" customHeight="false" outlineLevel="0" collapsed="false">
      <c r="A3043" s="0" t="s">
        <v>3085</v>
      </c>
      <c r="B3043" s="0" t="s">
        <v>34</v>
      </c>
      <c r="C3043" s="0" t="s">
        <v>58</v>
      </c>
      <c r="D3043" s="9" t="n">
        <v>43500</v>
      </c>
      <c r="E3043" s="9" t="n">
        <v>43608</v>
      </c>
      <c r="F3043" s="9" t="n">
        <v>43617</v>
      </c>
      <c r="G3043" s="9" t="n">
        <v>43621</v>
      </c>
      <c r="H3043" s="10" t="s">
        <v>36</v>
      </c>
      <c r="I3043" s="0" t="n">
        <v>2</v>
      </c>
      <c r="J3043" s="0" t="n">
        <v>43</v>
      </c>
      <c r="K3043" s="0" t="n">
        <v>346</v>
      </c>
      <c r="L3043" s="0" t="n">
        <v>34</v>
      </c>
      <c r="M3043" s="0" t="n">
        <v>8</v>
      </c>
      <c r="N3043" s="11" t="n">
        <v>0.075</v>
      </c>
      <c r="O3043" s="12" t="n">
        <v>1635.34</v>
      </c>
      <c r="P3043" s="12" t="n">
        <v>2271.3</v>
      </c>
      <c r="Q3043" s="12" t="n">
        <f aca="false">M3043*P3043*(1-N3043)</f>
        <v>16807.62</v>
      </c>
      <c r="R3043" s="12" t="n">
        <f aca="false">M3043*O3043</f>
        <v>13082.72</v>
      </c>
      <c r="S3043" s="12" t="n">
        <f aca="false">Q3043-R3043</f>
        <v>3724.9</v>
      </c>
      <c r="T3043" s="11" t="n">
        <f aca="false">IFERROR(S3043/Q3043,0)</f>
        <v>0.221619717723271</v>
      </c>
      <c r="U3043" s="13" t="n">
        <f aca="false">F3043-E3043</f>
        <v>9</v>
      </c>
      <c r="V3043" s="13" t="n">
        <f aca="false">G3043-F3043</f>
        <v>4</v>
      </c>
      <c r="W3043" s="13" t="n">
        <f aca="false">G3043-E3043</f>
        <v>13</v>
      </c>
      <c r="X3043" s="10" t="n">
        <f aca="false">YEAR(E3043)</f>
        <v>2019</v>
      </c>
      <c r="Y3043" s="0" t="str">
        <f aca="false">TEXT(E3043,"yyyy-mm")</f>
        <v>2019-05</v>
      </c>
      <c r="Z3043" s="0" t="str">
        <f aca="false">"Q"&amp;ROUNDUP(MONTH(E3043)/3,0)&amp;"-"&amp;YEAR(E3043)</f>
        <v>Q2-2019</v>
      </c>
    </row>
    <row r="3044" customFormat="false" ht="14.25" hidden="false" customHeight="false" outlineLevel="0" collapsed="false">
      <c r="A3044" s="0" t="s">
        <v>3086</v>
      </c>
      <c r="B3044" s="0" t="s">
        <v>38</v>
      </c>
      <c r="C3044" s="0" t="s">
        <v>48</v>
      </c>
      <c r="D3044" s="9" t="n">
        <v>43500</v>
      </c>
      <c r="E3044" s="9" t="n">
        <v>43608</v>
      </c>
      <c r="F3044" s="9" t="n">
        <v>43610</v>
      </c>
      <c r="G3044" s="9" t="n">
        <v>43615</v>
      </c>
      <c r="H3044" s="10" t="s">
        <v>36</v>
      </c>
      <c r="I3044" s="0" t="n">
        <v>20</v>
      </c>
      <c r="J3044" s="0" t="n">
        <v>39</v>
      </c>
      <c r="K3044" s="0" t="n">
        <v>37</v>
      </c>
      <c r="L3044" s="0" t="n">
        <v>40</v>
      </c>
      <c r="M3044" s="0" t="n">
        <v>8</v>
      </c>
      <c r="N3044" s="11" t="n">
        <v>0.1</v>
      </c>
      <c r="O3044" s="12" t="n">
        <v>118.46</v>
      </c>
      <c r="P3044" s="12" t="n">
        <v>174.2</v>
      </c>
      <c r="Q3044" s="12" t="n">
        <f aca="false">M3044*P3044*(1-N3044)</f>
        <v>1254.24</v>
      </c>
      <c r="R3044" s="12" t="n">
        <f aca="false">M3044*O3044</f>
        <v>947.68</v>
      </c>
      <c r="S3044" s="12" t="n">
        <f aca="false">Q3044-R3044</f>
        <v>306.56</v>
      </c>
      <c r="T3044" s="11" t="n">
        <f aca="false">IFERROR(S3044/Q3044,0)</f>
        <v>0.244418930986095</v>
      </c>
      <c r="U3044" s="13" t="n">
        <f aca="false">F3044-E3044</f>
        <v>2</v>
      </c>
      <c r="V3044" s="13" t="n">
        <f aca="false">G3044-F3044</f>
        <v>5</v>
      </c>
      <c r="W3044" s="13" t="n">
        <f aca="false">G3044-E3044</f>
        <v>7</v>
      </c>
      <c r="X3044" s="10" t="n">
        <f aca="false">YEAR(E3044)</f>
        <v>2019</v>
      </c>
      <c r="Y3044" s="0" t="str">
        <f aca="false">TEXT(E3044,"yyyy-mm")</f>
        <v>2019-05</v>
      </c>
      <c r="Z3044" s="0" t="str">
        <f aca="false">"Q"&amp;ROUNDUP(MONTH(E3044)/3,0)&amp;"-"&amp;YEAR(E3044)</f>
        <v>Q2-2019</v>
      </c>
    </row>
    <row r="3045" customFormat="false" ht="14.25" hidden="false" customHeight="false" outlineLevel="0" collapsed="false">
      <c r="A3045" s="0" t="s">
        <v>3087</v>
      </c>
      <c r="B3045" s="0" t="s">
        <v>34</v>
      </c>
      <c r="C3045" s="0" t="s">
        <v>39</v>
      </c>
      <c r="D3045" s="9" t="n">
        <v>43500</v>
      </c>
      <c r="E3045" s="9" t="n">
        <v>43608</v>
      </c>
      <c r="F3045" s="9" t="n">
        <v>43612</v>
      </c>
      <c r="G3045" s="9" t="n">
        <v>43615</v>
      </c>
      <c r="H3045" s="10" t="s">
        <v>36</v>
      </c>
      <c r="I3045" s="0" t="n">
        <v>3</v>
      </c>
      <c r="J3045" s="0" t="n">
        <v>49</v>
      </c>
      <c r="K3045" s="0" t="n">
        <v>178</v>
      </c>
      <c r="L3045" s="0" t="n">
        <v>2</v>
      </c>
      <c r="M3045" s="0" t="n">
        <v>4</v>
      </c>
      <c r="N3045" s="11" t="n">
        <v>0.1</v>
      </c>
      <c r="O3045" s="12" t="n">
        <v>630.34</v>
      </c>
      <c r="P3045" s="12" t="n">
        <v>750.4</v>
      </c>
      <c r="Q3045" s="12" t="n">
        <f aca="false">M3045*P3045*(1-N3045)</f>
        <v>2701.44</v>
      </c>
      <c r="R3045" s="12" t="n">
        <f aca="false">M3045*O3045</f>
        <v>2521.36</v>
      </c>
      <c r="S3045" s="12" t="n">
        <f aca="false">Q3045-R3045</f>
        <v>180.08</v>
      </c>
      <c r="T3045" s="11" t="n">
        <f aca="false">IFERROR(S3045/Q3045,0)</f>
        <v>0.0666607438995499</v>
      </c>
      <c r="U3045" s="13" t="n">
        <f aca="false">F3045-E3045</f>
        <v>4</v>
      </c>
      <c r="V3045" s="13" t="n">
        <f aca="false">G3045-F3045</f>
        <v>3</v>
      </c>
      <c r="W3045" s="13" t="n">
        <f aca="false">G3045-E3045</f>
        <v>7</v>
      </c>
      <c r="X3045" s="10" t="n">
        <f aca="false">YEAR(E3045)</f>
        <v>2019</v>
      </c>
      <c r="Y3045" s="0" t="str">
        <f aca="false">TEXT(E3045,"yyyy-mm")</f>
        <v>2019-05</v>
      </c>
      <c r="Z3045" s="0" t="str">
        <f aca="false">"Q"&amp;ROUNDUP(MONTH(E3045)/3,0)&amp;"-"&amp;YEAR(E3045)</f>
        <v>Q2-2019</v>
      </c>
    </row>
    <row r="3046" customFormat="false" ht="14.25" hidden="false" customHeight="false" outlineLevel="0" collapsed="false">
      <c r="A3046" s="0" t="s">
        <v>3088</v>
      </c>
      <c r="B3046" s="0" t="s">
        <v>34</v>
      </c>
      <c r="C3046" s="0" t="s">
        <v>39</v>
      </c>
      <c r="D3046" s="9" t="n">
        <v>43500</v>
      </c>
      <c r="E3046" s="9" t="n">
        <v>43608</v>
      </c>
      <c r="F3046" s="9" t="n">
        <v>43610</v>
      </c>
      <c r="G3046" s="9" t="n">
        <v>43614</v>
      </c>
      <c r="H3046" s="10" t="s">
        <v>36</v>
      </c>
      <c r="I3046" s="0" t="n">
        <v>6</v>
      </c>
      <c r="J3046" s="0" t="n">
        <v>32</v>
      </c>
      <c r="K3046" s="0" t="n">
        <v>167</v>
      </c>
      <c r="L3046" s="0" t="n">
        <v>32</v>
      </c>
      <c r="M3046" s="0" t="n">
        <v>2</v>
      </c>
      <c r="N3046" s="11" t="n">
        <v>0.05</v>
      </c>
      <c r="O3046" s="12" t="n">
        <v>1209.22</v>
      </c>
      <c r="P3046" s="12" t="n">
        <v>1889.4</v>
      </c>
      <c r="Q3046" s="12" t="n">
        <f aca="false">M3046*P3046*(1-N3046)</f>
        <v>3589.86</v>
      </c>
      <c r="R3046" s="12" t="n">
        <f aca="false">M3046*O3046</f>
        <v>2418.44</v>
      </c>
      <c r="S3046" s="12" t="n">
        <f aca="false">Q3046-R3046</f>
        <v>1171.42</v>
      </c>
      <c r="T3046" s="11" t="n">
        <f aca="false">IFERROR(S3046/Q3046,0)</f>
        <v>0.326313560974523</v>
      </c>
      <c r="U3046" s="13" t="n">
        <f aca="false">F3046-E3046</f>
        <v>2</v>
      </c>
      <c r="V3046" s="13" t="n">
        <f aca="false">G3046-F3046</f>
        <v>4</v>
      </c>
      <c r="W3046" s="13" t="n">
        <f aca="false">G3046-E3046</f>
        <v>6</v>
      </c>
      <c r="X3046" s="10" t="n">
        <f aca="false">YEAR(E3046)</f>
        <v>2019</v>
      </c>
      <c r="Y3046" s="0" t="str">
        <f aca="false">TEXT(E3046,"yyyy-mm")</f>
        <v>2019-05</v>
      </c>
      <c r="Z3046" s="0" t="str">
        <f aca="false">"Q"&amp;ROUNDUP(MONTH(E3046)/3,0)&amp;"-"&amp;YEAR(E3046)</f>
        <v>Q2-2019</v>
      </c>
    </row>
    <row r="3047" customFormat="false" ht="14.25" hidden="false" customHeight="false" outlineLevel="0" collapsed="false">
      <c r="A3047" s="0" t="s">
        <v>3089</v>
      </c>
      <c r="B3047" s="0" t="s">
        <v>38</v>
      </c>
      <c r="C3047" s="0" t="s">
        <v>48</v>
      </c>
      <c r="D3047" s="9" t="n">
        <v>43500</v>
      </c>
      <c r="E3047" s="9" t="n">
        <v>43608</v>
      </c>
      <c r="F3047" s="9" t="n">
        <v>43618</v>
      </c>
      <c r="G3047" s="9" t="n">
        <v>43626</v>
      </c>
      <c r="H3047" s="10" t="s">
        <v>36</v>
      </c>
      <c r="I3047" s="0" t="n">
        <v>19</v>
      </c>
      <c r="J3047" s="0" t="n">
        <v>16</v>
      </c>
      <c r="K3047" s="0" t="n">
        <v>45</v>
      </c>
      <c r="L3047" s="0" t="n">
        <v>16</v>
      </c>
      <c r="M3047" s="0" t="n">
        <v>8</v>
      </c>
      <c r="N3047" s="11" t="n">
        <v>0.075</v>
      </c>
      <c r="O3047" s="12" t="n">
        <v>3111.21</v>
      </c>
      <c r="P3047" s="12" t="n">
        <v>5983.1</v>
      </c>
      <c r="Q3047" s="12" t="n">
        <f aca="false">M3047*P3047*(1-N3047)</f>
        <v>44274.94</v>
      </c>
      <c r="R3047" s="12" t="n">
        <f aca="false">M3047*O3047</f>
        <v>24889.68</v>
      </c>
      <c r="S3047" s="12" t="n">
        <f aca="false">Q3047-R3047</f>
        <v>19385.26</v>
      </c>
      <c r="T3047" s="11" t="n">
        <f aca="false">IFERROR(S3047/Q3047,0)</f>
        <v>0.43783819921608</v>
      </c>
      <c r="U3047" s="13" t="n">
        <f aca="false">F3047-E3047</f>
        <v>10</v>
      </c>
      <c r="V3047" s="13" t="n">
        <f aca="false">G3047-F3047</f>
        <v>8</v>
      </c>
      <c r="W3047" s="13" t="n">
        <f aca="false">G3047-E3047</f>
        <v>18</v>
      </c>
      <c r="X3047" s="10" t="n">
        <f aca="false">YEAR(E3047)</f>
        <v>2019</v>
      </c>
      <c r="Y3047" s="0" t="str">
        <f aca="false">TEXT(E3047,"yyyy-mm")</f>
        <v>2019-05</v>
      </c>
      <c r="Z3047" s="0" t="str">
        <f aca="false">"Q"&amp;ROUNDUP(MONTH(E3047)/3,0)&amp;"-"&amp;YEAR(E3047)</f>
        <v>Q2-2019</v>
      </c>
    </row>
    <row r="3048" customFormat="false" ht="14.25" hidden="false" customHeight="false" outlineLevel="0" collapsed="false">
      <c r="A3048" s="0" t="s">
        <v>3090</v>
      </c>
      <c r="B3048" s="0" t="s">
        <v>43</v>
      </c>
      <c r="C3048" s="0" t="s">
        <v>35</v>
      </c>
      <c r="D3048" s="9" t="n">
        <v>43500</v>
      </c>
      <c r="E3048" s="9" t="n">
        <v>43608</v>
      </c>
      <c r="F3048" s="9" t="n">
        <v>43621</v>
      </c>
      <c r="G3048" s="9" t="n">
        <v>43626</v>
      </c>
      <c r="H3048" s="10" t="s">
        <v>36</v>
      </c>
      <c r="I3048" s="0" t="n">
        <v>26</v>
      </c>
      <c r="J3048" s="0" t="n">
        <v>50</v>
      </c>
      <c r="K3048" s="0" t="n">
        <v>208</v>
      </c>
      <c r="L3048" s="0" t="n">
        <v>5</v>
      </c>
      <c r="M3048" s="0" t="n">
        <v>4</v>
      </c>
      <c r="N3048" s="11" t="n">
        <v>0.075</v>
      </c>
      <c r="O3048" s="12" t="n">
        <v>108.54</v>
      </c>
      <c r="P3048" s="12" t="n">
        <v>241.2</v>
      </c>
      <c r="Q3048" s="12" t="n">
        <f aca="false">M3048*P3048*(1-N3048)</f>
        <v>892.44</v>
      </c>
      <c r="R3048" s="12" t="n">
        <f aca="false">M3048*O3048</f>
        <v>434.16</v>
      </c>
      <c r="S3048" s="12" t="n">
        <f aca="false">Q3048-R3048</f>
        <v>458.28</v>
      </c>
      <c r="T3048" s="11" t="n">
        <f aca="false">IFERROR(S3048/Q3048,0)</f>
        <v>0.513513513513514</v>
      </c>
      <c r="U3048" s="13" t="n">
        <f aca="false">F3048-E3048</f>
        <v>13</v>
      </c>
      <c r="V3048" s="13" t="n">
        <f aca="false">G3048-F3048</f>
        <v>5</v>
      </c>
      <c r="W3048" s="13" t="n">
        <f aca="false">G3048-E3048</f>
        <v>18</v>
      </c>
      <c r="X3048" s="10" t="n">
        <f aca="false">YEAR(E3048)</f>
        <v>2019</v>
      </c>
      <c r="Y3048" s="0" t="str">
        <f aca="false">TEXT(E3048,"yyyy-mm")</f>
        <v>2019-05</v>
      </c>
      <c r="Z3048" s="0" t="str">
        <f aca="false">"Q"&amp;ROUNDUP(MONTH(E3048)/3,0)&amp;"-"&amp;YEAR(E3048)</f>
        <v>Q2-2019</v>
      </c>
    </row>
    <row r="3049" customFormat="false" ht="14.25" hidden="false" customHeight="false" outlineLevel="0" collapsed="false">
      <c r="A3049" s="0" t="s">
        <v>3091</v>
      </c>
      <c r="B3049" s="0" t="s">
        <v>34</v>
      </c>
      <c r="C3049" s="0" t="s">
        <v>39</v>
      </c>
      <c r="D3049" s="9" t="n">
        <v>43500</v>
      </c>
      <c r="E3049" s="9" t="n">
        <v>43608</v>
      </c>
      <c r="F3049" s="9" t="n">
        <v>43617</v>
      </c>
      <c r="G3049" s="9" t="n">
        <v>43620</v>
      </c>
      <c r="H3049" s="10" t="s">
        <v>36</v>
      </c>
      <c r="I3049" s="0" t="n">
        <v>11</v>
      </c>
      <c r="J3049" s="0" t="n">
        <v>34</v>
      </c>
      <c r="K3049" s="0" t="n">
        <v>122</v>
      </c>
      <c r="L3049" s="0" t="n">
        <v>9</v>
      </c>
      <c r="M3049" s="0" t="n">
        <v>5</v>
      </c>
      <c r="N3049" s="11" t="n">
        <v>0.05</v>
      </c>
      <c r="O3049" s="12" t="n">
        <v>1080.38</v>
      </c>
      <c r="P3049" s="12" t="n">
        <v>2512.5</v>
      </c>
      <c r="Q3049" s="12" t="n">
        <f aca="false">M3049*P3049*(1-N3049)</f>
        <v>11934.375</v>
      </c>
      <c r="R3049" s="12" t="n">
        <f aca="false">M3049*O3049</f>
        <v>5401.9</v>
      </c>
      <c r="S3049" s="12" t="n">
        <f aca="false">Q3049-R3049</f>
        <v>6532.475</v>
      </c>
      <c r="T3049" s="11" t="n">
        <f aca="false">IFERROR(S3049/Q3049,0)</f>
        <v>0.54736632626342</v>
      </c>
      <c r="U3049" s="13" t="n">
        <f aca="false">F3049-E3049</f>
        <v>9</v>
      </c>
      <c r="V3049" s="13" t="n">
        <f aca="false">G3049-F3049</f>
        <v>3</v>
      </c>
      <c r="W3049" s="13" t="n">
        <f aca="false">G3049-E3049</f>
        <v>12</v>
      </c>
      <c r="X3049" s="10" t="n">
        <f aca="false">YEAR(E3049)</f>
        <v>2019</v>
      </c>
      <c r="Y3049" s="0" t="str">
        <f aca="false">TEXT(E3049,"yyyy-mm")</f>
        <v>2019-05</v>
      </c>
      <c r="Z3049" s="0" t="str">
        <f aca="false">"Q"&amp;ROUNDUP(MONTH(E3049)/3,0)&amp;"-"&amp;YEAR(E3049)</f>
        <v>Q2-2019</v>
      </c>
    </row>
    <row r="3050" customFormat="false" ht="14.25" hidden="false" customHeight="false" outlineLevel="0" collapsed="false">
      <c r="A3050" s="0" t="s">
        <v>3092</v>
      </c>
      <c r="B3050" s="0" t="s">
        <v>43</v>
      </c>
      <c r="C3050" s="0" t="s">
        <v>39</v>
      </c>
      <c r="D3050" s="9" t="n">
        <v>43500</v>
      </c>
      <c r="E3050" s="9" t="n">
        <v>43609</v>
      </c>
      <c r="F3050" s="9" t="n">
        <v>43621</v>
      </c>
      <c r="G3050" s="9" t="n">
        <v>43631</v>
      </c>
      <c r="H3050" s="10" t="s">
        <v>36</v>
      </c>
      <c r="I3050" s="0" t="n">
        <v>26</v>
      </c>
      <c r="J3050" s="0" t="n">
        <v>35</v>
      </c>
      <c r="K3050" s="0" t="n">
        <v>157</v>
      </c>
      <c r="L3050" s="0" t="n">
        <v>39</v>
      </c>
      <c r="M3050" s="0" t="n">
        <v>6</v>
      </c>
      <c r="N3050" s="11" t="n">
        <v>0.15</v>
      </c>
      <c r="O3050" s="12" t="n">
        <v>699.28</v>
      </c>
      <c r="P3050" s="12" t="n">
        <v>984.9</v>
      </c>
      <c r="Q3050" s="12" t="n">
        <f aca="false">M3050*P3050*(1-N3050)</f>
        <v>5022.99</v>
      </c>
      <c r="R3050" s="12" t="n">
        <f aca="false">M3050*O3050</f>
        <v>4195.68</v>
      </c>
      <c r="S3050" s="12" t="n">
        <f aca="false">Q3050-R3050</f>
        <v>827.31</v>
      </c>
      <c r="T3050" s="11" t="n">
        <f aca="false">IFERROR(S3050/Q3050,0)</f>
        <v>0.164704687845287</v>
      </c>
      <c r="U3050" s="13" t="n">
        <f aca="false">F3050-E3050</f>
        <v>12</v>
      </c>
      <c r="V3050" s="13" t="n">
        <f aca="false">G3050-F3050</f>
        <v>10</v>
      </c>
      <c r="W3050" s="13" t="n">
        <f aca="false">G3050-E3050</f>
        <v>22</v>
      </c>
      <c r="X3050" s="10" t="n">
        <f aca="false">YEAR(E3050)</f>
        <v>2019</v>
      </c>
      <c r="Y3050" s="0" t="str">
        <f aca="false">TEXT(E3050,"yyyy-mm")</f>
        <v>2019-05</v>
      </c>
      <c r="Z3050" s="0" t="str">
        <f aca="false">"Q"&amp;ROUNDUP(MONTH(E3050)/3,0)&amp;"-"&amp;YEAR(E3050)</f>
        <v>Q2-2019</v>
      </c>
    </row>
    <row r="3051" customFormat="false" ht="14.25" hidden="false" customHeight="false" outlineLevel="0" collapsed="false">
      <c r="A3051" s="0" t="s">
        <v>3093</v>
      </c>
      <c r="B3051" s="0" t="s">
        <v>34</v>
      </c>
      <c r="C3051" s="0" t="s">
        <v>58</v>
      </c>
      <c r="D3051" s="9" t="n">
        <v>43500</v>
      </c>
      <c r="E3051" s="9" t="n">
        <v>43609</v>
      </c>
      <c r="F3051" s="9" t="n">
        <v>43616</v>
      </c>
      <c r="G3051" s="9" t="n">
        <v>43619</v>
      </c>
      <c r="H3051" s="10" t="s">
        <v>36</v>
      </c>
      <c r="I3051" s="0" t="n">
        <v>3</v>
      </c>
      <c r="J3051" s="0" t="n">
        <v>46</v>
      </c>
      <c r="K3051" s="0" t="n">
        <v>329</v>
      </c>
      <c r="L3051" s="0" t="n">
        <v>14</v>
      </c>
      <c r="M3051" s="0" t="n">
        <v>4</v>
      </c>
      <c r="N3051" s="11" t="n">
        <v>0.05</v>
      </c>
      <c r="O3051" s="12" t="n">
        <v>1822.4</v>
      </c>
      <c r="P3051" s="12" t="n">
        <v>2847.5</v>
      </c>
      <c r="Q3051" s="12" t="n">
        <f aca="false">M3051*P3051*(1-N3051)</f>
        <v>10820.5</v>
      </c>
      <c r="R3051" s="12" t="n">
        <f aca="false">M3051*O3051</f>
        <v>7289.6</v>
      </c>
      <c r="S3051" s="12" t="n">
        <f aca="false">Q3051-R3051</f>
        <v>3530.9</v>
      </c>
      <c r="T3051" s="11" t="n">
        <f aca="false">IFERROR(S3051/Q3051,0)</f>
        <v>0.326315789473684</v>
      </c>
      <c r="U3051" s="13" t="n">
        <f aca="false">F3051-E3051</f>
        <v>7</v>
      </c>
      <c r="V3051" s="13" t="n">
        <f aca="false">G3051-F3051</f>
        <v>3</v>
      </c>
      <c r="W3051" s="13" t="n">
        <f aca="false">G3051-E3051</f>
        <v>10</v>
      </c>
      <c r="X3051" s="10" t="n">
        <f aca="false">YEAR(E3051)</f>
        <v>2019</v>
      </c>
      <c r="Y3051" s="0" t="str">
        <f aca="false">TEXT(E3051,"yyyy-mm")</f>
        <v>2019-05</v>
      </c>
      <c r="Z3051" s="0" t="str">
        <f aca="false">"Q"&amp;ROUNDUP(MONTH(E3051)/3,0)&amp;"-"&amp;YEAR(E3051)</f>
        <v>Q2-2019</v>
      </c>
    </row>
    <row r="3052" customFormat="false" ht="14.25" hidden="false" customHeight="false" outlineLevel="0" collapsed="false">
      <c r="A3052" s="0" t="s">
        <v>3094</v>
      </c>
      <c r="B3052" s="0" t="s">
        <v>34</v>
      </c>
      <c r="C3052" s="0" t="s">
        <v>39</v>
      </c>
      <c r="D3052" s="9" t="n">
        <v>43500</v>
      </c>
      <c r="E3052" s="9" t="n">
        <v>43609</v>
      </c>
      <c r="F3052" s="9" t="n">
        <v>43634</v>
      </c>
      <c r="G3052" s="9" t="n">
        <v>43643</v>
      </c>
      <c r="H3052" s="10" t="s">
        <v>36</v>
      </c>
      <c r="I3052" s="0" t="n">
        <v>3</v>
      </c>
      <c r="J3052" s="0" t="n">
        <v>9</v>
      </c>
      <c r="K3052" s="0" t="n">
        <v>155</v>
      </c>
      <c r="L3052" s="0" t="n">
        <v>7</v>
      </c>
      <c r="M3052" s="0" t="n">
        <v>1</v>
      </c>
      <c r="N3052" s="11" t="n">
        <v>0.15</v>
      </c>
      <c r="O3052" s="12" t="n">
        <v>603</v>
      </c>
      <c r="P3052" s="12" t="n">
        <v>1005</v>
      </c>
      <c r="Q3052" s="12" t="n">
        <f aca="false">M3052*P3052*(1-N3052)</f>
        <v>854.25</v>
      </c>
      <c r="R3052" s="12" t="n">
        <f aca="false">M3052*O3052</f>
        <v>603</v>
      </c>
      <c r="S3052" s="12" t="n">
        <f aca="false">Q3052-R3052</f>
        <v>251.25</v>
      </c>
      <c r="T3052" s="11" t="n">
        <f aca="false">IFERROR(S3052/Q3052,0)</f>
        <v>0.294117647058824</v>
      </c>
      <c r="U3052" s="13" t="n">
        <f aca="false">F3052-E3052</f>
        <v>25</v>
      </c>
      <c r="V3052" s="13" t="n">
        <f aca="false">G3052-F3052</f>
        <v>9</v>
      </c>
      <c r="W3052" s="13" t="n">
        <f aca="false">G3052-E3052</f>
        <v>34</v>
      </c>
      <c r="X3052" s="10" t="n">
        <f aca="false">YEAR(E3052)</f>
        <v>2019</v>
      </c>
      <c r="Y3052" s="0" t="str">
        <f aca="false">TEXT(E3052,"yyyy-mm")</f>
        <v>2019-05</v>
      </c>
      <c r="Z3052" s="0" t="str">
        <f aca="false">"Q"&amp;ROUNDUP(MONTH(E3052)/3,0)&amp;"-"&amp;YEAR(E3052)</f>
        <v>Q2-2019</v>
      </c>
    </row>
    <row r="3053" customFormat="false" ht="14.25" hidden="false" customHeight="false" outlineLevel="0" collapsed="false">
      <c r="A3053" s="0" t="s">
        <v>3095</v>
      </c>
      <c r="B3053" s="0" t="s">
        <v>41</v>
      </c>
      <c r="C3053" s="0" t="s">
        <v>39</v>
      </c>
      <c r="D3053" s="9" t="n">
        <v>43500</v>
      </c>
      <c r="E3053" s="9" t="n">
        <v>43609</v>
      </c>
      <c r="F3053" s="9" t="n">
        <v>43612</v>
      </c>
      <c r="G3053" s="9" t="n">
        <v>43618</v>
      </c>
      <c r="H3053" s="10" t="s">
        <v>36</v>
      </c>
      <c r="I3053" s="0" t="n">
        <v>21</v>
      </c>
      <c r="J3053" s="0" t="n">
        <v>25</v>
      </c>
      <c r="K3053" s="0" t="n">
        <v>177</v>
      </c>
      <c r="L3053" s="0" t="n">
        <v>26</v>
      </c>
      <c r="M3053" s="0" t="n">
        <v>7</v>
      </c>
      <c r="N3053" s="11" t="n">
        <v>0.1</v>
      </c>
      <c r="O3053" s="12" t="n">
        <v>1894.02</v>
      </c>
      <c r="P3053" s="12" t="n">
        <v>2338.3</v>
      </c>
      <c r="Q3053" s="12" t="n">
        <f aca="false">M3053*P3053*(1-N3053)</f>
        <v>14731.29</v>
      </c>
      <c r="R3053" s="12" t="n">
        <f aca="false">M3053*O3053</f>
        <v>13258.14</v>
      </c>
      <c r="S3053" s="12" t="n">
        <f aca="false">Q3053-R3053</f>
        <v>1473.15</v>
      </c>
      <c r="T3053" s="11" t="n">
        <f aca="false">IFERROR(S3053/Q3053,0)</f>
        <v>0.100001425537071</v>
      </c>
      <c r="U3053" s="13" t="n">
        <f aca="false">F3053-E3053</f>
        <v>3</v>
      </c>
      <c r="V3053" s="13" t="n">
        <f aca="false">G3053-F3053</f>
        <v>6</v>
      </c>
      <c r="W3053" s="13" t="n">
        <f aca="false">G3053-E3053</f>
        <v>9</v>
      </c>
      <c r="X3053" s="10" t="n">
        <f aca="false">YEAR(E3053)</f>
        <v>2019</v>
      </c>
      <c r="Y3053" s="0" t="str">
        <f aca="false">TEXT(E3053,"yyyy-mm")</f>
        <v>2019-05</v>
      </c>
      <c r="Z3053" s="0" t="str">
        <f aca="false">"Q"&amp;ROUNDUP(MONTH(E3053)/3,0)&amp;"-"&amp;YEAR(E3053)</f>
        <v>Q2-2019</v>
      </c>
    </row>
    <row r="3054" customFormat="false" ht="14.25" hidden="false" customHeight="false" outlineLevel="0" collapsed="false">
      <c r="A3054" s="0" t="s">
        <v>3096</v>
      </c>
      <c r="B3054" s="0" t="s">
        <v>34</v>
      </c>
      <c r="C3054" s="0" t="s">
        <v>48</v>
      </c>
      <c r="D3054" s="9" t="n">
        <v>43500</v>
      </c>
      <c r="E3054" s="9" t="n">
        <v>43609</v>
      </c>
      <c r="F3054" s="9" t="n">
        <v>43622</v>
      </c>
      <c r="G3054" s="9" t="n">
        <v>43625</v>
      </c>
      <c r="H3054" s="10" t="s">
        <v>36</v>
      </c>
      <c r="I3054" s="0" t="n">
        <v>7</v>
      </c>
      <c r="J3054" s="0" t="n">
        <v>19</v>
      </c>
      <c r="K3054" s="0" t="n">
        <v>31</v>
      </c>
      <c r="L3054" s="0" t="n">
        <v>19</v>
      </c>
      <c r="M3054" s="0" t="n">
        <v>2</v>
      </c>
      <c r="N3054" s="11" t="n">
        <v>0.05</v>
      </c>
      <c r="O3054" s="12" t="n">
        <v>5121.68</v>
      </c>
      <c r="P3054" s="12" t="n">
        <v>6170.7</v>
      </c>
      <c r="Q3054" s="12" t="n">
        <f aca="false">M3054*P3054*(1-N3054)</f>
        <v>11724.33</v>
      </c>
      <c r="R3054" s="12" t="n">
        <f aca="false">M3054*O3054</f>
        <v>10243.36</v>
      </c>
      <c r="S3054" s="12" t="n">
        <f aca="false">Q3054-R3054</f>
        <v>1480.97</v>
      </c>
      <c r="T3054" s="11" t="n">
        <f aca="false">IFERROR(S3054/Q3054,0)</f>
        <v>0.126315960059125</v>
      </c>
      <c r="U3054" s="13" t="n">
        <f aca="false">F3054-E3054</f>
        <v>13</v>
      </c>
      <c r="V3054" s="13" t="n">
        <f aca="false">G3054-F3054</f>
        <v>3</v>
      </c>
      <c r="W3054" s="13" t="n">
        <f aca="false">G3054-E3054</f>
        <v>16</v>
      </c>
      <c r="X3054" s="10" t="n">
        <f aca="false">YEAR(E3054)</f>
        <v>2019</v>
      </c>
      <c r="Y3054" s="0" t="str">
        <f aca="false">TEXT(E3054,"yyyy-mm")</f>
        <v>2019-05</v>
      </c>
      <c r="Z3054" s="0" t="str">
        <f aca="false">"Q"&amp;ROUNDUP(MONTH(E3054)/3,0)&amp;"-"&amp;YEAR(E3054)</f>
        <v>Q2-2019</v>
      </c>
    </row>
    <row r="3055" customFormat="false" ht="14.25" hidden="false" customHeight="false" outlineLevel="0" collapsed="false">
      <c r="A3055" s="0" t="s">
        <v>3097</v>
      </c>
      <c r="B3055" s="0" t="s">
        <v>34</v>
      </c>
      <c r="C3055" s="0" t="s">
        <v>46</v>
      </c>
      <c r="D3055" s="9" t="n">
        <v>43500</v>
      </c>
      <c r="E3055" s="9" t="n">
        <v>43609</v>
      </c>
      <c r="F3055" s="9" t="n">
        <v>43625</v>
      </c>
      <c r="G3055" s="9" t="n">
        <v>43627</v>
      </c>
      <c r="H3055" s="10" t="s">
        <v>36</v>
      </c>
      <c r="I3055" s="0" t="n">
        <v>6</v>
      </c>
      <c r="J3055" s="0" t="n">
        <v>34</v>
      </c>
      <c r="K3055" s="0" t="n">
        <v>319</v>
      </c>
      <c r="L3055" s="0" t="n">
        <v>41</v>
      </c>
      <c r="M3055" s="0" t="n">
        <v>1</v>
      </c>
      <c r="N3055" s="11" t="n">
        <v>0.1</v>
      </c>
      <c r="O3055" s="12" t="n">
        <v>1972.48</v>
      </c>
      <c r="P3055" s="12" t="n">
        <v>2465.6</v>
      </c>
      <c r="Q3055" s="12" t="n">
        <f aca="false">M3055*P3055*(1-N3055)</f>
        <v>2219.04</v>
      </c>
      <c r="R3055" s="12" t="n">
        <f aca="false">M3055*O3055</f>
        <v>1972.48</v>
      </c>
      <c r="S3055" s="12" t="n">
        <f aca="false">Q3055-R3055</f>
        <v>246.56</v>
      </c>
      <c r="T3055" s="11" t="n">
        <f aca="false">IFERROR(S3055/Q3055,0)</f>
        <v>0.111111111111111</v>
      </c>
      <c r="U3055" s="13" t="n">
        <f aca="false">F3055-E3055</f>
        <v>16</v>
      </c>
      <c r="V3055" s="13" t="n">
        <f aca="false">G3055-F3055</f>
        <v>2</v>
      </c>
      <c r="W3055" s="13" t="n">
        <f aca="false">G3055-E3055</f>
        <v>18</v>
      </c>
      <c r="X3055" s="10" t="n">
        <f aca="false">YEAR(E3055)</f>
        <v>2019</v>
      </c>
      <c r="Y3055" s="0" t="str">
        <f aca="false">TEXT(E3055,"yyyy-mm")</f>
        <v>2019-05</v>
      </c>
      <c r="Z3055" s="0" t="str">
        <f aca="false">"Q"&amp;ROUNDUP(MONTH(E3055)/3,0)&amp;"-"&amp;YEAR(E3055)</f>
        <v>Q2-2019</v>
      </c>
    </row>
    <row r="3056" customFormat="false" ht="14.25" hidden="false" customHeight="false" outlineLevel="0" collapsed="false">
      <c r="A3056" s="0" t="s">
        <v>3098</v>
      </c>
      <c r="B3056" s="0" t="s">
        <v>41</v>
      </c>
      <c r="C3056" s="0" t="s">
        <v>58</v>
      </c>
      <c r="D3056" s="9" t="n">
        <v>43500</v>
      </c>
      <c r="E3056" s="9" t="n">
        <v>43609</v>
      </c>
      <c r="F3056" s="9" t="n">
        <v>43612</v>
      </c>
      <c r="G3056" s="9" t="n">
        <v>43613</v>
      </c>
      <c r="H3056" s="10" t="s">
        <v>36</v>
      </c>
      <c r="I3056" s="0" t="n">
        <v>22</v>
      </c>
      <c r="J3056" s="0" t="n">
        <v>38</v>
      </c>
      <c r="K3056" s="0" t="n">
        <v>339</v>
      </c>
      <c r="L3056" s="0" t="n">
        <v>44</v>
      </c>
      <c r="M3056" s="0" t="n">
        <v>7</v>
      </c>
      <c r="N3056" s="11" t="n">
        <v>0.05</v>
      </c>
      <c r="O3056" s="12" t="n">
        <v>1240.3</v>
      </c>
      <c r="P3056" s="12" t="n">
        <v>2385.2</v>
      </c>
      <c r="Q3056" s="12" t="n">
        <f aca="false">M3056*P3056*(1-N3056)</f>
        <v>15861.58</v>
      </c>
      <c r="R3056" s="12" t="n">
        <f aca="false">M3056*O3056</f>
        <v>8682.1</v>
      </c>
      <c r="S3056" s="12" t="n">
        <f aca="false">Q3056-R3056</f>
        <v>7179.48</v>
      </c>
      <c r="T3056" s="11" t="n">
        <f aca="false">IFERROR(S3056/Q3056,0)</f>
        <v>0.452633344219176</v>
      </c>
      <c r="U3056" s="13" t="n">
        <f aca="false">F3056-E3056</f>
        <v>3</v>
      </c>
      <c r="V3056" s="13" t="n">
        <f aca="false">G3056-F3056</f>
        <v>1</v>
      </c>
      <c r="W3056" s="13" t="n">
        <f aca="false">G3056-E3056</f>
        <v>4</v>
      </c>
      <c r="X3056" s="10" t="n">
        <f aca="false">YEAR(E3056)</f>
        <v>2019</v>
      </c>
      <c r="Y3056" s="0" t="str">
        <f aca="false">TEXT(E3056,"yyyy-mm")</f>
        <v>2019-05</v>
      </c>
      <c r="Z3056" s="0" t="str">
        <f aca="false">"Q"&amp;ROUNDUP(MONTH(E3056)/3,0)&amp;"-"&amp;YEAR(E3056)</f>
        <v>Q2-2019</v>
      </c>
    </row>
    <row r="3057" customFormat="false" ht="14.25" hidden="false" customHeight="false" outlineLevel="0" collapsed="false">
      <c r="A3057" s="0" t="s">
        <v>3099</v>
      </c>
      <c r="B3057" s="0" t="s">
        <v>41</v>
      </c>
      <c r="C3057" s="0" t="s">
        <v>58</v>
      </c>
      <c r="D3057" s="9" t="n">
        <v>43500</v>
      </c>
      <c r="E3057" s="9" t="n">
        <v>43609</v>
      </c>
      <c r="F3057" s="9" t="n">
        <v>43625</v>
      </c>
      <c r="G3057" s="9" t="n">
        <v>43630</v>
      </c>
      <c r="H3057" s="10" t="s">
        <v>36</v>
      </c>
      <c r="I3057" s="0" t="n">
        <v>22</v>
      </c>
      <c r="J3057" s="0" t="n">
        <v>24</v>
      </c>
      <c r="K3057" s="0" t="n">
        <v>359</v>
      </c>
      <c r="L3057" s="0" t="n">
        <v>44</v>
      </c>
      <c r="M3057" s="0" t="n">
        <v>4</v>
      </c>
      <c r="N3057" s="11" t="n">
        <v>0.05</v>
      </c>
      <c r="O3057" s="12" t="n">
        <v>470.34</v>
      </c>
      <c r="P3057" s="12" t="n">
        <v>1045.2</v>
      </c>
      <c r="Q3057" s="12" t="n">
        <f aca="false">M3057*P3057*(1-N3057)</f>
        <v>3971.76</v>
      </c>
      <c r="R3057" s="12" t="n">
        <f aca="false">M3057*O3057</f>
        <v>1881.36</v>
      </c>
      <c r="S3057" s="12" t="n">
        <f aca="false">Q3057-R3057</f>
        <v>2090.4</v>
      </c>
      <c r="T3057" s="11" t="n">
        <f aca="false">IFERROR(S3057/Q3057,0)</f>
        <v>0.526315789473684</v>
      </c>
      <c r="U3057" s="13" t="n">
        <f aca="false">F3057-E3057</f>
        <v>16</v>
      </c>
      <c r="V3057" s="13" t="n">
        <f aca="false">G3057-F3057</f>
        <v>5</v>
      </c>
      <c r="W3057" s="13" t="n">
        <f aca="false">G3057-E3057</f>
        <v>21</v>
      </c>
      <c r="X3057" s="10" t="n">
        <f aca="false">YEAR(E3057)</f>
        <v>2019</v>
      </c>
      <c r="Y3057" s="0" t="str">
        <f aca="false">TEXT(E3057,"yyyy-mm")</f>
        <v>2019-05</v>
      </c>
      <c r="Z3057" s="0" t="str">
        <f aca="false">"Q"&amp;ROUNDUP(MONTH(E3057)/3,0)&amp;"-"&amp;YEAR(E3057)</f>
        <v>Q2-2019</v>
      </c>
    </row>
    <row r="3058" customFormat="false" ht="14.25" hidden="false" customHeight="false" outlineLevel="0" collapsed="false">
      <c r="A3058" s="0" t="s">
        <v>3100</v>
      </c>
      <c r="B3058" s="0" t="s">
        <v>34</v>
      </c>
      <c r="C3058" s="0" t="s">
        <v>46</v>
      </c>
      <c r="D3058" s="9" t="n">
        <v>43500</v>
      </c>
      <c r="E3058" s="9" t="n">
        <v>43609</v>
      </c>
      <c r="F3058" s="9" t="n">
        <v>43636</v>
      </c>
      <c r="G3058" s="9" t="n">
        <v>43639</v>
      </c>
      <c r="H3058" s="10" t="s">
        <v>36</v>
      </c>
      <c r="I3058" s="0" t="n">
        <v>7</v>
      </c>
      <c r="J3058" s="0" t="n">
        <v>33</v>
      </c>
      <c r="K3058" s="0" t="n">
        <v>310</v>
      </c>
      <c r="L3058" s="0" t="n">
        <v>15</v>
      </c>
      <c r="M3058" s="0" t="n">
        <v>6</v>
      </c>
      <c r="N3058" s="11" t="n">
        <v>0.05</v>
      </c>
      <c r="O3058" s="12" t="n">
        <v>1616.64</v>
      </c>
      <c r="P3058" s="12" t="n">
        <v>2566.1</v>
      </c>
      <c r="Q3058" s="12" t="n">
        <f aca="false">M3058*P3058*(1-N3058)</f>
        <v>14626.77</v>
      </c>
      <c r="R3058" s="12" t="n">
        <f aca="false">M3058*O3058</f>
        <v>9699.84</v>
      </c>
      <c r="S3058" s="12" t="n">
        <f aca="false">Q3058-R3058</f>
        <v>4926.93</v>
      </c>
      <c r="T3058" s="11" t="n">
        <f aca="false">IFERROR(S3058/Q3058,0)</f>
        <v>0.336843335883452</v>
      </c>
      <c r="U3058" s="13" t="n">
        <f aca="false">F3058-E3058</f>
        <v>27</v>
      </c>
      <c r="V3058" s="13" t="n">
        <f aca="false">G3058-F3058</f>
        <v>3</v>
      </c>
      <c r="W3058" s="13" t="n">
        <f aca="false">G3058-E3058</f>
        <v>30</v>
      </c>
      <c r="X3058" s="10" t="n">
        <f aca="false">YEAR(E3058)</f>
        <v>2019</v>
      </c>
      <c r="Y3058" s="0" t="str">
        <f aca="false">TEXT(E3058,"yyyy-mm")</f>
        <v>2019-05</v>
      </c>
      <c r="Z3058" s="0" t="str">
        <f aca="false">"Q"&amp;ROUNDUP(MONTH(E3058)/3,0)&amp;"-"&amp;YEAR(E3058)</f>
        <v>Q2-2019</v>
      </c>
    </row>
    <row r="3059" customFormat="false" ht="14.25" hidden="false" customHeight="false" outlineLevel="0" collapsed="false">
      <c r="A3059" s="0" t="s">
        <v>3101</v>
      </c>
      <c r="B3059" s="0" t="s">
        <v>34</v>
      </c>
      <c r="C3059" s="0" t="s">
        <v>48</v>
      </c>
      <c r="D3059" s="9" t="n">
        <v>43500</v>
      </c>
      <c r="E3059" s="9" t="n">
        <v>43609</v>
      </c>
      <c r="F3059" s="9" t="n">
        <v>43632</v>
      </c>
      <c r="G3059" s="9" t="n">
        <v>43638</v>
      </c>
      <c r="H3059" s="10" t="s">
        <v>36</v>
      </c>
      <c r="I3059" s="0" t="n">
        <v>8</v>
      </c>
      <c r="J3059" s="0" t="n">
        <v>23</v>
      </c>
      <c r="K3059" s="0" t="n">
        <v>36</v>
      </c>
      <c r="L3059" s="0" t="n">
        <v>9</v>
      </c>
      <c r="M3059" s="0" t="n">
        <v>4</v>
      </c>
      <c r="N3059" s="11" t="n">
        <v>0.1</v>
      </c>
      <c r="O3059" s="12" t="n">
        <v>1970.74</v>
      </c>
      <c r="P3059" s="12" t="n">
        <v>2559.4</v>
      </c>
      <c r="Q3059" s="12" t="n">
        <f aca="false">M3059*P3059*(1-N3059)</f>
        <v>9213.84</v>
      </c>
      <c r="R3059" s="12" t="n">
        <f aca="false">M3059*O3059</f>
        <v>7882.96</v>
      </c>
      <c r="S3059" s="12" t="n">
        <f aca="false">Q3059-R3059</f>
        <v>1330.88</v>
      </c>
      <c r="T3059" s="11" t="n">
        <f aca="false">IFERROR(S3059/Q3059,0)</f>
        <v>0.144443576185391</v>
      </c>
      <c r="U3059" s="13" t="n">
        <f aca="false">F3059-E3059</f>
        <v>23</v>
      </c>
      <c r="V3059" s="13" t="n">
        <f aca="false">G3059-F3059</f>
        <v>6</v>
      </c>
      <c r="W3059" s="13" t="n">
        <f aca="false">G3059-E3059</f>
        <v>29</v>
      </c>
      <c r="X3059" s="10" t="n">
        <f aca="false">YEAR(E3059)</f>
        <v>2019</v>
      </c>
      <c r="Y3059" s="0" t="str">
        <f aca="false">TEXT(E3059,"yyyy-mm")</f>
        <v>2019-05</v>
      </c>
      <c r="Z3059" s="0" t="str">
        <f aca="false">"Q"&amp;ROUNDUP(MONTH(E3059)/3,0)&amp;"-"&amp;YEAR(E3059)</f>
        <v>Q2-2019</v>
      </c>
    </row>
    <row r="3060" customFormat="false" ht="14.25" hidden="false" customHeight="false" outlineLevel="0" collapsed="false">
      <c r="A3060" s="0" t="s">
        <v>3102</v>
      </c>
      <c r="B3060" s="0" t="s">
        <v>38</v>
      </c>
      <c r="C3060" s="0" t="s">
        <v>58</v>
      </c>
      <c r="D3060" s="9" t="n">
        <v>43500</v>
      </c>
      <c r="E3060" s="9" t="n">
        <v>43610</v>
      </c>
      <c r="F3060" s="9" t="n">
        <v>43613</v>
      </c>
      <c r="G3060" s="9" t="n">
        <v>43619</v>
      </c>
      <c r="H3060" s="10" t="s">
        <v>36</v>
      </c>
      <c r="I3060" s="0" t="n">
        <v>18</v>
      </c>
      <c r="J3060" s="0" t="n">
        <v>36</v>
      </c>
      <c r="K3060" s="0" t="n">
        <v>350</v>
      </c>
      <c r="L3060" s="0" t="n">
        <v>42</v>
      </c>
      <c r="M3060" s="0" t="n">
        <v>2</v>
      </c>
      <c r="N3060" s="11" t="n">
        <v>0.05</v>
      </c>
      <c r="O3060" s="12" t="n">
        <v>2657.09</v>
      </c>
      <c r="P3060" s="12" t="n">
        <v>3363.4</v>
      </c>
      <c r="Q3060" s="12" t="n">
        <f aca="false">M3060*P3060*(1-N3060)</f>
        <v>6390.46</v>
      </c>
      <c r="R3060" s="12" t="n">
        <f aca="false">M3060*O3060</f>
        <v>5314.18</v>
      </c>
      <c r="S3060" s="12" t="n">
        <f aca="false">Q3060-R3060</f>
        <v>1076.28</v>
      </c>
      <c r="T3060" s="11" t="n">
        <f aca="false">IFERROR(S3060/Q3060,0)</f>
        <v>0.168419800765516</v>
      </c>
      <c r="U3060" s="13" t="n">
        <f aca="false">F3060-E3060</f>
        <v>3</v>
      </c>
      <c r="V3060" s="13" t="n">
        <f aca="false">G3060-F3060</f>
        <v>6</v>
      </c>
      <c r="W3060" s="13" t="n">
        <f aca="false">G3060-E3060</f>
        <v>9</v>
      </c>
      <c r="X3060" s="10" t="n">
        <f aca="false">YEAR(E3060)</f>
        <v>2019</v>
      </c>
      <c r="Y3060" s="0" t="str">
        <f aca="false">TEXT(E3060,"yyyy-mm")</f>
        <v>2019-05</v>
      </c>
      <c r="Z3060" s="0" t="str">
        <f aca="false">"Q"&amp;ROUNDUP(MONTH(E3060)/3,0)&amp;"-"&amp;YEAR(E3060)</f>
        <v>Q2-2019</v>
      </c>
    </row>
    <row r="3061" customFormat="false" ht="14.25" hidden="false" customHeight="false" outlineLevel="0" collapsed="false">
      <c r="A3061" s="0" t="s">
        <v>3103</v>
      </c>
      <c r="B3061" s="0" t="s">
        <v>38</v>
      </c>
      <c r="C3061" s="0" t="s">
        <v>58</v>
      </c>
      <c r="D3061" s="9" t="n">
        <v>43500</v>
      </c>
      <c r="E3061" s="9" t="n">
        <v>43610</v>
      </c>
      <c r="F3061" s="9" t="n">
        <v>43629</v>
      </c>
      <c r="G3061" s="9" t="n">
        <v>43630</v>
      </c>
      <c r="H3061" s="10" t="s">
        <v>36</v>
      </c>
      <c r="I3061" s="0" t="n">
        <v>13</v>
      </c>
      <c r="J3061" s="0" t="n">
        <v>46</v>
      </c>
      <c r="K3061" s="0" t="n">
        <v>363</v>
      </c>
      <c r="L3061" s="0" t="n">
        <v>26</v>
      </c>
      <c r="M3061" s="0" t="n">
        <v>2</v>
      </c>
      <c r="N3061" s="11" t="n">
        <v>0.05</v>
      </c>
      <c r="O3061" s="12" t="n">
        <v>647.22</v>
      </c>
      <c r="P3061" s="12" t="n">
        <v>1078.7</v>
      </c>
      <c r="Q3061" s="12" t="n">
        <f aca="false">M3061*P3061*(1-N3061)</f>
        <v>2049.53</v>
      </c>
      <c r="R3061" s="12" t="n">
        <f aca="false">M3061*O3061</f>
        <v>1294.44</v>
      </c>
      <c r="S3061" s="12" t="n">
        <f aca="false">Q3061-R3061</f>
        <v>755.09</v>
      </c>
      <c r="T3061" s="11" t="n">
        <f aca="false">IFERROR(S3061/Q3061,0)</f>
        <v>0.368421052631579</v>
      </c>
      <c r="U3061" s="13" t="n">
        <f aca="false">F3061-E3061</f>
        <v>19</v>
      </c>
      <c r="V3061" s="13" t="n">
        <f aca="false">G3061-F3061</f>
        <v>1</v>
      </c>
      <c r="W3061" s="13" t="n">
        <f aca="false">G3061-E3061</f>
        <v>20</v>
      </c>
      <c r="X3061" s="10" t="n">
        <f aca="false">YEAR(E3061)</f>
        <v>2019</v>
      </c>
      <c r="Y3061" s="0" t="str">
        <f aca="false">TEXT(E3061,"yyyy-mm")</f>
        <v>2019-05</v>
      </c>
      <c r="Z3061" s="0" t="str">
        <f aca="false">"Q"&amp;ROUNDUP(MONTH(E3061)/3,0)&amp;"-"&amp;YEAR(E3061)</f>
        <v>Q2-2019</v>
      </c>
    </row>
    <row r="3062" customFormat="false" ht="14.25" hidden="false" customHeight="false" outlineLevel="0" collapsed="false">
      <c r="A3062" s="0" t="s">
        <v>3104</v>
      </c>
      <c r="B3062" s="0" t="s">
        <v>38</v>
      </c>
      <c r="C3062" s="0" t="s">
        <v>46</v>
      </c>
      <c r="D3062" s="9" t="n">
        <v>43500</v>
      </c>
      <c r="E3062" s="9" t="n">
        <v>43610</v>
      </c>
      <c r="F3062" s="9" t="n">
        <v>43614</v>
      </c>
      <c r="G3062" s="9" t="n">
        <v>43622</v>
      </c>
      <c r="H3062" s="10" t="s">
        <v>36</v>
      </c>
      <c r="I3062" s="0" t="n">
        <v>19</v>
      </c>
      <c r="J3062" s="0" t="n">
        <v>34</v>
      </c>
      <c r="K3062" s="0" t="n">
        <v>279</v>
      </c>
      <c r="L3062" s="0" t="n">
        <v>11</v>
      </c>
      <c r="M3062" s="0" t="n">
        <v>6</v>
      </c>
      <c r="N3062" s="11" t="n">
        <v>0.1</v>
      </c>
      <c r="O3062" s="12" t="n">
        <v>3913.47</v>
      </c>
      <c r="P3062" s="12" t="n">
        <v>5929.5</v>
      </c>
      <c r="Q3062" s="12" t="n">
        <f aca="false">M3062*P3062*(1-N3062)</f>
        <v>32019.3</v>
      </c>
      <c r="R3062" s="12" t="n">
        <f aca="false">M3062*O3062</f>
        <v>23480.82</v>
      </c>
      <c r="S3062" s="12" t="n">
        <f aca="false">Q3062-R3062</f>
        <v>8538.48</v>
      </c>
      <c r="T3062" s="11" t="n">
        <f aca="false">IFERROR(S3062/Q3062,0)</f>
        <v>0.266666666666667</v>
      </c>
      <c r="U3062" s="13" t="n">
        <f aca="false">F3062-E3062</f>
        <v>4</v>
      </c>
      <c r="V3062" s="13" t="n">
        <f aca="false">G3062-F3062</f>
        <v>8</v>
      </c>
      <c r="W3062" s="13" t="n">
        <f aca="false">G3062-E3062</f>
        <v>12</v>
      </c>
      <c r="X3062" s="10" t="n">
        <f aca="false">YEAR(E3062)</f>
        <v>2019</v>
      </c>
      <c r="Y3062" s="0" t="str">
        <f aca="false">TEXT(E3062,"yyyy-mm")</f>
        <v>2019-05</v>
      </c>
      <c r="Z3062" s="0" t="str">
        <f aca="false">"Q"&amp;ROUNDUP(MONTH(E3062)/3,0)&amp;"-"&amp;YEAR(E3062)</f>
        <v>Q2-2019</v>
      </c>
    </row>
    <row r="3063" customFormat="false" ht="14.25" hidden="false" customHeight="false" outlineLevel="0" collapsed="false">
      <c r="A3063" s="0" t="s">
        <v>3105</v>
      </c>
      <c r="B3063" s="0" t="s">
        <v>38</v>
      </c>
      <c r="C3063" s="0" t="s">
        <v>46</v>
      </c>
      <c r="D3063" s="9" t="n">
        <v>43500</v>
      </c>
      <c r="E3063" s="9" t="n">
        <v>43610</v>
      </c>
      <c r="F3063" s="9" t="n">
        <v>43622</v>
      </c>
      <c r="G3063" s="9" t="n">
        <v>43627</v>
      </c>
      <c r="H3063" s="10" t="s">
        <v>36</v>
      </c>
      <c r="I3063" s="0" t="n">
        <v>20</v>
      </c>
      <c r="J3063" s="0" t="n">
        <v>35</v>
      </c>
      <c r="K3063" s="0" t="n">
        <v>273</v>
      </c>
      <c r="L3063" s="0" t="n">
        <v>25</v>
      </c>
      <c r="M3063" s="0" t="n">
        <v>4</v>
      </c>
      <c r="N3063" s="11" t="n">
        <v>0.075</v>
      </c>
      <c r="O3063" s="12" t="n">
        <v>1451.22</v>
      </c>
      <c r="P3063" s="12" t="n">
        <v>1909.5</v>
      </c>
      <c r="Q3063" s="12" t="n">
        <f aca="false">M3063*P3063*(1-N3063)</f>
        <v>7065.15</v>
      </c>
      <c r="R3063" s="12" t="n">
        <f aca="false">M3063*O3063</f>
        <v>5804.88</v>
      </c>
      <c r="S3063" s="12" t="n">
        <f aca="false">Q3063-R3063</f>
        <v>1260.27</v>
      </c>
      <c r="T3063" s="11" t="n">
        <f aca="false">IFERROR(S3063/Q3063,0)</f>
        <v>0.178378378378378</v>
      </c>
      <c r="U3063" s="13" t="n">
        <f aca="false">F3063-E3063</f>
        <v>12</v>
      </c>
      <c r="V3063" s="13" t="n">
        <f aca="false">G3063-F3063</f>
        <v>5</v>
      </c>
      <c r="W3063" s="13" t="n">
        <f aca="false">G3063-E3063</f>
        <v>17</v>
      </c>
      <c r="X3063" s="10" t="n">
        <f aca="false">YEAR(E3063)</f>
        <v>2019</v>
      </c>
      <c r="Y3063" s="0" t="str">
        <f aca="false">TEXT(E3063,"yyyy-mm")</f>
        <v>2019-05</v>
      </c>
      <c r="Z3063" s="0" t="str">
        <f aca="false">"Q"&amp;ROUNDUP(MONTH(E3063)/3,0)&amp;"-"&amp;YEAR(E3063)</f>
        <v>Q2-2019</v>
      </c>
    </row>
    <row r="3064" customFormat="false" ht="14.25" hidden="false" customHeight="false" outlineLevel="0" collapsed="false">
      <c r="A3064" s="0" t="s">
        <v>3106</v>
      </c>
      <c r="B3064" s="0" t="s">
        <v>38</v>
      </c>
      <c r="C3064" s="0" t="s">
        <v>48</v>
      </c>
      <c r="D3064" s="9" t="n">
        <v>43500</v>
      </c>
      <c r="E3064" s="9" t="n">
        <v>43610</v>
      </c>
      <c r="F3064" s="9" t="n">
        <v>43615</v>
      </c>
      <c r="G3064" s="9" t="n">
        <v>43616</v>
      </c>
      <c r="H3064" s="10" t="s">
        <v>36</v>
      </c>
      <c r="I3064" s="0" t="n">
        <v>18</v>
      </c>
      <c r="J3064" s="0" t="n">
        <v>17</v>
      </c>
      <c r="K3064" s="0" t="n">
        <v>34</v>
      </c>
      <c r="L3064" s="0" t="n">
        <v>47</v>
      </c>
      <c r="M3064" s="0" t="n">
        <v>4</v>
      </c>
      <c r="N3064" s="11" t="n">
        <v>0.3</v>
      </c>
      <c r="O3064" s="12" t="n">
        <v>780.15</v>
      </c>
      <c r="P3064" s="12" t="n">
        <v>1098.8</v>
      </c>
      <c r="Q3064" s="12" t="n">
        <f aca="false">M3064*P3064*(1-N3064)</f>
        <v>3076.64</v>
      </c>
      <c r="R3064" s="12" t="n">
        <f aca="false">M3064*O3064</f>
        <v>3120.6</v>
      </c>
      <c r="S3064" s="12" t="n">
        <f aca="false">Q3064-R3064</f>
        <v>-43.96</v>
      </c>
      <c r="T3064" s="11" t="n">
        <f aca="false">IFERROR(S3064/Q3064,0)</f>
        <v>-0.0142883145249363</v>
      </c>
      <c r="U3064" s="13" t="n">
        <f aca="false">F3064-E3064</f>
        <v>5</v>
      </c>
      <c r="V3064" s="13" t="n">
        <f aca="false">G3064-F3064</f>
        <v>1</v>
      </c>
      <c r="W3064" s="13" t="n">
        <f aca="false">G3064-E3064</f>
        <v>6</v>
      </c>
      <c r="X3064" s="10" t="n">
        <f aca="false">YEAR(E3064)</f>
        <v>2019</v>
      </c>
      <c r="Y3064" s="0" t="str">
        <f aca="false">TEXT(E3064,"yyyy-mm")</f>
        <v>2019-05</v>
      </c>
      <c r="Z3064" s="0" t="str">
        <f aca="false">"Q"&amp;ROUNDUP(MONTH(E3064)/3,0)&amp;"-"&amp;YEAR(E3064)</f>
        <v>Q2-2019</v>
      </c>
    </row>
    <row r="3065" customFormat="false" ht="14.25" hidden="false" customHeight="false" outlineLevel="0" collapsed="false">
      <c r="A3065" s="0" t="s">
        <v>3107</v>
      </c>
      <c r="B3065" s="0" t="s">
        <v>43</v>
      </c>
      <c r="C3065" s="0" t="s">
        <v>35</v>
      </c>
      <c r="D3065" s="9" t="n">
        <v>43500</v>
      </c>
      <c r="E3065" s="9" t="n">
        <v>43610</v>
      </c>
      <c r="F3065" s="9" t="n">
        <v>43638</v>
      </c>
      <c r="G3065" s="9" t="n">
        <v>43639</v>
      </c>
      <c r="H3065" s="10" t="s">
        <v>36</v>
      </c>
      <c r="I3065" s="0" t="n">
        <v>27</v>
      </c>
      <c r="J3065" s="0" t="n">
        <v>14</v>
      </c>
      <c r="K3065" s="0" t="n">
        <v>212</v>
      </c>
      <c r="L3065" s="0" t="n">
        <v>3</v>
      </c>
      <c r="M3065" s="0" t="n">
        <v>5</v>
      </c>
      <c r="N3065" s="11" t="n">
        <v>0.075</v>
      </c>
      <c r="O3065" s="12" t="n">
        <v>353.76</v>
      </c>
      <c r="P3065" s="12" t="n">
        <v>884.4</v>
      </c>
      <c r="Q3065" s="12" t="n">
        <f aca="false">M3065*P3065*(1-N3065)</f>
        <v>4090.35</v>
      </c>
      <c r="R3065" s="12" t="n">
        <f aca="false">M3065*O3065</f>
        <v>1768.8</v>
      </c>
      <c r="S3065" s="12" t="n">
        <f aca="false">Q3065-R3065</f>
        <v>2321.55</v>
      </c>
      <c r="T3065" s="11" t="n">
        <f aca="false">IFERROR(S3065/Q3065,0)</f>
        <v>0.567567567567568</v>
      </c>
      <c r="U3065" s="13" t="n">
        <f aca="false">F3065-E3065</f>
        <v>28</v>
      </c>
      <c r="V3065" s="13" t="n">
        <f aca="false">G3065-F3065</f>
        <v>1</v>
      </c>
      <c r="W3065" s="13" t="n">
        <f aca="false">G3065-E3065</f>
        <v>29</v>
      </c>
      <c r="X3065" s="10" t="n">
        <f aca="false">YEAR(E3065)</f>
        <v>2019</v>
      </c>
      <c r="Y3065" s="0" t="str">
        <f aca="false">TEXT(E3065,"yyyy-mm")</f>
        <v>2019-05</v>
      </c>
      <c r="Z3065" s="0" t="str">
        <f aca="false">"Q"&amp;ROUNDUP(MONTH(E3065)/3,0)&amp;"-"&amp;YEAR(E3065)</f>
        <v>Q2-2019</v>
      </c>
    </row>
    <row r="3066" customFormat="false" ht="14.25" hidden="false" customHeight="false" outlineLevel="0" collapsed="false">
      <c r="A3066" s="0" t="s">
        <v>3108</v>
      </c>
      <c r="B3066" s="0" t="s">
        <v>34</v>
      </c>
      <c r="C3066" s="0" t="s">
        <v>79</v>
      </c>
      <c r="D3066" s="9" t="n">
        <v>43500</v>
      </c>
      <c r="E3066" s="9" t="n">
        <v>43610</v>
      </c>
      <c r="F3066" s="9" t="n">
        <v>43627</v>
      </c>
      <c r="G3066" s="9" t="n">
        <v>43633</v>
      </c>
      <c r="H3066" s="10" t="s">
        <v>36</v>
      </c>
      <c r="I3066" s="0" t="n">
        <v>2</v>
      </c>
      <c r="J3066" s="0" t="n">
        <v>2</v>
      </c>
      <c r="K3066" s="0" t="n">
        <v>79</v>
      </c>
      <c r="L3066" s="0" t="n">
        <v>21</v>
      </c>
      <c r="M3066" s="0" t="n">
        <v>5</v>
      </c>
      <c r="N3066" s="11" t="n">
        <v>0.15</v>
      </c>
      <c r="O3066" s="12" t="n">
        <v>420.76</v>
      </c>
      <c r="P3066" s="12" t="n">
        <v>1051.9</v>
      </c>
      <c r="Q3066" s="12" t="n">
        <f aca="false">M3066*P3066*(1-N3066)</f>
        <v>4470.575</v>
      </c>
      <c r="R3066" s="12" t="n">
        <f aca="false">M3066*O3066</f>
        <v>2103.8</v>
      </c>
      <c r="S3066" s="12" t="n">
        <f aca="false">Q3066-R3066</f>
        <v>2366.775</v>
      </c>
      <c r="T3066" s="11" t="n">
        <f aca="false">IFERROR(S3066/Q3066,0)</f>
        <v>0.529411764705882</v>
      </c>
      <c r="U3066" s="13" t="n">
        <f aca="false">F3066-E3066</f>
        <v>17</v>
      </c>
      <c r="V3066" s="13" t="n">
        <f aca="false">G3066-F3066</f>
        <v>6</v>
      </c>
      <c r="W3066" s="13" t="n">
        <f aca="false">G3066-E3066</f>
        <v>23</v>
      </c>
      <c r="X3066" s="10" t="n">
        <f aca="false">YEAR(E3066)</f>
        <v>2019</v>
      </c>
      <c r="Y3066" s="0" t="str">
        <f aca="false">TEXT(E3066,"yyyy-mm")</f>
        <v>2019-05</v>
      </c>
      <c r="Z3066" s="0" t="str">
        <f aca="false">"Q"&amp;ROUNDUP(MONTH(E3066)/3,0)&amp;"-"&amp;YEAR(E3066)</f>
        <v>Q2-2019</v>
      </c>
    </row>
    <row r="3067" customFormat="false" ht="14.25" hidden="false" customHeight="false" outlineLevel="0" collapsed="false">
      <c r="A3067" s="0" t="s">
        <v>3109</v>
      </c>
      <c r="B3067" s="0" t="s">
        <v>34</v>
      </c>
      <c r="C3067" s="0" t="s">
        <v>58</v>
      </c>
      <c r="D3067" s="9" t="n">
        <v>43500</v>
      </c>
      <c r="E3067" s="9" t="n">
        <v>43610</v>
      </c>
      <c r="F3067" s="9" t="n">
        <v>43625</v>
      </c>
      <c r="G3067" s="9" t="n">
        <v>43632</v>
      </c>
      <c r="H3067" s="10" t="s">
        <v>36</v>
      </c>
      <c r="I3067" s="0" t="n">
        <v>10</v>
      </c>
      <c r="J3067" s="0" t="n">
        <v>20</v>
      </c>
      <c r="K3067" s="0" t="n">
        <v>351</v>
      </c>
      <c r="L3067" s="0" t="n">
        <v>43</v>
      </c>
      <c r="M3067" s="0" t="n">
        <v>8</v>
      </c>
      <c r="N3067" s="11" t="n">
        <v>0.15</v>
      </c>
      <c r="O3067" s="12" t="n">
        <v>449.44</v>
      </c>
      <c r="P3067" s="12" t="n">
        <v>864.3</v>
      </c>
      <c r="Q3067" s="12" t="n">
        <f aca="false">M3067*P3067*(1-N3067)</f>
        <v>5877.24</v>
      </c>
      <c r="R3067" s="12" t="n">
        <f aca="false">M3067*O3067</f>
        <v>3595.52</v>
      </c>
      <c r="S3067" s="12" t="n">
        <f aca="false">Q3067-R3067</f>
        <v>2281.72</v>
      </c>
      <c r="T3067" s="11" t="n">
        <f aca="false">IFERROR(S3067/Q3067,0)</f>
        <v>0.388229849385086</v>
      </c>
      <c r="U3067" s="13" t="n">
        <f aca="false">F3067-E3067</f>
        <v>15</v>
      </c>
      <c r="V3067" s="13" t="n">
        <f aca="false">G3067-F3067</f>
        <v>7</v>
      </c>
      <c r="W3067" s="13" t="n">
        <f aca="false">G3067-E3067</f>
        <v>22</v>
      </c>
      <c r="X3067" s="10" t="n">
        <f aca="false">YEAR(E3067)</f>
        <v>2019</v>
      </c>
      <c r="Y3067" s="0" t="str">
        <f aca="false">TEXT(E3067,"yyyy-mm")</f>
        <v>2019-05</v>
      </c>
      <c r="Z3067" s="0" t="str">
        <f aca="false">"Q"&amp;ROUNDUP(MONTH(E3067)/3,0)&amp;"-"&amp;YEAR(E3067)</f>
        <v>Q2-2019</v>
      </c>
    </row>
    <row r="3068" customFormat="false" ht="14.25" hidden="false" customHeight="false" outlineLevel="0" collapsed="false">
      <c r="A3068" s="0" t="s">
        <v>3110</v>
      </c>
      <c r="B3068" s="0" t="s">
        <v>38</v>
      </c>
      <c r="C3068" s="0" t="s">
        <v>58</v>
      </c>
      <c r="D3068" s="9" t="n">
        <v>43500</v>
      </c>
      <c r="E3068" s="9" t="n">
        <v>43610</v>
      </c>
      <c r="F3068" s="9" t="n">
        <v>43619</v>
      </c>
      <c r="G3068" s="9" t="n">
        <v>43626</v>
      </c>
      <c r="H3068" s="10" t="s">
        <v>36</v>
      </c>
      <c r="I3068" s="0" t="n">
        <v>14</v>
      </c>
      <c r="J3068" s="0" t="n">
        <v>6</v>
      </c>
      <c r="K3068" s="0" t="n">
        <v>353</v>
      </c>
      <c r="L3068" s="0" t="n">
        <v>1</v>
      </c>
      <c r="M3068" s="0" t="n">
        <v>2</v>
      </c>
      <c r="N3068" s="11" t="n">
        <v>0.05</v>
      </c>
      <c r="O3068" s="12" t="n">
        <v>1231.26</v>
      </c>
      <c r="P3068" s="12" t="n">
        <v>2619.7</v>
      </c>
      <c r="Q3068" s="12" t="n">
        <f aca="false">M3068*P3068*(1-N3068)</f>
        <v>4977.43</v>
      </c>
      <c r="R3068" s="12" t="n">
        <f aca="false">M3068*O3068</f>
        <v>2462.52</v>
      </c>
      <c r="S3068" s="12" t="n">
        <f aca="false">Q3068-R3068</f>
        <v>2514.91</v>
      </c>
      <c r="T3068" s="11" t="n">
        <f aca="false">IFERROR(S3068/Q3068,0)</f>
        <v>0.505262756080949</v>
      </c>
      <c r="U3068" s="13" t="n">
        <f aca="false">F3068-E3068</f>
        <v>9</v>
      </c>
      <c r="V3068" s="13" t="n">
        <f aca="false">G3068-F3068</f>
        <v>7</v>
      </c>
      <c r="W3068" s="13" t="n">
        <f aca="false">G3068-E3068</f>
        <v>16</v>
      </c>
      <c r="X3068" s="10" t="n">
        <f aca="false">YEAR(E3068)</f>
        <v>2019</v>
      </c>
      <c r="Y3068" s="0" t="str">
        <f aca="false">TEXT(E3068,"yyyy-mm")</f>
        <v>2019-05</v>
      </c>
      <c r="Z3068" s="0" t="str">
        <f aca="false">"Q"&amp;ROUNDUP(MONTH(E3068)/3,0)&amp;"-"&amp;YEAR(E3068)</f>
        <v>Q2-2019</v>
      </c>
    </row>
    <row r="3069" customFormat="false" ht="14.25" hidden="false" customHeight="false" outlineLevel="0" collapsed="false">
      <c r="A3069" s="0" t="s">
        <v>3111</v>
      </c>
      <c r="B3069" s="0" t="s">
        <v>34</v>
      </c>
      <c r="C3069" s="0" t="s">
        <v>35</v>
      </c>
      <c r="D3069" s="9" t="n">
        <v>43500</v>
      </c>
      <c r="E3069" s="9" t="n">
        <v>43610</v>
      </c>
      <c r="F3069" s="9" t="n">
        <v>43628</v>
      </c>
      <c r="G3069" s="9" t="n">
        <v>43630</v>
      </c>
      <c r="H3069" s="10" t="s">
        <v>36</v>
      </c>
      <c r="I3069" s="0" t="n">
        <v>4</v>
      </c>
      <c r="J3069" s="0" t="n">
        <v>21</v>
      </c>
      <c r="K3069" s="0" t="n">
        <v>259</v>
      </c>
      <c r="L3069" s="0" t="n">
        <v>35</v>
      </c>
      <c r="M3069" s="0" t="n">
        <v>3</v>
      </c>
      <c r="N3069" s="11" t="n">
        <v>0.15</v>
      </c>
      <c r="O3069" s="12" t="n">
        <v>2816.95</v>
      </c>
      <c r="P3069" s="12" t="n">
        <v>6123.8</v>
      </c>
      <c r="Q3069" s="12" t="n">
        <f aca="false">M3069*P3069*(1-N3069)</f>
        <v>15615.69</v>
      </c>
      <c r="R3069" s="12" t="n">
        <f aca="false">M3069*O3069</f>
        <v>8450.85</v>
      </c>
      <c r="S3069" s="12" t="n">
        <f aca="false">Q3069-R3069</f>
        <v>7164.84</v>
      </c>
      <c r="T3069" s="11" t="n">
        <f aca="false">IFERROR(S3069/Q3069,0)</f>
        <v>0.458823145182826</v>
      </c>
      <c r="U3069" s="13" t="n">
        <f aca="false">F3069-E3069</f>
        <v>18</v>
      </c>
      <c r="V3069" s="13" t="n">
        <f aca="false">G3069-F3069</f>
        <v>2</v>
      </c>
      <c r="W3069" s="13" t="n">
        <f aca="false">G3069-E3069</f>
        <v>20</v>
      </c>
      <c r="X3069" s="10" t="n">
        <f aca="false">YEAR(E3069)</f>
        <v>2019</v>
      </c>
      <c r="Y3069" s="0" t="str">
        <f aca="false">TEXT(E3069,"yyyy-mm")</f>
        <v>2019-05</v>
      </c>
      <c r="Z3069" s="0" t="str">
        <f aca="false">"Q"&amp;ROUNDUP(MONTH(E3069)/3,0)&amp;"-"&amp;YEAR(E3069)</f>
        <v>Q2-2019</v>
      </c>
    </row>
    <row r="3070" customFormat="false" ht="14.25" hidden="false" customHeight="false" outlineLevel="0" collapsed="false">
      <c r="A3070" s="0" t="s">
        <v>3112</v>
      </c>
      <c r="B3070" s="0" t="s">
        <v>34</v>
      </c>
      <c r="C3070" s="0" t="s">
        <v>46</v>
      </c>
      <c r="D3070" s="9" t="n">
        <v>43500</v>
      </c>
      <c r="E3070" s="9" t="n">
        <v>43611</v>
      </c>
      <c r="F3070" s="9" t="n">
        <v>43627</v>
      </c>
      <c r="G3070" s="9" t="n">
        <v>43634</v>
      </c>
      <c r="H3070" s="10" t="s">
        <v>36</v>
      </c>
      <c r="I3070" s="0" t="n">
        <v>10</v>
      </c>
      <c r="J3070" s="0" t="n">
        <v>19</v>
      </c>
      <c r="K3070" s="0" t="n">
        <v>328</v>
      </c>
      <c r="L3070" s="0" t="n">
        <v>22</v>
      </c>
      <c r="M3070" s="0" t="n">
        <v>6</v>
      </c>
      <c r="N3070" s="11" t="n">
        <v>0.05</v>
      </c>
      <c r="O3070" s="12" t="n">
        <v>123.95</v>
      </c>
      <c r="P3070" s="12" t="n">
        <v>247.9</v>
      </c>
      <c r="Q3070" s="12" t="n">
        <f aca="false">M3070*P3070*(1-N3070)</f>
        <v>1413.03</v>
      </c>
      <c r="R3070" s="12" t="n">
        <f aca="false">M3070*O3070</f>
        <v>743.7</v>
      </c>
      <c r="S3070" s="12" t="n">
        <f aca="false">Q3070-R3070</f>
        <v>669.33</v>
      </c>
      <c r="T3070" s="11" t="n">
        <f aca="false">IFERROR(S3070/Q3070,0)</f>
        <v>0.473684210526316</v>
      </c>
      <c r="U3070" s="13" t="n">
        <f aca="false">F3070-E3070</f>
        <v>16</v>
      </c>
      <c r="V3070" s="13" t="n">
        <f aca="false">G3070-F3070</f>
        <v>7</v>
      </c>
      <c r="W3070" s="13" t="n">
        <f aca="false">G3070-E3070</f>
        <v>23</v>
      </c>
      <c r="X3070" s="10" t="n">
        <f aca="false">YEAR(E3070)</f>
        <v>2019</v>
      </c>
      <c r="Y3070" s="0" t="str">
        <f aca="false">TEXT(E3070,"yyyy-mm")</f>
        <v>2019-05</v>
      </c>
      <c r="Z3070" s="0" t="str">
        <f aca="false">"Q"&amp;ROUNDUP(MONTH(E3070)/3,0)&amp;"-"&amp;YEAR(E3070)</f>
        <v>Q2-2019</v>
      </c>
    </row>
    <row r="3071" customFormat="false" ht="14.25" hidden="false" customHeight="false" outlineLevel="0" collapsed="false">
      <c r="A3071" s="0" t="s">
        <v>3113</v>
      </c>
      <c r="B3071" s="0" t="s">
        <v>43</v>
      </c>
      <c r="C3071" s="0" t="s">
        <v>48</v>
      </c>
      <c r="D3071" s="9" t="n">
        <v>43500</v>
      </c>
      <c r="E3071" s="9" t="n">
        <v>43611</v>
      </c>
      <c r="F3071" s="9" t="n">
        <v>43613</v>
      </c>
      <c r="G3071" s="9" t="n">
        <v>43616</v>
      </c>
      <c r="H3071" s="10" t="s">
        <v>36</v>
      </c>
      <c r="I3071" s="0" t="n">
        <v>28</v>
      </c>
      <c r="J3071" s="0" t="n">
        <v>23</v>
      </c>
      <c r="K3071" s="0" t="n">
        <v>5</v>
      </c>
      <c r="L3071" s="0" t="n">
        <v>44</v>
      </c>
      <c r="M3071" s="0" t="n">
        <v>6</v>
      </c>
      <c r="N3071" s="11" t="n">
        <v>0.4</v>
      </c>
      <c r="O3071" s="12" t="n">
        <v>827.32</v>
      </c>
      <c r="P3071" s="12" t="n">
        <v>1969.8</v>
      </c>
      <c r="Q3071" s="12" t="n">
        <f aca="false">M3071*P3071*(1-N3071)</f>
        <v>7091.28</v>
      </c>
      <c r="R3071" s="12" t="n">
        <f aca="false">M3071*O3071</f>
        <v>4963.92</v>
      </c>
      <c r="S3071" s="12" t="n">
        <f aca="false">Q3071-R3071</f>
        <v>2127.36</v>
      </c>
      <c r="T3071" s="11" t="n">
        <f aca="false">IFERROR(S3071/Q3071,0)</f>
        <v>0.299996615561648</v>
      </c>
      <c r="U3071" s="13" t="n">
        <f aca="false">F3071-E3071</f>
        <v>2</v>
      </c>
      <c r="V3071" s="13" t="n">
        <f aca="false">G3071-F3071</f>
        <v>3</v>
      </c>
      <c r="W3071" s="13" t="n">
        <f aca="false">G3071-E3071</f>
        <v>5</v>
      </c>
      <c r="X3071" s="10" t="n">
        <f aca="false">YEAR(E3071)</f>
        <v>2019</v>
      </c>
      <c r="Y3071" s="0" t="str">
        <f aca="false">TEXT(E3071,"yyyy-mm")</f>
        <v>2019-05</v>
      </c>
      <c r="Z3071" s="0" t="str">
        <f aca="false">"Q"&amp;ROUNDUP(MONTH(E3071)/3,0)&amp;"-"&amp;YEAR(E3071)</f>
        <v>Q2-2019</v>
      </c>
    </row>
    <row r="3072" customFormat="false" ht="14.25" hidden="false" customHeight="false" outlineLevel="0" collapsed="false">
      <c r="A3072" s="0" t="s">
        <v>3114</v>
      </c>
      <c r="B3072" s="0" t="s">
        <v>34</v>
      </c>
      <c r="C3072" s="0" t="s">
        <v>46</v>
      </c>
      <c r="D3072" s="9" t="n">
        <v>43500</v>
      </c>
      <c r="E3072" s="9" t="n">
        <v>43611</v>
      </c>
      <c r="F3072" s="9" t="n">
        <v>43634</v>
      </c>
      <c r="G3072" s="9" t="n">
        <v>43637</v>
      </c>
      <c r="H3072" s="10" t="s">
        <v>36</v>
      </c>
      <c r="I3072" s="0" t="n">
        <v>8</v>
      </c>
      <c r="J3072" s="0" t="n">
        <v>1</v>
      </c>
      <c r="K3072" s="0" t="n">
        <v>288</v>
      </c>
      <c r="L3072" s="0" t="n">
        <v>1</v>
      </c>
      <c r="M3072" s="0" t="n">
        <v>1</v>
      </c>
      <c r="N3072" s="11" t="n">
        <v>0.3</v>
      </c>
      <c r="O3072" s="12" t="n">
        <v>2816.14</v>
      </c>
      <c r="P3072" s="12" t="n">
        <v>3966.4</v>
      </c>
      <c r="Q3072" s="12" t="n">
        <f aca="false">M3072*P3072*(1-N3072)</f>
        <v>2776.48</v>
      </c>
      <c r="R3072" s="12" t="n">
        <f aca="false">M3072*O3072</f>
        <v>2816.14</v>
      </c>
      <c r="S3072" s="12" t="n">
        <f aca="false">Q3072-R3072</f>
        <v>-39.6599999999999</v>
      </c>
      <c r="T3072" s="11" t="n">
        <f aca="false">IFERROR(S3072/Q3072,0)</f>
        <v>-0.0142842736126318</v>
      </c>
      <c r="U3072" s="13" t="n">
        <f aca="false">F3072-E3072</f>
        <v>23</v>
      </c>
      <c r="V3072" s="13" t="n">
        <f aca="false">G3072-F3072</f>
        <v>3</v>
      </c>
      <c r="W3072" s="13" t="n">
        <f aca="false">G3072-E3072</f>
        <v>26</v>
      </c>
      <c r="X3072" s="10" t="n">
        <f aca="false">YEAR(E3072)</f>
        <v>2019</v>
      </c>
      <c r="Y3072" s="0" t="str">
        <f aca="false">TEXT(E3072,"yyyy-mm")</f>
        <v>2019-05</v>
      </c>
      <c r="Z3072" s="0" t="str">
        <f aca="false">"Q"&amp;ROUNDUP(MONTH(E3072)/3,0)&amp;"-"&amp;YEAR(E3072)</f>
        <v>Q2-2019</v>
      </c>
    </row>
    <row r="3073" customFormat="false" ht="14.25" hidden="false" customHeight="false" outlineLevel="0" collapsed="false">
      <c r="A3073" s="0" t="s">
        <v>3115</v>
      </c>
      <c r="B3073" s="0" t="s">
        <v>43</v>
      </c>
      <c r="C3073" s="0" t="s">
        <v>39</v>
      </c>
      <c r="D3073" s="9" t="n">
        <v>43500</v>
      </c>
      <c r="E3073" s="9" t="n">
        <v>43611</v>
      </c>
      <c r="F3073" s="9" t="n">
        <v>43634</v>
      </c>
      <c r="G3073" s="9" t="n">
        <v>43636</v>
      </c>
      <c r="H3073" s="10" t="s">
        <v>36</v>
      </c>
      <c r="I3073" s="0" t="n">
        <v>28</v>
      </c>
      <c r="J3073" s="0" t="n">
        <v>41</v>
      </c>
      <c r="K3073" s="0" t="n">
        <v>183</v>
      </c>
      <c r="L3073" s="0" t="n">
        <v>43</v>
      </c>
      <c r="M3073" s="0" t="n">
        <v>3</v>
      </c>
      <c r="N3073" s="11" t="n">
        <v>0.075</v>
      </c>
      <c r="O3073" s="12" t="n">
        <v>1211.43</v>
      </c>
      <c r="P3073" s="12" t="n">
        <v>2472.3</v>
      </c>
      <c r="Q3073" s="12" t="n">
        <f aca="false">M3073*P3073*(1-N3073)</f>
        <v>6860.6325</v>
      </c>
      <c r="R3073" s="12" t="n">
        <f aca="false">M3073*O3073</f>
        <v>3634.29</v>
      </c>
      <c r="S3073" s="12" t="n">
        <f aca="false">Q3073-R3073</f>
        <v>3226.3425</v>
      </c>
      <c r="T3073" s="11" t="n">
        <f aca="false">IFERROR(S3073/Q3073,0)</f>
        <v>0.47026895843787</v>
      </c>
      <c r="U3073" s="13" t="n">
        <f aca="false">F3073-E3073</f>
        <v>23</v>
      </c>
      <c r="V3073" s="13" t="n">
        <f aca="false">G3073-F3073</f>
        <v>2</v>
      </c>
      <c r="W3073" s="13" t="n">
        <f aca="false">G3073-E3073</f>
        <v>25</v>
      </c>
      <c r="X3073" s="10" t="n">
        <f aca="false">YEAR(E3073)</f>
        <v>2019</v>
      </c>
      <c r="Y3073" s="0" t="str">
        <f aca="false">TEXT(E3073,"yyyy-mm")</f>
        <v>2019-05</v>
      </c>
      <c r="Z3073" s="0" t="str">
        <f aca="false">"Q"&amp;ROUNDUP(MONTH(E3073)/3,0)&amp;"-"&amp;YEAR(E3073)</f>
        <v>Q2-2019</v>
      </c>
    </row>
    <row r="3074" customFormat="false" ht="14.25" hidden="false" customHeight="false" outlineLevel="0" collapsed="false">
      <c r="A3074" s="0" t="s">
        <v>3116</v>
      </c>
      <c r="B3074" s="0" t="s">
        <v>38</v>
      </c>
      <c r="C3074" s="0" t="s">
        <v>58</v>
      </c>
      <c r="D3074" s="9" t="n">
        <v>43500</v>
      </c>
      <c r="E3074" s="9" t="n">
        <v>43611</v>
      </c>
      <c r="F3074" s="9" t="n">
        <v>43629</v>
      </c>
      <c r="G3074" s="9" t="n">
        <v>43634</v>
      </c>
      <c r="H3074" s="10" t="s">
        <v>36</v>
      </c>
      <c r="I3074" s="0" t="n">
        <v>17</v>
      </c>
      <c r="J3074" s="0" t="n">
        <v>11</v>
      </c>
      <c r="K3074" s="0" t="n">
        <v>352</v>
      </c>
      <c r="L3074" s="0" t="n">
        <v>27</v>
      </c>
      <c r="M3074" s="0" t="n">
        <v>7</v>
      </c>
      <c r="N3074" s="11" t="n">
        <v>0.1</v>
      </c>
      <c r="O3074" s="12" t="n">
        <v>1943.54</v>
      </c>
      <c r="P3074" s="12" t="n">
        <v>3470.6</v>
      </c>
      <c r="Q3074" s="12" t="n">
        <f aca="false">M3074*P3074*(1-N3074)</f>
        <v>21864.78</v>
      </c>
      <c r="R3074" s="12" t="n">
        <f aca="false">M3074*O3074</f>
        <v>13604.78</v>
      </c>
      <c r="S3074" s="12" t="n">
        <f aca="false">Q3074-R3074</f>
        <v>8260</v>
      </c>
      <c r="T3074" s="11" t="n">
        <f aca="false">IFERROR(S3074/Q3074,0)</f>
        <v>0.377776497179482</v>
      </c>
      <c r="U3074" s="13" t="n">
        <f aca="false">F3074-E3074</f>
        <v>18</v>
      </c>
      <c r="V3074" s="13" t="n">
        <f aca="false">G3074-F3074</f>
        <v>5</v>
      </c>
      <c r="W3074" s="13" t="n">
        <f aca="false">G3074-E3074</f>
        <v>23</v>
      </c>
      <c r="X3074" s="10" t="n">
        <f aca="false">YEAR(E3074)</f>
        <v>2019</v>
      </c>
      <c r="Y3074" s="0" t="str">
        <f aca="false">TEXT(E3074,"yyyy-mm")</f>
        <v>2019-05</v>
      </c>
      <c r="Z3074" s="0" t="str">
        <f aca="false">"Q"&amp;ROUNDUP(MONTH(E3074)/3,0)&amp;"-"&amp;YEAR(E3074)</f>
        <v>Q2-2019</v>
      </c>
    </row>
    <row r="3075" customFormat="false" ht="14.25" hidden="false" customHeight="false" outlineLevel="0" collapsed="false">
      <c r="A3075" s="0" t="s">
        <v>3117</v>
      </c>
      <c r="B3075" s="0" t="s">
        <v>43</v>
      </c>
      <c r="C3075" s="0" t="s">
        <v>46</v>
      </c>
      <c r="D3075" s="9" t="n">
        <v>43500</v>
      </c>
      <c r="E3075" s="9" t="n">
        <v>43611</v>
      </c>
      <c r="F3075" s="9" t="n">
        <v>43627</v>
      </c>
      <c r="G3075" s="9" t="n">
        <v>43631</v>
      </c>
      <c r="H3075" s="10" t="s">
        <v>36</v>
      </c>
      <c r="I3075" s="0" t="n">
        <v>27</v>
      </c>
      <c r="J3075" s="0" t="n">
        <v>6</v>
      </c>
      <c r="K3075" s="0" t="n">
        <v>262</v>
      </c>
      <c r="L3075" s="0" t="n">
        <v>37</v>
      </c>
      <c r="M3075" s="0" t="n">
        <v>3</v>
      </c>
      <c r="N3075" s="11" t="n">
        <v>0.05</v>
      </c>
      <c r="O3075" s="12" t="n">
        <v>4920.48</v>
      </c>
      <c r="P3075" s="12" t="n">
        <v>6150.6</v>
      </c>
      <c r="Q3075" s="12" t="n">
        <f aca="false">M3075*P3075*(1-N3075)</f>
        <v>17529.21</v>
      </c>
      <c r="R3075" s="12" t="n">
        <f aca="false">M3075*O3075</f>
        <v>14761.44</v>
      </c>
      <c r="S3075" s="12" t="n">
        <f aca="false">Q3075-R3075</f>
        <v>2767.77</v>
      </c>
      <c r="T3075" s="11" t="n">
        <f aca="false">IFERROR(S3075/Q3075,0)</f>
        <v>0.157894736842105</v>
      </c>
      <c r="U3075" s="13" t="n">
        <f aca="false">F3075-E3075</f>
        <v>16</v>
      </c>
      <c r="V3075" s="13" t="n">
        <f aca="false">G3075-F3075</f>
        <v>4</v>
      </c>
      <c r="W3075" s="13" t="n">
        <f aca="false">G3075-E3075</f>
        <v>20</v>
      </c>
      <c r="X3075" s="10" t="n">
        <f aca="false">YEAR(E3075)</f>
        <v>2019</v>
      </c>
      <c r="Y3075" s="0" t="str">
        <f aca="false">TEXT(E3075,"yyyy-mm")</f>
        <v>2019-05</v>
      </c>
      <c r="Z3075" s="0" t="str">
        <f aca="false">"Q"&amp;ROUNDUP(MONTH(E3075)/3,0)&amp;"-"&amp;YEAR(E3075)</f>
        <v>Q2-2019</v>
      </c>
    </row>
    <row r="3076" customFormat="false" ht="14.25" hidden="false" customHeight="false" outlineLevel="0" collapsed="false">
      <c r="A3076" s="0" t="s">
        <v>3118</v>
      </c>
      <c r="B3076" s="0" t="s">
        <v>34</v>
      </c>
      <c r="C3076" s="0" t="s">
        <v>79</v>
      </c>
      <c r="D3076" s="9" t="n">
        <v>43500</v>
      </c>
      <c r="E3076" s="9" t="n">
        <v>43611</v>
      </c>
      <c r="F3076" s="9" t="n">
        <v>43632</v>
      </c>
      <c r="G3076" s="9" t="n">
        <v>43635</v>
      </c>
      <c r="H3076" s="10" t="s">
        <v>36</v>
      </c>
      <c r="I3076" s="0" t="n">
        <v>6</v>
      </c>
      <c r="J3076" s="0" t="n">
        <v>41</v>
      </c>
      <c r="K3076" s="0" t="n">
        <v>85</v>
      </c>
      <c r="L3076" s="0" t="n">
        <v>7</v>
      </c>
      <c r="M3076" s="0" t="n">
        <v>2</v>
      </c>
      <c r="N3076" s="11" t="n">
        <v>0.05</v>
      </c>
      <c r="O3076" s="12" t="n">
        <v>1804.91</v>
      </c>
      <c r="P3076" s="12" t="n">
        <v>2284.7</v>
      </c>
      <c r="Q3076" s="12" t="n">
        <f aca="false">M3076*P3076*(1-N3076)</f>
        <v>4340.93</v>
      </c>
      <c r="R3076" s="12" t="n">
        <f aca="false">M3076*O3076</f>
        <v>3609.82</v>
      </c>
      <c r="S3076" s="12" t="n">
        <f aca="false">Q3076-R3076</f>
        <v>731.109999999999</v>
      </c>
      <c r="T3076" s="11" t="n">
        <f aca="false">IFERROR(S3076/Q3076,0)</f>
        <v>0.168422434823874</v>
      </c>
      <c r="U3076" s="13" t="n">
        <f aca="false">F3076-E3076</f>
        <v>21</v>
      </c>
      <c r="V3076" s="13" t="n">
        <f aca="false">G3076-F3076</f>
        <v>3</v>
      </c>
      <c r="W3076" s="13" t="n">
        <f aca="false">G3076-E3076</f>
        <v>24</v>
      </c>
      <c r="X3076" s="10" t="n">
        <f aca="false">YEAR(E3076)</f>
        <v>2019</v>
      </c>
      <c r="Y3076" s="0" t="str">
        <f aca="false">TEXT(E3076,"yyyy-mm")</f>
        <v>2019-05</v>
      </c>
      <c r="Z3076" s="0" t="str">
        <f aca="false">"Q"&amp;ROUNDUP(MONTH(E3076)/3,0)&amp;"-"&amp;YEAR(E3076)</f>
        <v>Q2-2019</v>
      </c>
    </row>
    <row r="3077" customFormat="false" ht="14.25" hidden="false" customHeight="false" outlineLevel="0" collapsed="false">
      <c r="A3077" s="0" t="s">
        <v>3119</v>
      </c>
      <c r="B3077" s="0" t="s">
        <v>38</v>
      </c>
      <c r="C3077" s="0" t="s">
        <v>46</v>
      </c>
      <c r="D3077" s="9" t="n">
        <v>43500</v>
      </c>
      <c r="E3077" s="9" t="n">
        <v>43611</v>
      </c>
      <c r="F3077" s="9" t="n">
        <v>43618</v>
      </c>
      <c r="G3077" s="9" t="n">
        <v>43623</v>
      </c>
      <c r="H3077" s="10" t="s">
        <v>36</v>
      </c>
      <c r="I3077" s="0" t="n">
        <v>20</v>
      </c>
      <c r="J3077" s="0" t="n">
        <v>17</v>
      </c>
      <c r="K3077" s="0" t="n">
        <v>285</v>
      </c>
      <c r="L3077" s="0" t="n">
        <v>35</v>
      </c>
      <c r="M3077" s="0" t="n">
        <v>2</v>
      </c>
      <c r="N3077" s="11" t="n">
        <v>0.2</v>
      </c>
      <c r="O3077" s="12" t="n">
        <v>2930.65</v>
      </c>
      <c r="P3077" s="12" t="n">
        <v>3530.9</v>
      </c>
      <c r="Q3077" s="12" t="n">
        <f aca="false">M3077*P3077*(1-N3077)</f>
        <v>5649.44</v>
      </c>
      <c r="R3077" s="12" t="n">
        <f aca="false">M3077*O3077</f>
        <v>5861.3</v>
      </c>
      <c r="S3077" s="12" t="n">
        <f aca="false">Q3077-R3077</f>
        <v>-211.86</v>
      </c>
      <c r="T3077" s="11" t="n">
        <f aca="false">IFERROR(S3077/Q3077,0)</f>
        <v>-0.0375010620521679</v>
      </c>
      <c r="U3077" s="13" t="n">
        <f aca="false">F3077-E3077</f>
        <v>7</v>
      </c>
      <c r="V3077" s="13" t="n">
        <f aca="false">G3077-F3077</f>
        <v>5</v>
      </c>
      <c r="W3077" s="13" t="n">
        <f aca="false">G3077-E3077</f>
        <v>12</v>
      </c>
      <c r="X3077" s="10" t="n">
        <f aca="false">YEAR(E3077)</f>
        <v>2019</v>
      </c>
      <c r="Y3077" s="0" t="str">
        <f aca="false">TEXT(E3077,"yyyy-mm")</f>
        <v>2019-05</v>
      </c>
      <c r="Z3077" s="0" t="str">
        <f aca="false">"Q"&amp;ROUNDUP(MONTH(E3077)/3,0)&amp;"-"&amp;YEAR(E3077)</f>
        <v>Q2-2019</v>
      </c>
    </row>
    <row r="3078" customFormat="false" ht="14.25" hidden="false" customHeight="false" outlineLevel="0" collapsed="false">
      <c r="A3078" s="0" t="s">
        <v>3120</v>
      </c>
      <c r="B3078" s="0" t="s">
        <v>34</v>
      </c>
      <c r="C3078" s="0" t="s">
        <v>39</v>
      </c>
      <c r="D3078" s="9" t="n">
        <v>43500</v>
      </c>
      <c r="E3078" s="9" t="n">
        <v>43612</v>
      </c>
      <c r="F3078" s="9" t="n">
        <v>43630</v>
      </c>
      <c r="G3078" s="9" t="n">
        <v>43634</v>
      </c>
      <c r="H3078" s="10" t="s">
        <v>36</v>
      </c>
      <c r="I3078" s="0" t="n">
        <v>3</v>
      </c>
      <c r="J3078" s="0" t="n">
        <v>1</v>
      </c>
      <c r="K3078" s="0" t="n">
        <v>197</v>
      </c>
      <c r="L3078" s="0" t="n">
        <v>34</v>
      </c>
      <c r="M3078" s="0" t="n">
        <v>6</v>
      </c>
      <c r="N3078" s="11" t="n">
        <v>0.075</v>
      </c>
      <c r="O3078" s="12" t="n">
        <v>128.24</v>
      </c>
      <c r="P3078" s="12" t="n">
        <v>194.3</v>
      </c>
      <c r="Q3078" s="12" t="n">
        <f aca="false">M3078*P3078*(1-N3078)</f>
        <v>1078.365</v>
      </c>
      <c r="R3078" s="12" t="n">
        <f aca="false">M3078*O3078</f>
        <v>769.44</v>
      </c>
      <c r="S3078" s="12" t="n">
        <f aca="false">Q3078-R3078</f>
        <v>308.925</v>
      </c>
      <c r="T3078" s="11" t="n">
        <f aca="false">IFERROR(S3078/Q3078,0)</f>
        <v>0.286475358528884</v>
      </c>
      <c r="U3078" s="13" t="n">
        <f aca="false">F3078-E3078</f>
        <v>18</v>
      </c>
      <c r="V3078" s="13" t="n">
        <f aca="false">G3078-F3078</f>
        <v>4</v>
      </c>
      <c r="W3078" s="13" t="n">
        <f aca="false">G3078-E3078</f>
        <v>22</v>
      </c>
      <c r="X3078" s="10" t="n">
        <f aca="false">YEAR(E3078)</f>
        <v>2019</v>
      </c>
      <c r="Y3078" s="0" t="str">
        <f aca="false">TEXT(E3078,"yyyy-mm")</f>
        <v>2019-05</v>
      </c>
      <c r="Z3078" s="0" t="str">
        <f aca="false">"Q"&amp;ROUNDUP(MONTH(E3078)/3,0)&amp;"-"&amp;YEAR(E3078)</f>
        <v>Q2-2019</v>
      </c>
    </row>
    <row r="3079" customFormat="false" ht="14.25" hidden="false" customHeight="false" outlineLevel="0" collapsed="false">
      <c r="A3079" s="0" t="s">
        <v>3121</v>
      </c>
      <c r="B3079" s="0" t="s">
        <v>34</v>
      </c>
      <c r="C3079" s="0" t="s">
        <v>48</v>
      </c>
      <c r="D3079" s="9" t="n">
        <v>43500</v>
      </c>
      <c r="E3079" s="9" t="n">
        <v>43612</v>
      </c>
      <c r="F3079" s="9" t="n">
        <v>43627</v>
      </c>
      <c r="G3079" s="9" t="n">
        <v>43634</v>
      </c>
      <c r="H3079" s="10" t="s">
        <v>36</v>
      </c>
      <c r="I3079" s="0" t="n">
        <v>5</v>
      </c>
      <c r="J3079" s="0" t="n">
        <v>38</v>
      </c>
      <c r="K3079" s="0" t="n">
        <v>6</v>
      </c>
      <c r="L3079" s="0" t="n">
        <v>31</v>
      </c>
      <c r="M3079" s="0" t="n">
        <v>2</v>
      </c>
      <c r="N3079" s="11" t="n">
        <v>0.1</v>
      </c>
      <c r="O3079" s="12" t="n">
        <v>368.5</v>
      </c>
      <c r="P3079" s="12" t="n">
        <v>737</v>
      </c>
      <c r="Q3079" s="12" t="n">
        <f aca="false">M3079*P3079*(1-N3079)</f>
        <v>1326.6</v>
      </c>
      <c r="R3079" s="12" t="n">
        <f aca="false">M3079*O3079</f>
        <v>737</v>
      </c>
      <c r="S3079" s="12" t="n">
        <f aca="false">Q3079-R3079</f>
        <v>589.6</v>
      </c>
      <c r="T3079" s="11" t="n">
        <f aca="false">IFERROR(S3079/Q3079,0)</f>
        <v>0.444444444444445</v>
      </c>
      <c r="U3079" s="13" t="n">
        <f aca="false">F3079-E3079</f>
        <v>15</v>
      </c>
      <c r="V3079" s="13" t="n">
        <f aca="false">G3079-F3079</f>
        <v>7</v>
      </c>
      <c r="W3079" s="13" t="n">
        <f aca="false">G3079-E3079</f>
        <v>22</v>
      </c>
      <c r="X3079" s="10" t="n">
        <f aca="false">YEAR(E3079)</f>
        <v>2019</v>
      </c>
      <c r="Y3079" s="0" t="str">
        <f aca="false">TEXT(E3079,"yyyy-mm")</f>
        <v>2019-05</v>
      </c>
      <c r="Z3079" s="0" t="str">
        <f aca="false">"Q"&amp;ROUNDUP(MONTH(E3079)/3,0)&amp;"-"&amp;YEAR(E3079)</f>
        <v>Q2-2019</v>
      </c>
    </row>
    <row r="3080" customFormat="false" ht="14.25" hidden="false" customHeight="false" outlineLevel="0" collapsed="false">
      <c r="A3080" s="0" t="s">
        <v>3122</v>
      </c>
      <c r="B3080" s="0" t="s">
        <v>34</v>
      </c>
      <c r="C3080" s="0" t="s">
        <v>39</v>
      </c>
      <c r="D3080" s="9" t="n">
        <v>43500</v>
      </c>
      <c r="E3080" s="9" t="n">
        <v>43612</v>
      </c>
      <c r="F3080" s="9" t="n">
        <v>43634</v>
      </c>
      <c r="G3080" s="9" t="n">
        <v>43636</v>
      </c>
      <c r="H3080" s="10" t="s">
        <v>36</v>
      </c>
      <c r="I3080" s="0" t="n">
        <v>2</v>
      </c>
      <c r="J3080" s="0" t="n">
        <v>48</v>
      </c>
      <c r="K3080" s="0" t="n">
        <v>177</v>
      </c>
      <c r="L3080" s="0" t="n">
        <v>31</v>
      </c>
      <c r="M3080" s="0" t="n">
        <v>8</v>
      </c>
      <c r="N3080" s="11" t="n">
        <v>0.075</v>
      </c>
      <c r="O3080" s="12" t="n">
        <v>734.66</v>
      </c>
      <c r="P3080" s="12" t="n">
        <v>1708.5</v>
      </c>
      <c r="Q3080" s="12" t="n">
        <f aca="false">M3080*P3080*(1-N3080)</f>
        <v>12642.9</v>
      </c>
      <c r="R3080" s="12" t="n">
        <f aca="false">M3080*O3080</f>
        <v>5877.28</v>
      </c>
      <c r="S3080" s="12" t="n">
        <f aca="false">Q3080-R3080</f>
        <v>6765.62</v>
      </c>
      <c r="T3080" s="11" t="n">
        <f aca="false">IFERROR(S3080/Q3080,0)</f>
        <v>0.535131971304052</v>
      </c>
      <c r="U3080" s="13" t="n">
        <f aca="false">F3080-E3080</f>
        <v>22</v>
      </c>
      <c r="V3080" s="13" t="n">
        <f aca="false">G3080-F3080</f>
        <v>2</v>
      </c>
      <c r="W3080" s="13" t="n">
        <f aca="false">G3080-E3080</f>
        <v>24</v>
      </c>
      <c r="X3080" s="10" t="n">
        <f aca="false">YEAR(E3080)</f>
        <v>2019</v>
      </c>
      <c r="Y3080" s="0" t="str">
        <f aca="false">TEXT(E3080,"yyyy-mm")</f>
        <v>2019-05</v>
      </c>
      <c r="Z3080" s="0" t="str">
        <f aca="false">"Q"&amp;ROUNDUP(MONTH(E3080)/3,0)&amp;"-"&amp;YEAR(E3080)</f>
        <v>Q2-2019</v>
      </c>
    </row>
    <row r="3081" customFormat="false" ht="14.25" hidden="false" customHeight="false" outlineLevel="0" collapsed="false">
      <c r="A3081" s="0" t="s">
        <v>3123</v>
      </c>
      <c r="B3081" s="0" t="s">
        <v>34</v>
      </c>
      <c r="C3081" s="0" t="s">
        <v>46</v>
      </c>
      <c r="D3081" s="9" t="n">
        <v>43500</v>
      </c>
      <c r="E3081" s="9" t="n">
        <v>43612</v>
      </c>
      <c r="F3081" s="9" t="n">
        <v>43627</v>
      </c>
      <c r="G3081" s="9" t="n">
        <v>43636</v>
      </c>
      <c r="H3081" s="10" t="s">
        <v>36</v>
      </c>
      <c r="I3081" s="0" t="n">
        <v>8</v>
      </c>
      <c r="J3081" s="0" t="n">
        <v>5</v>
      </c>
      <c r="K3081" s="0" t="n">
        <v>294</v>
      </c>
      <c r="L3081" s="0" t="n">
        <v>2</v>
      </c>
      <c r="M3081" s="0" t="n">
        <v>5</v>
      </c>
      <c r="N3081" s="11" t="n">
        <v>0.2</v>
      </c>
      <c r="O3081" s="12" t="n">
        <v>2031.71</v>
      </c>
      <c r="P3081" s="12" t="n">
        <v>2673.3</v>
      </c>
      <c r="Q3081" s="12" t="n">
        <f aca="false">M3081*P3081*(1-N3081)</f>
        <v>10693.2</v>
      </c>
      <c r="R3081" s="12" t="n">
        <f aca="false">M3081*O3081</f>
        <v>10158.55</v>
      </c>
      <c r="S3081" s="12" t="n">
        <f aca="false">Q3081-R3081</f>
        <v>534.650000000002</v>
      </c>
      <c r="T3081" s="11" t="n">
        <f aca="false">IFERROR(S3081/Q3081,0)</f>
        <v>0.0499990648262448</v>
      </c>
      <c r="U3081" s="13" t="n">
        <f aca="false">F3081-E3081</f>
        <v>15</v>
      </c>
      <c r="V3081" s="13" t="n">
        <f aca="false">G3081-F3081</f>
        <v>9</v>
      </c>
      <c r="W3081" s="13" t="n">
        <f aca="false">G3081-E3081</f>
        <v>24</v>
      </c>
      <c r="X3081" s="10" t="n">
        <f aca="false">YEAR(E3081)</f>
        <v>2019</v>
      </c>
      <c r="Y3081" s="0" t="str">
        <f aca="false">TEXT(E3081,"yyyy-mm")</f>
        <v>2019-05</v>
      </c>
      <c r="Z3081" s="0" t="str">
        <f aca="false">"Q"&amp;ROUNDUP(MONTH(E3081)/3,0)&amp;"-"&amp;YEAR(E3081)</f>
        <v>Q2-2019</v>
      </c>
    </row>
    <row r="3082" customFormat="false" ht="14.25" hidden="false" customHeight="false" outlineLevel="0" collapsed="false">
      <c r="A3082" s="0" t="s">
        <v>3124</v>
      </c>
      <c r="B3082" s="0" t="s">
        <v>34</v>
      </c>
      <c r="C3082" s="0" t="s">
        <v>39</v>
      </c>
      <c r="D3082" s="9" t="n">
        <v>43500</v>
      </c>
      <c r="E3082" s="9" t="n">
        <v>43612</v>
      </c>
      <c r="F3082" s="9" t="n">
        <v>43621</v>
      </c>
      <c r="G3082" s="9" t="n">
        <v>43627</v>
      </c>
      <c r="H3082" s="10" t="s">
        <v>36</v>
      </c>
      <c r="I3082" s="0" t="n">
        <v>12</v>
      </c>
      <c r="J3082" s="0" t="n">
        <v>28</v>
      </c>
      <c r="K3082" s="0" t="n">
        <v>142</v>
      </c>
      <c r="L3082" s="0" t="n">
        <v>34</v>
      </c>
      <c r="M3082" s="0" t="n">
        <v>3</v>
      </c>
      <c r="N3082" s="11" t="n">
        <v>0.075</v>
      </c>
      <c r="O3082" s="12" t="n">
        <v>1710.91</v>
      </c>
      <c r="P3082" s="12" t="n">
        <v>2251.2</v>
      </c>
      <c r="Q3082" s="12" t="n">
        <f aca="false">M3082*P3082*(1-N3082)</f>
        <v>6247.08</v>
      </c>
      <c r="R3082" s="12" t="n">
        <f aca="false">M3082*O3082</f>
        <v>5132.73</v>
      </c>
      <c r="S3082" s="12" t="n">
        <f aca="false">Q3082-R3082</f>
        <v>1114.35</v>
      </c>
      <c r="T3082" s="11" t="n">
        <f aca="false">IFERROR(S3082/Q3082,0)</f>
        <v>0.1783793388271</v>
      </c>
      <c r="U3082" s="13" t="n">
        <f aca="false">F3082-E3082</f>
        <v>9</v>
      </c>
      <c r="V3082" s="13" t="n">
        <f aca="false">G3082-F3082</f>
        <v>6</v>
      </c>
      <c r="W3082" s="13" t="n">
        <f aca="false">G3082-E3082</f>
        <v>15</v>
      </c>
      <c r="X3082" s="10" t="n">
        <f aca="false">YEAR(E3082)</f>
        <v>2019</v>
      </c>
      <c r="Y3082" s="0" t="str">
        <f aca="false">TEXT(E3082,"yyyy-mm")</f>
        <v>2019-05</v>
      </c>
      <c r="Z3082" s="0" t="str">
        <f aca="false">"Q"&amp;ROUNDUP(MONTH(E3082)/3,0)&amp;"-"&amp;YEAR(E3082)</f>
        <v>Q2-2019</v>
      </c>
    </row>
    <row r="3083" customFormat="false" ht="14.25" hidden="false" customHeight="false" outlineLevel="0" collapsed="false">
      <c r="A3083" s="0" t="s">
        <v>3125</v>
      </c>
      <c r="B3083" s="0" t="s">
        <v>34</v>
      </c>
      <c r="C3083" s="0" t="s">
        <v>58</v>
      </c>
      <c r="D3083" s="9" t="n">
        <v>43500</v>
      </c>
      <c r="E3083" s="9" t="n">
        <v>43612</v>
      </c>
      <c r="F3083" s="9" t="n">
        <v>43616</v>
      </c>
      <c r="G3083" s="9" t="n">
        <v>43620</v>
      </c>
      <c r="H3083" s="10" t="s">
        <v>36</v>
      </c>
      <c r="I3083" s="0" t="n">
        <v>6</v>
      </c>
      <c r="J3083" s="0" t="n">
        <v>45</v>
      </c>
      <c r="K3083" s="0" t="n">
        <v>343</v>
      </c>
      <c r="L3083" s="0" t="n">
        <v>15</v>
      </c>
      <c r="M3083" s="0" t="n">
        <v>2</v>
      </c>
      <c r="N3083" s="11" t="n">
        <v>0.15</v>
      </c>
      <c r="O3083" s="12" t="n">
        <v>1449.48</v>
      </c>
      <c r="P3083" s="12" t="n">
        <v>2499.1</v>
      </c>
      <c r="Q3083" s="12" t="n">
        <f aca="false">M3083*P3083*(1-N3083)</f>
        <v>4248.47</v>
      </c>
      <c r="R3083" s="12" t="n">
        <f aca="false">M3083*O3083</f>
        <v>2898.96</v>
      </c>
      <c r="S3083" s="12" t="n">
        <f aca="false">Q3083-R3083</f>
        <v>1349.51</v>
      </c>
      <c r="T3083" s="11" t="n">
        <f aca="false">IFERROR(S3083/Q3083,0)</f>
        <v>0.317646117308113</v>
      </c>
      <c r="U3083" s="13" t="n">
        <f aca="false">F3083-E3083</f>
        <v>4</v>
      </c>
      <c r="V3083" s="13" t="n">
        <f aca="false">G3083-F3083</f>
        <v>4</v>
      </c>
      <c r="W3083" s="13" t="n">
        <f aca="false">G3083-E3083</f>
        <v>8</v>
      </c>
      <c r="X3083" s="10" t="n">
        <f aca="false">YEAR(E3083)</f>
        <v>2019</v>
      </c>
      <c r="Y3083" s="0" t="str">
        <f aca="false">TEXT(E3083,"yyyy-mm")</f>
        <v>2019-05</v>
      </c>
      <c r="Z3083" s="0" t="str">
        <f aca="false">"Q"&amp;ROUNDUP(MONTH(E3083)/3,0)&amp;"-"&amp;YEAR(E3083)</f>
        <v>Q2-2019</v>
      </c>
    </row>
    <row r="3084" customFormat="false" ht="14.25" hidden="false" customHeight="false" outlineLevel="0" collapsed="false">
      <c r="A3084" s="0" t="s">
        <v>3126</v>
      </c>
      <c r="B3084" s="0" t="s">
        <v>34</v>
      </c>
      <c r="C3084" s="0" t="s">
        <v>35</v>
      </c>
      <c r="D3084" s="9" t="n">
        <v>43500</v>
      </c>
      <c r="E3084" s="9" t="n">
        <v>43612</v>
      </c>
      <c r="F3084" s="9" t="n">
        <v>43623</v>
      </c>
      <c r="G3084" s="9" t="n">
        <v>43632</v>
      </c>
      <c r="H3084" s="10" t="s">
        <v>36</v>
      </c>
      <c r="I3084" s="0" t="n">
        <v>5</v>
      </c>
      <c r="J3084" s="0" t="n">
        <v>17</v>
      </c>
      <c r="K3084" s="0" t="n">
        <v>207</v>
      </c>
      <c r="L3084" s="0" t="n">
        <v>5</v>
      </c>
      <c r="M3084" s="0" t="n">
        <v>1</v>
      </c>
      <c r="N3084" s="11" t="n">
        <v>0.05</v>
      </c>
      <c r="O3084" s="12" t="n">
        <v>485.62</v>
      </c>
      <c r="P3084" s="12" t="n">
        <v>1011.7</v>
      </c>
      <c r="Q3084" s="12" t="n">
        <f aca="false">M3084*P3084*(1-N3084)</f>
        <v>961.115</v>
      </c>
      <c r="R3084" s="12" t="n">
        <f aca="false">M3084*O3084</f>
        <v>485.62</v>
      </c>
      <c r="S3084" s="12" t="n">
        <f aca="false">Q3084-R3084</f>
        <v>475.495</v>
      </c>
      <c r="T3084" s="11" t="n">
        <f aca="false">IFERROR(S3084/Q3084,0)</f>
        <v>0.494732680272392</v>
      </c>
      <c r="U3084" s="13" t="n">
        <f aca="false">F3084-E3084</f>
        <v>11</v>
      </c>
      <c r="V3084" s="13" t="n">
        <f aca="false">G3084-F3084</f>
        <v>9</v>
      </c>
      <c r="W3084" s="13" t="n">
        <f aca="false">G3084-E3084</f>
        <v>20</v>
      </c>
      <c r="X3084" s="10" t="n">
        <f aca="false">YEAR(E3084)</f>
        <v>2019</v>
      </c>
      <c r="Y3084" s="0" t="str">
        <f aca="false">TEXT(E3084,"yyyy-mm")</f>
        <v>2019-05</v>
      </c>
      <c r="Z3084" s="0" t="str">
        <f aca="false">"Q"&amp;ROUNDUP(MONTH(E3084)/3,0)&amp;"-"&amp;YEAR(E3084)</f>
        <v>Q2-2019</v>
      </c>
    </row>
    <row r="3085" customFormat="false" ht="14.25" hidden="false" customHeight="false" outlineLevel="0" collapsed="false">
      <c r="A3085" s="0" t="s">
        <v>3127</v>
      </c>
      <c r="B3085" s="0" t="s">
        <v>38</v>
      </c>
      <c r="C3085" s="0" t="s">
        <v>39</v>
      </c>
      <c r="D3085" s="9" t="n">
        <v>43500</v>
      </c>
      <c r="E3085" s="9" t="n">
        <v>43612</v>
      </c>
      <c r="F3085" s="9" t="n">
        <v>43614</v>
      </c>
      <c r="G3085" s="9" t="n">
        <v>43615</v>
      </c>
      <c r="H3085" s="10" t="s">
        <v>36</v>
      </c>
      <c r="I3085" s="0" t="n">
        <v>14</v>
      </c>
      <c r="J3085" s="0" t="n">
        <v>29</v>
      </c>
      <c r="K3085" s="0" t="n">
        <v>112</v>
      </c>
      <c r="L3085" s="0" t="n">
        <v>28</v>
      </c>
      <c r="M3085" s="0" t="n">
        <v>6</v>
      </c>
      <c r="N3085" s="11" t="n">
        <v>0.4</v>
      </c>
      <c r="O3085" s="12" t="n">
        <v>1398.96</v>
      </c>
      <c r="P3085" s="12" t="n">
        <v>1943</v>
      </c>
      <c r="Q3085" s="12" t="n">
        <f aca="false">M3085*P3085*(1-N3085)</f>
        <v>6994.8</v>
      </c>
      <c r="R3085" s="12" t="n">
        <f aca="false">M3085*O3085</f>
        <v>8393.76</v>
      </c>
      <c r="S3085" s="12" t="n">
        <f aca="false">Q3085-R3085</f>
        <v>-1398.96</v>
      </c>
      <c r="T3085" s="11" t="n">
        <f aca="false">IFERROR(S3085/Q3085,0)</f>
        <v>-0.2</v>
      </c>
      <c r="U3085" s="13" t="n">
        <f aca="false">F3085-E3085</f>
        <v>2</v>
      </c>
      <c r="V3085" s="13" t="n">
        <f aca="false">G3085-F3085</f>
        <v>1</v>
      </c>
      <c r="W3085" s="13" t="n">
        <f aca="false">G3085-E3085</f>
        <v>3</v>
      </c>
      <c r="X3085" s="10" t="n">
        <f aca="false">YEAR(E3085)</f>
        <v>2019</v>
      </c>
      <c r="Y3085" s="0" t="str">
        <f aca="false">TEXT(E3085,"yyyy-mm")</f>
        <v>2019-05</v>
      </c>
      <c r="Z3085" s="0" t="str">
        <f aca="false">"Q"&amp;ROUNDUP(MONTH(E3085)/3,0)&amp;"-"&amp;YEAR(E3085)</f>
        <v>Q2-2019</v>
      </c>
    </row>
    <row r="3086" customFormat="false" ht="14.25" hidden="false" customHeight="false" outlineLevel="0" collapsed="false">
      <c r="A3086" s="0" t="s">
        <v>3128</v>
      </c>
      <c r="B3086" s="0" t="s">
        <v>34</v>
      </c>
      <c r="C3086" s="0" t="s">
        <v>46</v>
      </c>
      <c r="D3086" s="9" t="n">
        <v>43500</v>
      </c>
      <c r="E3086" s="9" t="n">
        <v>43612</v>
      </c>
      <c r="F3086" s="9" t="n">
        <v>43615</v>
      </c>
      <c r="G3086" s="9" t="n">
        <v>43622</v>
      </c>
      <c r="H3086" s="10" t="s">
        <v>36</v>
      </c>
      <c r="I3086" s="0" t="n">
        <v>5</v>
      </c>
      <c r="J3086" s="0" t="n">
        <v>23</v>
      </c>
      <c r="K3086" s="0" t="n">
        <v>324</v>
      </c>
      <c r="L3086" s="0" t="n">
        <v>24</v>
      </c>
      <c r="M3086" s="0" t="n">
        <v>7</v>
      </c>
      <c r="N3086" s="11" t="n">
        <v>0.2</v>
      </c>
      <c r="O3086" s="12" t="n">
        <v>3475.29</v>
      </c>
      <c r="P3086" s="12" t="n">
        <v>5346.6</v>
      </c>
      <c r="Q3086" s="12" t="n">
        <f aca="false">M3086*P3086*(1-N3086)</f>
        <v>29940.96</v>
      </c>
      <c r="R3086" s="12" t="n">
        <f aca="false">M3086*O3086</f>
        <v>24327.03</v>
      </c>
      <c r="S3086" s="12" t="n">
        <f aca="false">Q3086-R3086</f>
        <v>5613.93000000001</v>
      </c>
      <c r="T3086" s="11" t="n">
        <f aca="false">IFERROR(S3086/Q3086,0)</f>
        <v>0.1875</v>
      </c>
      <c r="U3086" s="13" t="n">
        <f aca="false">F3086-E3086</f>
        <v>3</v>
      </c>
      <c r="V3086" s="13" t="n">
        <f aca="false">G3086-F3086</f>
        <v>7</v>
      </c>
      <c r="W3086" s="13" t="n">
        <f aca="false">G3086-E3086</f>
        <v>10</v>
      </c>
      <c r="X3086" s="10" t="n">
        <f aca="false">YEAR(E3086)</f>
        <v>2019</v>
      </c>
      <c r="Y3086" s="0" t="str">
        <f aca="false">TEXT(E3086,"yyyy-mm")</f>
        <v>2019-05</v>
      </c>
      <c r="Z3086" s="0" t="str">
        <f aca="false">"Q"&amp;ROUNDUP(MONTH(E3086)/3,0)&amp;"-"&amp;YEAR(E3086)</f>
        <v>Q2-2019</v>
      </c>
    </row>
    <row r="3087" customFormat="false" ht="14.25" hidden="false" customHeight="false" outlineLevel="0" collapsed="false">
      <c r="A3087" s="0" t="s">
        <v>3129</v>
      </c>
      <c r="B3087" s="0" t="s">
        <v>41</v>
      </c>
      <c r="C3087" s="0" t="s">
        <v>35</v>
      </c>
      <c r="D3087" s="9" t="n">
        <v>43500</v>
      </c>
      <c r="E3087" s="9" t="n">
        <v>43612</v>
      </c>
      <c r="F3087" s="9" t="n">
        <v>43627</v>
      </c>
      <c r="G3087" s="9" t="n">
        <v>43632</v>
      </c>
      <c r="H3087" s="10" t="s">
        <v>36</v>
      </c>
      <c r="I3087" s="0" t="n">
        <v>25</v>
      </c>
      <c r="J3087" s="0" t="n">
        <v>27</v>
      </c>
      <c r="K3087" s="0" t="n">
        <v>246</v>
      </c>
      <c r="L3087" s="0" t="n">
        <v>41</v>
      </c>
      <c r="M3087" s="0" t="n">
        <v>5</v>
      </c>
      <c r="N3087" s="11" t="n">
        <v>0.05</v>
      </c>
      <c r="O3087" s="12" t="n">
        <v>938.87</v>
      </c>
      <c r="P3087" s="12" t="n">
        <v>1159.1</v>
      </c>
      <c r="Q3087" s="12" t="n">
        <f aca="false">M3087*P3087*(1-N3087)</f>
        <v>5505.725</v>
      </c>
      <c r="R3087" s="12" t="n">
        <f aca="false">M3087*O3087</f>
        <v>4694.35</v>
      </c>
      <c r="S3087" s="12" t="n">
        <f aca="false">Q3087-R3087</f>
        <v>811.374999999999</v>
      </c>
      <c r="T3087" s="11" t="n">
        <f aca="false">IFERROR(S3087/Q3087,0)</f>
        <v>0.147369329198244</v>
      </c>
      <c r="U3087" s="13" t="n">
        <f aca="false">F3087-E3087</f>
        <v>15</v>
      </c>
      <c r="V3087" s="13" t="n">
        <f aca="false">G3087-F3087</f>
        <v>5</v>
      </c>
      <c r="W3087" s="13" t="n">
        <f aca="false">G3087-E3087</f>
        <v>20</v>
      </c>
      <c r="X3087" s="10" t="n">
        <f aca="false">YEAR(E3087)</f>
        <v>2019</v>
      </c>
      <c r="Y3087" s="0" t="str">
        <f aca="false">TEXT(E3087,"yyyy-mm")</f>
        <v>2019-05</v>
      </c>
      <c r="Z3087" s="0" t="str">
        <f aca="false">"Q"&amp;ROUNDUP(MONTH(E3087)/3,0)&amp;"-"&amp;YEAR(E3087)</f>
        <v>Q2-2019</v>
      </c>
    </row>
    <row r="3088" customFormat="false" ht="14.25" hidden="false" customHeight="false" outlineLevel="0" collapsed="false">
      <c r="A3088" s="0" t="s">
        <v>3130</v>
      </c>
      <c r="B3088" s="0" t="s">
        <v>38</v>
      </c>
      <c r="C3088" s="0" t="s">
        <v>58</v>
      </c>
      <c r="D3088" s="9" t="n">
        <v>43500</v>
      </c>
      <c r="E3088" s="9" t="n">
        <v>43612</v>
      </c>
      <c r="F3088" s="9" t="n">
        <v>43631</v>
      </c>
      <c r="G3088" s="9" t="n">
        <v>43633</v>
      </c>
      <c r="H3088" s="10" t="s">
        <v>36</v>
      </c>
      <c r="I3088" s="0" t="n">
        <v>13</v>
      </c>
      <c r="J3088" s="0" t="n">
        <v>35</v>
      </c>
      <c r="K3088" s="0" t="n">
        <v>340</v>
      </c>
      <c r="L3088" s="0" t="n">
        <v>47</v>
      </c>
      <c r="M3088" s="0" t="n">
        <v>3</v>
      </c>
      <c r="N3088" s="11" t="n">
        <v>0.075</v>
      </c>
      <c r="O3088" s="12" t="n">
        <v>1248.34</v>
      </c>
      <c r="P3088" s="12" t="n">
        <v>1835.8</v>
      </c>
      <c r="Q3088" s="12" t="n">
        <f aca="false">M3088*P3088*(1-N3088)</f>
        <v>5094.345</v>
      </c>
      <c r="R3088" s="12" t="n">
        <f aca="false">M3088*O3088</f>
        <v>3745.02</v>
      </c>
      <c r="S3088" s="12" t="n">
        <f aca="false">Q3088-R3088</f>
        <v>1349.325</v>
      </c>
      <c r="T3088" s="11" t="n">
        <f aca="false">IFERROR(S3088/Q3088,0)</f>
        <v>0.264867220417934</v>
      </c>
      <c r="U3088" s="13" t="n">
        <f aca="false">F3088-E3088</f>
        <v>19</v>
      </c>
      <c r="V3088" s="13" t="n">
        <f aca="false">G3088-F3088</f>
        <v>2</v>
      </c>
      <c r="W3088" s="13" t="n">
        <f aca="false">G3088-E3088</f>
        <v>21</v>
      </c>
      <c r="X3088" s="10" t="n">
        <f aca="false">YEAR(E3088)</f>
        <v>2019</v>
      </c>
      <c r="Y3088" s="0" t="str">
        <f aca="false">TEXT(E3088,"yyyy-mm")</f>
        <v>2019-05</v>
      </c>
      <c r="Z3088" s="0" t="str">
        <f aca="false">"Q"&amp;ROUNDUP(MONTH(E3088)/3,0)&amp;"-"&amp;YEAR(E3088)</f>
        <v>Q2-2019</v>
      </c>
    </row>
    <row r="3089" customFormat="false" ht="14.25" hidden="false" customHeight="false" outlineLevel="0" collapsed="false">
      <c r="A3089" s="0" t="s">
        <v>3131</v>
      </c>
      <c r="B3089" s="0" t="s">
        <v>41</v>
      </c>
      <c r="C3089" s="0" t="s">
        <v>46</v>
      </c>
      <c r="D3089" s="9" t="n">
        <v>43500</v>
      </c>
      <c r="E3089" s="9" t="n">
        <v>43612</v>
      </c>
      <c r="F3089" s="9" t="n">
        <v>43632</v>
      </c>
      <c r="G3089" s="9" t="n">
        <v>43641</v>
      </c>
      <c r="H3089" s="10" t="s">
        <v>36</v>
      </c>
      <c r="I3089" s="0" t="n">
        <v>24</v>
      </c>
      <c r="J3089" s="0" t="n">
        <v>50</v>
      </c>
      <c r="K3089" s="0" t="n">
        <v>275</v>
      </c>
      <c r="L3089" s="0" t="n">
        <v>27</v>
      </c>
      <c r="M3089" s="0" t="n">
        <v>8</v>
      </c>
      <c r="N3089" s="11" t="n">
        <v>0.05</v>
      </c>
      <c r="O3089" s="12" t="n">
        <v>1047.88</v>
      </c>
      <c r="P3089" s="12" t="n">
        <v>2619.7</v>
      </c>
      <c r="Q3089" s="12" t="n">
        <f aca="false">M3089*P3089*(1-N3089)</f>
        <v>19909.72</v>
      </c>
      <c r="R3089" s="12" t="n">
        <f aca="false">M3089*O3089</f>
        <v>8383.04</v>
      </c>
      <c r="S3089" s="12" t="n">
        <f aca="false">Q3089-R3089</f>
        <v>11526.68</v>
      </c>
      <c r="T3089" s="11" t="n">
        <f aca="false">IFERROR(S3089/Q3089,0)</f>
        <v>0.578947368421053</v>
      </c>
      <c r="U3089" s="13" t="n">
        <f aca="false">F3089-E3089</f>
        <v>20</v>
      </c>
      <c r="V3089" s="13" t="n">
        <f aca="false">G3089-F3089</f>
        <v>9</v>
      </c>
      <c r="W3089" s="13" t="n">
        <f aca="false">G3089-E3089</f>
        <v>29</v>
      </c>
      <c r="X3089" s="10" t="n">
        <f aca="false">YEAR(E3089)</f>
        <v>2019</v>
      </c>
      <c r="Y3089" s="0" t="str">
        <f aca="false">TEXT(E3089,"yyyy-mm")</f>
        <v>2019-05</v>
      </c>
      <c r="Z3089" s="0" t="str">
        <f aca="false">"Q"&amp;ROUNDUP(MONTH(E3089)/3,0)&amp;"-"&amp;YEAR(E3089)</f>
        <v>Q2-2019</v>
      </c>
    </row>
    <row r="3090" customFormat="false" ht="14.25" hidden="false" customHeight="false" outlineLevel="0" collapsed="false">
      <c r="A3090" s="0" t="s">
        <v>3132</v>
      </c>
      <c r="B3090" s="0" t="s">
        <v>38</v>
      </c>
      <c r="C3090" s="0" t="s">
        <v>79</v>
      </c>
      <c r="D3090" s="9" t="n">
        <v>43500</v>
      </c>
      <c r="E3090" s="9" t="n">
        <v>43612</v>
      </c>
      <c r="F3090" s="9" t="n">
        <v>43633</v>
      </c>
      <c r="G3090" s="9" t="n">
        <v>43641</v>
      </c>
      <c r="H3090" s="10" t="s">
        <v>36</v>
      </c>
      <c r="I3090" s="0" t="n">
        <v>19</v>
      </c>
      <c r="J3090" s="0" t="n">
        <v>1</v>
      </c>
      <c r="K3090" s="0" t="n">
        <v>73</v>
      </c>
      <c r="L3090" s="0" t="n">
        <v>43</v>
      </c>
      <c r="M3090" s="0" t="n">
        <v>3</v>
      </c>
      <c r="N3090" s="11" t="n">
        <v>0.05</v>
      </c>
      <c r="O3090" s="12" t="n">
        <v>406.22</v>
      </c>
      <c r="P3090" s="12" t="n">
        <v>864.3</v>
      </c>
      <c r="Q3090" s="12" t="n">
        <f aca="false">M3090*P3090*(1-N3090)</f>
        <v>2463.255</v>
      </c>
      <c r="R3090" s="12" t="n">
        <f aca="false">M3090*O3090</f>
        <v>1218.66</v>
      </c>
      <c r="S3090" s="12" t="n">
        <f aca="false">Q3090-R3090</f>
        <v>1244.595</v>
      </c>
      <c r="T3090" s="11" t="n">
        <f aca="false">IFERROR(S3090/Q3090,0)</f>
        <v>0.505264375795441</v>
      </c>
      <c r="U3090" s="13" t="n">
        <f aca="false">F3090-E3090</f>
        <v>21</v>
      </c>
      <c r="V3090" s="13" t="n">
        <f aca="false">G3090-F3090</f>
        <v>8</v>
      </c>
      <c r="W3090" s="13" t="n">
        <f aca="false">G3090-E3090</f>
        <v>29</v>
      </c>
      <c r="X3090" s="10" t="n">
        <f aca="false">YEAR(E3090)</f>
        <v>2019</v>
      </c>
      <c r="Y3090" s="0" t="str">
        <f aca="false">TEXT(E3090,"yyyy-mm")</f>
        <v>2019-05</v>
      </c>
      <c r="Z3090" s="0" t="str">
        <f aca="false">"Q"&amp;ROUNDUP(MONTH(E3090)/3,0)&amp;"-"&amp;YEAR(E3090)</f>
        <v>Q2-2019</v>
      </c>
    </row>
    <row r="3091" customFormat="false" ht="14.25" hidden="false" customHeight="false" outlineLevel="0" collapsed="false">
      <c r="A3091" s="0" t="s">
        <v>3133</v>
      </c>
      <c r="B3091" s="0" t="s">
        <v>43</v>
      </c>
      <c r="C3091" s="0" t="s">
        <v>48</v>
      </c>
      <c r="D3091" s="9" t="n">
        <v>43500</v>
      </c>
      <c r="E3091" s="9" t="n">
        <v>43613</v>
      </c>
      <c r="F3091" s="9" t="n">
        <v>43631</v>
      </c>
      <c r="G3091" s="9" t="n">
        <v>43637</v>
      </c>
      <c r="H3091" s="10" t="s">
        <v>36</v>
      </c>
      <c r="I3091" s="0" t="n">
        <v>27</v>
      </c>
      <c r="J3091" s="0" t="n">
        <v>28</v>
      </c>
      <c r="K3091" s="0" t="n">
        <v>5</v>
      </c>
      <c r="L3091" s="0" t="n">
        <v>41</v>
      </c>
      <c r="M3091" s="0" t="n">
        <v>5</v>
      </c>
      <c r="N3091" s="11" t="n">
        <v>0.15</v>
      </c>
      <c r="O3091" s="12" t="n">
        <v>160.8</v>
      </c>
      <c r="P3091" s="12" t="n">
        <v>201</v>
      </c>
      <c r="Q3091" s="12" t="n">
        <f aca="false">M3091*P3091*(1-N3091)</f>
        <v>854.25</v>
      </c>
      <c r="R3091" s="12" t="n">
        <f aca="false">M3091*O3091</f>
        <v>804</v>
      </c>
      <c r="S3091" s="12" t="n">
        <f aca="false">Q3091-R3091</f>
        <v>50.25</v>
      </c>
      <c r="T3091" s="11" t="n">
        <f aca="false">IFERROR(S3091/Q3091,0)</f>
        <v>0.0588235294117647</v>
      </c>
      <c r="U3091" s="13" t="n">
        <f aca="false">F3091-E3091</f>
        <v>18</v>
      </c>
      <c r="V3091" s="13" t="n">
        <f aca="false">G3091-F3091</f>
        <v>6</v>
      </c>
      <c r="W3091" s="13" t="n">
        <f aca="false">G3091-E3091</f>
        <v>24</v>
      </c>
      <c r="X3091" s="10" t="n">
        <f aca="false">YEAR(E3091)</f>
        <v>2019</v>
      </c>
      <c r="Y3091" s="0" t="str">
        <f aca="false">TEXT(E3091,"yyyy-mm")</f>
        <v>2019-05</v>
      </c>
      <c r="Z3091" s="0" t="str">
        <f aca="false">"Q"&amp;ROUNDUP(MONTH(E3091)/3,0)&amp;"-"&amp;YEAR(E3091)</f>
        <v>Q2-2019</v>
      </c>
    </row>
    <row r="3092" customFormat="false" ht="14.25" hidden="false" customHeight="false" outlineLevel="0" collapsed="false">
      <c r="A3092" s="0" t="s">
        <v>3134</v>
      </c>
      <c r="B3092" s="0" t="s">
        <v>34</v>
      </c>
      <c r="C3092" s="0" t="s">
        <v>39</v>
      </c>
      <c r="D3092" s="9" t="n">
        <v>43500</v>
      </c>
      <c r="E3092" s="9" t="n">
        <v>43613</v>
      </c>
      <c r="F3092" s="9" t="n">
        <v>43631</v>
      </c>
      <c r="G3092" s="9" t="n">
        <v>43636</v>
      </c>
      <c r="H3092" s="10" t="s">
        <v>36</v>
      </c>
      <c r="I3092" s="0" t="n">
        <v>2</v>
      </c>
      <c r="J3092" s="0" t="n">
        <v>43</v>
      </c>
      <c r="K3092" s="0" t="n">
        <v>99</v>
      </c>
      <c r="L3092" s="0" t="n">
        <v>20</v>
      </c>
      <c r="M3092" s="0" t="n">
        <v>2</v>
      </c>
      <c r="N3092" s="11" t="n">
        <v>0.05</v>
      </c>
      <c r="O3092" s="12" t="n">
        <v>627.12</v>
      </c>
      <c r="P3092" s="12" t="n">
        <v>964.8</v>
      </c>
      <c r="Q3092" s="12" t="n">
        <f aca="false">M3092*P3092*(1-N3092)</f>
        <v>1833.12</v>
      </c>
      <c r="R3092" s="12" t="n">
        <f aca="false">M3092*O3092</f>
        <v>1254.24</v>
      </c>
      <c r="S3092" s="12" t="n">
        <f aca="false">Q3092-R3092</f>
        <v>578.88</v>
      </c>
      <c r="T3092" s="11" t="n">
        <f aca="false">IFERROR(S3092/Q3092,0)</f>
        <v>0.31578947368421</v>
      </c>
      <c r="U3092" s="13" t="n">
        <f aca="false">F3092-E3092</f>
        <v>18</v>
      </c>
      <c r="V3092" s="13" t="n">
        <f aca="false">G3092-F3092</f>
        <v>5</v>
      </c>
      <c r="W3092" s="13" t="n">
        <f aca="false">G3092-E3092</f>
        <v>23</v>
      </c>
      <c r="X3092" s="10" t="n">
        <f aca="false">YEAR(E3092)</f>
        <v>2019</v>
      </c>
      <c r="Y3092" s="0" t="str">
        <f aca="false">TEXT(E3092,"yyyy-mm")</f>
        <v>2019-05</v>
      </c>
      <c r="Z3092" s="0" t="str">
        <f aca="false">"Q"&amp;ROUNDUP(MONTH(E3092)/3,0)&amp;"-"&amp;YEAR(E3092)</f>
        <v>Q2-2019</v>
      </c>
    </row>
    <row r="3093" customFormat="false" ht="14.25" hidden="false" customHeight="false" outlineLevel="0" collapsed="false">
      <c r="A3093" s="0" t="s">
        <v>3135</v>
      </c>
      <c r="B3093" s="0" t="s">
        <v>43</v>
      </c>
      <c r="C3093" s="0" t="s">
        <v>46</v>
      </c>
      <c r="D3093" s="9" t="n">
        <v>43500</v>
      </c>
      <c r="E3093" s="9" t="n">
        <v>43613</v>
      </c>
      <c r="F3093" s="9" t="n">
        <v>43621</v>
      </c>
      <c r="G3093" s="9" t="n">
        <v>43622</v>
      </c>
      <c r="H3093" s="10" t="s">
        <v>36</v>
      </c>
      <c r="I3093" s="0" t="n">
        <v>28</v>
      </c>
      <c r="J3093" s="0" t="n">
        <v>3</v>
      </c>
      <c r="K3093" s="0" t="n">
        <v>311</v>
      </c>
      <c r="L3093" s="0" t="n">
        <v>10</v>
      </c>
      <c r="M3093" s="0" t="n">
        <v>5</v>
      </c>
      <c r="N3093" s="11" t="n">
        <v>0.1</v>
      </c>
      <c r="O3093" s="12" t="n">
        <v>150.08</v>
      </c>
      <c r="P3093" s="12" t="n">
        <v>214.4</v>
      </c>
      <c r="Q3093" s="12" t="n">
        <f aca="false">M3093*P3093*(1-N3093)</f>
        <v>964.8</v>
      </c>
      <c r="R3093" s="12" t="n">
        <f aca="false">M3093*O3093</f>
        <v>750.4</v>
      </c>
      <c r="S3093" s="12" t="n">
        <f aca="false">Q3093-R3093</f>
        <v>214.4</v>
      </c>
      <c r="T3093" s="11" t="n">
        <f aca="false">IFERROR(S3093/Q3093,0)</f>
        <v>0.222222222222222</v>
      </c>
      <c r="U3093" s="13" t="n">
        <f aca="false">F3093-E3093</f>
        <v>8</v>
      </c>
      <c r="V3093" s="13" t="n">
        <f aca="false">G3093-F3093</f>
        <v>1</v>
      </c>
      <c r="W3093" s="13" t="n">
        <f aca="false">G3093-E3093</f>
        <v>9</v>
      </c>
      <c r="X3093" s="10" t="n">
        <f aca="false">YEAR(E3093)</f>
        <v>2019</v>
      </c>
      <c r="Y3093" s="0" t="str">
        <f aca="false">TEXT(E3093,"yyyy-mm")</f>
        <v>2019-05</v>
      </c>
      <c r="Z3093" s="0" t="str">
        <f aca="false">"Q"&amp;ROUNDUP(MONTH(E3093)/3,0)&amp;"-"&amp;YEAR(E3093)</f>
        <v>Q2-2019</v>
      </c>
    </row>
    <row r="3094" customFormat="false" ht="14.25" hidden="false" customHeight="false" outlineLevel="0" collapsed="false">
      <c r="A3094" s="0" t="s">
        <v>3136</v>
      </c>
      <c r="B3094" s="0" t="s">
        <v>41</v>
      </c>
      <c r="C3094" s="0" t="s">
        <v>46</v>
      </c>
      <c r="D3094" s="9" t="n">
        <v>43500</v>
      </c>
      <c r="E3094" s="9" t="n">
        <v>43613</v>
      </c>
      <c r="F3094" s="9" t="n">
        <v>43636</v>
      </c>
      <c r="G3094" s="9" t="n">
        <v>43640</v>
      </c>
      <c r="H3094" s="10" t="s">
        <v>36</v>
      </c>
      <c r="I3094" s="0" t="n">
        <v>24</v>
      </c>
      <c r="J3094" s="0" t="n">
        <v>15</v>
      </c>
      <c r="K3094" s="0" t="n">
        <v>283</v>
      </c>
      <c r="L3094" s="0" t="n">
        <v>26</v>
      </c>
      <c r="M3094" s="0" t="n">
        <v>7</v>
      </c>
      <c r="N3094" s="11" t="n">
        <v>0.1</v>
      </c>
      <c r="O3094" s="12" t="n">
        <v>460.96</v>
      </c>
      <c r="P3094" s="12" t="n">
        <v>1152.4</v>
      </c>
      <c r="Q3094" s="12" t="n">
        <f aca="false">M3094*P3094*(1-N3094)</f>
        <v>7260.12</v>
      </c>
      <c r="R3094" s="12" t="n">
        <f aca="false">M3094*O3094</f>
        <v>3226.72</v>
      </c>
      <c r="S3094" s="12" t="n">
        <f aca="false">Q3094-R3094</f>
        <v>4033.4</v>
      </c>
      <c r="T3094" s="11" t="n">
        <f aca="false">IFERROR(S3094/Q3094,0)</f>
        <v>0.555555555555556</v>
      </c>
      <c r="U3094" s="13" t="n">
        <f aca="false">F3094-E3094</f>
        <v>23</v>
      </c>
      <c r="V3094" s="13" t="n">
        <f aca="false">G3094-F3094</f>
        <v>4</v>
      </c>
      <c r="W3094" s="13" t="n">
        <f aca="false">G3094-E3094</f>
        <v>27</v>
      </c>
      <c r="X3094" s="10" t="n">
        <f aca="false">YEAR(E3094)</f>
        <v>2019</v>
      </c>
      <c r="Y3094" s="0" t="str">
        <f aca="false">TEXT(E3094,"yyyy-mm")</f>
        <v>2019-05</v>
      </c>
      <c r="Z3094" s="0" t="str">
        <f aca="false">"Q"&amp;ROUNDUP(MONTH(E3094)/3,0)&amp;"-"&amp;YEAR(E3094)</f>
        <v>Q2-2019</v>
      </c>
    </row>
    <row r="3095" customFormat="false" ht="14.25" hidden="false" customHeight="false" outlineLevel="0" collapsed="false">
      <c r="A3095" s="0" t="s">
        <v>3137</v>
      </c>
      <c r="B3095" s="0" t="s">
        <v>43</v>
      </c>
      <c r="C3095" s="0" t="s">
        <v>58</v>
      </c>
      <c r="D3095" s="9" t="n">
        <v>43500</v>
      </c>
      <c r="E3095" s="9" t="n">
        <v>43613</v>
      </c>
      <c r="F3095" s="9" t="n">
        <v>43616</v>
      </c>
      <c r="G3095" s="9" t="n">
        <v>43617</v>
      </c>
      <c r="H3095" s="10" t="s">
        <v>36</v>
      </c>
      <c r="I3095" s="0" t="n">
        <v>27</v>
      </c>
      <c r="J3095" s="0" t="n">
        <v>27</v>
      </c>
      <c r="K3095" s="0" t="n">
        <v>357</v>
      </c>
      <c r="L3095" s="0" t="n">
        <v>33</v>
      </c>
      <c r="M3095" s="0" t="n">
        <v>5</v>
      </c>
      <c r="N3095" s="11" t="n">
        <v>0.05</v>
      </c>
      <c r="O3095" s="12" t="n">
        <v>1820.12</v>
      </c>
      <c r="P3095" s="12" t="n">
        <v>3872.6</v>
      </c>
      <c r="Q3095" s="12" t="n">
        <f aca="false">M3095*P3095*(1-N3095)</f>
        <v>18394.85</v>
      </c>
      <c r="R3095" s="12" t="n">
        <f aca="false">M3095*O3095</f>
        <v>9100.6</v>
      </c>
      <c r="S3095" s="12" t="n">
        <f aca="false">Q3095-R3095</f>
        <v>9294.25</v>
      </c>
      <c r="T3095" s="11" t="n">
        <f aca="false">IFERROR(S3095/Q3095,0)</f>
        <v>0.505263701525155</v>
      </c>
      <c r="U3095" s="13" t="n">
        <f aca="false">F3095-E3095</f>
        <v>3</v>
      </c>
      <c r="V3095" s="13" t="n">
        <f aca="false">G3095-F3095</f>
        <v>1</v>
      </c>
      <c r="W3095" s="13" t="n">
        <f aca="false">G3095-E3095</f>
        <v>4</v>
      </c>
      <c r="X3095" s="10" t="n">
        <f aca="false">YEAR(E3095)</f>
        <v>2019</v>
      </c>
      <c r="Y3095" s="0" t="str">
        <f aca="false">TEXT(E3095,"yyyy-mm")</f>
        <v>2019-05</v>
      </c>
      <c r="Z3095" s="0" t="str">
        <f aca="false">"Q"&amp;ROUNDUP(MONTH(E3095)/3,0)&amp;"-"&amp;YEAR(E3095)</f>
        <v>Q2-2019</v>
      </c>
    </row>
    <row r="3096" customFormat="false" ht="14.25" hidden="false" customHeight="false" outlineLevel="0" collapsed="false">
      <c r="A3096" s="0" t="s">
        <v>3138</v>
      </c>
      <c r="B3096" s="0" t="s">
        <v>38</v>
      </c>
      <c r="C3096" s="0" t="s">
        <v>35</v>
      </c>
      <c r="D3096" s="9" t="n">
        <v>43500</v>
      </c>
      <c r="E3096" s="9" t="n">
        <v>43613</v>
      </c>
      <c r="F3096" s="9" t="n">
        <v>43623</v>
      </c>
      <c r="G3096" s="9" t="n">
        <v>43626</v>
      </c>
      <c r="H3096" s="10" t="s">
        <v>36</v>
      </c>
      <c r="I3096" s="0" t="n">
        <v>15</v>
      </c>
      <c r="J3096" s="0" t="n">
        <v>33</v>
      </c>
      <c r="K3096" s="0" t="n">
        <v>230</v>
      </c>
      <c r="L3096" s="0" t="n">
        <v>7</v>
      </c>
      <c r="M3096" s="0" t="n">
        <v>8</v>
      </c>
      <c r="N3096" s="11" t="n">
        <v>0.15</v>
      </c>
      <c r="O3096" s="12" t="n">
        <v>707.52</v>
      </c>
      <c r="P3096" s="12" t="n">
        <v>1105.5</v>
      </c>
      <c r="Q3096" s="12" t="n">
        <f aca="false">M3096*P3096*(1-N3096)</f>
        <v>7517.4</v>
      </c>
      <c r="R3096" s="12" t="n">
        <f aca="false">M3096*O3096</f>
        <v>5660.16</v>
      </c>
      <c r="S3096" s="12" t="n">
        <f aca="false">Q3096-R3096</f>
        <v>1857.24</v>
      </c>
      <c r="T3096" s="11" t="n">
        <f aca="false">IFERROR(S3096/Q3096,0)</f>
        <v>0.247058823529412</v>
      </c>
      <c r="U3096" s="13" t="n">
        <f aca="false">F3096-E3096</f>
        <v>10</v>
      </c>
      <c r="V3096" s="13" t="n">
        <f aca="false">G3096-F3096</f>
        <v>3</v>
      </c>
      <c r="W3096" s="13" t="n">
        <f aca="false">G3096-E3096</f>
        <v>13</v>
      </c>
      <c r="X3096" s="10" t="n">
        <f aca="false">YEAR(E3096)</f>
        <v>2019</v>
      </c>
      <c r="Y3096" s="0" t="str">
        <f aca="false">TEXT(E3096,"yyyy-mm")</f>
        <v>2019-05</v>
      </c>
      <c r="Z3096" s="0" t="str">
        <f aca="false">"Q"&amp;ROUNDUP(MONTH(E3096)/3,0)&amp;"-"&amp;YEAR(E3096)</f>
        <v>Q2-2019</v>
      </c>
    </row>
    <row r="3097" customFormat="false" ht="14.25" hidden="false" customHeight="false" outlineLevel="0" collapsed="false">
      <c r="A3097" s="0" t="s">
        <v>3139</v>
      </c>
      <c r="B3097" s="0" t="s">
        <v>34</v>
      </c>
      <c r="C3097" s="0" t="s">
        <v>39</v>
      </c>
      <c r="D3097" s="9" t="n">
        <v>43500</v>
      </c>
      <c r="E3097" s="9" t="n">
        <v>43613</v>
      </c>
      <c r="F3097" s="9" t="n">
        <v>43626</v>
      </c>
      <c r="G3097" s="9" t="n">
        <v>43630</v>
      </c>
      <c r="H3097" s="10" t="s">
        <v>36</v>
      </c>
      <c r="I3097" s="0" t="n">
        <v>4</v>
      </c>
      <c r="J3097" s="0" t="n">
        <v>36</v>
      </c>
      <c r="K3097" s="0" t="n">
        <v>116</v>
      </c>
      <c r="L3097" s="0" t="n">
        <v>37</v>
      </c>
      <c r="M3097" s="0" t="n">
        <v>7</v>
      </c>
      <c r="N3097" s="11" t="n">
        <v>0.05</v>
      </c>
      <c r="O3097" s="12" t="n">
        <v>2811.39</v>
      </c>
      <c r="P3097" s="12" t="n">
        <v>3959.7</v>
      </c>
      <c r="Q3097" s="12" t="n">
        <f aca="false">M3097*P3097*(1-N3097)</f>
        <v>26332.005</v>
      </c>
      <c r="R3097" s="12" t="n">
        <f aca="false">M3097*O3097</f>
        <v>19679.73</v>
      </c>
      <c r="S3097" s="12" t="n">
        <f aca="false">Q3097-R3097</f>
        <v>6652.275</v>
      </c>
      <c r="T3097" s="11" t="n">
        <f aca="false">IFERROR(S3097/Q3097,0)</f>
        <v>0.252630781438785</v>
      </c>
      <c r="U3097" s="13" t="n">
        <f aca="false">F3097-E3097</f>
        <v>13</v>
      </c>
      <c r="V3097" s="13" t="n">
        <f aca="false">G3097-F3097</f>
        <v>4</v>
      </c>
      <c r="W3097" s="13" t="n">
        <f aca="false">G3097-E3097</f>
        <v>17</v>
      </c>
      <c r="X3097" s="10" t="n">
        <f aca="false">YEAR(E3097)</f>
        <v>2019</v>
      </c>
      <c r="Y3097" s="0" t="str">
        <f aca="false">TEXT(E3097,"yyyy-mm")</f>
        <v>2019-05</v>
      </c>
      <c r="Z3097" s="0" t="str">
        <f aca="false">"Q"&amp;ROUNDUP(MONTH(E3097)/3,0)&amp;"-"&amp;YEAR(E3097)</f>
        <v>Q2-2019</v>
      </c>
    </row>
    <row r="3098" customFormat="false" ht="14.25" hidden="false" customHeight="false" outlineLevel="0" collapsed="false">
      <c r="A3098" s="0" t="s">
        <v>3140</v>
      </c>
      <c r="B3098" s="0" t="s">
        <v>38</v>
      </c>
      <c r="C3098" s="0" t="s">
        <v>58</v>
      </c>
      <c r="D3098" s="9" t="n">
        <v>43500</v>
      </c>
      <c r="E3098" s="9" t="n">
        <v>43613</v>
      </c>
      <c r="F3098" s="9" t="n">
        <v>43625</v>
      </c>
      <c r="G3098" s="9" t="n">
        <v>43633</v>
      </c>
      <c r="H3098" s="10" t="s">
        <v>36</v>
      </c>
      <c r="I3098" s="0" t="n">
        <v>20</v>
      </c>
      <c r="J3098" s="0" t="n">
        <v>24</v>
      </c>
      <c r="K3098" s="0" t="n">
        <v>364</v>
      </c>
      <c r="L3098" s="0" t="n">
        <v>39</v>
      </c>
      <c r="M3098" s="0" t="n">
        <v>4</v>
      </c>
      <c r="N3098" s="11" t="n">
        <v>0.1</v>
      </c>
      <c r="O3098" s="12" t="n">
        <v>954.42</v>
      </c>
      <c r="P3098" s="12" t="n">
        <v>1735.3</v>
      </c>
      <c r="Q3098" s="12" t="n">
        <f aca="false">M3098*P3098*(1-N3098)</f>
        <v>6247.08</v>
      </c>
      <c r="R3098" s="12" t="n">
        <f aca="false">M3098*O3098</f>
        <v>3817.68</v>
      </c>
      <c r="S3098" s="12" t="n">
        <f aca="false">Q3098-R3098</f>
        <v>2429.4</v>
      </c>
      <c r="T3098" s="11" t="n">
        <f aca="false">IFERROR(S3098/Q3098,0)</f>
        <v>0.38888568739315</v>
      </c>
      <c r="U3098" s="13" t="n">
        <f aca="false">F3098-E3098</f>
        <v>12</v>
      </c>
      <c r="V3098" s="13" t="n">
        <f aca="false">G3098-F3098</f>
        <v>8</v>
      </c>
      <c r="W3098" s="13" t="n">
        <f aca="false">G3098-E3098</f>
        <v>20</v>
      </c>
      <c r="X3098" s="10" t="n">
        <f aca="false">YEAR(E3098)</f>
        <v>2019</v>
      </c>
      <c r="Y3098" s="0" t="str">
        <f aca="false">TEXT(E3098,"yyyy-mm")</f>
        <v>2019-05</v>
      </c>
      <c r="Z3098" s="0" t="str">
        <f aca="false">"Q"&amp;ROUNDUP(MONTH(E3098)/3,0)&amp;"-"&amp;YEAR(E3098)</f>
        <v>Q2-2019</v>
      </c>
    </row>
    <row r="3099" customFormat="false" ht="14.25" hidden="false" customHeight="false" outlineLevel="0" collapsed="false">
      <c r="A3099" s="0" t="s">
        <v>3141</v>
      </c>
      <c r="B3099" s="0" t="s">
        <v>38</v>
      </c>
      <c r="C3099" s="0" t="s">
        <v>35</v>
      </c>
      <c r="D3099" s="9" t="n">
        <v>43500</v>
      </c>
      <c r="E3099" s="9" t="n">
        <v>43613</v>
      </c>
      <c r="F3099" s="9" t="n">
        <v>43625</v>
      </c>
      <c r="G3099" s="9" t="n">
        <v>43626</v>
      </c>
      <c r="H3099" s="10" t="s">
        <v>36</v>
      </c>
      <c r="I3099" s="0" t="n">
        <v>16</v>
      </c>
      <c r="J3099" s="0" t="n">
        <v>40</v>
      </c>
      <c r="K3099" s="0" t="n">
        <v>248</v>
      </c>
      <c r="L3099" s="0" t="n">
        <v>2</v>
      </c>
      <c r="M3099" s="0" t="n">
        <v>5</v>
      </c>
      <c r="N3099" s="11" t="n">
        <v>0.05</v>
      </c>
      <c r="O3099" s="12" t="n">
        <v>1540.67</v>
      </c>
      <c r="P3099" s="12" t="n">
        <v>3423.7</v>
      </c>
      <c r="Q3099" s="12" t="n">
        <f aca="false">M3099*P3099*(1-N3099)</f>
        <v>16262.575</v>
      </c>
      <c r="R3099" s="12" t="n">
        <f aca="false">M3099*O3099</f>
        <v>7703.35</v>
      </c>
      <c r="S3099" s="12" t="n">
        <f aca="false">Q3099-R3099</f>
        <v>8559.225</v>
      </c>
      <c r="T3099" s="11" t="n">
        <f aca="false">IFERROR(S3099/Q3099,0)</f>
        <v>0.526314252201758</v>
      </c>
      <c r="U3099" s="13" t="n">
        <f aca="false">F3099-E3099</f>
        <v>12</v>
      </c>
      <c r="V3099" s="13" t="n">
        <f aca="false">G3099-F3099</f>
        <v>1</v>
      </c>
      <c r="W3099" s="13" t="n">
        <f aca="false">G3099-E3099</f>
        <v>13</v>
      </c>
      <c r="X3099" s="10" t="n">
        <f aca="false">YEAR(E3099)</f>
        <v>2019</v>
      </c>
      <c r="Y3099" s="0" t="str">
        <f aca="false">TEXT(E3099,"yyyy-mm")</f>
        <v>2019-05</v>
      </c>
      <c r="Z3099" s="0" t="str">
        <f aca="false">"Q"&amp;ROUNDUP(MONTH(E3099)/3,0)&amp;"-"&amp;YEAR(E3099)</f>
        <v>Q2-2019</v>
      </c>
    </row>
    <row r="3100" customFormat="false" ht="14.25" hidden="false" customHeight="false" outlineLevel="0" collapsed="false">
      <c r="A3100" s="0" t="s">
        <v>3142</v>
      </c>
      <c r="B3100" s="0" t="s">
        <v>34</v>
      </c>
      <c r="C3100" s="0" t="s">
        <v>35</v>
      </c>
      <c r="D3100" s="9" t="n">
        <v>43500</v>
      </c>
      <c r="E3100" s="9" t="n">
        <v>43613</v>
      </c>
      <c r="F3100" s="9" t="n">
        <v>43638</v>
      </c>
      <c r="G3100" s="9" t="n">
        <v>43642</v>
      </c>
      <c r="H3100" s="10" t="s">
        <v>36</v>
      </c>
      <c r="I3100" s="0" t="n">
        <v>10</v>
      </c>
      <c r="J3100" s="0" t="n">
        <v>35</v>
      </c>
      <c r="K3100" s="0" t="n">
        <v>251</v>
      </c>
      <c r="L3100" s="0" t="n">
        <v>40</v>
      </c>
      <c r="M3100" s="0" t="n">
        <v>3</v>
      </c>
      <c r="N3100" s="11" t="n">
        <v>0.05</v>
      </c>
      <c r="O3100" s="12" t="n">
        <v>1701</v>
      </c>
      <c r="P3100" s="12" t="n">
        <v>3865.9</v>
      </c>
      <c r="Q3100" s="12" t="n">
        <f aca="false">M3100*P3100*(1-N3100)</f>
        <v>11017.815</v>
      </c>
      <c r="R3100" s="12" t="n">
        <f aca="false">M3100*O3100</f>
        <v>5103</v>
      </c>
      <c r="S3100" s="12" t="n">
        <f aca="false">Q3100-R3100</f>
        <v>5914.815</v>
      </c>
      <c r="T3100" s="11" t="n">
        <f aca="false">IFERROR(S3100/Q3100,0)</f>
        <v>0.536841016117987</v>
      </c>
      <c r="U3100" s="13" t="n">
        <f aca="false">F3100-E3100</f>
        <v>25</v>
      </c>
      <c r="V3100" s="13" t="n">
        <f aca="false">G3100-F3100</f>
        <v>4</v>
      </c>
      <c r="W3100" s="13" t="n">
        <f aca="false">G3100-E3100</f>
        <v>29</v>
      </c>
      <c r="X3100" s="10" t="n">
        <f aca="false">YEAR(E3100)</f>
        <v>2019</v>
      </c>
      <c r="Y3100" s="0" t="str">
        <f aca="false">TEXT(E3100,"yyyy-mm")</f>
        <v>2019-05</v>
      </c>
      <c r="Z3100" s="0" t="str">
        <f aca="false">"Q"&amp;ROUNDUP(MONTH(E3100)/3,0)&amp;"-"&amp;YEAR(E3100)</f>
        <v>Q2-2019</v>
      </c>
    </row>
    <row r="3101" customFormat="false" ht="14.25" hidden="false" customHeight="false" outlineLevel="0" collapsed="false">
      <c r="A3101" s="0" t="s">
        <v>3143</v>
      </c>
      <c r="B3101" s="0" t="s">
        <v>34</v>
      </c>
      <c r="C3101" s="0" t="s">
        <v>58</v>
      </c>
      <c r="D3101" s="9" t="n">
        <v>43500</v>
      </c>
      <c r="E3101" s="9" t="n">
        <v>43613</v>
      </c>
      <c r="F3101" s="9" t="n">
        <v>43626</v>
      </c>
      <c r="G3101" s="9" t="n">
        <v>43632</v>
      </c>
      <c r="H3101" s="10" t="s">
        <v>36</v>
      </c>
      <c r="I3101" s="0" t="n">
        <v>3</v>
      </c>
      <c r="J3101" s="0" t="n">
        <v>19</v>
      </c>
      <c r="K3101" s="0" t="n">
        <v>334</v>
      </c>
      <c r="L3101" s="0" t="n">
        <v>40</v>
      </c>
      <c r="M3101" s="0" t="n">
        <v>6</v>
      </c>
      <c r="N3101" s="11" t="n">
        <v>0.15</v>
      </c>
      <c r="O3101" s="12" t="n">
        <v>868.05</v>
      </c>
      <c r="P3101" s="12" t="n">
        <v>1058.6</v>
      </c>
      <c r="Q3101" s="12" t="n">
        <f aca="false">M3101*P3101*(1-N3101)</f>
        <v>5398.86</v>
      </c>
      <c r="R3101" s="12" t="n">
        <f aca="false">M3101*O3101</f>
        <v>5208.3</v>
      </c>
      <c r="S3101" s="12" t="n">
        <f aca="false">Q3101-R3101</f>
        <v>190.56</v>
      </c>
      <c r="T3101" s="11" t="n">
        <f aca="false">IFERROR(S3101/Q3101,0)</f>
        <v>0.035296340338516</v>
      </c>
      <c r="U3101" s="13" t="n">
        <f aca="false">F3101-E3101</f>
        <v>13</v>
      </c>
      <c r="V3101" s="13" t="n">
        <f aca="false">G3101-F3101</f>
        <v>6</v>
      </c>
      <c r="W3101" s="13" t="n">
        <f aca="false">G3101-E3101</f>
        <v>19</v>
      </c>
      <c r="X3101" s="10" t="n">
        <f aca="false">YEAR(E3101)</f>
        <v>2019</v>
      </c>
      <c r="Y3101" s="0" t="str">
        <f aca="false">TEXT(E3101,"yyyy-mm")</f>
        <v>2019-05</v>
      </c>
      <c r="Z3101" s="0" t="str">
        <f aca="false">"Q"&amp;ROUNDUP(MONTH(E3101)/3,0)&amp;"-"&amp;YEAR(E3101)</f>
        <v>Q2-2019</v>
      </c>
    </row>
    <row r="3102" customFormat="false" ht="14.25" hidden="false" customHeight="false" outlineLevel="0" collapsed="false">
      <c r="A3102" s="0" t="s">
        <v>3144</v>
      </c>
      <c r="B3102" s="0" t="s">
        <v>41</v>
      </c>
      <c r="C3102" s="0" t="s">
        <v>79</v>
      </c>
      <c r="D3102" s="9" t="n">
        <v>43500</v>
      </c>
      <c r="E3102" s="9" t="n">
        <v>43613</v>
      </c>
      <c r="F3102" s="9" t="n">
        <v>43629</v>
      </c>
      <c r="G3102" s="9" t="n">
        <v>43634</v>
      </c>
      <c r="H3102" s="10" t="s">
        <v>36</v>
      </c>
      <c r="I3102" s="0" t="n">
        <v>21</v>
      </c>
      <c r="J3102" s="0" t="n">
        <v>21</v>
      </c>
      <c r="K3102" s="0" t="n">
        <v>63</v>
      </c>
      <c r="L3102" s="0" t="n">
        <v>23</v>
      </c>
      <c r="M3102" s="0" t="n">
        <v>2</v>
      </c>
      <c r="N3102" s="11" t="n">
        <v>0.1</v>
      </c>
      <c r="O3102" s="12" t="n">
        <v>925.74</v>
      </c>
      <c r="P3102" s="12" t="n">
        <v>2257.9</v>
      </c>
      <c r="Q3102" s="12" t="n">
        <f aca="false">M3102*P3102*(1-N3102)</f>
        <v>4064.22</v>
      </c>
      <c r="R3102" s="12" t="n">
        <f aca="false">M3102*O3102</f>
        <v>1851.48</v>
      </c>
      <c r="S3102" s="12" t="n">
        <f aca="false">Q3102-R3102</f>
        <v>2212.74</v>
      </c>
      <c r="T3102" s="11" t="n">
        <f aca="false">IFERROR(S3102/Q3102,0)</f>
        <v>0.5444439523451</v>
      </c>
      <c r="U3102" s="13" t="n">
        <f aca="false">F3102-E3102</f>
        <v>16</v>
      </c>
      <c r="V3102" s="13" t="n">
        <f aca="false">G3102-F3102</f>
        <v>5</v>
      </c>
      <c r="W3102" s="13" t="n">
        <f aca="false">G3102-E3102</f>
        <v>21</v>
      </c>
      <c r="X3102" s="10" t="n">
        <f aca="false">YEAR(E3102)</f>
        <v>2019</v>
      </c>
      <c r="Y3102" s="0" t="str">
        <f aca="false">TEXT(E3102,"yyyy-mm")</f>
        <v>2019-05</v>
      </c>
      <c r="Z3102" s="0" t="str">
        <f aca="false">"Q"&amp;ROUNDUP(MONTH(E3102)/3,0)&amp;"-"&amp;YEAR(E3102)</f>
        <v>Q2-2019</v>
      </c>
    </row>
    <row r="3103" customFormat="false" ht="14.25" hidden="false" customHeight="false" outlineLevel="0" collapsed="false">
      <c r="A3103" s="0" t="s">
        <v>3145</v>
      </c>
      <c r="B3103" s="0" t="s">
        <v>41</v>
      </c>
      <c r="C3103" s="0" t="s">
        <v>39</v>
      </c>
      <c r="D3103" s="9" t="n">
        <v>43500</v>
      </c>
      <c r="E3103" s="9" t="n">
        <v>43613</v>
      </c>
      <c r="F3103" s="9" t="n">
        <v>43624</v>
      </c>
      <c r="G3103" s="9" t="n">
        <v>43634</v>
      </c>
      <c r="H3103" s="10" t="s">
        <v>36</v>
      </c>
      <c r="I3103" s="0" t="n">
        <v>24</v>
      </c>
      <c r="J3103" s="0" t="n">
        <v>31</v>
      </c>
      <c r="K3103" s="0" t="n">
        <v>183</v>
      </c>
      <c r="L3103" s="0" t="n">
        <v>37</v>
      </c>
      <c r="M3103" s="0" t="n">
        <v>1</v>
      </c>
      <c r="N3103" s="11" t="n">
        <v>0.1</v>
      </c>
      <c r="O3103" s="12" t="n">
        <v>2632.1</v>
      </c>
      <c r="P3103" s="12" t="n">
        <v>5849.1</v>
      </c>
      <c r="Q3103" s="12" t="n">
        <f aca="false">M3103*P3103*(1-N3103)</f>
        <v>5264.19</v>
      </c>
      <c r="R3103" s="12" t="n">
        <f aca="false">M3103*O3103</f>
        <v>2632.1</v>
      </c>
      <c r="S3103" s="12" t="n">
        <f aca="false">Q3103-R3103</f>
        <v>2632.09</v>
      </c>
      <c r="T3103" s="11" t="n">
        <f aca="false">IFERROR(S3103/Q3103,0)</f>
        <v>0.499999050186259</v>
      </c>
      <c r="U3103" s="13" t="n">
        <f aca="false">F3103-E3103</f>
        <v>11</v>
      </c>
      <c r="V3103" s="13" t="n">
        <f aca="false">G3103-F3103</f>
        <v>10</v>
      </c>
      <c r="W3103" s="13" t="n">
        <f aca="false">G3103-E3103</f>
        <v>21</v>
      </c>
      <c r="X3103" s="10" t="n">
        <f aca="false">YEAR(E3103)</f>
        <v>2019</v>
      </c>
      <c r="Y3103" s="0" t="str">
        <f aca="false">TEXT(E3103,"yyyy-mm")</f>
        <v>2019-05</v>
      </c>
      <c r="Z3103" s="0" t="str">
        <f aca="false">"Q"&amp;ROUNDUP(MONTH(E3103)/3,0)&amp;"-"&amp;YEAR(E3103)</f>
        <v>Q2-2019</v>
      </c>
    </row>
    <row r="3104" customFormat="false" ht="14.25" hidden="false" customHeight="false" outlineLevel="0" collapsed="false">
      <c r="A3104" s="0" t="s">
        <v>3146</v>
      </c>
      <c r="B3104" s="0" t="s">
        <v>34</v>
      </c>
      <c r="C3104" s="0" t="s">
        <v>39</v>
      </c>
      <c r="D3104" s="9" t="n">
        <v>43500</v>
      </c>
      <c r="E3104" s="9" t="n">
        <v>43614</v>
      </c>
      <c r="F3104" s="9" t="n">
        <v>43642</v>
      </c>
      <c r="G3104" s="9" t="n">
        <v>43643</v>
      </c>
      <c r="H3104" s="10" t="s">
        <v>36</v>
      </c>
      <c r="I3104" s="0" t="n">
        <v>12</v>
      </c>
      <c r="J3104" s="0" t="n">
        <v>35</v>
      </c>
      <c r="K3104" s="0" t="n">
        <v>133</v>
      </c>
      <c r="L3104" s="0" t="n">
        <v>29</v>
      </c>
      <c r="M3104" s="0" t="n">
        <v>4</v>
      </c>
      <c r="N3104" s="11" t="n">
        <v>0.05</v>
      </c>
      <c r="O3104" s="12" t="n">
        <v>1964.17</v>
      </c>
      <c r="P3104" s="12" t="n">
        <v>2338.3</v>
      </c>
      <c r="Q3104" s="12" t="n">
        <f aca="false">M3104*P3104*(1-N3104)</f>
        <v>8885.54</v>
      </c>
      <c r="R3104" s="12" t="n">
        <f aca="false">M3104*O3104</f>
        <v>7856.68</v>
      </c>
      <c r="S3104" s="12" t="n">
        <f aca="false">Q3104-R3104</f>
        <v>1028.86</v>
      </c>
      <c r="T3104" s="11" t="n">
        <f aca="false">IFERROR(S3104/Q3104,0)</f>
        <v>0.115790374023413</v>
      </c>
      <c r="U3104" s="13" t="n">
        <f aca="false">F3104-E3104</f>
        <v>28</v>
      </c>
      <c r="V3104" s="13" t="n">
        <f aca="false">G3104-F3104</f>
        <v>1</v>
      </c>
      <c r="W3104" s="13" t="n">
        <f aca="false">G3104-E3104</f>
        <v>29</v>
      </c>
      <c r="X3104" s="10" t="n">
        <f aca="false">YEAR(E3104)</f>
        <v>2019</v>
      </c>
      <c r="Y3104" s="0" t="str">
        <f aca="false">TEXT(E3104,"yyyy-mm")</f>
        <v>2019-05</v>
      </c>
      <c r="Z3104" s="0" t="str">
        <f aca="false">"Q"&amp;ROUNDUP(MONTH(E3104)/3,0)&amp;"-"&amp;YEAR(E3104)</f>
        <v>Q2-2019</v>
      </c>
    </row>
    <row r="3105" customFormat="false" ht="14.25" hidden="false" customHeight="false" outlineLevel="0" collapsed="false">
      <c r="A3105" s="0" t="s">
        <v>3147</v>
      </c>
      <c r="B3105" s="0" t="s">
        <v>34</v>
      </c>
      <c r="C3105" s="0" t="s">
        <v>35</v>
      </c>
      <c r="D3105" s="9" t="n">
        <v>43500</v>
      </c>
      <c r="E3105" s="9" t="n">
        <v>43614</v>
      </c>
      <c r="F3105" s="9" t="n">
        <v>43616</v>
      </c>
      <c r="G3105" s="9" t="n">
        <v>43622</v>
      </c>
      <c r="H3105" s="10" t="s">
        <v>36</v>
      </c>
      <c r="I3105" s="0" t="n">
        <v>7</v>
      </c>
      <c r="J3105" s="0" t="n">
        <v>14</v>
      </c>
      <c r="K3105" s="0" t="n">
        <v>246</v>
      </c>
      <c r="L3105" s="0" t="n">
        <v>29</v>
      </c>
      <c r="M3105" s="0" t="n">
        <v>3</v>
      </c>
      <c r="N3105" s="11" t="n">
        <v>0.1</v>
      </c>
      <c r="O3105" s="12" t="n">
        <v>809.83</v>
      </c>
      <c r="P3105" s="12" t="n">
        <v>1025.1</v>
      </c>
      <c r="Q3105" s="12" t="n">
        <f aca="false">M3105*P3105*(1-N3105)</f>
        <v>2767.77</v>
      </c>
      <c r="R3105" s="12" t="n">
        <f aca="false">M3105*O3105</f>
        <v>2429.49</v>
      </c>
      <c r="S3105" s="12" t="n">
        <f aca="false">Q3105-R3105</f>
        <v>338.28</v>
      </c>
      <c r="T3105" s="11" t="n">
        <f aca="false">IFERROR(S3105/Q3105,0)</f>
        <v>0.122221138317129</v>
      </c>
      <c r="U3105" s="13" t="n">
        <f aca="false">F3105-E3105</f>
        <v>2</v>
      </c>
      <c r="V3105" s="13" t="n">
        <f aca="false">G3105-F3105</f>
        <v>6</v>
      </c>
      <c r="W3105" s="13" t="n">
        <f aca="false">G3105-E3105</f>
        <v>8</v>
      </c>
      <c r="X3105" s="10" t="n">
        <f aca="false">YEAR(E3105)</f>
        <v>2019</v>
      </c>
      <c r="Y3105" s="0" t="str">
        <f aca="false">TEXT(E3105,"yyyy-mm")</f>
        <v>2019-05</v>
      </c>
      <c r="Z3105" s="0" t="str">
        <f aca="false">"Q"&amp;ROUNDUP(MONTH(E3105)/3,0)&amp;"-"&amp;YEAR(E3105)</f>
        <v>Q2-2019</v>
      </c>
    </row>
    <row r="3106" customFormat="false" ht="14.25" hidden="false" customHeight="false" outlineLevel="0" collapsed="false">
      <c r="A3106" s="0" t="s">
        <v>3148</v>
      </c>
      <c r="B3106" s="0" t="s">
        <v>38</v>
      </c>
      <c r="C3106" s="0" t="s">
        <v>46</v>
      </c>
      <c r="D3106" s="9" t="n">
        <v>43500</v>
      </c>
      <c r="E3106" s="9" t="n">
        <v>43614</v>
      </c>
      <c r="F3106" s="9" t="n">
        <v>43638</v>
      </c>
      <c r="G3106" s="9" t="n">
        <v>43640</v>
      </c>
      <c r="H3106" s="10" t="s">
        <v>36</v>
      </c>
      <c r="I3106" s="0" t="n">
        <v>20</v>
      </c>
      <c r="J3106" s="0" t="n">
        <v>21</v>
      </c>
      <c r="K3106" s="0" t="n">
        <v>272</v>
      </c>
      <c r="L3106" s="0" t="n">
        <v>7</v>
      </c>
      <c r="M3106" s="0" t="n">
        <v>6</v>
      </c>
      <c r="N3106" s="11" t="n">
        <v>0.1</v>
      </c>
      <c r="O3106" s="12" t="n">
        <v>1764.38</v>
      </c>
      <c r="P3106" s="12" t="n">
        <v>2291.4</v>
      </c>
      <c r="Q3106" s="12" t="n">
        <f aca="false">M3106*P3106*(1-N3106)</f>
        <v>12373.56</v>
      </c>
      <c r="R3106" s="12" t="n">
        <f aca="false">M3106*O3106</f>
        <v>10586.28</v>
      </c>
      <c r="S3106" s="12" t="n">
        <f aca="false">Q3106-R3106</f>
        <v>1787.28</v>
      </c>
      <c r="T3106" s="11" t="n">
        <f aca="false">IFERROR(S3106/Q3106,0)</f>
        <v>0.144443474634624</v>
      </c>
      <c r="U3106" s="13" t="n">
        <f aca="false">F3106-E3106</f>
        <v>24</v>
      </c>
      <c r="V3106" s="13" t="n">
        <f aca="false">G3106-F3106</f>
        <v>2</v>
      </c>
      <c r="W3106" s="13" t="n">
        <f aca="false">G3106-E3106</f>
        <v>26</v>
      </c>
      <c r="X3106" s="10" t="n">
        <f aca="false">YEAR(E3106)</f>
        <v>2019</v>
      </c>
      <c r="Y3106" s="0" t="str">
        <f aca="false">TEXT(E3106,"yyyy-mm")</f>
        <v>2019-05</v>
      </c>
      <c r="Z3106" s="0" t="str">
        <f aca="false">"Q"&amp;ROUNDUP(MONTH(E3106)/3,0)&amp;"-"&amp;YEAR(E3106)</f>
        <v>Q2-2019</v>
      </c>
    </row>
    <row r="3107" customFormat="false" ht="14.25" hidden="false" customHeight="false" outlineLevel="0" collapsed="false">
      <c r="A3107" s="0" t="s">
        <v>3149</v>
      </c>
      <c r="B3107" s="0" t="s">
        <v>34</v>
      </c>
      <c r="C3107" s="0" t="s">
        <v>39</v>
      </c>
      <c r="D3107" s="9" t="n">
        <v>43500</v>
      </c>
      <c r="E3107" s="9" t="n">
        <v>43614</v>
      </c>
      <c r="F3107" s="9" t="n">
        <v>43623</v>
      </c>
      <c r="G3107" s="9" t="n">
        <v>43633</v>
      </c>
      <c r="H3107" s="10" t="s">
        <v>36</v>
      </c>
      <c r="I3107" s="0" t="n">
        <v>7</v>
      </c>
      <c r="J3107" s="0" t="n">
        <v>41</v>
      </c>
      <c r="K3107" s="0" t="n">
        <v>173</v>
      </c>
      <c r="L3107" s="0" t="n">
        <v>6</v>
      </c>
      <c r="M3107" s="0" t="n">
        <v>1</v>
      </c>
      <c r="N3107" s="11" t="n">
        <v>0.1</v>
      </c>
      <c r="O3107" s="12" t="n">
        <v>476.37</v>
      </c>
      <c r="P3107" s="12" t="n">
        <v>1058.6</v>
      </c>
      <c r="Q3107" s="12" t="n">
        <f aca="false">M3107*P3107*(1-N3107)</f>
        <v>952.74</v>
      </c>
      <c r="R3107" s="12" t="n">
        <f aca="false">M3107*O3107</f>
        <v>476.37</v>
      </c>
      <c r="S3107" s="12" t="n">
        <f aca="false">Q3107-R3107</f>
        <v>476.37</v>
      </c>
      <c r="T3107" s="11" t="n">
        <f aca="false">IFERROR(S3107/Q3107,0)</f>
        <v>0.5</v>
      </c>
      <c r="U3107" s="13" t="n">
        <f aca="false">F3107-E3107</f>
        <v>9</v>
      </c>
      <c r="V3107" s="13" t="n">
        <f aca="false">G3107-F3107</f>
        <v>10</v>
      </c>
      <c r="W3107" s="13" t="n">
        <f aca="false">G3107-E3107</f>
        <v>19</v>
      </c>
      <c r="X3107" s="10" t="n">
        <f aca="false">YEAR(E3107)</f>
        <v>2019</v>
      </c>
      <c r="Y3107" s="0" t="str">
        <f aca="false">TEXT(E3107,"yyyy-mm")</f>
        <v>2019-05</v>
      </c>
      <c r="Z3107" s="0" t="str">
        <f aca="false">"Q"&amp;ROUNDUP(MONTH(E3107)/3,0)&amp;"-"&amp;YEAR(E3107)</f>
        <v>Q2-2019</v>
      </c>
    </row>
    <row r="3108" customFormat="false" ht="14.25" hidden="false" customHeight="false" outlineLevel="0" collapsed="false">
      <c r="A3108" s="0" t="s">
        <v>3150</v>
      </c>
      <c r="B3108" s="0" t="s">
        <v>43</v>
      </c>
      <c r="C3108" s="0" t="s">
        <v>35</v>
      </c>
      <c r="D3108" s="9" t="n">
        <v>43500</v>
      </c>
      <c r="E3108" s="9" t="n">
        <v>43614</v>
      </c>
      <c r="F3108" s="9" t="n">
        <v>43631</v>
      </c>
      <c r="G3108" s="9" t="n">
        <v>43633</v>
      </c>
      <c r="H3108" s="10" t="s">
        <v>36</v>
      </c>
      <c r="I3108" s="0" t="n">
        <v>27</v>
      </c>
      <c r="J3108" s="0" t="n">
        <v>41</v>
      </c>
      <c r="K3108" s="0" t="n">
        <v>238</v>
      </c>
      <c r="L3108" s="0" t="n">
        <v>37</v>
      </c>
      <c r="M3108" s="0" t="n">
        <v>7</v>
      </c>
      <c r="N3108" s="11" t="n">
        <v>0.2</v>
      </c>
      <c r="O3108" s="12" t="n">
        <v>523.94</v>
      </c>
      <c r="P3108" s="12" t="n">
        <v>1139</v>
      </c>
      <c r="Q3108" s="12" t="n">
        <f aca="false">M3108*P3108*(1-N3108)</f>
        <v>6378.4</v>
      </c>
      <c r="R3108" s="12" t="n">
        <f aca="false">M3108*O3108</f>
        <v>3667.58</v>
      </c>
      <c r="S3108" s="12" t="n">
        <f aca="false">Q3108-R3108</f>
        <v>2710.82</v>
      </c>
      <c r="T3108" s="11" t="n">
        <f aca="false">IFERROR(S3108/Q3108,0)</f>
        <v>0.425</v>
      </c>
      <c r="U3108" s="13" t="n">
        <f aca="false">F3108-E3108</f>
        <v>17</v>
      </c>
      <c r="V3108" s="13" t="n">
        <f aca="false">G3108-F3108</f>
        <v>2</v>
      </c>
      <c r="W3108" s="13" t="n">
        <f aca="false">G3108-E3108</f>
        <v>19</v>
      </c>
      <c r="X3108" s="10" t="n">
        <f aca="false">YEAR(E3108)</f>
        <v>2019</v>
      </c>
      <c r="Y3108" s="0" t="str">
        <f aca="false">TEXT(E3108,"yyyy-mm")</f>
        <v>2019-05</v>
      </c>
      <c r="Z3108" s="0" t="str">
        <f aca="false">"Q"&amp;ROUNDUP(MONTH(E3108)/3,0)&amp;"-"&amp;YEAR(E3108)</f>
        <v>Q2-2019</v>
      </c>
    </row>
    <row r="3109" customFormat="false" ht="14.25" hidden="false" customHeight="false" outlineLevel="0" collapsed="false">
      <c r="A3109" s="0" t="s">
        <v>3151</v>
      </c>
      <c r="B3109" s="0" t="s">
        <v>41</v>
      </c>
      <c r="C3109" s="0" t="s">
        <v>39</v>
      </c>
      <c r="D3109" s="9" t="n">
        <v>43500</v>
      </c>
      <c r="E3109" s="9" t="n">
        <v>43614</v>
      </c>
      <c r="F3109" s="9" t="n">
        <v>43629</v>
      </c>
      <c r="G3109" s="9" t="n">
        <v>43635</v>
      </c>
      <c r="H3109" s="10" t="s">
        <v>36</v>
      </c>
      <c r="I3109" s="0" t="n">
        <v>23</v>
      </c>
      <c r="J3109" s="0" t="n">
        <v>6</v>
      </c>
      <c r="K3109" s="0" t="n">
        <v>167</v>
      </c>
      <c r="L3109" s="0" t="n">
        <v>33</v>
      </c>
      <c r="M3109" s="0" t="n">
        <v>7</v>
      </c>
      <c r="N3109" s="11" t="n">
        <v>0.15</v>
      </c>
      <c r="O3109" s="12" t="n">
        <v>455.6</v>
      </c>
      <c r="P3109" s="12" t="n">
        <v>1139</v>
      </c>
      <c r="Q3109" s="12" t="n">
        <f aca="false">M3109*P3109*(1-N3109)</f>
        <v>6777.05</v>
      </c>
      <c r="R3109" s="12" t="n">
        <f aca="false">M3109*O3109</f>
        <v>3189.2</v>
      </c>
      <c r="S3109" s="12" t="n">
        <f aca="false">Q3109-R3109</f>
        <v>3587.85</v>
      </c>
      <c r="T3109" s="11" t="n">
        <f aca="false">IFERROR(S3109/Q3109,0)</f>
        <v>0.529411764705882</v>
      </c>
      <c r="U3109" s="13" t="n">
        <f aca="false">F3109-E3109</f>
        <v>15</v>
      </c>
      <c r="V3109" s="13" t="n">
        <f aca="false">G3109-F3109</f>
        <v>6</v>
      </c>
      <c r="W3109" s="13" t="n">
        <f aca="false">G3109-E3109</f>
        <v>21</v>
      </c>
      <c r="X3109" s="10" t="n">
        <f aca="false">YEAR(E3109)</f>
        <v>2019</v>
      </c>
      <c r="Y3109" s="0" t="str">
        <f aca="false">TEXT(E3109,"yyyy-mm")</f>
        <v>2019-05</v>
      </c>
      <c r="Z3109" s="0" t="str">
        <f aca="false">"Q"&amp;ROUNDUP(MONTH(E3109)/3,0)&amp;"-"&amp;YEAR(E3109)</f>
        <v>Q2-2019</v>
      </c>
    </row>
    <row r="3110" customFormat="false" ht="14.25" hidden="false" customHeight="false" outlineLevel="0" collapsed="false">
      <c r="A3110" s="0" t="s">
        <v>3152</v>
      </c>
      <c r="B3110" s="0" t="s">
        <v>38</v>
      </c>
      <c r="C3110" s="0" t="s">
        <v>35</v>
      </c>
      <c r="D3110" s="9" t="n">
        <v>43500</v>
      </c>
      <c r="E3110" s="9" t="n">
        <v>43614</v>
      </c>
      <c r="F3110" s="9" t="n">
        <v>43619</v>
      </c>
      <c r="G3110" s="9" t="n">
        <v>43624</v>
      </c>
      <c r="H3110" s="10" t="s">
        <v>36</v>
      </c>
      <c r="I3110" s="0" t="n">
        <v>15</v>
      </c>
      <c r="J3110" s="0" t="n">
        <v>21</v>
      </c>
      <c r="K3110" s="0" t="n">
        <v>258</v>
      </c>
      <c r="L3110" s="0" t="n">
        <v>12</v>
      </c>
      <c r="M3110" s="0" t="n">
        <v>7</v>
      </c>
      <c r="N3110" s="11" t="n">
        <v>0.1</v>
      </c>
      <c r="O3110" s="12" t="n">
        <v>2319</v>
      </c>
      <c r="P3110" s="12" t="n">
        <v>3410.3</v>
      </c>
      <c r="Q3110" s="12" t="n">
        <f aca="false">M3110*P3110*(1-N3110)</f>
        <v>21484.89</v>
      </c>
      <c r="R3110" s="12" t="n">
        <f aca="false">M3110*O3110</f>
        <v>16233</v>
      </c>
      <c r="S3110" s="12" t="n">
        <f aca="false">Q3110-R3110</f>
        <v>5251.89</v>
      </c>
      <c r="T3110" s="11" t="n">
        <f aca="false">IFERROR(S3110/Q3110,0)</f>
        <v>0.244445747685932</v>
      </c>
      <c r="U3110" s="13" t="n">
        <f aca="false">F3110-E3110</f>
        <v>5</v>
      </c>
      <c r="V3110" s="13" t="n">
        <f aca="false">G3110-F3110</f>
        <v>5</v>
      </c>
      <c r="W3110" s="13" t="n">
        <f aca="false">G3110-E3110</f>
        <v>10</v>
      </c>
      <c r="X3110" s="10" t="n">
        <f aca="false">YEAR(E3110)</f>
        <v>2019</v>
      </c>
      <c r="Y3110" s="0" t="str">
        <f aca="false">TEXT(E3110,"yyyy-mm")</f>
        <v>2019-05</v>
      </c>
      <c r="Z3110" s="0" t="str">
        <f aca="false">"Q"&amp;ROUNDUP(MONTH(E3110)/3,0)&amp;"-"&amp;YEAR(E3110)</f>
        <v>Q2-2019</v>
      </c>
    </row>
    <row r="3111" customFormat="false" ht="14.25" hidden="false" customHeight="false" outlineLevel="0" collapsed="false">
      <c r="A3111" s="0" t="s">
        <v>3153</v>
      </c>
      <c r="B3111" s="0" t="s">
        <v>34</v>
      </c>
      <c r="C3111" s="0" t="s">
        <v>58</v>
      </c>
      <c r="D3111" s="9" t="n">
        <v>43500</v>
      </c>
      <c r="E3111" s="9" t="n">
        <v>43614</v>
      </c>
      <c r="F3111" s="9" t="n">
        <v>43616</v>
      </c>
      <c r="G3111" s="9" t="n">
        <v>43621</v>
      </c>
      <c r="H3111" s="10" t="s">
        <v>36</v>
      </c>
      <c r="I3111" s="0" t="n">
        <v>6</v>
      </c>
      <c r="J3111" s="0" t="n">
        <v>20</v>
      </c>
      <c r="K3111" s="0" t="n">
        <v>331</v>
      </c>
      <c r="L3111" s="0" t="n">
        <v>39</v>
      </c>
      <c r="M3111" s="0" t="n">
        <v>7</v>
      </c>
      <c r="N3111" s="11" t="n">
        <v>0.1</v>
      </c>
      <c r="O3111" s="12" t="n">
        <v>640.39</v>
      </c>
      <c r="P3111" s="12" t="n">
        <v>1085.4</v>
      </c>
      <c r="Q3111" s="12" t="n">
        <f aca="false">M3111*P3111*(1-N3111)</f>
        <v>6838.02</v>
      </c>
      <c r="R3111" s="12" t="n">
        <f aca="false">M3111*O3111</f>
        <v>4482.73</v>
      </c>
      <c r="S3111" s="12" t="n">
        <f aca="false">Q3111-R3111</f>
        <v>2355.29</v>
      </c>
      <c r="T3111" s="11" t="n">
        <f aca="false">IFERROR(S3111/Q3111,0)</f>
        <v>0.34444034969187</v>
      </c>
      <c r="U3111" s="13" t="n">
        <f aca="false">F3111-E3111</f>
        <v>2</v>
      </c>
      <c r="V3111" s="13" t="n">
        <f aca="false">G3111-F3111</f>
        <v>5</v>
      </c>
      <c r="W3111" s="13" t="n">
        <f aca="false">G3111-E3111</f>
        <v>7</v>
      </c>
      <c r="X3111" s="10" t="n">
        <f aca="false">YEAR(E3111)</f>
        <v>2019</v>
      </c>
      <c r="Y3111" s="0" t="str">
        <f aca="false">TEXT(E3111,"yyyy-mm")</f>
        <v>2019-05</v>
      </c>
      <c r="Z3111" s="0" t="str">
        <f aca="false">"Q"&amp;ROUNDUP(MONTH(E3111)/3,0)&amp;"-"&amp;YEAR(E3111)</f>
        <v>Q2-2019</v>
      </c>
    </row>
    <row r="3112" customFormat="false" ht="14.25" hidden="false" customHeight="false" outlineLevel="0" collapsed="false">
      <c r="A3112" s="0" t="s">
        <v>3154</v>
      </c>
      <c r="B3112" s="0" t="s">
        <v>41</v>
      </c>
      <c r="C3112" s="0" t="s">
        <v>35</v>
      </c>
      <c r="D3112" s="9" t="n">
        <v>43500</v>
      </c>
      <c r="E3112" s="9" t="n">
        <v>43615</v>
      </c>
      <c r="F3112" s="9" t="n">
        <v>43643</v>
      </c>
      <c r="G3112" s="9" t="n">
        <v>43645</v>
      </c>
      <c r="H3112" s="10" t="s">
        <v>36</v>
      </c>
      <c r="I3112" s="0" t="n">
        <v>22</v>
      </c>
      <c r="J3112" s="0" t="n">
        <v>25</v>
      </c>
      <c r="K3112" s="0" t="n">
        <v>247</v>
      </c>
      <c r="L3112" s="0" t="n">
        <v>41</v>
      </c>
      <c r="M3112" s="0" t="n">
        <v>3</v>
      </c>
      <c r="N3112" s="11" t="n">
        <v>0.2</v>
      </c>
      <c r="O3112" s="12" t="n">
        <v>1550.38</v>
      </c>
      <c r="P3112" s="12" t="n">
        <v>2385.2</v>
      </c>
      <c r="Q3112" s="12" t="n">
        <f aca="false">M3112*P3112*(1-N3112)</f>
        <v>5724.48</v>
      </c>
      <c r="R3112" s="12" t="n">
        <f aca="false">M3112*O3112</f>
        <v>4651.14</v>
      </c>
      <c r="S3112" s="12" t="n">
        <f aca="false">Q3112-R3112</f>
        <v>1073.34</v>
      </c>
      <c r="T3112" s="11" t="n">
        <f aca="false">IFERROR(S3112/Q3112,0)</f>
        <v>0.1875</v>
      </c>
      <c r="U3112" s="13" t="n">
        <f aca="false">F3112-E3112</f>
        <v>28</v>
      </c>
      <c r="V3112" s="13" t="n">
        <f aca="false">G3112-F3112</f>
        <v>2</v>
      </c>
      <c r="W3112" s="13" t="n">
        <f aca="false">G3112-E3112</f>
        <v>30</v>
      </c>
      <c r="X3112" s="10" t="n">
        <f aca="false">YEAR(E3112)</f>
        <v>2019</v>
      </c>
      <c r="Y3112" s="0" t="str">
        <f aca="false">TEXT(E3112,"yyyy-mm")</f>
        <v>2019-05</v>
      </c>
      <c r="Z3112" s="0" t="str">
        <f aca="false">"Q"&amp;ROUNDUP(MONTH(E3112)/3,0)&amp;"-"&amp;YEAR(E3112)</f>
        <v>Q2-2019</v>
      </c>
    </row>
    <row r="3113" customFormat="false" ht="14.25" hidden="false" customHeight="false" outlineLevel="0" collapsed="false">
      <c r="A3113" s="0" t="s">
        <v>3155</v>
      </c>
      <c r="B3113" s="0" t="s">
        <v>38</v>
      </c>
      <c r="C3113" s="0" t="s">
        <v>35</v>
      </c>
      <c r="D3113" s="9" t="n">
        <v>43500</v>
      </c>
      <c r="E3113" s="9" t="n">
        <v>43615</v>
      </c>
      <c r="F3113" s="9" t="n">
        <v>43633</v>
      </c>
      <c r="G3113" s="9" t="n">
        <v>43637</v>
      </c>
      <c r="H3113" s="10" t="s">
        <v>36</v>
      </c>
      <c r="I3113" s="0" t="n">
        <v>17</v>
      </c>
      <c r="J3113" s="0" t="n">
        <v>50</v>
      </c>
      <c r="K3113" s="0" t="n">
        <v>254</v>
      </c>
      <c r="L3113" s="0" t="n">
        <v>6</v>
      </c>
      <c r="M3113" s="0" t="n">
        <v>2</v>
      </c>
      <c r="N3113" s="11" t="n">
        <v>0.05</v>
      </c>
      <c r="O3113" s="12" t="n">
        <v>109.34</v>
      </c>
      <c r="P3113" s="12" t="n">
        <v>227.8</v>
      </c>
      <c r="Q3113" s="12" t="n">
        <f aca="false">M3113*P3113*(1-N3113)</f>
        <v>432.82</v>
      </c>
      <c r="R3113" s="12" t="n">
        <f aca="false">M3113*O3113</f>
        <v>218.68</v>
      </c>
      <c r="S3113" s="12" t="n">
        <f aca="false">Q3113-R3113</f>
        <v>214.14</v>
      </c>
      <c r="T3113" s="11" t="n">
        <f aca="false">IFERROR(S3113/Q3113,0)</f>
        <v>0.494755325539485</v>
      </c>
      <c r="U3113" s="13" t="n">
        <f aca="false">F3113-E3113</f>
        <v>18</v>
      </c>
      <c r="V3113" s="13" t="n">
        <f aca="false">G3113-F3113</f>
        <v>4</v>
      </c>
      <c r="W3113" s="13" t="n">
        <f aca="false">G3113-E3113</f>
        <v>22</v>
      </c>
      <c r="X3113" s="10" t="n">
        <f aca="false">YEAR(E3113)</f>
        <v>2019</v>
      </c>
      <c r="Y3113" s="0" t="str">
        <f aca="false">TEXT(E3113,"yyyy-mm")</f>
        <v>2019-05</v>
      </c>
      <c r="Z3113" s="0" t="str">
        <f aca="false">"Q"&amp;ROUNDUP(MONTH(E3113)/3,0)&amp;"-"&amp;YEAR(E3113)</f>
        <v>Q2-2019</v>
      </c>
    </row>
    <row r="3114" customFormat="false" ht="14.25" hidden="false" customHeight="false" outlineLevel="0" collapsed="false">
      <c r="A3114" s="0" t="s">
        <v>3156</v>
      </c>
      <c r="B3114" s="0" t="s">
        <v>41</v>
      </c>
      <c r="C3114" s="0" t="s">
        <v>39</v>
      </c>
      <c r="D3114" s="9" t="n">
        <v>43500</v>
      </c>
      <c r="E3114" s="9" t="n">
        <v>43615</v>
      </c>
      <c r="F3114" s="9" t="n">
        <v>43629</v>
      </c>
      <c r="G3114" s="9" t="n">
        <v>43638</v>
      </c>
      <c r="H3114" s="10" t="s">
        <v>36</v>
      </c>
      <c r="I3114" s="0" t="n">
        <v>25</v>
      </c>
      <c r="J3114" s="0" t="n">
        <v>13</v>
      </c>
      <c r="K3114" s="0" t="n">
        <v>120</v>
      </c>
      <c r="L3114" s="0" t="n">
        <v>9</v>
      </c>
      <c r="M3114" s="0" t="n">
        <v>4</v>
      </c>
      <c r="N3114" s="11" t="n">
        <v>0.05</v>
      </c>
      <c r="O3114" s="12" t="n">
        <v>324.35</v>
      </c>
      <c r="P3114" s="12" t="n">
        <v>690.1</v>
      </c>
      <c r="Q3114" s="12" t="n">
        <f aca="false">M3114*P3114*(1-N3114)</f>
        <v>2622.38</v>
      </c>
      <c r="R3114" s="12" t="n">
        <f aca="false">M3114*O3114</f>
        <v>1297.4</v>
      </c>
      <c r="S3114" s="12" t="n">
        <f aca="false">Q3114-R3114</f>
        <v>1324.98</v>
      </c>
      <c r="T3114" s="11" t="n">
        <f aca="false">IFERROR(S3114/Q3114,0)</f>
        <v>0.505258581898886</v>
      </c>
      <c r="U3114" s="13" t="n">
        <f aca="false">F3114-E3114</f>
        <v>14</v>
      </c>
      <c r="V3114" s="13" t="n">
        <f aca="false">G3114-F3114</f>
        <v>9</v>
      </c>
      <c r="W3114" s="13" t="n">
        <f aca="false">G3114-E3114</f>
        <v>23</v>
      </c>
      <c r="X3114" s="10" t="n">
        <f aca="false">YEAR(E3114)</f>
        <v>2019</v>
      </c>
      <c r="Y3114" s="0" t="str">
        <f aca="false">TEXT(E3114,"yyyy-mm")</f>
        <v>2019-05</v>
      </c>
      <c r="Z3114" s="0" t="str">
        <f aca="false">"Q"&amp;ROUNDUP(MONTH(E3114)/3,0)&amp;"-"&amp;YEAR(E3114)</f>
        <v>Q2-2019</v>
      </c>
    </row>
    <row r="3115" customFormat="false" ht="14.25" hidden="false" customHeight="false" outlineLevel="0" collapsed="false">
      <c r="A3115" s="0" t="s">
        <v>3157</v>
      </c>
      <c r="B3115" s="0" t="s">
        <v>38</v>
      </c>
      <c r="C3115" s="0" t="s">
        <v>39</v>
      </c>
      <c r="D3115" s="9" t="n">
        <v>43500</v>
      </c>
      <c r="E3115" s="9" t="n">
        <v>43615</v>
      </c>
      <c r="F3115" s="9" t="n">
        <v>43624</v>
      </c>
      <c r="G3115" s="9" t="n">
        <v>43625</v>
      </c>
      <c r="H3115" s="10" t="s">
        <v>36</v>
      </c>
      <c r="I3115" s="0" t="n">
        <v>17</v>
      </c>
      <c r="J3115" s="0" t="n">
        <v>36</v>
      </c>
      <c r="K3115" s="0" t="n">
        <v>102</v>
      </c>
      <c r="L3115" s="0" t="n">
        <v>38</v>
      </c>
      <c r="M3115" s="0" t="n">
        <v>8</v>
      </c>
      <c r="N3115" s="11" t="n">
        <v>0.075</v>
      </c>
      <c r="O3115" s="12" t="n">
        <v>4640.69</v>
      </c>
      <c r="P3115" s="12" t="n">
        <v>6271.2</v>
      </c>
      <c r="Q3115" s="12" t="n">
        <f aca="false">M3115*P3115*(1-N3115)</f>
        <v>46406.88</v>
      </c>
      <c r="R3115" s="12" t="n">
        <f aca="false">M3115*O3115</f>
        <v>37125.52</v>
      </c>
      <c r="S3115" s="12" t="n">
        <f aca="false">Q3115-R3115</f>
        <v>9281.36</v>
      </c>
      <c r="T3115" s="11" t="n">
        <f aca="false">IFERROR(S3115/Q3115,0)</f>
        <v>0.199999655223536</v>
      </c>
      <c r="U3115" s="13" t="n">
        <f aca="false">F3115-E3115</f>
        <v>9</v>
      </c>
      <c r="V3115" s="13" t="n">
        <f aca="false">G3115-F3115</f>
        <v>1</v>
      </c>
      <c r="W3115" s="13" t="n">
        <f aca="false">G3115-E3115</f>
        <v>10</v>
      </c>
      <c r="X3115" s="10" t="n">
        <f aca="false">YEAR(E3115)</f>
        <v>2019</v>
      </c>
      <c r="Y3115" s="0" t="str">
        <f aca="false">TEXT(E3115,"yyyy-mm")</f>
        <v>2019-05</v>
      </c>
      <c r="Z3115" s="0" t="str">
        <f aca="false">"Q"&amp;ROUNDUP(MONTH(E3115)/3,0)&amp;"-"&amp;YEAR(E3115)</f>
        <v>Q2-2019</v>
      </c>
    </row>
    <row r="3116" customFormat="false" ht="14.25" hidden="false" customHeight="false" outlineLevel="0" collapsed="false">
      <c r="A3116" s="0" t="s">
        <v>3158</v>
      </c>
      <c r="B3116" s="0" t="s">
        <v>38</v>
      </c>
      <c r="C3116" s="0" t="s">
        <v>48</v>
      </c>
      <c r="D3116" s="9" t="n">
        <v>43500</v>
      </c>
      <c r="E3116" s="9" t="n">
        <v>43615</v>
      </c>
      <c r="F3116" s="9" t="n">
        <v>43617</v>
      </c>
      <c r="G3116" s="9" t="n">
        <v>43625</v>
      </c>
      <c r="H3116" s="10" t="s">
        <v>36</v>
      </c>
      <c r="I3116" s="0" t="n">
        <v>15</v>
      </c>
      <c r="J3116" s="0" t="n">
        <v>16</v>
      </c>
      <c r="K3116" s="0" t="n">
        <v>11</v>
      </c>
      <c r="L3116" s="0" t="n">
        <v>43</v>
      </c>
      <c r="M3116" s="0" t="n">
        <v>5</v>
      </c>
      <c r="N3116" s="11" t="n">
        <v>0.1</v>
      </c>
      <c r="O3116" s="12" t="n">
        <v>127.17</v>
      </c>
      <c r="P3116" s="12" t="n">
        <v>174.2</v>
      </c>
      <c r="Q3116" s="12" t="n">
        <f aca="false">M3116*P3116*(1-N3116)</f>
        <v>783.9</v>
      </c>
      <c r="R3116" s="12" t="n">
        <f aca="false">M3116*O3116</f>
        <v>635.85</v>
      </c>
      <c r="S3116" s="12" t="n">
        <f aca="false">Q3116-R3116</f>
        <v>148.05</v>
      </c>
      <c r="T3116" s="11" t="n">
        <f aca="false">IFERROR(S3116/Q3116,0)</f>
        <v>0.18886337543054</v>
      </c>
      <c r="U3116" s="13" t="n">
        <f aca="false">F3116-E3116</f>
        <v>2</v>
      </c>
      <c r="V3116" s="13" t="n">
        <f aca="false">G3116-F3116</f>
        <v>8</v>
      </c>
      <c r="W3116" s="13" t="n">
        <f aca="false">G3116-E3116</f>
        <v>10</v>
      </c>
      <c r="X3116" s="10" t="n">
        <f aca="false">YEAR(E3116)</f>
        <v>2019</v>
      </c>
      <c r="Y3116" s="0" t="str">
        <f aca="false">TEXT(E3116,"yyyy-mm")</f>
        <v>2019-05</v>
      </c>
      <c r="Z3116" s="0" t="str">
        <f aca="false">"Q"&amp;ROUNDUP(MONTH(E3116)/3,0)&amp;"-"&amp;YEAR(E3116)</f>
        <v>Q2-2019</v>
      </c>
    </row>
    <row r="3117" customFormat="false" ht="14.25" hidden="false" customHeight="false" outlineLevel="0" collapsed="false">
      <c r="A3117" s="0" t="s">
        <v>3159</v>
      </c>
      <c r="B3117" s="0" t="s">
        <v>38</v>
      </c>
      <c r="C3117" s="0" t="s">
        <v>39</v>
      </c>
      <c r="D3117" s="9" t="n">
        <v>43500</v>
      </c>
      <c r="E3117" s="9" t="n">
        <v>43615</v>
      </c>
      <c r="F3117" s="9" t="n">
        <v>43629</v>
      </c>
      <c r="G3117" s="9" t="n">
        <v>43631</v>
      </c>
      <c r="H3117" s="10" t="s">
        <v>36</v>
      </c>
      <c r="I3117" s="0" t="n">
        <v>17</v>
      </c>
      <c r="J3117" s="0" t="n">
        <v>25</v>
      </c>
      <c r="K3117" s="0" t="n">
        <v>146</v>
      </c>
      <c r="L3117" s="0" t="n">
        <v>18</v>
      </c>
      <c r="M3117" s="0" t="n">
        <v>5</v>
      </c>
      <c r="N3117" s="11" t="n">
        <v>0.2</v>
      </c>
      <c r="O3117" s="12" t="n">
        <v>119.39</v>
      </c>
      <c r="P3117" s="12" t="n">
        <v>221.1</v>
      </c>
      <c r="Q3117" s="12" t="n">
        <f aca="false">M3117*P3117*(1-N3117)</f>
        <v>884.4</v>
      </c>
      <c r="R3117" s="12" t="n">
        <f aca="false">M3117*O3117</f>
        <v>596.95</v>
      </c>
      <c r="S3117" s="12" t="n">
        <f aca="false">Q3117-R3117</f>
        <v>287.45</v>
      </c>
      <c r="T3117" s="11" t="n">
        <f aca="false">IFERROR(S3117/Q3117,0)</f>
        <v>0.325022614201719</v>
      </c>
      <c r="U3117" s="13" t="n">
        <f aca="false">F3117-E3117</f>
        <v>14</v>
      </c>
      <c r="V3117" s="13" t="n">
        <f aca="false">G3117-F3117</f>
        <v>2</v>
      </c>
      <c r="W3117" s="13" t="n">
        <f aca="false">G3117-E3117</f>
        <v>16</v>
      </c>
      <c r="X3117" s="10" t="n">
        <f aca="false">YEAR(E3117)</f>
        <v>2019</v>
      </c>
      <c r="Y3117" s="0" t="str">
        <f aca="false">TEXT(E3117,"yyyy-mm")</f>
        <v>2019-05</v>
      </c>
      <c r="Z3117" s="0" t="str">
        <f aca="false">"Q"&amp;ROUNDUP(MONTH(E3117)/3,0)&amp;"-"&amp;YEAR(E3117)</f>
        <v>Q2-2019</v>
      </c>
    </row>
    <row r="3118" customFormat="false" ht="14.25" hidden="false" customHeight="false" outlineLevel="0" collapsed="false">
      <c r="A3118" s="0" t="s">
        <v>3160</v>
      </c>
      <c r="B3118" s="0" t="s">
        <v>34</v>
      </c>
      <c r="C3118" s="0" t="s">
        <v>48</v>
      </c>
      <c r="D3118" s="9" t="n">
        <v>43500</v>
      </c>
      <c r="E3118" s="9" t="n">
        <v>43616</v>
      </c>
      <c r="F3118" s="9" t="n">
        <v>43630</v>
      </c>
      <c r="G3118" s="9" t="n">
        <v>43638</v>
      </c>
      <c r="H3118" s="10" t="s">
        <v>36</v>
      </c>
      <c r="I3118" s="0" t="n">
        <v>9</v>
      </c>
      <c r="J3118" s="0" t="n">
        <v>12</v>
      </c>
      <c r="K3118" s="0" t="n">
        <v>44</v>
      </c>
      <c r="L3118" s="0" t="n">
        <v>30</v>
      </c>
      <c r="M3118" s="0" t="n">
        <v>4</v>
      </c>
      <c r="N3118" s="11" t="n">
        <v>0.05</v>
      </c>
      <c r="O3118" s="12" t="n">
        <v>93.8</v>
      </c>
      <c r="P3118" s="12" t="n">
        <v>234.5</v>
      </c>
      <c r="Q3118" s="12" t="n">
        <f aca="false">M3118*P3118*(1-N3118)</f>
        <v>891.1</v>
      </c>
      <c r="R3118" s="12" t="n">
        <f aca="false">M3118*O3118</f>
        <v>375.2</v>
      </c>
      <c r="S3118" s="12" t="n">
        <f aca="false">Q3118-R3118</f>
        <v>515.9</v>
      </c>
      <c r="T3118" s="11" t="n">
        <f aca="false">IFERROR(S3118/Q3118,0)</f>
        <v>0.578947368421053</v>
      </c>
      <c r="U3118" s="13" t="n">
        <f aca="false">F3118-E3118</f>
        <v>14</v>
      </c>
      <c r="V3118" s="13" t="n">
        <f aca="false">G3118-F3118</f>
        <v>8</v>
      </c>
      <c r="W3118" s="13" t="n">
        <f aca="false">G3118-E3118</f>
        <v>22</v>
      </c>
      <c r="X3118" s="10" t="n">
        <f aca="false">YEAR(E3118)</f>
        <v>2019</v>
      </c>
      <c r="Y3118" s="0" t="str">
        <f aca="false">TEXT(E3118,"yyyy-mm")</f>
        <v>2019-05</v>
      </c>
      <c r="Z3118" s="0" t="str">
        <f aca="false">"Q"&amp;ROUNDUP(MONTH(E3118)/3,0)&amp;"-"&amp;YEAR(E3118)</f>
        <v>Q2-2019</v>
      </c>
    </row>
    <row r="3119" customFormat="false" ht="14.25" hidden="false" customHeight="false" outlineLevel="0" collapsed="false">
      <c r="A3119" s="0" t="s">
        <v>3161</v>
      </c>
      <c r="B3119" s="0" t="s">
        <v>34</v>
      </c>
      <c r="C3119" s="0" t="s">
        <v>39</v>
      </c>
      <c r="D3119" s="9" t="n">
        <v>43500</v>
      </c>
      <c r="E3119" s="9" t="n">
        <v>43616</v>
      </c>
      <c r="F3119" s="9" t="n">
        <v>43618</v>
      </c>
      <c r="G3119" s="9" t="n">
        <v>43623</v>
      </c>
      <c r="H3119" s="10" t="s">
        <v>36</v>
      </c>
      <c r="I3119" s="0" t="n">
        <v>5</v>
      </c>
      <c r="J3119" s="0" t="n">
        <v>32</v>
      </c>
      <c r="K3119" s="0" t="n">
        <v>151</v>
      </c>
      <c r="L3119" s="0" t="n">
        <v>1</v>
      </c>
      <c r="M3119" s="0" t="n">
        <v>7</v>
      </c>
      <c r="N3119" s="11" t="n">
        <v>0.4</v>
      </c>
      <c r="O3119" s="12" t="n">
        <v>1355.75</v>
      </c>
      <c r="P3119" s="12" t="n">
        <v>1909.5</v>
      </c>
      <c r="Q3119" s="12" t="n">
        <f aca="false">M3119*P3119*(1-N3119)</f>
        <v>8019.9</v>
      </c>
      <c r="R3119" s="12" t="n">
        <f aca="false">M3119*O3119</f>
        <v>9490.25</v>
      </c>
      <c r="S3119" s="12" t="n">
        <f aca="false">Q3119-R3119</f>
        <v>-1470.35</v>
      </c>
      <c r="T3119" s="11" t="n">
        <f aca="false">IFERROR(S3119/Q3119,0)</f>
        <v>-0.183337697477525</v>
      </c>
      <c r="U3119" s="13" t="n">
        <f aca="false">F3119-E3119</f>
        <v>2</v>
      </c>
      <c r="V3119" s="13" t="n">
        <f aca="false">G3119-F3119</f>
        <v>5</v>
      </c>
      <c r="W3119" s="13" t="n">
        <f aca="false">G3119-E3119</f>
        <v>7</v>
      </c>
      <c r="X3119" s="10" t="n">
        <f aca="false">YEAR(E3119)</f>
        <v>2019</v>
      </c>
      <c r="Y3119" s="0" t="str">
        <f aca="false">TEXT(E3119,"yyyy-mm")</f>
        <v>2019-05</v>
      </c>
      <c r="Z3119" s="0" t="str">
        <f aca="false">"Q"&amp;ROUNDUP(MONTH(E3119)/3,0)&amp;"-"&amp;YEAR(E3119)</f>
        <v>Q2-2019</v>
      </c>
    </row>
    <row r="3120" customFormat="false" ht="14.25" hidden="false" customHeight="false" outlineLevel="0" collapsed="false">
      <c r="A3120" s="0" t="s">
        <v>3162</v>
      </c>
      <c r="B3120" s="0" t="s">
        <v>38</v>
      </c>
      <c r="C3120" s="0" t="s">
        <v>39</v>
      </c>
      <c r="D3120" s="9" t="n">
        <v>43500</v>
      </c>
      <c r="E3120" s="9" t="n">
        <v>43616</v>
      </c>
      <c r="F3120" s="9" t="n">
        <v>43630</v>
      </c>
      <c r="G3120" s="9" t="n">
        <v>43640</v>
      </c>
      <c r="H3120" s="10" t="s">
        <v>36</v>
      </c>
      <c r="I3120" s="0" t="n">
        <v>12</v>
      </c>
      <c r="J3120" s="0" t="n">
        <v>10</v>
      </c>
      <c r="K3120" s="0" t="n">
        <v>134</v>
      </c>
      <c r="L3120" s="0" t="n">
        <v>41</v>
      </c>
      <c r="M3120" s="0" t="n">
        <v>6</v>
      </c>
      <c r="N3120" s="11" t="n">
        <v>0.15</v>
      </c>
      <c r="O3120" s="12" t="n">
        <v>878.64</v>
      </c>
      <c r="P3120" s="12" t="n">
        <v>1112.2</v>
      </c>
      <c r="Q3120" s="12" t="n">
        <f aca="false">M3120*P3120*(1-N3120)</f>
        <v>5672.22</v>
      </c>
      <c r="R3120" s="12" t="n">
        <f aca="false">M3120*O3120</f>
        <v>5271.84</v>
      </c>
      <c r="S3120" s="12" t="n">
        <f aca="false">Q3120-R3120</f>
        <v>400.38</v>
      </c>
      <c r="T3120" s="11" t="n">
        <f aca="false">IFERROR(S3120/Q3120,0)</f>
        <v>0.0705861197203212</v>
      </c>
      <c r="U3120" s="13" t="n">
        <f aca="false">F3120-E3120</f>
        <v>14</v>
      </c>
      <c r="V3120" s="13" t="n">
        <f aca="false">G3120-F3120</f>
        <v>10</v>
      </c>
      <c r="W3120" s="13" t="n">
        <f aca="false">G3120-E3120</f>
        <v>24</v>
      </c>
      <c r="X3120" s="10" t="n">
        <f aca="false">YEAR(E3120)</f>
        <v>2019</v>
      </c>
      <c r="Y3120" s="0" t="str">
        <f aca="false">TEXT(E3120,"yyyy-mm")</f>
        <v>2019-05</v>
      </c>
      <c r="Z3120" s="0" t="str">
        <f aca="false">"Q"&amp;ROUNDUP(MONTH(E3120)/3,0)&amp;"-"&amp;YEAR(E3120)</f>
        <v>Q2-2019</v>
      </c>
    </row>
    <row r="3121" customFormat="false" ht="14.25" hidden="false" customHeight="false" outlineLevel="0" collapsed="false">
      <c r="A3121" s="0" t="s">
        <v>3163</v>
      </c>
      <c r="B3121" s="0" t="s">
        <v>34</v>
      </c>
      <c r="C3121" s="0" t="s">
        <v>39</v>
      </c>
      <c r="D3121" s="9" t="n">
        <v>43500</v>
      </c>
      <c r="E3121" s="9" t="n">
        <v>43616</v>
      </c>
      <c r="F3121" s="9" t="n">
        <v>43620</v>
      </c>
      <c r="G3121" s="9" t="n">
        <v>43624</v>
      </c>
      <c r="H3121" s="10" t="s">
        <v>36</v>
      </c>
      <c r="I3121" s="0" t="n">
        <v>9</v>
      </c>
      <c r="J3121" s="0" t="n">
        <v>4</v>
      </c>
      <c r="K3121" s="0" t="n">
        <v>167</v>
      </c>
      <c r="L3121" s="0" t="n">
        <v>1</v>
      </c>
      <c r="M3121" s="0" t="n">
        <v>8</v>
      </c>
      <c r="N3121" s="11" t="n">
        <v>0.075</v>
      </c>
      <c r="O3121" s="12" t="n">
        <v>497.41</v>
      </c>
      <c r="P3121" s="12" t="n">
        <v>857.6</v>
      </c>
      <c r="Q3121" s="12" t="n">
        <f aca="false">M3121*P3121*(1-N3121)</f>
        <v>6346.24</v>
      </c>
      <c r="R3121" s="12" t="n">
        <f aca="false">M3121*O3121</f>
        <v>3979.28</v>
      </c>
      <c r="S3121" s="12" t="n">
        <f aca="false">Q3121-R3121</f>
        <v>2366.96</v>
      </c>
      <c r="T3121" s="11" t="n">
        <f aca="false">IFERROR(S3121/Q3121,0)</f>
        <v>0.372970451795079</v>
      </c>
      <c r="U3121" s="13" t="n">
        <f aca="false">F3121-E3121</f>
        <v>4</v>
      </c>
      <c r="V3121" s="13" t="n">
        <f aca="false">G3121-F3121</f>
        <v>4</v>
      </c>
      <c r="W3121" s="13" t="n">
        <f aca="false">G3121-E3121</f>
        <v>8</v>
      </c>
      <c r="X3121" s="10" t="n">
        <f aca="false">YEAR(E3121)</f>
        <v>2019</v>
      </c>
      <c r="Y3121" s="0" t="str">
        <f aca="false">TEXT(E3121,"yyyy-mm")</f>
        <v>2019-05</v>
      </c>
      <c r="Z3121" s="0" t="str">
        <f aca="false">"Q"&amp;ROUNDUP(MONTH(E3121)/3,0)&amp;"-"&amp;YEAR(E3121)</f>
        <v>Q2-2019</v>
      </c>
    </row>
    <row r="3122" customFormat="false" ht="14.25" hidden="false" customHeight="false" outlineLevel="0" collapsed="false">
      <c r="A3122" s="0" t="s">
        <v>3164</v>
      </c>
      <c r="B3122" s="0" t="s">
        <v>34</v>
      </c>
      <c r="C3122" s="0" t="s">
        <v>48</v>
      </c>
      <c r="D3122" s="9" t="n">
        <v>43500</v>
      </c>
      <c r="E3122" s="9" t="n">
        <v>43616</v>
      </c>
      <c r="F3122" s="9" t="n">
        <v>43628</v>
      </c>
      <c r="G3122" s="9" t="n">
        <v>43634</v>
      </c>
      <c r="H3122" s="10" t="s">
        <v>36</v>
      </c>
      <c r="I3122" s="0" t="n">
        <v>8</v>
      </c>
      <c r="J3122" s="0" t="n">
        <v>49</v>
      </c>
      <c r="K3122" s="0" t="n">
        <v>4</v>
      </c>
      <c r="L3122" s="0" t="n">
        <v>14</v>
      </c>
      <c r="M3122" s="0" t="n">
        <v>6</v>
      </c>
      <c r="N3122" s="11" t="n">
        <v>0.3</v>
      </c>
      <c r="O3122" s="12" t="n">
        <v>1409.81</v>
      </c>
      <c r="P3122" s="12" t="n">
        <v>2237.8</v>
      </c>
      <c r="Q3122" s="12" t="n">
        <f aca="false">M3122*P3122*(1-N3122)</f>
        <v>9398.76</v>
      </c>
      <c r="R3122" s="12" t="n">
        <f aca="false">M3122*O3122</f>
        <v>8458.86</v>
      </c>
      <c r="S3122" s="12" t="n">
        <f aca="false">Q3122-R3122</f>
        <v>939.9</v>
      </c>
      <c r="T3122" s="11" t="n">
        <f aca="false">IFERROR(S3122/Q3122,0)</f>
        <v>0.100002553528338</v>
      </c>
      <c r="U3122" s="13" t="n">
        <f aca="false">F3122-E3122</f>
        <v>12</v>
      </c>
      <c r="V3122" s="13" t="n">
        <f aca="false">G3122-F3122</f>
        <v>6</v>
      </c>
      <c r="W3122" s="13" t="n">
        <f aca="false">G3122-E3122</f>
        <v>18</v>
      </c>
      <c r="X3122" s="10" t="n">
        <f aca="false">YEAR(E3122)</f>
        <v>2019</v>
      </c>
      <c r="Y3122" s="0" t="str">
        <f aca="false">TEXT(E3122,"yyyy-mm")</f>
        <v>2019-05</v>
      </c>
      <c r="Z3122" s="0" t="str">
        <f aca="false">"Q"&amp;ROUNDUP(MONTH(E3122)/3,0)&amp;"-"&amp;YEAR(E3122)</f>
        <v>Q2-2019</v>
      </c>
    </row>
    <row r="3123" customFormat="false" ht="14.25" hidden="false" customHeight="false" outlineLevel="0" collapsed="false">
      <c r="A3123" s="0" t="s">
        <v>3165</v>
      </c>
      <c r="B3123" s="0" t="s">
        <v>34</v>
      </c>
      <c r="C3123" s="0" t="s">
        <v>46</v>
      </c>
      <c r="D3123" s="9" t="n">
        <v>43500</v>
      </c>
      <c r="E3123" s="9" t="n">
        <v>43616</v>
      </c>
      <c r="F3123" s="9" t="n">
        <v>43619</v>
      </c>
      <c r="G3123" s="9" t="n">
        <v>43622</v>
      </c>
      <c r="H3123" s="10" t="s">
        <v>36</v>
      </c>
      <c r="I3123" s="0" t="n">
        <v>5</v>
      </c>
      <c r="J3123" s="0" t="n">
        <v>6</v>
      </c>
      <c r="K3123" s="0" t="n">
        <v>297</v>
      </c>
      <c r="L3123" s="0" t="n">
        <v>21</v>
      </c>
      <c r="M3123" s="0" t="n">
        <v>4</v>
      </c>
      <c r="N3123" s="11" t="n">
        <v>0.1</v>
      </c>
      <c r="O3123" s="12" t="n">
        <v>1031.8</v>
      </c>
      <c r="P3123" s="12" t="n">
        <v>2345</v>
      </c>
      <c r="Q3123" s="12" t="n">
        <f aca="false">M3123*P3123*(1-N3123)</f>
        <v>8442</v>
      </c>
      <c r="R3123" s="12" t="n">
        <f aca="false">M3123*O3123</f>
        <v>4127.2</v>
      </c>
      <c r="S3123" s="12" t="n">
        <f aca="false">Q3123-R3123</f>
        <v>4314.8</v>
      </c>
      <c r="T3123" s="11" t="n">
        <f aca="false">IFERROR(S3123/Q3123,0)</f>
        <v>0.511111111111111</v>
      </c>
      <c r="U3123" s="13" t="n">
        <f aca="false">F3123-E3123</f>
        <v>3</v>
      </c>
      <c r="V3123" s="13" t="n">
        <f aca="false">G3123-F3123</f>
        <v>3</v>
      </c>
      <c r="W3123" s="13" t="n">
        <f aca="false">G3123-E3123</f>
        <v>6</v>
      </c>
      <c r="X3123" s="10" t="n">
        <f aca="false">YEAR(E3123)</f>
        <v>2019</v>
      </c>
      <c r="Y3123" s="0" t="str">
        <f aca="false">TEXT(E3123,"yyyy-mm")</f>
        <v>2019-05</v>
      </c>
      <c r="Z3123" s="0" t="str">
        <f aca="false">"Q"&amp;ROUNDUP(MONTH(E3123)/3,0)&amp;"-"&amp;YEAR(E3123)</f>
        <v>Q2-2019</v>
      </c>
    </row>
    <row r="3124" customFormat="false" ht="14.25" hidden="false" customHeight="false" outlineLevel="0" collapsed="false">
      <c r="A3124" s="0" t="s">
        <v>3166</v>
      </c>
      <c r="B3124" s="0" t="s">
        <v>34</v>
      </c>
      <c r="C3124" s="0" t="s">
        <v>79</v>
      </c>
      <c r="D3124" s="9" t="n">
        <v>43500</v>
      </c>
      <c r="E3124" s="9" t="n">
        <v>43616</v>
      </c>
      <c r="F3124" s="9" t="n">
        <v>43618</v>
      </c>
      <c r="G3124" s="9" t="n">
        <v>43619</v>
      </c>
      <c r="H3124" s="10" t="s">
        <v>36</v>
      </c>
      <c r="I3124" s="0" t="n">
        <v>2</v>
      </c>
      <c r="J3124" s="0" t="n">
        <v>46</v>
      </c>
      <c r="K3124" s="0" t="n">
        <v>74</v>
      </c>
      <c r="L3124" s="0" t="n">
        <v>26</v>
      </c>
      <c r="M3124" s="0" t="n">
        <v>7</v>
      </c>
      <c r="N3124" s="11" t="n">
        <v>0.15</v>
      </c>
      <c r="O3124" s="12" t="n">
        <v>1377.12</v>
      </c>
      <c r="P3124" s="12" t="n">
        <v>3202.6</v>
      </c>
      <c r="Q3124" s="12" t="n">
        <f aca="false">M3124*P3124*(1-N3124)</f>
        <v>19055.47</v>
      </c>
      <c r="R3124" s="12" t="n">
        <f aca="false">M3124*O3124</f>
        <v>9639.84</v>
      </c>
      <c r="S3124" s="12" t="n">
        <f aca="false">Q3124-R3124</f>
        <v>9415.63</v>
      </c>
      <c r="T3124" s="11" t="n">
        <f aca="false">IFERROR(S3124/Q3124,0)</f>
        <v>0.494116912361647</v>
      </c>
      <c r="U3124" s="13" t="n">
        <f aca="false">F3124-E3124</f>
        <v>2</v>
      </c>
      <c r="V3124" s="13" t="n">
        <f aca="false">G3124-F3124</f>
        <v>1</v>
      </c>
      <c r="W3124" s="13" t="n">
        <f aca="false">G3124-E3124</f>
        <v>3</v>
      </c>
      <c r="X3124" s="10" t="n">
        <f aca="false">YEAR(E3124)</f>
        <v>2019</v>
      </c>
      <c r="Y3124" s="0" t="str">
        <f aca="false">TEXT(E3124,"yyyy-mm")</f>
        <v>2019-05</v>
      </c>
      <c r="Z3124" s="0" t="str">
        <f aca="false">"Q"&amp;ROUNDUP(MONTH(E3124)/3,0)&amp;"-"&amp;YEAR(E3124)</f>
        <v>Q2-2019</v>
      </c>
    </row>
    <row r="3125" customFormat="false" ht="14.25" hidden="false" customHeight="false" outlineLevel="0" collapsed="false">
      <c r="A3125" s="0" t="s">
        <v>3167</v>
      </c>
      <c r="B3125" s="0" t="s">
        <v>43</v>
      </c>
      <c r="C3125" s="0" t="s">
        <v>48</v>
      </c>
      <c r="D3125" s="9" t="n">
        <v>43500</v>
      </c>
      <c r="E3125" s="9" t="n">
        <v>43616</v>
      </c>
      <c r="F3125" s="9" t="n">
        <v>43634</v>
      </c>
      <c r="G3125" s="9" t="n">
        <v>43636</v>
      </c>
      <c r="H3125" s="10" t="s">
        <v>36</v>
      </c>
      <c r="I3125" s="0" t="n">
        <v>26</v>
      </c>
      <c r="J3125" s="0" t="n">
        <v>39</v>
      </c>
      <c r="K3125" s="0" t="n">
        <v>39</v>
      </c>
      <c r="L3125" s="0" t="n">
        <v>15</v>
      </c>
      <c r="M3125" s="0" t="n">
        <v>6</v>
      </c>
      <c r="N3125" s="11" t="n">
        <v>0.15</v>
      </c>
      <c r="O3125" s="12" t="n">
        <v>736.33</v>
      </c>
      <c r="P3125" s="12" t="n">
        <v>1051.9</v>
      </c>
      <c r="Q3125" s="12" t="n">
        <f aca="false">M3125*P3125*(1-N3125)</f>
        <v>5364.69</v>
      </c>
      <c r="R3125" s="12" t="n">
        <f aca="false">M3125*O3125</f>
        <v>4417.98</v>
      </c>
      <c r="S3125" s="12" t="n">
        <f aca="false">Q3125-R3125</f>
        <v>946.71</v>
      </c>
      <c r="T3125" s="11" t="n">
        <f aca="false">IFERROR(S3125/Q3125,0)</f>
        <v>0.176470588235294</v>
      </c>
      <c r="U3125" s="13" t="n">
        <f aca="false">F3125-E3125</f>
        <v>18</v>
      </c>
      <c r="V3125" s="13" t="n">
        <f aca="false">G3125-F3125</f>
        <v>2</v>
      </c>
      <c r="W3125" s="13" t="n">
        <f aca="false">G3125-E3125</f>
        <v>20</v>
      </c>
      <c r="X3125" s="10" t="n">
        <f aca="false">YEAR(E3125)</f>
        <v>2019</v>
      </c>
      <c r="Y3125" s="0" t="str">
        <f aca="false">TEXT(E3125,"yyyy-mm")</f>
        <v>2019-05</v>
      </c>
      <c r="Z3125" s="0" t="str">
        <f aca="false">"Q"&amp;ROUNDUP(MONTH(E3125)/3,0)&amp;"-"&amp;YEAR(E3125)</f>
        <v>Q2-2019</v>
      </c>
    </row>
    <row r="3126" customFormat="false" ht="14.25" hidden="false" customHeight="false" outlineLevel="0" collapsed="false">
      <c r="A3126" s="0" t="s">
        <v>3168</v>
      </c>
      <c r="B3126" s="0" t="s">
        <v>34</v>
      </c>
      <c r="C3126" s="0" t="s">
        <v>46</v>
      </c>
      <c r="D3126" s="9" t="n">
        <v>43500</v>
      </c>
      <c r="E3126" s="9" t="n">
        <v>43617</v>
      </c>
      <c r="F3126" s="9" t="n">
        <v>43627</v>
      </c>
      <c r="G3126" s="9" t="n">
        <v>43630</v>
      </c>
      <c r="H3126" s="10" t="s">
        <v>36</v>
      </c>
      <c r="I3126" s="0" t="n">
        <v>3</v>
      </c>
      <c r="J3126" s="0" t="n">
        <v>26</v>
      </c>
      <c r="K3126" s="0" t="n">
        <v>301</v>
      </c>
      <c r="L3126" s="0" t="n">
        <v>34</v>
      </c>
      <c r="M3126" s="0" t="n">
        <v>3</v>
      </c>
      <c r="N3126" s="11" t="n">
        <v>0.4</v>
      </c>
      <c r="O3126" s="12" t="n">
        <v>567.49</v>
      </c>
      <c r="P3126" s="12" t="n">
        <v>1031.8</v>
      </c>
      <c r="Q3126" s="12" t="n">
        <f aca="false">M3126*P3126*(1-N3126)</f>
        <v>1857.24</v>
      </c>
      <c r="R3126" s="12" t="n">
        <f aca="false">M3126*O3126</f>
        <v>1702.47</v>
      </c>
      <c r="S3126" s="12" t="n">
        <f aca="false">Q3126-R3126</f>
        <v>154.77</v>
      </c>
      <c r="T3126" s="11" t="n">
        <f aca="false">IFERROR(S3126/Q3126,0)</f>
        <v>0.0833333333333332</v>
      </c>
      <c r="U3126" s="13" t="n">
        <f aca="false">F3126-E3126</f>
        <v>10</v>
      </c>
      <c r="V3126" s="13" t="n">
        <f aca="false">G3126-F3126</f>
        <v>3</v>
      </c>
      <c r="W3126" s="13" t="n">
        <f aca="false">G3126-E3126</f>
        <v>13</v>
      </c>
      <c r="X3126" s="10" t="n">
        <f aca="false">YEAR(E3126)</f>
        <v>2019</v>
      </c>
      <c r="Y3126" s="0" t="str">
        <f aca="false">TEXT(E3126,"yyyy-mm")</f>
        <v>2019-06</v>
      </c>
      <c r="Z3126" s="0" t="str">
        <f aca="false">"Q"&amp;ROUNDUP(MONTH(E3126)/3,0)&amp;"-"&amp;YEAR(E3126)</f>
        <v>Q2-2019</v>
      </c>
    </row>
    <row r="3127" customFormat="false" ht="14.25" hidden="false" customHeight="false" outlineLevel="0" collapsed="false">
      <c r="A3127" s="0" t="s">
        <v>3169</v>
      </c>
      <c r="B3127" s="0" t="s">
        <v>34</v>
      </c>
      <c r="C3127" s="0" t="s">
        <v>39</v>
      </c>
      <c r="D3127" s="9" t="n">
        <v>43500</v>
      </c>
      <c r="E3127" s="9" t="n">
        <v>43617</v>
      </c>
      <c r="F3127" s="9" t="n">
        <v>43633</v>
      </c>
      <c r="G3127" s="9" t="n">
        <v>43635</v>
      </c>
      <c r="H3127" s="10" t="s">
        <v>36</v>
      </c>
      <c r="I3127" s="0" t="n">
        <v>7</v>
      </c>
      <c r="J3127" s="0" t="n">
        <v>44</v>
      </c>
      <c r="K3127" s="0" t="n">
        <v>123</v>
      </c>
      <c r="L3127" s="0" t="n">
        <v>25</v>
      </c>
      <c r="M3127" s="0" t="n">
        <v>1</v>
      </c>
      <c r="N3127" s="11" t="n">
        <v>0.15</v>
      </c>
      <c r="O3127" s="12" t="n">
        <v>1721.63</v>
      </c>
      <c r="P3127" s="12" t="n">
        <v>3912.8</v>
      </c>
      <c r="Q3127" s="12" t="n">
        <f aca="false">M3127*P3127*(1-N3127)</f>
        <v>3325.88</v>
      </c>
      <c r="R3127" s="12" t="n">
        <f aca="false">M3127*O3127</f>
        <v>1721.63</v>
      </c>
      <c r="S3127" s="12" t="n">
        <f aca="false">Q3127-R3127</f>
        <v>1604.25</v>
      </c>
      <c r="T3127" s="11" t="n">
        <f aca="false">IFERROR(S3127/Q3127,0)</f>
        <v>0.482353542521077</v>
      </c>
      <c r="U3127" s="13" t="n">
        <f aca="false">F3127-E3127</f>
        <v>16</v>
      </c>
      <c r="V3127" s="13" t="n">
        <f aca="false">G3127-F3127</f>
        <v>2</v>
      </c>
      <c r="W3127" s="13" t="n">
        <f aca="false">G3127-E3127</f>
        <v>18</v>
      </c>
      <c r="X3127" s="10" t="n">
        <f aca="false">YEAR(E3127)</f>
        <v>2019</v>
      </c>
      <c r="Y3127" s="0" t="str">
        <f aca="false">TEXT(E3127,"yyyy-mm")</f>
        <v>2019-06</v>
      </c>
      <c r="Z3127" s="0" t="str">
        <f aca="false">"Q"&amp;ROUNDUP(MONTH(E3127)/3,0)&amp;"-"&amp;YEAR(E3127)</f>
        <v>Q2-2019</v>
      </c>
    </row>
    <row r="3128" customFormat="false" ht="14.25" hidden="false" customHeight="false" outlineLevel="0" collapsed="false">
      <c r="A3128" s="0" t="s">
        <v>3170</v>
      </c>
      <c r="B3128" s="0" t="s">
        <v>38</v>
      </c>
      <c r="C3128" s="0" t="s">
        <v>48</v>
      </c>
      <c r="D3128" s="9" t="n">
        <v>43500</v>
      </c>
      <c r="E3128" s="9" t="n">
        <v>43617</v>
      </c>
      <c r="F3128" s="9" t="n">
        <v>43642</v>
      </c>
      <c r="G3128" s="9" t="n">
        <v>43649</v>
      </c>
      <c r="H3128" s="10" t="s">
        <v>36</v>
      </c>
      <c r="I3128" s="0" t="n">
        <v>20</v>
      </c>
      <c r="J3128" s="0" t="n">
        <v>39</v>
      </c>
      <c r="K3128" s="0" t="n">
        <v>5</v>
      </c>
      <c r="L3128" s="0" t="n">
        <v>23</v>
      </c>
      <c r="M3128" s="0" t="n">
        <v>5</v>
      </c>
      <c r="N3128" s="11" t="n">
        <v>0.2</v>
      </c>
      <c r="O3128" s="12" t="n">
        <v>862.89</v>
      </c>
      <c r="P3128" s="12" t="n">
        <v>1065.3</v>
      </c>
      <c r="Q3128" s="12" t="n">
        <f aca="false">M3128*P3128*(1-N3128)</f>
        <v>4261.2</v>
      </c>
      <c r="R3128" s="12" t="n">
        <f aca="false">M3128*O3128</f>
        <v>4314.45</v>
      </c>
      <c r="S3128" s="12" t="n">
        <f aca="false">Q3128-R3128</f>
        <v>-53.25</v>
      </c>
      <c r="T3128" s="11" t="n">
        <f aca="false">IFERROR(S3128/Q3128,0)</f>
        <v>-0.0124964798648268</v>
      </c>
      <c r="U3128" s="13" t="n">
        <f aca="false">F3128-E3128</f>
        <v>25</v>
      </c>
      <c r="V3128" s="13" t="n">
        <f aca="false">G3128-F3128</f>
        <v>7</v>
      </c>
      <c r="W3128" s="13" t="n">
        <f aca="false">G3128-E3128</f>
        <v>32</v>
      </c>
      <c r="X3128" s="10" t="n">
        <f aca="false">YEAR(E3128)</f>
        <v>2019</v>
      </c>
      <c r="Y3128" s="0" t="str">
        <f aca="false">TEXT(E3128,"yyyy-mm")</f>
        <v>2019-06</v>
      </c>
      <c r="Z3128" s="0" t="str">
        <f aca="false">"Q"&amp;ROUNDUP(MONTH(E3128)/3,0)&amp;"-"&amp;YEAR(E3128)</f>
        <v>Q2-2019</v>
      </c>
    </row>
    <row r="3129" customFormat="false" ht="14.25" hidden="false" customHeight="false" outlineLevel="0" collapsed="false">
      <c r="A3129" s="0" t="s">
        <v>3171</v>
      </c>
      <c r="B3129" s="0" t="s">
        <v>41</v>
      </c>
      <c r="C3129" s="0" t="s">
        <v>46</v>
      </c>
      <c r="D3129" s="9" t="n">
        <v>43500</v>
      </c>
      <c r="E3129" s="9" t="n">
        <v>43617</v>
      </c>
      <c r="F3129" s="9" t="n">
        <v>43619</v>
      </c>
      <c r="G3129" s="9" t="n">
        <v>43625</v>
      </c>
      <c r="H3129" s="10" t="s">
        <v>36</v>
      </c>
      <c r="I3129" s="0" t="n">
        <v>24</v>
      </c>
      <c r="J3129" s="0" t="n">
        <v>1</v>
      </c>
      <c r="K3129" s="0" t="n">
        <v>272</v>
      </c>
      <c r="L3129" s="0" t="n">
        <v>9</v>
      </c>
      <c r="M3129" s="0" t="n">
        <v>5</v>
      </c>
      <c r="N3129" s="11" t="n">
        <v>0.05</v>
      </c>
      <c r="O3129" s="12" t="n">
        <v>3365.75</v>
      </c>
      <c r="P3129" s="12" t="n">
        <v>3959.7</v>
      </c>
      <c r="Q3129" s="12" t="n">
        <f aca="false">M3129*P3129*(1-N3129)</f>
        <v>18808.575</v>
      </c>
      <c r="R3129" s="12" t="n">
        <f aca="false">M3129*O3129</f>
        <v>16828.75</v>
      </c>
      <c r="S3129" s="12" t="n">
        <f aca="false">Q3129-R3129</f>
        <v>1979.825</v>
      </c>
      <c r="T3129" s="11" t="n">
        <f aca="false">IFERROR(S3129/Q3129,0)</f>
        <v>0.105261828713765</v>
      </c>
      <c r="U3129" s="13" t="n">
        <f aca="false">F3129-E3129</f>
        <v>2</v>
      </c>
      <c r="V3129" s="13" t="n">
        <f aca="false">G3129-F3129</f>
        <v>6</v>
      </c>
      <c r="W3129" s="13" t="n">
        <f aca="false">G3129-E3129</f>
        <v>8</v>
      </c>
      <c r="X3129" s="10" t="n">
        <f aca="false">YEAR(E3129)</f>
        <v>2019</v>
      </c>
      <c r="Y3129" s="0" t="str">
        <f aca="false">TEXT(E3129,"yyyy-mm")</f>
        <v>2019-06</v>
      </c>
      <c r="Z3129" s="0" t="str">
        <f aca="false">"Q"&amp;ROUNDUP(MONTH(E3129)/3,0)&amp;"-"&amp;YEAR(E3129)</f>
        <v>Q2-2019</v>
      </c>
    </row>
    <row r="3130" customFormat="false" ht="14.25" hidden="false" customHeight="false" outlineLevel="0" collapsed="false">
      <c r="A3130" s="0" t="s">
        <v>3172</v>
      </c>
      <c r="B3130" s="0" t="s">
        <v>34</v>
      </c>
      <c r="C3130" s="0" t="s">
        <v>58</v>
      </c>
      <c r="D3130" s="9" t="n">
        <v>43500</v>
      </c>
      <c r="E3130" s="9" t="n">
        <v>43617</v>
      </c>
      <c r="F3130" s="9" t="n">
        <v>43641</v>
      </c>
      <c r="G3130" s="9" t="n">
        <v>43650</v>
      </c>
      <c r="H3130" s="10" t="s">
        <v>36</v>
      </c>
      <c r="I3130" s="0" t="n">
        <v>3</v>
      </c>
      <c r="J3130" s="0" t="n">
        <v>29</v>
      </c>
      <c r="K3130" s="0" t="n">
        <v>348</v>
      </c>
      <c r="L3130" s="0" t="n">
        <v>21</v>
      </c>
      <c r="M3130" s="0" t="n">
        <v>5</v>
      </c>
      <c r="N3130" s="11" t="n">
        <v>0.4</v>
      </c>
      <c r="O3130" s="12" t="n">
        <v>1708.43</v>
      </c>
      <c r="P3130" s="12" t="n">
        <v>3973.1</v>
      </c>
      <c r="Q3130" s="12" t="n">
        <f aca="false">M3130*P3130*(1-N3130)</f>
        <v>11919.3</v>
      </c>
      <c r="R3130" s="12" t="n">
        <f aca="false">M3130*O3130</f>
        <v>8542.15</v>
      </c>
      <c r="S3130" s="12" t="n">
        <f aca="false">Q3130-R3130</f>
        <v>3377.15</v>
      </c>
      <c r="T3130" s="11" t="n">
        <f aca="false">IFERROR(S3130/Q3130,0)</f>
        <v>0.283334591796498</v>
      </c>
      <c r="U3130" s="13" t="n">
        <f aca="false">F3130-E3130</f>
        <v>24</v>
      </c>
      <c r="V3130" s="13" t="n">
        <f aca="false">G3130-F3130</f>
        <v>9</v>
      </c>
      <c r="W3130" s="13" t="n">
        <f aca="false">G3130-E3130</f>
        <v>33</v>
      </c>
      <c r="X3130" s="10" t="n">
        <f aca="false">YEAR(E3130)</f>
        <v>2019</v>
      </c>
      <c r="Y3130" s="0" t="str">
        <f aca="false">TEXT(E3130,"yyyy-mm")</f>
        <v>2019-06</v>
      </c>
      <c r="Z3130" s="0" t="str">
        <f aca="false">"Q"&amp;ROUNDUP(MONTH(E3130)/3,0)&amp;"-"&amp;YEAR(E3130)</f>
        <v>Q2-2019</v>
      </c>
    </row>
    <row r="3131" customFormat="false" ht="14.25" hidden="false" customHeight="false" outlineLevel="0" collapsed="false">
      <c r="A3131" s="0" t="s">
        <v>3173</v>
      </c>
      <c r="B3131" s="0" t="s">
        <v>41</v>
      </c>
      <c r="C3131" s="0" t="s">
        <v>48</v>
      </c>
      <c r="D3131" s="9" t="n">
        <v>43500</v>
      </c>
      <c r="E3131" s="9" t="n">
        <v>43617</v>
      </c>
      <c r="F3131" s="9" t="n">
        <v>43643</v>
      </c>
      <c r="G3131" s="9" t="n">
        <v>43647</v>
      </c>
      <c r="H3131" s="10" t="s">
        <v>36</v>
      </c>
      <c r="I3131" s="0" t="n">
        <v>22</v>
      </c>
      <c r="J3131" s="0" t="n">
        <v>27</v>
      </c>
      <c r="K3131" s="0" t="n">
        <v>34</v>
      </c>
      <c r="L3131" s="0" t="n">
        <v>33</v>
      </c>
      <c r="M3131" s="0" t="n">
        <v>2</v>
      </c>
      <c r="N3131" s="11" t="n">
        <v>0.15</v>
      </c>
      <c r="O3131" s="12" t="n">
        <v>428.8</v>
      </c>
      <c r="P3131" s="12" t="n">
        <v>1072</v>
      </c>
      <c r="Q3131" s="12" t="n">
        <f aca="false">M3131*P3131*(1-N3131)</f>
        <v>1822.4</v>
      </c>
      <c r="R3131" s="12" t="n">
        <f aca="false">M3131*O3131</f>
        <v>857.6</v>
      </c>
      <c r="S3131" s="12" t="n">
        <f aca="false">Q3131-R3131</f>
        <v>964.8</v>
      </c>
      <c r="T3131" s="11" t="n">
        <f aca="false">IFERROR(S3131/Q3131,0)</f>
        <v>0.529411764705882</v>
      </c>
      <c r="U3131" s="13" t="n">
        <f aca="false">F3131-E3131</f>
        <v>26</v>
      </c>
      <c r="V3131" s="13" t="n">
        <f aca="false">G3131-F3131</f>
        <v>4</v>
      </c>
      <c r="W3131" s="13" t="n">
        <f aca="false">G3131-E3131</f>
        <v>30</v>
      </c>
      <c r="X3131" s="10" t="n">
        <f aca="false">YEAR(E3131)</f>
        <v>2019</v>
      </c>
      <c r="Y3131" s="0" t="str">
        <f aca="false">TEXT(E3131,"yyyy-mm")</f>
        <v>2019-06</v>
      </c>
      <c r="Z3131" s="0" t="str">
        <f aca="false">"Q"&amp;ROUNDUP(MONTH(E3131)/3,0)&amp;"-"&amp;YEAR(E3131)</f>
        <v>Q2-2019</v>
      </c>
    </row>
    <row r="3132" customFormat="false" ht="14.25" hidden="false" customHeight="false" outlineLevel="0" collapsed="false">
      <c r="A3132" s="0" t="s">
        <v>3174</v>
      </c>
      <c r="B3132" s="0" t="s">
        <v>34</v>
      </c>
      <c r="C3132" s="0" t="s">
        <v>35</v>
      </c>
      <c r="D3132" s="9" t="n">
        <v>43500</v>
      </c>
      <c r="E3132" s="9" t="n">
        <v>43617</v>
      </c>
      <c r="F3132" s="9" t="n">
        <v>43637</v>
      </c>
      <c r="G3132" s="9" t="n">
        <v>43640</v>
      </c>
      <c r="H3132" s="10" t="s">
        <v>36</v>
      </c>
      <c r="I3132" s="0" t="n">
        <v>12</v>
      </c>
      <c r="J3132" s="0" t="n">
        <v>27</v>
      </c>
      <c r="K3132" s="0" t="n">
        <v>205</v>
      </c>
      <c r="L3132" s="0" t="n">
        <v>12</v>
      </c>
      <c r="M3132" s="0" t="n">
        <v>5</v>
      </c>
      <c r="N3132" s="11" t="n">
        <v>0.075</v>
      </c>
      <c r="O3132" s="12" t="n">
        <v>1260.27</v>
      </c>
      <c r="P3132" s="12" t="n">
        <v>2800.6</v>
      </c>
      <c r="Q3132" s="12" t="n">
        <f aca="false">M3132*P3132*(1-N3132)</f>
        <v>12952.775</v>
      </c>
      <c r="R3132" s="12" t="n">
        <f aca="false">M3132*O3132</f>
        <v>6301.35</v>
      </c>
      <c r="S3132" s="12" t="n">
        <f aca="false">Q3132-R3132</f>
        <v>6651.425</v>
      </c>
      <c r="T3132" s="11" t="n">
        <f aca="false">IFERROR(S3132/Q3132,0)</f>
        <v>0.513513513513514</v>
      </c>
      <c r="U3132" s="13" t="n">
        <f aca="false">F3132-E3132</f>
        <v>20</v>
      </c>
      <c r="V3132" s="13" t="n">
        <f aca="false">G3132-F3132</f>
        <v>3</v>
      </c>
      <c r="W3132" s="13" t="n">
        <f aca="false">G3132-E3132</f>
        <v>23</v>
      </c>
      <c r="X3132" s="10" t="n">
        <f aca="false">YEAR(E3132)</f>
        <v>2019</v>
      </c>
      <c r="Y3132" s="0" t="str">
        <f aca="false">TEXT(E3132,"yyyy-mm")</f>
        <v>2019-06</v>
      </c>
      <c r="Z3132" s="0" t="str">
        <f aca="false">"Q"&amp;ROUNDUP(MONTH(E3132)/3,0)&amp;"-"&amp;YEAR(E3132)</f>
        <v>Q2-2019</v>
      </c>
    </row>
    <row r="3133" customFormat="false" ht="14.25" hidden="false" customHeight="false" outlineLevel="0" collapsed="false">
      <c r="A3133" s="0" t="s">
        <v>3175</v>
      </c>
      <c r="B3133" s="0" t="s">
        <v>41</v>
      </c>
      <c r="C3133" s="0" t="s">
        <v>58</v>
      </c>
      <c r="D3133" s="9" t="n">
        <v>43500</v>
      </c>
      <c r="E3133" s="9" t="n">
        <v>43617</v>
      </c>
      <c r="F3133" s="9" t="n">
        <v>43644</v>
      </c>
      <c r="G3133" s="9" t="n">
        <v>43649</v>
      </c>
      <c r="H3133" s="10" t="s">
        <v>36</v>
      </c>
      <c r="I3133" s="0" t="n">
        <v>22</v>
      </c>
      <c r="J3133" s="0" t="n">
        <v>42</v>
      </c>
      <c r="K3133" s="0" t="n">
        <v>331</v>
      </c>
      <c r="L3133" s="0" t="n">
        <v>19</v>
      </c>
      <c r="M3133" s="0" t="n">
        <v>5</v>
      </c>
      <c r="N3133" s="11" t="n">
        <v>0.1</v>
      </c>
      <c r="O3133" s="12" t="n">
        <v>4713.05</v>
      </c>
      <c r="P3133" s="12" t="n">
        <v>6545.9</v>
      </c>
      <c r="Q3133" s="12" t="n">
        <f aca="false">M3133*P3133*(1-N3133)</f>
        <v>29456.55</v>
      </c>
      <c r="R3133" s="12" t="n">
        <f aca="false">M3133*O3133</f>
        <v>23565.25</v>
      </c>
      <c r="S3133" s="12" t="n">
        <f aca="false">Q3133-R3133</f>
        <v>5891.3</v>
      </c>
      <c r="T3133" s="11" t="n">
        <f aca="false">IFERROR(S3133/Q3133,0)</f>
        <v>0.199999660516931</v>
      </c>
      <c r="U3133" s="13" t="n">
        <f aca="false">F3133-E3133</f>
        <v>27</v>
      </c>
      <c r="V3133" s="13" t="n">
        <f aca="false">G3133-F3133</f>
        <v>5</v>
      </c>
      <c r="W3133" s="13" t="n">
        <f aca="false">G3133-E3133</f>
        <v>32</v>
      </c>
      <c r="X3133" s="10" t="n">
        <f aca="false">YEAR(E3133)</f>
        <v>2019</v>
      </c>
      <c r="Y3133" s="0" t="str">
        <f aca="false">TEXT(E3133,"yyyy-mm")</f>
        <v>2019-06</v>
      </c>
      <c r="Z3133" s="0" t="str">
        <f aca="false">"Q"&amp;ROUNDUP(MONTH(E3133)/3,0)&amp;"-"&amp;YEAR(E3133)</f>
        <v>Q2-2019</v>
      </c>
    </row>
    <row r="3134" customFormat="false" ht="14.25" hidden="false" customHeight="false" outlineLevel="0" collapsed="false">
      <c r="A3134" s="0" t="s">
        <v>3176</v>
      </c>
      <c r="B3134" s="0" t="s">
        <v>34</v>
      </c>
      <c r="C3134" s="0" t="s">
        <v>39</v>
      </c>
      <c r="D3134" s="9" t="n">
        <v>43500</v>
      </c>
      <c r="E3134" s="9" t="n">
        <v>43617</v>
      </c>
      <c r="F3134" s="9" t="n">
        <v>43627</v>
      </c>
      <c r="G3134" s="9" t="n">
        <v>43634</v>
      </c>
      <c r="H3134" s="10" t="s">
        <v>36</v>
      </c>
      <c r="I3134" s="0" t="n">
        <v>11</v>
      </c>
      <c r="J3134" s="0" t="n">
        <v>10</v>
      </c>
      <c r="K3134" s="0" t="n">
        <v>125</v>
      </c>
      <c r="L3134" s="0" t="n">
        <v>21</v>
      </c>
      <c r="M3134" s="0" t="n">
        <v>6</v>
      </c>
      <c r="N3134" s="11" t="n">
        <v>0.1</v>
      </c>
      <c r="O3134" s="12" t="n">
        <v>1016.99</v>
      </c>
      <c r="P3134" s="12" t="n">
        <v>2365.1</v>
      </c>
      <c r="Q3134" s="12" t="n">
        <f aca="false">M3134*P3134*(1-N3134)</f>
        <v>12771.54</v>
      </c>
      <c r="R3134" s="12" t="n">
        <f aca="false">M3134*O3134</f>
        <v>6101.94</v>
      </c>
      <c r="S3134" s="12" t="n">
        <f aca="false">Q3134-R3134</f>
        <v>6669.6</v>
      </c>
      <c r="T3134" s="11" t="n">
        <f aca="false">IFERROR(S3134/Q3134,0)</f>
        <v>0.522223631605899</v>
      </c>
      <c r="U3134" s="13" t="n">
        <f aca="false">F3134-E3134</f>
        <v>10</v>
      </c>
      <c r="V3134" s="13" t="n">
        <f aca="false">G3134-F3134</f>
        <v>7</v>
      </c>
      <c r="W3134" s="13" t="n">
        <f aca="false">G3134-E3134</f>
        <v>17</v>
      </c>
      <c r="X3134" s="10" t="n">
        <f aca="false">YEAR(E3134)</f>
        <v>2019</v>
      </c>
      <c r="Y3134" s="0" t="str">
        <f aca="false">TEXT(E3134,"yyyy-mm")</f>
        <v>2019-06</v>
      </c>
      <c r="Z3134" s="0" t="str">
        <f aca="false">"Q"&amp;ROUNDUP(MONTH(E3134)/3,0)&amp;"-"&amp;YEAR(E3134)</f>
        <v>Q2-2019</v>
      </c>
    </row>
    <row r="3135" customFormat="false" ht="14.25" hidden="false" customHeight="false" outlineLevel="0" collapsed="false">
      <c r="A3135" s="0" t="s">
        <v>3177</v>
      </c>
      <c r="B3135" s="0" t="s">
        <v>34</v>
      </c>
      <c r="C3135" s="0" t="s">
        <v>35</v>
      </c>
      <c r="D3135" s="9" t="n">
        <v>43500</v>
      </c>
      <c r="E3135" s="9" t="n">
        <v>43617</v>
      </c>
      <c r="F3135" s="9" t="n">
        <v>43629</v>
      </c>
      <c r="G3135" s="9" t="n">
        <v>43639</v>
      </c>
      <c r="H3135" s="10" t="s">
        <v>36</v>
      </c>
      <c r="I3135" s="0" t="n">
        <v>10</v>
      </c>
      <c r="J3135" s="0" t="n">
        <v>39</v>
      </c>
      <c r="K3135" s="0" t="n">
        <v>207</v>
      </c>
      <c r="L3135" s="0" t="n">
        <v>6</v>
      </c>
      <c r="M3135" s="0" t="n">
        <v>6</v>
      </c>
      <c r="N3135" s="11" t="n">
        <v>0.05</v>
      </c>
      <c r="O3135" s="12" t="n">
        <v>830</v>
      </c>
      <c r="P3135" s="12" t="n">
        <v>1092.1</v>
      </c>
      <c r="Q3135" s="12" t="n">
        <f aca="false">M3135*P3135*(1-N3135)</f>
        <v>6224.97</v>
      </c>
      <c r="R3135" s="12" t="n">
        <f aca="false">M3135*O3135</f>
        <v>4980</v>
      </c>
      <c r="S3135" s="12" t="n">
        <f aca="false">Q3135-R3135</f>
        <v>1244.97</v>
      </c>
      <c r="T3135" s="11" t="n">
        <f aca="false">IFERROR(S3135/Q3135,0)</f>
        <v>0.199996144559733</v>
      </c>
      <c r="U3135" s="13" t="n">
        <f aca="false">F3135-E3135</f>
        <v>12</v>
      </c>
      <c r="V3135" s="13" t="n">
        <f aca="false">G3135-F3135</f>
        <v>10</v>
      </c>
      <c r="W3135" s="13" t="n">
        <f aca="false">G3135-E3135</f>
        <v>22</v>
      </c>
      <c r="X3135" s="10" t="n">
        <f aca="false">YEAR(E3135)</f>
        <v>2019</v>
      </c>
      <c r="Y3135" s="0" t="str">
        <f aca="false">TEXT(E3135,"yyyy-mm")</f>
        <v>2019-06</v>
      </c>
      <c r="Z3135" s="0" t="str">
        <f aca="false">"Q"&amp;ROUNDUP(MONTH(E3135)/3,0)&amp;"-"&amp;YEAR(E3135)</f>
        <v>Q2-2019</v>
      </c>
    </row>
    <row r="3136" customFormat="false" ht="14.25" hidden="false" customHeight="false" outlineLevel="0" collapsed="false">
      <c r="A3136" s="0" t="s">
        <v>3178</v>
      </c>
      <c r="B3136" s="0" t="s">
        <v>34</v>
      </c>
      <c r="C3136" s="0" t="s">
        <v>39</v>
      </c>
      <c r="D3136" s="9" t="n">
        <v>43500</v>
      </c>
      <c r="E3136" s="9" t="n">
        <v>43617</v>
      </c>
      <c r="F3136" s="9" t="n">
        <v>43634</v>
      </c>
      <c r="G3136" s="9" t="n">
        <v>43636</v>
      </c>
      <c r="H3136" s="10" t="s">
        <v>36</v>
      </c>
      <c r="I3136" s="0" t="n">
        <v>1</v>
      </c>
      <c r="J3136" s="0" t="n">
        <v>32</v>
      </c>
      <c r="K3136" s="0" t="n">
        <v>167</v>
      </c>
      <c r="L3136" s="0" t="n">
        <v>1</v>
      </c>
      <c r="M3136" s="0" t="n">
        <v>5</v>
      </c>
      <c r="N3136" s="11" t="n">
        <v>0.05</v>
      </c>
      <c r="O3136" s="12" t="n">
        <v>2416.56</v>
      </c>
      <c r="P3136" s="12" t="n">
        <v>3403.6</v>
      </c>
      <c r="Q3136" s="12" t="n">
        <f aca="false">M3136*P3136*(1-N3136)</f>
        <v>16167.1</v>
      </c>
      <c r="R3136" s="12" t="n">
        <f aca="false">M3136*O3136</f>
        <v>12082.8</v>
      </c>
      <c r="S3136" s="12" t="n">
        <f aca="false">Q3136-R3136</f>
        <v>4084.3</v>
      </c>
      <c r="T3136" s="11" t="n">
        <f aca="false">IFERROR(S3136/Q3136,0)</f>
        <v>0.252630341867125</v>
      </c>
      <c r="U3136" s="13" t="n">
        <f aca="false">F3136-E3136</f>
        <v>17</v>
      </c>
      <c r="V3136" s="13" t="n">
        <f aca="false">G3136-F3136</f>
        <v>2</v>
      </c>
      <c r="W3136" s="13" t="n">
        <f aca="false">G3136-E3136</f>
        <v>19</v>
      </c>
      <c r="X3136" s="10" t="n">
        <f aca="false">YEAR(E3136)</f>
        <v>2019</v>
      </c>
      <c r="Y3136" s="0" t="str">
        <f aca="false">TEXT(E3136,"yyyy-mm")</f>
        <v>2019-06</v>
      </c>
      <c r="Z3136" s="0" t="str">
        <f aca="false">"Q"&amp;ROUNDUP(MONTH(E3136)/3,0)&amp;"-"&amp;YEAR(E3136)</f>
        <v>Q2-2019</v>
      </c>
    </row>
    <row r="3137" customFormat="false" ht="14.25" hidden="false" customHeight="false" outlineLevel="0" collapsed="false">
      <c r="A3137" s="0" t="s">
        <v>3179</v>
      </c>
      <c r="B3137" s="0" t="s">
        <v>38</v>
      </c>
      <c r="C3137" s="0" t="s">
        <v>39</v>
      </c>
      <c r="D3137" s="9" t="n">
        <v>43500</v>
      </c>
      <c r="E3137" s="9" t="n">
        <v>43617</v>
      </c>
      <c r="F3137" s="9" t="n">
        <v>43641</v>
      </c>
      <c r="G3137" s="9" t="n">
        <v>43644</v>
      </c>
      <c r="H3137" s="10" t="s">
        <v>36</v>
      </c>
      <c r="I3137" s="0" t="n">
        <v>12</v>
      </c>
      <c r="J3137" s="0" t="n">
        <v>8</v>
      </c>
      <c r="K3137" s="0" t="n">
        <v>198</v>
      </c>
      <c r="L3137" s="0" t="n">
        <v>3</v>
      </c>
      <c r="M3137" s="0" t="n">
        <v>3</v>
      </c>
      <c r="N3137" s="11" t="n">
        <v>0.075</v>
      </c>
      <c r="O3137" s="12" t="n">
        <v>120.47</v>
      </c>
      <c r="P3137" s="12" t="n">
        <v>194.3</v>
      </c>
      <c r="Q3137" s="12" t="n">
        <f aca="false">M3137*P3137*(1-N3137)</f>
        <v>539.1825</v>
      </c>
      <c r="R3137" s="12" t="n">
        <f aca="false">M3137*O3137</f>
        <v>361.41</v>
      </c>
      <c r="S3137" s="12" t="n">
        <f aca="false">Q3137-R3137</f>
        <v>177.7725</v>
      </c>
      <c r="T3137" s="11" t="n">
        <f aca="false">IFERROR(S3137/Q3137,0)</f>
        <v>0.329707473814525</v>
      </c>
      <c r="U3137" s="13" t="n">
        <f aca="false">F3137-E3137</f>
        <v>24</v>
      </c>
      <c r="V3137" s="13" t="n">
        <f aca="false">G3137-F3137</f>
        <v>3</v>
      </c>
      <c r="W3137" s="13" t="n">
        <f aca="false">G3137-E3137</f>
        <v>27</v>
      </c>
      <c r="X3137" s="10" t="n">
        <f aca="false">YEAR(E3137)</f>
        <v>2019</v>
      </c>
      <c r="Y3137" s="0" t="str">
        <f aca="false">TEXT(E3137,"yyyy-mm")</f>
        <v>2019-06</v>
      </c>
      <c r="Z3137" s="0" t="str">
        <f aca="false">"Q"&amp;ROUNDUP(MONTH(E3137)/3,0)&amp;"-"&amp;YEAR(E3137)</f>
        <v>Q2-2019</v>
      </c>
    </row>
    <row r="3138" customFormat="false" ht="14.25" hidden="false" customHeight="false" outlineLevel="0" collapsed="false">
      <c r="A3138" s="0" t="s">
        <v>3180</v>
      </c>
      <c r="B3138" s="0" t="s">
        <v>34</v>
      </c>
      <c r="C3138" s="0" t="s">
        <v>35</v>
      </c>
      <c r="D3138" s="9" t="n">
        <v>43500</v>
      </c>
      <c r="E3138" s="9" t="n">
        <v>43618</v>
      </c>
      <c r="F3138" s="9" t="n">
        <v>43646</v>
      </c>
      <c r="G3138" s="9" t="n">
        <v>43654</v>
      </c>
      <c r="H3138" s="10" t="s">
        <v>36</v>
      </c>
      <c r="I3138" s="0" t="n">
        <v>8</v>
      </c>
      <c r="J3138" s="0" t="n">
        <v>27</v>
      </c>
      <c r="K3138" s="0" t="n">
        <v>251</v>
      </c>
      <c r="L3138" s="0" t="n">
        <v>31</v>
      </c>
      <c r="M3138" s="0" t="n">
        <v>6</v>
      </c>
      <c r="N3138" s="11" t="n">
        <v>0.05</v>
      </c>
      <c r="O3138" s="12" t="n">
        <v>1826.09</v>
      </c>
      <c r="P3138" s="12" t="n">
        <v>2646.5</v>
      </c>
      <c r="Q3138" s="12" t="n">
        <f aca="false">M3138*P3138*(1-N3138)</f>
        <v>15085.05</v>
      </c>
      <c r="R3138" s="12" t="n">
        <f aca="false">M3138*O3138</f>
        <v>10956.54</v>
      </c>
      <c r="S3138" s="12" t="n">
        <f aca="false">Q3138-R3138</f>
        <v>4128.51</v>
      </c>
      <c r="T3138" s="11" t="n">
        <f aca="false">IFERROR(S3138/Q3138,0)</f>
        <v>0.273682221802381</v>
      </c>
      <c r="U3138" s="13" t="n">
        <f aca="false">F3138-E3138</f>
        <v>28</v>
      </c>
      <c r="V3138" s="13" t="n">
        <f aca="false">G3138-F3138</f>
        <v>8</v>
      </c>
      <c r="W3138" s="13" t="n">
        <f aca="false">G3138-E3138</f>
        <v>36</v>
      </c>
      <c r="X3138" s="10" t="n">
        <f aca="false">YEAR(E3138)</f>
        <v>2019</v>
      </c>
      <c r="Y3138" s="0" t="str">
        <f aca="false">TEXT(E3138,"yyyy-mm")</f>
        <v>2019-06</v>
      </c>
      <c r="Z3138" s="0" t="str">
        <f aca="false">"Q"&amp;ROUNDUP(MONTH(E3138)/3,0)&amp;"-"&amp;YEAR(E3138)</f>
        <v>Q2-2019</v>
      </c>
    </row>
    <row r="3139" customFormat="false" ht="14.25" hidden="false" customHeight="false" outlineLevel="0" collapsed="false">
      <c r="A3139" s="0" t="s">
        <v>3181</v>
      </c>
      <c r="B3139" s="0" t="s">
        <v>34</v>
      </c>
      <c r="C3139" s="0" t="s">
        <v>58</v>
      </c>
      <c r="D3139" s="9" t="n">
        <v>43500</v>
      </c>
      <c r="E3139" s="9" t="n">
        <v>43618</v>
      </c>
      <c r="F3139" s="9" t="n">
        <v>43627</v>
      </c>
      <c r="G3139" s="9" t="n">
        <v>43633</v>
      </c>
      <c r="H3139" s="10" t="s">
        <v>36</v>
      </c>
      <c r="I3139" s="0" t="n">
        <v>7</v>
      </c>
      <c r="J3139" s="0" t="n">
        <v>49</v>
      </c>
      <c r="K3139" s="0" t="n">
        <v>366</v>
      </c>
      <c r="L3139" s="0" t="n">
        <v>45</v>
      </c>
      <c r="M3139" s="0" t="n">
        <v>3</v>
      </c>
      <c r="N3139" s="11" t="n">
        <v>0.2</v>
      </c>
      <c r="O3139" s="12" t="n">
        <v>709.26</v>
      </c>
      <c r="P3139" s="12" t="n">
        <v>1058.6</v>
      </c>
      <c r="Q3139" s="12" t="n">
        <f aca="false">M3139*P3139*(1-N3139)</f>
        <v>2540.64</v>
      </c>
      <c r="R3139" s="12" t="n">
        <f aca="false">M3139*O3139</f>
        <v>2127.78</v>
      </c>
      <c r="S3139" s="12" t="n">
        <f aca="false">Q3139-R3139</f>
        <v>412.86</v>
      </c>
      <c r="T3139" s="11" t="n">
        <f aca="false">IFERROR(S3139/Q3139,0)</f>
        <v>0.162502361609673</v>
      </c>
      <c r="U3139" s="13" t="n">
        <f aca="false">F3139-E3139</f>
        <v>9</v>
      </c>
      <c r="V3139" s="13" t="n">
        <f aca="false">G3139-F3139</f>
        <v>6</v>
      </c>
      <c r="W3139" s="13" t="n">
        <f aca="false">G3139-E3139</f>
        <v>15</v>
      </c>
      <c r="X3139" s="10" t="n">
        <f aca="false">YEAR(E3139)</f>
        <v>2019</v>
      </c>
      <c r="Y3139" s="0" t="str">
        <f aca="false">TEXT(E3139,"yyyy-mm")</f>
        <v>2019-06</v>
      </c>
      <c r="Z3139" s="0" t="str">
        <f aca="false">"Q"&amp;ROUNDUP(MONTH(E3139)/3,0)&amp;"-"&amp;YEAR(E3139)</f>
        <v>Q2-2019</v>
      </c>
    </row>
    <row r="3140" customFormat="false" ht="14.25" hidden="false" customHeight="false" outlineLevel="0" collapsed="false">
      <c r="A3140" s="0" t="s">
        <v>3182</v>
      </c>
      <c r="B3140" s="0" t="s">
        <v>41</v>
      </c>
      <c r="C3140" s="0" t="s">
        <v>48</v>
      </c>
      <c r="D3140" s="9" t="n">
        <v>43500</v>
      </c>
      <c r="E3140" s="9" t="n">
        <v>43618</v>
      </c>
      <c r="F3140" s="9" t="n">
        <v>43642</v>
      </c>
      <c r="G3140" s="9" t="n">
        <v>43650</v>
      </c>
      <c r="H3140" s="10" t="s">
        <v>36</v>
      </c>
      <c r="I3140" s="0" t="n">
        <v>21</v>
      </c>
      <c r="J3140" s="0" t="n">
        <v>34</v>
      </c>
      <c r="K3140" s="0" t="n">
        <v>4</v>
      </c>
      <c r="L3140" s="0" t="n">
        <v>13</v>
      </c>
      <c r="M3140" s="0" t="n">
        <v>1</v>
      </c>
      <c r="N3140" s="11" t="n">
        <v>0.05</v>
      </c>
      <c r="O3140" s="12" t="n">
        <v>1586.56</v>
      </c>
      <c r="P3140" s="12" t="n">
        <v>3966.4</v>
      </c>
      <c r="Q3140" s="12" t="n">
        <f aca="false">M3140*P3140*(1-N3140)</f>
        <v>3768.08</v>
      </c>
      <c r="R3140" s="12" t="n">
        <f aca="false">M3140*O3140</f>
        <v>1586.56</v>
      </c>
      <c r="S3140" s="12" t="n">
        <f aca="false">Q3140-R3140</f>
        <v>2181.52</v>
      </c>
      <c r="T3140" s="11" t="n">
        <f aca="false">IFERROR(S3140/Q3140,0)</f>
        <v>0.578947368421053</v>
      </c>
      <c r="U3140" s="13" t="n">
        <f aca="false">F3140-E3140</f>
        <v>24</v>
      </c>
      <c r="V3140" s="13" t="n">
        <f aca="false">G3140-F3140</f>
        <v>8</v>
      </c>
      <c r="W3140" s="13" t="n">
        <f aca="false">G3140-E3140</f>
        <v>32</v>
      </c>
      <c r="X3140" s="10" t="n">
        <f aca="false">YEAR(E3140)</f>
        <v>2019</v>
      </c>
      <c r="Y3140" s="0" t="str">
        <f aca="false">TEXT(E3140,"yyyy-mm")</f>
        <v>2019-06</v>
      </c>
      <c r="Z3140" s="0" t="str">
        <f aca="false">"Q"&amp;ROUNDUP(MONTH(E3140)/3,0)&amp;"-"&amp;YEAR(E3140)</f>
        <v>Q2-2019</v>
      </c>
    </row>
    <row r="3141" customFormat="false" ht="14.25" hidden="false" customHeight="false" outlineLevel="0" collapsed="false">
      <c r="A3141" s="0" t="s">
        <v>3183</v>
      </c>
      <c r="B3141" s="0" t="s">
        <v>34</v>
      </c>
      <c r="C3141" s="0" t="s">
        <v>35</v>
      </c>
      <c r="D3141" s="9" t="n">
        <v>43500</v>
      </c>
      <c r="E3141" s="9" t="n">
        <v>43618</v>
      </c>
      <c r="F3141" s="9" t="n">
        <v>43624</v>
      </c>
      <c r="G3141" s="9" t="n">
        <v>43630</v>
      </c>
      <c r="H3141" s="10" t="s">
        <v>36</v>
      </c>
      <c r="I3141" s="0" t="n">
        <v>5</v>
      </c>
      <c r="J3141" s="0" t="n">
        <v>29</v>
      </c>
      <c r="K3141" s="0" t="n">
        <v>203</v>
      </c>
      <c r="L3141" s="0" t="n">
        <v>16</v>
      </c>
      <c r="M3141" s="0" t="n">
        <v>8</v>
      </c>
      <c r="N3141" s="11" t="n">
        <v>0.05</v>
      </c>
      <c r="O3141" s="12" t="n">
        <v>1911.85</v>
      </c>
      <c r="P3141" s="12" t="n">
        <v>2941.3</v>
      </c>
      <c r="Q3141" s="12" t="n">
        <f aca="false">M3141*P3141*(1-N3141)</f>
        <v>22353.88</v>
      </c>
      <c r="R3141" s="12" t="n">
        <f aca="false">M3141*O3141</f>
        <v>15294.8</v>
      </c>
      <c r="S3141" s="12" t="n">
        <f aca="false">Q3141-R3141</f>
        <v>7059.08</v>
      </c>
      <c r="T3141" s="11" t="n">
        <f aca="false">IFERROR(S3141/Q3141,0)</f>
        <v>0.315787684285681</v>
      </c>
      <c r="U3141" s="13" t="n">
        <f aca="false">F3141-E3141</f>
        <v>6</v>
      </c>
      <c r="V3141" s="13" t="n">
        <f aca="false">G3141-F3141</f>
        <v>6</v>
      </c>
      <c r="W3141" s="13" t="n">
        <f aca="false">G3141-E3141</f>
        <v>12</v>
      </c>
      <c r="X3141" s="10" t="n">
        <f aca="false">YEAR(E3141)</f>
        <v>2019</v>
      </c>
      <c r="Y3141" s="0" t="str">
        <f aca="false">TEXT(E3141,"yyyy-mm")</f>
        <v>2019-06</v>
      </c>
      <c r="Z3141" s="0" t="str">
        <f aca="false">"Q"&amp;ROUNDUP(MONTH(E3141)/3,0)&amp;"-"&amp;YEAR(E3141)</f>
        <v>Q2-2019</v>
      </c>
    </row>
    <row r="3142" customFormat="false" ht="14.25" hidden="false" customHeight="false" outlineLevel="0" collapsed="false">
      <c r="A3142" s="0" t="s">
        <v>3184</v>
      </c>
      <c r="B3142" s="0" t="s">
        <v>38</v>
      </c>
      <c r="C3142" s="0" t="s">
        <v>46</v>
      </c>
      <c r="D3142" s="9" t="n">
        <v>43500</v>
      </c>
      <c r="E3142" s="9" t="n">
        <v>43618</v>
      </c>
      <c r="F3142" s="9" t="n">
        <v>43627</v>
      </c>
      <c r="G3142" s="9" t="n">
        <v>43632</v>
      </c>
      <c r="H3142" s="10" t="s">
        <v>36</v>
      </c>
      <c r="I3142" s="0" t="n">
        <v>17</v>
      </c>
      <c r="J3142" s="0" t="n">
        <v>49</v>
      </c>
      <c r="K3142" s="0" t="n">
        <v>316</v>
      </c>
      <c r="L3142" s="0" t="n">
        <v>2</v>
      </c>
      <c r="M3142" s="0" t="n">
        <v>7</v>
      </c>
      <c r="N3142" s="11" t="n">
        <v>0.1</v>
      </c>
      <c r="O3142" s="12" t="n">
        <v>675.36</v>
      </c>
      <c r="P3142" s="12" t="n">
        <v>1125.6</v>
      </c>
      <c r="Q3142" s="12" t="n">
        <f aca="false">M3142*P3142*(1-N3142)</f>
        <v>7091.28</v>
      </c>
      <c r="R3142" s="12" t="n">
        <f aca="false">M3142*O3142</f>
        <v>4727.52</v>
      </c>
      <c r="S3142" s="12" t="n">
        <f aca="false">Q3142-R3142</f>
        <v>2363.76</v>
      </c>
      <c r="T3142" s="11" t="n">
        <f aca="false">IFERROR(S3142/Q3142,0)</f>
        <v>0.333333333333333</v>
      </c>
      <c r="U3142" s="13" t="n">
        <f aca="false">F3142-E3142</f>
        <v>9</v>
      </c>
      <c r="V3142" s="13" t="n">
        <f aca="false">G3142-F3142</f>
        <v>5</v>
      </c>
      <c r="W3142" s="13" t="n">
        <f aca="false">G3142-E3142</f>
        <v>14</v>
      </c>
      <c r="X3142" s="10" t="n">
        <f aca="false">YEAR(E3142)</f>
        <v>2019</v>
      </c>
      <c r="Y3142" s="0" t="str">
        <f aca="false">TEXT(E3142,"yyyy-mm")</f>
        <v>2019-06</v>
      </c>
      <c r="Z3142" s="0" t="str">
        <f aca="false">"Q"&amp;ROUNDUP(MONTH(E3142)/3,0)&amp;"-"&amp;YEAR(E3142)</f>
        <v>Q2-2019</v>
      </c>
    </row>
    <row r="3143" customFormat="false" ht="14.25" hidden="false" customHeight="false" outlineLevel="0" collapsed="false">
      <c r="A3143" s="0" t="s">
        <v>3185</v>
      </c>
      <c r="B3143" s="0" t="s">
        <v>38</v>
      </c>
      <c r="C3143" s="0" t="s">
        <v>48</v>
      </c>
      <c r="D3143" s="9" t="n">
        <v>43500</v>
      </c>
      <c r="E3143" s="9" t="n">
        <v>43618</v>
      </c>
      <c r="F3143" s="9" t="n">
        <v>43625</v>
      </c>
      <c r="G3143" s="9" t="n">
        <v>43632</v>
      </c>
      <c r="H3143" s="10" t="s">
        <v>36</v>
      </c>
      <c r="I3143" s="0" t="n">
        <v>19</v>
      </c>
      <c r="J3143" s="0" t="n">
        <v>40</v>
      </c>
      <c r="K3143" s="0" t="n">
        <v>22</v>
      </c>
      <c r="L3143" s="0" t="n">
        <v>24</v>
      </c>
      <c r="M3143" s="0" t="n">
        <v>7</v>
      </c>
      <c r="N3143" s="11" t="n">
        <v>0.15</v>
      </c>
      <c r="O3143" s="12" t="n">
        <v>1781.26</v>
      </c>
      <c r="P3143" s="12" t="n">
        <v>2827.4</v>
      </c>
      <c r="Q3143" s="12" t="n">
        <f aca="false">M3143*P3143*(1-N3143)</f>
        <v>16823.03</v>
      </c>
      <c r="R3143" s="12" t="n">
        <f aca="false">M3143*O3143</f>
        <v>12468.82</v>
      </c>
      <c r="S3143" s="12" t="n">
        <f aca="false">Q3143-R3143</f>
        <v>4354.21</v>
      </c>
      <c r="T3143" s="11" t="n">
        <f aca="false">IFERROR(S3143/Q3143,0)</f>
        <v>0.258824361604301</v>
      </c>
      <c r="U3143" s="13" t="n">
        <f aca="false">F3143-E3143</f>
        <v>7</v>
      </c>
      <c r="V3143" s="13" t="n">
        <f aca="false">G3143-F3143</f>
        <v>7</v>
      </c>
      <c r="W3143" s="13" t="n">
        <f aca="false">G3143-E3143</f>
        <v>14</v>
      </c>
      <c r="X3143" s="10" t="n">
        <f aca="false">YEAR(E3143)</f>
        <v>2019</v>
      </c>
      <c r="Y3143" s="0" t="str">
        <f aca="false">TEXT(E3143,"yyyy-mm")</f>
        <v>2019-06</v>
      </c>
      <c r="Z3143" s="0" t="str">
        <f aca="false">"Q"&amp;ROUNDUP(MONTH(E3143)/3,0)&amp;"-"&amp;YEAR(E3143)</f>
        <v>Q2-2019</v>
      </c>
    </row>
    <row r="3144" customFormat="false" ht="14.25" hidden="false" customHeight="false" outlineLevel="0" collapsed="false">
      <c r="A3144" s="0" t="s">
        <v>3186</v>
      </c>
      <c r="B3144" s="0" t="s">
        <v>34</v>
      </c>
      <c r="C3144" s="0" t="s">
        <v>39</v>
      </c>
      <c r="D3144" s="9" t="n">
        <v>43500</v>
      </c>
      <c r="E3144" s="9" t="n">
        <v>43618</v>
      </c>
      <c r="F3144" s="9" t="n">
        <v>43638</v>
      </c>
      <c r="G3144" s="9" t="n">
        <v>43646</v>
      </c>
      <c r="H3144" s="10" t="s">
        <v>36</v>
      </c>
      <c r="I3144" s="0" t="n">
        <v>12</v>
      </c>
      <c r="J3144" s="0" t="n">
        <v>2</v>
      </c>
      <c r="K3144" s="0" t="n">
        <v>108</v>
      </c>
      <c r="L3144" s="0" t="n">
        <v>39</v>
      </c>
      <c r="M3144" s="0" t="n">
        <v>2</v>
      </c>
      <c r="N3144" s="11" t="n">
        <v>0.075</v>
      </c>
      <c r="O3144" s="12" t="n">
        <v>740.69</v>
      </c>
      <c r="P3144" s="12" t="n">
        <v>1105.5</v>
      </c>
      <c r="Q3144" s="12" t="n">
        <f aca="false">M3144*P3144*(1-N3144)</f>
        <v>2045.175</v>
      </c>
      <c r="R3144" s="12" t="n">
        <f aca="false">M3144*O3144</f>
        <v>1481.38</v>
      </c>
      <c r="S3144" s="12" t="n">
        <f aca="false">Q3144-R3144</f>
        <v>563.795</v>
      </c>
      <c r="T3144" s="11" t="n">
        <f aca="false">IFERROR(S3144/Q3144,0)</f>
        <v>0.275670786118547</v>
      </c>
      <c r="U3144" s="13" t="n">
        <f aca="false">F3144-E3144</f>
        <v>20</v>
      </c>
      <c r="V3144" s="13" t="n">
        <f aca="false">G3144-F3144</f>
        <v>8</v>
      </c>
      <c r="W3144" s="13" t="n">
        <f aca="false">G3144-E3144</f>
        <v>28</v>
      </c>
      <c r="X3144" s="10" t="n">
        <f aca="false">YEAR(E3144)</f>
        <v>2019</v>
      </c>
      <c r="Y3144" s="0" t="str">
        <f aca="false">TEXT(E3144,"yyyy-mm")</f>
        <v>2019-06</v>
      </c>
      <c r="Z3144" s="0" t="str">
        <f aca="false">"Q"&amp;ROUNDUP(MONTH(E3144)/3,0)&amp;"-"&amp;YEAR(E3144)</f>
        <v>Q2-2019</v>
      </c>
    </row>
    <row r="3145" customFormat="false" ht="14.25" hidden="false" customHeight="false" outlineLevel="0" collapsed="false">
      <c r="A3145" s="0" t="s">
        <v>3187</v>
      </c>
      <c r="B3145" s="0" t="s">
        <v>38</v>
      </c>
      <c r="C3145" s="0" t="s">
        <v>39</v>
      </c>
      <c r="D3145" s="9" t="n">
        <v>43500</v>
      </c>
      <c r="E3145" s="9" t="n">
        <v>43618</v>
      </c>
      <c r="F3145" s="9" t="n">
        <v>43643</v>
      </c>
      <c r="G3145" s="9" t="n">
        <v>43645</v>
      </c>
      <c r="H3145" s="10" t="s">
        <v>36</v>
      </c>
      <c r="I3145" s="0" t="n">
        <v>14</v>
      </c>
      <c r="J3145" s="0" t="n">
        <v>8</v>
      </c>
      <c r="K3145" s="0" t="n">
        <v>197</v>
      </c>
      <c r="L3145" s="0" t="n">
        <v>15</v>
      </c>
      <c r="M3145" s="0" t="n">
        <v>4</v>
      </c>
      <c r="N3145" s="11" t="n">
        <v>0.05</v>
      </c>
      <c r="O3145" s="12" t="n">
        <v>1809</v>
      </c>
      <c r="P3145" s="12" t="n">
        <v>4020</v>
      </c>
      <c r="Q3145" s="12" t="n">
        <f aca="false">M3145*P3145*(1-N3145)</f>
        <v>15276</v>
      </c>
      <c r="R3145" s="12" t="n">
        <f aca="false">M3145*O3145</f>
        <v>7236</v>
      </c>
      <c r="S3145" s="12" t="n">
        <f aca="false">Q3145-R3145</f>
        <v>8040</v>
      </c>
      <c r="T3145" s="11" t="n">
        <f aca="false">IFERROR(S3145/Q3145,0)</f>
        <v>0.526315789473684</v>
      </c>
      <c r="U3145" s="13" t="n">
        <f aca="false">F3145-E3145</f>
        <v>25</v>
      </c>
      <c r="V3145" s="13" t="n">
        <f aca="false">G3145-F3145</f>
        <v>2</v>
      </c>
      <c r="W3145" s="13" t="n">
        <f aca="false">G3145-E3145</f>
        <v>27</v>
      </c>
      <c r="X3145" s="10" t="n">
        <f aca="false">YEAR(E3145)</f>
        <v>2019</v>
      </c>
      <c r="Y3145" s="0" t="str">
        <f aca="false">TEXT(E3145,"yyyy-mm")</f>
        <v>2019-06</v>
      </c>
      <c r="Z3145" s="0" t="str">
        <f aca="false">"Q"&amp;ROUNDUP(MONTH(E3145)/3,0)&amp;"-"&amp;YEAR(E3145)</f>
        <v>Q2-2019</v>
      </c>
    </row>
    <row r="3146" customFormat="false" ht="14.25" hidden="false" customHeight="false" outlineLevel="0" collapsed="false">
      <c r="A3146" s="0" t="s">
        <v>3188</v>
      </c>
      <c r="B3146" s="0" t="s">
        <v>41</v>
      </c>
      <c r="C3146" s="0" t="s">
        <v>35</v>
      </c>
      <c r="D3146" s="9" t="n">
        <v>43500</v>
      </c>
      <c r="E3146" s="9" t="n">
        <v>43618</v>
      </c>
      <c r="F3146" s="9" t="n">
        <v>43632</v>
      </c>
      <c r="G3146" s="9" t="n">
        <v>43635</v>
      </c>
      <c r="H3146" s="10" t="s">
        <v>36</v>
      </c>
      <c r="I3146" s="0" t="n">
        <v>24</v>
      </c>
      <c r="J3146" s="0" t="n">
        <v>20</v>
      </c>
      <c r="K3146" s="0" t="n">
        <v>240</v>
      </c>
      <c r="L3146" s="0" t="n">
        <v>25</v>
      </c>
      <c r="M3146" s="0" t="n">
        <v>8</v>
      </c>
      <c r="N3146" s="11" t="n">
        <v>0.1</v>
      </c>
      <c r="O3146" s="12" t="n">
        <v>1405.93</v>
      </c>
      <c r="P3146" s="12" t="n">
        <v>3269.6</v>
      </c>
      <c r="Q3146" s="12" t="n">
        <f aca="false">M3146*P3146*(1-N3146)</f>
        <v>23541.12</v>
      </c>
      <c r="R3146" s="12" t="n">
        <f aca="false">M3146*O3146</f>
        <v>11247.44</v>
      </c>
      <c r="S3146" s="12" t="n">
        <f aca="false">Q3146-R3146</f>
        <v>12293.68</v>
      </c>
      <c r="T3146" s="11" t="n">
        <f aca="false">IFERROR(S3146/Q3146,0)</f>
        <v>0.522221542560422</v>
      </c>
      <c r="U3146" s="13" t="n">
        <f aca="false">F3146-E3146</f>
        <v>14</v>
      </c>
      <c r="V3146" s="13" t="n">
        <f aca="false">G3146-F3146</f>
        <v>3</v>
      </c>
      <c r="W3146" s="13" t="n">
        <f aca="false">G3146-E3146</f>
        <v>17</v>
      </c>
      <c r="X3146" s="10" t="n">
        <f aca="false">YEAR(E3146)</f>
        <v>2019</v>
      </c>
      <c r="Y3146" s="0" t="str">
        <f aca="false">TEXT(E3146,"yyyy-mm")</f>
        <v>2019-06</v>
      </c>
      <c r="Z3146" s="0" t="str">
        <f aca="false">"Q"&amp;ROUNDUP(MONTH(E3146)/3,0)&amp;"-"&amp;YEAR(E3146)</f>
        <v>Q2-2019</v>
      </c>
    </row>
    <row r="3147" customFormat="false" ht="14.25" hidden="false" customHeight="false" outlineLevel="0" collapsed="false">
      <c r="A3147" s="0" t="s">
        <v>3189</v>
      </c>
      <c r="B3147" s="0" t="s">
        <v>41</v>
      </c>
      <c r="C3147" s="0" t="s">
        <v>46</v>
      </c>
      <c r="D3147" s="9" t="n">
        <v>43500</v>
      </c>
      <c r="E3147" s="9" t="n">
        <v>43618</v>
      </c>
      <c r="F3147" s="9" t="n">
        <v>43644</v>
      </c>
      <c r="G3147" s="9" t="n">
        <v>43647</v>
      </c>
      <c r="H3147" s="10" t="s">
        <v>36</v>
      </c>
      <c r="I3147" s="0" t="n">
        <v>21</v>
      </c>
      <c r="J3147" s="0" t="n">
        <v>19</v>
      </c>
      <c r="K3147" s="0" t="n">
        <v>262</v>
      </c>
      <c r="L3147" s="0" t="n">
        <v>44</v>
      </c>
      <c r="M3147" s="0" t="n">
        <v>7</v>
      </c>
      <c r="N3147" s="11" t="n">
        <v>0.05</v>
      </c>
      <c r="O3147" s="12" t="n">
        <v>3882.11</v>
      </c>
      <c r="P3147" s="12" t="n">
        <v>5246.1</v>
      </c>
      <c r="Q3147" s="12" t="n">
        <f aca="false">M3147*P3147*(1-N3147)</f>
        <v>34886.565</v>
      </c>
      <c r="R3147" s="12" t="n">
        <f aca="false">M3147*O3147</f>
        <v>27174.77</v>
      </c>
      <c r="S3147" s="12" t="n">
        <f aca="false">Q3147-R3147</f>
        <v>7711.795</v>
      </c>
      <c r="T3147" s="11" t="n">
        <f aca="false">IFERROR(S3147/Q3147,0)</f>
        <v>0.221053434180178</v>
      </c>
      <c r="U3147" s="13" t="n">
        <f aca="false">F3147-E3147</f>
        <v>26</v>
      </c>
      <c r="V3147" s="13" t="n">
        <f aca="false">G3147-F3147</f>
        <v>3</v>
      </c>
      <c r="W3147" s="13" t="n">
        <f aca="false">G3147-E3147</f>
        <v>29</v>
      </c>
      <c r="X3147" s="10" t="n">
        <f aca="false">YEAR(E3147)</f>
        <v>2019</v>
      </c>
      <c r="Y3147" s="0" t="str">
        <f aca="false">TEXT(E3147,"yyyy-mm")</f>
        <v>2019-06</v>
      </c>
      <c r="Z3147" s="0" t="str">
        <f aca="false">"Q"&amp;ROUNDUP(MONTH(E3147)/3,0)&amp;"-"&amp;YEAR(E3147)</f>
        <v>Q2-2019</v>
      </c>
    </row>
    <row r="3148" customFormat="false" ht="14.25" hidden="false" customHeight="false" outlineLevel="0" collapsed="false">
      <c r="A3148" s="0" t="s">
        <v>3190</v>
      </c>
      <c r="B3148" s="0" t="s">
        <v>43</v>
      </c>
      <c r="C3148" s="0" t="s">
        <v>39</v>
      </c>
      <c r="D3148" s="9" t="n">
        <v>43500</v>
      </c>
      <c r="E3148" s="9" t="n">
        <v>43619</v>
      </c>
      <c r="F3148" s="9" t="n">
        <v>43636</v>
      </c>
      <c r="G3148" s="9" t="n">
        <v>43638</v>
      </c>
      <c r="H3148" s="10" t="s">
        <v>36</v>
      </c>
      <c r="I3148" s="0" t="n">
        <v>28</v>
      </c>
      <c r="J3148" s="0" t="n">
        <v>49</v>
      </c>
      <c r="K3148" s="0" t="n">
        <v>176</v>
      </c>
      <c r="L3148" s="0" t="n">
        <v>4</v>
      </c>
      <c r="M3148" s="0" t="n">
        <v>4</v>
      </c>
      <c r="N3148" s="11" t="n">
        <v>0.05</v>
      </c>
      <c r="O3148" s="12" t="n">
        <v>1611.55</v>
      </c>
      <c r="P3148" s="12" t="n">
        <v>2405.3</v>
      </c>
      <c r="Q3148" s="12" t="n">
        <f aca="false">M3148*P3148*(1-N3148)</f>
        <v>9140.14</v>
      </c>
      <c r="R3148" s="12" t="n">
        <f aca="false">M3148*O3148</f>
        <v>6446.2</v>
      </c>
      <c r="S3148" s="12" t="n">
        <f aca="false">Q3148-R3148</f>
        <v>2693.94</v>
      </c>
      <c r="T3148" s="11" t="n">
        <f aca="false">IFERROR(S3148/Q3148,0)</f>
        <v>0.294737279735321</v>
      </c>
      <c r="U3148" s="13" t="n">
        <f aca="false">F3148-E3148</f>
        <v>17</v>
      </c>
      <c r="V3148" s="13" t="n">
        <f aca="false">G3148-F3148</f>
        <v>2</v>
      </c>
      <c r="W3148" s="13" t="n">
        <f aca="false">G3148-E3148</f>
        <v>19</v>
      </c>
      <c r="X3148" s="10" t="n">
        <f aca="false">YEAR(E3148)</f>
        <v>2019</v>
      </c>
      <c r="Y3148" s="0" t="str">
        <f aca="false">TEXT(E3148,"yyyy-mm")</f>
        <v>2019-06</v>
      </c>
      <c r="Z3148" s="0" t="str">
        <f aca="false">"Q"&amp;ROUNDUP(MONTH(E3148)/3,0)&amp;"-"&amp;YEAR(E3148)</f>
        <v>Q2-2019</v>
      </c>
    </row>
    <row r="3149" customFormat="false" ht="14.25" hidden="false" customHeight="false" outlineLevel="0" collapsed="false">
      <c r="A3149" s="0" t="s">
        <v>3191</v>
      </c>
      <c r="B3149" s="0" t="s">
        <v>38</v>
      </c>
      <c r="C3149" s="0" t="s">
        <v>46</v>
      </c>
      <c r="D3149" s="9" t="n">
        <v>43500</v>
      </c>
      <c r="E3149" s="9" t="n">
        <v>43619</v>
      </c>
      <c r="F3149" s="9" t="n">
        <v>43630</v>
      </c>
      <c r="G3149" s="9" t="n">
        <v>43631</v>
      </c>
      <c r="H3149" s="10" t="s">
        <v>36</v>
      </c>
      <c r="I3149" s="0" t="n">
        <v>20</v>
      </c>
      <c r="J3149" s="0" t="n">
        <v>28</v>
      </c>
      <c r="K3149" s="0" t="n">
        <v>292</v>
      </c>
      <c r="L3149" s="0" t="n">
        <v>14</v>
      </c>
      <c r="M3149" s="0" t="n">
        <v>2</v>
      </c>
      <c r="N3149" s="11" t="n">
        <v>0.05</v>
      </c>
      <c r="O3149" s="12" t="n">
        <v>2823.11</v>
      </c>
      <c r="P3149" s="12" t="n">
        <v>6137.2</v>
      </c>
      <c r="Q3149" s="12" t="n">
        <f aca="false">M3149*P3149*(1-N3149)</f>
        <v>11660.68</v>
      </c>
      <c r="R3149" s="12" t="n">
        <f aca="false">M3149*O3149</f>
        <v>5646.22</v>
      </c>
      <c r="S3149" s="12" t="n">
        <f aca="false">Q3149-R3149</f>
        <v>6014.46</v>
      </c>
      <c r="T3149" s="11" t="n">
        <f aca="false">IFERROR(S3149/Q3149,0)</f>
        <v>0.515789816717378</v>
      </c>
      <c r="U3149" s="13" t="n">
        <f aca="false">F3149-E3149</f>
        <v>11</v>
      </c>
      <c r="V3149" s="13" t="n">
        <f aca="false">G3149-F3149</f>
        <v>1</v>
      </c>
      <c r="W3149" s="13" t="n">
        <f aca="false">G3149-E3149</f>
        <v>12</v>
      </c>
      <c r="X3149" s="10" t="n">
        <f aca="false">YEAR(E3149)</f>
        <v>2019</v>
      </c>
      <c r="Y3149" s="0" t="str">
        <f aca="false">TEXT(E3149,"yyyy-mm")</f>
        <v>2019-06</v>
      </c>
      <c r="Z3149" s="0" t="str">
        <f aca="false">"Q"&amp;ROUNDUP(MONTH(E3149)/3,0)&amp;"-"&amp;YEAR(E3149)</f>
        <v>Q2-2019</v>
      </c>
    </row>
    <row r="3150" customFormat="false" ht="14.25" hidden="false" customHeight="false" outlineLevel="0" collapsed="false">
      <c r="A3150" s="0" t="s">
        <v>3192</v>
      </c>
      <c r="B3150" s="0" t="s">
        <v>38</v>
      </c>
      <c r="C3150" s="0" t="s">
        <v>35</v>
      </c>
      <c r="D3150" s="9" t="n">
        <v>43500</v>
      </c>
      <c r="E3150" s="9" t="n">
        <v>43619</v>
      </c>
      <c r="F3150" s="9" t="n">
        <v>43631</v>
      </c>
      <c r="G3150" s="9" t="n">
        <v>43641</v>
      </c>
      <c r="H3150" s="10" t="s">
        <v>36</v>
      </c>
      <c r="I3150" s="0" t="n">
        <v>19</v>
      </c>
      <c r="J3150" s="0" t="n">
        <v>42</v>
      </c>
      <c r="K3150" s="0" t="n">
        <v>257</v>
      </c>
      <c r="L3150" s="0" t="n">
        <v>28</v>
      </c>
      <c r="M3150" s="0" t="n">
        <v>2</v>
      </c>
      <c r="N3150" s="11" t="n">
        <v>0.075</v>
      </c>
      <c r="O3150" s="12" t="n">
        <v>993.34</v>
      </c>
      <c r="P3150" s="12" t="n">
        <v>2365.1</v>
      </c>
      <c r="Q3150" s="12" t="n">
        <f aca="false">M3150*P3150*(1-N3150)</f>
        <v>4375.435</v>
      </c>
      <c r="R3150" s="12" t="n">
        <f aca="false">M3150*O3150</f>
        <v>1986.68</v>
      </c>
      <c r="S3150" s="12" t="n">
        <f aca="false">Q3150-R3150</f>
        <v>2388.755</v>
      </c>
      <c r="T3150" s="11" t="n">
        <f aca="false">IFERROR(S3150/Q3150,0)</f>
        <v>0.545946860140763</v>
      </c>
      <c r="U3150" s="13" t="n">
        <f aca="false">F3150-E3150</f>
        <v>12</v>
      </c>
      <c r="V3150" s="13" t="n">
        <f aca="false">G3150-F3150</f>
        <v>10</v>
      </c>
      <c r="W3150" s="13" t="n">
        <f aca="false">G3150-E3150</f>
        <v>22</v>
      </c>
      <c r="X3150" s="10" t="n">
        <f aca="false">YEAR(E3150)</f>
        <v>2019</v>
      </c>
      <c r="Y3150" s="0" t="str">
        <f aca="false">TEXT(E3150,"yyyy-mm")</f>
        <v>2019-06</v>
      </c>
      <c r="Z3150" s="0" t="str">
        <f aca="false">"Q"&amp;ROUNDUP(MONTH(E3150)/3,0)&amp;"-"&amp;YEAR(E3150)</f>
        <v>Q2-2019</v>
      </c>
    </row>
    <row r="3151" customFormat="false" ht="14.25" hidden="false" customHeight="false" outlineLevel="0" collapsed="false">
      <c r="A3151" s="0" t="s">
        <v>3193</v>
      </c>
      <c r="B3151" s="0" t="s">
        <v>34</v>
      </c>
      <c r="C3151" s="0" t="s">
        <v>39</v>
      </c>
      <c r="D3151" s="9" t="n">
        <v>43500</v>
      </c>
      <c r="E3151" s="9" t="n">
        <v>43619</v>
      </c>
      <c r="F3151" s="9" t="n">
        <v>43634</v>
      </c>
      <c r="G3151" s="9" t="n">
        <v>43638</v>
      </c>
      <c r="H3151" s="10" t="s">
        <v>36</v>
      </c>
      <c r="I3151" s="0" t="n">
        <v>2</v>
      </c>
      <c r="J3151" s="0" t="n">
        <v>25</v>
      </c>
      <c r="K3151" s="0" t="n">
        <v>135</v>
      </c>
      <c r="L3151" s="0" t="n">
        <v>45</v>
      </c>
      <c r="M3151" s="0" t="n">
        <v>6</v>
      </c>
      <c r="N3151" s="11" t="n">
        <v>0.05</v>
      </c>
      <c r="O3151" s="12" t="n">
        <v>950.46</v>
      </c>
      <c r="P3151" s="12" t="n">
        <v>1159.1</v>
      </c>
      <c r="Q3151" s="12" t="n">
        <f aca="false">M3151*P3151*(1-N3151)</f>
        <v>6606.87</v>
      </c>
      <c r="R3151" s="12" t="n">
        <f aca="false">M3151*O3151</f>
        <v>5702.76</v>
      </c>
      <c r="S3151" s="12" t="n">
        <f aca="false">Q3151-R3151</f>
        <v>904.109999999999</v>
      </c>
      <c r="T3151" s="11" t="n">
        <f aca="false">IFERROR(S3151/Q3151,0)</f>
        <v>0.136843921554382</v>
      </c>
      <c r="U3151" s="13" t="n">
        <f aca="false">F3151-E3151</f>
        <v>15</v>
      </c>
      <c r="V3151" s="13" t="n">
        <f aca="false">G3151-F3151</f>
        <v>4</v>
      </c>
      <c r="W3151" s="13" t="n">
        <f aca="false">G3151-E3151</f>
        <v>19</v>
      </c>
      <c r="X3151" s="10" t="n">
        <f aca="false">YEAR(E3151)</f>
        <v>2019</v>
      </c>
      <c r="Y3151" s="0" t="str">
        <f aca="false">TEXT(E3151,"yyyy-mm")</f>
        <v>2019-06</v>
      </c>
      <c r="Z3151" s="0" t="str">
        <f aca="false">"Q"&amp;ROUNDUP(MONTH(E3151)/3,0)&amp;"-"&amp;YEAR(E3151)</f>
        <v>Q2-2019</v>
      </c>
    </row>
    <row r="3152" customFormat="false" ht="14.25" hidden="false" customHeight="false" outlineLevel="0" collapsed="false">
      <c r="A3152" s="0" t="s">
        <v>3194</v>
      </c>
      <c r="B3152" s="0" t="s">
        <v>43</v>
      </c>
      <c r="C3152" s="0" t="s">
        <v>39</v>
      </c>
      <c r="D3152" s="9" t="n">
        <v>43500</v>
      </c>
      <c r="E3152" s="9" t="n">
        <v>43619</v>
      </c>
      <c r="F3152" s="9" t="n">
        <v>43631</v>
      </c>
      <c r="G3152" s="9" t="n">
        <v>43641</v>
      </c>
      <c r="H3152" s="10" t="s">
        <v>36</v>
      </c>
      <c r="I3152" s="0" t="n">
        <v>28</v>
      </c>
      <c r="J3152" s="0" t="n">
        <v>34</v>
      </c>
      <c r="K3152" s="0" t="n">
        <v>148</v>
      </c>
      <c r="L3152" s="0" t="n">
        <v>28</v>
      </c>
      <c r="M3152" s="0" t="n">
        <v>7</v>
      </c>
      <c r="N3152" s="11" t="n">
        <v>0.05</v>
      </c>
      <c r="O3152" s="12" t="n">
        <v>450.24</v>
      </c>
      <c r="P3152" s="12" t="n">
        <v>1072</v>
      </c>
      <c r="Q3152" s="12" t="n">
        <f aca="false">M3152*P3152*(1-N3152)</f>
        <v>7128.8</v>
      </c>
      <c r="R3152" s="12" t="n">
        <f aca="false">M3152*O3152</f>
        <v>3151.68</v>
      </c>
      <c r="S3152" s="12" t="n">
        <f aca="false">Q3152-R3152</f>
        <v>3977.12</v>
      </c>
      <c r="T3152" s="11" t="n">
        <f aca="false">IFERROR(S3152/Q3152,0)</f>
        <v>0.557894736842105</v>
      </c>
      <c r="U3152" s="13" t="n">
        <f aca="false">F3152-E3152</f>
        <v>12</v>
      </c>
      <c r="V3152" s="13" t="n">
        <f aca="false">G3152-F3152</f>
        <v>10</v>
      </c>
      <c r="W3152" s="13" t="n">
        <f aca="false">G3152-E3152</f>
        <v>22</v>
      </c>
      <c r="X3152" s="10" t="n">
        <f aca="false">YEAR(E3152)</f>
        <v>2019</v>
      </c>
      <c r="Y3152" s="0" t="str">
        <f aca="false">TEXT(E3152,"yyyy-mm")</f>
        <v>2019-06</v>
      </c>
      <c r="Z3152" s="0" t="str">
        <f aca="false">"Q"&amp;ROUNDUP(MONTH(E3152)/3,0)&amp;"-"&amp;YEAR(E3152)</f>
        <v>Q2-2019</v>
      </c>
    </row>
    <row r="3153" customFormat="false" ht="14.25" hidden="false" customHeight="false" outlineLevel="0" collapsed="false">
      <c r="A3153" s="0" t="s">
        <v>3195</v>
      </c>
      <c r="B3153" s="0" t="s">
        <v>34</v>
      </c>
      <c r="C3153" s="0" t="s">
        <v>35</v>
      </c>
      <c r="D3153" s="9" t="n">
        <v>43500</v>
      </c>
      <c r="E3153" s="9" t="n">
        <v>43619</v>
      </c>
      <c r="F3153" s="9" t="n">
        <v>43635</v>
      </c>
      <c r="G3153" s="9" t="n">
        <v>43645</v>
      </c>
      <c r="H3153" s="10" t="s">
        <v>36</v>
      </c>
      <c r="I3153" s="0" t="n">
        <v>7</v>
      </c>
      <c r="J3153" s="0" t="n">
        <v>24</v>
      </c>
      <c r="K3153" s="0" t="n">
        <v>228</v>
      </c>
      <c r="L3153" s="0" t="n">
        <v>10</v>
      </c>
      <c r="M3153" s="0" t="n">
        <v>3</v>
      </c>
      <c r="N3153" s="11" t="n">
        <v>0.1</v>
      </c>
      <c r="O3153" s="12" t="n">
        <v>1922.9</v>
      </c>
      <c r="P3153" s="12" t="n">
        <v>3845.8</v>
      </c>
      <c r="Q3153" s="12" t="n">
        <f aca="false">M3153*P3153*(1-N3153)</f>
        <v>10383.66</v>
      </c>
      <c r="R3153" s="12" t="n">
        <f aca="false">M3153*O3153</f>
        <v>5768.7</v>
      </c>
      <c r="S3153" s="12" t="n">
        <f aca="false">Q3153-R3153</f>
        <v>4614.96</v>
      </c>
      <c r="T3153" s="11" t="n">
        <f aca="false">IFERROR(S3153/Q3153,0)</f>
        <v>0.444444444444445</v>
      </c>
      <c r="U3153" s="13" t="n">
        <f aca="false">F3153-E3153</f>
        <v>16</v>
      </c>
      <c r="V3153" s="13" t="n">
        <f aca="false">G3153-F3153</f>
        <v>10</v>
      </c>
      <c r="W3153" s="13" t="n">
        <f aca="false">G3153-E3153</f>
        <v>26</v>
      </c>
      <c r="X3153" s="10" t="n">
        <f aca="false">YEAR(E3153)</f>
        <v>2019</v>
      </c>
      <c r="Y3153" s="0" t="str">
        <f aca="false">TEXT(E3153,"yyyy-mm")</f>
        <v>2019-06</v>
      </c>
      <c r="Z3153" s="0" t="str">
        <f aca="false">"Q"&amp;ROUNDUP(MONTH(E3153)/3,0)&amp;"-"&amp;YEAR(E3153)</f>
        <v>Q2-2019</v>
      </c>
    </row>
    <row r="3154" customFormat="false" ht="14.25" hidden="false" customHeight="false" outlineLevel="0" collapsed="false">
      <c r="A3154" s="0" t="s">
        <v>3196</v>
      </c>
      <c r="B3154" s="0" t="s">
        <v>38</v>
      </c>
      <c r="C3154" s="0" t="s">
        <v>35</v>
      </c>
      <c r="D3154" s="9" t="n">
        <v>43500</v>
      </c>
      <c r="E3154" s="9" t="n">
        <v>43619</v>
      </c>
      <c r="F3154" s="9" t="n">
        <v>43638</v>
      </c>
      <c r="G3154" s="9" t="n">
        <v>43648</v>
      </c>
      <c r="H3154" s="10" t="s">
        <v>36</v>
      </c>
      <c r="I3154" s="0" t="n">
        <v>19</v>
      </c>
      <c r="J3154" s="0" t="n">
        <v>10</v>
      </c>
      <c r="K3154" s="0" t="n">
        <v>252</v>
      </c>
      <c r="L3154" s="0" t="n">
        <v>36</v>
      </c>
      <c r="M3154" s="0" t="n">
        <v>7</v>
      </c>
      <c r="N3154" s="11" t="n">
        <v>0.05</v>
      </c>
      <c r="O3154" s="12" t="n">
        <v>3069.94</v>
      </c>
      <c r="P3154" s="12" t="n">
        <v>3886</v>
      </c>
      <c r="Q3154" s="12" t="n">
        <f aca="false">M3154*P3154*(1-N3154)</f>
        <v>25841.9</v>
      </c>
      <c r="R3154" s="12" t="n">
        <f aca="false">M3154*O3154</f>
        <v>21489.58</v>
      </c>
      <c r="S3154" s="12" t="n">
        <f aca="false">Q3154-R3154</f>
        <v>4352.32</v>
      </c>
      <c r="T3154" s="11" t="n">
        <f aca="false">IFERROR(S3154/Q3154,0)</f>
        <v>0.168421052631579</v>
      </c>
      <c r="U3154" s="13" t="n">
        <f aca="false">F3154-E3154</f>
        <v>19</v>
      </c>
      <c r="V3154" s="13" t="n">
        <f aca="false">G3154-F3154</f>
        <v>10</v>
      </c>
      <c r="W3154" s="13" t="n">
        <f aca="false">G3154-E3154</f>
        <v>29</v>
      </c>
      <c r="X3154" s="10" t="n">
        <f aca="false">YEAR(E3154)</f>
        <v>2019</v>
      </c>
      <c r="Y3154" s="0" t="str">
        <f aca="false">TEXT(E3154,"yyyy-mm")</f>
        <v>2019-06</v>
      </c>
      <c r="Z3154" s="0" t="str">
        <f aca="false">"Q"&amp;ROUNDUP(MONTH(E3154)/3,0)&amp;"-"&amp;YEAR(E3154)</f>
        <v>Q2-2019</v>
      </c>
    </row>
    <row r="3155" customFormat="false" ht="14.25" hidden="false" customHeight="false" outlineLevel="0" collapsed="false">
      <c r="A3155" s="0" t="s">
        <v>3197</v>
      </c>
      <c r="B3155" s="0" t="s">
        <v>34</v>
      </c>
      <c r="C3155" s="0" t="s">
        <v>39</v>
      </c>
      <c r="D3155" s="9" t="n">
        <v>43500</v>
      </c>
      <c r="E3155" s="9" t="n">
        <v>43619</v>
      </c>
      <c r="F3155" s="9" t="n">
        <v>43634</v>
      </c>
      <c r="G3155" s="9" t="n">
        <v>43635</v>
      </c>
      <c r="H3155" s="10" t="s">
        <v>36</v>
      </c>
      <c r="I3155" s="0" t="n">
        <v>9</v>
      </c>
      <c r="J3155" s="0" t="n">
        <v>7</v>
      </c>
      <c r="K3155" s="0" t="n">
        <v>96</v>
      </c>
      <c r="L3155" s="0" t="n">
        <v>3</v>
      </c>
      <c r="M3155" s="0" t="n">
        <v>5</v>
      </c>
      <c r="N3155" s="11" t="n">
        <v>0.2</v>
      </c>
      <c r="O3155" s="12" t="n">
        <v>528.5</v>
      </c>
      <c r="P3155" s="12" t="n">
        <v>777.2</v>
      </c>
      <c r="Q3155" s="12" t="n">
        <f aca="false">M3155*P3155*(1-N3155)</f>
        <v>3108.8</v>
      </c>
      <c r="R3155" s="12" t="n">
        <f aca="false">M3155*O3155</f>
        <v>2642.5</v>
      </c>
      <c r="S3155" s="12" t="n">
        <f aca="false">Q3155-R3155</f>
        <v>466.3</v>
      </c>
      <c r="T3155" s="11" t="n">
        <f aca="false">IFERROR(S3155/Q3155,0)</f>
        <v>0.149993566649511</v>
      </c>
      <c r="U3155" s="13" t="n">
        <f aca="false">F3155-E3155</f>
        <v>15</v>
      </c>
      <c r="V3155" s="13" t="n">
        <f aca="false">G3155-F3155</f>
        <v>1</v>
      </c>
      <c r="W3155" s="13" t="n">
        <f aca="false">G3155-E3155</f>
        <v>16</v>
      </c>
      <c r="X3155" s="10" t="n">
        <f aca="false">YEAR(E3155)</f>
        <v>2019</v>
      </c>
      <c r="Y3155" s="0" t="str">
        <f aca="false">TEXT(E3155,"yyyy-mm")</f>
        <v>2019-06</v>
      </c>
      <c r="Z3155" s="0" t="str">
        <f aca="false">"Q"&amp;ROUNDUP(MONTH(E3155)/3,0)&amp;"-"&amp;YEAR(E3155)</f>
        <v>Q2-2019</v>
      </c>
    </row>
    <row r="3156" customFormat="false" ht="14.25" hidden="false" customHeight="false" outlineLevel="0" collapsed="false">
      <c r="A3156" s="0" t="s">
        <v>3198</v>
      </c>
      <c r="B3156" s="0" t="s">
        <v>38</v>
      </c>
      <c r="C3156" s="0" t="s">
        <v>39</v>
      </c>
      <c r="D3156" s="9" t="n">
        <v>43500</v>
      </c>
      <c r="E3156" s="9" t="n">
        <v>43619</v>
      </c>
      <c r="F3156" s="9" t="n">
        <v>43642</v>
      </c>
      <c r="G3156" s="9" t="n">
        <v>43645</v>
      </c>
      <c r="H3156" s="10" t="s">
        <v>36</v>
      </c>
      <c r="I3156" s="0" t="n">
        <v>14</v>
      </c>
      <c r="J3156" s="0" t="n">
        <v>40</v>
      </c>
      <c r="K3156" s="0" t="n">
        <v>149</v>
      </c>
      <c r="L3156" s="0" t="n">
        <v>37</v>
      </c>
      <c r="M3156" s="0" t="n">
        <v>1</v>
      </c>
      <c r="N3156" s="11" t="n">
        <v>0.1</v>
      </c>
      <c r="O3156" s="12" t="n">
        <v>756.3</v>
      </c>
      <c r="P3156" s="12" t="n">
        <v>911.2</v>
      </c>
      <c r="Q3156" s="12" t="n">
        <f aca="false">M3156*P3156*(1-N3156)</f>
        <v>820.08</v>
      </c>
      <c r="R3156" s="12" t="n">
        <f aca="false">M3156*O3156</f>
        <v>756.3</v>
      </c>
      <c r="S3156" s="12" t="n">
        <f aca="false">Q3156-R3156</f>
        <v>63.7800000000001</v>
      </c>
      <c r="T3156" s="11" t="n">
        <f aca="false">IFERROR(S3156/Q3156,0)</f>
        <v>0.0777729002048582</v>
      </c>
      <c r="U3156" s="13" t="n">
        <f aca="false">F3156-E3156</f>
        <v>23</v>
      </c>
      <c r="V3156" s="13" t="n">
        <f aca="false">G3156-F3156</f>
        <v>3</v>
      </c>
      <c r="W3156" s="13" t="n">
        <f aca="false">G3156-E3156</f>
        <v>26</v>
      </c>
      <c r="X3156" s="10" t="n">
        <f aca="false">YEAR(E3156)</f>
        <v>2019</v>
      </c>
      <c r="Y3156" s="0" t="str">
        <f aca="false">TEXT(E3156,"yyyy-mm")</f>
        <v>2019-06</v>
      </c>
      <c r="Z3156" s="0" t="str">
        <f aca="false">"Q"&amp;ROUNDUP(MONTH(E3156)/3,0)&amp;"-"&amp;YEAR(E3156)</f>
        <v>Q2-2019</v>
      </c>
    </row>
    <row r="3157" customFormat="false" ht="14.25" hidden="false" customHeight="false" outlineLevel="0" collapsed="false">
      <c r="A3157" s="0" t="s">
        <v>3199</v>
      </c>
      <c r="B3157" s="0" t="s">
        <v>41</v>
      </c>
      <c r="C3157" s="0" t="s">
        <v>46</v>
      </c>
      <c r="D3157" s="9" t="n">
        <v>43500</v>
      </c>
      <c r="E3157" s="9" t="n">
        <v>43619</v>
      </c>
      <c r="F3157" s="9" t="n">
        <v>43632</v>
      </c>
      <c r="G3157" s="9" t="n">
        <v>43642</v>
      </c>
      <c r="H3157" s="10" t="s">
        <v>36</v>
      </c>
      <c r="I3157" s="0" t="n">
        <v>24</v>
      </c>
      <c r="J3157" s="0" t="n">
        <v>16</v>
      </c>
      <c r="K3157" s="0" t="n">
        <v>294</v>
      </c>
      <c r="L3157" s="0" t="n">
        <v>15</v>
      </c>
      <c r="M3157" s="0" t="n">
        <v>8</v>
      </c>
      <c r="N3157" s="11" t="n">
        <v>0.05</v>
      </c>
      <c r="O3157" s="12" t="n">
        <v>3106.99</v>
      </c>
      <c r="P3157" s="12" t="n">
        <v>3932.9</v>
      </c>
      <c r="Q3157" s="12" t="n">
        <f aca="false">M3157*P3157*(1-N3157)</f>
        <v>29890.04</v>
      </c>
      <c r="R3157" s="12" t="n">
        <f aca="false">M3157*O3157</f>
        <v>24855.92</v>
      </c>
      <c r="S3157" s="12" t="n">
        <f aca="false">Q3157-R3157</f>
        <v>5034.12</v>
      </c>
      <c r="T3157" s="11" t="n">
        <f aca="false">IFERROR(S3157/Q3157,0)</f>
        <v>0.168421320279264</v>
      </c>
      <c r="U3157" s="13" t="n">
        <f aca="false">F3157-E3157</f>
        <v>13</v>
      </c>
      <c r="V3157" s="13" t="n">
        <f aca="false">G3157-F3157</f>
        <v>10</v>
      </c>
      <c r="W3157" s="13" t="n">
        <f aca="false">G3157-E3157</f>
        <v>23</v>
      </c>
      <c r="X3157" s="10" t="n">
        <f aca="false">YEAR(E3157)</f>
        <v>2019</v>
      </c>
      <c r="Y3157" s="0" t="str">
        <f aca="false">TEXT(E3157,"yyyy-mm")</f>
        <v>2019-06</v>
      </c>
      <c r="Z3157" s="0" t="str">
        <f aca="false">"Q"&amp;ROUNDUP(MONTH(E3157)/3,0)&amp;"-"&amp;YEAR(E3157)</f>
        <v>Q2-2019</v>
      </c>
    </row>
    <row r="3158" customFormat="false" ht="14.25" hidden="false" customHeight="false" outlineLevel="0" collapsed="false">
      <c r="A3158" s="0" t="s">
        <v>3200</v>
      </c>
      <c r="B3158" s="0" t="s">
        <v>38</v>
      </c>
      <c r="C3158" s="0" t="s">
        <v>46</v>
      </c>
      <c r="D3158" s="9" t="n">
        <v>43500</v>
      </c>
      <c r="E3158" s="9" t="n">
        <v>43619</v>
      </c>
      <c r="F3158" s="9" t="n">
        <v>43636</v>
      </c>
      <c r="G3158" s="9" t="n">
        <v>43637</v>
      </c>
      <c r="H3158" s="10" t="s">
        <v>36</v>
      </c>
      <c r="I3158" s="0" t="n">
        <v>13</v>
      </c>
      <c r="J3158" s="0" t="n">
        <v>23</v>
      </c>
      <c r="K3158" s="0" t="n">
        <v>299</v>
      </c>
      <c r="L3158" s="0" t="n">
        <v>25</v>
      </c>
      <c r="M3158" s="0" t="n">
        <v>5</v>
      </c>
      <c r="N3158" s="11" t="n">
        <v>0.075</v>
      </c>
      <c r="O3158" s="12" t="n">
        <v>1437.02</v>
      </c>
      <c r="P3158" s="12" t="n">
        <v>2566.1</v>
      </c>
      <c r="Q3158" s="12" t="n">
        <f aca="false">M3158*P3158*(1-N3158)</f>
        <v>11868.2125</v>
      </c>
      <c r="R3158" s="12" t="n">
        <f aca="false">M3158*O3158</f>
        <v>7185.1</v>
      </c>
      <c r="S3158" s="12" t="n">
        <f aca="false">Q3158-R3158</f>
        <v>4683.1125</v>
      </c>
      <c r="T3158" s="11" t="n">
        <f aca="false">IFERROR(S3158/Q3158,0)</f>
        <v>0.394592909420859</v>
      </c>
      <c r="U3158" s="13" t="n">
        <f aca="false">F3158-E3158</f>
        <v>17</v>
      </c>
      <c r="V3158" s="13" t="n">
        <f aca="false">G3158-F3158</f>
        <v>1</v>
      </c>
      <c r="W3158" s="13" t="n">
        <f aca="false">G3158-E3158</f>
        <v>18</v>
      </c>
      <c r="X3158" s="10" t="n">
        <f aca="false">YEAR(E3158)</f>
        <v>2019</v>
      </c>
      <c r="Y3158" s="0" t="str">
        <f aca="false">TEXT(E3158,"yyyy-mm")</f>
        <v>2019-06</v>
      </c>
      <c r="Z3158" s="0" t="str">
        <f aca="false">"Q"&amp;ROUNDUP(MONTH(E3158)/3,0)&amp;"-"&amp;YEAR(E3158)</f>
        <v>Q2-2019</v>
      </c>
    </row>
    <row r="3159" customFormat="false" ht="14.25" hidden="false" customHeight="false" outlineLevel="0" collapsed="false">
      <c r="A3159" s="0" t="s">
        <v>3201</v>
      </c>
      <c r="B3159" s="0" t="s">
        <v>34</v>
      </c>
      <c r="C3159" s="0" t="s">
        <v>48</v>
      </c>
      <c r="D3159" s="9" t="n">
        <v>43500</v>
      </c>
      <c r="E3159" s="9" t="n">
        <v>43619</v>
      </c>
      <c r="F3159" s="9" t="n">
        <v>43626</v>
      </c>
      <c r="G3159" s="9" t="n">
        <v>43635</v>
      </c>
      <c r="H3159" s="10" t="s">
        <v>36</v>
      </c>
      <c r="I3159" s="0" t="n">
        <v>11</v>
      </c>
      <c r="J3159" s="0" t="n">
        <v>11</v>
      </c>
      <c r="K3159" s="0" t="n">
        <v>40</v>
      </c>
      <c r="L3159" s="0" t="n">
        <v>34</v>
      </c>
      <c r="M3159" s="0" t="n">
        <v>6</v>
      </c>
      <c r="N3159" s="11" t="n">
        <v>0.075</v>
      </c>
      <c r="O3159" s="12" t="n">
        <v>2952.29</v>
      </c>
      <c r="P3159" s="12" t="n">
        <v>5788.8</v>
      </c>
      <c r="Q3159" s="12" t="n">
        <f aca="false">M3159*P3159*(1-N3159)</f>
        <v>32127.84</v>
      </c>
      <c r="R3159" s="12" t="n">
        <f aca="false">M3159*O3159</f>
        <v>17713.74</v>
      </c>
      <c r="S3159" s="12" t="n">
        <f aca="false">Q3159-R3159</f>
        <v>14414.1</v>
      </c>
      <c r="T3159" s="11" t="n">
        <f aca="false">IFERROR(S3159/Q3159,0)</f>
        <v>0.448648275140813</v>
      </c>
      <c r="U3159" s="13" t="n">
        <f aca="false">F3159-E3159</f>
        <v>7</v>
      </c>
      <c r="V3159" s="13" t="n">
        <f aca="false">G3159-F3159</f>
        <v>9</v>
      </c>
      <c r="W3159" s="13" t="n">
        <f aca="false">G3159-E3159</f>
        <v>16</v>
      </c>
      <c r="X3159" s="10" t="n">
        <f aca="false">YEAR(E3159)</f>
        <v>2019</v>
      </c>
      <c r="Y3159" s="0" t="str">
        <f aca="false">TEXT(E3159,"yyyy-mm")</f>
        <v>2019-06</v>
      </c>
      <c r="Z3159" s="0" t="str">
        <f aca="false">"Q"&amp;ROUNDUP(MONTH(E3159)/3,0)&amp;"-"&amp;YEAR(E3159)</f>
        <v>Q2-2019</v>
      </c>
    </row>
    <row r="3160" customFormat="false" ht="14.25" hidden="false" customHeight="false" outlineLevel="0" collapsed="false">
      <c r="A3160" s="0" t="s">
        <v>3202</v>
      </c>
      <c r="B3160" s="0" t="s">
        <v>34</v>
      </c>
      <c r="C3160" s="0" t="s">
        <v>39</v>
      </c>
      <c r="D3160" s="9" t="n">
        <v>43500</v>
      </c>
      <c r="E3160" s="9" t="n">
        <v>43619</v>
      </c>
      <c r="F3160" s="9" t="n">
        <v>43631</v>
      </c>
      <c r="G3160" s="9" t="n">
        <v>43633</v>
      </c>
      <c r="H3160" s="10" t="s">
        <v>36</v>
      </c>
      <c r="I3160" s="0" t="n">
        <v>11</v>
      </c>
      <c r="J3160" s="0" t="n">
        <v>5</v>
      </c>
      <c r="K3160" s="0" t="n">
        <v>151</v>
      </c>
      <c r="L3160" s="0" t="n">
        <v>2</v>
      </c>
      <c r="M3160" s="0" t="n">
        <v>1</v>
      </c>
      <c r="N3160" s="11" t="n">
        <v>0.05</v>
      </c>
      <c r="O3160" s="12" t="n">
        <v>5023.06</v>
      </c>
      <c r="P3160" s="12" t="n">
        <v>6358.3</v>
      </c>
      <c r="Q3160" s="12" t="n">
        <f aca="false">M3160*P3160*(1-N3160)</f>
        <v>6040.385</v>
      </c>
      <c r="R3160" s="12" t="n">
        <f aca="false">M3160*O3160</f>
        <v>5023.06</v>
      </c>
      <c r="S3160" s="12" t="n">
        <f aca="false">Q3160-R3160</f>
        <v>1017.325</v>
      </c>
      <c r="T3160" s="11" t="n">
        <f aca="false">IFERROR(S3160/Q3160,0)</f>
        <v>0.168420555974495</v>
      </c>
      <c r="U3160" s="13" t="n">
        <f aca="false">F3160-E3160</f>
        <v>12</v>
      </c>
      <c r="V3160" s="13" t="n">
        <f aca="false">G3160-F3160</f>
        <v>2</v>
      </c>
      <c r="W3160" s="13" t="n">
        <f aca="false">G3160-E3160</f>
        <v>14</v>
      </c>
      <c r="X3160" s="10" t="n">
        <f aca="false">YEAR(E3160)</f>
        <v>2019</v>
      </c>
      <c r="Y3160" s="0" t="str">
        <f aca="false">TEXT(E3160,"yyyy-mm")</f>
        <v>2019-06</v>
      </c>
      <c r="Z3160" s="0" t="str">
        <f aca="false">"Q"&amp;ROUNDUP(MONTH(E3160)/3,0)&amp;"-"&amp;YEAR(E3160)</f>
        <v>Q2-2019</v>
      </c>
    </row>
    <row r="3161" customFormat="false" ht="14.25" hidden="false" customHeight="false" outlineLevel="0" collapsed="false">
      <c r="A3161" s="0" t="s">
        <v>3203</v>
      </c>
      <c r="B3161" s="0" t="s">
        <v>34</v>
      </c>
      <c r="C3161" s="0" t="s">
        <v>39</v>
      </c>
      <c r="D3161" s="9" t="n">
        <v>43500</v>
      </c>
      <c r="E3161" s="9" t="n">
        <v>43619</v>
      </c>
      <c r="F3161" s="9" t="n">
        <v>43629</v>
      </c>
      <c r="G3161" s="9" t="n">
        <v>43637</v>
      </c>
      <c r="H3161" s="10" t="s">
        <v>36</v>
      </c>
      <c r="I3161" s="0" t="n">
        <v>6</v>
      </c>
      <c r="J3161" s="0" t="n">
        <v>49</v>
      </c>
      <c r="K3161" s="0" t="n">
        <v>143</v>
      </c>
      <c r="L3161" s="0" t="n">
        <v>8</v>
      </c>
      <c r="M3161" s="0" t="n">
        <v>1</v>
      </c>
      <c r="N3161" s="11" t="n">
        <v>0.075</v>
      </c>
      <c r="O3161" s="12" t="n">
        <v>711.94</v>
      </c>
      <c r="P3161" s="12" t="n">
        <v>924.6</v>
      </c>
      <c r="Q3161" s="12" t="n">
        <f aca="false">M3161*P3161*(1-N3161)</f>
        <v>855.255</v>
      </c>
      <c r="R3161" s="12" t="n">
        <f aca="false">M3161*O3161</f>
        <v>711.94</v>
      </c>
      <c r="S3161" s="12" t="n">
        <f aca="false">Q3161-R3161</f>
        <v>143.315</v>
      </c>
      <c r="T3161" s="11" t="n">
        <f aca="false">IFERROR(S3161/Q3161,0)</f>
        <v>0.167569906051412</v>
      </c>
      <c r="U3161" s="13" t="n">
        <f aca="false">F3161-E3161</f>
        <v>10</v>
      </c>
      <c r="V3161" s="13" t="n">
        <f aca="false">G3161-F3161</f>
        <v>8</v>
      </c>
      <c r="W3161" s="13" t="n">
        <f aca="false">G3161-E3161</f>
        <v>18</v>
      </c>
      <c r="X3161" s="10" t="n">
        <f aca="false">YEAR(E3161)</f>
        <v>2019</v>
      </c>
      <c r="Y3161" s="0" t="str">
        <f aca="false">TEXT(E3161,"yyyy-mm")</f>
        <v>2019-06</v>
      </c>
      <c r="Z3161" s="0" t="str">
        <f aca="false">"Q"&amp;ROUNDUP(MONTH(E3161)/3,0)&amp;"-"&amp;YEAR(E3161)</f>
        <v>Q2-2019</v>
      </c>
    </row>
    <row r="3162" customFormat="false" ht="14.25" hidden="false" customHeight="false" outlineLevel="0" collapsed="false">
      <c r="A3162" s="0" t="s">
        <v>3204</v>
      </c>
      <c r="B3162" s="0" t="s">
        <v>41</v>
      </c>
      <c r="C3162" s="0" t="s">
        <v>39</v>
      </c>
      <c r="D3162" s="9" t="n">
        <v>43500</v>
      </c>
      <c r="E3162" s="9" t="n">
        <v>43619</v>
      </c>
      <c r="F3162" s="9" t="n">
        <v>43623</v>
      </c>
      <c r="G3162" s="9" t="n">
        <v>43629</v>
      </c>
      <c r="H3162" s="10" t="s">
        <v>36</v>
      </c>
      <c r="I3162" s="0" t="n">
        <v>22</v>
      </c>
      <c r="J3162" s="0" t="n">
        <v>48</v>
      </c>
      <c r="K3162" s="0" t="n">
        <v>182</v>
      </c>
      <c r="L3162" s="0" t="n">
        <v>28</v>
      </c>
      <c r="M3162" s="0" t="n">
        <v>1</v>
      </c>
      <c r="N3162" s="11" t="n">
        <v>0.2</v>
      </c>
      <c r="O3162" s="12" t="n">
        <v>639.72</v>
      </c>
      <c r="P3162" s="12" t="n">
        <v>1031.8</v>
      </c>
      <c r="Q3162" s="12" t="n">
        <f aca="false">M3162*P3162*(1-N3162)</f>
        <v>825.44</v>
      </c>
      <c r="R3162" s="12" t="n">
        <f aca="false">M3162*O3162</f>
        <v>639.72</v>
      </c>
      <c r="S3162" s="12" t="n">
        <f aca="false">Q3162-R3162</f>
        <v>185.72</v>
      </c>
      <c r="T3162" s="11" t="n">
        <f aca="false">IFERROR(S3162/Q3162,0)</f>
        <v>0.224995154099632</v>
      </c>
      <c r="U3162" s="13" t="n">
        <f aca="false">F3162-E3162</f>
        <v>4</v>
      </c>
      <c r="V3162" s="13" t="n">
        <f aca="false">G3162-F3162</f>
        <v>6</v>
      </c>
      <c r="W3162" s="13" t="n">
        <f aca="false">G3162-E3162</f>
        <v>10</v>
      </c>
      <c r="X3162" s="10" t="n">
        <f aca="false">YEAR(E3162)</f>
        <v>2019</v>
      </c>
      <c r="Y3162" s="0" t="str">
        <f aca="false">TEXT(E3162,"yyyy-mm")</f>
        <v>2019-06</v>
      </c>
      <c r="Z3162" s="0" t="str">
        <f aca="false">"Q"&amp;ROUNDUP(MONTH(E3162)/3,0)&amp;"-"&amp;YEAR(E3162)</f>
        <v>Q2-2019</v>
      </c>
    </row>
    <row r="3163" customFormat="false" ht="14.25" hidden="false" customHeight="false" outlineLevel="0" collapsed="false">
      <c r="A3163" s="0" t="s">
        <v>3205</v>
      </c>
      <c r="B3163" s="0" t="s">
        <v>38</v>
      </c>
      <c r="C3163" s="0" t="s">
        <v>58</v>
      </c>
      <c r="D3163" s="9" t="n">
        <v>43500</v>
      </c>
      <c r="E3163" s="9" t="n">
        <v>43619</v>
      </c>
      <c r="F3163" s="9" t="n">
        <v>43624</v>
      </c>
      <c r="G3163" s="9" t="n">
        <v>43633</v>
      </c>
      <c r="H3163" s="10" t="s">
        <v>36</v>
      </c>
      <c r="I3163" s="0" t="n">
        <v>12</v>
      </c>
      <c r="J3163" s="0" t="n">
        <v>31</v>
      </c>
      <c r="K3163" s="0" t="n">
        <v>363</v>
      </c>
      <c r="L3163" s="0" t="n">
        <v>3</v>
      </c>
      <c r="M3163" s="0" t="n">
        <v>3</v>
      </c>
      <c r="N3163" s="11" t="n">
        <v>0.15</v>
      </c>
      <c r="O3163" s="12" t="n">
        <v>1730.61</v>
      </c>
      <c r="P3163" s="12" t="n">
        <v>3845.8</v>
      </c>
      <c r="Q3163" s="12" t="n">
        <f aca="false">M3163*P3163*(1-N3163)</f>
        <v>9806.79</v>
      </c>
      <c r="R3163" s="12" t="n">
        <f aca="false">M3163*O3163</f>
        <v>5191.83</v>
      </c>
      <c r="S3163" s="12" t="n">
        <f aca="false">Q3163-R3163</f>
        <v>4614.96</v>
      </c>
      <c r="T3163" s="11" t="n">
        <f aca="false">IFERROR(S3163/Q3163,0)</f>
        <v>0.470588235294118</v>
      </c>
      <c r="U3163" s="13" t="n">
        <f aca="false">F3163-E3163</f>
        <v>5</v>
      </c>
      <c r="V3163" s="13" t="n">
        <f aca="false">G3163-F3163</f>
        <v>9</v>
      </c>
      <c r="W3163" s="13" t="n">
        <f aca="false">G3163-E3163</f>
        <v>14</v>
      </c>
      <c r="X3163" s="10" t="n">
        <f aca="false">YEAR(E3163)</f>
        <v>2019</v>
      </c>
      <c r="Y3163" s="0" t="str">
        <f aca="false">TEXT(E3163,"yyyy-mm")</f>
        <v>2019-06</v>
      </c>
      <c r="Z3163" s="0" t="str">
        <f aca="false">"Q"&amp;ROUNDUP(MONTH(E3163)/3,0)&amp;"-"&amp;YEAR(E3163)</f>
        <v>Q2-2019</v>
      </c>
    </row>
    <row r="3164" customFormat="false" ht="14.25" hidden="false" customHeight="false" outlineLevel="0" collapsed="false">
      <c r="A3164" s="0" t="s">
        <v>3206</v>
      </c>
      <c r="B3164" s="0" t="s">
        <v>38</v>
      </c>
      <c r="C3164" s="0" t="s">
        <v>39</v>
      </c>
      <c r="D3164" s="9" t="n">
        <v>43500</v>
      </c>
      <c r="E3164" s="9" t="n">
        <v>43619</v>
      </c>
      <c r="F3164" s="9" t="n">
        <v>43639</v>
      </c>
      <c r="G3164" s="9" t="n">
        <v>43645</v>
      </c>
      <c r="H3164" s="10" t="s">
        <v>36</v>
      </c>
      <c r="I3164" s="0" t="n">
        <v>13</v>
      </c>
      <c r="J3164" s="0" t="n">
        <v>26</v>
      </c>
      <c r="K3164" s="0" t="n">
        <v>90</v>
      </c>
      <c r="L3164" s="0" t="n">
        <v>38</v>
      </c>
      <c r="M3164" s="0" t="n">
        <v>7</v>
      </c>
      <c r="N3164" s="11" t="n">
        <v>0.05</v>
      </c>
      <c r="O3164" s="12" t="n">
        <v>669.33</v>
      </c>
      <c r="P3164" s="12" t="n">
        <v>904.5</v>
      </c>
      <c r="Q3164" s="12" t="n">
        <f aca="false">M3164*P3164*(1-N3164)</f>
        <v>6014.925</v>
      </c>
      <c r="R3164" s="12" t="n">
        <f aca="false">M3164*O3164</f>
        <v>4685.31</v>
      </c>
      <c r="S3164" s="12" t="n">
        <f aca="false">Q3164-R3164</f>
        <v>1329.615</v>
      </c>
      <c r="T3164" s="11" t="n">
        <f aca="false">IFERROR(S3164/Q3164,0)</f>
        <v>0.221052631578947</v>
      </c>
      <c r="U3164" s="13" t="n">
        <f aca="false">F3164-E3164</f>
        <v>20</v>
      </c>
      <c r="V3164" s="13" t="n">
        <f aca="false">G3164-F3164</f>
        <v>6</v>
      </c>
      <c r="W3164" s="13" t="n">
        <f aca="false">G3164-E3164</f>
        <v>26</v>
      </c>
      <c r="X3164" s="10" t="n">
        <f aca="false">YEAR(E3164)</f>
        <v>2019</v>
      </c>
      <c r="Y3164" s="0" t="str">
        <f aca="false">TEXT(E3164,"yyyy-mm")</f>
        <v>2019-06</v>
      </c>
      <c r="Z3164" s="0" t="str">
        <f aca="false">"Q"&amp;ROUNDUP(MONTH(E3164)/3,0)&amp;"-"&amp;YEAR(E3164)</f>
        <v>Q2-2019</v>
      </c>
    </row>
    <row r="3165" customFormat="false" ht="14.25" hidden="false" customHeight="false" outlineLevel="0" collapsed="false">
      <c r="A3165" s="0" t="s">
        <v>3207</v>
      </c>
      <c r="B3165" s="0" t="s">
        <v>41</v>
      </c>
      <c r="C3165" s="0" t="s">
        <v>35</v>
      </c>
      <c r="D3165" s="9" t="n">
        <v>43500</v>
      </c>
      <c r="E3165" s="9" t="n">
        <v>43620</v>
      </c>
      <c r="F3165" s="9" t="n">
        <v>43633</v>
      </c>
      <c r="G3165" s="9" t="n">
        <v>43636</v>
      </c>
      <c r="H3165" s="10" t="s">
        <v>36</v>
      </c>
      <c r="I3165" s="0" t="n">
        <v>21</v>
      </c>
      <c r="J3165" s="0" t="n">
        <v>3</v>
      </c>
      <c r="K3165" s="0" t="n">
        <v>260</v>
      </c>
      <c r="L3165" s="0" t="n">
        <v>37</v>
      </c>
      <c r="M3165" s="0" t="n">
        <v>3</v>
      </c>
      <c r="N3165" s="11" t="n">
        <v>0.05</v>
      </c>
      <c r="O3165" s="12" t="n">
        <v>192.29</v>
      </c>
      <c r="P3165" s="12" t="n">
        <v>234.5</v>
      </c>
      <c r="Q3165" s="12" t="n">
        <f aca="false">M3165*P3165*(1-N3165)</f>
        <v>668.325</v>
      </c>
      <c r="R3165" s="12" t="n">
        <f aca="false">M3165*O3165</f>
        <v>576.87</v>
      </c>
      <c r="S3165" s="12" t="n">
        <f aca="false">Q3165-R3165</f>
        <v>91.4549999999999</v>
      </c>
      <c r="T3165" s="11" t="n">
        <f aca="false">IFERROR(S3165/Q3165,0)</f>
        <v>0.136842105263158</v>
      </c>
      <c r="U3165" s="13" t="n">
        <f aca="false">F3165-E3165</f>
        <v>13</v>
      </c>
      <c r="V3165" s="13" t="n">
        <f aca="false">G3165-F3165</f>
        <v>3</v>
      </c>
      <c r="W3165" s="13" t="n">
        <f aca="false">G3165-E3165</f>
        <v>16</v>
      </c>
      <c r="X3165" s="10" t="n">
        <f aca="false">YEAR(E3165)</f>
        <v>2019</v>
      </c>
      <c r="Y3165" s="0" t="str">
        <f aca="false">TEXT(E3165,"yyyy-mm")</f>
        <v>2019-06</v>
      </c>
      <c r="Z3165" s="0" t="str">
        <f aca="false">"Q"&amp;ROUNDUP(MONTH(E3165)/3,0)&amp;"-"&amp;YEAR(E3165)</f>
        <v>Q2-2019</v>
      </c>
    </row>
    <row r="3166" customFormat="false" ht="14.25" hidden="false" customHeight="false" outlineLevel="0" collapsed="false">
      <c r="A3166" s="0" t="s">
        <v>3208</v>
      </c>
      <c r="B3166" s="0" t="s">
        <v>34</v>
      </c>
      <c r="C3166" s="0" t="s">
        <v>39</v>
      </c>
      <c r="D3166" s="9" t="n">
        <v>43500</v>
      </c>
      <c r="E3166" s="9" t="n">
        <v>43620</v>
      </c>
      <c r="F3166" s="9" t="n">
        <v>43622</v>
      </c>
      <c r="G3166" s="9" t="n">
        <v>43626</v>
      </c>
      <c r="H3166" s="10" t="s">
        <v>36</v>
      </c>
      <c r="I3166" s="0" t="n">
        <v>7</v>
      </c>
      <c r="J3166" s="0" t="n">
        <v>45</v>
      </c>
      <c r="K3166" s="0" t="n">
        <v>113</v>
      </c>
      <c r="L3166" s="0" t="n">
        <v>4</v>
      </c>
      <c r="M3166" s="0" t="n">
        <v>5</v>
      </c>
      <c r="N3166" s="11" t="n">
        <v>0.15</v>
      </c>
      <c r="O3166" s="12" t="n">
        <v>1708.43</v>
      </c>
      <c r="P3166" s="12" t="n">
        <v>3973.1</v>
      </c>
      <c r="Q3166" s="12" t="n">
        <f aca="false">M3166*P3166*(1-N3166)</f>
        <v>16885.675</v>
      </c>
      <c r="R3166" s="12" t="n">
        <f aca="false">M3166*O3166</f>
        <v>8542.15</v>
      </c>
      <c r="S3166" s="12" t="n">
        <f aca="false">Q3166-R3166</f>
        <v>8343.525</v>
      </c>
      <c r="T3166" s="11" t="n">
        <f aca="false">IFERROR(S3166/Q3166,0)</f>
        <v>0.494118535385763</v>
      </c>
      <c r="U3166" s="13" t="n">
        <f aca="false">F3166-E3166</f>
        <v>2</v>
      </c>
      <c r="V3166" s="13" t="n">
        <f aca="false">G3166-F3166</f>
        <v>4</v>
      </c>
      <c r="W3166" s="13" t="n">
        <f aca="false">G3166-E3166</f>
        <v>6</v>
      </c>
      <c r="X3166" s="10" t="n">
        <f aca="false">YEAR(E3166)</f>
        <v>2019</v>
      </c>
      <c r="Y3166" s="0" t="str">
        <f aca="false">TEXT(E3166,"yyyy-mm")</f>
        <v>2019-06</v>
      </c>
      <c r="Z3166" s="0" t="str">
        <f aca="false">"Q"&amp;ROUNDUP(MONTH(E3166)/3,0)&amp;"-"&amp;YEAR(E3166)</f>
        <v>Q2-2019</v>
      </c>
    </row>
    <row r="3167" customFormat="false" ht="14.25" hidden="false" customHeight="false" outlineLevel="0" collapsed="false">
      <c r="A3167" s="0" t="s">
        <v>3209</v>
      </c>
      <c r="B3167" s="0" t="s">
        <v>34</v>
      </c>
      <c r="C3167" s="0" t="s">
        <v>39</v>
      </c>
      <c r="D3167" s="9" t="n">
        <v>43500</v>
      </c>
      <c r="E3167" s="9" t="n">
        <v>43620</v>
      </c>
      <c r="F3167" s="9" t="n">
        <v>43643</v>
      </c>
      <c r="G3167" s="9" t="n">
        <v>43651</v>
      </c>
      <c r="H3167" s="10" t="s">
        <v>36</v>
      </c>
      <c r="I3167" s="0" t="n">
        <v>9</v>
      </c>
      <c r="J3167" s="0" t="n">
        <v>24</v>
      </c>
      <c r="K3167" s="0" t="n">
        <v>178</v>
      </c>
      <c r="L3167" s="0" t="n">
        <v>28</v>
      </c>
      <c r="M3167" s="0" t="n">
        <v>2</v>
      </c>
      <c r="N3167" s="11" t="n">
        <v>0.1</v>
      </c>
      <c r="O3167" s="12" t="n">
        <v>153.7</v>
      </c>
      <c r="P3167" s="12" t="n">
        <v>207.7</v>
      </c>
      <c r="Q3167" s="12" t="n">
        <f aca="false">M3167*P3167*(1-N3167)</f>
        <v>373.86</v>
      </c>
      <c r="R3167" s="12" t="n">
        <f aca="false">M3167*O3167</f>
        <v>307.4</v>
      </c>
      <c r="S3167" s="12" t="n">
        <f aca="false">Q3167-R3167</f>
        <v>66.46</v>
      </c>
      <c r="T3167" s="11" t="n">
        <f aca="false">IFERROR(S3167/Q3167,0)</f>
        <v>0.177767078585567</v>
      </c>
      <c r="U3167" s="13" t="n">
        <f aca="false">F3167-E3167</f>
        <v>23</v>
      </c>
      <c r="V3167" s="13" t="n">
        <f aca="false">G3167-F3167</f>
        <v>8</v>
      </c>
      <c r="W3167" s="13" t="n">
        <f aca="false">G3167-E3167</f>
        <v>31</v>
      </c>
      <c r="X3167" s="10" t="n">
        <f aca="false">YEAR(E3167)</f>
        <v>2019</v>
      </c>
      <c r="Y3167" s="0" t="str">
        <f aca="false">TEXT(E3167,"yyyy-mm")</f>
        <v>2019-06</v>
      </c>
      <c r="Z3167" s="0" t="str">
        <f aca="false">"Q"&amp;ROUNDUP(MONTH(E3167)/3,0)&amp;"-"&amp;YEAR(E3167)</f>
        <v>Q2-2019</v>
      </c>
    </row>
    <row r="3168" customFormat="false" ht="14.25" hidden="false" customHeight="false" outlineLevel="0" collapsed="false">
      <c r="A3168" s="0" t="s">
        <v>3210</v>
      </c>
      <c r="B3168" s="0" t="s">
        <v>34</v>
      </c>
      <c r="C3168" s="0" t="s">
        <v>79</v>
      </c>
      <c r="D3168" s="9" t="n">
        <v>43500</v>
      </c>
      <c r="E3168" s="9" t="n">
        <v>43620</v>
      </c>
      <c r="F3168" s="9" t="n">
        <v>43633</v>
      </c>
      <c r="G3168" s="9" t="n">
        <v>43643</v>
      </c>
      <c r="H3168" s="10" t="s">
        <v>36</v>
      </c>
      <c r="I3168" s="0" t="n">
        <v>10</v>
      </c>
      <c r="J3168" s="0" t="n">
        <v>13</v>
      </c>
      <c r="K3168" s="0" t="n">
        <v>82</v>
      </c>
      <c r="L3168" s="0" t="n">
        <v>14</v>
      </c>
      <c r="M3168" s="0" t="n">
        <v>2</v>
      </c>
      <c r="N3168" s="11" t="n">
        <v>0.1</v>
      </c>
      <c r="O3168" s="12" t="n">
        <v>783.9</v>
      </c>
      <c r="P3168" s="12" t="n">
        <v>1005</v>
      </c>
      <c r="Q3168" s="12" t="n">
        <f aca="false">M3168*P3168*(1-N3168)</f>
        <v>1809</v>
      </c>
      <c r="R3168" s="12" t="n">
        <f aca="false">M3168*O3168</f>
        <v>1567.8</v>
      </c>
      <c r="S3168" s="12" t="n">
        <f aca="false">Q3168-R3168</f>
        <v>241.2</v>
      </c>
      <c r="T3168" s="11" t="n">
        <f aca="false">IFERROR(S3168/Q3168,0)</f>
        <v>0.133333333333333</v>
      </c>
      <c r="U3168" s="13" t="n">
        <f aca="false">F3168-E3168</f>
        <v>13</v>
      </c>
      <c r="V3168" s="13" t="n">
        <f aca="false">G3168-F3168</f>
        <v>10</v>
      </c>
      <c r="W3168" s="13" t="n">
        <f aca="false">G3168-E3168</f>
        <v>23</v>
      </c>
      <c r="X3168" s="10" t="n">
        <f aca="false">YEAR(E3168)</f>
        <v>2019</v>
      </c>
      <c r="Y3168" s="0" t="str">
        <f aca="false">TEXT(E3168,"yyyy-mm")</f>
        <v>2019-06</v>
      </c>
      <c r="Z3168" s="0" t="str">
        <f aca="false">"Q"&amp;ROUNDUP(MONTH(E3168)/3,0)&amp;"-"&amp;YEAR(E3168)</f>
        <v>Q2-2019</v>
      </c>
    </row>
    <row r="3169" customFormat="false" ht="14.25" hidden="false" customHeight="false" outlineLevel="0" collapsed="false">
      <c r="A3169" s="0" t="s">
        <v>3211</v>
      </c>
      <c r="B3169" s="0" t="s">
        <v>38</v>
      </c>
      <c r="C3169" s="0" t="s">
        <v>35</v>
      </c>
      <c r="D3169" s="9" t="n">
        <v>43500</v>
      </c>
      <c r="E3169" s="9" t="n">
        <v>43620</v>
      </c>
      <c r="F3169" s="9" t="n">
        <v>43625</v>
      </c>
      <c r="G3169" s="9" t="n">
        <v>43630</v>
      </c>
      <c r="H3169" s="10" t="s">
        <v>36</v>
      </c>
      <c r="I3169" s="0" t="n">
        <v>19</v>
      </c>
      <c r="J3169" s="0" t="n">
        <v>14</v>
      </c>
      <c r="K3169" s="0" t="n">
        <v>234</v>
      </c>
      <c r="L3169" s="0" t="n">
        <v>10</v>
      </c>
      <c r="M3169" s="0" t="n">
        <v>3</v>
      </c>
      <c r="N3169" s="11" t="n">
        <v>0.15</v>
      </c>
      <c r="O3169" s="12" t="n">
        <v>187.94</v>
      </c>
      <c r="P3169" s="12" t="n">
        <v>221.1</v>
      </c>
      <c r="Q3169" s="12" t="n">
        <f aca="false">M3169*P3169*(1-N3169)</f>
        <v>563.805</v>
      </c>
      <c r="R3169" s="12" t="n">
        <f aca="false">M3169*O3169</f>
        <v>563.82</v>
      </c>
      <c r="S3169" s="12" t="n">
        <f aca="false">Q3169-R3169</f>
        <v>-0.0149999999999864</v>
      </c>
      <c r="T3169" s="11" t="n">
        <f aca="false">IFERROR(S3169/Q3169,0)</f>
        <v>-2.66049431984221E-005</v>
      </c>
      <c r="U3169" s="13" t="n">
        <f aca="false">F3169-E3169</f>
        <v>5</v>
      </c>
      <c r="V3169" s="13" t="n">
        <f aca="false">G3169-F3169</f>
        <v>5</v>
      </c>
      <c r="W3169" s="13" t="n">
        <f aca="false">G3169-E3169</f>
        <v>10</v>
      </c>
      <c r="X3169" s="10" t="n">
        <f aca="false">YEAR(E3169)</f>
        <v>2019</v>
      </c>
      <c r="Y3169" s="0" t="str">
        <f aca="false">TEXT(E3169,"yyyy-mm")</f>
        <v>2019-06</v>
      </c>
      <c r="Z3169" s="0" t="str">
        <f aca="false">"Q"&amp;ROUNDUP(MONTH(E3169)/3,0)&amp;"-"&amp;YEAR(E3169)</f>
        <v>Q2-2019</v>
      </c>
    </row>
    <row r="3170" customFormat="false" ht="14.25" hidden="false" customHeight="false" outlineLevel="0" collapsed="false">
      <c r="A3170" s="0" t="s">
        <v>3212</v>
      </c>
      <c r="B3170" s="0" t="s">
        <v>41</v>
      </c>
      <c r="C3170" s="0" t="s">
        <v>79</v>
      </c>
      <c r="D3170" s="9" t="n">
        <v>43500</v>
      </c>
      <c r="E3170" s="9" t="n">
        <v>43620</v>
      </c>
      <c r="F3170" s="9" t="n">
        <v>43635</v>
      </c>
      <c r="G3170" s="9" t="n">
        <v>43637</v>
      </c>
      <c r="H3170" s="10" t="s">
        <v>36</v>
      </c>
      <c r="I3170" s="0" t="n">
        <v>25</v>
      </c>
      <c r="J3170" s="0" t="n">
        <v>13</v>
      </c>
      <c r="K3170" s="0" t="n">
        <v>71</v>
      </c>
      <c r="L3170" s="0" t="n">
        <v>18</v>
      </c>
      <c r="M3170" s="0" t="n">
        <v>7</v>
      </c>
      <c r="N3170" s="11" t="n">
        <v>0.1</v>
      </c>
      <c r="O3170" s="12" t="n">
        <v>1656.58</v>
      </c>
      <c r="P3170" s="12" t="n">
        <v>3852.5</v>
      </c>
      <c r="Q3170" s="12" t="n">
        <f aca="false">M3170*P3170*(1-N3170)</f>
        <v>24270.75</v>
      </c>
      <c r="R3170" s="12" t="n">
        <f aca="false">M3170*O3170</f>
        <v>11596.06</v>
      </c>
      <c r="S3170" s="12" t="n">
        <f aca="false">Q3170-R3170</f>
        <v>12674.69</v>
      </c>
      <c r="T3170" s="11" t="n">
        <f aca="false">IFERROR(S3170/Q3170,0)</f>
        <v>0.522220780157185</v>
      </c>
      <c r="U3170" s="13" t="n">
        <f aca="false">F3170-E3170</f>
        <v>15</v>
      </c>
      <c r="V3170" s="13" t="n">
        <f aca="false">G3170-F3170</f>
        <v>2</v>
      </c>
      <c r="W3170" s="13" t="n">
        <f aca="false">G3170-E3170</f>
        <v>17</v>
      </c>
      <c r="X3170" s="10" t="n">
        <f aca="false">YEAR(E3170)</f>
        <v>2019</v>
      </c>
      <c r="Y3170" s="0" t="str">
        <f aca="false">TEXT(E3170,"yyyy-mm")</f>
        <v>2019-06</v>
      </c>
      <c r="Z3170" s="0" t="str">
        <f aca="false">"Q"&amp;ROUNDUP(MONTH(E3170)/3,0)&amp;"-"&amp;YEAR(E3170)</f>
        <v>Q2-2019</v>
      </c>
    </row>
    <row r="3171" customFormat="false" ht="14.25" hidden="false" customHeight="false" outlineLevel="0" collapsed="false">
      <c r="A3171" s="0" t="s">
        <v>3213</v>
      </c>
      <c r="B3171" s="0" t="s">
        <v>34</v>
      </c>
      <c r="C3171" s="0" t="s">
        <v>48</v>
      </c>
      <c r="D3171" s="9" t="n">
        <v>43500</v>
      </c>
      <c r="E3171" s="9" t="n">
        <v>43620</v>
      </c>
      <c r="F3171" s="9" t="n">
        <v>43646</v>
      </c>
      <c r="G3171" s="9" t="n">
        <v>43652</v>
      </c>
      <c r="H3171" s="10" t="s">
        <v>36</v>
      </c>
      <c r="I3171" s="0" t="n">
        <v>12</v>
      </c>
      <c r="J3171" s="0" t="n">
        <v>31</v>
      </c>
      <c r="K3171" s="0" t="n">
        <v>27</v>
      </c>
      <c r="L3171" s="0" t="n">
        <v>19</v>
      </c>
      <c r="M3171" s="0" t="n">
        <v>4</v>
      </c>
      <c r="N3171" s="11" t="n">
        <v>0.05</v>
      </c>
      <c r="O3171" s="12" t="n">
        <v>160.8</v>
      </c>
      <c r="P3171" s="12" t="n">
        <v>268</v>
      </c>
      <c r="Q3171" s="12" t="n">
        <f aca="false">M3171*P3171*(1-N3171)</f>
        <v>1018.4</v>
      </c>
      <c r="R3171" s="12" t="n">
        <f aca="false">M3171*O3171</f>
        <v>643.2</v>
      </c>
      <c r="S3171" s="12" t="n">
        <f aca="false">Q3171-R3171</f>
        <v>375.2</v>
      </c>
      <c r="T3171" s="11" t="n">
        <f aca="false">IFERROR(S3171/Q3171,0)</f>
        <v>0.368421052631579</v>
      </c>
      <c r="U3171" s="13" t="n">
        <f aca="false">F3171-E3171</f>
        <v>26</v>
      </c>
      <c r="V3171" s="13" t="n">
        <f aca="false">G3171-F3171</f>
        <v>6</v>
      </c>
      <c r="W3171" s="13" t="n">
        <f aca="false">G3171-E3171</f>
        <v>32</v>
      </c>
      <c r="X3171" s="10" t="n">
        <f aca="false">YEAR(E3171)</f>
        <v>2019</v>
      </c>
      <c r="Y3171" s="0" t="str">
        <f aca="false">TEXT(E3171,"yyyy-mm")</f>
        <v>2019-06</v>
      </c>
      <c r="Z3171" s="0" t="str">
        <f aca="false">"Q"&amp;ROUNDUP(MONTH(E3171)/3,0)&amp;"-"&amp;YEAR(E3171)</f>
        <v>Q2-2019</v>
      </c>
    </row>
    <row r="3172" customFormat="false" ht="14.25" hidden="false" customHeight="false" outlineLevel="0" collapsed="false">
      <c r="A3172" s="0" t="s">
        <v>3214</v>
      </c>
      <c r="B3172" s="0" t="s">
        <v>34</v>
      </c>
      <c r="C3172" s="0" t="s">
        <v>58</v>
      </c>
      <c r="D3172" s="9" t="n">
        <v>43500</v>
      </c>
      <c r="E3172" s="9" t="n">
        <v>43620</v>
      </c>
      <c r="F3172" s="9" t="n">
        <v>43632</v>
      </c>
      <c r="G3172" s="9" t="n">
        <v>43641</v>
      </c>
      <c r="H3172" s="10" t="s">
        <v>36</v>
      </c>
      <c r="I3172" s="0" t="n">
        <v>8</v>
      </c>
      <c r="J3172" s="0" t="n">
        <v>14</v>
      </c>
      <c r="K3172" s="0" t="n">
        <v>356</v>
      </c>
      <c r="L3172" s="0" t="n">
        <v>8</v>
      </c>
      <c r="M3172" s="0" t="n">
        <v>1</v>
      </c>
      <c r="N3172" s="11" t="n">
        <v>0.075</v>
      </c>
      <c r="O3172" s="12" t="n">
        <v>1398.96</v>
      </c>
      <c r="P3172" s="12" t="n">
        <v>3497.4</v>
      </c>
      <c r="Q3172" s="12" t="n">
        <f aca="false">M3172*P3172*(1-N3172)</f>
        <v>3235.095</v>
      </c>
      <c r="R3172" s="12" t="n">
        <f aca="false">M3172*O3172</f>
        <v>1398.96</v>
      </c>
      <c r="S3172" s="12" t="n">
        <f aca="false">Q3172-R3172</f>
        <v>1836.135</v>
      </c>
      <c r="T3172" s="11" t="n">
        <f aca="false">IFERROR(S3172/Q3172,0)</f>
        <v>0.567567567567568</v>
      </c>
      <c r="U3172" s="13" t="n">
        <f aca="false">F3172-E3172</f>
        <v>12</v>
      </c>
      <c r="V3172" s="13" t="n">
        <f aca="false">G3172-F3172</f>
        <v>9</v>
      </c>
      <c r="W3172" s="13" t="n">
        <f aca="false">G3172-E3172</f>
        <v>21</v>
      </c>
      <c r="X3172" s="10" t="n">
        <f aca="false">YEAR(E3172)</f>
        <v>2019</v>
      </c>
      <c r="Y3172" s="0" t="str">
        <f aca="false">TEXT(E3172,"yyyy-mm")</f>
        <v>2019-06</v>
      </c>
      <c r="Z3172" s="0" t="str">
        <f aca="false">"Q"&amp;ROUNDUP(MONTH(E3172)/3,0)&amp;"-"&amp;YEAR(E3172)</f>
        <v>Q2-2019</v>
      </c>
    </row>
    <row r="3173" customFormat="false" ht="14.25" hidden="false" customHeight="false" outlineLevel="0" collapsed="false">
      <c r="A3173" s="0" t="s">
        <v>3215</v>
      </c>
      <c r="B3173" s="0" t="s">
        <v>34</v>
      </c>
      <c r="C3173" s="0" t="s">
        <v>48</v>
      </c>
      <c r="D3173" s="9" t="n">
        <v>43500</v>
      </c>
      <c r="E3173" s="9" t="n">
        <v>43621</v>
      </c>
      <c r="F3173" s="9" t="n">
        <v>43627</v>
      </c>
      <c r="G3173" s="9" t="n">
        <v>43637</v>
      </c>
      <c r="H3173" s="10" t="s">
        <v>36</v>
      </c>
      <c r="I3173" s="0" t="n">
        <v>12</v>
      </c>
      <c r="J3173" s="0" t="n">
        <v>2</v>
      </c>
      <c r="K3173" s="0" t="n">
        <v>38</v>
      </c>
      <c r="L3173" s="0" t="n">
        <v>2</v>
      </c>
      <c r="M3173" s="0" t="n">
        <v>8</v>
      </c>
      <c r="N3173" s="11" t="n">
        <v>0.4</v>
      </c>
      <c r="O3173" s="12" t="n">
        <v>2575.48</v>
      </c>
      <c r="P3173" s="12" t="n">
        <v>6438.7</v>
      </c>
      <c r="Q3173" s="12" t="n">
        <f aca="false">M3173*P3173*(1-N3173)</f>
        <v>30905.76</v>
      </c>
      <c r="R3173" s="12" t="n">
        <f aca="false">M3173*O3173</f>
        <v>20603.84</v>
      </c>
      <c r="S3173" s="12" t="n">
        <f aca="false">Q3173-R3173</f>
        <v>10301.92</v>
      </c>
      <c r="T3173" s="11" t="n">
        <f aca="false">IFERROR(S3173/Q3173,0)</f>
        <v>0.333333333333333</v>
      </c>
      <c r="U3173" s="13" t="n">
        <f aca="false">F3173-E3173</f>
        <v>6</v>
      </c>
      <c r="V3173" s="13" t="n">
        <f aca="false">G3173-F3173</f>
        <v>10</v>
      </c>
      <c r="W3173" s="13" t="n">
        <f aca="false">G3173-E3173</f>
        <v>16</v>
      </c>
      <c r="X3173" s="10" t="n">
        <f aca="false">YEAR(E3173)</f>
        <v>2019</v>
      </c>
      <c r="Y3173" s="0" t="str">
        <f aca="false">TEXT(E3173,"yyyy-mm")</f>
        <v>2019-06</v>
      </c>
      <c r="Z3173" s="0" t="str">
        <f aca="false">"Q"&amp;ROUNDUP(MONTH(E3173)/3,0)&amp;"-"&amp;YEAR(E3173)</f>
        <v>Q2-2019</v>
      </c>
    </row>
    <row r="3174" customFormat="false" ht="14.25" hidden="false" customHeight="false" outlineLevel="0" collapsed="false">
      <c r="A3174" s="0" t="s">
        <v>3216</v>
      </c>
      <c r="B3174" s="0" t="s">
        <v>34</v>
      </c>
      <c r="C3174" s="0" t="s">
        <v>58</v>
      </c>
      <c r="D3174" s="9" t="n">
        <v>43500</v>
      </c>
      <c r="E3174" s="9" t="n">
        <v>43621</v>
      </c>
      <c r="F3174" s="9" t="n">
        <v>43649</v>
      </c>
      <c r="G3174" s="9" t="n">
        <v>43654</v>
      </c>
      <c r="H3174" s="10" t="s">
        <v>36</v>
      </c>
      <c r="I3174" s="0" t="n">
        <v>8</v>
      </c>
      <c r="J3174" s="0" t="n">
        <v>43</v>
      </c>
      <c r="K3174" s="0" t="n">
        <v>337</v>
      </c>
      <c r="L3174" s="0" t="n">
        <v>39</v>
      </c>
      <c r="M3174" s="0" t="n">
        <v>3</v>
      </c>
      <c r="N3174" s="11" t="n">
        <v>0.4</v>
      </c>
      <c r="O3174" s="12" t="n">
        <v>679.38</v>
      </c>
      <c r="P3174" s="12" t="n">
        <v>871</v>
      </c>
      <c r="Q3174" s="12" t="n">
        <f aca="false">M3174*P3174*(1-N3174)</f>
        <v>1567.8</v>
      </c>
      <c r="R3174" s="12" t="n">
        <f aca="false">M3174*O3174</f>
        <v>2038.14</v>
      </c>
      <c r="S3174" s="12" t="n">
        <f aca="false">Q3174-R3174</f>
        <v>-470.34</v>
      </c>
      <c r="T3174" s="11" t="n">
        <f aca="false">IFERROR(S3174/Q3174,0)</f>
        <v>-0.3</v>
      </c>
      <c r="U3174" s="13" t="n">
        <f aca="false">F3174-E3174</f>
        <v>28</v>
      </c>
      <c r="V3174" s="13" t="n">
        <f aca="false">G3174-F3174</f>
        <v>5</v>
      </c>
      <c r="W3174" s="13" t="n">
        <f aca="false">G3174-E3174</f>
        <v>33</v>
      </c>
      <c r="X3174" s="10" t="n">
        <f aca="false">YEAR(E3174)</f>
        <v>2019</v>
      </c>
      <c r="Y3174" s="0" t="str">
        <f aca="false">TEXT(E3174,"yyyy-mm")</f>
        <v>2019-06</v>
      </c>
      <c r="Z3174" s="0" t="str">
        <f aca="false">"Q"&amp;ROUNDUP(MONTH(E3174)/3,0)&amp;"-"&amp;YEAR(E3174)</f>
        <v>Q2-2019</v>
      </c>
    </row>
    <row r="3175" customFormat="false" ht="14.25" hidden="false" customHeight="false" outlineLevel="0" collapsed="false">
      <c r="A3175" s="0" t="s">
        <v>3217</v>
      </c>
      <c r="B3175" s="0" t="s">
        <v>38</v>
      </c>
      <c r="C3175" s="0" t="s">
        <v>46</v>
      </c>
      <c r="D3175" s="9" t="n">
        <v>43500</v>
      </c>
      <c r="E3175" s="9" t="n">
        <v>43621</v>
      </c>
      <c r="F3175" s="9" t="n">
        <v>43648</v>
      </c>
      <c r="G3175" s="9" t="n">
        <v>43658</v>
      </c>
      <c r="H3175" s="10" t="s">
        <v>36</v>
      </c>
      <c r="I3175" s="0" t="n">
        <v>15</v>
      </c>
      <c r="J3175" s="0" t="n">
        <v>24</v>
      </c>
      <c r="K3175" s="0" t="n">
        <v>283</v>
      </c>
      <c r="L3175" s="0" t="n">
        <v>18</v>
      </c>
      <c r="M3175" s="0" t="n">
        <v>6</v>
      </c>
      <c r="N3175" s="11" t="n">
        <v>0.3</v>
      </c>
      <c r="O3175" s="12" t="n">
        <v>1799.89</v>
      </c>
      <c r="P3175" s="12" t="n">
        <v>3912.8</v>
      </c>
      <c r="Q3175" s="12" t="n">
        <f aca="false">M3175*P3175*(1-N3175)</f>
        <v>16433.76</v>
      </c>
      <c r="R3175" s="12" t="n">
        <f aca="false">M3175*O3175</f>
        <v>10799.34</v>
      </c>
      <c r="S3175" s="12" t="n">
        <f aca="false">Q3175-R3175</f>
        <v>5634.42</v>
      </c>
      <c r="T3175" s="11" t="n">
        <f aca="false">IFERROR(S3175/Q3175,0)</f>
        <v>0.342856412652978</v>
      </c>
      <c r="U3175" s="13" t="n">
        <f aca="false">F3175-E3175</f>
        <v>27</v>
      </c>
      <c r="V3175" s="13" t="n">
        <f aca="false">G3175-F3175</f>
        <v>10</v>
      </c>
      <c r="W3175" s="13" t="n">
        <f aca="false">G3175-E3175</f>
        <v>37</v>
      </c>
      <c r="X3175" s="10" t="n">
        <f aca="false">YEAR(E3175)</f>
        <v>2019</v>
      </c>
      <c r="Y3175" s="0" t="str">
        <f aca="false">TEXT(E3175,"yyyy-mm")</f>
        <v>2019-06</v>
      </c>
      <c r="Z3175" s="0" t="str">
        <f aca="false">"Q"&amp;ROUNDUP(MONTH(E3175)/3,0)&amp;"-"&amp;YEAR(E3175)</f>
        <v>Q2-2019</v>
      </c>
    </row>
    <row r="3176" customFormat="false" ht="14.25" hidden="false" customHeight="false" outlineLevel="0" collapsed="false">
      <c r="A3176" s="0" t="s">
        <v>3218</v>
      </c>
      <c r="B3176" s="0" t="s">
        <v>34</v>
      </c>
      <c r="C3176" s="0" t="s">
        <v>39</v>
      </c>
      <c r="D3176" s="9" t="n">
        <v>43500</v>
      </c>
      <c r="E3176" s="9" t="n">
        <v>43621</v>
      </c>
      <c r="F3176" s="9" t="n">
        <v>43635</v>
      </c>
      <c r="G3176" s="9" t="n">
        <v>43637</v>
      </c>
      <c r="H3176" s="10" t="s">
        <v>36</v>
      </c>
      <c r="I3176" s="0" t="n">
        <v>6</v>
      </c>
      <c r="J3176" s="0" t="n">
        <v>50</v>
      </c>
      <c r="K3176" s="0" t="n">
        <v>186</v>
      </c>
      <c r="L3176" s="0" t="n">
        <v>23</v>
      </c>
      <c r="M3176" s="0" t="n">
        <v>3</v>
      </c>
      <c r="N3176" s="11" t="n">
        <v>0.3</v>
      </c>
      <c r="O3176" s="12" t="n">
        <v>499.15</v>
      </c>
      <c r="P3176" s="12" t="n">
        <v>998.3</v>
      </c>
      <c r="Q3176" s="12" t="n">
        <f aca="false">M3176*P3176*(1-N3176)</f>
        <v>2096.43</v>
      </c>
      <c r="R3176" s="12" t="n">
        <f aca="false">M3176*O3176</f>
        <v>1497.45</v>
      </c>
      <c r="S3176" s="12" t="n">
        <f aca="false">Q3176-R3176</f>
        <v>598.98</v>
      </c>
      <c r="T3176" s="11" t="n">
        <f aca="false">IFERROR(S3176/Q3176,0)</f>
        <v>0.285714285714286</v>
      </c>
      <c r="U3176" s="13" t="n">
        <f aca="false">F3176-E3176</f>
        <v>14</v>
      </c>
      <c r="V3176" s="13" t="n">
        <f aca="false">G3176-F3176</f>
        <v>2</v>
      </c>
      <c r="W3176" s="13" t="n">
        <f aca="false">G3176-E3176</f>
        <v>16</v>
      </c>
      <c r="X3176" s="10" t="n">
        <f aca="false">YEAR(E3176)</f>
        <v>2019</v>
      </c>
      <c r="Y3176" s="0" t="str">
        <f aca="false">TEXT(E3176,"yyyy-mm")</f>
        <v>2019-06</v>
      </c>
      <c r="Z3176" s="0" t="str">
        <f aca="false">"Q"&amp;ROUNDUP(MONTH(E3176)/3,0)&amp;"-"&amp;YEAR(E3176)</f>
        <v>Q2-2019</v>
      </c>
    </row>
    <row r="3177" customFormat="false" ht="14.25" hidden="false" customHeight="false" outlineLevel="0" collapsed="false">
      <c r="A3177" s="0" t="s">
        <v>3219</v>
      </c>
      <c r="B3177" s="0" t="s">
        <v>34</v>
      </c>
      <c r="C3177" s="0" t="s">
        <v>46</v>
      </c>
      <c r="D3177" s="9" t="n">
        <v>43500</v>
      </c>
      <c r="E3177" s="9" t="n">
        <v>43622</v>
      </c>
      <c r="F3177" s="9" t="n">
        <v>43641</v>
      </c>
      <c r="G3177" s="9" t="n">
        <v>43648</v>
      </c>
      <c r="H3177" s="10" t="s">
        <v>36</v>
      </c>
      <c r="I3177" s="0" t="n">
        <v>3</v>
      </c>
      <c r="J3177" s="0" t="n">
        <v>18</v>
      </c>
      <c r="K3177" s="0" t="n">
        <v>318</v>
      </c>
      <c r="L3177" s="0" t="n">
        <v>26</v>
      </c>
      <c r="M3177" s="0" t="n">
        <v>3</v>
      </c>
      <c r="N3177" s="11" t="n">
        <v>0.05</v>
      </c>
      <c r="O3177" s="12" t="n">
        <v>4010.96</v>
      </c>
      <c r="P3177" s="12" t="n">
        <v>6170.7</v>
      </c>
      <c r="Q3177" s="12" t="n">
        <f aca="false">M3177*P3177*(1-N3177)</f>
        <v>17586.495</v>
      </c>
      <c r="R3177" s="12" t="n">
        <f aca="false">M3177*O3177</f>
        <v>12032.88</v>
      </c>
      <c r="S3177" s="12" t="n">
        <f aca="false">Q3177-R3177</f>
        <v>5553.615</v>
      </c>
      <c r="T3177" s="11" t="n">
        <f aca="false">IFERROR(S3177/Q3177,0)</f>
        <v>0.315788620757007</v>
      </c>
      <c r="U3177" s="13" t="n">
        <f aca="false">F3177-E3177</f>
        <v>19</v>
      </c>
      <c r="V3177" s="13" t="n">
        <f aca="false">G3177-F3177</f>
        <v>7</v>
      </c>
      <c r="W3177" s="13" t="n">
        <f aca="false">G3177-E3177</f>
        <v>26</v>
      </c>
      <c r="X3177" s="10" t="n">
        <f aca="false">YEAR(E3177)</f>
        <v>2019</v>
      </c>
      <c r="Y3177" s="0" t="str">
        <f aca="false">TEXT(E3177,"yyyy-mm")</f>
        <v>2019-06</v>
      </c>
      <c r="Z3177" s="0" t="str">
        <f aca="false">"Q"&amp;ROUNDUP(MONTH(E3177)/3,0)&amp;"-"&amp;YEAR(E3177)</f>
        <v>Q2-2019</v>
      </c>
    </row>
    <row r="3178" customFormat="false" ht="14.25" hidden="false" customHeight="false" outlineLevel="0" collapsed="false">
      <c r="A3178" s="0" t="s">
        <v>3220</v>
      </c>
      <c r="B3178" s="0" t="s">
        <v>41</v>
      </c>
      <c r="C3178" s="0" t="s">
        <v>46</v>
      </c>
      <c r="D3178" s="9" t="n">
        <v>43500</v>
      </c>
      <c r="E3178" s="9" t="n">
        <v>43622</v>
      </c>
      <c r="F3178" s="9" t="n">
        <v>43640</v>
      </c>
      <c r="G3178" s="9" t="n">
        <v>43646</v>
      </c>
      <c r="H3178" s="10" t="s">
        <v>36</v>
      </c>
      <c r="I3178" s="0" t="n">
        <v>24</v>
      </c>
      <c r="J3178" s="0" t="n">
        <v>34</v>
      </c>
      <c r="K3178" s="0" t="n">
        <v>284</v>
      </c>
      <c r="L3178" s="0" t="n">
        <v>2</v>
      </c>
      <c r="M3178" s="0" t="n">
        <v>6</v>
      </c>
      <c r="N3178" s="11" t="n">
        <v>0.075</v>
      </c>
      <c r="O3178" s="12" t="n">
        <v>3079.92</v>
      </c>
      <c r="P3178" s="12" t="n">
        <v>3999.9</v>
      </c>
      <c r="Q3178" s="12" t="n">
        <f aca="false">M3178*P3178*(1-N3178)</f>
        <v>22199.445</v>
      </c>
      <c r="R3178" s="12" t="n">
        <f aca="false">M3178*O3178</f>
        <v>18479.52</v>
      </c>
      <c r="S3178" s="12" t="n">
        <f aca="false">Q3178-R3178</f>
        <v>3719.925</v>
      </c>
      <c r="T3178" s="11" t="n">
        <f aca="false">IFERROR(S3178/Q3178,0)</f>
        <v>0.167568378398649</v>
      </c>
      <c r="U3178" s="13" t="n">
        <f aca="false">F3178-E3178</f>
        <v>18</v>
      </c>
      <c r="V3178" s="13" t="n">
        <f aca="false">G3178-F3178</f>
        <v>6</v>
      </c>
      <c r="W3178" s="13" t="n">
        <f aca="false">G3178-E3178</f>
        <v>24</v>
      </c>
      <c r="X3178" s="10" t="n">
        <f aca="false">YEAR(E3178)</f>
        <v>2019</v>
      </c>
      <c r="Y3178" s="0" t="str">
        <f aca="false">TEXT(E3178,"yyyy-mm")</f>
        <v>2019-06</v>
      </c>
      <c r="Z3178" s="0" t="str">
        <f aca="false">"Q"&amp;ROUNDUP(MONTH(E3178)/3,0)&amp;"-"&amp;YEAR(E3178)</f>
        <v>Q2-2019</v>
      </c>
    </row>
    <row r="3179" customFormat="false" ht="14.25" hidden="false" customHeight="false" outlineLevel="0" collapsed="false">
      <c r="A3179" s="0" t="s">
        <v>3221</v>
      </c>
      <c r="B3179" s="0" t="s">
        <v>43</v>
      </c>
      <c r="C3179" s="0" t="s">
        <v>48</v>
      </c>
      <c r="D3179" s="9" t="n">
        <v>43500</v>
      </c>
      <c r="E3179" s="9" t="n">
        <v>43622</v>
      </c>
      <c r="F3179" s="9" t="n">
        <v>43638</v>
      </c>
      <c r="G3179" s="9" t="n">
        <v>43642</v>
      </c>
      <c r="H3179" s="10" t="s">
        <v>36</v>
      </c>
      <c r="I3179" s="0" t="n">
        <v>28</v>
      </c>
      <c r="J3179" s="0" t="n">
        <v>46</v>
      </c>
      <c r="K3179" s="0" t="n">
        <v>7</v>
      </c>
      <c r="L3179" s="0" t="n">
        <v>39</v>
      </c>
      <c r="M3179" s="0" t="n">
        <v>3</v>
      </c>
      <c r="N3179" s="11" t="n">
        <v>0.2</v>
      </c>
      <c r="O3179" s="12" t="n">
        <v>2405.97</v>
      </c>
      <c r="P3179" s="12" t="n">
        <v>3819</v>
      </c>
      <c r="Q3179" s="12" t="n">
        <f aca="false">M3179*P3179*(1-N3179)</f>
        <v>9165.6</v>
      </c>
      <c r="R3179" s="12" t="n">
        <f aca="false">M3179*O3179</f>
        <v>7217.91</v>
      </c>
      <c r="S3179" s="12" t="n">
        <f aca="false">Q3179-R3179</f>
        <v>1947.69</v>
      </c>
      <c r="T3179" s="11" t="n">
        <f aca="false">IFERROR(S3179/Q3179,0)</f>
        <v>0.2125</v>
      </c>
      <c r="U3179" s="13" t="n">
        <f aca="false">F3179-E3179</f>
        <v>16</v>
      </c>
      <c r="V3179" s="13" t="n">
        <f aca="false">G3179-F3179</f>
        <v>4</v>
      </c>
      <c r="W3179" s="13" t="n">
        <f aca="false">G3179-E3179</f>
        <v>20</v>
      </c>
      <c r="X3179" s="10" t="n">
        <f aca="false">YEAR(E3179)</f>
        <v>2019</v>
      </c>
      <c r="Y3179" s="0" t="str">
        <f aca="false">TEXT(E3179,"yyyy-mm")</f>
        <v>2019-06</v>
      </c>
      <c r="Z3179" s="0" t="str">
        <f aca="false">"Q"&amp;ROUNDUP(MONTH(E3179)/3,0)&amp;"-"&amp;YEAR(E3179)</f>
        <v>Q2-2019</v>
      </c>
    </row>
    <row r="3180" customFormat="false" ht="14.25" hidden="false" customHeight="false" outlineLevel="0" collapsed="false">
      <c r="A3180" s="0" t="s">
        <v>3222</v>
      </c>
      <c r="B3180" s="0" t="s">
        <v>34</v>
      </c>
      <c r="C3180" s="0" t="s">
        <v>35</v>
      </c>
      <c r="D3180" s="9" t="n">
        <v>43500</v>
      </c>
      <c r="E3180" s="9" t="n">
        <v>43622</v>
      </c>
      <c r="F3180" s="9" t="n">
        <v>43646</v>
      </c>
      <c r="G3180" s="9" t="n">
        <v>43648</v>
      </c>
      <c r="H3180" s="10" t="s">
        <v>36</v>
      </c>
      <c r="I3180" s="0" t="n">
        <v>8</v>
      </c>
      <c r="J3180" s="0" t="n">
        <v>13</v>
      </c>
      <c r="K3180" s="0" t="n">
        <v>208</v>
      </c>
      <c r="L3180" s="0" t="n">
        <v>7</v>
      </c>
      <c r="M3180" s="0" t="n">
        <v>1</v>
      </c>
      <c r="N3180" s="11" t="n">
        <v>0.1</v>
      </c>
      <c r="O3180" s="12" t="n">
        <v>3097.21</v>
      </c>
      <c r="P3180" s="12" t="n">
        <v>5433.7</v>
      </c>
      <c r="Q3180" s="12" t="n">
        <f aca="false">M3180*P3180*(1-N3180)</f>
        <v>4890.33</v>
      </c>
      <c r="R3180" s="12" t="n">
        <f aca="false">M3180*O3180</f>
        <v>3097.21</v>
      </c>
      <c r="S3180" s="12" t="n">
        <f aca="false">Q3180-R3180</f>
        <v>1793.12</v>
      </c>
      <c r="T3180" s="11" t="n">
        <f aca="false">IFERROR(S3180/Q3180,0)</f>
        <v>0.366666462181489</v>
      </c>
      <c r="U3180" s="13" t="n">
        <f aca="false">F3180-E3180</f>
        <v>24</v>
      </c>
      <c r="V3180" s="13" t="n">
        <f aca="false">G3180-F3180</f>
        <v>2</v>
      </c>
      <c r="W3180" s="13" t="n">
        <f aca="false">G3180-E3180</f>
        <v>26</v>
      </c>
      <c r="X3180" s="10" t="n">
        <f aca="false">YEAR(E3180)</f>
        <v>2019</v>
      </c>
      <c r="Y3180" s="0" t="str">
        <f aca="false">TEXT(E3180,"yyyy-mm")</f>
        <v>2019-06</v>
      </c>
      <c r="Z3180" s="0" t="str">
        <f aca="false">"Q"&amp;ROUNDUP(MONTH(E3180)/3,0)&amp;"-"&amp;YEAR(E3180)</f>
        <v>Q2-2019</v>
      </c>
    </row>
    <row r="3181" customFormat="false" ht="14.25" hidden="false" customHeight="false" outlineLevel="0" collapsed="false">
      <c r="A3181" s="0" t="s">
        <v>3223</v>
      </c>
      <c r="B3181" s="0" t="s">
        <v>38</v>
      </c>
      <c r="C3181" s="0" t="s">
        <v>39</v>
      </c>
      <c r="D3181" s="9" t="n">
        <v>43500</v>
      </c>
      <c r="E3181" s="9" t="n">
        <v>43623</v>
      </c>
      <c r="F3181" s="9" t="n">
        <v>43640</v>
      </c>
      <c r="G3181" s="9" t="n">
        <v>43647</v>
      </c>
      <c r="H3181" s="10" t="s">
        <v>36</v>
      </c>
      <c r="I3181" s="0" t="n">
        <v>13</v>
      </c>
      <c r="J3181" s="0" t="n">
        <v>2</v>
      </c>
      <c r="K3181" s="0" t="n">
        <v>192</v>
      </c>
      <c r="L3181" s="0" t="n">
        <v>37</v>
      </c>
      <c r="M3181" s="0" t="n">
        <v>8</v>
      </c>
      <c r="N3181" s="11" t="n">
        <v>0.075</v>
      </c>
      <c r="O3181" s="12" t="n">
        <v>4026.63</v>
      </c>
      <c r="P3181" s="12" t="n">
        <v>6009.9</v>
      </c>
      <c r="Q3181" s="12" t="n">
        <f aca="false">M3181*P3181*(1-N3181)</f>
        <v>44473.26</v>
      </c>
      <c r="R3181" s="12" t="n">
        <f aca="false">M3181*O3181</f>
        <v>32213.04</v>
      </c>
      <c r="S3181" s="12" t="n">
        <f aca="false">Q3181-R3181</f>
        <v>12260.22</v>
      </c>
      <c r="T3181" s="11" t="n">
        <f aca="false">IFERROR(S3181/Q3181,0)</f>
        <v>0.275676215325794</v>
      </c>
      <c r="U3181" s="13" t="n">
        <f aca="false">F3181-E3181</f>
        <v>17</v>
      </c>
      <c r="V3181" s="13" t="n">
        <f aca="false">G3181-F3181</f>
        <v>7</v>
      </c>
      <c r="W3181" s="13" t="n">
        <f aca="false">G3181-E3181</f>
        <v>24</v>
      </c>
      <c r="X3181" s="10" t="n">
        <f aca="false">YEAR(E3181)</f>
        <v>2019</v>
      </c>
      <c r="Y3181" s="0" t="str">
        <f aca="false">TEXT(E3181,"yyyy-mm")</f>
        <v>2019-06</v>
      </c>
      <c r="Z3181" s="0" t="str">
        <f aca="false">"Q"&amp;ROUNDUP(MONTH(E3181)/3,0)&amp;"-"&amp;YEAR(E3181)</f>
        <v>Q2-2019</v>
      </c>
    </row>
    <row r="3182" customFormat="false" ht="14.25" hidden="false" customHeight="false" outlineLevel="0" collapsed="false">
      <c r="A3182" s="0" t="s">
        <v>3224</v>
      </c>
      <c r="B3182" s="0" t="s">
        <v>34</v>
      </c>
      <c r="C3182" s="0" t="s">
        <v>39</v>
      </c>
      <c r="D3182" s="9" t="n">
        <v>43500</v>
      </c>
      <c r="E3182" s="9" t="n">
        <v>43623</v>
      </c>
      <c r="F3182" s="9" t="n">
        <v>43639</v>
      </c>
      <c r="G3182" s="9" t="n">
        <v>43647</v>
      </c>
      <c r="H3182" s="10" t="s">
        <v>36</v>
      </c>
      <c r="I3182" s="0" t="n">
        <v>9</v>
      </c>
      <c r="J3182" s="0" t="n">
        <v>21</v>
      </c>
      <c r="K3182" s="0" t="n">
        <v>194</v>
      </c>
      <c r="L3182" s="0" t="n">
        <v>7</v>
      </c>
      <c r="M3182" s="0" t="n">
        <v>5</v>
      </c>
      <c r="N3182" s="11" t="n">
        <v>0.2</v>
      </c>
      <c r="O3182" s="12" t="n">
        <v>3580.75</v>
      </c>
      <c r="P3182" s="12" t="n">
        <v>5775.4</v>
      </c>
      <c r="Q3182" s="12" t="n">
        <f aca="false">M3182*P3182*(1-N3182)</f>
        <v>23101.6</v>
      </c>
      <c r="R3182" s="12" t="n">
        <f aca="false">M3182*O3182</f>
        <v>17903.75</v>
      </c>
      <c r="S3182" s="12" t="n">
        <f aca="false">Q3182-R3182</f>
        <v>5197.85</v>
      </c>
      <c r="T3182" s="11" t="n">
        <f aca="false">IFERROR(S3182/Q3182,0)</f>
        <v>0.22499956712955</v>
      </c>
      <c r="U3182" s="13" t="n">
        <f aca="false">F3182-E3182</f>
        <v>16</v>
      </c>
      <c r="V3182" s="13" t="n">
        <f aca="false">G3182-F3182</f>
        <v>8</v>
      </c>
      <c r="W3182" s="13" t="n">
        <f aca="false">G3182-E3182</f>
        <v>24</v>
      </c>
      <c r="X3182" s="10" t="n">
        <f aca="false">YEAR(E3182)</f>
        <v>2019</v>
      </c>
      <c r="Y3182" s="0" t="str">
        <f aca="false">TEXT(E3182,"yyyy-mm")</f>
        <v>2019-06</v>
      </c>
      <c r="Z3182" s="0" t="str">
        <f aca="false">"Q"&amp;ROUNDUP(MONTH(E3182)/3,0)&amp;"-"&amp;YEAR(E3182)</f>
        <v>Q2-2019</v>
      </c>
    </row>
    <row r="3183" customFormat="false" ht="14.25" hidden="false" customHeight="false" outlineLevel="0" collapsed="false">
      <c r="A3183" s="0" t="s">
        <v>3225</v>
      </c>
      <c r="B3183" s="0" t="s">
        <v>34</v>
      </c>
      <c r="C3183" s="0" t="s">
        <v>46</v>
      </c>
      <c r="D3183" s="9" t="n">
        <v>43500</v>
      </c>
      <c r="E3183" s="9" t="n">
        <v>43623</v>
      </c>
      <c r="F3183" s="9" t="n">
        <v>43637</v>
      </c>
      <c r="G3183" s="9" t="n">
        <v>43638</v>
      </c>
      <c r="H3183" s="10" t="s">
        <v>36</v>
      </c>
      <c r="I3183" s="0" t="n">
        <v>11</v>
      </c>
      <c r="J3183" s="0" t="n">
        <v>32</v>
      </c>
      <c r="K3183" s="0" t="n">
        <v>302</v>
      </c>
      <c r="L3183" s="0" t="n">
        <v>17</v>
      </c>
      <c r="M3183" s="0" t="n">
        <v>7</v>
      </c>
      <c r="N3183" s="11" t="n">
        <v>0.2</v>
      </c>
      <c r="O3183" s="12" t="n">
        <v>1912.85</v>
      </c>
      <c r="P3183" s="12" t="n">
        <v>3825.7</v>
      </c>
      <c r="Q3183" s="12" t="n">
        <f aca="false">M3183*P3183*(1-N3183)</f>
        <v>21423.92</v>
      </c>
      <c r="R3183" s="12" t="n">
        <f aca="false">M3183*O3183</f>
        <v>13389.95</v>
      </c>
      <c r="S3183" s="12" t="n">
        <f aca="false">Q3183-R3183</f>
        <v>8033.97</v>
      </c>
      <c r="T3183" s="11" t="n">
        <f aca="false">IFERROR(S3183/Q3183,0)</f>
        <v>0.375</v>
      </c>
      <c r="U3183" s="13" t="n">
        <f aca="false">F3183-E3183</f>
        <v>14</v>
      </c>
      <c r="V3183" s="13" t="n">
        <f aca="false">G3183-F3183</f>
        <v>1</v>
      </c>
      <c r="W3183" s="13" t="n">
        <f aca="false">G3183-E3183</f>
        <v>15</v>
      </c>
      <c r="X3183" s="10" t="n">
        <f aca="false">YEAR(E3183)</f>
        <v>2019</v>
      </c>
      <c r="Y3183" s="0" t="str">
        <f aca="false">TEXT(E3183,"yyyy-mm")</f>
        <v>2019-06</v>
      </c>
      <c r="Z3183" s="0" t="str">
        <f aca="false">"Q"&amp;ROUNDUP(MONTH(E3183)/3,0)&amp;"-"&amp;YEAR(E3183)</f>
        <v>Q2-2019</v>
      </c>
    </row>
    <row r="3184" customFormat="false" ht="14.25" hidden="false" customHeight="false" outlineLevel="0" collapsed="false">
      <c r="A3184" s="0" t="s">
        <v>3226</v>
      </c>
      <c r="B3184" s="0" t="s">
        <v>34</v>
      </c>
      <c r="C3184" s="0" t="s">
        <v>79</v>
      </c>
      <c r="D3184" s="9" t="n">
        <v>43500</v>
      </c>
      <c r="E3184" s="9" t="n">
        <v>43623</v>
      </c>
      <c r="F3184" s="9" t="n">
        <v>43640</v>
      </c>
      <c r="G3184" s="9" t="n">
        <v>43641</v>
      </c>
      <c r="H3184" s="10" t="s">
        <v>36</v>
      </c>
      <c r="I3184" s="0" t="n">
        <v>11</v>
      </c>
      <c r="J3184" s="0" t="n">
        <v>27</v>
      </c>
      <c r="K3184" s="0" t="n">
        <v>70</v>
      </c>
      <c r="L3184" s="0" t="n">
        <v>8</v>
      </c>
      <c r="M3184" s="0" t="n">
        <v>8</v>
      </c>
      <c r="N3184" s="11" t="n">
        <v>0.075</v>
      </c>
      <c r="O3184" s="12" t="n">
        <v>3145.11</v>
      </c>
      <c r="P3184" s="12" t="n">
        <v>6418.6</v>
      </c>
      <c r="Q3184" s="12" t="n">
        <f aca="false">M3184*P3184*(1-N3184)</f>
        <v>47497.64</v>
      </c>
      <c r="R3184" s="12" t="n">
        <f aca="false">M3184*O3184</f>
        <v>25160.88</v>
      </c>
      <c r="S3184" s="12" t="n">
        <f aca="false">Q3184-R3184</f>
        <v>22336.76</v>
      </c>
      <c r="T3184" s="11" t="n">
        <f aca="false">IFERROR(S3184/Q3184,0)</f>
        <v>0.470270943987954</v>
      </c>
      <c r="U3184" s="13" t="n">
        <f aca="false">F3184-E3184</f>
        <v>17</v>
      </c>
      <c r="V3184" s="13" t="n">
        <f aca="false">G3184-F3184</f>
        <v>1</v>
      </c>
      <c r="W3184" s="13" t="n">
        <f aca="false">G3184-E3184</f>
        <v>18</v>
      </c>
      <c r="X3184" s="10" t="n">
        <f aca="false">YEAR(E3184)</f>
        <v>2019</v>
      </c>
      <c r="Y3184" s="0" t="str">
        <f aca="false">TEXT(E3184,"yyyy-mm")</f>
        <v>2019-06</v>
      </c>
      <c r="Z3184" s="0" t="str">
        <f aca="false">"Q"&amp;ROUNDUP(MONTH(E3184)/3,0)&amp;"-"&amp;YEAR(E3184)</f>
        <v>Q2-2019</v>
      </c>
    </row>
    <row r="3185" customFormat="false" ht="14.25" hidden="false" customHeight="false" outlineLevel="0" collapsed="false">
      <c r="A3185" s="0" t="s">
        <v>3227</v>
      </c>
      <c r="B3185" s="0" t="s">
        <v>41</v>
      </c>
      <c r="C3185" s="0" t="s">
        <v>46</v>
      </c>
      <c r="D3185" s="9" t="n">
        <v>43500</v>
      </c>
      <c r="E3185" s="9" t="n">
        <v>43623</v>
      </c>
      <c r="F3185" s="9" t="n">
        <v>43649</v>
      </c>
      <c r="G3185" s="9" t="n">
        <v>43654</v>
      </c>
      <c r="H3185" s="10" t="s">
        <v>36</v>
      </c>
      <c r="I3185" s="0" t="n">
        <v>24</v>
      </c>
      <c r="J3185" s="0" t="n">
        <v>50</v>
      </c>
      <c r="K3185" s="0" t="n">
        <v>286</v>
      </c>
      <c r="L3185" s="0" t="n">
        <v>2</v>
      </c>
      <c r="M3185" s="0" t="n">
        <v>4</v>
      </c>
      <c r="N3185" s="11" t="n">
        <v>0.075</v>
      </c>
      <c r="O3185" s="12" t="n">
        <v>1379.53</v>
      </c>
      <c r="P3185" s="12" t="n">
        <v>2378.5</v>
      </c>
      <c r="Q3185" s="12" t="n">
        <f aca="false">M3185*P3185*(1-N3185)</f>
        <v>8800.45</v>
      </c>
      <c r="R3185" s="12" t="n">
        <f aca="false">M3185*O3185</f>
        <v>5518.12</v>
      </c>
      <c r="S3185" s="12" t="n">
        <f aca="false">Q3185-R3185</f>
        <v>3282.33</v>
      </c>
      <c r="T3185" s="11" t="n">
        <f aca="false">IFERROR(S3185/Q3185,0)</f>
        <v>0.372972972972973</v>
      </c>
      <c r="U3185" s="13" t="n">
        <f aca="false">F3185-E3185</f>
        <v>26</v>
      </c>
      <c r="V3185" s="13" t="n">
        <f aca="false">G3185-F3185</f>
        <v>5</v>
      </c>
      <c r="W3185" s="13" t="n">
        <f aca="false">G3185-E3185</f>
        <v>31</v>
      </c>
      <c r="X3185" s="10" t="n">
        <f aca="false">YEAR(E3185)</f>
        <v>2019</v>
      </c>
      <c r="Y3185" s="0" t="str">
        <f aca="false">TEXT(E3185,"yyyy-mm")</f>
        <v>2019-06</v>
      </c>
      <c r="Z3185" s="0" t="str">
        <f aca="false">"Q"&amp;ROUNDUP(MONTH(E3185)/3,0)&amp;"-"&amp;YEAR(E3185)</f>
        <v>Q2-2019</v>
      </c>
    </row>
    <row r="3186" customFormat="false" ht="14.25" hidden="false" customHeight="false" outlineLevel="0" collapsed="false">
      <c r="A3186" s="0" t="s">
        <v>3228</v>
      </c>
      <c r="B3186" s="0" t="s">
        <v>34</v>
      </c>
      <c r="C3186" s="0" t="s">
        <v>35</v>
      </c>
      <c r="D3186" s="9" t="n">
        <v>43500</v>
      </c>
      <c r="E3186" s="9" t="n">
        <v>43623</v>
      </c>
      <c r="F3186" s="9" t="n">
        <v>43648</v>
      </c>
      <c r="G3186" s="9" t="n">
        <v>43654</v>
      </c>
      <c r="H3186" s="10" t="s">
        <v>36</v>
      </c>
      <c r="I3186" s="0" t="n">
        <v>11</v>
      </c>
      <c r="J3186" s="0" t="n">
        <v>16</v>
      </c>
      <c r="K3186" s="0" t="n">
        <v>232</v>
      </c>
      <c r="L3186" s="0" t="n">
        <v>26</v>
      </c>
      <c r="M3186" s="0" t="n">
        <v>5</v>
      </c>
      <c r="N3186" s="11" t="n">
        <v>0.075</v>
      </c>
      <c r="O3186" s="12" t="n">
        <v>2444.03</v>
      </c>
      <c r="P3186" s="12" t="n">
        <v>4006.6</v>
      </c>
      <c r="Q3186" s="12" t="n">
        <f aca="false">M3186*P3186*(1-N3186)</f>
        <v>18530.525</v>
      </c>
      <c r="R3186" s="12" t="n">
        <f aca="false">M3186*O3186</f>
        <v>12220.15</v>
      </c>
      <c r="S3186" s="12" t="n">
        <f aca="false">Q3186-R3186</f>
        <v>6310.375</v>
      </c>
      <c r="T3186" s="11" t="n">
        <f aca="false">IFERROR(S3186/Q3186,0)</f>
        <v>0.340539461240305</v>
      </c>
      <c r="U3186" s="13" t="n">
        <f aca="false">F3186-E3186</f>
        <v>25</v>
      </c>
      <c r="V3186" s="13" t="n">
        <f aca="false">G3186-F3186</f>
        <v>6</v>
      </c>
      <c r="W3186" s="13" t="n">
        <f aca="false">G3186-E3186</f>
        <v>31</v>
      </c>
      <c r="X3186" s="10" t="n">
        <f aca="false">YEAR(E3186)</f>
        <v>2019</v>
      </c>
      <c r="Y3186" s="0" t="str">
        <f aca="false">TEXT(E3186,"yyyy-mm")</f>
        <v>2019-06</v>
      </c>
      <c r="Z3186" s="0" t="str">
        <f aca="false">"Q"&amp;ROUNDUP(MONTH(E3186)/3,0)&amp;"-"&amp;YEAR(E3186)</f>
        <v>Q2-2019</v>
      </c>
    </row>
    <row r="3187" customFormat="false" ht="14.25" hidden="false" customHeight="false" outlineLevel="0" collapsed="false">
      <c r="A3187" s="0" t="s">
        <v>3229</v>
      </c>
      <c r="B3187" s="0" t="s">
        <v>41</v>
      </c>
      <c r="C3187" s="0" t="s">
        <v>48</v>
      </c>
      <c r="D3187" s="9" t="n">
        <v>43500</v>
      </c>
      <c r="E3187" s="9" t="n">
        <v>43623</v>
      </c>
      <c r="F3187" s="9" t="n">
        <v>43627</v>
      </c>
      <c r="G3187" s="9" t="n">
        <v>43637</v>
      </c>
      <c r="H3187" s="10" t="s">
        <v>36</v>
      </c>
      <c r="I3187" s="0" t="n">
        <v>24</v>
      </c>
      <c r="J3187" s="0" t="n">
        <v>34</v>
      </c>
      <c r="K3187" s="0" t="n">
        <v>57</v>
      </c>
      <c r="L3187" s="0" t="n">
        <v>41</v>
      </c>
      <c r="M3187" s="0" t="n">
        <v>2</v>
      </c>
      <c r="N3187" s="11" t="n">
        <v>0.2</v>
      </c>
      <c r="O3187" s="12" t="n">
        <v>1538.86</v>
      </c>
      <c r="P3187" s="12" t="n">
        <v>2331.6</v>
      </c>
      <c r="Q3187" s="12" t="n">
        <f aca="false">M3187*P3187*(1-N3187)</f>
        <v>3730.56</v>
      </c>
      <c r="R3187" s="12" t="n">
        <f aca="false">M3187*O3187</f>
        <v>3077.72</v>
      </c>
      <c r="S3187" s="12" t="n">
        <f aca="false">Q3187-R3187</f>
        <v>652.84</v>
      </c>
      <c r="T3187" s="11" t="n">
        <f aca="false">IFERROR(S3187/Q3187,0)</f>
        <v>0.174997855549837</v>
      </c>
      <c r="U3187" s="13" t="n">
        <f aca="false">F3187-E3187</f>
        <v>4</v>
      </c>
      <c r="V3187" s="13" t="n">
        <f aca="false">G3187-F3187</f>
        <v>10</v>
      </c>
      <c r="W3187" s="13" t="n">
        <f aca="false">G3187-E3187</f>
        <v>14</v>
      </c>
      <c r="X3187" s="10" t="n">
        <f aca="false">YEAR(E3187)</f>
        <v>2019</v>
      </c>
      <c r="Y3187" s="0" t="str">
        <f aca="false">TEXT(E3187,"yyyy-mm")</f>
        <v>2019-06</v>
      </c>
      <c r="Z3187" s="0" t="str">
        <f aca="false">"Q"&amp;ROUNDUP(MONTH(E3187)/3,0)&amp;"-"&amp;YEAR(E3187)</f>
        <v>Q2-2019</v>
      </c>
    </row>
    <row r="3188" customFormat="false" ht="14.25" hidden="false" customHeight="false" outlineLevel="0" collapsed="false">
      <c r="A3188" s="0" t="s">
        <v>3230</v>
      </c>
      <c r="B3188" s="0" t="s">
        <v>34</v>
      </c>
      <c r="C3188" s="0" t="s">
        <v>39</v>
      </c>
      <c r="D3188" s="9" t="n">
        <v>43500</v>
      </c>
      <c r="E3188" s="9" t="n">
        <v>43623</v>
      </c>
      <c r="F3188" s="9" t="n">
        <v>43640</v>
      </c>
      <c r="G3188" s="9" t="n">
        <v>43649</v>
      </c>
      <c r="H3188" s="10" t="s">
        <v>36</v>
      </c>
      <c r="I3188" s="0" t="n">
        <v>4</v>
      </c>
      <c r="J3188" s="0" t="n">
        <v>18</v>
      </c>
      <c r="K3188" s="0" t="n">
        <v>197</v>
      </c>
      <c r="L3188" s="0" t="n">
        <v>33</v>
      </c>
      <c r="M3188" s="0" t="n">
        <v>2</v>
      </c>
      <c r="N3188" s="11" t="n">
        <v>0.075</v>
      </c>
      <c r="O3188" s="12" t="n">
        <v>4409.74</v>
      </c>
      <c r="P3188" s="12" t="n">
        <v>6210.9</v>
      </c>
      <c r="Q3188" s="12" t="n">
        <f aca="false">M3188*P3188*(1-N3188)</f>
        <v>11490.165</v>
      </c>
      <c r="R3188" s="12" t="n">
        <f aca="false">M3188*O3188</f>
        <v>8819.48</v>
      </c>
      <c r="S3188" s="12" t="n">
        <f aca="false">Q3188-R3188</f>
        <v>2670.685</v>
      </c>
      <c r="T3188" s="11" t="n">
        <f aca="false">IFERROR(S3188/Q3188,0)</f>
        <v>0.232432258370528</v>
      </c>
      <c r="U3188" s="13" t="n">
        <f aca="false">F3188-E3188</f>
        <v>17</v>
      </c>
      <c r="V3188" s="13" t="n">
        <f aca="false">G3188-F3188</f>
        <v>9</v>
      </c>
      <c r="W3188" s="13" t="n">
        <f aca="false">G3188-E3188</f>
        <v>26</v>
      </c>
      <c r="X3188" s="10" t="n">
        <f aca="false">YEAR(E3188)</f>
        <v>2019</v>
      </c>
      <c r="Y3188" s="0" t="str">
        <f aca="false">TEXT(E3188,"yyyy-mm")</f>
        <v>2019-06</v>
      </c>
      <c r="Z3188" s="0" t="str">
        <f aca="false">"Q"&amp;ROUNDUP(MONTH(E3188)/3,0)&amp;"-"&amp;YEAR(E3188)</f>
        <v>Q2-2019</v>
      </c>
    </row>
    <row r="3189" customFormat="false" ht="14.25" hidden="false" customHeight="false" outlineLevel="0" collapsed="false">
      <c r="A3189" s="0" t="s">
        <v>3231</v>
      </c>
      <c r="B3189" s="0" t="s">
        <v>38</v>
      </c>
      <c r="C3189" s="0" t="s">
        <v>58</v>
      </c>
      <c r="D3189" s="9" t="n">
        <v>43500</v>
      </c>
      <c r="E3189" s="9" t="n">
        <v>43623</v>
      </c>
      <c r="F3189" s="9" t="n">
        <v>43639</v>
      </c>
      <c r="G3189" s="9" t="n">
        <v>43646</v>
      </c>
      <c r="H3189" s="10" t="s">
        <v>36</v>
      </c>
      <c r="I3189" s="0" t="n">
        <v>15</v>
      </c>
      <c r="J3189" s="0" t="n">
        <v>49</v>
      </c>
      <c r="K3189" s="0" t="n">
        <v>353</v>
      </c>
      <c r="L3189" s="0" t="n">
        <v>28</v>
      </c>
      <c r="M3189" s="0" t="n">
        <v>7</v>
      </c>
      <c r="N3189" s="11" t="n">
        <v>0.2</v>
      </c>
      <c r="O3189" s="12" t="n">
        <v>731.64</v>
      </c>
      <c r="P3189" s="12" t="n">
        <v>1045.2</v>
      </c>
      <c r="Q3189" s="12" t="n">
        <f aca="false">M3189*P3189*(1-N3189)</f>
        <v>5853.12</v>
      </c>
      <c r="R3189" s="12" t="n">
        <f aca="false">M3189*O3189</f>
        <v>5121.48</v>
      </c>
      <c r="S3189" s="12" t="n">
        <f aca="false">Q3189-R3189</f>
        <v>731.640000000001</v>
      </c>
      <c r="T3189" s="11" t="n">
        <f aca="false">IFERROR(S3189/Q3189,0)</f>
        <v>0.125</v>
      </c>
      <c r="U3189" s="13" t="n">
        <f aca="false">F3189-E3189</f>
        <v>16</v>
      </c>
      <c r="V3189" s="13" t="n">
        <f aca="false">G3189-F3189</f>
        <v>7</v>
      </c>
      <c r="W3189" s="13" t="n">
        <f aca="false">G3189-E3189</f>
        <v>23</v>
      </c>
      <c r="X3189" s="10" t="n">
        <f aca="false">YEAR(E3189)</f>
        <v>2019</v>
      </c>
      <c r="Y3189" s="0" t="str">
        <f aca="false">TEXT(E3189,"yyyy-mm")</f>
        <v>2019-06</v>
      </c>
      <c r="Z3189" s="0" t="str">
        <f aca="false">"Q"&amp;ROUNDUP(MONTH(E3189)/3,0)&amp;"-"&amp;YEAR(E3189)</f>
        <v>Q2-2019</v>
      </c>
    </row>
    <row r="3190" customFormat="false" ht="14.25" hidden="false" customHeight="false" outlineLevel="0" collapsed="false">
      <c r="A3190" s="0" t="s">
        <v>3232</v>
      </c>
      <c r="B3190" s="0" t="s">
        <v>43</v>
      </c>
      <c r="C3190" s="0" t="s">
        <v>35</v>
      </c>
      <c r="D3190" s="9" t="n">
        <v>43500</v>
      </c>
      <c r="E3190" s="9" t="n">
        <v>43623</v>
      </c>
      <c r="F3190" s="9" t="n">
        <v>43633</v>
      </c>
      <c r="G3190" s="9" t="n">
        <v>43640</v>
      </c>
      <c r="H3190" s="10" t="s">
        <v>36</v>
      </c>
      <c r="I3190" s="0" t="n">
        <v>27</v>
      </c>
      <c r="J3190" s="0" t="n">
        <v>16</v>
      </c>
      <c r="K3190" s="0" t="n">
        <v>243</v>
      </c>
      <c r="L3190" s="0" t="n">
        <v>36</v>
      </c>
      <c r="M3190" s="0" t="n">
        <v>8</v>
      </c>
      <c r="N3190" s="11" t="n">
        <v>0.1</v>
      </c>
      <c r="O3190" s="12" t="n">
        <v>1475.47</v>
      </c>
      <c r="P3190" s="12" t="n">
        <v>1916.2</v>
      </c>
      <c r="Q3190" s="12" t="n">
        <f aca="false">M3190*P3190*(1-N3190)</f>
        <v>13796.64</v>
      </c>
      <c r="R3190" s="12" t="n">
        <f aca="false">M3190*O3190</f>
        <v>11803.76</v>
      </c>
      <c r="S3190" s="12" t="n">
        <f aca="false">Q3190-R3190</f>
        <v>1992.88</v>
      </c>
      <c r="T3190" s="11" t="n">
        <f aca="false">IFERROR(S3190/Q3190,0)</f>
        <v>0.144446763849749</v>
      </c>
      <c r="U3190" s="13" t="n">
        <f aca="false">F3190-E3190</f>
        <v>10</v>
      </c>
      <c r="V3190" s="13" t="n">
        <f aca="false">G3190-F3190</f>
        <v>7</v>
      </c>
      <c r="W3190" s="13" t="n">
        <f aca="false">G3190-E3190</f>
        <v>17</v>
      </c>
      <c r="X3190" s="10" t="n">
        <f aca="false">YEAR(E3190)</f>
        <v>2019</v>
      </c>
      <c r="Y3190" s="0" t="str">
        <f aca="false">TEXT(E3190,"yyyy-mm")</f>
        <v>2019-06</v>
      </c>
      <c r="Z3190" s="0" t="str">
        <f aca="false">"Q"&amp;ROUNDUP(MONTH(E3190)/3,0)&amp;"-"&amp;YEAR(E3190)</f>
        <v>Q2-2019</v>
      </c>
    </row>
    <row r="3191" customFormat="false" ht="14.25" hidden="false" customHeight="false" outlineLevel="0" collapsed="false">
      <c r="A3191" s="0" t="s">
        <v>3233</v>
      </c>
      <c r="B3191" s="0" t="s">
        <v>34</v>
      </c>
      <c r="C3191" s="0" t="s">
        <v>35</v>
      </c>
      <c r="D3191" s="9" t="n">
        <v>43500</v>
      </c>
      <c r="E3191" s="9" t="n">
        <v>43623</v>
      </c>
      <c r="F3191" s="9" t="n">
        <v>43641</v>
      </c>
      <c r="G3191" s="9" t="n">
        <v>43647</v>
      </c>
      <c r="H3191" s="10" t="s">
        <v>36</v>
      </c>
      <c r="I3191" s="0" t="n">
        <v>11</v>
      </c>
      <c r="J3191" s="0" t="n">
        <v>6</v>
      </c>
      <c r="K3191" s="0" t="n">
        <v>212</v>
      </c>
      <c r="L3191" s="0" t="n">
        <v>43</v>
      </c>
      <c r="M3191" s="0" t="n">
        <v>2</v>
      </c>
      <c r="N3191" s="11" t="n">
        <v>0.075</v>
      </c>
      <c r="O3191" s="12" t="n">
        <v>561.06</v>
      </c>
      <c r="P3191" s="12" t="n">
        <v>1058.6</v>
      </c>
      <c r="Q3191" s="12" t="n">
        <f aca="false">M3191*P3191*(1-N3191)</f>
        <v>1958.41</v>
      </c>
      <c r="R3191" s="12" t="n">
        <f aca="false">M3191*O3191</f>
        <v>1122.12</v>
      </c>
      <c r="S3191" s="12" t="n">
        <f aca="false">Q3191-R3191</f>
        <v>836.29</v>
      </c>
      <c r="T3191" s="11" t="n">
        <f aca="false">IFERROR(S3191/Q3191,0)</f>
        <v>0.427024984553796</v>
      </c>
      <c r="U3191" s="13" t="n">
        <f aca="false">F3191-E3191</f>
        <v>18</v>
      </c>
      <c r="V3191" s="13" t="n">
        <f aca="false">G3191-F3191</f>
        <v>6</v>
      </c>
      <c r="W3191" s="13" t="n">
        <f aca="false">G3191-E3191</f>
        <v>24</v>
      </c>
      <c r="X3191" s="10" t="n">
        <f aca="false">YEAR(E3191)</f>
        <v>2019</v>
      </c>
      <c r="Y3191" s="0" t="str">
        <f aca="false">TEXT(E3191,"yyyy-mm")</f>
        <v>2019-06</v>
      </c>
      <c r="Z3191" s="0" t="str">
        <f aca="false">"Q"&amp;ROUNDUP(MONTH(E3191)/3,0)&amp;"-"&amp;YEAR(E3191)</f>
        <v>Q2-2019</v>
      </c>
    </row>
    <row r="3192" customFormat="false" ht="14.25" hidden="false" customHeight="false" outlineLevel="0" collapsed="false">
      <c r="A3192" s="0" t="s">
        <v>3234</v>
      </c>
      <c r="B3192" s="0" t="s">
        <v>41</v>
      </c>
      <c r="C3192" s="0" t="s">
        <v>58</v>
      </c>
      <c r="D3192" s="9" t="n">
        <v>43500</v>
      </c>
      <c r="E3192" s="9" t="n">
        <v>43624</v>
      </c>
      <c r="F3192" s="9" t="n">
        <v>43631</v>
      </c>
      <c r="G3192" s="9" t="n">
        <v>43636</v>
      </c>
      <c r="H3192" s="10" t="s">
        <v>36</v>
      </c>
      <c r="I3192" s="0" t="n">
        <v>24</v>
      </c>
      <c r="J3192" s="0" t="n">
        <v>1</v>
      </c>
      <c r="K3192" s="0" t="n">
        <v>358</v>
      </c>
      <c r="L3192" s="0" t="n">
        <v>40</v>
      </c>
      <c r="M3192" s="0" t="n">
        <v>2</v>
      </c>
      <c r="N3192" s="11" t="n">
        <v>0.05</v>
      </c>
      <c r="O3192" s="12" t="n">
        <v>612.72</v>
      </c>
      <c r="P3192" s="12" t="n">
        <v>1038.5</v>
      </c>
      <c r="Q3192" s="12" t="n">
        <f aca="false">M3192*P3192*(1-N3192)</f>
        <v>1973.15</v>
      </c>
      <c r="R3192" s="12" t="n">
        <f aca="false">M3192*O3192</f>
        <v>1225.44</v>
      </c>
      <c r="S3192" s="12" t="n">
        <f aca="false">Q3192-R3192</f>
        <v>747.71</v>
      </c>
      <c r="T3192" s="11" t="n">
        <f aca="false">IFERROR(S3192/Q3192,0)</f>
        <v>0.378942300382637</v>
      </c>
      <c r="U3192" s="13" t="n">
        <f aca="false">F3192-E3192</f>
        <v>7</v>
      </c>
      <c r="V3192" s="13" t="n">
        <f aca="false">G3192-F3192</f>
        <v>5</v>
      </c>
      <c r="W3192" s="13" t="n">
        <f aca="false">G3192-E3192</f>
        <v>12</v>
      </c>
      <c r="X3192" s="10" t="n">
        <f aca="false">YEAR(E3192)</f>
        <v>2019</v>
      </c>
      <c r="Y3192" s="0" t="str">
        <f aca="false">TEXT(E3192,"yyyy-mm")</f>
        <v>2019-06</v>
      </c>
      <c r="Z3192" s="0" t="str">
        <f aca="false">"Q"&amp;ROUNDUP(MONTH(E3192)/3,0)&amp;"-"&amp;YEAR(E3192)</f>
        <v>Q2-2019</v>
      </c>
    </row>
    <row r="3193" customFormat="false" ht="14.25" hidden="false" customHeight="false" outlineLevel="0" collapsed="false">
      <c r="A3193" s="0" t="s">
        <v>3235</v>
      </c>
      <c r="B3193" s="0" t="s">
        <v>34</v>
      </c>
      <c r="C3193" s="0" t="s">
        <v>46</v>
      </c>
      <c r="D3193" s="9" t="n">
        <v>43500</v>
      </c>
      <c r="E3193" s="9" t="n">
        <v>43624</v>
      </c>
      <c r="F3193" s="9" t="n">
        <v>43639</v>
      </c>
      <c r="G3193" s="9" t="n">
        <v>43647</v>
      </c>
      <c r="H3193" s="10" t="s">
        <v>36</v>
      </c>
      <c r="I3193" s="0" t="n">
        <v>12</v>
      </c>
      <c r="J3193" s="0" t="n">
        <v>19</v>
      </c>
      <c r="K3193" s="0" t="n">
        <v>288</v>
      </c>
      <c r="L3193" s="0" t="n">
        <v>29</v>
      </c>
      <c r="M3193" s="0" t="n">
        <v>2</v>
      </c>
      <c r="N3193" s="11" t="n">
        <v>0.1</v>
      </c>
      <c r="O3193" s="12" t="n">
        <v>1152.4</v>
      </c>
      <c r="P3193" s="12" t="n">
        <v>2680</v>
      </c>
      <c r="Q3193" s="12" t="n">
        <f aca="false">M3193*P3193*(1-N3193)</f>
        <v>4824</v>
      </c>
      <c r="R3193" s="12" t="n">
        <f aca="false">M3193*O3193</f>
        <v>2304.8</v>
      </c>
      <c r="S3193" s="12" t="n">
        <f aca="false">Q3193-R3193</f>
        <v>2519.2</v>
      </c>
      <c r="T3193" s="11" t="n">
        <f aca="false">IFERROR(S3193/Q3193,0)</f>
        <v>0.522222222222222</v>
      </c>
      <c r="U3193" s="13" t="n">
        <f aca="false">F3193-E3193</f>
        <v>15</v>
      </c>
      <c r="V3193" s="13" t="n">
        <f aca="false">G3193-F3193</f>
        <v>8</v>
      </c>
      <c r="W3193" s="13" t="n">
        <f aca="false">G3193-E3193</f>
        <v>23</v>
      </c>
      <c r="X3193" s="10" t="n">
        <f aca="false">YEAR(E3193)</f>
        <v>2019</v>
      </c>
      <c r="Y3193" s="0" t="str">
        <f aca="false">TEXT(E3193,"yyyy-mm")</f>
        <v>2019-06</v>
      </c>
      <c r="Z3193" s="0" t="str">
        <f aca="false">"Q"&amp;ROUNDUP(MONTH(E3193)/3,0)&amp;"-"&amp;YEAR(E3193)</f>
        <v>Q2-2019</v>
      </c>
    </row>
    <row r="3194" customFormat="false" ht="14.25" hidden="false" customHeight="false" outlineLevel="0" collapsed="false">
      <c r="A3194" s="0" t="s">
        <v>3236</v>
      </c>
      <c r="B3194" s="0" t="s">
        <v>34</v>
      </c>
      <c r="C3194" s="0" t="s">
        <v>48</v>
      </c>
      <c r="D3194" s="9" t="n">
        <v>43500</v>
      </c>
      <c r="E3194" s="9" t="n">
        <v>43624</v>
      </c>
      <c r="F3194" s="9" t="n">
        <v>43635</v>
      </c>
      <c r="G3194" s="9" t="n">
        <v>43637</v>
      </c>
      <c r="H3194" s="10" t="s">
        <v>36</v>
      </c>
      <c r="I3194" s="0" t="n">
        <v>8</v>
      </c>
      <c r="J3194" s="0" t="n">
        <v>15</v>
      </c>
      <c r="K3194" s="0" t="n">
        <v>15</v>
      </c>
      <c r="L3194" s="0" t="n">
        <v>25</v>
      </c>
      <c r="M3194" s="0" t="n">
        <v>7</v>
      </c>
      <c r="N3194" s="11" t="n">
        <v>0.075</v>
      </c>
      <c r="O3194" s="12" t="n">
        <v>2858.22</v>
      </c>
      <c r="P3194" s="12" t="n">
        <v>3618</v>
      </c>
      <c r="Q3194" s="12" t="n">
        <f aca="false">M3194*P3194*(1-N3194)</f>
        <v>23426.55</v>
      </c>
      <c r="R3194" s="12" t="n">
        <f aca="false">M3194*O3194</f>
        <v>20007.54</v>
      </c>
      <c r="S3194" s="12" t="n">
        <f aca="false">Q3194-R3194</f>
        <v>3419.01000000001</v>
      </c>
      <c r="T3194" s="11" t="n">
        <f aca="false">IFERROR(S3194/Q3194,0)</f>
        <v>0.145945945945946</v>
      </c>
      <c r="U3194" s="13" t="n">
        <f aca="false">F3194-E3194</f>
        <v>11</v>
      </c>
      <c r="V3194" s="13" t="n">
        <f aca="false">G3194-F3194</f>
        <v>2</v>
      </c>
      <c r="W3194" s="13" t="n">
        <f aca="false">G3194-E3194</f>
        <v>13</v>
      </c>
      <c r="X3194" s="10" t="n">
        <f aca="false">YEAR(E3194)</f>
        <v>2019</v>
      </c>
      <c r="Y3194" s="0" t="str">
        <f aca="false">TEXT(E3194,"yyyy-mm")</f>
        <v>2019-06</v>
      </c>
      <c r="Z3194" s="0" t="str">
        <f aca="false">"Q"&amp;ROUNDUP(MONTH(E3194)/3,0)&amp;"-"&amp;YEAR(E3194)</f>
        <v>Q2-2019</v>
      </c>
    </row>
    <row r="3195" customFormat="false" ht="14.25" hidden="false" customHeight="false" outlineLevel="0" collapsed="false">
      <c r="A3195" s="0" t="s">
        <v>3237</v>
      </c>
      <c r="B3195" s="0" t="s">
        <v>43</v>
      </c>
      <c r="C3195" s="0" t="s">
        <v>48</v>
      </c>
      <c r="D3195" s="9" t="n">
        <v>43500</v>
      </c>
      <c r="E3195" s="9" t="n">
        <v>43624</v>
      </c>
      <c r="F3195" s="9" t="n">
        <v>43630</v>
      </c>
      <c r="G3195" s="9" t="n">
        <v>43632</v>
      </c>
      <c r="H3195" s="10" t="s">
        <v>36</v>
      </c>
      <c r="I3195" s="0" t="n">
        <v>26</v>
      </c>
      <c r="J3195" s="0" t="n">
        <v>6</v>
      </c>
      <c r="K3195" s="0" t="n">
        <v>54</v>
      </c>
      <c r="L3195" s="0" t="n">
        <v>14</v>
      </c>
      <c r="M3195" s="0" t="n">
        <v>1</v>
      </c>
      <c r="N3195" s="11" t="n">
        <v>0.4</v>
      </c>
      <c r="O3195" s="12" t="n">
        <v>736.2</v>
      </c>
      <c r="P3195" s="12" t="n">
        <v>1098.8</v>
      </c>
      <c r="Q3195" s="12" t="n">
        <f aca="false">M3195*P3195*(1-N3195)</f>
        <v>659.28</v>
      </c>
      <c r="R3195" s="12" t="n">
        <f aca="false">M3195*O3195</f>
        <v>736.2</v>
      </c>
      <c r="S3195" s="12" t="n">
        <f aca="false">Q3195-R3195</f>
        <v>-76.9200000000001</v>
      </c>
      <c r="T3195" s="11" t="n">
        <f aca="false">IFERROR(S3195/Q3195,0)</f>
        <v>-0.116672733891518</v>
      </c>
      <c r="U3195" s="13" t="n">
        <f aca="false">F3195-E3195</f>
        <v>6</v>
      </c>
      <c r="V3195" s="13" t="n">
        <f aca="false">G3195-F3195</f>
        <v>2</v>
      </c>
      <c r="W3195" s="13" t="n">
        <f aca="false">G3195-E3195</f>
        <v>8</v>
      </c>
      <c r="X3195" s="10" t="n">
        <f aca="false">YEAR(E3195)</f>
        <v>2019</v>
      </c>
      <c r="Y3195" s="0" t="str">
        <f aca="false">TEXT(E3195,"yyyy-mm")</f>
        <v>2019-06</v>
      </c>
      <c r="Z3195" s="0" t="str">
        <f aca="false">"Q"&amp;ROUNDUP(MONTH(E3195)/3,0)&amp;"-"&amp;YEAR(E3195)</f>
        <v>Q2-2019</v>
      </c>
    </row>
    <row r="3196" customFormat="false" ht="14.25" hidden="false" customHeight="false" outlineLevel="0" collapsed="false">
      <c r="A3196" s="0" t="s">
        <v>3238</v>
      </c>
      <c r="B3196" s="0" t="s">
        <v>34</v>
      </c>
      <c r="C3196" s="0" t="s">
        <v>39</v>
      </c>
      <c r="D3196" s="9" t="n">
        <v>43500</v>
      </c>
      <c r="E3196" s="9" t="n">
        <v>43624</v>
      </c>
      <c r="F3196" s="9" t="n">
        <v>43644</v>
      </c>
      <c r="G3196" s="9" t="n">
        <v>43645</v>
      </c>
      <c r="H3196" s="10" t="s">
        <v>36</v>
      </c>
      <c r="I3196" s="0" t="n">
        <v>7</v>
      </c>
      <c r="J3196" s="0" t="n">
        <v>29</v>
      </c>
      <c r="K3196" s="0" t="n">
        <v>147</v>
      </c>
      <c r="L3196" s="0" t="n">
        <v>1</v>
      </c>
      <c r="M3196" s="0" t="n">
        <v>3</v>
      </c>
      <c r="N3196" s="11" t="n">
        <v>0.1</v>
      </c>
      <c r="O3196" s="12" t="n">
        <v>2478.46</v>
      </c>
      <c r="P3196" s="12" t="n">
        <v>3872.6</v>
      </c>
      <c r="Q3196" s="12" t="n">
        <f aca="false">M3196*P3196*(1-N3196)</f>
        <v>10456.02</v>
      </c>
      <c r="R3196" s="12" t="n">
        <f aca="false">M3196*O3196</f>
        <v>7435.38</v>
      </c>
      <c r="S3196" s="12" t="n">
        <f aca="false">Q3196-R3196</f>
        <v>3020.64</v>
      </c>
      <c r="T3196" s="11" t="n">
        <f aca="false">IFERROR(S3196/Q3196,0)</f>
        <v>0.288890036553105</v>
      </c>
      <c r="U3196" s="13" t="n">
        <f aca="false">F3196-E3196</f>
        <v>20</v>
      </c>
      <c r="V3196" s="13" t="n">
        <f aca="false">G3196-F3196</f>
        <v>1</v>
      </c>
      <c r="W3196" s="13" t="n">
        <f aca="false">G3196-E3196</f>
        <v>21</v>
      </c>
      <c r="X3196" s="10" t="n">
        <f aca="false">YEAR(E3196)</f>
        <v>2019</v>
      </c>
      <c r="Y3196" s="0" t="str">
        <f aca="false">TEXT(E3196,"yyyy-mm")</f>
        <v>2019-06</v>
      </c>
      <c r="Z3196" s="0" t="str">
        <f aca="false">"Q"&amp;ROUNDUP(MONTH(E3196)/3,0)&amp;"-"&amp;YEAR(E3196)</f>
        <v>Q2-2019</v>
      </c>
    </row>
    <row r="3197" customFormat="false" ht="14.25" hidden="false" customHeight="false" outlineLevel="0" collapsed="false">
      <c r="A3197" s="0" t="s">
        <v>3239</v>
      </c>
      <c r="B3197" s="0" t="s">
        <v>38</v>
      </c>
      <c r="C3197" s="0" t="s">
        <v>39</v>
      </c>
      <c r="D3197" s="9" t="n">
        <v>43500</v>
      </c>
      <c r="E3197" s="9" t="n">
        <v>43624</v>
      </c>
      <c r="F3197" s="9" t="n">
        <v>43632</v>
      </c>
      <c r="G3197" s="9" t="n">
        <v>43638</v>
      </c>
      <c r="H3197" s="10" t="s">
        <v>36</v>
      </c>
      <c r="I3197" s="0" t="n">
        <v>20</v>
      </c>
      <c r="J3197" s="0" t="n">
        <v>18</v>
      </c>
      <c r="K3197" s="0" t="n">
        <v>135</v>
      </c>
      <c r="L3197" s="0" t="n">
        <v>21</v>
      </c>
      <c r="M3197" s="0" t="n">
        <v>5</v>
      </c>
      <c r="N3197" s="11" t="n">
        <v>0.05</v>
      </c>
      <c r="O3197" s="12" t="n">
        <v>2110.5</v>
      </c>
      <c r="P3197" s="12" t="n">
        <v>2512.5</v>
      </c>
      <c r="Q3197" s="12" t="n">
        <f aca="false">M3197*P3197*(1-N3197)</f>
        <v>11934.375</v>
      </c>
      <c r="R3197" s="12" t="n">
        <f aca="false">M3197*O3197</f>
        <v>10552.5</v>
      </c>
      <c r="S3197" s="12" t="n">
        <f aca="false">Q3197-R3197</f>
        <v>1381.875</v>
      </c>
      <c r="T3197" s="11" t="n">
        <f aca="false">IFERROR(S3197/Q3197,0)</f>
        <v>0.115789473684211</v>
      </c>
      <c r="U3197" s="13" t="n">
        <f aca="false">F3197-E3197</f>
        <v>8</v>
      </c>
      <c r="V3197" s="13" t="n">
        <f aca="false">G3197-F3197</f>
        <v>6</v>
      </c>
      <c r="W3197" s="13" t="n">
        <f aca="false">G3197-E3197</f>
        <v>14</v>
      </c>
      <c r="X3197" s="10" t="n">
        <f aca="false">YEAR(E3197)</f>
        <v>2019</v>
      </c>
      <c r="Y3197" s="0" t="str">
        <f aca="false">TEXT(E3197,"yyyy-mm")</f>
        <v>2019-06</v>
      </c>
      <c r="Z3197" s="0" t="str">
        <f aca="false">"Q"&amp;ROUNDUP(MONTH(E3197)/3,0)&amp;"-"&amp;YEAR(E3197)</f>
        <v>Q2-2019</v>
      </c>
    </row>
    <row r="3198" customFormat="false" ht="14.25" hidden="false" customHeight="false" outlineLevel="0" collapsed="false">
      <c r="A3198" s="0" t="s">
        <v>3240</v>
      </c>
      <c r="B3198" s="0" t="s">
        <v>34</v>
      </c>
      <c r="C3198" s="0" t="s">
        <v>58</v>
      </c>
      <c r="D3198" s="9" t="n">
        <v>43500</v>
      </c>
      <c r="E3198" s="9" t="n">
        <v>43624</v>
      </c>
      <c r="F3198" s="9" t="n">
        <v>43646</v>
      </c>
      <c r="G3198" s="9" t="n">
        <v>43653</v>
      </c>
      <c r="H3198" s="10" t="s">
        <v>36</v>
      </c>
      <c r="I3198" s="0" t="n">
        <v>11</v>
      </c>
      <c r="J3198" s="0" t="n">
        <v>33</v>
      </c>
      <c r="K3198" s="0" t="n">
        <v>359</v>
      </c>
      <c r="L3198" s="0" t="n">
        <v>11</v>
      </c>
      <c r="M3198" s="0" t="n">
        <v>3</v>
      </c>
      <c r="N3198" s="11" t="n">
        <v>0.1</v>
      </c>
      <c r="O3198" s="12" t="n">
        <v>3157.04</v>
      </c>
      <c r="P3198" s="12" t="n">
        <v>3946.3</v>
      </c>
      <c r="Q3198" s="12" t="n">
        <f aca="false">M3198*P3198*(1-N3198)</f>
        <v>10655.01</v>
      </c>
      <c r="R3198" s="12" t="n">
        <f aca="false">M3198*O3198</f>
        <v>9471.12</v>
      </c>
      <c r="S3198" s="12" t="n">
        <f aca="false">Q3198-R3198</f>
        <v>1183.89</v>
      </c>
      <c r="T3198" s="11" t="n">
        <f aca="false">IFERROR(S3198/Q3198,0)</f>
        <v>0.111111111111111</v>
      </c>
      <c r="U3198" s="13" t="n">
        <f aca="false">F3198-E3198</f>
        <v>22</v>
      </c>
      <c r="V3198" s="13" t="n">
        <f aca="false">G3198-F3198</f>
        <v>7</v>
      </c>
      <c r="W3198" s="13" t="n">
        <f aca="false">G3198-E3198</f>
        <v>29</v>
      </c>
      <c r="X3198" s="10" t="n">
        <f aca="false">YEAR(E3198)</f>
        <v>2019</v>
      </c>
      <c r="Y3198" s="0" t="str">
        <f aca="false">TEXT(E3198,"yyyy-mm")</f>
        <v>2019-06</v>
      </c>
      <c r="Z3198" s="0" t="str">
        <f aca="false">"Q"&amp;ROUNDUP(MONTH(E3198)/3,0)&amp;"-"&amp;YEAR(E3198)</f>
        <v>Q2-2019</v>
      </c>
    </row>
    <row r="3199" customFormat="false" ht="14.25" hidden="false" customHeight="false" outlineLevel="0" collapsed="false">
      <c r="A3199" s="0" t="s">
        <v>3241</v>
      </c>
      <c r="B3199" s="0" t="s">
        <v>38</v>
      </c>
      <c r="C3199" s="0" t="s">
        <v>39</v>
      </c>
      <c r="D3199" s="9" t="n">
        <v>43500</v>
      </c>
      <c r="E3199" s="9" t="n">
        <v>43625</v>
      </c>
      <c r="F3199" s="9" t="n">
        <v>43644</v>
      </c>
      <c r="G3199" s="9" t="n">
        <v>43654</v>
      </c>
      <c r="H3199" s="10" t="s">
        <v>36</v>
      </c>
      <c r="I3199" s="0" t="n">
        <v>20</v>
      </c>
      <c r="J3199" s="0" t="n">
        <v>11</v>
      </c>
      <c r="K3199" s="0" t="n">
        <v>200</v>
      </c>
      <c r="L3199" s="0" t="n">
        <v>40</v>
      </c>
      <c r="M3199" s="0" t="n">
        <v>4</v>
      </c>
      <c r="N3199" s="11" t="n">
        <v>0.05</v>
      </c>
      <c r="O3199" s="12" t="n">
        <v>3452.04</v>
      </c>
      <c r="P3199" s="12" t="n">
        <v>5152.3</v>
      </c>
      <c r="Q3199" s="12" t="n">
        <f aca="false">M3199*P3199*(1-N3199)</f>
        <v>19578.74</v>
      </c>
      <c r="R3199" s="12" t="n">
        <f aca="false">M3199*O3199</f>
        <v>13808.16</v>
      </c>
      <c r="S3199" s="12" t="n">
        <f aca="false">Q3199-R3199</f>
        <v>5770.58</v>
      </c>
      <c r="T3199" s="11" t="n">
        <f aca="false">IFERROR(S3199/Q3199,0)</f>
        <v>0.294737046408502</v>
      </c>
      <c r="U3199" s="13" t="n">
        <f aca="false">F3199-E3199</f>
        <v>19</v>
      </c>
      <c r="V3199" s="13" t="n">
        <f aca="false">G3199-F3199</f>
        <v>10</v>
      </c>
      <c r="W3199" s="13" t="n">
        <f aca="false">G3199-E3199</f>
        <v>29</v>
      </c>
      <c r="X3199" s="10" t="n">
        <f aca="false">YEAR(E3199)</f>
        <v>2019</v>
      </c>
      <c r="Y3199" s="0" t="str">
        <f aca="false">TEXT(E3199,"yyyy-mm")</f>
        <v>2019-06</v>
      </c>
      <c r="Z3199" s="0" t="str">
        <f aca="false">"Q"&amp;ROUNDUP(MONTH(E3199)/3,0)&amp;"-"&amp;YEAR(E3199)</f>
        <v>Q2-2019</v>
      </c>
    </row>
    <row r="3200" customFormat="false" ht="14.25" hidden="false" customHeight="false" outlineLevel="0" collapsed="false">
      <c r="A3200" s="0" t="s">
        <v>3242</v>
      </c>
      <c r="B3200" s="0" t="s">
        <v>38</v>
      </c>
      <c r="C3200" s="0" t="s">
        <v>46</v>
      </c>
      <c r="D3200" s="9" t="n">
        <v>43500</v>
      </c>
      <c r="E3200" s="9" t="n">
        <v>43625</v>
      </c>
      <c r="F3200" s="9" t="n">
        <v>43629</v>
      </c>
      <c r="G3200" s="9" t="n">
        <v>43631</v>
      </c>
      <c r="H3200" s="10" t="s">
        <v>36</v>
      </c>
      <c r="I3200" s="0" t="n">
        <v>19</v>
      </c>
      <c r="J3200" s="0" t="n">
        <v>48</v>
      </c>
      <c r="K3200" s="0" t="n">
        <v>302</v>
      </c>
      <c r="L3200" s="0" t="n">
        <v>22</v>
      </c>
      <c r="M3200" s="0" t="n">
        <v>7</v>
      </c>
      <c r="N3200" s="11" t="n">
        <v>0.075</v>
      </c>
      <c r="O3200" s="12" t="n">
        <v>151.96</v>
      </c>
      <c r="P3200" s="12" t="n">
        <v>241.2</v>
      </c>
      <c r="Q3200" s="12" t="n">
        <f aca="false">M3200*P3200*(1-N3200)</f>
        <v>1561.77</v>
      </c>
      <c r="R3200" s="12" t="n">
        <f aca="false">M3200*O3200</f>
        <v>1063.72</v>
      </c>
      <c r="S3200" s="12" t="n">
        <f aca="false">Q3200-R3200</f>
        <v>498.05</v>
      </c>
      <c r="T3200" s="11" t="n">
        <f aca="false">IFERROR(S3200/Q3200,0)</f>
        <v>0.318900990542782</v>
      </c>
      <c r="U3200" s="13" t="n">
        <f aca="false">F3200-E3200</f>
        <v>4</v>
      </c>
      <c r="V3200" s="13" t="n">
        <f aca="false">G3200-F3200</f>
        <v>2</v>
      </c>
      <c r="W3200" s="13" t="n">
        <f aca="false">G3200-E3200</f>
        <v>6</v>
      </c>
      <c r="X3200" s="10" t="n">
        <f aca="false">YEAR(E3200)</f>
        <v>2019</v>
      </c>
      <c r="Y3200" s="0" t="str">
        <f aca="false">TEXT(E3200,"yyyy-mm")</f>
        <v>2019-06</v>
      </c>
      <c r="Z3200" s="0" t="str">
        <f aca="false">"Q"&amp;ROUNDUP(MONTH(E3200)/3,0)&amp;"-"&amp;YEAR(E3200)</f>
        <v>Q2-2019</v>
      </c>
    </row>
    <row r="3201" customFormat="false" ht="14.25" hidden="false" customHeight="false" outlineLevel="0" collapsed="false">
      <c r="A3201" s="0" t="s">
        <v>3243</v>
      </c>
      <c r="B3201" s="0" t="s">
        <v>34</v>
      </c>
      <c r="C3201" s="0" t="s">
        <v>39</v>
      </c>
      <c r="D3201" s="9" t="n">
        <v>43500</v>
      </c>
      <c r="E3201" s="9" t="n">
        <v>43625</v>
      </c>
      <c r="F3201" s="9" t="n">
        <v>43641</v>
      </c>
      <c r="G3201" s="9" t="n">
        <v>43649</v>
      </c>
      <c r="H3201" s="10" t="s">
        <v>36</v>
      </c>
      <c r="I3201" s="0" t="n">
        <v>4</v>
      </c>
      <c r="J3201" s="0" t="n">
        <v>20</v>
      </c>
      <c r="K3201" s="0" t="n">
        <v>181</v>
      </c>
      <c r="L3201" s="0" t="n">
        <v>44</v>
      </c>
      <c r="M3201" s="0" t="n">
        <v>3</v>
      </c>
      <c r="N3201" s="11" t="n">
        <v>0.075</v>
      </c>
      <c r="O3201" s="12" t="n">
        <v>539.75</v>
      </c>
      <c r="P3201" s="12" t="n">
        <v>1018.4</v>
      </c>
      <c r="Q3201" s="12" t="n">
        <f aca="false">M3201*P3201*(1-N3201)</f>
        <v>2826.06</v>
      </c>
      <c r="R3201" s="12" t="n">
        <f aca="false">M3201*O3201</f>
        <v>1619.25</v>
      </c>
      <c r="S3201" s="12" t="n">
        <f aca="false">Q3201-R3201</f>
        <v>1206.81</v>
      </c>
      <c r="T3201" s="11" t="n">
        <f aca="false">IFERROR(S3201/Q3201,0)</f>
        <v>0.427029150124201</v>
      </c>
      <c r="U3201" s="13" t="n">
        <f aca="false">F3201-E3201</f>
        <v>16</v>
      </c>
      <c r="V3201" s="13" t="n">
        <f aca="false">G3201-F3201</f>
        <v>8</v>
      </c>
      <c r="W3201" s="13" t="n">
        <f aca="false">G3201-E3201</f>
        <v>24</v>
      </c>
      <c r="X3201" s="10" t="n">
        <f aca="false">YEAR(E3201)</f>
        <v>2019</v>
      </c>
      <c r="Y3201" s="0" t="str">
        <f aca="false">TEXT(E3201,"yyyy-mm")</f>
        <v>2019-06</v>
      </c>
      <c r="Z3201" s="0" t="str">
        <f aca="false">"Q"&amp;ROUNDUP(MONTH(E3201)/3,0)&amp;"-"&amp;YEAR(E3201)</f>
        <v>Q2-2019</v>
      </c>
    </row>
    <row r="3202" customFormat="false" ht="14.25" hidden="false" customHeight="false" outlineLevel="0" collapsed="false">
      <c r="A3202" s="0" t="s">
        <v>3244</v>
      </c>
      <c r="B3202" s="0" t="s">
        <v>34</v>
      </c>
      <c r="C3202" s="0" t="s">
        <v>35</v>
      </c>
      <c r="D3202" s="9" t="n">
        <v>43500</v>
      </c>
      <c r="E3202" s="9" t="n">
        <v>43625</v>
      </c>
      <c r="F3202" s="9" t="n">
        <v>43648</v>
      </c>
      <c r="G3202" s="9" t="n">
        <v>43651</v>
      </c>
      <c r="H3202" s="10" t="s">
        <v>36</v>
      </c>
      <c r="I3202" s="0" t="n">
        <v>1</v>
      </c>
      <c r="J3202" s="0" t="n">
        <v>11</v>
      </c>
      <c r="K3202" s="0" t="n">
        <v>248</v>
      </c>
      <c r="L3202" s="0" t="n">
        <v>28</v>
      </c>
      <c r="M3202" s="0" t="n">
        <v>1</v>
      </c>
      <c r="N3202" s="11" t="n">
        <v>0.15</v>
      </c>
      <c r="O3202" s="12" t="n">
        <v>1027.78</v>
      </c>
      <c r="P3202" s="12" t="n">
        <v>1742</v>
      </c>
      <c r="Q3202" s="12" t="n">
        <f aca="false">M3202*P3202*(1-N3202)</f>
        <v>1480.7</v>
      </c>
      <c r="R3202" s="12" t="n">
        <f aca="false">M3202*O3202</f>
        <v>1027.78</v>
      </c>
      <c r="S3202" s="12" t="n">
        <f aca="false">Q3202-R3202</f>
        <v>452.92</v>
      </c>
      <c r="T3202" s="11" t="n">
        <f aca="false">IFERROR(S3202/Q3202,0)</f>
        <v>0.305882352941177</v>
      </c>
      <c r="U3202" s="13" t="n">
        <f aca="false">F3202-E3202</f>
        <v>23</v>
      </c>
      <c r="V3202" s="13" t="n">
        <f aca="false">G3202-F3202</f>
        <v>3</v>
      </c>
      <c r="W3202" s="13" t="n">
        <f aca="false">G3202-E3202</f>
        <v>26</v>
      </c>
      <c r="X3202" s="10" t="n">
        <f aca="false">YEAR(E3202)</f>
        <v>2019</v>
      </c>
      <c r="Y3202" s="0" t="str">
        <f aca="false">TEXT(E3202,"yyyy-mm")</f>
        <v>2019-06</v>
      </c>
      <c r="Z3202" s="0" t="str">
        <f aca="false">"Q"&amp;ROUNDUP(MONTH(E3202)/3,0)&amp;"-"&amp;YEAR(E3202)</f>
        <v>Q2-2019</v>
      </c>
    </row>
    <row r="3203" customFormat="false" ht="14.25" hidden="false" customHeight="false" outlineLevel="0" collapsed="false">
      <c r="A3203" s="0" t="s">
        <v>3245</v>
      </c>
      <c r="B3203" s="0" t="s">
        <v>34</v>
      </c>
      <c r="C3203" s="0" t="s">
        <v>39</v>
      </c>
      <c r="D3203" s="9" t="n">
        <v>43500</v>
      </c>
      <c r="E3203" s="9" t="n">
        <v>43625</v>
      </c>
      <c r="F3203" s="9" t="n">
        <v>43648</v>
      </c>
      <c r="G3203" s="9" t="n">
        <v>43649</v>
      </c>
      <c r="H3203" s="10" t="s">
        <v>36</v>
      </c>
      <c r="I3203" s="0" t="n">
        <v>4</v>
      </c>
      <c r="J3203" s="0" t="n">
        <v>41</v>
      </c>
      <c r="K3203" s="0" t="n">
        <v>176</v>
      </c>
      <c r="L3203" s="0" t="n">
        <v>29</v>
      </c>
      <c r="M3203" s="0" t="n">
        <v>5</v>
      </c>
      <c r="N3203" s="11" t="n">
        <v>0.05</v>
      </c>
      <c r="O3203" s="12" t="n">
        <v>3002.54</v>
      </c>
      <c r="P3203" s="12" t="n">
        <v>3899.4</v>
      </c>
      <c r="Q3203" s="12" t="n">
        <f aca="false">M3203*P3203*(1-N3203)</f>
        <v>18522.15</v>
      </c>
      <c r="R3203" s="12" t="n">
        <f aca="false">M3203*O3203</f>
        <v>15012.7</v>
      </c>
      <c r="S3203" s="12" t="n">
        <f aca="false">Q3203-R3203</f>
        <v>3509.45</v>
      </c>
      <c r="T3203" s="11" t="n">
        <f aca="false">IFERROR(S3203/Q3203,0)</f>
        <v>0.189473144316399</v>
      </c>
      <c r="U3203" s="13" t="n">
        <f aca="false">F3203-E3203</f>
        <v>23</v>
      </c>
      <c r="V3203" s="13" t="n">
        <f aca="false">G3203-F3203</f>
        <v>1</v>
      </c>
      <c r="W3203" s="13" t="n">
        <f aca="false">G3203-E3203</f>
        <v>24</v>
      </c>
      <c r="X3203" s="10" t="n">
        <f aca="false">YEAR(E3203)</f>
        <v>2019</v>
      </c>
      <c r="Y3203" s="0" t="str">
        <f aca="false">TEXT(E3203,"yyyy-mm")</f>
        <v>2019-06</v>
      </c>
      <c r="Z3203" s="0" t="str">
        <f aca="false">"Q"&amp;ROUNDUP(MONTH(E3203)/3,0)&amp;"-"&amp;YEAR(E3203)</f>
        <v>Q2-2019</v>
      </c>
    </row>
    <row r="3204" customFormat="false" ht="14.25" hidden="false" customHeight="false" outlineLevel="0" collapsed="false">
      <c r="A3204" s="0" t="s">
        <v>3246</v>
      </c>
      <c r="B3204" s="0" t="s">
        <v>34</v>
      </c>
      <c r="C3204" s="0" t="s">
        <v>79</v>
      </c>
      <c r="D3204" s="9" t="n">
        <v>43500</v>
      </c>
      <c r="E3204" s="9" t="n">
        <v>43625</v>
      </c>
      <c r="F3204" s="9" t="n">
        <v>43627</v>
      </c>
      <c r="G3204" s="9" t="n">
        <v>43628</v>
      </c>
      <c r="H3204" s="10" t="s">
        <v>36</v>
      </c>
      <c r="I3204" s="0" t="n">
        <v>11</v>
      </c>
      <c r="J3204" s="0" t="n">
        <v>27</v>
      </c>
      <c r="K3204" s="0" t="n">
        <v>69</v>
      </c>
      <c r="L3204" s="0" t="n">
        <v>46</v>
      </c>
      <c r="M3204" s="0" t="n">
        <v>1</v>
      </c>
      <c r="N3204" s="11" t="n">
        <v>0.05</v>
      </c>
      <c r="O3204" s="12" t="n">
        <v>614.39</v>
      </c>
      <c r="P3204" s="12" t="n">
        <v>877.7</v>
      </c>
      <c r="Q3204" s="12" t="n">
        <f aca="false">M3204*P3204*(1-N3204)</f>
        <v>833.815</v>
      </c>
      <c r="R3204" s="12" t="n">
        <f aca="false">M3204*O3204</f>
        <v>614.39</v>
      </c>
      <c r="S3204" s="12" t="n">
        <f aca="false">Q3204-R3204</f>
        <v>219.425</v>
      </c>
      <c r="T3204" s="11" t="n">
        <f aca="false">IFERROR(S3204/Q3204,0)</f>
        <v>0.263157894736842</v>
      </c>
      <c r="U3204" s="13" t="n">
        <f aca="false">F3204-E3204</f>
        <v>2</v>
      </c>
      <c r="V3204" s="13" t="n">
        <f aca="false">G3204-F3204</f>
        <v>1</v>
      </c>
      <c r="W3204" s="13" t="n">
        <f aca="false">G3204-E3204</f>
        <v>3</v>
      </c>
      <c r="X3204" s="10" t="n">
        <f aca="false">YEAR(E3204)</f>
        <v>2019</v>
      </c>
      <c r="Y3204" s="0" t="str">
        <f aca="false">TEXT(E3204,"yyyy-mm")</f>
        <v>2019-06</v>
      </c>
      <c r="Z3204" s="0" t="str">
        <f aca="false">"Q"&amp;ROUNDUP(MONTH(E3204)/3,0)&amp;"-"&amp;YEAR(E3204)</f>
        <v>Q2-2019</v>
      </c>
    </row>
    <row r="3205" customFormat="false" ht="14.25" hidden="false" customHeight="false" outlineLevel="0" collapsed="false">
      <c r="A3205" s="0" t="s">
        <v>3247</v>
      </c>
      <c r="B3205" s="0" t="s">
        <v>34</v>
      </c>
      <c r="C3205" s="0" t="s">
        <v>48</v>
      </c>
      <c r="D3205" s="9" t="n">
        <v>43500</v>
      </c>
      <c r="E3205" s="9" t="n">
        <v>43626</v>
      </c>
      <c r="F3205" s="9" t="n">
        <v>43641</v>
      </c>
      <c r="G3205" s="9" t="n">
        <v>43646</v>
      </c>
      <c r="H3205" s="10" t="s">
        <v>36</v>
      </c>
      <c r="I3205" s="0" t="n">
        <v>5</v>
      </c>
      <c r="J3205" s="0" t="n">
        <v>37</v>
      </c>
      <c r="K3205" s="0" t="n">
        <v>49</v>
      </c>
      <c r="L3205" s="0" t="n">
        <v>11</v>
      </c>
      <c r="M3205" s="0" t="n">
        <v>4</v>
      </c>
      <c r="N3205" s="11" t="n">
        <v>0.15</v>
      </c>
      <c r="O3205" s="12" t="n">
        <v>778.41</v>
      </c>
      <c r="P3205" s="12" t="n">
        <v>1051.9</v>
      </c>
      <c r="Q3205" s="12" t="n">
        <f aca="false">M3205*P3205*(1-N3205)</f>
        <v>3576.46</v>
      </c>
      <c r="R3205" s="12" t="n">
        <f aca="false">M3205*O3205</f>
        <v>3113.64</v>
      </c>
      <c r="S3205" s="12" t="n">
        <f aca="false">Q3205-R3205</f>
        <v>462.82</v>
      </c>
      <c r="T3205" s="11" t="n">
        <f aca="false">IFERROR(S3205/Q3205,0)</f>
        <v>0.129407291008427</v>
      </c>
      <c r="U3205" s="13" t="n">
        <f aca="false">F3205-E3205</f>
        <v>15</v>
      </c>
      <c r="V3205" s="13" t="n">
        <f aca="false">G3205-F3205</f>
        <v>5</v>
      </c>
      <c r="W3205" s="13" t="n">
        <f aca="false">G3205-E3205</f>
        <v>20</v>
      </c>
      <c r="X3205" s="10" t="n">
        <f aca="false">YEAR(E3205)</f>
        <v>2019</v>
      </c>
      <c r="Y3205" s="0" t="str">
        <f aca="false">TEXT(E3205,"yyyy-mm")</f>
        <v>2019-06</v>
      </c>
      <c r="Z3205" s="0" t="str">
        <f aca="false">"Q"&amp;ROUNDUP(MONTH(E3205)/3,0)&amp;"-"&amp;YEAR(E3205)</f>
        <v>Q2-2019</v>
      </c>
    </row>
    <row r="3206" customFormat="false" ht="14.25" hidden="false" customHeight="false" outlineLevel="0" collapsed="false">
      <c r="A3206" s="0" t="s">
        <v>3248</v>
      </c>
      <c r="B3206" s="0" t="s">
        <v>38</v>
      </c>
      <c r="C3206" s="0" t="s">
        <v>46</v>
      </c>
      <c r="D3206" s="9" t="n">
        <v>43500</v>
      </c>
      <c r="E3206" s="9" t="n">
        <v>43626</v>
      </c>
      <c r="F3206" s="9" t="n">
        <v>43648</v>
      </c>
      <c r="G3206" s="9" t="n">
        <v>43651</v>
      </c>
      <c r="H3206" s="10" t="s">
        <v>36</v>
      </c>
      <c r="I3206" s="0" t="n">
        <v>18</v>
      </c>
      <c r="J3206" s="0" t="n">
        <v>12</v>
      </c>
      <c r="K3206" s="0" t="n">
        <v>287</v>
      </c>
      <c r="L3206" s="0" t="n">
        <v>21</v>
      </c>
      <c r="M3206" s="0" t="n">
        <v>5</v>
      </c>
      <c r="N3206" s="11" t="n">
        <v>0.075</v>
      </c>
      <c r="O3206" s="12" t="n">
        <v>1698.05</v>
      </c>
      <c r="P3206" s="12" t="n">
        <v>2572.8</v>
      </c>
      <c r="Q3206" s="12" t="n">
        <f aca="false">M3206*P3206*(1-N3206)</f>
        <v>11899.2</v>
      </c>
      <c r="R3206" s="12" t="n">
        <f aca="false">M3206*O3206</f>
        <v>8490.25</v>
      </c>
      <c r="S3206" s="12" t="n">
        <f aca="false">Q3206-R3206</f>
        <v>3408.95</v>
      </c>
      <c r="T3206" s="11" t="n">
        <f aca="false">IFERROR(S3206/Q3206,0)</f>
        <v>0.286485646093855</v>
      </c>
      <c r="U3206" s="13" t="n">
        <f aca="false">F3206-E3206</f>
        <v>22</v>
      </c>
      <c r="V3206" s="13" t="n">
        <f aca="false">G3206-F3206</f>
        <v>3</v>
      </c>
      <c r="W3206" s="13" t="n">
        <f aca="false">G3206-E3206</f>
        <v>25</v>
      </c>
      <c r="X3206" s="10" t="n">
        <f aca="false">YEAR(E3206)</f>
        <v>2019</v>
      </c>
      <c r="Y3206" s="0" t="str">
        <f aca="false">TEXT(E3206,"yyyy-mm")</f>
        <v>2019-06</v>
      </c>
      <c r="Z3206" s="0" t="str">
        <f aca="false">"Q"&amp;ROUNDUP(MONTH(E3206)/3,0)&amp;"-"&amp;YEAR(E3206)</f>
        <v>Q2-2019</v>
      </c>
    </row>
    <row r="3207" customFormat="false" ht="14.25" hidden="false" customHeight="false" outlineLevel="0" collapsed="false">
      <c r="A3207" s="0" t="s">
        <v>3249</v>
      </c>
      <c r="B3207" s="0" t="s">
        <v>38</v>
      </c>
      <c r="C3207" s="0" t="s">
        <v>39</v>
      </c>
      <c r="D3207" s="9" t="n">
        <v>43500</v>
      </c>
      <c r="E3207" s="9" t="n">
        <v>43626</v>
      </c>
      <c r="F3207" s="9" t="n">
        <v>43654</v>
      </c>
      <c r="G3207" s="9" t="n">
        <v>43655</v>
      </c>
      <c r="H3207" s="10" t="s">
        <v>36</v>
      </c>
      <c r="I3207" s="0" t="n">
        <v>18</v>
      </c>
      <c r="J3207" s="0" t="n">
        <v>48</v>
      </c>
      <c r="K3207" s="0" t="n">
        <v>117</v>
      </c>
      <c r="L3207" s="0" t="n">
        <v>3</v>
      </c>
      <c r="M3207" s="0" t="n">
        <v>4</v>
      </c>
      <c r="N3207" s="11" t="n">
        <v>0.05</v>
      </c>
      <c r="O3207" s="12" t="n">
        <v>3314.49</v>
      </c>
      <c r="P3207" s="12" t="n">
        <v>3899.4</v>
      </c>
      <c r="Q3207" s="12" t="n">
        <f aca="false">M3207*P3207*(1-N3207)</f>
        <v>14817.72</v>
      </c>
      <c r="R3207" s="12" t="n">
        <f aca="false">M3207*O3207</f>
        <v>13257.96</v>
      </c>
      <c r="S3207" s="12" t="n">
        <f aca="false">Q3207-R3207</f>
        <v>1559.76</v>
      </c>
      <c r="T3207" s="11" t="n">
        <f aca="false">IFERROR(S3207/Q3207,0)</f>
        <v>0.105263157894737</v>
      </c>
      <c r="U3207" s="13" t="n">
        <f aca="false">F3207-E3207</f>
        <v>28</v>
      </c>
      <c r="V3207" s="13" t="n">
        <f aca="false">G3207-F3207</f>
        <v>1</v>
      </c>
      <c r="W3207" s="13" t="n">
        <f aca="false">G3207-E3207</f>
        <v>29</v>
      </c>
      <c r="X3207" s="10" t="n">
        <f aca="false">YEAR(E3207)</f>
        <v>2019</v>
      </c>
      <c r="Y3207" s="0" t="str">
        <f aca="false">TEXT(E3207,"yyyy-mm")</f>
        <v>2019-06</v>
      </c>
      <c r="Z3207" s="0" t="str">
        <f aca="false">"Q"&amp;ROUNDUP(MONTH(E3207)/3,0)&amp;"-"&amp;YEAR(E3207)</f>
        <v>Q2-2019</v>
      </c>
    </row>
    <row r="3208" customFormat="false" ht="14.25" hidden="false" customHeight="false" outlineLevel="0" collapsed="false">
      <c r="A3208" s="0" t="s">
        <v>3250</v>
      </c>
      <c r="B3208" s="0" t="s">
        <v>38</v>
      </c>
      <c r="C3208" s="0" t="s">
        <v>39</v>
      </c>
      <c r="D3208" s="9" t="n">
        <v>43500</v>
      </c>
      <c r="E3208" s="9" t="n">
        <v>43626</v>
      </c>
      <c r="F3208" s="9" t="n">
        <v>43647</v>
      </c>
      <c r="G3208" s="9" t="n">
        <v>43650</v>
      </c>
      <c r="H3208" s="10" t="s">
        <v>36</v>
      </c>
      <c r="I3208" s="0" t="n">
        <v>13</v>
      </c>
      <c r="J3208" s="0" t="n">
        <v>38</v>
      </c>
      <c r="K3208" s="0" t="n">
        <v>169</v>
      </c>
      <c r="L3208" s="0" t="n">
        <v>45</v>
      </c>
      <c r="M3208" s="0" t="n">
        <v>2</v>
      </c>
      <c r="N3208" s="11" t="n">
        <v>0.075</v>
      </c>
      <c r="O3208" s="12" t="n">
        <v>1615.91</v>
      </c>
      <c r="P3208" s="12" t="n">
        <v>2606.3</v>
      </c>
      <c r="Q3208" s="12" t="n">
        <f aca="false">M3208*P3208*(1-N3208)</f>
        <v>4821.655</v>
      </c>
      <c r="R3208" s="12" t="n">
        <f aca="false">M3208*O3208</f>
        <v>3231.82</v>
      </c>
      <c r="S3208" s="12" t="n">
        <f aca="false">Q3208-R3208</f>
        <v>1589.835</v>
      </c>
      <c r="T3208" s="11" t="n">
        <f aca="false">IFERROR(S3208/Q3208,0)</f>
        <v>0.329728070548391</v>
      </c>
      <c r="U3208" s="13" t="n">
        <f aca="false">F3208-E3208</f>
        <v>21</v>
      </c>
      <c r="V3208" s="13" t="n">
        <f aca="false">G3208-F3208</f>
        <v>3</v>
      </c>
      <c r="W3208" s="13" t="n">
        <f aca="false">G3208-E3208</f>
        <v>24</v>
      </c>
      <c r="X3208" s="10" t="n">
        <f aca="false">YEAR(E3208)</f>
        <v>2019</v>
      </c>
      <c r="Y3208" s="0" t="str">
        <f aca="false">TEXT(E3208,"yyyy-mm")</f>
        <v>2019-06</v>
      </c>
      <c r="Z3208" s="0" t="str">
        <f aca="false">"Q"&amp;ROUNDUP(MONTH(E3208)/3,0)&amp;"-"&amp;YEAR(E3208)</f>
        <v>Q2-2019</v>
      </c>
    </row>
    <row r="3209" customFormat="false" ht="14.25" hidden="false" customHeight="false" outlineLevel="0" collapsed="false">
      <c r="A3209" s="0" t="s">
        <v>3251</v>
      </c>
      <c r="B3209" s="0" t="s">
        <v>38</v>
      </c>
      <c r="C3209" s="0" t="s">
        <v>79</v>
      </c>
      <c r="D3209" s="9" t="n">
        <v>43500</v>
      </c>
      <c r="E3209" s="9" t="n">
        <v>43626</v>
      </c>
      <c r="F3209" s="9" t="n">
        <v>43647</v>
      </c>
      <c r="G3209" s="9" t="n">
        <v>43657</v>
      </c>
      <c r="H3209" s="10" t="s">
        <v>36</v>
      </c>
      <c r="I3209" s="0" t="n">
        <v>18</v>
      </c>
      <c r="J3209" s="0" t="n">
        <v>19</v>
      </c>
      <c r="K3209" s="0" t="n">
        <v>78</v>
      </c>
      <c r="L3209" s="0" t="n">
        <v>34</v>
      </c>
      <c r="M3209" s="0" t="n">
        <v>8</v>
      </c>
      <c r="N3209" s="11" t="n">
        <v>0.075</v>
      </c>
      <c r="O3209" s="12" t="n">
        <v>93.8</v>
      </c>
      <c r="P3209" s="12" t="n">
        <v>167.5</v>
      </c>
      <c r="Q3209" s="12" t="n">
        <f aca="false">M3209*P3209*(1-N3209)</f>
        <v>1239.5</v>
      </c>
      <c r="R3209" s="12" t="n">
        <f aca="false">M3209*O3209</f>
        <v>750.4</v>
      </c>
      <c r="S3209" s="12" t="n">
        <f aca="false">Q3209-R3209</f>
        <v>489.1</v>
      </c>
      <c r="T3209" s="11" t="n">
        <f aca="false">IFERROR(S3209/Q3209,0)</f>
        <v>0.394594594594595</v>
      </c>
      <c r="U3209" s="13" t="n">
        <f aca="false">F3209-E3209</f>
        <v>21</v>
      </c>
      <c r="V3209" s="13" t="n">
        <f aca="false">G3209-F3209</f>
        <v>10</v>
      </c>
      <c r="W3209" s="13" t="n">
        <f aca="false">G3209-E3209</f>
        <v>31</v>
      </c>
      <c r="X3209" s="10" t="n">
        <f aca="false">YEAR(E3209)</f>
        <v>2019</v>
      </c>
      <c r="Y3209" s="0" t="str">
        <f aca="false">TEXT(E3209,"yyyy-mm")</f>
        <v>2019-06</v>
      </c>
      <c r="Z3209" s="0" t="str">
        <f aca="false">"Q"&amp;ROUNDUP(MONTH(E3209)/3,0)&amp;"-"&amp;YEAR(E3209)</f>
        <v>Q2-2019</v>
      </c>
    </row>
    <row r="3210" customFormat="false" ht="14.25" hidden="false" customHeight="false" outlineLevel="0" collapsed="false">
      <c r="A3210" s="0" t="s">
        <v>3252</v>
      </c>
      <c r="B3210" s="0" t="s">
        <v>38</v>
      </c>
      <c r="C3210" s="0" t="s">
        <v>48</v>
      </c>
      <c r="D3210" s="9" t="n">
        <v>43500</v>
      </c>
      <c r="E3210" s="9" t="n">
        <v>43626</v>
      </c>
      <c r="F3210" s="9" t="n">
        <v>43644</v>
      </c>
      <c r="G3210" s="9" t="n">
        <v>43652</v>
      </c>
      <c r="H3210" s="10" t="s">
        <v>36</v>
      </c>
      <c r="I3210" s="0" t="n">
        <v>13</v>
      </c>
      <c r="J3210" s="0" t="n">
        <v>37</v>
      </c>
      <c r="K3210" s="0" t="n">
        <v>35</v>
      </c>
      <c r="L3210" s="0" t="n">
        <v>46</v>
      </c>
      <c r="M3210" s="0" t="n">
        <v>5</v>
      </c>
      <c r="N3210" s="11" t="n">
        <v>0.075</v>
      </c>
      <c r="O3210" s="12" t="n">
        <v>1622.67</v>
      </c>
      <c r="P3210" s="12" t="n">
        <v>2351.7</v>
      </c>
      <c r="Q3210" s="12" t="n">
        <f aca="false">M3210*P3210*(1-N3210)</f>
        <v>10876.6125</v>
      </c>
      <c r="R3210" s="12" t="n">
        <f aca="false">M3210*O3210</f>
        <v>8113.35</v>
      </c>
      <c r="S3210" s="12" t="n">
        <f aca="false">Q3210-R3210</f>
        <v>2763.2625</v>
      </c>
      <c r="T3210" s="11" t="n">
        <f aca="false">IFERROR(S3210/Q3210,0)</f>
        <v>0.254055433159911</v>
      </c>
      <c r="U3210" s="13" t="n">
        <f aca="false">F3210-E3210</f>
        <v>18</v>
      </c>
      <c r="V3210" s="13" t="n">
        <f aca="false">G3210-F3210</f>
        <v>8</v>
      </c>
      <c r="W3210" s="13" t="n">
        <f aca="false">G3210-E3210</f>
        <v>26</v>
      </c>
      <c r="X3210" s="10" t="n">
        <f aca="false">YEAR(E3210)</f>
        <v>2019</v>
      </c>
      <c r="Y3210" s="0" t="str">
        <f aca="false">TEXT(E3210,"yyyy-mm")</f>
        <v>2019-06</v>
      </c>
      <c r="Z3210" s="0" t="str">
        <f aca="false">"Q"&amp;ROUNDUP(MONTH(E3210)/3,0)&amp;"-"&amp;YEAR(E3210)</f>
        <v>Q2-2019</v>
      </c>
    </row>
    <row r="3211" customFormat="false" ht="14.25" hidden="false" customHeight="false" outlineLevel="0" collapsed="false">
      <c r="A3211" s="0" t="s">
        <v>3253</v>
      </c>
      <c r="B3211" s="0" t="s">
        <v>41</v>
      </c>
      <c r="C3211" s="0" t="s">
        <v>58</v>
      </c>
      <c r="D3211" s="9" t="n">
        <v>43500</v>
      </c>
      <c r="E3211" s="9" t="n">
        <v>43626</v>
      </c>
      <c r="F3211" s="9" t="n">
        <v>43640</v>
      </c>
      <c r="G3211" s="9" t="n">
        <v>43641</v>
      </c>
      <c r="H3211" s="10" t="s">
        <v>36</v>
      </c>
      <c r="I3211" s="0" t="n">
        <v>23</v>
      </c>
      <c r="J3211" s="0" t="n">
        <v>18</v>
      </c>
      <c r="K3211" s="0" t="n">
        <v>358</v>
      </c>
      <c r="L3211" s="0" t="n">
        <v>32</v>
      </c>
      <c r="M3211" s="0" t="n">
        <v>6</v>
      </c>
      <c r="N3211" s="11" t="n">
        <v>0.3</v>
      </c>
      <c r="O3211" s="12" t="n">
        <v>529.64</v>
      </c>
      <c r="P3211" s="12" t="n">
        <v>1038.5</v>
      </c>
      <c r="Q3211" s="12" t="n">
        <f aca="false">M3211*P3211*(1-N3211)</f>
        <v>4361.7</v>
      </c>
      <c r="R3211" s="12" t="n">
        <f aca="false">M3211*O3211</f>
        <v>3177.84</v>
      </c>
      <c r="S3211" s="12" t="n">
        <f aca="false">Q3211-R3211</f>
        <v>1183.86</v>
      </c>
      <c r="T3211" s="11" t="n">
        <f aca="false">IFERROR(S3211/Q3211,0)</f>
        <v>0.271421693376436</v>
      </c>
      <c r="U3211" s="13" t="n">
        <f aca="false">F3211-E3211</f>
        <v>14</v>
      </c>
      <c r="V3211" s="13" t="n">
        <f aca="false">G3211-F3211</f>
        <v>1</v>
      </c>
      <c r="W3211" s="13" t="n">
        <f aca="false">G3211-E3211</f>
        <v>15</v>
      </c>
      <c r="X3211" s="10" t="n">
        <f aca="false">YEAR(E3211)</f>
        <v>2019</v>
      </c>
      <c r="Y3211" s="0" t="str">
        <f aca="false">TEXT(E3211,"yyyy-mm")</f>
        <v>2019-06</v>
      </c>
      <c r="Z3211" s="0" t="str">
        <f aca="false">"Q"&amp;ROUNDUP(MONTH(E3211)/3,0)&amp;"-"&amp;YEAR(E3211)</f>
        <v>Q2-2019</v>
      </c>
    </row>
    <row r="3212" customFormat="false" ht="14.25" hidden="false" customHeight="false" outlineLevel="0" collapsed="false">
      <c r="A3212" s="0" t="s">
        <v>3254</v>
      </c>
      <c r="B3212" s="0" t="s">
        <v>34</v>
      </c>
      <c r="C3212" s="0" t="s">
        <v>58</v>
      </c>
      <c r="D3212" s="9" t="n">
        <v>43500</v>
      </c>
      <c r="E3212" s="9" t="n">
        <v>43626</v>
      </c>
      <c r="F3212" s="9" t="n">
        <v>43629</v>
      </c>
      <c r="G3212" s="9" t="n">
        <v>43632</v>
      </c>
      <c r="H3212" s="10" t="s">
        <v>36</v>
      </c>
      <c r="I3212" s="0" t="n">
        <v>7</v>
      </c>
      <c r="J3212" s="0" t="n">
        <v>3</v>
      </c>
      <c r="K3212" s="0" t="n">
        <v>349</v>
      </c>
      <c r="L3212" s="0" t="n">
        <v>30</v>
      </c>
      <c r="M3212" s="0" t="n">
        <v>5</v>
      </c>
      <c r="N3212" s="11" t="n">
        <v>0.05</v>
      </c>
      <c r="O3212" s="12" t="n">
        <v>1264.96</v>
      </c>
      <c r="P3212" s="12" t="n">
        <v>1976.5</v>
      </c>
      <c r="Q3212" s="12" t="n">
        <f aca="false">M3212*P3212*(1-N3212)</f>
        <v>9388.375</v>
      </c>
      <c r="R3212" s="12" t="n">
        <f aca="false">M3212*O3212</f>
        <v>6324.8</v>
      </c>
      <c r="S3212" s="12" t="n">
        <f aca="false">Q3212-R3212</f>
        <v>3063.575</v>
      </c>
      <c r="T3212" s="11" t="n">
        <f aca="false">IFERROR(S3212/Q3212,0)</f>
        <v>0.326315789473684</v>
      </c>
      <c r="U3212" s="13" t="n">
        <f aca="false">F3212-E3212</f>
        <v>3</v>
      </c>
      <c r="V3212" s="13" t="n">
        <f aca="false">G3212-F3212</f>
        <v>3</v>
      </c>
      <c r="W3212" s="13" t="n">
        <f aca="false">G3212-E3212</f>
        <v>6</v>
      </c>
      <c r="X3212" s="10" t="n">
        <f aca="false">YEAR(E3212)</f>
        <v>2019</v>
      </c>
      <c r="Y3212" s="0" t="str">
        <f aca="false">TEXT(E3212,"yyyy-mm")</f>
        <v>2019-06</v>
      </c>
      <c r="Z3212" s="0" t="str">
        <f aca="false">"Q"&amp;ROUNDUP(MONTH(E3212)/3,0)&amp;"-"&amp;YEAR(E3212)</f>
        <v>Q2-2019</v>
      </c>
    </row>
    <row r="3213" customFormat="false" ht="14.25" hidden="false" customHeight="false" outlineLevel="0" collapsed="false">
      <c r="A3213" s="0" t="s">
        <v>3255</v>
      </c>
      <c r="B3213" s="0" t="s">
        <v>38</v>
      </c>
      <c r="C3213" s="0" t="s">
        <v>35</v>
      </c>
      <c r="D3213" s="9" t="n">
        <v>43500</v>
      </c>
      <c r="E3213" s="9" t="n">
        <v>43626</v>
      </c>
      <c r="F3213" s="9" t="n">
        <v>43638</v>
      </c>
      <c r="G3213" s="9" t="n">
        <v>43648</v>
      </c>
      <c r="H3213" s="10" t="s">
        <v>36</v>
      </c>
      <c r="I3213" s="0" t="n">
        <v>16</v>
      </c>
      <c r="J3213" s="0" t="n">
        <v>11</v>
      </c>
      <c r="K3213" s="0" t="n">
        <v>227</v>
      </c>
      <c r="L3213" s="0" t="n">
        <v>10</v>
      </c>
      <c r="M3213" s="0" t="n">
        <v>5</v>
      </c>
      <c r="N3213" s="11" t="n">
        <v>0.1</v>
      </c>
      <c r="O3213" s="12" t="n">
        <v>795.16</v>
      </c>
      <c r="P3213" s="12" t="n">
        <v>1849.2</v>
      </c>
      <c r="Q3213" s="12" t="n">
        <f aca="false">M3213*P3213*(1-N3213)</f>
        <v>8321.4</v>
      </c>
      <c r="R3213" s="12" t="n">
        <f aca="false">M3213*O3213</f>
        <v>3975.8</v>
      </c>
      <c r="S3213" s="12" t="n">
        <f aca="false">Q3213-R3213</f>
        <v>4345.6</v>
      </c>
      <c r="T3213" s="11" t="n">
        <f aca="false">IFERROR(S3213/Q3213,0)</f>
        <v>0.522219818780494</v>
      </c>
      <c r="U3213" s="13" t="n">
        <f aca="false">F3213-E3213</f>
        <v>12</v>
      </c>
      <c r="V3213" s="13" t="n">
        <f aca="false">G3213-F3213</f>
        <v>10</v>
      </c>
      <c r="W3213" s="13" t="n">
        <f aca="false">G3213-E3213</f>
        <v>22</v>
      </c>
      <c r="X3213" s="10" t="n">
        <f aca="false">YEAR(E3213)</f>
        <v>2019</v>
      </c>
      <c r="Y3213" s="0" t="str">
        <f aca="false">TEXT(E3213,"yyyy-mm")</f>
        <v>2019-06</v>
      </c>
      <c r="Z3213" s="0" t="str">
        <f aca="false">"Q"&amp;ROUNDUP(MONTH(E3213)/3,0)&amp;"-"&amp;YEAR(E3213)</f>
        <v>Q2-2019</v>
      </c>
    </row>
    <row r="3214" customFormat="false" ht="14.25" hidden="false" customHeight="false" outlineLevel="0" collapsed="false">
      <c r="A3214" s="0" t="s">
        <v>3256</v>
      </c>
      <c r="B3214" s="0" t="s">
        <v>34</v>
      </c>
      <c r="C3214" s="0" t="s">
        <v>39</v>
      </c>
      <c r="D3214" s="9" t="n">
        <v>43500</v>
      </c>
      <c r="E3214" s="9" t="n">
        <v>43626</v>
      </c>
      <c r="F3214" s="9" t="n">
        <v>43642</v>
      </c>
      <c r="G3214" s="9" t="n">
        <v>43644</v>
      </c>
      <c r="H3214" s="10" t="s">
        <v>36</v>
      </c>
      <c r="I3214" s="0" t="n">
        <v>7</v>
      </c>
      <c r="J3214" s="0" t="n">
        <v>7</v>
      </c>
      <c r="K3214" s="0" t="n">
        <v>190</v>
      </c>
      <c r="L3214" s="0" t="n">
        <v>4</v>
      </c>
      <c r="M3214" s="0" t="n">
        <v>1</v>
      </c>
      <c r="N3214" s="11" t="n">
        <v>0.2</v>
      </c>
      <c r="O3214" s="12" t="n">
        <v>462.84</v>
      </c>
      <c r="P3214" s="12" t="n">
        <v>1051.9</v>
      </c>
      <c r="Q3214" s="12" t="n">
        <f aca="false">M3214*P3214*(1-N3214)</f>
        <v>841.52</v>
      </c>
      <c r="R3214" s="12" t="n">
        <f aca="false">M3214*O3214</f>
        <v>462.84</v>
      </c>
      <c r="S3214" s="12" t="n">
        <f aca="false">Q3214-R3214</f>
        <v>378.68</v>
      </c>
      <c r="T3214" s="11" t="n">
        <f aca="false">IFERROR(S3214/Q3214,0)</f>
        <v>0.449995246696454</v>
      </c>
      <c r="U3214" s="13" t="n">
        <f aca="false">F3214-E3214</f>
        <v>16</v>
      </c>
      <c r="V3214" s="13" t="n">
        <f aca="false">G3214-F3214</f>
        <v>2</v>
      </c>
      <c r="W3214" s="13" t="n">
        <f aca="false">G3214-E3214</f>
        <v>18</v>
      </c>
      <c r="X3214" s="10" t="n">
        <f aca="false">YEAR(E3214)</f>
        <v>2019</v>
      </c>
      <c r="Y3214" s="0" t="str">
        <f aca="false">TEXT(E3214,"yyyy-mm")</f>
        <v>2019-06</v>
      </c>
      <c r="Z3214" s="0" t="str">
        <f aca="false">"Q"&amp;ROUNDUP(MONTH(E3214)/3,0)&amp;"-"&amp;YEAR(E3214)</f>
        <v>Q2-2019</v>
      </c>
    </row>
    <row r="3215" customFormat="false" ht="14.25" hidden="false" customHeight="false" outlineLevel="0" collapsed="false">
      <c r="A3215" s="0" t="s">
        <v>3257</v>
      </c>
      <c r="B3215" s="0" t="s">
        <v>34</v>
      </c>
      <c r="C3215" s="0" t="s">
        <v>48</v>
      </c>
      <c r="D3215" s="9" t="n">
        <v>43500</v>
      </c>
      <c r="E3215" s="9" t="n">
        <v>43627</v>
      </c>
      <c r="F3215" s="9" t="n">
        <v>43649</v>
      </c>
      <c r="G3215" s="9" t="n">
        <v>43657</v>
      </c>
      <c r="H3215" s="10" t="s">
        <v>36</v>
      </c>
      <c r="I3215" s="0" t="n">
        <v>2</v>
      </c>
      <c r="J3215" s="0" t="n">
        <v>31</v>
      </c>
      <c r="K3215" s="0" t="n">
        <v>22</v>
      </c>
      <c r="L3215" s="0" t="n">
        <v>42</v>
      </c>
      <c r="M3215" s="0" t="n">
        <v>2</v>
      </c>
      <c r="N3215" s="11" t="n">
        <v>0.05</v>
      </c>
      <c r="O3215" s="12" t="n">
        <v>2123.5</v>
      </c>
      <c r="P3215" s="12" t="n">
        <v>4006.6</v>
      </c>
      <c r="Q3215" s="12" t="n">
        <f aca="false">M3215*P3215*(1-N3215)</f>
        <v>7612.54</v>
      </c>
      <c r="R3215" s="12" t="n">
        <f aca="false">M3215*O3215</f>
        <v>4247</v>
      </c>
      <c r="S3215" s="12" t="n">
        <f aca="false">Q3215-R3215</f>
        <v>3365.54</v>
      </c>
      <c r="T3215" s="11" t="n">
        <f aca="false">IFERROR(S3215/Q3215,0)</f>
        <v>0.442104737709096</v>
      </c>
      <c r="U3215" s="13" t="n">
        <f aca="false">F3215-E3215</f>
        <v>22</v>
      </c>
      <c r="V3215" s="13" t="n">
        <f aca="false">G3215-F3215</f>
        <v>8</v>
      </c>
      <c r="W3215" s="13" t="n">
        <f aca="false">G3215-E3215</f>
        <v>30</v>
      </c>
      <c r="X3215" s="10" t="n">
        <f aca="false">YEAR(E3215)</f>
        <v>2019</v>
      </c>
      <c r="Y3215" s="0" t="str">
        <f aca="false">TEXT(E3215,"yyyy-mm")</f>
        <v>2019-06</v>
      </c>
      <c r="Z3215" s="0" t="str">
        <f aca="false">"Q"&amp;ROUNDUP(MONTH(E3215)/3,0)&amp;"-"&amp;YEAR(E3215)</f>
        <v>Q2-2019</v>
      </c>
    </row>
    <row r="3216" customFormat="false" ht="14.25" hidden="false" customHeight="false" outlineLevel="0" collapsed="false">
      <c r="A3216" s="0" t="s">
        <v>3258</v>
      </c>
      <c r="B3216" s="0" t="s">
        <v>43</v>
      </c>
      <c r="C3216" s="0" t="s">
        <v>46</v>
      </c>
      <c r="D3216" s="9" t="n">
        <v>43500</v>
      </c>
      <c r="E3216" s="9" t="n">
        <v>43627</v>
      </c>
      <c r="F3216" s="9" t="n">
        <v>43637</v>
      </c>
      <c r="G3216" s="9" t="n">
        <v>43647</v>
      </c>
      <c r="H3216" s="10" t="s">
        <v>36</v>
      </c>
      <c r="I3216" s="0" t="n">
        <v>27</v>
      </c>
      <c r="J3216" s="0" t="n">
        <v>10</v>
      </c>
      <c r="K3216" s="0" t="n">
        <v>326</v>
      </c>
      <c r="L3216" s="0" t="n">
        <v>31</v>
      </c>
      <c r="M3216" s="0" t="n">
        <v>1</v>
      </c>
      <c r="N3216" s="11" t="n">
        <v>0.1</v>
      </c>
      <c r="O3216" s="12" t="n">
        <v>1561.97</v>
      </c>
      <c r="P3216" s="12" t="n">
        <v>2740.3</v>
      </c>
      <c r="Q3216" s="12" t="n">
        <f aca="false">M3216*P3216*(1-N3216)</f>
        <v>2466.27</v>
      </c>
      <c r="R3216" s="12" t="n">
        <f aca="false">M3216*O3216</f>
        <v>1561.97</v>
      </c>
      <c r="S3216" s="12" t="n">
        <f aca="false">Q3216-R3216</f>
        <v>904.3</v>
      </c>
      <c r="T3216" s="11" t="n">
        <f aca="false">IFERROR(S3216/Q3216,0)</f>
        <v>0.366667072137276</v>
      </c>
      <c r="U3216" s="13" t="n">
        <f aca="false">F3216-E3216</f>
        <v>10</v>
      </c>
      <c r="V3216" s="13" t="n">
        <f aca="false">G3216-F3216</f>
        <v>10</v>
      </c>
      <c r="W3216" s="13" t="n">
        <f aca="false">G3216-E3216</f>
        <v>20</v>
      </c>
      <c r="X3216" s="10" t="n">
        <f aca="false">YEAR(E3216)</f>
        <v>2019</v>
      </c>
      <c r="Y3216" s="0" t="str">
        <f aca="false">TEXT(E3216,"yyyy-mm")</f>
        <v>2019-06</v>
      </c>
      <c r="Z3216" s="0" t="str">
        <f aca="false">"Q"&amp;ROUNDUP(MONTH(E3216)/3,0)&amp;"-"&amp;YEAR(E3216)</f>
        <v>Q2-2019</v>
      </c>
    </row>
    <row r="3217" customFormat="false" ht="14.25" hidden="false" customHeight="false" outlineLevel="0" collapsed="false">
      <c r="A3217" s="0" t="s">
        <v>3259</v>
      </c>
      <c r="B3217" s="0" t="s">
        <v>34</v>
      </c>
      <c r="C3217" s="0" t="s">
        <v>39</v>
      </c>
      <c r="D3217" s="9" t="n">
        <v>43500</v>
      </c>
      <c r="E3217" s="9" t="n">
        <v>43627</v>
      </c>
      <c r="F3217" s="9" t="n">
        <v>43644</v>
      </c>
      <c r="G3217" s="9" t="n">
        <v>43646</v>
      </c>
      <c r="H3217" s="10" t="s">
        <v>36</v>
      </c>
      <c r="I3217" s="0" t="n">
        <v>7</v>
      </c>
      <c r="J3217" s="0" t="n">
        <v>21</v>
      </c>
      <c r="K3217" s="0" t="n">
        <v>170</v>
      </c>
      <c r="L3217" s="0" t="n">
        <v>18</v>
      </c>
      <c r="M3217" s="0" t="n">
        <v>8</v>
      </c>
      <c r="N3217" s="11" t="n">
        <v>0.05</v>
      </c>
      <c r="O3217" s="12" t="n">
        <v>4923.96</v>
      </c>
      <c r="P3217" s="12" t="n">
        <v>6478.9</v>
      </c>
      <c r="Q3217" s="12" t="n">
        <f aca="false">M3217*P3217*(1-N3217)</f>
        <v>49239.64</v>
      </c>
      <c r="R3217" s="12" t="n">
        <f aca="false">M3217*O3217</f>
        <v>39391.68</v>
      </c>
      <c r="S3217" s="12" t="n">
        <f aca="false">Q3217-R3217</f>
        <v>9847.95999999999</v>
      </c>
      <c r="T3217" s="11" t="n">
        <f aca="false">IFERROR(S3217/Q3217,0)</f>
        <v>0.200000649882899</v>
      </c>
      <c r="U3217" s="13" t="n">
        <f aca="false">F3217-E3217</f>
        <v>17</v>
      </c>
      <c r="V3217" s="13" t="n">
        <f aca="false">G3217-F3217</f>
        <v>2</v>
      </c>
      <c r="W3217" s="13" t="n">
        <f aca="false">G3217-E3217</f>
        <v>19</v>
      </c>
      <c r="X3217" s="10" t="n">
        <f aca="false">YEAR(E3217)</f>
        <v>2019</v>
      </c>
      <c r="Y3217" s="0" t="str">
        <f aca="false">TEXT(E3217,"yyyy-mm")</f>
        <v>2019-06</v>
      </c>
      <c r="Z3217" s="0" t="str">
        <f aca="false">"Q"&amp;ROUNDUP(MONTH(E3217)/3,0)&amp;"-"&amp;YEAR(E3217)</f>
        <v>Q2-2019</v>
      </c>
    </row>
    <row r="3218" customFormat="false" ht="14.25" hidden="false" customHeight="false" outlineLevel="0" collapsed="false">
      <c r="A3218" s="0" t="s">
        <v>3260</v>
      </c>
      <c r="B3218" s="0" t="s">
        <v>43</v>
      </c>
      <c r="C3218" s="0" t="s">
        <v>39</v>
      </c>
      <c r="D3218" s="9" t="n">
        <v>43500</v>
      </c>
      <c r="E3218" s="9" t="n">
        <v>43627</v>
      </c>
      <c r="F3218" s="9" t="n">
        <v>43646</v>
      </c>
      <c r="G3218" s="9" t="n">
        <v>43654</v>
      </c>
      <c r="H3218" s="10" t="s">
        <v>36</v>
      </c>
      <c r="I3218" s="0" t="n">
        <v>26</v>
      </c>
      <c r="J3218" s="0" t="n">
        <v>1</v>
      </c>
      <c r="K3218" s="0" t="n">
        <v>92</v>
      </c>
      <c r="L3218" s="0" t="n">
        <v>47</v>
      </c>
      <c r="M3218" s="0" t="n">
        <v>6</v>
      </c>
      <c r="N3218" s="11" t="n">
        <v>0.075</v>
      </c>
      <c r="O3218" s="12" t="n">
        <v>1908.96</v>
      </c>
      <c r="P3218" s="12" t="n">
        <v>2807.3</v>
      </c>
      <c r="Q3218" s="12" t="n">
        <f aca="false">M3218*P3218*(1-N3218)</f>
        <v>15580.515</v>
      </c>
      <c r="R3218" s="12" t="n">
        <f aca="false">M3218*O3218</f>
        <v>11453.76</v>
      </c>
      <c r="S3218" s="12" t="n">
        <f aca="false">Q3218-R3218</f>
        <v>4126.755</v>
      </c>
      <c r="T3218" s="11" t="n">
        <f aca="false">IFERROR(S3218/Q3218,0)</f>
        <v>0.264866405250404</v>
      </c>
      <c r="U3218" s="13" t="n">
        <f aca="false">F3218-E3218</f>
        <v>19</v>
      </c>
      <c r="V3218" s="13" t="n">
        <f aca="false">G3218-F3218</f>
        <v>8</v>
      </c>
      <c r="W3218" s="13" t="n">
        <f aca="false">G3218-E3218</f>
        <v>27</v>
      </c>
      <c r="X3218" s="10" t="n">
        <f aca="false">YEAR(E3218)</f>
        <v>2019</v>
      </c>
      <c r="Y3218" s="0" t="str">
        <f aca="false">TEXT(E3218,"yyyy-mm")</f>
        <v>2019-06</v>
      </c>
      <c r="Z3218" s="0" t="str">
        <f aca="false">"Q"&amp;ROUNDUP(MONTH(E3218)/3,0)&amp;"-"&amp;YEAR(E3218)</f>
        <v>Q2-2019</v>
      </c>
    </row>
    <row r="3219" customFormat="false" ht="14.25" hidden="false" customHeight="false" outlineLevel="0" collapsed="false">
      <c r="A3219" s="0" t="s">
        <v>3261</v>
      </c>
      <c r="B3219" s="0" t="s">
        <v>34</v>
      </c>
      <c r="C3219" s="0" t="s">
        <v>39</v>
      </c>
      <c r="D3219" s="9" t="n">
        <v>43500</v>
      </c>
      <c r="E3219" s="9" t="n">
        <v>43627</v>
      </c>
      <c r="F3219" s="9" t="n">
        <v>43655</v>
      </c>
      <c r="G3219" s="9" t="n">
        <v>43661</v>
      </c>
      <c r="H3219" s="10" t="s">
        <v>36</v>
      </c>
      <c r="I3219" s="0" t="n">
        <v>3</v>
      </c>
      <c r="J3219" s="0" t="n">
        <v>39</v>
      </c>
      <c r="K3219" s="0" t="n">
        <v>100</v>
      </c>
      <c r="L3219" s="0" t="n">
        <v>2</v>
      </c>
      <c r="M3219" s="0" t="n">
        <v>5</v>
      </c>
      <c r="N3219" s="11" t="n">
        <v>0.075</v>
      </c>
      <c r="O3219" s="12" t="n">
        <v>2938.02</v>
      </c>
      <c r="P3219" s="12" t="n">
        <v>6251.1</v>
      </c>
      <c r="Q3219" s="12" t="n">
        <f aca="false">M3219*P3219*(1-N3219)</f>
        <v>28911.3375</v>
      </c>
      <c r="R3219" s="12" t="n">
        <f aca="false">M3219*O3219</f>
        <v>14690.1</v>
      </c>
      <c r="S3219" s="12" t="n">
        <f aca="false">Q3219-R3219</f>
        <v>14221.2375</v>
      </c>
      <c r="T3219" s="11" t="n">
        <f aca="false">IFERROR(S3219/Q3219,0)</f>
        <v>0.491891373064287</v>
      </c>
      <c r="U3219" s="13" t="n">
        <f aca="false">F3219-E3219</f>
        <v>28</v>
      </c>
      <c r="V3219" s="13" t="n">
        <f aca="false">G3219-F3219</f>
        <v>6</v>
      </c>
      <c r="W3219" s="13" t="n">
        <f aca="false">G3219-E3219</f>
        <v>34</v>
      </c>
      <c r="X3219" s="10" t="n">
        <f aca="false">YEAR(E3219)</f>
        <v>2019</v>
      </c>
      <c r="Y3219" s="0" t="str">
        <f aca="false">TEXT(E3219,"yyyy-mm")</f>
        <v>2019-06</v>
      </c>
      <c r="Z3219" s="0" t="str">
        <f aca="false">"Q"&amp;ROUNDUP(MONTH(E3219)/3,0)&amp;"-"&amp;YEAR(E3219)</f>
        <v>Q2-2019</v>
      </c>
    </row>
    <row r="3220" customFormat="false" ht="14.25" hidden="false" customHeight="false" outlineLevel="0" collapsed="false">
      <c r="A3220" s="0" t="s">
        <v>3262</v>
      </c>
      <c r="B3220" s="0" t="s">
        <v>38</v>
      </c>
      <c r="C3220" s="0" t="s">
        <v>39</v>
      </c>
      <c r="D3220" s="9" t="n">
        <v>43500</v>
      </c>
      <c r="E3220" s="9" t="n">
        <v>43627</v>
      </c>
      <c r="F3220" s="9" t="n">
        <v>43649</v>
      </c>
      <c r="G3220" s="9" t="n">
        <v>43650</v>
      </c>
      <c r="H3220" s="10" t="s">
        <v>36</v>
      </c>
      <c r="I3220" s="0" t="n">
        <v>20</v>
      </c>
      <c r="J3220" s="0" t="n">
        <v>28</v>
      </c>
      <c r="K3220" s="0" t="n">
        <v>93</v>
      </c>
      <c r="L3220" s="0" t="n">
        <v>37</v>
      </c>
      <c r="M3220" s="0" t="n">
        <v>2</v>
      </c>
      <c r="N3220" s="11" t="n">
        <v>0.05</v>
      </c>
      <c r="O3220" s="12" t="n">
        <v>2381.85</v>
      </c>
      <c r="P3220" s="12" t="n">
        <v>3015</v>
      </c>
      <c r="Q3220" s="12" t="n">
        <f aca="false">M3220*P3220*(1-N3220)</f>
        <v>5728.5</v>
      </c>
      <c r="R3220" s="12" t="n">
        <f aca="false">M3220*O3220</f>
        <v>4763.7</v>
      </c>
      <c r="S3220" s="12" t="n">
        <f aca="false">Q3220-R3220</f>
        <v>964.8</v>
      </c>
      <c r="T3220" s="11" t="n">
        <f aca="false">IFERROR(S3220/Q3220,0)</f>
        <v>0.168421052631579</v>
      </c>
      <c r="U3220" s="13" t="n">
        <f aca="false">F3220-E3220</f>
        <v>22</v>
      </c>
      <c r="V3220" s="13" t="n">
        <f aca="false">G3220-F3220</f>
        <v>1</v>
      </c>
      <c r="W3220" s="13" t="n">
        <f aca="false">G3220-E3220</f>
        <v>23</v>
      </c>
      <c r="X3220" s="10" t="n">
        <f aca="false">YEAR(E3220)</f>
        <v>2019</v>
      </c>
      <c r="Y3220" s="0" t="str">
        <f aca="false">TEXT(E3220,"yyyy-mm")</f>
        <v>2019-06</v>
      </c>
      <c r="Z3220" s="0" t="str">
        <f aca="false">"Q"&amp;ROUNDUP(MONTH(E3220)/3,0)&amp;"-"&amp;YEAR(E3220)</f>
        <v>Q2-2019</v>
      </c>
    </row>
    <row r="3221" customFormat="false" ht="14.25" hidden="false" customHeight="false" outlineLevel="0" collapsed="false">
      <c r="A3221" s="0" t="s">
        <v>3263</v>
      </c>
      <c r="B3221" s="0" t="s">
        <v>38</v>
      </c>
      <c r="C3221" s="0" t="s">
        <v>35</v>
      </c>
      <c r="D3221" s="9" t="n">
        <v>43500</v>
      </c>
      <c r="E3221" s="9" t="n">
        <v>43628</v>
      </c>
      <c r="F3221" s="9" t="n">
        <v>43634</v>
      </c>
      <c r="G3221" s="9" t="n">
        <v>43643</v>
      </c>
      <c r="H3221" s="10" t="s">
        <v>36</v>
      </c>
      <c r="I3221" s="0" t="n">
        <v>15</v>
      </c>
      <c r="J3221" s="0" t="n">
        <v>3</v>
      </c>
      <c r="K3221" s="0" t="n">
        <v>228</v>
      </c>
      <c r="L3221" s="0" t="n">
        <v>25</v>
      </c>
      <c r="M3221" s="0" t="n">
        <v>1</v>
      </c>
      <c r="N3221" s="11" t="n">
        <v>0.075</v>
      </c>
      <c r="O3221" s="12" t="n">
        <v>1169.82</v>
      </c>
      <c r="P3221" s="12" t="n">
        <v>1949.7</v>
      </c>
      <c r="Q3221" s="12" t="n">
        <f aca="false">M3221*P3221*(1-N3221)</f>
        <v>1803.4725</v>
      </c>
      <c r="R3221" s="12" t="n">
        <f aca="false">M3221*O3221</f>
        <v>1169.82</v>
      </c>
      <c r="S3221" s="12" t="n">
        <f aca="false">Q3221-R3221</f>
        <v>633.6525</v>
      </c>
      <c r="T3221" s="11" t="n">
        <f aca="false">IFERROR(S3221/Q3221,0)</f>
        <v>0.351351351351351</v>
      </c>
      <c r="U3221" s="13" t="n">
        <f aca="false">F3221-E3221</f>
        <v>6</v>
      </c>
      <c r="V3221" s="13" t="n">
        <f aca="false">G3221-F3221</f>
        <v>9</v>
      </c>
      <c r="W3221" s="13" t="n">
        <f aca="false">G3221-E3221</f>
        <v>15</v>
      </c>
      <c r="X3221" s="10" t="n">
        <f aca="false">YEAR(E3221)</f>
        <v>2019</v>
      </c>
      <c r="Y3221" s="0" t="str">
        <f aca="false">TEXT(E3221,"yyyy-mm")</f>
        <v>2019-06</v>
      </c>
      <c r="Z3221" s="0" t="str">
        <f aca="false">"Q"&amp;ROUNDUP(MONTH(E3221)/3,0)&amp;"-"&amp;YEAR(E3221)</f>
        <v>Q2-2019</v>
      </c>
    </row>
    <row r="3222" customFormat="false" ht="14.25" hidden="false" customHeight="false" outlineLevel="0" collapsed="false">
      <c r="A3222" s="0" t="s">
        <v>3264</v>
      </c>
      <c r="B3222" s="0" t="s">
        <v>38</v>
      </c>
      <c r="C3222" s="0" t="s">
        <v>39</v>
      </c>
      <c r="D3222" s="9" t="n">
        <v>43500</v>
      </c>
      <c r="E3222" s="9" t="n">
        <v>43628</v>
      </c>
      <c r="F3222" s="9" t="n">
        <v>43643</v>
      </c>
      <c r="G3222" s="9" t="n">
        <v>43652</v>
      </c>
      <c r="H3222" s="10" t="s">
        <v>36</v>
      </c>
      <c r="I3222" s="0" t="n">
        <v>19</v>
      </c>
      <c r="J3222" s="0" t="n">
        <v>12</v>
      </c>
      <c r="K3222" s="0" t="n">
        <v>98</v>
      </c>
      <c r="L3222" s="0" t="n">
        <v>9</v>
      </c>
      <c r="M3222" s="0" t="n">
        <v>6</v>
      </c>
      <c r="N3222" s="11" t="n">
        <v>0.05</v>
      </c>
      <c r="O3222" s="12" t="n">
        <v>690.37</v>
      </c>
      <c r="P3222" s="12" t="n">
        <v>1078.7</v>
      </c>
      <c r="Q3222" s="12" t="n">
        <f aca="false">M3222*P3222*(1-N3222)</f>
        <v>6148.59</v>
      </c>
      <c r="R3222" s="12" t="n">
        <f aca="false">M3222*O3222</f>
        <v>4142.22</v>
      </c>
      <c r="S3222" s="12" t="n">
        <f aca="false">Q3222-R3222</f>
        <v>2006.37</v>
      </c>
      <c r="T3222" s="11" t="n">
        <f aca="false">IFERROR(S3222/Q3222,0)</f>
        <v>0.326313837806717</v>
      </c>
      <c r="U3222" s="13" t="n">
        <f aca="false">F3222-E3222</f>
        <v>15</v>
      </c>
      <c r="V3222" s="13" t="n">
        <f aca="false">G3222-F3222</f>
        <v>9</v>
      </c>
      <c r="W3222" s="13" t="n">
        <f aca="false">G3222-E3222</f>
        <v>24</v>
      </c>
      <c r="X3222" s="10" t="n">
        <f aca="false">YEAR(E3222)</f>
        <v>2019</v>
      </c>
      <c r="Y3222" s="0" t="str">
        <f aca="false">TEXT(E3222,"yyyy-mm")</f>
        <v>2019-06</v>
      </c>
      <c r="Z3222" s="0" t="str">
        <f aca="false">"Q"&amp;ROUNDUP(MONTH(E3222)/3,0)&amp;"-"&amp;YEAR(E3222)</f>
        <v>Q2-2019</v>
      </c>
    </row>
    <row r="3223" customFormat="false" ht="14.25" hidden="false" customHeight="false" outlineLevel="0" collapsed="false">
      <c r="A3223" s="0" t="s">
        <v>3265</v>
      </c>
      <c r="B3223" s="0" t="s">
        <v>34</v>
      </c>
      <c r="C3223" s="0" t="s">
        <v>48</v>
      </c>
      <c r="D3223" s="9" t="n">
        <v>43500</v>
      </c>
      <c r="E3223" s="9" t="n">
        <v>43628</v>
      </c>
      <c r="F3223" s="9" t="n">
        <v>43640</v>
      </c>
      <c r="G3223" s="9" t="n">
        <v>43648</v>
      </c>
      <c r="H3223" s="10" t="s">
        <v>36</v>
      </c>
      <c r="I3223" s="0" t="n">
        <v>3</v>
      </c>
      <c r="J3223" s="0" t="n">
        <v>5</v>
      </c>
      <c r="K3223" s="0" t="n">
        <v>9</v>
      </c>
      <c r="L3223" s="0" t="n">
        <v>36</v>
      </c>
      <c r="M3223" s="0" t="n">
        <v>3</v>
      </c>
      <c r="N3223" s="11" t="n">
        <v>0.05</v>
      </c>
      <c r="O3223" s="12" t="n">
        <v>4165.59</v>
      </c>
      <c r="P3223" s="12" t="n">
        <v>5272.9</v>
      </c>
      <c r="Q3223" s="12" t="n">
        <f aca="false">M3223*P3223*(1-N3223)</f>
        <v>15027.765</v>
      </c>
      <c r="R3223" s="12" t="n">
        <f aca="false">M3223*O3223</f>
        <v>12496.77</v>
      </c>
      <c r="S3223" s="12" t="n">
        <f aca="false">Q3223-R3223</f>
        <v>2530.995</v>
      </c>
      <c r="T3223" s="11" t="n">
        <f aca="false">IFERROR(S3223/Q3223,0)</f>
        <v>0.168421252262063</v>
      </c>
      <c r="U3223" s="13" t="n">
        <f aca="false">F3223-E3223</f>
        <v>12</v>
      </c>
      <c r="V3223" s="13" t="n">
        <f aca="false">G3223-F3223</f>
        <v>8</v>
      </c>
      <c r="W3223" s="13" t="n">
        <f aca="false">G3223-E3223</f>
        <v>20</v>
      </c>
      <c r="X3223" s="10" t="n">
        <f aca="false">YEAR(E3223)</f>
        <v>2019</v>
      </c>
      <c r="Y3223" s="0" t="str">
        <f aca="false">TEXT(E3223,"yyyy-mm")</f>
        <v>2019-06</v>
      </c>
      <c r="Z3223" s="0" t="str">
        <f aca="false">"Q"&amp;ROUNDUP(MONTH(E3223)/3,0)&amp;"-"&amp;YEAR(E3223)</f>
        <v>Q2-2019</v>
      </c>
    </row>
    <row r="3224" customFormat="false" ht="14.25" hidden="false" customHeight="false" outlineLevel="0" collapsed="false">
      <c r="A3224" s="0" t="s">
        <v>3266</v>
      </c>
      <c r="B3224" s="0" t="s">
        <v>38</v>
      </c>
      <c r="C3224" s="0" t="s">
        <v>46</v>
      </c>
      <c r="D3224" s="9" t="n">
        <v>43500</v>
      </c>
      <c r="E3224" s="9" t="n">
        <v>43628</v>
      </c>
      <c r="F3224" s="9" t="n">
        <v>43646</v>
      </c>
      <c r="G3224" s="9" t="n">
        <v>43650</v>
      </c>
      <c r="H3224" s="10" t="s">
        <v>36</v>
      </c>
      <c r="I3224" s="0" t="n">
        <v>13</v>
      </c>
      <c r="J3224" s="0" t="n">
        <v>48</v>
      </c>
      <c r="K3224" s="0" t="n">
        <v>316</v>
      </c>
      <c r="L3224" s="0" t="n">
        <v>44</v>
      </c>
      <c r="M3224" s="0" t="n">
        <v>4</v>
      </c>
      <c r="N3224" s="11" t="n">
        <v>0.075</v>
      </c>
      <c r="O3224" s="12" t="n">
        <v>2759.93</v>
      </c>
      <c r="P3224" s="12" t="n">
        <v>3999.9</v>
      </c>
      <c r="Q3224" s="12" t="n">
        <f aca="false">M3224*P3224*(1-N3224)</f>
        <v>14799.63</v>
      </c>
      <c r="R3224" s="12" t="n">
        <f aca="false">M3224*O3224</f>
        <v>11039.72</v>
      </c>
      <c r="S3224" s="12" t="n">
        <f aca="false">Q3224-R3224</f>
        <v>3759.91</v>
      </c>
      <c r="T3224" s="11" t="n">
        <f aca="false">IFERROR(S3224/Q3224,0)</f>
        <v>0.254054324331081</v>
      </c>
      <c r="U3224" s="13" t="n">
        <f aca="false">F3224-E3224</f>
        <v>18</v>
      </c>
      <c r="V3224" s="13" t="n">
        <f aca="false">G3224-F3224</f>
        <v>4</v>
      </c>
      <c r="W3224" s="13" t="n">
        <f aca="false">G3224-E3224</f>
        <v>22</v>
      </c>
      <c r="X3224" s="10" t="n">
        <f aca="false">YEAR(E3224)</f>
        <v>2019</v>
      </c>
      <c r="Y3224" s="0" t="str">
        <f aca="false">TEXT(E3224,"yyyy-mm")</f>
        <v>2019-06</v>
      </c>
      <c r="Z3224" s="0" t="str">
        <f aca="false">"Q"&amp;ROUNDUP(MONTH(E3224)/3,0)&amp;"-"&amp;YEAR(E3224)</f>
        <v>Q2-2019</v>
      </c>
    </row>
    <row r="3225" customFormat="false" ht="14.25" hidden="false" customHeight="false" outlineLevel="0" collapsed="false">
      <c r="A3225" s="0" t="s">
        <v>3267</v>
      </c>
      <c r="B3225" s="0" t="s">
        <v>38</v>
      </c>
      <c r="C3225" s="0" t="s">
        <v>39</v>
      </c>
      <c r="D3225" s="9" t="n">
        <v>43500</v>
      </c>
      <c r="E3225" s="9" t="n">
        <v>43628</v>
      </c>
      <c r="F3225" s="9" t="n">
        <v>43635</v>
      </c>
      <c r="G3225" s="9" t="n">
        <v>43645</v>
      </c>
      <c r="H3225" s="10" t="s">
        <v>36</v>
      </c>
      <c r="I3225" s="0" t="n">
        <v>16</v>
      </c>
      <c r="J3225" s="0" t="n">
        <v>49</v>
      </c>
      <c r="K3225" s="0" t="n">
        <v>171</v>
      </c>
      <c r="L3225" s="0" t="n">
        <v>22</v>
      </c>
      <c r="M3225" s="0" t="n">
        <v>1</v>
      </c>
      <c r="N3225" s="11" t="n">
        <v>0.05</v>
      </c>
      <c r="O3225" s="12" t="n">
        <v>173.53</v>
      </c>
      <c r="P3225" s="12" t="n">
        <v>247.9</v>
      </c>
      <c r="Q3225" s="12" t="n">
        <f aca="false">M3225*P3225*(1-N3225)</f>
        <v>235.505</v>
      </c>
      <c r="R3225" s="12" t="n">
        <f aca="false">M3225*O3225</f>
        <v>173.53</v>
      </c>
      <c r="S3225" s="12" t="n">
        <f aca="false">Q3225-R3225</f>
        <v>61.975</v>
      </c>
      <c r="T3225" s="11" t="n">
        <f aca="false">IFERROR(S3225/Q3225,0)</f>
        <v>0.263157894736842</v>
      </c>
      <c r="U3225" s="13" t="n">
        <f aca="false">F3225-E3225</f>
        <v>7</v>
      </c>
      <c r="V3225" s="13" t="n">
        <f aca="false">G3225-F3225</f>
        <v>10</v>
      </c>
      <c r="W3225" s="13" t="n">
        <f aca="false">G3225-E3225</f>
        <v>17</v>
      </c>
      <c r="X3225" s="10" t="n">
        <f aca="false">YEAR(E3225)</f>
        <v>2019</v>
      </c>
      <c r="Y3225" s="0" t="str">
        <f aca="false">TEXT(E3225,"yyyy-mm")</f>
        <v>2019-06</v>
      </c>
      <c r="Z3225" s="0" t="str">
        <f aca="false">"Q"&amp;ROUNDUP(MONTH(E3225)/3,0)&amp;"-"&amp;YEAR(E3225)</f>
        <v>Q2-2019</v>
      </c>
    </row>
    <row r="3226" customFormat="false" ht="14.25" hidden="false" customHeight="false" outlineLevel="0" collapsed="false">
      <c r="A3226" s="0" t="s">
        <v>3268</v>
      </c>
      <c r="B3226" s="0" t="s">
        <v>34</v>
      </c>
      <c r="C3226" s="0" t="s">
        <v>58</v>
      </c>
      <c r="D3226" s="9" t="n">
        <v>43500</v>
      </c>
      <c r="E3226" s="9" t="n">
        <v>43628</v>
      </c>
      <c r="F3226" s="9" t="n">
        <v>43635</v>
      </c>
      <c r="G3226" s="9" t="n">
        <v>43640</v>
      </c>
      <c r="H3226" s="10" t="s">
        <v>36</v>
      </c>
      <c r="I3226" s="0" t="n">
        <v>3</v>
      </c>
      <c r="J3226" s="0" t="n">
        <v>12</v>
      </c>
      <c r="K3226" s="0" t="n">
        <v>363</v>
      </c>
      <c r="L3226" s="0" t="n">
        <v>25</v>
      </c>
      <c r="M3226" s="0" t="n">
        <v>5</v>
      </c>
      <c r="N3226" s="11" t="n">
        <v>0.2</v>
      </c>
      <c r="O3226" s="12" t="n">
        <v>3694.65</v>
      </c>
      <c r="P3226" s="12" t="n">
        <v>6056.8</v>
      </c>
      <c r="Q3226" s="12" t="n">
        <f aca="false">M3226*P3226*(1-N3226)</f>
        <v>24227.2</v>
      </c>
      <c r="R3226" s="12" t="n">
        <f aca="false">M3226*O3226</f>
        <v>18473.25</v>
      </c>
      <c r="S3226" s="12" t="n">
        <f aca="false">Q3226-R3226</f>
        <v>5753.95</v>
      </c>
      <c r="T3226" s="11" t="n">
        <f aca="false">IFERROR(S3226/Q3226,0)</f>
        <v>0.237499587240787</v>
      </c>
      <c r="U3226" s="13" t="n">
        <f aca="false">F3226-E3226</f>
        <v>7</v>
      </c>
      <c r="V3226" s="13" t="n">
        <f aca="false">G3226-F3226</f>
        <v>5</v>
      </c>
      <c r="W3226" s="13" t="n">
        <f aca="false">G3226-E3226</f>
        <v>12</v>
      </c>
      <c r="X3226" s="10" t="n">
        <f aca="false">YEAR(E3226)</f>
        <v>2019</v>
      </c>
      <c r="Y3226" s="0" t="str">
        <f aca="false">TEXT(E3226,"yyyy-mm")</f>
        <v>2019-06</v>
      </c>
      <c r="Z3226" s="0" t="str">
        <f aca="false">"Q"&amp;ROUNDUP(MONTH(E3226)/3,0)&amp;"-"&amp;YEAR(E3226)</f>
        <v>Q2-2019</v>
      </c>
    </row>
    <row r="3227" customFormat="false" ht="14.25" hidden="false" customHeight="false" outlineLevel="0" collapsed="false">
      <c r="A3227" s="0" t="s">
        <v>3269</v>
      </c>
      <c r="B3227" s="0" t="s">
        <v>38</v>
      </c>
      <c r="C3227" s="0" t="s">
        <v>39</v>
      </c>
      <c r="D3227" s="9" t="n">
        <v>43500</v>
      </c>
      <c r="E3227" s="9" t="n">
        <v>43628</v>
      </c>
      <c r="F3227" s="9" t="n">
        <v>43654</v>
      </c>
      <c r="G3227" s="9" t="n">
        <v>43655</v>
      </c>
      <c r="H3227" s="10" t="s">
        <v>36</v>
      </c>
      <c r="I3227" s="0" t="n">
        <v>18</v>
      </c>
      <c r="J3227" s="0" t="n">
        <v>2</v>
      </c>
      <c r="K3227" s="0" t="n">
        <v>127</v>
      </c>
      <c r="L3227" s="0" t="n">
        <v>25</v>
      </c>
      <c r="M3227" s="0" t="n">
        <v>6</v>
      </c>
      <c r="N3227" s="11" t="n">
        <v>0.15</v>
      </c>
      <c r="O3227" s="12" t="n">
        <v>161.6</v>
      </c>
      <c r="P3227" s="12" t="n">
        <v>241.2</v>
      </c>
      <c r="Q3227" s="12" t="n">
        <f aca="false">M3227*P3227*(1-N3227)</f>
        <v>1230.12</v>
      </c>
      <c r="R3227" s="12" t="n">
        <f aca="false">M3227*O3227</f>
        <v>969.6</v>
      </c>
      <c r="S3227" s="12" t="n">
        <f aca="false">Q3227-R3227</f>
        <v>260.52</v>
      </c>
      <c r="T3227" s="11" t="n">
        <f aca="false">IFERROR(S3227/Q3227,0)</f>
        <v>0.211784216174032</v>
      </c>
      <c r="U3227" s="13" t="n">
        <f aca="false">F3227-E3227</f>
        <v>26</v>
      </c>
      <c r="V3227" s="13" t="n">
        <f aca="false">G3227-F3227</f>
        <v>1</v>
      </c>
      <c r="W3227" s="13" t="n">
        <f aca="false">G3227-E3227</f>
        <v>27</v>
      </c>
      <c r="X3227" s="10" t="n">
        <f aca="false">YEAR(E3227)</f>
        <v>2019</v>
      </c>
      <c r="Y3227" s="0" t="str">
        <f aca="false">TEXT(E3227,"yyyy-mm")</f>
        <v>2019-06</v>
      </c>
      <c r="Z3227" s="0" t="str">
        <f aca="false">"Q"&amp;ROUNDUP(MONTH(E3227)/3,0)&amp;"-"&amp;YEAR(E3227)</f>
        <v>Q2-2019</v>
      </c>
    </row>
    <row r="3228" customFormat="false" ht="14.25" hidden="false" customHeight="false" outlineLevel="0" collapsed="false">
      <c r="A3228" s="0" t="s">
        <v>3270</v>
      </c>
      <c r="B3228" s="0" t="s">
        <v>38</v>
      </c>
      <c r="C3228" s="0" t="s">
        <v>35</v>
      </c>
      <c r="D3228" s="9" t="n">
        <v>43500</v>
      </c>
      <c r="E3228" s="9" t="n">
        <v>43628</v>
      </c>
      <c r="F3228" s="9" t="n">
        <v>43630</v>
      </c>
      <c r="G3228" s="9" t="n">
        <v>43639</v>
      </c>
      <c r="H3228" s="10" t="s">
        <v>36</v>
      </c>
      <c r="I3228" s="0" t="n">
        <v>16</v>
      </c>
      <c r="J3228" s="0" t="n">
        <v>30</v>
      </c>
      <c r="K3228" s="0" t="n">
        <v>248</v>
      </c>
      <c r="L3228" s="0" t="n">
        <v>20</v>
      </c>
      <c r="M3228" s="0" t="n">
        <v>3</v>
      </c>
      <c r="N3228" s="11" t="n">
        <v>0.075</v>
      </c>
      <c r="O3228" s="12" t="n">
        <v>202.61</v>
      </c>
      <c r="P3228" s="12" t="n">
        <v>241.2</v>
      </c>
      <c r="Q3228" s="12" t="n">
        <f aca="false">M3228*P3228*(1-N3228)</f>
        <v>669.33</v>
      </c>
      <c r="R3228" s="12" t="n">
        <f aca="false">M3228*O3228</f>
        <v>607.83</v>
      </c>
      <c r="S3228" s="12" t="n">
        <f aca="false">Q3228-R3228</f>
        <v>61.4999999999999</v>
      </c>
      <c r="T3228" s="11" t="n">
        <f aca="false">IFERROR(S3228/Q3228,0)</f>
        <v>0.0918829277038231</v>
      </c>
      <c r="U3228" s="13" t="n">
        <f aca="false">F3228-E3228</f>
        <v>2</v>
      </c>
      <c r="V3228" s="13" t="n">
        <f aca="false">G3228-F3228</f>
        <v>9</v>
      </c>
      <c r="W3228" s="13" t="n">
        <f aca="false">G3228-E3228</f>
        <v>11</v>
      </c>
      <c r="X3228" s="10" t="n">
        <f aca="false">YEAR(E3228)</f>
        <v>2019</v>
      </c>
      <c r="Y3228" s="0" t="str">
        <f aca="false">TEXT(E3228,"yyyy-mm")</f>
        <v>2019-06</v>
      </c>
      <c r="Z3228" s="0" t="str">
        <f aca="false">"Q"&amp;ROUNDUP(MONTH(E3228)/3,0)&amp;"-"&amp;YEAR(E3228)</f>
        <v>Q2-2019</v>
      </c>
    </row>
    <row r="3229" customFormat="false" ht="14.25" hidden="false" customHeight="false" outlineLevel="0" collapsed="false">
      <c r="A3229" s="0" t="s">
        <v>3271</v>
      </c>
      <c r="B3229" s="0" t="s">
        <v>34</v>
      </c>
      <c r="C3229" s="0" t="s">
        <v>58</v>
      </c>
      <c r="D3229" s="9" t="n">
        <v>43500</v>
      </c>
      <c r="E3229" s="9" t="n">
        <v>43628</v>
      </c>
      <c r="F3229" s="9" t="n">
        <v>43637</v>
      </c>
      <c r="G3229" s="9" t="n">
        <v>43640</v>
      </c>
      <c r="H3229" s="10" t="s">
        <v>36</v>
      </c>
      <c r="I3229" s="0" t="n">
        <v>9</v>
      </c>
      <c r="J3229" s="0" t="n">
        <v>1</v>
      </c>
      <c r="K3229" s="0" t="n">
        <v>332</v>
      </c>
      <c r="L3229" s="0" t="n">
        <v>36</v>
      </c>
      <c r="M3229" s="0" t="n">
        <v>7</v>
      </c>
      <c r="N3229" s="11" t="n">
        <v>0.075</v>
      </c>
      <c r="O3229" s="12" t="n">
        <v>526.22</v>
      </c>
      <c r="P3229" s="12" t="n">
        <v>1031.8</v>
      </c>
      <c r="Q3229" s="12" t="n">
        <f aca="false">M3229*P3229*(1-N3229)</f>
        <v>6680.905</v>
      </c>
      <c r="R3229" s="12" t="n">
        <f aca="false">M3229*O3229</f>
        <v>3683.54</v>
      </c>
      <c r="S3229" s="12" t="n">
        <f aca="false">Q3229-R3229</f>
        <v>2997.365</v>
      </c>
      <c r="T3229" s="11" t="n">
        <f aca="false">IFERROR(S3229/Q3229,0)</f>
        <v>0.448646553124165</v>
      </c>
      <c r="U3229" s="13" t="n">
        <f aca="false">F3229-E3229</f>
        <v>9</v>
      </c>
      <c r="V3229" s="13" t="n">
        <f aca="false">G3229-F3229</f>
        <v>3</v>
      </c>
      <c r="W3229" s="13" t="n">
        <f aca="false">G3229-E3229</f>
        <v>12</v>
      </c>
      <c r="X3229" s="10" t="n">
        <f aca="false">YEAR(E3229)</f>
        <v>2019</v>
      </c>
      <c r="Y3229" s="0" t="str">
        <f aca="false">TEXT(E3229,"yyyy-mm")</f>
        <v>2019-06</v>
      </c>
      <c r="Z3229" s="0" t="str">
        <f aca="false">"Q"&amp;ROUNDUP(MONTH(E3229)/3,0)&amp;"-"&amp;YEAR(E3229)</f>
        <v>Q2-2019</v>
      </c>
    </row>
    <row r="3230" customFormat="false" ht="14.25" hidden="false" customHeight="false" outlineLevel="0" collapsed="false">
      <c r="A3230" s="0" t="s">
        <v>3272</v>
      </c>
      <c r="B3230" s="0" t="s">
        <v>41</v>
      </c>
      <c r="C3230" s="0" t="s">
        <v>39</v>
      </c>
      <c r="D3230" s="9" t="n">
        <v>43500</v>
      </c>
      <c r="E3230" s="9" t="n">
        <v>43628</v>
      </c>
      <c r="F3230" s="9" t="n">
        <v>43637</v>
      </c>
      <c r="G3230" s="9" t="n">
        <v>43640</v>
      </c>
      <c r="H3230" s="10" t="s">
        <v>36</v>
      </c>
      <c r="I3230" s="0" t="n">
        <v>24</v>
      </c>
      <c r="J3230" s="0" t="n">
        <v>32</v>
      </c>
      <c r="K3230" s="0" t="n">
        <v>95</v>
      </c>
      <c r="L3230" s="0" t="n">
        <v>31</v>
      </c>
      <c r="M3230" s="0" t="n">
        <v>3</v>
      </c>
      <c r="N3230" s="11" t="n">
        <v>0.2</v>
      </c>
      <c r="O3230" s="12" t="n">
        <v>559.45</v>
      </c>
      <c r="P3230" s="12" t="n">
        <v>1118.9</v>
      </c>
      <c r="Q3230" s="12" t="n">
        <f aca="false">M3230*P3230*(1-N3230)</f>
        <v>2685.36</v>
      </c>
      <c r="R3230" s="12" t="n">
        <f aca="false">M3230*O3230</f>
        <v>1678.35</v>
      </c>
      <c r="S3230" s="12" t="n">
        <f aca="false">Q3230-R3230</f>
        <v>1007.01</v>
      </c>
      <c r="T3230" s="11" t="n">
        <f aca="false">IFERROR(S3230/Q3230,0)</f>
        <v>0.375</v>
      </c>
      <c r="U3230" s="13" t="n">
        <f aca="false">F3230-E3230</f>
        <v>9</v>
      </c>
      <c r="V3230" s="13" t="n">
        <f aca="false">G3230-F3230</f>
        <v>3</v>
      </c>
      <c r="W3230" s="13" t="n">
        <f aca="false">G3230-E3230</f>
        <v>12</v>
      </c>
      <c r="X3230" s="10" t="n">
        <f aca="false">YEAR(E3230)</f>
        <v>2019</v>
      </c>
      <c r="Y3230" s="0" t="str">
        <f aca="false">TEXT(E3230,"yyyy-mm")</f>
        <v>2019-06</v>
      </c>
      <c r="Z3230" s="0" t="str">
        <f aca="false">"Q"&amp;ROUNDUP(MONTH(E3230)/3,0)&amp;"-"&amp;YEAR(E3230)</f>
        <v>Q2-2019</v>
      </c>
    </row>
    <row r="3231" customFormat="false" ht="14.25" hidden="false" customHeight="false" outlineLevel="0" collapsed="false">
      <c r="A3231" s="0" t="s">
        <v>3273</v>
      </c>
      <c r="B3231" s="0" t="s">
        <v>34</v>
      </c>
      <c r="C3231" s="0" t="s">
        <v>48</v>
      </c>
      <c r="D3231" s="9" t="n">
        <v>43500</v>
      </c>
      <c r="E3231" s="9" t="n">
        <v>43628</v>
      </c>
      <c r="F3231" s="9" t="n">
        <v>43645</v>
      </c>
      <c r="G3231" s="9" t="n">
        <v>43649</v>
      </c>
      <c r="H3231" s="10" t="s">
        <v>36</v>
      </c>
      <c r="I3231" s="0" t="n">
        <v>12</v>
      </c>
      <c r="J3231" s="0" t="n">
        <v>27</v>
      </c>
      <c r="K3231" s="0" t="n">
        <v>11</v>
      </c>
      <c r="L3231" s="0" t="n">
        <v>26</v>
      </c>
      <c r="M3231" s="0" t="n">
        <v>2</v>
      </c>
      <c r="N3231" s="11" t="n">
        <v>0.075</v>
      </c>
      <c r="O3231" s="12" t="n">
        <v>535.67</v>
      </c>
      <c r="P3231" s="12" t="n">
        <v>1306.5</v>
      </c>
      <c r="Q3231" s="12" t="n">
        <f aca="false">M3231*P3231*(1-N3231)</f>
        <v>2417.025</v>
      </c>
      <c r="R3231" s="12" t="n">
        <f aca="false">M3231*O3231</f>
        <v>1071.34</v>
      </c>
      <c r="S3231" s="12" t="n">
        <f aca="false">Q3231-R3231</f>
        <v>1345.685</v>
      </c>
      <c r="T3231" s="11" t="n">
        <f aca="false">IFERROR(S3231/Q3231,0)</f>
        <v>0.556752619439187</v>
      </c>
      <c r="U3231" s="13" t="n">
        <f aca="false">F3231-E3231</f>
        <v>17</v>
      </c>
      <c r="V3231" s="13" t="n">
        <f aca="false">G3231-F3231</f>
        <v>4</v>
      </c>
      <c r="W3231" s="13" t="n">
        <f aca="false">G3231-E3231</f>
        <v>21</v>
      </c>
      <c r="X3231" s="10" t="n">
        <f aca="false">YEAR(E3231)</f>
        <v>2019</v>
      </c>
      <c r="Y3231" s="0" t="str">
        <f aca="false">TEXT(E3231,"yyyy-mm")</f>
        <v>2019-06</v>
      </c>
      <c r="Z3231" s="0" t="str">
        <f aca="false">"Q"&amp;ROUNDUP(MONTH(E3231)/3,0)&amp;"-"&amp;YEAR(E3231)</f>
        <v>Q2-2019</v>
      </c>
    </row>
    <row r="3232" customFormat="false" ht="14.25" hidden="false" customHeight="false" outlineLevel="0" collapsed="false">
      <c r="A3232" s="0" t="s">
        <v>3274</v>
      </c>
      <c r="B3232" s="0" t="s">
        <v>34</v>
      </c>
      <c r="C3232" s="0" t="s">
        <v>39</v>
      </c>
      <c r="D3232" s="9" t="n">
        <v>43500</v>
      </c>
      <c r="E3232" s="9" t="n">
        <v>43628</v>
      </c>
      <c r="F3232" s="9" t="n">
        <v>43639</v>
      </c>
      <c r="G3232" s="9" t="n">
        <v>43646</v>
      </c>
      <c r="H3232" s="10" t="s">
        <v>36</v>
      </c>
      <c r="I3232" s="0" t="n">
        <v>9</v>
      </c>
      <c r="J3232" s="0" t="n">
        <v>8</v>
      </c>
      <c r="K3232" s="0" t="n">
        <v>149</v>
      </c>
      <c r="L3232" s="0" t="n">
        <v>26</v>
      </c>
      <c r="M3232" s="0" t="n">
        <v>1</v>
      </c>
      <c r="N3232" s="11" t="n">
        <v>0.075</v>
      </c>
      <c r="O3232" s="12" t="n">
        <v>118.93</v>
      </c>
      <c r="P3232" s="12" t="n">
        <v>167.5</v>
      </c>
      <c r="Q3232" s="12" t="n">
        <f aca="false">M3232*P3232*(1-N3232)</f>
        <v>154.9375</v>
      </c>
      <c r="R3232" s="12" t="n">
        <f aca="false">M3232*O3232</f>
        <v>118.93</v>
      </c>
      <c r="S3232" s="12" t="n">
        <f aca="false">Q3232-R3232</f>
        <v>36.0075</v>
      </c>
      <c r="T3232" s="11" t="n">
        <f aca="false">IFERROR(S3232/Q3232,0)</f>
        <v>0.232400161355385</v>
      </c>
      <c r="U3232" s="13" t="n">
        <f aca="false">F3232-E3232</f>
        <v>11</v>
      </c>
      <c r="V3232" s="13" t="n">
        <f aca="false">G3232-F3232</f>
        <v>7</v>
      </c>
      <c r="W3232" s="13" t="n">
        <f aca="false">G3232-E3232</f>
        <v>18</v>
      </c>
      <c r="X3232" s="10" t="n">
        <f aca="false">YEAR(E3232)</f>
        <v>2019</v>
      </c>
      <c r="Y3232" s="0" t="str">
        <f aca="false">TEXT(E3232,"yyyy-mm")</f>
        <v>2019-06</v>
      </c>
      <c r="Z3232" s="0" t="str">
        <f aca="false">"Q"&amp;ROUNDUP(MONTH(E3232)/3,0)&amp;"-"&amp;YEAR(E3232)</f>
        <v>Q2-2019</v>
      </c>
    </row>
    <row r="3233" customFormat="false" ht="14.25" hidden="false" customHeight="false" outlineLevel="0" collapsed="false">
      <c r="A3233" s="0" t="s">
        <v>3275</v>
      </c>
      <c r="B3233" s="0" t="s">
        <v>43</v>
      </c>
      <c r="C3233" s="0" t="s">
        <v>35</v>
      </c>
      <c r="D3233" s="9" t="n">
        <v>43500</v>
      </c>
      <c r="E3233" s="9" t="n">
        <v>43628</v>
      </c>
      <c r="F3233" s="9" t="n">
        <v>43651</v>
      </c>
      <c r="G3233" s="9" t="n">
        <v>43661</v>
      </c>
      <c r="H3233" s="10" t="s">
        <v>36</v>
      </c>
      <c r="I3233" s="0" t="n">
        <v>28</v>
      </c>
      <c r="J3233" s="0" t="n">
        <v>15</v>
      </c>
      <c r="K3233" s="0" t="n">
        <v>234</v>
      </c>
      <c r="L3233" s="0" t="n">
        <v>7</v>
      </c>
      <c r="M3233" s="0" t="n">
        <v>4</v>
      </c>
      <c r="N3233" s="11" t="n">
        <v>0.1</v>
      </c>
      <c r="O3233" s="12" t="n">
        <v>546.72</v>
      </c>
      <c r="P3233" s="12" t="n">
        <v>1072</v>
      </c>
      <c r="Q3233" s="12" t="n">
        <f aca="false">M3233*P3233*(1-N3233)</f>
        <v>3859.2</v>
      </c>
      <c r="R3233" s="12" t="n">
        <f aca="false">M3233*O3233</f>
        <v>2186.88</v>
      </c>
      <c r="S3233" s="12" t="n">
        <f aca="false">Q3233-R3233</f>
        <v>1672.32</v>
      </c>
      <c r="T3233" s="11" t="n">
        <f aca="false">IFERROR(S3233/Q3233,0)</f>
        <v>0.433333333333333</v>
      </c>
      <c r="U3233" s="13" t="n">
        <f aca="false">F3233-E3233</f>
        <v>23</v>
      </c>
      <c r="V3233" s="13" t="n">
        <f aca="false">G3233-F3233</f>
        <v>10</v>
      </c>
      <c r="W3233" s="13" t="n">
        <f aca="false">G3233-E3233</f>
        <v>33</v>
      </c>
      <c r="X3233" s="10" t="n">
        <f aca="false">YEAR(E3233)</f>
        <v>2019</v>
      </c>
      <c r="Y3233" s="0" t="str">
        <f aca="false">TEXT(E3233,"yyyy-mm")</f>
        <v>2019-06</v>
      </c>
      <c r="Z3233" s="0" t="str">
        <f aca="false">"Q"&amp;ROUNDUP(MONTH(E3233)/3,0)&amp;"-"&amp;YEAR(E3233)</f>
        <v>Q2-2019</v>
      </c>
    </row>
    <row r="3234" customFormat="false" ht="14.25" hidden="false" customHeight="false" outlineLevel="0" collapsed="false">
      <c r="A3234" s="0" t="s">
        <v>3276</v>
      </c>
      <c r="B3234" s="0" t="s">
        <v>34</v>
      </c>
      <c r="C3234" s="0" t="s">
        <v>39</v>
      </c>
      <c r="D3234" s="9" t="n">
        <v>43500</v>
      </c>
      <c r="E3234" s="9" t="n">
        <v>43628</v>
      </c>
      <c r="F3234" s="9" t="n">
        <v>43656</v>
      </c>
      <c r="G3234" s="9" t="n">
        <v>43660</v>
      </c>
      <c r="H3234" s="10" t="s">
        <v>36</v>
      </c>
      <c r="I3234" s="0" t="n">
        <v>9</v>
      </c>
      <c r="J3234" s="0" t="n">
        <v>4</v>
      </c>
      <c r="K3234" s="0" t="n">
        <v>197</v>
      </c>
      <c r="L3234" s="0" t="n">
        <v>27</v>
      </c>
      <c r="M3234" s="0" t="n">
        <v>2</v>
      </c>
      <c r="N3234" s="11" t="n">
        <v>0.05</v>
      </c>
      <c r="O3234" s="12" t="n">
        <v>4487.73</v>
      </c>
      <c r="P3234" s="12" t="n">
        <v>5406.9</v>
      </c>
      <c r="Q3234" s="12" t="n">
        <f aca="false">M3234*P3234*(1-N3234)</f>
        <v>10273.11</v>
      </c>
      <c r="R3234" s="12" t="n">
        <f aca="false">M3234*O3234</f>
        <v>8975.46</v>
      </c>
      <c r="S3234" s="12" t="n">
        <f aca="false">Q3234-R3234</f>
        <v>1297.65</v>
      </c>
      <c r="T3234" s="11" t="n">
        <f aca="false">IFERROR(S3234/Q3234,0)</f>
        <v>0.126315205424647</v>
      </c>
      <c r="U3234" s="13" t="n">
        <f aca="false">F3234-E3234</f>
        <v>28</v>
      </c>
      <c r="V3234" s="13" t="n">
        <f aca="false">G3234-F3234</f>
        <v>4</v>
      </c>
      <c r="W3234" s="13" t="n">
        <f aca="false">G3234-E3234</f>
        <v>32</v>
      </c>
      <c r="X3234" s="10" t="n">
        <f aca="false">YEAR(E3234)</f>
        <v>2019</v>
      </c>
      <c r="Y3234" s="0" t="str">
        <f aca="false">TEXT(E3234,"yyyy-mm")</f>
        <v>2019-06</v>
      </c>
      <c r="Z3234" s="0" t="str">
        <f aca="false">"Q"&amp;ROUNDUP(MONTH(E3234)/3,0)&amp;"-"&amp;YEAR(E3234)</f>
        <v>Q2-2019</v>
      </c>
    </row>
    <row r="3235" customFormat="false" ht="14.25" hidden="false" customHeight="false" outlineLevel="0" collapsed="false">
      <c r="A3235" s="0" t="s">
        <v>3277</v>
      </c>
      <c r="B3235" s="0" t="s">
        <v>41</v>
      </c>
      <c r="C3235" s="0" t="s">
        <v>58</v>
      </c>
      <c r="D3235" s="9" t="n">
        <v>43500</v>
      </c>
      <c r="E3235" s="9" t="n">
        <v>43629</v>
      </c>
      <c r="F3235" s="9" t="n">
        <v>43645</v>
      </c>
      <c r="G3235" s="9" t="n">
        <v>43653</v>
      </c>
      <c r="H3235" s="10" t="s">
        <v>36</v>
      </c>
      <c r="I3235" s="0" t="n">
        <v>23</v>
      </c>
      <c r="J3235" s="0" t="n">
        <v>28</v>
      </c>
      <c r="K3235" s="0" t="n">
        <v>367</v>
      </c>
      <c r="L3235" s="0" t="n">
        <v>36</v>
      </c>
      <c r="M3235" s="0" t="n">
        <v>2</v>
      </c>
      <c r="N3235" s="11" t="n">
        <v>0.05</v>
      </c>
      <c r="O3235" s="12" t="n">
        <v>1575.84</v>
      </c>
      <c r="P3235" s="12" t="n">
        <v>1969.8</v>
      </c>
      <c r="Q3235" s="12" t="n">
        <f aca="false">M3235*P3235*(1-N3235)</f>
        <v>3742.62</v>
      </c>
      <c r="R3235" s="12" t="n">
        <f aca="false">M3235*O3235</f>
        <v>3151.68</v>
      </c>
      <c r="S3235" s="12" t="n">
        <f aca="false">Q3235-R3235</f>
        <v>590.94</v>
      </c>
      <c r="T3235" s="11" t="n">
        <f aca="false">IFERROR(S3235/Q3235,0)</f>
        <v>0.157894736842105</v>
      </c>
      <c r="U3235" s="13" t="n">
        <f aca="false">F3235-E3235</f>
        <v>16</v>
      </c>
      <c r="V3235" s="13" t="n">
        <f aca="false">G3235-F3235</f>
        <v>8</v>
      </c>
      <c r="W3235" s="13" t="n">
        <f aca="false">G3235-E3235</f>
        <v>24</v>
      </c>
      <c r="X3235" s="10" t="n">
        <f aca="false">YEAR(E3235)</f>
        <v>2019</v>
      </c>
      <c r="Y3235" s="0" t="str">
        <f aca="false">TEXT(E3235,"yyyy-mm")</f>
        <v>2019-06</v>
      </c>
      <c r="Z3235" s="0" t="str">
        <f aca="false">"Q"&amp;ROUNDUP(MONTH(E3235)/3,0)&amp;"-"&amp;YEAR(E3235)</f>
        <v>Q2-2019</v>
      </c>
    </row>
    <row r="3236" customFormat="false" ht="14.25" hidden="false" customHeight="false" outlineLevel="0" collapsed="false">
      <c r="A3236" s="0" t="s">
        <v>3278</v>
      </c>
      <c r="B3236" s="0" t="s">
        <v>41</v>
      </c>
      <c r="C3236" s="0" t="s">
        <v>39</v>
      </c>
      <c r="D3236" s="9" t="n">
        <v>43500</v>
      </c>
      <c r="E3236" s="9" t="n">
        <v>43629</v>
      </c>
      <c r="F3236" s="9" t="n">
        <v>43639</v>
      </c>
      <c r="G3236" s="9" t="n">
        <v>43647</v>
      </c>
      <c r="H3236" s="10" t="s">
        <v>36</v>
      </c>
      <c r="I3236" s="0" t="n">
        <v>25</v>
      </c>
      <c r="J3236" s="0" t="n">
        <v>19</v>
      </c>
      <c r="K3236" s="0" t="n">
        <v>116</v>
      </c>
      <c r="L3236" s="0" t="n">
        <v>11</v>
      </c>
      <c r="M3236" s="0" t="n">
        <v>2</v>
      </c>
      <c r="N3236" s="11" t="n">
        <v>0.075</v>
      </c>
      <c r="O3236" s="12" t="n">
        <v>118.52</v>
      </c>
      <c r="P3236" s="12" t="n">
        <v>194.3</v>
      </c>
      <c r="Q3236" s="12" t="n">
        <f aca="false">M3236*P3236*(1-N3236)</f>
        <v>359.455</v>
      </c>
      <c r="R3236" s="12" t="n">
        <f aca="false">M3236*O3236</f>
        <v>237.04</v>
      </c>
      <c r="S3236" s="12" t="n">
        <f aca="false">Q3236-R3236</f>
        <v>122.415</v>
      </c>
      <c r="T3236" s="11" t="n">
        <f aca="false">IFERROR(S3236/Q3236,0)</f>
        <v>0.340557232476944</v>
      </c>
      <c r="U3236" s="13" t="n">
        <f aca="false">F3236-E3236</f>
        <v>10</v>
      </c>
      <c r="V3236" s="13" t="n">
        <f aca="false">G3236-F3236</f>
        <v>8</v>
      </c>
      <c r="W3236" s="13" t="n">
        <f aca="false">G3236-E3236</f>
        <v>18</v>
      </c>
      <c r="X3236" s="10" t="n">
        <f aca="false">YEAR(E3236)</f>
        <v>2019</v>
      </c>
      <c r="Y3236" s="0" t="str">
        <f aca="false">TEXT(E3236,"yyyy-mm")</f>
        <v>2019-06</v>
      </c>
      <c r="Z3236" s="0" t="str">
        <f aca="false">"Q"&amp;ROUNDUP(MONTH(E3236)/3,0)&amp;"-"&amp;YEAR(E3236)</f>
        <v>Q2-2019</v>
      </c>
    </row>
    <row r="3237" customFormat="false" ht="14.25" hidden="false" customHeight="false" outlineLevel="0" collapsed="false">
      <c r="A3237" s="0" t="s">
        <v>3279</v>
      </c>
      <c r="B3237" s="0" t="s">
        <v>34</v>
      </c>
      <c r="C3237" s="0" t="s">
        <v>35</v>
      </c>
      <c r="D3237" s="9" t="n">
        <v>43500</v>
      </c>
      <c r="E3237" s="9" t="n">
        <v>43629</v>
      </c>
      <c r="F3237" s="9" t="n">
        <v>43645</v>
      </c>
      <c r="G3237" s="9" t="n">
        <v>43653</v>
      </c>
      <c r="H3237" s="10" t="s">
        <v>36</v>
      </c>
      <c r="I3237" s="0" t="n">
        <v>3</v>
      </c>
      <c r="J3237" s="0" t="n">
        <v>49</v>
      </c>
      <c r="K3237" s="0" t="n">
        <v>249</v>
      </c>
      <c r="L3237" s="0" t="n">
        <v>14</v>
      </c>
      <c r="M3237" s="0" t="n">
        <v>8</v>
      </c>
      <c r="N3237" s="11" t="n">
        <v>0.075</v>
      </c>
      <c r="O3237" s="12" t="n">
        <v>3033.49</v>
      </c>
      <c r="P3237" s="12" t="n">
        <v>6190.8</v>
      </c>
      <c r="Q3237" s="12" t="n">
        <f aca="false">M3237*P3237*(1-N3237)</f>
        <v>45811.92</v>
      </c>
      <c r="R3237" s="12" t="n">
        <f aca="false">M3237*O3237</f>
        <v>24267.92</v>
      </c>
      <c r="S3237" s="12" t="n">
        <f aca="false">Q3237-R3237</f>
        <v>21544</v>
      </c>
      <c r="T3237" s="11" t="n">
        <f aca="false">IFERROR(S3237/Q3237,0)</f>
        <v>0.470270619524351</v>
      </c>
      <c r="U3237" s="13" t="n">
        <f aca="false">F3237-E3237</f>
        <v>16</v>
      </c>
      <c r="V3237" s="13" t="n">
        <f aca="false">G3237-F3237</f>
        <v>8</v>
      </c>
      <c r="W3237" s="13" t="n">
        <f aca="false">G3237-E3237</f>
        <v>24</v>
      </c>
      <c r="X3237" s="10" t="n">
        <f aca="false">YEAR(E3237)</f>
        <v>2019</v>
      </c>
      <c r="Y3237" s="0" t="str">
        <f aca="false">TEXT(E3237,"yyyy-mm")</f>
        <v>2019-06</v>
      </c>
      <c r="Z3237" s="0" t="str">
        <f aca="false">"Q"&amp;ROUNDUP(MONTH(E3237)/3,0)&amp;"-"&amp;YEAR(E3237)</f>
        <v>Q2-2019</v>
      </c>
    </row>
    <row r="3238" customFormat="false" ht="14.25" hidden="false" customHeight="false" outlineLevel="0" collapsed="false">
      <c r="A3238" s="0" t="s">
        <v>3280</v>
      </c>
      <c r="B3238" s="0" t="s">
        <v>38</v>
      </c>
      <c r="C3238" s="0" t="s">
        <v>39</v>
      </c>
      <c r="D3238" s="9" t="n">
        <v>43500</v>
      </c>
      <c r="E3238" s="9" t="n">
        <v>43629</v>
      </c>
      <c r="F3238" s="9" t="n">
        <v>43634</v>
      </c>
      <c r="G3238" s="9" t="n">
        <v>43641</v>
      </c>
      <c r="H3238" s="10" t="s">
        <v>36</v>
      </c>
      <c r="I3238" s="0" t="n">
        <v>19</v>
      </c>
      <c r="J3238" s="0" t="n">
        <v>12</v>
      </c>
      <c r="K3238" s="0" t="n">
        <v>130</v>
      </c>
      <c r="L3238" s="0" t="n">
        <v>30</v>
      </c>
      <c r="M3238" s="0" t="n">
        <v>1</v>
      </c>
      <c r="N3238" s="11" t="n">
        <v>0.1</v>
      </c>
      <c r="O3238" s="12" t="n">
        <v>644.34</v>
      </c>
      <c r="P3238" s="12" t="n">
        <v>1092.1</v>
      </c>
      <c r="Q3238" s="12" t="n">
        <f aca="false">M3238*P3238*(1-N3238)</f>
        <v>982.89</v>
      </c>
      <c r="R3238" s="12" t="n">
        <f aca="false">M3238*O3238</f>
        <v>644.34</v>
      </c>
      <c r="S3238" s="12" t="n">
        <f aca="false">Q3238-R3238</f>
        <v>338.55</v>
      </c>
      <c r="T3238" s="11" t="n">
        <f aca="false">IFERROR(S3238/Q3238,0)</f>
        <v>0.344443427036596</v>
      </c>
      <c r="U3238" s="13" t="n">
        <f aca="false">F3238-E3238</f>
        <v>5</v>
      </c>
      <c r="V3238" s="13" t="n">
        <f aca="false">G3238-F3238</f>
        <v>7</v>
      </c>
      <c r="W3238" s="13" t="n">
        <f aca="false">G3238-E3238</f>
        <v>12</v>
      </c>
      <c r="X3238" s="10" t="n">
        <f aca="false">YEAR(E3238)</f>
        <v>2019</v>
      </c>
      <c r="Y3238" s="0" t="str">
        <f aca="false">TEXT(E3238,"yyyy-mm")</f>
        <v>2019-06</v>
      </c>
      <c r="Z3238" s="0" t="str">
        <f aca="false">"Q"&amp;ROUNDUP(MONTH(E3238)/3,0)&amp;"-"&amp;YEAR(E3238)</f>
        <v>Q2-2019</v>
      </c>
    </row>
    <row r="3239" customFormat="false" ht="14.25" hidden="false" customHeight="false" outlineLevel="0" collapsed="false">
      <c r="A3239" s="0" t="s">
        <v>3281</v>
      </c>
      <c r="B3239" s="0" t="s">
        <v>43</v>
      </c>
      <c r="C3239" s="0" t="s">
        <v>58</v>
      </c>
      <c r="D3239" s="9" t="n">
        <v>43500</v>
      </c>
      <c r="E3239" s="9" t="n">
        <v>43629</v>
      </c>
      <c r="F3239" s="9" t="n">
        <v>43634</v>
      </c>
      <c r="G3239" s="9" t="n">
        <v>43637</v>
      </c>
      <c r="H3239" s="10" t="s">
        <v>36</v>
      </c>
      <c r="I3239" s="0" t="n">
        <v>25</v>
      </c>
      <c r="J3239" s="0" t="n">
        <v>40</v>
      </c>
      <c r="K3239" s="0" t="n">
        <v>360</v>
      </c>
      <c r="L3239" s="0" t="n">
        <v>10</v>
      </c>
      <c r="M3239" s="0" t="n">
        <v>7</v>
      </c>
      <c r="N3239" s="11" t="n">
        <v>0.1</v>
      </c>
      <c r="O3239" s="12" t="n">
        <v>2074.32</v>
      </c>
      <c r="P3239" s="12" t="n">
        <v>2881</v>
      </c>
      <c r="Q3239" s="12" t="n">
        <f aca="false">M3239*P3239*(1-N3239)</f>
        <v>18150.3</v>
      </c>
      <c r="R3239" s="12" t="n">
        <f aca="false">M3239*O3239</f>
        <v>14520.24</v>
      </c>
      <c r="S3239" s="12" t="n">
        <f aca="false">Q3239-R3239</f>
        <v>3630.06</v>
      </c>
      <c r="T3239" s="11" t="n">
        <f aca="false">IFERROR(S3239/Q3239,0)</f>
        <v>0.2</v>
      </c>
      <c r="U3239" s="13" t="n">
        <f aca="false">F3239-E3239</f>
        <v>5</v>
      </c>
      <c r="V3239" s="13" t="n">
        <f aca="false">G3239-F3239</f>
        <v>3</v>
      </c>
      <c r="W3239" s="13" t="n">
        <f aca="false">G3239-E3239</f>
        <v>8</v>
      </c>
      <c r="X3239" s="10" t="n">
        <f aca="false">YEAR(E3239)</f>
        <v>2019</v>
      </c>
      <c r="Y3239" s="0" t="str">
        <f aca="false">TEXT(E3239,"yyyy-mm")</f>
        <v>2019-06</v>
      </c>
      <c r="Z3239" s="0" t="str">
        <f aca="false">"Q"&amp;ROUNDUP(MONTH(E3239)/3,0)&amp;"-"&amp;YEAR(E3239)</f>
        <v>Q2-2019</v>
      </c>
    </row>
    <row r="3240" customFormat="false" ht="14.25" hidden="false" customHeight="false" outlineLevel="0" collapsed="false">
      <c r="A3240" s="0" t="s">
        <v>3282</v>
      </c>
      <c r="B3240" s="0" t="s">
        <v>38</v>
      </c>
      <c r="C3240" s="0" t="s">
        <v>39</v>
      </c>
      <c r="D3240" s="9" t="n">
        <v>43500</v>
      </c>
      <c r="E3240" s="9" t="n">
        <v>43629</v>
      </c>
      <c r="F3240" s="9" t="n">
        <v>43634</v>
      </c>
      <c r="G3240" s="9" t="n">
        <v>43638</v>
      </c>
      <c r="H3240" s="10" t="s">
        <v>36</v>
      </c>
      <c r="I3240" s="0" t="n">
        <v>13</v>
      </c>
      <c r="J3240" s="0" t="n">
        <v>36</v>
      </c>
      <c r="K3240" s="0" t="n">
        <v>116</v>
      </c>
      <c r="L3240" s="0" t="n">
        <v>9</v>
      </c>
      <c r="M3240" s="0" t="n">
        <v>6</v>
      </c>
      <c r="N3240" s="11" t="n">
        <v>0.4</v>
      </c>
      <c r="O3240" s="12" t="n">
        <v>1297.92</v>
      </c>
      <c r="P3240" s="12" t="n">
        <v>2237.8</v>
      </c>
      <c r="Q3240" s="12" t="n">
        <f aca="false">M3240*P3240*(1-N3240)</f>
        <v>8056.08</v>
      </c>
      <c r="R3240" s="12" t="n">
        <f aca="false">M3240*O3240</f>
        <v>7787.52</v>
      </c>
      <c r="S3240" s="12" t="n">
        <f aca="false">Q3240-R3240</f>
        <v>268.56</v>
      </c>
      <c r="T3240" s="11" t="n">
        <f aca="false">IFERROR(S3240/Q3240,0)</f>
        <v>0.0333363124497273</v>
      </c>
      <c r="U3240" s="13" t="n">
        <f aca="false">F3240-E3240</f>
        <v>5</v>
      </c>
      <c r="V3240" s="13" t="n">
        <f aca="false">G3240-F3240</f>
        <v>4</v>
      </c>
      <c r="W3240" s="13" t="n">
        <f aca="false">G3240-E3240</f>
        <v>9</v>
      </c>
      <c r="X3240" s="10" t="n">
        <f aca="false">YEAR(E3240)</f>
        <v>2019</v>
      </c>
      <c r="Y3240" s="0" t="str">
        <f aca="false">TEXT(E3240,"yyyy-mm")</f>
        <v>2019-06</v>
      </c>
      <c r="Z3240" s="0" t="str">
        <f aca="false">"Q"&amp;ROUNDUP(MONTH(E3240)/3,0)&amp;"-"&amp;YEAR(E3240)</f>
        <v>Q2-2019</v>
      </c>
    </row>
    <row r="3241" customFormat="false" ht="14.25" hidden="false" customHeight="false" outlineLevel="0" collapsed="false">
      <c r="A3241" s="0" t="s">
        <v>3283</v>
      </c>
      <c r="B3241" s="0" t="s">
        <v>34</v>
      </c>
      <c r="C3241" s="0" t="s">
        <v>48</v>
      </c>
      <c r="D3241" s="9" t="n">
        <v>43500</v>
      </c>
      <c r="E3241" s="9" t="n">
        <v>43629</v>
      </c>
      <c r="F3241" s="9" t="n">
        <v>43652</v>
      </c>
      <c r="G3241" s="9" t="n">
        <v>43661</v>
      </c>
      <c r="H3241" s="10" t="s">
        <v>36</v>
      </c>
      <c r="I3241" s="0" t="n">
        <v>6</v>
      </c>
      <c r="J3241" s="0" t="n">
        <v>50</v>
      </c>
      <c r="K3241" s="0" t="n">
        <v>40</v>
      </c>
      <c r="L3241" s="0" t="n">
        <v>35</v>
      </c>
      <c r="M3241" s="0" t="n">
        <v>3</v>
      </c>
      <c r="N3241" s="11" t="n">
        <v>0.075</v>
      </c>
      <c r="O3241" s="12" t="n">
        <v>543.57</v>
      </c>
      <c r="P3241" s="12" t="n">
        <v>891.1</v>
      </c>
      <c r="Q3241" s="12" t="n">
        <f aca="false">M3241*P3241*(1-N3241)</f>
        <v>2472.8025</v>
      </c>
      <c r="R3241" s="12" t="n">
        <f aca="false">M3241*O3241</f>
        <v>1630.71</v>
      </c>
      <c r="S3241" s="12" t="n">
        <f aca="false">Q3241-R3241</f>
        <v>842.0925</v>
      </c>
      <c r="T3241" s="11" t="n">
        <f aca="false">IFERROR(S3241/Q3241,0)</f>
        <v>0.340541753738926</v>
      </c>
      <c r="U3241" s="13" t="n">
        <f aca="false">F3241-E3241</f>
        <v>23</v>
      </c>
      <c r="V3241" s="13" t="n">
        <f aca="false">G3241-F3241</f>
        <v>9</v>
      </c>
      <c r="W3241" s="13" t="n">
        <f aca="false">G3241-E3241</f>
        <v>32</v>
      </c>
      <c r="X3241" s="10" t="n">
        <f aca="false">YEAR(E3241)</f>
        <v>2019</v>
      </c>
      <c r="Y3241" s="0" t="str">
        <f aca="false">TEXT(E3241,"yyyy-mm")</f>
        <v>2019-06</v>
      </c>
      <c r="Z3241" s="0" t="str">
        <f aca="false">"Q"&amp;ROUNDUP(MONTH(E3241)/3,0)&amp;"-"&amp;YEAR(E3241)</f>
        <v>Q2-2019</v>
      </c>
    </row>
    <row r="3242" customFormat="false" ht="14.25" hidden="false" customHeight="false" outlineLevel="0" collapsed="false">
      <c r="A3242" s="0" t="s">
        <v>3284</v>
      </c>
      <c r="B3242" s="0" t="s">
        <v>34</v>
      </c>
      <c r="C3242" s="0" t="s">
        <v>48</v>
      </c>
      <c r="D3242" s="9" t="n">
        <v>43500</v>
      </c>
      <c r="E3242" s="9" t="n">
        <v>43629</v>
      </c>
      <c r="F3242" s="9" t="n">
        <v>43655</v>
      </c>
      <c r="G3242" s="9" t="n">
        <v>43664</v>
      </c>
      <c r="H3242" s="10" t="s">
        <v>36</v>
      </c>
      <c r="I3242" s="0" t="n">
        <v>4</v>
      </c>
      <c r="J3242" s="0" t="n">
        <v>12</v>
      </c>
      <c r="K3242" s="0" t="n">
        <v>8</v>
      </c>
      <c r="L3242" s="0" t="n">
        <v>30</v>
      </c>
      <c r="M3242" s="0" t="n">
        <v>4</v>
      </c>
      <c r="N3242" s="11" t="n">
        <v>0.2</v>
      </c>
      <c r="O3242" s="12" t="n">
        <v>1757.28</v>
      </c>
      <c r="P3242" s="12" t="n">
        <v>2224.4</v>
      </c>
      <c r="Q3242" s="12" t="n">
        <f aca="false">M3242*P3242*(1-N3242)</f>
        <v>7118.08</v>
      </c>
      <c r="R3242" s="12" t="n">
        <f aca="false">M3242*O3242</f>
        <v>7029.12</v>
      </c>
      <c r="S3242" s="12" t="n">
        <f aca="false">Q3242-R3242</f>
        <v>88.960000000001</v>
      </c>
      <c r="T3242" s="11" t="n">
        <f aca="false">IFERROR(S3242/Q3242,0)</f>
        <v>0.0124977522028413</v>
      </c>
      <c r="U3242" s="13" t="n">
        <f aca="false">F3242-E3242</f>
        <v>26</v>
      </c>
      <c r="V3242" s="13" t="n">
        <f aca="false">G3242-F3242</f>
        <v>9</v>
      </c>
      <c r="W3242" s="13" t="n">
        <f aca="false">G3242-E3242</f>
        <v>35</v>
      </c>
      <c r="X3242" s="10" t="n">
        <f aca="false">YEAR(E3242)</f>
        <v>2019</v>
      </c>
      <c r="Y3242" s="0" t="str">
        <f aca="false">TEXT(E3242,"yyyy-mm")</f>
        <v>2019-06</v>
      </c>
      <c r="Z3242" s="0" t="str">
        <f aca="false">"Q"&amp;ROUNDUP(MONTH(E3242)/3,0)&amp;"-"&amp;YEAR(E3242)</f>
        <v>Q2-2019</v>
      </c>
    </row>
    <row r="3243" customFormat="false" ht="14.25" hidden="false" customHeight="false" outlineLevel="0" collapsed="false">
      <c r="A3243" s="0" t="s">
        <v>3285</v>
      </c>
      <c r="B3243" s="0" t="s">
        <v>38</v>
      </c>
      <c r="C3243" s="0" t="s">
        <v>39</v>
      </c>
      <c r="D3243" s="9" t="n">
        <v>43500</v>
      </c>
      <c r="E3243" s="9" t="n">
        <v>43630</v>
      </c>
      <c r="F3243" s="9" t="n">
        <v>43655</v>
      </c>
      <c r="G3243" s="9" t="n">
        <v>43659</v>
      </c>
      <c r="H3243" s="10" t="s">
        <v>36</v>
      </c>
      <c r="I3243" s="0" t="n">
        <v>16</v>
      </c>
      <c r="J3243" s="0" t="n">
        <v>38</v>
      </c>
      <c r="K3243" s="0" t="n">
        <v>133</v>
      </c>
      <c r="L3243" s="0" t="n">
        <v>29</v>
      </c>
      <c r="M3243" s="0" t="n">
        <v>1</v>
      </c>
      <c r="N3243" s="11" t="n">
        <v>0.3</v>
      </c>
      <c r="O3243" s="12" t="n">
        <v>1054.45</v>
      </c>
      <c r="P3243" s="12" t="n">
        <v>2452.2</v>
      </c>
      <c r="Q3243" s="12" t="n">
        <f aca="false">M3243*P3243*(1-N3243)</f>
        <v>1716.54</v>
      </c>
      <c r="R3243" s="12" t="n">
        <f aca="false">M3243*O3243</f>
        <v>1054.45</v>
      </c>
      <c r="S3243" s="12" t="n">
        <f aca="false">Q3243-R3243</f>
        <v>662.09</v>
      </c>
      <c r="T3243" s="11" t="n">
        <f aca="false">IFERROR(S3243/Q3243,0)</f>
        <v>0.385711955445256</v>
      </c>
      <c r="U3243" s="13" t="n">
        <f aca="false">F3243-E3243</f>
        <v>25</v>
      </c>
      <c r="V3243" s="13" t="n">
        <f aca="false">G3243-F3243</f>
        <v>4</v>
      </c>
      <c r="W3243" s="13" t="n">
        <f aca="false">G3243-E3243</f>
        <v>29</v>
      </c>
      <c r="X3243" s="10" t="n">
        <f aca="false">YEAR(E3243)</f>
        <v>2019</v>
      </c>
      <c r="Y3243" s="0" t="str">
        <f aca="false">TEXT(E3243,"yyyy-mm")</f>
        <v>2019-06</v>
      </c>
      <c r="Z3243" s="0" t="str">
        <f aca="false">"Q"&amp;ROUNDUP(MONTH(E3243)/3,0)&amp;"-"&amp;YEAR(E3243)</f>
        <v>Q2-2019</v>
      </c>
    </row>
    <row r="3244" customFormat="false" ht="14.25" hidden="false" customHeight="false" outlineLevel="0" collapsed="false">
      <c r="A3244" s="0" t="s">
        <v>3286</v>
      </c>
      <c r="B3244" s="0" t="s">
        <v>38</v>
      </c>
      <c r="C3244" s="0" t="s">
        <v>39</v>
      </c>
      <c r="D3244" s="9" t="n">
        <v>43500</v>
      </c>
      <c r="E3244" s="9" t="n">
        <v>43630</v>
      </c>
      <c r="F3244" s="9" t="n">
        <v>43646</v>
      </c>
      <c r="G3244" s="9" t="n">
        <v>43648</v>
      </c>
      <c r="H3244" s="10" t="s">
        <v>36</v>
      </c>
      <c r="I3244" s="0" t="n">
        <v>17</v>
      </c>
      <c r="J3244" s="0" t="n">
        <v>14</v>
      </c>
      <c r="K3244" s="0" t="n">
        <v>105</v>
      </c>
      <c r="L3244" s="0" t="n">
        <v>5</v>
      </c>
      <c r="M3244" s="0" t="n">
        <v>1</v>
      </c>
      <c r="N3244" s="11" t="n">
        <v>0.05</v>
      </c>
      <c r="O3244" s="12" t="n">
        <v>4026.63</v>
      </c>
      <c r="P3244" s="12" t="n">
        <v>5835.7</v>
      </c>
      <c r="Q3244" s="12" t="n">
        <f aca="false">M3244*P3244*(1-N3244)</f>
        <v>5543.915</v>
      </c>
      <c r="R3244" s="12" t="n">
        <f aca="false">M3244*O3244</f>
        <v>4026.63</v>
      </c>
      <c r="S3244" s="12" t="n">
        <f aca="false">Q3244-R3244</f>
        <v>1517.285</v>
      </c>
      <c r="T3244" s="11" t="n">
        <f aca="false">IFERROR(S3244/Q3244,0)</f>
        <v>0.273684751660154</v>
      </c>
      <c r="U3244" s="13" t="n">
        <f aca="false">F3244-E3244</f>
        <v>16</v>
      </c>
      <c r="V3244" s="13" t="n">
        <f aca="false">G3244-F3244</f>
        <v>2</v>
      </c>
      <c r="W3244" s="13" t="n">
        <f aca="false">G3244-E3244</f>
        <v>18</v>
      </c>
      <c r="X3244" s="10" t="n">
        <f aca="false">YEAR(E3244)</f>
        <v>2019</v>
      </c>
      <c r="Y3244" s="0" t="str">
        <f aca="false">TEXT(E3244,"yyyy-mm")</f>
        <v>2019-06</v>
      </c>
      <c r="Z3244" s="0" t="str">
        <f aca="false">"Q"&amp;ROUNDUP(MONTH(E3244)/3,0)&amp;"-"&amp;YEAR(E3244)</f>
        <v>Q2-2019</v>
      </c>
    </row>
    <row r="3245" customFormat="false" ht="14.25" hidden="false" customHeight="false" outlineLevel="0" collapsed="false">
      <c r="A3245" s="0" t="s">
        <v>3287</v>
      </c>
      <c r="B3245" s="0" t="s">
        <v>38</v>
      </c>
      <c r="C3245" s="0" t="s">
        <v>48</v>
      </c>
      <c r="D3245" s="9" t="n">
        <v>43500</v>
      </c>
      <c r="E3245" s="9" t="n">
        <v>43630</v>
      </c>
      <c r="F3245" s="9" t="n">
        <v>43651</v>
      </c>
      <c r="G3245" s="9" t="n">
        <v>43656</v>
      </c>
      <c r="H3245" s="10" t="s">
        <v>36</v>
      </c>
      <c r="I3245" s="0" t="n">
        <v>17</v>
      </c>
      <c r="J3245" s="0" t="n">
        <v>20</v>
      </c>
      <c r="K3245" s="0" t="n">
        <v>39</v>
      </c>
      <c r="L3245" s="0" t="n">
        <v>47</v>
      </c>
      <c r="M3245" s="0" t="n">
        <v>3</v>
      </c>
      <c r="N3245" s="11" t="n">
        <v>0.075</v>
      </c>
      <c r="O3245" s="12" t="n">
        <v>933.98</v>
      </c>
      <c r="P3245" s="12" t="n">
        <v>1098.8</v>
      </c>
      <c r="Q3245" s="12" t="n">
        <f aca="false">M3245*P3245*(1-N3245)</f>
        <v>3049.17</v>
      </c>
      <c r="R3245" s="12" t="n">
        <f aca="false">M3245*O3245</f>
        <v>2801.94</v>
      </c>
      <c r="S3245" s="12" t="n">
        <f aca="false">Q3245-R3245</f>
        <v>247.23</v>
      </c>
      <c r="T3245" s="11" t="n">
        <f aca="false">IFERROR(S3245/Q3245,0)</f>
        <v>0.081081081081081</v>
      </c>
      <c r="U3245" s="13" t="n">
        <f aca="false">F3245-E3245</f>
        <v>21</v>
      </c>
      <c r="V3245" s="13" t="n">
        <f aca="false">G3245-F3245</f>
        <v>5</v>
      </c>
      <c r="W3245" s="13" t="n">
        <f aca="false">G3245-E3245</f>
        <v>26</v>
      </c>
      <c r="X3245" s="10" t="n">
        <f aca="false">YEAR(E3245)</f>
        <v>2019</v>
      </c>
      <c r="Y3245" s="0" t="str">
        <f aca="false">TEXT(E3245,"yyyy-mm")</f>
        <v>2019-06</v>
      </c>
      <c r="Z3245" s="0" t="str">
        <f aca="false">"Q"&amp;ROUNDUP(MONTH(E3245)/3,0)&amp;"-"&amp;YEAR(E3245)</f>
        <v>Q2-2019</v>
      </c>
    </row>
    <row r="3246" customFormat="false" ht="14.25" hidden="false" customHeight="false" outlineLevel="0" collapsed="false">
      <c r="A3246" s="0" t="s">
        <v>3288</v>
      </c>
      <c r="B3246" s="0" t="s">
        <v>38</v>
      </c>
      <c r="C3246" s="0" t="s">
        <v>35</v>
      </c>
      <c r="D3246" s="9" t="n">
        <v>43500</v>
      </c>
      <c r="E3246" s="9" t="n">
        <v>43630</v>
      </c>
      <c r="F3246" s="9" t="n">
        <v>43656</v>
      </c>
      <c r="G3246" s="9" t="n">
        <v>43661</v>
      </c>
      <c r="H3246" s="10" t="s">
        <v>36</v>
      </c>
      <c r="I3246" s="0" t="n">
        <v>13</v>
      </c>
      <c r="J3246" s="0" t="n">
        <v>8</v>
      </c>
      <c r="K3246" s="0" t="n">
        <v>208</v>
      </c>
      <c r="L3246" s="0" t="n">
        <v>8</v>
      </c>
      <c r="M3246" s="0" t="n">
        <v>8</v>
      </c>
      <c r="N3246" s="11" t="n">
        <v>0.05</v>
      </c>
      <c r="O3246" s="12" t="n">
        <v>628.73</v>
      </c>
      <c r="P3246" s="12" t="n">
        <v>911.2</v>
      </c>
      <c r="Q3246" s="12" t="n">
        <f aca="false">M3246*P3246*(1-N3246)</f>
        <v>6925.12</v>
      </c>
      <c r="R3246" s="12" t="n">
        <f aca="false">M3246*O3246</f>
        <v>5029.84</v>
      </c>
      <c r="S3246" s="12" t="n">
        <f aca="false">Q3246-R3246</f>
        <v>1895.28</v>
      </c>
      <c r="T3246" s="11" t="n">
        <f aca="false">IFERROR(S3246/Q3246,0)</f>
        <v>0.273681900097038</v>
      </c>
      <c r="U3246" s="13" t="n">
        <f aca="false">F3246-E3246</f>
        <v>26</v>
      </c>
      <c r="V3246" s="13" t="n">
        <f aca="false">G3246-F3246</f>
        <v>5</v>
      </c>
      <c r="W3246" s="13" t="n">
        <f aca="false">G3246-E3246</f>
        <v>31</v>
      </c>
      <c r="X3246" s="10" t="n">
        <f aca="false">YEAR(E3246)</f>
        <v>2019</v>
      </c>
      <c r="Y3246" s="0" t="str">
        <f aca="false">TEXT(E3246,"yyyy-mm")</f>
        <v>2019-06</v>
      </c>
      <c r="Z3246" s="0" t="str">
        <f aca="false">"Q"&amp;ROUNDUP(MONTH(E3246)/3,0)&amp;"-"&amp;YEAR(E3246)</f>
        <v>Q2-2019</v>
      </c>
    </row>
    <row r="3247" customFormat="false" ht="14.25" hidden="false" customHeight="false" outlineLevel="0" collapsed="false">
      <c r="A3247" s="0" t="s">
        <v>3289</v>
      </c>
      <c r="B3247" s="0" t="s">
        <v>34</v>
      </c>
      <c r="C3247" s="0" t="s">
        <v>39</v>
      </c>
      <c r="D3247" s="9" t="n">
        <v>43500</v>
      </c>
      <c r="E3247" s="9" t="n">
        <v>43630</v>
      </c>
      <c r="F3247" s="9" t="n">
        <v>43634</v>
      </c>
      <c r="G3247" s="9" t="n">
        <v>43635</v>
      </c>
      <c r="H3247" s="10" t="s">
        <v>36</v>
      </c>
      <c r="I3247" s="0" t="n">
        <v>1</v>
      </c>
      <c r="J3247" s="0" t="n">
        <v>47</v>
      </c>
      <c r="K3247" s="0" t="n">
        <v>132</v>
      </c>
      <c r="L3247" s="0" t="n">
        <v>9</v>
      </c>
      <c r="M3247" s="0" t="n">
        <v>3</v>
      </c>
      <c r="N3247" s="11" t="n">
        <v>0.15</v>
      </c>
      <c r="O3247" s="12" t="n">
        <v>1401.98</v>
      </c>
      <c r="P3247" s="12" t="n">
        <v>1869.3</v>
      </c>
      <c r="Q3247" s="12" t="n">
        <f aca="false">M3247*P3247*(1-N3247)</f>
        <v>4766.715</v>
      </c>
      <c r="R3247" s="12" t="n">
        <f aca="false">M3247*O3247</f>
        <v>4205.94</v>
      </c>
      <c r="S3247" s="12" t="n">
        <f aca="false">Q3247-R3247</f>
        <v>560.774999999999</v>
      </c>
      <c r="T3247" s="11" t="n">
        <f aca="false">IFERROR(S3247/Q3247,0)</f>
        <v>0.117643912002291</v>
      </c>
      <c r="U3247" s="13" t="n">
        <f aca="false">F3247-E3247</f>
        <v>4</v>
      </c>
      <c r="V3247" s="13" t="n">
        <f aca="false">G3247-F3247</f>
        <v>1</v>
      </c>
      <c r="W3247" s="13" t="n">
        <f aca="false">G3247-E3247</f>
        <v>5</v>
      </c>
      <c r="X3247" s="10" t="n">
        <f aca="false">YEAR(E3247)</f>
        <v>2019</v>
      </c>
      <c r="Y3247" s="0" t="str">
        <f aca="false">TEXT(E3247,"yyyy-mm")</f>
        <v>2019-06</v>
      </c>
      <c r="Z3247" s="0" t="str">
        <f aca="false">"Q"&amp;ROUNDUP(MONTH(E3247)/3,0)&amp;"-"&amp;YEAR(E3247)</f>
        <v>Q2-2019</v>
      </c>
    </row>
    <row r="3248" customFormat="false" ht="14.25" hidden="false" customHeight="false" outlineLevel="0" collapsed="false">
      <c r="A3248" s="0" t="s">
        <v>3290</v>
      </c>
      <c r="B3248" s="0" t="s">
        <v>43</v>
      </c>
      <c r="C3248" s="0" t="s">
        <v>35</v>
      </c>
      <c r="D3248" s="9" t="n">
        <v>43500</v>
      </c>
      <c r="E3248" s="9" t="n">
        <v>43630</v>
      </c>
      <c r="F3248" s="9" t="n">
        <v>43656</v>
      </c>
      <c r="G3248" s="9" t="n">
        <v>43657</v>
      </c>
      <c r="H3248" s="10" t="s">
        <v>36</v>
      </c>
      <c r="I3248" s="0" t="n">
        <v>27</v>
      </c>
      <c r="J3248" s="0" t="n">
        <v>1</v>
      </c>
      <c r="K3248" s="0" t="n">
        <v>238</v>
      </c>
      <c r="L3248" s="0" t="n">
        <v>4</v>
      </c>
      <c r="M3248" s="0" t="n">
        <v>7</v>
      </c>
      <c r="N3248" s="11" t="n">
        <v>0.1</v>
      </c>
      <c r="O3248" s="12" t="n">
        <v>2379.04</v>
      </c>
      <c r="P3248" s="12" t="n">
        <v>3604.6</v>
      </c>
      <c r="Q3248" s="12" t="n">
        <f aca="false">M3248*P3248*(1-N3248)</f>
        <v>22708.98</v>
      </c>
      <c r="R3248" s="12" t="n">
        <f aca="false">M3248*O3248</f>
        <v>16653.28</v>
      </c>
      <c r="S3248" s="12" t="n">
        <f aca="false">Q3248-R3248</f>
        <v>6055.7</v>
      </c>
      <c r="T3248" s="11" t="n">
        <f aca="false">IFERROR(S3248/Q3248,0)</f>
        <v>0.266665433674256</v>
      </c>
      <c r="U3248" s="13" t="n">
        <f aca="false">F3248-E3248</f>
        <v>26</v>
      </c>
      <c r="V3248" s="13" t="n">
        <f aca="false">G3248-F3248</f>
        <v>1</v>
      </c>
      <c r="W3248" s="13" t="n">
        <f aca="false">G3248-E3248</f>
        <v>27</v>
      </c>
      <c r="X3248" s="10" t="n">
        <f aca="false">YEAR(E3248)</f>
        <v>2019</v>
      </c>
      <c r="Y3248" s="0" t="str">
        <f aca="false">TEXT(E3248,"yyyy-mm")</f>
        <v>2019-06</v>
      </c>
      <c r="Z3248" s="0" t="str">
        <f aca="false">"Q"&amp;ROUNDUP(MONTH(E3248)/3,0)&amp;"-"&amp;YEAR(E3248)</f>
        <v>Q2-2019</v>
      </c>
    </row>
    <row r="3249" customFormat="false" ht="14.25" hidden="false" customHeight="false" outlineLevel="0" collapsed="false">
      <c r="A3249" s="0" t="s">
        <v>3291</v>
      </c>
      <c r="B3249" s="0" t="s">
        <v>38</v>
      </c>
      <c r="C3249" s="0" t="s">
        <v>79</v>
      </c>
      <c r="D3249" s="9" t="n">
        <v>43500</v>
      </c>
      <c r="E3249" s="9" t="n">
        <v>43630</v>
      </c>
      <c r="F3249" s="9" t="n">
        <v>43654</v>
      </c>
      <c r="G3249" s="9" t="n">
        <v>43656</v>
      </c>
      <c r="H3249" s="10" t="s">
        <v>36</v>
      </c>
      <c r="I3249" s="0" t="n">
        <v>17</v>
      </c>
      <c r="J3249" s="0" t="n">
        <v>26</v>
      </c>
      <c r="K3249" s="0" t="n">
        <v>75</v>
      </c>
      <c r="L3249" s="0" t="n">
        <v>9</v>
      </c>
      <c r="M3249" s="0" t="n">
        <v>2</v>
      </c>
      <c r="N3249" s="11" t="n">
        <v>0.1</v>
      </c>
      <c r="O3249" s="12" t="n">
        <v>477.58</v>
      </c>
      <c r="P3249" s="12" t="n">
        <v>884.4</v>
      </c>
      <c r="Q3249" s="12" t="n">
        <f aca="false">M3249*P3249*(1-N3249)</f>
        <v>1591.92</v>
      </c>
      <c r="R3249" s="12" t="n">
        <f aca="false">M3249*O3249</f>
        <v>955.16</v>
      </c>
      <c r="S3249" s="12" t="n">
        <f aca="false">Q3249-R3249</f>
        <v>636.76</v>
      </c>
      <c r="T3249" s="11" t="n">
        <f aca="false">IFERROR(S3249/Q3249,0)</f>
        <v>0.39999497462184</v>
      </c>
      <c r="U3249" s="13" t="n">
        <f aca="false">F3249-E3249</f>
        <v>24</v>
      </c>
      <c r="V3249" s="13" t="n">
        <f aca="false">G3249-F3249</f>
        <v>2</v>
      </c>
      <c r="W3249" s="13" t="n">
        <f aca="false">G3249-E3249</f>
        <v>26</v>
      </c>
      <c r="X3249" s="10" t="n">
        <f aca="false">YEAR(E3249)</f>
        <v>2019</v>
      </c>
      <c r="Y3249" s="0" t="str">
        <f aca="false">TEXT(E3249,"yyyy-mm")</f>
        <v>2019-06</v>
      </c>
      <c r="Z3249" s="0" t="str">
        <f aca="false">"Q"&amp;ROUNDUP(MONTH(E3249)/3,0)&amp;"-"&amp;YEAR(E3249)</f>
        <v>Q2-2019</v>
      </c>
    </row>
    <row r="3250" customFormat="false" ht="14.25" hidden="false" customHeight="false" outlineLevel="0" collapsed="false">
      <c r="A3250" s="0" t="s">
        <v>3292</v>
      </c>
      <c r="B3250" s="0" t="s">
        <v>41</v>
      </c>
      <c r="C3250" s="0" t="s">
        <v>58</v>
      </c>
      <c r="D3250" s="9" t="n">
        <v>43500</v>
      </c>
      <c r="E3250" s="9" t="n">
        <v>43630</v>
      </c>
      <c r="F3250" s="9" t="n">
        <v>43657</v>
      </c>
      <c r="G3250" s="9" t="n">
        <v>43665</v>
      </c>
      <c r="H3250" s="10" t="s">
        <v>36</v>
      </c>
      <c r="I3250" s="0" t="n">
        <v>23</v>
      </c>
      <c r="J3250" s="0" t="n">
        <v>47</v>
      </c>
      <c r="K3250" s="0" t="n">
        <v>350</v>
      </c>
      <c r="L3250" s="0" t="n">
        <v>16</v>
      </c>
      <c r="M3250" s="0" t="n">
        <v>3</v>
      </c>
      <c r="N3250" s="11" t="n">
        <v>0.1</v>
      </c>
      <c r="O3250" s="12" t="n">
        <v>1885.38</v>
      </c>
      <c r="P3250" s="12" t="n">
        <v>2814</v>
      </c>
      <c r="Q3250" s="12" t="n">
        <f aca="false">M3250*P3250*(1-N3250)</f>
        <v>7597.8</v>
      </c>
      <c r="R3250" s="12" t="n">
        <f aca="false">M3250*O3250</f>
        <v>5656.14</v>
      </c>
      <c r="S3250" s="12" t="n">
        <f aca="false">Q3250-R3250</f>
        <v>1941.66</v>
      </c>
      <c r="T3250" s="11" t="n">
        <f aca="false">IFERROR(S3250/Q3250,0)</f>
        <v>0.255555555555556</v>
      </c>
      <c r="U3250" s="13" t="n">
        <f aca="false">F3250-E3250</f>
        <v>27</v>
      </c>
      <c r="V3250" s="13" t="n">
        <f aca="false">G3250-F3250</f>
        <v>8</v>
      </c>
      <c r="W3250" s="13" t="n">
        <f aca="false">G3250-E3250</f>
        <v>35</v>
      </c>
      <c r="X3250" s="10" t="n">
        <f aca="false">YEAR(E3250)</f>
        <v>2019</v>
      </c>
      <c r="Y3250" s="0" t="str">
        <f aca="false">TEXT(E3250,"yyyy-mm")</f>
        <v>2019-06</v>
      </c>
      <c r="Z3250" s="0" t="str">
        <f aca="false">"Q"&amp;ROUNDUP(MONTH(E3250)/3,0)&amp;"-"&amp;YEAR(E3250)</f>
        <v>Q2-2019</v>
      </c>
    </row>
    <row r="3251" customFormat="false" ht="14.25" hidden="false" customHeight="false" outlineLevel="0" collapsed="false">
      <c r="A3251" s="0" t="s">
        <v>3293</v>
      </c>
      <c r="B3251" s="0" t="s">
        <v>38</v>
      </c>
      <c r="C3251" s="0" t="s">
        <v>39</v>
      </c>
      <c r="D3251" s="9" t="n">
        <v>43500</v>
      </c>
      <c r="E3251" s="9" t="n">
        <v>43630</v>
      </c>
      <c r="F3251" s="9" t="n">
        <v>43648</v>
      </c>
      <c r="G3251" s="9" t="n">
        <v>43650</v>
      </c>
      <c r="H3251" s="10" t="s">
        <v>36</v>
      </c>
      <c r="I3251" s="0" t="n">
        <v>16</v>
      </c>
      <c r="J3251" s="0" t="n">
        <v>22</v>
      </c>
      <c r="K3251" s="0" t="n">
        <v>144</v>
      </c>
      <c r="L3251" s="0" t="n">
        <v>34</v>
      </c>
      <c r="M3251" s="0" t="n">
        <v>8</v>
      </c>
      <c r="N3251" s="11" t="n">
        <v>0.1</v>
      </c>
      <c r="O3251" s="12" t="n">
        <v>1063.69</v>
      </c>
      <c r="P3251" s="12" t="n">
        <v>1688.4</v>
      </c>
      <c r="Q3251" s="12" t="n">
        <f aca="false">M3251*P3251*(1-N3251)</f>
        <v>12156.48</v>
      </c>
      <c r="R3251" s="12" t="n">
        <f aca="false">M3251*O3251</f>
        <v>8509.52</v>
      </c>
      <c r="S3251" s="12" t="n">
        <f aca="false">Q3251-R3251</f>
        <v>3646.96</v>
      </c>
      <c r="T3251" s="11" t="n">
        <f aca="false">IFERROR(S3251/Q3251,0)</f>
        <v>0.30000131617047</v>
      </c>
      <c r="U3251" s="13" t="n">
        <f aca="false">F3251-E3251</f>
        <v>18</v>
      </c>
      <c r="V3251" s="13" t="n">
        <f aca="false">G3251-F3251</f>
        <v>2</v>
      </c>
      <c r="W3251" s="13" t="n">
        <f aca="false">G3251-E3251</f>
        <v>20</v>
      </c>
      <c r="X3251" s="10" t="n">
        <f aca="false">YEAR(E3251)</f>
        <v>2019</v>
      </c>
      <c r="Y3251" s="0" t="str">
        <f aca="false">TEXT(E3251,"yyyy-mm")</f>
        <v>2019-06</v>
      </c>
      <c r="Z3251" s="0" t="str">
        <f aca="false">"Q"&amp;ROUNDUP(MONTH(E3251)/3,0)&amp;"-"&amp;YEAR(E3251)</f>
        <v>Q2-2019</v>
      </c>
    </row>
    <row r="3252" customFormat="false" ht="14.25" hidden="false" customHeight="false" outlineLevel="0" collapsed="false">
      <c r="A3252" s="0" t="s">
        <v>3294</v>
      </c>
      <c r="B3252" s="0" t="s">
        <v>34</v>
      </c>
      <c r="C3252" s="0" t="s">
        <v>79</v>
      </c>
      <c r="D3252" s="9" t="n">
        <v>43500</v>
      </c>
      <c r="E3252" s="9" t="n">
        <v>43630</v>
      </c>
      <c r="F3252" s="9" t="n">
        <v>43643</v>
      </c>
      <c r="G3252" s="9" t="n">
        <v>43650</v>
      </c>
      <c r="H3252" s="10" t="s">
        <v>36</v>
      </c>
      <c r="I3252" s="0" t="n">
        <v>1</v>
      </c>
      <c r="J3252" s="0" t="n">
        <v>14</v>
      </c>
      <c r="K3252" s="0" t="n">
        <v>77</v>
      </c>
      <c r="L3252" s="0" t="n">
        <v>29</v>
      </c>
      <c r="M3252" s="0" t="n">
        <v>5</v>
      </c>
      <c r="N3252" s="11" t="n">
        <v>0.075</v>
      </c>
      <c r="O3252" s="12" t="n">
        <v>804.8</v>
      </c>
      <c r="P3252" s="12" t="n">
        <v>958.1</v>
      </c>
      <c r="Q3252" s="12" t="n">
        <f aca="false">M3252*P3252*(1-N3252)</f>
        <v>4431.2125</v>
      </c>
      <c r="R3252" s="12" t="n">
        <f aca="false">M3252*O3252</f>
        <v>4024</v>
      </c>
      <c r="S3252" s="12" t="n">
        <f aca="false">Q3252-R3252</f>
        <v>407.212500000001</v>
      </c>
      <c r="T3252" s="11" t="n">
        <f aca="false">IFERROR(S3252/Q3252,0)</f>
        <v>0.0918964053292413</v>
      </c>
      <c r="U3252" s="13" t="n">
        <f aca="false">F3252-E3252</f>
        <v>13</v>
      </c>
      <c r="V3252" s="13" t="n">
        <f aca="false">G3252-F3252</f>
        <v>7</v>
      </c>
      <c r="W3252" s="13" t="n">
        <f aca="false">G3252-E3252</f>
        <v>20</v>
      </c>
      <c r="X3252" s="10" t="n">
        <f aca="false">YEAR(E3252)</f>
        <v>2019</v>
      </c>
      <c r="Y3252" s="0" t="str">
        <f aca="false">TEXT(E3252,"yyyy-mm")</f>
        <v>2019-06</v>
      </c>
      <c r="Z3252" s="0" t="str">
        <f aca="false">"Q"&amp;ROUNDUP(MONTH(E3252)/3,0)&amp;"-"&amp;YEAR(E3252)</f>
        <v>Q2-2019</v>
      </c>
    </row>
    <row r="3253" customFormat="false" ht="14.25" hidden="false" customHeight="false" outlineLevel="0" collapsed="false">
      <c r="A3253" s="0" t="s">
        <v>3295</v>
      </c>
      <c r="B3253" s="0" t="s">
        <v>38</v>
      </c>
      <c r="C3253" s="0" t="s">
        <v>46</v>
      </c>
      <c r="D3253" s="9" t="n">
        <v>43500</v>
      </c>
      <c r="E3253" s="9" t="n">
        <v>43630</v>
      </c>
      <c r="F3253" s="9" t="n">
        <v>43636</v>
      </c>
      <c r="G3253" s="9" t="n">
        <v>43640</v>
      </c>
      <c r="H3253" s="10" t="s">
        <v>36</v>
      </c>
      <c r="I3253" s="0" t="n">
        <v>16</v>
      </c>
      <c r="J3253" s="0" t="n">
        <v>40</v>
      </c>
      <c r="K3253" s="0" t="n">
        <v>297</v>
      </c>
      <c r="L3253" s="0" t="n">
        <v>28</v>
      </c>
      <c r="M3253" s="0" t="n">
        <v>8</v>
      </c>
      <c r="N3253" s="11" t="n">
        <v>0.2</v>
      </c>
      <c r="O3253" s="12" t="n">
        <v>1256.92</v>
      </c>
      <c r="P3253" s="12" t="n">
        <v>1795.6</v>
      </c>
      <c r="Q3253" s="12" t="n">
        <f aca="false">M3253*P3253*(1-N3253)</f>
        <v>11491.84</v>
      </c>
      <c r="R3253" s="12" t="n">
        <f aca="false">M3253*O3253</f>
        <v>10055.36</v>
      </c>
      <c r="S3253" s="12" t="n">
        <f aca="false">Q3253-R3253</f>
        <v>1436.48</v>
      </c>
      <c r="T3253" s="11" t="n">
        <f aca="false">IFERROR(S3253/Q3253,0)</f>
        <v>0.125</v>
      </c>
      <c r="U3253" s="13" t="n">
        <f aca="false">F3253-E3253</f>
        <v>6</v>
      </c>
      <c r="V3253" s="13" t="n">
        <f aca="false">G3253-F3253</f>
        <v>4</v>
      </c>
      <c r="W3253" s="13" t="n">
        <f aca="false">G3253-E3253</f>
        <v>10</v>
      </c>
      <c r="X3253" s="10" t="n">
        <f aca="false">YEAR(E3253)</f>
        <v>2019</v>
      </c>
      <c r="Y3253" s="0" t="str">
        <f aca="false">TEXT(E3253,"yyyy-mm")</f>
        <v>2019-06</v>
      </c>
      <c r="Z3253" s="0" t="str">
        <f aca="false">"Q"&amp;ROUNDUP(MONTH(E3253)/3,0)&amp;"-"&amp;YEAR(E3253)</f>
        <v>Q2-2019</v>
      </c>
    </row>
    <row r="3254" customFormat="false" ht="14.25" hidden="false" customHeight="false" outlineLevel="0" collapsed="false">
      <c r="A3254" s="0" t="s">
        <v>3296</v>
      </c>
      <c r="B3254" s="0" t="s">
        <v>38</v>
      </c>
      <c r="C3254" s="0" t="s">
        <v>39</v>
      </c>
      <c r="D3254" s="9" t="n">
        <v>43500</v>
      </c>
      <c r="E3254" s="9" t="n">
        <v>43631</v>
      </c>
      <c r="F3254" s="9" t="n">
        <v>43645</v>
      </c>
      <c r="G3254" s="9" t="n">
        <v>43647</v>
      </c>
      <c r="H3254" s="10" t="s">
        <v>36</v>
      </c>
      <c r="I3254" s="0" t="n">
        <v>16</v>
      </c>
      <c r="J3254" s="0" t="n">
        <v>18</v>
      </c>
      <c r="K3254" s="0" t="n">
        <v>197</v>
      </c>
      <c r="L3254" s="0" t="n">
        <v>28</v>
      </c>
      <c r="M3254" s="0" t="n">
        <v>5</v>
      </c>
      <c r="N3254" s="11" t="n">
        <v>0.2</v>
      </c>
      <c r="O3254" s="12" t="n">
        <v>1131.03</v>
      </c>
      <c r="P3254" s="12" t="n">
        <v>2217.7</v>
      </c>
      <c r="Q3254" s="12" t="n">
        <f aca="false">M3254*P3254*(1-N3254)</f>
        <v>8870.8</v>
      </c>
      <c r="R3254" s="12" t="n">
        <f aca="false">M3254*O3254</f>
        <v>5655.15</v>
      </c>
      <c r="S3254" s="12" t="n">
        <f aca="false">Q3254-R3254</f>
        <v>3215.65</v>
      </c>
      <c r="T3254" s="11" t="n">
        <f aca="false">IFERROR(S3254/Q3254,0)</f>
        <v>0.362498309058935</v>
      </c>
      <c r="U3254" s="13" t="n">
        <f aca="false">F3254-E3254</f>
        <v>14</v>
      </c>
      <c r="V3254" s="13" t="n">
        <f aca="false">G3254-F3254</f>
        <v>2</v>
      </c>
      <c r="W3254" s="13" t="n">
        <f aca="false">G3254-E3254</f>
        <v>16</v>
      </c>
      <c r="X3254" s="10" t="n">
        <f aca="false">YEAR(E3254)</f>
        <v>2019</v>
      </c>
      <c r="Y3254" s="0" t="str">
        <f aca="false">TEXT(E3254,"yyyy-mm")</f>
        <v>2019-06</v>
      </c>
      <c r="Z3254" s="0" t="str">
        <f aca="false">"Q"&amp;ROUNDUP(MONTH(E3254)/3,0)&amp;"-"&amp;YEAR(E3254)</f>
        <v>Q2-2019</v>
      </c>
    </row>
    <row r="3255" customFormat="false" ht="14.25" hidden="false" customHeight="false" outlineLevel="0" collapsed="false">
      <c r="A3255" s="0" t="s">
        <v>3297</v>
      </c>
      <c r="B3255" s="0" t="s">
        <v>34</v>
      </c>
      <c r="C3255" s="0" t="s">
        <v>46</v>
      </c>
      <c r="D3255" s="9" t="n">
        <v>43500</v>
      </c>
      <c r="E3255" s="9" t="n">
        <v>43631</v>
      </c>
      <c r="F3255" s="9" t="n">
        <v>43637</v>
      </c>
      <c r="G3255" s="9" t="n">
        <v>43646</v>
      </c>
      <c r="H3255" s="10" t="s">
        <v>36</v>
      </c>
      <c r="I3255" s="0" t="n">
        <v>12</v>
      </c>
      <c r="J3255" s="0" t="n">
        <v>34</v>
      </c>
      <c r="K3255" s="0" t="n">
        <v>266</v>
      </c>
      <c r="L3255" s="0" t="n">
        <v>43</v>
      </c>
      <c r="M3255" s="0" t="n">
        <v>1</v>
      </c>
      <c r="N3255" s="11" t="n">
        <v>0.075</v>
      </c>
      <c r="O3255" s="12" t="n">
        <v>3772.37</v>
      </c>
      <c r="P3255" s="12" t="n">
        <v>5467.2</v>
      </c>
      <c r="Q3255" s="12" t="n">
        <f aca="false">M3255*P3255*(1-N3255)</f>
        <v>5057.16</v>
      </c>
      <c r="R3255" s="12" t="n">
        <f aca="false">M3255*O3255</f>
        <v>3772.37</v>
      </c>
      <c r="S3255" s="12" t="n">
        <f aca="false">Q3255-R3255</f>
        <v>1284.79</v>
      </c>
      <c r="T3255" s="11" t="n">
        <f aca="false">IFERROR(S3255/Q3255,0)</f>
        <v>0.254053658575169</v>
      </c>
      <c r="U3255" s="13" t="n">
        <f aca="false">F3255-E3255</f>
        <v>6</v>
      </c>
      <c r="V3255" s="13" t="n">
        <f aca="false">G3255-F3255</f>
        <v>9</v>
      </c>
      <c r="W3255" s="13" t="n">
        <f aca="false">G3255-E3255</f>
        <v>15</v>
      </c>
      <c r="X3255" s="10" t="n">
        <f aca="false">YEAR(E3255)</f>
        <v>2019</v>
      </c>
      <c r="Y3255" s="0" t="str">
        <f aca="false">TEXT(E3255,"yyyy-mm")</f>
        <v>2019-06</v>
      </c>
      <c r="Z3255" s="0" t="str">
        <f aca="false">"Q"&amp;ROUNDUP(MONTH(E3255)/3,0)&amp;"-"&amp;YEAR(E3255)</f>
        <v>Q2-2019</v>
      </c>
    </row>
    <row r="3256" customFormat="false" ht="14.25" hidden="false" customHeight="false" outlineLevel="0" collapsed="false">
      <c r="A3256" s="0" t="s">
        <v>3298</v>
      </c>
      <c r="B3256" s="0" t="s">
        <v>34</v>
      </c>
      <c r="C3256" s="0" t="s">
        <v>79</v>
      </c>
      <c r="D3256" s="9" t="n">
        <v>43500</v>
      </c>
      <c r="E3256" s="9" t="n">
        <v>43631</v>
      </c>
      <c r="F3256" s="9" t="n">
        <v>43653</v>
      </c>
      <c r="G3256" s="9" t="n">
        <v>43659</v>
      </c>
      <c r="H3256" s="10" t="s">
        <v>36</v>
      </c>
      <c r="I3256" s="0" t="n">
        <v>12</v>
      </c>
      <c r="J3256" s="0" t="n">
        <v>16</v>
      </c>
      <c r="K3256" s="0" t="n">
        <v>83</v>
      </c>
      <c r="L3256" s="0" t="n">
        <v>17</v>
      </c>
      <c r="M3256" s="0" t="n">
        <v>4</v>
      </c>
      <c r="N3256" s="11" t="n">
        <v>0.075</v>
      </c>
      <c r="O3256" s="12" t="n">
        <v>2405.97</v>
      </c>
      <c r="P3256" s="12" t="n">
        <v>3819</v>
      </c>
      <c r="Q3256" s="12" t="n">
        <f aca="false">M3256*P3256*(1-N3256)</f>
        <v>14130.3</v>
      </c>
      <c r="R3256" s="12" t="n">
        <f aca="false">M3256*O3256</f>
        <v>9623.88</v>
      </c>
      <c r="S3256" s="12" t="n">
        <f aca="false">Q3256-R3256</f>
        <v>4506.42</v>
      </c>
      <c r="T3256" s="11" t="n">
        <f aca="false">IFERROR(S3256/Q3256,0)</f>
        <v>0.318918918918919</v>
      </c>
      <c r="U3256" s="13" t="n">
        <f aca="false">F3256-E3256</f>
        <v>22</v>
      </c>
      <c r="V3256" s="13" t="n">
        <f aca="false">G3256-F3256</f>
        <v>6</v>
      </c>
      <c r="W3256" s="13" t="n">
        <f aca="false">G3256-E3256</f>
        <v>28</v>
      </c>
      <c r="X3256" s="10" t="n">
        <f aca="false">YEAR(E3256)</f>
        <v>2019</v>
      </c>
      <c r="Y3256" s="0" t="str">
        <f aca="false">TEXT(E3256,"yyyy-mm")</f>
        <v>2019-06</v>
      </c>
      <c r="Z3256" s="0" t="str">
        <f aca="false">"Q"&amp;ROUNDUP(MONTH(E3256)/3,0)&amp;"-"&amp;YEAR(E3256)</f>
        <v>Q2-2019</v>
      </c>
    </row>
    <row r="3257" customFormat="false" ht="14.25" hidden="false" customHeight="false" outlineLevel="0" collapsed="false">
      <c r="A3257" s="0" t="s">
        <v>3299</v>
      </c>
      <c r="B3257" s="0" t="s">
        <v>41</v>
      </c>
      <c r="C3257" s="0" t="s">
        <v>58</v>
      </c>
      <c r="D3257" s="9" t="n">
        <v>43500</v>
      </c>
      <c r="E3257" s="9" t="n">
        <v>43631</v>
      </c>
      <c r="F3257" s="9" t="n">
        <v>43636</v>
      </c>
      <c r="G3257" s="9" t="n">
        <v>43641</v>
      </c>
      <c r="H3257" s="10" t="s">
        <v>36</v>
      </c>
      <c r="I3257" s="0" t="n">
        <v>24</v>
      </c>
      <c r="J3257" s="0" t="n">
        <v>29</v>
      </c>
      <c r="K3257" s="0" t="n">
        <v>352</v>
      </c>
      <c r="L3257" s="0" t="n">
        <v>29</v>
      </c>
      <c r="M3257" s="0" t="n">
        <v>6</v>
      </c>
      <c r="N3257" s="11" t="n">
        <v>0.15</v>
      </c>
      <c r="O3257" s="12" t="n">
        <v>627.25</v>
      </c>
      <c r="P3257" s="12" t="n">
        <v>1011.7</v>
      </c>
      <c r="Q3257" s="12" t="n">
        <f aca="false">M3257*P3257*(1-N3257)</f>
        <v>5159.67</v>
      </c>
      <c r="R3257" s="12" t="n">
        <f aca="false">M3257*O3257</f>
        <v>3763.5</v>
      </c>
      <c r="S3257" s="12" t="n">
        <f aca="false">Q3257-R3257</f>
        <v>1396.17</v>
      </c>
      <c r="T3257" s="11" t="n">
        <f aca="false">IFERROR(S3257/Q3257,0)</f>
        <v>0.270592886754386</v>
      </c>
      <c r="U3257" s="13" t="n">
        <f aca="false">F3257-E3257</f>
        <v>5</v>
      </c>
      <c r="V3257" s="13" t="n">
        <f aca="false">G3257-F3257</f>
        <v>5</v>
      </c>
      <c r="W3257" s="13" t="n">
        <f aca="false">G3257-E3257</f>
        <v>10</v>
      </c>
      <c r="X3257" s="10" t="n">
        <f aca="false">YEAR(E3257)</f>
        <v>2019</v>
      </c>
      <c r="Y3257" s="0" t="str">
        <f aca="false">TEXT(E3257,"yyyy-mm")</f>
        <v>2019-06</v>
      </c>
      <c r="Z3257" s="0" t="str">
        <f aca="false">"Q"&amp;ROUNDUP(MONTH(E3257)/3,0)&amp;"-"&amp;YEAR(E3257)</f>
        <v>Q2-2019</v>
      </c>
    </row>
    <row r="3258" customFormat="false" ht="14.25" hidden="false" customHeight="false" outlineLevel="0" collapsed="false">
      <c r="A3258" s="0" t="s">
        <v>3300</v>
      </c>
      <c r="B3258" s="0" t="s">
        <v>41</v>
      </c>
      <c r="C3258" s="0" t="s">
        <v>46</v>
      </c>
      <c r="D3258" s="9" t="n">
        <v>43500</v>
      </c>
      <c r="E3258" s="9" t="n">
        <v>43631</v>
      </c>
      <c r="F3258" s="9" t="n">
        <v>43648</v>
      </c>
      <c r="G3258" s="9" t="n">
        <v>43649</v>
      </c>
      <c r="H3258" s="10" t="s">
        <v>36</v>
      </c>
      <c r="I3258" s="0" t="n">
        <v>22</v>
      </c>
      <c r="J3258" s="0" t="n">
        <v>22</v>
      </c>
      <c r="K3258" s="0" t="n">
        <v>273</v>
      </c>
      <c r="L3258" s="0" t="n">
        <v>43</v>
      </c>
      <c r="M3258" s="0" t="n">
        <v>3</v>
      </c>
      <c r="N3258" s="11" t="n">
        <v>0.075</v>
      </c>
      <c r="O3258" s="12" t="n">
        <v>682.33</v>
      </c>
      <c r="P3258" s="12" t="n">
        <v>1018.4</v>
      </c>
      <c r="Q3258" s="12" t="n">
        <f aca="false">M3258*P3258*(1-N3258)</f>
        <v>2826.06</v>
      </c>
      <c r="R3258" s="12" t="n">
        <f aca="false">M3258*O3258</f>
        <v>2046.99</v>
      </c>
      <c r="S3258" s="12" t="n">
        <f aca="false">Q3258-R3258</f>
        <v>779.07</v>
      </c>
      <c r="T3258" s="11" t="n">
        <f aca="false">IFERROR(S3258/Q3258,0)</f>
        <v>0.275673552578501</v>
      </c>
      <c r="U3258" s="13" t="n">
        <f aca="false">F3258-E3258</f>
        <v>17</v>
      </c>
      <c r="V3258" s="13" t="n">
        <f aca="false">G3258-F3258</f>
        <v>1</v>
      </c>
      <c r="W3258" s="13" t="n">
        <f aca="false">G3258-E3258</f>
        <v>18</v>
      </c>
      <c r="X3258" s="10" t="n">
        <f aca="false">YEAR(E3258)</f>
        <v>2019</v>
      </c>
      <c r="Y3258" s="0" t="str">
        <f aca="false">TEXT(E3258,"yyyy-mm")</f>
        <v>2019-06</v>
      </c>
      <c r="Z3258" s="0" t="str">
        <f aca="false">"Q"&amp;ROUNDUP(MONTH(E3258)/3,0)&amp;"-"&amp;YEAR(E3258)</f>
        <v>Q2-2019</v>
      </c>
    </row>
    <row r="3259" customFormat="false" ht="14.25" hidden="false" customHeight="false" outlineLevel="0" collapsed="false">
      <c r="A3259" s="0" t="s">
        <v>3301</v>
      </c>
      <c r="B3259" s="0" t="s">
        <v>43</v>
      </c>
      <c r="C3259" s="0" t="s">
        <v>39</v>
      </c>
      <c r="D3259" s="9" t="n">
        <v>43600</v>
      </c>
      <c r="E3259" s="9" t="n">
        <v>43631</v>
      </c>
      <c r="F3259" s="9" t="n">
        <v>43654</v>
      </c>
      <c r="G3259" s="9" t="n">
        <v>43661</v>
      </c>
      <c r="H3259" s="10" t="s">
        <v>36</v>
      </c>
      <c r="I3259" s="0" t="n">
        <v>28</v>
      </c>
      <c r="J3259" s="0" t="n">
        <v>20</v>
      </c>
      <c r="K3259" s="0" t="n">
        <v>136</v>
      </c>
      <c r="L3259" s="0" t="n">
        <v>45</v>
      </c>
      <c r="M3259" s="0" t="n">
        <v>5</v>
      </c>
      <c r="N3259" s="11" t="n">
        <v>0.15</v>
      </c>
      <c r="O3259" s="12" t="n">
        <v>539.75</v>
      </c>
      <c r="P3259" s="12" t="n">
        <v>1018.4</v>
      </c>
      <c r="Q3259" s="12" t="n">
        <f aca="false">M3259*P3259*(1-N3259)</f>
        <v>4328.2</v>
      </c>
      <c r="R3259" s="12" t="n">
        <f aca="false">M3259*O3259</f>
        <v>2698.75</v>
      </c>
      <c r="S3259" s="12" t="n">
        <f aca="false">Q3259-R3259</f>
        <v>1629.45</v>
      </c>
      <c r="T3259" s="11" t="n">
        <f aca="false">IFERROR(S3259/Q3259,0)</f>
        <v>0.376472898664572</v>
      </c>
      <c r="U3259" s="13" t="n">
        <f aca="false">F3259-E3259</f>
        <v>23</v>
      </c>
      <c r="V3259" s="13" t="n">
        <f aca="false">G3259-F3259</f>
        <v>7</v>
      </c>
      <c r="W3259" s="13" t="n">
        <f aca="false">G3259-E3259</f>
        <v>30</v>
      </c>
      <c r="X3259" s="10" t="n">
        <f aca="false">YEAR(E3259)</f>
        <v>2019</v>
      </c>
      <c r="Y3259" s="0" t="str">
        <f aca="false">TEXT(E3259,"yyyy-mm")</f>
        <v>2019-06</v>
      </c>
      <c r="Z3259" s="0" t="str">
        <f aca="false">"Q"&amp;ROUNDUP(MONTH(E3259)/3,0)&amp;"-"&amp;YEAR(E3259)</f>
        <v>Q2-2019</v>
      </c>
    </row>
    <row r="3260" customFormat="false" ht="14.25" hidden="false" customHeight="false" outlineLevel="0" collapsed="false">
      <c r="A3260" s="0" t="s">
        <v>3302</v>
      </c>
      <c r="B3260" s="0" t="s">
        <v>34</v>
      </c>
      <c r="C3260" s="0" t="s">
        <v>46</v>
      </c>
      <c r="D3260" s="9" t="n">
        <v>43500</v>
      </c>
      <c r="E3260" s="9" t="n">
        <v>43631</v>
      </c>
      <c r="F3260" s="9" t="n">
        <v>43652</v>
      </c>
      <c r="G3260" s="9" t="n">
        <v>43661</v>
      </c>
      <c r="H3260" s="10" t="s">
        <v>36</v>
      </c>
      <c r="I3260" s="0" t="n">
        <v>5</v>
      </c>
      <c r="J3260" s="0" t="n">
        <v>24</v>
      </c>
      <c r="K3260" s="0" t="n">
        <v>269</v>
      </c>
      <c r="L3260" s="0" t="n">
        <v>27</v>
      </c>
      <c r="M3260" s="0" t="n">
        <v>7</v>
      </c>
      <c r="N3260" s="11" t="n">
        <v>0.05</v>
      </c>
      <c r="O3260" s="12" t="n">
        <v>2592.36</v>
      </c>
      <c r="P3260" s="12" t="n">
        <v>3812.3</v>
      </c>
      <c r="Q3260" s="12" t="n">
        <f aca="false">M3260*P3260*(1-N3260)</f>
        <v>25351.795</v>
      </c>
      <c r="R3260" s="12" t="n">
        <f aca="false">M3260*O3260</f>
        <v>18146.52</v>
      </c>
      <c r="S3260" s="12" t="n">
        <f aca="false">Q3260-R3260</f>
        <v>7205.275</v>
      </c>
      <c r="T3260" s="11" t="n">
        <f aca="false">IFERROR(S3260/Q3260,0)</f>
        <v>0.284211630774073</v>
      </c>
      <c r="U3260" s="13" t="n">
        <f aca="false">F3260-E3260</f>
        <v>21</v>
      </c>
      <c r="V3260" s="13" t="n">
        <f aca="false">G3260-F3260</f>
        <v>9</v>
      </c>
      <c r="W3260" s="13" t="n">
        <f aca="false">G3260-E3260</f>
        <v>30</v>
      </c>
      <c r="X3260" s="10" t="n">
        <f aca="false">YEAR(E3260)</f>
        <v>2019</v>
      </c>
      <c r="Y3260" s="0" t="str">
        <f aca="false">TEXT(E3260,"yyyy-mm")</f>
        <v>2019-06</v>
      </c>
      <c r="Z3260" s="0" t="str">
        <f aca="false">"Q"&amp;ROUNDUP(MONTH(E3260)/3,0)&amp;"-"&amp;YEAR(E3260)</f>
        <v>Q2-2019</v>
      </c>
    </row>
    <row r="3261" customFormat="false" ht="14.25" hidden="false" customHeight="false" outlineLevel="0" collapsed="false">
      <c r="A3261" s="0" t="s">
        <v>3303</v>
      </c>
      <c r="B3261" s="0" t="s">
        <v>34</v>
      </c>
      <c r="C3261" s="0" t="s">
        <v>39</v>
      </c>
      <c r="D3261" s="9" t="n">
        <v>43500</v>
      </c>
      <c r="E3261" s="9" t="n">
        <v>43631</v>
      </c>
      <c r="F3261" s="9" t="n">
        <v>43658</v>
      </c>
      <c r="G3261" s="9" t="n">
        <v>43663</v>
      </c>
      <c r="H3261" s="10" t="s">
        <v>36</v>
      </c>
      <c r="I3261" s="0" t="n">
        <v>7</v>
      </c>
      <c r="J3261" s="0" t="n">
        <v>14</v>
      </c>
      <c r="K3261" s="0" t="n">
        <v>130</v>
      </c>
      <c r="L3261" s="0" t="n">
        <v>7</v>
      </c>
      <c r="M3261" s="0" t="n">
        <v>5</v>
      </c>
      <c r="N3261" s="11" t="n">
        <v>0.2</v>
      </c>
      <c r="O3261" s="12" t="n">
        <v>1818.38</v>
      </c>
      <c r="P3261" s="12" t="n">
        <v>3953</v>
      </c>
      <c r="Q3261" s="12" t="n">
        <f aca="false">M3261*P3261*(1-N3261)</f>
        <v>15812</v>
      </c>
      <c r="R3261" s="12" t="n">
        <f aca="false">M3261*O3261</f>
        <v>9091.9</v>
      </c>
      <c r="S3261" s="12" t="n">
        <f aca="false">Q3261-R3261</f>
        <v>6720.1</v>
      </c>
      <c r="T3261" s="11" t="n">
        <f aca="false">IFERROR(S3261/Q3261,0)</f>
        <v>0.425</v>
      </c>
      <c r="U3261" s="13" t="n">
        <f aca="false">F3261-E3261</f>
        <v>27</v>
      </c>
      <c r="V3261" s="13" t="n">
        <f aca="false">G3261-F3261</f>
        <v>5</v>
      </c>
      <c r="W3261" s="13" t="n">
        <f aca="false">G3261-E3261</f>
        <v>32</v>
      </c>
      <c r="X3261" s="10" t="n">
        <f aca="false">YEAR(E3261)</f>
        <v>2019</v>
      </c>
      <c r="Y3261" s="0" t="str">
        <f aca="false">TEXT(E3261,"yyyy-mm")</f>
        <v>2019-06</v>
      </c>
      <c r="Z3261" s="0" t="str">
        <f aca="false">"Q"&amp;ROUNDUP(MONTH(E3261)/3,0)&amp;"-"&amp;YEAR(E3261)</f>
        <v>Q2-2019</v>
      </c>
    </row>
    <row r="3262" customFormat="false" ht="14.25" hidden="false" customHeight="false" outlineLevel="0" collapsed="false">
      <c r="A3262" s="0" t="s">
        <v>3304</v>
      </c>
      <c r="B3262" s="0" t="s">
        <v>38</v>
      </c>
      <c r="C3262" s="0" t="s">
        <v>48</v>
      </c>
      <c r="D3262" s="9" t="n">
        <v>43500</v>
      </c>
      <c r="E3262" s="9" t="n">
        <v>43632</v>
      </c>
      <c r="F3262" s="9" t="n">
        <v>43639</v>
      </c>
      <c r="G3262" s="9" t="n">
        <v>43646</v>
      </c>
      <c r="H3262" s="10" t="s">
        <v>36</v>
      </c>
      <c r="I3262" s="0" t="n">
        <v>18</v>
      </c>
      <c r="J3262" s="0" t="n">
        <v>50</v>
      </c>
      <c r="K3262" s="0" t="n">
        <v>20</v>
      </c>
      <c r="L3262" s="0" t="n">
        <v>5</v>
      </c>
      <c r="M3262" s="0" t="n">
        <v>1</v>
      </c>
      <c r="N3262" s="11" t="n">
        <v>0.05</v>
      </c>
      <c r="O3262" s="12" t="n">
        <v>3241.46</v>
      </c>
      <c r="P3262" s="12" t="n">
        <v>3953</v>
      </c>
      <c r="Q3262" s="12" t="n">
        <f aca="false">M3262*P3262*(1-N3262)</f>
        <v>3755.35</v>
      </c>
      <c r="R3262" s="12" t="n">
        <f aca="false">M3262*O3262</f>
        <v>3241.46</v>
      </c>
      <c r="S3262" s="12" t="n">
        <f aca="false">Q3262-R3262</f>
        <v>513.89</v>
      </c>
      <c r="T3262" s="11" t="n">
        <f aca="false">IFERROR(S3262/Q3262,0)</f>
        <v>0.136842105263158</v>
      </c>
      <c r="U3262" s="13" t="n">
        <f aca="false">F3262-E3262</f>
        <v>7</v>
      </c>
      <c r="V3262" s="13" t="n">
        <f aca="false">G3262-F3262</f>
        <v>7</v>
      </c>
      <c r="W3262" s="13" t="n">
        <f aca="false">G3262-E3262</f>
        <v>14</v>
      </c>
      <c r="X3262" s="10" t="n">
        <f aca="false">YEAR(E3262)</f>
        <v>2019</v>
      </c>
      <c r="Y3262" s="0" t="str">
        <f aca="false">TEXT(E3262,"yyyy-mm")</f>
        <v>2019-06</v>
      </c>
      <c r="Z3262" s="0" t="str">
        <f aca="false">"Q"&amp;ROUNDUP(MONTH(E3262)/3,0)&amp;"-"&amp;YEAR(E3262)</f>
        <v>Q2-2019</v>
      </c>
    </row>
    <row r="3263" customFormat="false" ht="14.25" hidden="false" customHeight="false" outlineLevel="0" collapsed="false">
      <c r="A3263" s="0" t="s">
        <v>3305</v>
      </c>
      <c r="B3263" s="0" t="s">
        <v>34</v>
      </c>
      <c r="C3263" s="0" t="s">
        <v>79</v>
      </c>
      <c r="D3263" s="9" t="n">
        <v>43500</v>
      </c>
      <c r="E3263" s="9" t="n">
        <v>43632</v>
      </c>
      <c r="F3263" s="9" t="n">
        <v>43647</v>
      </c>
      <c r="G3263" s="9" t="n">
        <v>43648</v>
      </c>
      <c r="H3263" s="10" t="s">
        <v>36</v>
      </c>
      <c r="I3263" s="0" t="n">
        <v>10</v>
      </c>
      <c r="J3263" s="0" t="n">
        <v>49</v>
      </c>
      <c r="K3263" s="0" t="n">
        <v>79</v>
      </c>
      <c r="L3263" s="0" t="n">
        <v>17</v>
      </c>
      <c r="M3263" s="0" t="n">
        <v>3</v>
      </c>
      <c r="N3263" s="11" t="n">
        <v>0.2</v>
      </c>
      <c r="O3263" s="12" t="n">
        <v>1669.1</v>
      </c>
      <c r="P3263" s="12" t="n">
        <v>2318.2</v>
      </c>
      <c r="Q3263" s="12" t="n">
        <f aca="false">M3263*P3263*(1-N3263)</f>
        <v>5563.68</v>
      </c>
      <c r="R3263" s="12" t="n">
        <f aca="false">M3263*O3263</f>
        <v>5007.3</v>
      </c>
      <c r="S3263" s="12" t="n">
        <f aca="false">Q3263-R3263</f>
        <v>556.380000000001</v>
      </c>
      <c r="T3263" s="11" t="n">
        <f aca="false">IFERROR(S3263/Q3263,0)</f>
        <v>0.100002156845829</v>
      </c>
      <c r="U3263" s="13" t="n">
        <f aca="false">F3263-E3263</f>
        <v>15</v>
      </c>
      <c r="V3263" s="13" t="n">
        <f aca="false">G3263-F3263</f>
        <v>1</v>
      </c>
      <c r="W3263" s="13" t="n">
        <f aca="false">G3263-E3263</f>
        <v>16</v>
      </c>
      <c r="X3263" s="10" t="n">
        <f aca="false">YEAR(E3263)</f>
        <v>2019</v>
      </c>
      <c r="Y3263" s="0" t="str">
        <f aca="false">TEXT(E3263,"yyyy-mm")</f>
        <v>2019-06</v>
      </c>
      <c r="Z3263" s="0" t="str">
        <f aca="false">"Q"&amp;ROUNDUP(MONTH(E3263)/3,0)&amp;"-"&amp;YEAR(E3263)</f>
        <v>Q2-2019</v>
      </c>
    </row>
    <row r="3264" customFormat="false" ht="14.25" hidden="false" customHeight="false" outlineLevel="0" collapsed="false">
      <c r="A3264" s="0" t="s">
        <v>3306</v>
      </c>
      <c r="B3264" s="0" t="s">
        <v>38</v>
      </c>
      <c r="C3264" s="0" t="s">
        <v>48</v>
      </c>
      <c r="D3264" s="9" t="n">
        <v>43500</v>
      </c>
      <c r="E3264" s="9" t="n">
        <v>43633</v>
      </c>
      <c r="F3264" s="9" t="n">
        <v>43646</v>
      </c>
      <c r="G3264" s="9" t="n">
        <v>43652</v>
      </c>
      <c r="H3264" s="10" t="s">
        <v>36</v>
      </c>
      <c r="I3264" s="0" t="n">
        <v>14</v>
      </c>
      <c r="J3264" s="0" t="n">
        <v>12</v>
      </c>
      <c r="K3264" s="0" t="n">
        <v>49</v>
      </c>
      <c r="L3264" s="0" t="n">
        <v>27</v>
      </c>
      <c r="M3264" s="0" t="n">
        <v>7</v>
      </c>
      <c r="N3264" s="11" t="n">
        <v>0.1</v>
      </c>
      <c r="O3264" s="12" t="n">
        <v>509.94</v>
      </c>
      <c r="P3264" s="12" t="n">
        <v>864.3</v>
      </c>
      <c r="Q3264" s="12" t="n">
        <f aca="false">M3264*P3264*(1-N3264)</f>
        <v>5445.09</v>
      </c>
      <c r="R3264" s="12" t="n">
        <f aca="false">M3264*O3264</f>
        <v>3569.58</v>
      </c>
      <c r="S3264" s="12" t="n">
        <f aca="false">Q3264-R3264</f>
        <v>1875.51</v>
      </c>
      <c r="T3264" s="11" t="n">
        <f aca="false">IFERROR(S3264/Q3264,0)</f>
        <v>0.34444058775888</v>
      </c>
      <c r="U3264" s="13" t="n">
        <f aca="false">F3264-E3264</f>
        <v>13</v>
      </c>
      <c r="V3264" s="13" t="n">
        <f aca="false">G3264-F3264</f>
        <v>6</v>
      </c>
      <c r="W3264" s="13" t="n">
        <f aca="false">G3264-E3264</f>
        <v>19</v>
      </c>
      <c r="X3264" s="10" t="n">
        <f aca="false">YEAR(E3264)</f>
        <v>2019</v>
      </c>
      <c r="Y3264" s="0" t="str">
        <f aca="false">TEXT(E3264,"yyyy-mm")</f>
        <v>2019-06</v>
      </c>
      <c r="Z3264" s="0" t="str">
        <f aca="false">"Q"&amp;ROUNDUP(MONTH(E3264)/3,0)&amp;"-"&amp;YEAR(E3264)</f>
        <v>Q2-2019</v>
      </c>
    </row>
    <row r="3265" customFormat="false" ht="14.25" hidden="false" customHeight="false" outlineLevel="0" collapsed="false">
      <c r="A3265" s="0" t="s">
        <v>3307</v>
      </c>
      <c r="B3265" s="0" t="s">
        <v>34</v>
      </c>
      <c r="C3265" s="0" t="s">
        <v>35</v>
      </c>
      <c r="D3265" s="9" t="n">
        <v>43500</v>
      </c>
      <c r="E3265" s="9" t="n">
        <v>43633</v>
      </c>
      <c r="F3265" s="9" t="n">
        <v>43645</v>
      </c>
      <c r="G3265" s="9" t="n">
        <v>43648</v>
      </c>
      <c r="H3265" s="10" t="s">
        <v>36</v>
      </c>
      <c r="I3265" s="0" t="n">
        <v>11</v>
      </c>
      <c r="J3265" s="0" t="n">
        <v>39</v>
      </c>
      <c r="K3265" s="0" t="n">
        <v>222</v>
      </c>
      <c r="L3265" s="0" t="n">
        <v>36</v>
      </c>
      <c r="M3265" s="0" t="n">
        <v>7</v>
      </c>
      <c r="N3265" s="11" t="n">
        <v>0.05</v>
      </c>
      <c r="O3265" s="12" t="n">
        <v>851.24</v>
      </c>
      <c r="P3265" s="12" t="n">
        <v>1105.5</v>
      </c>
      <c r="Q3265" s="12" t="n">
        <f aca="false">M3265*P3265*(1-N3265)</f>
        <v>7351.575</v>
      </c>
      <c r="R3265" s="12" t="n">
        <f aca="false">M3265*O3265</f>
        <v>5958.68</v>
      </c>
      <c r="S3265" s="12" t="n">
        <f aca="false">Q3265-R3265</f>
        <v>1392.895</v>
      </c>
      <c r="T3265" s="11" t="n">
        <f aca="false">IFERROR(S3265/Q3265,0)</f>
        <v>0.189468923325954</v>
      </c>
      <c r="U3265" s="13" t="n">
        <f aca="false">F3265-E3265</f>
        <v>12</v>
      </c>
      <c r="V3265" s="13" t="n">
        <f aca="false">G3265-F3265</f>
        <v>3</v>
      </c>
      <c r="W3265" s="13" t="n">
        <f aca="false">G3265-E3265</f>
        <v>15</v>
      </c>
      <c r="X3265" s="10" t="n">
        <f aca="false">YEAR(E3265)</f>
        <v>2019</v>
      </c>
      <c r="Y3265" s="0" t="str">
        <f aca="false">TEXT(E3265,"yyyy-mm")</f>
        <v>2019-06</v>
      </c>
      <c r="Z3265" s="0" t="str">
        <f aca="false">"Q"&amp;ROUNDUP(MONTH(E3265)/3,0)&amp;"-"&amp;YEAR(E3265)</f>
        <v>Q2-2019</v>
      </c>
    </row>
    <row r="3266" customFormat="false" ht="14.25" hidden="false" customHeight="false" outlineLevel="0" collapsed="false">
      <c r="A3266" s="0" t="s">
        <v>3308</v>
      </c>
      <c r="B3266" s="0" t="s">
        <v>34</v>
      </c>
      <c r="C3266" s="0" t="s">
        <v>79</v>
      </c>
      <c r="D3266" s="9" t="n">
        <v>43500</v>
      </c>
      <c r="E3266" s="9" t="n">
        <v>43633</v>
      </c>
      <c r="F3266" s="9" t="n">
        <v>43641</v>
      </c>
      <c r="G3266" s="9" t="n">
        <v>43649</v>
      </c>
      <c r="H3266" s="10" t="s">
        <v>36</v>
      </c>
      <c r="I3266" s="0" t="n">
        <v>6</v>
      </c>
      <c r="J3266" s="0" t="n">
        <v>24</v>
      </c>
      <c r="K3266" s="0" t="n">
        <v>67</v>
      </c>
      <c r="L3266" s="0" t="n">
        <v>28</v>
      </c>
      <c r="M3266" s="0" t="n">
        <v>2</v>
      </c>
      <c r="N3266" s="11" t="n">
        <v>0.075</v>
      </c>
      <c r="O3266" s="12" t="n">
        <v>856.39</v>
      </c>
      <c r="P3266" s="12" t="n">
        <v>1031.8</v>
      </c>
      <c r="Q3266" s="12" t="n">
        <f aca="false">M3266*P3266*(1-N3266)</f>
        <v>1908.83</v>
      </c>
      <c r="R3266" s="12" t="n">
        <f aca="false">M3266*O3266</f>
        <v>1712.78</v>
      </c>
      <c r="S3266" s="12" t="n">
        <f aca="false">Q3266-R3266</f>
        <v>196.05</v>
      </c>
      <c r="T3266" s="11" t="n">
        <f aca="false">IFERROR(S3266/Q3266,0)</f>
        <v>0.10270689375167</v>
      </c>
      <c r="U3266" s="13" t="n">
        <f aca="false">F3266-E3266</f>
        <v>8</v>
      </c>
      <c r="V3266" s="13" t="n">
        <f aca="false">G3266-F3266</f>
        <v>8</v>
      </c>
      <c r="W3266" s="13" t="n">
        <f aca="false">G3266-E3266</f>
        <v>16</v>
      </c>
      <c r="X3266" s="10" t="n">
        <f aca="false">YEAR(E3266)</f>
        <v>2019</v>
      </c>
      <c r="Y3266" s="0" t="str">
        <f aca="false">TEXT(E3266,"yyyy-mm")</f>
        <v>2019-06</v>
      </c>
      <c r="Z3266" s="0" t="str">
        <f aca="false">"Q"&amp;ROUNDUP(MONTH(E3266)/3,0)&amp;"-"&amp;YEAR(E3266)</f>
        <v>Q2-2019</v>
      </c>
    </row>
    <row r="3267" customFormat="false" ht="14.25" hidden="false" customHeight="false" outlineLevel="0" collapsed="false">
      <c r="A3267" s="0" t="s">
        <v>3309</v>
      </c>
      <c r="B3267" s="0" t="s">
        <v>41</v>
      </c>
      <c r="C3267" s="0" t="s">
        <v>39</v>
      </c>
      <c r="D3267" s="9" t="n">
        <v>43500</v>
      </c>
      <c r="E3267" s="9" t="n">
        <v>43633</v>
      </c>
      <c r="F3267" s="9" t="n">
        <v>43655</v>
      </c>
      <c r="G3267" s="9" t="n">
        <v>43658</v>
      </c>
      <c r="H3267" s="10" t="s">
        <v>36</v>
      </c>
      <c r="I3267" s="0" t="n">
        <v>25</v>
      </c>
      <c r="J3267" s="0" t="n">
        <v>45</v>
      </c>
      <c r="K3267" s="0" t="n">
        <v>152</v>
      </c>
      <c r="L3267" s="0" t="n">
        <v>47</v>
      </c>
      <c r="M3267" s="0" t="n">
        <v>4</v>
      </c>
      <c r="N3267" s="11" t="n">
        <v>0.3</v>
      </c>
      <c r="O3267" s="12" t="n">
        <v>1929.87</v>
      </c>
      <c r="P3267" s="12" t="n">
        <v>2539.3</v>
      </c>
      <c r="Q3267" s="12" t="n">
        <f aca="false">M3267*P3267*(1-N3267)</f>
        <v>7110.04</v>
      </c>
      <c r="R3267" s="12" t="n">
        <f aca="false">M3267*O3267</f>
        <v>7719.48</v>
      </c>
      <c r="S3267" s="12" t="n">
        <f aca="false">Q3267-R3267</f>
        <v>-609.44</v>
      </c>
      <c r="T3267" s="11" t="n">
        <f aca="false">IFERROR(S3267/Q3267,0)</f>
        <v>-0.0857154108837643</v>
      </c>
      <c r="U3267" s="13" t="n">
        <f aca="false">F3267-E3267</f>
        <v>22</v>
      </c>
      <c r="V3267" s="13" t="n">
        <f aca="false">G3267-F3267</f>
        <v>3</v>
      </c>
      <c r="W3267" s="13" t="n">
        <f aca="false">G3267-E3267</f>
        <v>25</v>
      </c>
      <c r="X3267" s="10" t="n">
        <f aca="false">YEAR(E3267)</f>
        <v>2019</v>
      </c>
      <c r="Y3267" s="0" t="str">
        <f aca="false">TEXT(E3267,"yyyy-mm")</f>
        <v>2019-06</v>
      </c>
      <c r="Z3267" s="0" t="str">
        <f aca="false">"Q"&amp;ROUNDUP(MONTH(E3267)/3,0)&amp;"-"&amp;YEAR(E3267)</f>
        <v>Q2-2019</v>
      </c>
    </row>
    <row r="3268" customFormat="false" ht="14.25" hidden="false" customHeight="false" outlineLevel="0" collapsed="false">
      <c r="A3268" s="0" t="s">
        <v>3310</v>
      </c>
      <c r="B3268" s="0" t="s">
        <v>38</v>
      </c>
      <c r="C3268" s="0" t="s">
        <v>48</v>
      </c>
      <c r="D3268" s="9" t="n">
        <v>43500</v>
      </c>
      <c r="E3268" s="9" t="n">
        <v>43634</v>
      </c>
      <c r="F3268" s="9" t="n">
        <v>43652</v>
      </c>
      <c r="G3268" s="9" t="n">
        <v>43654</v>
      </c>
      <c r="H3268" s="10" t="s">
        <v>36</v>
      </c>
      <c r="I3268" s="0" t="n">
        <v>14</v>
      </c>
      <c r="J3268" s="0" t="n">
        <v>35</v>
      </c>
      <c r="K3268" s="0" t="n">
        <v>6</v>
      </c>
      <c r="L3268" s="0" t="n">
        <v>23</v>
      </c>
      <c r="M3268" s="0" t="n">
        <v>4</v>
      </c>
      <c r="N3268" s="11" t="n">
        <v>0.05</v>
      </c>
      <c r="O3268" s="12" t="n">
        <v>1187.24</v>
      </c>
      <c r="P3268" s="12" t="n">
        <v>2968.1</v>
      </c>
      <c r="Q3268" s="12" t="n">
        <f aca="false">M3268*P3268*(1-N3268)</f>
        <v>11278.78</v>
      </c>
      <c r="R3268" s="12" t="n">
        <f aca="false">M3268*O3268</f>
        <v>4748.96</v>
      </c>
      <c r="S3268" s="12" t="n">
        <f aca="false">Q3268-R3268</f>
        <v>6529.82</v>
      </c>
      <c r="T3268" s="11" t="n">
        <f aca="false">IFERROR(S3268/Q3268,0)</f>
        <v>0.578947368421053</v>
      </c>
      <c r="U3268" s="13" t="n">
        <f aca="false">F3268-E3268</f>
        <v>18</v>
      </c>
      <c r="V3268" s="13" t="n">
        <f aca="false">G3268-F3268</f>
        <v>2</v>
      </c>
      <c r="W3268" s="13" t="n">
        <f aca="false">G3268-E3268</f>
        <v>20</v>
      </c>
      <c r="X3268" s="10" t="n">
        <f aca="false">YEAR(E3268)</f>
        <v>2019</v>
      </c>
      <c r="Y3268" s="0" t="str">
        <f aca="false">TEXT(E3268,"yyyy-mm")</f>
        <v>2019-06</v>
      </c>
      <c r="Z3268" s="0" t="str">
        <f aca="false">"Q"&amp;ROUNDUP(MONTH(E3268)/3,0)&amp;"-"&amp;YEAR(E3268)</f>
        <v>Q2-2019</v>
      </c>
    </row>
    <row r="3269" customFormat="false" ht="14.25" hidden="false" customHeight="false" outlineLevel="0" collapsed="false">
      <c r="A3269" s="0" t="s">
        <v>3311</v>
      </c>
      <c r="B3269" s="0" t="s">
        <v>43</v>
      </c>
      <c r="C3269" s="0" t="s">
        <v>46</v>
      </c>
      <c r="D3269" s="9" t="n">
        <v>43500</v>
      </c>
      <c r="E3269" s="9" t="n">
        <v>43634</v>
      </c>
      <c r="F3269" s="9" t="n">
        <v>43656</v>
      </c>
      <c r="G3269" s="9" t="n">
        <v>43666</v>
      </c>
      <c r="H3269" s="10" t="s">
        <v>36</v>
      </c>
      <c r="I3269" s="0" t="n">
        <v>25</v>
      </c>
      <c r="J3269" s="0" t="n">
        <v>2</v>
      </c>
      <c r="K3269" s="0" t="n">
        <v>281</v>
      </c>
      <c r="L3269" s="0" t="n">
        <v>32</v>
      </c>
      <c r="M3269" s="0" t="n">
        <v>1</v>
      </c>
      <c r="N3269" s="11" t="n">
        <v>0.1</v>
      </c>
      <c r="O3269" s="12" t="n">
        <v>763.8</v>
      </c>
      <c r="P3269" s="12" t="n">
        <v>1018.4</v>
      </c>
      <c r="Q3269" s="12" t="n">
        <f aca="false">M3269*P3269*(1-N3269)</f>
        <v>916.56</v>
      </c>
      <c r="R3269" s="12" t="n">
        <f aca="false">M3269*O3269</f>
        <v>763.8</v>
      </c>
      <c r="S3269" s="12" t="n">
        <f aca="false">Q3269-R3269</f>
        <v>152.76</v>
      </c>
      <c r="T3269" s="11" t="n">
        <f aca="false">IFERROR(S3269/Q3269,0)</f>
        <v>0.166666666666667</v>
      </c>
      <c r="U3269" s="13" t="n">
        <f aca="false">F3269-E3269</f>
        <v>22</v>
      </c>
      <c r="V3269" s="13" t="n">
        <f aca="false">G3269-F3269</f>
        <v>10</v>
      </c>
      <c r="W3269" s="13" t="n">
        <f aca="false">G3269-E3269</f>
        <v>32</v>
      </c>
      <c r="X3269" s="10" t="n">
        <f aca="false">YEAR(E3269)</f>
        <v>2019</v>
      </c>
      <c r="Y3269" s="0" t="str">
        <f aca="false">TEXT(E3269,"yyyy-mm")</f>
        <v>2019-06</v>
      </c>
      <c r="Z3269" s="0" t="str">
        <f aca="false">"Q"&amp;ROUNDUP(MONTH(E3269)/3,0)&amp;"-"&amp;YEAR(E3269)</f>
        <v>Q2-2019</v>
      </c>
    </row>
    <row r="3270" customFormat="false" ht="14.25" hidden="false" customHeight="false" outlineLevel="0" collapsed="false">
      <c r="A3270" s="0" t="s">
        <v>3312</v>
      </c>
      <c r="B3270" s="0" t="s">
        <v>38</v>
      </c>
      <c r="C3270" s="0" t="s">
        <v>39</v>
      </c>
      <c r="D3270" s="9" t="n">
        <v>43500</v>
      </c>
      <c r="E3270" s="9" t="n">
        <v>43634</v>
      </c>
      <c r="F3270" s="9" t="n">
        <v>43656</v>
      </c>
      <c r="G3270" s="9" t="n">
        <v>43657</v>
      </c>
      <c r="H3270" s="10" t="s">
        <v>36</v>
      </c>
      <c r="I3270" s="0" t="n">
        <v>12</v>
      </c>
      <c r="J3270" s="0" t="n">
        <v>1</v>
      </c>
      <c r="K3270" s="0" t="n">
        <v>201</v>
      </c>
      <c r="L3270" s="0" t="n">
        <v>9</v>
      </c>
      <c r="M3270" s="0" t="n">
        <v>2</v>
      </c>
      <c r="N3270" s="11" t="n">
        <v>0.05</v>
      </c>
      <c r="O3270" s="12" t="n">
        <v>341.43</v>
      </c>
      <c r="P3270" s="12" t="n">
        <v>696.8</v>
      </c>
      <c r="Q3270" s="12" t="n">
        <f aca="false">M3270*P3270*(1-N3270)</f>
        <v>1323.92</v>
      </c>
      <c r="R3270" s="12" t="n">
        <f aca="false">M3270*O3270</f>
        <v>682.86</v>
      </c>
      <c r="S3270" s="12" t="n">
        <f aca="false">Q3270-R3270</f>
        <v>641.06</v>
      </c>
      <c r="T3270" s="11" t="n">
        <f aca="false">IFERROR(S3270/Q3270,0)</f>
        <v>0.484213547646383</v>
      </c>
      <c r="U3270" s="13" t="n">
        <f aca="false">F3270-E3270</f>
        <v>22</v>
      </c>
      <c r="V3270" s="13" t="n">
        <f aca="false">G3270-F3270</f>
        <v>1</v>
      </c>
      <c r="W3270" s="13" t="n">
        <f aca="false">G3270-E3270</f>
        <v>23</v>
      </c>
      <c r="X3270" s="10" t="n">
        <f aca="false">YEAR(E3270)</f>
        <v>2019</v>
      </c>
      <c r="Y3270" s="0" t="str">
        <f aca="false">TEXT(E3270,"yyyy-mm")</f>
        <v>2019-06</v>
      </c>
      <c r="Z3270" s="0" t="str">
        <f aca="false">"Q"&amp;ROUNDUP(MONTH(E3270)/3,0)&amp;"-"&amp;YEAR(E3270)</f>
        <v>Q2-2019</v>
      </c>
    </row>
    <row r="3271" customFormat="false" ht="14.25" hidden="false" customHeight="false" outlineLevel="0" collapsed="false">
      <c r="A3271" s="0" t="s">
        <v>3313</v>
      </c>
      <c r="B3271" s="0" t="s">
        <v>34</v>
      </c>
      <c r="C3271" s="0" t="s">
        <v>48</v>
      </c>
      <c r="D3271" s="9" t="n">
        <v>43500</v>
      </c>
      <c r="E3271" s="9" t="n">
        <v>43634</v>
      </c>
      <c r="F3271" s="9" t="n">
        <v>43646</v>
      </c>
      <c r="G3271" s="9" t="n">
        <v>43651</v>
      </c>
      <c r="H3271" s="10" t="s">
        <v>36</v>
      </c>
      <c r="I3271" s="0" t="n">
        <v>7</v>
      </c>
      <c r="J3271" s="0" t="n">
        <v>26</v>
      </c>
      <c r="K3271" s="0" t="n">
        <v>15</v>
      </c>
      <c r="L3271" s="0" t="n">
        <v>25</v>
      </c>
      <c r="M3271" s="0" t="n">
        <v>4</v>
      </c>
      <c r="N3271" s="11" t="n">
        <v>0.05</v>
      </c>
      <c r="O3271" s="12" t="n">
        <v>1523.71</v>
      </c>
      <c r="P3271" s="12" t="n">
        <v>1835.8</v>
      </c>
      <c r="Q3271" s="12" t="n">
        <f aca="false">M3271*P3271*(1-N3271)</f>
        <v>6976.04</v>
      </c>
      <c r="R3271" s="12" t="n">
        <f aca="false">M3271*O3271</f>
        <v>6094.84</v>
      </c>
      <c r="S3271" s="12" t="n">
        <f aca="false">Q3271-R3271</f>
        <v>881.199999999999</v>
      </c>
      <c r="T3271" s="11" t="n">
        <f aca="false">IFERROR(S3271/Q3271,0)</f>
        <v>0.126318083038515</v>
      </c>
      <c r="U3271" s="13" t="n">
        <f aca="false">F3271-E3271</f>
        <v>12</v>
      </c>
      <c r="V3271" s="13" t="n">
        <f aca="false">G3271-F3271</f>
        <v>5</v>
      </c>
      <c r="W3271" s="13" t="n">
        <f aca="false">G3271-E3271</f>
        <v>17</v>
      </c>
      <c r="X3271" s="10" t="n">
        <f aca="false">YEAR(E3271)</f>
        <v>2019</v>
      </c>
      <c r="Y3271" s="0" t="str">
        <f aca="false">TEXT(E3271,"yyyy-mm")</f>
        <v>2019-06</v>
      </c>
      <c r="Z3271" s="0" t="str">
        <f aca="false">"Q"&amp;ROUNDUP(MONTH(E3271)/3,0)&amp;"-"&amp;YEAR(E3271)</f>
        <v>Q2-2019</v>
      </c>
    </row>
    <row r="3272" customFormat="false" ht="14.25" hidden="false" customHeight="false" outlineLevel="0" collapsed="false">
      <c r="A3272" s="0" t="s">
        <v>3314</v>
      </c>
      <c r="B3272" s="0" t="s">
        <v>38</v>
      </c>
      <c r="C3272" s="0" t="s">
        <v>79</v>
      </c>
      <c r="D3272" s="9" t="n">
        <v>43500</v>
      </c>
      <c r="E3272" s="9" t="n">
        <v>43634</v>
      </c>
      <c r="F3272" s="9" t="n">
        <v>43644</v>
      </c>
      <c r="G3272" s="9" t="n">
        <v>43651</v>
      </c>
      <c r="H3272" s="10" t="s">
        <v>36</v>
      </c>
      <c r="I3272" s="0" t="n">
        <v>13</v>
      </c>
      <c r="J3272" s="0" t="n">
        <v>16</v>
      </c>
      <c r="K3272" s="0" t="n">
        <v>84</v>
      </c>
      <c r="L3272" s="0" t="n">
        <v>13</v>
      </c>
      <c r="M3272" s="0" t="n">
        <v>3</v>
      </c>
      <c r="N3272" s="11" t="n">
        <v>0.05</v>
      </c>
      <c r="O3272" s="12" t="n">
        <v>3314.49</v>
      </c>
      <c r="P3272" s="12" t="n">
        <v>3899.4</v>
      </c>
      <c r="Q3272" s="12" t="n">
        <f aca="false">M3272*P3272*(1-N3272)</f>
        <v>11113.29</v>
      </c>
      <c r="R3272" s="12" t="n">
        <f aca="false">M3272*O3272</f>
        <v>9943.47</v>
      </c>
      <c r="S3272" s="12" t="n">
        <f aca="false">Q3272-R3272</f>
        <v>1169.82</v>
      </c>
      <c r="T3272" s="11" t="n">
        <f aca="false">IFERROR(S3272/Q3272,0)</f>
        <v>0.105263157894737</v>
      </c>
      <c r="U3272" s="13" t="n">
        <f aca="false">F3272-E3272</f>
        <v>10</v>
      </c>
      <c r="V3272" s="13" t="n">
        <f aca="false">G3272-F3272</f>
        <v>7</v>
      </c>
      <c r="W3272" s="13" t="n">
        <f aca="false">G3272-E3272</f>
        <v>17</v>
      </c>
      <c r="X3272" s="10" t="n">
        <f aca="false">YEAR(E3272)</f>
        <v>2019</v>
      </c>
      <c r="Y3272" s="0" t="str">
        <f aca="false">TEXT(E3272,"yyyy-mm")</f>
        <v>2019-06</v>
      </c>
      <c r="Z3272" s="0" t="str">
        <f aca="false">"Q"&amp;ROUNDUP(MONTH(E3272)/3,0)&amp;"-"&amp;YEAR(E3272)</f>
        <v>Q2-2019</v>
      </c>
    </row>
    <row r="3273" customFormat="false" ht="14.25" hidden="false" customHeight="false" outlineLevel="0" collapsed="false">
      <c r="A3273" s="0" t="s">
        <v>3315</v>
      </c>
      <c r="B3273" s="0" t="s">
        <v>43</v>
      </c>
      <c r="C3273" s="0" t="s">
        <v>48</v>
      </c>
      <c r="D3273" s="9" t="n">
        <v>43500</v>
      </c>
      <c r="E3273" s="9" t="n">
        <v>43634</v>
      </c>
      <c r="F3273" s="9" t="n">
        <v>43654</v>
      </c>
      <c r="G3273" s="9" t="n">
        <v>43663</v>
      </c>
      <c r="H3273" s="10" t="s">
        <v>36</v>
      </c>
      <c r="I3273" s="0" t="n">
        <v>28</v>
      </c>
      <c r="J3273" s="0" t="n">
        <v>1</v>
      </c>
      <c r="K3273" s="0" t="n">
        <v>30</v>
      </c>
      <c r="L3273" s="0" t="n">
        <v>24</v>
      </c>
      <c r="M3273" s="0" t="n">
        <v>3</v>
      </c>
      <c r="N3273" s="11" t="n">
        <v>0.05</v>
      </c>
      <c r="O3273" s="12" t="n">
        <v>2176.56</v>
      </c>
      <c r="P3273" s="12" t="n">
        <v>2941.3</v>
      </c>
      <c r="Q3273" s="12" t="n">
        <f aca="false">M3273*P3273*(1-N3273)</f>
        <v>8382.705</v>
      </c>
      <c r="R3273" s="12" t="n">
        <f aca="false">M3273*O3273</f>
        <v>6529.68</v>
      </c>
      <c r="S3273" s="12" t="n">
        <f aca="false">Q3273-R3273</f>
        <v>1853.025</v>
      </c>
      <c r="T3273" s="11" t="n">
        <f aca="false">IFERROR(S3273/Q3273,0)</f>
        <v>0.221053347338359</v>
      </c>
      <c r="U3273" s="13" t="n">
        <f aca="false">F3273-E3273</f>
        <v>20</v>
      </c>
      <c r="V3273" s="13" t="n">
        <f aca="false">G3273-F3273</f>
        <v>9</v>
      </c>
      <c r="W3273" s="13" t="n">
        <f aca="false">G3273-E3273</f>
        <v>29</v>
      </c>
      <c r="X3273" s="10" t="n">
        <f aca="false">YEAR(E3273)</f>
        <v>2019</v>
      </c>
      <c r="Y3273" s="0" t="str">
        <f aca="false">TEXT(E3273,"yyyy-mm")</f>
        <v>2019-06</v>
      </c>
      <c r="Z3273" s="0" t="str">
        <f aca="false">"Q"&amp;ROUNDUP(MONTH(E3273)/3,0)&amp;"-"&amp;YEAR(E3273)</f>
        <v>Q2-2019</v>
      </c>
    </row>
    <row r="3274" customFormat="false" ht="14.25" hidden="false" customHeight="false" outlineLevel="0" collapsed="false">
      <c r="A3274" s="0" t="s">
        <v>3316</v>
      </c>
      <c r="B3274" s="0" t="s">
        <v>38</v>
      </c>
      <c r="C3274" s="0" t="s">
        <v>58</v>
      </c>
      <c r="D3274" s="9" t="n">
        <v>43500</v>
      </c>
      <c r="E3274" s="9" t="n">
        <v>43634</v>
      </c>
      <c r="F3274" s="9" t="n">
        <v>43636</v>
      </c>
      <c r="G3274" s="9" t="n">
        <v>43642</v>
      </c>
      <c r="H3274" s="10" t="s">
        <v>36</v>
      </c>
      <c r="I3274" s="0" t="n">
        <v>13</v>
      </c>
      <c r="J3274" s="0" t="n">
        <v>41</v>
      </c>
      <c r="K3274" s="0" t="n">
        <v>352</v>
      </c>
      <c r="L3274" s="0" t="n">
        <v>13</v>
      </c>
      <c r="M3274" s="0" t="n">
        <v>3</v>
      </c>
      <c r="N3274" s="11" t="n">
        <v>0.2</v>
      </c>
      <c r="O3274" s="12" t="n">
        <v>4095.31</v>
      </c>
      <c r="P3274" s="12" t="n">
        <v>5534.2</v>
      </c>
      <c r="Q3274" s="12" t="n">
        <f aca="false">M3274*P3274*(1-N3274)</f>
        <v>13282.08</v>
      </c>
      <c r="R3274" s="12" t="n">
        <f aca="false">M3274*O3274</f>
        <v>12285.93</v>
      </c>
      <c r="S3274" s="12" t="n">
        <f aca="false">Q3274-R3274</f>
        <v>996.15</v>
      </c>
      <c r="T3274" s="11" t="n">
        <f aca="false">IFERROR(S3274/Q3274,0)</f>
        <v>0.074999548263525</v>
      </c>
      <c r="U3274" s="13" t="n">
        <f aca="false">F3274-E3274</f>
        <v>2</v>
      </c>
      <c r="V3274" s="13" t="n">
        <f aca="false">G3274-F3274</f>
        <v>6</v>
      </c>
      <c r="W3274" s="13" t="n">
        <f aca="false">G3274-E3274</f>
        <v>8</v>
      </c>
      <c r="X3274" s="10" t="n">
        <f aca="false">YEAR(E3274)</f>
        <v>2019</v>
      </c>
      <c r="Y3274" s="0" t="str">
        <f aca="false">TEXT(E3274,"yyyy-mm")</f>
        <v>2019-06</v>
      </c>
      <c r="Z3274" s="0" t="str">
        <f aca="false">"Q"&amp;ROUNDUP(MONTH(E3274)/3,0)&amp;"-"&amp;YEAR(E3274)</f>
        <v>Q2-2019</v>
      </c>
    </row>
    <row r="3275" customFormat="false" ht="14.25" hidden="false" customHeight="false" outlineLevel="0" collapsed="false">
      <c r="A3275" s="0" t="s">
        <v>3317</v>
      </c>
      <c r="B3275" s="0" t="s">
        <v>38</v>
      </c>
      <c r="C3275" s="0" t="s">
        <v>58</v>
      </c>
      <c r="D3275" s="9" t="n">
        <v>43500</v>
      </c>
      <c r="E3275" s="9" t="n">
        <v>43634</v>
      </c>
      <c r="F3275" s="9" t="n">
        <v>43660</v>
      </c>
      <c r="G3275" s="9" t="n">
        <v>43669</v>
      </c>
      <c r="H3275" s="10" t="s">
        <v>36</v>
      </c>
      <c r="I3275" s="0" t="n">
        <v>18</v>
      </c>
      <c r="J3275" s="0" t="n">
        <v>6</v>
      </c>
      <c r="K3275" s="0" t="n">
        <v>355</v>
      </c>
      <c r="L3275" s="0" t="n">
        <v>38</v>
      </c>
      <c r="M3275" s="0" t="n">
        <v>7</v>
      </c>
      <c r="N3275" s="11" t="n">
        <v>0.075</v>
      </c>
      <c r="O3275" s="12" t="n">
        <v>532.18</v>
      </c>
      <c r="P3275" s="12" t="n">
        <v>1132.3</v>
      </c>
      <c r="Q3275" s="12" t="n">
        <f aca="false">M3275*P3275*(1-N3275)</f>
        <v>7331.6425</v>
      </c>
      <c r="R3275" s="12" t="n">
        <f aca="false">M3275*O3275</f>
        <v>3725.26</v>
      </c>
      <c r="S3275" s="12" t="n">
        <f aca="false">Q3275-R3275</f>
        <v>3606.3825</v>
      </c>
      <c r="T3275" s="11" t="n">
        <f aca="false">IFERROR(S3275/Q3275,0)</f>
        <v>0.491892846657485</v>
      </c>
      <c r="U3275" s="13" t="n">
        <f aca="false">F3275-E3275</f>
        <v>26</v>
      </c>
      <c r="V3275" s="13" t="n">
        <f aca="false">G3275-F3275</f>
        <v>9</v>
      </c>
      <c r="W3275" s="13" t="n">
        <f aca="false">G3275-E3275</f>
        <v>35</v>
      </c>
      <c r="X3275" s="10" t="n">
        <f aca="false">YEAR(E3275)</f>
        <v>2019</v>
      </c>
      <c r="Y3275" s="0" t="str">
        <f aca="false">TEXT(E3275,"yyyy-mm")</f>
        <v>2019-06</v>
      </c>
      <c r="Z3275" s="0" t="str">
        <f aca="false">"Q"&amp;ROUNDUP(MONTH(E3275)/3,0)&amp;"-"&amp;YEAR(E3275)</f>
        <v>Q2-2019</v>
      </c>
    </row>
    <row r="3276" customFormat="false" ht="14.25" hidden="false" customHeight="false" outlineLevel="0" collapsed="false">
      <c r="A3276" s="0" t="s">
        <v>3318</v>
      </c>
      <c r="B3276" s="0" t="s">
        <v>34</v>
      </c>
      <c r="C3276" s="0" t="s">
        <v>79</v>
      </c>
      <c r="D3276" s="9" t="n">
        <v>43600</v>
      </c>
      <c r="E3276" s="9" t="n">
        <v>43634</v>
      </c>
      <c r="F3276" s="9" t="n">
        <v>43641</v>
      </c>
      <c r="G3276" s="9" t="n">
        <v>43650</v>
      </c>
      <c r="H3276" s="10" t="s">
        <v>36</v>
      </c>
      <c r="I3276" s="0" t="n">
        <v>6</v>
      </c>
      <c r="J3276" s="0" t="n">
        <v>41</v>
      </c>
      <c r="K3276" s="0" t="n">
        <v>84</v>
      </c>
      <c r="L3276" s="0" t="n">
        <v>2</v>
      </c>
      <c r="M3276" s="0" t="n">
        <v>6</v>
      </c>
      <c r="N3276" s="11" t="n">
        <v>0.05</v>
      </c>
      <c r="O3276" s="12" t="n">
        <v>911.2</v>
      </c>
      <c r="P3276" s="12" t="n">
        <v>1822.4</v>
      </c>
      <c r="Q3276" s="12" t="n">
        <f aca="false">M3276*P3276*(1-N3276)</f>
        <v>10387.68</v>
      </c>
      <c r="R3276" s="12" t="n">
        <f aca="false">M3276*O3276</f>
        <v>5467.2</v>
      </c>
      <c r="S3276" s="12" t="n">
        <f aca="false">Q3276-R3276</f>
        <v>4920.48</v>
      </c>
      <c r="T3276" s="11" t="n">
        <f aca="false">IFERROR(S3276/Q3276,0)</f>
        <v>0.473684210526316</v>
      </c>
      <c r="U3276" s="13" t="n">
        <f aca="false">F3276-E3276</f>
        <v>7</v>
      </c>
      <c r="V3276" s="13" t="n">
        <f aca="false">G3276-F3276</f>
        <v>9</v>
      </c>
      <c r="W3276" s="13" t="n">
        <f aca="false">G3276-E3276</f>
        <v>16</v>
      </c>
      <c r="X3276" s="10" t="n">
        <f aca="false">YEAR(E3276)</f>
        <v>2019</v>
      </c>
      <c r="Y3276" s="0" t="str">
        <f aca="false">TEXT(E3276,"yyyy-mm")</f>
        <v>2019-06</v>
      </c>
      <c r="Z3276" s="0" t="str">
        <f aca="false">"Q"&amp;ROUNDUP(MONTH(E3276)/3,0)&amp;"-"&amp;YEAR(E3276)</f>
        <v>Q2-2019</v>
      </c>
    </row>
    <row r="3277" customFormat="false" ht="14.25" hidden="false" customHeight="false" outlineLevel="0" collapsed="false">
      <c r="A3277" s="0" t="s">
        <v>3319</v>
      </c>
      <c r="B3277" s="0" t="s">
        <v>34</v>
      </c>
      <c r="C3277" s="0" t="s">
        <v>48</v>
      </c>
      <c r="D3277" s="9" t="n">
        <v>43500</v>
      </c>
      <c r="E3277" s="9" t="n">
        <v>43634</v>
      </c>
      <c r="F3277" s="9" t="n">
        <v>43652</v>
      </c>
      <c r="G3277" s="9" t="n">
        <v>43660</v>
      </c>
      <c r="H3277" s="10" t="s">
        <v>36</v>
      </c>
      <c r="I3277" s="0" t="n">
        <v>9</v>
      </c>
      <c r="J3277" s="0" t="n">
        <v>41</v>
      </c>
      <c r="K3277" s="0" t="n">
        <v>8</v>
      </c>
      <c r="L3277" s="0" t="n">
        <v>27</v>
      </c>
      <c r="M3277" s="0" t="n">
        <v>8</v>
      </c>
      <c r="N3277" s="11" t="n">
        <v>0.2</v>
      </c>
      <c r="O3277" s="12" t="n">
        <v>138.82</v>
      </c>
      <c r="P3277" s="12" t="n">
        <v>187.6</v>
      </c>
      <c r="Q3277" s="12" t="n">
        <f aca="false">M3277*P3277*(1-N3277)</f>
        <v>1200.64</v>
      </c>
      <c r="R3277" s="12" t="n">
        <f aca="false">M3277*O3277</f>
        <v>1110.56</v>
      </c>
      <c r="S3277" s="12" t="n">
        <f aca="false">Q3277-R3277</f>
        <v>90.0800000000002</v>
      </c>
      <c r="T3277" s="11" t="n">
        <f aca="false">IFERROR(S3277/Q3277,0)</f>
        <v>0.0750266524520257</v>
      </c>
      <c r="U3277" s="13" t="n">
        <f aca="false">F3277-E3277</f>
        <v>18</v>
      </c>
      <c r="V3277" s="13" t="n">
        <f aca="false">G3277-F3277</f>
        <v>8</v>
      </c>
      <c r="W3277" s="13" t="n">
        <f aca="false">G3277-E3277</f>
        <v>26</v>
      </c>
      <c r="X3277" s="10" t="n">
        <f aca="false">YEAR(E3277)</f>
        <v>2019</v>
      </c>
      <c r="Y3277" s="0" t="str">
        <f aca="false">TEXT(E3277,"yyyy-mm")</f>
        <v>2019-06</v>
      </c>
      <c r="Z3277" s="0" t="str">
        <f aca="false">"Q"&amp;ROUNDUP(MONTH(E3277)/3,0)&amp;"-"&amp;YEAR(E3277)</f>
        <v>Q2-2019</v>
      </c>
    </row>
    <row r="3278" customFormat="false" ht="14.25" hidden="false" customHeight="false" outlineLevel="0" collapsed="false">
      <c r="A3278" s="0" t="s">
        <v>3320</v>
      </c>
      <c r="B3278" s="0" t="s">
        <v>34</v>
      </c>
      <c r="C3278" s="0" t="s">
        <v>35</v>
      </c>
      <c r="D3278" s="9" t="n">
        <v>43500</v>
      </c>
      <c r="E3278" s="9" t="n">
        <v>43634</v>
      </c>
      <c r="F3278" s="9" t="n">
        <v>43636</v>
      </c>
      <c r="G3278" s="9" t="n">
        <v>43642</v>
      </c>
      <c r="H3278" s="10" t="s">
        <v>36</v>
      </c>
      <c r="I3278" s="0" t="n">
        <v>2</v>
      </c>
      <c r="J3278" s="0" t="n">
        <v>33</v>
      </c>
      <c r="K3278" s="0" t="n">
        <v>214</v>
      </c>
      <c r="L3278" s="0" t="n">
        <v>9</v>
      </c>
      <c r="M3278" s="0" t="n">
        <v>6</v>
      </c>
      <c r="N3278" s="11" t="n">
        <v>0.05</v>
      </c>
      <c r="O3278" s="12" t="n">
        <v>857.06</v>
      </c>
      <c r="P3278" s="12" t="n">
        <v>1045.2</v>
      </c>
      <c r="Q3278" s="12" t="n">
        <f aca="false">M3278*P3278*(1-N3278)</f>
        <v>5957.64</v>
      </c>
      <c r="R3278" s="12" t="n">
        <f aca="false">M3278*O3278</f>
        <v>5142.36</v>
      </c>
      <c r="S3278" s="12" t="n">
        <f aca="false">Q3278-R3278</f>
        <v>815.280000000001</v>
      </c>
      <c r="T3278" s="11" t="n">
        <f aca="false">IFERROR(S3278/Q3278,0)</f>
        <v>0.13684613370395</v>
      </c>
      <c r="U3278" s="13" t="n">
        <f aca="false">F3278-E3278</f>
        <v>2</v>
      </c>
      <c r="V3278" s="13" t="n">
        <f aca="false">G3278-F3278</f>
        <v>6</v>
      </c>
      <c r="W3278" s="13" t="n">
        <f aca="false">G3278-E3278</f>
        <v>8</v>
      </c>
      <c r="X3278" s="10" t="n">
        <f aca="false">YEAR(E3278)</f>
        <v>2019</v>
      </c>
      <c r="Y3278" s="0" t="str">
        <f aca="false">TEXT(E3278,"yyyy-mm")</f>
        <v>2019-06</v>
      </c>
      <c r="Z3278" s="0" t="str">
        <f aca="false">"Q"&amp;ROUNDUP(MONTH(E3278)/3,0)&amp;"-"&amp;YEAR(E3278)</f>
        <v>Q2-2019</v>
      </c>
    </row>
    <row r="3279" customFormat="false" ht="14.25" hidden="false" customHeight="false" outlineLevel="0" collapsed="false">
      <c r="A3279" s="0" t="s">
        <v>3321</v>
      </c>
      <c r="B3279" s="0" t="s">
        <v>34</v>
      </c>
      <c r="C3279" s="0" t="s">
        <v>48</v>
      </c>
      <c r="D3279" s="9" t="n">
        <v>43500</v>
      </c>
      <c r="E3279" s="9" t="n">
        <v>43634</v>
      </c>
      <c r="F3279" s="9" t="n">
        <v>43644</v>
      </c>
      <c r="G3279" s="9" t="n">
        <v>43645</v>
      </c>
      <c r="H3279" s="10" t="s">
        <v>36</v>
      </c>
      <c r="I3279" s="0" t="n">
        <v>5</v>
      </c>
      <c r="J3279" s="0" t="n">
        <v>7</v>
      </c>
      <c r="K3279" s="0" t="n">
        <v>1</v>
      </c>
      <c r="L3279" s="0" t="n">
        <v>43</v>
      </c>
      <c r="M3279" s="0" t="n">
        <v>2</v>
      </c>
      <c r="N3279" s="11" t="n">
        <v>0.3</v>
      </c>
      <c r="O3279" s="12" t="n">
        <v>1269.92</v>
      </c>
      <c r="P3279" s="12" t="n">
        <v>2351.7</v>
      </c>
      <c r="Q3279" s="12" t="n">
        <f aca="false">M3279*P3279*(1-N3279)</f>
        <v>3292.38</v>
      </c>
      <c r="R3279" s="12" t="n">
        <f aca="false">M3279*O3279</f>
        <v>2539.84</v>
      </c>
      <c r="S3279" s="12" t="n">
        <f aca="false">Q3279-R3279</f>
        <v>752.54</v>
      </c>
      <c r="T3279" s="11" t="n">
        <f aca="false">IFERROR(S3279/Q3279,0)</f>
        <v>0.22857021364484</v>
      </c>
      <c r="U3279" s="13" t="n">
        <f aca="false">F3279-E3279</f>
        <v>10</v>
      </c>
      <c r="V3279" s="13" t="n">
        <f aca="false">G3279-F3279</f>
        <v>1</v>
      </c>
      <c r="W3279" s="13" t="n">
        <f aca="false">G3279-E3279</f>
        <v>11</v>
      </c>
      <c r="X3279" s="10" t="n">
        <f aca="false">YEAR(E3279)</f>
        <v>2019</v>
      </c>
      <c r="Y3279" s="0" t="str">
        <f aca="false">TEXT(E3279,"yyyy-mm")</f>
        <v>2019-06</v>
      </c>
      <c r="Z3279" s="0" t="str">
        <f aca="false">"Q"&amp;ROUNDUP(MONTH(E3279)/3,0)&amp;"-"&amp;YEAR(E3279)</f>
        <v>Q2-2019</v>
      </c>
    </row>
    <row r="3280" customFormat="false" ht="14.25" hidden="false" customHeight="false" outlineLevel="0" collapsed="false">
      <c r="A3280" s="0" t="s">
        <v>3322</v>
      </c>
      <c r="B3280" s="0" t="s">
        <v>38</v>
      </c>
      <c r="C3280" s="0" t="s">
        <v>35</v>
      </c>
      <c r="D3280" s="9" t="n">
        <v>43500</v>
      </c>
      <c r="E3280" s="9" t="n">
        <v>43634</v>
      </c>
      <c r="F3280" s="9" t="n">
        <v>43662</v>
      </c>
      <c r="G3280" s="9" t="n">
        <v>43663</v>
      </c>
      <c r="H3280" s="10" t="s">
        <v>36</v>
      </c>
      <c r="I3280" s="0" t="n">
        <v>19</v>
      </c>
      <c r="J3280" s="0" t="n">
        <v>23</v>
      </c>
      <c r="K3280" s="0" t="n">
        <v>232</v>
      </c>
      <c r="L3280" s="0" t="n">
        <v>23</v>
      </c>
      <c r="M3280" s="0" t="n">
        <v>6</v>
      </c>
      <c r="N3280" s="11" t="n">
        <v>0.05</v>
      </c>
      <c r="O3280" s="12" t="n">
        <v>2778.83</v>
      </c>
      <c r="P3280" s="12" t="n">
        <v>3517.5</v>
      </c>
      <c r="Q3280" s="12" t="n">
        <f aca="false">M3280*P3280*(1-N3280)</f>
        <v>20049.75</v>
      </c>
      <c r="R3280" s="12" t="n">
        <f aca="false">M3280*O3280</f>
        <v>16672.98</v>
      </c>
      <c r="S3280" s="12" t="n">
        <f aca="false">Q3280-R3280</f>
        <v>3376.77</v>
      </c>
      <c r="T3280" s="11" t="n">
        <f aca="false">IFERROR(S3280/Q3280,0)</f>
        <v>0.168419556353571</v>
      </c>
      <c r="U3280" s="13" t="n">
        <f aca="false">F3280-E3280</f>
        <v>28</v>
      </c>
      <c r="V3280" s="13" t="n">
        <f aca="false">G3280-F3280</f>
        <v>1</v>
      </c>
      <c r="W3280" s="13" t="n">
        <f aca="false">G3280-E3280</f>
        <v>29</v>
      </c>
      <c r="X3280" s="10" t="n">
        <f aca="false">YEAR(E3280)</f>
        <v>2019</v>
      </c>
      <c r="Y3280" s="0" t="str">
        <f aca="false">TEXT(E3280,"yyyy-mm")</f>
        <v>2019-06</v>
      </c>
      <c r="Z3280" s="0" t="str">
        <f aca="false">"Q"&amp;ROUNDUP(MONTH(E3280)/3,0)&amp;"-"&amp;YEAR(E3280)</f>
        <v>Q2-2019</v>
      </c>
    </row>
    <row r="3281" customFormat="false" ht="14.25" hidden="false" customHeight="false" outlineLevel="0" collapsed="false">
      <c r="A3281" s="0" t="s">
        <v>3323</v>
      </c>
      <c r="B3281" s="0" t="s">
        <v>34</v>
      </c>
      <c r="C3281" s="0" t="s">
        <v>39</v>
      </c>
      <c r="D3281" s="9" t="n">
        <v>43500</v>
      </c>
      <c r="E3281" s="9" t="n">
        <v>43634</v>
      </c>
      <c r="F3281" s="9" t="n">
        <v>43640</v>
      </c>
      <c r="G3281" s="9" t="n">
        <v>43647</v>
      </c>
      <c r="H3281" s="10" t="s">
        <v>36</v>
      </c>
      <c r="I3281" s="0" t="n">
        <v>2</v>
      </c>
      <c r="J3281" s="0" t="n">
        <v>3</v>
      </c>
      <c r="K3281" s="0" t="n">
        <v>195</v>
      </c>
      <c r="L3281" s="0" t="n">
        <v>17</v>
      </c>
      <c r="M3281" s="0" t="n">
        <v>1</v>
      </c>
      <c r="N3281" s="11" t="n">
        <v>0.1</v>
      </c>
      <c r="O3281" s="12" t="n">
        <v>4357.88</v>
      </c>
      <c r="P3281" s="12" t="n">
        <v>5380.1</v>
      </c>
      <c r="Q3281" s="12" t="n">
        <f aca="false">M3281*P3281*(1-N3281)</f>
        <v>4842.09</v>
      </c>
      <c r="R3281" s="12" t="n">
        <f aca="false">M3281*O3281</f>
        <v>4357.88</v>
      </c>
      <c r="S3281" s="12" t="n">
        <f aca="false">Q3281-R3281</f>
        <v>484.21</v>
      </c>
      <c r="T3281" s="11" t="n">
        <f aca="false">IFERROR(S3281/Q3281,0)</f>
        <v>0.10000020652239</v>
      </c>
      <c r="U3281" s="13" t="n">
        <f aca="false">F3281-E3281</f>
        <v>6</v>
      </c>
      <c r="V3281" s="13" t="n">
        <f aca="false">G3281-F3281</f>
        <v>7</v>
      </c>
      <c r="W3281" s="13" t="n">
        <f aca="false">G3281-E3281</f>
        <v>13</v>
      </c>
      <c r="X3281" s="10" t="n">
        <f aca="false">YEAR(E3281)</f>
        <v>2019</v>
      </c>
      <c r="Y3281" s="0" t="str">
        <f aca="false">TEXT(E3281,"yyyy-mm")</f>
        <v>2019-06</v>
      </c>
      <c r="Z3281" s="0" t="str">
        <f aca="false">"Q"&amp;ROUNDUP(MONTH(E3281)/3,0)&amp;"-"&amp;YEAR(E3281)</f>
        <v>Q2-2019</v>
      </c>
    </row>
    <row r="3282" customFormat="false" ht="14.25" hidden="false" customHeight="false" outlineLevel="0" collapsed="false">
      <c r="A3282" s="0" t="s">
        <v>3324</v>
      </c>
      <c r="B3282" s="0" t="s">
        <v>38</v>
      </c>
      <c r="C3282" s="0" t="s">
        <v>48</v>
      </c>
      <c r="D3282" s="9" t="n">
        <v>43500</v>
      </c>
      <c r="E3282" s="9" t="n">
        <v>43635</v>
      </c>
      <c r="F3282" s="9" t="n">
        <v>43644</v>
      </c>
      <c r="G3282" s="9" t="n">
        <v>43647</v>
      </c>
      <c r="H3282" s="10" t="s">
        <v>36</v>
      </c>
      <c r="I3282" s="0" t="n">
        <v>16</v>
      </c>
      <c r="J3282" s="0" t="n">
        <v>38</v>
      </c>
      <c r="K3282" s="0" t="n">
        <v>54</v>
      </c>
      <c r="L3282" s="0" t="n">
        <v>42</v>
      </c>
      <c r="M3282" s="0" t="n">
        <v>2</v>
      </c>
      <c r="N3282" s="11" t="n">
        <v>0.05</v>
      </c>
      <c r="O3282" s="12" t="n">
        <v>727.82</v>
      </c>
      <c r="P3282" s="12" t="n">
        <v>1025.1</v>
      </c>
      <c r="Q3282" s="12" t="n">
        <f aca="false">M3282*P3282*(1-N3282)</f>
        <v>1947.69</v>
      </c>
      <c r="R3282" s="12" t="n">
        <f aca="false">M3282*O3282</f>
        <v>1455.64</v>
      </c>
      <c r="S3282" s="12" t="n">
        <f aca="false">Q3282-R3282</f>
        <v>492.05</v>
      </c>
      <c r="T3282" s="11" t="n">
        <f aca="false">IFERROR(S3282/Q3282,0)</f>
        <v>0.252632605804825</v>
      </c>
      <c r="U3282" s="13" t="n">
        <f aca="false">F3282-E3282</f>
        <v>9</v>
      </c>
      <c r="V3282" s="13" t="n">
        <f aca="false">G3282-F3282</f>
        <v>3</v>
      </c>
      <c r="W3282" s="13" t="n">
        <f aca="false">G3282-E3282</f>
        <v>12</v>
      </c>
      <c r="X3282" s="10" t="n">
        <f aca="false">YEAR(E3282)</f>
        <v>2019</v>
      </c>
      <c r="Y3282" s="0" t="str">
        <f aca="false">TEXT(E3282,"yyyy-mm")</f>
        <v>2019-06</v>
      </c>
      <c r="Z3282" s="0" t="str">
        <f aca="false">"Q"&amp;ROUNDUP(MONTH(E3282)/3,0)&amp;"-"&amp;YEAR(E3282)</f>
        <v>Q2-2019</v>
      </c>
    </row>
    <row r="3283" customFormat="false" ht="14.25" hidden="false" customHeight="false" outlineLevel="0" collapsed="false">
      <c r="A3283" s="0" t="s">
        <v>3325</v>
      </c>
      <c r="B3283" s="0" t="s">
        <v>38</v>
      </c>
      <c r="C3283" s="0" t="s">
        <v>39</v>
      </c>
      <c r="D3283" s="9" t="n">
        <v>43500</v>
      </c>
      <c r="E3283" s="9" t="n">
        <v>43635</v>
      </c>
      <c r="F3283" s="9" t="n">
        <v>43660</v>
      </c>
      <c r="G3283" s="9" t="n">
        <v>43662</v>
      </c>
      <c r="H3283" s="10" t="s">
        <v>36</v>
      </c>
      <c r="I3283" s="0" t="n">
        <v>17</v>
      </c>
      <c r="J3283" s="0" t="n">
        <v>35</v>
      </c>
      <c r="K3283" s="0" t="n">
        <v>108</v>
      </c>
      <c r="L3283" s="0" t="n">
        <v>3</v>
      </c>
      <c r="M3283" s="0" t="n">
        <v>5</v>
      </c>
      <c r="N3283" s="11" t="n">
        <v>0.075</v>
      </c>
      <c r="O3283" s="12" t="n">
        <v>778.88</v>
      </c>
      <c r="P3283" s="12" t="n">
        <v>1038.5</v>
      </c>
      <c r="Q3283" s="12" t="n">
        <f aca="false">M3283*P3283*(1-N3283)</f>
        <v>4803.0625</v>
      </c>
      <c r="R3283" s="12" t="n">
        <f aca="false">M3283*O3283</f>
        <v>3894.4</v>
      </c>
      <c r="S3283" s="12" t="n">
        <f aca="false">Q3283-R3283</f>
        <v>908.6625</v>
      </c>
      <c r="T3283" s="11" t="n">
        <f aca="false">IFERROR(S3283/Q3283,0)</f>
        <v>0.189183984176762</v>
      </c>
      <c r="U3283" s="13" t="n">
        <f aca="false">F3283-E3283</f>
        <v>25</v>
      </c>
      <c r="V3283" s="13" t="n">
        <f aca="false">G3283-F3283</f>
        <v>2</v>
      </c>
      <c r="W3283" s="13" t="n">
        <f aca="false">G3283-E3283</f>
        <v>27</v>
      </c>
      <c r="X3283" s="10" t="n">
        <f aca="false">YEAR(E3283)</f>
        <v>2019</v>
      </c>
      <c r="Y3283" s="0" t="str">
        <f aca="false">TEXT(E3283,"yyyy-mm")</f>
        <v>2019-06</v>
      </c>
      <c r="Z3283" s="0" t="str">
        <f aca="false">"Q"&amp;ROUNDUP(MONTH(E3283)/3,0)&amp;"-"&amp;YEAR(E3283)</f>
        <v>Q2-2019</v>
      </c>
    </row>
    <row r="3284" customFormat="false" ht="14.25" hidden="false" customHeight="false" outlineLevel="0" collapsed="false">
      <c r="A3284" s="0" t="s">
        <v>3326</v>
      </c>
      <c r="B3284" s="0" t="s">
        <v>41</v>
      </c>
      <c r="C3284" s="0" t="s">
        <v>48</v>
      </c>
      <c r="D3284" s="9" t="n">
        <v>43500</v>
      </c>
      <c r="E3284" s="9" t="n">
        <v>43635</v>
      </c>
      <c r="F3284" s="9" t="n">
        <v>43660</v>
      </c>
      <c r="G3284" s="9" t="n">
        <v>43666</v>
      </c>
      <c r="H3284" s="10" t="s">
        <v>36</v>
      </c>
      <c r="I3284" s="0" t="n">
        <v>25</v>
      </c>
      <c r="J3284" s="0" t="n">
        <v>21</v>
      </c>
      <c r="K3284" s="0" t="n">
        <v>23</v>
      </c>
      <c r="L3284" s="0" t="n">
        <v>32</v>
      </c>
      <c r="M3284" s="0" t="n">
        <v>1</v>
      </c>
      <c r="N3284" s="11" t="n">
        <v>0.075</v>
      </c>
      <c r="O3284" s="12" t="n">
        <v>2604.29</v>
      </c>
      <c r="P3284" s="12" t="n">
        <v>4006.6</v>
      </c>
      <c r="Q3284" s="12" t="n">
        <f aca="false">M3284*P3284*(1-N3284)</f>
        <v>3706.105</v>
      </c>
      <c r="R3284" s="12" t="n">
        <f aca="false">M3284*O3284</f>
        <v>2604.29</v>
      </c>
      <c r="S3284" s="12" t="n">
        <f aca="false">Q3284-R3284</f>
        <v>1101.815</v>
      </c>
      <c r="T3284" s="11" t="n">
        <f aca="false">IFERROR(S3284/Q3284,0)</f>
        <v>0.297297297297297</v>
      </c>
      <c r="U3284" s="13" t="n">
        <f aca="false">F3284-E3284</f>
        <v>25</v>
      </c>
      <c r="V3284" s="13" t="n">
        <f aca="false">G3284-F3284</f>
        <v>6</v>
      </c>
      <c r="W3284" s="13" t="n">
        <f aca="false">G3284-E3284</f>
        <v>31</v>
      </c>
      <c r="X3284" s="10" t="n">
        <f aca="false">YEAR(E3284)</f>
        <v>2019</v>
      </c>
      <c r="Y3284" s="0" t="str">
        <f aca="false">TEXT(E3284,"yyyy-mm")</f>
        <v>2019-06</v>
      </c>
      <c r="Z3284" s="0" t="str">
        <f aca="false">"Q"&amp;ROUNDUP(MONTH(E3284)/3,0)&amp;"-"&amp;YEAR(E3284)</f>
        <v>Q2-2019</v>
      </c>
    </row>
    <row r="3285" customFormat="false" ht="14.25" hidden="false" customHeight="false" outlineLevel="0" collapsed="false">
      <c r="A3285" s="0" t="s">
        <v>3327</v>
      </c>
      <c r="B3285" s="0" t="s">
        <v>34</v>
      </c>
      <c r="C3285" s="0" t="s">
        <v>35</v>
      </c>
      <c r="D3285" s="9" t="n">
        <v>43600</v>
      </c>
      <c r="E3285" s="9" t="n">
        <v>43635</v>
      </c>
      <c r="F3285" s="9" t="n">
        <v>43656</v>
      </c>
      <c r="G3285" s="9" t="n">
        <v>43661</v>
      </c>
      <c r="H3285" s="10" t="s">
        <v>36</v>
      </c>
      <c r="I3285" s="0" t="n">
        <v>8</v>
      </c>
      <c r="J3285" s="0" t="n">
        <v>25</v>
      </c>
      <c r="K3285" s="0" t="n">
        <v>204</v>
      </c>
      <c r="L3285" s="0" t="n">
        <v>6</v>
      </c>
      <c r="M3285" s="0" t="n">
        <v>3</v>
      </c>
      <c r="N3285" s="11" t="n">
        <v>0.15</v>
      </c>
      <c r="O3285" s="12" t="n">
        <v>3772.3</v>
      </c>
      <c r="P3285" s="12" t="n">
        <v>5313.1</v>
      </c>
      <c r="Q3285" s="12" t="n">
        <f aca="false">M3285*P3285*(1-N3285)</f>
        <v>13548.405</v>
      </c>
      <c r="R3285" s="12" t="n">
        <f aca="false">M3285*O3285</f>
        <v>11316.9</v>
      </c>
      <c r="S3285" s="12" t="n">
        <f aca="false">Q3285-R3285</f>
        <v>2231.505</v>
      </c>
      <c r="T3285" s="11" t="n">
        <f aca="false">IFERROR(S3285/Q3285,0)</f>
        <v>0.16470610378122</v>
      </c>
      <c r="U3285" s="13" t="n">
        <f aca="false">F3285-E3285</f>
        <v>21</v>
      </c>
      <c r="V3285" s="13" t="n">
        <f aca="false">G3285-F3285</f>
        <v>5</v>
      </c>
      <c r="W3285" s="13" t="n">
        <f aca="false">G3285-E3285</f>
        <v>26</v>
      </c>
      <c r="X3285" s="10" t="n">
        <f aca="false">YEAR(E3285)</f>
        <v>2019</v>
      </c>
      <c r="Y3285" s="0" t="str">
        <f aca="false">TEXT(E3285,"yyyy-mm")</f>
        <v>2019-06</v>
      </c>
      <c r="Z3285" s="0" t="str">
        <f aca="false">"Q"&amp;ROUNDUP(MONTH(E3285)/3,0)&amp;"-"&amp;YEAR(E3285)</f>
        <v>Q2-2019</v>
      </c>
    </row>
    <row r="3286" customFormat="false" ht="14.25" hidden="false" customHeight="false" outlineLevel="0" collapsed="false">
      <c r="A3286" s="0" t="s">
        <v>3328</v>
      </c>
      <c r="B3286" s="0" t="s">
        <v>38</v>
      </c>
      <c r="C3286" s="0" t="s">
        <v>39</v>
      </c>
      <c r="D3286" s="9" t="n">
        <v>43500</v>
      </c>
      <c r="E3286" s="9" t="n">
        <v>43636</v>
      </c>
      <c r="F3286" s="9" t="n">
        <v>43658</v>
      </c>
      <c r="G3286" s="9" t="n">
        <v>43668</v>
      </c>
      <c r="H3286" s="10" t="s">
        <v>36</v>
      </c>
      <c r="I3286" s="0" t="n">
        <v>19</v>
      </c>
      <c r="J3286" s="0" t="n">
        <v>43</v>
      </c>
      <c r="K3286" s="0" t="n">
        <v>138</v>
      </c>
      <c r="L3286" s="0" t="n">
        <v>36</v>
      </c>
      <c r="M3286" s="0" t="n">
        <v>5</v>
      </c>
      <c r="N3286" s="11" t="n">
        <v>0.05</v>
      </c>
      <c r="O3286" s="12" t="n">
        <v>934.65</v>
      </c>
      <c r="P3286" s="12" t="n">
        <v>1246.2</v>
      </c>
      <c r="Q3286" s="12" t="n">
        <f aca="false">M3286*P3286*(1-N3286)</f>
        <v>5919.45</v>
      </c>
      <c r="R3286" s="12" t="n">
        <f aca="false">M3286*O3286</f>
        <v>4673.25</v>
      </c>
      <c r="S3286" s="12" t="n">
        <f aca="false">Q3286-R3286</f>
        <v>1246.2</v>
      </c>
      <c r="T3286" s="11" t="n">
        <f aca="false">IFERROR(S3286/Q3286,0)</f>
        <v>0.210526315789474</v>
      </c>
      <c r="U3286" s="13" t="n">
        <f aca="false">F3286-E3286</f>
        <v>22</v>
      </c>
      <c r="V3286" s="13" t="n">
        <f aca="false">G3286-F3286</f>
        <v>10</v>
      </c>
      <c r="W3286" s="13" t="n">
        <f aca="false">G3286-E3286</f>
        <v>32</v>
      </c>
      <c r="X3286" s="10" t="n">
        <f aca="false">YEAR(E3286)</f>
        <v>2019</v>
      </c>
      <c r="Y3286" s="0" t="str">
        <f aca="false">TEXT(E3286,"yyyy-mm")</f>
        <v>2019-06</v>
      </c>
      <c r="Z3286" s="0" t="str">
        <f aca="false">"Q"&amp;ROUNDUP(MONTH(E3286)/3,0)&amp;"-"&amp;YEAR(E3286)</f>
        <v>Q2-2019</v>
      </c>
    </row>
    <row r="3287" customFormat="false" ht="14.25" hidden="false" customHeight="false" outlineLevel="0" collapsed="false">
      <c r="A3287" s="0" t="s">
        <v>3329</v>
      </c>
      <c r="B3287" s="0" t="s">
        <v>34</v>
      </c>
      <c r="C3287" s="0" t="s">
        <v>58</v>
      </c>
      <c r="D3287" s="9" t="n">
        <v>43500</v>
      </c>
      <c r="E3287" s="9" t="n">
        <v>43636</v>
      </c>
      <c r="F3287" s="9" t="n">
        <v>43651</v>
      </c>
      <c r="G3287" s="9" t="n">
        <v>43652</v>
      </c>
      <c r="H3287" s="10" t="s">
        <v>36</v>
      </c>
      <c r="I3287" s="0" t="n">
        <v>8</v>
      </c>
      <c r="J3287" s="0" t="n">
        <v>20</v>
      </c>
      <c r="K3287" s="0" t="n">
        <v>354</v>
      </c>
      <c r="L3287" s="0" t="n">
        <v>1</v>
      </c>
      <c r="M3287" s="0" t="n">
        <v>8</v>
      </c>
      <c r="N3287" s="11" t="n">
        <v>0.1</v>
      </c>
      <c r="O3287" s="12" t="n">
        <v>433.96</v>
      </c>
      <c r="P3287" s="12" t="n">
        <v>850.9</v>
      </c>
      <c r="Q3287" s="12" t="n">
        <f aca="false">M3287*P3287*(1-N3287)</f>
        <v>6126.48</v>
      </c>
      <c r="R3287" s="12" t="n">
        <f aca="false">M3287*O3287</f>
        <v>3471.68</v>
      </c>
      <c r="S3287" s="12" t="n">
        <f aca="false">Q3287-R3287</f>
        <v>2654.8</v>
      </c>
      <c r="T3287" s="11" t="n">
        <f aca="false">IFERROR(S3287/Q3287,0)</f>
        <v>0.43333202752641</v>
      </c>
      <c r="U3287" s="13" t="n">
        <f aca="false">F3287-E3287</f>
        <v>15</v>
      </c>
      <c r="V3287" s="13" t="n">
        <f aca="false">G3287-F3287</f>
        <v>1</v>
      </c>
      <c r="W3287" s="13" t="n">
        <f aca="false">G3287-E3287</f>
        <v>16</v>
      </c>
      <c r="X3287" s="10" t="n">
        <f aca="false">YEAR(E3287)</f>
        <v>2019</v>
      </c>
      <c r="Y3287" s="0" t="str">
        <f aca="false">TEXT(E3287,"yyyy-mm")</f>
        <v>2019-06</v>
      </c>
      <c r="Z3287" s="0" t="str">
        <f aca="false">"Q"&amp;ROUNDUP(MONTH(E3287)/3,0)&amp;"-"&amp;YEAR(E3287)</f>
        <v>Q2-2019</v>
      </c>
    </row>
    <row r="3288" customFormat="false" ht="14.25" hidden="false" customHeight="false" outlineLevel="0" collapsed="false">
      <c r="A3288" s="0" t="s">
        <v>3330</v>
      </c>
      <c r="B3288" s="0" t="s">
        <v>34</v>
      </c>
      <c r="C3288" s="0" t="s">
        <v>79</v>
      </c>
      <c r="D3288" s="9" t="n">
        <v>43500</v>
      </c>
      <c r="E3288" s="9" t="n">
        <v>43636</v>
      </c>
      <c r="F3288" s="9" t="n">
        <v>43656</v>
      </c>
      <c r="G3288" s="9" t="n">
        <v>43661</v>
      </c>
      <c r="H3288" s="10" t="s">
        <v>36</v>
      </c>
      <c r="I3288" s="0" t="n">
        <v>1</v>
      </c>
      <c r="J3288" s="0" t="n">
        <v>25</v>
      </c>
      <c r="K3288" s="0" t="n">
        <v>83</v>
      </c>
      <c r="L3288" s="0" t="n">
        <v>6</v>
      </c>
      <c r="M3288" s="0" t="n">
        <v>1</v>
      </c>
      <c r="N3288" s="11" t="n">
        <v>0.05</v>
      </c>
      <c r="O3288" s="12" t="n">
        <v>2821.24</v>
      </c>
      <c r="P3288" s="12" t="n">
        <v>6411.9</v>
      </c>
      <c r="Q3288" s="12" t="n">
        <f aca="false">M3288*P3288*(1-N3288)</f>
        <v>6091.305</v>
      </c>
      <c r="R3288" s="12" t="n">
        <f aca="false">M3288*O3288</f>
        <v>2821.24</v>
      </c>
      <c r="S3288" s="12" t="n">
        <f aca="false">Q3288-R3288</f>
        <v>3270.065</v>
      </c>
      <c r="T3288" s="11" t="n">
        <f aca="false">IFERROR(S3288/Q3288,0)</f>
        <v>0.536841448589424</v>
      </c>
      <c r="U3288" s="13" t="n">
        <f aca="false">F3288-E3288</f>
        <v>20</v>
      </c>
      <c r="V3288" s="13" t="n">
        <f aca="false">G3288-F3288</f>
        <v>5</v>
      </c>
      <c r="W3288" s="13" t="n">
        <f aca="false">G3288-E3288</f>
        <v>25</v>
      </c>
      <c r="X3288" s="10" t="n">
        <f aca="false">YEAR(E3288)</f>
        <v>2019</v>
      </c>
      <c r="Y3288" s="0" t="str">
        <f aca="false">TEXT(E3288,"yyyy-mm")</f>
        <v>2019-06</v>
      </c>
      <c r="Z3288" s="0" t="str">
        <f aca="false">"Q"&amp;ROUNDUP(MONTH(E3288)/3,0)&amp;"-"&amp;YEAR(E3288)</f>
        <v>Q2-2019</v>
      </c>
    </row>
    <row r="3289" customFormat="false" ht="14.25" hidden="false" customHeight="false" outlineLevel="0" collapsed="false">
      <c r="A3289" s="0" t="s">
        <v>3331</v>
      </c>
      <c r="B3289" s="0" t="s">
        <v>34</v>
      </c>
      <c r="C3289" s="0" t="s">
        <v>46</v>
      </c>
      <c r="D3289" s="9" t="n">
        <v>43600</v>
      </c>
      <c r="E3289" s="9" t="n">
        <v>43636</v>
      </c>
      <c r="F3289" s="9" t="n">
        <v>43650</v>
      </c>
      <c r="G3289" s="9" t="n">
        <v>43657</v>
      </c>
      <c r="H3289" s="10" t="s">
        <v>36</v>
      </c>
      <c r="I3289" s="0" t="n">
        <v>11</v>
      </c>
      <c r="J3289" s="0" t="n">
        <v>47</v>
      </c>
      <c r="K3289" s="0" t="n">
        <v>293</v>
      </c>
      <c r="L3289" s="0" t="n">
        <v>46</v>
      </c>
      <c r="M3289" s="0" t="n">
        <v>1</v>
      </c>
      <c r="N3289" s="11" t="n">
        <v>0.05</v>
      </c>
      <c r="O3289" s="12" t="n">
        <v>163.48</v>
      </c>
      <c r="P3289" s="12" t="n">
        <v>268</v>
      </c>
      <c r="Q3289" s="12" t="n">
        <f aca="false">M3289*P3289*(1-N3289)</f>
        <v>254.6</v>
      </c>
      <c r="R3289" s="12" t="n">
        <f aca="false">M3289*O3289</f>
        <v>163.48</v>
      </c>
      <c r="S3289" s="12" t="n">
        <f aca="false">Q3289-R3289</f>
        <v>91.12</v>
      </c>
      <c r="T3289" s="11" t="n">
        <f aca="false">IFERROR(S3289/Q3289,0)</f>
        <v>0.357894736842105</v>
      </c>
      <c r="U3289" s="13" t="n">
        <f aca="false">F3289-E3289</f>
        <v>14</v>
      </c>
      <c r="V3289" s="13" t="n">
        <f aca="false">G3289-F3289</f>
        <v>7</v>
      </c>
      <c r="W3289" s="13" t="n">
        <f aca="false">G3289-E3289</f>
        <v>21</v>
      </c>
      <c r="X3289" s="10" t="n">
        <f aca="false">YEAR(E3289)</f>
        <v>2019</v>
      </c>
      <c r="Y3289" s="0" t="str">
        <f aca="false">TEXT(E3289,"yyyy-mm")</f>
        <v>2019-06</v>
      </c>
      <c r="Z3289" s="0" t="str">
        <f aca="false">"Q"&amp;ROUNDUP(MONTH(E3289)/3,0)&amp;"-"&amp;YEAR(E3289)</f>
        <v>Q2-2019</v>
      </c>
    </row>
    <row r="3290" customFormat="false" ht="14.25" hidden="false" customHeight="false" outlineLevel="0" collapsed="false">
      <c r="A3290" s="0" t="s">
        <v>3332</v>
      </c>
      <c r="B3290" s="0" t="s">
        <v>41</v>
      </c>
      <c r="C3290" s="0" t="s">
        <v>46</v>
      </c>
      <c r="D3290" s="9" t="n">
        <v>43600</v>
      </c>
      <c r="E3290" s="9" t="n">
        <v>43636</v>
      </c>
      <c r="F3290" s="9" t="n">
        <v>43642</v>
      </c>
      <c r="G3290" s="9" t="n">
        <v>43651</v>
      </c>
      <c r="H3290" s="10" t="s">
        <v>36</v>
      </c>
      <c r="I3290" s="0" t="n">
        <v>24</v>
      </c>
      <c r="J3290" s="0" t="n">
        <v>29</v>
      </c>
      <c r="K3290" s="0" t="n">
        <v>262</v>
      </c>
      <c r="L3290" s="0" t="n">
        <v>43</v>
      </c>
      <c r="M3290" s="0" t="n">
        <v>1</v>
      </c>
      <c r="N3290" s="11" t="n">
        <v>0.05</v>
      </c>
      <c r="O3290" s="12" t="n">
        <v>1615.71</v>
      </c>
      <c r="P3290" s="12" t="n">
        <v>2485.7</v>
      </c>
      <c r="Q3290" s="12" t="n">
        <f aca="false">M3290*P3290*(1-N3290)</f>
        <v>2361.415</v>
      </c>
      <c r="R3290" s="12" t="n">
        <f aca="false">M3290*O3290</f>
        <v>1615.71</v>
      </c>
      <c r="S3290" s="12" t="n">
        <f aca="false">Q3290-R3290</f>
        <v>745.705</v>
      </c>
      <c r="T3290" s="11" t="n">
        <f aca="false">IFERROR(S3290/Q3290,0)</f>
        <v>0.31578735630967</v>
      </c>
      <c r="U3290" s="13" t="n">
        <f aca="false">F3290-E3290</f>
        <v>6</v>
      </c>
      <c r="V3290" s="13" t="n">
        <f aca="false">G3290-F3290</f>
        <v>9</v>
      </c>
      <c r="W3290" s="13" t="n">
        <f aca="false">G3290-E3290</f>
        <v>15</v>
      </c>
      <c r="X3290" s="10" t="n">
        <f aca="false">YEAR(E3290)</f>
        <v>2019</v>
      </c>
      <c r="Y3290" s="0" t="str">
        <f aca="false">TEXT(E3290,"yyyy-mm")</f>
        <v>2019-06</v>
      </c>
      <c r="Z3290" s="0" t="str">
        <f aca="false">"Q"&amp;ROUNDUP(MONTH(E3290)/3,0)&amp;"-"&amp;YEAR(E3290)</f>
        <v>Q2-2019</v>
      </c>
    </row>
    <row r="3291" customFormat="false" ht="14.25" hidden="false" customHeight="false" outlineLevel="0" collapsed="false">
      <c r="A3291" s="0" t="s">
        <v>3333</v>
      </c>
      <c r="B3291" s="0" t="s">
        <v>34</v>
      </c>
      <c r="C3291" s="0" t="s">
        <v>58</v>
      </c>
      <c r="D3291" s="9" t="n">
        <v>43500</v>
      </c>
      <c r="E3291" s="9" t="n">
        <v>43636</v>
      </c>
      <c r="F3291" s="9" t="n">
        <v>43643</v>
      </c>
      <c r="G3291" s="9" t="n">
        <v>43649</v>
      </c>
      <c r="H3291" s="10" t="s">
        <v>36</v>
      </c>
      <c r="I3291" s="0" t="n">
        <v>12</v>
      </c>
      <c r="J3291" s="0" t="n">
        <v>14</v>
      </c>
      <c r="K3291" s="0" t="n">
        <v>366</v>
      </c>
      <c r="L3291" s="0" t="n">
        <v>33</v>
      </c>
      <c r="M3291" s="0" t="n">
        <v>1</v>
      </c>
      <c r="N3291" s="11" t="n">
        <v>0.075</v>
      </c>
      <c r="O3291" s="12" t="n">
        <v>1372.29</v>
      </c>
      <c r="P3291" s="12" t="n">
        <v>1782.2</v>
      </c>
      <c r="Q3291" s="12" t="n">
        <f aca="false">M3291*P3291*(1-N3291)</f>
        <v>1648.535</v>
      </c>
      <c r="R3291" s="12" t="n">
        <f aca="false">M3291*O3291</f>
        <v>1372.29</v>
      </c>
      <c r="S3291" s="12" t="n">
        <f aca="false">Q3291-R3291</f>
        <v>276.245</v>
      </c>
      <c r="T3291" s="11" t="n">
        <f aca="false">IFERROR(S3291/Q3291,0)</f>
        <v>0.167569993964338</v>
      </c>
      <c r="U3291" s="13" t="n">
        <f aca="false">F3291-E3291</f>
        <v>7</v>
      </c>
      <c r="V3291" s="13" t="n">
        <f aca="false">G3291-F3291</f>
        <v>6</v>
      </c>
      <c r="W3291" s="13" t="n">
        <f aca="false">G3291-E3291</f>
        <v>13</v>
      </c>
      <c r="X3291" s="10" t="n">
        <f aca="false">YEAR(E3291)</f>
        <v>2019</v>
      </c>
      <c r="Y3291" s="0" t="str">
        <f aca="false">TEXT(E3291,"yyyy-mm")</f>
        <v>2019-06</v>
      </c>
      <c r="Z3291" s="0" t="str">
        <f aca="false">"Q"&amp;ROUNDUP(MONTH(E3291)/3,0)&amp;"-"&amp;YEAR(E3291)</f>
        <v>Q2-2019</v>
      </c>
    </row>
    <row r="3292" customFormat="false" ht="14.25" hidden="false" customHeight="false" outlineLevel="0" collapsed="false">
      <c r="A3292" s="0" t="s">
        <v>3334</v>
      </c>
      <c r="B3292" s="0" t="s">
        <v>43</v>
      </c>
      <c r="C3292" s="0" t="s">
        <v>79</v>
      </c>
      <c r="D3292" s="9" t="n">
        <v>43500</v>
      </c>
      <c r="E3292" s="9" t="n">
        <v>43636</v>
      </c>
      <c r="F3292" s="9" t="n">
        <v>43645</v>
      </c>
      <c r="G3292" s="9" t="n">
        <v>43648</v>
      </c>
      <c r="H3292" s="10" t="s">
        <v>36</v>
      </c>
      <c r="I3292" s="0" t="n">
        <v>26</v>
      </c>
      <c r="J3292" s="0" t="n">
        <v>8</v>
      </c>
      <c r="K3292" s="0" t="n">
        <v>83</v>
      </c>
      <c r="L3292" s="0" t="n">
        <v>46</v>
      </c>
      <c r="M3292" s="0" t="n">
        <v>1</v>
      </c>
      <c r="N3292" s="11" t="n">
        <v>0.15</v>
      </c>
      <c r="O3292" s="12" t="n">
        <v>509.2</v>
      </c>
      <c r="P3292" s="12" t="n">
        <v>1273</v>
      </c>
      <c r="Q3292" s="12" t="n">
        <f aca="false">M3292*P3292*(1-N3292)</f>
        <v>1082.05</v>
      </c>
      <c r="R3292" s="12" t="n">
        <f aca="false">M3292*O3292</f>
        <v>509.2</v>
      </c>
      <c r="S3292" s="12" t="n">
        <f aca="false">Q3292-R3292</f>
        <v>572.85</v>
      </c>
      <c r="T3292" s="11" t="n">
        <f aca="false">IFERROR(S3292/Q3292,0)</f>
        <v>0.529411764705882</v>
      </c>
      <c r="U3292" s="13" t="n">
        <f aca="false">F3292-E3292</f>
        <v>9</v>
      </c>
      <c r="V3292" s="13" t="n">
        <f aca="false">G3292-F3292</f>
        <v>3</v>
      </c>
      <c r="W3292" s="13" t="n">
        <f aca="false">G3292-E3292</f>
        <v>12</v>
      </c>
      <c r="X3292" s="10" t="n">
        <f aca="false">YEAR(E3292)</f>
        <v>2019</v>
      </c>
      <c r="Y3292" s="0" t="str">
        <f aca="false">TEXT(E3292,"yyyy-mm")</f>
        <v>2019-06</v>
      </c>
      <c r="Z3292" s="0" t="str">
        <f aca="false">"Q"&amp;ROUNDUP(MONTH(E3292)/3,0)&amp;"-"&amp;YEAR(E3292)</f>
        <v>Q2-2019</v>
      </c>
    </row>
    <row r="3293" customFormat="false" ht="14.25" hidden="false" customHeight="false" outlineLevel="0" collapsed="false">
      <c r="A3293" s="0" t="s">
        <v>3335</v>
      </c>
      <c r="B3293" s="0" t="s">
        <v>34</v>
      </c>
      <c r="C3293" s="0" t="s">
        <v>46</v>
      </c>
      <c r="D3293" s="9" t="n">
        <v>43500</v>
      </c>
      <c r="E3293" s="9" t="n">
        <v>43637</v>
      </c>
      <c r="F3293" s="9" t="n">
        <v>43640</v>
      </c>
      <c r="G3293" s="9" t="n">
        <v>43649</v>
      </c>
      <c r="H3293" s="10" t="s">
        <v>36</v>
      </c>
      <c r="I3293" s="0" t="n">
        <v>4</v>
      </c>
      <c r="J3293" s="0" t="n">
        <v>22</v>
      </c>
      <c r="K3293" s="0" t="n">
        <v>273</v>
      </c>
      <c r="L3293" s="0" t="n">
        <v>47</v>
      </c>
      <c r="M3293" s="0" t="n">
        <v>4</v>
      </c>
      <c r="N3293" s="11" t="n">
        <v>0.05</v>
      </c>
      <c r="O3293" s="12" t="n">
        <v>1698.05</v>
      </c>
      <c r="P3293" s="12" t="n">
        <v>3859.2</v>
      </c>
      <c r="Q3293" s="12" t="n">
        <f aca="false">M3293*P3293*(1-N3293)</f>
        <v>14664.96</v>
      </c>
      <c r="R3293" s="12" t="n">
        <f aca="false">M3293*O3293</f>
        <v>6792.2</v>
      </c>
      <c r="S3293" s="12" t="n">
        <f aca="false">Q3293-R3293</f>
        <v>7872.76</v>
      </c>
      <c r="T3293" s="11" t="n">
        <f aca="false">IFERROR(S3293/Q3293,0)</f>
        <v>0.536841559745134</v>
      </c>
      <c r="U3293" s="13" t="n">
        <f aca="false">F3293-E3293</f>
        <v>3</v>
      </c>
      <c r="V3293" s="13" t="n">
        <f aca="false">G3293-F3293</f>
        <v>9</v>
      </c>
      <c r="W3293" s="13" t="n">
        <f aca="false">G3293-E3293</f>
        <v>12</v>
      </c>
      <c r="X3293" s="10" t="n">
        <f aca="false">YEAR(E3293)</f>
        <v>2019</v>
      </c>
      <c r="Y3293" s="0" t="str">
        <f aca="false">TEXT(E3293,"yyyy-mm")</f>
        <v>2019-06</v>
      </c>
      <c r="Z3293" s="0" t="str">
        <f aca="false">"Q"&amp;ROUNDUP(MONTH(E3293)/3,0)&amp;"-"&amp;YEAR(E3293)</f>
        <v>Q2-2019</v>
      </c>
    </row>
    <row r="3294" customFormat="false" ht="14.25" hidden="false" customHeight="false" outlineLevel="0" collapsed="false">
      <c r="A3294" s="0" t="s">
        <v>3336</v>
      </c>
      <c r="B3294" s="0" t="s">
        <v>41</v>
      </c>
      <c r="C3294" s="0" t="s">
        <v>39</v>
      </c>
      <c r="D3294" s="9" t="n">
        <v>43500</v>
      </c>
      <c r="E3294" s="9" t="n">
        <v>43637</v>
      </c>
      <c r="F3294" s="9" t="n">
        <v>43644</v>
      </c>
      <c r="G3294" s="9" t="n">
        <v>43653</v>
      </c>
      <c r="H3294" s="10" t="s">
        <v>36</v>
      </c>
      <c r="I3294" s="0" t="n">
        <v>23</v>
      </c>
      <c r="J3294" s="0" t="n">
        <v>45</v>
      </c>
      <c r="K3294" s="0" t="n">
        <v>100</v>
      </c>
      <c r="L3294" s="0" t="n">
        <v>19</v>
      </c>
      <c r="M3294" s="0" t="n">
        <v>6</v>
      </c>
      <c r="N3294" s="11" t="n">
        <v>0.075</v>
      </c>
      <c r="O3294" s="12" t="n">
        <v>4095.31</v>
      </c>
      <c r="P3294" s="12" t="n">
        <v>5534.2</v>
      </c>
      <c r="Q3294" s="12" t="n">
        <f aca="false">M3294*P3294*(1-N3294)</f>
        <v>30714.81</v>
      </c>
      <c r="R3294" s="12" t="n">
        <f aca="false">M3294*O3294</f>
        <v>24571.86</v>
      </c>
      <c r="S3294" s="12" t="n">
        <f aca="false">Q3294-R3294</f>
        <v>6142.95</v>
      </c>
      <c r="T3294" s="11" t="n">
        <f aca="false">IFERROR(S3294/Q3294,0)</f>
        <v>0.199999609308995</v>
      </c>
      <c r="U3294" s="13" t="n">
        <f aca="false">F3294-E3294</f>
        <v>7</v>
      </c>
      <c r="V3294" s="13" t="n">
        <f aca="false">G3294-F3294</f>
        <v>9</v>
      </c>
      <c r="W3294" s="13" t="n">
        <f aca="false">G3294-E3294</f>
        <v>16</v>
      </c>
      <c r="X3294" s="10" t="n">
        <f aca="false">YEAR(E3294)</f>
        <v>2019</v>
      </c>
      <c r="Y3294" s="0" t="str">
        <f aca="false">TEXT(E3294,"yyyy-mm")</f>
        <v>2019-06</v>
      </c>
      <c r="Z3294" s="0" t="str">
        <f aca="false">"Q"&amp;ROUNDUP(MONTH(E3294)/3,0)&amp;"-"&amp;YEAR(E3294)</f>
        <v>Q2-2019</v>
      </c>
    </row>
    <row r="3295" customFormat="false" ht="14.25" hidden="false" customHeight="false" outlineLevel="0" collapsed="false">
      <c r="A3295" s="0" t="s">
        <v>3337</v>
      </c>
      <c r="B3295" s="0" t="s">
        <v>38</v>
      </c>
      <c r="C3295" s="0" t="s">
        <v>39</v>
      </c>
      <c r="D3295" s="9" t="n">
        <v>43600</v>
      </c>
      <c r="E3295" s="9" t="n">
        <v>43637</v>
      </c>
      <c r="F3295" s="9" t="n">
        <v>43651</v>
      </c>
      <c r="G3295" s="9" t="n">
        <v>43659</v>
      </c>
      <c r="H3295" s="10" t="s">
        <v>36</v>
      </c>
      <c r="I3295" s="0" t="n">
        <v>12</v>
      </c>
      <c r="J3295" s="0" t="n">
        <v>4</v>
      </c>
      <c r="K3295" s="0" t="n">
        <v>141</v>
      </c>
      <c r="L3295" s="0" t="n">
        <v>43</v>
      </c>
      <c r="M3295" s="0" t="n">
        <v>4</v>
      </c>
      <c r="N3295" s="11" t="n">
        <v>0.075</v>
      </c>
      <c r="O3295" s="12" t="n">
        <v>414.6</v>
      </c>
      <c r="P3295" s="12" t="n">
        <v>797.3</v>
      </c>
      <c r="Q3295" s="12" t="n">
        <f aca="false">M3295*P3295*(1-N3295)</f>
        <v>2950.01</v>
      </c>
      <c r="R3295" s="12" t="n">
        <f aca="false">M3295*O3295</f>
        <v>1658.4</v>
      </c>
      <c r="S3295" s="12" t="n">
        <f aca="false">Q3295-R3295</f>
        <v>1291.61</v>
      </c>
      <c r="T3295" s="11" t="n">
        <f aca="false">IFERROR(S3295/Q3295,0)</f>
        <v>0.43783241412741</v>
      </c>
      <c r="U3295" s="13" t="n">
        <f aca="false">F3295-E3295</f>
        <v>14</v>
      </c>
      <c r="V3295" s="13" t="n">
        <f aca="false">G3295-F3295</f>
        <v>8</v>
      </c>
      <c r="W3295" s="13" t="n">
        <f aca="false">G3295-E3295</f>
        <v>22</v>
      </c>
      <c r="X3295" s="10" t="n">
        <f aca="false">YEAR(E3295)</f>
        <v>2019</v>
      </c>
      <c r="Y3295" s="0" t="str">
        <f aca="false">TEXT(E3295,"yyyy-mm")</f>
        <v>2019-06</v>
      </c>
      <c r="Z3295" s="0" t="str">
        <f aca="false">"Q"&amp;ROUNDUP(MONTH(E3295)/3,0)&amp;"-"&amp;YEAR(E3295)</f>
        <v>Q2-2019</v>
      </c>
    </row>
    <row r="3296" customFormat="false" ht="14.25" hidden="false" customHeight="false" outlineLevel="0" collapsed="false">
      <c r="A3296" s="0" t="s">
        <v>3338</v>
      </c>
      <c r="B3296" s="0" t="s">
        <v>38</v>
      </c>
      <c r="C3296" s="0" t="s">
        <v>79</v>
      </c>
      <c r="D3296" s="9" t="n">
        <v>43500</v>
      </c>
      <c r="E3296" s="9" t="n">
        <v>43637</v>
      </c>
      <c r="F3296" s="9" t="n">
        <v>43663</v>
      </c>
      <c r="G3296" s="9" t="n">
        <v>43670</v>
      </c>
      <c r="H3296" s="10" t="s">
        <v>36</v>
      </c>
      <c r="I3296" s="0" t="n">
        <v>15</v>
      </c>
      <c r="J3296" s="0" t="n">
        <v>31</v>
      </c>
      <c r="K3296" s="0" t="n">
        <v>59</v>
      </c>
      <c r="L3296" s="0" t="n">
        <v>27</v>
      </c>
      <c r="M3296" s="0" t="n">
        <v>4</v>
      </c>
      <c r="N3296" s="11" t="n">
        <v>0.4</v>
      </c>
      <c r="O3296" s="12" t="n">
        <v>1294.04</v>
      </c>
      <c r="P3296" s="12" t="n">
        <v>1748.7</v>
      </c>
      <c r="Q3296" s="12" t="n">
        <f aca="false">M3296*P3296*(1-N3296)</f>
        <v>4196.88</v>
      </c>
      <c r="R3296" s="12" t="n">
        <f aca="false">M3296*O3296</f>
        <v>5176.16</v>
      </c>
      <c r="S3296" s="12" t="n">
        <f aca="false">Q3296-R3296</f>
        <v>-979.28</v>
      </c>
      <c r="T3296" s="11" t="n">
        <f aca="false">IFERROR(S3296/Q3296,0)</f>
        <v>-0.233335239511256</v>
      </c>
      <c r="U3296" s="13" t="n">
        <f aca="false">F3296-E3296</f>
        <v>26</v>
      </c>
      <c r="V3296" s="13" t="n">
        <f aca="false">G3296-F3296</f>
        <v>7</v>
      </c>
      <c r="W3296" s="13" t="n">
        <f aca="false">G3296-E3296</f>
        <v>33</v>
      </c>
      <c r="X3296" s="10" t="n">
        <f aca="false">YEAR(E3296)</f>
        <v>2019</v>
      </c>
      <c r="Y3296" s="0" t="str">
        <f aca="false">TEXT(E3296,"yyyy-mm")</f>
        <v>2019-06</v>
      </c>
      <c r="Z3296" s="0" t="str">
        <f aca="false">"Q"&amp;ROUNDUP(MONTH(E3296)/3,0)&amp;"-"&amp;YEAR(E3296)</f>
        <v>Q2-2019</v>
      </c>
    </row>
    <row r="3297" customFormat="false" ht="14.25" hidden="false" customHeight="false" outlineLevel="0" collapsed="false">
      <c r="A3297" s="0" t="s">
        <v>3339</v>
      </c>
      <c r="B3297" s="0" t="s">
        <v>38</v>
      </c>
      <c r="C3297" s="0" t="s">
        <v>58</v>
      </c>
      <c r="D3297" s="9" t="n">
        <v>43500</v>
      </c>
      <c r="E3297" s="9" t="n">
        <v>43637</v>
      </c>
      <c r="F3297" s="9" t="n">
        <v>43643</v>
      </c>
      <c r="G3297" s="9" t="n">
        <v>43644</v>
      </c>
      <c r="H3297" s="10" t="s">
        <v>36</v>
      </c>
      <c r="I3297" s="0" t="n">
        <v>14</v>
      </c>
      <c r="J3297" s="0" t="n">
        <v>29</v>
      </c>
      <c r="K3297" s="0" t="n">
        <v>340</v>
      </c>
      <c r="L3297" s="0" t="n">
        <v>32</v>
      </c>
      <c r="M3297" s="0" t="n">
        <v>2</v>
      </c>
      <c r="N3297" s="11" t="n">
        <v>0.05</v>
      </c>
      <c r="O3297" s="12" t="n">
        <v>3135.6</v>
      </c>
      <c r="P3297" s="12" t="n">
        <v>3919.5</v>
      </c>
      <c r="Q3297" s="12" t="n">
        <f aca="false">M3297*P3297*(1-N3297)</f>
        <v>7447.05</v>
      </c>
      <c r="R3297" s="12" t="n">
        <f aca="false">M3297*O3297</f>
        <v>6271.2</v>
      </c>
      <c r="S3297" s="12" t="n">
        <f aca="false">Q3297-R3297</f>
        <v>1175.85</v>
      </c>
      <c r="T3297" s="11" t="n">
        <f aca="false">IFERROR(S3297/Q3297,0)</f>
        <v>0.157894736842105</v>
      </c>
      <c r="U3297" s="13" t="n">
        <f aca="false">F3297-E3297</f>
        <v>6</v>
      </c>
      <c r="V3297" s="13" t="n">
        <f aca="false">G3297-F3297</f>
        <v>1</v>
      </c>
      <c r="W3297" s="13" t="n">
        <f aca="false">G3297-E3297</f>
        <v>7</v>
      </c>
      <c r="X3297" s="10" t="n">
        <f aca="false">YEAR(E3297)</f>
        <v>2019</v>
      </c>
      <c r="Y3297" s="0" t="str">
        <f aca="false">TEXT(E3297,"yyyy-mm")</f>
        <v>2019-06</v>
      </c>
      <c r="Z3297" s="0" t="str">
        <f aca="false">"Q"&amp;ROUNDUP(MONTH(E3297)/3,0)&amp;"-"&amp;YEAR(E3297)</f>
        <v>Q2-2019</v>
      </c>
    </row>
    <row r="3298" customFormat="false" ht="14.25" hidden="false" customHeight="false" outlineLevel="0" collapsed="false">
      <c r="A3298" s="0" t="s">
        <v>3340</v>
      </c>
      <c r="B3298" s="0" t="s">
        <v>34</v>
      </c>
      <c r="C3298" s="0" t="s">
        <v>48</v>
      </c>
      <c r="D3298" s="9" t="n">
        <v>43500</v>
      </c>
      <c r="E3298" s="9" t="n">
        <v>43637</v>
      </c>
      <c r="F3298" s="9" t="n">
        <v>43655</v>
      </c>
      <c r="G3298" s="9" t="n">
        <v>43663</v>
      </c>
      <c r="H3298" s="10" t="s">
        <v>36</v>
      </c>
      <c r="I3298" s="0" t="n">
        <v>7</v>
      </c>
      <c r="J3298" s="0" t="n">
        <v>5</v>
      </c>
      <c r="K3298" s="0" t="n">
        <v>8</v>
      </c>
      <c r="L3298" s="0" t="n">
        <v>46</v>
      </c>
      <c r="M3298" s="0" t="n">
        <v>1</v>
      </c>
      <c r="N3298" s="11" t="n">
        <v>0.05</v>
      </c>
      <c r="O3298" s="12" t="n">
        <v>142.71</v>
      </c>
      <c r="P3298" s="12" t="n">
        <v>201</v>
      </c>
      <c r="Q3298" s="12" t="n">
        <f aca="false">M3298*P3298*(1-N3298)</f>
        <v>190.95</v>
      </c>
      <c r="R3298" s="12" t="n">
        <f aca="false">M3298*O3298</f>
        <v>142.71</v>
      </c>
      <c r="S3298" s="12" t="n">
        <f aca="false">Q3298-R3298</f>
        <v>48.24</v>
      </c>
      <c r="T3298" s="11" t="n">
        <f aca="false">IFERROR(S3298/Q3298,0)</f>
        <v>0.252631578947368</v>
      </c>
      <c r="U3298" s="13" t="n">
        <f aca="false">F3298-E3298</f>
        <v>18</v>
      </c>
      <c r="V3298" s="13" t="n">
        <f aca="false">G3298-F3298</f>
        <v>8</v>
      </c>
      <c r="W3298" s="13" t="n">
        <f aca="false">G3298-E3298</f>
        <v>26</v>
      </c>
      <c r="X3298" s="10" t="n">
        <f aca="false">YEAR(E3298)</f>
        <v>2019</v>
      </c>
      <c r="Y3298" s="0" t="str">
        <f aca="false">TEXT(E3298,"yyyy-mm")</f>
        <v>2019-06</v>
      </c>
      <c r="Z3298" s="0" t="str">
        <f aca="false">"Q"&amp;ROUNDUP(MONTH(E3298)/3,0)&amp;"-"&amp;YEAR(E3298)</f>
        <v>Q2-2019</v>
      </c>
    </row>
    <row r="3299" customFormat="false" ht="14.25" hidden="false" customHeight="false" outlineLevel="0" collapsed="false">
      <c r="A3299" s="0" t="s">
        <v>3341</v>
      </c>
      <c r="B3299" s="0" t="s">
        <v>41</v>
      </c>
      <c r="C3299" s="0" t="s">
        <v>39</v>
      </c>
      <c r="D3299" s="9" t="n">
        <v>43500</v>
      </c>
      <c r="E3299" s="9" t="n">
        <v>43637</v>
      </c>
      <c r="F3299" s="9" t="n">
        <v>43641</v>
      </c>
      <c r="G3299" s="9" t="n">
        <v>43645</v>
      </c>
      <c r="H3299" s="10" t="s">
        <v>36</v>
      </c>
      <c r="I3299" s="0" t="n">
        <v>20</v>
      </c>
      <c r="J3299" s="0" t="n">
        <v>43</v>
      </c>
      <c r="K3299" s="0" t="n">
        <v>185</v>
      </c>
      <c r="L3299" s="0" t="n">
        <v>23</v>
      </c>
      <c r="M3299" s="0" t="n">
        <v>6</v>
      </c>
      <c r="N3299" s="11" t="n">
        <v>0.3</v>
      </c>
      <c r="O3299" s="12" t="n">
        <v>622.3</v>
      </c>
      <c r="P3299" s="12" t="n">
        <v>864.3</v>
      </c>
      <c r="Q3299" s="12" t="n">
        <f aca="false">M3299*P3299*(1-N3299)</f>
        <v>3630.06</v>
      </c>
      <c r="R3299" s="12" t="n">
        <f aca="false">M3299*O3299</f>
        <v>3733.8</v>
      </c>
      <c r="S3299" s="12" t="n">
        <f aca="false">Q3299-R3299</f>
        <v>-103.740000000001</v>
      </c>
      <c r="T3299" s="11" t="n">
        <f aca="false">IFERROR(S3299/Q3299,0)</f>
        <v>-0.0285780400323964</v>
      </c>
      <c r="U3299" s="13" t="n">
        <f aca="false">F3299-E3299</f>
        <v>4</v>
      </c>
      <c r="V3299" s="13" t="n">
        <f aca="false">G3299-F3299</f>
        <v>4</v>
      </c>
      <c r="W3299" s="13" t="n">
        <f aca="false">G3299-E3299</f>
        <v>8</v>
      </c>
      <c r="X3299" s="10" t="n">
        <f aca="false">YEAR(E3299)</f>
        <v>2019</v>
      </c>
      <c r="Y3299" s="0" t="str">
        <f aca="false">TEXT(E3299,"yyyy-mm")</f>
        <v>2019-06</v>
      </c>
      <c r="Z3299" s="0" t="str">
        <f aca="false">"Q"&amp;ROUNDUP(MONTH(E3299)/3,0)&amp;"-"&amp;YEAR(E3299)</f>
        <v>Q2-2019</v>
      </c>
    </row>
    <row r="3300" customFormat="false" ht="14.25" hidden="false" customHeight="false" outlineLevel="0" collapsed="false">
      <c r="A3300" s="0" t="s">
        <v>3342</v>
      </c>
      <c r="B3300" s="0" t="s">
        <v>34</v>
      </c>
      <c r="C3300" s="0" t="s">
        <v>58</v>
      </c>
      <c r="D3300" s="9" t="n">
        <v>43500</v>
      </c>
      <c r="E3300" s="9" t="n">
        <v>43637</v>
      </c>
      <c r="F3300" s="9" t="n">
        <v>43642</v>
      </c>
      <c r="G3300" s="9" t="n">
        <v>43648</v>
      </c>
      <c r="H3300" s="10" t="s">
        <v>36</v>
      </c>
      <c r="I3300" s="0" t="n">
        <v>1</v>
      </c>
      <c r="J3300" s="0" t="n">
        <v>20</v>
      </c>
      <c r="K3300" s="0" t="n">
        <v>344</v>
      </c>
      <c r="L3300" s="0" t="n">
        <v>12</v>
      </c>
      <c r="M3300" s="0" t="n">
        <v>1</v>
      </c>
      <c r="N3300" s="11" t="n">
        <v>0.075</v>
      </c>
      <c r="O3300" s="12" t="n">
        <v>814.72</v>
      </c>
      <c r="P3300" s="12" t="n">
        <v>1072</v>
      </c>
      <c r="Q3300" s="12" t="n">
        <f aca="false">M3300*P3300*(1-N3300)</f>
        <v>991.6</v>
      </c>
      <c r="R3300" s="12" t="n">
        <f aca="false">M3300*O3300</f>
        <v>814.72</v>
      </c>
      <c r="S3300" s="12" t="n">
        <f aca="false">Q3300-R3300</f>
        <v>176.88</v>
      </c>
      <c r="T3300" s="11" t="n">
        <f aca="false">IFERROR(S3300/Q3300,0)</f>
        <v>0.178378378378378</v>
      </c>
      <c r="U3300" s="13" t="n">
        <f aca="false">F3300-E3300</f>
        <v>5</v>
      </c>
      <c r="V3300" s="13" t="n">
        <f aca="false">G3300-F3300</f>
        <v>6</v>
      </c>
      <c r="W3300" s="13" t="n">
        <f aca="false">G3300-E3300</f>
        <v>11</v>
      </c>
      <c r="X3300" s="10" t="n">
        <f aca="false">YEAR(E3300)</f>
        <v>2019</v>
      </c>
      <c r="Y3300" s="0" t="str">
        <f aca="false">TEXT(E3300,"yyyy-mm")</f>
        <v>2019-06</v>
      </c>
      <c r="Z3300" s="0" t="str">
        <f aca="false">"Q"&amp;ROUNDUP(MONTH(E3300)/3,0)&amp;"-"&amp;YEAR(E3300)</f>
        <v>Q2-2019</v>
      </c>
    </row>
    <row r="3301" customFormat="false" ht="14.25" hidden="false" customHeight="false" outlineLevel="0" collapsed="false">
      <c r="A3301" s="0" t="s">
        <v>3343</v>
      </c>
      <c r="B3301" s="0" t="s">
        <v>34</v>
      </c>
      <c r="C3301" s="0" t="s">
        <v>39</v>
      </c>
      <c r="D3301" s="9" t="n">
        <v>43500</v>
      </c>
      <c r="E3301" s="9" t="n">
        <v>43637</v>
      </c>
      <c r="F3301" s="9" t="n">
        <v>43655</v>
      </c>
      <c r="G3301" s="9" t="n">
        <v>43665</v>
      </c>
      <c r="H3301" s="10" t="s">
        <v>36</v>
      </c>
      <c r="I3301" s="0" t="n">
        <v>5</v>
      </c>
      <c r="J3301" s="0" t="n">
        <v>10</v>
      </c>
      <c r="K3301" s="0" t="n">
        <v>157</v>
      </c>
      <c r="L3301" s="0" t="n">
        <v>35</v>
      </c>
      <c r="M3301" s="0" t="n">
        <v>2</v>
      </c>
      <c r="N3301" s="11" t="n">
        <v>0.075</v>
      </c>
      <c r="O3301" s="12" t="n">
        <v>645.75</v>
      </c>
      <c r="P3301" s="12" t="n">
        <v>817.4</v>
      </c>
      <c r="Q3301" s="12" t="n">
        <f aca="false">M3301*P3301*(1-N3301)</f>
        <v>1512.19</v>
      </c>
      <c r="R3301" s="12" t="n">
        <f aca="false">M3301*O3301</f>
        <v>1291.5</v>
      </c>
      <c r="S3301" s="12" t="n">
        <f aca="false">Q3301-R3301</f>
        <v>220.69</v>
      </c>
      <c r="T3301" s="11" t="n">
        <f aca="false">IFERROR(S3301/Q3301,0)</f>
        <v>0.145940655605446</v>
      </c>
      <c r="U3301" s="13" t="n">
        <f aca="false">F3301-E3301</f>
        <v>18</v>
      </c>
      <c r="V3301" s="13" t="n">
        <f aca="false">G3301-F3301</f>
        <v>10</v>
      </c>
      <c r="W3301" s="13" t="n">
        <f aca="false">G3301-E3301</f>
        <v>28</v>
      </c>
      <c r="X3301" s="10" t="n">
        <f aca="false">YEAR(E3301)</f>
        <v>2019</v>
      </c>
      <c r="Y3301" s="0" t="str">
        <f aca="false">TEXT(E3301,"yyyy-mm")</f>
        <v>2019-06</v>
      </c>
      <c r="Z3301" s="0" t="str">
        <f aca="false">"Q"&amp;ROUNDUP(MONTH(E3301)/3,0)&amp;"-"&amp;YEAR(E3301)</f>
        <v>Q2-2019</v>
      </c>
    </row>
    <row r="3302" customFormat="false" ht="14.25" hidden="false" customHeight="false" outlineLevel="0" collapsed="false">
      <c r="A3302" s="0" t="s">
        <v>3344</v>
      </c>
      <c r="B3302" s="0" t="s">
        <v>43</v>
      </c>
      <c r="C3302" s="0" t="s">
        <v>39</v>
      </c>
      <c r="D3302" s="9" t="n">
        <v>43500</v>
      </c>
      <c r="E3302" s="9" t="n">
        <v>43638</v>
      </c>
      <c r="F3302" s="9" t="n">
        <v>43655</v>
      </c>
      <c r="G3302" s="9" t="n">
        <v>43660</v>
      </c>
      <c r="H3302" s="10" t="s">
        <v>36</v>
      </c>
      <c r="I3302" s="0" t="n">
        <v>27</v>
      </c>
      <c r="J3302" s="0" t="n">
        <v>38</v>
      </c>
      <c r="K3302" s="0" t="n">
        <v>96</v>
      </c>
      <c r="L3302" s="0" t="n">
        <v>43</v>
      </c>
      <c r="M3302" s="0" t="n">
        <v>4</v>
      </c>
      <c r="N3302" s="11" t="n">
        <v>0.1</v>
      </c>
      <c r="O3302" s="12" t="n">
        <v>2801.87</v>
      </c>
      <c r="P3302" s="12" t="n">
        <v>3946.3</v>
      </c>
      <c r="Q3302" s="12" t="n">
        <f aca="false">M3302*P3302*(1-N3302)</f>
        <v>14206.68</v>
      </c>
      <c r="R3302" s="12" t="n">
        <f aca="false">M3302*O3302</f>
        <v>11207.48</v>
      </c>
      <c r="S3302" s="12" t="n">
        <f aca="false">Q3302-R3302</f>
        <v>2999.2</v>
      </c>
      <c r="T3302" s="11" t="n">
        <f aca="false">IFERROR(S3302/Q3302,0)</f>
        <v>0.21111195578418</v>
      </c>
      <c r="U3302" s="13" t="n">
        <f aca="false">F3302-E3302</f>
        <v>17</v>
      </c>
      <c r="V3302" s="13" t="n">
        <f aca="false">G3302-F3302</f>
        <v>5</v>
      </c>
      <c r="W3302" s="13" t="n">
        <f aca="false">G3302-E3302</f>
        <v>22</v>
      </c>
      <c r="X3302" s="10" t="n">
        <f aca="false">YEAR(E3302)</f>
        <v>2019</v>
      </c>
      <c r="Y3302" s="0" t="str">
        <f aca="false">TEXT(E3302,"yyyy-mm")</f>
        <v>2019-06</v>
      </c>
      <c r="Z3302" s="0" t="str">
        <f aca="false">"Q"&amp;ROUNDUP(MONTH(E3302)/3,0)&amp;"-"&amp;YEAR(E3302)</f>
        <v>Q2-2019</v>
      </c>
    </row>
    <row r="3303" customFormat="false" ht="14.25" hidden="false" customHeight="false" outlineLevel="0" collapsed="false">
      <c r="A3303" s="0" t="s">
        <v>3345</v>
      </c>
      <c r="B3303" s="0" t="s">
        <v>38</v>
      </c>
      <c r="C3303" s="0" t="s">
        <v>46</v>
      </c>
      <c r="D3303" s="9" t="n">
        <v>43500</v>
      </c>
      <c r="E3303" s="9" t="n">
        <v>43638</v>
      </c>
      <c r="F3303" s="9" t="n">
        <v>43643</v>
      </c>
      <c r="G3303" s="9" t="n">
        <v>43644</v>
      </c>
      <c r="H3303" s="10" t="s">
        <v>36</v>
      </c>
      <c r="I3303" s="0" t="n">
        <v>17</v>
      </c>
      <c r="J3303" s="0" t="n">
        <v>32</v>
      </c>
      <c r="K3303" s="0" t="n">
        <v>287</v>
      </c>
      <c r="L3303" s="0" t="n">
        <v>29</v>
      </c>
      <c r="M3303" s="0" t="n">
        <v>3</v>
      </c>
      <c r="N3303" s="11" t="n">
        <v>0.15</v>
      </c>
      <c r="O3303" s="12" t="n">
        <v>412.72</v>
      </c>
      <c r="P3303" s="12" t="n">
        <v>737</v>
      </c>
      <c r="Q3303" s="12" t="n">
        <f aca="false">M3303*P3303*(1-N3303)</f>
        <v>1879.35</v>
      </c>
      <c r="R3303" s="12" t="n">
        <f aca="false">M3303*O3303</f>
        <v>1238.16</v>
      </c>
      <c r="S3303" s="12" t="n">
        <f aca="false">Q3303-R3303</f>
        <v>641.19</v>
      </c>
      <c r="T3303" s="11" t="n">
        <f aca="false">IFERROR(S3303/Q3303,0)</f>
        <v>0.341176470588235</v>
      </c>
      <c r="U3303" s="13" t="n">
        <f aca="false">F3303-E3303</f>
        <v>5</v>
      </c>
      <c r="V3303" s="13" t="n">
        <f aca="false">G3303-F3303</f>
        <v>1</v>
      </c>
      <c r="W3303" s="13" t="n">
        <f aca="false">G3303-E3303</f>
        <v>6</v>
      </c>
      <c r="X3303" s="10" t="n">
        <f aca="false">YEAR(E3303)</f>
        <v>2019</v>
      </c>
      <c r="Y3303" s="0" t="str">
        <f aca="false">TEXT(E3303,"yyyy-mm")</f>
        <v>2019-06</v>
      </c>
      <c r="Z3303" s="0" t="str">
        <f aca="false">"Q"&amp;ROUNDUP(MONTH(E3303)/3,0)&amp;"-"&amp;YEAR(E3303)</f>
        <v>Q2-2019</v>
      </c>
    </row>
    <row r="3304" customFormat="false" ht="14.25" hidden="false" customHeight="false" outlineLevel="0" collapsed="false">
      <c r="A3304" s="0" t="s">
        <v>3346</v>
      </c>
      <c r="B3304" s="0" t="s">
        <v>41</v>
      </c>
      <c r="C3304" s="0" t="s">
        <v>39</v>
      </c>
      <c r="D3304" s="9" t="n">
        <v>43500</v>
      </c>
      <c r="E3304" s="9" t="n">
        <v>43638</v>
      </c>
      <c r="F3304" s="9" t="n">
        <v>43652</v>
      </c>
      <c r="G3304" s="9" t="n">
        <v>43656</v>
      </c>
      <c r="H3304" s="10" t="s">
        <v>36</v>
      </c>
      <c r="I3304" s="0" t="n">
        <v>21</v>
      </c>
      <c r="J3304" s="0" t="n">
        <v>47</v>
      </c>
      <c r="K3304" s="0" t="n">
        <v>131</v>
      </c>
      <c r="L3304" s="0" t="n">
        <v>11</v>
      </c>
      <c r="M3304" s="0" t="n">
        <v>6</v>
      </c>
      <c r="N3304" s="11" t="n">
        <v>0.05</v>
      </c>
      <c r="O3304" s="12" t="n">
        <v>1356.48</v>
      </c>
      <c r="P3304" s="12" t="n">
        <v>2559.4</v>
      </c>
      <c r="Q3304" s="12" t="n">
        <f aca="false">M3304*P3304*(1-N3304)</f>
        <v>14588.58</v>
      </c>
      <c r="R3304" s="12" t="n">
        <f aca="false">M3304*O3304</f>
        <v>8138.88</v>
      </c>
      <c r="S3304" s="12" t="n">
        <f aca="false">Q3304-R3304</f>
        <v>6449.7</v>
      </c>
      <c r="T3304" s="11" t="n">
        <f aca="false">IFERROR(S3304/Q3304,0)</f>
        <v>0.442106085719104</v>
      </c>
      <c r="U3304" s="13" t="n">
        <f aca="false">F3304-E3304</f>
        <v>14</v>
      </c>
      <c r="V3304" s="13" t="n">
        <f aca="false">G3304-F3304</f>
        <v>4</v>
      </c>
      <c r="W3304" s="13" t="n">
        <f aca="false">G3304-E3304</f>
        <v>18</v>
      </c>
      <c r="X3304" s="10" t="n">
        <f aca="false">YEAR(E3304)</f>
        <v>2019</v>
      </c>
      <c r="Y3304" s="0" t="str">
        <f aca="false">TEXT(E3304,"yyyy-mm")</f>
        <v>2019-06</v>
      </c>
      <c r="Z3304" s="0" t="str">
        <f aca="false">"Q"&amp;ROUNDUP(MONTH(E3304)/3,0)&amp;"-"&amp;YEAR(E3304)</f>
        <v>Q2-2019</v>
      </c>
    </row>
    <row r="3305" customFormat="false" ht="14.25" hidden="false" customHeight="false" outlineLevel="0" collapsed="false">
      <c r="A3305" s="0" t="s">
        <v>3347</v>
      </c>
      <c r="B3305" s="0" t="s">
        <v>34</v>
      </c>
      <c r="C3305" s="0" t="s">
        <v>35</v>
      </c>
      <c r="D3305" s="9" t="n">
        <v>43500</v>
      </c>
      <c r="E3305" s="9" t="n">
        <v>43638</v>
      </c>
      <c r="F3305" s="9" t="n">
        <v>43655</v>
      </c>
      <c r="G3305" s="9" t="n">
        <v>43656</v>
      </c>
      <c r="H3305" s="10" t="s">
        <v>36</v>
      </c>
      <c r="I3305" s="0" t="n">
        <v>4</v>
      </c>
      <c r="J3305" s="0" t="n">
        <v>10</v>
      </c>
      <c r="K3305" s="0" t="n">
        <v>245</v>
      </c>
      <c r="L3305" s="0" t="n">
        <v>43</v>
      </c>
      <c r="M3305" s="0" t="n">
        <v>3</v>
      </c>
      <c r="N3305" s="11" t="n">
        <v>0.05</v>
      </c>
      <c r="O3305" s="12" t="n">
        <v>2921.74</v>
      </c>
      <c r="P3305" s="12" t="n">
        <v>6351.6</v>
      </c>
      <c r="Q3305" s="12" t="n">
        <f aca="false">M3305*P3305*(1-N3305)</f>
        <v>18102.06</v>
      </c>
      <c r="R3305" s="12" t="n">
        <f aca="false">M3305*O3305</f>
        <v>8765.22</v>
      </c>
      <c r="S3305" s="12" t="n">
        <f aca="false">Q3305-R3305</f>
        <v>9336.84</v>
      </c>
      <c r="T3305" s="11" t="n">
        <f aca="false">IFERROR(S3305/Q3305,0)</f>
        <v>0.515788810776232</v>
      </c>
      <c r="U3305" s="13" t="n">
        <f aca="false">F3305-E3305</f>
        <v>17</v>
      </c>
      <c r="V3305" s="13" t="n">
        <f aca="false">G3305-F3305</f>
        <v>1</v>
      </c>
      <c r="W3305" s="13" t="n">
        <f aca="false">G3305-E3305</f>
        <v>18</v>
      </c>
      <c r="X3305" s="10" t="n">
        <f aca="false">YEAR(E3305)</f>
        <v>2019</v>
      </c>
      <c r="Y3305" s="0" t="str">
        <f aca="false">TEXT(E3305,"yyyy-mm")</f>
        <v>2019-06</v>
      </c>
      <c r="Z3305" s="0" t="str">
        <f aca="false">"Q"&amp;ROUNDUP(MONTH(E3305)/3,0)&amp;"-"&amp;YEAR(E3305)</f>
        <v>Q2-2019</v>
      </c>
    </row>
    <row r="3306" customFormat="false" ht="14.25" hidden="false" customHeight="false" outlineLevel="0" collapsed="false">
      <c r="A3306" s="0" t="s">
        <v>3348</v>
      </c>
      <c r="B3306" s="0" t="s">
        <v>43</v>
      </c>
      <c r="C3306" s="0" t="s">
        <v>39</v>
      </c>
      <c r="D3306" s="9" t="n">
        <v>43600</v>
      </c>
      <c r="E3306" s="9" t="n">
        <v>43638</v>
      </c>
      <c r="F3306" s="9" t="n">
        <v>43640</v>
      </c>
      <c r="G3306" s="9" t="n">
        <v>43649</v>
      </c>
      <c r="H3306" s="10" t="s">
        <v>36</v>
      </c>
      <c r="I3306" s="0" t="n">
        <v>26</v>
      </c>
      <c r="J3306" s="0" t="n">
        <v>8</v>
      </c>
      <c r="K3306" s="0" t="n">
        <v>115</v>
      </c>
      <c r="L3306" s="0" t="n">
        <v>10</v>
      </c>
      <c r="M3306" s="0" t="n">
        <v>1</v>
      </c>
      <c r="N3306" s="11" t="n">
        <v>0.15</v>
      </c>
      <c r="O3306" s="12" t="n">
        <v>3719.17</v>
      </c>
      <c r="P3306" s="12" t="n">
        <v>5721.8</v>
      </c>
      <c r="Q3306" s="12" t="n">
        <f aca="false">M3306*P3306*(1-N3306)</f>
        <v>4863.53</v>
      </c>
      <c r="R3306" s="12" t="n">
        <f aca="false">M3306*O3306</f>
        <v>3719.17</v>
      </c>
      <c r="S3306" s="12" t="n">
        <f aca="false">Q3306-R3306</f>
        <v>1144.36</v>
      </c>
      <c r="T3306" s="11" t="n">
        <f aca="false">IFERROR(S3306/Q3306,0)</f>
        <v>0.235294117647059</v>
      </c>
      <c r="U3306" s="13" t="n">
        <f aca="false">F3306-E3306</f>
        <v>2</v>
      </c>
      <c r="V3306" s="13" t="n">
        <f aca="false">G3306-F3306</f>
        <v>9</v>
      </c>
      <c r="W3306" s="13" t="n">
        <f aca="false">G3306-E3306</f>
        <v>11</v>
      </c>
      <c r="X3306" s="10" t="n">
        <f aca="false">YEAR(E3306)</f>
        <v>2019</v>
      </c>
      <c r="Y3306" s="0" t="str">
        <f aca="false">TEXT(E3306,"yyyy-mm")</f>
        <v>2019-06</v>
      </c>
      <c r="Z3306" s="0" t="str">
        <f aca="false">"Q"&amp;ROUNDUP(MONTH(E3306)/3,0)&amp;"-"&amp;YEAR(E3306)</f>
        <v>Q2-2019</v>
      </c>
    </row>
    <row r="3307" customFormat="false" ht="14.25" hidden="false" customHeight="false" outlineLevel="0" collapsed="false">
      <c r="A3307" s="0" t="s">
        <v>3349</v>
      </c>
      <c r="B3307" s="0" t="s">
        <v>38</v>
      </c>
      <c r="C3307" s="0" t="s">
        <v>35</v>
      </c>
      <c r="D3307" s="9" t="n">
        <v>43500</v>
      </c>
      <c r="E3307" s="9" t="n">
        <v>43638</v>
      </c>
      <c r="F3307" s="9" t="n">
        <v>43663</v>
      </c>
      <c r="G3307" s="9" t="n">
        <v>43669</v>
      </c>
      <c r="H3307" s="10" t="s">
        <v>36</v>
      </c>
      <c r="I3307" s="0" t="n">
        <v>14</v>
      </c>
      <c r="J3307" s="0" t="n">
        <v>24</v>
      </c>
      <c r="K3307" s="0" t="n">
        <v>207</v>
      </c>
      <c r="L3307" s="0" t="n">
        <v>19</v>
      </c>
      <c r="M3307" s="0" t="n">
        <v>2</v>
      </c>
      <c r="N3307" s="11" t="n">
        <v>0.15</v>
      </c>
      <c r="O3307" s="12" t="n">
        <v>4296.04</v>
      </c>
      <c r="P3307" s="12" t="n">
        <v>6137.2</v>
      </c>
      <c r="Q3307" s="12" t="n">
        <f aca="false">M3307*P3307*(1-N3307)</f>
        <v>10433.24</v>
      </c>
      <c r="R3307" s="12" t="n">
        <f aca="false">M3307*O3307</f>
        <v>8592.08</v>
      </c>
      <c r="S3307" s="12" t="n">
        <f aca="false">Q3307-R3307</f>
        <v>1841.16</v>
      </c>
      <c r="T3307" s="11" t="n">
        <f aca="false">IFERROR(S3307/Q3307,0)</f>
        <v>0.176470588235294</v>
      </c>
      <c r="U3307" s="13" t="n">
        <f aca="false">F3307-E3307</f>
        <v>25</v>
      </c>
      <c r="V3307" s="13" t="n">
        <f aca="false">G3307-F3307</f>
        <v>6</v>
      </c>
      <c r="W3307" s="13" t="n">
        <f aca="false">G3307-E3307</f>
        <v>31</v>
      </c>
      <c r="X3307" s="10" t="n">
        <f aca="false">YEAR(E3307)</f>
        <v>2019</v>
      </c>
      <c r="Y3307" s="0" t="str">
        <f aca="false">TEXT(E3307,"yyyy-mm")</f>
        <v>2019-06</v>
      </c>
      <c r="Z3307" s="0" t="str">
        <f aca="false">"Q"&amp;ROUNDUP(MONTH(E3307)/3,0)&amp;"-"&amp;YEAR(E3307)</f>
        <v>Q2-2019</v>
      </c>
    </row>
    <row r="3308" customFormat="false" ht="14.25" hidden="false" customHeight="false" outlineLevel="0" collapsed="false">
      <c r="A3308" s="0" t="s">
        <v>3350</v>
      </c>
      <c r="B3308" s="0" t="s">
        <v>41</v>
      </c>
      <c r="C3308" s="0" t="s">
        <v>39</v>
      </c>
      <c r="D3308" s="9" t="n">
        <v>43500</v>
      </c>
      <c r="E3308" s="9" t="n">
        <v>43638</v>
      </c>
      <c r="F3308" s="9" t="n">
        <v>43651</v>
      </c>
      <c r="G3308" s="9" t="n">
        <v>43659</v>
      </c>
      <c r="H3308" s="10" t="s">
        <v>36</v>
      </c>
      <c r="I3308" s="0" t="n">
        <v>22</v>
      </c>
      <c r="J3308" s="0" t="n">
        <v>30</v>
      </c>
      <c r="K3308" s="0" t="n">
        <v>160</v>
      </c>
      <c r="L3308" s="0" t="n">
        <v>1</v>
      </c>
      <c r="M3308" s="0" t="n">
        <v>5</v>
      </c>
      <c r="N3308" s="11" t="n">
        <v>0.1</v>
      </c>
      <c r="O3308" s="12" t="n">
        <v>198.59</v>
      </c>
      <c r="P3308" s="12" t="n">
        <v>261.3</v>
      </c>
      <c r="Q3308" s="12" t="n">
        <f aca="false">M3308*P3308*(1-N3308)</f>
        <v>1175.85</v>
      </c>
      <c r="R3308" s="12" t="n">
        <f aca="false">M3308*O3308</f>
        <v>992.95</v>
      </c>
      <c r="S3308" s="12" t="n">
        <f aca="false">Q3308-R3308</f>
        <v>182.9</v>
      </c>
      <c r="T3308" s="11" t="n">
        <f aca="false">IFERROR(S3308/Q3308,0)</f>
        <v>0.155547051069439</v>
      </c>
      <c r="U3308" s="13" t="n">
        <f aca="false">F3308-E3308</f>
        <v>13</v>
      </c>
      <c r="V3308" s="13" t="n">
        <f aca="false">G3308-F3308</f>
        <v>8</v>
      </c>
      <c r="W3308" s="13" t="n">
        <f aca="false">G3308-E3308</f>
        <v>21</v>
      </c>
      <c r="X3308" s="10" t="n">
        <f aca="false">YEAR(E3308)</f>
        <v>2019</v>
      </c>
      <c r="Y3308" s="0" t="str">
        <f aca="false">TEXT(E3308,"yyyy-mm")</f>
        <v>2019-06</v>
      </c>
      <c r="Z3308" s="0" t="str">
        <f aca="false">"Q"&amp;ROUNDUP(MONTH(E3308)/3,0)&amp;"-"&amp;YEAR(E3308)</f>
        <v>Q2-2019</v>
      </c>
    </row>
    <row r="3309" customFormat="false" ht="14.25" hidden="false" customHeight="false" outlineLevel="0" collapsed="false">
      <c r="A3309" s="0" t="s">
        <v>3351</v>
      </c>
      <c r="B3309" s="0" t="s">
        <v>34</v>
      </c>
      <c r="C3309" s="0" t="s">
        <v>39</v>
      </c>
      <c r="D3309" s="9" t="n">
        <v>43500</v>
      </c>
      <c r="E3309" s="9" t="n">
        <v>43639</v>
      </c>
      <c r="F3309" s="9" t="n">
        <v>43653</v>
      </c>
      <c r="G3309" s="9" t="n">
        <v>43657</v>
      </c>
      <c r="H3309" s="10" t="s">
        <v>36</v>
      </c>
      <c r="I3309" s="0" t="n">
        <v>8</v>
      </c>
      <c r="J3309" s="0" t="n">
        <v>40</v>
      </c>
      <c r="K3309" s="0" t="n">
        <v>146</v>
      </c>
      <c r="L3309" s="0" t="n">
        <v>15</v>
      </c>
      <c r="M3309" s="0" t="n">
        <v>8</v>
      </c>
      <c r="N3309" s="11" t="n">
        <v>0.075</v>
      </c>
      <c r="O3309" s="12" t="n">
        <v>2900.43</v>
      </c>
      <c r="P3309" s="12" t="n">
        <v>3919.5</v>
      </c>
      <c r="Q3309" s="12" t="n">
        <f aca="false">M3309*P3309*(1-N3309)</f>
        <v>29004.3</v>
      </c>
      <c r="R3309" s="12" t="n">
        <f aca="false">M3309*O3309</f>
        <v>23203.44</v>
      </c>
      <c r="S3309" s="12" t="n">
        <f aca="false">Q3309-R3309</f>
        <v>5800.86</v>
      </c>
      <c r="T3309" s="11" t="n">
        <f aca="false">IFERROR(S3309/Q3309,0)</f>
        <v>0.2</v>
      </c>
      <c r="U3309" s="13" t="n">
        <f aca="false">F3309-E3309</f>
        <v>14</v>
      </c>
      <c r="V3309" s="13" t="n">
        <f aca="false">G3309-F3309</f>
        <v>4</v>
      </c>
      <c r="W3309" s="13" t="n">
        <f aca="false">G3309-E3309</f>
        <v>18</v>
      </c>
      <c r="X3309" s="10" t="n">
        <f aca="false">YEAR(E3309)</f>
        <v>2019</v>
      </c>
      <c r="Y3309" s="0" t="str">
        <f aca="false">TEXT(E3309,"yyyy-mm")</f>
        <v>2019-06</v>
      </c>
      <c r="Z3309" s="0" t="str">
        <f aca="false">"Q"&amp;ROUNDUP(MONTH(E3309)/3,0)&amp;"-"&amp;YEAR(E3309)</f>
        <v>Q2-2019</v>
      </c>
    </row>
    <row r="3310" customFormat="false" ht="14.25" hidden="false" customHeight="false" outlineLevel="0" collapsed="false">
      <c r="A3310" s="0" t="s">
        <v>3352</v>
      </c>
      <c r="B3310" s="0" t="s">
        <v>34</v>
      </c>
      <c r="C3310" s="0" t="s">
        <v>39</v>
      </c>
      <c r="D3310" s="9" t="n">
        <v>43500</v>
      </c>
      <c r="E3310" s="9" t="n">
        <v>43639</v>
      </c>
      <c r="F3310" s="9" t="n">
        <v>43660</v>
      </c>
      <c r="G3310" s="9" t="n">
        <v>43670</v>
      </c>
      <c r="H3310" s="10" t="s">
        <v>36</v>
      </c>
      <c r="I3310" s="0" t="n">
        <v>2</v>
      </c>
      <c r="J3310" s="0" t="n">
        <v>37</v>
      </c>
      <c r="K3310" s="0" t="n">
        <v>175</v>
      </c>
      <c r="L3310" s="0" t="n">
        <v>45</v>
      </c>
      <c r="M3310" s="0" t="n">
        <v>7</v>
      </c>
      <c r="N3310" s="11" t="n">
        <v>0.3</v>
      </c>
      <c r="O3310" s="12" t="n">
        <v>919.51</v>
      </c>
      <c r="P3310" s="12" t="n">
        <v>1259.6</v>
      </c>
      <c r="Q3310" s="12" t="n">
        <f aca="false">M3310*P3310*(1-N3310)</f>
        <v>6172.04</v>
      </c>
      <c r="R3310" s="12" t="n">
        <f aca="false">M3310*O3310</f>
        <v>6436.57</v>
      </c>
      <c r="S3310" s="12" t="n">
        <f aca="false">Q3310-R3310</f>
        <v>-264.530000000001</v>
      </c>
      <c r="T3310" s="11" t="n">
        <f aca="false">IFERROR(S3310/Q3310,0)</f>
        <v>-0.0428594111509324</v>
      </c>
      <c r="U3310" s="13" t="n">
        <f aca="false">F3310-E3310</f>
        <v>21</v>
      </c>
      <c r="V3310" s="13" t="n">
        <f aca="false">G3310-F3310</f>
        <v>10</v>
      </c>
      <c r="W3310" s="13" t="n">
        <f aca="false">G3310-E3310</f>
        <v>31</v>
      </c>
      <c r="X3310" s="10" t="n">
        <f aca="false">YEAR(E3310)</f>
        <v>2019</v>
      </c>
      <c r="Y3310" s="0" t="str">
        <f aca="false">TEXT(E3310,"yyyy-mm")</f>
        <v>2019-06</v>
      </c>
      <c r="Z3310" s="0" t="str">
        <f aca="false">"Q"&amp;ROUNDUP(MONTH(E3310)/3,0)&amp;"-"&amp;YEAR(E3310)</f>
        <v>Q2-2019</v>
      </c>
    </row>
    <row r="3311" customFormat="false" ht="14.25" hidden="false" customHeight="false" outlineLevel="0" collapsed="false">
      <c r="A3311" s="0" t="s">
        <v>3353</v>
      </c>
      <c r="B3311" s="0" t="s">
        <v>34</v>
      </c>
      <c r="C3311" s="0" t="s">
        <v>39</v>
      </c>
      <c r="D3311" s="9" t="n">
        <v>43500</v>
      </c>
      <c r="E3311" s="9" t="n">
        <v>43639</v>
      </c>
      <c r="F3311" s="9" t="n">
        <v>43651</v>
      </c>
      <c r="G3311" s="9" t="n">
        <v>43652</v>
      </c>
      <c r="H3311" s="10" t="s">
        <v>36</v>
      </c>
      <c r="I3311" s="0" t="n">
        <v>11</v>
      </c>
      <c r="J3311" s="0" t="n">
        <v>38</v>
      </c>
      <c r="K3311" s="0" t="n">
        <v>98</v>
      </c>
      <c r="L3311" s="0" t="n">
        <v>34</v>
      </c>
      <c r="M3311" s="0" t="n">
        <v>5</v>
      </c>
      <c r="N3311" s="11" t="n">
        <v>0.1</v>
      </c>
      <c r="O3311" s="12" t="n">
        <v>1532.96</v>
      </c>
      <c r="P3311" s="12" t="n">
        <v>2358.4</v>
      </c>
      <c r="Q3311" s="12" t="n">
        <f aca="false">M3311*P3311*(1-N3311)</f>
        <v>10612.8</v>
      </c>
      <c r="R3311" s="12" t="n">
        <f aca="false">M3311*O3311</f>
        <v>7664.8</v>
      </c>
      <c r="S3311" s="12" t="n">
        <f aca="false">Q3311-R3311</f>
        <v>2948</v>
      </c>
      <c r="T3311" s="11" t="n">
        <f aca="false">IFERROR(S3311/Q3311,0)</f>
        <v>0.277777777777778</v>
      </c>
      <c r="U3311" s="13" t="n">
        <f aca="false">F3311-E3311</f>
        <v>12</v>
      </c>
      <c r="V3311" s="13" t="n">
        <f aca="false">G3311-F3311</f>
        <v>1</v>
      </c>
      <c r="W3311" s="13" t="n">
        <f aca="false">G3311-E3311</f>
        <v>13</v>
      </c>
      <c r="X3311" s="10" t="n">
        <f aca="false">YEAR(E3311)</f>
        <v>2019</v>
      </c>
      <c r="Y3311" s="0" t="str">
        <f aca="false">TEXT(E3311,"yyyy-mm")</f>
        <v>2019-06</v>
      </c>
      <c r="Z3311" s="0" t="str">
        <f aca="false">"Q"&amp;ROUNDUP(MONTH(E3311)/3,0)&amp;"-"&amp;YEAR(E3311)</f>
        <v>Q2-2019</v>
      </c>
    </row>
    <row r="3312" customFormat="false" ht="14.25" hidden="false" customHeight="false" outlineLevel="0" collapsed="false">
      <c r="A3312" s="0" t="s">
        <v>3354</v>
      </c>
      <c r="B3312" s="0" t="s">
        <v>34</v>
      </c>
      <c r="C3312" s="0" t="s">
        <v>58</v>
      </c>
      <c r="D3312" s="9" t="n">
        <v>43500</v>
      </c>
      <c r="E3312" s="9" t="n">
        <v>43639</v>
      </c>
      <c r="F3312" s="9" t="n">
        <v>43667</v>
      </c>
      <c r="G3312" s="9" t="n">
        <v>43676</v>
      </c>
      <c r="H3312" s="10" t="s">
        <v>36</v>
      </c>
      <c r="I3312" s="0" t="n">
        <v>10</v>
      </c>
      <c r="J3312" s="0" t="n">
        <v>45</v>
      </c>
      <c r="K3312" s="0" t="n">
        <v>364</v>
      </c>
      <c r="L3312" s="0" t="n">
        <v>41</v>
      </c>
      <c r="M3312" s="0" t="n">
        <v>4</v>
      </c>
      <c r="N3312" s="11" t="n">
        <v>0.05</v>
      </c>
      <c r="O3312" s="12" t="n">
        <v>1443.85</v>
      </c>
      <c r="P3312" s="12" t="n">
        <v>2887.7</v>
      </c>
      <c r="Q3312" s="12" t="n">
        <f aca="false">M3312*P3312*(1-N3312)</f>
        <v>10973.26</v>
      </c>
      <c r="R3312" s="12" t="n">
        <f aca="false">M3312*O3312</f>
        <v>5775.4</v>
      </c>
      <c r="S3312" s="12" t="n">
        <f aca="false">Q3312-R3312</f>
        <v>5197.86</v>
      </c>
      <c r="T3312" s="11" t="n">
        <f aca="false">IFERROR(S3312/Q3312,0)</f>
        <v>0.473684210526316</v>
      </c>
      <c r="U3312" s="13" t="n">
        <f aca="false">F3312-E3312</f>
        <v>28</v>
      </c>
      <c r="V3312" s="13" t="n">
        <f aca="false">G3312-F3312</f>
        <v>9</v>
      </c>
      <c r="W3312" s="13" t="n">
        <f aca="false">G3312-E3312</f>
        <v>37</v>
      </c>
      <c r="X3312" s="10" t="n">
        <f aca="false">YEAR(E3312)</f>
        <v>2019</v>
      </c>
      <c r="Y3312" s="0" t="str">
        <f aca="false">TEXT(E3312,"yyyy-mm")</f>
        <v>2019-06</v>
      </c>
      <c r="Z3312" s="0" t="str">
        <f aca="false">"Q"&amp;ROUNDUP(MONTH(E3312)/3,0)&amp;"-"&amp;YEAR(E3312)</f>
        <v>Q2-2019</v>
      </c>
    </row>
    <row r="3313" customFormat="false" ht="14.25" hidden="false" customHeight="false" outlineLevel="0" collapsed="false">
      <c r="A3313" s="0" t="s">
        <v>3355</v>
      </c>
      <c r="B3313" s="0" t="s">
        <v>41</v>
      </c>
      <c r="C3313" s="0" t="s">
        <v>58</v>
      </c>
      <c r="D3313" s="9" t="n">
        <v>43600</v>
      </c>
      <c r="E3313" s="9" t="n">
        <v>43639</v>
      </c>
      <c r="F3313" s="9" t="n">
        <v>43646</v>
      </c>
      <c r="G3313" s="9" t="n">
        <v>43652</v>
      </c>
      <c r="H3313" s="10" t="s">
        <v>36</v>
      </c>
      <c r="I3313" s="0" t="n">
        <v>23</v>
      </c>
      <c r="J3313" s="0" t="n">
        <v>42</v>
      </c>
      <c r="K3313" s="0" t="n">
        <v>359</v>
      </c>
      <c r="L3313" s="0" t="n">
        <v>36</v>
      </c>
      <c r="M3313" s="0" t="n">
        <v>5</v>
      </c>
      <c r="N3313" s="11" t="n">
        <v>0.05</v>
      </c>
      <c r="O3313" s="12" t="n">
        <v>628.53</v>
      </c>
      <c r="P3313" s="12" t="n">
        <v>1065.3</v>
      </c>
      <c r="Q3313" s="12" t="n">
        <f aca="false">M3313*P3313*(1-N3313)</f>
        <v>5060.175</v>
      </c>
      <c r="R3313" s="12" t="n">
        <f aca="false">M3313*O3313</f>
        <v>3142.65</v>
      </c>
      <c r="S3313" s="12" t="n">
        <f aca="false">Q3313-R3313</f>
        <v>1917.525</v>
      </c>
      <c r="T3313" s="11" t="n">
        <f aca="false">IFERROR(S3313/Q3313,0)</f>
        <v>0.378944404096696</v>
      </c>
      <c r="U3313" s="13" t="n">
        <f aca="false">F3313-E3313</f>
        <v>7</v>
      </c>
      <c r="V3313" s="13" t="n">
        <f aca="false">G3313-F3313</f>
        <v>6</v>
      </c>
      <c r="W3313" s="13" t="n">
        <f aca="false">G3313-E3313</f>
        <v>13</v>
      </c>
      <c r="X3313" s="10" t="n">
        <f aca="false">YEAR(E3313)</f>
        <v>2019</v>
      </c>
      <c r="Y3313" s="0" t="str">
        <f aca="false">TEXT(E3313,"yyyy-mm")</f>
        <v>2019-06</v>
      </c>
      <c r="Z3313" s="0" t="str">
        <f aca="false">"Q"&amp;ROUNDUP(MONTH(E3313)/3,0)&amp;"-"&amp;YEAR(E3313)</f>
        <v>Q2-2019</v>
      </c>
    </row>
    <row r="3314" customFormat="false" ht="14.25" hidden="false" customHeight="false" outlineLevel="0" collapsed="false">
      <c r="A3314" s="0" t="s">
        <v>3356</v>
      </c>
      <c r="B3314" s="0" t="s">
        <v>41</v>
      </c>
      <c r="C3314" s="0" t="s">
        <v>79</v>
      </c>
      <c r="D3314" s="9" t="n">
        <v>43500</v>
      </c>
      <c r="E3314" s="9" t="n">
        <v>43639</v>
      </c>
      <c r="F3314" s="9" t="n">
        <v>43644</v>
      </c>
      <c r="G3314" s="9" t="n">
        <v>43647</v>
      </c>
      <c r="H3314" s="10" t="s">
        <v>36</v>
      </c>
      <c r="I3314" s="0" t="n">
        <v>22</v>
      </c>
      <c r="J3314" s="0" t="n">
        <v>5</v>
      </c>
      <c r="K3314" s="0" t="n">
        <v>86</v>
      </c>
      <c r="L3314" s="0" t="n">
        <v>43</v>
      </c>
      <c r="M3314" s="0" t="n">
        <v>3</v>
      </c>
      <c r="N3314" s="11" t="n">
        <v>0.3</v>
      </c>
      <c r="O3314" s="12" t="n">
        <v>2503.46</v>
      </c>
      <c r="P3314" s="12" t="n">
        <v>5326.5</v>
      </c>
      <c r="Q3314" s="12" t="n">
        <f aca="false">M3314*P3314*(1-N3314)</f>
        <v>11185.65</v>
      </c>
      <c r="R3314" s="12" t="n">
        <f aca="false">M3314*O3314</f>
        <v>7510.38</v>
      </c>
      <c r="S3314" s="12" t="n">
        <f aca="false">Q3314-R3314</f>
        <v>3675.27</v>
      </c>
      <c r="T3314" s="11" t="n">
        <f aca="false">IFERROR(S3314/Q3314,0)</f>
        <v>0.328570087567553</v>
      </c>
      <c r="U3314" s="13" t="n">
        <f aca="false">F3314-E3314</f>
        <v>5</v>
      </c>
      <c r="V3314" s="13" t="n">
        <f aca="false">G3314-F3314</f>
        <v>3</v>
      </c>
      <c r="W3314" s="13" t="n">
        <f aca="false">G3314-E3314</f>
        <v>8</v>
      </c>
      <c r="X3314" s="10" t="n">
        <f aca="false">YEAR(E3314)</f>
        <v>2019</v>
      </c>
      <c r="Y3314" s="0" t="str">
        <f aca="false">TEXT(E3314,"yyyy-mm")</f>
        <v>2019-06</v>
      </c>
      <c r="Z3314" s="0" t="str">
        <f aca="false">"Q"&amp;ROUNDUP(MONTH(E3314)/3,0)&amp;"-"&amp;YEAR(E3314)</f>
        <v>Q2-2019</v>
      </c>
    </row>
    <row r="3315" customFormat="false" ht="14.25" hidden="false" customHeight="false" outlineLevel="0" collapsed="false">
      <c r="A3315" s="0" t="s">
        <v>3357</v>
      </c>
      <c r="B3315" s="0" t="s">
        <v>38</v>
      </c>
      <c r="C3315" s="0" t="s">
        <v>46</v>
      </c>
      <c r="D3315" s="9" t="n">
        <v>43500</v>
      </c>
      <c r="E3315" s="9" t="n">
        <v>43639</v>
      </c>
      <c r="F3315" s="9" t="n">
        <v>43644</v>
      </c>
      <c r="G3315" s="9" t="n">
        <v>43650</v>
      </c>
      <c r="H3315" s="10" t="s">
        <v>36</v>
      </c>
      <c r="I3315" s="0" t="n">
        <v>17</v>
      </c>
      <c r="J3315" s="0" t="n">
        <v>31</v>
      </c>
      <c r="K3315" s="0" t="n">
        <v>280</v>
      </c>
      <c r="L3315" s="0" t="n">
        <v>10</v>
      </c>
      <c r="M3315" s="0" t="n">
        <v>8</v>
      </c>
      <c r="N3315" s="11" t="n">
        <v>0.05</v>
      </c>
      <c r="O3315" s="12" t="n">
        <v>1540.67</v>
      </c>
      <c r="P3315" s="12" t="n">
        <v>3423.7</v>
      </c>
      <c r="Q3315" s="12" t="n">
        <f aca="false">M3315*P3315*(1-N3315)</f>
        <v>26020.12</v>
      </c>
      <c r="R3315" s="12" t="n">
        <f aca="false">M3315*O3315</f>
        <v>12325.36</v>
      </c>
      <c r="S3315" s="12" t="n">
        <f aca="false">Q3315-R3315</f>
        <v>13694.76</v>
      </c>
      <c r="T3315" s="11" t="n">
        <f aca="false">IFERROR(S3315/Q3315,0)</f>
        <v>0.526314252201758</v>
      </c>
      <c r="U3315" s="13" t="n">
        <f aca="false">F3315-E3315</f>
        <v>5</v>
      </c>
      <c r="V3315" s="13" t="n">
        <f aca="false">G3315-F3315</f>
        <v>6</v>
      </c>
      <c r="W3315" s="13" t="n">
        <f aca="false">G3315-E3315</f>
        <v>11</v>
      </c>
      <c r="X3315" s="10" t="n">
        <f aca="false">YEAR(E3315)</f>
        <v>2019</v>
      </c>
      <c r="Y3315" s="0" t="str">
        <f aca="false">TEXT(E3315,"yyyy-mm")</f>
        <v>2019-06</v>
      </c>
      <c r="Z3315" s="0" t="str">
        <f aca="false">"Q"&amp;ROUNDUP(MONTH(E3315)/3,0)&amp;"-"&amp;YEAR(E3315)</f>
        <v>Q2-2019</v>
      </c>
    </row>
    <row r="3316" customFormat="false" ht="14.25" hidden="false" customHeight="false" outlineLevel="0" collapsed="false">
      <c r="A3316" s="0" t="s">
        <v>3358</v>
      </c>
      <c r="B3316" s="0" t="s">
        <v>34</v>
      </c>
      <c r="C3316" s="0" t="s">
        <v>39</v>
      </c>
      <c r="D3316" s="9" t="n">
        <v>43500</v>
      </c>
      <c r="E3316" s="9" t="n">
        <v>43640</v>
      </c>
      <c r="F3316" s="9" t="n">
        <v>43654</v>
      </c>
      <c r="G3316" s="9" t="n">
        <v>43658</v>
      </c>
      <c r="H3316" s="10" t="s">
        <v>36</v>
      </c>
      <c r="I3316" s="0" t="n">
        <v>1</v>
      </c>
      <c r="J3316" s="0" t="n">
        <v>45</v>
      </c>
      <c r="K3316" s="0" t="n">
        <v>172</v>
      </c>
      <c r="L3316" s="0" t="n">
        <v>25</v>
      </c>
      <c r="M3316" s="0" t="n">
        <v>2</v>
      </c>
      <c r="N3316" s="11" t="n">
        <v>0.4</v>
      </c>
      <c r="O3316" s="12" t="n">
        <v>1823.27</v>
      </c>
      <c r="P3316" s="12" t="n">
        <v>3879.3</v>
      </c>
      <c r="Q3316" s="12" t="n">
        <f aca="false">M3316*P3316*(1-N3316)</f>
        <v>4655.16</v>
      </c>
      <c r="R3316" s="12" t="n">
        <f aca="false">M3316*O3316</f>
        <v>3646.54</v>
      </c>
      <c r="S3316" s="12" t="n">
        <f aca="false">Q3316-R3316</f>
        <v>1008.62</v>
      </c>
      <c r="T3316" s="11" t="n">
        <f aca="false">IFERROR(S3316/Q3316,0)</f>
        <v>0.216667096297442</v>
      </c>
      <c r="U3316" s="13" t="n">
        <f aca="false">F3316-E3316</f>
        <v>14</v>
      </c>
      <c r="V3316" s="13" t="n">
        <f aca="false">G3316-F3316</f>
        <v>4</v>
      </c>
      <c r="W3316" s="13" t="n">
        <f aca="false">G3316-E3316</f>
        <v>18</v>
      </c>
      <c r="X3316" s="10" t="n">
        <f aca="false">YEAR(E3316)</f>
        <v>2019</v>
      </c>
      <c r="Y3316" s="0" t="str">
        <f aca="false">TEXT(E3316,"yyyy-mm")</f>
        <v>2019-06</v>
      </c>
      <c r="Z3316" s="0" t="str">
        <f aca="false">"Q"&amp;ROUNDUP(MONTH(E3316)/3,0)&amp;"-"&amp;YEAR(E3316)</f>
        <v>Q2-2019</v>
      </c>
    </row>
    <row r="3317" customFormat="false" ht="14.25" hidden="false" customHeight="false" outlineLevel="0" collapsed="false">
      <c r="A3317" s="0" t="s">
        <v>3359</v>
      </c>
      <c r="B3317" s="0" t="s">
        <v>34</v>
      </c>
      <c r="C3317" s="0" t="s">
        <v>46</v>
      </c>
      <c r="D3317" s="9" t="n">
        <v>43500</v>
      </c>
      <c r="E3317" s="9" t="n">
        <v>43640</v>
      </c>
      <c r="F3317" s="9" t="n">
        <v>43651</v>
      </c>
      <c r="G3317" s="9" t="n">
        <v>43658</v>
      </c>
      <c r="H3317" s="10" t="s">
        <v>36</v>
      </c>
      <c r="I3317" s="0" t="n">
        <v>9</v>
      </c>
      <c r="J3317" s="0" t="n">
        <v>22</v>
      </c>
      <c r="K3317" s="0" t="n">
        <v>328</v>
      </c>
      <c r="L3317" s="0" t="n">
        <v>27</v>
      </c>
      <c r="M3317" s="0" t="n">
        <v>3</v>
      </c>
      <c r="N3317" s="11" t="n">
        <v>0.3</v>
      </c>
      <c r="O3317" s="12" t="n">
        <v>3258.75</v>
      </c>
      <c r="P3317" s="12" t="n">
        <v>3926.2</v>
      </c>
      <c r="Q3317" s="12" t="n">
        <f aca="false">M3317*P3317*(1-N3317)</f>
        <v>8245.02</v>
      </c>
      <c r="R3317" s="12" t="n">
        <f aca="false">M3317*O3317</f>
        <v>9776.25</v>
      </c>
      <c r="S3317" s="12" t="n">
        <f aca="false">Q3317-R3317</f>
        <v>-1531.23</v>
      </c>
      <c r="T3317" s="11" t="n">
        <f aca="false">IFERROR(S3317/Q3317,0)</f>
        <v>-0.185715741138287</v>
      </c>
      <c r="U3317" s="13" t="n">
        <f aca="false">F3317-E3317</f>
        <v>11</v>
      </c>
      <c r="V3317" s="13" t="n">
        <f aca="false">G3317-F3317</f>
        <v>7</v>
      </c>
      <c r="W3317" s="13" t="n">
        <f aca="false">G3317-E3317</f>
        <v>18</v>
      </c>
      <c r="X3317" s="10" t="n">
        <f aca="false">YEAR(E3317)</f>
        <v>2019</v>
      </c>
      <c r="Y3317" s="0" t="str">
        <f aca="false">TEXT(E3317,"yyyy-mm")</f>
        <v>2019-06</v>
      </c>
      <c r="Z3317" s="0" t="str">
        <f aca="false">"Q"&amp;ROUNDUP(MONTH(E3317)/3,0)&amp;"-"&amp;YEAR(E3317)</f>
        <v>Q2-2019</v>
      </c>
    </row>
    <row r="3318" customFormat="false" ht="14.25" hidden="false" customHeight="false" outlineLevel="0" collapsed="false">
      <c r="A3318" s="0" t="s">
        <v>3360</v>
      </c>
      <c r="B3318" s="0" t="s">
        <v>34</v>
      </c>
      <c r="C3318" s="0" t="s">
        <v>35</v>
      </c>
      <c r="D3318" s="9" t="n">
        <v>43500</v>
      </c>
      <c r="E3318" s="9" t="n">
        <v>43640</v>
      </c>
      <c r="F3318" s="9" t="n">
        <v>43642</v>
      </c>
      <c r="G3318" s="9" t="n">
        <v>43647</v>
      </c>
      <c r="H3318" s="10" t="s">
        <v>36</v>
      </c>
      <c r="I3318" s="0" t="n">
        <v>3</v>
      </c>
      <c r="J3318" s="0" t="n">
        <v>44</v>
      </c>
      <c r="K3318" s="0" t="n">
        <v>254</v>
      </c>
      <c r="L3318" s="0" t="n">
        <v>23</v>
      </c>
      <c r="M3318" s="0" t="n">
        <v>4</v>
      </c>
      <c r="N3318" s="11" t="n">
        <v>0.2</v>
      </c>
      <c r="O3318" s="12" t="n">
        <v>798.64</v>
      </c>
      <c r="P3318" s="12" t="n">
        <v>998.3</v>
      </c>
      <c r="Q3318" s="12" t="n">
        <f aca="false">M3318*P3318*(1-N3318)</f>
        <v>3194.56</v>
      </c>
      <c r="R3318" s="12" t="n">
        <f aca="false">M3318*O3318</f>
        <v>3194.56</v>
      </c>
      <c r="S3318" s="12" t="n">
        <f aca="false">Q3318-R3318</f>
        <v>0</v>
      </c>
      <c r="T3318" s="11" t="n">
        <f aca="false">IFERROR(S3318/Q3318,0)</f>
        <v>0</v>
      </c>
      <c r="U3318" s="13" t="n">
        <f aca="false">F3318-E3318</f>
        <v>2</v>
      </c>
      <c r="V3318" s="13" t="n">
        <f aca="false">G3318-F3318</f>
        <v>5</v>
      </c>
      <c r="W3318" s="13" t="n">
        <f aca="false">G3318-E3318</f>
        <v>7</v>
      </c>
      <c r="X3318" s="10" t="n">
        <f aca="false">YEAR(E3318)</f>
        <v>2019</v>
      </c>
      <c r="Y3318" s="0" t="str">
        <f aca="false">TEXT(E3318,"yyyy-mm")</f>
        <v>2019-06</v>
      </c>
      <c r="Z3318" s="0" t="str">
        <f aca="false">"Q"&amp;ROUNDUP(MONTH(E3318)/3,0)&amp;"-"&amp;YEAR(E3318)</f>
        <v>Q2-2019</v>
      </c>
    </row>
    <row r="3319" customFormat="false" ht="14.25" hidden="false" customHeight="false" outlineLevel="0" collapsed="false">
      <c r="A3319" s="0" t="s">
        <v>3361</v>
      </c>
      <c r="B3319" s="0" t="s">
        <v>38</v>
      </c>
      <c r="C3319" s="0" t="s">
        <v>48</v>
      </c>
      <c r="D3319" s="9" t="n">
        <v>43500</v>
      </c>
      <c r="E3319" s="9" t="n">
        <v>43640</v>
      </c>
      <c r="F3319" s="9" t="n">
        <v>43647</v>
      </c>
      <c r="G3319" s="9" t="n">
        <v>43654</v>
      </c>
      <c r="H3319" s="10" t="s">
        <v>36</v>
      </c>
      <c r="I3319" s="0" t="n">
        <v>16</v>
      </c>
      <c r="J3319" s="0" t="n">
        <v>40</v>
      </c>
      <c r="K3319" s="0" t="n">
        <v>9</v>
      </c>
      <c r="L3319" s="0" t="n">
        <v>36</v>
      </c>
      <c r="M3319" s="0" t="n">
        <v>8</v>
      </c>
      <c r="N3319" s="11" t="n">
        <v>0.05</v>
      </c>
      <c r="O3319" s="12" t="n">
        <v>523.2</v>
      </c>
      <c r="P3319" s="12" t="n">
        <v>917.9</v>
      </c>
      <c r="Q3319" s="12" t="n">
        <f aca="false">M3319*P3319*(1-N3319)</f>
        <v>6976.04</v>
      </c>
      <c r="R3319" s="12" t="n">
        <f aca="false">M3319*O3319</f>
        <v>4185.6</v>
      </c>
      <c r="S3319" s="12" t="n">
        <f aca="false">Q3319-R3319</f>
        <v>2790.44</v>
      </c>
      <c r="T3319" s="11" t="n">
        <f aca="false">IFERROR(S3319/Q3319,0)</f>
        <v>0.400003440347246</v>
      </c>
      <c r="U3319" s="13" t="n">
        <f aca="false">F3319-E3319</f>
        <v>7</v>
      </c>
      <c r="V3319" s="13" t="n">
        <f aca="false">G3319-F3319</f>
        <v>7</v>
      </c>
      <c r="W3319" s="13" t="n">
        <f aca="false">G3319-E3319</f>
        <v>14</v>
      </c>
      <c r="X3319" s="10" t="n">
        <f aca="false">YEAR(E3319)</f>
        <v>2019</v>
      </c>
      <c r="Y3319" s="0" t="str">
        <f aca="false">TEXT(E3319,"yyyy-mm")</f>
        <v>2019-06</v>
      </c>
      <c r="Z3319" s="0" t="str">
        <f aca="false">"Q"&amp;ROUNDUP(MONTH(E3319)/3,0)&amp;"-"&amp;YEAR(E3319)</f>
        <v>Q2-2019</v>
      </c>
    </row>
    <row r="3320" customFormat="false" ht="14.25" hidden="false" customHeight="false" outlineLevel="0" collapsed="false">
      <c r="A3320" s="0" t="s">
        <v>3362</v>
      </c>
      <c r="B3320" s="0" t="s">
        <v>38</v>
      </c>
      <c r="C3320" s="0" t="s">
        <v>48</v>
      </c>
      <c r="D3320" s="9" t="n">
        <v>43500</v>
      </c>
      <c r="E3320" s="9" t="n">
        <v>43641</v>
      </c>
      <c r="F3320" s="9" t="n">
        <v>43645</v>
      </c>
      <c r="G3320" s="9" t="n">
        <v>43652</v>
      </c>
      <c r="H3320" s="10" t="s">
        <v>36</v>
      </c>
      <c r="I3320" s="0" t="n">
        <v>16</v>
      </c>
      <c r="J3320" s="0" t="n">
        <v>46</v>
      </c>
      <c r="K3320" s="0" t="n">
        <v>6</v>
      </c>
      <c r="L3320" s="0" t="n">
        <v>12</v>
      </c>
      <c r="M3320" s="0" t="n">
        <v>6</v>
      </c>
      <c r="N3320" s="11" t="n">
        <v>0.075</v>
      </c>
      <c r="O3320" s="12" t="n">
        <v>637.3</v>
      </c>
      <c r="P3320" s="12" t="n">
        <v>1098.8</v>
      </c>
      <c r="Q3320" s="12" t="n">
        <f aca="false">M3320*P3320*(1-N3320)</f>
        <v>6098.34</v>
      </c>
      <c r="R3320" s="12" t="n">
        <f aca="false">M3320*O3320</f>
        <v>3823.8</v>
      </c>
      <c r="S3320" s="12" t="n">
        <f aca="false">Q3320-R3320</f>
        <v>2274.54</v>
      </c>
      <c r="T3320" s="11" t="n">
        <f aca="false">IFERROR(S3320/Q3320,0)</f>
        <v>0.372976908470174</v>
      </c>
      <c r="U3320" s="13" t="n">
        <f aca="false">F3320-E3320</f>
        <v>4</v>
      </c>
      <c r="V3320" s="13" t="n">
        <f aca="false">G3320-F3320</f>
        <v>7</v>
      </c>
      <c r="W3320" s="13" t="n">
        <f aca="false">G3320-E3320</f>
        <v>11</v>
      </c>
      <c r="X3320" s="10" t="n">
        <f aca="false">YEAR(E3320)</f>
        <v>2019</v>
      </c>
      <c r="Y3320" s="0" t="str">
        <f aca="false">TEXT(E3320,"yyyy-mm")</f>
        <v>2019-06</v>
      </c>
      <c r="Z3320" s="0" t="str">
        <f aca="false">"Q"&amp;ROUNDUP(MONTH(E3320)/3,0)&amp;"-"&amp;YEAR(E3320)</f>
        <v>Q2-2019</v>
      </c>
    </row>
    <row r="3321" customFormat="false" ht="14.25" hidden="false" customHeight="false" outlineLevel="0" collapsed="false">
      <c r="A3321" s="0" t="s">
        <v>3363</v>
      </c>
      <c r="B3321" s="0" t="s">
        <v>34</v>
      </c>
      <c r="C3321" s="0" t="s">
        <v>39</v>
      </c>
      <c r="D3321" s="9" t="n">
        <v>43500</v>
      </c>
      <c r="E3321" s="9" t="n">
        <v>43641</v>
      </c>
      <c r="F3321" s="9" t="n">
        <v>43652</v>
      </c>
      <c r="G3321" s="9" t="n">
        <v>43656</v>
      </c>
      <c r="H3321" s="10" t="s">
        <v>36</v>
      </c>
      <c r="I3321" s="0" t="n">
        <v>12</v>
      </c>
      <c r="J3321" s="0" t="n">
        <v>44</v>
      </c>
      <c r="K3321" s="0" t="n">
        <v>188</v>
      </c>
      <c r="L3321" s="0" t="n">
        <v>21</v>
      </c>
      <c r="M3321" s="0" t="n">
        <v>2</v>
      </c>
      <c r="N3321" s="11" t="n">
        <v>0.4</v>
      </c>
      <c r="O3321" s="12" t="n">
        <v>2515.72</v>
      </c>
      <c r="P3321" s="12" t="n">
        <v>3993.2</v>
      </c>
      <c r="Q3321" s="12" t="n">
        <f aca="false">M3321*P3321*(1-N3321)</f>
        <v>4791.84</v>
      </c>
      <c r="R3321" s="12" t="n">
        <f aca="false">M3321*O3321</f>
        <v>5031.44</v>
      </c>
      <c r="S3321" s="12" t="n">
        <f aca="false">Q3321-R3321</f>
        <v>-239.6</v>
      </c>
      <c r="T3321" s="11" t="n">
        <f aca="false">IFERROR(S3321/Q3321,0)</f>
        <v>-0.050001669504825</v>
      </c>
      <c r="U3321" s="13" t="n">
        <f aca="false">F3321-E3321</f>
        <v>11</v>
      </c>
      <c r="V3321" s="13" t="n">
        <f aca="false">G3321-F3321</f>
        <v>4</v>
      </c>
      <c r="W3321" s="13" t="n">
        <f aca="false">G3321-E3321</f>
        <v>15</v>
      </c>
      <c r="X3321" s="10" t="n">
        <f aca="false">YEAR(E3321)</f>
        <v>2019</v>
      </c>
      <c r="Y3321" s="0" t="str">
        <f aca="false">TEXT(E3321,"yyyy-mm")</f>
        <v>2019-06</v>
      </c>
      <c r="Z3321" s="0" t="str">
        <f aca="false">"Q"&amp;ROUNDUP(MONTH(E3321)/3,0)&amp;"-"&amp;YEAR(E3321)</f>
        <v>Q2-2019</v>
      </c>
    </row>
    <row r="3322" customFormat="false" ht="14.25" hidden="false" customHeight="false" outlineLevel="0" collapsed="false">
      <c r="A3322" s="0" t="s">
        <v>3364</v>
      </c>
      <c r="B3322" s="0" t="s">
        <v>41</v>
      </c>
      <c r="C3322" s="0" t="s">
        <v>39</v>
      </c>
      <c r="D3322" s="9" t="n">
        <v>43500</v>
      </c>
      <c r="E3322" s="9" t="n">
        <v>43641</v>
      </c>
      <c r="F3322" s="9" t="n">
        <v>43656</v>
      </c>
      <c r="G3322" s="9" t="n">
        <v>43658</v>
      </c>
      <c r="H3322" s="10" t="s">
        <v>36</v>
      </c>
      <c r="I3322" s="0" t="n">
        <v>25</v>
      </c>
      <c r="J3322" s="0" t="n">
        <v>14</v>
      </c>
      <c r="K3322" s="0" t="n">
        <v>113</v>
      </c>
      <c r="L3322" s="0" t="n">
        <v>40</v>
      </c>
      <c r="M3322" s="0" t="n">
        <v>5</v>
      </c>
      <c r="N3322" s="11" t="n">
        <v>0.05</v>
      </c>
      <c r="O3322" s="12" t="n">
        <v>1640.56</v>
      </c>
      <c r="P3322" s="12" t="n">
        <v>2485.7</v>
      </c>
      <c r="Q3322" s="12" t="n">
        <f aca="false">M3322*P3322*(1-N3322)</f>
        <v>11807.075</v>
      </c>
      <c r="R3322" s="12" t="n">
        <f aca="false">M3322*O3322</f>
        <v>8202.8</v>
      </c>
      <c r="S3322" s="12" t="n">
        <f aca="false">Q3322-R3322</f>
        <v>3604.275</v>
      </c>
      <c r="T3322" s="11" t="n">
        <f aca="false">IFERROR(S3322/Q3322,0)</f>
        <v>0.305264004844553</v>
      </c>
      <c r="U3322" s="13" t="n">
        <f aca="false">F3322-E3322</f>
        <v>15</v>
      </c>
      <c r="V3322" s="13" t="n">
        <f aca="false">G3322-F3322</f>
        <v>2</v>
      </c>
      <c r="W3322" s="13" t="n">
        <f aca="false">G3322-E3322</f>
        <v>17</v>
      </c>
      <c r="X3322" s="10" t="n">
        <f aca="false">YEAR(E3322)</f>
        <v>2019</v>
      </c>
      <c r="Y3322" s="0" t="str">
        <f aca="false">TEXT(E3322,"yyyy-mm")</f>
        <v>2019-06</v>
      </c>
      <c r="Z3322" s="0" t="str">
        <f aca="false">"Q"&amp;ROUNDUP(MONTH(E3322)/3,0)&amp;"-"&amp;YEAR(E3322)</f>
        <v>Q2-2019</v>
      </c>
    </row>
    <row r="3323" customFormat="false" ht="14.25" hidden="false" customHeight="false" outlineLevel="0" collapsed="false">
      <c r="A3323" s="0" t="s">
        <v>3365</v>
      </c>
      <c r="B3323" s="0" t="s">
        <v>34</v>
      </c>
      <c r="C3323" s="0" t="s">
        <v>48</v>
      </c>
      <c r="D3323" s="9" t="n">
        <v>43500</v>
      </c>
      <c r="E3323" s="9" t="n">
        <v>43641</v>
      </c>
      <c r="F3323" s="9" t="n">
        <v>43645</v>
      </c>
      <c r="G3323" s="9" t="n">
        <v>43649</v>
      </c>
      <c r="H3323" s="10" t="s">
        <v>36</v>
      </c>
      <c r="I3323" s="0" t="n">
        <v>8</v>
      </c>
      <c r="J3323" s="0" t="n">
        <v>33</v>
      </c>
      <c r="K3323" s="0" t="n">
        <v>5</v>
      </c>
      <c r="L3323" s="0" t="n">
        <v>44</v>
      </c>
      <c r="M3323" s="0" t="n">
        <v>2</v>
      </c>
      <c r="N3323" s="11" t="n">
        <v>0.075</v>
      </c>
      <c r="O3323" s="12" t="n">
        <v>121.61</v>
      </c>
      <c r="P3323" s="12" t="n">
        <v>221.1</v>
      </c>
      <c r="Q3323" s="12" t="n">
        <f aca="false">M3323*P3323*(1-N3323)</f>
        <v>409.035</v>
      </c>
      <c r="R3323" s="12" t="n">
        <f aca="false">M3323*O3323</f>
        <v>243.22</v>
      </c>
      <c r="S3323" s="12" t="n">
        <f aca="false">Q3323-R3323</f>
        <v>165.815</v>
      </c>
      <c r="T3323" s="11" t="n">
        <f aca="false">IFERROR(S3323/Q3323,0)</f>
        <v>0.405380957619764</v>
      </c>
      <c r="U3323" s="13" t="n">
        <f aca="false">F3323-E3323</f>
        <v>4</v>
      </c>
      <c r="V3323" s="13" t="n">
        <f aca="false">G3323-F3323</f>
        <v>4</v>
      </c>
      <c r="W3323" s="13" t="n">
        <f aca="false">G3323-E3323</f>
        <v>8</v>
      </c>
      <c r="X3323" s="10" t="n">
        <f aca="false">YEAR(E3323)</f>
        <v>2019</v>
      </c>
      <c r="Y3323" s="0" t="str">
        <f aca="false">TEXT(E3323,"yyyy-mm")</f>
        <v>2019-06</v>
      </c>
      <c r="Z3323" s="0" t="str">
        <f aca="false">"Q"&amp;ROUNDUP(MONTH(E3323)/3,0)&amp;"-"&amp;YEAR(E3323)</f>
        <v>Q2-2019</v>
      </c>
    </row>
    <row r="3324" customFormat="false" ht="14.25" hidden="false" customHeight="false" outlineLevel="0" collapsed="false">
      <c r="A3324" s="0" t="s">
        <v>3366</v>
      </c>
      <c r="B3324" s="0" t="s">
        <v>38</v>
      </c>
      <c r="C3324" s="0" t="s">
        <v>46</v>
      </c>
      <c r="D3324" s="9" t="n">
        <v>43500</v>
      </c>
      <c r="E3324" s="9" t="n">
        <v>43641</v>
      </c>
      <c r="F3324" s="9" t="n">
        <v>43658</v>
      </c>
      <c r="G3324" s="9" t="n">
        <v>43662</v>
      </c>
      <c r="H3324" s="10" t="s">
        <v>36</v>
      </c>
      <c r="I3324" s="0" t="n">
        <v>15</v>
      </c>
      <c r="J3324" s="0" t="n">
        <v>26</v>
      </c>
      <c r="K3324" s="0" t="n">
        <v>298</v>
      </c>
      <c r="L3324" s="0" t="n">
        <v>8</v>
      </c>
      <c r="M3324" s="0" t="n">
        <v>2</v>
      </c>
      <c r="N3324" s="11" t="n">
        <v>0.05</v>
      </c>
      <c r="O3324" s="12" t="n">
        <v>1566.46</v>
      </c>
      <c r="P3324" s="12" t="n">
        <v>2237.8</v>
      </c>
      <c r="Q3324" s="12" t="n">
        <f aca="false">M3324*P3324*(1-N3324)</f>
        <v>4251.82</v>
      </c>
      <c r="R3324" s="12" t="n">
        <f aca="false">M3324*O3324</f>
        <v>3132.92</v>
      </c>
      <c r="S3324" s="12" t="n">
        <f aca="false">Q3324-R3324</f>
        <v>1118.9</v>
      </c>
      <c r="T3324" s="11" t="n">
        <f aca="false">IFERROR(S3324/Q3324,0)</f>
        <v>0.263157894736842</v>
      </c>
      <c r="U3324" s="13" t="n">
        <f aca="false">F3324-E3324</f>
        <v>17</v>
      </c>
      <c r="V3324" s="13" t="n">
        <f aca="false">G3324-F3324</f>
        <v>4</v>
      </c>
      <c r="W3324" s="13" t="n">
        <f aca="false">G3324-E3324</f>
        <v>21</v>
      </c>
      <c r="X3324" s="10" t="n">
        <f aca="false">YEAR(E3324)</f>
        <v>2019</v>
      </c>
      <c r="Y3324" s="0" t="str">
        <f aca="false">TEXT(E3324,"yyyy-mm")</f>
        <v>2019-06</v>
      </c>
      <c r="Z3324" s="0" t="str">
        <f aca="false">"Q"&amp;ROUNDUP(MONTH(E3324)/3,0)&amp;"-"&amp;YEAR(E3324)</f>
        <v>Q2-2019</v>
      </c>
    </row>
    <row r="3325" customFormat="false" ht="14.25" hidden="false" customHeight="false" outlineLevel="0" collapsed="false">
      <c r="A3325" s="0" t="s">
        <v>3367</v>
      </c>
      <c r="B3325" s="0" t="s">
        <v>38</v>
      </c>
      <c r="C3325" s="0" t="s">
        <v>48</v>
      </c>
      <c r="D3325" s="9" t="n">
        <v>43500</v>
      </c>
      <c r="E3325" s="9" t="n">
        <v>43641</v>
      </c>
      <c r="F3325" s="9" t="n">
        <v>43659</v>
      </c>
      <c r="G3325" s="9" t="n">
        <v>43660</v>
      </c>
      <c r="H3325" s="10" t="s">
        <v>36</v>
      </c>
      <c r="I3325" s="0" t="n">
        <v>18</v>
      </c>
      <c r="J3325" s="0" t="n">
        <v>40</v>
      </c>
      <c r="K3325" s="0" t="n">
        <v>40</v>
      </c>
      <c r="L3325" s="0" t="n">
        <v>34</v>
      </c>
      <c r="M3325" s="0" t="n">
        <v>7</v>
      </c>
      <c r="N3325" s="11" t="n">
        <v>0.3</v>
      </c>
      <c r="O3325" s="12" t="n">
        <v>1391.59</v>
      </c>
      <c r="P3325" s="12" t="n">
        <v>2244.5</v>
      </c>
      <c r="Q3325" s="12" t="n">
        <f aca="false">M3325*P3325*(1-N3325)</f>
        <v>10998.05</v>
      </c>
      <c r="R3325" s="12" t="n">
        <f aca="false">M3325*O3325</f>
        <v>9741.13</v>
      </c>
      <c r="S3325" s="12" t="n">
        <f aca="false">Q3325-R3325</f>
        <v>1256.92</v>
      </c>
      <c r="T3325" s="11" t="n">
        <f aca="false">IFERROR(S3325/Q3325,0)</f>
        <v>0.114285714285714</v>
      </c>
      <c r="U3325" s="13" t="n">
        <f aca="false">F3325-E3325</f>
        <v>18</v>
      </c>
      <c r="V3325" s="13" t="n">
        <f aca="false">G3325-F3325</f>
        <v>1</v>
      </c>
      <c r="W3325" s="13" t="n">
        <f aca="false">G3325-E3325</f>
        <v>19</v>
      </c>
      <c r="X3325" s="10" t="n">
        <f aca="false">YEAR(E3325)</f>
        <v>2019</v>
      </c>
      <c r="Y3325" s="0" t="str">
        <f aca="false">TEXT(E3325,"yyyy-mm")</f>
        <v>2019-06</v>
      </c>
      <c r="Z3325" s="0" t="str">
        <f aca="false">"Q"&amp;ROUNDUP(MONTH(E3325)/3,0)&amp;"-"&amp;YEAR(E3325)</f>
        <v>Q2-2019</v>
      </c>
    </row>
    <row r="3326" customFormat="false" ht="14.25" hidden="false" customHeight="false" outlineLevel="0" collapsed="false">
      <c r="A3326" s="0" t="s">
        <v>3368</v>
      </c>
      <c r="B3326" s="0" t="s">
        <v>34</v>
      </c>
      <c r="C3326" s="0" t="s">
        <v>46</v>
      </c>
      <c r="D3326" s="9" t="n">
        <v>43500</v>
      </c>
      <c r="E3326" s="9" t="n">
        <v>43641</v>
      </c>
      <c r="F3326" s="9" t="n">
        <v>43651</v>
      </c>
      <c r="G3326" s="9" t="n">
        <v>43660</v>
      </c>
      <c r="H3326" s="10" t="s">
        <v>36</v>
      </c>
      <c r="I3326" s="0" t="n">
        <v>11</v>
      </c>
      <c r="J3326" s="0" t="n">
        <v>24</v>
      </c>
      <c r="K3326" s="0" t="n">
        <v>300</v>
      </c>
      <c r="L3326" s="0" t="n">
        <v>15</v>
      </c>
      <c r="M3326" s="0" t="n">
        <v>8</v>
      </c>
      <c r="N3326" s="11" t="n">
        <v>0.15</v>
      </c>
      <c r="O3326" s="12" t="n">
        <v>449.57</v>
      </c>
      <c r="P3326" s="12" t="n">
        <v>737</v>
      </c>
      <c r="Q3326" s="12" t="n">
        <f aca="false">M3326*P3326*(1-N3326)</f>
        <v>5011.6</v>
      </c>
      <c r="R3326" s="12" t="n">
        <f aca="false">M3326*O3326</f>
        <v>3596.56</v>
      </c>
      <c r="S3326" s="12" t="n">
        <f aca="false">Q3326-R3326</f>
        <v>1415.04</v>
      </c>
      <c r="T3326" s="11" t="n">
        <f aca="false">IFERROR(S3326/Q3326,0)</f>
        <v>0.282352941176471</v>
      </c>
      <c r="U3326" s="13" t="n">
        <f aca="false">F3326-E3326</f>
        <v>10</v>
      </c>
      <c r="V3326" s="13" t="n">
        <f aca="false">G3326-F3326</f>
        <v>9</v>
      </c>
      <c r="W3326" s="13" t="n">
        <f aca="false">G3326-E3326</f>
        <v>19</v>
      </c>
      <c r="X3326" s="10" t="n">
        <f aca="false">YEAR(E3326)</f>
        <v>2019</v>
      </c>
      <c r="Y3326" s="0" t="str">
        <f aca="false">TEXT(E3326,"yyyy-mm")</f>
        <v>2019-06</v>
      </c>
      <c r="Z3326" s="0" t="str">
        <f aca="false">"Q"&amp;ROUNDUP(MONTH(E3326)/3,0)&amp;"-"&amp;YEAR(E3326)</f>
        <v>Q2-2019</v>
      </c>
    </row>
    <row r="3327" customFormat="false" ht="14.25" hidden="false" customHeight="false" outlineLevel="0" collapsed="false">
      <c r="A3327" s="0" t="s">
        <v>3369</v>
      </c>
      <c r="B3327" s="0" t="s">
        <v>38</v>
      </c>
      <c r="C3327" s="0" t="s">
        <v>46</v>
      </c>
      <c r="D3327" s="9" t="n">
        <v>43500</v>
      </c>
      <c r="E3327" s="9" t="n">
        <v>43642</v>
      </c>
      <c r="F3327" s="9" t="n">
        <v>43644</v>
      </c>
      <c r="G3327" s="9" t="n">
        <v>43652</v>
      </c>
      <c r="H3327" s="10" t="s">
        <v>36</v>
      </c>
      <c r="I3327" s="0" t="n">
        <v>15</v>
      </c>
      <c r="J3327" s="0" t="n">
        <v>18</v>
      </c>
      <c r="K3327" s="0" t="n">
        <v>300</v>
      </c>
      <c r="L3327" s="0" t="n">
        <v>42</v>
      </c>
      <c r="M3327" s="0" t="n">
        <v>4</v>
      </c>
      <c r="N3327" s="11" t="n">
        <v>0.2</v>
      </c>
      <c r="O3327" s="12" t="n">
        <v>1279.37</v>
      </c>
      <c r="P3327" s="12" t="n">
        <v>2244.5</v>
      </c>
      <c r="Q3327" s="12" t="n">
        <f aca="false">M3327*P3327*(1-N3327)</f>
        <v>7182.4</v>
      </c>
      <c r="R3327" s="12" t="n">
        <f aca="false">M3327*O3327</f>
        <v>5117.48</v>
      </c>
      <c r="S3327" s="12" t="n">
        <f aca="false">Q3327-R3327</f>
        <v>2064.92</v>
      </c>
      <c r="T3327" s="11" t="n">
        <f aca="false">IFERROR(S3327/Q3327,0)</f>
        <v>0.28749721541546</v>
      </c>
      <c r="U3327" s="13" t="n">
        <f aca="false">F3327-E3327</f>
        <v>2</v>
      </c>
      <c r="V3327" s="13" t="n">
        <f aca="false">G3327-F3327</f>
        <v>8</v>
      </c>
      <c r="W3327" s="13" t="n">
        <f aca="false">G3327-E3327</f>
        <v>10</v>
      </c>
      <c r="X3327" s="10" t="n">
        <f aca="false">YEAR(E3327)</f>
        <v>2019</v>
      </c>
      <c r="Y3327" s="0" t="str">
        <f aca="false">TEXT(E3327,"yyyy-mm")</f>
        <v>2019-06</v>
      </c>
      <c r="Z3327" s="0" t="str">
        <f aca="false">"Q"&amp;ROUNDUP(MONTH(E3327)/3,0)&amp;"-"&amp;YEAR(E3327)</f>
        <v>Q2-2019</v>
      </c>
    </row>
    <row r="3328" customFormat="false" ht="14.25" hidden="false" customHeight="false" outlineLevel="0" collapsed="false">
      <c r="A3328" s="0" t="s">
        <v>3370</v>
      </c>
      <c r="B3328" s="0" t="s">
        <v>38</v>
      </c>
      <c r="C3328" s="0" t="s">
        <v>35</v>
      </c>
      <c r="D3328" s="9" t="n">
        <v>43600</v>
      </c>
      <c r="E3328" s="9" t="n">
        <v>43642</v>
      </c>
      <c r="F3328" s="9" t="n">
        <v>43660</v>
      </c>
      <c r="G3328" s="9" t="n">
        <v>43663</v>
      </c>
      <c r="H3328" s="10" t="s">
        <v>36</v>
      </c>
      <c r="I3328" s="0" t="n">
        <v>20</v>
      </c>
      <c r="J3328" s="0" t="n">
        <v>36</v>
      </c>
      <c r="K3328" s="0" t="n">
        <v>236</v>
      </c>
      <c r="L3328" s="0" t="n">
        <v>29</v>
      </c>
      <c r="M3328" s="0" t="n">
        <v>8</v>
      </c>
      <c r="N3328" s="11" t="n">
        <v>0.05</v>
      </c>
      <c r="O3328" s="12" t="n">
        <v>2767.1</v>
      </c>
      <c r="P3328" s="12" t="n">
        <v>3953</v>
      </c>
      <c r="Q3328" s="12" t="n">
        <f aca="false">M3328*P3328*(1-N3328)</f>
        <v>30042.8</v>
      </c>
      <c r="R3328" s="12" t="n">
        <f aca="false">M3328*O3328</f>
        <v>22136.8</v>
      </c>
      <c r="S3328" s="12" t="n">
        <f aca="false">Q3328-R3328</f>
        <v>7906</v>
      </c>
      <c r="T3328" s="11" t="n">
        <f aca="false">IFERROR(S3328/Q3328,0)</f>
        <v>0.263157894736842</v>
      </c>
      <c r="U3328" s="13" t="n">
        <f aca="false">F3328-E3328</f>
        <v>18</v>
      </c>
      <c r="V3328" s="13" t="n">
        <f aca="false">G3328-F3328</f>
        <v>3</v>
      </c>
      <c r="W3328" s="13" t="n">
        <f aca="false">G3328-E3328</f>
        <v>21</v>
      </c>
      <c r="X3328" s="10" t="n">
        <f aca="false">YEAR(E3328)</f>
        <v>2019</v>
      </c>
      <c r="Y3328" s="0" t="str">
        <f aca="false">TEXT(E3328,"yyyy-mm")</f>
        <v>2019-06</v>
      </c>
      <c r="Z3328" s="0" t="str">
        <f aca="false">"Q"&amp;ROUNDUP(MONTH(E3328)/3,0)&amp;"-"&amp;YEAR(E3328)</f>
        <v>Q2-2019</v>
      </c>
    </row>
    <row r="3329" customFormat="false" ht="14.25" hidden="false" customHeight="false" outlineLevel="0" collapsed="false">
      <c r="A3329" s="0" t="s">
        <v>3371</v>
      </c>
      <c r="B3329" s="0" t="s">
        <v>38</v>
      </c>
      <c r="C3329" s="0" t="s">
        <v>48</v>
      </c>
      <c r="D3329" s="9" t="n">
        <v>43600</v>
      </c>
      <c r="E3329" s="9" t="n">
        <v>43642</v>
      </c>
      <c r="F3329" s="9" t="n">
        <v>43645</v>
      </c>
      <c r="G3329" s="9" t="n">
        <v>43649</v>
      </c>
      <c r="H3329" s="10" t="s">
        <v>36</v>
      </c>
      <c r="I3329" s="0" t="n">
        <v>13</v>
      </c>
      <c r="J3329" s="0" t="n">
        <v>27</v>
      </c>
      <c r="K3329" s="0" t="n">
        <v>48</v>
      </c>
      <c r="L3329" s="0" t="n">
        <v>39</v>
      </c>
      <c r="M3329" s="0" t="n">
        <v>7</v>
      </c>
      <c r="N3329" s="11" t="n">
        <v>0.4</v>
      </c>
      <c r="O3329" s="12" t="n">
        <v>2251.2</v>
      </c>
      <c r="P3329" s="12" t="n">
        <v>4020</v>
      </c>
      <c r="Q3329" s="12" t="n">
        <f aca="false">M3329*P3329*(1-N3329)</f>
        <v>16884</v>
      </c>
      <c r="R3329" s="12" t="n">
        <f aca="false">M3329*O3329</f>
        <v>15758.4</v>
      </c>
      <c r="S3329" s="12" t="n">
        <f aca="false">Q3329-R3329</f>
        <v>1125.6</v>
      </c>
      <c r="T3329" s="11" t="n">
        <f aca="false">IFERROR(S3329/Q3329,0)</f>
        <v>0.0666666666666668</v>
      </c>
      <c r="U3329" s="13" t="n">
        <f aca="false">F3329-E3329</f>
        <v>3</v>
      </c>
      <c r="V3329" s="13" t="n">
        <f aca="false">G3329-F3329</f>
        <v>4</v>
      </c>
      <c r="W3329" s="13" t="n">
        <f aca="false">G3329-E3329</f>
        <v>7</v>
      </c>
      <c r="X3329" s="10" t="n">
        <f aca="false">YEAR(E3329)</f>
        <v>2019</v>
      </c>
      <c r="Y3329" s="0" t="str">
        <f aca="false">TEXT(E3329,"yyyy-mm")</f>
        <v>2019-06</v>
      </c>
      <c r="Z3329" s="0" t="str">
        <f aca="false">"Q"&amp;ROUNDUP(MONTH(E3329)/3,0)&amp;"-"&amp;YEAR(E3329)</f>
        <v>Q2-2019</v>
      </c>
    </row>
    <row r="3330" customFormat="false" ht="14.25" hidden="false" customHeight="false" outlineLevel="0" collapsed="false">
      <c r="A3330" s="0" t="s">
        <v>3372</v>
      </c>
      <c r="B3330" s="0" t="s">
        <v>43</v>
      </c>
      <c r="C3330" s="0" t="s">
        <v>39</v>
      </c>
      <c r="D3330" s="9" t="n">
        <v>43500</v>
      </c>
      <c r="E3330" s="9" t="n">
        <v>43642</v>
      </c>
      <c r="F3330" s="9" t="n">
        <v>43659</v>
      </c>
      <c r="G3330" s="9" t="n">
        <v>43661</v>
      </c>
      <c r="H3330" s="10" t="s">
        <v>36</v>
      </c>
      <c r="I3330" s="0" t="n">
        <v>28</v>
      </c>
      <c r="J3330" s="0" t="n">
        <v>29</v>
      </c>
      <c r="K3330" s="0" t="n">
        <v>168</v>
      </c>
      <c r="L3330" s="0" t="n">
        <v>45</v>
      </c>
      <c r="M3330" s="0" t="n">
        <v>4</v>
      </c>
      <c r="N3330" s="11" t="n">
        <v>0.075</v>
      </c>
      <c r="O3330" s="12" t="n">
        <v>3911.26</v>
      </c>
      <c r="P3330" s="12" t="n">
        <v>6411.9</v>
      </c>
      <c r="Q3330" s="12" t="n">
        <f aca="false">M3330*P3330*(1-N3330)</f>
        <v>23724.03</v>
      </c>
      <c r="R3330" s="12" t="n">
        <f aca="false">M3330*O3330</f>
        <v>15645.04</v>
      </c>
      <c r="S3330" s="12" t="n">
        <f aca="false">Q3330-R3330</f>
        <v>8078.99</v>
      </c>
      <c r="T3330" s="11" t="n">
        <f aca="false">IFERROR(S3330/Q3330,0)</f>
        <v>0.340540371935122</v>
      </c>
      <c r="U3330" s="13" t="n">
        <f aca="false">F3330-E3330</f>
        <v>17</v>
      </c>
      <c r="V3330" s="13" t="n">
        <f aca="false">G3330-F3330</f>
        <v>2</v>
      </c>
      <c r="W3330" s="13" t="n">
        <f aca="false">G3330-E3330</f>
        <v>19</v>
      </c>
      <c r="X3330" s="10" t="n">
        <f aca="false">YEAR(E3330)</f>
        <v>2019</v>
      </c>
      <c r="Y3330" s="0" t="str">
        <f aca="false">TEXT(E3330,"yyyy-mm")</f>
        <v>2019-06</v>
      </c>
      <c r="Z3330" s="0" t="str">
        <f aca="false">"Q"&amp;ROUNDUP(MONTH(E3330)/3,0)&amp;"-"&amp;YEAR(E3330)</f>
        <v>Q2-2019</v>
      </c>
    </row>
    <row r="3331" customFormat="false" ht="14.25" hidden="false" customHeight="false" outlineLevel="0" collapsed="false">
      <c r="A3331" s="0" t="s">
        <v>3373</v>
      </c>
      <c r="B3331" s="0" t="s">
        <v>41</v>
      </c>
      <c r="C3331" s="0" t="s">
        <v>48</v>
      </c>
      <c r="D3331" s="9" t="n">
        <v>43500</v>
      </c>
      <c r="E3331" s="9" t="n">
        <v>43642</v>
      </c>
      <c r="F3331" s="9" t="n">
        <v>43661</v>
      </c>
      <c r="G3331" s="9" t="n">
        <v>43667</v>
      </c>
      <c r="H3331" s="10" t="s">
        <v>36</v>
      </c>
      <c r="I3331" s="0" t="n">
        <v>21</v>
      </c>
      <c r="J3331" s="0" t="n">
        <v>24</v>
      </c>
      <c r="K3331" s="0" t="n">
        <v>18</v>
      </c>
      <c r="L3331" s="0" t="n">
        <v>18</v>
      </c>
      <c r="M3331" s="0" t="n">
        <v>1</v>
      </c>
      <c r="N3331" s="11" t="n">
        <v>0.1</v>
      </c>
      <c r="O3331" s="12" t="n">
        <v>1354.47</v>
      </c>
      <c r="P3331" s="12" t="n">
        <v>1782.2</v>
      </c>
      <c r="Q3331" s="12" t="n">
        <f aca="false">M3331*P3331*(1-N3331)</f>
        <v>1603.98</v>
      </c>
      <c r="R3331" s="12" t="n">
        <f aca="false">M3331*O3331</f>
        <v>1354.47</v>
      </c>
      <c r="S3331" s="12" t="n">
        <f aca="false">Q3331-R3331</f>
        <v>249.51</v>
      </c>
      <c r="T3331" s="11" t="n">
        <f aca="false">IFERROR(S3331/Q3331,0)</f>
        <v>0.155556802453896</v>
      </c>
      <c r="U3331" s="13" t="n">
        <f aca="false">F3331-E3331</f>
        <v>19</v>
      </c>
      <c r="V3331" s="13" t="n">
        <f aca="false">G3331-F3331</f>
        <v>6</v>
      </c>
      <c r="W3331" s="13" t="n">
        <f aca="false">G3331-E3331</f>
        <v>25</v>
      </c>
      <c r="X3331" s="10" t="n">
        <f aca="false">YEAR(E3331)</f>
        <v>2019</v>
      </c>
      <c r="Y3331" s="0" t="str">
        <f aca="false">TEXT(E3331,"yyyy-mm")</f>
        <v>2019-06</v>
      </c>
      <c r="Z3331" s="0" t="str">
        <f aca="false">"Q"&amp;ROUNDUP(MONTH(E3331)/3,0)&amp;"-"&amp;YEAR(E3331)</f>
        <v>Q2-2019</v>
      </c>
    </row>
    <row r="3332" customFormat="false" ht="14.25" hidden="false" customHeight="false" outlineLevel="0" collapsed="false">
      <c r="A3332" s="0" t="s">
        <v>3374</v>
      </c>
      <c r="B3332" s="0" t="s">
        <v>34</v>
      </c>
      <c r="C3332" s="0" t="s">
        <v>46</v>
      </c>
      <c r="D3332" s="9" t="n">
        <v>43500</v>
      </c>
      <c r="E3332" s="9" t="n">
        <v>43642</v>
      </c>
      <c r="F3332" s="9" t="n">
        <v>43644</v>
      </c>
      <c r="G3332" s="9" t="n">
        <v>43650</v>
      </c>
      <c r="H3332" s="10" t="s">
        <v>36</v>
      </c>
      <c r="I3332" s="0" t="n">
        <v>7</v>
      </c>
      <c r="J3332" s="0" t="n">
        <v>19</v>
      </c>
      <c r="K3332" s="0" t="n">
        <v>272</v>
      </c>
      <c r="L3332" s="0" t="n">
        <v>3</v>
      </c>
      <c r="M3332" s="0" t="n">
        <v>3</v>
      </c>
      <c r="N3332" s="11" t="n">
        <v>0.1</v>
      </c>
      <c r="O3332" s="12" t="n">
        <v>549.07</v>
      </c>
      <c r="P3332" s="12" t="n">
        <v>998.3</v>
      </c>
      <c r="Q3332" s="12" t="n">
        <f aca="false">M3332*P3332*(1-N3332)</f>
        <v>2695.41</v>
      </c>
      <c r="R3332" s="12" t="n">
        <f aca="false">M3332*O3332</f>
        <v>1647.21</v>
      </c>
      <c r="S3332" s="12" t="n">
        <f aca="false">Q3332-R3332</f>
        <v>1048.2</v>
      </c>
      <c r="T3332" s="11" t="n">
        <f aca="false">IFERROR(S3332/Q3332,0)</f>
        <v>0.388883323872806</v>
      </c>
      <c r="U3332" s="13" t="n">
        <f aca="false">F3332-E3332</f>
        <v>2</v>
      </c>
      <c r="V3332" s="13" t="n">
        <f aca="false">G3332-F3332</f>
        <v>6</v>
      </c>
      <c r="W3332" s="13" t="n">
        <f aca="false">G3332-E3332</f>
        <v>8</v>
      </c>
      <c r="X3332" s="10" t="n">
        <f aca="false">YEAR(E3332)</f>
        <v>2019</v>
      </c>
      <c r="Y3332" s="0" t="str">
        <f aca="false">TEXT(E3332,"yyyy-mm")</f>
        <v>2019-06</v>
      </c>
      <c r="Z3332" s="0" t="str">
        <f aca="false">"Q"&amp;ROUNDUP(MONTH(E3332)/3,0)&amp;"-"&amp;YEAR(E3332)</f>
        <v>Q2-2019</v>
      </c>
    </row>
    <row r="3333" customFormat="false" ht="14.25" hidden="false" customHeight="false" outlineLevel="0" collapsed="false">
      <c r="A3333" s="0" t="s">
        <v>3375</v>
      </c>
      <c r="B3333" s="0" t="s">
        <v>38</v>
      </c>
      <c r="C3333" s="0" t="s">
        <v>35</v>
      </c>
      <c r="D3333" s="9" t="n">
        <v>43600</v>
      </c>
      <c r="E3333" s="9" t="n">
        <v>43642</v>
      </c>
      <c r="F3333" s="9" t="n">
        <v>43648</v>
      </c>
      <c r="G3333" s="9" t="n">
        <v>43651</v>
      </c>
      <c r="H3333" s="10" t="s">
        <v>36</v>
      </c>
      <c r="I3333" s="0" t="n">
        <v>18</v>
      </c>
      <c r="J3333" s="0" t="n">
        <v>37</v>
      </c>
      <c r="K3333" s="0" t="n">
        <v>257</v>
      </c>
      <c r="L3333" s="0" t="n">
        <v>43</v>
      </c>
      <c r="M3333" s="0" t="n">
        <v>8</v>
      </c>
      <c r="N3333" s="11" t="n">
        <v>0.05</v>
      </c>
      <c r="O3333" s="12" t="n">
        <v>568.16</v>
      </c>
      <c r="P3333" s="12" t="n">
        <v>710.2</v>
      </c>
      <c r="Q3333" s="12" t="n">
        <f aca="false">M3333*P3333*(1-N3333)</f>
        <v>5397.52</v>
      </c>
      <c r="R3333" s="12" t="n">
        <f aca="false">M3333*O3333</f>
        <v>4545.28</v>
      </c>
      <c r="S3333" s="12" t="n">
        <f aca="false">Q3333-R3333</f>
        <v>852.240000000001</v>
      </c>
      <c r="T3333" s="11" t="n">
        <f aca="false">IFERROR(S3333/Q3333,0)</f>
        <v>0.157894736842105</v>
      </c>
      <c r="U3333" s="13" t="n">
        <f aca="false">F3333-E3333</f>
        <v>6</v>
      </c>
      <c r="V3333" s="13" t="n">
        <f aca="false">G3333-F3333</f>
        <v>3</v>
      </c>
      <c r="W3333" s="13" t="n">
        <f aca="false">G3333-E3333</f>
        <v>9</v>
      </c>
      <c r="X3333" s="10" t="n">
        <f aca="false">YEAR(E3333)</f>
        <v>2019</v>
      </c>
      <c r="Y3333" s="0" t="str">
        <f aca="false">TEXT(E3333,"yyyy-mm")</f>
        <v>2019-06</v>
      </c>
      <c r="Z3333" s="0" t="str">
        <f aca="false">"Q"&amp;ROUNDUP(MONTH(E3333)/3,0)&amp;"-"&amp;YEAR(E3333)</f>
        <v>Q2-2019</v>
      </c>
    </row>
    <row r="3334" customFormat="false" ht="14.25" hidden="false" customHeight="false" outlineLevel="0" collapsed="false">
      <c r="A3334" s="0" t="s">
        <v>3376</v>
      </c>
      <c r="B3334" s="0" t="s">
        <v>34</v>
      </c>
      <c r="C3334" s="0" t="s">
        <v>39</v>
      </c>
      <c r="D3334" s="9" t="n">
        <v>43500</v>
      </c>
      <c r="E3334" s="9" t="n">
        <v>43642</v>
      </c>
      <c r="F3334" s="9" t="n">
        <v>43666</v>
      </c>
      <c r="G3334" s="9" t="n">
        <v>43672</v>
      </c>
      <c r="H3334" s="10" t="s">
        <v>36</v>
      </c>
      <c r="I3334" s="0" t="n">
        <v>7</v>
      </c>
      <c r="J3334" s="0" t="n">
        <v>30</v>
      </c>
      <c r="K3334" s="0" t="n">
        <v>149</v>
      </c>
      <c r="L3334" s="0" t="n">
        <v>27</v>
      </c>
      <c r="M3334" s="0" t="n">
        <v>8</v>
      </c>
      <c r="N3334" s="11" t="n">
        <v>0.15</v>
      </c>
      <c r="O3334" s="12" t="n">
        <v>154.9</v>
      </c>
      <c r="P3334" s="12" t="n">
        <v>227.8</v>
      </c>
      <c r="Q3334" s="12" t="n">
        <f aca="false">M3334*P3334*(1-N3334)</f>
        <v>1549.04</v>
      </c>
      <c r="R3334" s="12" t="n">
        <f aca="false">M3334*O3334</f>
        <v>1239.2</v>
      </c>
      <c r="S3334" s="12" t="n">
        <f aca="false">Q3334-R3334</f>
        <v>309.84</v>
      </c>
      <c r="T3334" s="11" t="n">
        <f aca="false">IFERROR(S3334/Q3334,0)</f>
        <v>0.200020657955895</v>
      </c>
      <c r="U3334" s="13" t="n">
        <f aca="false">F3334-E3334</f>
        <v>24</v>
      </c>
      <c r="V3334" s="13" t="n">
        <f aca="false">G3334-F3334</f>
        <v>6</v>
      </c>
      <c r="W3334" s="13" t="n">
        <f aca="false">G3334-E3334</f>
        <v>30</v>
      </c>
      <c r="X3334" s="10" t="n">
        <f aca="false">YEAR(E3334)</f>
        <v>2019</v>
      </c>
      <c r="Y3334" s="0" t="str">
        <f aca="false">TEXT(E3334,"yyyy-mm")</f>
        <v>2019-06</v>
      </c>
      <c r="Z3334" s="0" t="str">
        <f aca="false">"Q"&amp;ROUNDUP(MONTH(E3334)/3,0)&amp;"-"&amp;YEAR(E3334)</f>
        <v>Q2-2019</v>
      </c>
    </row>
    <row r="3335" customFormat="false" ht="14.25" hidden="false" customHeight="false" outlineLevel="0" collapsed="false">
      <c r="A3335" s="0" t="s">
        <v>3377</v>
      </c>
      <c r="B3335" s="0" t="s">
        <v>41</v>
      </c>
      <c r="C3335" s="0" t="s">
        <v>39</v>
      </c>
      <c r="D3335" s="9" t="n">
        <v>43600</v>
      </c>
      <c r="E3335" s="9" t="n">
        <v>43642</v>
      </c>
      <c r="F3335" s="9" t="n">
        <v>43665</v>
      </c>
      <c r="G3335" s="9" t="n">
        <v>43674</v>
      </c>
      <c r="H3335" s="10" t="s">
        <v>36</v>
      </c>
      <c r="I3335" s="0" t="n">
        <v>23</v>
      </c>
      <c r="J3335" s="0" t="n">
        <v>35</v>
      </c>
      <c r="K3335" s="0" t="n">
        <v>177</v>
      </c>
      <c r="L3335" s="0" t="n">
        <v>8</v>
      </c>
      <c r="M3335" s="0" t="n">
        <v>1</v>
      </c>
      <c r="N3335" s="11" t="n">
        <v>0.15</v>
      </c>
      <c r="O3335" s="12" t="n">
        <v>724.4</v>
      </c>
      <c r="P3335" s="12" t="n">
        <v>1065.3</v>
      </c>
      <c r="Q3335" s="12" t="n">
        <f aca="false">M3335*P3335*(1-N3335)</f>
        <v>905.505</v>
      </c>
      <c r="R3335" s="12" t="n">
        <f aca="false">M3335*O3335</f>
        <v>724.4</v>
      </c>
      <c r="S3335" s="12" t="n">
        <f aca="false">Q3335-R3335</f>
        <v>181.105</v>
      </c>
      <c r="T3335" s="11" t="n">
        <f aca="false">IFERROR(S3335/Q3335,0)</f>
        <v>0.200004417424531</v>
      </c>
      <c r="U3335" s="13" t="n">
        <f aca="false">F3335-E3335</f>
        <v>23</v>
      </c>
      <c r="V3335" s="13" t="n">
        <f aca="false">G3335-F3335</f>
        <v>9</v>
      </c>
      <c r="W3335" s="13" t="n">
        <f aca="false">G3335-E3335</f>
        <v>32</v>
      </c>
      <c r="X3335" s="10" t="n">
        <f aca="false">YEAR(E3335)</f>
        <v>2019</v>
      </c>
      <c r="Y3335" s="0" t="str">
        <f aca="false">TEXT(E3335,"yyyy-mm")</f>
        <v>2019-06</v>
      </c>
      <c r="Z3335" s="0" t="str">
        <f aca="false">"Q"&amp;ROUNDUP(MONTH(E3335)/3,0)&amp;"-"&amp;YEAR(E3335)</f>
        <v>Q2-2019</v>
      </c>
    </row>
    <row r="3336" customFormat="false" ht="14.25" hidden="false" customHeight="false" outlineLevel="0" collapsed="false">
      <c r="A3336" s="0" t="s">
        <v>3378</v>
      </c>
      <c r="B3336" s="0" t="s">
        <v>38</v>
      </c>
      <c r="C3336" s="0" t="s">
        <v>46</v>
      </c>
      <c r="D3336" s="9" t="n">
        <v>43500</v>
      </c>
      <c r="E3336" s="9" t="n">
        <v>43642</v>
      </c>
      <c r="F3336" s="9" t="n">
        <v>43646</v>
      </c>
      <c r="G3336" s="9" t="n">
        <v>43649</v>
      </c>
      <c r="H3336" s="10" t="s">
        <v>36</v>
      </c>
      <c r="I3336" s="0" t="n">
        <v>18</v>
      </c>
      <c r="J3336" s="0" t="n">
        <v>49</v>
      </c>
      <c r="K3336" s="0" t="n">
        <v>312</v>
      </c>
      <c r="L3336" s="0" t="n">
        <v>4</v>
      </c>
      <c r="M3336" s="0" t="n">
        <v>6</v>
      </c>
      <c r="N3336" s="11" t="n">
        <v>0.1</v>
      </c>
      <c r="O3336" s="12" t="n">
        <v>120.06</v>
      </c>
      <c r="P3336" s="12" t="n">
        <v>214.4</v>
      </c>
      <c r="Q3336" s="12" t="n">
        <f aca="false">M3336*P3336*(1-N3336)</f>
        <v>1157.76</v>
      </c>
      <c r="R3336" s="12" t="n">
        <f aca="false">M3336*O3336</f>
        <v>720.36</v>
      </c>
      <c r="S3336" s="12" t="n">
        <f aca="false">Q3336-R3336</f>
        <v>437.4</v>
      </c>
      <c r="T3336" s="11" t="n">
        <f aca="false">IFERROR(S3336/Q3336,0)</f>
        <v>0.377798507462687</v>
      </c>
      <c r="U3336" s="13" t="n">
        <f aca="false">F3336-E3336</f>
        <v>4</v>
      </c>
      <c r="V3336" s="13" t="n">
        <f aca="false">G3336-F3336</f>
        <v>3</v>
      </c>
      <c r="W3336" s="13" t="n">
        <f aca="false">G3336-E3336</f>
        <v>7</v>
      </c>
      <c r="X3336" s="10" t="n">
        <f aca="false">YEAR(E3336)</f>
        <v>2019</v>
      </c>
      <c r="Y3336" s="0" t="str">
        <f aca="false">TEXT(E3336,"yyyy-mm")</f>
        <v>2019-06</v>
      </c>
      <c r="Z3336" s="0" t="str">
        <f aca="false">"Q"&amp;ROUNDUP(MONTH(E3336)/3,0)&amp;"-"&amp;YEAR(E3336)</f>
        <v>Q2-2019</v>
      </c>
    </row>
    <row r="3337" customFormat="false" ht="14.25" hidden="false" customHeight="false" outlineLevel="0" collapsed="false">
      <c r="A3337" s="0" t="s">
        <v>3379</v>
      </c>
      <c r="B3337" s="0" t="s">
        <v>41</v>
      </c>
      <c r="C3337" s="0" t="s">
        <v>39</v>
      </c>
      <c r="D3337" s="9" t="n">
        <v>43500</v>
      </c>
      <c r="E3337" s="9" t="n">
        <v>43642</v>
      </c>
      <c r="F3337" s="9" t="n">
        <v>43646</v>
      </c>
      <c r="G3337" s="9" t="n">
        <v>43652</v>
      </c>
      <c r="H3337" s="10" t="s">
        <v>36</v>
      </c>
      <c r="I3337" s="0" t="n">
        <v>22</v>
      </c>
      <c r="J3337" s="0" t="n">
        <v>17</v>
      </c>
      <c r="K3337" s="0" t="n">
        <v>145</v>
      </c>
      <c r="L3337" s="0" t="n">
        <v>43</v>
      </c>
      <c r="M3337" s="0" t="n">
        <v>1</v>
      </c>
      <c r="N3337" s="11" t="n">
        <v>0.075</v>
      </c>
      <c r="O3337" s="12" t="n">
        <v>836.16</v>
      </c>
      <c r="P3337" s="12" t="n">
        <v>1286.4</v>
      </c>
      <c r="Q3337" s="12" t="n">
        <f aca="false">M3337*P3337*(1-N3337)</f>
        <v>1189.92</v>
      </c>
      <c r="R3337" s="12" t="n">
        <f aca="false">M3337*O3337</f>
        <v>836.16</v>
      </c>
      <c r="S3337" s="12" t="n">
        <f aca="false">Q3337-R3337</f>
        <v>353.76</v>
      </c>
      <c r="T3337" s="11" t="n">
        <f aca="false">IFERROR(S3337/Q3337,0)</f>
        <v>0.297297297297297</v>
      </c>
      <c r="U3337" s="13" t="n">
        <f aca="false">F3337-E3337</f>
        <v>4</v>
      </c>
      <c r="V3337" s="13" t="n">
        <f aca="false">G3337-F3337</f>
        <v>6</v>
      </c>
      <c r="W3337" s="13" t="n">
        <f aca="false">G3337-E3337</f>
        <v>10</v>
      </c>
      <c r="X3337" s="10" t="n">
        <f aca="false">YEAR(E3337)</f>
        <v>2019</v>
      </c>
      <c r="Y3337" s="0" t="str">
        <f aca="false">TEXT(E3337,"yyyy-mm")</f>
        <v>2019-06</v>
      </c>
      <c r="Z3337" s="0" t="str">
        <f aca="false">"Q"&amp;ROUNDUP(MONTH(E3337)/3,0)&amp;"-"&amp;YEAR(E3337)</f>
        <v>Q2-2019</v>
      </c>
    </row>
    <row r="3338" customFormat="false" ht="14.25" hidden="false" customHeight="false" outlineLevel="0" collapsed="false">
      <c r="A3338" s="0" t="s">
        <v>3380</v>
      </c>
      <c r="B3338" s="0" t="s">
        <v>34</v>
      </c>
      <c r="C3338" s="0" t="s">
        <v>39</v>
      </c>
      <c r="D3338" s="9" t="n">
        <v>43500</v>
      </c>
      <c r="E3338" s="9" t="n">
        <v>43642</v>
      </c>
      <c r="F3338" s="9" t="n">
        <v>43661</v>
      </c>
      <c r="G3338" s="9" t="n">
        <v>43665</v>
      </c>
      <c r="H3338" s="10" t="s">
        <v>36</v>
      </c>
      <c r="I3338" s="0" t="n">
        <v>3</v>
      </c>
      <c r="J3338" s="0" t="n">
        <v>44</v>
      </c>
      <c r="K3338" s="0" t="n">
        <v>182</v>
      </c>
      <c r="L3338" s="0" t="n">
        <v>34</v>
      </c>
      <c r="M3338" s="0" t="n">
        <v>5</v>
      </c>
      <c r="N3338" s="11" t="n">
        <v>0.075</v>
      </c>
      <c r="O3338" s="12" t="n">
        <v>715.29</v>
      </c>
      <c r="P3338" s="12" t="n">
        <v>1051.9</v>
      </c>
      <c r="Q3338" s="12" t="n">
        <f aca="false">M3338*P3338*(1-N3338)</f>
        <v>4865.0375</v>
      </c>
      <c r="R3338" s="12" t="n">
        <f aca="false">M3338*O3338</f>
        <v>3576.45</v>
      </c>
      <c r="S3338" s="12" t="n">
        <f aca="false">Q3338-R3338</f>
        <v>1288.5875</v>
      </c>
      <c r="T3338" s="11" t="n">
        <f aca="false">IFERROR(S3338/Q3338,0)</f>
        <v>0.264866920347479</v>
      </c>
      <c r="U3338" s="13" t="n">
        <f aca="false">F3338-E3338</f>
        <v>19</v>
      </c>
      <c r="V3338" s="13" t="n">
        <f aca="false">G3338-F3338</f>
        <v>4</v>
      </c>
      <c r="W3338" s="13" t="n">
        <f aca="false">G3338-E3338</f>
        <v>23</v>
      </c>
      <c r="X3338" s="10" t="n">
        <f aca="false">YEAR(E3338)</f>
        <v>2019</v>
      </c>
      <c r="Y3338" s="0" t="str">
        <f aca="false">TEXT(E3338,"yyyy-mm")</f>
        <v>2019-06</v>
      </c>
      <c r="Z3338" s="0" t="str">
        <f aca="false">"Q"&amp;ROUNDUP(MONTH(E3338)/3,0)&amp;"-"&amp;YEAR(E3338)</f>
        <v>Q2-2019</v>
      </c>
    </row>
    <row r="3339" customFormat="false" ht="14.25" hidden="false" customHeight="false" outlineLevel="0" collapsed="false">
      <c r="A3339" s="0" t="s">
        <v>3381</v>
      </c>
      <c r="B3339" s="0" t="s">
        <v>38</v>
      </c>
      <c r="C3339" s="0" t="s">
        <v>58</v>
      </c>
      <c r="D3339" s="9" t="n">
        <v>43500</v>
      </c>
      <c r="E3339" s="9" t="n">
        <v>43643</v>
      </c>
      <c r="F3339" s="9" t="n">
        <v>43651</v>
      </c>
      <c r="G3339" s="9" t="n">
        <v>43658</v>
      </c>
      <c r="H3339" s="10" t="s">
        <v>36</v>
      </c>
      <c r="I3339" s="0" t="n">
        <v>14</v>
      </c>
      <c r="J3339" s="0" t="n">
        <v>45</v>
      </c>
      <c r="K3339" s="0" t="n">
        <v>345</v>
      </c>
      <c r="L3339" s="0" t="n">
        <v>27</v>
      </c>
      <c r="M3339" s="0" t="n">
        <v>4</v>
      </c>
      <c r="N3339" s="11" t="n">
        <v>0.1</v>
      </c>
      <c r="O3339" s="12" t="n">
        <v>3849.22</v>
      </c>
      <c r="P3339" s="12" t="n">
        <v>5272.9</v>
      </c>
      <c r="Q3339" s="12" t="n">
        <f aca="false">M3339*P3339*(1-N3339)</f>
        <v>18982.44</v>
      </c>
      <c r="R3339" s="12" t="n">
        <f aca="false">M3339*O3339</f>
        <v>15396.88</v>
      </c>
      <c r="S3339" s="12" t="n">
        <f aca="false">Q3339-R3339</f>
        <v>3585.56</v>
      </c>
      <c r="T3339" s="11" t="n">
        <f aca="false">IFERROR(S3339/Q3339,0)</f>
        <v>0.18888825672569</v>
      </c>
      <c r="U3339" s="13" t="n">
        <f aca="false">F3339-E3339</f>
        <v>8</v>
      </c>
      <c r="V3339" s="13" t="n">
        <f aca="false">G3339-F3339</f>
        <v>7</v>
      </c>
      <c r="W3339" s="13" t="n">
        <f aca="false">G3339-E3339</f>
        <v>15</v>
      </c>
      <c r="X3339" s="10" t="n">
        <f aca="false">YEAR(E3339)</f>
        <v>2019</v>
      </c>
      <c r="Y3339" s="0" t="str">
        <f aca="false">TEXT(E3339,"yyyy-mm")</f>
        <v>2019-06</v>
      </c>
      <c r="Z3339" s="0" t="str">
        <f aca="false">"Q"&amp;ROUNDUP(MONTH(E3339)/3,0)&amp;"-"&amp;YEAR(E3339)</f>
        <v>Q2-2019</v>
      </c>
    </row>
    <row r="3340" customFormat="false" ht="14.25" hidden="false" customHeight="false" outlineLevel="0" collapsed="false">
      <c r="A3340" s="0" t="s">
        <v>3382</v>
      </c>
      <c r="B3340" s="0" t="s">
        <v>34</v>
      </c>
      <c r="C3340" s="0" t="s">
        <v>35</v>
      </c>
      <c r="D3340" s="9" t="n">
        <v>43500</v>
      </c>
      <c r="E3340" s="9" t="n">
        <v>43643</v>
      </c>
      <c r="F3340" s="9" t="n">
        <v>43662</v>
      </c>
      <c r="G3340" s="9" t="n">
        <v>43666</v>
      </c>
      <c r="H3340" s="10" t="s">
        <v>36</v>
      </c>
      <c r="I3340" s="0" t="n">
        <v>3</v>
      </c>
      <c r="J3340" s="0" t="n">
        <v>26</v>
      </c>
      <c r="K3340" s="0" t="n">
        <v>206</v>
      </c>
      <c r="L3340" s="0" t="n">
        <v>26</v>
      </c>
      <c r="M3340" s="0" t="n">
        <v>8</v>
      </c>
      <c r="N3340" s="11" t="n">
        <v>0.1</v>
      </c>
      <c r="O3340" s="12" t="n">
        <v>835.09</v>
      </c>
      <c r="P3340" s="12" t="n">
        <v>1018.4</v>
      </c>
      <c r="Q3340" s="12" t="n">
        <f aca="false">M3340*P3340*(1-N3340)</f>
        <v>7332.48</v>
      </c>
      <c r="R3340" s="12" t="n">
        <f aca="false">M3340*O3340</f>
        <v>6680.72</v>
      </c>
      <c r="S3340" s="12" t="n">
        <f aca="false">Q3340-R3340</f>
        <v>651.759999999999</v>
      </c>
      <c r="T3340" s="11" t="n">
        <f aca="false">IFERROR(S3340/Q3340,0)</f>
        <v>0.0888867068167931</v>
      </c>
      <c r="U3340" s="13" t="n">
        <f aca="false">F3340-E3340</f>
        <v>19</v>
      </c>
      <c r="V3340" s="13" t="n">
        <f aca="false">G3340-F3340</f>
        <v>4</v>
      </c>
      <c r="W3340" s="13" t="n">
        <f aca="false">G3340-E3340</f>
        <v>23</v>
      </c>
      <c r="X3340" s="10" t="n">
        <f aca="false">YEAR(E3340)</f>
        <v>2019</v>
      </c>
      <c r="Y3340" s="0" t="str">
        <f aca="false">TEXT(E3340,"yyyy-mm")</f>
        <v>2019-06</v>
      </c>
      <c r="Z3340" s="0" t="str">
        <f aca="false">"Q"&amp;ROUNDUP(MONTH(E3340)/3,0)&amp;"-"&amp;YEAR(E3340)</f>
        <v>Q2-2019</v>
      </c>
    </row>
    <row r="3341" customFormat="false" ht="14.25" hidden="false" customHeight="false" outlineLevel="0" collapsed="false">
      <c r="A3341" s="0" t="s">
        <v>3383</v>
      </c>
      <c r="B3341" s="0" t="s">
        <v>34</v>
      </c>
      <c r="C3341" s="0" t="s">
        <v>39</v>
      </c>
      <c r="D3341" s="9" t="n">
        <v>43500</v>
      </c>
      <c r="E3341" s="9" t="n">
        <v>43643</v>
      </c>
      <c r="F3341" s="9" t="n">
        <v>43648</v>
      </c>
      <c r="G3341" s="9" t="n">
        <v>43652</v>
      </c>
      <c r="H3341" s="10" t="s">
        <v>36</v>
      </c>
      <c r="I3341" s="0" t="n">
        <v>6</v>
      </c>
      <c r="J3341" s="0" t="n">
        <v>31</v>
      </c>
      <c r="K3341" s="0" t="n">
        <v>96</v>
      </c>
      <c r="L3341" s="0" t="n">
        <v>30</v>
      </c>
      <c r="M3341" s="0" t="n">
        <v>6</v>
      </c>
      <c r="N3341" s="11" t="n">
        <v>0.4</v>
      </c>
      <c r="O3341" s="12" t="n">
        <v>2117.87</v>
      </c>
      <c r="P3341" s="12" t="n">
        <v>3651.5</v>
      </c>
      <c r="Q3341" s="12" t="n">
        <f aca="false">M3341*P3341*(1-N3341)</f>
        <v>13145.4</v>
      </c>
      <c r="R3341" s="12" t="n">
        <f aca="false">M3341*O3341</f>
        <v>12707.22</v>
      </c>
      <c r="S3341" s="12" t="n">
        <f aca="false">Q3341-R3341</f>
        <v>438.18</v>
      </c>
      <c r="T3341" s="11" t="n">
        <f aca="false">IFERROR(S3341/Q3341,0)</f>
        <v>0.0333333333333334</v>
      </c>
      <c r="U3341" s="13" t="n">
        <f aca="false">F3341-E3341</f>
        <v>5</v>
      </c>
      <c r="V3341" s="13" t="n">
        <f aca="false">G3341-F3341</f>
        <v>4</v>
      </c>
      <c r="W3341" s="13" t="n">
        <f aca="false">G3341-E3341</f>
        <v>9</v>
      </c>
      <c r="X3341" s="10" t="n">
        <f aca="false">YEAR(E3341)</f>
        <v>2019</v>
      </c>
      <c r="Y3341" s="0" t="str">
        <f aca="false">TEXT(E3341,"yyyy-mm")</f>
        <v>2019-06</v>
      </c>
      <c r="Z3341" s="0" t="str">
        <f aca="false">"Q"&amp;ROUNDUP(MONTH(E3341)/3,0)&amp;"-"&amp;YEAR(E3341)</f>
        <v>Q2-2019</v>
      </c>
    </row>
    <row r="3342" customFormat="false" ht="14.25" hidden="false" customHeight="false" outlineLevel="0" collapsed="false">
      <c r="A3342" s="0" t="s">
        <v>3384</v>
      </c>
      <c r="B3342" s="0" t="s">
        <v>38</v>
      </c>
      <c r="C3342" s="0" t="s">
        <v>48</v>
      </c>
      <c r="D3342" s="9" t="n">
        <v>43500</v>
      </c>
      <c r="E3342" s="9" t="n">
        <v>43643</v>
      </c>
      <c r="F3342" s="9" t="n">
        <v>43660</v>
      </c>
      <c r="G3342" s="9" t="n">
        <v>43661</v>
      </c>
      <c r="H3342" s="10" t="s">
        <v>36</v>
      </c>
      <c r="I3342" s="0" t="n">
        <v>14</v>
      </c>
      <c r="J3342" s="0" t="n">
        <v>30</v>
      </c>
      <c r="K3342" s="0" t="n">
        <v>56</v>
      </c>
      <c r="L3342" s="0" t="n">
        <v>10</v>
      </c>
      <c r="M3342" s="0" t="n">
        <v>4</v>
      </c>
      <c r="N3342" s="11" t="n">
        <v>0.2</v>
      </c>
      <c r="O3342" s="12" t="n">
        <v>1759.22</v>
      </c>
      <c r="P3342" s="12" t="n">
        <v>2284.7</v>
      </c>
      <c r="Q3342" s="12" t="n">
        <f aca="false">M3342*P3342*(1-N3342)</f>
        <v>7311.04</v>
      </c>
      <c r="R3342" s="12" t="n">
        <f aca="false">M3342*O3342</f>
        <v>7036.88</v>
      </c>
      <c r="S3342" s="12" t="n">
        <f aca="false">Q3342-R3342</f>
        <v>274.16</v>
      </c>
      <c r="T3342" s="11" t="n">
        <f aca="false">IFERROR(S3342/Q3342,0)</f>
        <v>0.0374994528822165</v>
      </c>
      <c r="U3342" s="13" t="n">
        <f aca="false">F3342-E3342</f>
        <v>17</v>
      </c>
      <c r="V3342" s="13" t="n">
        <f aca="false">G3342-F3342</f>
        <v>1</v>
      </c>
      <c r="W3342" s="13" t="n">
        <f aca="false">G3342-E3342</f>
        <v>18</v>
      </c>
      <c r="X3342" s="10" t="n">
        <f aca="false">YEAR(E3342)</f>
        <v>2019</v>
      </c>
      <c r="Y3342" s="0" t="str">
        <f aca="false">TEXT(E3342,"yyyy-mm")</f>
        <v>2019-06</v>
      </c>
      <c r="Z3342" s="0" t="str">
        <f aca="false">"Q"&amp;ROUNDUP(MONTH(E3342)/3,0)&amp;"-"&amp;YEAR(E3342)</f>
        <v>Q2-2019</v>
      </c>
    </row>
    <row r="3343" customFormat="false" ht="14.25" hidden="false" customHeight="false" outlineLevel="0" collapsed="false">
      <c r="A3343" s="0" t="s">
        <v>3385</v>
      </c>
      <c r="B3343" s="0" t="s">
        <v>38</v>
      </c>
      <c r="C3343" s="0" t="s">
        <v>39</v>
      </c>
      <c r="D3343" s="9" t="n">
        <v>43500</v>
      </c>
      <c r="E3343" s="9" t="n">
        <v>43643</v>
      </c>
      <c r="F3343" s="9" t="n">
        <v>43654</v>
      </c>
      <c r="G3343" s="9" t="n">
        <v>43663</v>
      </c>
      <c r="H3343" s="10" t="s">
        <v>36</v>
      </c>
      <c r="I3343" s="0" t="n">
        <v>17</v>
      </c>
      <c r="J3343" s="0" t="n">
        <v>16</v>
      </c>
      <c r="K3343" s="0" t="n">
        <v>161</v>
      </c>
      <c r="L3343" s="0" t="n">
        <v>12</v>
      </c>
      <c r="M3343" s="0" t="n">
        <v>2</v>
      </c>
      <c r="N3343" s="11" t="n">
        <v>0.05</v>
      </c>
      <c r="O3343" s="12" t="n">
        <v>3061.63</v>
      </c>
      <c r="P3343" s="12" t="n">
        <v>6378.4</v>
      </c>
      <c r="Q3343" s="12" t="n">
        <f aca="false">M3343*P3343*(1-N3343)</f>
        <v>12118.96</v>
      </c>
      <c r="R3343" s="12" t="n">
        <f aca="false">M3343*O3343</f>
        <v>6123.26</v>
      </c>
      <c r="S3343" s="12" t="n">
        <f aca="false">Q3343-R3343</f>
        <v>5995.7</v>
      </c>
      <c r="T3343" s="11" t="n">
        <f aca="false">IFERROR(S3343/Q3343,0)</f>
        <v>0.494737172166589</v>
      </c>
      <c r="U3343" s="13" t="n">
        <f aca="false">F3343-E3343</f>
        <v>11</v>
      </c>
      <c r="V3343" s="13" t="n">
        <f aca="false">G3343-F3343</f>
        <v>9</v>
      </c>
      <c r="W3343" s="13" t="n">
        <f aca="false">G3343-E3343</f>
        <v>20</v>
      </c>
      <c r="X3343" s="10" t="n">
        <f aca="false">YEAR(E3343)</f>
        <v>2019</v>
      </c>
      <c r="Y3343" s="0" t="str">
        <f aca="false">TEXT(E3343,"yyyy-mm")</f>
        <v>2019-06</v>
      </c>
      <c r="Z3343" s="0" t="str">
        <f aca="false">"Q"&amp;ROUNDUP(MONTH(E3343)/3,0)&amp;"-"&amp;YEAR(E3343)</f>
        <v>Q2-2019</v>
      </c>
    </row>
    <row r="3344" customFormat="false" ht="14.25" hidden="false" customHeight="false" outlineLevel="0" collapsed="false">
      <c r="A3344" s="0" t="s">
        <v>3386</v>
      </c>
      <c r="B3344" s="0" t="s">
        <v>34</v>
      </c>
      <c r="C3344" s="0" t="s">
        <v>46</v>
      </c>
      <c r="D3344" s="9" t="n">
        <v>43600</v>
      </c>
      <c r="E3344" s="9" t="n">
        <v>43644</v>
      </c>
      <c r="F3344" s="9" t="n">
        <v>43652</v>
      </c>
      <c r="G3344" s="9" t="n">
        <v>43661</v>
      </c>
      <c r="H3344" s="10" t="s">
        <v>36</v>
      </c>
      <c r="I3344" s="0" t="n">
        <v>10</v>
      </c>
      <c r="J3344" s="0" t="n">
        <v>38</v>
      </c>
      <c r="K3344" s="0" t="n">
        <v>325</v>
      </c>
      <c r="L3344" s="0" t="n">
        <v>14</v>
      </c>
      <c r="M3344" s="0" t="n">
        <v>6</v>
      </c>
      <c r="N3344" s="11" t="n">
        <v>0.15</v>
      </c>
      <c r="O3344" s="12" t="n">
        <v>4661.12</v>
      </c>
      <c r="P3344" s="12" t="n">
        <v>6385.1</v>
      </c>
      <c r="Q3344" s="12" t="n">
        <f aca="false">M3344*P3344*(1-N3344)</f>
        <v>32564.01</v>
      </c>
      <c r="R3344" s="12" t="n">
        <f aca="false">M3344*O3344</f>
        <v>27966.72</v>
      </c>
      <c r="S3344" s="12" t="n">
        <f aca="false">Q3344-R3344</f>
        <v>4597.29</v>
      </c>
      <c r="T3344" s="11" t="n">
        <f aca="false">IFERROR(S3344/Q3344,0)</f>
        <v>0.141177023345712</v>
      </c>
      <c r="U3344" s="13" t="n">
        <f aca="false">F3344-E3344</f>
        <v>8</v>
      </c>
      <c r="V3344" s="13" t="n">
        <f aca="false">G3344-F3344</f>
        <v>9</v>
      </c>
      <c r="W3344" s="13" t="n">
        <f aca="false">G3344-E3344</f>
        <v>17</v>
      </c>
      <c r="X3344" s="10" t="n">
        <f aca="false">YEAR(E3344)</f>
        <v>2019</v>
      </c>
      <c r="Y3344" s="0" t="str">
        <f aca="false">TEXT(E3344,"yyyy-mm")</f>
        <v>2019-06</v>
      </c>
      <c r="Z3344" s="0" t="str">
        <f aca="false">"Q"&amp;ROUNDUP(MONTH(E3344)/3,0)&amp;"-"&amp;YEAR(E3344)</f>
        <v>Q2-2019</v>
      </c>
    </row>
    <row r="3345" customFormat="false" ht="14.25" hidden="false" customHeight="false" outlineLevel="0" collapsed="false">
      <c r="A3345" s="0" t="s">
        <v>3387</v>
      </c>
      <c r="B3345" s="0" t="s">
        <v>43</v>
      </c>
      <c r="C3345" s="0" t="s">
        <v>48</v>
      </c>
      <c r="D3345" s="9" t="n">
        <v>43500</v>
      </c>
      <c r="E3345" s="9" t="n">
        <v>43644</v>
      </c>
      <c r="F3345" s="9" t="n">
        <v>43665</v>
      </c>
      <c r="G3345" s="9" t="n">
        <v>43671</v>
      </c>
      <c r="H3345" s="10" t="s">
        <v>36</v>
      </c>
      <c r="I3345" s="0" t="n">
        <v>28</v>
      </c>
      <c r="J3345" s="0" t="n">
        <v>32</v>
      </c>
      <c r="K3345" s="0" t="n">
        <v>27</v>
      </c>
      <c r="L3345" s="0" t="n">
        <v>16</v>
      </c>
      <c r="M3345" s="0" t="n">
        <v>7</v>
      </c>
      <c r="N3345" s="11" t="n">
        <v>0.1</v>
      </c>
      <c r="O3345" s="12" t="n">
        <v>3900.2</v>
      </c>
      <c r="P3345" s="12" t="n">
        <v>5065.2</v>
      </c>
      <c r="Q3345" s="12" t="n">
        <f aca="false">M3345*P3345*(1-N3345)</f>
        <v>31910.76</v>
      </c>
      <c r="R3345" s="12" t="n">
        <f aca="false">M3345*O3345</f>
        <v>27301.4</v>
      </c>
      <c r="S3345" s="12" t="n">
        <f aca="false">Q3345-R3345</f>
        <v>4609.36</v>
      </c>
      <c r="T3345" s="11" t="n">
        <f aca="false">IFERROR(S3345/Q3345,0)</f>
        <v>0.144445321891425</v>
      </c>
      <c r="U3345" s="13" t="n">
        <f aca="false">F3345-E3345</f>
        <v>21</v>
      </c>
      <c r="V3345" s="13" t="n">
        <f aca="false">G3345-F3345</f>
        <v>6</v>
      </c>
      <c r="W3345" s="13" t="n">
        <f aca="false">G3345-E3345</f>
        <v>27</v>
      </c>
      <c r="X3345" s="10" t="n">
        <f aca="false">YEAR(E3345)</f>
        <v>2019</v>
      </c>
      <c r="Y3345" s="0" t="str">
        <f aca="false">TEXT(E3345,"yyyy-mm")</f>
        <v>2019-06</v>
      </c>
      <c r="Z3345" s="0" t="str">
        <f aca="false">"Q"&amp;ROUNDUP(MONTH(E3345)/3,0)&amp;"-"&amp;YEAR(E3345)</f>
        <v>Q2-2019</v>
      </c>
    </row>
    <row r="3346" customFormat="false" ht="14.25" hidden="false" customHeight="false" outlineLevel="0" collapsed="false">
      <c r="A3346" s="0" t="s">
        <v>3388</v>
      </c>
      <c r="B3346" s="0" t="s">
        <v>43</v>
      </c>
      <c r="C3346" s="0" t="s">
        <v>35</v>
      </c>
      <c r="D3346" s="9" t="n">
        <v>43500</v>
      </c>
      <c r="E3346" s="9" t="n">
        <v>43644</v>
      </c>
      <c r="F3346" s="9" t="n">
        <v>43666</v>
      </c>
      <c r="G3346" s="9" t="n">
        <v>43671</v>
      </c>
      <c r="H3346" s="10" t="s">
        <v>36</v>
      </c>
      <c r="I3346" s="0" t="n">
        <v>27</v>
      </c>
      <c r="J3346" s="0" t="n">
        <v>31</v>
      </c>
      <c r="K3346" s="0" t="n">
        <v>228</v>
      </c>
      <c r="L3346" s="0" t="n">
        <v>32</v>
      </c>
      <c r="M3346" s="0" t="n">
        <v>6</v>
      </c>
      <c r="N3346" s="11" t="n">
        <v>0.075</v>
      </c>
      <c r="O3346" s="12" t="n">
        <v>586.12</v>
      </c>
      <c r="P3346" s="12" t="n">
        <v>1085.4</v>
      </c>
      <c r="Q3346" s="12" t="n">
        <f aca="false">M3346*P3346*(1-N3346)</f>
        <v>6023.97</v>
      </c>
      <c r="R3346" s="12" t="n">
        <f aca="false">M3346*O3346</f>
        <v>3516.72</v>
      </c>
      <c r="S3346" s="12" t="n">
        <f aca="false">Q3346-R3346</f>
        <v>2507.25</v>
      </c>
      <c r="T3346" s="11" t="n">
        <f aca="false">IFERROR(S3346/Q3346,0)</f>
        <v>0.41621223213263</v>
      </c>
      <c r="U3346" s="13" t="n">
        <f aca="false">F3346-E3346</f>
        <v>22</v>
      </c>
      <c r="V3346" s="13" t="n">
        <f aca="false">G3346-F3346</f>
        <v>5</v>
      </c>
      <c r="W3346" s="13" t="n">
        <f aca="false">G3346-E3346</f>
        <v>27</v>
      </c>
      <c r="X3346" s="10" t="n">
        <f aca="false">YEAR(E3346)</f>
        <v>2019</v>
      </c>
      <c r="Y3346" s="0" t="str">
        <f aca="false">TEXT(E3346,"yyyy-mm")</f>
        <v>2019-06</v>
      </c>
      <c r="Z3346" s="0" t="str">
        <f aca="false">"Q"&amp;ROUNDUP(MONTH(E3346)/3,0)&amp;"-"&amp;YEAR(E3346)</f>
        <v>Q2-2019</v>
      </c>
    </row>
    <row r="3347" customFormat="false" ht="14.25" hidden="false" customHeight="false" outlineLevel="0" collapsed="false">
      <c r="A3347" s="0" t="s">
        <v>3389</v>
      </c>
      <c r="B3347" s="0" t="s">
        <v>43</v>
      </c>
      <c r="C3347" s="0" t="s">
        <v>35</v>
      </c>
      <c r="D3347" s="9" t="n">
        <v>43500</v>
      </c>
      <c r="E3347" s="9" t="n">
        <v>43644</v>
      </c>
      <c r="F3347" s="9" t="n">
        <v>43653</v>
      </c>
      <c r="G3347" s="9" t="n">
        <v>43657</v>
      </c>
      <c r="H3347" s="10" t="s">
        <v>36</v>
      </c>
      <c r="I3347" s="0" t="n">
        <v>28</v>
      </c>
      <c r="J3347" s="0" t="n">
        <v>10</v>
      </c>
      <c r="K3347" s="0" t="n">
        <v>213</v>
      </c>
      <c r="L3347" s="0" t="n">
        <v>17</v>
      </c>
      <c r="M3347" s="0" t="n">
        <v>1</v>
      </c>
      <c r="N3347" s="11" t="n">
        <v>0.075</v>
      </c>
      <c r="O3347" s="12" t="n">
        <v>1760.76</v>
      </c>
      <c r="P3347" s="12" t="n">
        <v>2445.5</v>
      </c>
      <c r="Q3347" s="12" t="n">
        <f aca="false">M3347*P3347*(1-N3347)</f>
        <v>2262.0875</v>
      </c>
      <c r="R3347" s="12" t="n">
        <f aca="false">M3347*O3347</f>
        <v>1760.76</v>
      </c>
      <c r="S3347" s="12" t="n">
        <f aca="false">Q3347-R3347</f>
        <v>501.3275</v>
      </c>
      <c r="T3347" s="11" t="n">
        <f aca="false">IFERROR(S3347/Q3347,0)</f>
        <v>0.221621621621622</v>
      </c>
      <c r="U3347" s="13" t="n">
        <f aca="false">F3347-E3347</f>
        <v>9</v>
      </c>
      <c r="V3347" s="13" t="n">
        <f aca="false">G3347-F3347</f>
        <v>4</v>
      </c>
      <c r="W3347" s="13" t="n">
        <f aca="false">G3347-E3347</f>
        <v>13</v>
      </c>
      <c r="X3347" s="10" t="n">
        <f aca="false">YEAR(E3347)</f>
        <v>2019</v>
      </c>
      <c r="Y3347" s="0" t="str">
        <f aca="false">TEXT(E3347,"yyyy-mm")</f>
        <v>2019-06</v>
      </c>
      <c r="Z3347" s="0" t="str">
        <f aca="false">"Q"&amp;ROUNDUP(MONTH(E3347)/3,0)&amp;"-"&amp;YEAR(E3347)</f>
        <v>Q2-2019</v>
      </c>
    </row>
    <row r="3348" customFormat="false" ht="14.25" hidden="false" customHeight="false" outlineLevel="0" collapsed="false">
      <c r="A3348" s="0" t="s">
        <v>3390</v>
      </c>
      <c r="B3348" s="0" t="s">
        <v>34</v>
      </c>
      <c r="C3348" s="0" t="s">
        <v>48</v>
      </c>
      <c r="D3348" s="9" t="n">
        <v>43500</v>
      </c>
      <c r="E3348" s="9" t="n">
        <v>43644</v>
      </c>
      <c r="F3348" s="9" t="n">
        <v>43665</v>
      </c>
      <c r="G3348" s="9" t="n">
        <v>43675</v>
      </c>
      <c r="H3348" s="10" t="s">
        <v>36</v>
      </c>
      <c r="I3348" s="0" t="n">
        <v>8</v>
      </c>
      <c r="J3348" s="0" t="n">
        <v>31</v>
      </c>
      <c r="K3348" s="0" t="n">
        <v>31</v>
      </c>
      <c r="L3348" s="0" t="n">
        <v>32</v>
      </c>
      <c r="M3348" s="0" t="n">
        <v>7</v>
      </c>
      <c r="N3348" s="11" t="n">
        <v>0.05</v>
      </c>
      <c r="O3348" s="12" t="n">
        <v>131.39</v>
      </c>
      <c r="P3348" s="12" t="n">
        <v>247.9</v>
      </c>
      <c r="Q3348" s="12" t="n">
        <f aca="false">M3348*P3348*(1-N3348)</f>
        <v>1648.535</v>
      </c>
      <c r="R3348" s="12" t="n">
        <f aca="false">M3348*O3348</f>
        <v>919.73</v>
      </c>
      <c r="S3348" s="12" t="n">
        <f aca="false">Q3348-R3348</f>
        <v>728.805</v>
      </c>
      <c r="T3348" s="11" t="n">
        <f aca="false">IFERROR(S3348/Q3348,0)</f>
        <v>0.44209252457485</v>
      </c>
      <c r="U3348" s="13" t="n">
        <f aca="false">F3348-E3348</f>
        <v>21</v>
      </c>
      <c r="V3348" s="13" t="n">
        <f aca="false">G3348-F3348</f>
        <v>10</v>
      </c>
      <c r="W3348" s="13" t="n">
        <f aca="false">G3348-E3348</f>
        <v>31</v>
      </c>
      <c r="X3348" s="10" t="n">
        <f aca="false">YEAR(E3348)</f>
        <v>2019</v>
      </c>
      <c r="Y3348" s="0" t="str">
        <f aca="false">TEXT(E3348,"yyyy-mm")</f>
        <v>2019-06</v>
      </c>
      <c r="Z3348" s="0" t="str">
        <f aca="false">"Q"&amp;ROUNDUP(MONTH(E3348)/3,0)&amp;"-"&amp;YEAR(E3348)</f>
        <v>Q2-2019</v>
      </c>
    </row>
    <row r="3349" customFormat="false" ht="14.25" hidden="false" customHeight="false" outlineLevel="0" collapsed="false">
      <c r="A3349" s="0" t="s">
        <v>3391</v>
      </c>
      <c r="B3349" s="0" t="s">
        <v>34</v>
      </c>
      <c r="C3349" s="0" t="s">
        <v>46</v>
      </c>
      <c r="D3349" s="9" t="n">
        <v>43500</v>
      </c>
      <c r="E3349" s="9" t="n">
        <v>43644</v>
      </c>
      <c r="F3349" s="9" t="n">
        <v>43648</v>
      </c>
      <c r="G3349" s="9" t="n">
        <v>43650</v>
      </c>
      <c r="H3349" s="10" t="s">
        <v>36</v>
      </c>
      <c r="I3349" s="0" t="n">
        <v>9</v>
      </c>
      <c r="J3349" s="0" t="n">
        <v>45</v>
      </c>
      <c r="K3349" s="0" t="n">
        <v>313</v>
      </c>
      <c r="L3349" s="0" t="n">
        <v>15</v>
      </c>
      <c r="M3349" s="0" t="n">
        <v>7</v>
      </c>
      <c r="N3349" s="11" t="n">
        <v>0.05</v>
      </c>
      <c r="O3349" s="12" t="n">
        <v>825.44</v>
      </c>
      <c r="P3349" s="12" t="n">
        <v>1072</v>
      </c>
      <c r="Q3349" s="12" t="n">
        <f aca="false">M3349*P3349*(1-N3349)</f>
        <v>7128.8</v>
      </c>
      <c r="R3349" s="12" t="n">
        <f aca="false">M3349*O3349</f>
        <v>5778.08</v>
      </c>
      <c r="S3349" s="12" t="n">
        <f aca="false">Q3349-R3349</f>
        <v>1350.72</v>
      </c>
      <c r="T3349" s="11" t="n">
        <f aca="false">IFERROR(S3349/Q3349,0)</f>
        <v>0.189473684210526</v>
      </c>
      <c r="U3349" s="13" t="n">
        <f aca="false">F3349-E3349</f>
        <v>4</v>
      </c>
      <c r="V3349" s="13" t="n">
        <f aca="false">G3349-F3349</f>
        <v>2</v>
      </c>
      <c r="W3349" s="13" t="n">
        <f aca="false">G3349-E3349</f>
        <v>6</v>
      </c>
      <c r="X3349" s="10" t="n">
        <f aca="false">YEAR(E3349)</f>
        <v>2019</v>
      </c>
      <c r="Y3349" s="0" t="str">
        <f aca="false">TEXT(E3349,"yyyy-mm")</f>
        <v>2019-06</v>
      </c>
      <c r="Z3349" s="0" t="str">
        <f aca="false">"Q"&amp;ROUNDUP(MONTH(E3349)/3,0)&amp;"-"&amp;YEAR(E3349)</f>
        <v>Q2-2019</v>
      </c>
    </row>
    <row r="3350" customFormat="false" ht="14.25" hidden="false" customHeight="false" outlineLevel="0" collapsed="false">
      <c r="A3350" s="0" t="s">
        <v>3392</v>
      </c>
      <c r="B3350" s="0" t="s">
        <v>41</v>
      </c>
      <c r="C3350" s="0" t="s">
        <v>39</v>
      </c>
      <c r="D3350" s="9" t="n">
        <v>43500</v>
      </c>
      <c r="E3350" s="9" t="n">
        <v>43644</v>
      </c>
      <c r="F3350" s="9" t="n">
        <v>43653</v>
      </c>
      <c r="G3350" s="9" t="n">
        <v>43658</v>
      </c>
      <c r="H3350" s="10" t="s">
        <v>36</v>
      </c>
      <c r="I3350" s="0" t="n">
        <v>23</v>
      </c>
      <c r="J3350" s="0" t="n">
        <v>29</v>
      </c>
      <c r="K3350" s="0" t="n">
        <v>144</v>
      </c>
      <c r="L3350" s="0" t="n">
        <v>24</v>
      </c>
      <c r="M3350" s="0" t="n">
        <v>4</v>
      </c>
      <c r="N3350" s="11" t="n">
        <v>0.075</v>
      </c>
      <c r="O3350" s="12" t="n">
        <v>1429.78</v>
      </c>
      <c r="P3350" s="12" t="n">
        <v>2599.6</v>
      </c>
      <c r="Q3350" s="12" t="n">
        <f aca="false">M3350*P3350*(1-N3350)</f>
        <v>9618.52</v>
      </c>
      <c r="R3350" s="12" t="n">
        <f aca="false">M3350*O3350</f>
        <v>5719.12</v>
      </c>
      <c r="S3350" s="12" t="n">
        <f aca="false">Q3350-R3350</f>
        <v>3899.4</v>
      </c>
      <c r="T3350" s="11" t="n">
        <f aca="false">IFERROR(S3350/Q3350,0)</f>
        <v>0.405405405405405</v>
      </c>
      <c r="U3350" s="13" t="n">
        <f aca="false">F3350-E3350</f>
        <v>9</v>
      </c>
      <c r="V3350" s="13" t="n">
        <f aca="false">G3350-F3350</f>
        <v>5</v>
      </c>
      <c r="W3350" s="13" t="n">
        <f aca="false">G3350-E3350</f>
        <v>14</v>
      </c>
      <c r="X3350" s="10" t="n">
        <f aca="false">YEAR(E3350)</f>
        <v>2019</v>
      </c>
      <c r="Y3350" s="0" t="str">
        <f aca="false">TEXT(E3350,"yyyy-mm")</f>
        <v>2019-06</v>
      </c>
      <c r="Z3350" s="0" t="str">
        <f aca="false">"Q"&amp;ROUNDUP(MONTH(E3350)/3,0)&amp;"-"&amp;YEAR(E3350)</f>
        <v>Q2-2019</v>
      </c>
    </row>
    <row r="3351" customFormat="false" ht="14.25" hidden="false" customHeight="false" outlineLevel="0" collapsed="false">
      <c r="A3351" s="0" t="s">
        <v>3393</v>
      </c>
      <c r="B3351" s="0" t="s">
        <v>34</v>
      </c>
      <c r="C3351" s="0" t="s">
        <v>79</v>
      </c>
      <c r="D3351" s="9" t="n">
        <v>43500</v>
      </c>
      <c r="E3351" s="9" t="n">
        <v>43644</v>
      </c>
      <c r="F3351" s="9" t="n">
        <v>43659</v>
      </c>
      <c r="G3351" s="9" t="n">
        <v>43664</v>
      </c>
      <c r="H3351" s="10" t="s">
        <v>36</v>
      </c>
      <c r="I3351" s="0" t="n">
        <v>6</v>
      </c>
      <c r="J3351" s="0" t="n">
        <v>20</v>
      </c>
      <c r="K3351" s="0" t="n">
        <v>68</v>
      </c>
      <c r="L3351" s="0" t="n">
        <v>37</v>
      </c>
      <c r="M3351" s="0" t="n">
        <v>6</v>
      </c>
      <c r="N3351" s="11" t="n">
        <v>0.15</v>
      </c>
      <c r="O3351" s="12" t="n">
        <v>178.22</v>
      </c>
      <c r="P3351" s="12" t="n">
        <v>254.6</v>
      </c>
      <c r="Q3351" s="12" t="n">
        <f aca="false">M3351*P3351*(1-N3351)</f>
        <v>1298.46</v>
      </c>
      <c r="R3351" s="12" t="n">
        <f aca="false">M3351*O3351</f>
        <v>1069.32</v>
      </c>
      <c r="S3351" s="12" t="n">
        <f aca="false">Q3351-R3351</f>
        <v>229.14</v>
      </c>
      <c r="T3351" s="11" t="n">
        <f aca="false">IFERROR(S3351/Q3351,0)</f>
        <v>0.176470588235294</v>
      </c>
      <c r="U3351" s="13" t="n">
        <f aca="false">F3351-E3351</f>
        <v>15</v>
      </c>
      <c r="V3351" s="13" t="n">
        <f aca="false">G3351-F3351</f>
        <v>5</v>
      </c>
      <c r="W3351" s="13" t="n">
        <f aca="false">G3351-E3351</f>
        <v>20</v>
      </c>
      <c r="X3351" s="10" t="n">
        <f aca="false">YEAR(E3351)</f>
        <v>2019</v>
      </c>
      <c r="Y3351" s="0" t="str">
        <f aca="false">TEXT(E3351,"yyyy-mm")</f>
        <v>2019-06</v>
      </c>
      <c r="Z3351" s="0" t="str">
        <f aca="false">"Q"&amp;ROUNDUP(MONTH(E3351)/3,0)&amp;"-"&amp;YEAR(E3351)</f>
        <v>Q2-2019</v>
      </c>
    </row>
    <row r="3352" customFormat="false" ht="14.25" hidden="false" customHeight="false" outlineLevel="0" collapsed="false">
      <c r="A3352" s="0" t="s">
        <v>3394</v>
      </c>
      <c r="B3352" s="0" t="s">
        <v>34</v>
      </c>
      <c r="C3352" s="0" t="s">
        <v>46</v>
      </c>
      <c r="D3352" s="9" t="n">
        <v>43500</v>
      </c>
      <c r="E3352" s="9" t="n">
        <v>43644</v>
      </c>
      <c r="F3352" s="9" t="n">
        <v>43668</v>
      </c>
      <c r="G3352" s="9" t="n">
        <v>43670</v>
      </c>
      <c r="H3352" s="10" t="s">
        <v>36</v>
      </c>
      <c r="I3352" s="0" t="n">
        <v>10</v>
      </c>
      <c r="J3352" s="0" t="n">
        <v>48</v>
      </c>
      <c r="K3352" s="0" t="n">
        <v>277</v>
      </c>
      <c r="L3352" s="0" t="n">
        <v>38</v>
      </c>
      <c r="M3352" s="0" t="n">
        <v>2</v>
      </c>
      <c r="N3352" s="11" t="n">
        <v>0.075</v>
      </c>
      <c r="O3352" s="12" t="n">
        <v>3890.82</v>
      </c>
      <c r="P3352" s="12" t="n">
        <v>6378.4</v>
      </c>
      <c r="Q3352" s="12" t="n">
        <f aca="false">M3352*P3352*(1-N3352)</f>
        <v>11800.04</v>
      </c>
      <c r="R3352" s="12" t="n">
        <f aca="false">M3352*O3352</f>
        <v>7781.64</v>
      </c>
      <c r="S3352" s="12" t="n">
        <f aca="false">Q3352-R3352</f>
        <v>4018.4</v>
      </c>
      <c r="T3352" s="11" t="n">
        <f aca="false">IFERROR(S3352/Q3352,0)</f>
        <v>0.340541218504344</v>
      </c>
      <c r="U3352" s="13" t="n">
        <f aca="false">F3352-E3352</f>
        <v>24</v>
      </c>
      <c r="V3352" s="13" t="n">
        <f aca="false">G3352-F3352</f>
        <v>2</v>
      </c>
      <c r="W3352" s="13" t="n">
        <f aca="false">G3352-E3352</f>
        <v>26</v>
      </c>
      <c r="X3352" s="10" t="n">
        <f aca="false">YEAR(E3352)</f>
        <v>2019</v>
      </c>
      <c r="Y3352" s="0" t="str">
        <f aca="false">TEXT(E3352,"yyyy-mm")</f>
        <v>2019-06</v>
      </c>
      <c r="Z3352" s="0" t="str">
        <f aca="false">"Q"&amp;ROUNDUP(MONTH(E3352)/3,0)&amp;"-"&amp;YEAR(E3352)</f>
        <v>Q2-2019</v>
      </c>
    </row>
    <row r="3353" customFormat="false" ht="14.25" hidden="false" customHeight="false" outlineLevel="0" collapsed="false">
      <c r="A3353" s="0" t="s">
        <v>3395</v>
      </c>
      <c r="B3353" s="0" t="s">
        <v>43</v>
      </c>
      <c r="C3353" s="0" t="s">
        <v>35</v>
      </c>
      <c r="D3353" s="9" t="n">
        <v>43600</v>
      </c>
      <c r="E3353" s="9" t="n">
        <v>43644</v>
      </c>
      <c r="F3353" s="9" t="n">
        <v>43672</v>
      </c>
      <c r="G3353" s="9" t="n">
        <v>43676</v>
      </c>
      <c r="H3353" s="10" t="s">
        <v>36</v>
      </c>
      <c r="I3353" s="0" t="n">
        <v>28</v>
      </c>
      <c r="J3353" s="0" t="n">
        <v>8</v>
      </c>
      <c r="K3353" s="0" t="n">
        <v>233</v>
      </c>
      <c r="L3353" s="0" t="n">
        <v>43</v>
      </c>
      <c r="M3353" s="0" t="n">
        <v>2</v>
      </c>
      <c r="N3353" s="11" t="n">
        <v>0.075</v>
      </c>
      <c r="O3353" s="12" t="n">
        <v>164.62</v>
      </c>
      <c r="P3353" s="12" t="n">
        <v>261.3</v>
      </c>
      <c r="Q3353" s="12" t="n">
        <f aca="false">M3353*P3353*(1-N3353)</f>
        <v>483.405</v>
      </c>
      <c r="R3353" s="12" t="n">
        <f aca="false">M3353*O3353</f>
        <v>329.24</v>
      </c>
      <c r="S3353" s="12" t="n">
        <f aca="false">Q3353-R3353</f>
        <v>154.165</v>
      </c>
      <c r="T3353" s="11" t="n">
        <f aca="false">IFERROR(S3353/Q3353,0)</f>
        <v>0.318914781601349</v>
      </c>
      <c r="U3353" s="13" t="n">
        <f aca="false">F3353-E3353</f>
        <v>28</v>
      </c>
      <c r="V3353" s="13" t="n">
        <f aca="false">G3353-F3353</f>
        <v>4</v>
      </c>
      <c r="W3353" s="13" t="n">
        <f aca="false">G3353-E3353</f>
        <v>32</v>
      </c>
      <c r="X3353" s="10" t="n">
        <f aca="false">YEAR(E3353)</f>
        <v>2019</v>
      </c>
      <c r="Y3353" s="0" t="str">
        <f aca="false">TEXT(E3353,"yyyy-mm")</f>
        <v>2019-06</v>
      </c>
      <c r="Z3353" s="0" t="str">
        <f aca="false">"Q"&amp;ROUNDUP(MONTH(E3353)/3,0)&amp;"-"&amp;YEAR(E3353)</f>
        <v>Q2-2019</v>
      </c>
    </row>
    <row r="3354" customFormat="false" ht="14.25" hidden="false" customHeight="false" outlineLevel="0" collapsed="false">
      <c r="A3354" s="0" t="s">
        <v>3396</v>
      </c>
      <c r="B3354" s="0" t="s">
        <v>34</v>
      </c>
      <c r="C3354" s="0" t="s">
        <v>58</v>
      </c>
      <c r="D3354" s="9" t="n">
        <v>43500</v>
      </c>
      <c r="E3354" s="9" t="n">
        <v>43645</v>
      </c>
      <c r="F3354" s="9" t="n">
        <v>43661</v>
      </c>
      <c r="G3354" s="9" t="n">
        <v>43664</v>
      </c>
      <c r="H3354" s="10" t="s">
        <v>36</v>
      </c>
      <c r="I3354" s="0" t="n">
        <v>10</v>
      </c>
      <c r="J3354" s="0" t="n">
        <v>10</v>
      </c>
      <c r="K3354" s="0" t="n">
        <v>340</v>
      </c>
      <c r="L3354" s="0" t="n">
        <v>46</v>
      </c>
      <c r="M3354" s="0" t="n">
        <v>7</v>
      </c>
      <c r="N3354" s="11" t="n">
        <v>0.1</v>
      </c>
      <c r="O3354" s="12" t="n">
        <v>1969.8</v>
      </c>
      <c r="P3354" s="12" t="n">
        <v>2345</v>
      </c>
      <c r="Q3354" s="12" t="n">
        <f aca="false">M3354*P3354*(1-N3354)</f>
        <v>14773.5</v>
      </c>
      <c r="R3354" s="12" t="n">
        <f aca="false">M3354*O3354</f>
        <v>13788.6</v>
      </c>
      <c r="S3354" s="12" t="n">
        <f aca="false">Q3354-R3354</f>
        <v>984.9</v>
      </c>
      <c r="T3354" s="11" t="n">
        <f aca="false">IFERROR(S3354/Q3354,0)</f>
        <v>0.0666666666666666</v>
      </c>
      <c r="U3354" s="13" t="n">
        <f aca="false">F3354-E3354</f>
        <v>16</v>
      </c>
      <c r="V3354" s="13" t="n">
        <f aca="false">G3354-F3354</f>
        <v>3</v>
      </c>
      <c r="W3354" s="13" t="n">
        <f aca="false">G3354-E3354</f>
        <v>19</v>
      </c>
      <c r="X3354" s="10" t="n">
        <f aca="false">YEAR(E3354)</f>
        <v>2019</v>
      </c>
      <c r="Y3354" s="0" t="str">
        <f aca="false">TEXT(E3354,"yyyy-mm")</f>
        <v>2019-06</v>
      </c>
      <c r="Z3354" s="0" t="str">
        <f aca="false">"Q"&amp;ROUNDUP(MONTH(E3354)/3,0)&amp;"-"&amp;YEAR(E3354)</f>
        <v>Q2-2019</v>
      </c>
    </row>
    <row r="3355" customFormat="false" ht="14.25" hidden="false" customHeight="false" outlineLevel="0" collapsed="false">
      <c r="A3355" s="0" t="s">
        <v>3397</v>
      </c>
      <c r="B3355" s="0" t="s">
        <v>34</v>
      </c>
      <c r="C3355" s="0" t="s">
        <v>79</v>
      </c>
      <c r="D3355" s="9" t="n">
        <v>43600</v>
      </c>
      <c r="E3355" s="9" t="n">
        <v>43645</v>
      </c>
      <c r="F3355" s="9" t="n">
        <v>43655</v>
      </c>
      <c r="G3355" s="9" t="n">
        <v>43665</v>
      </c>
      <c r="H3355" s="10" t="s">
        <v>36</v>
      </c>
      <c r="I3355" s="0" t="n">
        <v>1</v>
      </c>
      <c r="J3355" s="0" t="n">
        <v>30</v>
      </c>
      <c r="K3355" s="0" t="n">
        <v>71</v>
      </c>
      <c r="L3355" s="0" t="n">
        <v>39</v>
      </c>
      <c r="M3355" s="0" t="n">
        <v>4</v>
      </c>
      <c r="N3355" s="11" t="n">
        <v>0.05</v>
      </c>
      <c r="O3355" s="12" t="n">
        <v>670</v>
      </c>
      <c r="P3355" s="12" t="n">
        <v>1675</v>
      </c>
      <c r="Q3355" s="12" t="n">
        <f aca="false">M3355*P3355*(1-N3355)</f>
        <v>6365</v>
      </c>
      <c r="R3355" s="12" t="n">
        <f aca="false">M3355*O3355</f>
        <v>2680</v>
      </c>
      <c r="S3355" s="12" t="n">
        <f aca="false">Q3355-R3355</f>
        <v>3685</v>
      </c>
      <c r="T3355" s="11" t="n">
        <f aca="false">IFERROR(S3355/Q3355,0)</f>
        <v>0.578947368421053</v>
      </c>
      <c r="U3355" s="13" t="n">
        <f aca="false">F3355-E3355</f>
        <v>10</v>
      </c>
      <c r="V3355" s="13" t="n">
        <f aca="false">G3355-F3355</f>
        <v>10</v>
      </c>
      <c r="W3355" s="13" t="n">
        <f aca="false">G3355-E3355</f>
        <v>20</v>
      </c>
      <c r="X3355" s="10" t="n">
        <f aca="false">YEAR(E3355)</f>
        <v>2019</v>
      </c>
      <c r="Y3355" s="0" t="str">
        <f aca="false">TEXT(E3355,"yyyy-mm")</f>
        <v>2019-06</v>
      </c>
      <c r="Z3355" s="0" t="str">
        <f aca="false">"Q"&amp;ROUNDUP(MONTH(E3355)/3,0)&amp;"-"&amp;YEAR(E3355)</f>
        <v>Q2-2019</v>
      </c>
    </row>
    <row r="3356" customFormat="false" ht="14.25" hidden="false" customHeight="false" outlineLevel="0" collapsed="false">
      <c r="A3356" s="0" t="s">
        <v>3398</v>
      </c>
      <c r="B3356" s="0" t="s">
        <v>41</v>
      </c>
      <c r="C3356" s="0" t="s">
        <v>48</v>
      </c>
      <c r="D3356" s="9" t="n">
        <v>43600</v>
      </c>
      <c r="E3356" s="9" t="n">
        <v>43645</v>
      </c>
      <c r="F3356" s="9" t="n">
        <v>43661</v>
      </c>
      <c r="G3356" s="9" t="n">
        <v>43662</v>
      </c>
      <c r="H3356" s="10" t="s">
        <v>36</v>
      </c>
      <c r="I3356" s="0" t="n">
        <v>22</v>
      </c>
      <c r="J3356" s="0" t="n">
        <v>24</v>
      </c>
      <c r="K3356" s="0" t="n">
        <v>53</v>
      </c>
      <c r="L3356" s="0" t="n">
        <v>32</v>
      </c>
      <c r="M3356" s="0" t="n">
        <v>3</v>
      </c>
      <c r="N3356" s="11" t="n">
        <v>0.05</v>
      </c>
      <c r="O3356" s="12" t="n">
        <v>1130.63</v>
      </c>
      <c r="P3356" s="12" t="n">
        <v>2512.5</v>
      </c>
      <c r="Q3356" s="12" t="n">
        <f aca="false">M3356*P3356*(1-N3356)</f>
        <v>7160.625</v>
      </c>
      <c r="R3356" s="12" t="n">
        <f aca="false">M3356*O3356</f>
        <v>3391.89</v>
      </c>
      <c r="S3356" s="12" t="n">
        <f aca="false">Q3356-R3356</f>
        <v>3768.735</v>
      </c>
      <c r="T3356" s="11" t="n">
        <f aca="false">IFERROR(S3356/Q3356,0)</f>
        <v>0.526313694684472</v>
      </c>
      <c r="U3356" s="13" t="n">
        <f aca="false">F3356-E3356</f>
        <v>16</v>
      </c>
      <c r="V3356" s="13" t="n">
        <f aca="false">G3356-F3356</f>
        <v>1</v>
      </c>
      <c r="W3356" s="13" t="n">
        <f aca="false">G3356-E3356</f>
        <v>17</v>
      </c>
      <c r="X3356" s="10" t="n">
        <f aca="false">YEAR(E3356)</f>
        <v>2019</v>
      </c>
      <c r="Y3356" s="0" t="str">
        <f aca="false">TEXT(E3356,"yyyy-mm")</f>
        <v>2019-06</v>
      </c>
      <c r="Z3356" s="0" t="str">
        <f aca="false">"Q"&amp;ROUNDUP(MONTH(E3356)/3,0)&amp;"-"&amp;YEAR(E3356)</f>
        <v>Q2-2019</v>
      </c>
    </row>
    <row r="3357" customFormat="false" ht="14.25" hidden="false" customHeight="false" outlineLevel="0" collapsed="false">
      <c r="A3357" s="0" t="s">
        <v>3399</v>
      </c>
      <c r="B3357" s="0" t="s">
        <v>34</v>
      </c>
      <c r="C3357" s="0" t="s">
        <v>39</v>
      </c>
      <c r="D3357" s="9" t="n">
        <v>43500</v>
      </c>
      <c r="E3357" s="9" t="n">
        <v>43645</v>
      </c>
      <c r="F3357" s="9" t="n">
        <v>43670</v>
      </c>
      <c r="G3357" s="9" t="n">
        <v>43677</v>
      </c>
      <c r="H3357" s="10" t="s">
        <v>36</v>
      </c>
      <c r="I3357" s="0" t="n">
        <v>11</v>
      </c>
      <c r="J3357" s="0" t="n">
        <v>32</v>
      </c>
      <c r="K3357" s="0" t="n">
        <v>176</v>
      </c>
      <c r="L3357" s="0" t="n">
        <v>35</v>
      </c>
      <c r="M3357" s="0" t="n">
        <v>4</v>
      </c>
      <c r="N3357" s="11" t="n">
        <v>0.05</v>
      </c>
      <c r="O3357" s="12" t="n">
        <v>2905.39</v>
      </c>
      <c r="P3357" s="12" t="n">
        <v>3926.2</v>
      </c>
      <c r="Q3357" s="12" t="n">
        <f aca="false">M3357*P3357*(1-N3357)</f>
        <v>14919.56</v>
      </c>
      <c r="R3357" s="12" t="n">
        <f aca="false">M3357*O3357</f>
        <v>11621.56</v>
      </c>
      <c r="S3357" s="12" t="n">
        <f aca="false">Q3357-R3357</f>
        <v>3298</v>
      </c>
      <c r="T3357" s="11" t="n">
        <f aca="false">IFERROR(S3357/Q3357,0)</f>
        <v>0.221052095370105</v>
      </c>
      <c r="U3357" s="13" t="n">
        <f aca="false">F3357-E3357</f>
        <v>25</v>
      </c>
      <c r="V3357" s="13" t="n">
        <f aca="false">G3357-F3357</f>
        <v>7</v>
      </c>
      <c r="W3357" s="13" t="n">
        <f aca="false">G3357-E3357</f>
        <v>32</v>
      </c>
      <c r="X3357" s="10" t="n">
        <f aca="false">YEAR(E3357)</f>
        <v>2019</v>
      </c>
      <c r="Y3357" s="0" t="str">
        <f aca="false">TEXT(E3357,"yyyy-mm")</f>
        <v>2019-06</v>
      </c>
      <c r="Z3357" s="0" t="str">
        <f aca="false">"Q"&amp;ROUNDUP(MONTH(E3357)/3,0)&amp;"-"&amp;YEAR(E3357)</f>
        <v>Q2-2019</v>
      </c>
    </row>
    <row r="3358" customFormat="false" ht="14.25" hidden="false" customHeight="false" outlineLevel="0" collapsed="false">
      <c r="A3358" s="0" t="s">
        <v>3400</v>
      </c>
      <c r="B3358" s="0" t="s">
        <v>34</v>
      </c>
      <c r="C3358" s="0" t="s">
        <v>35</v>
      </c>
      <c r="D3358" s="9" t="n">
        <v>43500</v>
      </c>
      <c r="E3358" s="9" t="n">
        <v>43645</v>
      </c>
      <c r="F3358" s="9" t="n">
        <v>43672</v>
      </c>
      <c r="G3358" s="9" t="n">
        <v>43679</v>
      </c>
      <c r="H3358" s="10" t="s">
        <v>36</v>
      </c>
      <c r="I3358" s="0" t="n">
        <v>11</v>
      </c>
      <c r="J3358" s="0" t="n">
        <v>45</v>
      </c>
      <c r="K3358" s="0" t="n">
        <v>220</v>
      </c>
      <c r="L3358" s="0" t="n">
        <v>29</v>
      </c>
      <c r="M3358" s="0" t="n">
        <v>8</v>
      </c>
      <c r="N3358" s="11" t="n">
        <v>0.075</v>
      </c>
      <c r="O3358" s="12" t="n">
        <v>4239.69</v>
      </c>
      <c r="P3358" s="12" t="n">
        <v>5366.7</v>
      </c>
      <c r="Q3358" s="12" t="n">
        <f aca="false">M3358*P3358*(1-N3358)</f>
        <v>39713.58</v>
      </c>
      <c r="R3358" s="12" t="n">
        <f aca="false">M3358*O3358</f>
        <v>33917.52</v>
      </c>
      <c r="S3358" s="12" t="n">
        <f aca="false">Q3358-R3358</f>
        <v>5796.06000000001</v>
      </c>
      <c r="T3358" s="11" t="n">
        <f aca="false">IFERROR(S3358/Q3358,0)</f>
        <v>0.145946550273232</v>
      </c>
      <c r="U3358" s="13" t="n">
        <f aca="false">F3358-E3358</f>
        <v>27</v>
      </c>
      <c r="V3358" s="13" t="n">
        <f aca="false">G3358-F3358</f>
        <v>7</v>
      </c>
      <c r="W3358" s="13" t="n">
        <f aca="false">G3358-E3358</f>
        <v>34</v>
      </c>
      <c r="X3358" s="10" t="n">
        <f aca="false">YEAR(E3358)</f>
        <v>2019</v>
      </c>
      <c r="Y3358" s="0" t="str">
        <f aca="false">TEXT(E3358,"yyyy-mm")</f>
        <v>2019-06</v>
      </c>
      <c r="Z3358" s="0" t="str">
        <f aca="false">"Q"&amp;ROUNDUP(MONTH(E3358)/3,0)&amp;"-"&amp;YEAR(E3358)</f>
        <v>Q2-2019</v>
      </c>
    </row>
    <row r="3359" customFormat="false" ht="14.25" hidden="false" customHeight="false" outlineLevel="0" collapsed="false">
      <c r="A3359" s="0" t="s">
        <v>3401</v>
      </c>
      <c r="B3359" s="0" t="s">
        <v>38</v>
      </c>
      <c r="C3359" s="0" t="s">
        <v>46</v>
      </c>
      <c r="D3359" s="9" t="n">
        <v>43600</v>
      </c>
      <c r="E3359" s="9" t="n">
        <v>43645</v>
      </c>
      <c r="F3359" s="9" t="n">
        <v>43671</v>
      </c>
      <c r="G3359" s="9" t="n">
        <v>43676</v>
      </c>
      <c r="H3359" s="10" t="s">
        <v>36</v>
      </c>
      <c r="I3359" s="0" t="n">
        <v>17</v>
      </c>
      <c r="J3359" s="0" t="n">
        <v>17</v>
      </c>
      <c r="K3359" s="0" t="n">
        <v>292</v>
      </c>
      <c r="L3359" s="0" t="n">
        <v>43</v>
      </c>
      <c r="M3359" s="0" t="n">
        <v>1</v>
      </c>
      <c r="N3359" s="11" t="n">
        <v>0.1</v>
      </c>
      <c r="O3359" s="12" t="n">
        <v>623.17</v>
      </c>
      <c r="P3359" s="12" t="n">
        <v>877.7</v>
      </c>
      <c r="Q3359" s="12" t="n">
        <f aca="false">M3359*P3359*(1-N3359)</f>
        <v>789.93</v>
      </c>
      <c r="R3359" s="12" t="n">
        <f aca="false">M3359*O3359</f>
        <v>623.17</v>
      </c>
      <c r="S3359" s="12" t="n">
        <f aca="false">Q3359-R3359</f>
        <v>166.76</v>
      </c>
      <c r="T3359" s="11" t="n">
        <f aca="false">IFERROR(S3359/Q3359,0)</f>
        <v>0.211107313306242</v>
      </c>
      <c r="U3359" s="13" t="n">
        <f aca="false">F3359-E3359</f>
        <v>26</v>
      </c>
      <c r="V3359" s="13" t="n">
        <f aca="false">G3359-F3359</f>
        <v>5</v>
      </c>
      <c r="W3359" s="13" t="n">
        <f aca="false">G3359-E3359</f>
        <v>31</v>
      </c>
      <c r="X3359" s="10" t="n">
        <f aca="false">YEAR(E3359)</f>
        <v>2019</v>
      </c>
      <c r="Y3359" s="0" t="str">
        <f aca="false">TEXT(E3359,"yyyy-mm")</f>
        <v>2019-06</v>
      </c>
      <c r="Z3359" s="0" t="str">
        <f aca="false">"Q"&amp;ROUNDUP(MONTH(E3359)/3,0)&amp;"-"&amp;YEAR(E3359)</f>
        <v>Q2-2019</v>
      </c>
    </row>
    <row r="3360" customFormat="false" ht="14.25" hidden="false" customHeight="false" outlineLevel="0" collapsed="false">
      <c r="A3360" s="0" t="s">
        <v>3402</v>
      </c>
      <c r="B3360" s="0" t="s">
        <v>34</v>
      </c>
      <c r="C3360" s="0" t="s">
        <v>46</v>
      </c>
      <c r="D3360" s="9" t="n">
        <v>43500</v>
      </c>
      <c r="E3360" s="9" t="n">
        <v>43645</v>
      </c>
      <c r="F3360" s="9" t="n">
        <v>43649</v>
      </c>
      <c r="G3360" s="9" t="n">
        <v>43653</v>
      </c>
      <c r="H3360" s="10" t="s">
        <v>36</v>
      </c>
      <c r="I3360" s="0" t="n">
        <v>8</v>
      </c>
      <c r="J3360" s="0" t="n">
        <v>47</v>
      </c>
      <c r="K3360" s="0" t="n">
        <v>270</v>
      </c>
      <c r="L3360" s="0" t="n">
        <v>32</v>
      </c>
      <c r="M3360" s="0" t="n">
        <v>6</v>
      </c>
      <c r="N3360" s="11" t="n">
        <v>0.075</v>
      </c>
      <c r="O3360" s="12" t="n">
        <v>539.89</v>
      </c>
      <c r="P3360" s="12" t="n">
        <v>1058.6</v>
      </c>
      <c r="Q3360" s="12" t="n">
        <f aca="false">M3360*P3360*(1-N3360)</f>
        <v>5875.23</v>
      </c>
      <c r="R3360" s="12" t="n">
        <f aca="false">M3360*O3360</f>
        <v>3239.34</v>
      </c>
      <c r="S3360" s="12" t="n">
        <f aca="false">Q3360-R3360</f>
        <v>2635.89</v>
      </c>
      <c r="T3360" s="11" t="n">
        <f aca="false">IFERROR(S3360/Q3360,0)</f>
        <v>0.448644563702187</v>
      </c>
      <c r="U3360" s="13" t="n">
        <f aca="false">F3360-E3360</f>
        <v>4</v>
      </c>
      <c r="V3360" s="13" t="n">
        <f aca="false">G3360-F3360</f>
        <v>4</v>
      </c>
      <c r="W3360" s="13" t="n">
        <f aca="false">G3360-E3360</f>
        <v>8</v>
      </c>
      <c r="X3360" s="10" t="n">
        <f aca="false">YEAR(E3360)</f>
        <v>2019</v>
      </c>
      <c r="Y3360" s="0" t="str">
        <f aca="false">TEXT(E3360,"yyyy-mm")</f>
        <v>2019-06</v>
      </c>
      <c r="Z3360" s="0" t="str">
        <f aca="false">"Q"&amp;ROUNDUP(MONTH(E3360)/3,0)&amp;"-"&amp;YEAR(E3360)</f>
        <v>Q2-2019</v>
      </c>
    </row>
    <row r="3361" customFormat="false" ht="14.25" hidden="false" customHeight="false" outlineLevel="0" collapsed="false">
      <c r="A3361" s="0" t="s">
        <v>3403</v>
      </c>
      <c r="B3361" s="0" t="s">
        <v>34</v>
      </c>
      <c r="C3361" s="0" t="s">
        <v>46</v>
      </c>
      <c r="D3361" s="9" t="n">
        <v>43500</v>
      </c>
      <c r="E3361" s="9" t="n">
        <v>43645</v>
      </c>
      <c r="F3361" s="9" t="n">
        <v>43665</v>
      </c>
      <c r="G3361" s="9" t="n">
        <v>43673</v>
      </c>
      <c r="H3361" s="10" t="s">
        <v>36</v>
      </c>
      <c r="I3361" s="0" t="n">
        <v>11</v>
      </c>
      <c r="J3361" s="0" t="n">
        <v>19</v>
      </c>
      <c r="K3361" s="0" t="n">
        <v>275</v>
      </c>
      <c r="L3361" s="0" t="n">
        <v>3</v>
      </c>
      <c r="M3361" s="0" t="n">
        <v>6</v>
      </c>
      <c r="N3361" s="11" t="n">
        <v>0.075</v>
      </c>
      <c r="O3361" s="12" t="n">
        <v>493.12</v>
      </c>
      <c r="P3361" s="12" t="n">
        <v>1072</v>
      </c>
      <c r="Q3361" s="12" t="n">
        <f aca="false">M3361*P3361*(1-N3361)</f>
        <v>5949.6</v>
      </c>
      <c r="R3361" s="12" t="n">
        <f aca="false">M3361*O3361</f>
        <v>2958.72</v>
      </c>
      <c r="S3361" s="12" t="n">
        <f aca="false">Q3361-R3361</f>
        <v>2990.88</v>
      </c>
      <c r="T3361" s="11" t="n">
        <f aca="false">IFERROR(S3361/Q3361,0)</f>
        <v>0.502702702702703</v>
      </c>
      <c r="U3361" s="13" t="n">
        <f aca="false">F3361-E3361</f>
        <v>20</v>
      </c>
      <c r="V3361" s="13" t="n">
        <f aca="false">G3361-F3361</f>
        <v>8</v>
      </c>
      <c r="W3361" s="13" t="n">
        <f aca="false">G3361-E3361</f>
        <v>28</v>
      </c>
      <c r="X3361" s="10" t="n">
        <f aca="false">YEAR(E3361)</f>
        <v>2019</v>
      </c>
      <c r="Y3361" s="0" t="str">
        <f aca="false">TEXT(E3361,"yyyy-mm")</f>
        <v>2019-06</v>
      </c>
      <c r="Z3361" s="0" t="str">
        <f aca="false">"Q"&amp;ROUNDUP(MONTH(E3361)/3,0)&amp;"-"&amp;YEAR(E3361)</f>
        <v>Q2-2019</v>
      </c>
    </row>
    <row r="3362" customFormat="false" ht="14.25" hidden="false" customHeight="false" outlineLevel="0" collapsed="false">
      <c r="A3362" s="0" t="s">
        <v>3404</v>
      </c>
      <c r="B3362" s="0" t="s">
        <v>43</v>
      </c>
      <c r="C3362" s="0" t="s">
        <v>58</v>
      </c>
      <c r="D3362" s="9" t="n">
        <v>43500</v>
      </c>
      <c r="E3362" s="9" t="n">
        <v>43646</v>
      </c>
      <c r="F3362" s="9" t="n">
        <v>43649</v>
      </c>
      <c r="G3362" s="9" t="n">
        <v>43658</v>
      </c>
      <c r="H3362" s="10" t="s">
        <v>36</v>
      </c>
      <c r="I3362" s="0" t="n">
        <v>27</v>
      </c>
      <c r="J3362" s="0" t="n">
        <v>29</v>
      </c>
      <c r="K3362" s="0" t="n">
        <v>329</v>
      </c>
      <c r="L3362" s="0" t="n">
        <v>40</v>
      </c>
      <c r="M3362" s="0" t="n">
        <v>5</v>
      </c>
      <c r="N3362" s="11" t="n">
        <v>0.075</v>
      </c>
      <c r="O3362" s="12" t="n">
        <v>2543.32</v>
      </c>
      <c r="P3362" s="12" t="n">
        <v>3912.8</v>
      </c>
      <c r="Q3362" s="12" t="n">
        <f aca="false">M3362*P3362*(1-N3362)</f>
        <v>18096.7</v>
      </c>
      <c r="R3362" s="12" t="n">
        <f aca="false">M3362*O3362</f>
        <v>12716.6</v>
      </c>
      <c r="S3362" s="12" t="n">
        <f aca="false">Q3362-R3362</f>
        <v>5380.1</v>
      </c>
      <c r="T3362" s="11" t="n">
        <f aca="false">IFERROR(S3362/Q3362,0)</f>
        <v>0.297297297297297</v>
      </c>
      <c r="U3362" s="13" t="n">
        <f aca="false">F3362-E3362</f>
        <v>3</v>
      </c>
      <c r="V3362" s="13" t="n">
        <f aca="false">G3362-F3362</f>
        <v>9</v>
      </c>
      <c r="W3362" s="13" t="n">
        <f aca="false">G3362-E3362</f>
        <v>12</v>
      </c>
      <c r="X3362" s="10" t="n">
        <f aca="false">YEAR(E3362)</f>
        <v>2019</v>
      </c>
      <c r="Y3362" s="0" t="str">
        <f aca="false">TEXT(E3362,"yyyy-mm")</f>
        <v>2019-06</v>
      </c>
      <c r="Z3362" s="0" t="str">
        <f aca="false">"Q"&amp;ROUNDUP(MONTH(E3362)/3,0)&amp;"-"&amp;YEAR(E3362)</f>
        <v>Q2-2019</v>
      </c>
    </row>
    <row r="3363" customFormat="false" ht="14.25" hidden="false" customHeight="false" outlineLevel="0" collapsed="false">
      <c r="A3363" s="0" t="s">
        <v>3405</v>
      </c>
      <c r="B3363" s="0" t="s">
        <v>34</v>
      </c>
      <c r="C3363" s="0" t="s">
        <v>46</v>
      </c>
      <c r="D3363" s="9" t="n">
        <v>43500</v>
      </c>
      <c r="E3363" s="9" t="n">
        <v>43646</v>
      </c>
      <c r="F3363" s="9" t="n">
        <v>43671</v>
      </c>
      <c r="G3363" s="9" t="n">
        <v>43674</v>
      </c>
      <c r="H3363" s="10" t="s">
        <v>36</v>
      </c>
      <c r="I3363" s="0" t="n">
        <v>10</v>
      </c>
      <c r="J3363" s="0" t="n">
        <v>39</v>
      </c>
      <c r="K3363" s="0" t="n">
        <v>305</v>
      </c>
      <c r="L3363" s="0" t="n">
        <v>38</v>
      </c>
      <c r="M3363" s="0" t="n">
        <v>1</v>
      </c>
      <c r="N3363" s="11" t="n">
        <v>0.1</v>
      </c>
      <c r="O3363" s="12" t="n">
        <v>107.07</v>
      </c>
      <c r="P3363" s="12" t="n">
        <v>227.8</v>
      </c>
      <c r="Q3363" s="12" t="n">
        <f aca="false">M3363*P3363*(1-N3363)</f>
        <v>205.02</v>
      </c>
      <c r="R3363" s="12" t="n">
        <f aca="false">M3363*O3363</f>
        <v>107.07</v>
      </c>
      <c r="S3363" s="12" t="n">
        <f aca="false">Q3363-R3363</f>
        <v>97.95</v>
      </c>
      <c r="T3363" s="11" t="n">
        <f aca="false">IFERROR(S3363/Q3363,0)</f>
        <v>0.477758267486099</v>
      </c>
      <c r="U3363" s="13" t="n">
        <f aca="false">F3363-E3363</f>
        <v>25</v>
      </c>
      <c r="V3363" s="13" t="n">
        <f aca="false">G3363-F3363</f>
        <v>3</v>
      </c>
      <c r="W3363" s="13" t="n">
        <f aca="false">G3363-E3363</f>
        <v>28</v>
      </c>
      <c r="X3363" s="10" t="n">
        <f aca="false">YEAR(E3363)</f>
        <v>2019</v>
      </c>
      <c r="Y3363" s="0" t="str">
        <f aca="false">TEXT(E3363,"yyyy-mm")</f>
        <v>2019-06</v>
      </c>
      <c r="Z3363" s="0" t="str">
        <f aca="false">"Q"&amp;ROUNDUP(MONTH(E3363)/3,0)&amp;"-"&amp;YEAR(E3363)</f>
        <v>Q2-2019</v>
      </c>
    </row>
    <row r="3364" customFormat="false" ht="14.25" hidden="false" customHeight="false" outlineLevel="0" collapsed="false">
      <c r="A3364" s="0" t="s">
        <v>3406</v>
      </c>
      <c r="B3364" s="0" t="s">
        <v>43</v>
      </c>
      <c r="C3364" s="0" t="s">
        <v>48</v>
      </c>
      <c r="D3364" s="9" t="n">
        <v>43500</v>
      </c>
      <c r="E3364" s="9" t="n">
        <v>43646</v>
      </c>
      <c r="F3364" s="9" t="n">
        <v>43654</v>
      </c>
      <c r="G3364" s="9" t="n">
        <v>43663</v>
      </c>
      <c r="H3364" s="10" t="s">
        <v>36</v>
      </c>
      <c r="I3364" s="0" t="n">
        <v>27</v>
      </c>
      <c r="J3364" s="0" t="n">
        <v>29</v>
      </c>
      <c r="K3364" s="0" t="n">
        <v>30</v>
      </c>
      <c r="L3364" s="0" t="n">
        <v>21</v>
      </c>
      <c r="M3364" s="0" t="n">
        <v>2</v>
      </c>
      <c r="N3364" s="11" t="n">
        <v>0.075</v>
      </c>
      <c r="O3364" s="12" t="n">
        <v>558.11</v>
      </c>
      <c r="P3364" s="12" t="n">
        <v>1139</v>
      </c>
      <c r="Q3364" s="12" t="n">
        <f aca="false">M3364*P3364*(1-N3364)</f>
        <v>2107.15</v>
      </c>
      <c r="R3364" s="12" t="n">
        <f aca="false">M3364*O3364</f>
        <v>1116.22</v>
      </c>
      <c r="S3364" s="12" t="n">
        <f aca="false">Q3364-R3364</f>
        <v>990.93</v>
      </c>
      <c r="T3364" s="11" t="n">
        <f aca="false">IFERROR(S3364/Q3364,0)</f>
        <v>0.47027027027027</v>
      </c>
      <c r="U3364" s="13" t="n">
        <f aca="false">F3364-E3364</f>
        <v>8</v>
      </c>
      <c r="V3364" s="13" t="n">
        <f aca="false">G3364-F3364</f>
        <v>9</v>
      </c>
      <c r="W3364" s="13" t="n">
        <f aca="false">G3364-E3364</f>
        <v>17</v>
      </c>
      <c r="X3364" s="10" t="n">
        <f aca="false">YEAR(E3364)</f>
        <v>2019</v>
      </c>
      <c r="Y3364" s="0" t="str">
        <f aca="false">TEXT(E3364,"yyyy-mm")</f>
        <v>2019-06</v>
      </c>
      <c r="Z3364" s="0" t="str">
        <f aca="false">"Q"&amp;ROUNDUP(MONTH(E3364)/3,0)&amp;"-"&amp;YEAR(E3364)</f>
        <v>Q2-2019</v>
      </c>
    </row>
    <row r="3365" customFormat="false" ht="14.25" hidden="false" customHeight="false" outlineLevel="0" collapsed="false">
      <c r="A3365" s="0" t="s">
        <v>3407</v>
      </c>
      <c r="B3365" s="0" t="s">
        <v>41</v>
      </c>
      <c r="C3365" s="0" t="s">
        <v>35</v>
      </c>
      <c r="D3365" s="9" t="n">
        <v>43500</v>
      </c>
      <c r="E3365" s="9" t="n">
        <v>43646</v>
      </c>
      <c r="F3365" s="9" t="n">
        <v>43653</v>
      </c>
      <c r="G3365" s="9" t="n">
        <v>43660</v>
      </c>
      <c r="H3365" s="10" t="s">
        <v>36</v>
      </c>
      <c r="I3365" s="0" t="n">
        <v>25</v>
      </c>
      <c r="J3365" s="0" t="n">
        <v>47</v>
      </c>
      <c r="K3365" s="0" t="n">
        <v>223</v>
      </c>
      <c r="L3365" s="0" t="n">
        <v>28</v>
      </c>
      <c r="M3365" s="0" t="n">
        <v>6</v>
      </c>
      <c r="N3365" s="11" t="n">
        <v>0.05</v>
      </c>
      <c r="O3365" s="12" t="n">
        <v>98.49</v>
      </c>
      <c r="P3365" s="12" t="n">
        <v>201</v>
      </c>
      <c r="Q3365" s="12" t="n">
        <f aca="false">M3365*P3365*(1-N3365)</f>
        <v>1145.7</v>
      </c>
      <c r="R3365" s="12" t="n">
        <f aca="false">M3365*O3365</f>
        <v>590.94</v>
      </c>
      <c r="S3365" s="12" t="n">
        <f aca="false">Q3365-R3365</f>
        <v>554.76</v>
      </c>
      <c r="T3365" s="11" t="n">
        <f aca="false">IFERROR(S3365/Q3365,0)</f>
        <v>0.48421052631579</v>
      </c>
      <c r="U3365" s="13" t="n">
        <f aca="false">F3365-E3365</f>
        <v>7</v>
      </c>
      <c r="V3365" s="13" t="n">
        <f aca="false">G3365-F3365</f>
        <v>7</v>
      </c>
      <c r="W3365" s="13" t="n">
        <f aca="false">G3365-E3365</f>
        <v>14</v>
      </c>
      <c r="X3365" s="10" t="n">
        <f aca="false">YEAR(E3365)</f>
        <v>2019</v>
      </c>
      <c r="Y3365" s="0" t="str">
        <f aca="false">TEXT(E3365,"yyyy-mm")</f>
        <v>2019-06</v>
      </c>
      <c r="Z3365" s="0" t="str">
        <f aca="false">"Q"&amp;ROUNDUP(MONTH(E3365)/3,0)&amp;"-"&amp;YEAR(E3365)</f>
        <v>Q2-2019</v>
      </c>
    </row>
    <row r="3366" customFormat="false" ht="14.25" hidden="false" customHeight="false" outlineLevel="0" collapsed="false">
      <c r="A3366" s="0" t="s">
        <v>3408</v>
      </c>
      <c r="B3366" s="0" t="s">
        <v>34</v>
      </c>
      <c r="C3366" s="0" t="s">
        <v>46</v>
      </c>
      <c r="D3366" s="9" t="n">
        <v>43600</v>
      </c>
      <c r="E3366" s="9" t="n">
        <v>43646</v>
      </c>
      <c r="F3366" s="9" t="n">
        <v>43673</v>
      </c>
      <c r="G3366" s="9" t="n">
        <v>43678</v>
      </c>
      <c r="H3366" s="10" t="s">
        <v>36</v>
      </c>
      <c r="I3366" s="0" t="n">
        <v>11</v>
      </c>
      <c r="J3366" s="0" t="n">
        <v>35</v>
      </c>
      <c r="K3366" s="0" t="n">
        <v>326</v>
      </c>
      <c r="L3366" s="0" t="n">
        <v>44</v>
      </c>
      <c r="M3366" s="0" t="n">
        <v>4</v>
      </c>
      <c r="N3366" s="11" t="n">
        <v>0.075</v>
      </c>
      <c r="O3366" s="12" t="n">
        <v>799.65</v>
      </c>
      <c r="P3366" s="12" t="n">
        <v>1038.5</v>
      </c>
      <c r="Q3366" s="12" t="n">
        <f aca="false">M3366*P3366*(1-N3366)</f>
        <v>3842.45</v>
      </c>
      <c r="R3366" s="12" t="n">
        <f aca="false">M3366*O3366</f>
        <v>3198.6</v>
      </c>
      <c r="S3366" s="12" t="n">
        <f aca="false">Q3366-R3366</f>
        <v>643.85</v>
      </c>
      <c r="T3366" s="11" t="n">
        <f aca="false">IFERROR(S3366/Q3366,0)</f>
        <v>0.167562362555141</v>
      </c>
      <c r="U3366" s="13" t="n">
        <f aca="false">F3366-E3366</f>
        <v>27</v>
      </c>
      <c r="V3366" s="13" t="n">
        <f aca="false">G3366-F3366</f>
        <v>5</v>
      </c>
      <c r="W3366" s="13" t="n">
        <f aca="false">G3366-E3366</f>
        <v>32</v>
      </c>
      <c r="X3366" s="10" t="n">
        <f aca="false">YEAR(E3366)</f>
        <v>2019</v>
      </c>
      <c r="Y3366" s="0" t="str">
        <f aca="false">TEXT(E3366,"yyyy-mm")</f>
        <v>2019-06</v>
      </c>
      <c r="Z3366" s="0" t="str">
        <f aca="false">"Q"&amp;ROUNDUP(MONTH(E3366)/3,0)&amp;"-"&amp;YEAR(E3366)</f>
        <v>Q2-2019</v>
      </c>
    </row>
    <row r="3367" customFormat="false" ht="14.25" hidden="false" customHeight="false" outlineLevel="0" collapsed="false">
      <c r="A3367" s="0" t="s">
        <v>3409</v>
      </c>
      <c r="B3367" s="0" t="s">
        <v>41</v>
      </c>
      <c r="C3367" s="0" t="s">
        <v>39</v>
      </c>
      <c r="D3367" s="9" t="n">
        <v>43500</v>
      </c>
      <c r="E3367" s="9" t="n">
        <v>43646</v>
      </c>
      <c r="F3367" s="9" t="n">
        <v>43656</v>
      </c>
      <c r="G3367" s="9" t="n">
        <v>43657</v>
      </c>
      <c r="H3367" s="10" t="s">
        <v>36</v>
      </c>
      <c r="I3367" s="0" t="n">
        <v>24</v>
      </c>
      <c r="J3367" s="0" t="n">
        <v>12</v>
      </c>
      <c r="K3367" s="0" t="n">
        <v>155</v>
      </c>
      <c r="L3367" s="0" t="n">
        <v>39</v>
      </c>
      <c r="M3367" s="0" t="n">
        <v>5</v>
      </c>
      <c r="N3367" s="11" t="n">
        <v>0.3</v>
      </c>
      <c r="O3367" s="12" t="n">
        <v>142.58</v>
      </c>
      <c r="P3367" s="12" t="n">
        <v>254.6</v>
      </c>
      <c r="Q3367" s="12" t="n">
        <f aca="false">M3367*P3367*(1-N3367)</f>
        <v>891.1</v>
      </c>
      <c r="R3367" s="12" t="n">
        <f aca="false">M3367*O3367</f>
        <v>712.9</v>
      </c>
      <c r="S3367" s="12" t="n">
        <f aca="false">Q3367-R3367</f>
        <v>178.2</v>
      </c>
      <c r="T3367" s="11" t="n">
        <f aca="false">IFERROR(S3367/Q3367,0)</f>
        <v>0.199977555829873</v>
      </c>
      <c r="U3367" s="13" t="n">
        <f aca="false">F3367-E3367</f>
        <v>10</v>
      </c>
      <c r="V3367" s="13" t="n">
        <f aca="false">G3367-F3367</f>
        <v>1</v>
      </c>
      <c r="W3367" s="13" t="n">
        <f aca="false">G3367-E3367</f>
        <v>11</v>
      </c>
      <c r="X3367" s="10" t="n">
        <f aca="false">YEAR(E3367)</f>
        <v>2019</v>
      </c>
      <c r="Y3367" s="0" t="str">
        <f aca="false">TEXT(E3367,"yyyy-mm")</f>
        <v>2019-06</v>
      </c>
      <c r="Z3367" s="0" t="str">
        <f aca="false">"Q"&amp;ROUNDUP(MONTH(E3367)/3,0)&amp;"-"&amp;YEAR(E3367)</f>
        <v>Q2-2019</v>
      </c>
    </row>
    <row r="3368" customFormat="false" ht="14.25" hidden="false" customHeight="false" outlineLevel="0" collapsed="false">
      <c r="A3368" s="0" t="s">
        <v>3410</v>
      </c>
      <c r="B3368" s="0" t="s">
        <v>34</v>
      </c>
      <c r="C3368" s="0" t="s">
        <v>46</v>
      </c>
      <c r="D3368" s="9" t="n">
        <v>43500</v>
      </c>
      <c r="E3368" s="9" t="n">
        <v>43646</v>
      </c>
      <c r="F3368" s="9" t="n">
        <v>43664</v>
      </c>
      <c r="G3368" s="9" t="n">
        <v>43667</v>
      </c>
      <c r="H3368" s="10" t="s">
        <v>36</v>
      </c>
      <c r="I3368" s="0" t="n">
        <v>11</v>
      </c>
      <c r="J3368" s="0" t="n">
        <v>44</v>
      </c>
      <c r="K3368" s="0" t="n">
        <v>320</v>
      </c>
      <c r="L3368" s="0" t="n">
        <v>40</v>
      </c>
      <c r="M3368" s="0" t="n">
        <v>6</v>
      </c>
      <c r="N3368" s="11" t="n">
        <v>0.1</v>
      </c>
      <c r="O3368" s="12" t="n">
        <v>518.71</v>
      </c>
      <c r="P3368" s="12" t="n">
        <v>1058.6</v>
      </c>
      <c r="Q3368" s="12" t="n">
        <f aca="false">M3368*P3368*(1-N3368)</f>
        <v>5716.44</v>
      </c>
      <c r="R3368" s="12" t="n">
        <f aca="false">M3368*O3368</f>
        <v>3112.26</v>
      </c>
      <c r="S3368" s="12" t="n">
        <f aca="false">Q3368-R3368</f>
        <v>2604.18</v>
      </c>
      <c r="T3368" s="11" t="n">
        <f aca="false">IFERROR(S3368/Q3368,0)</f>
        <v>0.455559753972752</v>
      </c>
      <c r="U3368" s="13" t="n">
        <f aca="false">F3368-E3368</f>
        <v>18</v>
      </c>
      <c r="V3368" s="13" t="n">
        <f aca="false">G3368-F3368</f>
        <v>3</v>
      </c>
      <c r="W3368" s="13" t="n">
        <f aca="false">G3368-E3368</f>
        <v>21</v>
      </c>
      <c r="X3368" s="10" t="n">
        <f aca="false">YEAR(E3368)</f>
        <v>2019</v>
      </c>
      <c r="Y3368" s="0" t="str">
        <f aca="false">TEXT(E3368,"yyyy-mm")</f>
        <v>2019-06</v>
      </c>
      <c r="Z3368" s="0" t="str">
        <f aca="false">"Q"&amp;ROUNDUP(MONTH(E3368)/3,0)&amp;"-"&amp;YEAR(E3368)</f>
        <v>Q2-2019</v>
      </c>
    </row>
    <row r="3369" customFormat="false" ht="14.25" hidden="false" customHeight="false" outlineLevel="0" collapsed="false">
      <c r="A3369" s="0" t="s">
        <v>3411</v>
      </c>
      <c r="B3369" s="0" t="s">
        <v>34</v>
      </c>
      <c r="C3369" s="0" t="s">
        <v>46</v>
      </c>
      <c r="D3369" s="9" t="n">
        <v>43600</v>
      </c>
      <c r="E3369" s="9" t="n">
        <v>43647</v>
      </c>
      <c r="F3369" s="9" t="n">
        <v>43673</v>
      </c>
      <c r="G3369" s="9" t="n">
        <v>43681</v>
      </c>
      <c r="H3369" s="10" t="s">
        <v>36</v>
      </c>
      <c r="I3369" s="0" t="n">
        <v>3</v>
      </c>
      <c r="J3369" s="0" t="n">
        <v>10</v>
      </c>
      <c r="K3369" s="0" t="n">
        <v>292</v>
      </c>
      <c r="L3369" s="0" t="n">
        <v>17</v>
      </c>
      <c r="M3369" s="0" t="n">
        <v>5</v>
      </c>
      <c r="N3369" s="11" t="n">
        <v>0.1</v>
      </c>
      <c r="O3369" s="12" t="n">
        <v>198.32</v>
      </c>
      <c r="P3369" s="12" t="n">
        <v>247.9</v>
      </c>
      <c r="Q3369" s="12" t="n">
        <f aca="false">M3369*P3369*(1-N3369)</f>
        <v>1115.55</v>
      </c>
      <c r="R3369" s="12" t="n">
        <f aca="false">M3369*O3369</f>
        <v>991.6</v>
      </c>
      <c r="S3369" s="12" t="n">
        <f aca="false">Q3369-R3369</f>
        <v>123.95</v>
      </c>
      <c r="T3369" s="11" t="n">
        <f aca="false">IFERROR(S3369/Q3369,0)</f>
        <v>0.111111111111111</v>
      </c>
      <c r="U3369" s="13" t="n">
        <f aca="false">F3369-E3369</f>
        <v>26</v>
      </c>
      <c r="V3369" s="13" t="n">
        <f aca="false">G3369-F3369</f>
        <v>8</v>
      </c>
      <c r="W3369" s="13" t="n">
        <f aca="false">G3369-E3369</f>
        <v>34</v>
      </c>
      <c r="X3369" s="10" t="n">
        <f aca="false">YEAR(E3369)</f>
        <v>2019</v>
      </c>
      <c r="Y3369" s="0" t="str">
        <f aca="false">TEXT(E3369,"yyyy-mm")</f>
        <v>2019-07</v>
      </c>
      <c r="Z3369" s="0" t="str">
        <f aca="false">"Q"&amp;ROUNDUP(MONTH(E3369)/3,0)&amp;"-"&amp;YEAR(E3369)</f>
        <v>Q3-2019</v>
      </c>
    </row>
    <row r="3370" customFormat="false" ht="14.25" hidden="false" customHeight="false" outlineLevel="0" collapsed="false">
      <c r="A3370" s="0" t="s">
        <v>3412</v>
      </c>
      <c r="B3370" s="0" t="s">
        <v>38</v>
      </c>
      <c r="C3370" s="0" t="s">
        <v>58</v>
      </c>
      <c r="D3370" s="9" t="n">
        <v>43500</v>
      </c>
      <c r="E3370" s="9" t="n">
        <v>43647</v>
      </c>
      <c r="F3370" s="9" t="n">
        <v>43649</v>
      </c>
      <c r="G3370" s="9" t="n">
        <v>43657</v>
      </c>
      <c r="H3370" s="10" t="s">
        <v>36</v>
      </c>
      <c r="I3370" s="0" t="n">
        <v>15</v>
      </c>
      <c r="J3370" s="0" t="n">
        <v>34</v>
      </c>
      <c r="K3370" s="0" t="n">
        <v>332</v>
      </c>
      <c r="L3370" s="0" t="n">
        <v>3</v>
      </c>
      <c r="M3370" s="0" t="n">
        <v>7</v>
      </c>
      <c r="N3370" s="11" t="n">
        <v>0.05</v>
      </c>
      <c r="O3370" s="12" t="n">
        <v>481.8</v>
      </c>
      <c r="P3370" s="12" t="n">
        <v>1025.1</v>
      </c>
      <c r="Q3370" s="12" t="n">
        <f aca="false">M3370*P3370*(1-N3370)</f>
        <v>6816.915</v>
      </c>
      <c r="R3370" s="12" t="n">
        <f aca="false">M3370*O3370</f>
        <v>3372.6</v>
      </c>
      <c r="S3370" s="12" t="n">
        <f aca="false">Q3370-R3370</f>
        <v>3444.315</v>
      </c>
      <c r="T3370" s="11" t="n">
        <f aca="false">IFERROR(S3370/Q3370,0)</f>
        <v>0.505260077322366</v>
      </c>
      <c r="U3370" s="13" t="n">
        <f aca="false">F3370-E3370</f>
        <v>2</v>
      </c>
      <c r="V3370" s="13" t="n">
        <f aca="false">G3370-F3370</f>
        <v>8</v>
      </c>
      <c r="W3370" s="13" t="n">
        <f aca="false">G3370-E3370</f>
        <v>10</v>
      </c>
      <c r="X3370" s="10" t="n">
        <f aca="false">YEAR(E3370)</f>
        <v>2019</v>
      </c>
      <c r="Y3370" s="0" t="str">
        <f aca="false">TEXT(E3370,"yyyy-mm")</f>
        <v>2019-07</v>
      </c>
      <c r="Z3370" s="0" t="str">
        <f aca="false">"Q"&amp;ROUNDUP(MONTH(E3370)/3,0)&amp;"-"&amp;YEAR(E3370)</f>
        <v>Q3-2019</v>
      </c>
    </row>
    <row r="3371" customFormat="false" ht="14.25" hidden="false" customHeight="false" outlineLevel="0" collapsed="false">
      <c r="A3371" s="0" t="s">
        <v>3413</v>
      </c>
      <c r="B3371" s="0" t="s">
        <v>34</v>
      </c>
      <c r="C3371" s="0" t="s">
        <v>46</v>
      </c>
      <c r="D3371" s="9" t="n">
        <v>43500</v>
      </c>
      <c r="E3371" s="9" t="n">
        <v>43647</v>
      </c>
      <c r="F3371" s="9" t="n">
        <v>43668</v>
      </c>
      <c r="G3371" s="9" t="n">
        <v>43670</v>
      </c>
      <c r="H3371" s="10" t="s">
        <v>36</v>
      </c>
      <c r="I3371" s="0" t="n">
        <v>2</v>
      </c>
      <c r="J3371" s="0" t="n">
        <v>19</v>
      </c>
      <c r="K3371" s="0" t="n">
        <v>320</v>
      </c>
      <c r="L3371" s="0" t="n">
        <v>22</v>
      </c>
      <c r="M3371" s="0" t="n">
        <v>1</v>
      </c>
      <c r="N3371" s="11" t="n">
        <v>0.075</v>
      </c>
      <c r="O3371" s="12" t="n">
        <v>3700.54</v>
      </c>
      <c r="P3371" s="12" t="n">
        <v>5782.1</v>
      </c>
      <c r="Q3371" s="12" t="n">
        <f aca="false">M3371*P3371*(1-N3371)</f>
        <v>5348.4425</v>
      </c>
      <c r="R3371" s="12" t="n">
        <f aca="false">M3371*O3371</f>
        <v>3700.54</v>
      </c>
      <c r="S3371" s="12" t="n">
        <f aca="false">Q3371-R3371</f>
        <v>1647.9025</v>
      </c>
      <c r="T3371" s="11" t="n">
        <f aca="false">IFERROR(S3371/Q3371,0)</f>
        <v>0.308108855989384</v>
      </c>
      <c r="U3371" s="13" t="n">
        <f aca="false">F3371-E3371</f>
        <v>21</v>
      </c>
      <c r="V3371" s="13" t="n">
        <f aca="false">G3371-F3371</f>
        <v>2</v>
      </c>
      <c r="W3371" s="13" t="n">
        <f aca="false">G3371-E3371</f>
        <v>23</v>
      </c>
      <c r="X3371" s="10" t="n">
        <f aca="false">YEAR(E3371)</f>
        <v>2019</v>
      </c>
      <c r="Y3371" s="0" t="str">
        <f aca="false">TEXT(E3371,"yyyy-mm")</f>
        <v>2019-07</v>
      </c>
      <c r="Z3371" s="0" t="str">
        <f aca="false">"Q"&amp;ROUNDUP(MONTH(E3371)/3,0)&amp;"-"&amp;YEAR(E3371)</f>
        <v>Q3-2019</v>
      </c>
    </row>
    <row r="3372" customFormat="false" ht="14.25" hidden="false" customHeight="false" outlineLevel="0" collapsed="false">
      <c r="A3372" s="0" t="s">
        <v>3414</v>
      </c>
      <c r="B3372" s="0" t="s">
        <v>43</v>
      </c>
      <c r="C3372" s="0" t="s">
        <v>39</v>
      </c>
      <c r="D3372" s="9" t="n">
        <v>43600</v>
      </c>
      <c r="E3372" s="9" t="n">
        <v>43647</v>
      </c>
      <c r="F3372" s="9" t="n">
        <v>43658</v>
      </c>
      <c r="G3372" s="9" t="n">
        <v>43668</v>
      </c>
      <c r="H3372" s="10" t="s">
        <v>36</v>
      </c>
      <c r="I3372" s="0" t="n">
        <v>28</v>
      </c>
      <c r="J3372" s="0" t="n">
        <v>25</v>
      </c>
      <c r="K3372" s="0" t="n">
        <v>97</v>
      </c>
      <c r="L3372" s="0" t="n">
        <v>9</v>
      </c>
      <c r="M3372" s="0" t="n">
        <v>8</v>
      </c>
      <c r="N3372" s="11" t="n">
        <v>0.2</v>
      </c>
      <c r="O3372" s="12" t="n">
        <v>462.84</v>
      </c>
      <c r="P3372" s="12" t="n">
        <v>1051.9</v>
      </c>
      <c r="Q3372" s="12" t="n">
        <f aca="false">M3372*P3372*(1-N3372)</f>
        <v>6732.16</v>
      </c>
      <c r="R3372" s="12" t="n">
        <f aca="false">M3372*O3372</f>
        <v>3702.72</v>
      </c>
      <c r="S3372" s="12" t="n">
        <f aca="false">Q3372-R3372</f>
        <v>3029.44</v>
      </c>
      <c r="T3372" s="11" t="n">
        <f aca="false">IFERROR(S3372/Q3372,0)</f>
        <v>0.449995246696454</v>
      </c>
      <c r="U3372" s="13" t="n">
        <f aca="false">F3372-E3372</f>
        <v>11</v>
      </c>
      <c r="V3372" s="13" t="n">
        <f aca="false">G3372-F3372</f>
        <v>10</v>
      </c>
      <c r="W3372" s="13" t="n">
        <f aca="false">G3372-E3372</f>
        <v>21</v>
      </c>
      <c r="X3372" s="10" t="n">
        <f aca="false">YEAR(E3372)</f>
        <v>2019</v>
      </c>
      <c r="Y3372" s="0" t="str">
        <f aca="false">TEXT(E3372,"yyyy-mm")</f>
        <v>2019-07</v>
      </c>
      <c r="Z3372" s="0" t="str">
        <f aca="false">"Q"&amp;ROUNDUP(MONTH(E3372)/3,0)&amp;"-"&amp;YEAR(E3372)</f>
        <v>Q3-2019</v>
      </c>
    </row>
    <row r="3373" customFormat="false" ht="14.25" hidden="false" customHeight="false" outlineLevel="0" collapsed="false">
      <c r="A3373" s="0" t="s">
        <v>3415</v>
      </c>
      <c r="B3373" s="0" t="s">
        <v>41</v>
      </c>
      <c r="C3373" s="0" t="s">
        <v>35</v>
      </c>
      <c r="D3373" s="9" t="n">
        <v>43500</v>
      </c>
      <c r="E3373" s="9" t="n">
        <v>43647</v>
      </c>
      <c r="F3373" s="9" t="n">
        <v>43668</v>
      </c>
      <c r="G3373" s="9" t="n">
        <v>43671</v>
      </c>
      <c r="H3373" s="10" t="s">
        <v>36</v>
      </c>
      <c r="I3373" s="0" t="n">
        <v>21</v>
      </c>
      <c r="J3373" s="0" t="n">
        <v>26</v>
      </c>
      <c r="K3373" s="0" t="n">
        <v>237</v>
      </c>
      <c r="L3373" s="0" t="n">
        <v>45</v>
      </c>
      <c r="M3373" s="0" t="n">
        <v>8</v>
      </c>
      <c r="N3373" s="11" t="n">
        <v>0.075</v>
      </c>
      <c r="O3373" s="12" t="n">
        <v>379.89</v>
      </c>
      <c r="P3373" s="12" t="n">
        <v>844.2</v>
      </c>
      <c r="Q3373" s="12" t="n">
        <f aca="false">M3373*P3373*(1-N3373)</f>
        <v>6247.08</v>
      </c>
      <c r="R3373" s="12" t="n">
        <f aca="false">M3373*O3373</f>
        <v>3039.12</v>
      </c>
      <c r="S3373" s="12" t="n">
        <f aca="false">Q3373-R3373</f>
        <v>3207.96</v>
      </c>
      <c r="T3373" s="11" t="n">
        <f aca="false">IFERROR(S3373/Q3373,0)</f>
        <v>0.513513513513514</v>
      </c>
      <c r="U3373" s="13" t="n">
        <f aca="false">F3373-E3373</f>
        <v>21</v>
      </c>
      <c r="V3373" s="13" t="n">
        <f aca="false">G3373-F3373</f>
        <v>3</v>
      </c>
      <c r="W3373" s="13" t="n">
        <f aca="false">G3373-E3373</f>
        <v>24</v>
      </c>
      <c r="X3373" s="10" t="n">
        <f aca="false">YEAR(E3373)</f>
        <v>2019</v>
      </c>
      <c r="Y3373" s="0" t="str">
        <f aca="false">TEXT(E3373,"yyyy-mm")</f>
        <v>2019-07</v>
      </c>
      <c r="Z3373" s="0" t="str">
        <f aca="false">"Q"&amp;ROUNDUP(MONTH(E3373)/3,0)&amp;"-"&amp;YEAR(E3373)</f>
        <v>Q3-2019</v>
      </c>
    </row>
    <row r="3374" customFormat="false" ht="14.25" hidden="false" customHeight="false" outlineLevel="0" collapsed="false">
      <c r="A3374" s="0" t="s">
        <v>3416</v>
      </c>
      <c r="B3374" s="0" t="s">
        <v>34</v>
      </c>
      <c r="C3374" s="0" t="s">
        <v>39</v>
      </c>
      <c r="D3374" s="9" t="n">
        <v>43500</v>
      </c>
      <c r="E3374" s="9" t="n">
        <v>43647</v>
      </c>
      <c r="F3374" s="9" t="n">
        <v>43655</v>
      </c>
      <c r="G3374" s="9" t="n">
        <v>43661</v>
      </c>
      <c r="H3374" s="10" t="s">
        <v>36</v>
      </c>
      <c r="I3374" s="0" t="n">
        <v>10</v>
      </c>
      <c r="J3374" s="0" t="n">
        <v>20</v>
      </c>
      <c r="K3374" s="0" t="n">
        <v>189</v>
      </c>
      <c r="L3374" s="0" t="n">
        <v>35</v>
      </c>
      <c r="M3374" s="0" t="n">
        <v>2</v>
      </c>
      <c r="N3374" s="11" t="n">
        <v>0.1</v>
      </c>
      <c r="O3374" s="12" t="n">
        <v>2026.08</v>
      </c>
      <c r="P3374" s="12" t="n">
        <v>2412</v>
      </c>
      <c r="Q3374" s="12" t="n">
        <f aca="false">M3374*P3374*(1-N3374)</f>
        <v>4341.6</v>
      </c>
      <c r="R3374" s="12" t="n">
        <f aca="false">M3374*O3374</f>
        <v>4052.16</v>
      </c>
      <c r="S3374" s="12" t="n">
        <f aca="false">Q3374-R3374</f>
        <v>289.440000000001</v>
      </c>
      <c r="T3374" s="11" t="n">
        <f aca="false">IFERROR(S3374/Q3374,0)</f>
        <v>0.0666666666666668</v>
      </c>
      <c r="U3374" s="13" t="n">
        <f aca="false">F3374-E3374</f>
        <v>8</v>
      </c>
      <c r="V3374" s="13" t="n">
        <f aca="false">G3374-F3374</f>
        <v>6</v>
      </c>
      <c r="W3374" s="13" t="n">
        <f aca="false">G3374-E3374</f>
        <v>14</v>
      </c>
      <c r="X3374" s="10" t="n">
        <f aca="false">YEAR(E3374)</f>
        <v>2019</v>
      </c>
      <c r="Y3374" s="0" t="str">
        <f aca="false">TEXT(E3374,"yyyy-mm")</f>
        <v>2019-07</v>
      </c>
      <c r="Z3374" s="0" t="str">
        <f aca="false">"Q"&amp;ROUNDUP(MONTH(E3374)/3,0)&amp;"-"&amp;YEAR(E3374)</f>
        <v>Q3-2019</v>
      </c>
    </row>
    <row r="3375" customFormat="false" ht="14.25" hidden="false" customHeight="false" outlineLevel="0" collapsed="false">
      <c r="A3375" s="0" t="s">
        <v>3417</v>
      </c>
      <c r="B3375" s="0" t="s">
        <v>41</v>
      </c>
      <c r="C3375" s="0" t="s">
        <v>46</v>
      </c>
      <c r="D3375" s="9" t="n">
        <v>43600</v>
      </c>
      <c r="E3375" s="9" t="n">
        <v>43648</v>
      </c>
      <c r="F3375" s="9" t="n">
        <v>43666</v>
      </c>
      <c r="G3375" s="9" t="n">
        <v>43674</v>
      </c>
      <c r="H3375" s="10" t="s">
        <v>36</v>
      </c>
      <c r="I3375" s="0" t="n">
        <v>21</v>
      </c>
      <c r="J3375" s="0" t="n">
        <v>18</v>
      </c>
      <c r="K3375" s="0" t="n">
        <v>293</v>
      </c>
      <c r="L3375" s="0" t="n">
        <v>10</v>
      </c>
      <c r="M3375" s="0" t="n">
        <v>7</v>
      </c>
      <c r="N3375" s="11" t="n">
        <v>0.05</v>
      </c>
      <c r="O3375" s="12" t="n">
        <v>804.8</v>
      </c>
      <c r="P3375" s="12" t="n">
        <v>1031.8</v>
      </c>
      <c r="Q3375" s="12" t="n">
        <f aca="false">M3375*P3375*(1-N3375)</f>
        <v>6861.47</v>
      </c>
      <c r="R3375" s="12" t="n">
        <f aca="false">M3375*O3375</f>
        <v>5633.6</v>
      </c>
      <c r="S3375" s="12" t="n">
        <f aca="false">Q3375-R3375</f>
        <v>1227.87</v>
      </c>
      <c r="T3375" s="11" t="n">
        <f aca="false">IFERROR(S3375/Q3375,0)</f>
        <v>0.178951449179258</v>
      </c>
      <c r="U3375" s="13" t="n">
        <f aca="false">F3375-E3375</f>
        <v>18</v>
      </c>
      <c r="V3375" s="13" t="n">
        <f aca="false">G3375-F3375</f>
        <v>8</v>
      </c>
      <c r="W3375" s="13" t="n">
        <f aca="false">G3375-E3375</f>
        <v>26</v>
      </c>
      <c r="X3375" s="10" t="n">
        <f aca="false">YEAR(E3375)</f>
        <v>2019</v>
      </c>
      <c r="Y3375" s="0" t="str">
        <f aca="false">TEXT(E3375,"yyyy-mm")</f>
        <v>2019-07</v>
      </c>
      <c r="Z3375" s="0" t="str">
        <f aca="false">"Q"&amp;ROUNDUP(MONTH(E3375)/3,0)&amp;"-"&amp;YEAR(E3375)</f>
        <v>Q3-2019</v>
      </c>
    </row>
    <row r="3376" customFormat="false" ht="14.25" hidden="false" customHeight="false" outlineLevel="0" collapsed="false">
      <c r="A3376" s="0" t="s">
        <v>3418</v>
      </c>
      <c r="B3376" s="0" t="s">
        <v>41</v>
      </c>
      <c r="C3376" s="0" t="s">
        <v>39</v>
      </c>
      <c r="D3376" s="9" t="n">
        <v>43500</v>
      </c>
      <c r="E3376" s="9" t="n">
        <v>43648</v>
      </c>
      <c r="F3376" s="9" t="n">
        <v>43674</v>
      </c>
      <c r="G3376" s="9" t="n">
        <v>43680</v>
      </c>
      <c r="H3376" s="10" t="s">
        <v>36</v>
      </c>
      <c r="I3376" s="0" t="n">
        <v>24</v>
      </c>
      <c r="J3376" s="0" t="n">
        <v>21</v>
      </c>
      <c r="K3376" s="0" t="n">
        <v>172</v>
      </c>
      <c r="L3376" s="0" t="n">
        <v>36</v>
      </c>
      <c r="M3376" s="0" t="n">
        <v>1</v>
      </c>
      <c r="N3376" s="11" t="n">
        <v>0.1</v>
      </c>
      <c r="O3376" s="12" t="n">
        <v>3410.37</v>
      </c>
      <c r="P3376" s="12" t="n">
        <v>5983.1</v>
      </c>
      <c r="Q3376" s="12" t="n">
        <f aca="false">M3376*P3376*(1-N3376)</f>
        <v>5384.79</v>
      </c>
      <c r="R3376" s="12" t="n">
        <f aca="false">M3376*O3376</f>
        <v>3410.37</v>
      </c>
      <c r="S3376" s="12" t="n">
        <f aca="false">Q3376-R3376</f>
        <v>1974.42</v>
      </c>
      <c r="T3376" s="11" t="n">
        <f aca="false">IFERROR(S3376/Q3376,0)</f>
        <v>0.366666109541876</v>
      </c>
      <c r="U3376" s="13" t="n">
        <f aca="false">F3376-E3376</f>
        <v>26</v>
      </c>
      <c r="V3376" s="13" t="n">
        <f aca="false">G3376-F3376</f>
        <v>6</v>
      </c>
      <c r="W3376" s="13" t="n">
        <f aca="false">G3376-E3376</f>
        <v>32</v>
      </c>
      <c r="X3376" s="10" t="n">
        <f aca="false">YEAR(E3376)</f>
        <v>2019</v>
      </c>
      <c r="Y3376" s="0" t="str">
        <f aca="false">TEXT(E3376,"yyyy-mm")</f>
        <v>2019-07</v>
      </c>
      <c r="Z3376" s="0" t="str">
        <f aca="false">"Q"&amp;ROUNDUP(MONTH(E3376)/3,0)&amp;"-"&amp;YEAR(E3376)</f>
        <v>Q3-2019</v>
      </c>
    </row>
    <row r="3377" customFormat="false" ht="14.25" hidden="false" customHeight="false" outlineLevel="0" collapsed="false">
      <c r="A3377" s="0" t="s">
        <v>3419</v>
      </c>
      <c r="B3377" s="0" t="s">
        <v>41</v>
      </c>
      <c r="C3377" s="0" t="s">
        <v>39</v>
      </c>
      <c r="D3377" s="9" t="n">
        <v>43500</v>
      </c>
      <c r="E3377" s="9" t="n">
        <v>43648</v>
      </c>
      <c r="F3377" s="9" t="n">
        <v>43671</v>
      </c>
      <c r="G3377" s="9" t="n">
        <v>43679</v>
      </c>
      <c r="H3377" s="10" t="s">
        <v>36</v>
      </c>
      <c r="I3377" s="0" t="n">
        <v>22</v>
      </c>
      <c r="J3377" s="0" t="n">
        <v>12</v>
      </c>
      <c r="K3377" s="0" t="n">
        <v>128</v>
      </c>
      <c r="L3377" s="0" t="n">
        <v>47</v>
      </c>
      <c r="M3377" s="0" t="n">
        <v>7</v>
      </c>
      <c r="N3377" s="11" t="n">
        <v>0.05</v>
      </c>
      <c r="O3377" s="12" t="n">
        <v>697.87</v>
      </c>
      <c r="P3377" s="12" t="n">
        <v>830.8</v>
      </c>
      <c r="Q3377" s="12" t="n">
        <f aca="false">M3377*P3377*(1-N3377)</f>
        <v>5524.82</v>
      </c>
      <c r="R3377" s="12" t="n">
        <f aca="false">M3377*O3377</f>
        <v>4885.09</v>
      </c>
      <c r="S3377" s="12" t="n">
        <f aca="false">Q3377-R3377</f>
        <v>639.729999999999</v>
      </c>
      <c r="T3377" s="11" t="n">
        <f aca="false">IFERROR(S3377/Q3377,0)</f>
        <v>0.115792007703418</v>
      </c>
      <c r="U3377" s="13" t="n">
        <f aca="false">F3377-E3377</f>
        <v>23</v>
      </c>
      <c r="V3377" s="13" t="n">
        <f aca="false">G3377-F3377</f>
        <v>8</v>
      </c>
      <c r="W3377" s="13" t="n">
        <f aca="false">G3377-E3377</f>
        <v>31</v>
      </c>
      <c r="X3377" s="10" t="n">
        <f aca="false">YEAR(E3377)</f>
        <v>2019</v>
      </c>
      <c r="Y3377" s="0" t="str">
        <f aca="false">TEXT(E3377,"yyyy-mm")</f>
        <v>2019-07</v>
      </c>
      <c r="Z3377" s="0" t="str">
        <f aca="false">"Q"&amp;ROUNDUP(MONTH(E3377)/3,0)&amp;"-"&amp;YEAR(E3377)</f>
        <v>Q3-2019</v>
      </c>
    </row>
    <row r="3378" customFormat="false" ht="14.25" hidden="false" customHeight="false" outlineLevel="0" collapsed="false">
      <c r="A3378" s="0" t="s">
        <v>3420</v>
      </c>
      <c r="B3378" s="0" t="s">
        <v>38</v>
      </c>
      <c r="C3378" s="0" t="s">
        <v>46</v>
      </c>
      <c r="D3378" s="9" t="n">
        <v>43500</v>
      </c>
      <c r="E3378" s="9" t="n">
        <v>43648</v>
      </c>
      <c r="F3378" s="9" t="n">
        <v>43651</v>
      </c>
      <c r="G3378" s="9" t="n">
        <v>43658</v>
      </c>
      <c r="H3378" s="10" t="s">
        <v>36</v>
      </c>
      <c r="I3378" s="0" t="n">
        <v>17</v>
      </c>
      <c r="J3378" s="0" t="n">
        <v>1</v>
      </c>
      <c r="K3378" s="0" t="n">
        <v>262</v>
      </c>
      <c r="L3378" s="0" t="n">
        <v>23</v>
      </c>
      <c r="M3378" s="0" t="n">
        <v>8</v>
      </c>
      <c r="N3378" s="11" t="n">
        <v>0.1</v>
      </c>
      <c r="O3378" s="12" t="n">
        <v>633.42</v>
      </c>
      <c r="P3378" s="12" t="n">
        <v>1092.1</v>
      </c>
      <c r="Q3378" s="12" t="n">
        <f aca="false">M3378*P3378*(1-N3378)</f>
        <v>7863.12</v>
      </c>
      <c r="R3378" s="12" t="n">
        <f aca="false">M3378*O3378</f>
        <v>5067.36</v>
      </c>
      <c r="S3378" s="12" t="n">
        <f aca="false">Q3378-R3378</f>
        <v>2795.76</v>
      </c>
      <c r="T3378" s="11" t="n">
        <f aca="false">IFERROR(S3378/Q3378,0)</f>
        <v>0.355553520739859</v>
      </c>
      <c r="U3378" s="13" t="n">
        <f aca="false">F3378-E3378</f>
        <v>3</v>
      </c>
      <c r="V3378" s="13" t="n">
        <f aca="false">G3378-F3378</f>
        <v>7</v>
      </c>
      <c r="W3378" s="13" t="n">
        <f aca="false">G3378-E3378</f>
        <v>10</v>
      </c>
      <c r="X3378" s="10" t="n">
        <f aca="false">YEAR(E3378)</f>
        <v>2019</v>
      </c>
      <c r="Y3378" s="0" t="str">
        <f aca="false">TEXT(E3378,"yyyy-mm")</f>
        <v>2019-07</v>
      </c>
      <c r="Z3378" s="0" t="str">
        <f aca="false">"Q"&amp;ROUNDUP(MONTH(E3378)/3,0)&amp;"-"&amp;YEAR(E3378)</f>
        <v>Q3-2019</v>
      </c>
    </row>
    <row r="3379" customFormat="false" ht="14.25" hidden="false" customHeight="false" outlineLevel="0" collapsed="false">
      <c r="A3379" s="0" t="s">
        <v>3421</v>
      </c>
      <c r="B3379" s="0" t="s">
        <v>34</v>
      </c>
      <c r="C3379" s="0" t="s">
        <v>39</v>
      </c>
      <c r="D3379" s="9" t="n">
        <v>43500</v>
      </c>
      <c r="E3379" s="9" t="n">
        <v>43648</v>
      </c>
      <c r="F3379" s="9" t="n">
        <v>43663</v>
      </c>
      <c r="G3379" s="9" t="n">
        <v>43671</v>
      </c>
      <c r="H3379" s="10" t="s">
        <v>36</v>
      </c>
      <c r="I3379" s="0" t="n">
        <v>5</v>
      </c>
      <c r="J3379" s="0" t="n">
        <v>24</v>
      </c>
      <c r="K3379" s="0" t="n">
        <v>193</v>
      </c>
      <c r="L3379" s="0" t="n">
        <v>30</v>
      </c>
      <c r="M3379" s="0" t="n">
        <v>3</v>
      </c>
      <c r="N3379" s="11" t="n">
        <v>0.2</v>
      </c>
      <c r="O3379" s="12" t="n">
        <v>718.31</v>
      </c>
      <c r="P3379" s="12" t="n">
        <v>1011.7</v>
      </c>
      <c r="Q3379" s="12" t="n">
        <f aca="false">M3379*P3379*(1-N3379)</f>
        <v>2428.08</v>
      </c>
      <c r="R3379" s="12" t="n">
        <f aca="false">M3379*O3379</f>
        <v>2154.93</v>
      </c>
      <c r="S3379" s="12" t="n">
        <f aca="false">Q3379-R3379</f>
        <v>273.150000000001</v>
      </c>
      <c r="T3379" s="11" t="n">
        <f aca="false">IFERROR(S3379/Q3379,0)</f>
        <v>0.112496293367599</v>
      </c>
      <c r="U3379" s="13" t="n">
        <f aca="false">F3379-E3379</f>
        <v>15</v>
      </c>
      <c r="V3379" s="13" t="n">
        <f aca="false">G3379-F3379</f>
        <v>8</v>
      </c>
      <c r="W3379" s="13" t="n">
        <f aca="false">G3379-E3379</f>
        <v>23</v>
      </c>
      <c r="X3379" s="10" t="n">
        <f aca="false">YEAR(E3379)</f>
        <v>2019</v>
      </c>
      <c r="Y3379" s="0" t="str">
        <f aca="false">TEXT(E3379,"yyyy-mm")</f>
        <v>2019-07</v>
      </c>
      <c r="Z3379" s="0" t="str">
        <f aca="false">"Q"&amp;ROUNDUP(MONTH(E3379)/3,0)&amp;"-"&amp;YEAR(E3379)</f>
        <v>Q3-2019</v>
      </c>
    </row>
    <row r="3380" customFormat="false" ht="14.25" hidden="false" customHeight="false" outlineLevel="0" collapsed="false">
      <c r="A3380" s="0" t="s">
        <v>3422</v>
      </c>
      <c r="B3380" s="0" t="s">
        <v>34</v>
      </c>
      <c r="C3380" s="0" t="s">
        <v>35</v>
      </c>
      <c r="D3380" s="9" t="n">
        <v>43600</v>
      </c>
      <c r="E3380" s="9" t="n">
        <v>43648</v>
      </c>
      <c r="F3380" s="9" t="n">
        <v>43652</v>
      </c>
      <c r="G3380" s="9" t="n">
        <v>43660</v>
      </c>
      <c r="H3380" s="10" t="s">
        <v>36</v>
      </c>
      <c r="I3380" s="0" t="n">
        <v>11</v>
      </c>
      <c r="J3380" s="0" t="n">
        <v>25</v>
      </c>
      <c r="K3380" s="0" t="n">
        <v>208</v>
      </c>
      <c r="L3380" s="0" t="n">
        <v>33</v>
      </c>
      <c r="M3380" s="0" t="n">
        <v>3</v>
      </c>
      <c r="N3380" s="11" t="n">
        <v>0.075</v>
      </c>
      <c r="O3380" s="12" t="n">
        <v>1186.1</v>
      </c>
      <c r="P3380" s="12" t="n">
        <v>1882.7</v>
      </c>
      <c r="Q3380" s="12" t="n">
        <f aca="false">M3380*P3380*(1-N3380)</f>
        <v>5224.4925</v>
      </c>
      <c r="R3380" s="12" t="n">
        <f aca="false">M3380*O3380</f>
        <v>3558.3</v>
      </c>
      <c r="S3380" s="12" t="n">
        <f aca="false">Q3380-R3380</f>
        <v>1666.1925</v>
      </c>
      <c r="T3380" s="11" t="n">
        <f aca="false">IFERROR(S3380/Q3380,0)</f>
        <v>0.318919493137372</v>
      </c>
      <c r="U3380" s="13" t="n">
        <f aca="false">F3380-E3380</f>
        <v>4</v>
      </c>
      <c r="V3380" s="13" t="n">
        <f aca="false">G3380-F3380</f>
        <v>8</v>
      </c>
      <c r="W3380" s="13" t="n">
        <f aca="false">G3380-E3380</f>
        <v>12</v>
      </c>
      <c r="X3380" s="10" t="n">
        <f aca="false">YEAR(E3380)</f>
        <v>2019</v>
      </c>
      <c r="Y3380" s="0" t="str">
        <f aca="false">TEXT(E3380,"yyyy-mm")</f>
        <v>2019-07</v>
      </c>
      <c r="Z3380" s="0" t="str">
        <f aca="false">"Q"&amp;ROUNDUP(MONTH(E3380)/3,0)&amp;"-"&amp;YEAR(E3380)</f>
        <v>Q3-2019</v>
      </c>
    </row>
    <row r="3381" customFormat="false" ht="14.25" hidden="false" customHeight="false" outlineLevel="0" collapsed="false">
      <c r="A3381" s="0" t="s">
        <v>3423</v>
      </c>
      <c r="B3381" s="0" t="s">
        <v>43</v>
      </c>
      <c r="C3381" s="0" t="s">
        <v>39</v>
      </c>
      <c r="D3381" s="9" t="n">
        <v>43500</v>
      </c>
      <c r="E3381" s="9" t="n">
        <v>43648</v>
      </c>
      <c r="F3381" s="9" t="n">
        <v>43672</v>
      </c>
      <c r="G3381" s="9" t="n">
        <v>43682</v>
      </c>
      <c r="H3381" s="10" t="s">
        <v>36</v>
      </c>
      <c r="I3381" s="0" t="n">
        <v>27</v>
      </c>
      <c r="J3381" s="0" t="n">
        <v>8</v>
      </c>
      <c r="K3381" s="0" t="n">
        <v>171</v>
      </c>
      <c r="L3381" s="0" t="n">
        <v>37</v>
      </c>
      <c r="M3381" s="0" t="n">
        <v>2</v>
      </c>
      <c r="N3381" s="11" t="n">
        <v>0.075</v>
      </c>
      <c r="O3381" s="12" t="n">
        <v>914.62</v>
      </c>
      <c r="P3381" s="12" t="n">
        <v>1252.9</v>
      </c>
      <c r="Q3381" s="12" t="n">
        <f aca="false">M3381*P3381*(1-N3381)</f>
        <v>2317.865</v>
      </c>
      <c r="R3381" s="12" t="n">
        <f aca="false">M3381*O3381</f>
        <v>1829.24</v>
      </c>
      <c r="S3381" s="12" t="n">
        <f aca="false">Q3381-R3381</f>
        <v>488.625</v>
      </c>
      <c r="T3381" s="11" t="n">
        <f aca="false">IFERROR(S3381/Q3381,0)</f>
        <v>0.210808222221743</v>
      </c>
      <c r="U3381" s="13" t="n">
        <f aca="false">F3381-E3381</f>
        <v>24</v>
      </c>
      <c r="V3381" s="13" t="n">
        <f aca="false">G3381-F3381</f>
        <v>10</v>
      </c>
      <c r="W3381" s="13" t="n">
        <f aca="false">G3381-E3381</f>
        <v>34</v>
      </c>
      <c r="X3381" s="10" t="n">
        <f aca="false">YEAR(E3381)</f>
        <v>2019</v>
      </c>
      <c r="Y3381" s="0" t="str">
        <f aca="false">TEXT(E3381,"yyyy-mm")</f>
        <v>2019-07</v>
      </c>
      <c r="Z3381" s="0" t="str">
        <f aca="false">"Q"&amp;ROUNDUP(MONTH(E3381)/3,0)&amp;"-"&amp;YEAR(E3381)</f>
        <v>Q3-2019</v>
      </c>
    </row>
    <row r="3382" customFormat="false" ht="14.25" hidden="false" customHeight="false" outlineLevel="0" collapsed="false">
      <c r="A3382" s="0" t="s">
        <v>3424</v>
      </c>
      <c r="B3382" s="0" t="s">
        <v>41</v>
      </c>
      <c r="C3382" s="0" t="s">
        <v>39</v>
      </c>
      <c r="D3382" s="9" t="n">
        <v>43500</v>
      </c>
      <c r="E3382" s="9" t="n">
        <v>43648</v>
      </c>
      <c r="F3382" s="9" t="n">
        <v>43655</v>
      </c>
      <c r="G3382" s="9" t="n">
        <v>43657</v>
      </c>
      <c r="H3382" s="10" t="s">
        <v>36</v>
      </c>
      <c r="I3382" s="0" t="n">
        <v>24</v>
      </c>
      <c r="J3382" s="0" t="n">
        <v>6</v>
      </c>
      <c r="K3382" s="0" t="n">
        <v>140</v>
      </c>
      <c r="L3382" s="0" t="n">
        <v>31</v>
      </c>
      <c r="M3382" s="0" t="n">
        <v>8</v>
      </c>
      <c r="N3382" s="11" t="n">
        <v>0.2</v>
      </c>
      <c r="O3382" s="12" t="n">
        <v>1435.14</v>
      </c>
      <c r="P3382" s="12" t="n">
        <v>1708.5</v>
      </c>
      <c r="Q3382" s="12" t="n">
        <f aca="false">M3382*P3382*(1-N3382)</f>
        <v>10934.4</v>
      </c>
      <c r="R3382" s="12" t="n">
        <f aca="false">M3382*O3382</f>
        <v>11481.12</v>
      </c>
      <c r="S3382" s="12" t="n">
        <f aca="false">Q3382-R3382</f>
        <v>-546.719999999999</v>
      </c>
      <c r="T3382" s="11" t="n">
        <f aca="false">IFERROR(S3382/Q3382,0)</f>
        <v>-0.0499999999999999</v>
      </c>
      <c r="U3382" s="13" t="n">
        <f aca="false">F3382-E3382</f>
        <v>7</v>
      </c>
      <c r="V3382" s="13" t="n">
        <f aca="false">G3382-F3382</f>
        <v>2</v>
      </c>
      <c r="W3382" s="13" t="n">
        <f aca="false">G3382-E3382</f>
        <v>9</v>
      </c>
      <c r="X3382" s="10" t="n">
        <f aca="false">YEAR(E3382)</f>
        <v>2019</v>
      </c>
      <c r="Y3382" s="0" t="str">
        <f aca="false">TEXT(E3382,"yyyy-mm")</f>
        <v>2019-07</v>
      </c>
      <c r="Z3382" s="0" t="str">
        <f aca="false">"Q"&amp;ROUNDUP(MONTH(E3382)/3,0)&amp;"-"&amp;YEAR(E3382)</f>
        <v>Q3-2019</v>
      </c>
    </row>
    <row r="3383" customFormat="false" ht="14.25" hidden="false" customHeight="false" outlineLevel="0" collapsed="false">
      <c r="A3383" s="0" t="s">
        <v>3425</v>
      </c>
      <c r="B3383" s="0" t="s">
        <v>34</v>
      </c>
      <c r="C3383" s="0" t="s">
        <v>46</v>
      </c>
      <c r="D3383" s="9" t="n">
        <v>43600</v>
      </c>
      <c r="E3383" s="9" t="n">
        <v>43648</v>
      </c>
      <c r="F3383" s="9" t="n">
        <v>43667</v>
      </c>
      <c r="G3383" s="9" t="n">
        <v>43671</v>
      </c>
      <c r="H3383" s="10" t="s">
        <v>36</v>
      </c>
      <c r="I3383" s="0" t="n">
        <v>3</v>
      </c>
      <c r="J3383" s="0" t="n">
        <v>37</v>
      </c>
      <c r="K3383" s="0" t="n">
        <v>268</v>
      </c>
      <c r="L3383" s="0" t="n">
        <v>35</v>
      </c>
      <c r="M3383" s="0" t="n">
        <v>1</v>
      </c>
      <c r="N3383" s="11" t="n">
        <v>0.1</v>
      </c>
      <c r="O3383" s="12" t="n">
        <v>954.75</v>
      </c>
      <c r="P3383" s="12" t="n">
        <v>1273</v>
      </c>
      <c r="Q3383" s="12" t="n">
        <f aca="false">M3383*P3383*(1-N3383)</f>
        <v>1145.7</v>
      </c>
      <c r="R3383" s="12" t="n">
        <f aca="false">M3383*O3383</f>
        <v>954.75</v>
      </c>
      <c r="S3383" s="12" t="n">
        <f aca="false">Q3383-R3383</f>
        <v>190.95</v>
      </c>
      <c r="T3383" s="11" t="n">
        <f aca="false">IFERROR(S3383/Q3383,0)</f>
        <v>0.166666666666667</v>
      </c>
      <c r="U3383" s="13" t="n">
        <f aca="false">F3383-E3383</f>
        <v>19</v>
      </c>
      <c r="V3383" s="13" t="n">
        <f aca="false">G3383-F3383</f>
        <v>4</v>
      </c>
      <c r="W3383" s="13" t="n">
        <f aca="false">G3383-E3383</f>
        <v>23</v>
      </c>
      <c r="X3383" s="10" t="n">
        <f aca="false">YEAR(E3383)</f>
        <v>2019</v>
      </c>
      <c r="Y3383" s="0" t="str">
        <f aca="false">TEXT(E3383,"yyyy-mm")</f>
        <v>2019-07</v>
      </c>
      <c r="Z3383" s="0" t="str">
        <f aca="false">"Q"&amp;ROUNDUP(MONTH(E3383)/3,0)&amp;"-"&amp;YEAR(E3383)</f>
        <v>Q3-2019</v>
      </c>
    </row>
    <row r="3384" customFormat="false" ht="14.25" hidden="false" customHeight="false" outlineLevel="0" collapsed="false">
      <c r="A3384" s="0" t="s">
        <v>3426</v>
      </c>
      <c r="B3384" s="0" t="s">
        <v>38</v>
      </c>
      <c r="C3384" s="0" t="s">
        <v>35</v>
      </c>
      <c r="D3384" s="9" t="n">
        <v>43500</v>
      </c>
      <c r="E3384" s="9" t="n">
        <v>43648</v>
      </c>
      <c r="F3384" s="9" t="n">
        <v>43668</v>
      </c>
      <c r="G3384" s="9" t="n">
        <v>43676</v>
      </c>
      <c r="H3384" s="10" t="s">
        <v>36</v>
      </c>
      <c r="I3384" s="0" t="n">
        <v>17</v>
      </c>
      <c r="J3384" s="0" t="n">
        <v>3</v>
      </c>
      <c r="K3384" s="0" t="n">
        <v>219</v>
      </c>
      <c r="L3384" s="0" t="n">
        <v>38</v>
      </c>
      <c r="M3384" s="0" t="n">
        <v>2</v>
      </c>
      <c r="N3384" s="11" t="n">
        <v>0.15</v>
      </c>
      <c r="O3384" s="12" t="n">
        <v>1341.34</v>
      </c>
      <c r="P3384" s="12" t="n">
        <v>2438.8</v>
      </c>
      <c r="Q3384" s="12" t="n">
        <f aca="false">M3384*P3384*(1-N3384)</f>
        <v>4145.96</v>
      </c>
      <c r="R3384" s="12" t="n">
        <f aca="false">M3384*O3384</f>
        <v>2682.68</v>
      </c>
      <c r="S3384" s="12" t="n">
        <f aca="false">Q3384-R3384</f>
        <v>1463.28</v>
      </c>
      <c r="T3384" s="11" t="n">
        <f aca="false">IFERROR(S3384/Q3384,0)</f>
        <v>0.352941176470588</v>
      </c>
      <c r="U3384" s="13" t="n">
        <f aca="false">F3384-E3384</f>
        <v>20</v>
      </c>
      <c r="V3384" s="13" t="n">
        <f aca="false">G3384-F3384</f>
        <v>8</v>
      </c>
      <c r="W3384" s="13" t="n">
        <f aca="false">G3384-E3384</f>
        <v>28</v>
      </c>
      <c r="X3384" s="10" t="n">
        <f aca="false">YEAR(E3384)</f>
        <v>2019</v>
      </c>
      <c r="Y3384" s="0" t="str">
        <f aca="false">TEXT(E3384,"yyyy-mm")</f>
        <v>2019-07</v>
      </c>
      <c r="Z3384" s="0" t="str">
        <f aca="false">"Q"&amp;ROUNDUP(MONTH(E3384)/3,0)&amp;"-"&amp;YEAR(E3384)</f>
        <v>Q3-2019</v>
      </c>
    </row>
    <row r="3385" customFormat="false" ht="14.25" hidden="false" customHeight="false" outlineLevel="0" collapsed="false">
      <c r="A3385" s="0" t="s">
        <v>3427</v>
      </c>
      <c r="B3385" s="0" t="s">
        <v>34</v>
      </c>
      <c r="C3385" s="0" t="s">
        <v>35</v>
      </c>
      <c r="D3385" s="9" t="n">
        <v>43500</v>
      </c>
      <c r="E3385" s="9" t="n">
        <v>43648</v>
      </c>
      <c r="F3385" s="9" t="n">
        <v>43665</v>
      </c>
      <c r="G3385" s="9" t="n">
        <v>43674</v>
      </c>
      <c r="H3385" s="10" t="s">
        <v>36</v>
      </c>
      <c r="I3385" s="0" t="n">
        <v>10</v>
      </c>
      <c r="J3385" s="0" t="n">
        <v>27</v>
      </c>
      <c r="K3385" s="0" t="n">
        <v>255</v>
      </c>
      <c r="L3385" s="0" t="n">
        <v>15</v>
      </c>
      <c r="M3385" s="0" t="n">
        <v>1</v>
      </c>
      <c r="N3385" s="11" t="n">
        <v>0.1</v>
      </c>
      <c r="O3385" s="12" t="n">
        <v>1745.28</v>
      </c>
      <c r="P3385" s="12" t="n">
        <v>3061.9</v>
      </c>
      <c r="Q3385" s="12" t="n">
        <f aca="false">M3385*P3385*(1-N3385)</f>
        <v>2755.71</v>
      </c>
      <c r="R3385" s="12" t="n">
        <f aca="false">M3385*O3385</f>
        <v>1745.28</v>
      </c>
      <c r="S3385" s="12" t="n">
        <f aca="false">Q3385-R3385</f>
        <v>1010.43</v>
      </c>
      <c r="T3385" s="11" t="n">
        <f aca="false">IFERROR(S3385/Q3385,0)</f>
        <v>0.366667755315327</v>
      </c>
      <c r="U3385" s="13" t="n">
        <f aca="false">F3385-E3385</f>
        <v>17</v>
      </c>
      <c r="V3385" s="13" t="n">
        <f aca="false">G3385-F3385</f>
        <v>9</v>
      </c>
      <c r="W3385" s="13" t="n">
        <f aca="false">G3385-E3385</f>
        <v>26</v>
      </c>
      <c r="X3385" s="10" t="n">
        <f aca="false">YEAR(E3385)</f>
        <v>2019</v>
      </c>
      <c r="Y3385" s="0" t="str">
        <f aca="false">TEXT(E3385,"yyyy-mm")</f>
        <v>2019-07</v>
      </c>
      <c r="Z3385" s="0" t="str">
        <f aca="false">"Q"&amp;ROUNDUP(MONTH(E3385)/3,0)&amp;"-"&amp;YEAR(E3385)</f>
        <v>Q3-2019</v>
      </c>
    </row>
    <row r="3386" customFormat="false" ht="14.25" hidden="false" customHeight="false" outlineLevel="0" collapsed="false">
      <c r="A3386" s="0" t="s">
        <v>3428</v>
      </c>
      <c r="B3386" s="0" t="s">
        <v>41</v>
      </c>
      <c r="C3386" s="0" t="s">
        <v>58</v>
      </c>
      <c r="D3386" s="9" t="n">
        <v>43500</v>
      </c>
      <c r="E3386" s="9" t="n">
        <v>43648</v>
      </c>
      <c r="F3386" s="9" t="n">
        <v>43674</v>
      </c>
      <c r="G3386" s="9" t="n">
        <v>43681</v>
      </c>
      <c r="H3386" s="10" t="s">
        <v>36</v>
      </c>
      <c r="I3386" s="0" t="n">
        <v>23</v>
      </c>
      <c r="J3386" s="0" t="n">
        <v>2</v>
      </c>
      <c r="K3386" s="0" t="n">
        <v>360</v>
      </c>
      <c r="L3386" s="0" t="n">
        <v>28</v>
      </c>
      <c r="M3386" s="0" t="n">
        <v>6</v>
      </c>
      <c r="N3386" s="11" t="n">
        <v>0.15</v>
      </c>
      <c r="O3386" s="12" t="n">
        <v>1224.76</v>
      </c>
      <c r="P3386" s="12" t="n">
        <v>3061.9</v>
      </c>
      <c r="Q3386" s="12" t="n">
        <f aca="false">M3386*P3386*(1-N3386)</f>
        <v>15615.69</v>
      </c>
      <c r="R3386" s="12" t="n">
        <f aca="false">M3386*O3386</f>
        <v>7348.56</v>
      </c>
      <c r="S3386" s="12" t="n">
        <f aca="false">Q3386-R3386</f>
        <v>8267.13</v>
      </c>
      <c r="T3386" s="11" t="n">
        <f aca="false">IFERROR(S3386/Q3386,0)</f>
        <v>0.529411764705882</v>
      </c>
      <c r="U3386" s="13" t="n">
        <f aca="false">F3386-E3386</f>
        <v>26</v>
      </c>
      <c r="V3386" s="13" t="n">
        <f aca="false">G3386-F3386</f>
        <v>7</v>
      </c>
      <c r="W3386" s="13" t="n">
        <f aca="false">G3386-E3386</f>
        <v>33</v>
      </c>
      <c r="X3386" s="10" t="n">
        <f aca="false">YEAR(E3386)</f>
        <v>2019</v>
      </c>
      <c r="Y3386" s="0" t="str">
        <f aca="false">TEXT(E3386,"yyyy-mm")</f>
        <v>2019-07</v>
      </c>
      <c r="Z3386" s="0" t="str">
        <f aca="false">"Q"&amp;ROUNDUP(MONTH(E3386)/3,0)&amp;"-"&amp;YEAR(E3386)</f>
        <v>Q3-2019</v>
      </c>
    </row>
    <row r="3387" customFormat="false" ht="14.25" hidden="false" customHeight="false" outlineLevel="0" collapsed="false">
      <c r="A3387" s="0" t="s">
        <v>3429</v>
      </c>
      <c r="B3387" s="0" t="s">
        <v>34</v>
      </c>
      <c r="C3387" s="0" t="s">
        <v>39</v>
      </c>
      <c r="D3387" s="9" t="n">
        <v>43600</v>
      </c>
      <c r="E3387" s="9" t="n">
        <v>43648</v>
      </c>
      <c r="F3387" s="9" t="n">
        <v>43662</v>
      </c>
      <c r="G3387" s="9" t="n">
        <v>43669</v>
      </c>
      <c r="H3387" s="10" t="s">
        <v>36</v>
      </c>
      <c r="I3387" s="0" t="n">
        <v>1</v>
      </c>
      <c r="J3387" s="0" t="n">
        <v>6</v>
      </c>
      <c r="K3387" s="0" t="n">
        <v>119</v>
      </c>
      <c r="L3387" s="0" t="n">
        <v>24</v>
      </c>
      <c r="M3387" s="0" t="n">
        <v>1</v>
      </c>
      <c r="N3387" s="11" t="n">
        <v>0.05</v>
      </c>
      <c r="O3387" s="12" t="n">
        <v>142.38</v>
      </c>
      <c r="P3387" s="12" t="n">
        <v>167.5</v>
      </c>
      <c r="Q3387" s="12" t="n">
        <f aca="false">M3387*P3387*(1-N3387)</f>
        <v>159.125</v>
      </c>
      <c r="R3387" s="12" t="n">
        <f aca="false">M3387*O3387</f>
        <v>142.38</v>
      </c>
      <c r="S3387" s="12" t="n">
        <f aca="false">Q3387-R3387</f>
        <v>16.745</v>
      </c>
      <c r="T3387" s="11" t="n">
        <f aca="false">IFERROR(S3387/Q3387,0)</f>
        <v>0.105231736056559</v>
      </c>
      <c r="U3387" s="13" t="n">
        <f aca="false">F3387-E3387</f>
        <v>14</v>
      </c>
      <c r="V3387" s="13" t="n">
        <f aca="false">G3387-F3387</f>
        <v>7</v>
      </c>
      <c r="W3387" s="13" t="n">
        <f aca="false">G3387-E3387</f>
        <v>21</v>
      </c>
      <c r="X3387" s="10" t="n">
        <f aca="false">YEAR(E3387)</f>
        <v>2019</v>
      </c>
      <c r="Y3387" s="0" t="str">
        <f aca="false">TEXT(E3387,"yyyy-mm")</f>
        <v>2019-07</v>
      </c>
      <c r="Z3387" s="0" t="str">
        <f aca="false">"Q"&amp;ROUNDUP(MONTH(E3387)/3,0)&amp;"-"&amp;YEAR(E3387)</f>
        <v>Q3-2019</v>
      </c>
    </row>
    <row r="3388" customFormat="false" ht="14.25" hidden="false" customHeight="false" outlineLevel="0" collapsed="false">
      <c r="A3388" s="0" t="s">
        <v>3430</v>
      </c>
      <c r="B3388" s="0" t="s">
        <v>38</v>
      </c>
      <c r="C3388" s="0" t="s">
        <v>46</v>
      </c>
      <c r="D3388" s="9" t="n">
        <v>43500</v>
      </c>
      <c r="E3388" s="9" t="n">
        <v>43648</v>
      </c>
      <c r="F3388" s="9" t="n">
        <v>43662</v>
      </c>
      <c r="G3388" s="9" t="n">
        <v>43664</v>
      </c>
      <c r="H3388" s="10" t="s">
        <v>36</v>
      </c>
      <c r="I3388" s="0" t="n">
        <v>14</v>
      </c>
      <c r="J3388" s="0" t="n">
        <v>47</v>
      </c>
      <c r="K3388" s="0" t="n">
        <v>323</v>
      </c>
      <c r="L3388" s="0" t="n">
        <v>2</v>
      </c>
      <c r="M3388" s="0" t="n">
        <v>6</v>
      </c>
      <c r="N3388" s="11" t="n">
        <v>0.15</v>
      </c>
      <c r="O3388" s="12" t="n">
        <v>3234.49</v>
      </c>
      <c r="P3388" s="12" t="n">
        <v>3993.2</v>
      </c>
      <c r="Q3388" s="12" t="n">
        <f aca="false">M3388*P3388*(1-N3388)</f>
        <v>20365.32</v>
      </c>
      <c r="R3388" s="12" t="n">
        <f aca="false">M3388*O3388</f>
        <v>19406.94</v>
      </c>
      <c r="S3388" s="12" t="n">
        <f aca="false">Q3388-R3388</f>
        <v>958.379999999997</v>
      </c>
      <c r="T3388" s="11" t="n">
        <f aca="false">IFERROR(S3388/Q3388,0)</f>
        <v>0.0470594127664087</v>
      </c>
      <c r="U3388" s="13" t="n">
        <f aca="false">F3388-E3388</f>
        <v>14</v>
      </c>
      <c r="V3388" s="13" t="n">
        <f aca="false">G3388-F3388</f>
        <v>2</v>
      </c>
      <c r="W3388" s="13" t="n">
        <f aca="false">G3388-E3388</f>
        <v>16</v>
      </c>
      <c r="X3388" s="10" t="n">
        <f aca="false">YEAR(E3388)</f>
        <v>2019</v>
      </c>
      <c r="Y3388" s="0" t="str">
        <f aca="false">TEXT(E3388,"yyyy-mm")</f>
        <v>2019-07</v>
      </c>
      <c r="Z3388" s="0" t="str">
        <f aca="false">"Q"&amp;ROUNDUP(MONTH(E3388)/3,0)&amp;"-"&amp;YEAR(E3388)</f>
        <v>Q3-2019</v>
      </c>
    </row>
    <row r="3389" customFormat="false" ht="14.25" hidden="false" customHeight="false" outlineLevel="0" collapsed="false">
      <c r="A3389" s="0" t="s">
        <v>3431</v>
      </c>
      <c r="B3389" s="0" t="s">
        <v>34</v>
      </c>
      <c r="C3389" s="0" t="s">
        <v>46</v>
      </c>
      <c r="D3389" s="9" t="n">
        <v>43500</v>
      </c>
      <c r="E3389" s="9" t="n">
        <v>43648</v>
      </c>
      <c r="F3389" s="9" t="n">
        <v>43669</v>
      </c>
      <c r="G3389" s="9" t="n">
        <v>43670</v>
      </c>
      <c r="H3389" s="10" t="s">
        <v>36</v>
      </c>
      <c r="I3389" s="0" t="n">
        <v>3</v>
      </c>
      <c r="J3389" s="0" t="n">
        <v>10</v>
      </c>
      <c r="K3389" s="0" t="n">
        <v>326</v>
      </c>
      <c r="L3389" s="0" t="n">
        <v>21</v>
      </c>
      <c r="M3389" s="0" t="n">
        <v>5</v>
      </c>
      <c r="N3389" s="11" t="n">
        <v>0.1</v>
      </c>
      <c r="O3389" s="12" t="n">
        <v>585.31</v>
      </c>
      <c r="P3389" s="12" t="n">
        <v>1125.6</v>
      </c>
      <c r="Q3389" s="12" t="n">
        <f aca="false">M3389*P3389*(1-N3389)</f>
        <v>5065.2</v>
      </c>
      <c r="R3389" s="12" t="n">
        <f aca="false">M3389*O3389</f>
        <v>2926.55</v>
      </c>
      <c r="S3389" s="12" t="n">
        <f aca="false">Q3389-R3389</f>
        <v>2138.65</v>
      </c>
      <c r="T3389" s="11" t="n">
        <f aca="false">IFERROR(S3389/Q3389,0)</f>
        <v>0.422224196477928</v>
      </c>
      <c r="U3389" s="13" t="n">
        <f aca="false">F3389-E3389</f>
        <v>21</v>
      </c>
      <c r="V3389" s="13" t="n">
        <f aca="false">G3389-F3389</f>
        <v>1</v>
      </c>
      <c r="W3389" s="13" t="n">
        <f aca="false">G3389-E3389</f>
        <v>22</v>
      </c>
      <c r="X3389" s="10" t="n">
        <f aca="false">YEAR(E3389)</f>
        <v>2019</v>
      </c>
      <c r="Y3389" s="0" t="str">
        <f aca="false">TEXT(E3389,"yyyy-mm")</f>
        <v>2019-07</v>
      </c>
      <c r="Z3389" s="0" t="str">
        <f aca="false">"Q"&amp;ROUNDUP(MONTH(E3389)/3,0)&amp;"-"&amp;YEAR(E3389)</f>
        <v>Q3-2019</v>
      </c>
    </row>
    <row r="3390" customFormat="false" ht="14.25" hidden="false" customHeight="false" outlineLevel="0" collapsed="false">
      <c r="A3390" s="0" t="s">
        <v>3432</v>
      </c>
      <c r="B3390" s="0" t="s">
        <v>41</v>
      </c>
      <c r="C3390" s="0" t="s">
        <v>39</v>
      </c>
      <c r="D3390" s="9" t="n">
        <v>43500</v>
      </c>
      <c r="E3390" s="9" t="n">
        <v>43648</v>
      </c>
      <c r="F3390" s="9" t="n">
        <v>43664</v>
      </c>
      <c r="G3390" s="9" t="n">
        <v>43665</v>
      </c>
      <c r="H3390" s="10" t="s">
        <v>36</v>
      </c>
      <c r="I3390" s="0" t="n">
        <v>24</v>
      </c>
      <c r="J3390" s="0" t="n">
        <v>17</v>
      </c>
      <c r="K3390" s="0" t="n">
        <v>191</v>
      </c>
      <c r="L3390" s="0" t="n">
        <v>4</v>
      </c>
      <c r="M3390" s="0" t="n">
        <v>3</v>
      </c>
      <c r="N3390" s="11" t="n">
        <v>0.075</v>
      </c>
      <c r="O3390" s="12" t="n">
        <v>846.14</v>
      </c>
      <c r="P3390" s="12" t="n">
        <v>1159.1</v>
      </c>
      <c r="Q3390" s="12" t="n">
        <f aca="false">M3390*P3390*(1-N3390)</f>
        <v>3216.5025</v>
      </c>
      <c r="R3390" s="12" t="n">
        <f aca="false">M3390*O3390</f>
        <v>2538.42</v>
      </c>
      <c r="S3390" s="12" t="n">
        <f aca="false">Q3390-R3390</f>
        <v>678.0825</v>
      </c>
      <c r="T3390" s="11" t="n">
        <f aca="false">IFERROR(S3390/Q3390,0)</f>
        <v>0.210813608881075</v>
      </c>
      <c r="U3390" s="13" t="n">
        <f aca="false">F3390-E3390</f>
        <v>16</v>
      </c>
      <c r="V3390" s="13" t="n">
        <f aca="false">G3390-F3390</f>
        <v>1</v>
      </c>
      <c r="W3390" s="13" t="n">
        <f aca="false">G3390-E3390</f>
        <v>17</v>
      </c>
      <c r="X3390" s="10" t="n">
        <f aca="false">YEAR(E3390)</f>
        <v>2019</v>
      </c>
      <c r="Y3390" s="0" t="str">
        <f aca="false">TEXT(E3390,"yyyy-mm")</f>
        <v>2019-07</v>
      </c>
      <c r="Z3390" s="0" t="str">
        <f aca="false">"Q"&amp;ROUNDUP(MONTH(E3390)/3,0)&amp;"-"&amp;YEAR(E3390)</f>
        <v>Q3-2019</v>
      </c>
    </row>
    <row r="3391" customFormat="false" ht="14.25" hidden="false" customHeight="false" outlineLevel="0" collapsed="false">
      <c r="A3391" s="0" t="s">
        <v>3433</v>
      </c>
      <c r="B3391" s="0" t="s">
        <v>38</v>
      </c>
      <c r="C3391" s="0" t="s">
        <v>35</v>
      </c>
      <c r="D3391" s="9" t="n">
        <v>43500</v>
      </c>
      <c r="E3391" s="9" t="n">
        <v>43648</v>
      </c>
      <c r="F3391" s="9" t="n">
        <v>43664</v>
      </c>
      <c r="G3391" s="9" t="n">
        <v>43671</v>
      </c>
      <c r="H3391" s="10" t="s">
        <v>36</v>
      </c>
      <c r="I3391" s="0" t="n">
        <v>14</v>
      </c>
      <c r="J3391" s="0" t="n">
        <v>29</v>
      </c>
      <c r="K3391" s="0" t="n">
        <v>222</v>
      </c>
      <c r="L3391" s="0" t="n">
        <v>32</v>
      </c>
      <c r="M3391" s="0" t="n">
        <v>1</v>
      </c>
      <c r="N3391" s="11" t="n">
        <v>0.075</v>
      </c>
      <c r="O3391" s="12" t="n">
        <v>810.03</v>
      </c>
      <c r="P3391" s="12" t="n">
        <v>1038.5</v>
      </c>
      <c r="Q3391" s="12" t="n">
        <f aca="false">M3391*P3391*(1-N3391)</f>
        <v>960.6125</v>
      </c>
      <c r="R3391" s="12" t="n">
        <f aca="false">M3391*O3391</f>
        <v>810.03</v>
      </c>
      <c r="S3391" s="12" t="n">
        <f aca="false">Q3391-R3391</f>
        <v>150.5825</v>
      </c>
      <c r="T3391" s="11" t="n">
        <f aca="false">IFERROR(S3391/Q3391,0)</f>
        <v>0.156756756756757</v>
      </c>
      <c r="U3391" s="13" t="n">
        <f aca="false">F3391-E3391</f>
        <v>16</v>
      </c>
      <c r="V3391" s="13" t="n">
        <f aca="false">G3391-F3391</f>
        <v>7</v>
      </c>
      <c r="W3391" s="13" t="n">
        <f aca="false">G3391-E3391</f>
        <v>23</v>
      </c>
      <c r="X3391" s="10" t="n">
        <f aca="false">YEAR(E3391)</f>
        <v>2019</v>
      </c>
      <c r="Y3391" s="0" t="str">
        <f aca="false">TEXT(E3391,"yyyy-mm")</f>
        <v>2019-07</v>
      </c>
      <c r="Z3391" s="0" t="str">
        <f aca="false">"Q"&amp;ROUNDUP(MONTH(E3391)/3,0)&amp;"-"&amp;YEAR(E3391)</f>
        <v>Q3-2019</v>
      </c>
    </row>
    <row r="3392" customFormat="false" ht="14.25" hidden="false" customHeight="false" outlineLevel="0" collapsed="false">
      <c r="A3392" s="0" t="s">
        <v>3434</v>
      </c>
      <c r="B3392" s="0" t="s">
        <v>38</v>
      </c>
      <c r="C3392" s="0" t="s">
        <v>35</v>
      </c>
      <c r="D3392" s="9" t="n">
        <v>43500</v>
      </c>
      <c r="E3392" s="9" t="n">
        <v>43649</v>
      </c>
      <c r="F3392" s="9" t="n">
        <v>43662</v>
      </c>
      <c r="G3392" s="9" t="n">
        <v>43672</v>
      </c>
      <c r="H3392" s="10" t="s">
        <v>36</v>
      </c>
      <c r="I3392" s="0" t="n">
        <v>16</v>
      </c>
      <c r="J3392" s="0" t="n">
        <v>33</v>
      </c>
      <c r="K3392" s="0" t="n">
        <v>220</v>
      </c>
      <c r="L3392" s="0" t="n">
        <v>39</v>
      </c>
      <c r="M3392" s="0" t="n">
        <v>4</v>
      </c>
      <c r="N3392" s="11" t="n">
        <v>0.1</v>
      </c>
      <c r="O3392" s="12" t="n">
        <v>135.07</v>
      </c>
      <c r="P3392" s="12" t="n">
        <v>214.4</v>
      </c>
      <c r="Q3392" s="12" t="n">
        <f aca="false">M3392*P3392*(1-N3392)</f>
        <v>771.84</v>
      </c>
      <c r="R3392" s="12" t="n">
        <f aca="false">M3392*O3392</f>
        <v>540.28</v>
      </c>
      <c r="S3392" s="12" t="n">
        <f aca="false">Q3392-R3392</f>
        <v>231.56</v>
      </c>
      <c r="T3392" s="11" t="n">
        <f aca="false">IFERROR(S3392/Q3392,0)</f>
        <v>0.300010364842454</v>
      </c>
      <c r="U3392" s="13" t="n">
        <f aca="false">F3392-E3392</f>
        <v>13</v>
      </c>
      <c r="V3392" s="13" t="n">
        <f aca="false">G3392-F3392</f>
        <v>10</v>
      </c>
      <c r="W3392" s="13" t="n">
        <f aca="false">G3392-E3392</f>
        <v>23</v>
      </c>
      <c r="X3392" s="10" t="n">
        <f aca="false">YEAR(E3392)</f>
        <v>2019</v>
      </c>
      <c r="Y3392" s="0" t="str">
        <f aca="false">TEXT(E3392,"yyyy-mm")</f>
        <v>2019-07</v>
      </c>
      <c r="Z3392" s="0" t="str">
        <f aca="false">"Q"&amp;ROUNDUP(MONTH(E3392)/3,0)&amp;"-"&amp;YEAR(E3392)</f>
        <v>Q3-2019</v>
      </c>
    </row>
    <row r="3393" customFormat="false" ht="14.25" hidden="false" customHeight="false" outlineLevel="0" collapsed="false">
      <c r="A3393" s="0" t="s">
        <v>3435</v>
      </c>
      <c r="B3393" s="0" t="s">
        <v>38</v>
      </c>
      <c r="C3393" s="0" t="s">
        <v>39</v>
      </c>
      <c r="D3393" s="9" t="n">
        <v>43500</v>
      </c>
      <c r="E3393" s="9" t="n">
        <v>43649</v>
      </c>
      <c r="F3393" s="9" t="n">
        <v>43672</v>
      </c>
      <c r="G3393" s="9" t="n">
        <v>43681</v>
      </c>
      <c r="H3393" s="10" t="s">
        <v>36</v>
      </c>
      <c r="I3393" s="0" t="n">
        <v>15</v>
      </c>
      <c r="J3393" s="0" t="n">
        <v>47</v>
      </c>
      <c r="K3393" s="0" t="n">
        <v>116</v>
      </c>
      <c r="L3393" s="0" t="n">
        <v>16</v>
      </c>
      <c r="M3393" s="0" t="n">
        <v>7</v>
      </c>
      <c r="N3393" s="11" t="n">
        <v>0.15</v>
      </c>
      <c r="O3393" s="12" t="n">
        <v>804.4</v>
      </c>
      <c r="P3393" s="12" t="n">
        <v>1748.7</v>
      </c>
      <c r="Q3393" s="12" t="n">
        <f aca="false">M3393*P3393*(1-N3393)</f>
        <v>10404.765</v>
      </c>
      <c r="R3393" s="12" t="n">
        <f aca="false">M3393*O3393</f>
        <v>5630.8</v>
      </c>
      <c r="S3393" s="12" t="n">
        <f aca="false">Q3393-R3393</f>
        <v>4773.965</v>
      </c>
      <c r="T3393" s="11" t="n">
        <f aca="false">IFERROR(S3393/Q3393,0)</f>
        <v>0.458824874949122</v>
      </c>
      <c r="U3393" s="13" t="n">
        <f aca="false">F3393-E3393</f>
        <v>23</v>
      </c>
      <c r="V3393" s="13" t="n">
        <f aca="false">G3393-F3393</f>
        <v>9</v>
      </c>
      <c r="W3393" s="13" t="n">
        <f aca="false">G3393-E3393</f>
        <v>32</v>
      </c>
      <c r="X3393" s="10" t="n">
        <f aca="false">YEAR(E3393)</f>
        <v>2019</v>
      </c>
      <c r="Y3393" s="0" t="str">
        <f aca="false">TEXT(E3393,"yyyy-mm")</f>
        <v>2019-07</v>
      </c>
      <c r="Z3393" s="0" t="str">
        <f aca="false">"Q"&amp;ROUNDUP(MONTH(E3393)/3,0)&amp;"-"&amp;YEAR(E3393)</f>
        <v>Q3-2019</v>
      </c>
    </row>
    <row r="3394" customFormat="false" ht="14.25" hidden="false" customHeight="false" outlineLevel="0" collapsed="false">
      <c r="A3394" s="0" t="s">
        <v>3436</v>
      </c>
      <c r="B3394" s="0" t="s">
        <v>38</v>
      </c>
      <c r="C3394" s="0" t="s">
        <v>46</v>
      </c>
      <c r="D3394" s="9" t="n">
        <v>43500</v>
      </c>
      <c r="E3394" s="9" t="n">
        <v>43649</v>
      </c>
      <c r="F3394" s="9" t="n">
        <v>43677</v>
      </c>
      <c r="G3394" s="9" t="n">
        <v>43683</v>
      </c>
      <c r="H3394" s="10" t="s">
        <v>36</v>
      </c>
      <c r="I3394" s="0" t="n">
        <v>19</v>
      </c>
      <c r="J3394" s="0" t="n">
        <v>38</v>
      </c>
      <c r="K3394" s="0" t="n">
        <v>275</v>
      </c>
      <c r="L3394" s="0" t="n">
        <v>43</v>
      </c>
      <c r="M3394" s="0" t="n">
        <v>1</v>
      </c>
      <c r="N3394" s="11" t="n">
        <v>0.05</v>
      </c>
      <c r="O3394" s="12" t="n">
        <v>1445.39</v>
      </c>
      <c r="P3394" s="12" t="n">
        <v>2834.1</v>
      </c>
      <c r="Q3394" s="12" t="n">
        <f aca="false">M3394*P3394*(1-N3394)</f>
        <v>2692.395</v>
      </c>
      <c r="R3394" s="12" t="n">
        <f aca="false">M3394*O3394</f>
        <v>1445.39</v>
      </c>
      <c r="S3394" s="12" t="n">
        <f aca="false">Q3394-R3394</f>
        <v>1247.005</v>
      </c>
      <c r="T3394" s="11" t="n">
        <f aca="false">IFERROR(S3394/Q3394,0)</f>
        <v>0.463158266153369</v>
      </c>
      <c r="U3394" s="13" t="n">
        <f aca="false">F3394-E3394</f>
        <v>28</v>
      </c>
      <c r="V3394" s="13" t="n">
        <f aca="false">G3394-F3394</f>
        <v>6</v>
      </c>
      <c r="W3394" s="13" t="n">
        <f aca="false">G3394-E3394</f>
        <v>34</v>
      </c>
      <c r="X3394" s="10" t="n">
        <f aca="false">YEAR(E3394)</f>
        <v>2019</v>
      </c>
      <c r="Y3394" s="0" t="str">
        <f aca="false">TEXT(E3394,"yyyy-mm")</f>
        <v>2019-07</v>
      </c>
      <c r="Z3394" s="0" t="str">
        <f aca="false">"Q"&amp;ROUNDUP(MONTH(E3394)/3,0)&amp;"-"&amp;YEAR(E3394)</f>
        <v>Q3-2019</v>
      </c>
    </row>
    <row r="3395" customFormat="false" ht="14.25" hidden="false" customHeight="false" outlineLevel="0" collapsed="false">
      <c r="A3395" s="0" t="s">
        <v>3437</v>
      </c>
      <c r="B3395" s="0" t="s">
        <v>43</v>
      </c>
      <c r="C3395" s="0" t="s">
        <v>35</v>
      </c>
      <c r="D3395" s="9" t="n">
        <v>43600</v>
      </c>
      <c r="E3395" s="9" t="n">
        <v>43649</v>
      </c>
      <c r="F3395" s="9" t="n">
        <v>43654</v>
      </c>
      <c r="G3395" s="9" t="n">
        <v>43655</v>
      </c>
      <c r="H3395" s="10" t="s">
        <v>36</v>
      </c>
      <c r="I3395" s="0" t="n">
        <v>27</v>
      </c>
      <c r="J3395" s="0" t="n">
        <v>39</v>
      </c>
      <c r="K3395" s="0" t="n">
        <v>232</v>
      </c>
      <c r="L3395" s="0" t="n">
        <v>46</v>
      </c>
      <c r="M3395" s="0" t="n">
        <v>7</v>
      </c>
      <c r="N3395" s="11" t="n">
        <v>0.075</v>
      </c>
      <c r="O3395" s="12" t="n">
        <v>953.21</v>
      </c>
      <c r="P3395" s="12" t="n">
        <v>2324.9</v>
      </c>
      <c r="Q3395" s="12" t="n">
        <f aca="false">M3395*P3395*(1-N3395)</f>
        <v>15053.7275</v>
      </c>
      <c r="R3395" s="12" t="n">
        <f aca="false">M3395*O3395</f>
        <v>6672.47</v>
      </c>
      <c r="S3395" s="12" t="n">
        <f aca="false">Q3395-R3395</f>
        <v>8381.2575</v>
      </c>
      <c r="T3395" s="11" t="n">
        <f aca="false">IFERROR(S3395/Q3395,0)</f>
        <v>0.556756291755647</v>
      </c>
      <c r="U3395" s="13" t="n">
        <f aca="false">F3395-E3395</f>
        <v>5</v>
      </c>
      <c r="V3395" s="13" t="n">
        <f aca="false">G3395-F3395</f>
        <v>1</v>
      </c>
      <c r="W3395" s="13" t="n">
        <f aca="false">G3395-E3395</f>
        <v>6</v>
      </c>
      <c r="X3395" s="10" t="n">
        <f aca="false">YEAR(E3395)</f>
        <v>2019</v>
      </c>
      <c r="Y3395" s="0" t="str">
        <f aca="false">TEXT(E3395,"yyyy-mm")</f>
        <v>2019-07</v>
      </c>
      <c r="Z3395" s="0" t="str">
        <f aca="false">"Q"&amp;ROUNDUP(MONTH(E3395)/3,0)&amp;"-"&amp;YEAR(E3395)</f>
        <v>Q3-2019</v>
      </c>
    </row>
    <row r="3396" customFormat="false" ht="14.25" hidden="false" customHeight="false" outlineLevel="0" collapsed="false">
      <c r="A3396" s="0" t="s">
        <v>3438</v>
      </c>
      <c r="B3396" s="0" t="s">
        <v>43</v>
      </c>
      <c r="C3396" s="0" t="s">
        <v>35</v>
      </c>
      <c r="D3396" s="9" t="n">
        <v>43500</v>
      </c>
      <c r="E3396" s="9" t="n">
        <v>43649</v>
      </c>
      <c r="F3396" s="9" t="n">
        <v>43659</v>
      </c>
      <c r="G3396" s="9" t="n">
        <v>43666</v>
      </c>
      <c r="H3396" s="10" t="s">
        <v>36</v>
      </c>
      <c r="I3396" s="0" t="n">
        <v>26</v>
      </c>
      <c r="J3396" s="0" t="n">
        <v>43</v>
      </c>
      <c r="K3396" s="0" t="n">
        <v>227</v>
      </c>
      <c r="L3396" s="0" t="n">
        <v>45</v>
      </c>
      <c r="M3396" s="0" t="n">
        <v>1</v>
      </c>
      <c r="N3396" s="11" t="n">
        <v>0.3</v>
      </c>
      <c r="O3396" s="12" t="n">
        <v>1470.72</v>
      </c>
      <c r="P3396" s="12" t="n">
        <v>1815.7</v>
      </c>
      <c r="Q3396" s="12" t="n">
        <f aca="false">M3396*P3396*(1-N3396)</f>
        <v>1270.99</v>
      </c>
      <c r="R3396" s="12" t="n">
        <f aca="false">M3396*O3396</f>
        <v>1470.72</v>
      </c>
      <c r="S3396" s="12" t="n">
        <f aca="false">Q3396-R3396</f>
        <v>-199.73</v>
      </c>
      <c r="T3396" s="11" t="n">
        <f aca="false">IFERROR(S3396/Q3396,0)</f>
        <v>-0.157145217507612</v>
      </c>
      <c r="U3396" s="13" t="n">
        <f aca="false">F3396-E3396</f>
        <v>10</v>
      </c>
      <c r="V3396" s="13" t="n">
        <f aca="false">G3396-F3396</f>
        <v>7</v>
      </c>
      <c r="W3396" s="13" t="n">
        <f aca="false">G3396-E3396</f>
        <v>17</v>
      </c>
      <c r="X3396" s="10" t="n">
        <f aca="false">YEAR(E3396)</f>
        <v>2019</v>
      </c>
      <c r="Y3396" s="0" t="str">
        <f aca="false">TEXT(E3396,"yyyy-mm")</f>
        <v>2019-07</v>
      </c>
      <c r="Z3396" s="0" t="str">
        <f aca="false">"Q"&amp;ROUNDUP(MONTH(E3396)/3,0)&amp;"-"&amp;YEAR(E3396)</f>
        <v>Q3-2019</v>
      </c>
    </row>
    <row r="3397" customFormat="false" ht="14.25" hidden="false" customHeight="false" outlineLevel="0" collapsed="false">
      <c r="A3397" s="0" t="s">
        <v>3439</v>
      </c>
      <c r="B3397" s="0" t="s">
        <v>38</v>
      </c>
      <c r="C3397" s="0" t="s">
        <v>79</v>
      </c>
      <c r="D3397" s="9" t="n">
        <v>43600</v>
      </c>
      <c r="E3397" s="9" t="n">
        <v>43649</v>
      </c>
      <c r="F3397" s="9" t="n">
        <v>43656</v>
      </c>
      <c r="G3397" s="9" t="n">
        <v>43664</v>
      </c>
      <c r="H3397" s="10" t="s">
        <v>36</v>
      </c>
      <c r="I3397" s="0" t="n">
        <v>17</v>
      </c>
      <c r="J3397" s="0" t="n">
        <v>5</v>
      </c>
      <c r="K3397" s="0" t="n">
        <v>68</v>
      </c>
      <c r="L3397" s="0" t="n">
        <v>9</v>
      </c>
      <c r="M3397" s="0" t="n">
        <v>3</v>
      </c>
      <c r="N3397" s="11" t="n">
        <v>0.1</v>
      </c>
      <c r="O3397" s="12" t="n">
        <v>99.43</v>
      </c>
      <c r="P3397" s="12" t="n">
        <v>187.6</v>
      </c>
      <c r="Q3397" s="12" t="n">
        <f aca="false">M3397*P3397*(1-N3397)</f>
        <v>506.52</v>
      </c>
      <c r="R3397" s="12" t="n">
        <f aca="false">M3397*O3397</f>
        <v>298.29</v>
      </c>
      <c r="S3397" s="12" t="n">
        <f aca="false">Q3397-R3397</f>
        <v>208.23</v>
      </c>
      <c r="T3397" s="11" t="n">
        <f aca="false">IFERROR(S3397/Q3397,0)</f>
        <v>0.411099265576878</v>
      </c>
      <c r="U3397" s="13" t="n">
        <f aca="false">F3397-E3397</f>
        <v>7</v>
      </c>
      <c r="V3397" s="13" t="n">
        <f aca="false">G3397-F3397</f>
        <v>8</v>
      </c>
      <c r="W3397" s="13" t="n">
        <f aca="false">G3397-E3397</f>
        <v>15</v>
      </c>
      <c r="X3397" s="10" t="n">
        <f aca="false">YEAR(E3397)</f>
        <v>2019</v>
      </c>
      <c r="Y3397" s="0" t="str">
        <f aca="false">TEXT(E3397,"yyyy-mm")</f>
        <v>2019-07</v>
      </c>
      <c r="Z3397" s="0" t="str">
        <f aca="false">"Q"&amp;ROUNDUP(MONTH(E3397)/3,0)&amp;"-"&amp;YEAR(E3397)</f>
        <v>Q3-2019</v>
      </c>
    </row>
    <row r="3398" customFormat="false" ht="14.25" hidden="false" customHeight="false" outlineLevel="0" collapsed="false">
      <c r="A3398" s="0" t="s">
        <v>3440</v>
      </c>
      <c r="B3398" s="0" t="s">
        <v>34</v>
      </c>
      <c r="C3398" s="0" t="s">
        <v>35</v>
      </c>
      <c r="D3398" s="9" t="n">
        <v>43500</v>
      </c>
      <c r="E3398" s="9" t="n">
        <v>43649</v>
      </c>
      <c r="F3398" s="9" t="n">
        <v>43655</v>
      </c>
      <c r="G3398" s="9" t="n">
        <v>43658</v>
      </c>
      <c r="H3398" s="10" t="s">
        <v>36</v>
      </c>
      <c r="I3398" s="0" t="n">
        <v>10</v>
      </c>
      <c r="J3398" s="0" t="n">
        <v>11</v>
      </c>
      <c r="K3398" s="0" t="n">
        <v>224</v>
      </c>
      <c r="L3398" s="0" t="n">
        <v>37</v>
      </c>
      <c r="M3398" s="0" t="n">
        <v>2</v>
      </c>
      <c r="N3398" s="11" t="n">
        <v>0.2</v>
      </c>
      <c r="O3398" s="12" t="n">
        <v>505.45</v>
      </c>
      <c r="P3398" s="12" t="n">
        <v>1232.8</v>
      </c>
      <c r="Q3398" s="12" t="n">
        <f aca="false">M3398*P3398*(1-N3398)</f>
        <v>1972.48</v>
      </c>
      <c r="R3398" s="12" t="n">
        <f aca="false">M3398*O3398</f>
        <v>1010.9</v>
      </c>
      <c r="S3398" s="12" t="n">
        <f aca="false">Q3398-R3398</f>
        <v>961.58</v>
      </c>
      <c r="T3398" s="11" t="n">
        <f aca="false">IFERROR(S3398/Q3398,0)</f>
        <v>0.487497972096042</v>
      </c>
      <c r="U3398" s="13" t="n">
        <f aca="false">F3398-E3398</f>
        <v>6</v>
      </c>
      <c r="V3398" s="13" t="n">
        <f aca="false">G3398-F3398</f>
        <v>3</v>
      </c>
      <c r="W3398" s="13" t="n">
        <f aca="false">G3398-E3398</f>
        <v>9</v>
      </c>
      <c r="X3398" s="10" t="n">
        <f aca="false">YEAR(E3398)</f>
        <v>2019</v>
      </c>
      <c r="Y3398" s="0" t="str">
        <f aca="false">TEXT(E3398,"yyyy-mm")</f>
        <v>2019-07</v>
      </c>
      <c r="Z3398" s="0" t="str">
        <f aca="false">"Q"&amp;ROUNDUP(MONTH(E3398)/3,0)&amp;"-"&amp;YEAR(E3398)</f>
        <v>Q3-2019</v>
      </c>
    </row>
    <row r="3399" customFormat="false" ht="14.25" hidden="false" customHeight="false" outlineLevel="0" collapsed="false">
      <c r="A3399" s="0" t="s">
        <v>3441</v>
      </c>
      <c r="B3399" s="0" t="s">
        <v>38</v>
      </c>
      <c r="C3399" s="0" t="s">
        <v>46</v>
      </c>
      <c r="D3399" s="9" t="n">
        <v>43600</v>
      </c>
      <c r="E3399" s="9" t="n">
        <v>43649</v>
      </c>
      <c r="F3399" s="9" t="n">
        <v>43657</v>
      </c>
      <c r="G3399" s="9" t="n">
        <v>43661</v>
      </c>
      <c r="H3399" s="10" t="s">
        <v>36</v>
      </c>
      <c r="I3399" s="0" t="n">
        <v>17</v>
      </c>
      <c r="J3399" s="0" t="n">
        <v>38</v>
      </c>
      <c r="K3399" s="0" t="n">
        <v>326</v>
      </c>
      <c r="L3399" s="0" t="n">
        <v>12</v>
      </c>
      <c r="M3399" s="0" t="n">
        <v>5</v>
      </c>
      <c r="N3399" s="11" t="n">
        <v>0.075</v>
      </c>
      <c r="O3399" s="12" t="n">
        <v>498.88</v>
      </c>
      <c r="P3399" s="12" t="n">
        <v>978.2</v>
      </c>
      <c r="Q3399" s="12" t="n">
        <f aca="false">M3399*P3399*(1-N3399)</f>
        <v>4524.175</v>
      </c>
      <c r="R3399" s="12" t="n">
        <f aca="false">M3399*O3399</f>
        <v>2494.4</v>
      </c>
      <c r="S3399" s="12" t="n">
        <f aca="false">Q3399-R3399</f>
        <v>2029.775</v>
      </c>
      <c r="T3399" s="11" t="n">
        <f aca="false">IFERROR(S3399/Q3399,0)</f>
        <v>0.448650858996392</v>
      </c>
      <c r="U3399" s="13" t="n">
        <f aca="false">F3399-E3399</f>
        <v>8</v>
      </c>
      <c r="V3399" s="13" t="n">
        <f aca="false">G3399-F3399</f>
        <v>4</v>
      </c>
      <c r="W3399" s="13" t="n">
        <f aca="false">G3399-E3399</f>
        <v>12</v>
      </c>
      <c r="X3399" s="10" t="n">
        <f aca="false">YEAR(E3399)</f>
        <v>2019</v>
      </c>
      <c r="Y3399" s="0" t="str">
        <f aca="false">TEXT(E3399,"yyyy-mm")</f>
        <v>2019-07</v>
      </c>
      <c r="Z3399" s="0" t="str">
        <f aca="false">"Q"&amp;ROUNDUP(MONTH(E3399)/3,0)&amp;"-"&amp;YEAR(E3399)</f>
        <v>Q3-2019</v>
      </c>
    </row>
    <row r="3400" customFormat="false" ht="14.25" hidden="false" customHeight="false" outlineLevel="0" collapsed="false">
      <c r="A3400" s="0" t="s">
        <v>3442</v>
      </c>
      <c r="B3400" s="0" t="s">
        <v>34</v>
      </c>
      <c r="C3400" s="0" t="s">
        <v>35</v>
      </c>
      <c r="D3400" s="9" t="n">
        <v>43500</v>
      </c>
      <c r="E3400" s="9" t="n">
        <v>43650</v>
      </c>
      <c r="F3400" s="9" t="n">
        <v>43659</v>
      </c>
      <c r="G3400" s="9" t="n">
        <v>43661</v>
      </c>
      <c r="H3400" s="10" t="s">
        <v>36</v>
      </c>
      <c r="I3400" s="0" t="n">
        <v>7</v>
      </c>
      <c r="J3400" s="0" t="n">
        <v>1</v>
      </c>
      <c r="K3400" s="0" t="n">
        <v>211</v>
      </c>
      <c r="L3400" s="0" t="n">
        <v>27</v>
      </c>
      <c r="M3400" s="0" t="n">
        <v>4</v>
      </c>
      <c r="N3400" s="11" t="n">
        <v>0.05</v>
      </c>
      <c r="O3400" s="12" t="n">
        <v>914.55</v>
      </c>
      <c r="P3400" s="12" t="n">
        <v>1172.5</v>
      </c>
      <c r="Q3400" s="12" t="n">
        <f aca="false">M3400*P3400*(1-N3400)</f>
        <v>4455.5</v>
      </c>
      <c r="R3400" s="12" t="n">
        <f aca="false">M3400*O3400</f>
        <v>3658.2</v>
      </c>
      <c r="S3400" s="12" t="n">
        <f aca="false">Q3400-R3400</f>
        <v>797.3</v>
      </c>
      <c r="T3400" s="11" t="n">
        <f aca="false">IFERROR(S3400/Q3400,0)</f>
        <v>0.178947368421053</v>
      </c>
      <c r="U3400" s="13" t="n">
        <f aca="false">F3400-E3400</f>
        <v>9</v>
      </c>
      <c r="V3400" s="13" t="n">
        <f aca="false">G3400-F3400</f>
        <v>2</v>
      </c>
      <c r="W3400" s="13" t="n">
        <f aca="false">G3400-E3400</f>
        <v>11</v>
      </c>
      <c r="X3400" s="10" t="n">
        <f aca="false">YEAR(E3400)</f>
        <v>2019</v>
      </c>
      <c r="Y3400" s="0" t="str">
        <f aca="false">TEXT(E3400,"yyyy-mm")</f>
        <v>2019-07</v>
      </c>
      <c r="Z3400" s="0" t="str">
        <f aca="false">"Q"&amp;ROUNDUP(MONTH(E3400)/3,0)&amp;"-"&amp;YEAR(E3400)</f>
        <v>Q3-2019</v>
      </c>
    </row>
    <row r="3401" customFormat="false" ht="14.25" hidden="false" customHeight="false" outlineLevel="0" collapsed="false">
      <c r="A3401" s="0" t="s">
        <v>3443</v>
      </c>
      <c r="B3401" s="0" t="s">
        <v>34</v>
      </c>
      <c r="C3401" s="0" t="s">
        <v>39</v>
      </c>
      <c r="D3401" s="9" t="n">
        <v>43500</v>
      </c>
      <c r="E3401" s="9" t="n">
        <v>43650</v>
      </c>
      <c r="F3401" s="9" t="n">
        <v>43657</v>
      </c>
      <c r="G3401" s="9" t="n">
        <v>43666</v>
      </c>
      <c r="H3401" s="10" t="s">
        <v>36</v>
      </c>
      <c r="I3401" s="0" t="n">
        <v>8</v>
      </c>
      <c r="J3401" s="0" t="n">
        <v>28</v>
      </c>
      <c r="K3401" s="0" t="n">
        <v>147</v>
      </c>
      <c r="L3401" s="0" t="n">
        <v>9</v>
      </c>
      <c r="M3401" s="0" t="n">
        <v>1</v>
      </c>
      <c r="N3401" s="11" t="n">
        <v>0.15</v>
      </c>
      <c r="O3401" s="12" t="n">
        <v>442.2</v>
      </c>
      <c r="P3401" s="12" t="n">
        <v>1105.5</v>
      </c>
      <c r="Q3401" s="12" t="n">
        <f aca="false">M3401*P3401*(1-N3401)</f>
        <v>939.675</v>
      </c>
      <c r="R3401" s="12" t="n">
        <f aca="false">M3401*O3401</f>
        <v>442.2</v>
      </c>
      <c r="S3401" s="12" t="n">
        <f aca="false">Q3401-R3401</f>
        <v>497.475</v>
      </c>
      <c r="T3401" s="11" t="n">
        <f aca="false">IFERROR(S3401/Q3401,0)</f>
        <v>0.529411764705882</v>
      </c>
      <c r="U3401" s="13" t="n">
        <f aca="false">F3401-E3401</f>
        <v>7</v>
      </c>
      <c r="V3401" s="13" t="n">
        <f aca="false">G3401-F3401</f>
        <v>9</v>
      </c>
      <c r="W3401" s="13" t="n">
        <f aca="false">G3401-E3401</f>
        <v>16</v>
      </c>
      <c r="X3401" s="10" t="n">
        <f aca="false">YEAR(E3401)</f>
        <v>2019</v>
      </c>
      <c r="Y3401" s="0" t="str">
        <f aca="false">TEXT(E3401,"yyyy-mm")</f>
        <v>2019-07</v>
      </c>
      <c r="Z3401" s="0" t="str">
        <f aca="false">"Q"&amp;ROUNDUP(MONTH(E3401)/3,0)&amp;"-"&amp;YEAR(E3401)</f>
        <v>Q3-2019</v>
      </c>
    </row>
    <row r="3402" customFormat="false" ht="14.25" hidden="false" customHeight="false" outlineLevel="0" collapsed="false">
      <c r="A3402" s="0" t="s">
        <v>3444</v>
      </c>
      <c r="B3402" s="0" t="s">
        <v>38</v>
      </c>
      <c r="C3402" s="0" t="s">
        <v>58</v>
      </c>
      <c r="D3402" s="9" t="n">
        <v>43600</v>
      </c>
      <c r="E3402" s="9" t="n">
        <v>43650</v>
      </c>
      <c r="F3402" s="9" t="n">
        <v>43667</v>
      </c>
      <c r="G3402" s="9" t="n">
        <v>43674</v>
      </c>
      <c r="H3402" s="10" t="s">
        <v>36</v>
      </c>
      <c r="I3402" s="0" t="n">
        <v>20</v>
      </c>
      <c r="J3402" s="0" t="n">
        <v>10</v>
      </c>
      <c r="K3402" s="0" t="n">
        <v>350</v>
      </c>
      <c r="L3402" s="0" t="n">
        <v>25</v>
      </c>
      <c r="M3402" s="0" t="n">
        <v>5</v>
      </c>
      <c r="N3402" s="11" t="n">
        <v>0.075</v>
      </c>
      <c r="O3402" s="12" t="n">
        <v>1739.05</v>
      </c>
      <c r="P3402" s="12" t="n">
        <v>2760.4</v>
      </c>
      <c r="Q3402" s="12" t="n">
        <f aca="false">M3402*P3402*(1-N3402)</f>
        <v>12766.85</v>
      </c>
      <c r="R3402" s="12" t="n">
        <f aca="false">M3402*O3402</f>
        <v>8695.25</v>
      </c>
      <c r="S3402" s="12" t="n">
        <f aca="false">Q3402-R3402</f>
        <v>4071.6</v>
      </c>
      <c r="T3402" s="11" t="n">
        <f aca="false">IFERROR(S3402/Q3402,0)</f>
        <v>0.318919702197488</v>
      </c>
      <c r="U3402" s="13" t="n">
        <f aca="false">F3402-E3402</f>
        <v>17</v>
      </c>
      <c r="V3402" s="13" t="n">
        <f aca="false">G3402-F3402</f>
        <v>7</v>
      </c>
      <c r="W3402" s="13" t="n">
        <f aca="false">G3402-E3402</f>
        <v>24</v>
      </c>
      <c r="X3402" s="10" t="n">
        <f aca="false">YEAR(E3402)</f>
        <v>2019</v>
      </c>
      <c r="Y3402" s="0" t="str">
        <f aca="false">TEXT(E3402,"yyyy-mm")</f>
        <v>2019-07</v>
      </c>
      <c r="Z3402" s="0" t="str">
        <f aca="false">"Q"&amp;ROUNDUP(MONTH(E3402)/3,0)&amp;"-"&amp;YEAR(E3402)</f>
        <v>Q3-2019</v>
      </c>
    </row>
    <row r="3403" customFormat="false" ht="14.25" hidden="false" customHeight="false" outlineLevel="0" collapsed="false">
      <c r="A3403" s="0" t="s">
        <v>3445</v>
      </c>
      <c r="B3403" s="0" t="s">
        <v>38</v>
      </c>
      <c r="C3403" s="0" t="s">
        <v>48</v>
      </c>
      <c r="D3403" s="9" t="n">
        <v>43600</v>
      </c>
      <c r="E3403" s="9" t="n">
        <v>43650</v>
      </c>
      <c r="F3403" s="9" t="n">
        <v>43660</v>
      </c>
      <c r="G3403" s="9" t="n">
        <v>43666</v>
      </c>
      <c r="H3403" s="10" t="s">
        <v>36</v>
      </c>
      <c r="I3403" s="0" t="n">
        <v>17</v>
      </c>
      <c r="J3403" s="0" t="n">
        <v>47</v>
      </c>
      <c r="K3403" s="0" t="n">
        <v>53</v>
      </c>
      <c r="L3403" s="0" t="n">
        <v>10</v>
      </c>
      <c r="M3403" s="0" t="n">
        <v>1</v>
      </c>
      <c r="N3403" s="11" t="n">
        <v>0.05</v>
      </c>
      <c r="O3403" s="12" t="n">
        <v>134</v>
      </c>
      <c r="P3403" s="12" t="n">
        <v>268</v>
      </c>
      <c r="Q3403" s="12" t="n">
        <f aca="false">M3403*P3403*(1-N3403)</f>
        <v>254.6</v>
      </c>
      <c r="R3403" s="12" t="n">
        <f aca="false">M3403*O3403</f>
        <v>134</v>
      </c>
      <c r="S3403" s="12" t="n">
        <f aca="false">Q3403-R3403</f>
        <v>120.6</v>
      </c>
      <c r="T3403" s="11" t="n">
        <f aca="false">IFERROR(S3403/Q3403,0)</f>
        <v>0.473684210526316</v>
      </c>
      <c r="U3403" s="13" t="n">
        <f aca="false">F3403-E3403</f>
        <v>10</v>
      </c>
      <c r="V3403" s="13" t="n">
        <f aca="false">G3403-F3403</f>
        <v>6</v>
      </c>
      <c r="W3403" s="13" t="n">
        <f aca="false">G3403-E3403</f>
        <v>16</v>
      </c>
      <c r="X3403" s="10" t="n">
        <f aca="false">YEAR(E3403)</f>
        <v>2019</v>
      </c>
      <c r="Y3403" s="0" t="str">
        <f aca="false">TEXT(E3403,"yyyy-mm")</f>
        <v>2019-07</v>
      </c>
      <c r="Z3403" s="0" t="str">
        <f aca="false">"Q"&amp;ROUNDUP(MONTH(E3403)/3,0)&amp;"-"&amp;YEAR(E3403)</f>
        <v>Q3-2019</v>
      </c>
    </row>
    <row r="3404" customFormat="false" ht="14.25" hidden="false" customHeight="false" outlineLevel="0" collapsed="false">
      <c r="A3404" s="0" t="s">
        <v>3446</v>
      </c>
      <c r="B3404" s="0" t="s">
        <v>34</v>
      </c>
      <c r="C3404" s="0" t="s">
        <v>79</v>
      </c>
      <c r="D3404" s="9" t="n">
        <v>43500</v>
      </c>
      <c r="E3404" s="9" t="n">
        <v>43650</v>
      </c>
      <c r="F3404" s="9" t="n">
        <v>43675</v>
      </c>
      <c r="G3404" s="9" t="n">
        <v>43680</v>
      </c>
      <c r="H3404" s="10" t="s">
        <v>36</v>
      </c>
      <c r="I3404" s="0" t="n">
        <v>6</v>
      </c>
      <c r="J3404" s="0" t="n">
        <v>21</v>
      </c>
      <c r="K3404" s="0" t="n">
        <v>74</v>
      </c>
      <c r="L3404" s="0" t="n">
        <v>20</v>
      </c>
      <c r="M3404" s="0" t="n">
        <v>7</v>
      </c>
      <c r="N3404" s="11" t="n">
        <v>0.1</v>
      </c>
      <c r="O3404" s="12" t="n">
        <v>984.5</v>
      </c>
      <c r="P3404" s="12" t="n">
        <v>1246.2</v>
      </c>
      <c r="Q3404" s="12" t="n">
        <f aca="false">M3404*P3404*(1-N3404)</f>
        <v>7851.06</v>
      </c>
      <c r="R3404" s="12" t="n">
        <f aca="false">M3404*O3404</f>
        <v>6891.5</v>
      </c>
      <c r="S3404" s="12" t="n">
        <f aca="false">Q3404-R3404</f>
        <v>959.56</v>
      </c>
      <c r="T3404" s="11" t="n">
        <f aca="false">IFERROR(S3404/Q3404,0)</f>
        <v>0.12222043902352</v>
      </c>
      <c r="U3404" s="13" t="n">
        <f aca="false">F3404-E3404</f>
        <v>25</v>
      </c>
      <c r="V3404" s="13" t="n">
        <f aca="false">G3404-F3404</f>
        <v>5</v>
      </c>
      <c r="W3404" s="13" t="n">
        <f aca="false">G3404-E3404</f>
        <v>30</v>
      </c>
      <c r="X3404" s="10" t="n">
        <f aca="false">YEAR(E3404)</f>
        <v>2019</v>
      </c>
      <c r="Y3404" s="0" t="str">
        <f aca="false">TEXT(E3404,"yyyy-mm")</f>
        <v>2019-07</v>
      </c>
      <c r="Z3404" s="0" t="str">
        <f aca="false">"Q"&amp;ROUNDUP(MONTH(E3404)/3,0)&amp;"-"&amp;YEAR(E3404)</f>
        <v>Q3-2019</v>
      </c>
    </row>
    <row r="3405" customFormat="false" ht="14.25" hidden="false" customHeight="false" outlineLevel="0" collapsed="false">
      <c r="A3405" s="0" t="s">
        <v>3447</v>
      </c>
      <c r="B3405" s="0" t="s">
        <v>38</v>
      </c>
      <c r="C3405" s="0" t="s">
        <v>35</v>
      </c>
      <c r="D3405" s="9" t="n">
        <v>43600</v>
      </c>
      <c r="E3405" s="9" t="n">
        <v>43651</v>
      </c>
      <c r="F3405" s="9" t="n">
        <v>43655</v>
      </c>
      <c r="G3405" s="9" t="n">
        <v>43656</v>
      </c>
      <c r="H3405" s="10" t="s">
        <v>36</v>
      </c>
      <c r="I3405" s="0" t="n">
        <v>15</v>
      </c>
      <c r="J3405" s="0" t="n">
        <v>42</v>
      </c>
      <c r="K3405" s="0" t="n">
        <v>214</v>
      </c>
      <c r="L3405" s="0" t="n">
        <v>31</v>
      </c>
      <c r="M3405" s="0" t="n">
        <v>1</v>
      </c>
      <c r="N3405" s="11" t="n">
        <v>0.05</v>
      </c>
      <c r="O3405" s="12" t="n">
        <v>1441.71</v>
      </c>
      <c r="P3405" s="12" t="n">
        <v>2720.2</v>
      </c>
      <c r="Q3405" s="12" t="n">
        <f aca="false">M3405*P3405*(1-N3405)</f>
        <v>2584.19</v>
      </c>
      <c r="R3405" s="12" t="n">
        <f aca="false">M3405*O3405</f>
        <v>1441.71</v>
      </c>
      <c r="S3405" s="12" t="n">
        <f aca="false">Q3405-R3405</f>
        <v>1142.48</v>
      </c>
      <c r="T3405" s="11" t="n">
        <f aca="false">IFERROR(S3405/Q3405,0)</f>
        <v>0.442103715284093</v>
      </c>
      <c r="U3405" s="13" t="n">
        <f aca="false">F3405-E3405</f>
        <v>4</v>
      </c>
      <c r="V3405" s="13" t="n">
        <f aca="false">G3405-F3405</f>
        <v>1</v>
      </c>
      <c r="W3405" s="13" t="n">
        <f aca="false">G3405-E3405</f>
        <v>5</v>
      </c>
      <c r="X3405" s="10" t="n">
        <f aca="false">YEAR(E3405)</f>
        <v>2019</v>
      </c>
      <c r="Y3405" s="0" t="str">
        <f aca="false">TEXT(E3405,"yyyy-mm")</f>
        <v>2019-07</v>
      </c>
      <c r="Z3405" s="0" t="str">
        <f aca="false">"Q"&amp;ROUNDUP(MONTH(E3405)/3,0)&amp;"-"&amp;YEAR(E3405)</f>
        <v>Q3-2019</v>
      </c>
    </row>
    <row r="3406" customFormat="false" ht="14.25" hidden="false" customHeight="false" outlineLevel="0" collapsed="false">
      <c r="A3406" s="0" t="s">
        <v>3448</v>
      </c>
      <c r="B3406" s="0" t="s">
        <v>38</v>
      </c>
      <c r="C3406" s="0" t="s">
        <v>39</v>
      </c>
      <c r="D3406" s="9" t="n">
        <v>43500</v>
      </c>
      <c r="E3406" s="9" t="n">
        <v>43651</v>
      </c>
      <c r="F3406" s="9" t="n">
        <v>43669</v>
      </c>
      <c r="G3406" s="9" t="n">
        <v>43678</v>
      </c>
      <c r="H3406" s="10" t="s">
        <v>36</v>
      </c>
      <c r="I3406" s="0" t="n">
        <v>19</v>
      </c>
      <c r="J3406" s="0" t="n">
        <v>13</v>
      </c>
      <c r="K3406" s="0" t="n">
        <v>174</v>
      </c>
      <c r="L3406" s="0" t="n">
        <v>17</v>
      </c>
      <c r="M3406" s="0" t="n">
        <v>4</v>
      </c>
      <c r="N3406" s="11" t="n">
        <v>0.4</v>
      </c>
      <c r="O3406" s="12" t="n">
        <v>962.46</v>
      </c>
      <c r="P3406" s="12" t="n">
        <v>1132.3</v>
      </c>
      <c r="Q3406" s="12" t="n">
        <f aca="false">M3406*P3406*(1-N3406)</f>
        <v>2717.52</v>
      </c>
      <c r="R3406" s="12" t="n">
        <f aca="false">M3406*O3406</f>
        <v>3849.84</v>
      </c>
      <c r="S3406" s="12" t="n">
        <f aca="false">Q3406-R3406</f>
        <v>-1132.32</v>
      </c>
      <c r="T3406" s="11" t="n">
        <f aca="false">IFERROR(S3406/Q3406,0)</f>
        <v>-0.416674026318114</v>
      </c>
      <c r="U3406" s="13" t="n">
        <f aca="false">F3406-E3406</f>
        <v>18</v>
      </c>
      <c r="V3406" s="13" t="n">
        <f aca="false">G3406-F3406</f>
        <v>9</v>
      </c>
      <c r="W3406" s="13" t="n">
        <f aca="false">G3406-E3406</f>
        <v>27</v>
      </c>
      <c r="X3406" s="10" t="n">
        <f aca="false">YEAR(E3406)</f>
        <v>2019</v>
      </c>
      <c r="Y3406" s="0" t="str">
        <f aca="false">TEXT(E3406,"yyyy-mm")</f>
        <v>2019-07</v>
      </c>
      <c r="Z3406" s="0" t="str">
        <f aca="false">"Q"&amp;ROUNDUP(MONTH(E3406)/3,0)&amp;"-"&amp;YEAR(E3406)</f>
        <v>Q3-2019</v>
      </c>
    </row>
    <row r="3407" customFormat="false" ht="14.25" hidden="false" customHeight="false" outlineLevel="0" collapsed="false">
      <c r="A3407" s="0" t="s">
        <v>3449</v>
      </c>
      <c r="B3407" s="0" t="s">
        <v>38</v>
      </c>
      <c r="C3407" s="0" t="s">
        <v>35</v>
      </c>
      <c r="D3407" s="9" t="n">
        <v>43500</v>
      </c>
      <c r="E3407" s="9" t="n">
        <v>43651</v>
      </c>
      <c r="F3407" s="9" t="n">
        <v>43658</v>
      </c>
      <c r="G3407" s="9" t="n">
        <v>43663</v>
      </c>
      <c r="H3407" s="10" t="s">
        <v>36</v>
      </c>
      <c r="I3407" s="0" t="n">
        <v>19</v>
      </c>
      <c r="J3407" s="0" t="n">
        <v>21</v>
      </c>
      <c r="K3407" s="0" t="n">
        <v>229</v>
      </c>
      <c r="L3407" s="0" t="n">
        <v>9</v>
      </c>
      <c r="M3407" s="0" t="n">
        <v>2</v>
      </c>
      <c r="N3407" s="11" t="n">
        <v>0.15</v>
      </c>
      <c r="O3407" s="12" t="n">
        <v>494.39</v>
      </c>
      <c r="P3407" s="12" t="n">
        <v>1051.9</v>
      </c>
      <c r="Q3407" s="12" t="n">
        <f aca="false">M3407*P3407*(1-N3407)</f>
        <v>1788.23</v>
      </c>
      <c r="R3407" s="12" t="n">
        <f aca="false">M3407*O3407</f>
        <v>988.78</v>
      </c>
      <c r="S3407" s="12" t="n">
        <f aca="false">Q3407-R3407</f>
        <v>799.45</v>
      </c>
      <c r="T3407" s="11" t="n">
        <f aca="false">IFERROR(S3407/Q3407,0)</f>
        <v>0.447062178802503</v>
      </c>
      <c r="U3407" s="13" t="n">
        <f aca="false">F3407-E3407</f>
        <v>7</v>
      </c>
      <c r="V3407" s="13" t="n">
        <f aca="false">G3407-F3407</f>
        <v>5</v>
      </c>
      <c r="W3407" s="13" t="n">
        <f aca="false">G3407-E3407</f>
        <v>12</v>
      </c>
      <c r="X3407" s="10" t="n">
        <f aca="false">YEAR(E3407)</f>
        <v>2019</v>
      </c>
      <c r="Y3407" s="0" t="str">
        <f aca="false">TEXT(E3407,"yyyy-mm")</f>
        <v>2019-07</v>
      </c>
      <c r="Z3407" s="0" t="str">
        <f aca="false">"Q"&amp;ROUNDUP(MONTH(E3407)/3,0)&amp;"-"&amp;YEAR(E3407)</f>
        <v>Q3-2019</v>
      </c>
    </row>
    <row r="3408" customFormat="false" ht="14.25" hidden="false" customHeight="false" outlineLevel="0" collapsed="false">
      <c r="A3408" s="0" t="s">
        <v>3450</v>
      </c>
      <c r="B3408" s="0" t="s">
        <v>34</v>
      </c>
      <c r="C3408" s="0" t="s">
        <v>58</v>
      </c>
      <c r="D3408" s="9" t="n">
        <v>43600</v>
      </c>
      <c r="E3408" s="9" t="n">
        <v>43651</v>
      </c>
      <c r="F3408" s="9" t="n">
        <v>43667</v>
      </c>
      <c r="G3408" s="9" t="n">
        <v>43668</v>
      </c>
      <c r="H3408" s="10" t="s">
        <v>36</v>
      </c>
      <c r="I3408" s="0" t="n">
        <v>6</v>
      </c>
      <c r="J3408" s="0" t="n">
        <v>16</v>
      </c>
      <c r="K3408" s="0" t="n">
        <v>329</v>
      </c>
      <c r="L3408" s="0" t="n">
        <v>16</v>
      </c>
      <c r="M3408" s="0" t="n">
        <v>3</v>
      </c>
      <c r="N3408" s="11" t="n">
        <v>0.2</v>
      </c>
      <c r="O3408" s="12" t="n">
        <v>556.1</v>
      </c>
      <c r="P3408" s="12" t="n">
        <v>1112.2</v>
      </c>
      <c r="Q3408" s="12" t="n">
        <f aca="false">M3408*P3408*(1-N3408)</f>
        <v>2669.28</v>
      </c>
      <c r="R3408" s="12" t="n">
        <f aca="false">M3408*O3408</f>
        <v>1668.3</v>
      </c>
      <c r="S3408" s="12" t="n">
        <f aca="false">Q3408-R3408</f>
        <v>1000.98</v>
      </c>
      <c r="T3408" s="11" t="n">
        <f aca="false">IFERROR(S3408/Q3408,0)</f>
        <v>0.375</v>
      </c>
      <c r="U3408" s="13" t="n">
        <f aca="false">F3408-E3408</f>
        <v>16</v>
      </c>
      <c r="V3408" s="13" t="n">
        <f aca="false">G3408-F3408</f>
        <v>1</v>
      </c>
      <c r="W3408" s="13" t="n">
        <f aca="false">G3408-E3408</f>
        <v>17</v>
      </c>
      <c r="X3408" s="10" t="n">
        <f aca="false">YEAR(E3408)</f>
        <v>2019</v>
      </c>
      <c r="Y3408" s="0" t="str">
        <f aca="false">TEXT(E3408,"yyyy-mm")</f>
        <v>2019-07</v>
      </c>
      <c r="Z3408" s="0" t="str">
        <f aca="false">"Q"&amp;ROUNDUP(MONTH(E3408)/3,0)&amp;"-"&amp;YEAR(E3408)</f>
        <v>Q3-2019</v>
      </c>
    </row>
    <row r="3409" customFormat="false" ht="14.25" hidden="false" customHeight="false" outlineLevel="0" collapsed="false">
      <c r="A3409" s="0" t="s">
        <v>3451</v>
      </c>
      <c r="B3409" s="0" t="s">
        <v>34</v>
      </c>
      <c r="C3409" s="0" t="s">
        <v>39</v>
      </c>
      <c r="D3409" s="9" t="n">
        <v>43500</v>
      </c>
      <c r="E3409" s="9" t="n">
        <v>43651</v>
      </c>
      <c r="F3409" s="9" t="n">
        <v>43654</v>
      </c>
      <c r="G3409" s="9" t="n">
        <v>43662</v>
      </c>
      <c r="H3409" s="10" t="s">
        <v>36</v>
      </c>
      <c r="I3409" s="0" t="n">
        <v>9</v>
      </c>
      <c r="J3409" s="0" t="n">
        <v>21</v>
      </c>
      <c r="K3409" s="0" t="n">
        <v>124</v>
      </c>
      <c r="L3409" s="0" t="n">
        <v>29</v>
      </c>
      <c r="M3409" s="0" t="n">
        <v>5</v>
      </c>
      <c r="N3409" s="11" t="n">
        <v>0.05</v>
      </c>
      <c r="O3409" s="12" t="n">
        <v>2953.36</v>
      </c>
      <c r="P3409" s="12" t="n">
        <v>3886</v>
      </c>
      <c r="Q3409" s="12" t="n">
        <f aca="false">M3409*P3409*(1-N3409)</f>
        <v>18458.5</v>
      </c>
      <c r="R3409" s="12" t="n">
        <f aca="false">M3409*O3409</f>
        <v>14766.8</v>
      </c>
      <c r="S3409" s="12" t="n">
        <f aca="false">Q3409-R3409</f>
        <v>3691.7</v>
      </c>
      <c r="T3409" s="11" t="n">
        <f aca="false">IFERROR(S3409/Q3409,0)</f>
        <v>0.2</v>
      </c>
      <c r="U3409" s="13" t="n">
        <f aca="false">F3409-E3409</f>
        <v>3</v>
      </c>
      <c r="V3409" s="13" t="n">
        <f aca="false">G3409-F3409</f>
        <v>8</v>
      </c>
      <c r="W3409" s="13" t="n">
        <f aca="false">G3409-E3409</f>
        <v>11</v>
      </c>
      <c r="X3409" s="10" t="n">
        <f aca="false">YEAR(E3409)</f>
        <v>2019</v>
      </c>
      <c r="Y3409" s="0" t="str">
        <f aca="false">TEXT(E3409,"yyyy-mm")</f>
        <v>2019-07</v>
      </c>
      <c r="Z3409" s="0" t="str">
        <f aca="false">"Q"&amp;ROUNDUP(MONTH(E3409)/3,0)&amp;"-"&amp;YEAR(E3409)</f>
        <v>Q3-2019</v>
      </c>
    </row>
    <row r="3410" customFormat="false" ht="14.25" hidden="false" customHeight="false" outlineLevel="0" collapsed="false">
      <c r="A3410" s="0" t="s">
        <v>3452</v>
      </c>
      <c r="B3410" s="0" t="s">
        <v>34</v>
      </c>
      <c r="C3410" s="0" t="s">
        <v>58</v>
      </c>
      <c r="D3410" s="9" t="n">
        <v>43500</v>
      </c>
      <c r="E3410" s="9" t="n">
        <v>43651</v>
      </c>
      <c r="F3410" s="9" t="n">
        <v>43679</v>
      </c>
      <c r="G3410" s="9" t="n">
        <v>43685</v>
      </c>
      <c r="H3410" s="10" t="s">
        <v>36</v>
      </c>
      <c r="I3410" s="0" t="n">
        <v>7</v>
      </c>
      <c r="J3410" s="0" t="n">
        <v>45</v>
      </c>
      <c r="K3410" s="0" t="n">
        <v>339</v>
      </c>
      <c r="L3410" s="0" t="n">
        <v>30</v>
      </c>
      <c r="M3410" s="0" t="n">
        <v>2</v>
      </c>
      <c r="N3410" s="11" t="n">
        <v>0.1</v>
      </c>
      <c r="O3410" s="12" t="n">
        <v>1834.46</v>
      </c>
      <c r="P3410" s="12" t="n">
        <v>2479</v>
      </c>
      <c r="Q3410" s="12" t="n">
        <f aca="false">M3410*P3410*(1-N3410)</f>
        <v>4462.2</v>
      </c>
      <c r="R3410" s="12" t="n">
        <f aca="false">M3410*O3410</f>
        <v>3668.92</v>
      </c>
      <c r="S3410" s="12" t="n">
        <f aca="false">Q3410-R3410</f>
        <v>793.28</v>
      </c>
      <c r="T3410" s="11" t="n">
        <f aca="false">IFERROR(S3410/Q3410,0)</f>
        <v>0.177777777777778</v>
      </c>
      <c r="U3410" s="13" t="n">
        <f aca="false">F3410-E3410</f>
        <v>28</v>
      </c>
      <c r="V3410" s="13" t="n">
        <f aca="false">G3410-F3410</f>
        <v>6</v>
      </c>
      <c r="W3410" s="13" t="n">
        <f aca="false">G3410-E3410</f>
        <v>34</v>
      </c>
      <c r="X3410" s="10" t="n">
        <f aca="false">YEAR(E3410)</f>
        <v>2019</v>
      </c>
      <c r="Y3410" s="0" t="str">
        <f aca="false">TEXT(E3410,"yyyy-mm")</f>
        <v>2019-07</v>
      </c>
      <c r="Z3410" s="0" t="str">
        <f aca="false">"Q"&amp;ROUNDUP(MONTH(E3410)/3,0)&amp;"-"&amp;YEAR(E3410)</f>
        <v>Q3-2019</v>
      </c>
    </row>
    <row r="3411" customFormat="false" ht="14.25" hidden="false" customHeight="false" outlineLevel="0" collapsed="false">
      <c r="A3411" s="0" t="s">
        <v>3453</v>
      </c>
      <c r="B3411" s="0" t="s">
        <v>38</v>
      </c>
      <c r="C3411" s="0" t="s">
        <v>39</v>
      </c>
      <c r="D3411" s="9" t="n">
        <v>43500</v>
      </c>
      <c r="E3411" s="9" t="n">
        <v>43651</v>
      </c>
      <c r="F3411" s="9" t="n">
        <v>43670</v>
      </c>
      <c r="G3411" s="9" t="n">
        <v>43675</v>
      </c>
      <c r="H3411" s="10" t="s">
        <v>36</v>
      </c>
      <c r="I3411" s="0" t="n">
        <v>15</v>
      </c>
      <c r="J3411" s="0" t="n">
        <v>24</v>
      </c>
      <c r="K3411" s="0" t="n">
        <v>139</v>
      </c>
      <c r="L3411" s="0" t="n">
        <v>10</v>
      </c>
      <c r="M3411" s="0" t="n">
        <v>1</v>
      </c>
      <c r="N3411" s="11" t="n">
        <v>0.15</v>
      </c>
      <c r="O3411" s="12" t="n">
        <v>542.7</v>
      </c>
      <c r="P3411" s="12" t="n">
        <v>1085.4</v>
      </c>
      <c r="Q3411" s="12" t="n">
        <f aca="false">M3411*P3411*(1-N3411)</f>
        <v>922.59</v>
      </c>
      <c r="R3411" s="12" t="n">
        <f aca="false">M3411*O3411</f>
        <v>542.7</v>
      </c>
      <c r="S3411" s="12" t="n">
        <f aca="false">Q3411-R3411</f>
        <v>379.89</v>
      </c>
      <c r="T3411" s="11" t="n">
        <f aca="false">IFERROR(S3411/Q3411,0)</f>
        <v>0.411764705882353</v>
      </c>
      <c r="U3411" s="13" t="n">
        <f aca="false">F3411-E3411</f>
        <v>19</v>
      </c>
      <c r="V3411" s="13" t="n">
        <f aca="false">G3411-F3411</f>
        <v>5</v>
      </c>
      <c r="W3411" s="13" t="n">
        <f aca="false">G3411-E3411</f>
        <v>24</v>
      </c>
      <c r="X3411" s="10" t="n">
        <f aca="false">YEAR(E3411)</f>
        <v>2019</v>
      </c>
      <c r="Y3411" s="0" t="str">
        <f aca="false">TEXT(E3411,"yyyy-mm")</f>
        <v>2019-07</v>
      </c>
      <c r="Z3411" s="0" t="str">
        <f aca="false">"Q"&amp;ROUNDUP(MONTH(E3411)/3,0)&amp;"-"&amp;YEAR(E3411)</f>
        <v>Q3-2019</v>
      </c>
    </row>
    <row r="3412" customFormat="false" ht="14.25" hidden="false" customHeight="false" outlineLevel="0" collapsed="false">
      <c r="A3412" s="0" t="s">
        <v>3454</v>
      </c>
      <c r="B3412" s="0" t="s">
        <v>34</v>
      </c>
      <c r="C3412" s="0" t="s">
        <v>35</v>
      </c>
      <c r="D3412" s="9" t="n">
        <v>43500</v>
      </c>
      <c r="E3412" s="9" t="n">
        <v>43651</v>
      </c>
      <c r="F3412" s="9" t="n">
        <v>43668</v>
      </c>
      <c r="G3412" s="9" t="n">
        <v>43669</v>
      </c>
      <c r="H3412" s="10" t="s">
        <v>36</v>
      </c>
      <c r="I3412" s="0" t="n">
        <v>5</v>
      </c>
      <c r="J3412" s="0" t="n">
        <v>21</v>
      </c>
      <c r="K3412" s="0" t="n">
        <v>209</v>
      </c>
      <c r="L3412" s="0" t="n">
        <v>3</v>
      </c>
      <c r="M3412" s="0" t="n">
        <v>6</v>
      </c>
      <c r="N3412" s="11" t="n">
        <v>0.075</v>
      </c>
      <c r="O3412" s="12" t="n">
        <v>369.04</v>
      </c>
      <c r="P3412" s="12" t="n">
        <v>683.4</v>
      </c>
      <c r="Q3412" s="12" t="n">
        <f aca="false">M3412*P3412*(1-N3412)</f>
        <v>3792.87</v>
      </c>
      <c r="R3412" s="12" t="n">
        <f aca="false">M3412*O3412</f>
        <v>2214.24</v>
      </c>
      <c r="S3412" s="12" t="n">
        <f aca="false">Q3412-R3412</f>
        <v>1578.63</v>
      </c>
      <c r="T3412" s="11" t="n">
        <f aca="false">IFERROR(S3412/Q3412,0)</f>
        <v>0.41620988855405</v>
      </c>
      <c r="U3412" s="13" t="n">
        <f aca="false">F3412-E3412</f>
        <v>17</v>
      </c>
      <c r="V3412" s="13" t="n">
        <f aca="false">G3412-F3412</f>
        <v>1</v>
      </c>
      <c r="W3412" s="13" t="n">
        <f aca="false">G3412-E3412</f>
        <v>18</v>
      </c>
      <c r="X3412" s="10" t="n">
        <f aca="false">YEAR(E3412)</f>
        <v>2019</v>
      </c>
      <c r="Y3412" s="0" t="str">
        <f aca="false">TEXT(E3412,"yyyy-mm")</f>
        <v>2019-07</v>
      </c>
      <c r="Z3412" s="0" t="str">
        <f aca="false">"Q"&amp;ROUNDUP(MONTH(E3412)/3,0)&amp;"-"&amp;YEAR(E3412)</f>
        <v>Q3-2019</v>
      </c>
    </row>
    <row r="3413" customFormat="false" ht="14.25" hidden="false" customHeight="false" outlineLevel="0" collapsed="false">
      <c r="A3413" s="0" t="s">
        <v>3455</v>
      </c>
      <c r="B3413" s="0" t="s">
        <v>43</v>
      </c>
      <c r="C3413" s="0" t="s">
        <v>46</v>
      </c>
      <c r="D3413" s="9" t="n">
        <v>43500</v>
      </c>
      <c r="E3413" s="9" t="n">
        <v>43651</v>
      </c>
      <c r="F3413" s="9" t="n">
        <v>43667</v>
      </c>
      <c r="G3413" s="9" t="n">
        <v>43671</v>
      </c>
      <c r="H3413" s="10" t="s">
        <v>36</v>
      </c>
      <c r="I3413" s="0" t="n">
        <v>26</v>
      </c>
      <c r="J3413" s="0" t="n">
        <v>26</v>
      </c>
      <c r="K3413" s="0" t="n">
        <v>281</v>
      </c>
      <c r="L3413" s="0" t="n">
        <v>18</v>
      </c>
      <c r="M3413" s="0" t="n">
        <v>1</v>
      </c>
      <c r="N3413" s="11" t="n">
        <v>0.05</v>
      </c>
      <c r="O3413" s="12" t="n">
        <v>415.67</v>
      </c>
      <c r="P3413" s="12" t="n">
        <v>944.7</v>
      </c>
      <c r="Q3413" s="12" t="n">
        <f aca="false">M3413*P3413*(1-N3413)</f>
        <v>897.465</v>
      </c>
      <c r="R3413" s="12" t="n">
        <f aca="false">M3413*O3413</f>
        <v>415.67</v>
      </c>
      <c r="S3413" s="12" t="n">
        <f aca="false">Q3413-R3413</f>
        <v>481.795</v>
      </c>
      <c r="T3413" s="11" t="n">
        <f aca="false">IFERROR(S3413/Q3413,0)</f>
        <v>0.536839876763996</v>
      </c>
      <c r="U3413" s="13" t="n">
        <f aca="false">F3413-E3413</f>
        <v>16</v>
      </c>
      <c r="V3413" s="13" t="n">
        <f aca="false">G3413-F3413</f>
        <v>4</v>
      </c>
      <c r="W3413" s="13" t="n">
        <f aca="false">G3413-E3413</f>
        <v>20</v>
      </c>
      <c r="X3413" s="10" t="n">
        <f aca="false">YEAR(E3413)</f>
        <v>2019</v>
      </c>
      <c r="Y3413" s="0" t="str">
        <f aca="false">TEXT(E3413,"yyyy-mm")</f>
        <v>2019-07</v>
      </c>
      <c r="Z3413" s="0" t="str">
        <f aca="false">"Q"&amp;ROUNDUP(MONTH(E3413)/3,0)&amp;"-"&amp;YEAR(E3413)</f>
        <v>Q3-2019</v>
      </c>
    </row>
    <row r="3414" customFormat="false" ht="14.25" hidden="false" customHeight="false" outlineLevel="0" collapsed="false">
      <c r="A3414" s="0" t="s">
        <v>3456</v>
      </c>
      <c r="B3414" s="0" t="s">
        <v>34</v>
      </c>
      <c r="C3414" s="0" t="s">
        <v>35</v>
      </c>
      <c r="D3414" s="9" t="n">
        <v>43500</v>
      </c>
      <c r="E3414" s="9" t="n">
        <v>43652</v>
      </c>
      <c r="F3414" s="9" t="n">
        <v>43661</v>
      </c>
      <c r="G3414" s="9" t="n">
        <v>43670</v>
      </c>
      <c r="H3414" s="10" t="s">
        <v>36</v>
      </c>
      <c r="I3414" s="0" t="n">
        <v>7</v>
      </c>
      <c r="J3414" s="0" t="n">
        <v>33</v>
      </c>
      <c r="K3414" s="0" t="n">
        <v>208</v>
      </c>
      <c r="L3414" s="0" t="n">
        <v>32</v>
      </c>
      <c r="M3414" s="0" t="n">
        <v>4</v>
      </c>
      <c r="N3414" s="11" t="n">
        <v>0.075</v>
      </c>
      <c r="O3414" s="12" t="n">
        <v>648.02</v>
      </c>
      <c r="P3414" s="12" t="n">
        <v>1045.2</v>
      </c>
      <c r="Q3414" s="12" t="n">
        <f aca="false">M3414*P3414*(1-N3414)</f>
        <v>3867.24</v>
      </c>
      <c r="R3414" s="12" t="n">
        <f aca="false">M3414*O3414</f>
        <v>2592.08</v>
      </c>
      <c r="S3414" s="12" t="n">
        <f aca="false">Q3414-R3414</f>
        <v>1275.16</v>
      </c>
      <c r="T3414" s="11" t="n">
        <f aca="false">IFERROR(S3414/Q3414,0)</f>
        <v>0.3297338670473</v>
      </c>
      <c r="U3414" s="13" t="n">
        <f aca="false">F3414-E3414</f>
        <v>9</v>
      </c>
      <c r="V3414" s="13" t="n">
        <f aca="false">G3414-F3414</f>
        <v>9</v>
      </c>
      <c r="W3414" s="13" t="n">
        <f aca="false">G3414-E3414</f>
        <v>18</v>
      </c>
      <c r="X3414" s="10" t="n">
        <f aca="false">YEAR(E3414)</f>
        <v>2019</v>
      </c>
      <c r="Y3414" s="0" t="str">
        <f aca="false">TEXT(E3414,"yyyy-mm")</f>
        <v>2019-07</v>
      </c>
      <c r="Z3414" s="0" t="str">
        <f aca="false">"Q"&amp;ROUNDUP(MONTH(E3414)/3,0)&amp;"-"&amp;YEAR(E3414)</f>
        <v>Q3-2019</v>
      </c>
    </row>
    <row r="3415" customFormat="false" ht="14.25" hidden="false" customHeight="false" outlineLevel="0" collapsed="false">
      <c r="A3415" s="0" t="s">
        <v>3457</v>
      </c>
      <c r="B3415" s="0" t="s">
        <v>34</v>
      </c>
      <c r="C3415" s="0" t="s">
        <v>58</v>
      </c>
      <c r="D3415" s="9" t="n">
        <v>43600</v>
      </c>
      <c r="E3415" s="9" t="n">
        <v>43652</v>
      </c>
      <c r="F3415" s="9" t="n">
        <v>43680</v>
      </c>
      <c r="G3415" s="9" t="n">
        <v>43681</v>
      </c>
      <c r="H3415" s="10" t="s">
        <v>36</v>
      </c>
      <c r="I3415" s="0" t="n">
        <v>5</v>
      </c>
      <c r="J3415" s="0" t="n">
        <v>18</v>
      </c>
      <c r="K3415" s="0" t="n">
        <v>343</v>
      </c>
      <c r="L3415" s="0" t="n">
        <v>14</v>
      </c>
      <c r="M3415" s="0" t="n">
        <v>7</v>
      </c>
      <c r="N3415" s="11" t="n">
        <v>0.2</v>
      </c>
      <c r="O3415" s="12" t="n">
        <v>626.58</v>
      </c>
      <c r="P3415" s="12" t="n">
        <v>1118.9</v>
      </c>
      <c r="Q3415" s="12" t="n">
        <f aca="false">M3415*P3415*(1-N3415)</f>
        <v>6265.84</v>
      </c>
      <c r="R3415" s="12" t="n">
        <f aca="false">M3415*O3415</f>
        <v>4386.06</v>
      </c>
      <c r="S3415" s="12" t="n">
        <f aca="false">Q3415-R3415</f>
        <v>1879.78</v>
      </c>
      <c r="T3415" s="11" t="n">
        <f aca="false">IFERROR(S3415/Q3415,0)</f>
        <v>0.300004468674591</v>
      </c>
      <c r="U3415" s="13" t="n">
        <f aca="false">F3415-E3415</f>
        <v>28</v>
      </c>
      <c r="V3415" s="13" t="n">
        <f aca="false">G3415-F3415</f>
        <v>1</v>
      </c>
      <c r="W3415" s="13" t="n">
        <f aca="false">G3415-E3415</f>
        <v>29</v>
      </c>
      <c r="X3415" s="10" t="n">
        <f aca="false">YEAR(E3415)</f>
        <v>2019</v>
      </c>
      <c r="Y3415" s="0" t="str">
        <f aca="false">TEXT(E3415,"yyyy-mm")</f>
        <v>2019-07</v>
      </c>
      <c r="Z3415" s="0" t="str">
        <f aca="false">"Q"&amp;ROUNDUP(MONTH(E3415)/3,0)&amp;"-"&amp;YEAR(E3415)</f>
        <v>Q3-2019</v>
      </c>
    </row>
    <row r="3416" customFormat="false" ht="14.25" hidden="false" customHeight="false" outlineLevel="0" collapsed="false">
      <c r="A3416" s="0" t="s">
        <v>3458</v>
      </c>
      <c r="B3416" s="0" t="s">
        <v>38</v>
      </c>
      <c r="C3416" s="0" t="s">
        <v>35</v>
      </c>
      <c r="D3416" s="9" t="n">
        <v>43600</v>
      </c>
      <c r="E3416" s="9" t="n">
        <v>43652</v>
      </c>
      <c r="F3416" s="9" t="n">
        <v>43670</v>
      </c>
      <c r="G3416" s="9" t="n">
        <v>43671</v>
      </c>
      <c r="H3416" s="10" t="s">
        <v>36</v>
      </c>
      <c r="I3416" s="0" t="n">
        <v>19</v>
      </c>
      <c r="J3416" s="0" t="n">
        <v>30</v>
      </c>
      <c r="K3416" s="0" t="n">
        <v>257</v>
      </c>
      <c r="L3416" s="0" t="n">
        <v>13</v>
      </c>
      <c r="M3416" s="0" t="n">
        <v>3</v>
      </c>
      <c r="N3416" s="11" t="n">
        <v>0.1</v>
      </c>
      <c r="O3416" s="12" t="n">
        <v>782.56</v>
      </c>
      <c r="P3416" s="12" t="n">
        <v>1956.4</v>
      </c>
      <c r="Q3416" s="12" t="n">
        <f aca="false">M3416*P3416*(1-N3416)</f>
        <v>5282.28</v>
      </c>
      <c r="R3416" s="12" t="n">
        <f aca="false">M3416*O3416</f>
        <v>2347.68</v>
      </c>
      <c r="S3416" s="12" t="n">
        <f aca="false">Q3416-R3416</f>
        <v>2934.6</v>
      </c>
      <c r="T3416" s="11" t="n">
        <f aca="false">IFERROR(S3416/Q3416,0)</f>
        <v>0.555555555555556</v>
      </c>
      <c r="U3416" s="13" t="n">
        <f aca="false">F3416-E3416</f>
        <v>18</v>
      </c>
      <c r="V3416" s="13" t="n">
        <f aca="false">G3416-F3416</f>
        <v>1</v>
      </c>
      <c r="W3416" s="13" t="n">
        <f aca="false">G3416-E3416</f>
        <v>19</v>
      </c>
      <c r="X3416" s="10" t="n">
        <f aca="false">YEAR(E3416)</f>
        <v>2019</v>
      </c>
      <c r="Y3416" s="0" t="str">
        <f aca="false">TEXT(E3416,"yyyy-mm")</f>
        <v>2019-07</v>
      </c>
      <c r="Z3416" s="0" t="str">
        <f aca="false">"Q"&amp;ROUNDUP(MONTH(E3416)/3,0)&amp;"-"&amp;YEAR(E3416)</f>
        <v>Q3-2019</v>
      </c>
    </row>
    <row r="3417" customFormat="false" ht="14.25" hidden="false" customHeight="false" outlineLevel="0" collapsed="false">
      <c r="A3417" s="0" t="s">
        <v>3459</v>
      </c>
      <c r="B3417" s="0" t="s">
        <v>38</v>
      </c>
      <c r="C3417" s="0" t="s">
        <v>79</v>
      </c>
      <c r="D3417" s="9" t="n">
        <v>43600</v>
      </c>
      <c r="E3417" s="9" t="n">
        <v>43652</v>
      </c>
      <c r="F3417" s="9" t="n">
        <v>43679</v>
      </c>
      <c r="G3417" s="9" t="n">
        <v>43689</v>
      </c>
      <c r="H3417" s="10" t="s">
        <v>36</v>
      </c>
      <c r="I3417" s="0" t="n">
        <v>17</v>
      </c>
      <c r="J3417" s="0" t="n">
        <v>42</v>
      </c>
      <c r="K3417" s="0" t="n">
        <v>83</v>
      </c>
      <c r="L3417" s="0" t="n">
        <v>26</v>
      </c>
      <c r="M3417" s="0" t="n">
        <v>8</v>
      </c>
      <c r="N3417" s="11" t="n">
        <v>0.4</v>
      </c>
      <c r="O3417" s="12" t="n">
        <v>434.16</v>
      </c>
      <c r="P3417" s="12" t="n">
        <v>1085.4</v>
      </c>
      <c r="Q3417" s="12" t="n">
        <f aca="false">M3417*P3417*(1-N3417)</f>
        <v>5209.92</v>
      </c>
      <c r="R3417" s="12" t="n">
        <f aca="false">M3417*O3417</f>
        <v>3473.28</v>
      </c>
      <c r="S3417" s="12" t="n">
        <f aca="false">Q3417-R3417</f>
        <v>1736.64</v>
      </c>
      <c r="T3417" s="11" t="n">
        <f aca="false">IFERROR(S3417/Q3417,0)</f>
        <v>0.333333333333333</v>
      </c>
      <c r="U3417" s="13" t="n">
        <f aca="false">F3417-E3417</f>
        <v>27</v>
      </c>
      <c r="V3417" s="13" t="n">
        <f aca="false">G3417-F3417</f>
        <v>10</v>
      </c>
      <c r="W3417" s="13" t="n">
        <f aca="false">G3417-E3417</f>
        <v>37</v>
      </c>
      <c r="X3417" s="10" t="n">
        <f aca="false">YEAR(E3417)</f>
        <v>2019</v>
      </c>
      <c r="Y3417" s="0" t="str">
        <f aca="false">TEXT(E3417,"yyyy-mm")</f>
        <v>2019-07</v>
      </c>
      <c r="Z3417" s="0" t="str">
        <f aca="false">"Q"&amp;ROUNDUP(MONTH(E3417)/3,0)&amp;"-"&amp;YEAR(E3417)</f>
        <v>Q3-2019</v>
      </c>
    </row>
    <row r="3418" customFormat="false" ht="14.25" hidden="false" customHeight="false" outlineLevel="0" collapsed="false">
      <c r="A3418" s="0" t="s">
        <v>3460</v>
      </c>
      <c r="B3418" s="0" t="s">
        <v>41</v>
      </c>
      <c r="C3418" s="0" t="s">
        <v>46</v>
      </c>
      <c r="D3418" s="9" t="n">
        <v>43600</v>
      </c>
      <c r="E3418" s="9" t="n">
        <v>43652</v>
      </c>
      <c r="F3418" s="9" t="n">
        <v>43668</v>
      </c>
      <c r="G3418" s="9" t="n">
        <v>43675</v>
      </c>
      <c r="H3418" s="10" t="s">
        <v>36</v>
      </c>
      <c r="I3418" s="0" t="n">
        <v>23</v>
      </c>
      <c r="J3418" s="0" t="n">
        <v>20</v>
      </c>
      <c r="K3418" s="0" t="n">
        <v>321</v>
      </c>
      <c r="L3418" s="0" t="n">
        <v>46</v>
      </c>
      <c r="M3418" s="0" t="n">
        <v>1</v>
      </c>
      <c r="N3418" s="11" t="n">
        <v>0.1</v>
      </c>
      <c r="O3418" s="12" t="n">
        <v>934.25</v>
      </c>
      <c r="P3418" s="12" t="n">
        <v>1112.2</v>
      </c>
      <c r="Q3418" s="12" t="n">
        <f aca="false">M3418*P3418*(1-N3418)</f>
        <v>1000.98</v>
      </c>
      <c r="R3418" s="12" t="n">
        <f aca="false">M3418*O3418</f>
        <v>934.25</v>
      </c>
      <c r="S3418" s="12" t="n">
        <f aca="false">Q3418-R3418</f>
        <v>66.73</v>
      </c>
      <c r="T3418" s="11" t="n">
        <f aca="false">IFERROR(S3418/Q3418,0)</f>
        <v>0.0666646686247478</v>
      </c>
      <c r="U3418" s="13" t="n">
        <f aca="false">F3418-E3418</f>
        <v>16</v>
      </c>
      <c r="V3418" s="13" t="n">
        <f aca="false">G3418-F3418</f>
        <v>7</v>
      </c>
      <c r="W3418" s="13" t="n">
        <f aca="false">G3418-E3418</f>
        <v>23</v>
      </c>
      <c r="X3418" s="10" t="n">
        <f aca="false">YEAR(E3418)</f>
        <v>2019</v>
      </c>
      <c r="Y3418" s="0" t="str">
        <f aca="false">TEXT(E3418,"yyyy-mm")</f>
        <v>2019-07</v>
      </c>
      <c r="Z3418" s="0" t="str">
        <f aca="false">"Q"&amp;ROUNDUP(MONTH(E3418)/3,0)&amp;"-"&amp;YEAR(E3418)</f>
        <v>Q3-2019</v>
      </c>
    </row>
    <row r="3419" customFormat="false" ht="14.25" hidden="false" customHeight="false" outlineLevel="0" collapsed="false">
      <c r="A3419" s="0" t="s">
        <v>3461</v>
      </c>
      <c r="B3419" s="0" t="s">
        <v>41</v>
      </c>
      <c r="C3419" s="0" t="s">
        <v>79</v>
      </c>
      <c r="D3419" s="9" t="n">
        <v>43500</v>
      </c>
      <c r="E3419" s="9" t="n">
        <v>43652</v>
      </c>
      <c r="F3419" s="9" t="n">
        <v>43675</v>
      </c>
      <c r="G3419" s="9" t="n">
        <v>43679</v>
      </c>
      <c r="H3419" s="10" t="s">
        <v>36</v>
      </c>
      <c r="I3419" s="0" t="n">
        <v>20</v>
      </c>
      <c r="J3419" s="0" t="n">
        <v>12</v>
      </c>
      <c r="K3419" s="0" t="n">
        <v>67</v>
      </c>
      <c r="L3419" s="0" t="n">
        <v>6</v>
      </c>
      <c r="M3419" s="0" t="n">
        <v>3</v>
      </c>
      <c r="N3419" s="11" t="n">
        <v>0.05</v>
      </c>
      <c r="O3419" s="12" t="n">
        <v>146.26</v>
      </c>
      <c r="P3419" s="12" t="n">
        <v>247.9</v>
      </c>
      <c r="Q3419" s="12" t="n">
        <f aca="false">M3419*P3419*(1-N3419)</f>
        <v>706.515</v>
      </c>
      <c r="R3419" s="12" t="n">
        <f aca="false">M3419*O3419</f>
        <v>438.78</v>
      </c>
      <c r="S3419" s="12" t="n">
        <f aca="false">Q3419-R3419</f>
        <v>267.735</v>
      </c>
      <c r="T3419" s="11" t="n">
        <f aca="false">IFERROR(S3419/Q3419,0)</f>
        <v>0.378951614615401</v>
      </c>
      <c r="U3419" s="13" t="n">
        <f aca="false">F3419-E3419</f>
        <v>23</v>
      </c>
      <c r="V3419" s="13" t="n">
        <f aca="false">G3419-F3419</f>
        <v>4</v>
      </c>
      <c r="W3419" s="13" t="n">
        <f aca="false">G3419-E3419</f>
        <v>27</v>
      </c>
      <c r="X3419" s="10" t="n">
        <f aca="false">YEAR(E3419)</f>
        <v>2019</v>
      </c>
      <c r="Y3419" s="0" t="str">
        <f aca="false">TEXT(E3419,"yyyy-mm")</f>
        <v>2019-07</v>
      </c>
      <c r="Z3419" s="0" t="str">
        <f aca="false">"Q"&amp;ROUNDUP(MONTH(E3419)/3,0)&amp;"-"&amp;YEAR(E3419)</f>
        <v>Q3-2019</v>
      </c>
    </row>
    <row r="3420" customFormat="false" ht="14.25" hidden="false" customHeight="false" outlineLevel="0" collapsed="false">
      <c r="A3420" s="0" t="s">
        <v>3462</v>
      </c>
      <c r="B3420" s="0" t="s">
        <v>34</v>
      </c>
      <c r="C3420" s="0" t="s">
        <v>35</v>
      </c>
      <c r="D3420" s="9" t="n">
        <v>43500</v>
      </c>
      <c r="E3420" s="9" t="n">
        <v>43653</v>
      </c>
      <c r="F3420" s="9" t="n">
        <v>43657</v>
      </c>
      <c r="G3420" s="9" t="n">
        <v>43664</v>
      </c>
      <c r="H3420" s="10" t="s">
        <v>36</v>
      </c>
      <c r="I3420" s="0" t="n">
        <v>12</v>
      </c>
      <c r="J3420" s="0" t="n">
        <v>40</v>
      </c>
      <c r="K3420" s="0" t="n">
        <v>249</v>
      </c>
      <c r="L3420" s="0" t="n">
        <v>37</v>
      </c>
      <c r="M3420" s="0" t="n">
        <v>4</v>
      </c>
      <c r="N3420" s="11" t="n">
        <v>0.05</v>
      </c>
      <c r="O3420" s="12" t="n">
        <v>728.96</v>
      </c>
      <c r="P3420" s="12" t="n">
        <v>1139</v>
      </c>
      <c r="Q3420" s="12" t="n">
        <f aca="false">M3420*P3420*(1-N3420)</f>
        <v>4328.2</v>
      </c>
      <c r="R3420" s="12" t="n">
        <f aca="false">M3420*O3420</f>
        <v>2915.84</v>
      </c>
      <c r="S3420" s="12" t="n">
        <f aca="false">Q3420-R3420</f>
        <v>1412.36</v>
      </c>
      <c r="T3420" s="11" t="n">
        <f aca="false">IFERROR(S3420/Q3420,0)</f>
        <v>0.326315789473684</v>
      </c>
      <c r="U3420" s="13" t="n">
        <f aca="false">F3420-E3420</f>
        <v>4</v>
      </c>
      <c r="V3420" s="13" t="n">
        <f aca="false">G3420-F3420</f>
        <v>7</v>
      </c>
      <c r="W3420" s="13" t="n">
        <f aca="false">G3420-E3420</f>
        <v>11</v>
      </c>
      <c r="X3420" s="10" t="n">
        <f aca="false">YEAR(E3420)</f>
        <v>2019</v>
      </c>
      <c r="Y3420" s="0" t="str">
        <f aca="false">TEXT(E3420,"yyyy-mm")</f>
        <v>2019-07</v>
      </c>
      <c r="Z3420" s="0" t="str">
        <f aca="false">"Q"&amp;ROUNDUP(MONTH(E3420)/3,0)&amp;"-"&amp;YEAR(E3420)</f>
        <v>Q3-2019</v>
      </c>
    </row>
    <row r="3421" customFormat="false" ht="14.25" hidden="false" customHeight="false" outlineLevel="0" collapsed="false">
      <c r="A3421" s="0" t="s">
        <v>3463</v>
      </c>
      <c r="B3421" s="0" t="s">
        <v>34</v>
      </c>
      <c r="C3421" s="0" t="s">
        <v>39</v>
      </c>
      <c r="D3421" s="9" t="n">
        <v>43600</v>
      </c>
      <c r="E3421" s="9" t="n">
        <v>43653</v>
      </c>
      <c r="F3421" s="9" t="n">
        <v>43681</v>
      </c>
      <c r="G3421" s="9" t="n">
        <v>43682</v>
      </c>
      <c r="H3421" s="10" t="s">
        <v>36</v>
      </c>
      <c r="I3421" s="0" t="n">
        <v>10</v>
      </c>
      <c r="J3421" s="0" t="n">
        <v>41</v>
      </c>
      <c r="K3421" s="0" t="n">
        <v>133</v>
      </c>
      <c r="L3421" s="0" t="n">
        <v>12</v>
      </c>
      <c r="M3421" s="0" t="n">
        <v>1</v>
      </c>
      <c r="N3421" s="11" t="n">
        <v>0.4</v>
      </c>
      <c r="O3421" s="12" t="n">
        <v>633.49</v>
      </c>
      <c r="P3421" s="12" t="n">
        <v>1038.5</v>
      </c>
      <c r="Q3421" s="12" t="n">
        <f aca="false">M3421*P3421*(1-N3421)</f>
        <v>623.1</v>
      </c>
      <c r="R3421" s="12" t="n">
        <f aca="false">M3421*O3421</f>
        <v>633.49</v>
      </c>
      <c r="S3421" s="12" t="n">
        <f aca="false">Q3421-R3421</f>
        <v>-10.39</v>
      </c>
      <c r="T3421" s="11" t="n">
        <f aca="false">IFERROR(S3421/Q3421,0)</f>
        <v>-0.0166746910608249</v>
      </c>
      <c r="U3421" s="13" t="n">
        <f aca="false">F3421-E3421</f>
        <v>28</v>
      </c>
      <c r="V3421" s="13" t="n">
        <f aca="false">G3421-F3421</f>
        <v>1</v>
      </c>
      <c r="W3421" s="13" t="n">
        <f aca="false">G3421-E3421</f>
        <v>29</v>
      </c>
      <c r="X3421" s="10" t="n">
        <f aca="false">YEAR(E3421)</f>
        <v>2019</v>
      </c>
      <c r="Y3421" s="0" t="str">
        <f aca="false">TEXT(E3421,"yyyy-mm")</f>
        <v>2019-07</v>
      </c>
      <c r="Z3421" s="0" t="str">
        <f aca="false">"Q"&amp;ROUNDUP(MONTH(E3421)/3,0)&amp;"-"&amp;YEAR(E3421)</f>
        <v>Q3-2019</v>
      </c>
    </row>
    <row r="3422" customFormat="false" ht="14.25" hidden="false" customHeight="false" outlineLevel="0" collapsed="false">
      <c r="A3422" s="0" t="s">
        <v>3464</v>
      </c>
      <c r="B3422" s="0" t="s">
        <v>41</v>
      </c>
      <c r="C3422" s="0" t="s">
        <v>39</v>
      </c>
      <c r="D3422" s="9" t="n">
        <v>43500</v>
      </c>
      <c r="E3422" s="9" t="n">
        <v>43653</v>
      </c>
      <c r="F3422" s="9" t="n">
        <v>43661</v>
      </c>
      <c r="G3422" s="9" t="n">
        <v>43662</v>
      </c>
      <c r="H3422" s="10" t="s">
        <v>36</v>
      </c>
      <c r="I3422" s="0" t="n">
        <v>23</v>
      </c>
      <c r="J3422" s="0" t="n">
        <v>46</v>
      </c>
      <c r="K3422" s="0" t="n">
        <v>179</v>
      </c>
      <c r="L3422" s="0" t="n">
        <v>25</v>
      </c>
      <c r="M3422" s="0" t="n">
        <v>3</v>
      </c>
      <c r="N3422" s="11" t="n">
        <v>0.05</v>
      </c>
      <c r="O3422" s="12" t="n">
        <v>841.39</v>
      </c>
      <c r="P3422" s="12" t="n">
        <v>1078.7</v>
      </c>
      <c r="Q3422" s="12" t="n">
        <f aca="false">M3422*P3422*(1-N3422)</f>
        <v>3074.295</v>
      </c>
      <c r="R3422" s="12" t="n">
        <f aca="false">M3422*O3422</f>
        <v>2524.17</v>
      </c>
      <c r="S3422" s="12" t="n">
        <f aca="false">Q3422-R3422</f>
        <v>550.125</v>
      </c>
      <c r="T3422" s="11" t="n">
        <f aca="false">IFERROR(S3422/Q3422,0)</f>
        <v>0.178943465087118</v>
      </c>
      <c r="U3422" s="13" t="n">
        <f aca="false">F3422-E3422</f>
        <v>8</v>
      </c>
      <c r="V3422" s="13" t="n">
        <f aca="false">G3422-F3422</f>
        <v>1</v>
      </c>
      <c r="W3422" s="13" t="n">
        <f aca="false">G3422-E3422</f>
        <v>9</v>
      </c>
      <c r="X3422" s="10" t="n">
        <f aca="false">YEAR(E3422)</f>
        <v>2019</v>
      </c>
      <c r="Y3422" s="0" t="str">
        <f aca="false">TEXT(E3422,"yyyy-mm")</f>
        <v>2019-07</v>
      </c>
      <c r="Z3422" s="0" t="str">
        <f aca="false">"Q"&amp;ROUNDUP(MONTH(E3422)/3,0)&amp;"-"&amp;YEAR(E3422)</f>
        <v>Q3-2019</v>
      </c>
    </row>
    <row r="3423" customFormat="false" ht="14.25" hidden="false" customHeight="false" outlineLevel="0" collapsed="false">
      <c r="A3423" s="0" t="s">
        <v>3465</v>
      </c>
      <c r="B3423" s="0" t="s">
        <v>34</v>
      </c>
      <c r="C3423" s="0" t="s">
        <v>39</v>
      </c>
      <c r="D3423" s="9" t="n">
        <v>43600</v>
      </c>
      <c r="E3423" s="9" t="n">
        <v>43653</v>
      </c>
      <c r="F3423" s="9" t="n">
        <v>43660</v>
      </c>
      <c r="G3423" s="9" t="n">
        <v>43665</v>
      </c>
      <c r="H3423" s="10" t="s">
        <v>36</v>
      </c>
      <c r="I3423" s="0" t="n">
        <v>5</v>
      </c>
      <c r="J3423" s="0" t="n">
        <v>29</v>
      </c>
      <c r="K3423" s="0" t="n">
        <v>191</v>
      </c>
      <c r="L3423" s="0" t="n">
        <v>39</v>
      </c>
      <c r="M3423" s="0" t="n">
        <v>3</v>
      </c>
      <c r="N3423" s="11" t="n">
        <v>0.075</v>
      </c>
      <c r="O3423" s="12" t="n">
        <v>2270.9</v>
      </c>
      <c r="P3423" s="12" t="n">
        <v>3604.6</v>
      </c>
      <c r="Q3423" s="12" t="n">
        <f aca="false">M3423*P3423*(1-N3423)</f>
        <v>10002.765</v>
      </c>
      <c r="R3423" s="12" t="n">
        <f aca="false">M3423*O3423</f>
        <v>6812.7</v>
      </c>
      <c r="S3423" s="12" t="n">
        <f aca="false">Q3423-R3423</f>
        <v>3190.065</v>
      </c>
      <c r="T3423" s="11" t="n">
        <f aca="false">IFERROR(S3423/Q3423,0)</f>
        <v>0.318918319084773</v>
      </c>
      <c r="U3423" s="13" t="n">
        <f aca="false">F3423-E3423</f>
        <v>7</v>
      </c>
      <c r="V3423" s="13" t="n">
        <f aca="false">G3423-F3423</f>
        <v>5</v>
      </c>
      <c r="W3423" s="13" t="n">
        <f aca="false">G3423-E3423</f>
        <v>12</v>
      </c>
      <c r="X3423" s="10" t="n">
        <f aca="false">YEAR(E3423)</f>
        <v>2019</v>
      </c>
      <c r="Y3423" s="0" t="str">
        <f aca="false">TEXT(E3423,"yyyy-mm")</f>
        <v>2019-07</v>
      </c>
      <c r="Z3423" s="0" t="str">
        <f aca="false">"Q"&amp;ROUNDUP(MONTH(E3423)/3,0)&amp;"-"&amp;YEAR(E3423)</f>
        <v>Q3-2019</v>
      </c>
    </row>
    <row r="3424" customFormat="false" ht="14.25" hidden="false" customHeight="false" outlineLevel="0" collapsed="false">
      <c r="A3424" s="0" t="s">
        <v>3466</v>
      </c>
      <c r="B3424" s="0" t="s">
        <v>41</v>
      </c>
      <c r="C3424" s="0" t="s">
        <v>39</v>
      </c>
      <c r="D3424" s="9" t="n">
        <v>43600</v>
      </c>
      <c r="E3424" s="9" t="n">
        <v>43653</v>
      </c>
      <c r="F3424" s="9" t="n">
        <v>43661</v>
      </c>
      <c r="G3424" s="9" t="n">
        <v>43662</v>
      </c>
      <c r="H3424" s="10" t="s">
        <v>36</v>
      </c>
      <c r="I3424" s="0" t="n">
        <v>23</v>
      </c>
      <c r="J3424" s="0" t="n">
        <v>16</v>
      </c>
      <c r="K3424" s="0" t="n">
        <v>141</v>
      </c>
      <c r="L3424" s="0" t="n">
        <v>3</v>
      </c>
      <c r="M3424" s="0" t="n">
        <v>7</v>
      </c>
      <c r="N3424" s="11" t="n">
        <v>0.075</v>
      </c>
      <c r="O3424" s="12" t="n">
        <v>531.31</v>
      </c>
      <c r="P3424" s="12" t="n">
        <v>871</v>
      </c>
      <c r="Q3424" s="12" t="n">
        <f aca="false">M3424*P3424*(1-N3424)</f>
        <v>5639.725</v>
      </c>
      <c r="R3424" s="12" t="n">
        <f aca="false">M3424*O3424</f>
        <v>3719.17</v>
      </c>
      <c r="S3424" s="12" t="n">
        <f aca="false">Q3424-R3424</f>
        <v>1920.555</v>
      </c>
      <c r="T3424" s="11" t="n">
        <f aca="false">IFERROR(S3424/Q3424,0)</f>
        <v>0.340540540540541</v>
      </c>
      <c r="U3424" s="13" t="n">
        <f aca="false">F3424-E3424</f>
        <v>8</v>
      </c>
      <c r="V3424" s="13" t="n">
        <f aca="false">G3424-F3424</f>
        <v>1</v>
      </c>
      <c r="W3424" s="13" t="n">
        <f aca="false">G3424-E3424</f>
        <v>9</v>
      </c>
      <c r="X3424" s="10" t="n">
        <f aca="false">YEAR(E3424)</f>
        <v>2019</v>
      </c>
      <c r="Y3424" s="0" t="str">
        <f aca="false">TEXT(E3424,"yyyy-mm")</f>
        <v>2019-07</v>
      </c>
      <c r="Z3424" s="0" t="str">
        <f aca="false">"Q"&amp;ROUNDUP(MONTH(E3424)/3,0)&amp;"-"&amp;YEAR(E3424)</f>
        <v>Q3-2019</v>
      </c>
    </row>
    <row r="3425" customFormat="false" ht="14.25" hidden="false" customHeight="false" outlineLevel="0" collapsed="false">
      <c r="A3425" s="0" t="s">
        <v>3467</v>
      </c>
      <c r="B3425" s="0" t="s">
        <v>43</v>
      </c>
      <c r="C3425" s="0" t="s">
        <v>39</v>
      </c>
      <c r="D3425" s="9" t="n">
        <v>43500</v>
      </c>
      <c r="E3425" s="9" t="n">
        <v>43653</v>
      </c>
      <c r="F3425" s="9" t="n">
        <v>43664</v>
      </c>
      <c r="G3425" s="9" t="n">
        <v>43674</v>
      </c>
      <c r="H3425" s="10" t="s">
        <v>36</v>
      </c>
      <c r="I3425" s="0" t="n">
        <v>28</v>
      </c>
      <c r="J3425" s="0" t="n">
        <v>47</v>
      </c>
      <c r="K3425" s="0" t="n">
        <v>132</v>
      </c>
      <c r="L3425" s="0" t="n">
        <v>26</v>
      </c>
      <c r="M3425" s="0" t="n">
        <v>3</v>
      </c>
      <c r="N3425" s="11" t="n">
        <v>0.05</v>
      </c>
      <c r="O3425" s="12" t="n">
        <v>512.15</v>
      </c>
      <c r="P3425" s="12" t="n">
        <v>984.9</v>
      </c>
      <c r="Q3425" s="12" t="n">
        <f aca="false">M3425*P3425*(1-N3425)</f>
        <v>2806.965</v>
      </c>
      <c r="R3425" s="12" t="n">
        <f aca="false">M3425*O3425</f>
        <v>1536.45</v>
      </c>
      <c r="S3425" s="12" t="n">
        <f aca="false">Q3425-R3425</f>
        <v>1270.515</v>
      </c>
      <c r="T3425" s="11" t="n">
        <f aca="false">IFERROR(S3425/Q3425,0)</f>
        <v>0.452629441407356</v>
      </c>
      <c r="U3425" s="13" t="n">
        <f aca="false">F3425-E3425</f>
        <v>11</v>
      </c>
      <c r="V3425" s="13" t="n">
        <f aca="false">G3425-F3425</f>
        <v>10</v>
      </c>
      <c r="W3425" s="13" t="n">
        <f aca="false">G3425-E3425</f>
        <v>21</v>
      </c>
      <c r="X3425" s="10" t="n">
        <f aca="false">YEAR(E3425)</f>
        <v>2019</v>
      </c>
      <c r="Y3425" s="0" t="str">
        <f aca="false">TEXT(E3425,"yyyy-mm")</f>
        <v>2019-07</v>
      </c>
      <c r="Z3425" s="0" t="str">
        <f aca="false">"Q"&amp;ROUNDUP(MONTH(E3425)/3,0)&amp;"-"&amp;YEAR(E3425)</f>
        <v>Q3-2019</v>
      </c>
    </row>
    <row r="3426" customFormat="false" ht="14.25" hidden="false" customHeight="false" outlineLevel="0" collapsed="false">
      <c r="A3426" s="0" t="s">
        <v>3468</v>
      </c>
      <c r="B3426" s="0" t="s">
        <v>38</v>
      </c>
      <c r="C3426" s="0" t="s">
        <v>39</v>
      </c>
      <c r="D3426" s="9" t="n">
        <v>43500</v>
      </c>
      <c r="E3426" s="9" t="n">
        <v>43653</v>
      </c>
      <c r="F3426" s="9" t="n">
        <v>43675</v>
      </c>
      <c r="G3426" s="9" t="n">
        <v>43685</v>
      </c>
      <c r="H3426" s="10" t="s">
        <v>36</v>
      </c>
      <c r="I3426" s="0" t="n">
        <v>18</v>
      </c>
      <c r="J3426" s="0" t="n">
        <v>39</v>
      </c>
      <c r="K3426" s="0" t="n">
        <v>153</v>
      </c>
      <c r="L3426" s="0" t="n">
        <v>21</v>
      </c>
      <c r="M3426" s="0" t="n">
        <v>8</v>
      </c>
      <c r="N3426" s="11" t="n">
        <v>0.2</v>
      </c>
      <c r="O3426" s="12" t="n">
        <v>4552.25</v>
      </c>
      <c r="P3426" s="12" t="n">
        <v>5989.8</v>
      </c>
      <c r="Q3426" s="12" t="n">
        <f aca="false">M3426*P3426*(1-N3426)</f>
        <v>38334.72</v>
      </c>
      <c r="R3426" s="12" t="n">
        <f aca="false">M3426*O3426</f>
        <v>36418</v>
      </c>
      <c r="S3426" s="12" t="n">
        <f aca="false">Q3426-R3426</f>
        <v>1916.72</v>
      </c>
      <c r="T3426" s="11" t="n">
        <f aca="false">IFERROR(S3426/Q3426,0)</f>
        <v>0.0499995826237938</v>
      </c>
      <c r="U3426" s="13" t="n">
        <f aca="false">F3426-E3426</f>
        <v>22</v>
      </c>
      <c r="V3426" s="13" t="n">
        <f aca="false">G3426-F3426</f>
        <v>10</v>
      </c>
      <c r="W3426" s="13" t="n">
        <f aca="false">G3426-E3426</f>
        <v>32</v>
      </c>
      <c r="X3426" s="10" t="n">
        <f aca="false">YEAR(E3426)</f>
        <v>2019</v>
      </c>
      <c r="Y3426" s="0" t="str">
        <f aca="false">TEXT(E3426,"yyyy-mm")</f>
        <v>2019-07</v>
      </c>
      <c r="Z3426" s="0" t="str">
        <f aca="false">"Q"&amp;ROUNDUP(MONTH(E3426)/3,0)&amp;"-"&amp;YEAR(E3426)</f>
        <v>Q3-2019</v>
      </c>
    </row>
    <row r="3427" customFormat="false" ht="14.25" hidden="false" customHeight="false" outlineLevel="0" collapsed="false">
      <c r="A3427" s="0" t="s">
        <v>3469</v>
      </c>
      <c r="B3427" s="0" t="s">
        <v>43</v>
      </c>
      <c r="C3427" s="0" t="s">
        <v>79</v>
      </c>
      <c r="D3427" s="9" t="n">
        <v>43600</v>
      </c>
      <c r="E3427" s="9" t="n">
        <v>43653</v>
      </c>
      <c r="F3427" s="9" t="n">
        <v>43667</v>
      </c>
      <c r="G3427" s="9" t="n">
        <v>43672</v>
      </c>
      <c r="H3427" s="10" t="s">
        <v>36</v>
      </c>
      <c r="I3427" s="0" t="n">
        <v>27</v>
      </c>
      <c r="J3427" s="0" t="n">
        <v>28</v>
      </c>
      <c r="K3427" s="0" t="n">
        <v>86</v>
      </c>
      <c r="L3427" s="0" t="n">
        <v>47</v>
      </c>
      <c r="M3427" s="0" t="n">
        <v>5</v>
      </c>
      <c r="N3427" s="11" t="n">
        <v>0.1</v>
      </c>
      <c r="O3427" s="12" t="n">
        <v>616.27</v>
      </c>
      <c r="P3427" s="12" t="n">
        <v>978.2</v>
      </c>
      <c r="Q3427" s="12" t="n">
        <f aca="false">M3427*P3427*(1-N3427)</f>
        <v>4401.9</v>
      </c>
      <c r="R3427" s="12" t="n">
        <f aca="false">M3427*O3427</f>
        <v>3081.35</v>
      </c>
      <c r="S3427" s="12" t="n">
        <f aca="false">Q3427-R3427</f>
        <v>1320.55</v>
      </c>
      <c r="T3427" s="11" t="n">
        <f aca="false">IFERROR(S3427/Q3427,0)</f>
        <v>0.299995456507417</v>
      </c>
      <c r="U3427" s="13" t="n">
        <f aca="false">F3427-E3427</f>
        <v>14</v>
      </c>
      <c r="V3427" s="13" t="n">
        <f aca="false">G3427-F3427</f>
        <v>5</v>
      </c>
      <c r="W3427" s="13" t="n">
        <f aca="false">G3427-E3427</f>
        <v>19</v>
      </c>
      <c r="X3427" s="10" t="n">
        <f aca="false">YEAR(E3427)</f>
        <v>2019</v>
      </c>
      <c r="Y3427" s="0" t="str">
        <f aca="false">TEXT(E3427,"yyyy-mm")</f>
        <v>2019-07</v>
      </c>
      <c r="Z3427" s="0" t="str">
        <f aca="false">"Q"&amp;ROUNDUP(MONTH(E3427)/3,0)&amp;"-"&amp;YEAR(E3427)</f>
        <v>Q3-2019</v>
      </c>
    </row>
    <row r="3428" customFormat="false" ht="14.25" hidden="false" customHeight="false" outlineLevel="0" collapsed="false">
      <c r="A3428" s="0" t="s">
        <v>3470</v>
      </c>
      <c r="B3428" s="0" t="s">
        <v>43</v>
      </c>
      <c r="C3428" s="0" t="s">
        <v>48</v>
      </c>
      <c r="D3428" s="9" t="n">
        <v>43600</v>
      </c>
      <c r="E3428" s="9" t="n">
        <v>43653</v>
      </c>
      <c r="F3428" s="9" t="n">
        <v>43669</v>
      </c>
      <c r="G3428" s="9" t="n">
        <v>43672</v>
      </c>
      <c r="H3428" s="10" t="s">
        <v>36</v>
      </c>
      <c r="I3428" s="0" t="n">
        <v>27</v>
      </c>
      <c r="J3428" s="0" t="n">
        <v>8</v>
      </c>
      <c r="K3428" s="0" t="n">
        <v>1</v>
      </c>
      <c r="L3428" s="0" t="n">
        <v>5</v>
      </c>
      <c r="M3428" s="0" t="n">
        <v>7</v>
      </c>
      <c r="N3428" s="11" t="n">
        <v>0.1</v>
      </c>
      <c r="O3428" s="12" t="n">
        <v>1429.51</v>
      </c>
      <c r="P3428" s="12" t="n">
        <v>1701.8</v>
      </c>
      <c r="Q3428" s="12" t="n">
        <f aca="false">M3428*P3428*(1-N3428)</f>
        <v>10721.34</v>
      </c>
      <c r="R3428" s="12" t="n">
        <f aca="false">M3428*O3428</f>
        <v>10006.57</v>
      </c>
      <c r="S3428" s="12" t="n">
        <f aca="false">Q3428-R3428</f>
        <v>714.77</v>
      </c>
      <c r="T3428" s="11" t="n">
        <f aca="false">IFERROR(S3428/Q3428,0)</f>
        <v>0.0666679724735901</v>
      </c>
      <c r="U3428" s="13" t="n">
        <f aca="false">F3428-E3428</f>
        <v>16</v>
      </c>
      <c r="V3428" s="13" t="n">
        <f aca="false">G3428-F3428</f>
        <v>3</v>
      </c>
      <c r="W3428" s="13" t="n">
        <f aca="false">G3428-E3428</f>
        <v>19</v>
      </c>
      <c r="X3428" s="10" t="n">
        <f aca="false">YEAR(E3428)</f>
        <v>2019</v>
      </c>
      <c r="Y3428" s="0" t="str">
        <f aca="false">TEXT(E3428,"yyyy-mm")</f>
        <v>2019-07</v>
      </c>
      <c r="Z3428" s="0" t="str">
        <f aca="false">"Q"&amp;ROUNDUP(MONTH(E3428)/3,0)&amp;"-"&amp;YEAR(E3428)</f>
        <v>Q3-2019</v>
      </c>
    </row>
    <row r="3429" customFormat="false" ht="14.25" hidden="false" customHeight="false" outlineLevel="0" collapsed="false">
      <c r="A3429" s="0" t="s">
        <v>3471</v>
      </c>
      <c r="B3429" s="0" t="s">
        <v>38</v>
      </c>
      <c r="C3429" s="0" t="s">
        <v>39</v>
      </c>
      <c r="D3429" s="9" t="n">
        <v>43500</v>
      </c>
      <c r="E3429" s="9" t="n">
        <v>43653</v>
      </c>
      <c r="F3429" s="9" t="n">
        <v>43656</v>
      </c>
      <c r="G3429" s="9" t="n">
        <v>43665</v>
      </c>
      <c r="H3429" s="10" t="s">
        <v>36</v>
      </c>
      <c r="I3429" s="0" t="n">
        <v>12</v>
      </c>
      <c r="J3429" s="0" t="n">
        <v>24</v>
      </c>
      <c r="K3429" s="0" t="n">
        <v>170</v>
      </c>
      <c r="L3429" s="0" t="n">
        <v>6</v>
      </c>
      <c r="M3429" s="0" t="n">
        <v>8</v>
      </c>
      <c r="N3429" s="11" t="n">
        <v>0.15</v>
      </c>
      <c r="O3429" s="12" t="n">
        <v>1080.58</v>
      </c>
      <c r="P3429" s="12" t="n">
        <v>1688.4</v>
      </c>
      <c r="Q3429" s="12" t="n">
        <f aca="false">M3429*P3429*(1-N3429)</f>
        <v>11481.12</v>
      </c>
      <c r="R3429" s="12" t="n">
        <f aca="false">M3429*O3429</f>
        <v>8644.64</v>
      </c>
      <c r="S3429" s="12" t="n">
        <f aca="false">Q3429-R3429</f>
        <v>2836.48</v>
      </c>
      <c r="T3429" s="11" t="n">
        <f aca="false">IFERROR(S3429/Q3429,0)</f>
        <v>0.247056036344886</v>
      </c>
      <c r="U3429" s="13" t="n">
        <f aca="false">F3429-E3429</f>
        <v>3</v>
      </c>
      <c r="V3429" s="13" t="n">
        <f aca="false">G3429-F3429</f>
        <v>9</v>
      </c>
      <c r="W3429" s="13" t="n">
        <f aca="false">G3429-E3429</f>
        <v>12</v>
      </c>
      <c r="X3429" s="10" t="n">
        <f aca="false">YEAR(E3429)</f>
        <v>2019</v>
      </c>
      <c r="Y3429" s="0" t="str">
        <f aca="false">TEXT(E3429,"yyyy-mm")</f>
        <v>2019-07</v>
      </c>
      <c r="Z3429" s="0" t="str">
        <f aca="false">"Q"&amp;ROUNDUP(MONTH(E3429)/3,0)&amp;"-"&amp;YEAR(E3429)</f>
        <v>Q3-2019</v>
      </c>
    </row>
    <row r="3430" customFormat="false" ht="14.25" hidden="false" customHeight="false" outlineLevel="0" collapsed="false">
      <c r="A3430" s="0" t="s">
        <v>3472</v>
      </c>
      <c r="B3430" s="0" t="s">
        <v>34</v>
      </c>
      <c r="C3430" s="0" t="s">
        <v>39</v>
      </c>
      <c r="D3430" s="9" t="n">
        <v>43600</v>
      </c>
      <c r="E3430" s="9" t="n">
        <v>43654</v>
      </c>
      <c r="F3430" s="9" t="n">
        <v>43664</v>
      </c>
      <c r="G3430" s="9" t="n">
        <v>43667</v>
      </c>
      <c r="H3430" s="10" t="s">
        <v>36</v>
      </c>
      <c r="I3430" s="0" t="n">
        <v>6</v>
      </c>
      <c r="J3430" s="0" t="n">
        <v>16</v>
      </c>
      <c r="K3430" s="0" t="n">
        <v>177</v>
      </c>
      <c r="L3430" s="0" t="n">
        <v>44</v>
      </c>
      <c r="M3430" s="0" t="n">
        <v>5</v>
      </c>
      <c r="N3430" s="11" t="n">
        <v>0.05</v>
      </c>
      <c r="O3430" s="12" t="n">
        <v>1065.97</v>
      </c>
      <c r="P3430" s="12" t="n">
        <v>2479</v>
      </c>
      <c r="Q3430" s="12" t="n">
        <f aca="false">M3430*P3430*(1-N3430)</f>
        <v>11775.25</v>
      </c>
      <c r="R3430" s="12" t="n">
        <f aca="false">M3430*O3430</f>
        <v>5329.85</v>
      </c>
      <c r="S3430" s="12" t="n">
        <f aca="false">Q3430-R3430</f>
        <v>6445.4</v>
      </c>
      <c r="T3430" s="11" t="n">
        <f aca="false">IFERROR(S3430/Q3430,0)</f>
        <v>0.547368421052632</v>
      </c>
      <c r="U3430" s="13" t="n">
        <f aca="false">F3430-E3430</f>
        <v>10</v>
      </c>
      <c r="V3430" s="13" t="n">
        <f aca="false">G3430-F3430</f>
        <v>3</v>
      </c>
      <c r="W3430" s="13" t="n">
        <f aca="false">G3430-E3430</f>
        <v>13</v>
      </c>
      <c r="X3430" s="10" t="n">
        <f aca="false">YEAR(E3430)</f>
        <v>2019</v>
      </c>
      <c r="Y3430" s="0" t="str">
        <f aca="false">TEXT(E3430,"yyyy-mm")</f>
        <v>2019-07</v>
      </c>
      <c r="Z3430" s="0" t="str">
        <f aca="false">"Q"&amp;ROUNDUP(MONTH(E3430)/3,0)&amp;"-"&amp;YEAR(E3430)</f>
        <v>Q3-2019</v>
      </c>
    </row>
    <row r="3431" customFormat="false" ht="14.25" hidden="false" customHeight="false" outlineLevel="0" collapsed="false">
      <c r="A3431" s="0" t="s">
        <v>3473</v>
      </c>
      <c r="B3431" s="0" t="s">
        <v>43</v>
      </c>
      <c r="C3431" s="0" t="s">
        <v>48</v>
      </c>
      <c r="D3431" s="9" t="n">
        <v>43600</v>
      </c>
      <c r="E3431" s="9" t="n">
        <v>43654</v>
      </c>
      <c r="F3431" s="9" t="n">
        <v>43665</v>
      </c>
      <c r="G3431" s="9" t="n">
        <v>43673</v>
      </c>
      <c r="H3431" s="10" t="s">
        <v>36</v>
      </c>
      <c r="I3431" s="0" t="n">
        <v>26</v>
      </c>
      <c r="J3431" s="0" t="n">
        <v>42</v>
      </c>
      <c r="K3431" s="0" t="n">
        <v>57</v>
      </c>
      <c r="L3431" s="0" t="n">
        <v>4</v>
      </c>
      <c r="M3431" s="0" t="n">
        <v>6</v>
      </c>
      <c r="N3431" s="11" t="n">
        <v>0.05</v>
      </c>
      <c r="O3431" s="12" t="n">
        <v>175.81</v>
      </c>
      <c r="P3431" s="12" t="n">
        <v>214.4</v>
      </c>
      <c r="Q3431" s="12" t="n">
        <f aca="false">M3431*P3431*(1-N3431)</f>
        <v>1222.08</v>
      </c>
      <c r="R3431" s="12" t="n">
        <f aca="false">M3431*O3431</f>
        <v>1054.86</v>
      </c>
      <c r="S3431" s="12" t="n">
        <f aca="false">Q3431-R3431</f>
        <v>167.22</v>
      </c>
      <c r="T3431" s="11" t="n">
        <f aca="false">IFERROR(S3431/Q3431,0)</f>
        <v>0.136832285938727</v>
      </c>
      <c r="U3431" s="13" t="n">
        <f aca="false">F3431-E3431</f>
        <v>11</v>
      </c>
      <c r="V3431" s="13" t="n">
        <f aca="false">G3431-F3431</f>
        <v>8</v>
      </c>
      <c r="W3431" s="13" t="n">
        <f aca="false">G3431-E3431</f>
        <v>19</v>
      </c>
      <c r="X3431" s="10" t="n">
        <f aca="false">YEAR(E3431)</f>
        <v>2019</v>
      </c>
      <c r="Y3431" s="0" t="str">
        <f aca="false">TEXT(E3431,"yyyy-mm")</f>
        <v>2019-07</v>
      </c>
      <c r="Z3431" s="0" t="str">
        <f aca="false">"Q"&amp;ROUNDUP(MONTH(E3431)/3,0)&amp;"-"&amp;YEAR(E3431)</f>
        <v>Q3-2019</v>
      </c>
    </row>
    <row r="3432" customFormat="false" ht="14.25" hidden="false" customHeight="false" outlineLevel="0" collapsed="false">
      <c r="A3432" s="0" t="s">
        <v>3474</v>
      </c>
      <c r="B3432" s="0" t="s">
        <v>38</v>
      </c>
      <c r="C3432" s="0" t="s">
        <v>48</v>
      </c>
      <c r="D3432" s="9" t="n">
        <v>43500</v>
      </c>
      <c r="E3432" s="9" t="n">
        <v>43654</v>
      </c>
      <c r="F3432" s="9" t="n">
        <v>43678</v>
      </c>
      <c r="G3432" s="9" t="n">
        <v>43681</v>
      </c>
      <c r="H3432" s="10" t="s">
        <v>36</v>
      </c>
      <c r="I3432" s="0" t="n">
        <v>15</v>
      </c>
      <c r="J3432" s="0" t="n">
        <v>41</v>
      </c>
      <c r="K3432" s="0" t="n">
        <v>43</v>
      </c>
      <c r="L3432" s="0" t="n">
        <v>14</v>
      </c>
      <c r="M3432" s="0" t="n">
        <v>6</v>
      </c>
      <c r="N3432" s="11" t="n">
        <v>0.3</v>
      </c>
      <c r="O3432" s="12" t="n">
        <v>1046.54</v>
      </c>
      <c r="P3432" s="12" t="n">
        <v>1902.8</v>
      </c>
      <c r="Q3432" s="12" t="n">
        <f aca="false">M3432*P3432*(1-N3432)</f>
        <v>7991.76</v>
      </c>
      <c r="R3432" s="12" t="n">
        <f aca="false">M3432*O3432</f>
        <v>6279.24</v>
      </c>
      <c r="S3432" s="12" t="n">
        <f aca="false">Q3432-R3432</f>
        <v>1712.52</v>
      </c>
      <c r="T3432" s="11" t="n">
        <f aca="false">IFERROR(S3432/Q3432,0)</f>
        <v>0.214285714285714</v>
      </c>
      <c r="U3432" s="13" t="n">
        <f aca="false">F3432-E3432</f>
        <v>24</v>
      </c>
      <c r="V3432" s="13" t="n">
        <f aca="false">G3432-F3432</f>
        <v>3</v>
      </c>
      <c r="W3432" s="13" t="n">
        <f aca="false">G3432-E3432</f>
        <v>27</v>
      </c>
      <c r="X3432" s="10" t="n">
        <f aca="false">YEAR(E3432)</f>
        <v>2019</v>
      </c>
      <c r="Y3432" s="0" t="str">
        <f aca="false">TEXT(E3432,"yyyy-mm")</f>
        <v>2019-07</v>
      </c>
      <c r="Z3432" s="0" t="str">
        <f aca="false">"Q"&amp;ROUNDUP(MONTH(E3432)/3,0)&amp;"-"&amp;YEAR(E3432)</f>
        <v>Q3-2019</v>
      </c>
    </row>
    <row r="3433" customFormat="false" ht="14.25" hidden="false" customHeight="false" outlineLevel="0" collapsed="false">
      <c r="A3433" s="0" t="s">
        <v>3475</v>
      </c>
      <c r="B3433" s="0" t="s">
        <v>34</v>
      </c>
      <c r="C3433" s="0" t="s">
        <v>46</v>
      </c>
      <c r="D3433" s="9" t="n">
        <v>43500</v>
      </c>
      <c r="E3433" s="9" t="n">
        <v>43654</v>
      </c>
      <c r="F3433" s="9" t="n">
        <v>43674</v>
      </c>
      <c r="G3433" s="9" t="n">
        <v>43678</v>
      </c>
      <c r="H3433" s="10" t="s">
        <v>36</v>
      </c>
      <c r="I3433" s="0" t="n">
        <v>12</v>
      </c>
      <c r="J3433" s="0" t="n">
        <v>11</v>
      </c>
      <c r="K3433" s="0" t="n">
        <v>272</v>
      </c>
      <c r="L3433" s="0" t="n">
        <v>14</v>
      </c>
      <c r="M3433" s="0" t="n">
        <v>4</v>
      </c>
      <c r="N3433" s="11" t="n">
        <v>0.05</v>
      </c>
      <c r="O3433" s="12" t="n">
        <v>214.4</v>
      </c>
      <c r="P3433" s="12" t="n">
        <v>268</v>
      </c>
      <c r="Q3433" s="12" t="n">
        <f aca="false">M3433*P3433*(1-N3433)</f>
        <v>1018.4</v>
      </c>
      <c r="R3433" s="12" t="n">
        <f aca="false">M3433*O3433</f>
        <v>857.6</v>
      </c>
      <c r="S3433" s="12" t="n">
        <f aca="false">Q3433-R3433</f>
        <v>160.8</v>
      </c>
      <c r="T3433" s="11" t="n">
        <f aca="false">IFERROR(S3433/Q3433,0)</f>
        <v>0.157894736842105</v>
      </c>
      <c r="U3433" s="13" t="n">
        <f aca="false">F3433-E3433</f>
        <v>20</v>
      </c>
      <c r="V3433" s="13" t="n">
        <f aca="false">G3433-F3433</f>
        <v>4</v>
      </c>
      <c r="W3433" s="13" t="n">
        <f aca="false">G3433-E3433</f>
        <v>24</v>
      </c>
      <c r="X3433" s="10" t="n">
        <f aca="false">YEAR(E3433)</f>
        <v>2019</v>
      </c>
      <c r="Y3433" s="0" t="str">
        <f aca="false">TEXT(E3433,"yyyy-mm")</f>
        <v>2019-07</v>
      </c>
      <c r="Z3433" s="0" t="str">
        <f aca="false">"Q"&amp;ROUNDUP(MONTH(E3433)/3,0)&amp;"-"&amp;YEAR(E3433)</f>
        <v>Q3-2019</v>
      </c>
    </row>
    <row r="3434" customFormat="false" ht="14.25" hidden="false" customHeight="false" outlineLevel="0" collapsed="false">
      <c r="A3434" s="0" t="s">
        <v>3476</v>
      </c>
      <c r="B3434" s="0" t="s">
        <v>34</v>
      </c>
      <c r="C3434" s="0" t="s">
        <v>48</v>
      </c>
      <c r="D3434" s="9" t="n">
        <v>43500</v>
      </c>
      <c r="E3434" s="9" t="n">
        <v>43654</v>
      </c>
      <c r="F3434" s="9" t="n">
        <v>43669</v>
      </c>
      <c r="G3434" s="9" t="n">
        <v>43670</v>
      </c>
      <c r="H3434" s="10" t="s">
        <v>36</v>
      </c>
      <c r="I3434" s="0" t="n">
        <v>4</v>
      </c>
      <c r="J3434" s="0" t="n">
        <v>5</v>
      </c>
      <c r="K3434" s="0" t="n">
        <v>16</v>
      </c>
      <c r="L3434" s="0" t="n">
        <v>19</v>
      </c>
      <c r="M3434" s="0" t="n">
        <v>8</v>
      </c>
      <c r="N3434" s="11" t="n">
        <v>0.15</v>
      </c>
      <c r="O3434" s="12" t="n">
        <v>725.21</v>
      </c>
      <c r="P3434" s="12" t="n">
        <v>884.4</v>
      </c>
      <c r="Q3434" s="12" t="n">
        <f aca="false">M3434*P3434*(1-N3434)</f>
        <v>6013.92</v>
      </c>
      <c r="R3434" s="12" t="n">
        <f aca="false">M3434*O3434</f>
        <v>5801.68</v>
      </c>
      <c r="S3434" s="12" t="n">
        <f aca="false">Q3434-R3434</f>
        <v>212.24</v>
      </c>
      <c r="T3434" s="11" t="n">
        <f aca="false">IFERROR(S3434/Q3434,0)</f>
        <v>0.0352914571527389</v>
      </c>
      <c r="U3434" s="13" t="n">
        <f aca="false">F3434-E3434</f>
        <v>15</v>
      </c>
      <c r="V3434" s="13" t="n">
        <f aca="false">G3434-F3434</f>
        <v>1</v>
      </c>
      <c r="W3434" s="13" t="n">
        <f aca="false">G3434-E3434</f>
        <v>16</v>
      </c>
      <c r="X3434" s="10" t="n">
        <f aca="false">YEAR(E3434)</f>
        <v>2019</v>
      </c>
      <c r="Y3434" s="0" t="str">
        <f aca="false">TEXT(E3434,"yyyy-mm")</f>
        <v>2019-07</v>
      </c>
      <c r="Z3434" s="0" t="str">
        <f aca="false">"Q"&amp;ROUNDUP(MONTH(E3434)/3,0)&amp;"-"&amp;YEAR(E3434)</f>
        <v>Q3-2019</v>
      </c>
    </row>
    <row r="3435" customFormat="false" ht="14.25" hidden="false" customHeight="false" outlineLevel="0" collapsed="false">
      <c r="A3435" s="0" t="s">
        <v>3477</v>
      </c>
      <c r="B3435" s="0" t="s">
        <v>38</v>
      </c>
      <c r="C3435" s="0" t="s">
        <v>39</v>
      </c>
      <c r="D3435" s="9" t="n">
        <v>43500</v>
      </c>
      <c r="E3435" s="9" t="n">
        <v>43654</v>
      </c>
      <c r="F3435" s="9" t="n">
        <v>43672</v>
      </c>
      <c r="G3435" s="9" t="n">
        <v>43682</v>
      </c>
      <c r="H3435" s="10" t="s">
        <v>36</v>
      </c>
      <c r="I3435" s="0" t="n">
        <v>15</v>
      </c>
      <c r="J3435" s="0" t="n">
        <v>32</v>
      </c>
      <c r="K3435" s="0" t="n">
        <v>197</v>
      </c>
      <c r="L3435" s="0" t="n">
        <v>1</v>
      </c>
      <c r="M3435" s="0" t="n">
        <v>7</v>
      </c>
      <c r="N3435" s="11" t="n">
        <v>0.1</v>
      </c>
      <c r="O3435" s="12" t="n">
        <v>939.88</v>
      </c>
      <c r="P3435" s="12" t="n">
        <v>1118.9</v>
      </c>
      <c r="Q3435" s="12" t="n">
        <f aca="false">M3435*P3435*(1-N3435)</f>
        <v>7049.07</v>
      </c>
      <c r="R3435" s="12" t="n">
        <f aca="false">M3435*O3435</f>
        <v>6579.16</v>
      </c>
      <c r="S3435" s="12" t="n">
        <f aca="false">Q3435-R3435</f>
        <v>469.910000000002</v>
      </c>
      <c r="T3435" s="11" t="n">
        <f aca="false">IFERROR(S3435/Q3435,0)</f>
        <v>0.0666626945114748</v>
      </c>
      <c r="U3435" s="13" t="n">
        <f aca="false">F3435-E3435</f>
        <v>18</v>
      </c>
      <c r="V3435" s="13" t="n">
        <f aca="false">G3435-F3435</f>
        <v>10</v>
      </c>
      <c r="W3435" s="13" t="n">
        <f aca="false">G3435-E3435</f>
        <v>28</v>
      </c>
      <c r="X3435" s="10" t="n">
        <f aca="false">YEAR(E3435)</f>
        <v>2019</v>
      </c>
      <c r="Y3435" s="0" t="str">
        <f aca="false">TEXT(E3435,"yyyy-mm")</f>
        <v>2019-07</v>
      </c>
      <c r="Z3435" s="0" t="str">
        <f aca="false">"Q"&amp;ROUNDUP(MONTH(E3435)/3,0)&amp;"-"&amp;YEAR(E3435)</f>
        <v>Q3-2019</v>
      </c>
    </row>
    <row r="3436" customFormat="false" ht="14.25" hidden="false" customHeight="false" outlineLevel="0" collapsed="false">
      <c r="A3436" s="0" t="s">
        <v>3478</v>
      </c>
      <c r="B3436" s="0" t="s">
        <v>38</v>
      </c>
      <c r="C3436" s="0" t="s">
        <v>48</v>
      </c>
      <c r="D3436" s="9" t="n">
        <v>43500</v>
      </c>
      <c r="E3436" s="9" t="n">
        <v>43654</v>
      </c>
      <c r="F3436" s="9" t="n">
        <v>43676</v>
      </c>
      <c r="G3436" s="9" t="n">
        <v>43682</v>
      </c>
      <c r="H3436" s="10" t="s">
        <v>36</v>
      </c>
      <c r="I3436" s="0" t="n">
        <v>16</v>
      </c>
      <c r="J3436" s="0" t="n">
        <v>10</v>
      </c>
      <c r="K3436" s="0" t="n">
        <v>9</v>
      </c>
      <c r="L3436" s="0" t="n">
        <v>38</v>
      </c>
      <c r="M3436" s="0" t="n">
        <v>4</v>
      </c>
      <c r="N3436" s="11" t="n">
        <v>0.075</v>
      </c>
      <c r="O3436" s="12" t="n">
        <v>1462.61</v>
      </c>
      <c r="P3436" s="12" t="n">
        <v>1976.5</v>
      </c>
      <c r="Q3436" s="12" t="n">
        <f aca="false">M3436*P3436*(1-N3436)</f>
        <v>7313.05</v>
      </c>
      <c r="R3436" s="12" t="n">
        <f aca="false">M3436*O3436</f>
        <v>5850.44</v>
      </c>
      <c r="S3436" s="12" t="n">
        <f aca="false">Q3436-R3436</f>
        <v>1462.61</v>
      </c>
      <c r="T3436" s="11" t="n">
        <f aca="false">IFERROR(S3436/Q3436,0)</f>
        <v>0.2</v>
      </c>
      <c r="U3436" s="13" t="n">
        <f aca="false">F3436-E3436</f>
        <v>22</v>
      </c>
      <c r="V3436" s="13" t="n">
        <f aca="false">G3436-F3436</f>
        <v>6</v>
      </c>
      <c r="W3436" s="13" t="n">
        <f aca="false">G3436-E3436</f>
        <v>28</v>
      </c>
      <c r="X3436" s="10" t="n">
        <f aca="false">YEAR(E3436)</f>
        <v>2019</v>
      </c>
      <c r="Y3436" s="0" t="str">
        <f aca="false">TEXT(E3436,"yyyy-mm")</f>
        <v>2019-07</v>
      </c>
      <c r="Z3436" s="0" t="str">
        <f aca="false">"Q"&amp;ROUNDUP(MONTH(E3436)/3,0)&amp;"-"&amp;YEAR(E3436)</f>
        <v>Q3-2019</v>
      </c>
    </row>
    <row r="3437" customFormat="false" ht="14.25" hidden="false" customHeight="false" outlineLevel="0" collapsed="false">
      <c r="A3437" s="0" t="s">
        <v>3479</v>
      </c>
      <c r="B3437" s="0" t="s">
        <v>34</v>
      </c>
      <c r="C3437" s="0" t="s">
        <v>48</v>
      </c>
      <c r="D3437" s="9" t="n">
        <v>43600</v>
      </c>
      <c r="E3437" s="9" t="n">
        <v>43655</v>
      </c>
      <c r="F3437" s="9" t="n">
        <v>43673</v>
      </c>
      <c r="G3437" s="9" t="n">
        <v>43680</v>
      </c>
      <c r="H3437" s="10" t="s">
        <v>36</v>
      </c>
      <c r="I3437" s="0" t="n">
        <v>6</v>
      </c>
      <c r="J3437" s="0" t="n">
        <v>41</v>
      </c>
      <c r="K3437" s="0" t="n">
        <v>38</v>
      </c>
      <c r="L3437" s="0" t="n">
        <v>8</v>
      </c>
      <c r="M3437" s="0" t="n">
        <v>5</v>
      </c>
      <c r="N3437" s="11" t="n">
        <v>0.1</v>
      </c>
      <c r="O3437" s="12" t="n">
        <v>3526.55</v>
      </c>
      <c r="P3437" s="12" t="n">
        <v>6411.9</v>
      </c>
      <c r="Q3437" s="12" t="n">
        <f aca="false">M3437*P3437*(1-N3437)</f>
        <v>28853.55</v>
      </c>
      <c r="R3437" s="12" t="n">
        <f aca="false">M3437*O3437</f>
        <v>17632.75</v>
      </c>
      <c r="S3437" s="12" t="n">
        <f aca="false">Q3437-R3437</f>
        <v>11220.8</v>
      </c>
      <c r="T3437" s="11" t="n">
        <f aca="false">IFERROR(S3437/Q3437,0)</f>
        <v>0.388888022444379</v>
      </c>
      <c r="U3437" s="13" t="n">
        <f aca="false">F3437-E3437</f>
        <v>18</v>
      </c>
      <c r="V3437" s="13" t="n">
        <f aca="false">G3437-F3437</f>
        <v>7</v>
      </c>
      <c r="W3437" s="13" t="n">
        <f aca="false">G3437-E3437</f>
        <v>25</v>
      </c>
      <c r="X3437" s="10" t="n">
        <f aca="false">YEAR(E3437)</f>
        <v>2019</v>
      </c>
      <c r="Y3437" s="0" t="str">
        <f aca="false">TEXT(E3437,"yyyy-mm")</f>
        <v>2019-07</v>
      </c>
      <c r="Z3437" s="0" t="str">
        <f aca="false">"Q"&amp;ROUNDUP(MONTH(E3437)/3,0)&amp;"-"&amp;YEAR(E3437)</f>
        <v>Q3-2019</v>
      </c>
    </row>
    <row r="3438" customFormat="false" ht="14.25" hidden="false" customHeight="false" outlineLevel="0" collapsed="false">
      <c r="A3438" s="0" t="s">
        <v>3480</v>
      </c>
      <c r="B3438" s="0" t="s">
        <v>38</v>
      </c>
      <c r="C3438" s="0" t="s">
        <v>58</v>
      </c>
      <c r="D3438" s="9" t="n">
        <v>43500</v>
      </c>
      <c r="E3438" s="9" t="n">
        <v>43655</v>
      </c>
      <c r="F3438" s="9" t="n">
        <v>43672</v>
      </c>
      <c r="G3438" s="9" t="n">
        <v>43681</v>
      </c>
      <c r="H3438" s="10" t="s">
        <v>36</v>
      </c>
      <c r="I3438" s="0" t="n">
        <v>15</v>
      </c>
      <c r="J3438" s="0" t="n">
        <v>18</v>
      </c>
      <c r="K3438" s="0" t="n">
        <v>341</v>
      </c>
      <c r="L3438" s="0" t="n">
        <v>38</v>
      </c>
      <c r="M3438" s="0" t="n">
        <v>5</v>
      </c>
      <c r="N3438" s="11" t="n">
        <v>0.075</v>
      </c>
      <c r="O3438" s="12" t="n">
        <v>870.2</v>
      </c>
      <c r="P3438" s="12" t="n">
        <v>1279.7</v>
      </c>
      <c r="Q3438" s="12" t="n">
        <f aca="false">M3438*P3438*(1-N3438)</f>
        <v>5918.6125</v>
      </c>
      <c r="R3438" s="12" t="n">
        <f aca="false">M3438*O3438</f>
        <v>4351</v>
      </c>
      <c r="S3438" s="12" t="n">
        <f aca="false">Q3438-R3438</f>
        <v>1567.6125</v>
      </c>
      <c r="T3438" s="11" t="n">
        <f aca="false">IFERROR(S3438/Q3438,0)</f>
        <v>0.264861485694493</v>
      </c>
      <c r="U3438" s="13" t="n">
        <f aca="false">F3438-E3438</f>
        <v>17</v>
      </c>
      <c r="V3438" s="13" t="n">
        <f aca="false">G3438-F3438</f>
        <v>9</v>
      </c>
      <c r="W3438" s="13" t="n">
        <f aca="false">G3438-E3438</f>
        <v>26</v>
      </c>
      <c r="X3438" s="10" t="n">
        <f aca="false">YEAR(E3438)</f>
        <v>2019</v>
      </c>
      <c r="Y3438" s="0" t="str">
        <f aca="false">TEXT(E3438,"yyyy-mm")</f>
        <v>2019-07</v>
      </c>
      <c r="Z3438" s="0" t="str">
        <f aca="false">"Q"&amp;ROUNDUP(MONTH(E3438)/3,0)&amp;"-"&amp;YEAR(E3438)</f>
        <v>Q3-2019</v>
      </c>
    </row>
    <row r="3439" customFormat="false" ht="14.25" hidden="false" customHeight="false" outlineLevel="0" collapsed="false">
      <c r="A3439" s="0" t="s">
        <v>3481</v>
      </c>
      <c r="B3439" s="0" t="s">
        <v>34</v>
      </c>
      <c r="C3439" s="0" t="s">
        <v>79</v>
      </c>
      <c r="D3439" s="9" t="n">
        <v>43500</v>
      </c>
      <c r="E3439" s="9" t="n">
        <v>43655</v>
      </c>
      <c r="F3439" s="9" t="n">
        <v>43671</v>
      </c>
      <c r="G3439" s="9" t="n">
        <v>43676</v>
      </c>
      <c r="H3439" s="10" t="s">
        <v>36</v>
      </c>
      <c r="I3439" s="0" t="n">
        <v>9</v>
      </c>
      <c r="J3439" s="0" t="n">
        <v>1</v>
      </c>
      <c r="K3439" s="0" t="n">
        <v>73</v>
      </c>
      <c r="L3439" s="0" t="n">
        <v>43</v>
      </c>
      <c r="M3439" s="0" t="n">
        <v>2</v>
      </c>
      <c r="N3439" s="11" t="n">
        <v>0.05</v>
      </c>
      <c r="O3439" s="12" t="n">
        <v>831</v>
      </c>
      <c r="P3439" s="12" t="n">
        <v>1051.9</v>
      </c>
      <c r="Q3439" s="12" t="n">
        <f aca="false">M3439*P3439*(1-N3439)</f>
        <v>1998.61</v>
      </c>
      <c r="R3439" s="12" t="n">
        <f aca="false">M3439*O3439</f>
        <v>1662</v>
      </c>
      <c r="S3439" s="12" t="n">
        <f aca="false">Q3439-R3439</f>
        <v>336.61</v>
      </c>
      <c r="T3439" s="11" t="n">
        <f aca="false">IFERROR(S3439/Q3439,0)</f>
        <v>0.168422053327062</v>
      </c>
      <c r="U3439" s="13" t="n">
        <f aca="false">F3439-E3439</f>
        <v>16</v>
      </c>
      <c r="V3439" s="13" t="n">
        <f aca="false">G3439-F3439</f>
        <v>5</v>
      </c>
      <c r="W3439" s="13" t="n">
        <f aca="false">G3439-E3439</f>
        <v>21</v>
      </c>
      <c r="X3439" s="10" t="n">
        <f aca="false">YEAR(E3439)</f>
        <v>2019</v>
      </c>
      <c r="Y3439" s="0" t="str">
        <f aca="false">TEXT(E3439,"yyyy-mm")</f>
        <v>2019-07</v>
      </c>
      <c r="Z3439" s="0" t="str">
        <f aca="false">"Q"&amp;ROUNDUP(MONTH(E3439)/3,0)&amp;"-"&amp;YEAR(E3439)</f>
        <v>Q3-2019</v>
      </c>
    </row>
    <row r="3440" customFormat="false" ht="14.25" hidden="false" customHeight="false" outlineLevel="0" collapsed="false">
      <c r="A3440" s="0" t="s">
        <v>3482</v>
      </c>
      <c r="B3440" s="0" t="s">
        <v>38</v>
      </c>
      <c r="C3440" s="0" t="s">
        <v>39</v>
      </c>
      <c r="D3440" s="9" t="n">
        <v>43500</v>
      </c>
      <c r="E3440" s="9" t="n">
        <v>43655</v>
      </c>
      <c r="F3440" s="9" t="n">
        <v>43677</v>
      </c>
      <c r="G3440" s="9" t="n">
        <v>43678</v>
      </c>
      <c r="H3440" s="10" t="s">
        <v>36</v>
      </c>
      <c r="I3440" s="0" t="n">
        <v>20</v>
      </c>
      <c r="J3440" s="0" t="n">
        <v>42</v>
      </c>
      <c r="K3440" s="0" t="n">
        <v>120</v>
      </c>
      <c r="L3440" s="0" t="n">
        <v>1</v>
      </c>
      <c r="M3440" s="0" t="n">
        <v>1</v>
      </c>
      <c r="N3440" s="11" t="n">
        <v>0.05</v>
      </c>
      <c r="O3440" s="12" t="n">
        <v>1020.28</v>
      </c>
      <c r="P3440" s="12" t="n">
        <v>1889.4</v>
      </c>
      <c r="Q3440" s="12" t="n">
        <f aca="false">M3440*P3440*(1-N3440)</f>
        <v>1794.93</v>
      </c>
      <c r="R3440" s="12" t="n">
        <f aca="false">M3440*O3440</f>
        <v>1020.28</v>
      </c>
      <c r="S3440" s="12" t="n">
        <f aca="false">Q3440-R3440</f>
        <v>774.65</v>
      </c>
      <c r="T3440" s="11" t="n">
        <f aca="false">IFERROR(S3440/Q3440,0)</f>
        <v>0.43157671886926</v>
      </c>
      <c r="U3440" s="13" t="n">
        <f aca="false">F3440-E3440</f>
        <v>22</v>
      </c>
      <c r="V3440" s="13" t="n">
        <f aca="false">G3440-F3440</f>
        <v>1</v>
      </c>
      <c r="W3440" s="13" t="n">
        <f aca="false">G3440-E3440</f>
        <v>23</v>
      </c>
      <c r="X3440" s="10" t="n">
        <f aca="false">YEAR(E3440)</f>
        <v>2019</v>
      </c>
      <c r="Y3440" s="0" t="str">
        <f aca="false">TEXT(E3440,"yyyy-mm")</f>
        <v>2019-07</v>
      </c>
      <c r="Z3440" s="0" t="str">
        <f aca="false">"Q"&amp;ROUNDUP(MONTH(E3440)/3,0)&amp;"-"&amp;YEAR(E3440)</f>
        <v>Q3-2019</v>
      </c>
    </row>
    <row r="3441" customFormat="false" ht="14.25" hidden="false" customHeight="false" outlineLevel="0" collapsed="false">
      <c r="A3441" s="0" t="s">
        <v>3483</v>
      </c>
      <c r="B3441" s="0" t="s">
        <v>38</v>
      </c>
      <c r="C3441" s="0" t="s">
        <v>35</v>
      </c>
      <c r="D3441" s="9" t="n">
        <v>43500</v>
      </c>
      <c r="E3441" s="9" t="n">
        <v>43655</v>
      </c>
      <c r="F3441" s="9" t="n">
        <v>43674</v>
      </c>
      <c r="G3441" s="9" t="n">
        <v>43684</v>
      </c>
      <c r="H3441" s="10" t="s">
        <v>36</v>
      </c>
      <c r="I3441" s="0" t="n">
        <v>20</v>
      </c>
      <c r="J3441" s="0" t="n">
        <v>49</v>
      </c>
      <c r="K3441" s="0" t="n">
        <v>209</v>
      </c>
      <c r="L3441" s="0" t="n">
        <v>6</v>
      </c>
      <c r="M3441" s="0" t="n">
        <v>2</v>
      </c>
      <c r="N3441" s="11" t="n">
        <v>0.05</v>
      </c>
      <c r="O3441" s="12" t="n">
        <v>528.56</v>
      </c>
      <c r="P3441" s="12" t="n">
        <v>1078.7</v>
      </c>
      <c r="Q3441" s="12" t="n">
        <f aca="false">M3441*P3441*(1-N3441)</f>
        <v>2049.53</v>
      </c>
      <c r="R3441" s="12" t="n">
        <f aca="false">M3441*O3441</f>
        <v>1057.12</v>
      </c>
      <c r="S3441" s="12" t="n">
        <f aca="false">Q3441-R3441</f>
        <v>992.41</v>
      </c>
      <c r="T3441" s="11" t="n">
        <f aca="false">IFERROR(S3441/Q3441,0)</f>
        <v>0.484213453816241</v>
      </c>
      <c r="U3441" s="13" t="n">
        <f aca="false">F3441-E3441</f>
        <v>19</v>
      </c>
      <c r="V3441" s="13" t="n">
        <f aca="false">G3441-F3441</f>
        <v>10</v>
      </c>
      <c r="W3441" s="13" t="n">
        <f aca="false">G3441-E3441</f>
        <v>29</v>
      </c>
      <c r="X3441" s="10" t="n">
        <f aca="false">YEAR(E3441)</f>
        <v>2019</v>
      </c>
      <c r="Y3441" s="0" t="str">
        <f aca="false">TEXT(E3441,"yyyy-mm")</f>
        <v>2019-07</v>
      </c>
      <c r="Z3441" s="0" t="str">
        <f aca="false">"Q"&amp;ROUNDUP(MONTH(E3441)/3,0)&amp;"-"&amp;YEAR(E3441)</f>
        <v>Q3-2019</v>
      </c>
    </row>
    <row r="3442" customFormat="false" ht="14.25" hidden="false" customHeight="false" outlineLevel="0" collapsed="false">
      <c r="A3442" s="0" t="s">
        <v>3484</v>
      </c>
      <c r="B3442" s="0" t="s">
        <v>38</v>
      </c>
      <c r="C3442" s="0" t="s">
        <v>35</v>
      </c>
      <c r="D3442" s="9" t="n">
        <v>43500</v>
      </c>
      <c r="E3442" s="9" t="n">
        <v>43655</v>
      </c>
      <c r="F3442" s="9" t="n">
        <v>43657</v>
      </c>
      <c r="G3442" s="9" t="n">
        <v>43662</v>
      </c>
      <c r="H3442" s="10" t="s">
        <v>36</v>
      </c>
      <c r="I3442" s="0" t="n">
        <v>13</v>
      </c>
      <c r="J3442" s="0" t="n">
        <v>48</v>
      </c>
      <c r="K3442" s="0" t="n">
        <v>239</v>
      </c>
      <c r="L3442" s="0" t="n">
        <v>17</v>
      </c>
      <c r="M3442" s="0" t="n">
        <v>2</v>
      </c>
      <c r="N3442" s="11" t="n">
        <v>0.15</v>
      </c>
      <c r="O3442" s="12" t="n">
        <v>1678.89</v>
      </c>
      <c r="P3442" s="12" t="n">
        <v>2505.8</v>
      </c>
      <c r="Q3442" s="12" t="n">
        <f aca="false">M3442*P3442*(1-N3442)</f>
        <v>4259.86</v>
      </c>
      <c r="R3442" s="12" t="n">
        <f aca="false">M3442*O3442</f>
        <v>3357.78</v>
      </c>
      <c r="S3442" s="12" t="n">
        <f aca="false">Q3442-R3442</f>
        <v>902.08</v>
      </c>
      <c r="T3442" s="11" t="n">
        <f aca="false">IFERROR(S3442/Q3442,0)</f>
        <v>0.211762827886363</v>
      </c>
      <c r="U3442" s="13" t="n">
        <f aca="false">F3442-E3442</f>
        <v>2</v>
      </c>
      <c r="V3442" s="13" t="n">
        <f aca="false">G3442-F3442</f>
        <v>5</v>
      </c>
      <c r="W3442" s="13" t="n">
        <f aca="false">G3442-E3442</f>
        <v>7</v>
      </c>
      <c r="X3442" s="10" t="n">
        <f aca="false">YEAR(E3442)</f>
        <v>2019</v>
      </c>
      <c r="Y3442" s="0" t="str">
        <f aca="false">TEXT(E3442,"yyyy-mm")</f>
        <v>2019-07</v>
      </c>
      <c r="Z3442" s="0" t="str">
        <f aca="false">"Q"&amp;ROUNDUP(MONTH(E3442)/3,0)&amp;"-"&amp;YEAR(E3442)</f>
        <v>Q3-2019</v>
      </c>
    </row>
    <row r="3443" customFormat="false" ht="14.25" hidden="false" customHeight="false" outlineLevel="0" collapsed="false">
      <c r="A3443" s="0" t="s">
        <v>3485</v>
      </c>
      <c r="B3443" s="0" t="s">
        <v>38</v>
      </c>
      <c r="C3443" s="0" t="s">
        <v>58</v>
      </c>
      <c r="D3443" s="9" t="n">
        <v>43600</v>
      </c>
      <c r="E3443" s="9" t="n">
        <v>43656</v>
      </c>
      <c r="F3443" s="9" t="n">
        <v>43675</v>
      </c>
      <c r="G3443" s="9" t="n">
        <v>43681</v>
      </c>
      <c r="H3443" s="10" t="s">
        <v>36</v>
      </c>
      <c r="I3443" s="0" t="n">
        <v>15</v>
      </c>
      <c r="J3443" s="0" t="n">
        <v>13</v>
      </c>
      <c r="K3443" s="0" t="n">
        <v>339</v>
      </c>
      <c r="L3443" s="0" t="n">
        <v>10</v>
      </c>
      <c r="M3443" s="0" t="n">
        <v>5</v>
      </c>
      <c r="N3443" s="11" t="n">
        <v>0.15</v>
      </c>
      <c r="O3443" s="12" t="n">
        <v>1708.5</v>
      </c>
      <c r="P3443" s="12" t="n">
        <v>2847.5</v>
      </c>
      <c r="Q3443" s="12" t="n">
        <f aca="false">M3443*P3443*(1-N3443)</f>
        <v>12101.875</v>
      </c>
      <c r="R3443" s="12" t="n">
        <f aca="false">M3443*O3443</f>
        <v>8542.5</v>
      </c>
      <c r="S3443" s="12" t="n">
        <f aca="false">Q3443-R3443</f>
        <v>3559.375</v>
      </c>
      <c r="T3443" s="11" t="n">
        <f aca="false">IFERROR(S3443/Q3443,0)</f>
        <v>0.294117647058824</v>
      </c>
      <c r="U3443" s="13" t="n">
        <f aca="false">F3443-E3443</f>
        <v>19</v>
      </c>
      <c r="V3443" s="13" t="n">
        <f aca="false">G3443-F3443</f>
        <v>6</v>
      </c>
      <c r="W3443" s="13" t="n">
        <f aca="false">G3443-E3443</f>
        <v>25</v>
      </c>
      <c r="X3443" s="10" t="n">
        <f aca="false">YEAR(E3443)</f>
        <v>2019</v>
      </c>
      <c r="Y3443" s="0" t="str">
        <f aca="false">TEXT(E3443,"yyyy-mm")</f>
        <v>2019-07</v>
      </c>
      <c r="Z3443" s="0" t="str">
        <f aca="false">"Q"&amp;ROUNDUP(MONTH(E3443)/3,0)&amp;"-"&amp;YEAR(E3443)</f>
        <v>Q3-2019</v>
      </c>
    </row>
    <row r="3444" customFormat="false" ht="14.25" hidden="false" customHeight="false" outlineLevel="0" collapsed="false">
      <c r="A3444" s="0" t="s">
        <v>3486</v>
      </c>
      <c r="B3444" s="0" t="s">
        <v>34</v>
      </c>
      <c r="C3444" s="0" t="s">
        <v>46</v>
      </c>
      <c r="D3444" s="9" t="n">
        <v>43600</v>
      </c>
      <c r="E3444" s="9" t="n">
        <v>43656</v>
      </c>
      <c r="F3444" s="9" t="n">
        <v>43662</v>
      </c>
      <c r="G3444" s="9" t="n">
        <v>43663</v>
      </c>
      <c r="H3444" s="10" t="s">
        <v>36</v>
      </c>
      <c r="I3444" s="0" t="n">
        <v>10</v>
      </c>
      <c r="J3444" s="0" t="n">
        <v>15</v>
      </c>
      <c r="K3444" s="0" t="n">
        <v>275</v>
      </c>
      <c r="L3444" s="0" t="n">
        <v>17</v>
      </c>
      <c r="M3444" s="0" t="n">
        <v>2</v>
      </c>
      <c r="N3444" s="11" t="n">
        <v>0.05</v>
      </c>
      <c r="O3444" s="12" t="n">
        <v>1445.86</v>
      </c>
      <c r="P3444" s="12" t="n">
        <v>2780.5</v>
      </c>
      <c r="Q3444" s="12" t="n">
        <f aca="false">M3444*P3444*(1-N3444)</f>
        <v>5282.95</v>
      </c>
      <c r="R3444" s="12" t="n">
        <f aca="false">M3444*O3444</f>
        <v>2891.72</v>
      </c>
      <c r="S3444" s="12" t="n">
        <f aca="false">Q3444-R3444</f>
        <v>2391.23</v>
      </c>
      <c r="T3444" s="11" t="n">
        <f aca="false">IFERROR(S3444/Q3444,0)</f>
        <v>0.452631578947368</v>
      </c>
      <c r="U3444" s="13" t="n">
        <f aca="false">F3444-E3444</f>
        <v>6</v>
      </c>
      <c r="V3444" s="13" t="n">
        <f aca="false">G3444-F3444</f>
        <v>1</v>
      </c>
      <c r="W3444" s="13" t="n">
        <f aca="false">G3444-E3444</f>
        <v>7</v>
      </c>
      <c r="X3444" s="10" t="n">
        <f aca="false">YEAR(E3444)</f>
        <v>2019</v>
      </c>
      <c r="Y3444" s="0" t="str">
        <f aca="false">TEXT(E3444,"yyyy-mm")</f>
        <v>2019-07</v>
      </c>
      <c r="Z3444" s="0" t="str">
        <f aca="false">"Q"&amp;ROUNDUP(MONTH(E3444)/3,0)&amp;"-"&amp;YEAR(E3444)</f>
        <v>Q3-2019</v>
      </c>
    </row>
    <row r="3445" customFormat="false" ht="14.25" hidden="false" customHeight="false" outlineLevel="0" collapsed="false">
      <c r="A3445" s="0" t="s">
        <v>3487</v>
      </c>
      <c r="B3445" s="0" t="s">
        <v>41</v>
      </c>
      <c r="C3445" s="0" t="s">
        <v>46</v>
      </c>
      <c r="D3445" s="9" t="n">
        <v>43500</v>
      </c>
      <c r="E3445" s="9" t="n">
        <v>43656</v>
      </c>
      <c r="F3445" s="9" t="n">
        <v>43675</v>
      </c>
      <c r="G3445" s="9" t="n">
        <v>43679</v>
      </c>
      <c r="H3445" s="10" t="s">
        <v>36</v>
      </c>
      <c r="I3445" s="0" t="n">
        <v>23</v>
      </c>
      <c r="J3445" s="0" t="n">
        <v>12</v>
      </c>
      <c r="K3445" s="0" t="n">
        <v>286</v>
      </c>
      <c r="L3445" s="0" t="n">
        <v>23</v>
      </c>
      <c r="M3445" s="0" t="n">
        <v>7</v>
      </c>
      <c r="N3445" s="11" t="n">
        <v>0.05</v>
      </c>
      <c r="O3445" s="12" t="n">
        <v>1249.95</v>
      </c>
      <c r="P3445" s="12" t="n">
        <v>2358.4</v>
      </c>
      <c r="Q3445" s="12" t="n">
        <f aca="false">M3445*P3445*(1-N3445)</f>
        <v>15683.36</v>
      </c>
      <c r="R3445" s="12" t="n">
        <f aca="false">M3445*O3445</f>
        <v>8749.65</v>
      </c>
      <c r="S3445" s="12" t="n">
        <f aca="false">Q3445-R3445</f>
        <v>6933.71</v>
      </c>
      <c r="T3445" s="11" t="n">
        <f aca="false">IFERROR(S3445/Q3445,0)</f>
        <v>0.442106155823752</v>
      </c>
      <c r="U3445" s="13" t="n">
        <f aca="false">F3445-E3445</f>
        <v>19</v>
      </c>
      <c r="V3445" s="13" t="n">
        <f aca="false">G3445-F3445</f>
        <v>4</v>
      </c>
      <c r="W3445" s="13" t="n">
        <f aca="false">G3445-E3445</f>
        <v>23</v>
      </c>
      <c r="X3445" s="10" t="n">
        <f aca="false">YEAR(E3445)</f>
        <v>2019</v>
      </c>
      <c r="Y3445" s="0" t="str">
        <f aca="false">TEXT(E3445,"yyyy-mm")</f>
        <v>2019-07</v>
      </c>
      <c r="Z3445" s="0" t="str">
        <f aca="false">"Q"&amp;ROUNDUP(MONTH(E3445)/3,0)&amp;"-"&amp;YEAR(E3445)</f>
        <v>Q3-2019</v>
      </c>
    </row>
    <row r="3446" customFormat="false" ht="14.25" hidden="false" customHeight="false" outlineLevel="0" collapsed="false">
      <c r="A3446" s="0" t="s">
        <v>3488</v>
      </c>
      <c r="B3446" s="0" t="s">
        <v>34</v>
      </c>
      <c r="C3446" s="0" t="s">
        <v>46</v>
      </c>
      <c r="D3446" s="9" t="n">
        <v>43600</v>
      </c>
      <c r="E3446" s="9" t="n">
        <v>43656</v>
      </c>
      <c r="F3446" s="9" t="n">
        <v>43679</v>
      </c>
      <c r="G3446" s="9" t="n">
        <v>43684</v>
      </c>
      <c r="H3446" s="10" t="s">
        <v>36</v>
      </c>
      <c r="I3446" s="0" t="n">
        <v>2</v>
      </c>
      <c r="J3446" s="0" t="n">
        <v>17</v>
      </c>
      <c r="K3446" s="0" t="n">
        <v>313</v>
      </c>
      <c r="L3446" s="0" t="n">
        <v>18</v>
      </c>
      <c r="M3446" s="0" t="n">
        <v>3</v>
      </c>
      <c r="N3446" s="11" t="n">
        <v>0.05</v>
      </c>
      <c r="O3446" s="12" t="n">
        <v>4680.69</v>
      </c>
      <c r="P3446" s="12" t="n">
        <v>6411.9</v>
      </c>
      <c r="Q3446" s="12" t="n">
        <f aca="false">M3446*P3446*(1-N3446)</f>
        <v>18273.915</v>
      </c>
      <c r="R3446" s="12" t="n">
        <f aca="false">M3446*O3446</f>
        <v>14042.07</v>
      </c>
      <c r="S3446" s="12" t="n">
        <f aca="false">Q3446-R3446</f>
        <v>4231.845</v>
      </c>
      <c r="T3446" s="11" t="n">
        <f aca="false">IFERROR(S3446/Q3446,0)</f>
        <v>0.23157845486312</v>
      </c>
      <c r="U3446" s="13" t="n">
        <f aca="false">F3446-E3446</f>
        <v>23</v>
      </c>
      <c r="V3446" s="13" t="n">
        <f aca="false">G3446-F3446</f>
        <v>5</v>
      </c>
      <c r="W3446" s="13" t="n">
        <f aca="false">G3446-E3446</f>
        <v>28</v>
      </c>
      <c r="X3446" s="10" t="n">
        <f aca="false">YEAR(E3446)</f>
        <v>2019</v>
      </c>
      <c r="Y3446" s="0" t="str">
        <f aca="false">TEXT(E3446,"yyyy-mm")</f>
        <v>2019-07</v>
      </c>
      <c r="Z3446" s="0" t="str">
        <f aca="false">"Q"&amp;ROUNDUP(MONTH(E3446)/3,0)&amp;"-"&amp;YEAR(E3446)</f>
        <v>Q3-2019</v>
      </c>
    </row>
    <row r="3447" customFormat="false" ht="14.25" hidden="false" customHeight="false" outlineLevel="0" collapsed="false">
      <c r="A3447" s="0" t="s">
        <v>3489</v>
      </c>
      <c r="B3447" s="0" t="s">
        <v>34</v>
      </c>
      <c r="C3447" s="0" t="s">
        <v>48</v>
      </c>
      <c r="D3447" s="9" t="n">
        <v>43500</v>
      </c>
      <c r="E3447" s="9" t="n">
        <v>43656</v>
      </c>
      <c r="F3447" s="9" t="n">
        <v>43666</v>
      </c>
      <c r="G3447" s="9" t="n">
        <v>43669</v>
      </c>
      <c r="H3447" s="10" t="s">
        <v>36</v>
      </c>
      <c r="I3447" s="0" t="n">
        <v>8</v>
      </c>
      <c r="J3447" s="0" t="n">
        <v>38</v>
      </c>
      <c r="K3447" s="0" t="n">
        <v>31</v>
      </c>
      <c r="L3447" s="0" t="n">
        <v>4</v>
      </c>
      <c r="M3447" s="0" t="n">
        <v>6</v>
      </c>
      <c r="N3447" s="11" t="n">
        <v>0.075</v>
      </c>
      <c r="O3447" s="12" t="n">
        <v>469.94</v>
      </c>
      <c r="P3447" s="12" t="n">
        <v>1118.9</v>
      </c>
      <c r="Q3447" s="12" t="n">
        <f aca="false">M3447*P3447*(1-N3447)</f>
        <v>6209.895</v>
      </c>
      <c r="R3447" s="12" t="n">
        <f aca="false">M3447*O3447</f>
        <v>2819.64</v>
      </c>
      <c r="S3447" s="12" t="n">
        <f aca="false">Q3447-R3447</f>
        <v>3390.255</v>
      </c>
      <c r="T3447" s="11" t="n">
        <f aca="false">IFERROR(S3447/Q3447,0)</f>
        <v>0.545944013546123</v>
      </c>
      <c r="U3447" s="13" t="n">
        <f aca="false">F3447-E3447</f>
        <v>10</v>
      </c>
      <c r="V3447" s="13" t="n">
        <f aca="false">G3447-F3447</f>
        <v>3</v>
      </c>
      <c r="W3447" s="13" t="n">
        <f aca="false">G3447-E3447</f>
        <v>13</v>
      </c>
      <c r="X3447" s="10" t="n">
        <f aca="false">YEAR(E3447)</f>
        <v>2019</v>
      </c>
      <c r="Y3447" s="0" t="str">
        <f aca="false">TEXT(E3447,"yyyy-mm")</f>
        <v>2019-07</v>
      </c>
      <c r="Z3447" s="0" t="str">
        <f aca="false">"Q"&amp;ROUNDUP(MONTH(E3447)/3,0)&amp;"-"&amp;YEAR(E3447)</f>
        <v>Q3-2019</v>
      </c>
    </row>
    <row r="3448" customFormat="false" ht="14.25" hidden="false" customHeight="false" outlineLevel="0" collapsed="false">
      <c r="A3448" s="0" t="s">
        <v>3490</v>
      </c>
      <c r="B3448" s="0" t="s">
        <v>41</v>
      </c>
      <c r="C3448" s="0" t="s">
        <v>79</v>
      </c>
      <c r="D3448" s="9" t="n">
        <v>43600</v>
      </c>
      <c r="E3448" s="9" t="n">
        <v>43656</v>
      </c>
      <c r="F3448" s="9" t="n">
        <v>43682</v>
      </c>
      <c r="G3448" s="9" t="n">
        <v>43692</v>
      </c>
      <c r="H3448" s="10" t="s">
        <v>36</v>
      </c>
      <c r="I3448" s="0" t="n">
        <v>22</v>
      </c>
      <c r="J3448" s="0" t="n">
        <v>50</v>
      </c>
      <c r="K3448" s="0" t="n">
        <v>80</v>
      </c>
      <c r="L3448" s="0" t="n">
        <v>12</v>
      </c>
      <c r="M3448" s="0" t="n">
        <v>2</v>
      </c>
      <c r="N3448" s="11" t="n">
        <v>0.1</v>
      </c>
      <c r="O3448" s="12" t="n">
        <v>3431.74</v>
      </c>
      <c r="P3448" s="12" t="n">
        <v>5279.6</v>
      </c>
      <c r="Q3448" s="12" t="n">
        <f aca="false">M3448*P3448*(1-N3448)</f>
        <v>9503.28</v>
      </c>
      <c r="R3448" s="12" t="n">
        <f aca="false">M3448*O3448</f>
        <v>6863.48</v>
      </c>
      <c r="S3448" s="12" t="n">
        <f aca="false">Q3448-R3448</f>
        <v>2639.8</v>
      </c>
      <c r="T3448" s="11" t="n">
        <f aca="false">IFERROR(S3448/Q3448,0)</f>
        <v>0.277777777777778</v>
      </c>
      <c r="U3448" s="13" t="n">
        <f aca="false">F3448-E3448</f>
        <v>26</v>
      </c>
      <c r="V3448" s="13" t="n">
        <f aca="false">G3448-F3448</f>
        <v>10</v>
      </c>
      <c r="W3448" s="13" t="n">
        <f aca="false">G3448-E3448</f>
        <v>36</v>
      </c>
      <c r="X3448" s="10" t="n">
        <f aca="false">YEAR(E3448)</f>
        <v>2019</v>
      </c>
      <c r="Y3448" s="0" t="str">
        <f aca="false">TEXT(E3448,"yyyy-mm")</f>
        <v>2019-07</v>
      </c>
      <c r="Z3448" s="0" t="str">
        <f aca="false">"Q"&amp;ROUNDUP(MONTH(E3448)/3,0)&amp;"-"&amp;YEAR(E3448)</f>
        <v>Q3-2019</v>
      </c>
    </row>
    <row r="3449" customFormat="false" ht="14.25" hidden="false" customHeight="false" outlineLevel="0" collapsed="false">
      <c r="A3449" s="0" t="s">
        <v>3491</v>
      </c>
      <c r="B3449" s="0" t="s">
        <v>43</v>
      </c>
      <c r="C3449" s="0" t="s">
        <v>46</v>
      </c>
      <c r="D3449" s="9" t="n">
        <v>43600</v>
      </c>
      <c r="E3449" s="9" t="n">
        <v>43656</v>
      </c>
      <c r="F3449" s="9" t="n">
        <v>43662</v>
      </c>
      <c r="G3449" s="9" t="n">
        <v>43672</v>
      </c>
      <c r="H3449" s="10" t="s">
        <v>36</v>
      </c>
      <c r="I3449" s="0" t="n">
        <v>26</v>
      </c>
      <c r="J3449" s="0" t="n">
        <v>41</v>
      </c>
      <c r="K3449" s="0" t="n">
        <v>278</v>
      </c>
      <c r="L3449" s="0" t="n">
        <v>24</v>
      </c>
      <c r="M3449" s="0" t="n">
        <v>6</v>
      </c>
      <c r="N3449" s="11" t="n">
        <v>0.15</v>
      </c>
      <c r="O3449" s="12" t="n">
        <v>644.88</v>
      </c>
      <c r="P3449" s="12" t="n">
        <v>1172.5</v>
      </c>
      <c r="Q3449" s="12" t="n">
        <f aca="false">M3449*P3449*(1-N3449)</f>
        <v>5979.75</v>
      </c>
      <c r="R3449" s="12" t="n">
        <f aca="false">M3449*O3449</f>
        <v>3869.28</v>
      </c>
      <c r="S3449" s="12" t="n">
        <f aca="false">Q3449-R3449</f>
        <v>2110.47</v>
      </c>
      <c r="T3449" s="11" t="n">
        <f aca="false">IFERROR(S3449/Q3449,0)</f>
        <v>0.352936159538442</v>
      </c>
      <c r="U3449" s="13" t="n">
        <f aca="false">F3449-E3449</f>
        <v>6</v>
      </c>
      <c r="V3449" s="13" t="n">
        <f aca="false">G3449-F3449</f>
        <v>10</v>
      </c>
      <c r="W3449" s="13" t="n">
        <f aca="false">G3449-E3449</f>
        <v>16</v>
      </c>
      <c r="X3449" s="10" t="n">
        <f aca="false">YEAR(E3449)</f>
        <v>2019</v>
      </c>
      <c r="Y3449" s="0" t="str">
        <f aca="false">TEXT(E3449,"yyyy-mm")</f>
        <v>2019-07</v>
      </c>
      <c r="Z3449" s="0" t="str">
        <f aca="false">"Q"&amp;ROUNDUP(MONTH(E3449)/3,0)&amp;"-"&amp;YEAR(E3449)</f>
        <v>Q3-2019</v>
      </c>
    </row>
    <row r="3450" customFormat="false" ht="14.25" hidden="false" customHeight="false" outlineLevel="0" collapsed="false">
      <c r="A3450" s="0" t="s">
        <v>3492</v>
      </c>
      <c r="B3450" s="0" t="s">
        <v>41</v>
      </c>
      <c r="C3450" s="0" t="s">
        <v>48</v>
      </c>
      <c r="D3450" s="9" t="n">
        <v>43600</v>
      </c>
      <c r="E3450" s="9" t="n">
        <v>43656</v>
      </c>
      <c r="F3450" s="9" t="n">
        <v>43662</v>
      </c>
      <c r="G3450" s="9" t="n">
        <v>43665</v>
      </c>
      <c r="H3450" s="10" t="s">
        <v>36</v>
      </c>
      <c r="I3450" s="0" t="n">
        <v>25</v>
      </c>
      <c r="J3450" s="0" t="n">
        <v>49</v>
      </c>
      <c r="K3450" s="0" t="n">
        <v>5</v>
      </c>
      <c r="L3450" s="0" t="n">
        <v>20</v>
      </c>
      <c r="M3450" s="0" t="n">
        <v>8</v>
      </c>
      <c r="N3450" s="11" t="n">
        <v>0.1</v>
      </c>
      <c r="O3450" s="12" t="n">
        <v>480.79</v>
      </c>
      <c r="P3450" s="12" t="n">
        <v>1045.2</v>
      </c>
      <c r="Q3450" s="12" t="n">
        <f aca="false">M3450*P3450*(1-N3450)</f>
        <v>7525.44</v>
      </c>
      <c r="R3450" s="12" t="n">
        <f aca="false">M3450*O3450</f>
        <v>3846.32</v>
      </c>
      <c r="S3450" s="12" t="n">
        <f aca="false">Q3450-R3450</f>
        <v>3679.12</v>
      </c>
      <c r="T3450" s="11" t="n">
        <f aca="false">IFERROR(S3450/Q3450,0)</f>
        <v>0.488891015010418</v>
      </c>
      <c r="U3450" s="13" t="n">
        <f aca="false">F3450-E3450</f>
        <v>6</v>
      </c>
      <c r="V3450" s="13" t="n">
        <f aca="false">G3450-F3450</f>
        <v>3</v>
      </c>
      <c r="W3450" s="13" t="n">
        <f aca="false">G3450-E3450</f>
        <v>9</v>
      </c>
      <c r="X3450" s="10" t="n">
        <f aca="false">YEAR(E3450)</f>
        <v>2019</v>
      </c>
      <c r="Y3450" s="0" t="str">
        <f aca="false">TEXT(E3450,"yyyy-mm")</f>
        <v>2019-07</v>
      </c>
      <c r="Z3450" s="0" t="str">
        <f aca="false">"Q"&amp;ROUNDUP(MONTH(E3450)/3,0)&amp;"-"&amp;YEAR(E3450)</f>
        <v>Q3-2019</v>
      </c>
    </row>
    <row r="3451" customFormat="false" ht="14.25" hidden="false" customHeight="false" outlineLevel="0" collapsed="false">
      <c r="A3451" s="0" t="s">
        <v>3493</v>
      </c>
      <c r="B3451" s="0" t="s">
        <v>38</v>
      </c>
      <c r="C3451" s="0" t="s">
        <v>35</v>
      </c>
      <c r="D3451" s="9" t="n">
        <v>43600</v>
      </c>
      <c r="E3451" s="9" t="n">
        <v>43656</v>
      </c>
      <c r="F3451" s="9" t="n">
        <v>43684</v>
      </c>
      <c r="G3451" s="9" t="n">
        <v>43685</v>
      </c>
      <c r="H3451" s="10" t="s">
        <v>36</v>
      </c>
      <c r="I3451" s="0" t="n">
        <v>14</v>
      </c>
      <c r="J3451" s="0" t="n">
        <v>1</v>
      </c>
      <c r="K3451" s="0" t="n">
        <v>203</v>
      </c>
      <c r="L3451" s="0" t="n">
        <v>41</v>
      </c>
      <c r="M3451" s="0" t="n">
        <v>5</v>
      </c>
      <c r="N3451" s="11" t="n">
        <v>0.05</v>
      </c>
      <c r="O3451" s="12" t="n">
        <v>635.56</v>
      </c>
      <c r="P3451" s="12" t="n">
        <v>1025.1</v>
      </c>
      <c r="Q3451" s="12" t="n">
        <f aca="false">M3451*P3451*(1-N3451)</f>
        <v>4869.225</v>
      </c>
      <c r="R3451" s="12" t="n">
        <f aca="false">M3451*O3451</f>
        <v>3177.8</v>
      </c>
      <c r="S3451" s="12" t="n">
        <f aca="false">Q3451-R3451</f>
        <v>1691.425</v>
      </c>
      <c r="T3451" s="11" t="n">
        <f aca="false">IFERROR(S3451/Q3451,0)</f>
        <v>0.347370474767545</v>
      </c>
      <c r="U3451" s="13" t="n">
        <f aca="false">F3451-E3451</f>
        <v>28</v>
      </c>
      <c r="V3451" s="13" t="n">
        <f aca="false">G3451-F3451</f>
        <v>1</v>
      </c>
      <c r="W3451" s="13" t="n">
        <f aca="false">G3451-E3451</f>
        <v>29</v>
      </c>
      <c r="X3451" s="10" t="n">
        <f aca="false">YEAR(E3451)</f>
        <v>2019</v>
      </c>
      <c r="Y3451" s="0" t="str">
        <f aca="false">TEXT(E3451,"yyyy-mm")</f>
        <v>2019-07</v>
      </c>
      <c r="Z3451" s="0" t="str">
        <f aca="false">"Q"&amp;ROUNDUP(MONTH(E3451)/3,0)&amp;"-"&amp;YEAR(E3451)</f>
        <v>Q3-2019</v>
      </c>
    </row>
    <row r="3452" customFormat="false" ht="14.25" hidden="false" customHeight="false" outlineLevel="0" collapsed="false">
      <c r="A3452" s="0" t="s">
        <v>3494</v>
      </c>
      <c r="B3452" s="0" t="s">
        <v>34</v>
      </c>
      <c r="C3452" s="0" t="s">
        <v>79</v>
      </c>
      <c r="D3452" s="9" t="n">
        <v>43500</v>
      </c>
      <c r="E3452" s="9" t="n">
        <v>43656</v>
      </c>
      <c r="F3452" s="9" t="n">
        <v>43681</v>
      </c>
      <c r="G3452" s="9" t="n">
        <v>43688</v>
      </c>
      <c r="H3452" s="10" t="s">
        <v>36</v>
      </c>
      <c r="I3452" s="0" t="n">
        <v>10</v>
      </c>
      <c r="J3452" s="0" t="n">
        <v>49</v>
      </c>
      <c r="K3452" s="0" t="n">
        <v>71</v>
      </c>
      <c r="L3452" s="0" t="n">
        <v>21</v>
      </c>
      <c r="M3452" s="0" t="n">
        <v>6</v>
      </c>
      <c r="N3452" s="11" t="n">
        <v>0.1</v>
      </c>
      <c r="O3452" s="12" t="n">
        <v>3577.4</v>
      </c>
      <c r="P3452" s="12" t="n">
        <v>5420.3</v>
      </c>
      <c r="Q3452" s="12" t="n">
        <f aca="false">M3452*P3452*(1-N3452)</f>
        <v>29269.62</v>
      </c>
      <c r="R3452" s="12" t="n">
        <f aca="false">M3452*O3452</f>
        <v>21464.4</v>
      </c>
      <c r="S3452" s="12" t="n">
        <f aca="false">Q3452-R3452</f>
        <v>7805.22</v>
      </c>
      <c r="T3452" s="11" t="n">
        <f aca="false">IFERROR(S3452/Q3452,0)</f>
        <v>0.266666256685259</v>
      </c>
      <c r="U3452" s="13" t="n">
        <f aca="false">F3452-E3452</f>
        <v>25</v>
      </c>
      <c r="V3452" s="13" t="n">
        <f aca="false">G3452-F3452</f>
        <v>7</v>
      </c>
      <c r="W3452" s="13" t="n">
        <f aca="false">G3452-E3452</f>
        <v>32</v>
      </c>
      <c r="X3452" s="10" t="n">
        <f aca="false">YEAR(E3452)</f>
        <v>2019</v>
      </c>
      <c r="Y3452" s="0" t="str">
        <f aca="false">TEXT(E3452,"yyyy-mm")</f>
        <v>2019-07</v>
      </c>
      <c r="Z3452" s="0" t="str">
        <f aca="false">"Q"&amp;ROUNDUP(MONTH(E3452)/3,0)&amp;"-"&amp;YEAR(E3452)</f>
        <v>Q3-2019</v>
      </c>
    </row>
    <row r="3453" customFormat="false" ht="14.25" hidden="false" customHeight="false" outlineLevel="0" collapsed="false">
      <c r="A3453" s="0" t="s">
        <v>3495</v>
      </c>
      <c r="B3453" s="0" t="s">
        <v>41</v>
      </c>
      <c r="C3453" s="0" t="s">
        <v>58</v>
      </c>
      <c r="D3453" s="9" t="n">
        <v>43500</v>
      </c>
      <c r="E3453" s="9" t="n">
        <v>43657</v>
      </c>
      <c r="F3453" s="9" t="n">
        <v>43672</v>
      </c>
      <c r="G3453" s="9" t="n">
        <v>43676</v>
      </c>
      <c r="H3453" s="10" t="s">
        <v>36</v>
      </c>
      <c r="I3453" s="0" t="n">
        <v>25</v>
      </c>
      <c r="J3453" s="0" t="n">
        <v>37</v>
      </c>
      <c r="K3453" s="0" t="n">
        <v>343</v>
      </c>
      <c r="L3453" s="0" t="n">
        <v>27</v>
      </c>
      <c r="M3453" s="0" t="n">
        <v>2</v>
      </c>
      <c r="N3453" s="11" t="n">
        <v>0.05</v>
      </c>
      <c r="O3453" s="12" t="n">
        <v>616.27</v>
      </c>
      <c r="P3453" s="12" t="n">
        <v>844.2</v>
      </c>
      <c r="Q3453" s="12" t="n">
        <f aca="false">M3453*P3453*(1-N3453)</f>
        <v>1603.98</v>
      </c>
      <c r="R3453" s="12" t="n">
        <f aca="false">M3453*O3453</f>
        <v>1232.54</v>
      </c>
      <c r="S3453" s="12" t="n">
        <f aca="false">Q3453-R3453</f>
        <v>371.44</v>
      </c>
      <c r="T3453" s="11" t="n">
        <f aca="false">IFERROR(S3453/Q3453,0)</f>
        <v>0.23157395977506</v>
      </c>
      <c r="U3453" s="13" t="n">
        <f aca="false">F3453-E3453</f>
        <v>15</v>
      </c>
      <c r="V3453" s="13" t="n">
        <f aca="false">G3453-F3453</f>
        <v>4</v>
      </c>
      <c r="W3453" s="13" t="n">
        <f aca="false">G3453-E3453</f>
        <v>19</v>
      </c>
      <c r="X3453" s="10" t="n">
        <f aca="false">YEAR(E3453)</f>
        <v>2019</v>
      </c>
      <c r="Y3453" s="0" t="str">
        <f aca="false">TEXT(E3453,"yyyy-mm")</f>
        <v>2019-07</v>
      </c>
      <c r="Z3453" s="0" t="str">
        <f aca="false">"Q"&amp;ROUNDUP(MONTH(E3453)/3,0)&amp;"-"&amp;YEAR(E3453)</f>
        <v>Q3-2019</v>
      </c>
    </row>
    <row r="3454" customFormat="false" ht="14.25" hidden="false" customHeight="false" outlineLevel="0" collapsed="false">
      <c r="A3454" s="0" t="s">
        <v>3496</v>
      </c>
      <c r="B3454" s="0" t="s">
        <v>34</v>
      </c>
      <c r="C3454" s="0" t="s">
        <v>39</v>
      </c>
      <c r="D3454" s="9" t="n">
        <v>43500</v>
      </c>
      <c r="E3454" s="9" t="n">
        <v>43657</v>
      </c>
      <c r="F3454" s="9" t="n">
        <v>43663</v>
      </c>
      <c r="G3454" s="9" t="n">
        <v>43665</v>
      </c>
      <c r="H3454" s="10" t="s">
        <v>36</v>
      </c>
      <c r="I3454" s="0" t="n">
        <v>9</v>
      </c>
      <c r="J3454" s="0" t="n">
        <v>42</v>
      </c>
      <c r="K3454" s="0" t="n">
        <v>151</v>
      </c>
      <c r="L3454" s="0" t="n">
        <v>32</v>
      </c>
      <c r="M3454" s="0" t="n">
        <v>4</v>
      </c>
      <c r="N3454" s="11" t="n">
        <v>0.15</v>
      </c>
      <c r="O3454" s="12" t="n">
        <v>3241.73</v>
      </c>
      <c r="P3454" s="12" t="n">
        <v>3859.2</v>
      </c>
      <c r="Q3454" s="12" t="n">
        <f aca="false">M3454*P3454*(1-N3454)</f>
        <v>13121.28</v>
      </c>
      <c r="R3454" s="12" t="n">
        <f aca="false">M3454*O3454</f>
        <v>12966.92</v>
      </c>
      <c r="S3454" s="12" t="n">
        <f aca="false">Q3454-R3454</f>
        <v>154.359999999999</v>
      </c>
      <c r="T3454" s="11" t="n">
        <f aca="false">IFERROR(S3454/Q3454,0)</f>
        <v>0.0117640961857379</v>
      </c>
      <c r="U3454" s="13" t="n">
        <f aca="false">F3454-E3454</f>
        <v>6</v>
      </c>
      <c r="V3454" s="13" t="n">
        <f aca="false">G3454-F3454</f>
        <v>2</v>
      </c>
      <c r="W3454" s="13" t="n">
        <f aca="false">G3454-E3454</f>
        <v>8</v>
      </c>
      <c r="X3454" s="10" t="n">
        <f aca="false">YEAR(E3454)</f>
        <v>2019</v>
      </c>
      <c r="Y3454" s="0" t="str">
        <f aca="false">TEXT(E3454,"yyyy-mm")</f>
        <v>2019-07</v>
      </c>
      <c r="Z3454" s="0" t="str">
        <f aca="false">"Q"&amp;ROUNDUP(MONTH(E3454)/3,0)&amp;"-"&amp;YEAR(E3454)</f>
        <v>Q3-2019</v>
      </c>
    </row>
    <row r="3455" customFormat="false" ht="14.25" hidden="false" customHeight="false" outlineLevel="0" collapsed="false">
      <c r="A3455" s="0" t="s">
        <v>3497</v>
      </c>
      <c r="B3455" s="0" t="s">
        <v>38</v>
      </c>
      <c r="C3455" s="0" t="s">
        <v>46</v>
      </c>
      <c r="D3455" s="9" t="n">
        <v>43600</v>
      </c>
      <c r="E3455" s="9" t="n">
        <v>43657</v>
      </c>
      <c r="F3455" s="9" t="n">
        <v>43678</v>
      </c>
      <c r="G3455" s="9" t="n">
        <v>43685</v>
      </c>
      <c r="H3455" s="10" t="s">
        <v>36</v>
      </c>
      <c r="I3455" s="0" t="n">
        <v>14</v>
      </c>
      <c r="J3455" s="0" t="n">
        <v>45</v>
      </c>
      <c r="K3455" s="0" t="n">
        <v>303</v>
      </c>
      <c r="L3455" s="0" t="n">
        <v>47</v>
      </c>
      <c r="M3455" s="0" t="n">
        <v>5</v>
      </c>
      <c r="N3455" s="11" t="n">
        <v>0.1</v>
      </c>
      <c r="O3455" s="12" t="n">
        <v>2232.44</v>
      </c>
      <c r="P3455" s="12" t="n">
        <v>3986.5</v>
      </c>
      <c r="Q3455" s="12" t="n">
        <f aca="false">M3455*P3455*(1-N3455)</f>
        <v>17939.25</v>
      </c>
      <c r="R3455" s="12" t="n">
        <f aca="false">M3455*O3455</f>
        <v>11162.2</v>
      </c>
      <c r="S3455" s="12" t="n">
        <f aca="false">Q3455-R3455</f>
        <v>6777.05</v>
      </c>
      <c r="T3455" s="11" t="n">
        <f aca="false">IFERROR(S3455/Q3455,0)</f>
        <v>0.377777777777778</v>
      </c>
      <c r="U3455" s="13" t="n">
        <f aca="false">F3455-E3455</f>
        <v>21</v>
      </c>
      <c r="V3455" s="13" t="n">
        <f aca="false">G3455-F3455</f>
        <v>7</v>
      </c>
      <c r="W3455" s="13" t="n">
        <f aca="false">G3455-E3455</f>
        <v>28</v>
      </c>
      <c r="X3455" s="10" t="n">
        <f aca="false">YEAR(E3455)</f>
        <v>2019</v>
      </c>
      <c r="Y3455" s="0" t="str">
        <f aca="false">TEXT(E3455,"yyyy-mm")</f>
        <v>2019-07</v>
      </c>
      <c r="Z3455" s="0" t="str">
        <f aca="false">"Q"&amp;ROUNDUP(MONTH(E3455)/3,0)&amp;"-"&amp;YEAR(E3455)</f>
        <v>Q3-2019</v>
      </c>
    </row>
    <row r="3456" customFormat="false" ht="14.25" hidden="false" customHeight="false" outlineLevel="0" collapsed="false">
      <c r="A3456" s="0" t="s">
        <v>3498</v>
      </c>
      <c r="B3456" s="0" t="s">
        <v>34</v>
      </c>
      <c r="C3456" s="0" t="s">
        <v>39</v>
      </c>
      <c r="D3456" s="9" t="n">
        <v>43600</v>
      </c>
      <c r="E3456" s="9" t="n">
        <v>43658</v>
      </c>
      <c r="F3456" s="9" t="n">
        <v>43684</v>
      </c>
      <c r="G3456" s="9" t="n">
        <v>43691</v>
      </c>
      <c r="H3456" s="10" t="s">
        <v>36</v>
      </c>
      <c r="I3456" s="0" t="n">
        <v>10</v>
      </c>
      <c r="J3456" s="0" t="n">
        <v>15</v>
      </c>
      <c r="K3456" s="0" t="n">
        <v>92</v>
      </c>
      <c r="L3456" s="0" t="n">
        <v>22</v>
      </c>
      <c r="M3456" s="0" t="n">
        <v>5</v>
      </c>
      <c r="N3456" s="11" t="n">
        <v>0.15</v>
      </c>
      <c r="O3456" s="12" t="n">
        <v>859.68</v>
      </c>
      <c r="P3456" s="12" t="n">
        <v>1829.1</v>
      </c>
      <c r="Q3456" s="12" t="n">
        <f aca="false">M3456*P3456*(1-N3456)</f>
        <v>7773.675</v>
      </c>
      <c r="R3456" s="12" t="n">
        <f aca="false">M3456*O3456</f>
        <v>4298.4</v>
      </c>
      <c r="S3456" s="12" t="n">
        <f aca="false">Q3456-R3456</f>
        <v>3475.275</v>
      </c>
      <c r="T3456" s="11" t="n">
        <f aca="false">IFERROR(S3456/Q3456,0)</f>
        <v>0.447056893940125</v>
      </c>
      <c r="U3456" s="13" t="n">
        <f aca="false">F3456-E3456</f>
        <v>26</v>
      </c>
      <c r="V3456" s="13" t="n">
        <f aca="false">G3456-F3456</f>
        <v>7</v>
      </c>
      <c r="W3456" s="13" t="n">
        <f aca="false">G3456-E3456</f>
        <v>33</v>
      </c>
      <c r="X3456" s="10" t="n">
        <f aca="false">YEAR(E3456)</f>
        <v>2019</v>
      </c>
      <c r="Y3456" s="0" t="str">
        <f aca="false">TEXT(E3456,"yyyy-mm")</f>
        <v>2019-07</v>
      </c>
      <c r="Z3456" s="0" t="str">
        <f aca="false">"Q"&amp;ROUNDUP(MONTH(E3456)/3,0)&amp;"-"&amp;YEAR(E3456)</f>
        <v>Q3-2019</v>
      </c>
    </row>
    <row r="3457" customFormat="false" ht="14.25" hidden="false" customHeight="false" outlineLevel="0" collapsed="false">
      <c r="A3457" s="0" t="s">
        <v>3499</v>
      </c>
      <c r="B3457" s="0" t="s">
        <v>43</v>
      </c>
      <c r="C3457" s="0" t="s">
        <v>39</v>
      </c>
      <c r="D3457" s="9" t="n">
        <v>43500</v>
      </c>
      <c r="E3457" s="9" t="n">
        <v>43658</v>
      </c>
      <c r="F3457" s="9" t="n">
        <v>43671</v>
      </c>
      <c r="G3457" s="9" t="n">
        <v>43672</v>
      </c>
      <c r="H3457" s="10" t="s">
        <v>36</v>
      </c>
      <c r="I3457" s="0" t="n">
        <v>26</v>
      </c>
      <c r="J3457" s="0" t="n">
        <v>11</v>
      </c>
      <c r="K3457" s="0" t="n">
        <v>151</v>
      </c>
      <c r="L3457" s="0" t="n">
        <v>28</v>
      </c>
      <c r="M3457" s="0" t="n">
        <v>8</v>
      </c>
      <c r="N3457" s="11" t="n">
        <v>0.3</v>
      </c>
      <c r="O3457" s="12" t="n">
        <v>1455.24</v>
      </c>
      <c r="P3457" s="12" t="n">
        <v>2425.4</v>
      </c>
      <c r="Q3457" s="12" t="n">
        <f aca="false">M3457*P3457*(1-N3457)</f>
        <v>13582.24</v>
      </c>
      <c r="R3457" s="12" t="n">
        <f aca="false">M3457*O3457</f>
        <v>11641.92</v>
      </c>
      <c r="S3457" s="12" t="n">
        <f aca="false">Q3457-R3457</f>
        <v>1940.32</v>
      </c>
      <c r="T3457" s="11" t="n">
        <f aca="false">IFERROR(S3457/Q3457,0)</f>
        <v>0.142857142857143</v>
      </c>
      <c r="U3457" s="13" t="n">
        <f aca="false">F3457-E3457</f>
        <v>13</v>
      </c>
      <c r="V3457" s="13" t="n">
        <f aca="false">G3457-F3457</f>
        <v>1</v>
      </c>
      <c r="W3457" s="13" t="n">
        <f aca="false">G3457-E3457</f>
        <v>14</v>
      </c>
      <c r="X3457" s="10" t="n">
        <f aca="false">YEAR(E3457)</f>
        <v>2019</v>
      </c>
      <c r="Y3457" s="0" t="str">
        <f aca="false">TEXT(E3457,"yyyy-mm")</f>
        <v>2019-07</v>
      </c>
      <c r="Z3457" s="0" t="str">
        <f aca="false">"Q"&amp;ROUNDUP(MONTH(E3457)/3,0)&amp;"-"&amp;YEAR(E3457)</f>
        <v>Q3-2019</v>
      </c>
    </row>
    <row r="3458" customFormat="false" ht="14.25" hidden="false" customHeight="false" outlineLevel="0" collapsed="false">
      <c r="A3458" s="0" t="s">
        <v>3500</v>
      </c>
      <c r="B3458" s="0" t="s">
        <v>38</v>
      </c>
      <c r="C3458" s="0" t="s">
        <v>39</v>
      </c>
      <c r="D3458" s="9" t="n">
        <v>43500</v>
      </c>
      <c r="E3458" s="9" t="n">
        <v>43658</v>
      </c>
      <c r="F3458" s="9" t="n">
        <v>43663</v>
      </c>
      <c r="G3458" s="9" t="n">
        <v>43667</v>
      </c>
      <c r="H3458" s="10" t="s">
        <v>36</v>
      </c>
      <c r="I3458" s="0" t="n">
        <v>13</v>
      </c>
      <c r="J3458" s="0" t="n">
        <v>14</v>
      </c>
      <c r="K3458" s="0" t="n">
        <v>112</v>
      </c>
      <c r="L3458" s="0" t="n">
        <v>33</v>
      </c>
      <c r="M3458" s="0" t="n">
        <v>2</v>
      </c>
      <c r="N3458" s="11" t="n">
        <v>0.15</v>
      </c>
      <c r="O3458" s="12" t="n">
        <v>679.58</v>
      </c>
      <c r="P3458" s="12" t="n">
        <v>1078.7</v>
      </c>
      <c r="Q3458" s="12" t="n">
        <f aca="false">M3458*P3458*(1-N3458)</f>
        <v>1833.79</v>
      </c>
      <c r="R3458" s="12" t="n">
        <f aca="false">M3458*O3458</f>
        <v>1359.16</v>
      </c>
      <c r="S3458" s="12" t="n">
        <f aca="false">Q3458-R3458</f>
        <v>474.63</v>
      </c>
      <c r="T3458" s="11" t="n">
        <f aca="false">IFERROR(S3458/Q3458,0)</f>
        <v>0.258824620049188</v>
      </c>
      <c r="U3458" s="13" t="n">
        <f aca="false">F3458-E3458</f>
        <v>5</v>
      </c>
      <c r="V3458" s="13" t="n">
        <f aca="false">G3458-F3458</f>
        <v>4</v>
      </c>
      <c r="W3458" s="13" t="n">
        <f aca="false">G3458-E3458</f>
        <v>9</v>
      </c>
      <c r="X3458" s="10" t="n">
        <f aca="false">YEAR(E3458)</f>
        <v>2019</v>
      </c>
      <c r="Y3458" s="0" t="str">
        <f aca="false">TEXT(E3458,"yyyy-mm")</f>
        <v>2019-07</v>
      </c>
      <c r="Z3458" s="0" t="str">
        <f aca="false">"Q"&amp;ROUNDUP(MONTH(E3458)/3,0)&amp;"-"&amp;YEAR(E3458)</f>
        <v>Q3-2019</v>
      </c>
    </row>
    <row r="3459" customFormat="false" ht="14.25" hidden="false" customHeight="false" outlineLevel="0" collapsed="false">
      <c r="A3459" s="0" t="s">
        <v>3501</v>
      </c>
      <c r="B3459" s="0" t="s">
        <v>41</v>
      </c>
      <c r="C3459" s="0" t="s">
        <v>39</v>
      </c>
      <c r="D3459" s="9" t="n">
        <v>43500</v>
      </c>
      <c r="E3459" s="9" t="n">
        <v>43658</v>
      </c>
      <c r="F3459" s="9" t="n">
        <v>43680</v>
      </c>
      <c r="G3459" s="9" t="n">
        <v>43690</v>
      </c>
      <c r="H3459" s="10" t="s">
        <v>36</v>
      </c>
      <c r="I3459" s="0" t="n">
        <v>22</v>
      </c>
      <c r="J3459" s="0" t="n">
        <v>5</v>
      </c>
      <c r="K3459" s="0" t="n">
        <v>153</v>
      </c>
      <c r="L3459" s="0" t="n">
        <v>2</v>
      </c>
      <c r="M3459" s="0" t="n">
        <v>7</v>
      </c>
      <c r="N3459" s="11" t="n">
        <v>0.1</v>
      </c>
      <c r="O3459" s="12" t="n">
        <v>2423.79</v>
      </c>
      <c r="P3459" s="12" t="n">
        <v>3189.2</v>
      </c>
      <c r="Q3459" s="12" t="n">
        <f aca="false">M3459*P3459*(1-N3459)</f>
        <v>20091.96</v>
      </c>
      <c r="R3459" s="12" t="n">
        <f aca="false">M3459*O3459</f>
        <v>16966.53</v>
      </c>
      <c r="S3459" s="12" t="n">
        <f aca="false">Q3459-R3459</f>
        <v>3125.43</v>
      </c>
      <c r="T3459" s="11" t="n">
        <f aca="false">IFERROR(S3459/Q3459,0)</f>
        <v>0.155556252351687</v>
      </c>
      <c r="U3459" s="13" t="n">
        <f aca="false">F3459-E3459</f>
        <v>22</v>
      </c>
      <c r="V3459" s="13" t="n">
        <f aca="false">G3459-F3459</f>
        <v>10</v>
      </c>
      <c r="W3459" s="13" t="n">
        <f aca="false">G3459-E3459</f>
        <v>32</v>
      </c>
      <c r="X3459" s="10" t="n">
        <f aca="false">YEAR(E3459)</f>
        <v>2019</v>
      </c>
      <c r="Y3459" s="0" t="str">
        <f aca="false">TEXT(E3459,"yyyy-mm")</f>
        <v>2019-07</v>
      </c>
      <c r="Z3459" s="0" t="str">
        <f aca="false">"Q"&amp;ROUNDUP(MONTH(E3459)/3,0)&amp;"-"&amp;YEAR(E3459)</f>
        <v>Q3-2019</v>
      </c>
    </row>
    <row r="3460" customFormat="false" ht="14.25" hidden="false" customHeight="false" outlineLevel="0" collapsed="false">
      <c r="A3460" s="0" t="s">
        <v>3502</v>
      </c>
      <c r="B3460" s="0" t="s">
        <v>41</v>
      </c>
      <c r="C3460" s="0" t="s">
        <v>46</v>
      </c>
      <c r="D3460" s="9" t="n">
        <v>43600</v>
      </c>
      <c r="E3460" s="9" t="n">
        <v>43658</v>
      </c>
      <c r="F3460" s="9" t="n">
        <v>43678</v>
      </c>
      <c r="G3460" s="9" t="n">
        <v>43685</v>
      </c>
      <c r="H3460" s="10" t="s">
        <v>36</v>
      </c>
      <c r="I3460" s="0" t="n">
        <v>22</v>
      </c>
      <c r="J3460" s="0" t="n">
        <v>18</v>
      </c>
      <c r="K3460" s="0" t="n">
        <v>328</v>
      </c>
      <c r="L3460" s="0" t="n">
        <v>20</v>
      </c>
      <c r="M3460" s="0" t="n">
        <v>7</v>
      </c>
      <c r="N3460" s="11" t="n">
        <v>0.05</v>
      </c>
      <c r="O3460" s="12" t="n">
        <v>664.77</v>
      </c>
      <c r="P3460" s="12" t="n">
        <v>810.7</v>
      </c>
      <c r="Q3460" s="12" t="n">
        <f aca="false">M3460*P3460*(1-N3460)</f>
        <v>5391.155</v>
      </c>
      <c r="R3460" s="12" t="n">
        <f aca="false">M3460*O3460</f>
        <v>4653.39</v>
      </c>
      <c r="S3460" s="12" t="n">
        <f aca="false">Q3460-R3460</f>
        <v>737.765000000001</v>
      </c>
      <c r="T3460" s="11" t="n">
        <f aca="false">IFERROR(S3460/Q3460,0)</f>
        <v>0.136847298955419</v>
      </c>
      <c r="U3460" s="13" t="n">
        <f aca="false">F3460-E3460</f>
        <v>20</v>
      </c>
      <c r="V3460" s="13" t="n">
        <f aca="false">G3460-F3460</f>
        <v>7</v>
      </c>
      <c r="W3460" s="13" t="n">
        <f aca="false">G3460-E3460</f>
        <v>27</v>
      </c>
      <c r="X3460" s="10" t="n">
        <f aca="false">YEAR(E3460)</f>
        <v>2019</v>
      </c>
      <c r="Y3460" s="0" t="str">
        <f aca="false">TEXT(E3460,"yyyy-mm")</f>
        <v>2019-07</v>
      </c>
      <c r="Z3460" s="0" t="str">
        <f aca="false">"Q"&amp;ROUNDUP(MONTH(E3460)/3,0)&amp;"-"&amp;YEAR(E3460)</f>
        <v>Q3-2019</v>
      </c>
    </row>
    <row r="3461" customFormat="false" ht="14.25" hidden="false" customHeight="false" outlineLevel="0" collapsed="false">
      <c r="A3461" s="0" t="s">
        <v>3503</v>
      </c>
      <c r="B3461" s="0" t="s">
        <v>34</v>
      </c>
      <c r="C3461" s="0" t="s">
        <v>39</v>
      </c>
      <c r="D3461" s="9" t="n">
        <v>43500</v>
      </c>
      <c r="E3461" s="9" t="n">
        <v>43658</v>
      </c>
      <c r="F3461" s="9" t="n">
        <v>43670</v>
      </c>
      <c r="G3461" s="9" t="n">
        <v>43676</v>
      </c>
      <c r="H3461" s="10" t="s">
        <v>36</v>
      </c>
      <c r="I3461" s="0" t="n">
        <v>1</v>
      </c>
      <c r="J3461" s="0" t="n">
        <v>18</v>
      </c>
      <c r="K3461" s="0" t="n">
        <v>173</v>
      </c>
      <c r="L3461" s="0" t="n">
        <v>37</v>
      </c>
      <c r="M3461" s="0" t="n">
        <v>4</v>
      </c>
      <c r="N3461" s="11" t="n">
        <v>0.05</v>
      </c>
      <c r="O3461" s="12" t="n">
        <v>2062.26</v>
      </c>
      <c r="P3461" s="12" t="n">
        <v>3819</v>
      </c>
      <c r="Q3461" s="12" t="n">
        <f aca="false">M3461*P3461*(1-N3461)</f>
        <v>14512.2</v>
      </c>
      <c r="R3461" s="12" t="n">
        <f aca="false">M3461*O3461</f>
        <v>8249.04</v>
      </c>
      <c r="S3461" s="12" t="n">
        <f aca="false">Q3461-R3461</f>
        <v>6263.16</v>
      </c>
      <c r="T3461" s="11" t="n">
        <f aca="false">IFERROR(S3461/Q3461,0)</f>
        <v>0.431578947368421</v>
      </c>
      <c r="U3461" s="13" t="n">
        <f aca="false">F3461-E3461</f>
        <v>12</v>
      </c>
      <c r="V3461" s="13" t="n">
        <f aca="false">G3461-F3461</f>
        <v>6</v>
      </c>
      <c r="W3461" s="13" t="n">
        <f aca="false">G3461-E3461</f>
        <v>18</v>
      </c>
      <c r="X3461" s="10" t="n">
        <f aca="false">YEAR(E3461)</f>
        <v>2019</v>
      </c>
      <c r="Y3461" s="0" t="str">
        <f aca="false">TEXT(E3461,"yyyy-mm")</f>
        <v>2019-07</v>
      </c>
      <c r="Z3461" s="0" t="str">
        <f aca="false">"Q"&amp;ROUNDUP(MONTH(E3461)/3,0)&amp;"-"&amp;YEAR(E3461)</f>
        <v>Q3-2019</v>
      </c>
    </row>
    <row r="3462" customFormat="false" ht="14.25" hidden="false" customHeight="false" outlineLevel="0" collapsed="false">
      <c r="A3462" s="0" t="s">
        <v>3504</v>
      </c>
      <c r="B3462" s="0" t="s">
        <v>43</v>
      </c>
      <c r="C3462" s="0" t="s">
        <v>39</v>
      </c>
      <c r="D3462" s="9" t="n">
        <v>43500</v>
      </c>
      <c r="E3462" s="9" t="n">
        <v>43659</v>
      </c>
      <c r="F3462" s="9" t="n">
        <v>43674</v>
      </c>
      <c r="G3462" s="9" t="n">
        <v>43680</v>
      </c>
      <c r="H3462" s="10" t="s">
        <v>36</v>
      </c>
      <c r="I3462" s="0" t="n">
        <v>27</v>
      </c>
      <c r="J3462" s="0" t="n">
        <v>7</v>
      </c>
      <c r="K3462" s="0" t="n">
        <v>151</v>
      </c>
      <c r="L3462" s="0" t="n">
        <v>6</v>
      </c>
      <c r="M3462" s="0" t="n">
        <v>8</v>
      </c>
      <c r="N3462" s="11" t="n">
        <v>0.075</v>
      </c>
      <c r="O3462" s="12" t="n">
        <v>2566.37</v>
      </c>
      <c r="P3462" s="12" t="n">
        <v>3564.4</v>
      </c>
      <c r="Q3462" s="12" t="n">
        <f aca="false">M3462*P3462*(1-N3462)</f>
        <v>26376.56</v>
      </c>
      <c r="R3462" s="12" t="n">
        <f aca="false">M3462*O3462</f>
        <v>20530.96</v>
      </c>
      <c r="S3462" s="12" t="n">
        <f aca="false">Q3462-R3462</f>
        <v>5845.6</v>
      </c>
      <c r="T3462" s="11" t="n">
        <f aca="false">IFERROR(S3462/Q3462,0)</f>
        <v>0.221621015022429</v>
      </c>
      <c r="U3462" s="13" t="n">
        <f aca="false">F3462-E3462</f>
        <v>15</v>
      </c>
      <c r="V3462" s="13" t="n">
        <f aca="false">G3462-F3462</f>
        <v>6</v>
      </c>
      <c r="W3462" s="13" t="n">
        <f aca="false">G3462-E3462</f>
        <v>21</v>
      </c>
      <c r="X3462" s="10" t="n">
        <f aca="false">YEAR(E3462)</f>
        <v>2019</v>
      </c>
      <c r="Y3462" s="0" t="str">
        <f aca="false">TEXT(E3462,"yyyy-mm")</f>
        <v>2019-07</v>
      </c>
      <c r="Z3462" s="0" t="str">
        <f aca="false">"Q"&amp;ROUNDUP(MONTH(E3462)/3,0)&amp;"-"&amp;YEAR(E3462)</f>
        <v>Q3-2019</v>
      </c>
    </row>
    <row r="3463" customFormat="false" ht="14.25" hidden="false" customHeight="false" outlineLevel="0" collapsed="false">
      <c r="A3463" s="0" t="s">
        <v>3505</v>
      </c>
      <c r="B3463" s="0" t="s">
        <v>41</v>
      </c>
      <c r="C3463" s="0" t="s">
        <v>39</v>
      </c>
      <c r="D3463" s="9" t="n">
        <v>43600</v>
      </c>
      <c r="E3463" s="9" t="n">
        <v>43659</v>
      </c>
      <c r="F3463" s="9" t="n">
        <v>43675</v>
      </c>
      <c r="G3463" s="9" t="n">
        <v>43684</v>
      </c>
      <c r="H3463" s="10" t="s">
        <v>36</v>
      </c>
      <c r="I3463" s="0" t="n">
        <v>22</v>
      </c>
      <c r="J3463" s="0" t="n">
        <v>48</v>
      </c>
      <c r="K3463" s="0" t="n">
        <v>187</v>
      </c>
      <c r="L3463" s="0" t="n">
        <v>47</v>
      </c>
      <c r="M3463" s="0" t="n">
        <v>1</v>
      </c>
      <c r="N3463" s="11" t="n">
        <v>0.05</v>
      </c>
      <c r="O3463" s="12" t="n">
        <v>1011.23</v>
      </c>
      <c r="P3463" s="12" t="n">
        <v>2351.7</v>
      </c>
      <c r="Q3463" s="12" t="n">
        <f aca="false">M3463*P3463*(1-N3463)</f>
        <v>2234.115</v>
      </c>
      <c r="R3463" s="12" t="n">
        <f aca="false">M3463*O3463</f>
        <v>1011.23</v>
      </c>
      <c r="S3463" s="12" t="n">
        <f aca="false">Q3463-R3463</f>
        <v>1222.885</v>
      </c>
      <c r="T3463" s="11" t="n">
        <f aca="false">IFERROR(S3463/Q3463,0)</f>
        <v>0.547368868657164</v>
      </c>
      <c r="U3463" s="13" t="n">
        <f aca="false">F3463-E3463</f>
        <v>16</v>
      </c>
      <c r="V3463" s="13" t="n">
        <f aca="false">G3463-F3463</f>
        <v>9</v>
      </c>
      <c r="W3463" s="13" t="n">
        <f aca="false">G3463-E3463</f>
        <v>25</v>
      </c>
      <c r="X3463" s="10" t="n">
        <f aca="false">YEAR(E3463)</f>
        <v>2019</v>
      </c>
      <c r="Y3463" s="0" t="str">
        <f aca="false">TEXT(E3463,"yyyy-mm")</f>
        <v>2019-07</v>
      </c>
      <c r="Z3463" s="0" t="str">
        <f aca="false">"Q"&amp;ROUNDUP(MONTH(E3463)/3,0)&amp;"-"&amp;YEAR(E3463)</f>
        <v>Q3-2019</v>
      </c>
    </row>
    <row r="3464" customFormat="false" ht="14.25" hidden="false" customHeight="false" outlineLevel="0" collapsed="false">
      <c r="A3464" s="0" t="s">
        <v>3506</v>
      </c>
      <c r="B3464" s="0" t="s">
        <v>38</v>
      </c>
      <c r="C3464" s="0" t="s">
        <v>35</v>
      </c>
      <c r="D3464" s="9" t="n">
        <v>43500</v>
      </c>
      <c r="E3464" s="9" t="n">
        <v>43659</v>
      </c>
      <c r="F3464" s="9" t="n">
        <v>43674</v>
      </c>
      <c r="G3464" s="9" t="n">
        <v>43680</v>
      </c>
      <c r="H3464" s="10" t="s">
        <v>36</v>
      </c>
      <c r="I3464" s="0" t="n">
        <v>15</v>
      </c>
      <c r="J3464" s="0" t="n">
        <v>33</v>
      </c>
      <c r="K3464" s="0" t="n">
        <v>239</v>
      </c>
      <c r="L3464" s="0" t="n">
        <v>2</v>
      </c>
      <c r="M3464" s="0" t="n">
        <v>1</v>
      </c>
      <c r="N3464" s="11" t="n">
        <v>0.3</v>
      </c>
      <c r="O3464" s="12" t="n">
        <v>827.72</v>
      </c>
      <c r="P3464" s="12" t="n">
        <v>1165.8</v>
      </c>
      <c r="Q3464" s="12" t="n">
        <f aca="false">M3464*P3464*(1-N3464)</f>
        <v>816.06</v>
      </c>
      <c r="R3464" s="12" t="n">
        <f aca="false">M3464*O3464</f>
        <v>827.72</v>
      </c>
      <c r="S3464" s="12" t="n">
        <f aca="false">Q3464-R3464</f>
        <v>-11.6600000000001</v>
      </c>
      <c r="T3464" s="11" t="n">
        <f aca="false">IFERROR(S3464/Q3464,0)</f>
        <v>-0.0142881650859006</v>
      </c>
      <c r="U3464" s="13" t="n">
        <f aca="false">F3464-E3464</f>
        <v>15</v>
      </c>
      <c r="V3464" s="13" t="n">
        <f aca="false">G3464-F3464</f>
        <v>6</v>
      </c>
      <c r="W3464" s="13" t="n">
        <f aca="false">G3464-E3464</f>
        <v>21</v>
      </c>
      <c r="X3464" s="10" t="n">
        <f aca="false">YEAR(E3464)</f>
        <v>2019</v>
      </c>
      <c r="Y3464" s="0" t="str">
        <f aca="false">TEXT(E3464,"yyyy-mm")</f>
        <v>2019-07</v>
      </c>
      <c r="Z3464" s="0" t="str">
        <f aca="false">"Q"&amp;ROUNDUP(MONTH(E3464)/3,0)&amp;"-"&amp;YEAR(E3464)</f>
        <v>Q3-2019</v>
      </c>
    </row>
    <row r="3465" customFormat="false" ht="14.25" hidden="false" customHeight="false" outlineLevel="0" collapsed="false">
      <c r="A3465" s="0" t="s">
        <v>3507</v>
      </c>
      <c r="B3465" s="0" t="s">
        <v>38</v>
      </c>
      <c r="C3465" s="0" t="s">
        <v>39</v>
      </c>
      <c r="D3465" s="9" t="n">
        <v>43500</v>
      </c>
      <c r="E3465" s="9" t="n">
        <v>43659</v>
      </c>
      <c r="F3465" s="9" t="n">
        <v>43676</v>
      </c>
      <c r="G3465" s="9" t="n">
        <v>43681</v>
      </c>
      <c r="H3465" s="10" t="s">
        <v>36</v>
      </c>
      <c r="I3465" s="0" t="n">
        <v>20</v>
      </c>
      <c r="J3465" s="0" t="n">
        <v>48</v>
      </c>
      <c r="K3465" s="0" t="n">
        <v>127</v>
      </c>
      <c r="L3465" s="0" t="n">
        <v>28</v>
      </c>
      <c r="M3465" s="0" t="n">
        <v>7</v>
      </c>
      <c r="N3465" s="11" t="n">
        <v>0.05</v>
      </c>
      <c r="O3465" s="12" t="n">
        <v>633.95</v>
      </c>
      <c r="P3465" s="12" t="n">
        <v>1112.2</v>
      </c>
      <c r="Q3465" s="12" t="n">
        <f aca="false">M3465*P3465*(1-N3465)</f>
        <v>7396.13</v>
      </c>
      <c r="R3465" s="12" t="n">
        <f aca="false">M3465*O3465</f>
        <v>4437.65</v>
      </c>
      <c r="S3465" s="12" t="n">
        <f aca="false">Q3465-R3465</f>
        <v>2958.48</v>
      </c>
      <c r="T3465" s="11" t="n">
        <f aca="false">IFERROR(S3465/Q3465,0)</f>
        <v>0.400003785763636</v>
      </c>
      <c r="U3465" s="13" t="n">
        <f aca="false">F3465-E3465</f>
        <v>17</v>
      </c>
      <c r="V3465" s="13" t="n">
        <f aca="false">G3465-F3465</f>
        <v>5</v>
      </c>
      <c r="W3465" s="13" t="n">
        <f aca="false">G3465-E3465</f>
        <v>22</v>
      </c>
      <c r="X3465" s="10" t="n">
        <f aca="false">YEAR(E3465)</f>
        <v>2019</v>
      </c>
      <c r="Y3465" s="0" t="str">
        <f aca="false">TEXT(E3465,"yyyy-mm")</f>
        <v>2019-07</v>
      </c>
      <c r="Z3465" s="0" t="str">
        <f aca="false">"Q"&amp;ROUNDUP(MONTH(E3465)/3,0)&amp;"-"&amp;YEAR(E3465)</f>
        <v>Q3-2019</v>
      </c>
    </row>
    <row r="3466" customFormat="false" ht="14.25" hidden="false" customHeight="false" outlineLevel="0" collapsed="false">
      <c r="A3466" s="0" t="s">
        <v>3508</v>
      </c>
      <c r="B3466" s="0" t="s">
        <v>38</v>
      </c>
      <c r="C3466" s="0" t="s">
        <v>35</v>
      </c>
      <c r="D3466" s="9" t="n">
        <v>43600</v>
      </c>
      <c r="E3466" s="9" t="n">
        <v>43659</v>
      </c>
      <c r="F3466" s="9" t="n">
        <v>43684</v>
      </c>
      <c r="G3466" s="9" t="n">
        <v>43686</v>
      </c>
      <c r="H3466" s="10" t="s">
        <v>36</v>
      </c>
      <c r="I3466" s="0" t="n">
        <v>12</v>
      </c>
      <c r="J3466" s="0" t="n">
        <v>50</v>
      </c>
      <c r="K3466" s="0" t="n">
        <v>215</v>
      </c>
      <c r="L3466" s="0" t="n">
        <v>45</v>
      </c>
      <c r="M3466" s="0" t="n">
        <v>5</v>
      </c>
      <c r="N3466" s="11" t="n">
        <v>0.1</v>
      </c>
      <c r="O3466" s="12" t="n">
        <v>623.17</v>
      </c>
      <c r="P3466" s="12" t="n">
        <v>877.7</v>
      </c>
      <c r="Q3466" s="12" t="n">
        <f aca="false">M3466*P3466*(1-N3466)</f>
        <v>3949.65</v>
      </c>
      <c r="R3466" s="12" t="n">
        <f aca="false">M3466*O3466</f>
        <v>3115.85</v>
      </c>
      <c r="S3466" s="12" t="n">
        <f aca="false">Q3466-R3466</f>
        <v>833.8</v>
      </c>
      <c r="T3466" s="11" t="n">
        <f aca="false">IFERROR(S3466/Q3466,0)</f>
        <v>0.211107313306242</v>
      </c>
      <c r="U3466" s="13" t="n">
        <f aca="false">F3466-E3466</f>
        <v>25</v>
      </c>
      <c r="V3466" s="13" t="n">
        <f aca="false">G3466-F3466</f>
        <v>2</v>
      </c>
      <c r="W3466" s="13" t="n">
        <f aca="false">G3466-E3466</f>
        <v>27</v>
      </c>
      <c r="X3466" s="10" t="n">
        <f aca="false">YEAR(E3466)</f>
        <v>2019</v>
      </c>
      <c r="Y3466" s="0" t="str">
        <f aca="false">TEXT(E3466,"yyyy-mm")</f>
        <v>2019-07</v>
      </c>
      <c r="Z3466" s="0" t="str">
        <f aca="false">"Q"&amp;ROUNDUP(MONTH(E3466)/3,0)&amp;"-"&amp;YEAR(E3466)</f>
        <v>Q3-2019</v>
      </c>
    </row>
    <row r="3467" customFormat="false" ht="14.25" hidden="false" customHeight="false" outlineLevel="0" collapsed="false">
      <c r="A3467" s="0" t="s">
        <v>3509</v>
      </c>
      <c r="B3467" s="0" t="s">
        <v>34</v>
      </c>
      <c r="C3467" s="0" t="s">
        <v>46</v>
      </c>
      <c r="D3467" s="9" t="n">
        <v>43600</v>
      </c>
      <c r="E3467" s="9" t="n">
        <v>43660</v>
      </c>
      <c r="F3467" s="9" t="n">
        <v>43682</v>
      </c>
      <c r="G3467" s="9" t="n">
        <v>43684</v>
      </c>
      <c r="H3467" s="10" t="s">
        <v>36</v>
      </c>
      <c r="I3467" s="0" t="n">
        <v>7</v>
      </c>
      <c r="J3467" s="0" t="n">
        <v>26</v>
      </c>
      <c r="K3467" s="0" t="n">
        <v>305</v>
      </c>
      <c r="L3467" s="0" t="n">
        <v>47</v>
      </c>
      <c r="M3467" s="0" t="n">
        <v>6</v>
      </c>
      <c r="N3467" s="11" t="n">
        <v>0.15</v>
      </c>
      <c r="O3467" s="12" t="n">
        <v>1431.12</v>
      </c>
      <c r="P3467" s="12" t="n">
        <v>1788.9</v>
      </c>
      <c r="Q3467" s="12" t="n">
        <f aca="false">M3467*P3467*(1-N3467)</f>
        <v>9123.39</v>
      </c>
      <c r="R3467" s="12" t="n">
        <f aca="false">M3467*O3467</f>
        <v>8586.72</v>
      </c>
      <c r="S3467" s="12" t="n">
        <f aca="false">Q3467-R3467</f>
        <v>536.670000000002</v>
      </c>
      <c r="T3467" s="11" t="n">
        <f aca="false">IFERROR(S3467/Q3467,0)</f>
        <v>0.0588235294117649</v>
      </c>
      <c r="U3467" s="13" t="n">
        <f aca="false">F3467-E3467</f>
        <v>22</v>
      </c>
      <c r="V3467" s="13" t="n">
        <f aca="false">G3467-F3467</f>
        <v>2</v>
      </c>
      <c r="W3467" s="13" t="n">
        <f aca="false">G3467-E3467</f>
        <v>24</v>
      </c>
      <c r="X3467" s="10" t="n">
        <f aca="false">YEAR(E3467)</f>
        <v>2019</v>
      </c>
      <c r="Y3467" s="0" t="str">
        <f aca="false">TEXT(E3467,"yyyy-mm")</f>
        <v>2019-07</v>
      </c>
      <c r="Z3467" s="0" t="str">
        <f aca="false">"Q"&amp;ROUNDUP(MONTH(E3467)/3,0)&amp;"-"&amp;YEAR(E3467)</f>
        <v>Q3-2019</v>
      </c>
    </row>
    <row r="3468" customFormat="false" ht="14.25" hidden="false" customHeight="false" outlineLevel="0" collapsed="false">
      <c r="A3468" s="0" t="s">
        <v>3510</v>
      </c>
      <c r="B3468" s="0" t="s">
        <v>41</v>
      </c>
      <c r="C3468" s="0" t="s">
        <v>39</v>
      </c>
      <c r="D3468" s="9" t="n">
        <v>43500</v>
      </c>
      <c r="E3468" s="9" t="n">
        <v>43660</v>
      </c>
      <c r="F3468" s="9" t="n">
        <v>43684</v>
      </c>
      <c r="G3468" s="9" t="n">
        <v>43687</v>
      </c>
      <c r="H3468" s="10" t="s">
        <v>36</v>
      </c>
      <c r="I3468" s="0" t="n">
        <v>22</v>
      </c>
      <c r="J3468" s="0" t="n">
        <v>37</v>
      </c>
      <c r="K3468" s="0" t="n">
        <v>145</v>
      </c>
      <c r="L3468" s="0" t="n">
        <v>41</v>
      </c>
      <c r="M3468" s="0" t="n">
        <v>3</v>
      </c>
      <c r="N3468" s="11" t="n">
        <v>0.075</v>
      </c>
      <c r="O3468" s="12" t="n">
        <v>1374.84</v>
      </c>
      <c r="P3468" s="12" t="n">
        <v>2546</v>
      </c>
      <c r="Q3468" s="12" t="n">
        <f aca="false">M3468*P3468*(1-N3468)</f>
        <v>7065.15</v>
      </c>
      <c r="R3468" s="12" t="n">
        <f aca="false">M3468*O3468</f>
        <v>4124.52</v>
      </c>
      <c r="S3468" s="12" t="n">
        <f aca="false">Q3468-R3468</f>
        <v>2940.63</v>
      </c>
      <c r="T3468" s="11" t="n">
        <f aca="false">IFERROR(S3468/Q3468,0)</f>
        <v>0.416216216216216</v>
      </c>
      <c r="U3468" s="13" t="n">
        <f aca="false">F3468-E3468</f>
        <v>24</v>
      </c>
      <c r="V3468" s="13" t="n">
        <f aca="false">G3468-F3468</f>
        <v>3</v>
      </c>
      <c r="W3468" s="13" t="n">
        <f aca="false">G3468-E3468</f>
        <v>27</v>
      </c>
      <c r="X3468" s="10" t="n">
        <f aca="false">YEAR(E3468)</f>
        <v>2019</v>
      </c>
      <c r="Y3468" s="0" t="str">
        <f aca="false">TEXT(E3468,"yyyy-mm")</f>
        <v>2019-07</v>
      </c>
      <c r="Z3468" s="0" t="str">
        <f aca="false">"Q"&amp;ROUNDUP(MONTH(E3468)/3,0)&amp;"-"&amp;YEAR(E3468)</f>
        <v>Q3-2019</v>
      </c>
    </row>
    <row r="3469" customFormat="false" ht="14.25" hidden="false" customHeight="false" outlineLevel="0" collapsed="false">
      <c r="A3469" s="0" t="s">
        <v>3511</v>
      </c>
      <c r="B3469" s="0" t="s">
        <v>38</v>
      </c>
      <c r="C3469" s="0" t="s">
        <v>79</v>
      </c>
      <c r="D3469" s="9" t="n">
        <v>43600</v>
      </c>
      <c r="E3469" s="9" t="n">
        <v>43660</v>
      </c>
      <c r="F3469" s="9" t="n">
        <v>43684</v>
      </c>
      <c r="G3469" s="9" t="n">
        <v>43694</v>
      </c>
      <c r="H3469" s="10" t="s">
        <v>36</v>
      </c>
      <c r="I3469" s="0" t="n">
        <v>13</v>
      </c>
      <c r="J3469" s="0" t="n">
        <v>37</v>
      </c>
      <c r="K3469" s="0" t="n">
        <v>87</v>
      </c>
      <c r="L3469" s="0" t="n">
        <v>42</v>
      </c>
      <c r="M3469" s="0" t="n">
        <v>2</v>
      </c>
      <c r="N3469" s="11" t="n">
        <v>0.05</v>
      </c>
      <c r="O3469" s="12" t="n">
        <v>1725.92</v>
      </c>
      <c r="P3469" s="12" t="n">
        <v>2465.6</v>
      </c>
      <c r="Q3469" s="12" t="n">
        <f aca="false">M3469*P3469*(1-N3469)</f>
        <v>4684.64</v>
      </c>
      <c r="R3469" s="12" t="n">
        <f aca="false">M3469*O3469</f>
        <v>3451.84</v>
      </c>
      <c r="S3469" s="12" t="n">
        <f aca="false">Q3469-R3469</f>
        <v>1232.8</v>
      </c>
      <c r="T3469" s="11" t="n">
        <f aca="false">IFERROR(S3469/Q3469,0)</f>
        <v>0.263157894736842</v>
      </c>
      <c r="U3469" s="13" t="n">
        <f aca="false">F3469-E3469</f>
        <v>24</v>
      </c>
      <c r="V3469" s="13" t="n">
        <f aca="false">G3469-F3469</f>
        <v>10</v>
      </c>
      <c r="W3469" s="13" t="n">
        <f aca="false">G3469-E3469</f>
        <v>34</v>
      </c>
      <c r="X3469" s="10" t="n">
        <f aca="false">YEAR(E3469)</f>
        <v>2019</v>
      </c>
      <c r="Y3469" s="0" t="str">
        <f aca="false">TEXT(E3469,"yyyy-mm")</f>
        <v>2019-07</v>
      </c>
      <c r="Z3469" s="0" t="str">
        <f aca="false">"Q"&amp;ROUNDUP(MONTH(E3469)/3,0)&amp;"-"&amp;YEAR(E3469)</f>
        <v>Q3-2019</v>
      </c>
    </row>
    <row r="3470" customFormat="false" ht="14.25" hidden="false" customHeight="false" outlineLevel="0" collapsed="false">
      <c r="A3470" s="0" t="s">
        <v>3512</v>
      </c>
      <c r="B3470" s="0" t="s">
        <v>43</v>
      </c>
      <c r="C3470" s="0" t="s">
        <v>46</v>
      </c>
      <c r="D3470" s="9" t="n">
        <v>43600</v>
      </c>
      <c r="E3470" s="9" t="n">
        <v>43660</v>
      </c>
      <c r="F3470" s="9" t="n">
        <v>43663</v>
      </c>
      <c r="G3470" s="9" t="n">
        <v>43670</v>
      </c>
      <c r="H3470" s="10" t="s">
        <v>36</v>
      </c>
      <c r="I3470" s="0" t="n">
        <v>27</v>
      </c>
      <c r="J3470" s="0" t="n">
        <v>43</v>
      </c>
      <c r="K3470" s="0" t="n">
        <v>291</v>
      </c>
      <c r="L3470" s="0" t="n">
        <v>42</v>
      </c>
      <c r="M3470" s="0" t="n">
        <v>1</v>
      </c>
      <c r="N3470" s="11" t="n">
        <v>0.15</v>
      </c>
      <c r="O3470" s="12" t="n">
        <v>4228.97</v>
      </c>
      <c r="P3470" s="12" t="n">
        <v>5956.3</v>
      </c>
      <c r="Q3470" s="12" t="n">
        <f aca="false">M3470*P3470*(1-N3470)</f>
        <v>5062.855</v>
      </c>
      <c r="R3470" s="12" t="n">
        <f aca="false">M3470*O3470</f>
        <v>4228.97</v>
      </c>
      <c r="S3470" s="12" t="n">
        <f aca="false">Q3470-R3470</f>
        <v>833.885</v>
      </c>
      <c r="T3470" s="11" t="n">
        <f aca="false">IFERROR(S3470/Q3470,0)</f>
        <v>0.164706474903982</v>
      </c>
      <c r="U3470" s="13" t="n">
        <f aca="false">F3470-E3470</f>
        <v>3</v>
      </c>
      <c r="V3470" s="13" t="n">
        <f aca="false">G3470-F3470</f>
        <v>7</v>
      </c>
      <c r="W3470" s="13" t="n">
        <f aca="false">G3470-E3470</f>
        <v>10</v>
      </c>
      <c r="X3470" s="10" t="n">
        <f aca="false">YEAR(E3470)</f>
        <v>2019</v>
      </c>
      <c r="Y3470" s="0" t="str">
        <f aca="false">TEXT(E3470,"yyyy-mm")</f>
        <v>2019-07</v>
      </c>
      <c r="Z3470" s="0" t="str">
        <f aca="false">"Q"&amp;ROUNDUP(MONTH(E3470)/3,0)&amp;"-"&amp;YEAR(E3470)</f>
        <v>Q3-2019</v>
      </c>
    </row>
    <row r="3471" customFormat="false" ht="14.25" hidden="false" customHeight="false" outlineLevel="0" collapsed="false">
      <c r="A3471" s="0" t="s">
        <v>3513</v>
      </c>
      <c r="B3471" s="0" t="s">
        <v>38</v>
      </c>
      <c r="C3471" s="0" t="s">
        <v>46</v>
      </c>
      <c r="D3471" s="9" t="n">
        <v>43600</v>
      </c>
      <c r="E3471" s="9" t="n">
        <v>43660</v>
      </c>
      <c r="F3471" s="9" t="n">
        <v>43685</v>
      </c>
      <c r="G3471" s="9" t="n">
        <v>43688</v>
      </c>
      <c r="H3471" s="10" t="s">
        <v>36</v>
      </c>
      <c r="I3471" s="0" t="n">
        <v>16</v>
      </c>
      <c r="J3471" s="0" t="n">
        <v>34</v>
      </c>
      <c r="K3471" s="0" t="n">
        <v>296</v>
      </c>
      <c r="L3471" s="0" t="n">
        <v>46</v>
      </c>
      <c r="M3471" s="0" t="n">
        <v>5</v>
      </c>
      <c r="N3471" s="11" t="n">
        <v>0.05</v>
      </c>
      <c r="O3471" s="12" t="n">
        <v>686.08</v>
      </c>
      <c r="P3471" s="12" t="n">
        <v>1072</v>
      </c>
      <c r="Q3471" s="12" t="n">
        <f aca="false">M3471*P3471*(1-N3471)</f>
        <v>5092</v>
      </c>
      <c r="R3471" s="12" t="n">
        <f aca="false">M3471*O3471</f>
        <v>3430.4</v>
      </c>
      <c r="S3471" s="12" t="n">
        <f aca="false">Q3471-R3471</f>
        <v>1661.6</v>
      </c>
      <c r="T3471" s="11" t="n">
        <f aca="false">IFERROR(S3471/Q3471,0)</f>
        <v>0.326315789473684</v>
      </c>
      <c r="U3471" s="13" t="n">
        <f aca="false">F3471-E3471</f>
        <v>25</v>
      </c>
      <c r="V3471" s="13" t="n">
        <f aca="false">G3471-F3471</f>
        <v>3</v>
      </c>
      <c r="W3471" s="13" t="n">
        <f aca="false">G3471-E3471</f>
        <v>28</v>
      </c>
      <c r="X3471" s="10" t="n">
        <f aca="false">YEAR(E3471)</f>
        <v>2019</v>
      </c>
      <c r="Y3471" s="0" t="str">
        <f aca="false">TEXT(E3471,"yyyy-mm")</f>
        <v>2019-07</v>
      </c>
      <c r="Z3471" s="0" t="str">
        <f aca="false">"Q"&amp;ROUNDUP(MONTH(E3471)/3,0)&amp;"-"&amp;YEAR(E3471)</f>
        <v>Q3-2019</v>
      </c>
    </row>
    <row r="3472" customFormat="false" ht="14.25" hidden="false" customHeight="false" outlineLevel="0" collapsed="false">
      <c r="A3472" s="0" t="s">
        <v>3514</v>
      </c>
      <c r="B3472" s="0" t="s">
        <v>38</v>
      </c>
      <c r="C3472" s="0" t="s">
        <v>58</v>
      </c>
      <c r="D3472" s="9" t="n">
        <v>43600</v>
      </c>
      <c r="E3472" s="9" t="n">
        <v>43660</v>
      </c>
      <c r="F3472" s="9" t="n">
        <v>43663</v>
      </c>
      <c r="G3472" s="9" t="n">
        <v>43668</v>
      </c>
      <c r="H3472" s="10" t="s">
        <v>36</v>
      </c>
      <c r="I3472" s="0" t="n">
        <v>16</v>
      </c>
      <c r="J3472" s="0" t="n">
        <v>19</v>
      </c>
      <c r="K3472" s="0" t="n">
        <v>337</v>
      </c>
      <c r="L3472" s="0" t="n">
        <v>41</v>
      </c>
      <c r="M3472" s="0" t="n">
        <v>8</v>
      </c>
      <c r="N3472" s="11" t="n">
        <v>0.1</v>
      </c>
      <c r="O3472" s="12" t="n">
        <v>674.96</v>
      </c>
      <c r="P3472" s="12" t="n">
        <v>978.2</v>
      </c>
      <c r="Q3472" s="12" t="n">
        <f aca="false">M3472*P3472*(1-N3472)</f>
        <v>7043.04</v>
      </c>
      <c r="R3472" s="12" t="n">
        <f aca="false">M3472*O3472</f>
        <v>5399.68</v>
      </c>
      <c r="S3472" s="12" t="n">
        <f aca="false">Q3472-R3472</f>
        <v>1643.36</v>
      </c>
      <c r="T3472" s="11" t="n">
        <f aca="false">IFERROR(S3472/Q3472,0)</f>
        <v>0.233331061587042</v>
      </c>
      <c r="U3472" s="13" t="n">
        <f aca="false">F3472-E3472</f>
        <v>3</v>
      </c>
      <c r="V3472" s="13" t="n">
        <f aca="false">G3472-F3472</f>
        <v>5</v>
      </c>
      <c r="W3472" s="13" t="n">
        <f aca="false">G3472-E3472</f>
        <v>8</v>
      </c>
      <c r="X3472" s="10" t="n">
        <f aca="false">YEAR(E3472)</f>
        <v>2019</v>
      </c>
      <c r="Y3472" s="0" t="str">
        <f aca="false">TEXT(E3472,"yyyy-mm")</f>
        <v>2019-07</v>
      </c>
      <c r="Z3472" s="0" t="str">
        <f aca="false">"Q"&amp;ROUNDUP(MONTH(E3472)/3,0)&amp;"-"&amp;YEAR(E3472)</f>
        <v>Q3-2019</v>
      </c>
    </row>
    <row r="3473" customFormat="false" ht="14.25" hidden="false" customHeight="false" outlineLevel="0" collapsed="false">
      <c r="A3473" s="0" t="s">
        <v>3515</v>
      </c>
      <c r="B3473" s="0" t="s">
        <v>34</v>
      </c>
      <c r="C3473" s="0" t="s">
        <v>35</v>
      </c>
      <c r="D3473" s="9" t="n">
        <v>43600</v>
      </c>
      <c r="E3473" s="9" t="n">
        <v>43660</v>
      </c>
      <c r="F3473" s="9" t="n">
        <v>43672</v>
      </c>
      <c r="G3473" s="9" t="n">
        <v>43682</v>
      </c>
      <c r="H3473" s="10" t="s">
        <v>36</v>
      </c>
      <c r="I3473" s="0" t="n">
        <v>6</v>
      </c>
      <c r="J3473" s="0" t="n">
        <v>33</v>
      </c>
      <c r="K3473" s="0" t="n">
        <v>212</v>
      </c>
      <c r="L3473" s="0" t="n">
        <v>20</v>
      </c>
      <c r="M3473" s="0" t="n">
        <v>5</v>
      </c>
      <c r="N3473" s="11" t="n">
        <v>0.2</v>
      </c>
      <c r="O3473" s="12" t="n">
        <v>79.6</v>
      </c>
      <c r="P3473" s="12" t="n">
        <v>180.9</v>
      </c>
      <c r="Q3473" s="12" t="n">
        <f aca="false">M3473*P3473*(1-N3473)</f>
        <v>723.6</v>
      </c>
      <c r="R3473" s="12" t="n">
        <f aca="false">M3473*O3473</f>
        <v>398</v>
      </c>
      <c r="S3473" s="12" t="n">
        <f aca="false">Q3473-R3473</f>
        <v>325.6</v>
      </c>
      <c r="T3473" s="11" t="n">
        <f aca="false">IFERROR(S3473/Q3473,0)</f>
        <v>0.449972360420122</v>
      </c>
      <c r="U3473" s="13" t="n">
        <f aca="false">F3473-E3473</f>
        <v>12</v>
      </c>
      <c r="V3473" s="13" t="n">
        <f aca="false">G3473-F3473</f>
        <v>10</v>
      </c>
      <c r="W3473" s="13" t="n">
        <f aca="false">G3473-E3473</f>
        <v>22</v>
      </c>
      <c r="X3473" s="10" t="n">
        <f aca="false">YEAR(E3473)</f>
        <v>2019</v>
      </c>
      <c r="Y3473" s="0" t="str">
        <f aca="false">TEXT(E3473,"yyyy-mm")</f>
        <v>2019-07</v>
      </c>
      <c r="Z3473" s="0" t="str">
        <f aca="false">"Q"&amp;ROUNDUP(MONTH(E3473)/3,0)&amp;"-"&amp;YEAR(E3473)</f>
        <v>Q3-2019</v>
      </c>
    </row>
    <row r="3474" customFormat="false" ht="14.25" hidden="false" customHeight="false" outlineLevel="0" collapsed="false">
      <c r="A3474" s="0" t="s">
        <v>3516</v>
      </c>
      <c r="B3474" s="0" t="s">
        <v>41</v>
      </c>
      <c r="C3474" s="0" t="s">
        <v>39</v>
      </c>
      <c r="D3474" s="9" t="n">
        <v>43500</v>
      </c>
      <c r="E3474" s="9" t="n">
        <v>43660</v>
      </c>
      <c r="F3474" s="9" t="n">
        <v>43666</v>
      </c>
      <c r="G3474" s="9" t="n">
        <v>43674</v>
      </c>
      <c r="H3474" s="10" t="s">
        <v>36</v>
      </c>
      <c r="I3474" s="0" t="n">
        <v>21</v>
      </c>
      <c r="J3474" s="0" t="n">
        <v>41</v>
      </c>
      <c r="K3474" s="0" t="n">
        <v>112</v>
      </c>
      <c r="L3474" s="0" t="n">
        <v>46</v>
      </c>
      <c r="M3474" s="0" t="n">
        <v>1</v>
      </c>
      <c r="N3474" s="11" t="n">
        <v>0.05</v>
      </c>
      <c r="O3474" s="12" t="n">
        <v>428.8</v>
      </c>
      <c r="P3474" s="12" t="n">
        <v>857.6</v>
      </c>
      <c r="Q3474" s="12" t="n">
        <f aca="false">M3474*P3474*(1-N3474)</f>
        <v>814.72</v>
      </c>
      <c r="R3474" s="12" t="n">
        <f aca="false">M3474*O3474</f>
        <v>428.8</v>
      </c>
      <c r="S3474" s="12" t="n">
        <f aca="false">Q3474-R3474</f>
        <v>385.92</v>
      </c>
      <c r="T3474" s="11" t="n">
        <f aca="false">IFERROR(S3474/Q3474,0)</f>
        <v>0.473684210526316</v>
      </c>
      <c r="U3474" s="13" t="n">
        <f aca="false">F3474-E3474</f>
        <v>6</v>
      </c>
      <c r="V3474" s="13" t="n">
        <f aca="false">G3474-F3474</f>
        <v>8</v>
      </c>
      <c r="W3474" s="13" t="n">
        <f aca="false">G3474-E3474</f>
        <v>14</v>
      </c>
      <c r="X3474" s="10" t="n">
        <f aca="false">YEAR(E3474)</f>
        <v>2019</v>
      </c>
      <c r="Y3474" s="0" t="str">
        <f aca="false">TEXT(E3474,"yyyy-mm")</f>
        <v>2019-07</v>
      </c>
      <c r="Z3474" s="0" t="str">
        <f aca="false">"Q"&amp;ROUNDUP(MONTH(E3474)/3,0)&amp;"-"&amp;YEAR(E3474)</f>
        <v>Q3-2019</v>
      </c>
    </row>
    <row r="3475" customFormat="false" ht="14.25" hidden="false" customHeight="false" outlineLevel="0" collapsed="false">
      <c r="A3475" s="0" t="s">
        <v>3517</v>
      </c>
      <c r="B3475" s="0" t="s">
        <v>38</v>
      </c>
      <c r="C3475" s="0" t="s">
        <v>58</v>
      </c>
      <c r="D3475" s="9" t="n">
        <v>43500</v>
      </c>
      <c r="E3475" s="9" t="n">
        <v>43660</v>
      </c>
      <c r="F3475" s="9" t="n">
        <v>43678</v>
      </c>
      <c r="G3475" s="9" t="n">
        <v>43688</v>
      </c>
      <c r="H3475" s="10" t="s">
        <v>36</v>
      </c>
      <c r="I3475" s="0" t="n">
        <v>15</v>
      </c>
      <c r="J3475" s="0" t="n">
        <v>41</v>
      </c>
      <c r="K3475" s="0" t="n">
        <v>345</v>
      </c>
      <c r="L3475" s="0" t="n">
        <v>40</v>
      </c>
      <c r="M3475" s="0" t="n">
        <v>1</v>
      </c>
      <c r="N3475" s="11" t="n">
        <v>0.075</v>
      </c>
      <c r="O3475" s="12" t="n">
        <v>3740.95</v>
      </c>
      <c r="P3475" s="12" t="n">
        <v>5755.3</v>
      </c>
      <c r="Q3475" s="12" t="n">
        <f aca="false">M3475*P3475*(1-N3475)</f>
        <v>5323.6525</v>
      </c>
      <c r="R3475" s="12" t="n">
        <f aca="false">M3475*O3475</f>
        <v>3740.95</v>
      </c>
      <c r="S3475" s="12" t="n">
        <f aca="false">Q3475-R3475</f>
        <v>1582.7025</v>
      </c>
      <c r="T3475" s="11" t="n">
        <f aca="false">IFERROR(S3475/Q3475,0)</f>
        <v>0.297296358092494</v>
      </c>
      <c r="U3475" s="13" t="n">
        <f aca="false">F3475-E3475</f>
        <v>18</v>
      </c>
      <c r="V3475" s="13" t="n">
        <f aca="false">G3475-F3475</f>
        <v>10</v>
      </c>
      <c r="W3475" s="13" t="n">
        <f aca="false">G3475-E3475</f>
        <v>28</v>
      </c>
      <c r="X3475" s="10" t="n">
        <f aca="false">YEAR(E3475)</f>
        <v>2019</v>
      </c>
      <c r="Y3475" s="0" t="str">
        <f aca="false">TEXT(E3475,"yyyy-mm")</f>
        <v>2019-07</v>
      </c>
      <c r="Z3475" s="0" t="str">
        <f aca="false">"Q"&amp;ROUNDUP(MONTH(E3475)/3,0)&amp;"-"&amp;YEAR(E3475)</f>
        <v>Q3-2019</v>
      </c>
    </row>
    <row r="3476" customFormat="false" ht="14.25" hidden="false" customHeight="false" outlineLevel="0" collapsed="false">
      <c r="A3476" s="0" t="s">
        <v>3518</v>
      </c>
      <c r="B3476" s="0" t="s">
        <v>41</v>
      </c>
      <c r="C3476" s="0" t="s">
        <v>46</v>
      </c>
      <c r="D3476" s="9" t="n">
        <v>43500</v>
      </c>
      <c r="E3476" s="9" t="n">
        <v>43660</v>
      </c>
      <c r="F3476" s="9" t="n">
        <v>43670</v>
      </c>
      <c r="G3476" s="9" t="n">
        <v>43675</v>
      </c>
      <c r="H3476" s="10" t="s">
        <v>36</v>
      </c>
      <c r="I3476" s="0" t="n">
        <v>22</v>
      </c>
      <c r="J3476" s="0" t="n">
        <v>3</v>
      </c>
      <c r="K3476" s="0" t="n">
        <v>281</v>
      </c>
      <c r="L3476" s="0" t="n">
        <v>4</v>
      </c>
      <c r="M3476" s="0" t="n">
        <v>8</v>
      </c>
      <c r="N3476" s="11" t="n">
        <v>0.075</v>
      </c>
      <c r="O3476" s="12" t="n">
        <v>1988.56</v>
      </c>
      <c r="P3476" s="12" t="n">
        <v>2485.7</v>
      </c>
      <c r="Q3476" s="12" t="n">
        <f aca="false">M3476*P3476*(1-N3476)</f>
        <v>18394.18</v>
      </c>
      <c r="R3476" s="12" t="n">
        <f aca="false">M3476*O3476</f>
        <v>15908.48</v>
      </c>
      <c r="S3476" s="12" t="n">
        <f aca="false">Q3476-R3476</f>
        <v>2485.7</v>
      </c>
      <c r="T3476" s="11" t="n">
        <f aca="false">IFERROR(S3476/Q3476,0)</f>
        <v>0.135135135135135</v>
      </c>
      <c r="U3476" s="13" t="n">
        <f aca="false">F3476-E3476</f>
        <v>10</v>
      </c>
      <c r="V3476" s="13" t="n">
        <f aca="false">G3476-F3476</f>
        <v>5</v>
      </c>
      <c r="W3476" s="13" t="n">
        <f aca="false">G3476-E3476</f>
        <v>15</v>
      </c>
      <c r="X3476" s="10" t="n">
        <f aca="false">YEAR(E3476)</f>
        <v>2019</v>
      </c>
      <c r="Y3476" s="0" t="str">
        <f aca="false">TEXT(E3476,"yyyy-mm")</f>
        <v>2019-07</v>
      </c>
      <c r="Z3476" s="0" t="str">
        <f aca="false">"Q"&amp;ROUNDUP(MONTH(E3476)/3,0)&amp;"-"&amp;YEAR(E3476)</f>
        <v>Q3-2019</v>
      </c>
    </row>
    <row r="3477" customFormat="false" ht="14.25" hidden="false" customHeight="false" outlineLevel="0" collapsed="false">
      <c r="A3477" s="0" t="s">
        <v>3519</v>
      </c>
      <c r="B3477" s="0" t="s">
        <v>34</v>
      </c>
      <c r="C3477" s="0" t="s">
        <v>39</v>
      </c>
      <c r="D3477" s="9" t="n">
        <v>43600</v>
      </c>
      <c r="E3477" s="9" t="n">
        <v>43661</v>
      </c>
      <c r="F3477" s="9" t="n">
        <v>43674</v>
      </c>
      <c r="G3477" s="9" t="n">
        <v>43683</v>
      </c>
      <c r="H3477" s="10" t="s">
        <v>36</v>
      </c>
      <c r="I3477" s="0" t="n">
        <v>9</v>
      </c>
      <c r="J3477" s="0" t="n">
        <v>30</v>
      </c>
      <c r="K3477" s="0" t="n">
        <v>199</v>
      </c>
      <c r="L3477" s="0" t="n">
        <v>25</v>
      </c>
      <c r="M3477" s="0" t="n">
        <v>1</v>
      </c>
      <c r="N3477" s="11" t="n">
        <v>0.1</v>
      </c>
      <c r="O3477" s="12" t="n">
        <v>639.58</v>
      </c>
      <c r="P3477" s="12" t="n">
        <v>864.3</v>
      </c>
      <c r="Q3477" s="12" t="n">
        <f aca="false">M3477*P3477*(1-N3477)</f>
        <v>777.87</v>
      </c>
      <c r="R3477" s="12" t="n">
        <f aca="false">M3477*O3477</f>
        <v>639.58</v>
      </c>
      <c r="S3477" s="12" t="n">
        <f aca="false">Q3477-R3477</f>
        <v>138.29</v>
      </c>
      <c r="T3477" s="11" t="n">
        <f aca="false">IFERROR(S3477/Q3477,0)</f>
        <v>0.177780348901487</v>
      </c>
      <c r="U3477" s="13" t="n">
        <f aca="false">F3477-E3477</f>
        <v>13</v>
      </c>
      <c r="V3477" s="13" t="n">
        <f aca="false">G3477-F3477</f>
        <v>9</v>
      </c>
      <c r="W3477" s="13" t="n">
        <f aca="false">G3477-E3477</f>
        <v>22</v>
      </c>
      <c r="X3477" s="10" t="n">
        <f aca="false">YEAR(E3477)</f>
        <v>2019</v>
      </c>
      <c r="Y3477" s="0" t="str">
        <f aca="false">TEXT(E3477,"yyyy-mm")</f>
        <v>2019-07</v>
      </c>
      <c r="Z3477" s="0" t="str">
        <f aca="false">"Q"&amp;ROUNDUP(MONTH(E3477)/3,0)&amp;"-"&amp;YEAR(E3477)</f>
        <v>Q3-2019</v>
      </c>
    </row>
    <row r="3478" customFormat="false" ht="14.25" hidden="false" customHeight="false" outlineLevel="0" collapsed="false">
      <c r="A3478" s="0" t="s">
        <v>3520</v>
      </c>
      <c r="B3478" s="0" t="s">
        <v>34</v>
      </c>
      <c r="C3478" s="0" t="s">
        <v>48</v>
      </c>
      <c r="D3478" s="9" t="n">
        <v>43500</v>
      </c>
      <c r="E3478" s="9" t="n">
        <v>43661</v>
      </c>
      <c r="F3478" s="9" t="n">
        <v>43664</v>
      </c>
      <c r="G3478" s="9" t="n">
        <v>43671</v>
      </c>
      <c r="H3478" s="10" t="s">
        <v>36</v>
      </c>
      <c r="I3478" s="0" t="n">
        <v>8</v>
      </c>
      <c r="J3478" s="0" t="n">
        <v>17</v>
      </c>
      <c r="K3478" s="0" t="n">
        <v>54</v>
      </c>
      <c r="L3478" s="0" t="n">
        <v>24</v>
      </c>
      <c r="M3478" s="0" t="n">
        <v>8</v>
      </c>
      <c r="N3478" s="11" t="n">
        <v>0.075</v>
      </c>
      <c r="O3478" s="12" t="n">
        <v>498.61</v>
      </c>
      <c r="P3478" s="12" t="n">
        <v>817.4</v>
      </c>
      <c r="Q3478" s="12" t="n">
        <f aca="false">M3478*P3478*(1-N3478)</f>
        <v>6048.76</v>
      </c>
      <c r="R3478" s="12" t="n">
        <f aca="false">M3478*O3478</f>
        <v>3988.88</v>
      </c>
      <c r="S3478" s="12" t="n">
        <f aca="false">Q3478-R3478</f>
        <v>2059.88</v>
      </c>
      <c r="T3478" s="11" t="n">
        <f aca="false">IFERROR(S3478/Q3478,0)</f>
        <v>0.34054583088104</v>
      </c>
      <c r="U3478" s="13" t="n">
        <f aca="false">F3478-E3478</f>
        <v>3</v>
      </c>
      <c r="V3478" s="13" t="n">
        <f aca="false">G3478-F3478</f>
        <v>7</v>
      </c>
      <c r="W3478" s="13" t="n">
        <f aca="false">G3478-E3478</f>
        <v>10</v>
      </c>
      <c r="X3478" s="10" t="n">
        <f aca="false">YEAR(E3478)</f>
        <v>2019</v>
      </c>
      <c r="Y3478" s="0" t="str">
        <f aca="false">TEXT(E3478,"yyyy-mm")</f>
        <v>2019-07</v>
      </c>
      <c r="Z3478" s="0" t="str">
        <f aca="false">"Q"&amp;ROUNDUP(MONTH(E3478)/3,0)&amp;"-"&amp;YEAR(E3478)</f>
        <v>Q3-2019</v>
      </c>
    </row>
    <row r="3479" customFormat="false" ht="14.25" hidden="false" customHeight="false" outlineLevel="0" collapsed="false">
      <c r="A3479" s="0" t="s">
        <v>3521</v>
      </c>
      <c r="B3479" s="0" t="s">
        <v>34</v>
      </c>
      <c r="C3479" s="0" t="s">
        <v>39</v>
      </c>
      <c r="D3479" s="9" t="n">
        <v>43500</v>
      </c>
      <c r="E3479" s="9" t="n">
        <v>43661</v>
      </c>
      <c r="F3479" s="9" t="n">
        <v>43665</v>
      </c>
      <c r="G3479" s="9" t="n">
        <v>43666</v>
      </c>
      <c r="H3479" s="10" t="s">
        <v>36</v>
      </c>
      <c r="I3479" s="0" t="n">
        <v>10</v>
      </c>
      <c r="J3479" s="0" t="n">
        <v>25</v>
      </c>
      <c r="K3479" s="0" t="n">
        <v>170</v>
      </c>
      <c r="L3479" s="0" t="n">
        <v>37</v>
      </c>
      <c r="M3479" s="0" t="n">
        <v>5</v>
      </c>
      <c r="N3479" s="11" t="n">
        <v>0.075</v>
      </c>
      <c r="O3479" s="12" t="n">
        <v>675.03</v>
      </c>
      <c r="P3479" s="12" t="n">
        <v>1038.5</v>
      </c>
      <c r="Q3479" s="12" t="n">
        <f aca="false">M3479*P3479*(1-N3479)</f>
        <v>4803.0625</v>
      </c>
      <c r="R3479" s="12" t="n">
        <f aca="false">M3479*O3479</f>
        <v>3375.15</v>
      </c>
      <c r="S3479" s="12" t="n">
        <f aca="false">Q3479-R3479</f>
        <v>1427.9125</v>
      </c>
      <c r="T3479" s="11" t="n">
        <f aca="false">IFERROR(S3479/Q3479,0)</f>
        <v>0.29729209228487</v>
      </c>
      <c r="U3479" s="13" t="n">
        <f aca="false">F3479-E3479</f>
        <v>4</v>
      </c>
      <c r="V3479" s="13" t="n">
        <f aca="false">G3479-F3479</f>
        <v>1</v>
      </c>
      <c r="W3479" s="13" t="n">
        <f aca="false">G3479-E3479</f>
        <v>5</v>
      </c>
      <c r="X3479" s="10" t="n">
        <f aca="false">YEAR(E3479)</f>
        <v>2019</v>
      </c>
      <c r="Y3479" s="0" t="str">
        <f aca="false">TEXT(E3479,"yyyy-mm")</f>
        <v>2019-07</v>
      </c>
      <c r="Z3479" s="0" t="str">
        <f aca="false">"Q"&amp;ROUNDUP(MONTH(E3479)/3,0)&amp;"-"&amp;YEAR(E3479)</f>
        <v>Q3-2019</v>
      </c>
    </row>
    <row r="3480" customFormat="false" ht="14.25" hidden="false" customHeight="false" outlineLevel="0" collapsed="false">
      <c r="A3480" s="0" t="s">
        <v>3522</v>
      </c>
      <c r="B3480" s="0" t="s">
        <v>34</v>
      </c>
      <c r="C3480" s="0" t="s">
        <v>39</v>
      </c>
      <c r="D3480" s="9" t="n">
        <v>43500</v>
      </c>
      <c r="E3480" s="9" t="n">
        <v>43661</v>
      </c>
      <c r="F3480" s="9" t="n">
        <v>43663</v>
      </c>
      <c r="G3480" s="9" t="n">
        <v>43672</v>
      </c>
      <c r="H3480" s="10" t="s">
        <v>36</v>
      </c>
      <c r="I3480" s="0" t="n">
        <v>7</v>
      </c>
      <c r="J3480" s="0" t="n">
        <v>32</v>
      </c>
      <c r="K3480" s="0" t="n">
        <v>114</v>
      </c>
      <c r="L3480" s="0" t="n">
        <v>36</v>
      </c>
      <c r="M3480" s="0" t="n">
        <v>4</v>
      </c>
      <c r="N3480" s="11" t="n">
        <v>0.15</v>
      </c>
      <c r="O3480" s="12" t="n">
        <v>928.29</v>
      </c>
      <c r="P3480" s="12" t="n">
        <v>1092.1</v>
      </c>
      <c r="Q3480" s="12" t="n">
        <f aca="false">M3480*P3480*(1-N3480)</f>
        <v>3713.14</v>
      </c>
      <c r="R3480" s="12" t="n">
        <f aca="false">M3480*O3480</f>
        <v>3713.16</v>
      </c>
      <c r="S3480" s="12" t="n">
        <f aca="false">Q3480-R3480</f>
        <v>-0.0200000000004366</v>
      </c>
      <c r="T3480" s="11" t="n">
        <f aca="false">IFERROR(S3480/Q3480,0)</f>
        <v>-5.38627684397479E-006</v>
      </c>
      <c r="U3480" s="13" t="n">
        <f aca="false">F3480-E3480</f>
        <v>2</v>
      </c>
      <c r="V3480" s="13" t="n">
        <f aca="false">G3480-F3480</f>
        <v>9</v>
      </c>
      <c r="W3480" s="13" t="n">
        <f aca="false">G3480-E3480</f>
        <v>11</v>
      </c>
      <c r="X3480" s="10" t="n">
        <f aca="false">YEAR(E3480)</f>
        <v>2019</v>
      </c>
      <c r="Y3480" s="0" t="str">
        <f aca="false">TEXT(E3480,"yyyy-mm")</f>
        <v>2019-07</v>
      </c>
      <c r="Z3480" s="0" t="str">
        <f aca="false">"Q"&amp;ROUNDUP(MONTH(E3480)/3,0)&amp;"-"&amp;YEAR(E3480)</f>
        <v>Q3-2019</v>
      </c>
    </row>
    <row r="3481" customFormat="false" ht="14.25" hidden="false" customHeight="false" outlineLevel="0" collapsed="false">
      <c r="A3481" s="0" t="s">
        <v>3523</v>
      </c>
      <c r="B3481" s="0" t="s">
        <v>38</v>
      </c>
      <c r="C3481" s="0" t="s">
        <v>46</v>
      </c>
      <c r="D3481" s="9" t="n">
        <v>43500</v>
      </c>
      <c r="E3481" s="9" t="n">
        <v>43661</v>
      </c>
      <c r="F3481" s="9" t="n">
        <v>43673</v>
      </c>
      <c r="G3481" s="9" t="n">
        <v>43682</v>
      </c>
      <c r="H3481" s="10" t="s">
        <v>36</v>
      </c>
      <c r="I3481" s="0" t="n">
        <v>14</v>
      </c>
      <c r="J3481" s="0" t="n">
        <v>13</v>
      </c>
      <c r="K3481" s="0" t="n">
        <v>302</v>
      </c>
      <c r="L3481" s="0" t="n">
        <v>6</v>
      </c>
      <c r="M3481" s="0" t="n">
        <v>3</v>
      </c>
      <c r="N3481" s="11" t="n">
        <v>0.075</v>
      </c>
      <c r="O3481" s="12" t="n">
        <v>1912.85</v>
      </c>
      <c r="P3481" s="12" t="n">
        <v>3825.7</v>
      </c>
      <c r="Q3481" s="12" t="n">
        <f aca="false">M3481*P3481*(1-N3481)</f>
        <v>10616.3175</v>
      </c>
      <c r="R3481" s="12" t="n">
        <f aca="false">M3481*O3481</f>
        <v>5738.55</v>
      </c>
      <c r="S3481" s="12" t="n">
        <f aca="false">Q3481-R3481</f>
        <v>4877.7675</v>
      </c>
      <c r="T3481" s="11" t="n">
        <f aca="false">IFERROR(S3481/Q3481,0)</f>
        <v>0.45945945945946</v>
      </c>
      <c r="U3481" s="13" t="n">
        <f aca="false">F3481-E3481</f>
        <v>12</v>
      </c>
      <c r="V3481" s="13" t="n">
        <f aca="false">G3481-F3481</f>
        <v>9</v>
      </c>
      <c r="W3481" s="13" t="n">
        <f aca="false">G3481-E3481</f>
        <v>21</v>
      </c>
      <c r="X3481" s="10" t="n">
        <f aca="false">YEAR(E3481)</f>
        <v>2019</v>
      </c>
      <c r="Y3481" s="0" t="str">
        <f aca="false">TEXT(E3481,"yyyy-mm")</f>
        <v>2019-07</v>
      </c>
      <c r="Z3481" s="0" t="str">
        <f aca="false">"Q"&amp;ROUNDUP(MONTH(E3481)/3,0)&amp;"-"&amp;YEAR(E3481)</f>
        <v>Q3-2019</v>
      </c>
    </row>
    <row r="3482" customFormat="false" ht="14.25" hidden="false" customHeight="false" outlineLevel="0" collapsed="false">
      <c r="A3482" s="0" t="s">
        <v>3524</v>
      </c>
      <c r="B3482" s="0" t="s">
        <v>38</v>
      </c>
      <c r="C3482" s="0" t="s">
        <v>46</v>
      </c>
      <c r="D3482" s="9" t="n">
        <v>43500</v>
      </c>
      <c r="E3482" s="9" t="n">
        <v>43661</v>
      </c>
      <c r="F3482" s="9" t="n">
        <v>43667</v>
      </c>
      <c r="G3482" s="9" t="n">
        <v>43670</v>
      </c>
      <c r="H3482" s="10" t="s">
        <v>36</v>
      </c>
      <c r="I3482" s="0" t="n">
        <v>15</v>
      </c>
      <c r="J3482" s="0" t="n">
        <v>20</v>
      </c>
      <c r="K3482" s="0" t="n">
        <v>296</v>
      </c>
      <c r="L3482" s="0" t="n">
        <v>8</v>
      </c>
      <c r="M3482" s="0" t="n">
        <v>2</v>
      </c>
      <c r="N3482" s="11" t="n">
        <v>0.1</v>
      </c>
      <c r="O3482" s="12" t="n">
        <v>128.98</v>
      </c>
      <c r="P3482" s="12" t="n">
        <v>167.5</v>
      </c>
      <c r="Q3482" s="12" t="n">
        <f aca="false">M3482*P3482*(1-N3482)</f>
        <v>301.5</v>
      </c>
      <c r="R3482" s="12" t="n">
        <f aca="false">M3482*O3482</f>
        <v>257.96</v>
      </c>
      <c r="S3482" s="12" t="n">
        <f aca="false">Q3482-R3482</f>
        <v>43.54</v>
      </c>
      <c r="T3482" s="11" t="n">
        <f aca="false">IFERROR(S3482/Q3482,0)</f>
        <v>0.14441127694859</v>
      </c>
      <c r="U3482" s="13" t="n">
        <f aca="false">F3482-E3482</f>
        <v>6</v>
      </c>
      <c r="V3482" s="13" t="n">
        <f aca="false">G3482-F3482</f>
        <v>3</v>
      </c>
      <c r="W3482" s="13" t="n">
        <f aca="false">G3482-E3482</f>
        <v>9</v>
      </c>
      <c r="X3482" s="10" t="n">
        <f aca="false">YEAR(E3482)</f>
        <v>2019</v>
      </c>
      <c r="Y3482" s="0" t="str">
        <f aca="false">TEXT(E3482,"yyyy-mm")</f>
        <v>2019-07</v>
      </c>
      <c r="Z3482" s="0" t="str">
        <f aca="false">"Q"&amp;ROUNDUP(MONTH(E3482)/3,0)&amp;"-"&amp;YEAR(E3482)</f>
        <v>Q3-2019</v>
      </c>
    </row>
    <row r="3483" customFormat="false" ht="14.25" hidden="false" customHeight="false" outlineLevel="0" collapsed="false">
      <c r="A3483" s="0" t="s">
        <v>3525</v>
      </c>
      <c r="B3483" s="0" t="s">
        <v>41</v>
      </c>
      <c r="C3483" s="0" t="s">
        <v>79</v>
      </c>
      <c r="D3483" s="9" t="n">
        <v>43600</v>
      </c>
      <c r="E3483" s="9" t="n">
        <v>43661</v>
      </c>
      <c r="F3483" s="9" t="n">
        <v>43686</v>
      </c>
      <c r="G3483" s="9" t="n">
        <v>43690</v>
      </c>
      <c r="H3483" s="10" t="s">
        <v>36</v>
      </c>
      <c r="I3483" s="0" t="n">
        <v>21</v>
      </c>
      <c r="J3483" s="0" t="n">
        <v>24</v>
      </c>
      <c r="K3483" s="0" t="n">
        <v>80</v>
      </c>
      <c r="L3483" s="0" t="n">
        <v>42</v>
      </c>
      <c r="M3483" s="0" t="n">
        <v>7</v>
      </c>
      <c r="N3483" s="11" t="n">
        <v>0.075</v>
      </c>
      <c r="O3483" s="12" t="n">
        <v>2127.38</v>
      </c>
      <c r="P3483" s="12" t="n">
        <v>3939.6</v>
      </c>
      <c r="Q3483" s="12" t="n">
        <f aca="false">M3483*P3483*(1-N3483)</f>
        <v>25508.91</v>
      </c>
      <c r="R3483" s="12" t="n">
        <f aca="false">M3483*O3483</f>
        <v>14891.66</v>
      </c>
      <c r="S3483" s="12" t="n">
        <f aca="false">Q3483-R3483</f>
        <v>10617.25</v>
      </c>
      <c r="T3483" s="11" t="n">
        <f aca="false">IFERROR(S3483/Q3483,0)</f>
        <v>0.416217313871898</v>
      </c>
      <c r="U3483" s="13" t="n">
        <f aca="false">F3483-E3483</f>
        <v>25</v>
      </c>
      <c r="V3483" s="13" t="n">
        <f aca="false">G3483-F3483</f>
        <v>4</v>
      </c>
      <c r="W3483" s="13" t="n">
        <f aca="false">G3483-E3483</f>
        <v>29</v>
      </c>
      <c r="X3483" s="10" t="n">
        <f aca="false">YEAR(E3483)</f>
        <v>2019</v>
      </c>
      <c r="Y3483" s="0" t="str">
        <f aca="false">TEXT(E3483,"yyyy-mm")</f>
        <v>2019-07</v>
      </c>
      <c r="Z3483" s="0" t="str">
        <f aca="false">"Q"&amp;ROUNDUP(MONTH(E3483)/3,0)&amp;"-"&amp;YEAR(E3483)</f>
        <v>Q3-2019</v>
      </c>
    </row>
    <row r="3484" customFormat="false" ht="14.25" hidden="false" customHeight="false" outlineLevel="0" collapsed="false">
      <c r="A3484" s="0" t="s">
        <v>3526</v>
      </c>
      <c r="B3484" s="0" t="s">
        <v>34</v>
      </c>
      <c r="C3484" s="0" t="s">
        <v>48</v>
      </c>
      <c r="D3484" s="9" t="n">
        <v>43500</v>
      </c>
      <c r="E3484" s="9" t="n">
        <v>43661</v>
      </c>
      <c r="F3484" s="9" t="n">
        <v>43682</v>
      </c>
      <c r="G3484" s="9" t="n">
        <v>43683</v>
      </c>
      <c r="H3484" s="10" t="s">
        <v>36</v>
      </c>
      <c r="I3484" s="0" t="n">
        <v>2</v>
      </c>
      <c r="J3484" s="0" t="n">
        <v>19</v>
      </c>
      <c r="K3484" s="0" t="n">
        <v>30</v>
      </c>
      <c r="L3484" s="0" t="n">
        <v>26</v>
      </c>
      <c r="M3484" s="0" t="n">
        <v>5</v>
      </c>
      <c r="N3484" s="11" t="n">
        <v>0.15</v>
      </c>
      <c r="O3484" s="12" t="n">
        <v>167.23</v>
      </c>
      <c r="P3484" s="12" t="n">
        <v>261.3</v>
      </c>
      <c r="Q3484" s="12" t="n">
        <f aca="false">M3484*P3484*(1-N3484)</f>
        <v>1110.525</v>
      </c>
      <c r="R3484" s="12" t="n">
        <f aca="false">M3484*O3484</f>
        <v>836.15</v>
      </c>
      <c r="S3484" s="12" t="n">
        <f aca="false">Q3484-R3484</f>
        <v>274.375</v>
      </c>
      <c r="T3484" s="11" t="n">
        <f aca="false">IFERROR(S3484/Q3484,0)</f>
        <v>0.247067828279417</v>
      </c>
      <c r="U3484" s="13" t="n">
        <f aca="false">F3484-E3484</f>
        <v>21</v>
      </c>
      <c r="V3484" s="13" t="n">
        <f aca="false">G3484-F3484</f>
        <v>1</v>
      </c>
      <c r="W3484" s="13" t="n">
        <f aca="false">G3484-E3484</f>
        <v>22</v>
      </c>
      <c r="X3484" s="10" t="n">
        <f aca="false">YEAR(E3484)</f>
        <v>2019</v>
      </c>
      <c r="Y3484" s="0" t="str">
        <f aca="false">TEXT(E3484,"yyyy-mm")</f>
        <v>2019-07</v>
      </c>
      <c r="Z3484" s="0" t="str">
        <f aca="false">"Q"&amp;ROUNDUP(MONTH(E3484)/3,0)&amp;"-"&amp;YEAR(E3484)</f>
        <v>Q3-2019</v>
      </c>
    </row>
    <row r="3485" customFormat="false" ht="14.25" hidden="false" customHeight="false" outlineLevel="0" collapsed="false">
      <c r="A3485" s="0" t="s">
        <v>3527</v>
      </c>
      <c r="B3485" s="0" t="s">
        <v>34</v>
      </c>
      <c r="C3485" s="0" t="s">
        <v>35</v>
      </c>
      <c r="D3485" s="9" t="n">
        <v>43600</v>
      </c>
      <c r="E3485" s="9" t="n">
        <v>43661</v>
      </c>
      <c r="F3485" s="9" t="n">
        <v>43668</v>
      </c>
      <c r="G3485" s="9" t="n">
        <v>43671</v>
      </c>
      <c r="H3485" s="10" t="s">
        <v>36</v>
      </c>
      <c r="I3485" s="0" t="n">
        <v>9</v>
      </c>
      <c r="J3485" s="0" t="n">
        <v>12</v>
      </c>
      <c r="K3485" s="0" t="n">
        <v>235</v>
      </c>
      <c r="L3485" s="0" t="n">
        <v>37</v>
      </c>
      <c r="M3485" s="0" t="n">
        <v>5</v>
      </c>
      <c r="N3485" s="11" t="n">
        <v>0.15</v>
      </c>
      <c r="O3485" s="12" t="n">
        <v>1454.97</v>
      </c>
      <c r="P3485" s="12" t="n">
        <v>2385.2</v>
      </c>
      <c r="Q3485" s="12" t="n">
        <f aca="false">M3485*P3485*(1-N3485)</f>
        <v>10137.1</v>
      </c>
      <c r="R3485" s="12" t="n">
        <f aca="false">M3485*O3485</f>
        <v>7274.85</v>
      </c>
      <c r="S3485" s="12" t="n">
        <f aca="false">Q3485-R3485</f>
        <v>2862.25</v>
      </c>
      <c r="T3485" s="11" t="n">
        <f aca="false">IFERROR(S3485/Q3485,0)</f>
        <v>0.282353927651893</v>
      </c>
      <c r="U3485" s="13" t="n">
        <f aca="false">F3485-E3485</f>
        <v>7</v>
      </c>
      <c r="V3485" s="13" t="n">
        <f aca="false">G3485-F3485</f>
        <v>3</v>
      </c>
      <c r="W3485" s="13" t="n">
        <f aca="false">G3485-E3485</f>
        <v>10</v>
      </c>
      <c r="X3485" s="10" t="n">
        <f aca="false">YEAR(E3485)</f>
        <v>2019</v>
      </c>
      <c r="Y3485" s="0" t="str">
        <f aca="false">TEXT(E3485,"yyyy-mm")</f>
        <v>2019-07</v>
      </c>
      <c r="Z3485" s="0" t="str">
        <f aca="false">"Q"&amp;ROUNDUP(MONTH(E3485)/3,0)&amp;"-"&amp;YEAR(E3485)</f>
        <v>Q3-2019</v>
      </c>
    </row>
    <row r="3486" customFormat="false" ht="14.25" hidden="false" customHeight="false" outlineLevel="0" collapsed="false">
      <c r="A3486" s="0" t="s">
        <v>3528</v>
      </c>
      <c r="B3486" s="0" t="s">
        <v>34</v>
      </c>
      <c r="C3486" s="0" t="s">
        <v>79</v>
      </c>
      <c r="D3486" s="9" t="n">
        <v>43600</v>
      </c>
      <c r="E3486" s="9" t="n">
        <v>43661</v>
      </c>
      <c r="F3486" s="9" t="n">
        <v>43679</v>
      </c>
      <c r="G3486" s="9" t="n">
        <v>43689</v>
      </c>
      <c r="H3486" s="10" t="s">
        <v>36</v>
      </c>
      <c r="I3486" s="0" t="n">
        <v>11</v>
      </c>
      <c r="J3486" s="0" t="n">
        <v>10</v>
      </c>
      <c r="K3486" s="0" t="n">
        <v>71</v>
      </c>
      <c r="L3486" s="0" t="n">
        <v>18</v>
      </c>
      <c r="M3486" s="0" t="n">
        <v>1</v>
      </c>
      <c r="N3486" s="11" t="n">
        <v>0.4</v>
      </c>
      <c r="O3486" s="12" t="n">
        <v>3131.38</v>
      </c>
      <c r="P3486" s="12" t="n">
        <v>3865.9</v>
      </c>
      <c r="Q3486" s="12" t="n">
        <f aca="false">M3486*P3486*(1-N3486)</f>
        <v>2319.54</v>
      </c>
      <c r="R3486" s="12" t="n">
        <f aca="false">M3486*O3486</f>
        <v>3131.38</v>
      </c>
      <c r="S3486" s="12" t="n">
        <f aca="false">Q3486-R3486</f>
        <v>-811.84</v>
      </c>
      <c r="T3486" s="11" t="n">
        <f aca="false">IFERROR(S3486/Q3486,0)</f>
        <v>-0.350000431119964</v>
      </c>
      <c r="U3486" s="13" t="n">
        <f aca="false">F3486-E3486</f>
        <v>18</v>
      </c>
      <c r="V3486" s="13" t="n">
        <f aca="false">G3486-F3486</f>
        <v>10</v>
      </c>
      <c r="W3486" s="13" t="n">
        <f aca="false">G3486-E3486</f>
        <v>28</v>
      </c>
      <c r="X3486" s="10" t="n">
        <f aca="false">YEAR(E3486)</f>
        <v>2019</v>
      </c>
      <c r="Y3486" s="0" t="str">
        <f aca="false">TEXT(E3486,"yyyy-mm")</f>
        <v>2019-07</v>
      </c>
      <c r="Z3486" s="0" t="str">
        <f aca="false">"Q"&amp;ROUNDUP(MONTH(E3486)/3,0)&amp;"-"&amp;YEAR(E3486)</f>
        <v>Q3-2019</v>
      </c>
    </row>
    <row r="3487" customFormat="false" ht="14.25" hidden="false" customHeight="false" outlineLevel="0" collapsed="false">
      <c r="A3487" s="0" t="s">
        <v>3529</v>
      </c>
      <c r="B3487" s="0" t="s">
        <v>34</v>
      </c>
      <c r="C3487" s="0" t="s">
        <v>46</v>
      </c>
      <c r="D3487" s="9" t="n">
        <v>43600</v>
      </c>
      <c r="E3487" s="9" t="n">
        <v>43662</v>
      </c>
      <c r="F3487" s="9" t="n">
        <v>43679</v>
      </c>
      <c r="G3487" s="9" t="n">
        <v>43684</v>
      </c>
      <c r="H3487" s="10" t="s">
        <v>36</v>
      </c>
      <c r="I3487" s="0" t="n">
        <v>12</v>
      </c>
      <c r="J3487" s="0" t="n">
        <v>2</v>
      </c>
      <c r="K3487" s="0" t="n">
        <v>294</v>
      </c>
      <c r="L3487" s="0" t="n">
        <v>42</v>
      </c>
      <c r="M3487" s="0" t="n">
        <v>5</v>
      </c>
      <c r="N3487" s="11" t="n">
        <v>0.05</v>
      </c>
      <c r="O3487" s="12" t="n">
        <v>1571.28</v>
      </c>
      <c r="P3487" s="12" t="n">
        <v>3832.4</v>
      </c>
      <c r="Q3487" s="12" t="n">
        <f aca="false">M3487*P3487*(1-N3487)</f>
        <v>18203.9</v>
      </c>
      <c r="R3487" s="12" t="n">
        <f aca="false">M3487*O3487</f>
        <v>7856.4</v>
      </c>
      <c r="S3487" s="12" t="n">
        <f aca="false">Q3487-R3487</f>
        <v>10347.5</v>
      </c>
      <c r="T3487" s="11" t="n">
        <f aca="false">IFERROR(S3487/Q3487,0)</f>
        <v>0.56842215129725</v>
      </c>
      <c r="U3487" s="13" t="n">
        <f aca="false">F3487-E3487</f>
        <v>17</v>
      </c>
      <c r="V3487" s="13" t="n">
        <f aca="false">G3487-F3487</f>
        <v>5</v>
      </c>
      <c r="W3487" s="13" t="n">
        <f aca="false">G3487-E3487</f>
        <v>22</v>
      </c>
      <c r="X3487" s="10" t="n">
        <f aca="false">YEAR(E3487)</f>
        <v>2019</v>
      </c>
      <c r="Y3487" s="0" t="str">
        <f aca="false">TEXT(E3487,"yyyy-mm")</f>
        <v>2019-07</v>
      </c>
      <c r="Z3487" s="0" t="str">
        <f aca="false">"Q"&amp;ROUNDUP(MONTH(E3487)/3,0)&amp;"-"&amp;YEAR(E3487)</f>
        <v>Q3-2019</v>
      </c>
    </row>
    <row r="3488" customFormat="false" ht="14.25" hidden="false" customHeight="false" outlineLevel="0" collapsed="false">
      <c r="A3488" s="0" t="s">
        <v>3530</v>
      </c>
      <c r="B3488" s="0" t="s">
        <v>34</v>
      </c>
      <c r="C3488" s="0" t="s">
        <v>39</v>
      </c>
      <c r="D3488" s="9" t="n">
        <v>43500</v>
      </c>
      <c r="E3488" s="9" t="n">
        <v>43662</v>
      </c>
      <c r="F3488" s="9" t="n">
        <v>43675</v>
      </c>
      <c r="G3488" s="9" t="n">
        <v>43682</v>
      </c>
      <c r="H3488" s="10" t="s">
        <v>36</v>
      </c>
      <c r="I3488" s="0" t="n">
        <v>11</v>
      </c>
      <c r="J3488" s="0" t="n">
        <v>1</v>
      </c>
      <c r="K3488" s="0" t="n">
        <v>129</v>
      </c>
      <c r="L3488" s="0" t="n">
        <v>1</v>
      </c>
      <c r="M3488" s="0" t="n">
        <v>2</v>
      </c>
      <c r="N3488" s="11" t="n">
        <v>0.1</v>
      </c>
      <c r="O3488" s="12" t="n">
        <v>2658.23</v>
      </c>
      <c r="P3488" s="12" t="n">
        <v>3852.5</v>
      </c>
      <c r="Q3488" s="12" t="n">
        <f aca="false">M3488*P3488*(1-N3488)</f>
        <v>6934.5</v>
      </c>
      <c r="R3488" s="12" t="n">
        <f aca="false">M3488*O3488</f>
        <v>5316.46</v>
      </c>
      <c r="S3488" s="12" t="n">
        <f aca="false">Q3488-R3488</f>
        <v>1618.04</v>
      </c>
      <c r="T3488" s="11" t="n">
        <f aca="false">IFERROR(S3488/Q3488,0)</f>
        <v>0.233331891268296</v>
      </c>
      <c r="U3488" s="13" t="n">
        <f aca="false">F3488-E3488</f>
        <v>13</v>
      </c>
      <c r="V3488" s="13" t="n">
        <f aca="false">G3488-F3488</f>
        <v>7</v>
      </c>
      <c r="W3488" s="13" t="n">
        <f aca="false">G3488-E3488</f>
        <v>20</v>
      </c>
      <c r="X3488" s="10" t="n">
        <f aca="false">YEAR(E3488)</f>
        <v>2019</v>
      </c>
      <c r="Y3488" s="0" t="str">
        <f aca="false">TEXT(E3488,"yyyy-mm")</f>
        <v>2019-07</v>
      </c>
      <c r="Z3488" s="0" t="str">
        <f aca="false">"Q"&amp;ROUNDUP(MONTH(E3488)/3,0)&amp;"-"&amp;YEAR(E3488)</f>
        <v>Q3-2019</v>
      </c>
    </row>
    <row r="3489" customFormat="false" ht="14.25" hidden="false" customHeight="false" outlineLevel="0" collapsed="false">
      <c r="A3489" s="0" t="s">
        <v>3531</v>
      </c>
      <c r="B3489" s="0" t="s">
        <v>38</v>
      </c>
      <c r="C3489" s="0" t="s">
        <v>48</v>
      </c>
      <c r="D3489" s="9" t="n">
        <v>43500</v>
      </c>
      <c r="E3489" s="9" t="n">
        <v>43662</v>
      </c>
      <c r="F3489" s="9" t="n">
        <v>43668</v>
      </c>
      <c r="G3489" s="9" t="n">
        <v>43673</v>
      </c>
      <c r="H3489" s="10" t="s">
        <v>36</v>
      </c>
      <c r="I3489" s="0" t="n">
        <v>13</v>
      </c>
      <c r="J3489" s="0" t="n">
        <v>26</v>
      </c>
      <c r="K3489" s="0" t="n">
        <v>2</v>
      </c>
      <c r="L3489" s="0" t="n">
        <v>17</v>
      </c>
      <c r="M3489" s="0" t="n">
        <v>1</v>
      </c>
      <c r="N3489" s="11" t="n">
        <v>0.075</v>
      </c>
      <c r="O3489" s="12" t="n">
        <v>137.22</v>
      </c>
      <c r="P3489" s="12" t="n">
        <v>214.4</v>
      </c>
      <c r="Q3489" s="12" t="n">
        <f aca="false">M3489*P3489*(1-N3489)</f>
        <v>198.32</v>
      </c>
      <c r="R3489" s="12" t="n">
        <f aca="false">M3489*O3489</f>
        <v>137.22</v>
      </c>
      <c r="S3489" s="12" t="n">
        <f aca="false">Q3489-R3489</f>
        <v>61.1</v>
      </c>
      <c r="T3489" s="11" t="n">
        <f aca="false">IFERROR(S3489/Q3489,0)</f>
        <v>0.308087938684954</v>
      </c>
      <c r="U3489" s="13" t="n">
        <f aca="false">F3489-E3489</f>
        <v>6</v>
      </c>
      <c r="V3489" s="13" t="n">
        <f aca="false">G3489-F3489</f>
        <v>5</v>
      </c>
      <c r="W3489" s="13" t="n">
        <f aca="false">G3489-E3489</f>
        <v>11</v>
      </c>
      <c r="X3489" s="10" t="n">
        <f aca="false">YEAR(E3489)</f>
        <v>2019</v>
      </c>
      <c r="Y3489" s="0" t="str">
        <f aca="false">TEXT(E3489,"yyyy-mm")</f>
        <v>2019-07</v>
      </c>
      <c r="Z3489" s="0" t="str">
        <f aca="false">"Q"&amp;ROUNDUP(MONTH(E3489)/3,0)&amp;"-"&amp;YEAR(E3489)</f>
        <v>Q3-2019</v>
      </c>
    </row>
    <row r="3490" customFormat="false" ht="14.25" hidden="false" customHeight="false" outlineLevel="0" collapsed="false">
      <c r="A3490" s="0" t="s">
        <v>3532</v>
      </c>
      <c r="B3490" s="0" t="s">
        <v>38</v>
      </c>
      <c r="C3490" s="0" t="s">
        <v>46</v>
      </c>
      <c r="D3490" s="9" t="n">
        <v>43500</v>
      </c>
      <c r="E3490" s="9" t="n">
        <v>43662</v>
      </c>
      <c r="F3490" s="9" t="n">
        <v>43671</v>
      </c>
      <c r="G3490" s="9" t="n">
        <v>43681</v>
      </c>
      <c r="H3490" s="10" t="s">
        <v>36</v>
      </c>
      <c r="I3490" s="0" t="n">
        <v>17</v>
      </c>
      <c r="J3490" s="0" t="n">
        <v>47</v>
      </c>
      <c r="K3490" s="0" t="n">
        <v>303</v>
      </c>
      <c r="L3490" s="0" t="n">
        <v>47</v>
      </c>
      <c r="M3490" s="0" t="n">
        <v>5</v>
      </c>
      <c r="N3490" s="11" t="n">
        <v>0.2</v>
      </c>
      <c r="O3490" s="12" t="n">
        <v>178.22</v>
      </c>
      <c r="P3490" s="12" t="n">
        <v>254.6</v>
      </c>
      <c r="Q3490" s="12" t="n">
        <f aca="false">M3490*P3490*(1-N3490)</f>
        <v>1018.4</v>
      </c>
      <c r="R3490" s="12" t="n">
        <f aca="false">M3490*O3490</f>
        <v>891.1</v>
      </c>
      <c r="S3490" s="12" t="n">
        <f aca="false">Q3490-R3490</f>
        <v>127.3</v>
      </c>
      <c r="T3490" s="11" t="n">
        <f aca="false">IFERROR(S3490/Q3490,0)</f>
        <v>0.125</v>
      </c>
      <c r="U3490" s="13" t="n">
        <f aca="false">F3490-E3490</f>
        <v>9</v>
      </c>
      <c r="V3490" s="13" t="n">
        <f aca="false">G3490-F3490</f>
        <v>10</v>
      </c>
      <c r="W3490" s="13" t="n">
        <f aca="false">G3490-E3490</f>
        <v>19</v>
      </c>
      <c r="X3490" s="10" t="n">
        <f aca="false">YEAR(E3490)</f>
        <v>2019</v>
      </c>
      <c r="Y3490" s="0" t="str">
        <f aca="false">TEXT(E3490,"yyyy-mm")</f>
        <v>2019-07</v>
      </c>
      <c r="Z3490" s="0" t="str">
        <f aca="false">"Q"&amp;ROUNDUP(MONTH(E3490)/3,0)&amp;"-"&amp;YEAR(E3490)</f>
        <v>Q3-2019</v>
      </c>
    </row>
    <row r="3491" customFormat="false" ht="14.25" hidden="false" customHeight="false" outlineLevel="0" collapsed="false">
      <c r="A3491" s="0" t="s">
        <v>3533</v>
      </c>
      <c r="B3491" s="0" t="s">
        <v>41</v>
      </c>
      <c r="C3491" s="0" t="s">
        <v>58</v>
      </c>
      <c r="D3491" s="9" t="n">
        <v>43500</v>
      </c>
      <c r="E3491" s="9" t="n">
        <v>43662</v>
      </c>
      <c r="F3491" s="9" t="n">
        <v>43678</v>
      </c>
      <c r="G3491" s="9" t="n">
        <v>43685</v>
      </c>
      <c r="H3491" s="10" t="s">
        <v>36</v>
      </c>
      <c r="I3491" s="0" t="n">
        <v>23</v>
      </c>
      <c r="J3491" s="0" t="n">
        <v>22</v>
      </c>
      <c r="K3491" s="0" t="n">
        <v>353</v>
      </c>
      <c r="L3491" s="0" t="n">
        <v>13</v>
      </c>
      <c r="M3491" s="0" t="n">
        <v>5</v>
      </c>
      <c r="N3491" s="11" t="n">
        <v>0.3</v>
      </c>
      <c r="O3491" s="12" t="n">
        <v>436.84</v>
      </c>
      <c r="P3491" s="12" t="n">
        <v>1092.1</v>
      </c>
      <c r="Q3491" s="12" t="n">
        <f aca="false">M3491*P3491*(1-N3491)</f>
        <v>3822.35</v>
      </c>
      <c r="R3491" s="12" t="n">
        <f aca="false">M3491*O3491</f>
        <v>2184.2</v>
      </c>
      <c r="S3491" s="12" t="n">
        <f aca="false">Q3491-R3491</f>
        <v>1638.15</v>
      </c>
      <c r="T3491" s="11" t="n">
        <f aca="false">IFERROR(S3491/Q3491,0)</f>
        <v>0.428571428571429</v>
      </c>
      <c r="U3491" s="13" t="n">
        <f aca="false">F3491-E3491</f>
        <v>16</v>
      </c>
      <c r="V3491" s="13" t="n">
        <f aca="false">G3491-F3491</f>
        <v>7</v>
      </c>
      <c r="W3491" s="13" t="n">
        <f aca="false">G3491-E3491</f>
        <v>23</v>
      </c>
      <c r="X3491" s="10" t="n">
        <f aca="false">YEAR(E3491)</f>
        <v>2019</v>
      </c>
      <c r="Y3491" s="0" t="str">
        <f aca="false">TEXT(E3491,"yyyy-mm")</f>
        <v>2019-07</v>
      </c>
      <c r="Z3491" s="0" t="str">
        <f aca="false">"Q"&amp;ROUNDUP(MONTH(E3491)/3,0)&amp;"-"&amp;YEAR(E3491)</f>
        <v>Q3-2019</v>
      </c>
    </row>
    <row r="3492" customFormat="false" ht="14.25" hidden="false" customHeight="false" outlineLevel="0" collapsed="false">
      <c r="A3492" s="0" t="s">
        <v>3534</v>
      </c>
      <c r="B3492" s="0" t="s">
        <v>34</v>
      </c>
      <c r="C3492" s="0" t="s">
        <v>58</v>
      </c>
      <c r="D3492" s="9" t="n">
        <v>43500</v>
      </c>
      <c r="E3492" s="9" t="n">
        <v>43663</v>
      </c>
      <c r="F3492" s="9" t="n">
        <v>43679</v>
      </c>
      <c r="G3492" s="9" t="n">
        <v>43684</v>
      </c>
      <c r="H3492" s="10" t="s">
        <v>36</v>
      </c>
      <c r="I3492" s="0" t="n">
        <v>6</v>
      </c>
      <c r="J3492" s="0" t="n">
        <v>20</v>
      </c>
      <c r="K3492" s="0" t="n">
        <v>347</v>
      </c>
      <c r="L3492" s="0" t="n">
        <v>21</v>
      </c>
      <c r="M3492" s="0" t="n">
        <v>2</v>
      </c>
      <c r="N3492" s="11" t="n">
        <v>0.1</v>
      </c>
      <c r="O3492" s="12" t="n">
        <v>911.74</v>
      </c>
      <c r="P3492" s="12" t="n">
        <v>1688.4</v>
      </c>
      <c r="Q3492" s="12" t="n">
        <f aca="false">M3492*P3492*(1-N3492)</f>
        <v>3039.12</v>
      </c>
      <c r="R3492" s="12" t="n">
        <f aca="false">M3492*O3492</f>
        <v>1823.48</v>
      </c>
      <c r="S3492" s="12" t="n">
        <f aca="false">Q3492-R3492</f>
        <v>1215.64</v>
      </c>
      <c r="T3492" s="11" t="n">
        <f aca="false">IFERROR(S3492/Q3492,0)</f>
        <v>0.399997367659059</v>
      </c>
      <c r="U3492" s="13" t="n">
        <f aca="false">F3492-E3492</f>
        <v>16</v>
      </c>
      <c r="V3492" s="13" t="n">
        <f aca="false">G3492-F3492</f>
        <v>5</v>
      </c>
      <c r="W3492" s="13" t="n">
        <f aca="false">G3492-E3492</f>
        <v>21</v>
      </c>
      <c r="X3492" s="10" t="n">
        <f aca="false">YEAR(E3492)</f>
        <v>2019</v>
      </c>
      <c r="Y3492" s="0" t="str">
        <f aca="false">TEXT(E3492,"yyyy-mm")</f>
        <v>2019-07</v>
      </c>
      <c r="Z3492" s="0" t="str">
        <f aca="false">"Q"&amp;ROUNDUP(MONTH(E3492)/3,0)&amp;"-"&amp;YEAR(E3492)</f>
        <v>Q3-2019</v>
      </c>
    </row>
    <row r="3493" customFormat="false" ht="14.25" hidden="false" customHeight="false" outlineLevel="0" collapsed="false">
      <c r="A3493" s="0" t="s">
        <v>3535</v>
      </c>
      <c r="B3493" s="0" t="s">
        <v>34</v>
      </c>
      <c r="C3493" s="0" t="s">
        <v>39</v>
      </c>
      <c r="D3493" s="9" t="n">
        <v>43600</v>
      </c>
      <c r="E3493" s="9" t="n">
        <v>43663</v>
      </c>
      <c r="F3493" s="9" t="n">
        <v>43681</v>
      </c>
      <c r="G3493" s="9" t="n">
        <v>43685</v>
      </c>
      <c r="H3493" s="10" t="s">
        <v>36</v>
      </c>
      <c r="I3493" s="0" t="n">
        <v>3</v>
      </c>
      <c r="J3493" s="0" t="n">
        <v>1</v>
      </c>
      <c r="K3493" s="0" t="n">
        <v>89</v>
      </c>
      <c r="L3493" s="0" t="n">
        <v>27</v>
      </c>
      <c r="M3493" s="0" t="n">
        <v>2</v>
      </c>
      <c r="N3493" s="11" t="n">
        <v>0.15</v>
      </c>
      <c r="O3493" s="12" t="n">
        <v>1269.11</v>
      </c>
      <c r="P3493" s="12" t="n">
        <v>3021.7</v>
      </c>
      <c r="Q3493" s="12" t="n">
        <f aca="false">M3493*P3493*(1-N3493)</f>
        <v>5136.89</v>
      </c>
      <c r="R3493" s="12" t="n">
        <f aca="false">M3493*O3493</f>
        <v>2538.22</v>
      </c>
      <c r="S3493" s="12" t="n">
        <f aca="false">Q3493-R3493</f>
        <v>2598.67</v>
      </c>
      <c r="T3493" s="11" t="n">
        <f aca="false">IFERROR(S3493/Q3493,0)</f>
        <v>0.505883910303705</v>
      </c>
      <c r="U3493" s="13" t="n">
        <f aca="false">F3493-E3493</f>
        <v>18</v>
      </c>
      <c r="V3493" s="13" t="n">
        <f aca="false">G3493-F3493</f>
        <v>4</v>
      </c>
      <c r="W3493" s="13" t="n">
        <f aca="false">G3493-E3493</f>
        <v>22</v>
      </c>
      <c r="X3493" s="10" t="n">
        <f aca="false">YEAR(E3493)</f>
        <v>2019</v>
      </c>
      <c r="Y3493" s="0" t="str">
        <f aca="false">TEXT(E3493,"yyyy-mm")</f>
        <v>2019-07</v>
      </c>
      <c r="Z3493" s="0" t="str">
        <f aca="false">"Q"&amp;ROUNDUP(MONTH(E3493)/3,0)&amp;"-"&amp;YEAR(E3493)</f>
        <v>Q3-2019</v>
      </c>
    </row>
    <row r="3494" customFormat="false" ht="14.25" hidden="false" customHeight="false" outlineLevel="0" collapsed="false">
      <c r="A3494" s="0" t="s">
        <v>3536</v>
      </c>
      <c r="B3494" s="0" t="s">
        <v>38</v>
      </c>
      <c r="C3494" s="0" t="s">
        <v>39</v>
      </c>
      <c r="D3494" s="9" t="n">
        <v>43500</v>
      </c>
      <c r="E3494" s="9" t="n">
        <v>43663</v>
      </c>
      <c r="F3494" s="9" t="n">
        <v>43671</v>
      </c>
      <c r="G3494" s="9" t="n">
        <v>43678</v>
      </c>
      <c r="H3494" s="10" t="s">
        <v>36</v>
      </c>
      <c r="I3494" s="0" t="n">
        <v>19</v>
      </c>
      <c r="J3494" s="0" t="n">
        <v>42</v>
      </c>
      <c r="K3494" s="0" t="n">
        <v>110</v>
      </c>
      <c r="L3494" s="0" t="n">
        <v>8</v>
      </c>
      <c r="M3494" s="0" t="n">
        <v>8</v>
      </c>
      <c r="N3494" s="11" t="n">
        <v>0.4</v>
      </c>
      <c r="O3494" s="12" t="n">
        <v>2866.13</v>
      </c>
      <c r="P3494" s="12" t="n">
        <v>3926.2</v>
      </c>
      <c r="Q3494" s="12" t="n">
        <f aca="false">M3494*P3494*(1-N3494)</f>
        <v>18845.76</v>
      </c>
      <c r="R3494" s="12" t="n">
        <f aca="false">M3494*O3494</f>
        <v>22929.04</v>
      </c>
      <c r="S3494" s="12" t="n">
        <f aca="false">Q3494-R3494</f>
        <v>-4083.28</v>
      </c>
      <c r="T3494" s="11" t="n">
        <f aca="false">IFERROR(S3494/Q3494,0)</f>
        <v>-0.216668364661335</v>
      </c>
      <c r="U3494" s="13" t="n">
        <f aca="false">F3494-E3494</f>
        <v>8</v>
      </c>
      <c r="V3494" s="13" t="n">
        <f aca="false">G3494-F3494</f>
        <v>7</v>
      </c>
      <c r="W3494" s="13" t="n">
        <f aca="false">G3494-E3494</f>
        <v>15</v>
      </c>
      <c r="X3494" s="10" t="n">
        <f aca="false">YEAR(E3494)</f>
        <v>2019</v>
      </c>
      <c r="Y3494" s="0" t="str">
        <f aca="false">TEXT(E3494,"yyyy-mm")</f>
        <v>2019-07</v>
      </c>
      <c r="Z3494" s="0" t="str">
        <f aca="false">"Q"&amp;ROUNDUP(MONTH(E3494)/3,0)&amp;"-"&amp;YEAR(E3494)</f>
        <v>Q3-2019</v>
      </c>
    </row>
    <row r="3495" customFormat="false" ht="14.25" hidden="false" customHeight="false" outlineLevel="0" collapsed="false">
      <c r="A3495" s="0" t="s">
        <v>3537</v>
      </c>
      <c r="B3495" s="0" t="s">
        <v>34</v>
      </c>
      <c r="C3495" s="0" t="s">
        <v>79</v>
      </c>
      <c r="D3495" s="9" t="n">
        <v>43500</v>
      </c>
      <c r="E3495" s="9" t="n">
        <v>43663</v>
      </c>
      <c r="F3495" s="9" t="n">
        <v>43673</v>
      </c>
      <c r="G3495" s="9" t="n">
        <v>43681</v>
      </c>
      <c r="H3495" s="10" t="s">
        <v>36</v>
      </c>
      <c r="I3495" s="0" t="n">
        <v>2</v>
      </c>
      <c r="J3495" s="0" t="n">
        <v>34</v>
      </c>
      <c r="K3495" s="0" t="n">
        <v>84</v>
      </c>
      <c r="L3495" s="0" t="n">
        <v>31</v>
      </c>
      <c r="M3495" s="0" t="n">
        <v>1</v>
      </c>
      <c r="N3495" s="11" t="n">
        <v>0.15</v>
      </c>
      <c r="O3495" s="12" t="n">
        <v>1241.85</v>
      </c>
      <c r="P3495" s="12" t="n">
        <v>2257.9</v>
      </c>
      <c r="Q3495" s="12" t="n">
        <f aca="false">M3495*P3495*(1-N3495)</f>
        <v>1919.215</v>
      </c>
      <c r="R3495" s="12" t="n">
        <f aca="false">M3495*O3495</f>
        <v>1241.85</v>
      </c>
      <c r="S3495" s="12" t="n">
        <f aca="false">Q3495-R3495</f>
        <v>677.365</v>
      </c>
      <c r="T3495" s="11" t="n">
        <f aca="false">IFERROR(S3495/Q3495,0)</f>
        <v>0.352938571238762</v>
      </c>
      <c r="U3495" s="13" t="n">
        <f aca="false">F3495-E3495</f>
        <v>10</v>
      </c>
      <c r="V3495" s="13" t="n">
        <f aca="false">G3495-F3495</f>
        <v>8</v>
      </c>
      <c r="W3495" s="13" t="n">
        <f aca="false">G3495-E3495</f>
        <v>18</v>
      </c>
      <c r="X3495" s="10" t="n">
        <f aca="false">YEAR(E3495)</f>
        <v>2019</v>
      </c>
      <c r="Y3495" s="0" t="str">
        <f aca="false">TEXT(E3495,"yyyy-mm")</f>
        <v>2019-07</v>
      </c>
      <c r="Z3495" s="0" t="str">
        <f aca="false">"Q"&amp;ROUNDUP(MONTH(E3495)/3,0)&amp;"-"&amp;YEAR(E3495)</f>
        <v>Q3-2019</v>
      </c>
    </row>
    <row r="3496" customFormat="false" ht="14.25" hidden="false" customHeight="false" outlineLevel="0" collapsed="false">
      <c r="A3496" s="0" t="s">
        <v>3538</v>
      </c>
      <c r="B3496" s="0" t="s">
        <v>38</v>
      </c>
      <c r="C3496" s="0" t="s">
        <v>39</v>
      </c>
      <c r="D3496" s="9" t="n">
        <v>43500</v>
      </c>
      <c r="E3496" s="9" t="n">
        <v>43663</v>
      </c>
      <c r="F3496" s="9" t="n">
        <v>43689</v>
      </c>
      <c r="G3496" s="9" t="n">
        <v>43698</v>
      </c>
      <c r="H3496" s="10" t="s">
        <v>36</v>
      </c>
      <c r="I3496" s="0" t="n">
        <v>15</v>
      </c>
      <c r="J3496" s="0" t="n">
        <v>49</v>
      </c>
      <c r="K3496" s="0" t="n">
        <v>124</v>
      </c>
      <c r="L3496" s="0" t="n">
        <v>39</v>
      </c>
      <c r="M3496" s="0" t="n">
        <v>2</v>
      </c>
      <c r="N3496" s="11" t="n">
        <v>0.05</v>
      </c>
      <c r="O3496" s="12" t="n">
        <v>2172.41</v>
      </c>
      <c r="P3496" s="12" t="n">
        <v>2586.2</v>
      </c>
      <c r="Q3496" s="12" t="n">
        <f aca="false">M3496*P3496*(1-N3496)</f>
        <v>4913.78</v>
      </c>
      <c r="R3496" s="12" t="n">
        <f aca="false">M3496*O3496</f>
        <v>4344.82</v>
      </c>
      <c r="S3496" s="12" t="n">
        <f aca="false">Q3496-R3496</f>
        <v>568.96</v>
      </c>
      <c r="T3496" s="11" t="n">
        <f aca="false">IFERROR(S3496/Q3496,0)</f>
        <v>0.115788659646952</v>
      </c>
      <c r="U3496" s="13" t="n">
        <f aca="false">F3496-E3496</f>
        <v>26</v>
      </c>
      <c r="V3496" s="13" t="n">
        <f aca="false">G3496-F3496</f>
        <v>9</v>
      </c>
      <c r="W3496" s="13" t="n">
        <f aca="false">G3496-E3496</f>
        <v>35</v>
      </c>
      <c r="X3496" s="10" t="n">
        <f aca="false">YEAR(E3496)</f>
        <v>2019</v>
      </c>
      <c r="Y3496" s="0" t="str">
        <f aca="false">TEXT(E3496,"yyyy-mm")</f>
        <v>2019-07</v>
      </c>
      <c r="Z3496" s="0" t="str">
        <f aca="false">"Q"&amp;ROUNDUP(MONTH(E3496)/3,0)&amp;"-"&amp;YEAR(E3496)</f>
        <v>Q3-2019</v>
      </c>
    </row>
    <row r="3497" customFormat="false" ht="14.25" hidden="false" customHeight="false" outlineLevel="0" collapsed="false">
      <c r="A3497" s="0" t="s">
        <v>3539</v>
      </c>
      <c r="B3497" s="0" t="s">
        <v>34</v>
      </c>
      <c r="C3497" s="0" t="s">
        <v>46</v>
      </c>
      <c r="D3497" s="9" t="n">
        <v>43500</v>
      </c>
      <c r="E3497" s="9" t="n">
        <v>43663</v>
      </c>
      <c r="F3497" s="9" t="n">
        <v>43672</v>
      </c>
      <c r="G3497" s="9" t="n">
        <v>43676</v>
      </c>
      <c r="H3497" s="10" t="s">
        <v>36</v>
      </c>
      <c r="I3497" s="0" t="n">
        <v>8</v>
      </c>
      <c r="J3497" s="0" t="n">
        <v>28</v>
      </c>
      <c r="K3497" s="0" t="n">
        <v>276</v>
      </c>
      <c r="L3497" s="0" t="n">
        <v>46</v>
      </c>
      <c r="M3497" s="0" t="n">
        <v>1</v>
      </c>
      <c r="N3497" s="11" t="n">
        <v>0.05</v>
      </c>
      <c r="O3497" s="12" t="n">
        <v>617.87</v>
      </c>
      <c r="P3497" s="12" t="n">
        <v>1065.3</v>
      </c>
      <c r="Q3497" s="12" t="n">
        <f aca="false">M3497*P3497*(1-N3497)</f>
        <v>1012.035</v>
      </c>
      <c r="R3497" s="12" t="n">
        <f aca="false">M3497*O3497</f>
        <v>617.87</v>
      </c>
      <c r="S3497" s="12" t="n">
        <f aca="false">Q3497-R3497</f>
        <v>394.165</v>
      </c>
      <c r="T3497" s="11" t="n">
        <f aca="false">IFERROR(S3497/Q3497,0)</f>
        <v>0.389477636643001</v>
      </c>
      <c r="U3497" s="13" t="n">
        <f aca="false">F3497-E3497</f>
        <v>9</v>
      </c>
      <c r="V3497" s="13" t="n">
        <f aca="false">G3497-F3497</f>
        <v>4</v>
      </c>
      <c r="W3497" s="13" t="n">
        <f aca="false">G3497-E3497</f>
        <v>13</v>
      </c>
      <c r="X3497" s="10" t="n">
        <f aca="false">YEAR(E3497)</f>
        <v>2019</v>
      </c>
      <c r="Y3497" s="0" t="str">
        <f aca="false">TEXT(E3497,"yyyy-mm")</f>
        <v>2019-07</v>
      </c>
      <c r="Z3497" s="0" t="str">
        <f aca="false">"Q"&amp;ROUNDUP(MONTH(E3497)/3,0)&amp;"-"&amp;YEAR(E3497)</f>
        <v>Q3-2019</v>
      </c>
    </row>
    <row r="3498" customFormat="false" ht="14.25" hidden="false" customHeight="false" outlineLevel="0" collapsed="false">
      <c r="A3498" s="0" t="s">
        <v>3540</v>
      </c>
      <c r="B3498" s="0" t="s">
        <v>34</v>
      </c>
      <c r="C3498" s="0" t="s">
        <v>58</v>
      </c>
      <c r="D3498" s="9" t="n">
        <v>43500</v>
      </c>
      <c r="E3498" s="9" t="n">
        <v>43663</v>
      </c>
      <c r="F3498" s="9" t="n">
        <v>43677</v>
      </c>
      <c r="G3498" s="9" t="n">
        <v>43681</v>
      </c>
      <c r="H3498" s="10" t="s">
        <v>36</v>
      </c>
      <c r="I3498" s="0" t="n">
        <v>2</v>
      </c>
      <c r="J3498" s="0" t="n">
        <v>31</v>
      </c>
      <c r="K3498" s="0" t="n">
        <v>360</v>
      </c>
      <c r="L3498" s="0" t="n">
        <v>23</v>
      </c>
      <c r="M3498" s="0" t="n">
        <v>5</v>
      </c>
      <c r="N3498" s="11" t="n">
        <v>0.075</v>
      </c>
      <c r="O3498" s="12" t="n">
        <v>1322.38</v>
      </c>
      <c r="P3498" s="12" t="n">
        <v>3075.3</v>
      </c>
      <c r="Q3498" s="12" t="n">
        <f aca="false">M3498*P3498*(1-N3498)</f>
        <v>14223.2625</v>
      </c>
      <c r="R3498" s="12" t="n">
        <f aca="false">M3498*O3498</f>
        <v>6611.9</v>
      </c>
      <c r="S3498" s="12" t="n">
        <f aca="false">Q3498-R3498</f>
        <v>7611.3625</v>
      </c>
      <c r="T3498" s="11" t="n">
        <f aca="false">IFERROR(S3498/Q3498,0)</f>
        <v>0.535134783598348</v>
      </c>
      <c r="U3498" s="13" t="n">
        <f aca="false">F3498-E3498</f>
        <v>14</v>
      </c>
      <c r="V3498" s="13" t="n">
        <f aca="false">G3498-F3498</f>
        <v>4</v>
      </c>
      <c r="W3498" s="13" t="n">
        <f aca="false">G3498-E3498</f>
        <v>18</v>
      </c>
      <c r="X3498" s="10" t="n">
        <f aca="false">YEAR(E3498)</f>
        <v>2019</v>
      </c>
      <c r="Y3498" s="0" t="str">
        <f aca="false">TEXT(E3498,"yyyy-mm")</f>
        <v>2019-07</v>
      </c>
      <c r="Z3498" s="0" t="str">
        <f aca="false">"Q"&amp;ROUNDUP(MONTH(E3498)/3,0)&amp;"-"&amp;YEAR(E3498)</f>
        <v>Q3-2019</v>
      </c>
    </row>
    <row r="3499" customFormat="false" ht="14.25" hidden="false" customHeight="false" outlineLevel="0" collapsed="false">
      <c r="A3499" s="0" t="s">
        <v>3541</v>
      </c>
      <c r="B3499" s="0" t="s">
        <v>34</v>
      </c>
      <c r="C3499" s="0" t="s">
        <v>46</v>
      </c>
      <c r="D3499" s="9" t="n">
        <v>43600</v>
      </c>
      <c r="E3499" s="9" t="n">
        <v>43663</v>
      </c>
      <c r="F3499" s="9" t="n">
        <v>43665</v>
      </c>
      <c r="G3499" s="9" t="n">
        <v>43675</v>
      </c>
      <c r="H3499" s="10" t="s">
        <v>36</v>
      </c>
      <c r="I3499" s="0" t="n">
        <v>4</v>
      </c>
      <c r="J3499" s="0" t="n">
        <v>29</v>
      </c>
      <c r="K3499" s="0" t="n">
        <v>297</v>
      </c>
      <c r="L3499" s="0" t="n">
        <v>16</v>
      </c>
      <c r="M3499" s="0" t="n">
        <v>7</v>
      </c>
      <c r="N3499" s="11" t="n">
        <v>0.05</v>
      </c>
      <c r="O3499" s="12" t="n">
        <v>547.93</v>
      </c>
      <c r="P3499" s="12" t="n">
        <v>1165.8</v>
      </c>
      <c r="Q3499" s="12" t="n">
        <f aca="false">M3499*P3499*(1-N3499)</f>
        <v>7752.57</v>
      </c>
      <c r="R3499" s="12" t="n">
        <f aca="false">M3499*O3499</f>
        <v>3835.51</v>
      </c>
      <c r="S3499" s="12" t="n">
        <f aca="false">Q3499-R3499</f>
        <v>3917.06</v>
      </c>
      <c r="T3499" s="11" t="n">
        <f aca="false">IFERROR(S3499/Q3499,0)</f>
        <v>0.505259546189199</v>
      </c>
      <c r="U3499" s="13" t="n">
        <f aca="false">F3499-E3499</f>
        <v>2</v>
      </c>
      <c r="V3499" s="13" t="n">
        <f aca="false">G3499-F3499</f>
        <v>10</v>
      </c>
      <c r="W3499" s="13" t="n">
        <f aca="false">G3499-E3499</f>
        <v>12</v>
      </c>
      <c r="X3499" s="10" t="n">
        <f aca="false">YEAR(E3499)</f>
        <v>2019</v>
      </c>
      <c r="Y3499" s="0" t="str">
        <f aca="false">TEXT(E3499,"yyyy-mm")</f>
        <v>2019-07</v>
      </c>
      <c r="Z3499" s="0" t="str">
        <f aca="false">"Q"&amp;ROUNDUP(MONTH(E3499)/3,0)&amp;"-"&amp;YEAR(E3499)</f>
        <v>Q3-2019</v>
      </c>
    </row>
    <row r="3500" customFormat="false" ht="14.25" hidden="false" customHeight="false" outlineLevel="0" collapsed="false">
      <c r="A3500" s="0" t="s">
        <v>3542</v>
      </c>
      <c r="B3500" s="0" t="s">
        <v>38</v>
      </c>
      <c r="C3500" s="0" t="s">
        <v>58</v>
      </c>
      <c r="D3500" s="9" t="n">
        <v>43600</v>
      </c>
      <c r="E3500" s="9" t="n">
        <v>43663</v>
      </c>
      <c r="F3500" s="9" t="n">
        <v>43682</v>
      </c>
      <c r="G3500" s="9" t="n">
        <v>43686</v>
      </c>
      <c r="H3500" s="10" t="s">
        <v>36</v>
      </c>
      <c r="I3500" s="0" t="n">
        <v>19</v>
      </c>
      <c r="J3500" s="0" t="n">
        <v>48</v>
      </c>
      <c r="K3500" s="0" t="n">
        <v>355</v>
      </c>
      <c r="L3500" s="0" t="n">
        <v>7</v>
      </c>
      <c r="M3500" s="0" t="n">
        <v>3</v>
      </c>
      <c r="N3500" s="11" t="n">
        <v>0.075</v>
      </c>
      <c r="O3500" s="12" t="n">
        <v>2467.88</v>
      </c>
      <c r="P3500" s="12" t="n">
        <v>5875.9</v>
      </c>
      <c r="Q3500" s="12" t="n">
        <f aca="false">M3500*P3500*(1-N3500)</f>
        <v>16305.6225</v>
      </c>
      <c r="R3500" s="12" t="n">
        <f aca="false">M3500*O3500</f>
        <v>7403.64</v>
      </c>
      <c r="S3500" s="12" t="n">
        <f aca="false">Q3500-R3500</f>
        <v>8901.9825</v>
      </c>
      <c r="T3500" s="11" t="n">
        <f aca="false">IFERROR(S3500/Q3500,0)</f>
        <v>0.545945577974714</v>
      </c>
      <c r="U3500" s="13" t="n">
        <f aca="false">F3500-E3500</f>
        <v>19</v>
      </c>
      <c r="V3500" s="13" t="n">
        <f aca="false">G3500-F3500</f>
        <v>4</v>
      </c>
      <c r="W3500" s="13" t="n">
        <f aca="false">G3500-E3500</f>
        <v>23</v>
      </c>
      <c r="X3500" s="10" t="n">
        <f aca="false">YEAR(E3500)</f>
        <v>2019</v>
      </c>
      <c r="Y3500" s="0" t="str">
        <f aca="false">TEXT(E3500,"yyyy-mm")</f>
        <v>2019-07</v>
      </c>
      <c r="Z3500" s="0" t="str">
        <f aca="false">"Q"&amp;ROUNDUP(MONTH(E3500)/3,0)&amp;"-"&amp;YEAR(E3500)</f>
        <v>Q3-2019</v>
      </c>
    </row>
    <row r="3501" customFormat="false" ht="14.25" hidden="false" customHeight="false" outlineLevel="0" collapsed="false">
      <c r="A3501" s="0" t="s">
        <v>3543</v>
      </c>
      <c r="B3501" s="0" t="s">
        <v>43</v>
      </c>
      <c r="C3501" s="0" t="s">
        <v>48</v>
      </c>
      <c r="D3501" s="9" t="n">
        <v>43500</v>
      </c>
      <c r="E3501" s="9" t="n">
        <v>43664</v>
      </c>
      <c r="F3501" s="9" t="n">
        <v>43672</v>
      </c>
      <c r="G3501" s="9" t="n">
        <v>43673</v>
      </c>
      <c r="H3501" s="10" t="s">
        <v>36</v>
      </c>
      <c r="I3501" s="0" t="n">
        <v>27</v>
      </c>
      <c r="J3501" s="0" t="n">
        <v>45</v>
      </c>
      <c r="K3501" s="0" t="n">
        <v>7</v>
      </c>
      <c r="L3501" s="0" t="n">
        <v>10</v>
      </c>
      <c r="M3501" s="0" t="n">
        <v>3</v>
      </c>
      <c r="N3501" s="11" t="n">
        <v>0.075</v>
      </c>
      <c r="O3501" s="12" t="n">
        <v>145.39</v>
      </c>
      <c r="P3501" s="12" t="n">
        <v>207.7</v>
      </c>
      <c r="Q3501" s="12" t="n">
        <f aca="false">M3501*P3501*(1-N3501)</f>
        <v>576.3675</v>
      </c>
      <c r="R3501" s="12" t="n">
        <f aca="false">M3501*O3501</f>
        <v>436.17</v>
      </c>
      <c r="S3501" s="12" t="n">
        <f aca="false">Q3501-R3501</f>
        <v>140.1975</v>
      </c>
      <c r="T3501" s="11" t="n">
        <f aca="false">IFERROR(S3501/Q3501,0)</f>
        <v>0.243243243243243</v>
      </c>
      <c r="U3501" s="13" t="n">
        <f aca="false">F3501-E3501</f>
        <v>8</v>
      </c>
      <c r="V3501" s="13" t="n">
        <f aca="false">G3501-F3501</f>
        <v>1</v>
      </c>
      <c r="W3501" s="13" t="n">
        <f aca="false">G3501-E3501</f>
        <v>9</v>
      </c>
      <c r="X3501" s="10" t="n">
        <f aca="false">YEAR(E3501)</f>
        <v>2019</v>
      </c>
      <c r="Y3501" s="0" t="str">
        <f aca="false">TEXT(E3501,"yyyy-mm")</f>
        <v>2019-07</v>
      </c>
      <c r="Z3501" s="0" t="str">
        <f aca="false">"Q"&amp;ROUNDUP(MONTH(E3501)/3,0)&amp;"-"&amp;YEAR(E3501)</f>
        <v>Q3-2019</v>
      </c>
    </row>
    <row r="3502" customFormat="false" ht="14.25" hidden="false" customHeight="false" outlineLevel="0" collapsed="false">
      <c r="A3502" s="0" t="s">
        <v>3544</v>
      </c>
      <c r="B3502" s="0" t="s">
        <v>43</v>
      </c>
      <c r="C3502" s="0" t="s">
        <v>58</v>
      </c>
      <c r="D3502" s="9" t="n">
        <v>43500</v>
      </c>
      <c r="E3502" s="9" t="n">
        <v>43664</v>
      </c>
      <c r="F3502" s="9" t="n">
        <v>43682</v>
      </c>
      <c r="G3502" s="9" t="n">
        <v>43684</v>
      </c>
      <c r="H3502" s="10" t="s">
        <v>36</v>
      </c>
      <c r="I3502" s="0" t="n">
        <v>26</v>
      </c>
      <c r="J3502" s="0" t="n">
        <v>45</v>
      </c>
      <c r="K3502" s="0" t="n">
        <v>356</v>
      </c>
      <c r="L3502" s="0" t="n">
        <v>18</v>
      </c>
      <c r="M3502" s="0" t="n">
        <v>2</v>
      </c>
      <c r="N3502" s="11" t="n">
        <v>0.1</v>
      </c>
      <c r="O3502" s="12" t="n">
        <v>872.34</v>
      </c>
      <c r="P3502" s="12" t="n">
        <v>1038.5</v>
      </c>
      <c r="Q3502" s="12" t="n">
        <f aca="false">M3502*P3502*(1-N3502)</f>
        <v>1869.3</v>
      </c>
      <c r="R3502" s="12" t="n">
        <f aca="false">M3502*O3502</f>
        <v>1744.68</v>
      </c>
      <c r="S3502" s="12" t="n">
        <f aca="false">Q3502-R3502</f>
        <v>124.62</v>
      </c>
      <c r="T3502" s="11" t="n">
        <f aca="false">IFERROR(S3502/Q3502,0)</f>
        <v>0.0666666666666666</v>
      </c>
      <c r="U3502" s="13" t="n">
        <f aca="false">F3502-E3502</f>
        <v>18</v>
      </c>
      <c r="V3502" s="13" t="n">
        <f aca="false">G3502-F3502</f>
        <v>2</v>
      </c>
      <c r="W3502" s="13" t="n">
        <f aca="false">G3502-E3502</f>
        <v>20</v>
      </c>
      <c r="X3502" s="10" t="n">
        <f aca="false">YEAR(E3502)</f>
        <v>2019</v>
      </c>
      <c r="Y3502" s="0" t="str">
        <f aca="false">TEXT(E3502,"yyyy-mm")</f>
        <v>2019-07</v>
      </c>
      <c r="Z3502" s="0" t="str">
        <f aca="false">"Q"&amp;ROUNDUP(MONTH(E3502)/3,0)&amp;"-"&amp;YEAR(E3502)</f>
        <v>Q3-2019</v>
      </c>
    </row>
    <row r="3503" customFormat="false" ht="14.25" hidden="false" customHeight="false" outlineLevel="0" collapsed="false">
      <c r="A3503" s="0" t="s">
        <v>3545</v>
      </c>
      <c r="B3503" s="0" t="s">
        <v>34</v>
      </c>
      <c r="C3503" s="0" t="s">
        <v>46</v>
      </c>
      <c r="D3503" s="9" t="n">
        <v>43500</v>
      </c>
      <c r="E3503" s="9" t="n">
        <v>43664</v>
      </c>
      <c r="F3503" s="9" t="n">
        <v>43690</v>
      </c>
      <c r="G3503" s="9" t="n">
        <v>43693</v>
      </c>
      <c r="H3503" s="10" t="s">
        <v>36</v>
      </c>
      <c r="I3503" s="0" t="n">
        <v>9</v>
      </c>
      <c r="J3503" s="0" t="n">
        <v>47</v>
      </c>
      <c r="K3503" s="0" t="n">
        <v>266</v>
      </c>
      <c r="L3503" s="0" t="n">
        <v>3</v>
      </c>
      <c r="M3503" s="0" t="n">
        <v>1</v>
      </c>
      <c r="N3503" s="11" t="n">
        <v>0.4</v>
      </c>
      <c r="O3503" s="12" t="n">
        <v>4758.41</v>
      </c>
      <c r="P3503" s="12" t="n">
        <v>6023.3</v>
      </c>
      <c r="Q3503" s="12" t="n">
        <f aca="false">M3503*P3503*(1-N3503)</f>
        <v>3613.98</v>
      </c>
      <c r="R3503" s="12" t="n">
        <f aca="false">M3503*O3503</f>
        <v>4758.41</v>
      </c>
      <c r="S3503" s="12" t="n">
        <f aca="false">Q3503-R3503</f>
        <v>-1144.43</v>
      </c>
      <c r="T3503" s="11" t="n">
        <f aca="false">IFERROR(S3503/Q3503,0)</f>
        <v>-0.316667496776407</v>
      </c>
      <c r="U3503" s="13" t="n">
        <f aca="false">F3503-E3503</f>
        <v>26</v>
      </c>
      <c r="V3503" s="13" t="n">
        <f aca="false">G3503-F3503</f>
        <v>3</v>
      </c>
      <c r="W3503" s="13" t="n">
        <f aca="false">G3503-E3503</f>
        <v>29</v>
      </c>
      <c r="X3503" s="10" t="n">
        <f aca="false">YEAR(E3503)</f>
        <v>2019</v>
      </c>
      <c r="Y3503" s="0" t="str">
        <f aca="false">TEXT(E3503,"yyyy-mm")</f>
        <v>2019-07</v>
      </c>
      <c r="Z3503" s="0" t="str">
        <f aca="false">"Q"&amp;ROUNDUP(MONTH(E3503)/3,0)&amp;"-"&amp;YEAR(E3503)</f>
        <v>Q3-2019</v>
      </c>
    </row>
    <row r="3504" customFormat="false" ht="14.25" hidden="false" customHeight="false" outlineLevel="0" collapsed="false">
      <c r="A3504" s="0" t="s">
        <v>3546</v>
      </c>
      <c r="B3504" s="0" t="s">
        <v>34</v>
      </c>
      <c r="C3504" s="0" t="s">
        <v>46</v>
      </c>
      <c r="D3504" s="9" t="n">
        <v>43600</v>
      </c>
      <c r="E3504" s="9" t="n">
        <v>43664</v>
      </c>
      <c r="F3504" s="9" t="n">
        <v>43670</v>
      </c>
      <c r="G3504" s="9" t="n">
        <v>43676</v>
      </c>
      <c r="H3504" s="10" t="s">
        <v>36</v>
      </c>
      <c r="I3504" s="0" t="n">
        <v>4</v>
      </c>
      <c r="J3504" s="0" t="n">
        <v>19</v>
      </c>
      <c r="K3504" s="0" t="n">
        <v>302</v>
      </c>
      <c r="L3504" s="0" t="n">
        <v>42</v>
      </c>
      <c r="M3504" s="0" t="n">
        <v>5</v>
      </c>
      <c r="N3504" s="11" t="n">
        <v>0.05</v>
      </c>
      <c r="O3504" s="12" t="n">
        <v>501.7</v>
      </c>
      <c r="P3504" s="12" t="n">
        <v>964.8</v>
      </c>
      <c r="Q3504" s="12" t="n">
        <f aca="false">M3504*P3504*(1-N3504)</f>
        <v>4582.8</v>
      </c>
      <c r="R3504" s="12" t="n">
        <f aca="false">M3504*O3504</f>
        <v>2508.5</v>
      </c>
      <c r="S3504" s="12" t="n">
        <f aca="false">Q3504-R3504</f>
        <v>2074.3</v>
      </c>
      <c r="T3504" s="11" t="n">
        <f aca="false">IFERROR(S3504/Q3504,0)</f>
        <v>0.452627214803177</v>
      </c>
      <c r="U3504" s="13" t="n">
        <f aca="false">F3504-E3504</f>
        <v>6</v>
      </c>
      <c r="V3504" s="13" t="n">
        <f aca="false">G3504-F3504</f>
        <v>6</v>
      </c>
      <c r="W3504" s="13" t="n">
        <f aca="false">G3504-E3504</f>
        <v>12</v>
      </c>
      <c r="X3504" s="10" t="n">
        <f aca="false">YEAR(E3504)</f>
        <v>2019</v>
      </c>
      <c r="Y3504" s="0" t="str">
        <f aca="false">TEXT(E3504,"yyyy-mm")</f>
        <v>2019-07</v>
      </c>
      <c r="Z3504" s="0" t="str">
        <f aca="false">"Q"&amp;ROUNDUP(MONTH(E3504)/3,0)&amp;"-"&amp;YEAR(E3504)</f>
        <v>Q3-2019</v>
      </c>
    </row>
    <row r="3505" customFormat="false" ht="14.25" hidden="false" customHeight="false" outlineLevel="0" collapsed="false">
      <c r="A3505" s="0" t="s">
        <v>3547</v>
      </c>
      <c r="B3505" s="0" t="s">
        <v>41</v>
      </c>
      <c r="C3505" s="0" t="s">
        <v>46</v>
      </c>
      <c r="D3505" s="9" t="n">
        <v>43600</v>
      </c>
      <c r="E3505" s="9" t="n">
        <v>43664</v>
      </c>
      <c r="F3505" s="9" t="n">
        <v>43679</v>
      </c>
      <c r="G3505" s="9" t="n">
        <v>43682</v>
      </c>
      <c r="H3505" s="10" t="s">
        <v>36</v>
      </c>
      <c r="I3505" s="0" t="n">
        <v>25</v>
      </c>
      <c r="J3505" s="0" t="n">
        <v>14</v>
      </c>
      <c r="K3505" s="0" t="n">
        <v>326</v>
      </c>
      <c r="L3505" s="0" t="n">
        <v>20</v>
      </c>
      <c r="M3505" s="0" t="n">
        <v>7</v>
      </c>
      <c r="N3505" s="11" t="n">
        <v>0.4</v>
      </c>
      <c r="O3505" s="12" t="n">
        <v>1351.93</v>
      </c>
      <c r="P3505" s="12" t="n">
        <v>2371.8</v>
      </c>
      <c r="Q3505" s="12" t="n">
        <f aca="false">M3505*P3505*(1-N3505)</f>
        <v>9961.56</v>
      </c>
      <c r="R3505" s="12" t="n">
        <f aca="false">M3505*O3505</f>
        <v>9463.51</v>
      </c>
      <c r="S3505" s="12" t="n">
        <f aca="false">Q3505-R3505</f>
        <v>498.050000000001</v>
      </c>
      <c r="T3505" s="11" t="n">
        <f aca="false">IFERROR(S3505/Q3505,0)</f>
        <v>0.0499971891952667</v>
      </c>
      <c r="U3505" s="13" t="n">
        <f aca="false">F3505-E3505</f>
        <v>15</v>
      </c>
      <c r="V3505" s="13" t="n">
        <f aca="false">G3505-F3505</f>
        <v>3</v>
      </c>
      <c r="W3505" s="13" t="n">
        <f aca="false">G3505-E3505</f>
        <v>18</v>
      </c>
      <c r="X3505" s="10" t="n">
        <f aca="false">YEAR(E3505)</f>
        <v>2019</v>
      </c>
      <c r="Y3505" s="0" t="str">
        <f aca="false">TEXT(E3505,"yyyy-mm")</f>
        <v>2019-07</v>
      </c>
      <c r="Z3505" s="0" t="str">
        <f aca="false">"Q"&amp;ROUNDUP(MONTH(E3505)/3,0)&amp;"-"&amp;YEAR(E3505)</f>
        <v>Q3-2019</v>
      </c>
    </row>
    <row r="3506" customFormat="false" ht="14.25" hidden="false" customHeight="false" outlineLevel="0" collapsed="false">
      <c r="A3506" s="0" t="s">
        <v>3548</v>
      </c>
      <c r="B3506" s="0" t="s">
        <v>38</v>
      </c>
      <c r="C3506" s="0" t="s">
        <v>39</v>
      </c>
      <c r="D3506" s="9" t="n">
        <v>43500</v>
      </c>
      <c r="E3506" s="9" t="n">
        <v>43664</v>
      </c>
      <c r="F3506" s="9" t="n">
        <v>43684</v>
      </c>
      <c r="G3506" s="9" t="n">
        <v>43692</v>
      </c>
      <c r="H3506" s="10" t="s">
        <v>36</v>
      </c>
      <c r="I3506" s="0" t="n">
        <v>18</v>
      </c>
      <c r="J3506" s="0" t="n">
        <v>9</v>
      </c>
      <c r="K3506" s="0" t="n">
        <v>107</v>
      </c>
      <c r="L3506" s="0" t="n">
        <v>36</v>
      </c>
      <c r="M3506" s="0" t="n">
        <v>5</v>
      </c>
      <c r="N3506" s="11" t="n">
        <v>0.2</v>
      </c>
      <c r="O3506" s="12" t="n">
        <v>742.9</v>
      </c>
      <c r="P3506" s="12" t="n">
        <v>884.4</v>
      </c>
      <c r="Q3506" s="12" t="n">
        <f aca="false">M3506*P3506*(1-N3506)</f>
        <v>3537.6</v>
      </c>
      <c r="R3506" s="12" t="n">
        <f aca="false">M3506*O3506</f>
        <v>3714.5</v>
      </c>
      <c r="S3506" s="12" t="n">
        <f aca="false">Q3506-R3506</f>
        <v>-176.9</v>
      </c>
      <c r="T3506" s="11" t="n">
        <f aca="false">IFERROR(S3506/Q3506,0)</f>
        <v>-0.0500056535504296</v>
      </c>
      <c r="U3506" s="13" t="n">
        <f aca="false">F3506-E3506</f>
        <v>20</v>
      </c>
      <c r="V3506" s="13" t="n">
        <f aca="false">G3506-F3506</f>
        <v>8</v>
      </c>
      <c r="W3506" s="13" t="n">
        <f aca="false">G3506-E3506</f>
        <v>28</v>
      </c>
      <c r="X3506" s="10" t="n">
        <f aca="false">YEAR(E3506)</f>
        <v>2019</v>
      </c>
      <c r="Y3506" s="0" t="str">
        <f aca="false">TEXT(E3506,"yyyy-mm")</f>
        <v>2019-07</v>
      </c>
      <c r="Z3506" s="0" t="str">
        <f aca="false">"Q"&amp;ROUNDUP(MONTH(E3506)/3,0)&amp;"-"&amp;YEAR(E3506)</f>
        <v>Q3-2019</v>
      </c>
    </row>
    <row r="3507" customFormat="false" ht="14.25" hidden="false" customHeight="false" outlineLevel="0" collapsed="false">
      <c r="A3507" s="0" t="s">
        <v>3549</v>
      </c>
      <c r="B3507" s="0" t="s">
        <v>43</v>
      </c>
      <c r="C3507" s="0" t="s">
        <v>79</v>
      </c>
      <c r="D3507" s="9" t="n">
        <v>43600</v>
      </c>
      <c r="E3507" s="9" t="n">
        <v>43664</v>
      </c>
      <c r="F3507" s="9" t="n">
        <v>43685</v>
      </c>
      <c r="G3507" s="9" t="n">
        <v>43689</v>
      </c>
      <c r="H3507" s="10" t="s">
        <v>36</v>
      </c>
      <c r="I3507" s="0" t="n">
        <v>27</v>
      </c>
      <c r="J3507" s="0" t="n">
        <v>11</v>
      </c>
      <c r="K3507" s="0" t="n">
        <v>77</v>
      </c>
      <c r="L3507" s="0" t="n">
        <v>10</v>
      </c>
      <c r="M3507" s="0" t="n">
        <v>7</v>
      </c>
      <c r="N3507" s="11" t="n">
        <v>0.05</v>
      </c>
      <c r="O3507" s="12" t="n">
        <v>2058.91</v>
      </c>
      <c r="P3507" s="12" t="n">
        <v>2941.3</v>
      </c>
      <c r="Q3507" s="12" t="n">
        <f aca="false">M3507*P3507*(1-N3507)</f>
        <v>19559.645</v>
      </c>
      <c r="R3507" s="12" t="n">
        <f aca="false">M3507*O3507</f>
        <v>14412.37</v>
      </c>
      <c r="S3507" s="12" t="n">
        <f aca="false">Q3507-R3507</f>
        <v>5147.275</v>
      </c>
      <c r="T3507" s="11" t="n">
        <f aca="false">IFERROR(S3507/Q3507,0)</f>
        <v>0.263157894736842</v>
      </c>
      <c r="U3507" s="13" t="n">
        <f aca="false">F3507-E3507</f>
        <v>21</v>
      </c>
      <c r="V3507" s="13" t="n">
        <f aca="false">G3507-F3507</f>
        <v>4</v>
      </c>
      <c r="W3507" s="13" t="n">
        <f aca="false">G3507-E3507</f>
        <v>25</v>
      </c>
      <c r="X3507" s="10" t="n">
        <f aca="false">YEAR(E3507)</f>
        <v>2019</v>
      </c>
      <c r="Y3507" s="0" t="str">
        <f aca="false">TEXT(E3507,"yyyy-mm")</f>
        <v>2019-07</v>
      </c>
      <c r="Z3507" s="0" t="str">
        <f aca="false">"Q"&amp;ROUNDUP(MONTH(E3507)/3,0)&amp;"-"&amp;YEAR(E3507)</f>
        <v>Q3-2019</v>
      </c>
    </row>
    <row r="3508" customFormat="false" ht="14.25" hidden="false" customHeight="false" outlineLevel="0" collapsed="false">
      <c r="A3508" s="0" t="s">
        <v>3550</v>
      </c>
      <c r="B3508" s="0" t="s">
        <v>34</v>
      </c>
      <c r="C3508" s="0" t="s">
        <v>39</v>
      </c>
      <c r="D3508" s="9" t="n">
        <v>43500</v>
      </c>
      <c r="E3508" s="9" t="n">
        <v>43664</v>
      </c>
      <c r="F3508" s="9" t="n">
        <v>43681</v>
      </c>
      <c r="G3508" s="9" t="n">
        <v>43685</v>
      </c>
      <c r="H3508" s="10" t="s">
        <v>36</v>
      </c>
      <c r="I3508" s="0" t="n">
        <v>6</v>
      </c>
      <c r="J3508" s="0" t="n">
        <v>30</v>
      </c>
      <c r="K3508" s="0" t="n">
        <v>99</v>
      </c>
      <c r="L3508" s="0" t="n">
        <v>37</v>
      </c>
      <c r="M3508" s="0" t="n">
        <v>1</v>
      </c>
      <c r="N3508" s="11" t="n">
        <v>0.05</v>
      </c>
      <c r="O3508" s="12" t="n">
        <v>1251.09</v>
      </c>
      <c r="P3508" s="12" t="n">
        <v>1762.1</v>
      </c>
      <c r="Q3508" s="12" t="n">
        <f aca="false">M3508*P3508*(1-N3508)</f>
        <v>1673.995</v>
      </c>
      <c r="R3508" s="12" t="n">
        <f aca="false">M3508*O3508</f>
        <v>1251.09</v>
      </c>
      <c r="S3508" s="12" t="n">
        <f aca="false">Q3508-R3508</f>
        <v>422.905</v>
      </c>
      <c r="T3508" s="11" t="n">
        <f aca="false">IFERROR(S3508/Q3508,0)</f>
        <v>0.252632176320718</v>
      </c>
      <c r="U3508" s="13" t="n">
        <f aca="false">F3508-E3508</f>
        <v>17</v>
      </c>
      <c r="V3508" s="13" t="n">
        <f aca="false">G3508-F3508</f>
        <v>4</v>
      </c>
      <c r="W3508" s="13" t="n">
        <f aca="false">G3508-E3508</f>
        <v>21</v>
      </c>
      <c r="X3508" s="10" t="n">
        <f aca="false">YEAR(E3508)</f>
        <v>2019</v>
      </c>
      <c r="Y3508" s="0" t="str">
        <f aca="false">TEXT(E3508,"yyyy-mm")</f>
        <v>2019-07</v>
      </c>
      <c r="Z3508" s="0" t="str">
        <f aca="false">"Q"&amp;ROUNDUP(MONTH(E3508)/3,0)&amp;"-"&amp;YEAR(E3508)</f>
        <v>Q3-2019</v>
      </c>
    </row>
    <row r="3509" customFormat="false" ht="14.25" hidden="false" customHeight="false" outlineLevel="0" collapsed="false">
      <c r="A3509" s="0" t="s">
        <v>3551</v>
      </c>
      <c r="B3509" s="0" t="s">
        <v>34</v>
      </c>
      <c r="C3509" s="0" t="s">
        <v>48</v>
      </c>
      <c r="D3509" s="9" t="n">
        <v>43500</v>
      </c>
      <c r="E3509" s="9" t="n">
        <v>43664</v>
      </c>
      <c r="F3509" s="9" t="n">
        <v>43689</v>
      </c>
      <c r="G3509" s="9" t="n">
        <v>43694</v>
      </c>
      <c r="H3509" s="10" t="s">
        <v>36</v>
      </c>
      <c r="I3509" s="0" t="n">
        <v>3</v>
      </c>
      <c r="J3509" s="0" t="n">
        <v>45</v>
      </c>
      <c r="K3509" s="0" t="n">
        <v>30</v>
      </c>
      <c r="L3509" s="0" t="n">
        <v>44</v>
      </c>
      <c r="M3509" s="0" t="n">
        <v>3</v>
      </c>
      <c r="N3509" s="11" t="n">
        <v>0.05</v>
      </c>
      <c r="O3509" s="12" t="n">
        <v>5118.8</v>
      </c>
      <c r="P3509" s="12" t="n">
        <v>6398.5</v>
      </c>
      <c r="Q3509" s="12" t="n">
        <f aca="false">M3509*P3509*(1-N3509)</f>
        <v>18235.725</v>
      </c>
      <c r="R3509" s="12" t="n">
        <f aca="false">M3509*O3509</f>
        <v>15356.4</v>
      </c>
      <c r="S3509" s="12" t="n">
        <f aca="false">Q3509-R3509</f>
        <v>2879.325</v>
      </c>
      <c r="T3509" s="11" t="n">
        <f aca="false">IFERROR(S3509/Q3509,0)</f>
        <v>0.157894736842105</v>
      </c>
      <c r="U3509" s="13" t="n">
        <f aca="false">F3509-E3509</f>
        <v>25</v>
      </c>
      <c r="V3509" s="13" t="n">
        <f aca="false">G3509-F3509</f>
        <v>5</v>
      </c>
      <c r="W3509" s="13" t="n">
        <f aca="false">G3509-E3509</f>
        <v>30</v>
      </c>
      <c r="X3509" s="10" t="n">
        <f aca="false">YEAR(E3509)</f>
        <v>2019</v>
      </c>
      <c r="Y3509" s="0" t="str">
        <f aca="false">TEXT(E3509,"yyyy-mm")</f>
        <v>2019-07</v>
      </c>
      <c r="Z3509" s="0" t="str">
        <f aca="false">"Q"&amp;ROUNDUP(MONTH(E3509)/3,0)&amp;"-"&amp;YEAR(E3509)</f>
        <v>Q3-2019</v>
      </c>
    </row>
    <row r="3510" customFormat="false" ht="14.25" hidden="false" customHeight="false" outlineLevel="0" collapsed="false">
      <c r="A3510" s="0" t="s">
        <v>3552</v>
      </c>
      <c r="B3510" s="0" t="s">
        <v>43</v>
      </c>
      <c r="C3510" s="0" t="s">
        <v>39</v>
      </c>
      <c r="D3510" s="9" t="n">
        <v>43500</v>
      </c>
      <c r="E3510" s="9" t="n">
        <v>43665</v>
      </c>
      <c r="F3510" s="9" t="n">
        <v>43688</v>
      </c>
      <c r="G3510" s="9" t="n">
        <v>43691</v>
      </c>
      <c r="H3510" s="10" t="s">
        <v>36</v>
      </c>
      <c r="I3510" s="0" t="n">
        <v>27</v>
      </c>
      <c r="J3510" s="0" t="n">
        <v>40</v>
      </c>
      <c r="K3510" s="0" t="n">
        <v>130</v>
      </c>
      <c r="L3510" s="0" t="n">
        <v>42</v>
      </c>
      <c r="M3510" s="0" t="n">
        <v>7</v>
      </c>
      <c r="N3510" s="11" t="n">
        <v>0.2</v>
      </c>
      <c r="O3510" s="12" t="n">
        <v>1197.49</v>
      </c>
      <c r="P3510" s="12" t="n">
        <v>1963.1</v>
      </c>
      <c r="Q3510" s="12" t="n">
        <f aca="false">M3510*P3510*(1-N3510)</f>
        <v>10993.36</v>
      </c>
      <c r="R3510" s="12" t="n">
        <f aca="false">M3510*O3510</f>
        <v>8382.43</v>
      </c>
      <c r="S3510" s="12" t="n">
        <f aca="false">Q3510-R3510</f>
        <v>2610.93</v>
      </c>
      <c r="T3510" s="11" t="n">
        <f aca="false">IFERROR(S3510/Q3510,0)</f>
        <v>0.237500636748001</v>
      </c>
      <c r="U3510" s="13" t="n">
        <f aca="false">F3510-E3510</f>
        <v>23</v>
      </c>
      <c r="V3510" s="13" t="n">
        <f aca="false">G3510-F3510</f>
        <v>3</v>
      </c>
      <c r="W3510" s="13" t="n">
        <f aca="false">G3510-E3510</f>
        <v>26</v>
      </c>
      <c r="X3510" s="10" t="n">
        <f aca="false">YEAR(E3510)</f>
        <v>2019</v>
      </c>
      <c r="Y3510" s="0" t="str">
        <f aca="false">TEXT(E3510,"yyyy-mm")</f>
        <v>2019-07</v>
      </c>
      <c r="Z3510" s="0" t="str">
        <f aca="false">"Q"&amp;ROUNDUP(MONTH(E3510)/3,0)&amp;"-"&amp;YEAR(E3510)</f>
        <v>Q3-2019</v>
      </c>
    </row>
    <row r="3511" customFormat="false" ht="14.25" hidden="false" customHeight="false" outlineLevel="0" collapsed="false">
      <c r="A3511" s="0" t="s">
        <v>3553</v>
      </c>
      <c r="B3511" s="0" t="s">
        <v>34</v>
      </c>
      <c r="C3511" s="0" t="s">
        <v>39</v>
      </c>
      <c r="D3511" s="9" t="n">
        <v>43500</v>
      </c>
      <c r="E3511" s="9" t="n">
        <v>43665</v>
      </c>
      <c r="F3511" s="9" t="n">
        <v>43678</v>
      </c>
      <c r="G3511" s="9" t="n">
        <v>43686</v>
      </c>
      <c r="H3511" s="10" t="s">
        <v>36</v>
      </c>
      <c r="I3511" s="0" t="n">
        <v>9</v>
      </c>
      <c r="J3511" s="0" t="n">
        <v>4</v>
      </c>
      <c r="K3511" s="0" t="n">
        <v>127</v>
      </c>
      <c r="L3511" s="0" t="n">
        <v>3</v>
      </c>
      <c r="M3511" s="0" t="n">
        <v>1</v>
      </c>
      <c r="N3511" s="11" t="n">
        <v>0.1</v>
      </c>
      <c r="O3511" s="12" t="n">
        <v>654.26</v>
      </c>
      <c r="P3511" s="12" t="n">
        <v>1038.5</v>
      </c>
      <c r="Q3511" s="12" t="n">
        <f aca="false">M3511*P3511*(1-N3511)</f>
        <v>934.65</v>
      </c>
      <c r="R3511" s="12" t="n">
        <f aca="false">M3511*O3511</f>
        <v>654.26</v>
      </c>
      <c r="S3511" s="12" t="n">
        <f aca="false">Q3511-R3511</f>
        <v>280.39</v>
      </c>
      <c r="T3511" s="11" t="n">
        <f aca="false">IFERROR(S3511/Q3511,0)</f>
        <v>0.299994650403895</v>
      </c>
      <c r="U3511" s="13" t="n">
        <f aca="false">F3511-E3511</f>
        <v>13</v>
      </c>
      <c r="V3511" s="13" t="n">
        <f aca="false">G3511-F3511</f>
        <v>8</v>
      </c>
      <c r="W3511" s="13" t="n">
        <f aca="false">G3511-E3511</f>
        <v>21</v>
      </c>
      <c r="X3511" s="10" t="n">
        <f aca="false">YEAR(E3511)</f>
        <v>2019</v>
      </c>
      <c r="Y3511" s="0" t="str">
        <f aca="false">TEXT(E3511,"yyyy-mm")</f>
        <v>2019-07</v>
      </c>
      <c r="Z3511" s="0" t="str">
        <f aca="false">"Q"&amp;ROUNDUP(MONTH(E3511)/3,0)&amp;"-"&amp;YEAR(E3511)</f>
        <v>Q3-2019</v>
      </c>
    </row>
    <row r="3512" customFormat="false" ht="14.25" hidden="false" customHeight="false" outlineLevel="0" collapsed="false">
      <c r="A3512" s="0" t="s">
        <v>3554</v>
      </c>
      <c r="B3512" s="0" t="s">
        <v>34</v>
      </c>
      <c r="C3512" s="0" t="s">
        <v>48</v>
      </c>
      <c r="D3512" s="9" t="n">
        <v>43600</v>
      </c>
      <c r="E3512" s="9" t="n">
        <v>43665</v>
      </c>
      <c r="F3512" s="9" t="n">
        <v>43689</v>
      </c>
      <c r="G3512" s="9" t="n">
        <v>43696</v>
      </c>
      <c r="H3512" s="10" t="s">
        <v>36</v>
      </c>
      <c r="I3512" s="0" t="n">
        <v>9</v>
      </c>
      <c r="J3512" s="0" t="n">
        <v>49</v>
      </c>
      <c r="K3512" s="0" t="n">
        <v>47</v>
      </c>
      <c r="L3512" s="0" t="n">
        <v>40</v>
      </c>
      <c r="M3512" s="0" t="n">
        <v>7</v>
      </c>
      <c r="N3512" s="11" t="n">
        <v>0.05</v>
      </c>
      <c r="O3512" s="12" t="n">
        <v>674.36</v>
      </c>
      <c r="P3512" s="12" t="n">
        <v>1226.1</v>
      </c>
      <c r="Q3512" s="12" t="n">
        <f aca="false">M3512*P3512*(1-N3512)</f>
        <v>8153.565</v>
      </c>
      <c r="R3512" s="12" t="n">
        <f aca="false">M3512*O3512</f>
        <v>4720.52</v>
      </c>
      <c r="S3512" s="12" t="n">
        <f aca="false">Q3512-R3512</f>
        <v>3433.045</v>
      </c>
      <c r="T3512" s="11" t="n">
        <f aca="false">IFERROR(S3512/Q3512,0)</f>
        <v>0.421048338978103</v>
      </c>
      <c r="U3512" s="13" t="n">
        <f aca="false">F3512-E3512</f>
        <v>24</v>
      </c>
      <c r="V3512" s="13" t="n">
        <f aca="false">G3512-F3512</f>
        <v>7</v>
      </c>
      <c r="W3512" s="13" t="n">
        <f aca="false">G3512-E3512</f>
        <v>31</v>
      </c>
      <c r="X3512" s="10" t="n">
        <f aca="false">YEAR(E3512)</f>
        <v>2019</v>
      </c>
      <c r="Y3512" s="0" t="str">
        <f aca="false">TEXT(E3512,"yyyy-mm")</f>
        <v>2019-07</v>
      </c>
      <c r="Z3512" s="0" t="str">
        <f aca="false">"Q"&amp;ROUNDUP(MONTH(E3512)/3,0)&amp;"-"&amp;YEAR(E3512)</f>
        <v>Q3-2019</v>
      </c>
    </row>
    <row r="3513" customFormat="false" ht="14.25" hidden="false" customHeight="false" outlineLevel="0" collapsed="false">
      <c r="A3513" s="0" t="s">
        <v>3555</v>
      </c>
      <c r="B3513" s="0" t="s">
        <v>34</v>
      </c>
      <c r="C3513" s="0" t="s">
        <v>58</v>
      </c>
      <c r="D3513" s="9" t="n">
        <v>43600</v>
      </c>
      <c r="E3513" s="9" t="n">
        <v>43665</v>
      </c>
      <c r="F3513" s="9" t="n">
        <v>43668</v>
      </c>
      <c r="G3513" s="9" t="n">
        <v>43669</v>
      </c>
      <c r="H3513" s="10" t="s">
        <v>36</v>
      </c>
      <c r="I3513" s="0" t="n">
        <v>12</v>
      </c>
      <c r="J3513" s="0" t="n">
        <v>47</v>
      </c>
      <c r="K3513" s="0" t="n">
        <v>349</v>
      </c>
      <c r="L3513" s="0" t="n">
        <v>13</v>
      </c>
      <c r="M3513" s="0" t="n">
        <v>1</v>
      </c>
      <c r="N3513" s="11" t="n">
        <v>0.15</v>
      </c>
      <c r="O3513" s="12" t="n">
        <v>841.39</v>
      </c>
      <c r="P3513" s="12" t="n">
        <v>1219.4</v>
      </c>
      <c r="Q3513" s="12" t="n">
        <f aca="false">M3513*P3513*(1-N3513)</f>
        <v>1036.49</v>
      </c>
      <c r="R3513" s="12" t="n">
        <f aca="false">M3513*O3513</f>
        <v>841.39</v>
      </c>
      <c r="S3513" s="12" t="n">
        <f aca="false">Q3513-R3513</f>
        <v>195.1</v>
      </c>
      <c r="T3513" s="11" t="n">
        <f aca="false">IFERROR(S3513/Q3513,0)</f>
        <v>0.188231434939073</v>
      </c>
      <c r="U3513" s="13" t="n">
        <f aca="false">F3513-E3513</f>
        <v>3</v>
      </c>
      <c r="V3513" s="13" t="n">
        <f aca="false">G3513-F3513</f>
        <v>1</v>
      </c>
      <c r="W3513" s="13" t="n">
        <f aca="false">G3513-E3513</f>
        <v>4</v>
      </c>
      <c r="X3513" s="10" t="n">
        <f aca="false">YEAR(E3513)</f>
        <v>2019</v>
      </c>
      <c r="Y3513" s="0" t="str">
        <f aca="false">TEXT(E3513,"yyyy-mm")</f>
        <v>2019-07</v>
      </c>
      <c r="Z3513" s="0" t="str">
        <f aca="false">"Q"&amp;ROUNDUP(MONTH(E3513)/3,0)&amp;"-"&amp;YEAR(E3513)</f>
        <v>Q3-2019</v>
      </c>
    </row>
    <row r="3514" customFormat="false" ht="14.25" hidden="false" customHeight="false" outlineLevel="0" collapsed="false">
      <c r="A3514" s="0" t="s">
        <v>3556</v>
      </c>
      <c r="B3514" s="0" t="s">
        <v>34</v>
      </c>
      <c r="C3514" s="0" t="s">
        <v>35</v>
      </c>
      <c r="D3514" s="9" t="n">
        <v>43600</v>
      </c>
      <c r="E3514" s="9" t="n">
        <v>43665</v>
      </c>
      <c r="F3514" s="9" t="n">
        <v>43667</v>
      </c>
      <c r="G3514" s="9" t="n">
        <v>43670</v>
      </c>
      <c r="H3514" s="10" t="s">
        <v>36</v>
      </c>
      <c r="I3514" s="0" t="n">
        <v>8</v>
      </c>
      <c r="J3514" s="0" t="n">
        <v>17</v>
      </c>
      <c r="K3514" s="0" t="n">
        <v>242</v>
      </c>
      <c r="L3514" s="0" t="n">
        <v>25</v>
      </c>
      <c r="M3514" s="0" t="n">
        <v>6</v>
      </c>
      <c r="N3514" s="11" t="n">
        <v>0.3</v>
      </c>
      <c r="O3514" s="12" t="n">
        <v>2989.27</v>
      </c>
      <c r="P3514" s="12" t="n">
        <v>5748.6</v>
      </c>
      <c r="Q3514" s="12" t="n">
        <f aca="false">M3514*P3514*(1-N3514)</f>
        <v>24144.12</v>
      </c>
      <c r="R3514" s="12" t="n">
        <f aca="false">M3514*O3514</f>
        <v>17935.62</v>
      </c>
      <c r="S3514" s="12" t="n">
        <f aca="false">Q3514-R3514</f>
        <v>6208.5</v>
      </c>
      <c r="T3514" s="11" t="n">
        <f aca="false">IFERROR(S3514/Q3514,0)</f>
        <v>0.25714335415828</v>
      </c>
      <c r="U3514" s="13" t="n">
        <f aca="false">F3514-E3514</f>
        <v>2</v>
      </c>
      <c r="V3514" s="13" t="n">
        <f aca="false">G3514-F3514</f>
        <v>3</v>
      </c>
      <c r="W3514" s="13" t="n">
        <f aca="false">G3514-E3514</f>
        <v>5</v>
      </c>
      <c r="X3514" s="10" t="n">
        <f aca="false">YEAR(E3514)</f>
        <v>2019</v>
      </c>
      <c r="Y3514" s="0" t="str">
        <f aca="false">TEXT(E3514,"yyyy-mm")</f>
        <v>2019-07</v>
      </c>
      <c r="Z3514" s="0" t="str">
        <f aca="false">"Q"&amp;ROUNDUP(MONTH(E3514)/3,0)&amp;"-"&amp;YEAR(E3514)</f>
        <v>Q3-2019</v>
      </c>
    </row>
    <row r="3515" customFormat="false" ht="14.25" hidden="false" customHeight="false" outlineLevel="0" collapsed="false">
      <c r="A3515" s="0" t="s">
        <v>3557</v>
      </c>
      <c r="B3515" s="0" t="s">
        <v>41</v>
      </c>
      <c r="C3515" s="0" t="s">
        <v>58</v>
      </c>
      <c r="D3515" s="9" t="n">
        <v>43600</v>
      </c>
      <c r="E3515" s="9" t="n">
        <v>43665</v>
      </c>
      <c r="F3515" s="9" t="n">
        <v>43677</v>
      </c>
      <c r="G3515" s="9" t="n">
        <v>43680</v>
      </c>
      <c r="H3515" s="10" t="s">
        <v>36</v>
      </c>
      <c r="I3515" s="0" t="n">
        <v>25</v>
      </c>
      <c r="J3515" s="0" t="n">
        <v>33</v>
      </c>
      <c r="K3515" s="0" t="n">
        <v>350</v>
      </c>
      <c r="L3515" s="0" t="n">
        <v>16</v>
      </c>
      <c r="M3515" s="0" t="n">
        <v>6</v>
      </c>
      <c r="N3515" s="11" t="n">
        <v>0.2</v>
      </c>
      <c r="O3515" s="12" t="n">
        <v>334.2</v>
      </c>
      <c r="P3515" s="12" t="n">
        <v>777.2</v>
      </c>
      <c r="Q3515" s="12" t="n">
        <f aca="false">M3515*P3515*(1-N3515)</f>
        <v>3730.56</v>
      </c>
      <c r="R3515" s="12" t="n">
        <f aca="false">M3515*O3515</f>
        <v>2005.2</v>
      </c>
      <c r="S3515" s="12" t="n">
        <f aca="false">Q3515-R3515</f>
        <v>1725.36</v>
      </c>
      <c r="T3515" s="11" t="n">
        <f aca="false">IFERROR(S3515/Q3515,0)</f>
        <v>0.462493566649511</v>
      </c>
      <c r="U3515" s="13" t="n">
        <f aca="false">F3515-E3515</f>
        <v>12</v>
      </c>
      <c r="V3515" s="13" t="n">
        <f aca="false">G3515-F3515</f>
        <v>3</v>
      </c>
      <c r="W3515" s="13" t="n">
        <f aca="false">G3515-E3515</f>
        <v>15</v>
      </c>
      <c r="X3515" s="10" t="n">
        <f aca="false">YEAR(E3515)</f>
        <v>2019</v>
      </c>
      <c r="Y3515" s="0" t="str">
        <f aca="false">TEXT(E3515,"yyyy-mm")</f>
        <v>2019-07</v>
      </c>
      <c r="Z3515" s="0" t="str">
        <f aca="false">"Q"&amp;ROUNDUP(MONTH(E3515)/3,0)&amp;"-"&amp;YEAR(E3515)</f>
        <v>Q3-2019</v>
      </c>
    </row>
    <row r="3516" customFormat="false" ht="14.25" hidden="false" customHeight="false" outlineLevel="0" collapsed="false">
      <c r="A3516" s="0" t="s">
        <v>3558</v>
      </c>
      <c r="B3516" s="0" t="s">
        <v>34</v>
      </c>
      <c r="C3516" s="0" t="s">
        <v>58</v>
      </c>
      <c r="D3516" s="9" t="n">
        <v>43500</v>
      </c>
      <c r="E3516" s="9" t="n">
        <v>43665</v>
      </c>
      <c r="F3516" s="9" t="n">
        <v>43672</v>
      </c>
      <c r="G3516" s="9" t="n">
        <v>43673</v>
      </c>
      <c r="H3516" s="10" t="s">
        <v>36</v>
      </c>
      <c r="I3516" s="0" t="n">
        <v>10</v>
      </c>
      <c r="J3516" s="0" t="n">
        <v>45</v>
      </c>
      <c r="K3516" s="0" t="n">
        <v>367</v>
      </c>
      <c r="L3516" s="0" t="n">
        <v>30</v>
      </c>
      <c r="M3516" s="0" t="n">
        <v>3</v>
      </c>
      <c r="N3516" s="11" t="n">
        <v>0.15</v>
      </c>
      <c r="O3516" s="12" t="n">
        <v>761.86</v>
      </c>
      <c r="P3516" s="12" t="n">
        <v>917.9</v>
      </c>
      <c r="Q3516" s="12" t="n">
        <f aca="false">M3516*P3516*(1-N3516)</f>
        <v>2340.645</v>
      </c>
      <c r="R3516" s="12" t="n">
        <f aca="false">M3516*O3516</f>
        <v>2285.58</v>
      </c>
      <c r="S3516" s="12" t="n">
        <f aca="false">Q3516-R3516</f>
        <v>55.0650000000001</v>
      </c>
      <c r="T3516" s="11" t="n">
        <f aca="false">IFERROR(S3516/Q3516,0)</f>
        <v>0.0235255666707254</v>
      </c>
      <c r="U3516" s="13" t="n">
        <f aca="false">F3516-E3516</f>
        <v>7</v>
      </c>
      <c r="V3516" s="13" t="n">
        <f aca="false">G3516-F3516</f>
        <v>1</v>
      </c>
      <c r="W3516" s="13" t="n">
        <f aca="false">G3516-E3516</f>
        <v>8</v>
      </c>
      <c r="X3516" s="10" t="n">
        <f aca="false">YEAR(E3516)</f>
        <v>2019</v>
      </c>
      <c r="Y3516" s="0" t="str">
        <f aca="false">TEXT(E3516,"yyyy-mm")</f>
        <v>2019-07</v>
      </c>
      <c r="Z3516" s="0" t="str">
        <f aca="false">"Q"&amp;ROUNDUP(MONTH(E3516)/3,0)&amp;"-"&amp;YEAR(E3516)</f>
        <v>Q3-2019</v>
      </c>
    </row>
    <row r="3517" customFormat="false" ht="14.25" hidden="false" customHeight="false" outlineLevel="0" collapsed="false">
      <c r="A3517" s="0" t="s">
        <v>3559</v>
      </c>
      <c r="B3517" s="0" t="s">
        <v>34</v>
      </c>
      <c r="C3517" s="0" t="s">
        <v>39</v>
      </c>
      <c r="D3517" s="9" t="n">
        <v>43600</v>
      </c>
      <c r="E3517" s="9" t="n">
        <v>43665</v>
      </c>
      <c r="F3517" s="9" t="n">
        <v>43692</v>
      </c>
      <c r="G3517" s="9" t="n">
        <v>43700</v>
      </c>
      <c r="H3517" s="10" t="s">
        <v>36</v>
      </c>
      <c r="I3517" s="0" t="n">
        <v>8</v>
      </c>
      <c r="J3517" s="0" t="n">
        <v>31</v>
      </c>
      <c r="K3517" s="0" t="n">
        <v>185</v>
      </c>
      <c r="L3517" s="0" t="n">
        <v>16</v>
      </c>
      <c r="M3517" s="0" t="n">
        <v>6</v>
      </c>
      <c r="N3517" s="11" t="n">
        <v>0.15</v>
      </c>
      <c r="O3517" s="12" t="n">
        <v>462.84</v>
      </c>
      <c r="P3517" s="12" t="n">
        <v>1051.9</v>
      </c>
      <c r="Q3517" s="12" t="n">
        <f aca="false">M3517*P3517*(1-N3517)</f>
        <v>5364.69</v>
      </c>
      <c r="R3517" s="12" t="n">
        <f aca="false">M3517*O3517</f>
        <v>2777.04</v>
      </c>
      <c r="S3517" s="12" t="n">
        <f aca="false">Q3517-R3517</f>
        <v>2587.65</v>
      </c>
      <c r="T3517" s="11" t="n">
        <f aca="false">IFERROR(S3517/Q3517,0)</f>
        <v>0.482348467479016</v>
      </c>
      <c r="U3517" s="13" t="n">
        <f aca="false">F3517-E3517</f>
        <v>27</v>
      </c>
      <c r="V3517" s="13" t="n">
        <f aca="false">G3517-F3517</f>
        <v>8</v>
      </c>
      <c r="W3517" s="13" t="n">
        <f aca="false">G3517-E3517</f>
        <v>35</v>
      </c>
      <c r="X3517" s="10" t="n">
        <f aca="false">YEAR(E3517)</f>
        <v>2019</v>
      </c>
      <c r="Y3517" s="0" t="str">
        <f aca="false">TEXT(E3517,"yyyy-mm")</f>
        <v>2019-07</v>
      </c>
      <c r="Z3517" s="0" t="str">
        <f aca="false">"Q"&amp;ROUNDUP(MONTH(E3517)/3,0)&amp;"-"&amp;YEAR(E3517)</f>
        <v>Q3-2019</v>
      </c>
    </row>
    <row r="3518" customFormat="false" ht="14.25" hidden="false" customHeight="false" outlineLevel="0" collapsed="false">
      <c r="A3518" s="0" t="s">
        <v>3560</v>
      </c>
      <c r="B3518" s="0" t="s">
        <v>34</v>
      </c>
      <c r="C3518" s="0" t="s">
        <v>46</v>
      </c>
      <c r="D3518" s="9" t="n">
        <v>43500</v>
      </c>
      <c r="E3518" s="9" t="n">
        <v>43665</v>
      </c>
      <c r="F3518" s="9" t="n">
        <v>43688</v>
      </c>
      <c r="G3518" s="9" t="n">
        <v>43692</v>
      </c>
      <c r="H3518" s="10" t="s">
        <v>36</v>
      </c>
      <c r="I3518" s="0" t="n">
        <v>1</v>
      </c>
      <c r="J3518" s="0" t="n">
        <v>10</v>
      </c>
      <c r="K3518" s="0" t="n">
        <v>272</v>
      </c>
      <c r="L3518" s="0" t="n">
        <v>17</v>
      </c>
      <c r="M3518" s="0" t="n">
        <v>5</v>
      </c>
      <c r="N3518" s="11" t="n">
        <v>0.1</v>
      </c>
      <c r="O3518" s="12" t="n">
        <v>679.38</v>
      </c>
      <c r="P3518" s="12" t="n">
        <v>1132.3</v>
      </c>
      <c r="Q3518" s="12" t="n">
        <f aca="false">M3518*P3518*(1-N3518)</f>
        <v>5095.35</v>
      </c>
      <c r="R3518" s="12" t="n">
        <f aca="false">M3518*O3518</f>
        <v>3396.9</v>
      </c>
      <c r="S3518" s="12" t="n">
        <f aca="false">Q3518-R3518</f>
        <v>1698.45</v>
      </c>
      <c r="T3518" s="11" t="n">
        <f aca="false">IFERROR(S3518/Q3518,0)</f>
        <v>0.333333333333333</v>
      </c>
      <c r="U3518" s="13" t="n">
        <f aca="false">F3518-E3518</f>
        <v>23</v>
      </c>
      <c r="V3518" s="13" t="n">
        <f aca="false">G3518-F3518</f>
        <v>4</v>
      </c>
      <c r="W3518" s="13" t="n">
        <f aca="false">G3518-E3518</f>
        <v>27</v>
      </c>
      <c r="X3518" s="10" t="n">
        <f aca="false">YEAR(E3518)</f>
        <v>2019</v>
      </c>
      <c r="Y3518" s="0" t="str">
        <f aca="false">TEXT(E3518,"yyyy-mm")</f>
        <v>2019-07</v>
      </c>
      <c r="Z3518" s="0" t="str">
        <f aca="false">"Q"&amp;ROUNDUP(MONTH(E3518)/3,0)&amp;"-"&amp;YEAR(E3518)</f>
        <v>Q3-2019</v>
      </c>
    </row>
    <row r="3519" customFormat="false" ht="14.25" hidden="false" customHeight="false" outlineLevel="0" collapsed="false">
      <c r="A3519" s="0" t="s">
        <v>3561</v>
      </c>
      <c r="B3519" s="0" t="s">
        <v>41</v>
      </c>
      <c r="C3519" s="0" t="s">
        <v>46</v>
      </c>
      <c r="D3519" s="9" t="n">
        <v>43600</v>
      </c>
      <c r="E3519" s="9" t="n">
        <v>43665</v>
      </c>
      <c r="F3519" s="9" t="n">
        <v>43670</v>
      </c>
      <c r="G3519" s="9" t="n">
        <v>43679</v>
      </c>
      <c r="H3519" s="10" t="s">
        <v>36</v>
      </c>
      <c r="I3519" s="0" t="n">
        <v>22</v>
      </c>
      <c r="J3519" s="0" t="n">
        <v>28</v>
      </c>
      <c r="K3519" s="0" t="n">
        <v>269</v>
      </c>
      <c r="L3519" s="0" t="n">
        <v>5</v>
      </c>
      <c r="M3519" s="0" t="n">
        <v>1</v>
      </c>
      <c r="N3519" s="11" t="n">
        <v>0.15</v>
      </c>
      <c r="O3519" s="12" t="n">
        <v>3020.36</v>
      </c>
      <c r="P3519" s="12" t="n">
        <v>6164</v>
      </c>
      <c r="Q3519" s="12" t="n">
        <f aca="false">M3519*P3519*(1-N3519)</f>
        <v>5239.4</v>
      </c>
      <c r="R3519" s="12" t="n">
        <f aca="false">M3519*O3519</f>
        <v>3020.36</v>
      </c>
      <c r="S3519" s="12" t="n">
        <f aca="false">Q3519-R3519</f>
        <v>2219.04</v>
      </c>
      <c r="T3519" s="11" t="n">
        <f aca="false">IFERROR(S3519/Q3519,0)</f>
        <v>0.423529411764706</v>
      </c>
      <c r="U3519" s="13" t="n">
        <f aca="false">F3519-E3519</f>
        <v>5</v>
      </c>
      <c r="V3519" s="13" t="n">
        <f aca="false">G3519-F3519</f>
        <v>9</v>
      </c>
      <c r="W3519" s="13" t="n">
        <f aca="false">G3519-E3519</f>
        <v>14</v>
      </c>
      <c r="X3519" s="10" t="n">
        <f aca="false">YEAR(E3519)</f>
        <v>2019</v>
      </c>
      <c r="Y3519" s="0" t="str">
        <f aca="false">TEXT(E3519,"yyyy-mm")</f>
        <v>2019-07</v>
      </c>
      <c r="Z3519" s="0" t="str">
        <f aca="false">"Q"&amp;ROUNDUP(MONTH(E3519)/3,0)&amp;"-"&amp;YEAR(E3519)</f>
        <v>Q3-2019</v>
      </c>
    </row>
    <row r="3520" customFormat="false" ht="14.25" hidden="false" customHeight="false" outlineLevel="0" collapsed="false">
      <c r="A3520" s="0" t="s">
        <v>3562</v>
      </c>
      <c r="B3520" s="0" t="s">
        <v>34</v>
      </c>
      <c r="C3520" s="0" t="s">
        <v>46</v>
      </c>
      <c r="D3520" s="9" t="n">
        <v>43500</v>
      </c>
      <c r="E3520" s="9" t="n">
        <v>43665</v>
      </c>
      <c r="F3520" s="9" t="n">
        <v>43668</v>
      </c>
      <c r="G3520" s="9" t="n">
        <v>43675</v>
      </c>
      <c r="H3520" s="10" t="s">
        <v>36</v>
      </c>
      <c r="I3520" s="0" t="n">
        <v>8</v>
      </c>
      <c r="J3520" s="0" t="n">
        <v>45</v>
      </c>
      <c r="K3520" s="0" t="n">
        <v>311</v>
      </c>
      <c r="L3520" s="0" t="n">
        <v>36</v>
      </c>
      <c r="M3520" s="0" t="n">
        <v>4</v>
      </c>
      <c r="N3520" s="11" t="n">
        <v>0.05</v>
      </c>
      <c r="O3520" s="12" t="n">
        <v>2082.23</v>
      </c>
      <c r="P3520" s="12" t="n">
        <v>2539.3</v>
      </c>
      <c r="Q3520" s="12" t="n">
        <f aca="false">M3520*P3520*(1-N3520)</f>
        <v>9649.34</v>
      </c>
      <c r="R3520" s="12" t="n">
        <f aca="false">M3520*O3520</f>
        <v>8328.92</v>
      </c>
      <c r="S3520" s="12" t="n">
        <f aca="false">Q3520-R3520</f>
        <v>1320.42</v>
      </c>
      <c r="T3520" s="11" t="n">
        <f aca="false">IFERROR(S3520/Q3520,0)</f>
        <v>0.136840447118663</v>
      </c>
      <c r="U3520" s="13" t="n">
        <f aca="false">F3520-E3520</f>
        <v>3</v>
      </c>
      <c r="V3520" s="13" t="n">
        <f aca="false">G3520-F3520</f>
        <v>7</v>
      </c>
      <c r="W3520" s="13" t="n">
        <f aca="false">G3520-E3520</f>
        <v>10</v>
      </c>
      <c r="X3520" s="10" t="n">
        <f aca="false">YEAR(E3520)</f>
        <v>2019</v>
      </c>
      <c r="Y3520" s="0" t="str">
        <f aca="false">TEXT(E3520,"yyyy-mm")</f>
        <v>2019-07</v>
      </c>
      <c r="Z3520" s="0" t="str">
        <f aca="false">"Q"&amp;ROUNDUP(MONTH(E3520)/3,0)&amp;"-"&amp;YEAR(E3520)</f>
        <v>Q3-2019</v>
      </c>
    </row>
    <row r="3521" customFormat="false" ht="14.25" hidden="false" customHeight="false" outlineLevel="0" collapsed="false">
      <c r="A3521" s="0" t="s">
        <v>3563</v>
      </c>
      <c r="B3521" s="0" t="s">
        <v>41</v>
      </c>
      <c r="C3521" s="0" t="s">
        <v>35</v>
      </c>
      <c r="D3521" s="9" t="n">
        <v>43600</v>
      </c>
      <c r="E3521" s="9" t="n">
        <v>43666</v>
      </c>
      <c r="F3521" s="9" t="n">
        <v>43686</v>
      </c>
      <c r="G3521" s="9" t="n">
        <v>43692</v>
      </c>
      <c r="H3521" s="10" t="s">
        <v>36</v>
      </c>
      <c r="I3521" s="0" t="n">
        <v>23</v>
      </c>
      <c r="J3521" s="0" t="n">
        <v>32</v>
      </c>
      <c r="K3521" s="0" t="n">
        <v>246</v>
      </c>
      <c r="L3521" s="0" t="n">
        <v>38</v>
      </c>
      <c r="M3521" s="0" t="n">
        <v>5</v>
      </c>
      <c r="N3521" s="11" t="n">
        <v>0.15</v>
      </c>
      <c r="O3521" s="12" t="n">
        <v>3792.6</v>
      </c>
      <c r="P3521" s="12" t="n">
        <v>6117.1</v>
      </c>
      <c r="Q3521" s="12" t="n">
        <f aca="false">M3521*P3521*(1-N3521)</f>
        <v>25997.675</v>
      </c>
      <c r="R3521" s="12" t="n">
        <f aca="false">M3521*O3521</f>
        <v>18963</v>
      </c>
      <c r="S3521" s="12" t="n">
        <f aca="false">Q3521-R3521</f>
        <v>7034.675</v>
      </c>
      <c r="T3521" s="11" t="n">
        <f aca="false">IFERROR(S3521/Q3521,0)</f>
        <v>0.270588619943899</v>
      </c>
      <c r="U3521" s="13" t="n">
        <f aca="false">F3521-E3521</f>
        <v>20</v>
      </c>
      <c r="V3521" s="13" t="n">
        <f aca="false">G3521-F3521</f>
        <v>6</v>
      </c>
      <c r="W3521" s="13" t="n">
        <f aca="false">G3521-E3521</f>
        <v>26</v>
      </c>
      <c r="X3521" s="10" t="n">
        <f aca="false">YEAR(E3521)</f>
        <v>2019</v>
      </c>
      <c r="Y3521" s="0" t="str">
        <f aca="false">TEXT(E3521,"yyyy-mm")</f>
        <v>2019-07</v>
      </c>
      <c r="Z3521" s="0" t="str">
        <f aca="false">"Q"&amp;ROUNDUP(MONTH(E3521)/3,0)&amp;"-"&amp;YEAR(E3521)</f>
        <v>Q3-2019</v>
      </c>
    </row>
    <row r="3522" customFormat="false" ht="14.25" hidden="false" customHeight="false" outlineLevel="0" collapsed="false">
      <c r="A3522" s="0" t="s">
        <v>3564</v>
      </c>
      <c r="B3522" s="0" t="s">
        <v>38</v>
      </c>
      <c r="C3522" s="0" t="s">
        <v>39</v>
      </c>
      <c r="D3522" s="9" t="n">
        <v>43500</v>
      </c>
      <c r="E3522" s="9" t="n">
        <v>43666</v>
      </c>
      <c r="F3522" s="9" t="n">
        <v>43674</v>
      </c>
      <c r="G3522" s="9" t="n">
        <v>43683</v>
      </c>
      <c r="H3522" s="10" t="s">
        <v>36</v>
      </c>
      <c r="I3522" s="0" t="n">
        <v>18</v>
      </c>
      <c r="J3522" s="0" t="n">
        <v>19</v>
      </c>
      <c r="K3522" s="0" t="n">
        <v>139</v>
      </c>
      <c r="L3522" s="0" t="n">
        <v>27</v>
      </c>
      <c r="M3522" s="0" t="n">
        <v>1</v>
      </c>
      <c r="N3522" s="11" t="n">
        <v>0.075</v>
      </c>
      <c r="O3522" s="12" t="n">
        <v>2465.6</v>
      </c>
      <c r="P3522" s="12" t="n">
        <v>3852.5</v>
      </c>
      <c r="Q3522" s="12" t="n">
        <f aca="false">M3522*P3522*(1-N3522)</f>
        <v>3563.5625</v>
      </c>
      <c r="R3522" s="12" t="n">
        <f aca="false">M3522*O3522</f>
        <v>2465.6</v>
      </c>
      <c r="S3522" s="12" t="n">
        <f aca="false">Q3522-R3522</f>
        <v>1097.9625</v>
      </c>
      <c r="T3522" s="11" t="n">
        <f aca="false">IFERROR(S3522/Q3522,0)</f>
        <v>0.308108108108108</v>
      </c>
      <c r="U3522" s="13" t="n">
        <f aca="false">F3522-E3522</f>
        <v>8</v>
      </c>
      <c r="V3522" s="13" t="n">
        <f aca="false">G3522-F3522</f>
        <v>9</v>
      </c>
      <c r="W3522" s="13" t="n">
        <f aca="false">G3522-E3522</f>
        <v>17</v>
      </c>
      <c r="X3522" s="10" t="n">
        <f aca="false">YEAR(E3522)</f>
        <v>2019</v>
      </c>
      <c r="Y3522" s="0" t="str">
        <f aca="false">TEXT(E3522,"yyyy-mm")</f>
        <v>2019-07</v>
      </c>
      <c r="Z3522" s="0" t="str">
        <f aca="false">"Q"&amp;ROUNDUP(MONTH(E3522)/3,0)&amp;"-"&amp;YEAR(E3522)</f>
        <v>Q3-2019</v>
      </c>
    </row>
    <row r="3523" customFormat="false" ht="14.25" hidden="false" customHeight="false" outlineLevel="0" collapsed="false">
      <c r="A3523" s="0" t="s">
        <v>3565</v>
      </c>
      <c r="B3523" s="0" t="s">
        <v>38</v>
      </c>
      <c r="C3523" s="0" t="s">
        <v>35</v>
      </c>
      <c r="D3523" s="9" t="n">
        <v>43600</v>
      </c>
      <c r="E3523" s="9" t="n">
        <v>43666</v>
      </c>
      <c r="F3523" s="9" t="n">
        <v>43679</v>
      </c>
      <c r="G3523" s="9" t="n">
        <v>43687</v>
      </c>
      <c r="H3523" s="10" t="s">
        <v>36</v>
      </c>
      <c r="I3523" s="0" t="n">
        <v>14</v>
      </c>
      <c r="J3523" s="0" t="n">
        <v>32</v>
      </c>
      <c r="K3523" s="0" t="n">
        <v>239</v>
      </c>
      <c r="L3523" s="0" t="n">
        <v>39</v>
      </c>
      <c r="M3523" s="0" t="n">
        <v>3</v>
      </c>
      <c r="N3523" s="11" t="n">
        <v>0.05</v>
      </c>
      <c r="O3523" s="12" t="n">
        <v>2069.5</v>
      </c>
      <c r="P3523" s="12" t="n">
        <v>3832.4</v>
      </c>
      <c r="Q3523" s="12" t="n">
        <f aca="false">M3523*P3523*(1-N3523)</f>
        <v>10922.34</v>
      </c>
      <c r="R3523" s="12" t="n">
        <f aca="false">M3523*O3523</f>
        <v>6208.5</v>
      </c>
      <c r="S3523" s="12" t="n">
        <f aca="false">Q3523-R3523</f>
        <v>4713.84</v>
      </c>
      <c r="T3523" s="11" t="n">
        <f aca="false">IFERROR(S3523/Q3523,0)</f>
        <v>0.431577848702751</v>
      </c>
      <c r="U3523" s="13" t="n">
        <f aca="false">F3523-E3523</f>
        <v>13</v>
      </c>
      <c r="V3523" s="13" t="n">
        <f aca="false">G3523-F3523</f>
        <v>8</v>
      </c>
      <c r="W3523" s="13" t="n">
        <f aca="false">G3523-E3523</f>
        <v>21</v>
      </c>
      <c r="X3523" s="10" t="n">
        <f aca="false">YEAR(E3523)</f>
        <v>2019</v>
      </c>
      <c r="Y3523" s="0" t="str">
        <f aca="false">TEXT(E3523,"yyyy-mm")</f>
        <v>2019-07</v>
      </c>
      <c r="Z3523" s="0" t="str">
        <f aca="false">"Q"&amp;ROUNDUP(MONTH(E3523)/3,0)&amp;"-"&amp;YEAR(E3523)</f>
        <v>Q3-2019</v>
      </c>
    </row>
    <row r="3524" customFormat="false" ht="14.25" hidden="false" customHeight="false" outlineLevel="0" collapsed="false">
      <c r="A3524" s="0" t="s">
        <v>3566</v>
      </c>
      <c r="B3524" s="0" t="s">
        <v>34</v>
      </c>
      <c r="C3524" s="0" t="s">
        <v>46</v>
      </c>
      <c r="D3524" s="9" t="n">
        <v>43600</v>
      </c>
      <c r="E3524" s="9" t="n">
        <v>43666</v>
      </c>
      <c r="F3524" s="9" t="n">
        <v>43680</v>
      </c>
      <c r="G3524" s="9" t="n">
        <v>43687</v>
      </c>
      <c r="H3524" s="10" t="s">
        <v>36</v>
      </c>
      <c r="I3524" s="0" t="n">
        <v>1</v>
      </c>
      <c r="J3524" s="0" t="n">
        <v>7</v>
      </c>
      <c r="K3524" s="0" t="n">
        <v>300</v>
      </c>
      <c r="L3524" s="0" t="n">
        <v>33</v>
      </c>
      <c r="M3524" s="0" t="n">
        <v>8</v>
      </c>
      <c r="N3524" s="11" t="n">
        <v>0.1</v>
      </c>
      <c r="O3524" s="12" t="n">
        <v>799.18</v>
      </c>
      <c r="P3524" s="12" t="n">
        <v>1125.6</v>
      </c>
      <c r="Q3524" s="12" t="n">
        <f aca="false">M3524*P3524*(1-N3524)</f>
        <v>8104.32</v>
      </c>
      <c r="R3524" s="12" t="n">
        <f aca="false">M3524*O3524</f>
        <v>6393.44</v>
      </c>
      <c r="S3524" s="12" t="n">
        <f aca="false">Q3524-R3524</f>
        <v>1710.88</v>
      </c>
      <c r="T3524" s="11" t="n">
        <f aca="false">IFERROR(S3524/Q3524,0)</f>
        <v>0.2111071625997</v>
      </c>
      <c r="U3524" s="13" t="n">
        <f aca="false">F3524-E3524</f>
        <v>14</v>
      </c>
      <c r="V3524" s="13" t="n">
        <f aca="false">G3524-F3524</f>
        <v>7</v>
      </c>
      <c r="W3524" s="13" t="n">
        <f aca="false">G3524-E3524</f>
        <v>21</v>
      </c>
      <c r="X3524" s="10" t="n">
        <f aca="false">YEAR(E3524)</f>
        <v>2019</v>
      </c>
      <c r="Y3524" s="0" t="str">
        <f aca="false">TEXT(E3524,"yyyy-mm")</f>
        <v>2019-07</v>
      </c>
      <c r="Z3524" s="0" t="str">
        <f aca="false">"Q"&amp;ROUNDUP(MONTH(E3524)/3,0)&amp;"-"&amp;YEAR(E3524)</f>
        <v>Q3-2019</v>
      </c>
    </row>
    <row r="3525" customFormat="false" ht="14.25" hidden="false" customHeight="false" outlineLevel="0" collapsed="false">
      <c r="A3525" s="0" t="s">
        <v>3567</v>
      </c>
      <c r="B3525" s="0" t="s">
        <v>34</v>
      </c>
      <c r="C3525" s="0" t="s">
        <v>46</v>
      </c>
      <c r="D3525" s="9" t="n">
        <v>43600</v>
      </c>
      <c r="E3525" s="9" t="n">
        <v>43666</v>
      </c>
      <c r="F3525" s="9" t="n">
        <v>43670</v>
      </c>
      <c r="G3525" s="9" t="n">
        <v>43675</v>
      </c>
      <c r="H3525" s="10" t="s">
        <v>36</v>
      </c>
      <c r="I3525" s="0" t="n">
        <v>7</v>
      </c>
      <c r="J3525" s="0" t="n">
        <v>38</v>
      </c>
      <c r="K3525" s="0" t="n">
        <v>297</v>
      </c>
      <c r="L3525" s="0" t="n">
        <v>43</v>
      </c>
      <c r="M3525" s="0" t="n">
        <v>6</v>
      </c>
      <c r="N3525" s="11" t="n">
        <v>0.05</v>
      </c>
      <c r="O3525" s="12" t="n">
        <v>1420.8</v>
      </c>
      <c r="P3525" s="12" t="n">
        <v>3088.7</v>
      </c>
      <c r="Q3525" s="12" t="n">
        <f aca="false">M3525*P3525*(1-N3525)</f>
        <v>17605.59</v>
      </c>
      <c r="R3525" s="12" t="n">
        <f aca="false">M3525*O3525</f>
        <v>8524.8</v>
      </c>
      <c r="S3525" s="12" t="n">
        <f aca="false">Q3525-R3525</f>
        <v>9080.79</v>
      </c>
      <c r="T3525" s="11" t="n">
        <f aca="false">IFERROR(S3525/Q3525,0)</f>
        <v>0.515790155285906</v>
      </c>
      <c r="U3525" s="13" t="n">
        <f aca="false">F3525-E3525</f>
        <v>4</v>
      </c>
      <c r="V3525" s="13" t="n">
        <f aca="false">G3525-F3525</f>
        <v>5</v>
      </c>
      <c r="W3525" s="13" t="n">
        <f aca="false">G3525-E3525</f>
        <v>9</v>
      </c>
      <c r="X3525" s="10" t="n">
        <f aca="false">YEAR(E3525)</f>
        <v>2019</v>
      </c>
      <c r="Y3525" s="0" t="str">
        <f aca="false">TEXT(E3525,"yyyy-mm")</f>
        <v>2019-07</v>
      </c>
      <c r="Z3525" s="0" t="str">
        <f aca="false">"Q"&amp;ROUNDUP(MONTH(E3525)/3,0)&amp;"-"&amp;YEAR(E3525)</f>
        <v>Q3-2019</v>
      </c>
    </row>
    <row r="3526" customFormat="false" ht="14.25" hidden="false" customHeight="false" outlineLevel="0" collapsed="false">
      <c r="A3526" s="0" t="s">
        <v>3568</v>
      </c>
      <c r="B3526" s="0" t="s">
        <v>34</v>
      </c>
      <c r="C3526" s="0" t="s">
        <v>48</v>
      </c>
      <c r="D3526" s="9" t="n">
        <v>43600</v>
      </c>
      <c r="E3526" s="9" t="n">
        <v>43666</v>
      </c>
      <c r="F3526" s="9" t="n">
        <v>43682</v>
      </c>
      <c r="G3526" s="9" t="n">
        <v>43686</v>
      </c>
      <c r="H3526" s="10" t="s">
        <v>36</v>
      </c>
      <c r="I3526" s="0" t="n">
        <v>10</v>
      </c>
      <c r="J3526" s="0" t="n">
        <v>29</v>
      </c>
      <c r="K3526" s="0" t="n">
        <v>20</v>
      </c>
      <c r="L3526" s="0" t="n">
        <v>38</v>
      </c>
      <c r="M3526" s="0" t="n">
        <v>6</v>
      </c>
      <c r="N3526" s="11" t="n">
        <v>0.05</v>
      </c>
      <c r="O3526" s="12" t="n">
        <v>841.19</v>
      </c>
      <c r="P3526" s="12" t="n">
        <v>1038.5</v>
      </c>
      <c r="Q3526" s="12" t="n">
        <f aca="false">M3526*P3526*(1-N3526)</f>
        <v>5919.45</v>
      </c>
      <c r="R3526" s="12" t="n">
        <f aca="false">M3526*O3526</f>
        <v>5047.14</v>
      </c>
      <c r="S3526" s="12" t="n">
        <f aca="false">Q3526-R3526</f>
        <v>872.31</v>
      </c>
      <c r="T3526" s="11" t="n">
        <f aca="false">IFERROR(S3526/Q3526,0)</f>
        <v>0.147363353014216</v>
      </c>
      <c r="U3526" s="13" t="n">
        <f aca="false">F3526-E3526</f>
        <v>16</v>
      </c>
      <c r="V3526" s="13" t="n">
        <f aca="false">G3526-F3526</f>
        <v>4</v>
      </c>
      <c r="W3526" s="13" t="n">
        <f aca="false">G3526-E3526</f>
        <v>20</v>
      </c>
      <c r="X3526" s="10" t="n">
        <f aca="false">YEAR(E3526)</f>
        <v>2019</v>
      </c>
      <c r="Y3526" s="0" t="str">
        <f aca="false">TEXT(E3526,"yyyy-mm")</f>
        <v>2019-07</v>
      </c>
      <c r="Z3526" s="0" t="str">
        <f aca="false">"Q"&amp;ROUNDUP(MONTH(E3526)/3,0)&amp;"-"&amp;YEAR(E3526)</f>
        <v>Q3-2019</v>
      </c>
    </row>
    <row r="3527" customFormat="false" ht="14.25" hidden="false" customHeight="false" outlineLevel="0" collapsed="false">
      <c r="A3527" s="0" t="s">
        <v>3569</v>
      </c>
      <c r="B3527" s="0" t="s">
        <v>38</v>
      </c>
      <c r="C3527" s="0" t="s">
        <v>35</v>
      </c>
      <c r="D3527" s="9" t="n">
        <v>43600</v>
      </c>
      <c r="E3527" s="9" t="n">
        <v>43666</v>
      </c>
      <c r="F3527" s="9" t="n">
        <v>43679</v>
      </c>
      <c r="G3527" s="9" t="n">
        <v>43685</v>
      </c>
      <c r="H3527" s="10" t="s">
        <v>36</v>
      </c>
      <c r="I3527" s="0" t="n">
        <v>19</v>
      </c>
      <c r="J3527" s="0" t="n">
        <v>27</v>
      </c>
      <c r="K3527" s="0" t="n">
        <v>219</v>
      </c>
      <c r="L3527" s="0" t="n">
        <v>33</v>
      </c>
      <c r="M3527" s="0" t="n">
        <v>7</v>
      </c>
      <c r="N3527" s="11" t="n">
        <v>0.1</v>
      </c>
      <c r="O3527" s="12" t="n">
        <v>431.55</v>
      </c>
      <c r="P3527" s="12" t="n">
        <v>757.1</v>
      </c>
      <c r="Q3527" s="12" t="n">
        <f aca="false">M3527*P3527*(1-N3527)</f>
        <v>4769.73</v>
      </c>
      <c r="R3527" s="12" t="n">
        <f aca="false">M3527*O3527</f>
        <v>3020.85</v>
      </c>
      <c r="S3527" s="12" t="n">
        <f aca="false">Q3527-R3527</f>
        <v>1748.88</v>
      </c>
      <c r="T3527" s="11" t="n">
        <f aca="false">IFERROR(S3527/Q3527,0)</f>
        <v>0.36666226390173</v>
      </c>
      <c r="U3527" s="13" t="n">
        <f aca="false">F3527-E3527</f>
        <v>13</v>
      </c>
      <c r="V3527" s="13" t="n">
        <f aca="false">G3527-F3527</f>
        <v>6</v>
      </c>
      <c r="W3527" s="13" t="n">
        <f aca="false">G3527-E3527</f>
        <v>19</v>
      </c>
      <c r="X3527" s="10" t="n">
        <f aca="false">YEAR(E3527)</f>
        <v>2019</v>
      </c>
      <c r="Y3527" s="0" t="str">
        <f aca="false">TEXT(E3527,"yyyy-mm")</f>
        <v>2019-07</v>
      </c>
      <c r="Z3527" s="0" t="str">
        <f aca="false">"Q"&amp;ROUNDUP(MONTH(E3527)/3,0)&amp;"-"&amp;YEAR(E3527)</f>
        <v>Q3-2019</v>
      </c>
    </row>
    <row r="3528" customFormat="false" ht="14.25" hidden="false" customHeight="false" outlineLevel="0" collapsed="false">
      <c r="A3528" s="0" t="s">
        <v>3570</v>
      </c>
      <c r="B3528" s="0" t="s">
        <v>41</v>
      </c>
      <c r="C3528" s="0" t="s">
        <v>39</v>
      </c>
      <c r="D3528" s="9" t="n">
        <v>43600</v>
      </c>
      <c r="E3528" s="9" t="n">
        <v>43666</v>
      </c>
      <c r="F3528" s="9" t="n">
        <v>43671</v>
      </c>
      <c r="G3528" s="9" t="n">
        <v>43672</v>
      </c>
      <c r="H3528" s="10" t="s">
        <v>36</v>
      </c>
      <c r="I3528" s="0" t="n">
        <v>22</v>
      </c>
      <c r="J3528" s="0" t="n">
        <v>9</v>
      </c>
      <c r="K3528" s="0" t="n">
        <v>121</v>
      </c>
      <c r="L3528" s="0" t="n">
        <v>33</v>
      </c>
      <c r="M3528" s="0" t="n">
        <v>7</v>
      </c>
      <c r="N3528" s="11" t="n">
        <v>0.05</v>
      </c>
      <c r="O3528" s="12" t="n">
        <v>100.77</v>
      </c>
      <c r="P3528" s="12" t="n">
        <v>214.4</v>
      </c>
      <c r="Q3528" s="12" t="n">
        <f aca="false">M3528*P3528*(1-N3528)</f>
        <v>1425.76</v>
      </c>
      <c r="R3528" s="12" t="n">
        <f aca="false">M3528*O3528</f>
        <v>705.39</v>
      </c>
      <c r="S3528" s="12" t="n">
        <f aca="false">Q3528-R3528</f>
        <v>720.37</v>
      </c>
      <c r="T3528" s="11" t="n">
        <f aca="false">IFERROR(S3528/Q3528,0)</f>
        <v>0.505253338570306</v>
      </c>
      <c r="U3528" s="13" t="n">
        <f aca="false">F3528-E3528</f>
        <v>5</v>
      </c>
      <c r="V3528" s="13" t="n">
        <f aca="false">G3528-F3528</f>
        <v>1</v>
      </c>
      <c r="W3528" s="13" t="n">
        <f aca="false">G3528-E3528</f>
        <v>6</v>
      </c>
      <c r="X3528" s="10" t="n">
        <f aca="false">YEAR(E3528)</f>
        <v>2019</v>
      </c>
      <c r="Y3528" s="0" t="str">
        <f aca="false">TEXT(E3528,"yyyy-mm")</f>
        <v>2019-07</v>
      </c>
      <c r="Z3528" s="0" t="str">
        <f aca="false">"Q"&amp;ROUNDUP(MONTH(E3528)/3,0)&amp;"-"&amp;YEAR(E3528)</f>
        <v>Q3-2019</v>
      </c>
    </row>
    <row r="3529" customFormat="false" ht="14.25" hidden="false" customHeight="false" outlineLevel="0" collapsed="false">
      <c r="A3529" s="0" t="s">
        <v>3571</v>
      </c>
      <c r="B3529" s="0" t="s">
        <v>34</v>
      </c>
      <c r="C3529" s="0" t="s">
        <v>39</v>
      </c>
      <c r="D3529" s="9" t="n">
        <v>43600</v>
      </c>
      <c r="E3529" s="9" t="n">
        <v>43667</v>
      </c>
      <c r="F3529" s="9" t="n">
        <v>43691</v>
      </c>
      <c r="G3529" s="9" t="n">
        <v>43693</v>
      </c>
      <c r="H3529" s="10" t="s">
        <v>36</v>
      </c>
      <c r="I3529" s="0" t="n">
        <v>10</v>
      </c>
      <c r="J3529" s="0" t="n">
        <v>39</v>
      </c>
      <c r="K3529" s="0" t="n">
        <v>178</v>
      </c>
      <c r="L3529" s="0" t="n">
        <v>17</v>
      </c>
      <c r="M3529" s="0" t="n">
        <v>4</v>
      </c>
      <c r="N3529" s="11" t="n">
        <v>0.05</v>
      </c>
      <c r="O3529" s="12" t="n">
        <v>607.82</v>
      </c>
      <c r="P3529" s="12" t="n">
        <v>750.4</v>
      </c>
      <c r="Q3529" s="12" t="n">
        <f aca="false">M3529*P3529*(1-N3529)</f>
        <v>2851.52</v>
      </c>
      <c r="R3529" s="12" t="n">
        <f aca="false">M3529*O3529</f>
        <v>2431.28</v>
      </c>
      <c r="S3529" s="12" t="n">
        <f aca="false">Q3529-R3529</f>
        <v>420.24</v>
      </c>
      <c r="T3529" s="11" t="n">
        <f aca="false">IFERROR(S3529/Q3529,0)</f>
        <v>0.147374032095163</v>
      </c>
      <c r="U3529" s="13" t="n">
        <f aca="false">F3529-E3529</f>
        <v>24</v>
      </c>
      <c r="V3529" s="13" t="n">
        <f aca="false">G3529-F3529</f>
        <v>2</v>
      </c>
      <c r="W3529" s="13" t="n">
        <f aca="false">G3529-E3529</f>
        <v>26</v>
      </c>
      <c r="X3529" s="10" t="n">
        <f aca="false">YEAR(E3529)</f>
        <v>2019</v>
      </c>
      <c r="Y3529" s="0" t="str">
        <f aca="false">TEXT(E3529,"yyyy-mm")</f>
        <v>2019-07</v>
      </c>
      <c r="Z3529" s="0" t="str">
        <f aca="false">"Q"&amp;ROUNDUP(MONTH(E3529)/3,0)&amp;"-"&amp;YEAR(E3529)</f>
        <v>Q3-2019</v>
      </c>
    </row>
    <row r="3530" customFormat="false" ht="14.25" hidden="false" customHeight="false" outlineLevel="0" collapsed="false">
      <c r="A3530" s="0" t="s">
        <v>3572</v>
      </c>
      <c r="B3530" s="0" t="s">
        <v>38</v>
      </c>
      <c r="C3530" s="0" t="s">
        <v>35</v>
      </c>
      <c r="D3530" s="9" t="n">
        <v>43600</v>
      </c>
      <c r="E3530" s="9" t="n">
        <v>43667</v>
      </c>
      <c r="F3530" s="9" t="n">
        <v>43694</v>
      </c>
      <c r="G3530" s="9" t="n">
        <v>43700</v>
      </c>
      <c r="H3530" s="10" t="s">
        <v>36</v>
      </c>
      <c r="I3530" s="0" t="n">
        <v>16</v>
      </c>
      <c r="J3530" s="0" t="n">
        <v>28</v>
      </c>
      <c r="K3530" s="0" t="n">
        <v>235</v>
      </c>
      <c r="L3530" s="0" t="n">
        <v>12</v>
      </c>
      <c r="M3530" s="0" t="n">
        <v>6</v>
      </c>
      <c r="N3530" s="11" t="n">
        <v>0.2</v>
      </c>
      <c r="O3530" s="12" t="n">
        <v>606.22</v>
      </c>
      <c r="P3530" s="12" t="n">
        <v>1045.2</v>
      </c>
      <c r="Q3530" s="12" t="n">
        <f aca="false">M3530*P3530*(1-N3530)</f>
        <v>5016.96</v>
      </c>
      <c r="R3530" s="12" t="n">
        <f aca="false">M3530*O3530</f>
        <v>3637.32</v>
      </c>
      <c r="S3530" s="12" t="n">
        <f aca="false">Q3530-R3530</f>
        <v>1379.64</v>
      </c>
      <c r="T3530" s="11" t="n">
        <f aca="false">IFERROR(S3530/Q3530,0)</f>
        <v>0.27499521622656</v>
      </c>
      <c r="U3530" s="13" t="n">
        <f aca="false">F3530-E3530</f>
        <v>27</v>
      </c>
      <c r="V3530" s="13" t="n">
        <f aca="false">G3530-F3530</f>
        <v>6</v>
      </c>
      <c r="W3530" s="13" t="n">
        <f aca="false">G3530-E3530</f>
        <v>33</v>
      </c>
      <c r="X3530" s="10" t="n">
        <f aca="false">YEAR(E3530)</f>
        <v>2019</v>
      </c>
      <c r="Y3530" s="0" t="str">
        <f aca="false">TEXT(E3530,"yyyy-mm")</f>
        <v>2019-07</v>
      </c>
      <c r="Z3530" s="0" t="str">
        <f aca="false">"Q"&amp;ROUNDUP(MONTH(E3530)/3,0)&amp;"-"&amp;YEAR(E3530)</f>
        <v>Q3-2019</v>
      </c>
    </row>
    <row r="3531" customFormat="false" ht="14.25" hidden="false" customHeight="false" outlineLevel="0" collapsed="false">
      <c r="A3531" s="0" t="s">
        <v>3573</v>
      </c>
      <c r="B3531" s="0" t="s">
        <v>38</v>
      </c>
      <c r="C3531" s="0" t="s">
        <v>39</v>
      </c>
      <c r="D3531" s="9" t="n">
        <v>43500</v>
      </c>
      <c r="E3531" s="9" t="n">
        <v>43667</v>
      </c>
      <c r="F3531" s="9" t="n">
        <v>43680</v>
      </c>
      <c r="G3531" s="9" t="n">
        <v>43686</v>
      </c>
      <c r="H3531" s="10" t="s">
        <v>36</v>
      </c>
      <c r="I3531" s="0" t="n">
        <v>18</v>
      </c>
      <c r="J3531" s="0" t="n">
        <v>43</v>
      </c>
      <c r="K3531" s="0" t="n">
        <v>91</v>
      </c>
      <c r="L3531" s="0" t="n">
        <v>8</v>
      </c>
      <c r="M3531" s="0" t="n">
        <v>6</v>
      </c>
      <c r="N3531" s="11" t="n">
        <v>0.05</v>
      </c>
      <c r="O3531" s="12" t="n">
        <v>163.21</v>
      </c>
      <c r="P3531" s="12" t="n">
        <v>194.3</v>
      </c>
      <c r="Q3531" s="12" t="n">
        <f aca="false">M3531*P3531*(1-N3531)</f>
        <v>1107.51</v>
      </c>
      <c r="R3531" s="12" t="n">
        <f aca="false">M3531*O3531</f>
        <v>979.26</v>
      </c>
      <c r="S3531" s="12" t="n">
        <f aca="false">Q3531-R3531</f>
        <v>128.25</v>
      </c>
      <c r="T3531" s="11" t="n">
        <f aca="false">IFERROR(S3531/Q3531,0)</f>
        <v>0.115800308800824</v>
      </c>
      <c r="U3531" s="13" t="n">
        <f aca="false">F3531-E3531</f>
        <v>13</v>
      </c>
      <c r="V3531" s="13" t="n">
        <f aca="false">G3531-F3531</f>
        <v>6</v>
      </c>
      <c r="W3531" s="13" t="n">
        <f aca="false">G3531-E3531</f>
        <v>19</v>
      </c>
      <c r="X3531" s="10" t="n">
        <f aca="false">YEAR(E3531)</f>
        <v>2019</v>
      </c>
      <c r="Y3531" s="0" t="str">
        <f aca="false">TEXT(E3531,"yyyy-mm")</f>
        <v>2019-07</v>
      </c>
      <c r="Z3531" s="0" t="str">
        <f aca="false">"Q"&amp;ROUNDUP(MONTH(E3531)/3,0)&amp;"-"&amp;YEAR(E3531)</f>
        <v>Q3-2019</v>
      </c>
    </row>
    <row r="3532" customFormat="false" ht="14.25" hidden="false" customHeight="false" outlineLevel="0" collapsed="false">
      <c r="A3532" s="0" t="s">
        <v>3574</v>
      </c>
      <c r="B3532" s="0" t="s">
        <v>34</v>
      </c>
      <c r="C3532" s="0" t="s">
        <v>39</v>
      </c>
      <c r="D3532" s="9" t="n">
        <v>43600</v>
      </c>
      <c r="E3532" s="9" t="n">
        <v>43667</v>
      </c>
      <c r="F3532" s="9" t="n">
        <v>43690</v>
      </c>
      <c r="G3532" s="9" t="n">
        <v>43691</v>
      </c>
      <c r="H3532" s="10" t="s">
        <v>36</v>
      </c>
      <c r="I3532" s="0" t="n">
        <v>1</v>
      </c>
      <c r="J3532" s="0" t="n">
        <v>38</v>
      </c>
      <c r="K3532" s="0" t="n">
        <v>145</v>
      </c>
      <c r="L3532" s="0" t="n">
        <v>9</v>
      </c>
      <c r="M3532" s="0" t="n">
        <v>7</v>
      </c>
      <c r="N3532" s="11" t="n">
        <v>0.075</v>
      </c>
      <c r="O3532" s="12" t="n">
        <v>147.74</v>
      </c>
      <c r="P3532" s="12" t="n">
        <v>234.5</v>
      </c>
      <c r="Q3532" s="12" t="n">
        <f aca="false">M3532*P3532*(1-N3532)</f>
        <v>1518.3875</v>
      </c>
      <c r="R3532" s="12" t="n">
        <f aca="false">M3532*O3532</f>
        <v>1034.18</v>
      </c>
      <c r="S3532" s="12" t="n">
        <f aca="false">Q3532-R3532</f>
        <v>484.2075</v>
      </c>
      <c r="T3532" s="11" t="n">
        <f aca="false">IFERROR(S3532/Q3532,0)</f>
        <v>0.318895868149599</v>
      </c>
      <c r="U3532" s="13" t="n">
        <f aca="false">F3532-E3532</f>
        <v>23</v>
      </c>
      <c r="V3532" s="13" t="n">
        <f aca="false">G3532-F3532</f>
        <v>1</v>
      </c>
      <c r="W3532" s="13" t="n">
        <f aca="false">G3532-E3532</f>
        <v>24</v>
      </c>
      <c r="X3532" s="10" t="n">
        <f aca="false">YEAR(E3532)</f>
        <v>2019</v>
      </c>
      <c r="Y3532" s="0" t="str">
        <f aca="false">TEXT(E3532,"yyyy-mm")</f>
        <v>2019-07</v>
      </c>
      <c r="Z3532" s="0" t="str">
        <f aca="false">"Q"&amp;ROUNDUP(MONTH(E3532)/3,0)&amp;"-"&amp;YEAR(E3532)</f>
        <v>Q3-2019</v>
      </c>
    </row>
    <row r="3533" customFormat="false" ht="14.25" hidden="false" customHeight="false" outlineLevel="0" collapsed="false">
      <c r="A3533" s="0" t="s">
        <v>3575</v>
      </c>
      <c r="B3533" s="0" t="s">
        <v>34</v>
      </c>
      <c r="C3533" s="0" t="s">
        <v>39</v>
      </c>
      <c r="D3533" s="9" t="n">
        <v>43600</v>
      </c>
      <c r="E3533" s="9" t="n">
        <v>43667</v>
      </c>
      <c r="F3533" s="9" t="n">
        <v>43679</v>
      </c>
      <c r="G3533" s="9" t="n">
        <v>43680</v>
      </c>
      <c r="H3533" s="10" t="s">
        <v>36</v>
      </c>
      <c r="I3533" s="0" t="n">
        <v>9</v>
      </c>
      <c r="J3533" s="0" t="n">
        <v>29</v>
      </c>
      <c r="K3533" s="0" t="n">
        <v>175</v>
      </c>
      <c r="L3533" s="0" t="n">
        <v>27</v>
      </c>
      <c r="M3533" s="0" t="n">
        <v>4</v>
      </c>
      <c r="N3533" s="11" t="n">
        <v>0.075</v>
      </c>
      <c r="O3533" s="12" t="n">
        <v>2698.43</v>
      </c>
      <c r="P3533" s="12" t="n">
        <v>3597.9</v>
      </c>
      <c r="Q3533" s="12" t="n">
        <f aca="false">M3533*P3533*(1-N3533)</f>
        <v>13312.23</v>
      </c>
      <c r="R3533" s="12" t="n">
        <f aca="false">M3533*O3533</f>
        <v>10793.72</v>
      </c>
      <c r="S3533" s="12" t="n">
        <f aca="false">Q3533-R3533</f>
        <v>2518.51</v>
      </c>
      <c r="T3533" s="11" t="n">
        <f aca="false">IFERROR(S3533/Q3533,0)</f>
        <v>0.189187686811301</v>
      </c>
      <c r="U3533" s="13" t="n">
        <f aca="false">F3533-E3533</f>
        <v>12</v>
      </c>
      <c r="V3533" s="13" t="n">
        <f aca="false">G3533-F3533</f>
        <v>1</v>
      </c>
      <c r="W3533" s="13" t="n">
        <f aca="false">G3533-E3533</f>
        <v>13</v>
      </c>
      <c r="X3533" s="10" t="n">
        <f aca="false">YEAR(E3533)</f>
        <v>2019</v>
      </c>
      <c r="Y3533" s="0" t="str">
        <f aca="false">TEXT(E3533,"yyyy-mm")</f>
        <v>2019-07</v>
      </c>
      <c r="Z3533" s="0" t="str">
        <f aca="false">"Q"&amp;ROUNDUP(MONTH(E3533)/3,0)&amp;"-"&amp;YEAR(E3533)</f>
        <v>Q3-2019</v>
      </c>
    </row>
    <row r="3534" customFormat="false" ht="14.25" hidden="false" customHeight="false" outlineLevel="0" collapsed="false">
      <c r="A3534" s="0" t="s">
        <v>3576</v>
      </c>
      <c r="B3534" s="0" t="s">
        <v>38</v>
      </c>
      <c r="C3534" s="0" t="s">
        <v>39</v>
      </c>
      <c r="D3534" s="9" t="n">
        <v>43600</v>
      </c>
      <c r="E3534" s="9" t="n">
        <v>43667</v>
      </c>
      <c r="F3534" s="9" t="n">
        <v>43677</v>
      </c>
      <c r="G3534" s="9" t="n">
        <v>43679</v>
      </c>
      <c r="H3534" s="10" t="s">
        <v>36</v>
      </c>
      <c r="I3534" s="0" t="n">
        <v>14</v>
      </c>
      <c r="J3534" s="0" t="n">
        <v>32</v>
      </c>
      <c r="K3534" s="0" t="n">
        <v>134</v>
      </c>
      <c r="L3534" s="0" t="n">
        <v>3</v>
      </c>
      <c r="M3534" s="0" t="n">
        <v>4</v>
      </c>
      <c r="N3534" s="11" t="n">
        <v>0.1</v>
      </c>
      <c r="O3534" s="12" t="n">
        <v>387.39</v>
      </c>
      <c r="P3534" s="12" t="n">
        <v>790.6</v>
      </c>
      <c r="Q3534" s="12" t="n">
        <f aca="false">M3534*P3534*(1-N3534)</f>
        <v>2846.16</v>
      </c>
      <c r="R3534" s="12" t="n">
        <f aca="false">M3534*O3534</f>
        <v>1549.56</v>
      </c>
      <c r="S3534" s="12" t="n">
        <f aca="false">Q3534-R3534</f>
        <v>1296.6</v>
      </c>
      <c r="T3534" s="11" t="n">
        <f aca="false">IFERROR(S3534/Q3534,0)</f>
        <v>0.455561177165022</v>
      </c>
      <c r="U3534" s="13" t="n">
        <f aca="false">F3534-E3534</f>
        <v>10</v>
      </c>
      <c r="V3534" s="13" t="n">
        <f aca="false">G3534-F3534</f>
        <v>2</v>
      </c>
      <c r="W3534" s="13" t="n">
        <f aca="false">G3534-E3534</f>
        <v>12</v>
      </c>
      <c r="X3534" s="10" t="n">
        <f aca="false">YEAR(E3534)</f>
        <v>2019</v>
      </c>
      <c r="Y3534" s="0" t="str">
        <f aca="false">TEXT(E3534,"yyyy-mm")</f>
        <v>2019-07</v>
      </c>
      <c r="Z3534" s="0" t="str">
        <f aca="false">"Q"&amp;ROUNDUP(MONTH(E3534)/3,0)&amp;"-"&amp;YEAR(E3534)</f>
        <v>Q3-2019</v>
      </c>
    </row>
    <row r="3535" customFormat="false" ht="14.25" hidden="false" customHeight="false" outlineLevel="0" collapsed="false">
      <c r="A3535" s="0" t="s">
        <v>3577</v>
      </c>
      <c r="B3535" s="0" t="s">
        <v>38</v>
      </c>
      <c r="C3535" s="0" t="s">
        <v>79</v>
      </c>
      <c r="D3535" s="9" t="n">
        <v>43600</v>
      </c>
      <c r="E3535" s="9" t="n">
        <v>43667</v>
      </c>
      <c r="F3535" s="9" t="n">
        <v>43676</v>
      </c>
      <c r="G3535" s="9" t="n">
        <v>43678</v>
      </c>
      <c r="H3535" s="10" t="s">
        <v>36</v>
      </c>
      <c r="I3535" s="0" t="n">
        <v>15</v>
      </c>
      <c r="J3535" s="0" t="n">
        <v>17</v>
      </c>
      <c r="K3535" s="0" t="n">
        <v>86</v>
      </c>
      <c r="L3535" s="0" t="n">
        <v>39</v>
      </c>
      <c r="M3535" s="0" t="n">
        <v>5</v>
      </c>
      <c r="N3535" s="11" t="n">
        <v>0.1</v>
      </c>
      <c r="O3535" s="12" t="n">
        <v>3891.76</v>
      </c>
      <c r="P3535" s="12" t="n">
        <v>6177.4</v>
      </c>
      <c r="Q3535" s="12" t="n">
        <f aca="false">M3535*P3535*(1-N3535)</f>
        <v>27798.3</v>
      </c>
      <c r="R3535" s="12" t="n">
        <f aca="false">M3535*O3535</f>
        <v>19458.8</v>
      </c>
      <c r="S3535" s="12" t="n">
        <f aca="false">Q3535-R3535</f>
        <v>8339.5</v>
      </c>
      <c r="T3535" s="11" t="n">
        <f aca="false">IFERROR(S3535/Q3535,0)</f>
        <v>0.300000359734228</v>
      </c>
      <c r="U3535" s="13" t="n">
        <f aca="false">F3535-E3535</f>
        <v>9</v>
      </c>
      <c r="V3535" s="13" t="n">
        <f aca="false">G3535-F3535</f>
        <v>2</v>
      </c>
      <c r="W3535" s="13" t="n">
        <f aca="false">G3535-E3535</f>
        <v>11</v>
      </c>
      <c r="X3535" s="10" t="n">
        <f aca="false">YEAR(E3535)</f>
        <v>2019</v>
      </c>
      <c r="Y3535" s="0" t="str">
        <f aca="false">TEXT(E3535,"yyyy-mm")</f>
        <v>2019-07</v>
      </c>
      <c r="Z3535" s="0" t="str">
        <f aca="false">"Q"&amp;ROUNDUP(MONTH(E3535)/3,0)&amp;"-"&amp;YEAR(E3535)</f>
        <v>Q3-2019</v>
      </c>
    </row>
    <row r="3536" customFormat="false" ht="14.25" hidden="false" customHeight="false" outlineLevel="0" collapsed="false">
      <c r="A3536" s="0" t="s">
        <v>3578</v>
      </c>
      <c r="B3536" s="0" t="s">
        <v>38</v>
      </c>
      <c r="C3536" s="0" t="s">
        <v>79</v>
      </c>
      <c r="D3536" s="9" t="n">
        <v>43500</v>
      </c>
      <c r="E3536" s="9" t="n">
        <v>43667</v>
      </c>
      <c r="F3536" s="9" t="n">
        <v>43695</v>
      </c>
      <c r="G3536" s="9" t="n">
        <v>43705</v>
      </c>
      <c r="H3536" s="10" t="s">
        <v>36</v>
      </c>
      <c r="I3536" s="0" t="n">
        <v>18</v>
      </c>
      <c r="J3536" s="0" t="n">
        <v>11</v>
      </c>
      <c r="K3536" s="0" t="n">
        <v>72</v>
      </c>
      <c r="L3536" s="0" t="n">
        <v>7</v>
      </c>
      <c r="M3536" s="0" t="n">
        <v>6</v>
      </c>
      <c r="N3536" s="11" t="n">
        <v>0.075</v>
      </c>
      <c r="O3536" s="12" t="n">
        <v>544.98</v>
      </c>
      <c r="P3536" s="12" t="n">
        <v>1112.2</v>
      </c>
      <c r="Q3536" s="12" t="n">
        <f aca="false">M3536*P3536*(1-N3536)</f>
        <v>6172.71</v>
      </c>
      <c r="R3536" s="12" t="n">
        <f aca="false">M3536*O3536</f>
        <v>3269.88</v>
      </c>
      <c r="S3536" s="12" t="n">
        <f aca="false">Q3536-R3536</f>
        <v>2902.83</v>
      </c>
      <c r="T3536" s="11" t="n">
        <f aca="false">IFERROR(S3536/Q3536,0)</f>
        <v>0.470268326229484</v>
      </c>
      <c r="U3536" s="13" t="n">
        <f aca="false">F3536-E3536</f>
        <v>28</v>
      </c>
      <c r="V3536" s="13" t="n">
        <f aca="false">G3536-F3536</f>
        <v>10</v>
      </c>
      <c r="W3536" s="13" t="n">
        <f aca="false">G3536-E3536</f>
        <v>38</v>
      </c>
      <c r="X3536" s="10" t="n">
        <f aca="false">YEAR(E3536)</f>
        <v>2019</v>
      </c>
      <c r="Y3536" s="0" t="str">
        <f aca="false">TEXT(E3536,"yyyy-mm")</f>
        <v>2019-07</v>
      </c>
      <c r="Z3536" s="0" t="str">
        <f aca="false">"Q"&amp;ROUNDUP(MONTH(E3536)/3,0)&amp;"-"&amp;YEAR(E3536)</f>
        <v>Q3-2019</v>
      </c>
    </row>
    <row r="3537" customFormat="false" ht="14.25" hidden="false" customHeight="false" outlineLevel="0" collapsed="false">
      <c r="A3537" s="0" t="s">
        <v>3579</v>
      </c>
      <c r="B3537" s="0" t="s">
        <v>43</v>
      </c>
      <c r="C3537" s="0" t="s">
        <v>48</v>
      </c>
      <c r="D3537" s="9" t="n">
        <v>43500</v>
      </c>
      <c r="E3537" s="9" t="n">
        <v>43667</v>
      </c>
      <c r="F3537" s="9" t="n">
        <v>43675</v>
      </c>
      <c r="G3537" s="9" t="n">
        <v>43682</v>
      </c>
      <c r="H3537" s="10" t="s">
        <v>36</v>
      </c>
      <c r="I3537" s="0" t="n">
        <v>26</v>
      </c>
      <c r="J3537" s="0" t="n">
        <v>30</v>
      </c>
      <c r="K3537" s="0" t="n">
        <v>14</v>
      </c>
      <c r="L3537" s="0" t="n">
        <v>1</v>
      </c>
      <c r="M3537" s="0" t="n">
        <v>1</v>
      </c>
      <c r="N3537" s="11" t="n">
        <v>0.1</v>
      </c>
      <c r="O3537" s="12" t="n">
        <v>1530.82</v>
      </c>
      <c r="P3537" s="12" t="n">
        <v>1822.4</v>
      </c>
      <c r="Q3537" s="12" t="n">
        <f aca="false">M3537*P3537*(1-N3537)</f>
        <v>1640.16</v>
      </c>
      <c r="R3537" s="12" t="n">
        <f aca="false">M3537*O3537</f>
        <v>1530.82</v>
      </c>
      <c r="S3537" s="12" t="n">
        <f aca="false">Q3537-R3537</f>
        <v>109.34</v>
      </c>
      <c r="T3537" s="11" t="n">
        <f aca="false">IFERROR(S3537/Q3537,0)</f>
        <v>0.0666642278802069</v>
      </c>
      <c r="U3537" s="13" t="n">
        <f aca="false">F3537-E3537</f>
        <v>8</v>
      </c>
      <c r="V3537" s="13" t="n">
        <f aca="false">G3537-F3537</f>
        <v>7</v>
      </c>
      <c r="W3537" s="13" t="n">
        <f aca="false">G3537-E3537</f>
        <v>15</v>
      </c>
      <c r="X3537" s="10" t="n">
        <f aca="false">YEAR(E3537)</f>
        <v>2019</v>
      </c>
      <c r="Y3537" s="0" t="str">
        <f aca="false">TEXT(E3537,"yyyy-mm")</f>
        <v>2019-07</v>
      </c>
      <c r="Z3537" s="0" t="str">
        <f aca="false">"Q"&amp;ROUNDUP(MONTH(E3537)/3,0)&amp;"-"&amp;YEAR(E3537)</f>
        <v>Q3-2019</v>
      </c>
    </row>
    <row r="3538" customFormat="false" ht="14.25" hidden="false" customHeight="false" outlineLevel="0" collapsed="false">
      <c r="A3538" s="0" t="s">
        <v>3580</v>
      </c>
      <c r="B3538" s="0" t="s">
        <v>38</v>
      </c>
      <c r="C3538" s="0" t="s">
        <v>48</v>
      </c>
      <c r="D3538" s="9" t="n">
        <v>43500</v>
      </c>
      <c r="E3538" s="9" t="n">
        <v>43667</v>
      </c>
      <c r="F3538" s="9" t="n">
        <v>43674</v>
      </c>
      <c r="G3538" s="9" t="n">
        <v>43680</v>
      </c>
      <c r="H3538" s="10" t="s">
        <v>36</v>
      </c>
      <c r="I3538" s="0" t="n">
        <v>19</v>
      </c>
      <c r="J3538" s="0" t="n">
        <v>33</v>
      </c>
      <c r="K3538" s="0" t="n">
        <v>6</v>
      </c>
      <c r="L3538" s="0" t="n">
        <v>46</v>
      </c>
      <c r="M3538" s="0" t="n">
        <v>5</v>
      </c>
      <c r="N3538" s="11" t="n">
        <v>0.05</v>
      </c>
      <c r="O3538" s="12" t="n">
        <v>302.17</v>
      </c>
      <c r="P3538" s="12" t="n">
        <v>737</v>
      </c>
      <c r="Q3538" s="12" t="n">
        <f aca="false">M3538*P3538*(1-N3538)</f>
        <v>3500.75</v>
      </c>
      <c r="R3538" s="12" t="n">
        <f aca="false">M3538*O3538</f>
        <v>1510.85</v>
      </c>
      <c r="S3538" s="12" t="n">
        <f aca="false">Q3538-R3538</f>
        <v>1989.9</v>
      </c>
      <c r="T3538" s="11" t="n">
        <f aca="false">IFERROR(S3538/Q3538,0)</f>
        <v>0.568421052631579</v>
      </c>
      <c r="U3538" s="13" t="n">
        <f aca="false">F3538-E3538</f>
        <v>7</v>
      </c>
      <c r="V3538" s="13" t="n">
        <f aca="false">G3538-F3538</f>
        <v>6</v>
      </c>
      <c r="W3538" s="13" t="n">
        <f aca="false">G3538-E3538</f>
        <v>13</v>
      </c>
      <c r="X3538" s="10" t="n">
        <f aca="false">YEAR(E3538)</f>
        <v>2019</v>
      </c>
      <c r="Y3538" s="0" t="str">
        <f aca="false">TEXT(E3538,"yyyy-mm")</f>
        <v>2019-07</v>
      </c>
      <c r="Z3538" s="0" t="str">
        <f aca="false">"Q"&amp;ROUNDUP(MONTH(E3538)/3,0)&amp;"-"&amp;YEAR(E3538)</f>
        <v>Q3-2019</v>
      </c>
    </row>
    <row r="3539" customFormat="false" ht="14.25" hidden="false" customHeight="false" outlineLevel="0" collapsed="false">
      <c r="A3539" s="0" t="s">
        <v>3581</v>
      </c>
      <c r="B3539" s="0" t="s">
        <v>34</v>
      </c>
      <c r="C3539" s="0" t="s">
        <v>39</v>
      </c>
      <c r="D3539" s="9" t="n">
        <v>43600</v>
      </c>
      <c r="E3539" s="9" t="n">
        <v>43667</v>
      </c>
      <c r="F3539" s="9" t="n">
        <v>43677</v>
      </c>
      <c r="G3539" s="9" t="n">
        <v>43683</v>
      </c>
      <c r="H3539" s="10" t="s">
        <v>36</v>
      </c>
      <c r="I3539" s="0" t="n">
        <v>6</v>
      </c>
      <c r="J3539" s="0" t="n">
        <v>23</v>
      </c>
      <c r="K3539" s="0" t="n">
        <v>189</v>
      </c>
      <c r="L3539" s="0" t="n">
        <v>24</v>
      </c>
      <c r="M3539" s="0" t="n">
        <v>1</v>
      </c>
      <c r="N3539" s="11" t="n">
        <v>0.1</v>
      </c>
      <c r="O3539" s="12" t="n">
        <v>656.2</v>
      </c>
      <c r="P3539" s="12" t="n">
        <v>790.6</v>
      </c>
      <c r="Q3539" s="12" t="n">
        <f aca="false">M3539*P3539*(1-N3539)</f>
        <v>711.54</v>
      </c>
      <c r="R3539" s="12" t="n">
        <f aca="false">M3539*O3539</f>
        <v>656.2</v>
      </c>
      <c r="S3539" s="12" t="n">
        <f aca="false">Q3539-R3539</f>
        <v>55.34</v>
      </c>
      <c r="T3539" s="11" t="n">
        <f aca="false">IFERROR(S3539/Q3539,0)</f>
        <v>0.0777749669730444</v>
      </c>
      <c r="U3539" s="13" t="n">
        <f aca="false">F3539-E3539</f>
        <v>10</v>
      </c>
      <c r="V3539" s="13" t="n">
        <f aca="false">G3539-F3539</f>
        <v>6</v>
      </c>
      <c r="W3539" s="13" t="n">
        <f aca="false">G3539-E3539</f>
        <v>16</v>
      </c>
      <c r="X3539" s="10" t="n">
        <f aca="false">YEAR(E3539)</f>
        <v>2019</v>
      </c>
      <c r="Y3539" s="0" t="str">
        <f aca="false">TEXT(E3539,"yyyy-mm")</f>
        <v>2019-07</v>
      </c>
      <c r="Z3539" s="0" t="str">
        <f aca="false">"Q"&amp;ROUNDUP(MONTH(E3539)/3,0)&amp;"-"&amp;YEAR(E3539)</f>
        <v>Q3-2019</v>
      </c>
    </row>
    <row r="3540" customFormat="false" ht="14.25" hidden="false" customHeight="false" outlineLevel="0" collapsed="false">
      <c r="A3540" s="0" t="s">
        <v>3582</v>
      </c>
      <c r="B3540" s="0" t="s">
        <v>34</v>
      </c>
      <c r="C3540" s="0" t="s">
        <v>58</v>
      </c>
      <c r="D3540" s="9" t="n">
        <v>43600</v>
      </c>
      <c r="E3540" s="9" t="n">
        <v>43667</v>
      </c>
      <c r="F3540" s="9" t="n">
        <v>43688</v>
      </c>
      <c r="G3540" s="9" t="n">
        <v>43691</v>
      </c>
      <c r="H3540" s="10" t="s">
        <v>36</v>
      </c>
      <c r="I3540" s="0" t="n">
        <v>11</v>
      </c>
      <c r="J3540" s="0" t="n">
        <v>40</v>
      </c>
      <c r="K3540" s="0" t="n">
        <v>338</v>
      </c>
      <c r="L3540" s="0" t="n">
        <v>47</v>
      </c>
      <c r="M3540" s="0" t="n">
        <v>7</v>
      </c>
      <c r="N3540" s="11" t="n">
        <v>0.05</v>
      </c>
      <c r="O3540" s="12" t="n">
        <v>505.85</v>
      </c>
      <c r="P3540" s="12" t="n">
        <v>1011.7</v>
      </c>
      <c r="Q3540" s="12" t="n">
        <f aca="false">M3540*P3540*(1-N3540)</f>
        <v>6727.805</v>
      </c>
      <c r="R3540" s="12" t="n">
        <f aca="false">M3540*O3540</f>
        <v>3540.95</v>
      </c>
      <c r="S3540" s="12" t="n">
        <f aca="false">Q3540-R3540</f>
        <v>3186.855</v>
      </c>
      <c r="T3540" s="11" t="n">
        <f aca="false">IFERROR(S3540/Q3540,0)</f>
        <v>0.473684210526316</v>
      </c>
      <c r="U3540" s="13" t="n">
        <f aca="false">F3540-E3540</f>
        <v>21</v>
      </c>
      <c r="V3540" s="13" t="n">
        <f aca="false">G3540-F3540</f>
        <v>3</v>
      </c>
      <c r="W3540" s="13" t="n">
        <f aca="false">G3540-E3540</f>
        <v>24</v>
      </c>
      <c r="X3540" s="10" t="n">
        <f aca="false">YEAR(E3540)</f>
        <v>2019</v>
      </c>
      <c r="Y3540" s="0" t="str">
        <f aca="false">TEXT(E3540,"yyyy-mm")</f>
        <v>2019-07</v>
      </c>
      <c r="Z3540" s="0" t="str">
        <f aca="false">"Q"&amp;ROUNDUP(MONTH(E3540)/3,0)&amp;"-"&amp;YEAR(E3540)</f>
        <v>Q3-2019</v>
      </c>
    </row>
    <row r="3541" customFormat="false" ht="14.25" hidden="false" customHeight="false" outlineLevel="0" collapsed="false">
      <c r="A3541" s="0" t="s">
        <v>3583</v>
      </c>
      <c r="B3541" s="0" t="s">
        <v>41</v>
      </c>
      <c r="C3541" s="0" t="s">
        <v>39</v>
      </c>
      <c r="D3541" s="9" t="n">
        <v>43600</v>
      </c>
      <c r="E3541" s="9" t="n">
        <v>43668</v>
      </c>
      <c r="F3541" s="9" t="n">
        <v>43694</v>
      </c>
      <c r="G3541" s="9" t="n">
        <v>43703</v>
      </c>
      <c r="H3541" s="10" t="s">
        <v>36</v>
      </c>
      <c r="I3541" s="0" t="n">
        <v>22</v>
      </c>
      <c r="J3541" s="0" t="n">
        <v>20</v>
      </c>
      <c r="K3541" s="0" t="n">
        <v>159</v>
      </c>
      <c r="L3541" s="0" t="n">
        <v>3</v>
      </c>
      <c r="M3541" s="0" t="n">
        <v>2</v>
      </c>
      <c r="N3541" s="11" t="n">
        <v>0.05</v>
      </c>
      <c r="O3541" s="12" t="n">
        <v>489.64</v>
      </c>
      <c r="P3541" s="12" t="n">
        <v>1165.8</v>
      </c>
      <c r="Q3541" s="12" t="n">
        <f aca="false">M3541*P3541*(1-N3541)</f>
        <v>2215.02</v>
      </c>
      <c r="R3541" s="12" t="n">
        <f aca="false">M3541*O3541</f>
        <v>979.28</v>
      </c>
      <c r="S3541" s="12" t="n">
        <f aca="false">Q3541-R3541</f>
        <v>1235.74</v>
      </c>
      <c r="T3541" s="11" t="n">
        <f aca="false">IFERROR(S3541/Q3541,0)</f>
        <v>0.557891125136568</v>
      </c>
      <c r="U3541" s="13" t="n">
        <f aca="false">F3541-E3541</f>
        <v>26</v>
      </c>
      <c r="V3541" s="13" t="n">
        <f aca="false">G3541-F3541</f>
        <v>9</v>
      </c>
      <c r="W3541" s="13" t="n">
        <f aca="false">G3541-E3541</f>
        <v>35</v>
      </c>
      <c r="X3541" s="10" t="n">
        <f aca="false">YEAR(E3541)</f>
        <v>2019</v>
      </c>
      <c r="Y3541" s="0" t="str">
        <f aca="false">TEXT(E3541,"yyyy-mm")</f>
        <v>2019-07</v>
      </c>
      <c r="Z3541" s="0" t="str">
        <f aca="false">"Q"&amp;ROUNDUP(MONTH(E3541)/3,0)&amp;"-"&amp;YEAR(E3541)</f>
        <v>Q3-2019</v>
      </c>
    </row>
    <row r="3542" customFormat="false" ht="14.25" hidden="false" customHeight="false" outlineLevel="0" collapsed="false">
      <c r="A3542" s="0" t="s">
        <v>3584</v>
      </c>
      <c r="B3542" s="0" t="s">
        <v>34</v>
      </c>
      <c r="C3542" s="0" t="s">
        <v>39</v>
      </c>
      <c r="D3542" s="9" t="n">
        <v>43500</v>
      </c>
      <c r="E3542" s="9" t="n">
        <v>43668</v>
      </c>
      <c r="F3542" s="9" t="n">
        <v>43675</v>
      </c>
      <c r="G3542" s="9" t="n">
        <v>43681</v>
      </c>
      <c r="H3542" s="10" t="s">
        <v>36</v>
      </c>
      <c r="I3542" s="0" t="n">
        <v>4</v>
      </c>
      <c r="J3542" s="0" t="n">
        <v>44</v>
      </c>
      <c r="K3542" s="0" t="n">
        <v>141</v>
      </c>
      <c r="L3542" s="0" t="n">
        <v>13</v>
      </c>
      <c r="M3542" s="0" t="n">
        <v>2</v>
      </c>
      <c r="N3542" s="11" t="n">
        <v>0.075</v>
      </c>
      <c r="O3542" s="12" t="n">
        <v>1392.93</v>
      </c>
      <c r="P3542" s="12" t="n">
        <v>2211</v>
      </c>
      <c r="Q3542" s="12" t="n">
        <f aca="false">M3542*P3542*(1-N3542)</f>
        <v>4090.35</v>
      </c>
      <c r="R3542" s="12" t="n">
        <f aca="false">M3542*O3542</f>
        <v>2785.86</v>
      </c>
      <c r="S3542" s="12" t="n">
        <f aca="false">Q3542-R3542</f>
        <v>1304.49</v>
      </c>
      <c r="T3542" s="11" t="n">
        <f aca="false">IFERROR(S3542/Q3542,0)</f>
        <v>0.318918918918919</v>
      </c>
      <c r="U3542" s="13" t="n">
        <f aca="false">F3542-E3542</f>
        <v>7</v>
      </c>
      <c r="V3542" s="13" t="n">
        <f aca="false">G3542-F3542</f>
        <v>6</v>
      </c>
      <c r="W3542" s="13" t="n">
        <f aca="false">G3542-E3542</f>
        <v>13</v>
      </c>
      <c r="X3542" s="10" t="n">
        <f aca="false">YEAR(E3542)</f>
        <v>2019</v>
      </c>
      <c r="Y3542" s="0" t="str">
        <f aca="false">TEXT(E3542,"yyyy-mm")</f>
        <v>2019-07</v>
      </c>
      <c r="Z3542" s="0" t="str">
        <f aca="false">"Q"&amp;ROUNDUP(MONTH(E3542)/3,0)&amp;"-"&amp;YEAR(E3542)</f>
        <v>Q3-2019</v>
      </c>
    </row>
    <row r="3543" customFormat="false" ht="14.25" hidden="false" customHeight="false" outlineLevel="0" collapsed="false">
      <c r="A3543" s="0" t="s">
        <v>3585</v>
      </c>
      <c r="B3543" s="0" t="s">
        <v>34</v>
      </c>
      <c r="C3543" s="0" t="s">
        <v>48</v>
      </c>
      <c r="D3543" s="9" t="n">
        <v>43500</v>
      </c>
      <c r="E3543" s="9" t="n">
        <v>43668</v>
      </c>
      <c r="F3543" s="9" t="n">
        <v>43677</v>
      </c>
      <c r="G3543" s="9" t="n">
        <v>43687</v>
      </c>
      <c r="H3543" s="10" t="s">
        <v>36</v>
      </c>
      <c r="I3543" s="0" t="n">
        <v>2</v>
      </c>
      <c r="J3543" s="0" t="n">
        <v>4</v>
      </c>
      <c r="K3543" s="0" t="n">
        <v>7</v>
      </c>
      <c r="L3543" s="0" t="n">
        <v>25</v>
      </c>
      <c r="M3543" s="0" t="n">
        <v>2</v>
      </c>
      <c r="N3543" s="11" t="n">
        <v>0.075</v>
      </c>
      <c r="O3543" s="12" t="n">
        <v>487.76</v>
      </c>
      <c r="P3543" s="12" t="n">
        <v>750.4</v>
      </c>
      <c r="Q3543" s="12" t="n">
        <f aca="false">M3543*P3543*(1-N3543)</f>
        <v>1388.24</v>
      </c>
      <c r="R3543" s="12" t="n">
        <f aca="false">M3543*O3543</f>
        <v>975.52</v>
      </c>
      <c r="S3543" s="12" t="n">
        <f aca="false">Q3543-R3543</f>
        <v>412.72</v>
      </c>
      <c r="T3543" s="11" t="n">
        <f aca="false">IFERROR(S3543/Q3543,0)</f>
        <v>0.297297297297297</v>
      </c>
      <c r="U3543" s="13" t="n">
        <f aca="false">F3543-E3543</f>
        <v>9</v>
      </c>
      <c r="V3543" s="13" t="n">
        <f aca="false">G3543-F3543</f>
        <v>10</v>
      </c>
      <c r="W3543" s="13" t="n">
        <f aca="false">G3543-E3543</f>
        <v>19</v>
      </c>
      <c r="X3543" s="10" t="n">
        <f aca="false">YEAR(E3543)</f>
        <v>2019</v>
      </c>
      <c r="Y3543" s="0" t="str">
        <f aca="false">TEXT(E3543,"yyyy-mm")</f>
        <v>2019-07</v>
      </c>
      <c r="Z3543" s="0" t="str">
        <f aca="false">"Q"&amp;ROUNDUP(MONTH(E3543)/3,0)&amp;"-"&amp;YEAR(E3543)</f>
        <v>Q3-2019</v>
      </c>
    </row>
    <row r="3544" customFormat="false" ht="14.25" hidden="false" customHeight="false" outlineLevel="0" collapsed="false">
      <c r="A3544" s="0" t="s">
        <v>3586</v>
      </c>
      <c r="B3544" s="0" t="s">
        <v>34</v>
      </c>
      <c r="C3544" s="0" t="s">
        <v>46</v>
      </c>
      <c r="D3544" s="9" t="n">
        <v>43500</v>
      </c>
      <c r="E3544" s="9" t="n">
        <v>43668</v>
      </c>
      <c r="F3544" s="9" t="n">
        <v>43673</v>
      </c>
      <c r="G3544" s="9" t="n">
        <v>43681</v>
      </c>
      <c r="H3544" s="10" t="s">
        <v>36</v>
      </c>
      <c r="I3544" s="0" t="n">
        <v>8</v>
      </c>
      <c r="J3544" s="0" t="n">
        <v>19</v>
      </c>
      <c r="K3544" s="0" t="n">
        <v>306</v>
      </c>
      <c r="L3544" s="0" t="n">
        <v>25</v>
      </c>
      <c r="M3544" s="0" t="n">
        <v>8</v>
      </c>
      <c r="N3544" s="11" t="n">
        <v>0.075</v>
      </c>
      <c r="O3544" s="12" t="n">
        <v>725.81</v>
      </c>
      <c r="P3544" s="12" t="n">
        <v>1051.9</v>
      </c>
      <c r="Q3544" s="12" t="n">
        <f aca="false">M3544*P3544*(1-N3544)</f>
        <v>7784.06</v>
      </c>
      <c r="R3544" s="12" t="n">
        <f aca="false">M3544*O3544</f>
        <v>5806.48</v>
      </c>
      <c r="S3544" s="12" t="n">
        <f aca="false">Q3544-R3544</f>
        <v>1977.58</v>
      </c>
      <c r="T3544" s="11" t="n">
        <f aca="false">IFERROR(S3544/Q3544,0)</f>
        <v>0.254055081795361</v>
      </c>
      <c r="U3544" s="13" t="n">
        <f aca="false">F3544-E3544</f>
        <v>5</v>
      </c>
      <c r="V3544" s="13" t="n">
        <f aca="false">G3544-F3544</f>
        <v>8</v>
      </c>
      <c r="W3544" s="13" t="n">
        <f aca="false">G3544-E3544</f>
        <v>13</v>
      </c>
      <c r="X3544" s="10" t="n">
        <f aca="false">YEAR(E3544)</f>
        <v>2019</v>
      </c>
      <c r="Y3544" s="0" t="str">
        <f aca="false">TEXT(E3544,"yyyy-mm")</f>
        <v>2019-07</v>
      </c>
      <c r="Z3544" s="0" t="str">
        <f aca="false">"Q"&amp;ROUNDUP(MONTH(E3544)/3,0)&amp;"-"&amp;YEAR(E3544)</f>
        <v>Q3-2019</v>
      </c>
    </row>
    <row r="3545" customFormat="false" ht="14.25" hidden="false" customHeight="false" outlineLevel="0" collapsed="false">
      <c r="A3545" s="0" t="s">
        <v>3587</v>
      </c>
      <c r="B3545" s="0" t="s">
        <v>41</v>
      </c>
      <c r="C3545" s="0" t="s">
        <v>35</v>
      </c>
      <c r="D3545" s="9" t="n">
        <v>43500</v>
      </c>
      <c r="E3545" s="9" t="n">
        <v>43668</v>
      </c>
      <c r="F3545" s="9" t="n">
        <v>43684</v>
      </c>
      <c r="G3545" s="9" t="n">
        <v>43694</v>
      </c>
      <c r="H3545" s="10" t="s">
        <v>36</v>
      </c>
      <c r="I3545" s="0" t="n">
        <v>24</v>
      </c>
      <c r="J3545" s="0" t="n">
        <v>33</v>
      </c>
      <c r="K3545" s="0" t="n">
        <v>247</v>
      </c>
      <c r="L3545" s="0" t="n">
        <v>41</v>
      </c>
      <c r="M3545" s="0" t="n">
        <v>7</v>
      </c>
      <c r="N3545" s="11" t="n">
        <v>0.1</v>
      </c>
      <c r="O3545" s="12" t="n">
        <v>3201.93</v>
      </c>
      <c r="P3545" s="12" t="n">
        <v>5427</v>
      </c>
      <c r="Q3545" s="12" t="n">
        <f aca="false">M3545*P3545*(1-N3545)</f>
        <v>34190.1</v>
      </c>
      <c r="R3545" s="12" t="n">
        <f aca="false">M3545*O3545</f>
        <v>22413.51</v>
      </c>
      <c r="S3545" s="12" t="n">
        <f aca="false">Q3545-R3545</f>
        <v>11776.59</v>
      </c>
      <c r="T3545" s="11" t="n">
        <f aca="false">IFERROR(S3545/Q3545,0)</f>
        <v>0.344444444444444</v>
      </c>
      <c r="U3545" s="13" t="n">
        <f aca="false">F3545-E3545</f>
        <v>16</v>
      </c>
      <c r="V3545" s="13" t="n">
        <f aca="false">G3545-F3545</f>
        <v>10</v>
      </c>
      <c r="W3545" s="13" t="n">
        <f aca="false">G3545-E3545</f>
        <v>26</v>
      </c>
      <c r="X3545" s="10" t="n">
        <f aca="false">YEAR(E3545)</f>
        <v>2019</v>
      </c>
      <c r="Y3545" s="0" t="str">
        <f aca="false">TEXT(E3545,"yyyy-mm")</f>
        <v>2019-07</v>
      </c>
      <c r="Z3545" s="0" t="str">
        <f aca="false">"Q"&amp;ROUNDUP(MONTH(E3545)/3,0)&amp;"-"&amp;YEAR(E3545)</f>
        <v>Q3-2019</v>
      </c>
    </row>
    <row r="3546" customFormat="false" ht="14.25" hidden="false" customHeight="false" outlineLevel="0" collapsed="false">
      <c r="A3546" s="0" t="s">
        <v>3588</v>
      </c>
      <c r="B3546" s="0" t="s">
        <v>38</v>
      </c>
      <c r="C3546" s="0" t="s">
        <v>58</v>
      </c>
      <c r="D3546" s="9" t="n">
        <v>43500</v>
      </c>
      <c r="E3546" s="9" t="n">
        <v>43668</v>
      </c>
      <c r="F3546" s="9" t="n">
        <v>43691</v>
      </c>
      <c r="G3546" s="9" t="n">
        <v>43698</v>
      </c>
      <c r="H3546" s="10" t="s">
        <v>36</v>
      </c>
      <c r="I3546" s="0" t="n">
        <v>19</v>
      </c>
      <c r="J3546" s="0" t="n">
        <v>23</v>
      </c>
      <c r="K3546" s="0" t="n">
        <v>358</v>
      </c>
      <c r="L3546" s="0" t="n">
        <v>37</v>
      </c>
      <c r="M3546" s="0" t="n">
        <v>3</v>
      </c>
      <c r="N3546" s="11" t="n">
        <v>0.1</v>
      </c>
      <c r="O3546" s="12" t="n">
        <v>1854.29</v>
      </c>
      <c r="P3546" s="12" t="n">
        <v>2505.8</v>
      </c>
      <c r="Q3546" s="12" t="n">
        <f aca="false">M3546*P3546*(1-N3546)</f>
        <v>6765.66</v>
      </c>
      <c r="R3546" s="12" t="n">
        <f aca="false">M3546*O3546</f>
        <v>5562.87</v>
      </c>
      <c r="S3546" s="12" t="n">
        <f aca="false">Q3546-R3546</f>
        <v>1202.79</v>
      </c>
      <c r="T3546" s="11" t="n">
        <f aca="false">IFERROR(S3546/Q3546,0)</f>
        <v>0.177778664609218</v>
      </c>
      <c r="U3546" s="13" t="n">
        <f aca="false">F3546-E3546</f>
        <v>23</v>
      </c>
      <c r="V3546" s="13" t="n">
        <f aca="false">G3546-F3546</f>
        <v>7</v>
      </c>
      <c r="W3546" s="13" t="n">
        <f aca="false">G3546-E3546</f>
        <v>30</v>
      </c>
      <c r="X3546" s="10" t="n">
        <f aca="false">YEAR(E3546)</f>
        <v>2019</v>
      </c>
      <c r="Y3546" s="0" t="str">
        <f aca="false">TEXT(E3546,"yyyy-mm")</f>
        <v>2019-07</v>
      </c>
      <c r="Z3546" s="0" t="str">
        <f aca="false">"Q"&amp;ROUNDUP(MONTH(E3546)/3,0)&amp;"-"&amp;YEAR(E3546)</f>
        <v>Q3-2019</v>
      </c>
    </row>
    <row r="3547" customFormat="false" ht="14.25" hidden="false" customHeight="false" outlineLevel="0" collapsed="false">
      <c r="A3547" s="0" t="s">
        <v>3589</v>
      </c>
      <c r="B3547" s="0" t="s">
        <v>34</v>
      </c>
      <c r="C3547" s="0" t="s">
        <v>39</v>
      </c>
      <c r="D3547" s="9" t="n">
        <v>43600</v>
      </c>
      <c r="E3547" s="9" t="n">
        <v>43668</v>
      </c>
      <c r="F3547" s="9" t="n">
        <v>43676</v>
      </c>
      <c r="G3547" s="9" t="n">
        <v>43680</v>
      </c>
      <c r="H3547" s="10" t="s">
        <v>36</v>
      </c>
      <c r="I3547" s="0" t="n">
        <v>10</v>
      </c>
      <c r="J3547" s="0" t="n">
        <v>28</v>
      </c>
      <c r="K3547" s="0" t="n">
        <v>200</v>
      </c>
      <c r="L3547" s="0" t="n">
        <v>17</v>
      </c>
      <c r="M3547" s="0" t="n">
        <v>3</v>
      </c>
      <c r="N3547" s="11" t="n">
        <v>0.075</v>
      </c>
      <c r="O3547" s="12" t="n">
        <v>2624.79</v>
      </c>
      <c r="P3547" s="12" t="n">
        <v>3162.4</v>
      </c>
      <c r="Q3547" s="12" t="n">
        <f aca="false">M3547*P3547*(1-N3547)</f>
        <v>8775.66</v>
      </c>
      <c r="R3547" s="12" t="n">
        <f aca="false">M3547*O3547</f>
        <v>7874.37</v>
      </c>
      <c r="S3547" s="12" t="n">
        <f aca="false">Q3547-R3547</f>
        <v>901.290000000002</v>
      </c>
      <c r="T3547" s="11" t="n">
        <f aca="false">IFERROR(S3547/Q3547,0)</f>
        <v>0.102703386411962</v>
      </c>
      <c r="U3547" s="13" t="n">
        <f aca="false">F3547-E3547</f>
        <v>8</v>
      </c>
      <c r="V3547" s="13" t="n">
        <f aca="false">G3547-F3547</f>
        <v>4</v>
      </c>
      <c r="W3547" s="13" t="n">
        <f aca="false">G3547-E3547</f>
        <v>12</v>
      </c>
      <c r="X3547" s="10" t="n">
        <f aca="false">YEAR(E3547)</f>
        <v>2019</v>
      </c>
      <c r="Y3547" s="0" t="str">
        <f aca="false">TEXT(E3547,"yyyy-mm")</f>
        <v>2019-07</v>
      </c>
      <c r="Z3547" s="0" t="str">
        <f aca="false">"Q"&amp;ROUNDUP(MONTH(E3547)/3,0)&amp;"-"&amp;YEAR(E3547)</f>
        <v>Q3-2019</v>
      </c>
    </row>
    <row r="3548" customFormat="false" ht="14.25" hidden="false" customHeight="false" outlineLevel="0" collapsed="false">
      <c r="A3548" s="0" t="s">
        <v>3590</v>
      </c>
      <c r="B3548" s="0" t="s">
        <v>43</v>
      </c>
      <c r="C3548" s="0" t="s">
        <v>35</v>
      </c>
      <c r="D3548" s="9" t="n">
        <v>43600</v>
      </c>
      <c r="E3548" s="9" t="n">
        <v>43668</v>
      </c>
      <c r="F3548" s="9" t="n">
        <v>43675</v>
      </c>
      <c r="G3548" s="9" t="n">
        <v>43683</v>
      </c>
      <c r="H3548" s="10" t="s">
        <v>36</v>
      </c>
      <c r="I3548" s="0" t="n">
        <v>27</v>
      </c>
      <c r="J3548" s="0" t="n">
        <v>22</v>
      </c>
      <c r="K3548" s="0" t="n">
        <v>222</v>
      </c>
      <c r="L3548" s="0" t="n">
        <v>11</v>
      </c>
      <c r="M3548" s="0" t="n">
        <v>1</v>
      </c>
      <c r="N3548" s="11" t="n">
        <v>0.05</v>
      </c>
      <c r="O3548" s="12" t="n">
        <v>1717.21</v>
      </c>
      <c r="P3548" s="12" t="n">
        <v>3122.2</v>
      </c>
      <c r="Q3548" s="12" t="n">
        <f aca="false">M3548*P3548*(1-N3548)</f>
        <v>2966.09</v>
      </c>
      <c r="R3548" s="12" t="n">
        <f aca="false">M3548*O3548</f>
        <v>1717.21</v>
      </c>
      <c r="S3548" s="12" t="n">
        <f aca="false">Q3548-R3548</f>
        <v>1248.88</v>
      </c>
      <c r="T3548" s="11" t="n">
        <f aca="false">IFERROR(S3548/Q3548,0)</f>
        <v>0.421052631578947</v>
      </c>
      <c r="U3548" s="13" t="n">
        <f aca="false">F3548-E3548</f>
        <v>7</v>
      </c>
      <c r="V3548" s="13" t="n">
        <f aca="false">G3548-F3548</f>
        <v>8</v>
      </c>
      <c r="W3548" s="13" t="n">
        <f aca="false">G3548-E3548</f>
        <v>15</v>
      </c>
      <c r="X3548" s="10" t="n">
        <f aca="false">YEAR(E3548)</f>
        <v>2019</v>
      </c>
      <c r="Y3548" s="0" t="str">
        <f aca="false">TEXT(E3548,"yyyy-mm")</f>
        <v>2019-07</v>
      </c>
      <c r="Z3548" s="0" t="str">
        <f aca="false">"Q"&amp;ROUNDUP(MONTH(E3548)/3,0)&amp;"-"&amp;YEAR(E3548)</f>
        <v>Q3-2019</v>
      </c>
    </row>
    <row r="3549" customFormat="false" ht="14.25" hidden="false" customHeight="false" outlineLevel="0" collapsed="false">
      <c r="A3549" s="0" t="s">
        <v>3591</v>
      </c>
      <c r="B3549" s="0" t="s">
        <v>38</v>
      </c>
      <c r="C3549" s="0" t="s">
        <v>35</v>
      </c>
      <c r="D3549" s="9" t="n">
        <v>43600</v>
      </c>
      <c r="E3549" s="9" t="n">
        <v>43668</v>
      </c>
      <c r="F3549" s="9" t="n">
        <v>43691</v>
      </c>
      <c r="G3549" s="9" t="n">
        <v>43695</v>
      </c>
      <c r="H3549" s="10" t="s">
        <v>36</v>
      </c>
      <c r="I3549" s="0" t="n">
        <v>13</v>
      </c>
      <c r="J3549" s="0" t="n">
        <v>8</v>
      </c>
      <c r="K3549" s="0" t="n">
        <v>206</v>
      </c>
      <c r="L3549" s="0" t="n">
        <v>28</v>
      </c>
      <c r="M3549" s="0" t="n">
        <v>2</v>
      </c>
      <c r="N3549" s="11" t="n">
        <v>0.15</v>
      </c>
      <c r="O3549" s="12" t="n">
        <v>450.24</v>
      </c>
      <c r="P3549" s="12" t="n">
        <v>1125.6</v>
      </c>
      <c r="Q3549" s="12" t="n">
        <f aca="false">M3549*P3549*(1-N3549)</f>
        <v>1913.52</v>
      </c>
      <c r="R3549" s="12" t="n">
        <f aca="false">M3549*O3549</f>
        <v>900.48</v>
      </c>
      <c r="S3549" s="12" t="n">
        <f aca="false">Q3549-R3549</f>
        <v>1013.04</v>
      </c>
      <c r="T3549" s="11" t="n">
        <f aca="false">IFERROR(S3549/Q3549,0)</f>
        <v>0.529411764705882</v>
      </c>
      <c r="U3549" s="13" t="n">
        <f aca="false">F3549-E3549</f>
        <v>23</v>
      </c>
      <c r="V3549" s="13" t="n">
        <f aca="false">G3549-F3549</f>
        <v>4</v>
      </c>
      <c r="W3549" s="13" t="n">
        <f aca="false">G3549-E3549</f>
        <v>27</v>
      </c>
      <c r="X3549" s="10" t="n">
        <f aca="false">YEAR(E3549)</f>
        <v>2019</v>
      </c>
      <c r="Y3549" s="0" t="str">
        <f aca="false">TEXT(E3549,"yyyy-mm")</f>
        <v>2019-07</v>
      </c>
      <c r="Z3549" s="0" t="str">
        <f aca="false">"Q"&amp;ROUNDUP(MONTH(E3549)/3,0)&amp;"-"&amp;YEAR(E3549)</f>
        <v>Q3-2019</v>
      </c>
    </row>
    <row r="3550" customFormat="false" ht="14.25" hidden="false" customHeight="false" outlineLevel="0" collapsed="false">
      <c r="A3550" s="0" t="s">
        <v>3592</v>
      </c>
      <c r="B3550" s="0" t="s">
        <v>34</v>
      </c>
      <c r="C3550" s="0" t="s">
        <v>58</v>
      </c>
      <c r="D3550" s="9" t="n">
        <v>43600</v>
      </c>
      <c r="E3550" s="9" t="n">
        <v>43668</v>
      </c>
      <c r="F3550" s="9" t="n">
        <v>43678</v>
      </c>
      <c r="G3550" s="9" t="n">
        <v>43681</v>
      </c>
      <c r="H3550" s="10" t="s">
        <v>36</v>
      </c>
      <c r="I3550" s="0" t="n">
        <v>9</v>
      </c>
      <c r="J3550" s="0" t="n">
        <v>50</v>
      </c>
      <c r="K3550" s="0" t="n">
        <v>352</v>
      </c>
      <c r="L3550" s="0" t="n">
        <v>21</v>
      </c>
      <c r="M3550" s="0" t="n">
        <v>3</v>
      </c>
      <c r="N3550" s="11" t="n">
        <v>0.05</v>
      </c>
      <c r="O3550" s="12" t="n">
        <v>1311.86</v>
      </c>
      <c r="P3550" s="12" t="n">
        <v>2385.2</v>
      </c>
      <c r="Q3550" s="12" t="n">
        <f aca="false">M3550*P3550*(1-N3550)</f>
        <v>6797.82</v>
      </c>
      <c r="R3550" s="12" t="n">
        <f aca="false">M3550*O3550</f>
        <v>3935.58</v>
      </c>
      <c r="S3550" s="12" t="n">
        <f aca="false">Q3550-R3550</f>
        <v>2862.24</v>
      </c>
      <c r="T3550" s="11" t="n">
        <f aca="false">IFERROR(S3550/Q3550,0)</f>
        <v>0.421052631578947</v>
      </c>
      <c r="U3550" s="13" t="n">
        <f aca="false">F3550-E3550</f>
        <v>10</v>
      </c>
      <c r="V3550" s="13" t="n">
        <f aca="false">G3550-F3550</f>
        <v>3</v>
      </c>
      <c r="W3550" s="13" t="n">
        <f aca="false">G3550-E3550</f>
        <v>13</v>
      </c>
      <c r="X3550" s="10" t="n">
        <f aca="false">YEAR(E3550)</f>
        <v>2019</v>
      </c>
      <c r="Y3550" s="0" t="str">
        <f aca="false">TEXT(E3550,"yyyy-mm")</f>
        <v>2019-07</v>
      </c>
      <c r="Z3550" s="0" t="str">
        <f aca="false">"Q"&amp;ROUNDUP(MONTH(E3550)/3,0)&amp;"-"&amp;YEAR(E3550)</f>
        <v>Q3-2019</v>
      </c>
    </row>
    <row r="3551" customFormat="false" ht="14.25" hidden="false" customHeight="false" outlineLevel="0" collapsed="false">
      <c r="A3551" s="0" t="s">
        <v>3593</v>
      </c>
      <c r="B3551" s="0" t="s">
        <v>38</v>
      </c>
      <c r="C3551" s="0" t="s">
        <v>46</v>
      </c>
      <c r="D3551" s="9" t="n">
        <v>43600</v>
      </c>
      <c r="E3551" s="9" t="n">
        <v>43668</v>
      </c>
      <c r="F3551" s="9" t="n">
        <v>43694</v>
      </c>
      <c r="G3551" s="9" t="n">
        <v>43698</v>
      </c>
      <c r="H3551" s="10" t="s">
        <v>36</v>
      </c>
      <c r="I3551" s="0" t="n">
        <v>16</v>
      </c>
      <c r="J3551" s="0" t="n">
        <v>49</v>
      </c>
      <c r="K3551" s="0" t="n">
        <v>328</v>
      </c>
      <c r="L3551" s="0" t="n">
        <v>16</v>
      </c>
      <c r="M3551" s="0" t="n">
        <v>8</v>
      </c>
      <c r="N3551" s="11" t="n">
        <v>0.15</v>
      </c>
      <c r="O3551" s="12" t="n">
        <v>2376.09</v>
      </c>
      <c r="P3551" s="12" t="n">
        <v>3832.4</v>
      </c>
      <c r="Q3551" s="12" t="n">
        <f aca="false">M3551*P3551*(1-N3551)</f>
        <v>26060.32</v>
      </c>
      <c r="R3551" s="12" t="n">
        <f aca="false">M3551*O3551</f>
        <v>19008.72</v>
      </c>
      <c r="S3551" s="12" t="n">
        <f aca="false">Q3551-R3551</f>
        <v>7051.6</v>
      </c>
      <c r="T3551" s="11" t="n">
        <f aca="false">IFERROR(S3551/Q3551,0)</f>
        <v>0.27058762133389</v>
      </c>
      <c r="U3551" s="13" t="n">
        <f aca="false">F3551-E3551</f>
        <v>26</v>
      </c>
      <c r="V3551" s="13" t="n">
        <f aca="false">G3551-F3551</f>
        <v>4</v>
      </c>
      <c r="W3551" s="13" t="n">
        <f aca="false">G3551-E3551</f>
        <v>30</v>
      </c>
      <c r="X3551" s="10" t="n">
        <f aca="false">YEAR(E3551)</f>
        <v>2019</v>
      </c>
      <c r="Y3551" s="0" t="str">
        <f aca="false">TEXT(E3551,"yyyy-mm")</f>
        <v>2019-07</v>
      </c>
      <c r="Z3551" s="0" t="str">
        <f aca="false">"Q"&amp;ROUNDUP(MONTH(E3551)/3,0)&amp;"-"&amp;YEAR(E3551)</f>
        <v>Q3-2019</v>
      </c>
    </row>
    <row r="3552" customFormat="false" ht="14.25" hidden="false" customHeight="false" outlineLevel="0" collapsed="false">
      <c r="A3552" s="0" t="s">
        <v>3594</v>
      </c>
      <c r="B3552" s="0" t="s">
        <v>34</v>
      </c>
      <c r="C3552" s="0" t="s">
        <v>46</v>
      </c>
      <c r="D3552" s="9" t="n">
        <v>43500</v>
      </c>
      <c r="E3552" s="9" t="n">
        <v>43668</v>
      </c>
      <c r="F3552" s="9" t="n">
        <v>43689</v>
      </c>
      <c r="G3552" s="9" t="n">
        <v>43694</v>
      </c>
      <c r="H3552" s="10" t="s">
        <v>36</v>
      </c>
      <c r="I3552" s="0" t="n">
        <v>7</v>
      </c>
      <c r="J3552" s="0" t="n">
        <v>16</v>
      </c>
      <c r="K3552" s="0" t="n">
        <v>327</v>
      </c>
      <c r="L3552" s="0" t="n">
        <v>36</v>
      </c>
      <c r="M3552" s="0" t="n">
        <v>1</v>
      </c>
      <c r="N3552" s="11" t="n">
        <v>0.15</v>
      </c>
      <c r="O3552" s="12" t="n">
        <v>722.46</v>
      </c>
      <c r="P3552" s="12" t="n">
        <v>1762.1</v>
      </c>
      <c r="Q3552" s="12" t="n">
        <f aca="false">M3552*P3552*(1-N3552)</f>
        <v>1497.785</v>
      </c>
      <c r="R3552" s="12" t="n">
        <f aca="false">M3552*O3552</f>
        <v>722.46</v>
      </c>
      <c r="S3552" s="12" t="n">
        <f aca="false">Q3552-R3552</f>
        <v>775.325</v>
      </c>
      <c r="T3552" s="11" t="n">
        <f aca="false">IFERROR(S3552/Q3552,0)</f>
        <v>0.517647726476096</v>
      </c>
      <c r="U3552" s="13" t="n">
        <f aca="false">F3552-E3552</f>
        <v>21</v>
      </c>
      <c r="V3552" s="13" t="n">
        <f aca="false">G3552-F3552</f>
        <v>5</v>
      </c>
      <c r="W3552" s="13" t="n">
        <f aca="false">G3552-E3552</f>
        <v>26</v>
      </c>
      <c r="X3552" s="10" t="n">
        <f aca="false">YEAR(E3552)</f>
        <v>2019</v>
      </c>
      <c r="Y3552" s="0" t="str">
        <f aca="false">TEXT(E3552,"yyyy-mm")</f>
        <v>2019-07</v>
      </c>
      <c r="Z3552" s="0" t="str">
        <f aca="false">"Q"&amp;ROUNDUP(MONTH(E3552)/3,0)&amp;"-"&amp;YEAR(E3552)</f>
        <v>Q3-2019</v>
      </c>
    </row>
    <row r="3553" customFormat="false" ht="14.25" hidden="false" customHeight="false" outlineLevel="0" collapsed="false">
      <c r="A3553" s="0" t="s">
        <v>3595</v>
      </c>
      <c r="B3553" s="0" t="s">
        <v>34</v>
      </c>
      <c r="C3553" s="0" t="s">
        <v>58</v>
      </c>
      <c r="D3553" s="9" t="n">
        <v>43500</v>
      </c>
      <c r="E3553" s="9" t="n">
        <v>43669</v>
      </c>
      <c r="F3553" s="9" t="n">
        <v>43677</v>
      </c>
      <c r="G3553" s="9" t="n">
        <v>43679</v>
      </c>
      <c r="H3553" s="10" t="s">
        <v>36</v>
      </c>
      <c r="I3553" s="0" t="n">
        <v>4</v>
      </c>
      <c r="J3553" s="0" t="n">
        <v>18</v>
      </c>
      <c r="K3553" s="0" t="n">
        <v>344</v>
      </c>
      <c r="L3553" s="0" t="n">
        <v>37</v>
      </c>
      <c r="M3553" s="0" t="n">
        <v>4</v>
      </c>
      <c r="N3553" s="11" t="n">
        <v>0.075</v>
      </c>
      <c r="O3553" s="12" t="n">
        <v>469.54</v>
      </c>
      <c r="P3553" s="12" t="n">
        <v>978.2</v>
      </c>
      <c r="Q3553" s="12" t="n">
        <f aca="false">M3553*P3553*(1-N3553)</f>
        <v>3619.34</v>
      </c>
      <c r="R3553" s="12" t="n">
        <f aca="false">M3553*O3553</f>
        <v>1878.16</v>
      </c>
      <c r="S3553" s="12" t="n">
        <f aca="false">Q3553-R3553</f>
        <v>1741.18</v>
      </c>
      <c r="T3553" s="11" t="n">
        <f aca="false">IFERROR(S3553/Q3553,0)</f>
        <v>0.481076660385595</v>
      </c>
      <c r="U3553" s="13" t="n">
        <f aca="false">F3553-E3553</f>
        <v>8</v>
      </c>
      <c r="V3553" s="13" t="n">
        <f aca="false">G3553-F3553</f>
        <v>2</v>
      </c>
      <c r="W3553" s="13" t="n">
        <f aca="false">G3553-E3553</f>
        <v>10</v>
      </c>
      <c r="X3553" s="10" t="n">
        <f aca="false">YEAR(E3553)</f>
        <v>2019</v>
      </c>
      <c r="Y3553" s="0" t="str">
        <f aca="false">TEXT(E3553,"yyyy-mm")</f>
        <v>2019-07</v>
      </c>
      <c r="Z3553" s="0" t="str">
        <f aca="false">"Q"&amp;ROUNDUP(MONTH(E3553)/3,0)&amp;"-"&amp;YEAR(E3553)</f>
        <v>Q3-2019</v>
      </c>
    </row>
    <row r="3554" customFormat="false" ht="14.25" hidden="false" customHeight="false" outlineLevel="0" collapsed="false">
      <c r="A3554" s="0" t="s">
        <v>3596</v>
      </c>
      <c r="B3554" s="0" t="s">
        <v>34</v>
      </c>
      <c r="C3554" s="0" t="s">
        <v>39</v>
      </c>
      <c r="D3554" s="9" t="n">
        <v>43600</v>
      </c>
      <c r="E3554" s="9" t="n">
        <v>43669</v>
      </c>
      <c r="F3554" s="9" t="n">
        <v>43692</v>
      </c>
      <c r="G3554" s="9" t="n">
        <v>43700</v>
      </c>
      <c r="H3554" s="10" t="s">
        <v>36</v>
      </c>
      <c r="I3554" s="0" t="n">
        <v>2</v>
      </c>
      <c r="J3554" s="0" t="n">
        <v>15</v>
      </c>
      <c r="K3554" s="0" t="n">
        <v>138</v>
      </c>
      <c r="L3554" s="0" t="n">
        <v>36</v>
      </c>
      <c r="M3554" s="0" t="n">
        <v>6</v>
      </c>
      <c r="N3554" s="11" t="n">
        <v>0.1</v>
      </c>
      <c r="O3554" s="12" t="n">
        <v>2218.91</v>
      </c>
      <c r="P3554" s="12" t="n">
        <v>3825.7</v>
      </c>
      <c r="Q3554" s="12" t="n">
        <f aca="false">M3554*P3554*(1-N3554)</f>
        <v>20658.78</v>
      </c>
      <c r="R3554" s="12" t="n">
        <f aca="false">M3554*O3554</f>
        <v>13313.46</v>
      </c>
      <c r="S3554" s="12" t="n">
        <f aca="false">Q3554-R3554</f>
        <v>7345.32</v>
      </c>
      <c r="T3554" s="11" t="n">
        <f aca="false">IFERROR(S3554/Q3554,0)</f>
        <v>0.3555543938219</v>
      </c>
      <c r="U3554" s="13" t="n">
        <f aca="false">F3554-E3554</f>
        <v>23</v>
      </c>
      <c r="V3554" s="13" t="n">
        <f aca="false">G3554-F3554</f>
        <v>8</v>
      </c>
      <c r="W3554" s="13" t="n">
        <f aca="false">G3554-E3554</f>
        <v>31</v>
      </c>
      <c r="X3554" s="10" t="n">
        <f aca="false">YEAR(E3554)</f>
        <v>2019</v>
      </c>
      <c r="Y3554" s="0" t="str">
        <f aca="false">TEXT(E3554,"yyyy-mm")</f>
        <v>2019-07</v>
      </c>
      <c r="Z3554" s="0" t="str">
        <f aca="false">"Q"&amp;ROUNDUP(MONTH(E3554)/3,0)&amp;"-"&amp;YEAR(E3554)</f>
        <v>Q3-2019</v>
      </c>
    </row>
    <row r="3555" customFormat="false" ht="14.25" hidden="false" customHeight="false" outlineLevel="0" collapsed="false">
      <c r="A3555" s="0" t="s">
        <v>3597</v>
      </c>
      <c r="B3555" s="0" t="s">
        <v>34</v>
      </c>
      <c r="C3555" s="0" t="s">
        <v>39</v>
      </c>
      <c r="D3555" s="9" t="n">
        <v>43500</v>
      </c>
      <c r="E3555" s="9" t="n">
        <v>43669</v>
      </c>
      <c r="F3555" s="9" t="n">
        <v>43687</v>
      </c>
      <c r="G3555" s="9" t="n">
        <v>43695</v>
      </c>
      <c r="H3555" s="10" t="s">
        <v>36</v>
      </c>
      <c r="I3555" s="0" t="n">
        <v>5</v>
      </c>
      <c r="J3555" s="0" t="n">
        <v>35</v>
      </c>
      <c r="K3555" s="0" t="n">
        <v>98</v>
      </c>
      <c r="L3555" s="0" t="n">
        <v>42</v>
      </c>
      <c r="M3555" s="0" t="n">
        <v>3</v>
      </c>
      <c r="N3555" s="11" t="n">
        <v>0.05</v>
      </c>
      <c r="O3555" s="12" t="n">
        <v>582.23</v>
      </c>
      <c r="P3555" s="12" t="n">
        <v>737</v>
      </c>
      <c r="Q3555" s="12" t="n">
        <f aca="false">M3555*P3555*(1-N3555)</f>
        <v>2100.45</v>
      </c>
      <c r="R3555" s="12" t="n">
        <f aca="false">M3555*O3555</f>
        <v>1746.69</v>
      </c>
      <c r="S3555" s="12" t="n">
        <f aca="false">Q3555-R3555</f>
        <v>353.76</v>
      </c>
      <c r="T3555" s="11" t="n">
        <f aca="false">IFERROR(S3555/Q3555,0)</f>
        <v>0.168421052631579</v>
      </c>
      <c r="U3555" s="13" t="n">
        <f aca="false">F3555-E3555</f>
        <v>18</v>
      </c>
      <c r="V3555" s="13" t="n">
        <f aca="false">G3555-F3555</f>
        <v>8</v>
      </c>
      <c r="W3555" s="13" t="n">
        <f aca="false">G3555-E3555</f>
        <v>26</v>
      </c>
      <c r="X3555" s="10" t="n">
        <f aca="false">YEAR(E3555)</f>
        <v>2019</v>
      </c>
      <c r="Y3555" s="0" t="str">
        <f aca="false">TEXT(E3555,"yyyy-mm")</f>
        <v>2019-07</v>
      </c>
      <c r="Z3555" s="0" t="str">
        <f aca="false">"Q"&amp;ROUNDUP(MONTH(E3555)/3,0)&amp;"-"&amp;YEAR(E3555)</f>
        <v>Q3-2019</v>
      </c>
    </row>
    <row r="3556" customFormat="false" ht="14.25" hidden="false" customHeight="false" outlineLevel="0" collapsed="false">
      <c r="A3556" s="0" t="s">
        <v>3598</v>
      </c>
      <c r="B3556" s="0" t="s">
        <v>34</v>
      </c>
      <c r="C3556" s="0" t="s">
        <v>79</v>
      </c>
      <c r="D3556" s="9" t="n">
        <v>43600</v>
      </c>
      <c r="E3556" s="9" t="n">
        <v>43669</v>
      </c>
      <c r="F3556" s="9" t="n">
        <v>43692</v>
      </c>
      <c r="G3556" s="9" t="n">
        <v>43697</v>
      </c>
      <c r="H3556" s="10" t="s">
        <v>36</v>
      </c>
      <c r="I3556" s="0" t="n">
        <v>1</v>
      </c>
      <c r="J3556" s="0" t="n">
        <v>27</v>
      </c>
      <c r="K3556" s="0" t="n">
        <v>60</v>
      </c>
      <c r="L3556" s="0" t="n">
        <v>34</v>
      </c>
      <c r="M3556" s="0" t="n">
        <v>3</v>
      </c>
      <c r="N3556" s="11" t="n">
        <v>0.075</v>
      </c>
      <c r="O3556" s="12" t="n">
        <v>1260.67</v>
      </c>
      <c r="P3556" s="12" t="n">
        <v>1969.8</v>
      </c>
      <c r="Q3556" s="12" t="n">
        <f aca="false">M3556*P3556*(1-N3556)</f>
        <v>5466.195</v>
      </c>
      <c r="R3556" s="12" t="n">
        <f aca="false">M3556*O3556</f>
        <v>3782.01</v>
      </c>
      <c r="S3556" s="12" t="n">
        <f aca="false">Q3556-R3556</f>
        <v>1684.185</v>
      </c>
      <c r="T3556" s="11" t="n">
        <f aca="false">IFERROR(S3556/Q3556,0)</f>
        <v>0.30810920576379</v>
      </c>
      <c r="U3556" s="13" t="n">
        <f aca="false">F3556-E3556</f>
        <v>23</v>
      </c>
      <c r="V3556" s="13" t="n">
        <f aca="false">G3556-F3556</f>
        <v>5</v>
      </c>
      <c r="W3556" s="13" t="n">
        <f aca="false">G3556-E3556</f>
        <v>28</v>
      </c>
      <c r="X3556" s="10" t="n">
        <f aca="false">YEAR(E3556)</f>
        <v>2019</v>
      </c>
      <c r="Y3556" s="0" t="str">
        <f aca="false">TEXT(E3556,"yyyy-mm")</f>
        <v>2019-07</v>
      </c>
      <c r="Z3556" s="0" t="str">
        <f aca="false">"Q"&amp;ROUNDUP(MONTH(E3556)/3,0)&amp;"-"&amp;YEAR(E3556)</f>
        <v>Q3-2019</v>
      </c>
    </row>
    <row r="3557" customFormat="false" ht="14.25" hidden="false" customHeight="false" outlineLevel="0" collapsed="false">
      <c r="A3557" s="0" t="s">
        <v>3599</v>
      </c>
      <c r="B3557" s="0" t="s">
        <v>34</v>
      </c>
      <c r="C3557" s="0" t="s">
        <v>79</v>
      </c>
      <c r="D3557" s="9" t="n">
        <v>43600</v>
      </c>
      <c r="E3557" s="9" t="n">
        <v>43669</v>
      </c>
      <c r="F3557" s="9" t="n">
        <v>43689</v>
      </c>
      <c r="G3557" s="9" t="n">
        <v>43692</v>
      </c>
      <c r="H3557" s="10" t="s">
        <v>36</v>
      </c>
      <c r="I3557" s="0" t="n">
        <v>4</v>
      </c>
      <c r="J3557" s="0" t="n">
        <v>43</v>
      </c>
      <c r="K3557" s="0" t="n">
        <v>74</v>
      </c>
      <c r="L3557" s="0" t="n">
        <v>9</v>
      </c>
      <c r="M3557" s="0" t="n">
        <v>4</v>
      </c>
      <c r="N3557" s="11" t="n">
        <v>0.05</v>
      </c>
      <c r="O3557" s="12" t="n">
        <v>423.44</v>
      </c>
      <c r="P3557" s="12" t="n">
        <v>1058.6</v>
      </c>
      <c r="Q3557" s="12" t="n">
        <f aca="false">M3557*P3557*(1-N3557)</f>
        <v>4022.68</v>
      </c>
      <c r="R3557" s="12" t="n">
        <f aca="false">M3557*O3557</f>
        <v>1693.76</v>
      </c>
      <c r="S3557" s="12" t="n">
        <f aca="false">Q3557-R3557</f>
        <v>2328.92</v>
      </c>
      <c r="T3557" s="11" t="n">
        <f aca="false">IFERROR(S3557/Q3557,0)</f>
        <v>0.578947368421053</v>
      </c>
      <c r="U3557" s="13" t="n">
        <f aca="false">F3557-E3557</f>
        <v>20</v>
      </c>
      <c r="V3557" s="13" t="n">
        <f aca="false">G3557-F3557</f>
        <v>3</v>
      </c>
      <c r="W3557" s="13" t="n">
        <f aca="false">G3557-E3557</f>
        <v>23</v>
      </c>
      <c r="X3557" s="10" t="n">
        <f aca="false">YEAR(E3557)</f>
        <v>2019</v>
      </c>
      <c r="Y3557" s="0" t="str">
        <f aca="false">TEXT(E3557,"yyyy-mm")</f>
        <v>2019-07</v>
      </c>
      <c r="Z3557" s="0" t="str">
        <f aca="false">"Q"&amp;ROUNDUP(MONTH(E3557)/3,0)&amp;"-"&amp;YEAR(E3557)</f>
        <v>Q3-2019</v>
      </c>
    </row>
    <row r="3558" customFormat="false" ht="14.25" hidden="false" customHeight="false" outlineLevel="0" collapsed="false">
      <c r="A3558" s="0" t="s">
        <v>3600</v>
      </c>
      <c r="B3558" s="0" t="s">
        <v>34</v>
      </c>
      <c r="C3558" s="0" t="s">
        <v>35</v>
      </c>
      <c r="D3558" s="9" t="n">
        <v>43600</v>
      </c>
      <c r="E3558" s="9" t="n">
        <v>43669</v>
      </c>
      <c r="F3558" s="9" t="n">
        <v>43675</v>
      </c>
      <c r="G3558" s="9" t="n">
        <v>43685</v>
      </c>
      <c r="H3558" s="10" t="s">
        <v>36</v>
      </c>
      <c r="I3558" s="0" t="n">
        <v>1</v>
      </c>
      <c r="J3558" s="0" t="n">
        <v>27</v>
      </c>
      <c r="K3558" s="0" t="n">
        <v>214</v>
      </c>
      <c r="L3558" s="0" t="n">
        <v>41</v>
      </c>
      <c r="M3558" s="0" t="n">
        <v>7</v>
      </c>
      <c r="N3558" s="11" t="n">
        <v>0.075</v>
      </c>
      <c r="O3558" s="12" t="n">
        <v>72.36</v>
      </c>
      <c r="P3558" s="12" t="n">
        <v>180.9</v>
      </c>
      <c r="Q3558" s="12" t="n">
        <f aca="false">M3558*P3558*(1-N3558)</f>
        <v>1171.3275</v>
      </c>
      <c r="R3558" s="12" t="n">
        <f aca="false">M3558*O3558</f>
        <v>506.52</v>
      </c>
      <c r="S3558" s="12" t="n">
        <f aca="false">Q3558-R3558</f>
        <v>664.8075</v>
      </c>
      <c r="T3558" s="11" t="n">
        <f aca="false">IFERROR(S3558/Q3558,0)</f>
        <v>0.567567567567568</v>
      </c>
      <c r="U3558" s="13" t="n">
        <f aca="false">F3558-E3558</f>
        <v>6</v>
      </c>
      <c r="V3558" s="13" t="n">
        <f aca="false">G3558-F3558</f>
        <v>10</v>
      </c>
      <c r="W3558" s="13" t="n">
        <f aca="false">G3558-E3558</f>
        <v>16</v>
      </c>
      <c r="X3558" s="10" t="n">
        <f aca="false">YEAR(E3558)</f>
        <v>2019</v>
      </c>
      <c r="Y3558" s="0" t="str">
        <f aca="false">TEXT(E3558,"yyyy-mm")</f>
        <v>2019-07</v>
      </c>
      <c r="Z3558" s="0" t="str">
        <f aca="false">"Q"&amp;ROUNDUP(MONTH(E3558)/3,0)&amp;"-"&amp;YEAR(E3558)</f>
        <v>Q3-2019</v>
      </c>
    </row>
    <row r="3559" customFormat="false" ht="14.25" hidden="false" customHeight="false" outlineLevel="0" collapsed="false">
      <c r="A3559" s="0" t="s">
        <v>3601</v>
      </c>
      <c r="B3559" s="0" t="s">
        <v>38</v>
      </c>
      <c r="C3559" s="0" t="s">
        <v>46</v>
      </c>
      <c r="D3559" s="9" t="n">
        <v>43600</v>
      </c>
      <c r="E3559" s="9" t="n">
        <v>43669</v>
      </c>
      <c r="F3559" s="9" t="n">
        <v>43672</v>
      </c>
      <c r="G3559" s="9" t="n">
        <v>43675</v>
      </c>
      <c r="H3559" s="10" t="s">
        <v>36</v>
      </c>
      <c r="I3559" s="0" t="n">
        <v>15</v>
      </c>
      <c r="J3559" s="0" t="n">
        <v>2</v>
      </c>
      <c r="K3559" s="0" t="n">
        <v>328</v>
      </c>
      <c r="L3559" s="0" t="n">
        <v>37</v>
      </c>
      <c r="M3559" s="0" t="n">
        <v>8</v>
      </c>
      <c r="N3559" s="11" t="n">
        <v>0.3</v>
      </c>
      <c r="O3559" s="12" t="n">
        <v>1964.98</v>
      </c>
      <c r="P3559" s="12" t="n">
        <v>2519.2</v>
      </c>
      <c r="Q3559" s="12" t="n">
        <f aca="false">M3559*P3559*(1-N3559)</f>
        <v>14107.52</v>
      </c>
      <c r="R3559" s="12" t="n">
        <f aca="false">M3559*O3559</f>
        <v>15719.84</v>
      </c>
      <c r="S3559" s="12" t="n">
        <f aca="false">Q3559-R3559</f>
        <v>-1612.32</v>
      </c>
      <c r="T3559" s="11" t="n">
        <f aca="false">IFERROR(S3559/Q3559,0)</f>
        <v>-0.114287982579504</v>
      </c>
      <c r="U3559" s="13" t="n">
        <f aca="false">F3559-E3559</f>
        <v>3</v>
      </c>
      <c r="V3559" s="13" t="n">
        <f aca="false">G3559-F3559</f>
        <v>3</v>
      </c>
      <c r="W3559" s="13" t="n">
        <f aca="false">G3559-E3559</f>
        <v>6</v>
      </c>
      <c r="X3559" s="10" t="n">
        <f aca="false">YEAR(E3559)</f>
        <v>2019</v>
      </c>
      <c r="Y3559" s="0" t="str">
        <f aca="false">TEXT(E3559,"yyyy-mm")</f>
        <v>2019-07</v>
      </c>
      <c r="Z3559" s="0" t="str">
        <f aca="false">"Q"&amp;ROUNDUP(MONTH(E3559)/3,0)&amp;"-"&amp;YEAR(E3559)</f>
        <v>Q3-2019</v>
      </c>
    </row>
    <row r="3560" customFormat="false" ht="14.25" hidden="false" customHeight="false" outlineLevel="0" collapsed="false">
      <c r="A3560" s="0" t="s">
        <v>3602</v>
      </c>
      <c r="B3560" s="0" t="s">
        <v>38</v>
      </c>
      <c r="C3560" s="0" t="s">
        <v>46</v>
      </c>
      <c r="D3560" s="9" t="n">
        <v>43600</v>
      </c>
      <c r="E3560" s="9" t="n">
        <v>43669</v>
      </c>
      <c r="F3560" s="9" t="n">
        <v>43689</v>
      </c>
      <c r="G3560" s="9" t="n">
        <v>43692</v>
      </c>
      <c r="H3560" s="10" t="s">
        <v>36</v>
      </c>
      <c r="I3560" s="0" t="n">
        <v>16</v>
      </c>
      <c r="J3560" s="0" t="n">
        <v>32</v>
      </c>
      <c r="K3560" s="0" t="n">
        <v>288</v>
      </c>
      <c r="L3560" s="0" t="n">
        <v>33</v>
      </c>
      <c r="M3560" s="0" t="n">
        <v>3</v>
      </c>
      <c r="N3560" s="11" t="n">
        <v>0.075</v>
      </c>
      <c r="O3560" s="12" t="n">
        <v>2073.11</v>
      </c>
      <c r="P3560" s="12" t="n">
        <v>3839.1</v>
      </c>
      <c r="Q3560" s="12" t="n">
        <f aca="false">M3560*P3560*(1-N3560)</f>
        <v>10653.5025</v>
      </c>
      <c r="R3560" s="12" t="n">
        <f aca="false">M3560*O3560</f>
        <v>6219.33</v>
      </c>
      <c r="S3560" s="12" t="n">
        <f aca="false">Q3560-R3560</f>
        <v>4434.1725</v>
      </c>
      <c r="T3560" s="11" t="n">
        <f aca="false">IFERROR(S3560/Q3560,0)</f>
        <v>0.41621734260634</v>
      </c>
      <c r="U3560" s="13" t="n">
        <f aca="false">F3560-E3560</f>
        <v>20</v>
      </c>
      <c r="V3560" s="13" t="n">
        <f aca="false">G3560-F3560</f>
        <v>3</v>
      </c>
      <c r="W3560" s="13" t="n">
        <f aca="false">G3560-E3560</f>
        <v>23</v>
      </c>
      <c r="X3560" s="10" t="n">
        <f aca="false">YEAR(E3560)</f>
        <v>2019</v>
      </c>
      <c r="Y3560" s="0" t="str">
        <f aca="false">TEXT(E3560,"yyyy-mm")</f>
        <v>2019-07</v>
      </c>
      <c r="Z3560" s="0" t="str">
        <f aca="false">"Q"&amp;ROUNDUP(MONTH(E3560)/3,0)&amp;"-"&amp;YEAR(E3560)</f>
        <v>Q3-2019</v>
      </c>
    </row>
    <row r="3561" customFormat="false" ht="14.25" hidden="false" customHeight="false" outlineLevel="0" collapsed="false">
      <c r="A3561" s="0" t="s">
        <v>3603</v>
      </c>
      <c r="B3561" s="0" t="s">
        <v>43</v>
      </c>
      <c r="C3561" s="0" t="s">
        <v>48</v>
      </c>
      <c r="D3561" s="9" t="n">
        <v>43600</v>
      </c>
      <c r="E3561" s="9" t="n">
        <v>43670</v>
      </c>
      <c r="F3561" s="9" t="n">
        <v>43691</v>
      </c>
      <c r="G3561" s="9" t="n">
        <v>43699</v>
      </c>
      <c r="H3561" s="10" t="s">
        <v>36</v>
      </c>
      <c r="I3561" s="0" t="n">
        <v>28</v>
      </c>
      <c r="J3561" s="0" t="n">
        <v>21</v>
      </c>
      <c r="K3561" s="0" t="n">
        <v>30</v>
      </c>
      <c r="L3561" s="0" t="n">
        <v>31</v>
      </c>
      <c r="M3561" s="0" t="n">
        <v>7</v>
      </c>
      <c r="N3561" s="11" t="n">
        <v>0.075</v>
      </c>
      <c r="O3561" s="12" t="n">
        <v>3814.98</v>
      </c>
      <c r="P3561" s="12" t="n">
        <v>5226</v>
      </c>
      <c r="Q3561" s="12" t="n">
        <f aca="false">M3561*P3561*(1-N3561)</f>
        <v>33838.35</v>
      </c>
      <c r="R3561" s="12" t="n">
        <f aca="false">M3561*O3561</f>
        <v>26704.86</v>
      </c>
      <c r="S3561" s="12" t="n">
        <f aca="false">Q3561-R3561</f>
        <v>7133.49</v>
      </c>
      <c r="T3561" s="11" t="n">
        <f aca="false">IFERROR(S3561/Q3561,0)</f>
        <v>0.210810810810811</v>
      </c>
      <c r="U3561" s="13" t="n">
        <f aca="false">F3561-E3561</f>
        <v>21</v>
      </c>
      <c r="V3561" s="13" t="n">
        <f aca="false">G3561-F3561</f>
        <v>8</v>
      </c>
      <c r="W3561" s="13" t="n">
        <f aca="false">G3561-E3561</f>
        <v>29</v>
      </c>
      <c r="X3561" s="10" t="n">
        <f aca="false">YEAR(E3561)</f>
        <v>2019</v>
      </c>
      <c r="Y3561" s="0" t="str">
        <f aca="false">TEXT(E3561,"yyyy-mm")</f>
        <v>2019-07</v>
      </c>
      <c r="Z3561" s="0" t="str">
        <f aca="false">"Q"&amp;ROUNDUP(MONTH(E3561)/3,0)&amp;"-"&amp;YEAR(E3561)</f>
        <v>Q3-2019</v>
      </c>
    </row>
    <row r="3562" customFormat="false" ht="14.25" hidden="false" customHeight="false" outlineLevel="0" collapsed="false">
      <c r="A3562" s="0" t="s">
        <v>3604</v>
      </c>
      <c r="B3562" s="0" t="s">
        <v>38</v>
      </c>
      <c r="C3562" s="0" t="s">
        <v>58</v>
      </c>
      <c r="D3562" s="9" t="n">
        <v>43600</v>
      </c>
      <c r="E3562" s="9" t="n">
        <v>43670</v>
      </c>
      <c r="F3562" s="9" t="n">
        <v>43693</v>
      </c>
      <c r="G3562" s="9" t="n">
        <v>43696</v>
      </c>
      <c r="H3562" s="10" t="s">
        <v>36</v>
      </c>
      <c r="I3562" s="0" t="n">
        <v>15</v>
      </c>
      <c r="J3562" s="0" t="n">
        <v>25</v>
      </c>
      <c r="K3562" s="0" t="n">
        <v>355</v>
      </c>
      <c r="L3562" s="0" t="n">
        <v>26</v>
      </c>
      <c r="M3562" s="0" t="n">
        <v>1</v>
      </c>
      <c r="N3562" s="11" t="n">
        <v>0.075</v>
      </c>
      <c r="O3562" s="12" t="n">
        <v>217.08</v>
      </c>
      <c r="P3562" s="12" t="n">
        <v>268</v>
      </c>
      <c r="Q3562" s="12" t="n">
        <f aca="false">M3562*P3562*(1-N3562)</f>
        <v>247.9</v>
      </c>
      <c r="R3562" s="12" t="n">
        <f aca="false">M3562*O3562</f>
        <v>217.08</v>
      </c>
      <c r="S3562" s="12" t="n">
        <f aca="false">Q3562-R3562</f>
        <v>30.82</v>
      </c>
      <c r="T3562" s="11" t="n">
        <f aca="false">IFERROR(S3562/Q3562,0)</f>
        <v>0.124324324324324</v>
      </c>
      <c r="U3562" s="13" t="n">
        <f aca="false">F3562-E3562</f>
        <v>23</v>
      </c>
      <c r="V3562" s="13" t="n">
        <f aca="false">G3562-F3562</f>
        <v>3</v>
      </c>
      <c r="W3562" s="13" t="n">
        <f aca="false">G3562-E3562</f>
        <v>26</v>
      </c>
      <c r="X3562" s="10" t="n">
        <f aca="false">YEAR(E3562)</f>
        <v>2019</v>
      </c>
      <c r="Y3562" s="0" t="str">
        <f aca="false">TEXT(E3562,"yyyy-mm")</f>
        <v>2019-07</v>
      </c>
      <c r="Z3562" s="0" t="str">
        <f aca="false">"Q"&amp;ROUNDUP(MONTH(E3562)/3,0)&amp;"-"&amp;YEAR(E3562)</f>
        <v>Q3-2019</v>
      </c>
    </row>
    <row r="3563" customFormat="false" ht="14.25" hidden="false" customHeight="false" outlineLevel="0" collapsed="false">
      <c r="A3563" s="0" t="s">
        <v>3605</v>
      </c>
      <c r="B3563" s="0" t="s">
        <v>34</v>
      </c>
      <c r="C3563" s="0" t="s">
        <v>58</v>
      </c>
      <c r="D3563" s="9" t="n">
        <v>43600</v>
      </c>
      <c r="E3563" s="9" t="n">
        <v>43670</v>
      </c>
      <c r="F3563" s="9" t="n">
        <v>43679</v>
      </c>
      <c r="G3563" s="9" t="n">
        <v>43680</v>
      </c>
      <c r="H3563" s="10" t="s">
        <v>36</v>
      </c>
      <c r="I3563" s="0" t="n">
        <v>4</v>
      </c>
      <c r="J3563" s="0" t="n">
        <v>19</v>
      </c>
      <c r="K3563" s="0" t="n">
        <v>343</v>
      </c>
      <c r="L3563" s="0" t="n">
        <v>31</v>
      </c>
      <c r="M3563" s="0" t="n">
        <v>3</v>
      </c>
      <c r="N3563" s="11" t="n">
        <v>0.075</v>
      </c>
      <c r="O3563" s="12" t="n">
        <v>1027.78</v>
      </c>
      <c r="P3563" s="12" t="n">
        <v>1742</v>
      </c>
      <c r="Q3563" s="12" t="n">
        <f aca="false">M3563*P3563*(1-N3563)</f>
        <v>4834.05</v>
      </c>
      <c r="R3563" s="12" t="n">
        <f aca="false">M3563*O3563</f>
        <v>3083.34</v>
      </c>
      <c r="S3563" s="12" t="n">
        <f aca="false">Q3563-R3563</f>
        <v>1750.71</v>
      </c>
      <c r="T3563" s="11" t="n">
        <f aca="false">IFERROR(S3563/Q3563,0)</f>
        <v>0.362162162162162</v>
      </c>
      <c r="U3563" s="13" t="n">
        <f aca="false">F3563-E3563</f>
        <v>9</v>
      </c>
      <c r="V3563" s="13" t="n">
        <f aca="false">G3563-F3563</f>
        <v>1</v>
      </c>
      <c r="W3563" s="13" t="n">
        <f aca="false">G3563-E3563</f>
        <v>10</v>
      </c>
      <c r="X3563" s="10" t="n">
        <f aca="false">YEAR(E3563)</f>
        <v>2019</v>
      </c>
      <c r="Y3563" s="0" t="str">
        <f aca="false">TEXT(E3563,"yyyy-mm")</f>
        <v>2019-07</v>
      </c>
      <c r="Z3563" s="0" t="str">
        <f aca="false">"Q"&amp;ROUNDUP(MONTH(E3563)/3,0)&amp;"-"&amp;YEAR(E3563)</f>
        <v>Q3-2019</v>
      </c>
    </row>
    <row r="3564" customFormat="false" ht="14.25" hidden="false" customHeight="false" outlineLevel="0" collapsed="false">
      <c r="A3564" s="0" t="s">
        <v>3606</v>
      </c>
      <c r="B3564" s="0" t="s">
        <v>38</v>
      </c>
      <c r="C3564" s="0" t="s">
        <v>39</v>
      </c>
      <c r="D3564" s="9" t="n">
        <v>43600</v>
      </c>
      <c r="E3564" s="9" t="n">
        <v>43670</v>
      </c>
      <c r="F3564" s="9" t="n">
        <v>43693</v>
      </c>
      <c r="G3564" s="9" t="n">
        <v>43696</v>
      </c>
      <c r="H3564" s="10" t="s">
        <v>36</v>
      </c>
      <c r="I3564" s="0" t="n">
        <v>18</v>
      </c>
      <c r="J3564" s="0" t="n">
        <v>2</v>
      </c>
      <c r="K3564" s="0" t="n">
        <v>124</v>
      </c>
      <c r="L3564" s="0" t="n">
        <v>23</v>
      </c>
      <c r="M3564" s="0" t="n">
        <v>7</v>
      </c>
      <c r="N3564" s="11" t="n">
        <v>0.05</v>
      </c>
      <c r="O3564" s="12" t="n">
        <v>435.5</v>
      </c>
      <c r="P3564" s="12" t="n">
        <v>871</v>
      </c>
      <c r="Q3564" s="12" t="n">
        <f aca="false">M3564*P3564*(1-N3564)</f>
        <v>5792.15</v>
      </c>
      <c r="R3564" s="12" t="n">
        <f aca="false">M3564*O3564</f>
        <v>3048.5</v>
      </c>
      <c r="S3564" s="12" t="n">
        <f aca="false">Q3564-R3564</f>
        <v>2743.65</v>
      </c>
      <c r="T3564" s="11" t="n">
        <f aca="false">IFERROR(S3564/Q3564,0)</f>
        <v>0.473684210526316</v>
      </c>
      <c r="U3564" s="13" t="n">
        <f aca="false">F3564-E3564</f>
        <v>23</v>
      </c>
      <c r="V3564" s="13" t="n">
        <f aca="false">G3564-F3564</f>
        <v>3</v>
      </c>
      <c r="W3564" s="13" t="n">
        <f aca="false">G3564-E3564</f>
        <v>26</v>
      </c>
      <c r="X3564" s="10" t="n">
        <f aca="false">YEAR(E3564)</f>
        <v>2019</v>
      </c>
      <c r="Y3564" s="0" t="str">
        <f aca="false">TEXT(E3564,"yyyy-mm")</f>
        <v>2019-07</v>
      </c>
      <c r="Z3564" s="0" t="str">
        <f aca="false">"Q"&amp;ROUNDUP(MONTH(E3564)/3,0)&amp;"-"&amp;YEAR(E3564)</f>
        <v>Q3-2019</v>
      </c>
    </row>
    <row r="3565" customFormat="false" ht="14.25" hidden="false" customHeight="false" outlineLevel="0" collapsed="false">
      <c r="A3565" s="0" t="s">
        <v>3607</v>
      </c>
      <c r="B3565" s="0" t="s">
        <v>34</v>
      </c>
      <c r="C3565" s="0" t="s">
        <v>35</v>
      </c>
      <c r="D3565" s="9" t="n">
        <v>43600</v>
      </c>
      <c r="E3565" s="9" t="n">
        <v>43670</v>
      </c>
      <c r="F3565" s="9" t="n">
        <v>43686</v>
      </c>
      <c r="G3565" s="9" t="n">
        <v>43688</v>
      </c>
      <c r="H3565" s="10" t="s">
        <v>36</v>
      </c>
      <c r="I3565" s="0" t="n">
        <v>6</v>
      </c>
      <c r="J3565" s="0" t="n">
        <v>3</v>
      </c>
      <c r="K3565" s="0" t="n">
        <v>235</v>
      </c>
      <c r="L3565" s="0" t="n">
        <v>16</v>
      </c>
      <c r="M3565" s="0" t="n">
        <v>1</v>
      </c>
      <c r="N3565" s="11" t="n">
        <v>0.2</v>
      </c>
      <c r="O3565" s="12" t="n">
        <v>138.82</v>
      </c>
      <c r="P3565" s="12" t="n">
        <v>247.9</v>
      </c>
      <c r="Q3565" s="12" t="n">
        <f aca="false">M3565*P3565*(1-N3565)</f>
        <v>198.32</v>
      </c>
      <c r="R3565" s="12" t="n">
        <f aca="false">M3565*O3565</f>
        <v>138.82</v>
      </c>
      <c r="S3565" s="12" t="n">
        <f aca="false">Q3565-R3565</f>
        <v>59.5</v>
      </c>
      <c r="T3565" s="11" t="n">
        <f aca="false">IFERROR(S3565/Q3565,0)</f>
        <v>0.300020169423155</v>
      </c>
      <c r="U3565" s="13" t="n">
        <f aca="false">F3565-E3565</f>
        <v>16</v>
      </c>
      <c r="V3565" s="13" t="n">
        <f aca="false">G3565-F3565</f>
        <v>2</v>
      </c>
      <c r="W3565" s="13" t="n">
        <f aca="false">G3565-E3565</f>
        <v>18</v>
      </c>
      <c r="X3565" s="10" t="n">
        <f aca="false">YEAR(E3565)</f>
        <v>2019</v>
      </c>
      <c r="Y3565" s="0" t="str">
        <f aca="false">TEXT(E3565,"yyyy-mm")</f>
        <v>2019-07</v>
      </c>
      <c r="Z3565" s="0" t="str">
        <f aca="false">"Q"&amp;ROUNDUP(MONTH(E3565)/3,0)&amp;"-"&amp;YEAR(E3565)</f>
        <v>Q3-2019</v>
      </c>
    </row>
    <row r="3566" customFormat="false" ht="14.25" hidden="false" customHeight="false" outlineLevel="0" collapsed="false">
      <c r="A3566" s="0" t="s">
        <v>3608</v>
      </c>
      <c r="B3566" s="0" t="s">
        <v>41</v>
      </c>
      <c r="C3566" s="0" t="s">
        <v>46</v>
      </c>
      <c r="D3566" s="9" t="n">
        <v>43500</v>
      </c>
      <c r="E3566" s="9" t="n">
        <v>43670</v>
      </c>
      <c r="F3566" s="9" t="n">
        <v>43685</v>
      </c>
      <c r="G3566" s="9" t="n">
        <v>43687</v>
      </c>
      <c r="H3566" s="10" t="s">
        <v>36</v>
      </c>
      <c r="I3566" s="0" t="n">
        <v>20</v>
      </c>
      <c r="J3566" s="0" t="n">
        <v>13</v>
      </c>
      <c r="K3566" s="0" t="n">
        <v>325</v>
      </c>
      <c r="L3566" s="0" t="n">
        <v>34</v>
      </c>
      <c r="M3566" s="0" t="n">
        <v>2</v>
      </c>
      <c r="N3566" s="11" t="n">
        <v>0.075</v>
      </c>
      <c r="O3566" s="12" t="n">
        <v>915.96</v>
      </c>
      <c r="P3566" s="12" t="n">
        <v>1869.3</v>
      </c>
      <c r="Q3566" s="12" t="n">
        <f aca="false">M3566*P3566*(1-N3566)</f>
        <v>3458.205</v>
      </c>
      <c r="R3566" s="12" t="n">
        <f aca="false">M3566*O3566</f>
        <v>1831.92</v>
      </c>
      <c r="S3566" s="12" t="n">
        <f aca="false">Q3566-R3566</f>
        <v>1626.285</v>
      </c>
      <c r="T3566" s="11" t="n">
        <f aca="false">IFERROR(S3566/Q3566,0)</f>
        <v>0.470268535266128</v>
      </c>
      <c r="U3566" s="13" t="n">
        <f aca="false">F3566-E3566</f>
        <v>15</v>
      </c>
      <c r="V3566" s="13" t="n">
        <f aca="false">G3566-F3566</f>
        <v>2</v>
      </c>
      <c r="W3566" s="13" t="n">
        <f aca="false">G3566-E3566</f>
        <v>17</v>
      </c>
      <c r="X3566" s="10" t="n">
        <f aca="false">YEAR(E3566)</f>
        <v>2019</v>
      </c>
      <c r="Y3566" s="0" t="str">
        <f aca="false">TEXT(E3566,"yyyy-mm")</f>
        <v>2019-07</v>
      </c>
      <c r="Z3566" s="0" t="str">
        <f aca="false">"Q"&amp;ROUNDUP(MONTH(E3566)/3,0)&amp;"-"&amp;YEAR(E3566)</f>
        <v>Q3-2019</v>
      </c>
    </row>
    <row r="3567" customFormat="false" ht="14.25" hidden="false" customHeight="false" outlineLevel="0" collapsed="false">
      <c r="A3567" s="0" t="s">
        <v>3609</v>
      </c>
      <c r="B3567" s="0" t="s">
        <v>34</v>
      </c>
      <c r="C3567" s="0" t="s">
        <v>35</v>
      </c>
      <c r="D3567" s="9" t="n">
        <v>43600</v>
      </c>
      <c r="E3567" s="9" t="n">
        <v>43670</v>
      </c>
      <c r="F3567" s="9" t="n">
        <v>43676</v>
      </c>
      <c r="G3567" s="9" t="n">
        <v>43680</v>
      </c>
      <c r="H3567" s="10" t="s">
        <v>36</v>
      </c>
      <c r="I3567" s="0" t="n">
        <v>2</v>
      </c>
      <c r="J3567" s="0" t="n">
        <v>21</v>
      </c>
      <c r="K3567" s="0" t="n">
        <v>228</v>
      </c>
      <c r="L3567" s="0" t="n">
        <v>44</v>
      </c>
      <c r="M3567" s="0" t="n">
        <v>6</v>
      </c>
      <c r="N3567" s="11" t="n">
        <v>0.05</v>
      </c>
      <c r="O3567" s="12" t="n">
        <v>1160.78</v>
      </c>
      <c r="P3567" s="12" t="n">
        <v>2579.5</v>
      </c>
      <c r="Q3567" s="12" t="n">
        <f aca="false">M3567*P3567*(1-N3567)</f>
        <v>14703.15</v>
      </c>
      <c r="R3567" s="12" t="n">
        <f aca="false">M3567*O3567</f>
        <v>6964.68</v>
      </c>
      <c r="S3567" s="12" t="n">
        <f aca="false">Q3567-R3567</f>
        <v>7738.47</v>
      </c>
      <c r="T3567" s="11" t="n">
        <f aca="false">IFERROR(S3567/Q3567,0)</f>
        <v>0.526313749094582</v>
      </c>
      <c r="U3567" s="13" t="n">
        <f aca="false">F3567-E3567</f>
        <v>6</v>
      </c>
      <c r="V3567" s="13" t="n">
        <f aca="false">G3567-F3567</f>
        <v>4</v>
      </c>
      <c r="W3567" s="13" t="n">
        <f aca="false">G3567-E3567</f>
        <v>10</v>
      </c>
      <c r="X3567" s="10" t="n">
        <f aca="false">YEAR(E3567)</f>
        <v>2019</v>
      </c>
      <c r="Y3567" s="0" t="str">
        <f aca="false">TEXT(E3567,"yyyy-mm")</f>
        <v>2019-07</v>
      </c>
      <c r="Z3567" s="0" t="str">
        <f aca="false">"Q"&amp;ROUNDUP(MONTH(E3567)/3,0)&amp;"-"&amp;YEAR(E3567)</f>
        <v>Q3-2019</v>
      </c>
    </row>
    <row r="3568" customFormat="false" ht="14.25" hidden="false" customHeight="false" outlineLevel="0" collapsed="false">
      <c r="A3568" s="0" t="s">
        <v>3610</v>
      </c>
      <c r="B3568" s="0" t="s">
        <v>34</v>
      </c>
      <c r="C3568" s="0" t="s">
        <v>79</v>
      </c>
      <c r="D3568" s="9" t="n">
        <v>43600</v>
      </c>
      <c r="E3568" s="9" t="n">
        <v>43670</v>
      </c>
      <c r="F3568" s="9" t="n">
        <v>43673</v>
      </c>
      <c r="G3568" s="9" t="n">
        <v>43682</v>
      </c>
      <c r="H3568" s="10" t="s">
        <v>36</v>
      </c>
      <c r="I3568" s="0" t="n">
        <v>11</v>
      </c>
      <c r="J3568" s="0" t="n">
        <v>16</v>
      </c>
      <c r="K3568" s="0" t="n">
        <v>73</v>
      </c>
      <c r="L3568" s="0" t="n">
        <v>30</v>
      </c>
      <c r="M3568" s="0" t="n">
        <v>8</v>
      </c>
      <c r="N3568" s="11" t="n">
        <v>0.075</v>
      </c>
      <c r="O3568" s="12" t="n">
        <v>1212.97</v>
      </c>
      <c r="P3568" s="12" t="n">
        <v>1956.4</v>
      </c>
      <c r="Q3568" s="12" t="n">
        <f aca="false">M3568*P3568*(1-N3568)</f>
        <v>14477.36</v>
      </c>
      <c r="R3568" s="12" t="n">
        <f aca="false">M3568*O3568</f>
        <v>9703.76</v>
      </c>
      <c r="S3568" s="12" t="n">
        <f aca="false">Q3568-R3568</f>
        <v>4773.6</v>
      </c>
      <c r="T3568" s="11" t="n">
        <f aca="false">IFERROR(S3568/Q3568,0)</f>
        <v>0.329728624555858</v>
      </c>
      <c r="U3568" s="13" t="n">
        <f aca="false">F3568-E3568</f>
        <v>3</v>
      </c>
      <c r="V3568" s="13" t="n">
        <f aca="false">G3568-F3568</f>
        <v>9</v>
      </c>
      <c r="W3568" s="13" t="n">
        <f aca="false">G3568-E3568</f>
        <v>12</v>
      </c>
      <c r="X3568" s="10" t="n">
        <f aca="false">YEAR(E3568)</f>
        <v>2019</v>
      </c>
      <c r="Y3568" s="0" t="str">
        <f aca="false">TEXT(E3568,"yyyy-mm")</f>
        <v>2019-07</v>
      </c>
      <c r="Z3568" s="0" t="str">
        <f aca="false">"Q"&amp;ROUNDUP(MONTH(E3568)/3,0)&amp;"-"&amp;YEAR(E3568)</f>
        <v>Q3-2019</v>
      </c>
    </row>
    <row r="3569" customFormat="false" ht="14.25" hidden="false" customHeight="false" outlineLevel="0" collapsed="false">
      <c r="A3569" s="0" t="s">
        <v>3611</v>
      </c>
      <c r="B3569" s="0" t="s">
        <v>38</v>
      </c>
      <c r="C3569" s="0" t="s">
        <v>35</v>
      </c>
      <c r="D3569" s="9" t="n">
        <v>43600</v>
      </c>
      <c r="E3569" s="9" t="n">
        <v>43670</v>
      </c>
      <c r="F3569" s="9" t="n">
        <v>43684</v>
      </c>
      <c r="G3569" s="9" t="n">
        <v>43689</v>
      </c>
      <c r="H3569" s="10" t="s">
        <v>36</v>
      </c>
      <c r="I3569" s="0" t="n">
        <v>15</v>
      </c>
      <c r="J3569" s="0" t="n">
        <v>20</v>
      </c>
      <c r="K3569" s="0" t="n">
        <v>205</v>
      </c>
      <c r="L3569" s="0" t="n">
        <v>5</v>
      </c>
      <c r="M3569" s="0" t="n">
        <v>1</v>
      </c>
      <c r="N3569" s="11" t="n">
        <v>0.05</v>
      </c>
      <c r="O3569" s="12" t="n">
        <v>1864.21</v>
      </c>
      <c r="P3569" s="12" t="n">
        <v>2519.2</v>
      </c>
      <c r="Q3569" s="12" t="n">
        <f aca="false">M3569*P3569*(1-N3569)</f>
        <v>2393.24</v>
      </c>
      <c r="R3569" s="12" t="n">
        <f aca="false">M3569*O3569</f>
        <v>1864.21</v>
      </c>
      <c r="S3569" s="12" t="n">
        <f aca="false">Q3569-R3569</f>
        <v>529.03</v>
      </c>
      <c r="T3569" s="11" t="n">
        <f aca="false">IFERROR(S3569/Q3569,0)</f>
        <v>0.221051795891762</v>
      </c>
      <c r="U3569" s="13" t="n">
        <f aca="false">F3569-E3569</f>
        <v>14</v>
      </c>
      <c r="V3569" s="13" t="n">
        <f aca="false">G3569-F3569</f>
        <v>5</v>
      </c>
      <c r="W3569" s="13" t="n">
        <f aca="false">G3569-E3569</f>
        <v>19</v>
      </c>
      <c r="X3569" s="10" t="n">
        <f aca="false">YEAR(E3569)</f>
        <v>2019</v>
      </c>
      <c r="Y3569" s="0" t="str">
        <f aca="false">TEXT(E3569,"yyyy-mm")</f>
        <v>2019-07</v>
      </c>
      <c r="Z3569" s="0" t="str">
        <f aca="false">"Q"&amp;ROUNDUP(MONTH(E3569)/3,0)&amp;"-"&amp;YEAR(E3569)</f>
        <v>Q3-2019</v>
      </c>
    </row>
    <row r="3570" customFormat="false" ht="14.25" hidden="false" customHeight="false" outlineLevel="0" collapsed="false">
      <c r="A3570" s="0" t="s">
        <v>3612</v>
      </c>
      <c r="B3570" s="0" t="s">
        <v>34</v>
      </c>
      <c r="C3570" s="0" t="s">
        <v>46</v>
      </c>
      <c r="D3570" s="9" t="n">
        <v>43600</v>
      </c>
      <c r="E3570" s="9" t="n">
        <v>43671</v>
      </c>
      <c r="F3570" s="9" t="n">
        <v>43679</v>
      </c>
      <c r="G3570" s="9" t="n">
        <v>43681</v>
      </c>
      <c r="H3570" s="10" t="s">
        <v>36</v>
      </c>
      <c r="I3570" s="0" t="n">
        <v>11</v>
      </c>
      <c r="J3570" s="0" t="n">
        <v>46</v>
      </c>
      <c r="K3570" s="0" t="n">
        <v>325</v>
      </c>
      <c r="L3570" s="0" t="n">
        <v>44</v>
      </c>
      <c r="M3570" s="0" t="n">
        <v>1</v>
      </c>
      <c r="N3570" s="11" t="n">
        <v>0.4</v>
      </c>
      <c r="O3570" s="12" t="n">
        <v>597.98</v>
      </c>
      <c r="P3570" s="12" t="n">
        <v>797.3</v>
      </c>
      <c r="Q3570" s="12" t="n">
        <f aca="false">M3570*P3570*(1-N3570)</f>
        <v>478.38</v>
      </c>
      <c r="R3570" s="12" t="n">
        <f aca="false">M3570*O3570</f>
        <v>597.98</v>
      </c>
      <c r="S3570" s="12" t="n">
        <f aca="false">Q3570-R3570</f>
        <v>-119.6</v>
      </c>
      <c r="T3570" s="11" t="n">
        <f aca="false">IFERROR(S3570/Q3570,0)</f>
        <v>-0.250010451941971</v>
      </c>
      <c r="U3570" s="13" t="n">
        <f aca="false">F3570-E3570</f>
        <v>8</v>
      </c>
      <c r="V3570" s="13" t="n">
        <f aca="false">G3570-F3570</f>
        <v>2</v>
      </c>
      <c r="W3570" s="13" t="n">
        <f aca="false">G3570-E3570</f>
        <v>10</v>
      </c>
      <c r="X3570" s="10" t="n">
        <f aca="false">YEAR(E3570)</f>
        <v>2019</v>
      </c>
      <c r="Y3570" s="0" t="str">
        <f aca="false">TEXT(E3570,"yyyy-mm")</f>
        <v>2019-07</v>
      </c>
      <c r="Z3570" s="0" t="str">
        <f aca="false">"Q"&amp;ROUNDUP(MONTH(E3570)/3,0)&amp;"-"&amp;YEAR(E3570)</f>
        <v>Q3-2019</v>
      </c>
    </row>
    <row r="3571" customFormat="false" ht="14.25" hidden="false" customHeight="false" outlineLevel="0" collapsed="false">
      <c r="A3571" s="0" t="s">
        <v>3613</v>
      </c>
      <c r="B3571" s="0" t="s">
        <v>38</v>
      </c>
      <c r="C3571" s="0" t="s">
        <v>35</v>
      </c>
      <c r="D3571" s="9" t="n">
        <v>43500</v>
      </c>
      <c r="E3571" s="9" t="n">
        <v>43671</v>
      </c>
      <c r="F3571" s="9" t="n">
        <v>43681</v>
      </c>
      <c r="G3571" s="9" t="n">
        <v>43688</v>
      </c>
      <c r="H3571" s="10" t="s">
        <v>36</v>
      </c>
      <c r="I3571" s="0" t="n">
        <v>19</v>
      </c>
      <c r="J3571" s="0" t="n">
        <v>30</v>
      </c>
      <c r="K3571" s="0" t="n">
        <v>233</v>
      </c>
      <c r="L3571" s="0" t="n">
        <v>42</v>
      </c>
      <c r="M3571" s="0" t="n">
        <v>3</v>
      </c>
      <c r="N3571" s="11" t="n">
        <v>0.075</v>
      </c>
      <c r="O3571" s="12" t="n">
        <v>3542.02</v>
      </c>
      <c r="P3571" s="12" t="n">
        <v>5366.7</v>
      </c>
      <c r="Q3571" s="12" t="n">
        <f aca="false">M3571*P3571*(1-N3571)</f>
        <v>14892.5925</v>
      </c>
      <c r="R3571" s="12" t="n">
        <f aca="false">M3571*O3571</f>
        <v>10626.06</v>
      </c>
      <c r="S3571" s="12" t="n">
        <f aca="false">Q3571-R3571</f>
        <v>4266.5325</v>
      </c>
      <c r="T3571" s="11" t="n">
        <f aca="false">IFERROR(S3571/Q3571,0)</f>
        <v>0.286486889371344</v>
      </c>
      <c r="U3571" s="13" t="n">
        <f aca="false">F3571-E3571</f>
        <v>10</v>
      </c>
      <c r="V3571" s="13" t="n">
        <f aca="false">G3571-F3571</f>
        <v>7</v>
      </c>
      <c r="W3571" s="13" t="n">
        <f aca="false">G3571-E3571</f>
        <v>17</v>
      </c>
      <c r="X3571" s="10" t="n">
        <f aca="false">YEAR(E3571)</f>
        <v>2019</v>
      </c>
      <c r="Y3571" s="0" t="str">
        <f aca="false">TEXT(E3571,"yyyy-mm")</f>
        <v>2019-07</v>
      </c>
      <c r="Z3571" s="0" t="str">
        <f aca="false">"Q"&amp;ROUNDUP(MONTH(E3571)/3,0)&amp;"-"&amp;YEAR(E3571)</f>
        <v>Q3-2019</v>
      </c>
    </row>
    <row r="3572" customFormat="false" ht="14.25" hidden="false" customHeight="false" outlineLevel="0" collapsed="false">
      <c r="A3572" s="0" t="s">
        <v>3614</v>
      </c>
      <c r="B3572" s="0" t="s">
        <v>34</v>
      </c>
      <c r="C3572" s="0" t="s">
        <v>39</v>
      </c>
      <c r="D3572" s="9" t="n">
        <v>43600</v>
      </c>
      <c r="E3572" s="9" t="n">
        <v>43671</v>
      </c>
      <c r="F3572" s="9" t="n">
        <v>43683</v>
      </c>
      <c r="G3572" s="9" t="n">
        <v>43686</v>
      </c>
      <c r="H3572" s="10" t="s">
        <v>36</v>
      </c>
      <c r="I3572" s="0" t="n">
        <v>4</v>
      </c>
      <c r="J3572" s="0" t="n">
        <v>30</v>
      </c>
      <c r="K3572" s="0" t="n">
        <v>138</v>
      </c>
      <c r="L3572" s="0" t="n">
        <v>11</v>
      </c>
      <c r="M3572" s="0" t="n">
        <v>3</v>
      </c>
      <c r="N3572" s="11" t="n">
        <v>0.2</v>
      </c>
      <c r="O3572" s="12" t="n">
        <v>1370.75</v>
      </c>
      <c r="P3572" s="12" t="n">
        <v>3343.3</v>
      </c>
      <c r="Q3572" s="12" t="n">
        <f aca="false">M3572*P3572*(1-N3572)</f>
        <v>8023.92</v>
      </c>
      <c r="R3572" s="12" t="n">
        <f aca="false">M3572*O3572</f>
        <v>4112.25</v>
      </c>
      <c r="S3572" s="12" t="n">
        <f aca="false">Q3572-R3572</f>
        <v>3911.67</v>
      </c>
      <c r="T3572" s="11" t="n">
        <f aca="false">IFERROR(S3572/Q3572,0)</f>
        <v>0.487501121646278</v>
      </c>
      <c r="U3572" s="13" t="n">
        <f aca="false">F3572-E3572</f>
        <v>12</v>
      </c>
      <c r="V3572" s="13" t="n">
        <f aca="false">G3572-F3572</f>
        <v>3</v>
      </c>
      <c r="W3572" s="13" t="n">
        <f aca="false">G3572-E3572</f>
        <v>15</v>
      </c>
      <c r="X3572" s="10" t="n">
        <f aca="false">YEAR(E3572)</f>
        <v>2019</v>
      </c>
      <c r="Y3572" s="0" t="str">
        <f aca="false">TEXT(E3572,"yyyy-mm")</f>
        <v>2019-07</v>
      </c>
      <c r="Z3572" s="0" t="str">
        <f aca="false">"Q"&amp;ROUNDUP(MONTH(E3572)/3,0)&amp;"-"&amp;YEAR(E3572)</f>
        <v>Q3-2019</v>
      </c>
    </row>
    <row r="3573" customFormat="false" ht="14.25" hidden="false" customHeight="false" outlineLevel="0" collapsed="false">
      <c r="A3573" s="0" t="s">
        <v>3615</v>
      </c>
      <c r="B3573" s="0" t="s">
        <v>34</v>
      </c>
      <c r="C3573" s="0" t="s">
        <v>35</v>
      </c>
      <c r="D3573" s="9" t="n">
        <v>43600</v>
      </c>
      <c r="E3573" s="9" t="n">
        <v>43671</v>
      </c>
      <c r="F3573" s="9" t="n">
        <v>43685</v>
      </c>
      <c r="G3573" s="9" t="n">
        <v>43690</v>
      </c>
      <c r="H3573" s="10" t="s">
        <v>36</v>
      </c>
      <c r="I3573" s="0" t="n">
        <v>1</v>
      </c>
      <c r="J3573" s="0" t="n">
        <v>20</v>
      </c>
      <c r="K3573" s="0" t="n">
        <v>229</v>
      </c>
      <c r="L3573" s="0" t="n">
        <v>17</v>
      </c>
      <c r="M3573" s="0" t="n">
        <v>2</v>
      </c>
      <c r="N3573" s="11" t="n">
        <v>0.2</v>
      </c>
      <c r="O3573" s="12" t="n">
        <v>2836.51</v>
      </c>
      <c r="P3573" s="12" t="n">
        <v>3939.6</v>
      </c>
      <c r="Q3573" s="12" t="n">
        <f aca="false">M3573*P3573*(1-N3573)</f>
        <v>6303.36</v>
      </c>
      <c r="R3573" s="12" t="n">
        <f aca="false">M3573*O3573</f>
        <v>5673.02</v>
      </c>
      <c r="S3573" s="12" t="n">
        <f aca="false">Q3573-R3573</f>
        <v>630.34</v>
      </c>
      <c r="T3573" s="11" t="n">
        <f aca="false">IFERROR(S3573/Q3573,0)</f>
        <v>0.100000634582191</v>
      </c>
      <c r="U3573" s="13" t="n">
        <f aca="false">F3573-E3573</f>
        <v>14</v>
      </c>
      <c r="V3573" s="13" t="n">
        <f aca="false">G3573-F3573</f>
        <v>5</v>
      </c>
      <c r="W3573" s="13" t="n">
        <f aca="false">G3573-E3573</f>
        <v>19</v>
      </c>
      <c r="X3573" s="10" t="n">
        <f aca="false">YEAR(E3573)</f>
        <v>2019</v>
      </c>
      <c r="Y3573" s="0" t="str">
        <f aca="false">TEXT(E3573,"yyyy-mm")</f>
        <v>2019-07</v>
      </c>
      <c r="Z3573" s="0" t="str">
        <f aca="false">"Q"&amp;ROUNDUP(MONTH(E3573)/3,0)&amp;"-"&amp;YEAR(E3573)</f>
        <v>Q3-2019</v>
      </c>
    </row>
    <row r="3574" customFormat="false" ht="14.25" hidden="false" customHeight="false" outlineLevel="0" collapsed="false">
      <c r="A3574" s="0" t="s">
        <v>3616</v>
      </c>
      <c r="B3574" s="0" t="s">
        <v>41</v>
      </c>
      <c r="C3574" s="0" t="s">
        <v>48</v>
      </c>
      <c r="D3574" s="9" t="n">
        <v>43600</v>
      </c>
      <c r="E3574" s="9" t="n">
        <v>43671</v>
      </c>
      <c r="F3574" s="9" t="n">
        <v>43694</v>
      </c>
      <c r="G3574" s="9" t="n">
        <v>43695</v>
      </c>
      <c r="H3574" s="10" t="s">
        <v>36</v>
      </c>
      <c r="I3574" s="0" t="n">
        <v>24</v>
      </c>
      <c r="J3574" s="0" t="n">
        <v>36</v>
      </c>
      <c r="K3574" s="0" t="n">
        <v>52</v>
      </c>
      <c r="L3574" s="0" t="n">
        <v>21</v>
      </c>
      <c r="M3574" s="0" t="n">
        <v>5</v>
      </c>
      <c r="N3574" s="11" t="n">
        <v>0.075</v>
      </c>
      <c r="O3574" s="12" t="n">
        <v>1542.74</v>
      </c>
      <c r="P3574" s="12" t="n">
        <v>2659.9</v>
      </c>
      <c r="Q3574" s="12" t="n">
        <f aca="false">M3574*P3574*(1-N3574)</f>
        <v>12302.0375</v>
      </c>
      <c r="R3574" s="12" t="n">
        <f aca="false">M3574*O3574</f>
        <v>7713.7</v>
      </c>
      <c r="S3574" s="12" t="n">
        <f aca="false">Q3574-R3574</f>
        <v>4588.3375</v>
      </c>
      <c r="T3574" s="11" t="n">
        <f aca="false">IFERROR(S3574/Q3574,0)</f>
        <v>0.37297378584645</v>
      </c>
      <c r="U3574" s="13" t="n">
        <f aca="false">F3574-E3574</f>
        <v>23</v>
      </c>
      <c r="V3574" s="13" t="n">
        <f aca="false">G3574-F3574</f>
        <v>1</v>
      </c>
      <c r="W3574" s="13" t="n">
        <f aca="false">G3574-E3574</f>
        <v>24</v>
      </c>
      <c r="X3574" s="10" t="n">
        <f aca="false">YEAR(E3574)</f>
        <v>2019</v>
      </c>
      <c r="Y3574" s="0" t="str">
        <f aca="false">TEXT(E3574,"yyyy-mm")</f>
        <v>2019-07</v>
      </c>
      <c r="Z3574" s="0" t="str">
        <f aca="false">"Q"&amp;ROUNDUP(MONTH(E3574)/3,0)&amp;"-"&amp;YEAR(E3574)</f>
        <v>Q3-2019</v>
      </c>
    </row>
    <row r="3575" customFormat="false" ht="14.25" hidden="false" customHeight="false" outlineLevel="0" collapsed="false">
      <c r="A3575" s="0" t="s">
        <v>3617</v>
      </c>
      <c r="B3575" s="0" t="s">
        <v>38</v>
      </c>
      <c r="C3575" s="0" t="s">
        <v>46</v>
      </c>
      <c r="D3575" s="9" t="n">
        <v>43500</v>
      </c>
      <c r="E3575" s="9" t="n">
        <v>43672</v>
      </c>
      <c r="F3575" s="9" t="n">
        <v>43681</v>
      </c>
      <c r="G3575" s="9" t="n">
        <v>43684</v>
      </c>
      <c r="H3575" s="10" t="s">
        <v>36</v>
      </c>
      <c r="I3575" s="0" t="n">
        <v>13</v>
      </c>
      <c r="J3575" s="0" t="n">
        <v>49</v>
      </c>
      <c r="K3575" s="0" t="n">
        <v>279</v>
      </c>
      <c r="L3575" s="0" t="n">
        <v>42</v>
      </c>
      <c r="M3575" s="0" t="n">
        <v>4</v>
      </c>
      <c r="N3575" s="11" t="n">
        <v>0.1</v>
      </c>
      <c r="O3575" s="12" t="n">
        <v>405.35</v>
      </c>
      <c r="P3575" s="12" t="n">
        <v>737</v>
      </c>
      <c r="Q3575" s="12" t="n">
        <f aca="false">M3575*P3575*(1-N3575)</f>
        <v>2653.2</v>
      </c>
      <c r="R3575" s="12" t="n">
        <f aca="false">M3575*O3575</f>
        <v>1621.4</v>
      </c>
      <c r="S3575" s="12" t="n">
        <f aca="false">Q3575-R3575</f>
        <v>1031.8</v>
      </c>
      <c r="T3575" s="11" t="n">
        <f aca="false">IFERROR(S3575/Q3575,0)</f>
        <v>0.388888888888889</v>
      </c>
      <c r="U3575" s="13" t="n">
        <f aca="false">F3575-E3575</f>
        <v>9</v>
      </c>
      <c r="V3575" s="13" t="n">
        <f aca="false">G3575-F3575</f>
        <v>3</v>
      </c>
      <c r="W3575" s="13" t="n">
        <f aca="false">G3575-E3575</f>
        <v>12</v>
      </c>
      <c r="X3575" s="10" t="n">
        <f aca="false">YEAR(E3575)</f>
        <v>2019</v>
      </c>
      <c r="Y3575" s="0" t="str">
        <f aca="false">TEXT(E3575,"yyyy-mm")</f>
        <v>2019-07</v>
      </c>
      <c r="Z3575" s="0" t="str">
        <f aca="false">"Q"&amp;ROUNDUP(MONTH(E3575)/3,0)&amp;"-"&amp;YEAR(E3575)</f>
        <v>Q3-2019</v>
      </c>
    </row>
    <row r="3576" customFormat="false" ht="14.25" hidden="false" customHeight="false" outlineLevel="0" collapsed="false">
      <c r="A3576" s="0" t="s">
        <v>3618</v>
      </c>
      <c r="B3576" s="0" t="s">
        <v>38</v>
      </c>
      <c r="C3576" s="0" t="s">
        <v>35</v>
      </c>
      <c r="D3576" s="9" t="n">
        <v>43600</v>
      </c>
      <c r="E3576" s="9" t="n">
        <v>43672</v>
      </c>
      <c r="F3576" s="9" t="n">
        <v>43678</v>
      </c>
      <c r="G3576" s="9" t="n">
        <v>43686</v>
      </c>
      <c r="H3576" s="10" t="s">
        <v>36</v>
      </c>
      <c r="I3576" s="0" t="n">
        <v>13</v>
      </c>
      <c r="J3576" s="0" t="n">
        <v>13</v>
      </c>
      <c r="K3576" s="0" t="n">
        <v>213</v>
      </c>
      <c r="L3576" s="0" t="n">
        <v>39</v>
      </c>
      <c r="M3576" s="0" t="n">
        <v>4</v>
      </c>
      <c r="N3576" s="11" t="n">
        <v>0.075</v>
      </c>
      <c r="O3576" s="12" t="n">
        <v>2549.22</v>
      </c>
      <c r="P3576" s="12" t="n">
        <v>3108.8</v>
      </c>
      <c r="Q3576" s="12" t="n">
        <f aca="false">M3576*P3576*(1-N3576)</f>
        <v>11502.56</v>
      </c>
      <c r="R3576" s="12" t="n">
        <f aca="false">M3576*O3576</f>
        <v>10196.88</v>
      </c>
      <c r="S3576" s="12" t="n">
        <f aca="false">Q3576-R3576</f>
        <v>1305.68</v>
      </c>
      <c r="T3576" s="11" t="n">
        <f aca="false">IFERROR(S3576/Q3576,0)</f>
        <v>0.113512122518813</v>
      </c>
      <c r="U3576" s="13" t="n">
        <f aca="false">F3576-E3576</f>
        <v>6</v>
      </c>
      <c r="V3576" s="13" t="n">
        <f aca="false">G3576-F3576</f>
        <v>8</v>
      </c>
      <c r="W3576" s="13" t="n">
        <f aca="false">G3576-E3576</f>
        <v>14</v>
      </c>
      <c r="X3576" s="10" t="n">
        <f aca="false">YEAR(E3576)</f>
        <v>2019</v>
      </c>
      <c r="Y3576" s="0" t="str">
        <f aca="false">TEXT(E3576,"yyyy-mm")</f>
        <v>2019-07</v>
      </c>
      <c r="Z3576" s="0" t="str">
        <f aca="false">"Q"&amp;ROUNDUP(MONTH(E3576)/3,0)&amp;"-"&amp;YEAR(E3576)</f>
        <v>Q3-2019</v>
      </c>
    </row>
    <row r="3577" customFormat="false" ht="14.25" hidden="false" customHeight="false" outlineLevel="0" collapsed="false">
      <c r="A3577" s="0" t="s">
        <v>3619</v>
      </c>
      <c r="B3577" s="0" t="s">
        <v>43</v>
      </c>
      <c r="C3577" s="0" t="s">
        <v>39</v>
      </c>
      <c r="D3577" s="9" t="n">
        <v>43600</v>
      </c>
      <c r="E3577" s="9" t="n">
        <v>43672</v>
      </c>
      <c r="F3577" s="9" t="n">
        <v>43689</v>
      </c>
      <c r="G3577" s="9" t="n">
        <v>43694</v>
      </c>
      <c r="H3577" s="10" t="s">
        <v>36</v>
      </c>
      <c r="I3577" s="0" t="n">
        <v>28</v>
      </c>
      <c r="J3577" s="0" t="n">
        <v>9</v>
      </c>
      <c r="K3577" s="0" t="n">
        <v>192</v>
      </c>
      <c r="L3577" s="0" t="n">
        <v>40</v>
      </c>
      <c r="M3577" s="0" t="n">
        <v>5</v>
      </c>
      <c r="N3577" s="11" t="n">
        <v>0.3</v>
      </c>
      <c r="O3577" s="12" t="n">
        <v>2191.17</v>
      </c>
      <c r="P3577" s="12" t="n">
        <v>3423.7</v>
      </c>
      <c r="Q3577" s="12" t="n">
        <f aca="false">M3577*P3577*(1-N3577)</f>
        <v>11982.95</v>
      </c>
      <c r="R3577" s="12" t="n">
        <f aca="false">M3577*O3577</f>
        <v>10955.85</v>
      </c>
      <c r="S3577" s="12" t="n">
        <f aca="false">Q3577-R3577</f>
        <v>1027.1</v>
      </c>
      <c r="T3577" s="11" t="n">
        <f aca="false">IFERROR(S3577/Q3577,0)</f>
        <v>0.0857134511952398</v>
      </c>
      <c r="U3577" s="13" t="n">
        <f aca="false">F3577-E3577</f>
        <v>17</v>
      </c>
      <c r="V3577" s="13" t="n">
        <f aca="false">G3577-F3577</f>
        <v>5</v>
      </c>
      <c r="W3577" s="13" t="n">
        <f aca="false">G3577-E3577</f>
        <v>22</v>
      </c>
      <c r="X3577" s="10" t="n">
        <f aca="false">YEAR(E3577)</f>
        <v>2019</v>
      </c>
      <c r="Y3577" s="0" t="str">
        <f aca="false">TEXT(E3577,"yyyy-mm")</f>
        <v>2019-07</v>
      </c>
      <c r="Z3577" s="0" t="str">
        <f aca="false">"Q"&amp;ROUNDUP(MONTH(E3577)/3,0)&amp;"-"&amp;YEAR(E3577)</f>
        <v>Q3-2019</v>
      </c>
    </row>
    <row r="3578" customFormat="false" ht="14.25" hidden="false" customHeight="false" outlineLevel="0" collapsed="false">
      <c r="A3578" s="0" t="s">
        <v>3620</v>
      </c>
      <c r="B3578" s="0" t="s">
        <v>34</v>
      </c>
      <c r="C3578" s="0" t="s">
        <v>79</v>
      </c>
      <c r="D3578" s="9" t="n">
        <v>43500</v>
      </c>
      <c r="E3578" s="9" t="n">
        <v>43672</v>
      </c>
      <c r="F3578" s="9" t="n">
        <v>43683</v>
      </c>
      <c r="G3578" s="9" t="n">
        <v>43684</v>
      </c>
      <c r="H3578" s="10" t="s">
        <v>36</v>
      </c>
      <c r="I3578" s="0" t="n">
        <v>8</v>
      </c>
      <c r="J3578" s="0" t="n">
        <v>20</v>
      </c>
      <c r="K3578" s="0" t="n">
        <v>60</v>
      </c>
      <c r="L3578" s="0" t="n">
        <v>10</v>
      </c>
      <c r="M3578" s="0" t="n">
        <v>1</v>
      </c>
      <c r="N3578" s="11" t="n">
        <v>0.05</v>
      </c>
      <c r="O3578" s="12" t="n">
        <v>121.2</v>
      </c>
      <c r="P3578" s="12" t="n">
        <v>180.9</v>
      </c>
      <c r="Q3578" s="12" t="n">
        <f aca="false">M3578*P3578*(1-N3578)</f>
        <v>171.855</v>
      </c>
      <c r="R3578" s="12" t="n">
        <f aca="false">M3578*O3578</f>
        <v>121.2</v>
      </c>
      <c r="S3578" s="12" t="n">
        <f aca="false">Q3578-R3578</f>
        <v>50.655</v>
      </c>
      <c r="T3578" s="11" t="n">
        <f aca="false">IFERROR(S3578/Q3578,0)</f>
        <v>0.294754298682028</v>
      </c>
      <c r="U3578" s="13" t="n">
        <f aca="false">F3578-E3578</f>
        <v>11</v>
      </c>
      <c r="V3578" s="13" t="n">
        <f aca="false">G3578-F3578</f>
        <v>1</v>
      </c>
      <c r="W3578" s="13" t="n">
        <f aca="false">G3578-E3578</f>
        <v>12</v>
      </c>
      <c r="X3578" s="10" t="n">
        <f aca="false">YEAR(E3578)</f>
        <v>2019</v>
      </c>
      <c r="Y3578" s="0" t="str">
        <f aca="false">TEXT(E3578,"yyyy-mm")</f>
        <v>2019-07</v>
      </c>
      <c r="Z3578" s="0" t="str">
        <f aca="false">"Q"&amp;ROUNDUP(MONTH(E3578)/3,0)&amp;"-"&amp;YEAR(E3578)</f>
        <v>Q3-2019</v>
      </c>
    </row>
    <row r="3579" customFormat="false" ht="14.25" hidden="false" customHeight="false" outlineLevel="0" collapsed="false">
      <c r="A3579" s="0" t="s">
        <v>3621</v>
      </c>
      <c r="B3579" s="0" t="s">
        <v>38</v>
      </c>
      <c r="C3579" s="0" t="s">
        <v>46</v>
      </c>
      <c r="D3579" s="9" t="n">
        <v>43600</v>
      </c>
      <c r="E3579" s="9" t="n">
        <v>43672</v>
      </c>
      <c r="F3579" s="9" t="n">
        <v>43691</v>
      </c>
      <c r="G3579" s="9" t="n">
        <v>43696</v>
      </c>
      <c r="H3579" s="10" t="s">
        <v>36</v>
      </c>
      <c r="I3579" s="0" t="n">
        <v>14</v>
      </c>
      <c r="J3579" s="0" t="n">
        <v>12</v>
      </c>
      <c r="K3579" s="0" t="n">
        <v>283</v>
      </c>
      <c r="L3579" s="0" t="n">
        <v>5</v>
      </c>
      <c r="M3579" s="0" t="n">
        <v>8</v>
      </c>
      <c r="N3579" s="11" t="n">
        <v>0.05</v>
      </c>
      <c r="O3579" s="12" t="n">
        <v>505.45</v>
      </c>
      <c r="P3579" s="12" t="n">
        <v>1232.8</v>
      </c>
      <c r="Q3579" s="12" t="n">
        <f aca="false">M3579*P3579*(1-N3579)</f>
        <v>9369.28</v>
      </c>
      <c r="R3579" s="12" t="n">
        <f aca="false">M3579*O3579</f>
        <v>4043.6</v>
      </c>
      <c r="S3579" s="12" t="n">
        <f aca="false">Q3579-R3579</f>
        <v>5325.68</v>
      </c>
      <c r="T3579" s="11" t="n">
        <f aca="false">IFERROR(S3579/Q3579,0)</f>
        <v>0.568419344922982</v>
      </c>
      <c r="U3579" s="13" t="n">
        <f aca="false">F3579-E3579</f>
        <v>19</v>
      </c>
      <c r="V3579" s="13" t="n">
        <f aca="false">G3579-F3579</f>
        <v>5</v>
      </c>
      <c r="W3579" s="13" t="n">
        <f aca="false">G3579-E3579</f>
        <v>24</v>
      </c>
      <c r="X3579" s="10" t="n">
        <f aca="false">YEAR(E3579)</f>
        <v>2019</v>
      </c>
      <c r="Y3579" s="0" t="str">
        <f aca="false">TEXT(E3579,"yyyy-mm")</f>
        <v>2019-07</v>
      </c>
      <c r="Z3579" s="0" t="str">
        <f aca="false">"Q"&amp;ROUNDUP(MONTH(E3579)/3,0)&amp;"-"&amp;YEAR(E3579)</f>
        <v>Q3-2019</v>
      </c>
    </row>
    <row r="3580" customFormat="false" ht="14.25" hidden="false" customHeight="false" outlineLevel="0" collapsed="false">
      <c r="A3580" s="0" t="s">
        <v>3622</v>
      </c>
      <c r="B3580" s="0" t="s">
        <v>41</v>
      </c>
      <c r="C3580" s="0" t="s">
        <v>39</v>
      </c>
      <c r="D3580" s="9" t="n">
        <v>43600</v>
      </c>
      <c r="E3580" s="9" t="n">
        <v>43672</v>
      </c>
      <c r="F3580" s="9" t="n">
        <v>43680</v>
      </c>
      <c r="G3580" s="9" t="n">
        <v>43686</v>
      </c>
      <c r="H3580" s="10" t="s">
        <v>36</v>
      </c>
      <c r="I3580" s="0" t="n">
        <v>21</v>
      </c>
      <c r="J3580" s="0" t="n">
        <v>47</v>
      </c>
      <c r="K3580" s="0" t="n">
        <v>202</v>
      </c>
      <c r="L3580" s="0" t="n">
        <v>41</v>
      </c>
      <c r="M3580" s="0" t="n">
        <v>7</v>
      </c>
      <c r="N3580" s="11" t="n">
        <v>0.075</v>
      </c>
      <c r="O3580" s="12" t="n">
        <v>3218.81</v>
      </c>
      <c r="P3580" s="12" t="n">
        <v>6311.4</v>
      </c>
      <c r="Q3580" s="12" t="n">
        <f aca="false">M3580*P3580*(1-N3580)</f>
        <v>40866.315</v>
      </c>
      <c r="R3580" s="12" t="n">
        <f aca="false">M3580*O3580</f>
        <v>22531.67</v>
      </c>
      <c r="S3580" s="12" t="n">
        <f aca="false">Q3580-R3580</f>
        <v>18334.645</v>
      </c>
      <c r="T3580" s="11" t="n">
        <f aca="false">IFERROR(S3580/Q3580,0)</f>
        <v>0.44864933380952</v>
      </c>
      <c r="U3580" s="13" t="n">
        <f aca="false">F3580-E3580</f>
        <v>8</v>
      </c>
      <c r="V3580" s="13" t="n">
        <f aca="false">G3580-F3580</f>
        <v>6</v>
      </c>
      <c r="W3580" s="13" t="n">
        <f aca="false">G3580-E3580</f>
        <v>14</v>
      </c>
      <c r="X3580" s="10" t="n">
        <f aca="false">YEAR(E3580)</f>
        <v>2019</v>
      </c>
      <c r="Y3580" s="0" t="str">
        <f aca="false">TEXT(E3580,"yyyy-mm")</f>
        <v>2019-07</v>
      </c>
      <c r="Z3580" s="0" t="str">
        <f aca="false">"Q"&amp;ROUNDUP(MONTH(E3580)/3,0)&amp;"-"&amp;YEAR(E3580)</f>
        <v>Q3-2019</v>
      </c>
    </row>
    <row r="3581" customFormat="false" ht="14.25" hidden="false" customHeight="false" outlineLevel="0" collapsed="false">
      <c r="A3581" s="0" t="s">
        <v>3623</v>
      </c>
      <c r="B3581" s="0" t="s">
        <v>38</v>
      </c>
      <c r="C3581" s="0" t="s">
        <v>46</v>
      </c>
      <c r="D3581" s="9" t="n">
        <v>43600</v>
      </c>
      <c r="E3581" s="9" t="n">
        <v>43672</v>
      </c>
      <c r="F3581" s="9" t="n">
        <v>43678</v>
      </c>
      <c r="G3581" s="9" t="n">
        <v>43679</v>
      </c>
      <c r="H3581" s="10" t="s">
        <v>36</v>
      </c>
      <c r="I3581" s="0" t="n">
        <v>14</v>
      </c>
      <c r="J3581" s="0" t="n">
        <v>7</v>
      </c>
      <c r="K3581" s="0" t="n">
        <v>310</v>
      </c>
      <c r="L3581" s="0" t="n">
        <v>46</v>
      </c>
      <c r="M3581" s="0" t="n">
        <v>4</v>
      </c>
      <c r="N3581" s="11" t="n">
        <v>0.15</v>
      </c>
      <c r="O3581" s="12" t="n">
        <v>728.96</v>
      </c>
      <c r="P3581" s="12" t="n">
        <v>1072</v>
      </c>
      <c r="Q3581" s="12" t="n">
        <f aca="false">M3581*P3581*(1-N3581)</f>
        <v>3644.8</v>
      </c>
      <c r="R3581" s="12" t="n">
        <f aca="false">M3581*O3581</f>
        <v>2915.84</v>
      </c>
      <c r="S3581" s="12" t="n">
        <f aca="false">Q3581-R3581</f>
        <v>728.96</v>
      </c>
      <c r="T3581" s="11" t="n">
        <f aca="false">IFERROR(S3581/Q3581,0)</f>
        <v>0.2</v>
      </c>
      <c r="U3581" s="13" t="n">
        <f aca="false">F3581-E3581</f>
        <v>6</v>
      </c>
      <c r="V3581" s="13" t="n">
        <f aca="false">G3581-F3581</f>
        <v>1</v>
      </c>
      <c r="W3581" s="13" t="n">
        <f aca="false">G3581-E3581</f>
        <v>7</v>
      </c>
      <c r="X3581" s="10" t="n">
        <f aca="false">YEAR(E3581)</f>
        <v>2019</v>
      </c>
      <c r="Y3581" s="0" t="str">
        <f aca="false">TEXT(E3581,"yyyy-mm")</f>
        <v>2019-07</v>
      </c>
      <c r="Z3581" s="0" t="str">
        <f aca="false">"Q"&amp;ROUNDUP(MONTH(E3581)/3,0)&amp;"-"&amp;YEAR(E3581)</f>
        <v>Q3-2019</v>
      </c>
    </row>
    <row r="3582" customFormat="false" ht="14.25" hidden="false" customHeight="false" outlineLevel="0" collapsed="false">
      <c r="A3582" s="0" t="s">
        <v>3624</v>
      </c>
      <c r="B3582" s="0" t="s">
        <v>34</v>
      </c>
      <c r="C3582" s="0" t="s">
        <v>46</v>
      </c>
      <c r="D3582" s="9" t="n">
        <v>43600</v>
      </c>
      <c r="E3582" s="9" t="n">
        <v>43672</v>
      </c>
      <c r="F3582" s="9" t="n">
        <v>43696</v>
      </c>
      <c r="G3582" s="9" t="n">
        <v>43701</v>
      </c>
      <c r="H3582" s="10" t="s">
        <v>36</v>
      </c>
      <c r="I3582" s="0" t="n">
        <v>7</v>
      </c>
      <c r="J3582" s="0" t="n">
        <v>36</v>
      </c>
      <c r="K3582" s="0" t="n">
        <v>278</v>
      </c>
      <c r="L3582" s="0" t="n">
        <v>17</v>
      </c>
      <c r="M3582" s="0" t="n">
        <v>7</v>
      </c>
      <c r="N3582" s="11" t="n">
        <v>0.075</v>
      </c>
      <c r="O3582" s="12" t="n">
        <v>155.44</v>
      </c>
      <c r="P3582" s="12" t="n">
        <v>268</v>
      </c>
      <c r="Q3582" s="12" t="n">
        <f aca="false">M3582*P3582*(1-N3582)</f>
        <v>1735.3</v>
      </c>
      <c r="R3582" s="12" t="n">
        <f aca="false">M3582*O3582</f>
        <v>1088.08</v>
      </c>
      <c r="S3582" s="12" t="n">
        <f aca="false">Q3582-R3582</f>
        <v>647.22</v>
      </c>
      <c r="T3582" s="11" t="n">
        <f aca="false">IFERROR(S3582/Q3582,0)</f>
        <v>0.372972972972973</v>
      </c>
      <c r="U3582" s="13" t="n">
        <f aca="false">F3582-E3582</f>
        <v>24</v>
      </c>
      <c r="V3582" s="13" t="n">
        <f aca="false">G3582-F3582</f>
        <v>5</v>
      </c>
      <c r="W3582" s="13" t="n">
        <f aca="false">G3582-E3582</f>
        <v>29</v>
      </c>
      <c r="X3582" s="10" t="n">
        <f aca="false">YEAR(E3582)</f>
        <v>2019</v>
      </c>
      <c r="Y3582" s="0" t="str">
        <f aca="false">TEXT(E3582,"yyyy-mm")</f>
        <v>2019-07</v>
      </c>
      <c r="Z3582" s="0" t="str">
        <f aca="false">"Q"&amp;ROUNDUP(MONTH(E3582)/3,0)&amp;"-"&amp;YEAR(E3582)</f>
        <v>Q3-2019</v>
      </c>
    </row>
    <row r="3583" customFormat="false" ht="14.25" hidden="false" customHeight="false" outlineLevel="0" collapsed="false">
      <c r="A3583" s="0" t="s">
        <v>3625</v>
      </c>
      <c r="B3583" s="0" t="s">
        <v>38</v>
      </c>
      <c r="C3583" s="0" t="s">
        <v>35</v>
      </c>
      <c r="D3583" s="9" t="n">
        <v>43600</v>
      </c>
      <c r="E3583" s="9" t="n">
        <v>43673</v>
      </c>
      <c r="F3583" s="9" t="n">
        <v>43678</v>
      </c>
      <c r="G3583" s="9" t="n">
        <v>43683</v>
      </c>
      <c r="H3583" s="10" t="s">
        <v>36</v>
      </c>
      <c r="I3583" s="0" t="n">
        <v>17</v>
      </c>
      <c r="J3583" s="0" t="n">
        <v>42</v>
      </c>
      <c r="K3583" s="0" t="n">
        <v>210</v>
      </c>
      <c r="L3583" s="0" t="n">
        <v>11</v>
      </c>
      <c r="M3583" s="0" t="n">
        <v>7</v>
      </c>
      <c r="N3583" s="11" t="n">
        <v>0.05</v>
      </c>
      <c r="O3583" s="12" t="n">
        <v>627.92</v>
      </c>
      <c r="P3583" s="12" t="n">
        <v>951.4</v>
      </c>
      <c r="Q3583" s="12" t="n">
        <f aca="false">M3583*P3583*(1-N3583)</f>
        <v>6326.81</v>
      </c>
      <c r="R3583" s="12" t="n">
        <f aca="false">M3583*O3583</f>
        <v>4395.44</v>
      </c>
      <c r="S3583" s="12" t="n">
        <f aca="false">Q3583-R3583</f>
        <v>1931.37</v>
      </c>
      <c r="T3583" s="11" t="n">
        <f aca="false">IFERROR(S3583/Q3583,0)</f>
        <v>0.305267583505748</v>
      </c>
      <c r="U3583" s="13" t="n">
        <f aca="false">F3583-E3583</f>
        <v>5</v>
      </c>
      <c r="V3583" s="13" t="n">
        <f aca="false">G3583-F3583</f>
        <v>5</v>
      </c>
      <c r="W3583" s="13" t="n">
        <f aca="false">G3583-E3583</f>
        <v>10</v>
      </c>
      <c r="X3583" s="10" t="n">
        <f aca="false">YEAR(E3583)</f>
        <v>2019</v>
      </c>
      <c r="Y3583" s="0" t="str">
        <f aca="false">TEXT(E3583,"yyyy-mm")</f>
        <v>2019-07</v>
      </c>
      <c r="Z3583" s="0" t="str">
        <f aca="false">"Q"&amp;ROUNDUP(MONTH(E3583)/3,0)&amp;"-"&amp;YEAR(E3583)</f>
        <v>Q3-2019</v>
      </c>
    </row>
    <row r="3584" customFormat="false" ht="14.25" hidden="false" customHeight="false" outlineLevel="0" collapsed="false">
      <c r="A3584" s="0" t="s">
        <v>3626</v>
      </c>
      <c r="B3584" s="0" t="s">
        <v>38</v>
      </c>
      <c r="C3584" s="0" t="s">
        <v>35</v>
      </c>
      <c r="D3584" s="9" t="n">
        <v>43600</v>
      </c>
      <c r="E3584" s="9" t="n">
        <v>43673</v>
      </c>
      <c r="F3584" s="9" t="n">
        <v>43684</v>
      </c>
      <c r="G3584" s="9" t="n">
        <v>43690</v>
      </c>
      <c r="H3584" s="10" t="s">
        <v>36</v>
      </c>
      <c r="I3584" s="0" t="n">
        <v>17</v>
      </c>
      <c r="J3584" s="0" t="n">
        <v>35</v>
      </c>
      <c r="K3584" s="0" t="n">
        <v>235</v>
      </c>
      <c r="L3584" s="0" t="n">
        <v>1</v>
      </c>
      <c r="M3584" s="0" t="n">
        <v>5</v>
      </c>
      <c r="N3584" s="11" t="n">
        <v>0.1</v>
      </c>
      <c r="O3584" s="12" t="n">
        <v>2203.97</v>
      </c>
      <c r="P3584" s="12" t="n">
        <v>2592.9</v>
      </c>
      <c r="Q3584" s="12" t="n">
        <f aca="false">M3584*P3584*(1-N3584)</f>
        <v>11668.05</v>
      </c>
      <c r="R3584" s="12" t="n">
        <f aca="false">M3584*O3584</f>
        <v>11019.85</v>
      </c>
      <c r="S3584" s="12" t="n">
        <f aca="false">Q3584-R3584</f>
        <v>648.200000000003</v>
      </c>
      <c r="T3584" s="11" t="n">
        <f aca="false">IFERROR(S3584/Q3584,0)</f>
        <v>0.0555534129524644</v>
      </c>
      <c r="U3584" s="13" t="n">
        <f aca="false">F3584-E3584</f>
        <v>11</v>
      </c>
      <c r="V3584" s="13" t="n">
        <f aca="false">G3584-F3584</f>
        <v>6</v>
      </c>
      <c r="W3584" s="13" t="n">
        <f aca="false">G3584-E3584</f>
        <v>17</v>
      </c>
      <c r="X3584" s="10" t="n">
        <f aca="false">YEAR(E3584)</f>
        <v>2019</v>
      </c>
      <c r="Y3584" s="0" t="str">
        <f aca="false">TEXT(E3584,"yyyy-mm")</f>
        <v>2019-07</v>
      </c>
      <c r="Z3584" s="0" t="str">
        <f aca="false">"Q"&amp;ROUNDUP(MONTH(E3584)/3,0)&amp;"-"&amp;YEAR(E3584)</f>
        <v>Q3-2019</v>
      </c>
    </row>
    <row r="3585" customFormat="false" ht="14.25" hidden="false" customHeight="false" outlineLevel="0" collapsed="false">
      <c r="A3585" s="0" t="s">
        <v>3627</v>
      </c>
      <c r="B3585" s="0" t="s">
        <v>38</v>
      </c>
      <c r="C3585" s="0" t="s">
        <v>39</v>
      </c>
      <c r="D3585" s="9" t="n">
        <v>43600</v>
      </c>
      <c r="E3585" s="9" t="n">
        <v>43673</v>
      </c>
      <c r="F3585" s="9" t="n">
        <v>43689</v>
      </c>
      <c r="G3585" s="9" t="n">
        <v>43697</v>
      </c>
      <c r="H3585" s="10" t="s">
        <v>36</v>
      </c>
      <c r="I3585" s="0" t="n">
        <v>15</v>
      </c>
      <c r="J3585" s="0" t="n">
        <v>23</v>
      </c>
      <c r="K3585" s="0" t="n">
        <v>124</v>
      </c>
      <c r="L3585" s="0" t="n">
        <v>11</v>
      </c>
      <c r="M3585" s="0" t="n">
        <v>6</v>
      </c>
      <c r="N3585" s="11" t="n">
        <v>0.075</v>
      </c>
      <c r="O3585" s="12" t="n">
        <v>741.82</v>
      </c>
      <c r="P3585" s="12" t="n">
        <v>1159.1</v>
      </c>
      <c r="Q3585" s="12" t="n">
        <f aca="false">M3585*P3585*(1-N3585)</f>
        <v>6433.005</v>
      </c>
      <c r="R3585" s="12" t="n">
        <f aca="false">M3585*O3585</f>
        <v>4450.92</v>
      </c>
      <c r="S3585" s="12" t="n">
        <f aca="false">Q3585-R3585</f>
        <v>1982.085</v>
      </c>
      <c r="T3585" s="11" t="n">
        <f aca="false">IFERROR(S3585/Q3585,0)</f>
        <v>0.30811183886846</v>
      </c>
      <c r="U3585" s="13" t="n">
        <f aca="false">F3585-E3585</f>
        <v>16</v>
      </c>
      <c r="V3585" s="13" t="n">
        <f aca="false">G3585-F3585</f>
        <v>8</v>
      </c>
      <c r="W3585" s="13" t="n">
        <f aca="false">G3585-E3585</f>
        <v>24</v>
      </c>
      <c r="X3585" s="10" t="n">
        <f aca="false">YEAR(E3585)</f>
        <v>2019</v>
      </c>
      <c r="Y3585" s="0" t="str">
        <f aca="false">TEXT(E3585,"yyyy-mm")</f>
        <v>2019-07</v>
      </c>
      <c r="Z3585" s="0" t="str">
        <f aca="false">"Q"&amp;ROUNDUP(MONTH(E3585)/3,0)&amp;"-"&amp;YEAR(E3585)</f>
        <v>Q3-2019</v>
      </c>
    </row>
    <row r="3586" customFormat="false" ht="14.25" hidden="false" customHeight="false" outlineLevel="0" collapsed="false">
      <c r="A3586" s="0" t="s">
        <v>3628</v>
      </c>
      <c r="B3586" s="0" t="s">
        <v>38</v>
      </c>
      <c r="C3586" s="0" t="s">
        <v>79</v>
      </c>
      <c r="D3586" s="9" t="n">
        <v>43600</v>
      </c>
      <c r="E3586" s="9" t="n">
        <v>43673</v>
      </c>
      <c r="F3586" s="9" t="n">
        <v>43698</v>
      </c>
      <c r="G3586" s="9" t="n">
        <v>43707</v>
      </c>
      <c r="H3586" s="10" t="s">
        <v>36</v>
      </c>
      <c r="I3586" s="0" t="n">
        <v>13</v>
      </c>
      <c r="J3586" s="0" t="n">
        <v>17</v>
      </c>
      <c r="K3586" s="0" t="n">
        <v>81</v>
      </c>
      <c r="L3586" s="0" t="n">
        <v>38</v>
      </c>
      <c r="M3586" s="0" t="n">
        <v>1</v>
      </c>
      <c r="N3586" s="11" t="n">
        <v>0.075</v>
      </c>
      <c r="O3586" s="12" t="n">
        <v>1646.19</v>
      </c>
      <c r="P3586" s="12" t="n">
        <v>2532.6</v>
      </c>
      <c r="Q3586" s="12" t="n">
        <f aca="false">M3586*P3586*(1-N3586)</f>
        <v>2342.655</v>
      </c>
      <c r="R3586" s="12" t="n">
        <f aca="false">M3586*O3586</f>
        <v>1646.19</v>
      </c>
      <c r="S3586" s="12" t="n">
        <f aca="false">Q3586-R3586</f>
        <v>696.465</v>
      </c>
      <c r="T3586" s="11" t="n">
        <f aca="false">IFERROR(S3586/Q3586,0)</f>
        <v>0.297297297297297</v>
      </c>
      <c r="U3586" s="13" t="n">
        <f aca="false">F3586-E3586</f>
        <v>25</v>
      </c>
      <c r="V3586" s="13" t="n">
        <f aca="false">G3586-F3586</f>
        <v>9</v>
      </c>
      <c r="W3586" s="13" t="n">
        <f aca="false">G3586-E3586</f>
        <v>34</v>
      </c>
      <c r="X3586" s="10" t="n">
        <f aca="false">YEAR(E3586)</f>
        <v>2019</v>
      </c>
      <c r="Y3586" s="0" t="str">
        <f aca="false">TEXT(E3586,"yyyy-mm")</f>
        <v>2019-07</v>
      </c>
      <c r="Z3586" s="0" t="str">
        <f aca="false">"Q"&amp;ROUNDUP(MONTH(E3586)/3,0)&amp;"-"&amp;YEAR(E3586)</f>
        <v>Q3-2019</v>
      </c>
    </row>
    <row r="3587" customFormat="false" ht="14.25" hidden="false" customHeight="false" outlineLevel="0" collapsed="false">
      <c r="A3587" s="0" t="s">
        <v>3629</v>
      </c>
      <c r="B3587" s="0" t="s">
        <v>34</v>
      </c>
      <c r="C3587" s="0" t="s">
        <v>35</v>
      </c>
      <c r="D3587" s="9" t="n">
        <v>43600</v>
      </c>
      <c r="E3587" s="9" t="n">
        <v>43673</v>
      </c>
      <c r="F3587" s="9" t="n">
        <v>43697</v>
      </c>
      <c r="G3587" s="9" t="n">
        <v>43703</v>
      </c>
      <c r="H3587" s="10" t="s">
        <v>36</v>
      </c>
      <c r="I3587" s="0" t="n">
        <v>8</v>
      </c>
      <c r="J3587" s="0" t="n">
        <v>33</v>
      </c>
      <c r="K3587" s="0" t="n">
        <v>216</v>
      </c>
      <c r="L3587" s="0" t="n">
        <v>29</v>
      </c>
      <c r="M3587" s="0" t="n">
        <v>6</v>
      </c>
      <c r="N3587" s="11" t="n">
        <v>0.2</v>
      </c>
      <c r="O3587" s="12" t="n">
        <v>1557.35</v>
      </c>
      <c r="P3587" s="12" t="n">
        <v>1996.6</v>
      </c>
      <c r="Q3587" s="12" t="n">
        <f aca="false">M3587*P3587*(1-N3587)</f>
        <v>9583.68</v>
      </c>
      <c r="R3587" s="12" t="n">
        <f aca="false">M3587*O3587</f>
        <v>9344.1</v>
      </c>
      <c r="S3587" s="12" t="n">
        <f aca="false">Q3587-R3587</f>
        <v>239.58</v>
      </c>
      <c r="T3587" s="11" t="n">
        <f aca="false">IFERROR(S3587/Q3587,0)</f>
        <v>0.0249987478713813</v>
      </c>
      <c r="U3587" s="13" t="n">
        <f aca="false">F3587-E3587</f>
        <v>24</v>
      </c>
      <c r="V3587" s="13" t="n">
        <f aca="false">G3587-F3587</f>
        <v>6</v>
      </c>
      <c r="W3587" s="13" t="n">
        <f aca="false">G3587-E3587</f>
        <v>30</v>
      </c>
      <c r="X3587" s="10" t="n">
        <f aca="false">YEAR(E3587)</f>
        <v>2019</v>
      </c>
      <c r="Y3587" s="0" t="str">
        <f aca="false">TEXT(E3587,"yyyy-mm")</f>
        <v>2019-07</v>
      </c>
      <c r="Z3587" s="0" t="str">
        <f aca="false">"Q"&amp;ROUNDUP(MONTH(E3587)/3,0)&amp;"-"&amp;YEAR(E3587)</f>
        <v>Q3-2019</v>
      </c>
    </row>
    <row r="3588" customFormat="false" ht="14.25" hidden="false" customHeight="false" outlineLevel="0" collapsed="false">
      <c r="A3588" s="0" t="s">
        <v>3630</v>
      </c>
      <c r="B3588" s="0" t="s">
        <v>43</v>
      </c>
      <c r="C3588" s="0" t="s">
        <v>35</v>
      </c>
      <c r="D3588" s="9" t="n">
        <v>43600</v>
      </c>
      <c r="E3588" s="9" t="n">
        <v>43673</v>
      </c>
      <c r="F3588" s="9" t="n">
        <v>43693</v>
      </c>
      <c r="G3588" s="9" t="n">
        <v>43698</v>
      </c>
      <c r="H3588" s="10" t="s">
        <v>36</v>
      </c>
      <c r="I3588" s="0" t="n">
        <v>28</v>
      </c>
      <c r="J3588" s="0" t="n">
        <v>23</v>
      </c>
      <c r="K3588" s="0" t="n">
        <v>236</v>
      </c>
      <c r="L3588" s="0" t="n">
        <v>2</v>
      </c>
      <c r="M3588" s="0" t="n">
        <v>5</v>
      </c>
      <c r="N3588" s="11" t="n">
        <v>0.075</v>
      </c>
      <c r="O3588" s="12" t="n">
        <v>610.1</v>
      </c>
      <c r="P3588" s="12" t="n">
        <v>1051.9</v>
      </c>
      <c r="Q3588" s="12" t="n">
        <f aca="false">M3588*P3588*(1-N3588)</f>
        <v>4865.0375</v>
      </c>
      <c r="R3588" s="12" t="n">
        <f aca="false">M3588*O3588</f>
        <v>3050.5</v>
      </c>
      <c r="S3588" s="12" t="n">
        <f aca="false">Q3588-R3588</f>
        <v>1814.5375</v>
      </c>
      <c r="T3588" s="11" t="n">
        <f aca="false">IFERROR(S3588/Q3588,0)</f>
        <v>0.372975028455588</v>
      </c>
      <c r="U3588" s="13" t="n">
        <f aca="false">F3588-E3588</f>
        <v>20</v>
      </c>
      <c r="V3588" s="13" t="n">
        <f aca="false">G3588-F3588</f>
        <v>5</v>
      </c>
      <c r="W3588" s="13" t="n">
        <f aca="false">G3588-E3588</f>
        <v>25</v>
      </c>
      <c r="X3588" s="10" t="n">
        <f aca="false">YEAR(E3588)</f>
        <v>2019</v>
      </c>
      <c r="Y3588" s="0" t="str">
        <f aca="false">TEXT(E3588,"yyyy-mm")</f>
        <v>2019-07</v>
      </c>
      <c r="Z3588" s="0" t="str">
        <f aca="false">"Q"&amp;ROUNDUP(MONTH(E3588)/3,0)&amp;"-"&amp;YEAR(E3588)</f>
        <v>Q3-2019</v>
      </c>
    </row>
    <row r="3589" customFormat="false" ht="14.25" hidden="false" customHeight="false" outlineLevel="0" collapsed="false">
      <c r="A3589" s="0" t="s">
        <v>3631</v>
      </c>
      <c r="B3589" s="0" t="s">
        <v>38</v>
      </c>
      <c r="C3589" s="0" t="s">
        <v>39</v>
      </c>
      <c r="D3589" s="9" t="n">
        <v>43600</v>
      </c>
      <c r="E3589" s="9" t="n">
        <v>43673</v>
      </c>
      <c r="F3589" s="9" t="n">
        <v>43682</v>
      </c>
      <c r="G3589" s="9" t="n">
        <v>43690</v>
      </c>
      <c r="H3589" s="10" t="s">
        <v>36</v>
      </c>
      <c r="I3589" s="0" t="n">
        <v>13</v>
      </c>
      <c r="J3589" s="0" t="n">
        <v>29</v>
      </c>
      <c r="K3589" s="0" t="n">
        <v>165</v>
      </c>
      <c r="L3589" s="0" t="n">
        <v>40</v>
      </c>
      <c r="M3589" s="0" t="n">
        <v>2</v>
      </c>
      <c r="N3589" s="11" t="n">
        <v>0.15</v>
      </c>
      <c r="O3589" s="12" t="n">
        <v>773.85</v>
      </c>
      <c r="P3589" s="12" t="n">
        <v>1842.5</v>
      </c>
      <c r="Q3589" s="12" t="n">
        <f aca="false">M3589*P3589*(1-N3589)</f>
        <v>3132.25</v>
      </c>
      <c r="R3589" s="12" t="n">
        <f aca="false">M3589*O3589</f>
        <v>1547.7</v>
      </c>
      <c r="S3589" s="12" t="n">
        <f aca="false">Q3589-R3589</f>
        <v>1584.55</v>
      </c>
      <c r="T3589" s="11" t="n">
        <f aca="false">IFERROR(S3589/Q3589,0)</f>
        <v>0.505882352941176</v>
      </c>
      <c r="U3589" s="13" t="n">
        <f aca="false">F3589-E3589</f>
        <v>9</v>
      </c>
      <c r="V3589" s="13" t="n">
        <f aca="false">G3589-F3589</f>
        <v>8</v>
      </c>
      <c r="W3589" s="13" t="n">
        <f aca="false">G3589-E3589</f>
        <v>17</v>
      </c>
      <c r="X3589" s="10" t="n">
        <f aca="false">YEAR(E3589)</f>
        <v>2019</v>
      </c>
      <c r="Y3589" s="0" t="str">
        <f aca="false">TEXT(E3589,"yyyy-mm")</f>
        <v>2019-07</v>
      </c>
      <c r="Z3589" s="0" t="str">
        <f aca="false">"Q"&amp;ROUNDUP(MONTH(E3589)/3,0)&amp;"-"&amp;YEAR(E3589)</f>
        <v>Q3-2019</v>
      </c>
    </row>
    <row r="3590" customFormat="false" ht="14.25" hidden="false" customHeight="false" outlineLevel="0" collapsed="false">
      <c r="A3590" s="0" t="s">
        <v>3632</v>
      </c>
      <c r="B3590" s="0" t="s">
        <v>41</v>
      </c>
      <c r="C3590" s="0" t="s">
        <v>46</v>
      </c>
      <c r="D3590" s="9" t="n">
        <v>43600</v>
      </c>
      <c r="E3590" s="9" t="n">
        <v>43673</v>
      </c>
      <c r="F3590" s="9" t="n">
        <v>43689</v>
      </c>
      <c r="G3590" s="9" t="n">
        <v>43690</v>
      </c>
      <c r="H3590" s="10" t="s">
        <v>36</v>
      </c>
      <c r="I3590" s="0" t="n">
        <v>21</v>
      </c>
      <c r="J3590" s="0" t="n">
        <v>42</v>
      </c>
      <c r="K3590" s="0" t="n">
        <v>291</v>
      </c>
      <c r="L3590" s="0" t="n">
        <v>5</v>
      </c>
      <c r="M3590" s="0" t="n">
        <v>5</v>
      </c>
      <c r="N3590" s="11" t="n">
        <v>0.1</v>
      </c>
      <c r="O3590" s="12" t="n">
        <v>1926.65</v>
      </c>
      <c r="P3590" s="12" t="n">
        <v>2438.8</v>
      </c>
      <c r="Q3590" s="12" t="n">
        <f aca="false">M3590*P3590*(1-N3590)</f>
        <v>10974.6</v>
      </c>
      <c r="R3590" s="12" t="n">
        <f aca="false">M3590*O3590</f>
        <v>9633.25</v>
      </c>
      <c r="S3590" s="12" t="n">
        <f aca="false">Q3590-R3590</f>
        <v>1341.35</v>
      </c>
      <c r="T3590" s="11" t="n">
        <f aca="false">IFERROR(S3590/Q3590,0)</f>
        <v>0.122223133417163</v>
      </c>
      <c r="U3590" s="13" t="n">
        <f aca="false">F3590-E3590</f>
        <v>16</v>
      </c>
      <c r="V3590" s="13" t="n">
        <f aca="false">G3590-F3590</f>
        <v>1</v>
      </c>
      <c r="W3590" s="13" t="n">
        <f aca="false">G3590-E3590</f>
        <v>17</v>
      </c>
      <c r="X3590" s="10" t="n">
        <f aca="false">YEAR(E3590)</f>
        <v>2019</v>
      </c>
      <c r="Y3590" s="0" t="str">
        <f aca="false">TEXT(E3590,"yyyy-mm")</f>
        <v>2019-07</v>
      </c>
      <c r="Z3590" s="0" t="str">
        <f aca="false">"Q"&amp;ROUNDUP(MONTH(E3590)/3,0)&amp;"-"&amp;YEAR(E3590)</f>
        <v>Q3-2019</v>
      </c>
    </row>
    <row r="3591" customFormat="false" ht="14.25" hidden="false" customHeight="false" outlineLevel="0" collapsed="false">
      <c r="A3591" s="0" t="s">
        <v>3633</v>
      </c>
      <c r="B3591" s="0" t="s">
        <v>38</v>
      </c>
      <c r="C3591" s="0" t="s">
        <v>39</v>
      </c>
      <c r="D3591" s="9" t="n">
        <v>43500</v>
      </c>
      <c r="E3591" s="9" t="n">
        <v>43674</v>
      </c>
      <c r="F3591" s="9" t="n">
        <v>43680</v>
      </c>
      <c r="G3591" s="9" t="n">
        <v>43690</v>
      </c>
      <c r="H3591" s="10" t="s">
        <v>36</v>
      </c>
      <c r="I3591" s="0" t="n">
        <v>14</v>
      </c>
      <c r="J3591" s="0" t="n">
        <v>37</v>
      </c>
      <c r="K3591" s="0" t="n">
        <v>147</v>
      </c>
      <c r="L3591" s="0" t="n">
        <v>27</v>
      </c>
      <c r="M3591" s="0" t="n">
        <v>2</v>
      </c>
      <c r="N3591" s="11" t="n">
        <v>0.15</v>
      </c>
      <c r="O3591" s="12" t="n">
        <v>2279.94</v>
      </c>
      <c r="P3591" s="12" t="n">
        <v>3999.9</v>
      </c>
      <c r="Q3591" s="12" t="n">
        <f aca="false">M3591*P3591*(1-N3591)</f>
        <v>6799.83</v>
      </c>
      <c r="R3591" s="12" t="n">
        <f aca="false">M3591*O3591</f>
        <v>4559.88</v>
      </c>
      <c r="S3591" s="12" t="n">
        <f aca="false">Q3591-R3591</f>
        <v>2239.95</v>
      </c>
      <c r="T3591" s="11" t="n">
        <f aca="false">IFERROR(S3591/Q3591,0)</f>
        <v>0.329412647080883</v>
      </c>
      <c r="U3591" s="13" t="n">
        <f aca="false">F3591-E3591</f>
        <v>6</v>
      </c>
      <c r="V3591" s="13" t="n">
        <f aca="false">G3591-F3591</f>
        <v>10</v>
      </c>
      <c r="W3591" s="13" t="n">
        <f aca="false">G3591-E3591</f>
        <v>16</v>
      </c>
      <c r="X3591" s="10" t="n">
        <f aca="false">YEAR(E3591)</f>
        <v>2019</v>
      </c>
      <c r="Y3591" s="0" t="str">
        <f aca="false">TEXT(E3591,"yyyy-mm")</f>
        <v>2019-07</v>
      </c>
      <c r="Z3591" s="0" t="str">
        <f aca="false">"Q"&amp;ROUNDUP(MONTH(E3591)/3,0)&amp;"-"&amp;YEAR(E3591)</f>
        <v>Q3-2019</v>
      </c>
    </row>
    <row r="3592" customFormat="false" ht="14.25" hidden="false" customHeight="false" outlineLevel="0" collapsed="false">
      <c r="A3592" s="0" t="s">
        <v>3634</v>
      </c>
      <c r="B3592" s="0" t="s">
        <v>34</v>
      </c>
      <c r="C3592" s="0" t="s">
        <v>46</v>
      </c>
      <c r="D3592" s="9" t="n">
        <v>43600</v>
      </c>
      <c r="E3592" s="9" t="n">
        <v>43674</v>
      </c>
      <c r="F3592" s="9" t="n">
        <v>43702</v>
      </c>
      <c r="G3592" s="9" t="n">
        <v>43706</v>
      </c>
      <c r="H3592" s="10" t="s">
        <v>36</v>
      </c>
      <c r="I3592" s="0" t="n">
        <v>5</v>
      </c>
      <c r="J3592" s="0" t="n">
        <v>39</v>
      </c>
      <c r="K3592" s="0" t="n">
        <v>316</v>
      </c>
      <c r="L3592" s="0" t="n">
        <v>39</v>
      </c>
      <c r="M3592" s="0" t="n">
        <v>6</v>
      </c>
      <c r="N3592" s="11" t="n">
        <v>0.075</v>
      </c>
      <c r="O3592" s="12" t="n">
        <v>2413.47</v>
      </c>
      <c r="P3592" s="12" t="n">
        <v>3892.7</v>
      </c>
      <c r="Q3592" s="12" t="n">
        <f aca="false">M3592*P3592*(1-N3592)</f>
        <v>21604.485</v>
      </c>
      <c r="R3592" s="12" t="n">
        <f aca="false">M3592*O3592</f>
        <v>14480.82</v>
      </c>
      <c r="S3592" s="12" t="n">
        <f aca="false">Q3592-R3592</f>
        <v>7123.665</v>
      </c>
      <c r="T3592" s="11" t="n">
        <f aca="false">IFERROR(S3592/Q3592,0)</f>
        <v>0.329730840610179</v>
      </c>
      <c r="U3592" s="13" t="n">
        <f aca="false">F3592-E3592</f>
        <v>28</v>
      </c>
      <c r="V3592" s="13" t="n">
        <f aca="false">G3592-F3592</f>
        <v>4</v>
      </c>
      <c r="W3592" s="13" t="n">
        <f aca="false">G3592-E3592</f>
        <v>32</v>
      </c>
      <c r="X3592" s="10" t="n">
        <f aca="false">YEAR(E3592)</f>
        <v>2019</v>
      </c>
      <c r="Y3592" s="0" t="str">
        <f aca="false">TEXT(E3592,"yyyy-mm")</f>
        <v>2019-07</v>
      </c>
      <c r="Z3592" s="0" t="str">
        <f aca="false">"Q"&amp;ROUNDUP(MONTH(E3592)/3,0)&amp;"-"&amp;YEAR(E3592)</f>
        <v>Q3-2019</v>
      </c>
    </row>
    <row r="3593" customFormat="false" ht="14.25" hidden="false" customHeight="false" outlineLevel="0" collapsed="false">
      <c r="A3593" s="0" t="s">
        <v>3635</v>
      </c>
      <c r="B3593" s="0" t="s">
        <v>34</v>
      </c>
      <c r="C3593" s="0" t="s">
        <v>48</v>
      </c>
      <c r="D3593" s="9" t="n">
        <v>43500</v>
      </c>
      <c r="E3593" s="9" t="n">
        <v>43674</v>
      </c>
      <c r="F3593" s="9" t="n">
        <v>43692</v>
      </c>
      <c r="G3593" s="9" t="n">
        <v>43700</v>
      </c>
      <c r="H3593" s="10" t="s">
        <v>36</v>
      </c>
      <c r="I3593" s="0" t="n">
        <v>12</v>
      </c>
      <c r="J3593" s="0" t="n">
        <v>13</v>
      </c>
      <c r="K3593" s="0" t="n">
        <v>25</v>
      </c>
      <c r="L3593" s="0" t="n">
        <v>37</v>
      </c>
      <c r="M3593" s="0" t="n">
        <v>3</v>
      </c>
      <c r="N3593" s="11" t="n">
        <v>0.1</v>
      </c>
      <c r="O3593" s="12" t="n">
        <v>3048.97</v>
      </c>
      <c r="P3593" s="12" t="n">
        <v>3959.7</v>
      </c>
      <c r="Q3593" s="12" t="n">
        <f aca="false">M3593*P3593*(1-N3593)</f>
        <v>10691.19</v>
      </c>
      <c r="R3593" s="12" t="n">
        <f aca="false">M3593*O3593</f>
        <v>9146.91</v>
      </c>
      <c r="S3593" s="12" t="n">
        <f aca="false">Q3593-R3593</f>
        <v>1544.28</v>
      </c>
      <c r="T3593" s="11" t="n">
        <f aca="false">IFERROR(S3593/Q3593,0)</f>
        <v>0.144444163839572</v>
      </c>
      <c r="U3593" s="13" t="n">
        <f aca="false">F3593-E3593</f>
        <v>18</v>
      </c>
      <c r="V3593" s="13" t="n">
        <f aca="false">G3593-F3593</f>
        <v>8</v>
      </c>
      <c r="W3593" s="13" t="n">
        <f aca="false">G3593-E3593</f>
        <v>26</v>
      </c>
      <c r="X3593" s="10" t="n">
        <f aca="false">YEAR(E3593)</f>
        <v>2019</v>
      </c>
      <c r="Y3593" s="0" t="str">
        <f aca="false">TEXT(E3593,"yyyy-mm")</f>
        <v>2019-07</v>
      </c>
      <c r="Z3593" s="0" t="str">
        <f aca="false">"Q"&amp;ROUNDUP(MONTH(E3593)/3,0)&amp;"-"&amp;YEAR(E3593)</f>
        <v>Q3-2019</v>
      </c>
    </row>
    <row r="3594" customFormat="false" ht="14.25" hidden="false" customHeight="false" outlineLevel="0" collapsed="false">
      <c r="A3594" s="0" t="s">
        <v>3636</v>
      </c>
      <c r="B3594" s="0" t="s">
        <v>34</v>
      </c>
      <c r="C3594" s="0" t="s">
        <v>39</v>
      </c>
      <c r="D3594" s="9" t="n">
        <v>43500</v>
      </c>
      <c r="E3594" s="9" t="n">
        <v>43674</v>
      </c>
      <c r="F3594" s="9" t="n">
        <v>43689</v>
      </c>
      <c r="G3594" s="9" t="n">
        <v>43691</v>
      </c>
      <c r="H3594" s="10" t="s">
        <v>36</v>
      </c>
      <c r="I3594" s="0" t="n">
        <v>11</v>
      </c>
      <c r="J3594" s="0" t="n">
        <v>5</v>
      </c>
      <c r="K3594" s="0" t="n">
        <v>135</v>
      </c>
      <c r="L3594" s="0" t="n">
        <v>32</v>
      </c>
      <c r="M3594" s="0" t="n">
        <v>4</v>
      </c>
      <c r="N3594" s="11" t="n">
        <v>0.05</v>
      </c>
      <c r="O3594" s="12" t="n">
        <v>4963.36</v>
      </c>
      <c r="P3594" s="12" t="n">
        <v>6204.2</v>
      </c>
      <c r="Q3594" s="12" t="n">
        <f aca="false">M3594*P3594*(1-N3594)</f>
        <v>23575.96</v>
      </c>
      <c r="R3594" s="12" t="n">
        <f aca="false">M3594*O3594</f>
        <v>19853.44</v>
      </c>
      <c r="S3594" s="12" t="n">
        <f aca="false">Q3594-R3594</f>
        <v>3722.52</v>
      </c>
      <c r="T3594" s="11" t="n">
        <f aca="false">IFERROR(S3594/Q3594,0)</f>
        <v>0.157894736842105</v>
      </c>
      <c r="U3594" s="13" t="n">
        <f aca="false">F3594-E3594</f>
        <v>15</v>
      </c>
      <c r="V3594" s="13" t="n">
        <f aca="false">G3594-F3594</f>
        <v>2</v>
      </c>
      <c r="W3594" s="13" t="n">
        <f aca="false">G3594-E3594</f>
        <v>17</v>
      </c>
      <c r="X3594" s="10" t="n">
        <f aca="false">YEAR(E3594)</f>
        <v>2019</v>
      </c>
      <c r="Y3594" s="0" t="str">
        <f aca="false">TEXT(E3594,"yyyy-mm")</f>
        <v>2019-07</v>
      </c>
      <c r="Z3594" s="0" t="str">
        <f aca="false">"Q"&amp;ROUNDUP(MONTH(E3594)/3,0)&amp;"-"&amp;YEAR(E3594)</f>
        <v>Q3-2019</v>
      </c>
    </row>
    <row r="3595" customFormat="false" ht="14.25" hidden="false" customHeight="false" outlineLevel="0" collapsed="false">
      <c r="A3595" s="0" t="s">
        <v>3637</v>
      </c>
      <c r="B3595" s="0" t="s">
        <v>34</v>
      </c>
      <c r="C3595" s="0" t="s">
        <v>35</v>
      </c>
      <c r="D3595" s="9" t="n">
        <v>43600</v>
      </c>
      <c r="E3595" s="9" t="n">
        <v>43674</v>
      </c>
      <c r="F3595" s="9" t="n">
        <v>43684</v>
      </c>
      <c r="G3595" s="9" t="n">
        <v>43693</v>
      </c>
      <c r="H3595" s="10" t="s">
        <v>36</v>
      </c>
      <c r="I3595" s="0" t="n">
        <v>2</v>
      </c>
      <c r="J3595" s="0" t="n">
        <v>11</v>
      </c>
      <c r="K3595" s="0" t="n">
        <v>238</v>
      </c>
      <c r="L3595" s="0" t="n">
        <v>45</v>
      </c>
      <c r="M3595" s="0" t="n">
        <v>2</v>
      </c>
      <c r="N3595" s="11" t="n">
        <v>0.075</v>
      </c>
      <c r="O3595" s="12" t="n">
        <v>791.14</v>
      </c>
      <c r="P3595" s="12" t="n">
        <v>1098.8</v>
      </c>
      <c r="Q3595" s="12" t="n">
        <f aca="false">M3595*P3595*(1-N3595)</f>
        <v>2032.78</v>
      </c>
      <c r="R3595" s="12" t="n">
        <f aca="false">M3595*O3595</f>
        <v>1582.28</v>
      </c>
      <c r="S3595" s="12" t="n">
        <f aca="false">Q3595-R3595</f>
        <v>450.5</v>
      </c>
      <c r="T3595" s="11" t="n">
        <f aca="false">IFERROR(S3595/Q3595,0)</f>
        <v>0.221617686124421</v>
      </c>
      <c r="U3595" s="13" t="n">
        <f aca="false">F3595-E3595</f>
        <v>10</v>
      </c>
      <c r="V3595" s="13" t="n">
        <f aca="false">G3595-F3595</f>
        <v>9</v>
      </c>
      <c r="W3595" s="13" t="n">
        <f aca="false">G3595-E3595</f>
        <v>19</v>
      </c>
      <c r="X3595" s="10" t="n">
        <f aca="false">YEAR(E3595)</f>
        <v>2019</v>
      </c>
      <c r="Y3595" s="0" t="str">
        <f aca="false">TEXT(E3595,"yyyy-mm")</f>
        <v>2019-07</v>
      </c>
      <c r="Z3595" s="0" t="str">
        <f aca="false">"Q"&amp;ROUNDUP(MONTH(E3595)/3,0)&amp;"-"&amp;YEAR(E3595)</f>
        <v>Q3-2019</v>
      </c>
    </row>
    <row r="3596" customFormat="false" ht="14.25" hidden="false" customHeight="false" outlineLevel="0" collapsed="false">
      <c r="A3596" s="0" t="s">
        <v>3638</v>
      </c>
      <c r="B3596" s="0" t="s">
        <v>34</v>
      </c>
      <c r="C3596" s="0" t="s">
        <v>39</v>
      </c>
      <c r="D3596" s="9" t="n">
        <v>43600</v>
      </c>
      <c r="E3596" s="9" t="n">
        <v>43674</v>
      </c>
      <c r="F3596" s="9" t="n">
        <v>43689</v>
      </c>
      <c r="G3596" s="9" t="n">
        <v>43690</v>
      </c>
      <c r="H3596" s="10" t="s">
        <v>36</v>
      </c>
      <c r="I3596" s="0" t="n">
        <v>7</v>
      </c>
      <c r="J3596" s="0" t="n">
        <v>36</v>
      </c>
      <c r="K3596" s="0" t="n">
        <v>165</v>
      </c>
      <c r="L3596" s="0" t="n">
        <v>28</v>
      </c>
      <c r="M3596" s="0" t="n">
        <v>4</v>
      </c>
      <c r="N3596" s="11" t="n">
        <v>0.2</v>
      </c>
      <c r="O3596" s="12" t="n">
        <v>1398.83</v>
      </c>
      <c r="P3596" s="12" t="n">
        <v>1916.2</v>
      </c>
      <c r="Q3596" s="12" t="n">
        <f aca="false">M3596*P3596*(1-N3596)</f>
        <v>6131.84</v>
      </c>
      <c r="R3596" s="12" t="n">
        <f aca="false">M3596*O3596</f>
        <v>5595.32</v>
      </c>
      <c r="S3596" s="12" t="n">
        <f aca="false">Q3596-R3596</f>
        <v>536.52</v>
      </c>
      <c r="T3596" s="11" t="n">
        <f aca="false">IFERROR(S3596/Q3596,0)</f>
        <v>0.0874973906690325</v>
      </c>
      <c r="U3596" s="13" t="n">
        <f aca="false">F3596-E3596</f>
        <v>15</v>
      </c>
      <c r="V3596" s="13" t="n">
        <f aca="false">G3596-F3596</f>
        <v>1</v>
      </c>
      <c r="W3596" s="13" t="n">
        <f aca="false">G3596-E3596</f>
        <v>16</v>
      </c>
      <c r="X3596" s="10" t="n">
        <f aca="false">YEAR(E3596)</f>
        <v>2019</v>
      </c>
      <c r="Y3596" s="0" t="str">
        <f aca="false">TEXT(E3596,"yyyy-mm")</f>
        <v>2019-07</v>
      </c>
      <c r="Z3596" s="0" t="str">
        <f aca="false">"Q"&amp;ROUNDUP(MONTH(E3596)/3,0)&amp;"-"&amp;YEAR(E3596)</f>
        <v>Q3-2019</v>
      </c>
    </row>
    <row r="3597" customFormat="false" ht="14.25" hidden="false" customHeight="false" outlineLevel="0" collapsed="false">
      <c r="A3597" s="0" t="s">
        <v>3639</v>
      </c>
      <c r="B3597" s="0" t="s">
        <v>34</v>
      </c>
      <c r="C3597" s="0" t="s">
        <v>39</v>
      </c>
      <c r="D3597" s="9" t="n">
        <v>43600</v>
      </c>
      <c r="E3597" s="9" t="n">
        <v>43674</v>
      </c>
      <c r="F3597" s="9" t="n">
        <v>43697</v>
      </c>
      <c r="G3597" s="9" t="n">
        <v>43702</v>
      </c>
      <c r="H3597" s="10" t="s">
        <v>36</v>
      </c>
      <c r="I3597" s="0" t="n">
        <v>9</v>
      </c>
      <c r="J3597" s="0" t="n">
        <v>30</v>
      </c>
      <c r="K3597" s="0" t="n">
        <v>201</v>
      </c>
      <c r="L3597" s="0" t="n">
        <v>45</v>
      </c>
      <c r="M3597" s="0" t="n">
        <v>8</v>
      </c>
      <c r="N3597" s="11" t="n">
        <v>0.1</v>
      </c>
      <c r="O3597" s="12" t="n">
        <v>3149.34</v>
      </c>
      <c r="P3597" s="12" t="n">
        <v>3986.5</v>
      </c>
      <c r="Q3597" s="12" t="n">
        <f aca="false">M3597*P3597*(1-N3597)</f>
        <v>28702.8</v>
      </c>
      <c r="R3597" s="12" t="n">
        <f aca="false">M3597*O3597</f>
        <v>25194.72</v>
      </c>
      <c r="S3597" s="12" t="n">
        <f aca="false">Q3597-R3597</f>
        <v>3508.08</v>
      </c>
      <c r="T3597" s="11" t="n">
        <f aca="false">IFERROR(S3597/Q3597,0)</f>
        <v>0.122220828629959</v>
      </c>
      <c r="U3597" s="13" t="n">
        <f aca="false">F3597-E3597</f>
        <v>23</v>
      </c>
      <c r="V3597" s="13" t="n">
        <f aca="false">G3597-F3597</f>
        <v>5</v>
      </c>
      <c r="W3597" s="13" t="n">
        <f aca="false">G3597-E3597</f>
        <v>28</v>
      </c>
      <c r="X3597" s="10" t="n">
        <f aca="false">YEAR(E3597)</f>
        <v>2019</v>
      </c>
      <c r="Y3597" s="0" t="str">
        <f aca="false">TEXT(E3597,"yyyy-mm")</f>
        <v>2019-07</v>
      </c>
      <c r="Z3597" s="0" t="str">
        <f aca="false">"Q"&amp;ROUNDUP(MONTH(E3597)/3,0)&amp;"-"&amp;YEAR(E3597)</f>
        <v>Q3-2019</v>
      </c>
    </row>
    <row r="3598" customFormat="false" ht="14.25" hidden="false" customHeight="false" outlineLevel="0" collapsed="false">
      <c r="A3598" s="0" t="s">
        <v>3640</v>
      </c>
      <c r="B3598" s="0" t="s">
        <v>38</v>
      </c>
      <c r="C3598" s="0" t="s">
        <v>39</v>
      </c>
      <c r="D3598" s="9" t="n">
        <v>43600</v>
      </c>
      <c r="E3598" s="9" t="n">
        <v>43675</v>
      </c>
      <c r="F3598" s="9" t="n">
        <v>43678</v>
      </c>
      <c r="G3598" s="9" t="n">
        <v>43688</v>
      </c>
      <c r="H3598" s="10" t="s">
        <v>36</v>
      </c>
      <c r="I3598" s="0" t="n">
        <v>17</v>
      </c>
      <c r="J3598" s="0" t="n">
        <v>45</v>
      </c>
      <c r="K3598" s="0" t="n">
        <v>161</v>
      </c>
      <c r="L3598" s="0" t="n">
        <v>6</v>
      </c>
      <c r="M3598" s="0" t="n">
        <v>7</v>
      </c>
      <c r="N3598" s="11" t="n">
        <v>0.15</v>
      </c>
      <c r="O3598" s="12" t="n">
        <v>1874.12</v>
      </c>
      <c r="P3598" s="12" t="n">
        <v>2532.6</v>
      </c>
      <c r="Q3598" s="12" t="n">
        <f aca="false">M3598*P3598*(1-N3598)</f>
        <v>15068.97</v>
      </c>
      <c r="R3598" s="12" t="n">
        <f aca="false">M3598*O3598</f>
        <v>13118.84</v>
      </c>
      <c r="S3598" s="12" t="n">
        <f aca="false">Q3598-R3598</f>
        <v>1950.13</v>
      </c>
      <c r="T3598" s="11" t="n">
        <f aca="false">IFERROR(S3598/Q3598,0)</f>
        <v>0.129413622828899</v>
      </c>
      <c r="U3598" s="13" t="n">
        <f aca="false">F3598-E3598</f>
        <v>3</v>
      </c>
      <c r="V3598" s="13" t="n">
        <f aca="false">G3598-F3598</f>
        <v>10</v>
      </c>
      <c r="W3598" s="13" t="n">
        <f aca="false">G3598-E3598</f>
        <v>13</v>
      </c>
      <c r="X3598" s="10" t="n">
        <f aca="false">YEAR(E3598)</f>
        <v>2019</v>
      </c>
      <c r="Y3598" s="0" t="str">
        <f aca="false">TEXT(E3598,"yyyy-mm")</f>
        <v>2019-07</v>
      </c>
      <c r="Z3598" s="0" t="str">
        <f aca="false">"Q"&amp;ROUNDUP(MONTH(E3598)/3,0)&amp;"-"&amp;YEAR(E3598)</f>
        <v>Q3-2019</v>
      </c>
    </row>
    <row r="3599" customFormat="false" ht="14.25" hidden="false" customHeight="false" outlineLevel="0" collapsed="false">
      <c r="A3599" s="0" t="s">
        <v>3641</v>
      </c>
      <c r="B3599" s="0" t="s">
        <v>41</v>
      </c>
      <c r="C3599" s="0" t="s">
        <v>79</v>
      </c>
      <c r="D3599" s="9" t="n">
        <v>43600</v>
      </c>
      <c r="E3599" s="9" t="n">
        <v>43675</v>
      </c>
      <c r="F3599" s="9" t="n">
        <v>43701</v>
      </c>
      <c r="G3599" s="9" t="n">
        <v>43706</v>
      </c>
      <c r="H3599" s="10" t="s">
        <v>36</v>
      </c>
      <c r="I3599" s="0" t="n">
        <v>24</v>
      </c>
      <c r="J3599" s="0" t="n">
        <v>34</v>
      </c>
      <c r="K3599" s="0" t="n">
        <v>59</v>
      </c>
      <c r="L3599" s="0" t="n">
        <v>2</v>
      </c>
      <c r="M3599" s="0" t="n">
        <v>4</v>
      </c>
      <c r="N3599" s="11" t="n">
        <v>0.075</v>
      </c>
      <c r="O3599" s="12" t="n">
        <v>566.55</v>
      </c>
      <c r="P3599" s="12" t="n">
        <v>1011.7</v>
      </c>
      <c r="Q3599" s="12" t="n">
        <f aca="false">M3599*P3599*(1-N3599)</f>
        <v>3743.29</v>
      </c>
      <c r="R3599" s="12" t="n">
        <f aca="false">M3599*O3599</f>
        <v>2266.2</v>
      </c>
      <c r="S3599" s="12" t="n">
        <f aca="false">Q3599-R3599</f>
        <v>1477.09</v>
      </c>
      <c r="T3599" s="11" t="n">
        <f aca="false">IFERROR(S3599/Q3599,0)</f>
        <v>0.394596731752015</v>
      </c>
      <c r="U3599" s="13" t="n">
        <f aca="false">F3599-E3599</f>
        <v>26</v>
      </c>
      <c r="V3599" s="13" t="n">
        <f aca="false">G3599-F3599</f>
        <v>5</v>
      </c>
      <c r="W3599" s="13" t="n">
        <f aca="false">G3599-E3599</f>
        <v>31</v>
      </c>
      <c r="X3599" s="10" t="n">
        <f aca="false">YEAR(E3599)</f>
        <v>2019</v>
      </c>
      <c r="Y3599" s="0" t="str">
        <f aca="false">TEXT(E3599,"yyyy-mm")</f>
        <v>2019-07</v>
      </c>
      <c r="Z3599" s="0" t="str">
        <f aca="false">"Q"&amp;ROUNDUP(MONTH(E3599)/3,0)&amp;"-"&amp;YEAR(E3599)</f>
        <v>Q3-2019</v>
      </c>
    </row>
    <row r="3600" customFormat="false" ht="14.25" hidden="false" customHeight="false" outlineLevel="0" collapsed="false">
      <c r="A3600" s="0" t="s">
        <v>3642</v>
      </c>
      <c r="B3600" s="0" t="s">
        <v>38</v>
      </c>
      <c r="C3600" s="0" t="s">
        <v>58</v>
      </c>
      <c r="D3600" s="9" t="n">
        <v>43500</v>
      </c>
      <c r="E3600" s="9" t="n">
        <v>43675</v>
      </c>
      <c r="F3600" s="9" t="n">
        <v>43684</v>
      </c>
      <c r="G3600" s="9" t="n">
        <v>43687</v>
      </c>
      <c r="H3600" s="10" t="s">
        <v>36</v>
      </c>
      <c r="I3600" s="0" t="n">
        <v>19</v>
      </c>
      <c r="J3600" s="0" t="n">
        <v>4</v>
      </c>
      <c r="K3600" s="0" t="n">
        <v>362</v>
      </c>
      <c r="L3600" s="0" t="n">
        <v>19</v>
      </c>
      <c r="M3600" s="0" t="n">
        <v>8</v>
      </c>
      <c r="N3600" s="11" t="n">
        <v>0.05</v>
      </c>
      <c r="O3600" s="12" t="n">
        <v>2975.81</v>
      </c>
      <c r="P3600" s="12" t="n">
        <v>6331.5</v>
      </c>
      <c r="Q3600" s="12" t="n">
        <f aca="false">M3600*P3600*(1-N3600)</f>
        <v>48119.4</v>
      </c>
      <c r="R3600" s="12" t="n">
        <f aca="false">M3600*O3600</f>
        <v>23806.48</v>
      </c>
      <c r="S3600" s="12" t="n">
        <f aca="false">Q3600-R3600</f>
        <v>24312.92</v>
      </c>
      <c r="T3600" s="11" t="n">
        <f aca="false">IFERROR(S3600/Q3600,0)</f>
        <v>0.505262326629177</v>
      </c>
      <c r="U3600" s="13" t="n">
        <f aca="false">F3600-E3600</f>
        <v>9</v>
      </c>
      <c r="V3600" s="13" t="n">
        <f aca="false">G3600-F3600</f>
        <v>3</v>
      </c>
      <c r="W3600" s="13" t="n">
        <f aca="false">G3600-E3600</f>
        <v>12</v>
      </c>
      <c r="X3600" s="10" t="n">
        <f aca="false">YEAR(E3600)</f>
        <v>2019</v>
      </c>
      <c r="Y3600" s="0" t="str">
        <f aca="false">TEXT(E3600,"yyyy-mm")</f>
        <v>2019-07</v>
      </c>
      <c r="Z3600" s="0" t="str">
        <f aca="false">"Q"&amp;ROUNDUP(MONTH(E3600)/3,0)&amp;"-"&amp;YEAR(E3600)</f>
        <v>Q3-2019</v>
      </c>
    </row>
    <row r="3601" customFormat="false" ht="14.25" hidden="false" customHeight="false" outlineLevel="0" collapsed="false">
      <c r="A3601" s="0" t="s">
        <v>3643</v>
      </c>
      <c r="B3601" s="0" t="s">
        <v>41</v>
      </c>
      <c r="C3601" s="0" t="s">
        <v>58</v>
      </c>
      <c r="D3601" s="9" t="n">
        <v>43500</v>
      </c>
      <c r="E3601" s="9" t="n">
        <v>43675</v>
      </c>
      <c r="F3601" s="9" t="n">
        <v>43701</v>
      </c>
      <c r="G3601" s="9" t="n">
        <v>43702</v>
      </c>
      <c r="H3601" s="10" t="s">
        <v>36</v>
      </c>
      <c r="I3601" s="0" t="n">
        <v>22</v>
      </c>
      <c r="J3601" s="0" t="n">
        <v>24</v>
      </c>
      <c r="K3601" s="0" t="n">
        <v>358</v>
      </c>
      <c r="L3601" s="0" t="n">
        <v>30</v>
      </c>
      <c r="M3601" s="0" t="n">
        <v>2</v>
      </c>
      <c r="N3601" s="11" t="n">
        <v>0.3</v>
      </c>
      <c r="O3601" s="12" t="n">
        <v>3735.38</v>
      </c>
      <c r="P3601" s="12" t="n">
        <v>5413.6</v>
      </c>
      <c r="Q3601" s="12" t="n">
        <f aca="false">M3601*P3601*(1-N3601)</f>
        <v>7579.04</v>
      </c>
      <c r="R3601" s="12" t="n">
        <f aca="false">M3601*O3601</f>
        <v>7470.76</v>
      </c>
      <c r="S3601" s="12" t="n">
        <f aca="false">Q3601-R3601</f>
        <v>108.28</v>
      </c>
      <c r="T3601" s="11" t="n">
        <f aca="false">IFERROR(S3601/Q3601,0)</f>
        <v>0.0142867698283687</v>
      </c>
      <c r="U3601" s="13" t="n">
        <f aca="false">F3601-E3601</f>
        <v>26</v>
      </c>
      <c r="V3601" s="13" t="n">
        <f aca="false">G3601-F3601</f>
        <v>1</v>
      </c>
      <c r="W3601" s="13" t="n">
        <f aca="false">G3601-E3601</f>
        <v>27</v>
      </c>
      <c r="X3601" s="10" t="n">
        <f aca="false">YEAR(E3601)</f>
        <v>2019</v>
      </c>
      <c r="Y3601" s="0" t="str">
        <f aca="false">TEXT(E3601,"yyyy-mm")</f>
        <v>2019-07</v>
      </c>
      <c r="Z3601" s="0" t="str">
        <f aca="false">"Q"&amp;ROUNDUP(MONTH(E3601)/3,0)&amp;"-"&amp;YEAR(E3601)</f>
        <v>Q3-2019</v>
      </c>
    </row>
    <row r="3602" customFormat="false" ht="14.25" hidden="false" customHeight="false" outlineLevel="0" collapsed="false">
      <c r="A3602" s="0" t="s">
        <v>3644</v>
      </c>
      <c r="B3602" s="0" t="s">
        <v>34</v>
      </c>
      <c r="C3602" s="0" t="s">
        <v>39</v>
      </c>
      <c r="D3602" s="9" t="n">
        <v>43600</v>
      </c>
      <c r="E3602" s="9" t="n">
        <v>43675</v>
      </c>
      <c r="F3602" s="9" t="n">
        <v>43693</v>
      </c>
      <c r="G3602" s="9" t="n">
        <v>43701</v>
      </c>
      <c r="H3602" s="10" t="s">
        <v>36</v>
      </c>
      <c r="I3602" s="0" t="n">
        <v>9</v>
      </c>
      <c r="J3602" s="0" t="n">
        <v>31</v>
      </c>
      <c r="K3602" s="0" t="n">
        <v>112</v>
      </c>
      <c r="L3602" s="0" t="n">
        <v>42</v>
      </c>
      <c r="M3602" s="0" t="n">
        <v>8</v>
      </c>
      <c r="N3602" s="11" t="n">
        <v>0.1</v>
      </c>
      <c r="O3602" s="12" t="n">
        <v>136.01</v>
      </c>
      <c r="P3602" s="12" t="n">
        <v>234.5</v>
      </c>
      <c r="Q3602" s="12" t="n">
        <f aca="false">M3602*P3602*(1-N3602)</f>
        <v>1688.4</v>
      </c>
      <c r="R3602" s="12" t="n">
        <f aca="false">M3602*O3602</f>
        <v>1088.08</v>
      </c>
      <c r="S3602" s="12" t="n">
        <f aca="false">Q3602-R3602</f>
        <v>600.32</v>
      </c>
      <c r="T3602" s="11" t="n">
        <f aca="false">IFERROR(S3602/Q3602,0)</f>
        <v>0.355555555555556</v>
      </c>
      <c r="U3602" s="13" t="n">
        <f aca="false">F3602-E3602</f>
        <v>18</v>
      </c>
      <c r="V3602" s="13" t="n">
        <f aca="false">G3602-F3602</f>
        <v>8</v>
      </c>
      <c r="W3602" s="13" t="n">
        <f aca="false">G3602-E3602</f>
        <v>26</v>
      </c>
      <c r="X3602" s="10" t="n">
        <f aca="false">YEAR(E3602)</f>
        <v>2019</v>
      </c>
      <c r="Y3602" s="0" t="str">
        <f aca="false">TEXT(E3602,"yyyy-mm")</f>
        <v>2019-07</v>
      </c>
      <c r="Z3602" s="0" t="str">
        <f aca="false">"Q"&amp;ROUNDUP(MONTH(E3602)/3,0)&amp;"-"&amp;YEAR(E3602)</f>
        <v>Q3-2019</v>
      </c>
    </row>
    <row r="3603" customFormat="false" ht="14.25" hidden="false" customHeight="false" outlineLevel="0" collapsed="false">
      <c r="A3603" s="0" t="s">
        <v>3645</v>
      </c>
      <c r="B3603" s="0" t="s">
        <v>41</v>
      </c>
      <c r="C3603" s="0" t="s">
        <v>39</v>
      </c>
      <c r="D3603" s="9" t="n">
        <v>43600</v>
      </c>
      <c r="E3603" s="9" t="n">
        <v>43675</v>
      </c>
      <c r="F3603" s="9" t="n">
        <v>43680</v>
      </c>
      <c r="G3603" s="9" t="n">
        <v>43689</v>
      </c>
      <c r="H3603" s="10" t="s">
        <v>36</v>
      </c>
      <c r="I3603" s="0" t="n">
        <v>22</v>
      </c>
      <c r="J3603" s="0" t="n">
        <v>33</v>
      </c>
      <c r="K3603" s="0" t="n">
        <v>129</v>
      </c>
      <c r="L3603" s="0" t="n">
        <v>23</v>
      </c>
      <c r="M3603" s="0" t="n">
        <v>5</v>
      </c>
      <c r="N3603" s="11" t="n">
        <v>0.2</v>
      </c>
      <c r="O3603" s="12" t="n">
        <v>168.84</v>
      </c>
      <c r="P3603" s="12" t="n">
        <v>241.2</v>
      </c>
      <c r="Q3603" s="12" t="n">
        <f aca="false">M3603*P3603*(1-N3603)</f>
        <v>964.8</v>
      </c>
      <c r="R3603" s="12" t="n">
        <f aca="false">M3603*O3603</f>
        <v>844.2</v>
      </c>
      <c r="S3603" s="12" t="n">
        <f aca="false">Q3603-R3603</f>
        <v>120.6</v>
      </c>
      <c r="T3603" s="11" t="n">
        <f aca="false">IFERROR(S3603/Q3603,0)</f>
        <v>0.125</v>
      </c>
      <c r="U3603" s="13" t="n">
        <f aca="false">F3603-E3603</f>
        <v>5</v>
      </c>
      <c r="V3603" s="13" t="n">
        <f aca="false">G3603-F3603</f>
        <v>9</v>
      </c>
      <c r="W3603" s="13" t="n">
        <f aca="false">G3603-E3603</f>
        <v>14</v>
      </c>
      <c r="X3603" s="10" t="n">
        <f aca="false">YEAR(E3603)</f>
        <v>2019</v>
      </c>
      <c r="Y3603" s="0" t="str">
        <f aca="false">TEXT(E3603,"yyyy-mm")</f>
        <v>2019-07</v>
      </c>
      <c r="Z3603" s="0" t="str">
        <f aca="false">"Q"&amp;ROUNDUP(MONTH(E3603)/3,0)&amp;"-"&amp;YEAR(E3603)</f>
        <v>Q3-2019</v>
      </c>
    </row>
    <row r="3604" customFormat="false" ht="14.25" hidden="false" customHeight="false" outlineLevel="0" collapsed="false">
      <c r="A3604" s="0" t="s">
        <v>3646</v>
      </c>
      <c r="B3604" s="0" t="s">
        <v>34</v>
      </c>
      <c r="C3604" s="0" t="s">
        <v>39</v>
      </c>
      <c r="D3604" s="9" t="n">
        <v>43600</v>
      </c>
      <c r="E3604" s="9" t="n">
        <v>43675</v>
      </c>
      <c r="F3604" s="9" t="n">
        <v>43694</v>
      </c>
      <c r="G3604" s="9" t="n">
        <v>43697</v>
      </c>
      <c r="H3604" s="10" t="s">
        <v>36</v>
      </c>
      <c r="I3604" s="0" t="n">
        <v>6</v>
      </c>
      <c r="J3604" s="0" t="n">
        <v>44</v>
      </c>
      <c r="K3604" s="0" t="n">
        <v>107</v>
      </c>
      <c r="L3604" s="0" t="n">
        <v>1</v>
      </c>
      <c r="M3604" s="0" t="n">
        <v>5</v>
      </c>
      <c r="N3604" s="11" t="n">
        <v>0.075</v>
      </c>
      <c r="O3604" s="12" t="n">
        <v>168.57</v>
      </c>
      <c r="P3604" s="12" t="n">
        <v>247.9</v>
      </c>
      <c r="Q3604" s="12" t="n">
        <f aca="false">M3604*P3604*(1-N3604)</f>
        <v>1146.5375</v>
      </c>
      <c r="R3604" s="12" t="n">
        <f aca="false">M3604*O3604</f>
        <v>842.85</v>
      </c>
      <c r="S3604" s="12" t="n">
        <f aca="false">Q3604-R3604</f>
        <v>303.6875</v>
      </c>
      <c r="T3604" s="11" t="n">
        <f aca="false">IFERROR(S3604/Q3604,0)</f>
        <v>0.264873586777581</v>
      </c>
      <c r="U3604" s="13" t="n">
        <f aca="false">F3604-E3604</f>
        <v>19</v>
      </c>
      <c r="V3604" s="13" t="n">
        <f aca="false">G3604-F3604</f>
        <v>3</v>
      </c>
      <c r="W3604" s="13" t="n">
        <f aca="false">G3604-E3604</f>
        <v>22</v>
      </c>
      <c r="X3604" s="10" t="n">
        <f aca="false">YEAR(E3604)</f>
        <v>2019</v>
      </c>
      <c r="Y3604" s="0" t="str">
        <f aca="false">TEXT(E3604,"yyyy-mm")</f>
        <v>2019-07</v>
      </c>
      <c r="Z3604" s="0" t="str">
        <f aca="false">"Q"&amp;ROUNDUP(MONTH(E3604)/3,0)&amp;"-"&amp;YEAR(E3604)</f>
        <v>Q3-2019</v>
      </c>
    </row>
    <row r="3605" customFormat="false" ht="14.25" hidden="false" customHeight="false" outlineLevel="0" collapsed="false">
      <c r="A3605" s="0" t="s">
        <v>3647</v>
      </c>
      <c r="B3605" s="0" t="s">
        <v>38</v>
      </c>
      <c r="C3605" s="0" t="s">
        <v>35</v>
      </c>
      <c r="D3605" s="9" t="n">
        <v>43500</v>
      </c>
      <c r="E3605" s="9" t="n">
        <v>43675</v>
      </c>
      <c r="F3605" s="9" t="n">
        <v>43695</v>
      </c>
      <c r="G3605" s="9" t="n">
        <v>43704</v>
      </c>
      <c r="H3605" s="10" t="s">
        <v>36</v>
      </c>
      <c r="I3605" s="0" t="n">
        <v>15</v>
      </c>
      <c r="J3605" s="0" t="n">
        <v>9</v>
      </c>
      <c r="K3605" s="0" t="n">
        <v>252</v>
      </c>
      <c r="L3605" s="0" t="n">
        <v>10</v>
      </c>
      <c r="M3605" s="0" t="n">
        <v>6</v>
      </c>
      <c r="N3605" s="11" t="n">
        <v>0.3</v>
      </c>
      <c r="O3605" s="12" t="n">
        <v>3345.24</v>
      </c>
      <c r="P3605" s="12" t="n">
        <v>6559.3</v>
      </c>
      <c r="Q3605" s="12" t="n">
        <f aca="false">M3605*P3605*(1-N3605)</f>
        <v>27549.06</v>
      </c>
      <c r="R3605" s="12" t="n">
        <f aca="false">M3605*O3605</f>
        <v>20071.44</v>
      </c>
      <c r="S3605" s="12" t="n">
        <f aca="false">Q3605-R3605</f>
        <v>7477.62</v>
      </c>
      <c r="T3605" s="11" t="n">
        <f aca="false">IFERROR(S3605/Q3605,0)</f>
        <v>0.271429224808396</v>
      </c>
      <c r="U3605" s="13" t="n">
        <f aca="false">F3605-E3605</f>
        <v>20</v>
      </c>
      <c r="V3605" s="13" t="n">
        <f aca="false">G3605-F3605</f>
        <v>9</v>
      </c>
      <c r="W3605" s="13" t="n">
        <f aca="false">G3605-E3605</f>
        <v>29</v>
      </c>
      <c r="X3605" s="10" t="n">
        <f aca="false">YEAR(E3605)</f>
        <v>2019</v>
      </c>
      <c r="Y3605" s="0" t="str">
        <f aca="false">TEXT(E3605,"yyyy-mm")</f>
        <v>2019-07</v>
      </c>
      <c r="Z3605" s="0" t="str">
        <f aca="false">"Q"&amp;ROUNDUP(MONTH(E3605)/3,0)&amp;"-"&amp;YEAR(E3605)</f>
        <v>Q3-2019</v>
      </c>
    </row>
    <row r="3606" customFormat="false" ht="14.25" hidden="false" customHeight="false" outlineLevel="0" collapsed="false">
      <c r="A3606" s="0" t="s">
        <v>3648</v>
      </c>
      <c r="B3606" s="0" t="s">
        <v>34</v>
      </c>
      <c r="C3606" s="0" t="s">
        <v>39</v>
      </c>
      <c r="D3606" s="9" t="n">
        <v>43600</v>
      </c>
      <c r="E3606" s="9" t="n">
        <v>43675</v>
      </c>
      <c r="F3606" s="9" t="n">
        <v>43684</v>
      </c>
      <c r="G3606" s="9" t="n">
        <v>43692</v>
      </c>
      <c r="H3606" s="10" t="s">
        <v>36</v>
      </c>
      <c r="I3606" s="0" t="n">
        <v>3</v>
      </c>
      <c r="J3606" s="0" t="n">
        <v>25</v>
      </c>
      <c r="K3606" s="0" t="n">
        <v>194</v>
      </c>
      <c r="L3606" s="0" t="n">
        <v>9</v>
      </c>
      <c r="M3606" s="0" t="n">
        <v>3</v>
      </c>
      <c r="N3606" s="11" t="n">
        <v>0.15</v>
      </c>
      <c r="O3606" s="12" t="n">
        <v>1591.92</v>
      </c>
      <c r="P3606" s="12" t="n">
        <v>1989.9</v>
      </c>
      <c r="Q3606" s="12" t="n">
        <f aca="false">M3606*P3606*(1-N3606)</f>
        <v>5074.245</v>
      </c>
      <c r="R3606" s="12" t="n">
        <f aca="false">M3606*O3606</f>
        <v>4775.76</v>
      </c>
      <c r="S3606" s="12" t="n">
        <f aca="false">Q3606-R3606</f>
        <v>298.485000000001</v>
      </c>
      <c r="T3606" s="11" t="n">
        <f aca="false">IFERROR(S3606/Q3606,0)</f>
        <v>0.0588235294117648</v>
      </c>
      <c r="U3606" s="13" t="n">
        <f aca="false">F3606-E3606</f>
        <v>9</v>
      </c>
      <c r="V3606" s="13" t="n">
        <f aca="false">G3606-F3606</f>
        <v>8</v>
      </c>
      <c r="W3606" s="13" t="n">
        <f aca="false">G3606-E3606</f>
        <v>17</v>
      </c>
      <c r="X3606" s="10" t="n">
        <f aca="false">YEAR(E3606)</f>
        <v>2019</v>
      </c>
      <c r="Y3606" s="0" t="str">
        <f aca="false">TEXT(E3606,"yyyy-mm")</f>
        <v>2019-07</v>
      </c>
      <c r="Z3606" s="0" t="str">
        <f aca="false">"Q"&amp;ROUNDUP(MONTH(E3606)/3,0)&amp;"-"&amp;YEAR(E3606)</f>
        <v>Q3-2019</v>
      </c>
    </row>
    <row r="3607" customFormat="false" ht="14.25" hidden="false" customHeight="false" outlineLevel="0" collapsed="false">
      <c r="A3607" s="0" t="s">
        <v>3649</v>
      </c>
      <c r="B3607" s="0" t="s">
        <v>38</v>
      </c>
      <c r="C3607" s="0" t="s">
        <v>46</v>
      </c>
      <c r="D3607" s="9" t="n">
        <v>43600</v>
      </c>
      <c r="E3607" s="9" t="n">
        <v>43675</v>
      </c>
      <c r="F3607" s="9" t="n">
        <v>43692</v>
      </c>
      <c r="G3607" s="9" t="n">
        <v>43698</v>
      </c>
      <c r="H3607" s="10" t="s">
        <v>36</v>
      </c>
      <c r="I3607" s="0" t="n">
        <v>14</v>
      </c>
      <c r="J3607" s="0" t="n">
        <v>18</v>
      </c>
      <c r="K3607" s="0" t="n">
        <v>313</v>
      </c>
      <c r="L3607" s="0" t="n">
        <v>36</v>
      </c>
      <c r="M3607" s="0" t="n">
        <v>8</v>
      </c>
      <c r="N3607" s="11" t="n">
        <v>0.05</v>
      </c>
      <c r="O3607" s="12" t="n">
        <v>627.12</v>
      </c>
      <c r="P3607" s="12" t="n">
        <v>964.8</v>
      </c>
      <c r="Q3607" s="12" t="n">
        <f aca="false">M3607*P3607*(1-N3607)</f>
        <v>7332.48</v>
      </c>
      <c r="R3607" s="12" t="n">
        <f aca="false">M3607*O3607</f>
        <v>5016.96</v>
      </c>
      <c r="S3607" s="12" t="n">
        <f aca="false">Q3607-R3607</f>
        <v>2315.52</v>
      </c>
      <c r="T3607" s="11" t="n">
        <f aca="false">IFERROR(S3607/Q3607,0)</f>
        <v>0.31578947368421</v>
      </c>
      <c r="U3607" s="13" t="n">
        <f aca="false">F3607-E3607</f>
        <v>17</v>
      </c>
      <c r="V3607" s="13" t="n">
        <f aca="false">G3607-F3607</f>
        <v>6</v>
      </c>
      <c r="W3607" s="13" t="n">
        <f aca="false">G3607-E3607</f>
        <v>23</v>
      </c>
      <c r="X3607" s="10" t="n">
        <f aca="false">YEAR(E3607)</f>
        <v>2019</v>
      </c>
      <c r="Y3607" s="0" t="str">
        <f aca="false">TEXT(E3607,"yyyy-mm")</f>
        <v>2019-07</v>
      </c>
      <c r="Z3607" s="0" t="str">
        <f aca="false">"Q"&amp;ROUNDUP(MONTH(E3607)/3,0)&amp;"-"&amp;YEAR(E3607)</f>
        <v>Q3-2019</v>
      </c>
    </row>
    <row r="3608" customFormat="false" ht="14.25" hidden="false" customHeight="false" outlineLevel="0" collapsed="false">
      <c r="A3608" s="0" t="s">
        <v>3650</v>
      </c>
      <c r="B3608" s="0" t="s">
        <v>34</v>
      </c>
      <c r="C3608" s="0" t="s">
        <v>39</v>
      </c>
      <c r="D3608" s="9" t="n">
        <v>43600</v>
      </c>
      <c r="E3608" s="9" t="n">
        <v>43676</v>
      </c>
      <c r="F3608" s="9" t="n">
        <v>43682</v>
      </c>
      <c r="G3608" s="9" t="n">
        <v>43689</v>
      </c>
      <c r="H3608" s="10" t="s">
        <v>36</v>
      </c>
      <c r="I3608" s="0" t="n">
        <v>3</v>
      </c>
      <c r="J3608" s="0" t="n">
        <v>1</v>
      </c>
      <c r="K3608" s="0" t="n">
        <v>192</v>
      </c>
      <c r="L3608" s="0" t="n">
        <v>38</v>
      </c>
      <c r="M3608" s="0" t="n">
        <v>8</v>
      </c>
      <c r="N3608" s="11" t="n">
        <v>0.075</v>
      </c>
      <c r="O3608" s="12" t="n">
        <v>536</v>
      </c>
      <c r="P3608" s="12" t="n">
        <v>1072</v>
      </c>
      <c r="Q3608" s="12" t="n">
        <f aca="false">M3608*P3608*(1-N3608)</f>
        <v>7932.8</v>
      </c>
      <c r="R3608" s="12" t="n">
        <f aca="false">M3608*O3608</f>
        <v>4288</v>
      </c>
      <c r="S3608" s="12" t="n">
        <f aca="false">Q3608-R3608</f>
        <v>3644.8</v>
      </c>
      <c r="T3608" s="11" t="n">
        <f aca="false">IFERROR(S3608/Q3608,0)</f>
        <v>0.45945945945946</v>
      </c>
      <c r="U3608" s="13" t="n">
        <f aca="false">F3608-E3608</f>
        <v>6</v>
      </c>
      <c r="V3608" s="13" t="n">
        <f aca="false">G3608-F3608</f>
        <v>7</v>
      </c>
      <c r="W3608" s="13" t="n">
        <f aca="false">G3608-E3608</f>
        <v>13</v>
      </c>
      <c r="X3608" s="10" t="n">
        <f aca="false">YEAR(E3608)</f>
        <v>2019</v>
      </c>
      <c r="Y3608" s="0" t="str">
        <f aca="false">TEXT(E3608,"yyyy-mm")</f>
        <v>2019-07</v>
      </c>
      <c r="Z3608" s="0" t="str">
        <f aca="false">"Q"&amp;ROUNDUP(MONTH(E3608)/3,0)&amp;"-"&amp;YEAR(E3608)</f>
        <v>Q3-2019</v>
      </c>
    </row>
    <row r="3609" customFormat="false" ht="14.25" hidden="false" customHeight="false" outlineLevel="0" collapsed="false">
      <c r="A3609" s="0" t="s">
        <v>3651</v>
      </c>
      <c r="B3609" s="0" t="s">
        <v>43</v>
      </c>
      <c r="C3609" s="0" t="s">
        <v>48</v>
      </c>
      <c r="D3609" s="9" t="n">
        <v>43600</v>
      </c>
      <c r="E3609" s="9" t="n">
        <v>43676</v>
      </c>
      <c r="F3609" s="9" t="n">
        <v>43690</v>
      </c>
      <c r="G3609" s="9" t="n">
        <v>43700</v>
      </c>
      <c r="H3609" s="10" t="s">
        <v>36</v>
      </c>
      <c r="I3609" s="0" t="n">
        <v>28</v>
      </c>
      <c r="J3609" s="0" t="n">
        <v>14</v>
      </c>
      <c r="K3609" s="0" t="n">
        <v>11</v>
      </c>
      <c r="L3609" s="0" t="n">
        <v>4</v>
      </c>
      <c r="M3609" s="0" t="n">
        <v>4</v>
      </c>
      <c r="N3609" s="11" t="n">
        <v>0.05</v>
      </c>
      <c r="O3609" s="12" t="n">
        <v>146.33</v>
      </c>
      <c r="P3609" s="12" t="n">
        <v>187.6</v>
      </c>
      <c r="Q3609" s="12" t="n">
        <f aca="false">M3609*P3609*(1-N3609)</f>
        <v>712.88</v>
      </c>
      <c r="R3609" s="12" t="n">
        <f aca="false">M3609*O3609</f>
        <v>585.32</v>
      </c>
      <c r="S3609" s="12" t="n">
        <f aca="false">Q3609-R3609</f>
        <v>127.56</v>
      </c>
      <c r="T3609" s="11" t="n">
        <f aca="false">IFERROR(S3609/Q3609,0)</f>
        <v>0.178936146335989</v>
      </c>
      <c r="U3609" s="13" t="n">
        <f aca="false">F3609-E3609</f>
        <v>14</v>
      </c>
      <c r="V3609" s="13" t="n">
        <f aca="false">G3609-F3609</f>
        <v>10</v>
      </c>
      <c r="W3609" s="13" t="n">
        <f aca="false">G3609-E3609</f>
        <v>24</v>
      </c>
      <c r="X3609" s="10" t="n">
        <f aca="false">YEAR(E3609)</f>
        <v>2019</v>
      </c>
      <c r="Y3609" s="0" t="str">
        <f aca="false">TEXT(E3609,"yyyy-mm")</f>
        <v>2019-07</v>
      </c>
      <c r="Z3609" s="0" t="str">
        <f aca="false">"Q"&amp;ROUNDUP(MONTH(E3609)/3,0)&amp;"-"&amp;YEAR(E3609)</f>
        <v>Q3-2019</v>
      </c>
    </row>
    <row r="3610" customFormat="false" ht="14.25" hidden="false" customHeight="false" outlineLevel="0" collapsed="false">
      <c r="A3610" s="0" t="s">
        <v>3652</v>
      </c>
      <c r="B3610" s="0" t="s">
        <v>38</v>
      </c>
      <c r="C3610" s="0" t="s">
        <v>35</v>
      </c>
      <c r="D3610" s="9" t="n">
        <v>43600</v>
      </c>
      <c r="E3610" s="9" t="n">
        <v>43677</v>
      </c>
      <c r="F3610" s="9" t="n">
        <v>43685</v>
      </c>
      <c r="G3610" s="9" t="n">
        <v>43691</v>
      </c>
      <c r="H3610" s="10" t="s">
        <v>36</v>
      </c>
      <c r="I3610" s="0" t="n">
        <v>16</v>
      </c>
      <c r="J3610" s="0" t="n">
        <v>41</v>
      </c>
      <c r="K3610" s="0" t="n">
        <v>231</v>
      </c>
      <c r="L3610" s="0" t="n">
        <v>5</v>
      </c>
      <c r="M3610" s="0" t="n">
        <v>6</v>
      </c>
      <c r="N3610" s="11" t="n">
        <v>0.05</v>
      </c>
      <c r="O3610" s="12" t="n">
        <v>1607</v>
      </c>
      <c r="P3610" s="12" t="n">
        <v>3919.5</v>
      </c>
      <c r="Q3610" s="12" t="n">
        <f aca="false">M3610*P3610*(1-N3610)</f>
        <v>22341.15</v>
      </c>
      <c r="R3610" s="12" t="n">
        <f aca="false">M3610*O3610</f>
        <v>9642</v>
      </c>
      <c r="S3610" s="12" t="n">
        <f aca="false">Q3610-R3610</f>
        <v>12699.15</v>
      </c>
      <c r="T3610" s="11" t="n">
        <f aca="false">IFERROR(S3610/Q3610,0)</f>
        <v>0.568419709817982</v>
      </c>
      <c r="U3610" s="13" t="n">
        <f aca="false">F3610-E3610</f>
        <v>8</v>
      </c>
      <c r="V3610" s="13" t="n">
        <f aca="false">G3610-F3610</f>
        <v>6</v>
      </c>
      <c r="W3610" s="13" t="n">
        <f aca="false">G3610-E3610</f>
        <v>14</v>
      </c>
      <c r="X3610" s="10" t="n">
        <f aca="false">YEAR(E3610)</f>
        <v>2019</v>
      </c>
      <c r="Y3610" s="0" t="str">
        <f aca="false">TEXT(E3610,"yyyy-mm")</f>
        <v>2019-07</v>
      </c>
      <c r="Z3610" s="0" t="str">
        <f aca="false">"Q"&amp;ROUNDUP(MONTH(E3610)/3,0)&amp;"-"&amp;YEAR(E3610)</f>
        <v>Q3-2019</v>
      </c>
    </row>
    <row r="3611" customFormat="false" ht="14.25" hidden="false" customHeight="false" outlineLevel="0" collapsed="false">
      <c r="A3611" s="0" t="s">
        <v>3653</v>
      </c>
      <c r="B3611" s="0" t="s">
        <v>41</v>
      </c>
      <c r="C3611" s="0" t="s">
        <v>39</v>
      </c>
      <c r="D3611" s="9" t="n">
        <v>43600</v>
      </c>
      <c r="E3611" s="9" t="n">
        <v>43677</v>
      </c>
      <c r="F3611" s="9" t="n">
        <v>43704</v>
      </c>
      <c r="G3611" s="9" t="n">
        <v>43708</v>
      </c>
      <c r="H3611" s="10" t="s">
        <v>36</v>
      </c>
      <c r="I3611" s="0" t="n">
        <v>22</v>
      </c>
      <c r="J3611" s="0" t="n">
        <v>35</v>
      </c>
      <c r="K3611" s="0" t="n">
        <v>152</v>
      </c>
      <c r="L3611" s="0" t="n">
        <v>35</v>
      </c>
      <c r="M3611" s="0" t="n">
        <v>7</v>
      </c>
      <c r="N3611" s="11" t="n">
        <v>0.05</v>
      </c>
      <c r="O3611" s="12" t="n">
        <v>1547.97</v>
      </c>
      <c r="P3611" s="12" t="n">
        <v>2418.7</v>
      </c>
      <c r="Q3611" s="12" t="n">
        <f aca="false">M3611*P3611*(1-N3611)</f>
        <v>16084.355</v>
      </c>
      <c r="R3611" s="12" t="n">
        <f aca="false">M3611*O3611</f>
        <v>10835.79</v>
      </c>
      <c r="S3611" s="12" t="n">
        <f aca="false">Q3611-R3611</f>
        <v>5248.565</v>
      </c>
      <c r="T3611" s="11" t="n">
        <f aca="false">IFERROR(S3611/Q3611,0)</f>
        <v>0.326314919062654</v>
      </c>
      <c r="U3611" s="13" t="n">
        <f aca="false">F3611-E3611</f>
        <v>27</v>
      </c>
      <c r="V3611" s="13" t="n">
        <f aca="false">G3611-F3611</f>
        <v>4</v>
      </c>
      <c r="W3611" s="13" t="n">
        <f aca="false">G3611-E3611</f>
        <v>31</v>
      </c>
      <c r="X3611" s="10" t="n">
        <f aca="false">YEAR(E3611)</f>
        <v>2019</v>
      </c>
      <c r="Y3611" s="0" t="str">
        <f aca="false">TEXT(E3611,"yyyy-mm")</f>
        <v>2019-07</v>
      </c>
      <c r="Z3611" s="0" t="str">
        <f aca="false">"Q"&amp;ROUNDUP(MONTH(E3611)/3,0)&amp;"-"&amp;YEAR(E3611)</f>
        <v>Q3-2019</v>
      </c>
    </row>
    <row r="3612" customFormat="false" ht="14.25" hidden="false" customHeight="false" outlineLevel="0" collapsed="false">
      <c r="A3612" s="0" t="s">
        <v>3654</v>
      </c>
      <c r="B3612" s="0" t="s">
        <v>34</v>
      </c>
      <c r="C3612" s="0" t="s">
        <v>39</v>
      </c>
      <c r="D3612" s="9" t="n">
        <v>43600</v>
      </c>
      <c r="E3612" s="9" t="n">
        <v>43677</v>
      </c>
      <c r="F3612" s="9" t="n">
        <v>43686</v>
      </c>
      <c r="G3612" s="9" t="n">
        <v>43695</v>
      </c>
      <c r="H3612" s="10" t="s">
        <v>36</v>
      </c>
      <c r="I3612" s="0" t="n">
        <v>11</v>
      </c>
      <c r="J3612" s="0" t="n">
        <v>14</v>
      </c>
      <c r="K3612" s="0" t="n">
        <v>182</v>
      </c>
      <c r="L3612" s="0" t="n">
        <v>4</v>
      </c>
      <c r="M3612" s="0" t="n">
        <v>8</v>
      </c>
      <c r="N3612" s="11" t="n">
        <v>0.4</v>
      </c>
      <c r="O3612" s="12" t="n">
        <v>1641.5</v>
      </c>
      <c r="P3612" s="12" t="n">
        <v>3350</v>
      </c>
      <c r="Q3612" s="12" t="n">
        <f aca="false">M3612*P3612*(1-N3612)</f>
        <v>16080</v>
      </c>
      <c r="R3612" s="12" t="n">
        <f aca="false">M3612*O3612</f>
        <v>13132</v>
      </c>
      <c r="S3612" s="12" t="n">
        <f aca="false">Q3612-R3612</f>
        <v>2948</v>
      </c>
      <c r="T3612" s="11" t="n">
        <f aca="false">IFERROR(S3612/Q3612,0)</f>
        <v>0.183333333333333</v>
      </c>
      <c r="U3612" s="13" t="n">
        <f aca="false">F3612-E3612</f>
        <v>9</v>
      </c>
      <c r="V3612" s="13" t="n">
        <f aca="false">G3612-F3612</f>
        <v>9</v>
      </c>
      <c r="W3612" s="13" t="n">
        <f aca="false">G3612-E3612</f>
        <v>18</v>
      </c>
      <c r="X3612" s="10" t="n">
        <f aca="false">YEAR(E3612)</f>
        <v>2019</v>
      </c>
      <c r="Y3612" s="0" t="str">
        <f aca="false">TEXT(E3612,"yyyy-mm")</f>
        <v>2019-07</v>
      </c>
      <c r="Z3612" s="0" t="str">
        <f aca="false">"Q"&amp;ROUNDUP(MONTH(E3612)/3,0)&amp;"-"&amp;YEAR(E3612)</f>
        <v>Q3-2019</v>
      </c>
    </row>
    <row r="3613" customFormat="false" ht="14.25" hidden="false" customHeight="false" outlineLevel="0" collapsed="false">
      <c r="A3613" s="0" t="s">
        <v>3655</v>
      </c>
      <c r="B3613" s="0" t="s">
        <v>34</v>
      </c>
      <c r="C3613" s="0" t="s">
        <v>39</v>
      </c>
      <c r="D3613" s="9" t="n">
        <v>43600</v>
      </c>
      <c r="E3613" s="9" t="n">
        <v>43677</v>
      </c>
      <c r="F3613" s="9" t="n">
        <v>43685</v>
      </c>
      <c r="G3613" s="9" t="n">
        <v>43693</v>
      </c>
      <c r="H3613" s="10" t="s">
        <v>36</v>
      </c>
      <c r="I3613" s="0" t="n">
        <v>2</v>
      </c>
      <c r="J3613" s="0" t="n">
        <v>42</v>
      </c>
      <c r="K3613" s="0" t="n">
        <v>140</v>
      </c>
      <c r="L3613" s="0" t="n">
        <v>43</v>
      </c>
      <c r="M3613" s="0" t="n">
        <v>2</v>
      </c>
      <c r="N3613" s="11" t="n">
        <v>0.075</v>
      </c>
      <c r="O3613" s="12" t="n">
        <v>2221.18</v>
      </c>
      <c r="P3613" s="12" t="n">
        <v>3966.4</v>
      </c>
      <c r="Q3613" s="12" t="n">
        <f aca="false">M3613*P3613*(1-N3613)</f>
        <v>7337.84</v>
      </c>
      <c r="R3613" s="12" t="n">
        <f aca="false">M3613*O3613</f>
        <v>4442.36</v>
      </c>
      <c r="S3613" s="12" t="n">
        <f aca="false">Q3613-R3613</f>
        <v>2895.48</v>
      </c>
      <c r="T3613" s="11" t="n">
        <f aca="false">IFERROR(S3613/Q3613,0)</f>
        <v>0.394595684833684</v>
      </c>
      <c r="U3613" s="13" t="n">
        <f aca="false">F3613-E3613</f>
        <v>8</v>
      </c>
      <c r="V3613" s="13" t="n">
        <f aca="false">G3613-F3613</f>
        <v>8</v>
      </c>
      <c r="W3613" s="13" t="n">
        <f aca="false">G3613-E3613</f>
        <v>16</v>
      </c>
      <c r="X3613" s="10" t="n">
        <f aca="false">YEAR(E3613)</f>
        <v>2019</v>
      </c>
      <c r="Y3613" s="0" t="str">
        <f aca="false">TEXT(E3613,"yyyy-mm")</f>
        <v>2019-07</v>
      </c>
      <c r="Z3613" s="0" t="str">
        <f aca="false">"Q"&amp;ROUNDUP(MONTH(E3613)/3,0)&amp;"-"&amp;YEAR(E3613)</f>
        <v>Q3-2019</v>
      </c>
    </row>
    <row r="3614" customFormat="false" ht="14.25" hidden="false" customHeight="false" outlineLevel="0" collapsed="false">
      <c r="A3614" s="0" t="s">
        <v>3656</v>
      </c>
      <c r="B3614" s="0" t="s">
        <v>41</v>
      </c>
      <c r="C3614" s="0" t="s">
        <v>48</v>
      </c>
      <c r="D3614" s="9" t="n">
        <v>43600</v>
      </c>
      <c r="E3614" s="9" t="n">
        <v>43677</v>
      </c>
      <c r="F3614" s="9" t="n">
        <v>43683</v>
      </c>
      <c r="G3614" s="9" t="n">
        <v>43688</v>
      </c>
      <c r="H3614" s="10" t="s">
        <v>36</v>
      </c>
      <c r="I3614" s="0" t="n">
        <v>24</v>
      </c>
      <c r="J3614" s="0" t="n">
        <v>27</v>
      </c>
      <c r="K3614" s="0" t="n">
        <v>15</v>
      </c>
      <c r="L3614" s="0" t="n">
        <v>44</v>
      </c>
      <c r="M3614" s="0" t="n">
        <v>5</v>
      </c>
      <c r="N3614" s="11" t="n">
        <v>0.2</v>
      </c>
      <c r="O3614" s="12" t="n">
        <v>2279.94</v>
      </c>
      <c r="P3614" s="12" t="n">
        <v>3999.9</v>
      </c>
      <c r="Q3614" s="12" t="n">
        <f aca="false">M3614*P3614*(1-N3614)</f>
        <v>15999.6</v>
      </c>
      <c r="R3614" s="12" t="n">
        <f aca="false">M3614*O3614</f>
        <v>11399.7</v>
      </c>
      <c r="S3614" s="12" t="n">
        <f aca="false">Q3614-R3614</f>
        <v>4599.9</v>
      </c>
      <c r="T3614" s="11" t="n">
        <f aca="false">IFERROR(S3614/Q3614,0)</f>
        <v>0.287500937523438</v>
      </c>
      <c r="U3614" s="13" t="n">
        <f aca="false">F3614-E3614</f>
        <v>6</v>
      </c>
      <c r="V3614" s="13" t="n">
        <f aca="false">G3614-F3614</f>
        <v>5</v>
      </c>
      <c r="W3614" s="13" t="n">
        <f aca="false">G3614-E3614</f>
        <v>11</v>
      </c>
      <c r="X3614" s="10" t="n">
        <f aca="false">YEAR(E3614)</f>
        <v>2019</v>
      </c>
      <c r="Y3614" s="0" t="str">
        <f aca="false">TEXT(E3614,"yyyy-mm")</f>
        <v>2019-07</v>
      </c>
      <c r="Z3614" s="0" t="str">
        <f aca="false">"Q"&amp;ROUNDUP(MONTH(E3614)/3,0)&amp;"-"&amp;YEAR(E3614)</f>
        <v>Q3-2019</v>
      </c>
    </row>
    <row r="3615" customFormat="false" ht="14.25" hidden="false" customHeight="false" outlineLevel="0" collapsed="false">
      <c r="A3615" s="0" t="s">
        <v>3657</v>
      </c>
      <c r="B3615" s="0" t="s">
        <v>41</v>
      </c>
      <c r="C3615" s="0" t="s">
        <v>48</v>
      </c>
      <c r="D3615" s="9" t="n">
        <v>43500</v>
      </c>
      <c r="E3615" s="9" t="n">
        <v>43677</v>
      </c>
      <c r="F3615" s="9" t="n">
        <v>43688</v>
      </c>
      <c r="G3615" s="9" t="n">
        <v>43698</v>
      </c>
      <c r="H3615" s="10" t="s">
        <v>36</v>
      </c>
      <c r="I3615" s="0" t="n">
        <v>24</v>
      </c>
      <c r="J3615" s="0" t="n">
        <v>32</v>
      </c>
      <c r="K3615" s="0" t="n">
        <v>17</v>
      </c>
      <c r="L3615" s="0" t="n">
        <v>21</v>
      </c>
      <c r="M3615" s="0" t="n">
        <v>6</v>
      </c>
      <c r="N3615" s="11" t="n">
        <v>0.2</v>
      </c>
      <c r="O3615" s="12" t="n">
        <v>536.67</v>
      </c>
      <c r="P3615" s="12" t="n">
        <v>1192.6</v>
      </c>
      <c r="Q3615" s="12" t="n">
        <f aca="false">M3615*P3615*(1-N3615)</f>
        <v>5724.48</v>
      </c>
      <c r="R3615" s="12" t="n">
        <f aca="false">M3615*O3615</f>
        <v>3220.02</v>
      </c>
      <c r="S3615" s="12" t="n">
        <f aca="false">Q3615-R3615</f>
        <v>2504.46</v>
      </c>
      <c r="T3615" s="11" t="n">
        <f aca="false">IFERROR(S3615/Q3615,0)</f>
        <v>0.4375</v>
      </c>
      <c r="U3615" s="13" t="n">
        <f aca="false">F3615-E3615</f>
        <v>11</v>
      </c>
      <c r="V3615" s="13" t="n">
        <f aca="false">G3615-F3615</f>
        <v>10</v>
      </c>
      <c r="W3615" s="13" t="n">
        <f aca="false">G3615-E3615</f>
        <v>21</v>
      </c>
      <c r="X3615" s="10" t="n">
        <f aca="false">YEAR(E3615)</f>
        <v>2019</v>
      </c>
      <c r="Y3615" s="0" t="str">
        <f aca="false">TEXT(E3615,"yyyy-mm")</f>
        <v>2019-07</v>
      </c>
      <c r="Z3615" s="0" t="str">
        <f aca="false">"Q"&amp;ROUNDUP(MONTH(E3615)/3,0)&amp;"-"&amp;YEAR(E3615)</f>
        <v>Q3-2019</v>
      </c>
    </row>
    <row r="3616" customFormat="false" ht="14.25" hidden="false" customHeight="false" outlineLevel="0" collapsed="false">
      <c r="A3616" s="0" t="s">
        <v>3658</v>
      </c>
      <c r="B3616" s="0" t="s">
        <v>38</v>
      </c>
      <c r="C3616" s="0" t="s">
        <v>39</v>
      </c>
      <c r="D3616" s="9" t="n">
        <v>43600</v>
      </c>
      <c r="E3616" s="9" t="n">
        <v>43677</v>
      </c>
      <c r="F3616" s="9" t="n">
        <v>43689</v>
      </c>
      <c r="G3616" s="9" t="n">
        <v>43694</v>
      </c>
      <c r="H3616" s="10" t="s">
        <v>36</v>
      </c>
      <c r="I3616" s="0" t="n">
        <v>17</v>
      </c>
      <c r="J3616" s="0" t="n">
        <v>22</v>
      </c>
      <c r="K3616" s="0" t="n">
        <v>93</v>
      </c>
      <c r="L3616" s="0" t="n">
        <v>27</v>
      </c>
      <c r="M3616" s="0" t="n">
        <v>6</v>
      </c>
      <c r="N3616" s="11" t="n">
        <v>0.15</v>
      </c>
      <c r="O3616" s="12" t="n">
        <v>857.47</v>
      </c>
      <c r="P3616" s="12" t="n">
        <v>1085.4</v>
      </c>
      <c r="Q3616" s="12" t="n">
        <f aca="false">M3616*P3616*(1-N3616)</f>
        <v>5535.54</v>
      </c>
      <c r="R3616" s="12" t="n">
        <f aca="false">M3616*O3616</f>
        <v>5144.82</v>
      </c>
      <c r="S3616" s="12" t="n">
        <f aca="false">Q3616-R3616</f>
        <v>390.72</v>
      </c>
      <c r="T3616" s="11" t="n">
        <f aca="false">IFERROR(S3616/Q3616,0)</f>
        <v>0.0705838996737446</v>
      </c>
      <c r="U3616" s="13" t="n">
        <f aca="false">F3616-E3616</f>
        <v>12</v>
      </c>
      <c r="V3616" s="13" t="n">
        <f aca="false">G3616-F3616</f>
        <v>5</v>
      </c>
      <c r="W3616" s="13" t="n">
        <f aca="false">G3616-E3616</f>
        <v>17</v>
      </c>
      <c r="X3616" s="10" t="n">
        <f aca="false">YEAR(E3616)</f>
        <v>2019</v>
      </c>
      <c r="Y3616" s="0" t="str">
        <f aca="false">TEXT(E3616,"yyyy-mm")</f>
        <v>2019-07</v>
      </c>
      <c r="Z3616" s="0" t="str">
        <f aca="false">"Q"&amp;ROUNDUP(MONTH(E3616)/3,0)&amp;"-"&amp;YEAR(E3616)</f>
        <v>Q3-2019</v>
      </c>
    </row>
    <row r="3617" customFormat="false" ht="14.25" hidden="false" customHeight="false" outlineLevel="0" collapsed="false">
      <c r="A3617" s="0" t="s">
        <v>3659</v>
      </c>
      <c r="B3617" s="0" t="s">
        <v>34</v>
      </c>
      <c r="C3617" s="0" t="s">
        <v>39</v>
      </c>
      <c r="D3617" s="9" t="n">
        <v>43600</v>
      </c>
      <c r="E3617" s="9" t="n">
        <v>43677</v>
      </c>
      <c r="F3617" s="9" t="n">
        <v>43687</v>
      </c>
      <c r="G3617" s="9" t="n">
        <v>43688</v>
      </c>
      <c r="H3617" s="10" t="s">
        <v>36</v>
      </c>
      <c r="I3617" s="0" t="n">
        <v>6</v>
      </c>
      <c r="J3617" s="0" t="n">
        <v>35</v>
      </c>
      <c r="K3617" s="0" t="n">
        <v>149</v>
      </c>
      <c r="L3617" s="0" t="n">
        <v>2</v>
      </c>
      <c r="M3617" s="0" t="n">
        <v>4</v>
      </c>
      <c r="N3617" s="11" t="n">
        <v>0.05</v>
      </c>
      <c r="O3617" s="12" t="n">
        <v>3437.1</v>
      </c>
      <c r="P3617" s="12" t="n">
        <v>5728.5</v>
      </c>
      <c r="Q3617" s="12" t="n">
        <f aca="false">M3617*P3617*(1-N3617)</f>
        <v>21768.3</v>
      </c>
      <c r="R3617" s="12" t="n">
        <f aca="false">M3617*O3617</f>
        <v>13748.4</v>
      </c>
      <c r="S3617" s="12" t="n">
        <f aca="false">Q3617-R3617</f>
        <v>8019.9</v>
      </c>
      <c r="T3617" s="11" t="n">
        <f aca="false">IFERROR(S3617/Q3617,0)</f>
        <v>0.368421052631579</v>
      </c>
      <c r="U3617" s="13" t="n">
        <f aca="false">F3617-E3617</f>
        <v>10</v>
      </c>
      <c r="V3617" s="13" t="n">
        <f aca="false">G3617-F3617</f>
        <v>1</v>
      </c>
      <c r="W3617" s="13" t="n">
        <f aca="false">G3617-E3617</f>
        <v>11</v>
      </c>
      <c r="X3617" s="10" t="n">
        <f aca="false">YEAR(E3617)</f>
        <v>2019</v>
      </c>
      <c r="Y3617" s="0" t="str">
        <f aca="false">TEXT(E3617,"yyyy-mm")</f>
        <v>2019-07</v>
      </c>
      <c r="Z3617" s="0" t="str">
        <f aca="false">"Q"&amp;ROUNDUP(MONTH(E3617)/3,0)&amp;"-"&amp;YEAR(E3617)</f>
        <v>Q3-2019</v>
      </c>
    </row>
    <row r="3618" customFormat="false" ht="14.25" hidden="false" customHeight="false" outlineLevel="0" collapsed="false">
      <c r="A3618" s="0" t="s">
        <v>3660</v>
      </c>
      <c r="B3618" s="0" t="s">
        <v>34</v>
      </c>
      <c r="C3618" s="0" t="s">
        <v>39</v>
      </c>
      <c r="D3618" s="9" t="n">
        <v>43600</v>
      </c>
      <c r="E3618" s="9" t="n">
        <v>43677</v>
      </c>
      <c r="F3618" s="9" t="n">
        <v>43679</v>
      </c>
      <c r="G3618" s="9" t="n">
        <v>43685</v>
      </c>
      <c r="H3618" s="10" t="s">
        <v>36</v>
      </c>
      <c r="I3618" s="0" t="n">
        <v>8</v>
      </c>
      <c r="J3618" s="0" t="n">
        <v>7</v>
      </c>
      <c r="K3618" s="0" t="n">
        <v>117</v>
      </c>
      <c r="L3618" s="0" t="n">
        <v>47</v>
      </c>
      <c r="M3618" s="0" t="n">
        <v>4</v>
      </c>
      <c r="N3618" s="11" t="n">
        <v>0.075</v>
      </c>
      <c r="O3618" s="12" t="n">
        <v>533.05</v>
      </c>
      <c r="P3618" s="12" t="n">
        <v>1045.2</v>
      </c>
      <c r="Q3618" s="12" t="n">
        <f aca="false">M3618*P3618*(1-N3618)</f>
        <v>3867.24</v>
      </c>
      <c r="R3618" s="12" t="n">
        <f aca="false">M3618*O3618</f>
        <v>2132.2</v>
      </c>
      <c r="S3618" s="12" t="n">
        <f aca="false">Q3618-R3618</f>
        <v>1735.04</v>
      </c>
      <c r="T3618" s="11" t="n">
        <f aca="false">IFERROR(S3618/Q3618,0)</f>
        <v>0.448650717307434</v>
      </c>
      <c r="U3618" s="13" t="n">
        <f aca="false">F3618-E3618</f>
        <v>2</v>
      </c>
      <c r="V3618" s="13" t="n">
        <f aca="false">G3618-F3618</f>
        <v>6</v>
      </c>
      <c r="W3618" s="13" t="n">
        <f aca="false">G3618-E3618</f>
        <v>8</v>
      </c>
      <c r="X3618" s="10" t="n">
        <f aca="false">YEAR(E3618)</f>
        <v>2019</v>
      </c>
      <c r="Y3618" s="0" t="str">
        <f aca="false">TEXT(E3618,"yyyy-mm")</f>
        <v>2019-07</v>
      </c>
      <c r="Z3618" s="0" t="str">
        <f aca="false">"Q"&amp;ROUNDUP(MONTH(E3618)/3,0)&amp;"-"&amp;YEAR(E3618)</f>
        <v>Q3-2019</v>
      </c>
    </row>
    <row r="3619" customFormat="false" ht="14.25" hidden="false" customHeight="false" outlineLevel="0" collapsed="false">
      <c r="A3619" s="0" t="s">
        <v>3661</v>
      </c>
      <c r="B3619" s="0" t="s">
        <v>34</v>
      </c>
      <c r="C3619" s="0" t="s">
        <v>39</v>
      </c>
      <c r="D3619" s="9" t="n">
        <v>43600</v>
      </c>
      <c r="E3619" s="9" t="n">
        <v>43677</v>
      </c>
      <c r="F3619" s="9" t="n">
        <v>43696</v>
      </c>
      <c r="G3619" s="9" t="n">
        <v>43698</v>
      </c>
      <c r="H3619" s="10" t="s">
        <v>36</v>
      </c>
      <c r="I3619" s="0" t="n">
        <v>7</v>
      </c>
      <c r="J3619" s="0" t="n">
        <v>28</v>
      </c>
      <c r="K3619" s="0" t="n">
        <v>145</v>
      </c>
      <c r="L3619" s="0" t="n">
        <v>6</v>
      </c>
      <c r="M3619" s="0" t="n">
        <v>8</v>
      </c>
      <c r="N3619" s="11" t="n">
        <v>0.05</v>
      </c>
      <c r="O3619" s="12" t="n">
        <v>1474.54</v>
      </c>
      <c r="P3619" s="12" t="n">
        <v>2633.1</v>
      </c>
      <c r="Q3619" s="12" t="n">
        <f aca="false">M3619*P3619*(1-N3619)</f>
        <v>20011.56</v>
      </c>
      <c r="R3619" s="12" t="n">
        <f aca="false">M3619*O3619</f>
        <v>11796.32</v>
      </c>
      <c r="S3619" s="12" t="n">
        <f aca="false">Q3619-R3619</f>
        <v>8215.24</v>
      </c>
      <c r="T3619" s="11" t="n">
        <f aca="false">IFERROR(S3619/Q3619,0)</f>
        <v>0.410524716713739</v>
      </c>
      <c r="U3619" s="13" t="n">
        <f aca="false">F3619-E3619</f>
        <v>19</v>
      </c>
      <c r="V3619" s="13" t="n">
        <f aca="false">G3619-F3619</f>
        <v>2</v>
      </c>
      <c r="W3619" s="13" t="n">
        <f aca="false">G3619-E3619</f>
        <v>21</v>
      </c>
      <c r="X3619" s="10" t="n">
        <f aca="false">YEAR(E3619)</f>
        <v>2019</v>
      </c>
      <c r="Y3619" s="0" t="str">
        <f aca="false">TEXT(E3619,"yyyy-mm")</f>
        <v>2019-07</v>
      </c>
      <c r="Z3619" s="0" t="str">
        <f aca="false">"Q"&amp;ROUNDUP(MONTH(E3619)/3,0)&amp;"-"&amp;YEAR(E3619)</f>
        <v>Q3-2019</v>
      </c>
    </row>
    <row r="3620" customFormat="false" ht="14.25" hidden="false" customHeight="false" outlineLevel="0" collapsed="false">
      <c r="A3620" s="0" t="s">
        <v>3662</v>
      </c>
      <c r="B3620" s="0" t="s">
        <v>38</v>
      </c>
      <c r="C3620" s="0" t="s">
        <v>58</v>
      </c>
      <c r="D3620" s="9" t="n">
        <v>43600</v>
      </c>
      <c r="E3620" s="9" t="n">
        <v>43677</v>
      </c>
      <c r="F3620" s="9" t="n">
        <v>43690</v>
      </c>
      <c r="G3620" s="9" t="n">
        <v>43700</v>
      </c>
      <c r="H3620" s="10" t="s">
        <v>36</v>
      </c>
      <c r="I3620" s="0" t="n">
        <v>19</v>
      </c>
      <c r="J3620" s="0" t="n">
        <v>42</v>
      </c>
      <c r="K3620" s="0" t="n">
        <v>333</v>
      </c>
      <c r="L3620" s="0" t="n">
        <v>10</v>
      </c>
      <c r="M3620" s="0" t="n">
        <v>7</v>
      </c>
      <c r="N3620" s="11" t="n">
        <v>0.05</v>
      </c>
      <c r="O3620" s="12" t="n">
        <v>1447.6</v>
      </c>
      <c r="P3620" s="12" t="n">
        <v>1855.9</v>
      </c>
      <c r="Q3620" s="12" t="n">
        <f aca="false">M3620*P3620*(1-N3620)</f>
        <v>12341.735</v>
      </c>
      <c r="R3620" s="12" t="n">
        <f aca="false">M3620*O3620</f>
        <v>10133.2</v>
      </c>
      <c r="S3620" s="12" t="n">
        <f aca="false">Q3620-R3620</f>
        <v>2208.535</v>
      </c>
      <c r="T3620" s="11" t="n">
        <f aca="false">IFERROR(S3620/Q3620,0)</f>
        <v>0.178948502783442</v>
      </c>
      <c r="U3620" s="13" t="n">
        <f aca="false">F3620-E3620</f>
        <v>13</v>
      </c>
      <c r="V3620" s="13" t="n">
        <f aca="false">G3620-F3620</f>
        <v>10</v>
      </c>
      <c r="W3620" s="13" t="n">
        <f aca="false">G3620-E3620</f>
        <v>23</v>
      </c>
      <c r="X3620" s="10" t="n">
        <f aca="false">YEAR(E3620)</f>
        <v>2019</v>
      </c>
      <c r="Y3620" s="0" t="str">
        <f aca="false">TEXT(E3620,"yyyy-mm")</f>
        <v>2019-07</v>
      </c>
      <c r="Z3620" s="0" t="str">
        <f aca="false">"Q"&amp;ROUNDUP(MONTH(E3620)/3,0)&amp;"-"&amp;YEAR(E3620)</f>
        <v>Q3-2019</v>
      </c>
    </row>
    <row r="3621" customFormat="false" ht="14.25" hidden="false" customHeight="false" outlineLevel="0" collapsed="false">
      <c r="A3621" s="0" t="s">
        <v>3663</v>
      </c>
      <c r="B3621" s="0" t="s">
        <v>41</v>
      </c>
      <c r="C3621" s="0" t="s">
        <v>35</v>
      </c>
      <c r="D3621" s="9" t="n">
        <v>43600</v>
      </c>
      <c r="E3621" s="9" t="n">
        <v>43677</v>
      </c>
      <c r="F3621" s="9" t="n">
        <v>43697</v>
      </c>
      <c r="G3621" s="9" t="n">
        <v>43703</v>
      </c>
      <c r="H3621" s="10" t="s">
        <v>36</v>
      </c>
      <c r="I3621" s="0" t="n">
        <v>23</v>
      </c>
      <c r="J3621" s="0" t="n">
        <v>11</v>
      </c>
      <c r="K3621" s="0" t="n">
        <v>215</v>
      </c>
      <c r="L3621" s="0" t="n">
        <v>12</v>
      </c>
      <c r="M3621" s="0" t="n">
        <v>2</v>
      </c>
      <c r="N3621" s="11" t="n">
        <v>0.075</v>
      </c>
      <c r="O3621" s="12" t="n">
        <v>1664.95</v>
      </c>
      <c r="P3621" s="12" t="n">
        <v>2345</v>
      </c>
      <c r="Q3621" s="12" t="n">
        <f aca="false">M3621*P3621*(1-N3621)</f>
        <v>4338.25</v>
      </c>
      <c r="R3621" s="12" t="n">
        <f aca="false">M3621*O3621</f>
        <v>3329.9</v>
      </c>
      <c r="S3621" s="12" t="n">
        <f aca="false">Q3621-R3621</f>
        <v>1008.35</v>
      </c>
      <c r="T3621" s="11" t="n">
        <f aca="false">IFERROR(S3621/Q3621,0)</f>
        <v>0.232432432432432</v>
      </c>
      <c r="U3621" s="13" t="n">
        <f aca="false">F3621-E3621</f>
        <v>20</v>
      </c>
      <c r="V3621" s="13" t="n">
        <f aca="false">G3621-F3621</f>
        <v>6</v>
      </c>
      <c r="W3621" s="13" t="n">
        <f aca="false">G3621-E3621</f>
        <v>26</v>
      </c>
      <c r="X3621" s="10" t="n">
        <f aca="false">YEAR(E3621)</f>
        <v>2019</v>
      </c>
      <c r="Y3621" s="0" t="str">
        <f aca="false">TEXT(E3621,"yyyy-mm")</f>
        <v>2019-07</v>
      </c>
      <c r="Z3621" s="0" t="str">
        <f aca="false">"Q"&amp;ROUNDUP(MONTH(E3621)/3,0)&amp;"-"&amp;YEAR(E3621)</f>
        <v>Q3-2019</v>
      </c>
    </row>
    <row r="3622" customFormat="false" ht="14.25" hidden="false" customHeight="false" outlineLevel="0" collapsed="false">
      <c r="A3622" s="0" t="s">
        <v>3664</v>
      </c>
      <c r="B3622" s="0" t="s">
        <v>38</v>
      </c>
      <c r="C3622" s="0" t="s">
        <v>35</v>
      </c>
      <c r="D3622" s="9" t="n">
        <v>43600</v>
      </c>
      <c r="E3622" s="9" t="n">
        <v>43678</v>
      </c>
      <c r="F3622" s="9" t="n">
        <v>43684</v>
      </c>
      <c r="G3622" s="9" t="n">
        <v>43688</v>
      </c>
      <c r="H3622" s="10" t="s">
        <v>36</v>
      </c>
      <c r="I3622" s="0" t="n">
        <v>15</v>
      </c>
      <c r="J3622" s="0" t="n">
        <v>32</v>
      </c>
      <c r="K3622" s="0" t="n">
        <v>216</v>
      </c>
      <c r="L3622" s="0" t="n">
        <v>15</v>
      </c>
      <c r="M3622" s="0" t="n">
        <v>4</v>
      </c>
      <c r="N3622" s="11" t="n">
        <v>0.075</v>
      </c>
      <c r="O3622" s="12" t="n">
        <v>2810.25</v>
      </c>
      <c r="P3622" s="12" t="n">
        <v>5735.2</v>
      </c>
      <c r="Q3622" s="12" t="n">
        <f aca="false">M3622*P3622*(1-N3622)</f>
        <v>21220.24</v>
      </c>
      <c r="R3622" s="12" t="n">
        <f aca="false">M3622*O3622</f>
        <v>11241</v>
      </c>
      <c r="S3622" s="12" t="n">
        <f aca="false">Q3622-R3622</f>
        <v>9979.24</v>
      </c>
      <c r="T3622" s="11" t="n">
        <f aca="false">IFERROR(S3622/Q3622,0)</f>
        <v>0.470269893271707</v>
      </c>
      <c r="U3622" s="13" t="n">
        <f aca="false">F3622-E3622</f>
        <v>6</v>
      </c>
      <c r="V3622" s="13" t="n">
        <f aca="false">G3622-F3622</f>
        <v>4</v>
      </c>
      <c r="W3622" s="13" t="n">
        <f aca="false">G3622-E3622</f>
        <v>10</v>
      </c>
      <c r="X3622" s="10" t="n">
        <f aca="false">YEAR(E3622)</f>
        <v>2019</v>
      </c>
      <c r="Y3622" s="0" t="str">
        <f aca="false">TEXT(E3622,"yyyy-mm")</f>
        <v>2019-08</v>
      </c>
      <c r="Z3622" s="0" t="str">
        <f aca="false">"Q"&amp;ROUNDUP(MONTH(E3622)/3,0)&amp;"-"&amp;YEAR(E3622)</f>
        <v>Q3-2019</v>
      </c>
    </row>
    <row r="3623" customFormat="false" ht="14.25" hidden="false" customHeight="false" outlineLevel="0" collapsed="false">
      <c r="A3623" s="0" t="s">
        <v>3665</v>
      </c>
      <c r="B3623" s="0" t="s">
        <v>38</v>
      </c>
      <c r="C3623" s="0" t="s">
        <v>39</v>
      </c>
      <c r="D3623" s="9" t="n">
        <v>43600</v>
      </c>
      <c r="E3623" s="9" t="n">
        <v>43678</v>
      </c>
      <c r="F3623" s="9" t="n">
        <v>43706</v>
      </c>
      <c r="G3623" s="9" t="n">
        <v>43710</v>
      </c>
      <c r="H3623" s="10" t="s">
        <v>36</v>
      </c>
      <c r="I3623" s="0" t="n">
        <v>15</v>
      </c>
      <c r="J3623" s="0" t="n">
        <v>8</v>
      </c>
      <c r="K3623" s="0" t="n">
        <v>146</v>
      </c>
      <c r="L3623" s="0" t="n">
        <v>34</v>
      </c>
      <c r="M3623" s="0" t="n">
        <v>4</v>
      </c>
      <c r="N3623" s="11" t="n">
        <v>0.05</v>
      </c>
      <c r="O3623" s="12" t="n">
        <v>1612.62</v>
      </c>
      <c r="P3623" s="12" t="n">
        <v>2271.3</v>
      </c>
      <c r="Q3623" s="12" t="n">
        <f aca="false">M3623*P3623*(1-N3623)</f>
        <v>8630.94</v>
      </c>
      <c r="R3623" s="12" t="n">
        <f aca="false">M3623*O3623</f>
        <v>6450.48</v>
      </c>
      <c r="S3623" s="12" t="n">
        <f aca="false">Q3623-R3623</f>
        <v>2180.46</v>
      </c>
      <c r="T3623" s="11" t="n">
        <f aca="false">IFERROR(S3623/Q3623,0)</f>
        <v>0.252632969294191</v>
      </c>
      <c r="U3623" s="13" t="n">
        <f aca="false">F3623-E3623</f>
        <v>28</v>
      </c>
      <c r="V3623" s="13" t="n">
        <f aca="false">G3623-F3623</f>
        <v>4</v>
      </c>
      <c r="W3623" s="13" t="n">
        <f aca="false">G3623-E3623</f>
        <v>32</v>
      </c>
      <c r="X3623" s="10" t="n">
        <f aca="false">YEAR(E3623)</f>
        <v>2019</v>
      </c>
      <c r="Y3623" s="0" t="str">
        <f aca="false">TEXT(E3623,"yyyy-mm")</f>
        <v>2019-08</v>
      </c>
      <c r="Z3623" s="0" t="str">
        <f aca="false">"Q"&amp;ROUNDUP(MONTH(E3623)/3,0)&amp;"-"&amp;YEAR(E3623)</f>
        <v>Q3-2019</v>
      </c>
    </row>
    <row r="3624" customFormat="false" ht="14.25" hidden="false" customHeight="false" outlineLevel="0" collapsed="false">
      <c r="A3624" s="0" t="s">
        <v>3666</v>
      </c>
      <c r="B3624" s="0" t="s">
        <v>43</v>
      </c>
      <c r="C3624" s="0" t="s">
        <v>46</v>
      </c>
      <c r="D3624" s="9" t="n">
        <v>43600</v>
      </c>
      <c r="E3624" s="9" t="n">
        <v>43678</v>
      </c>
      <c r="F3624" s="9" t="n">
        <v>43686</v>
      </c>
      <c r="G3624" s="9" t="n">
        <v>43693</v>
      </c>
      <c r="H3624" s="10" t="s">
        <v>36</v>
      </c>
      <c r="I3624" s="0" t="n">
        <v>26</v>
      </c>
      <c r="J3624" s="0" t="n">
        <v>1</v>
      </c>
      <c r="K3624" s="0" t="n">
        <v>261</v>
      </c>
      <c r="L3624" s="0" t="n">
        <v>7</v>
      </c>
      <c r="M3624" s="0" t="n">
        <v>4</v>
      </c>
      <c r="N3624" s="11" t="n">
        <v>0.05</v>
      </c>
      <c r="O3624" s="12" t="n">
        <v>1312.93</v>
      </c>
      <c r="P3624" s="12" t="n">
        <v>1849.2</v>
      </c>
      <c r="Q3624" s="12" t="n">
        <f aca="false">M3624*P3624*(1-N3624)</f>
        <v>7026.96</v>
      </c>
      <c r="R3624" s="12" t="n">
        <f aca="false">M3624*O3624</f>
        <v>5251.72</v>
      </c>
      <c r="S3624" s="12" t="n">
        <f aca="false">Q3624-R3624</f>
        <v>1775.24</v>
      </c>
      <c r="T3624" s="11" t="n">
        <f aca="false">IFERROR(S3624/Q3624,0)</f>
        <v>0.252632717419766</v>
      </c>
      <c r="U3624" s="13" t="n">
        <f aca="false">F3624-E3624</f>
        <v>8</v>
      </c>
      <c r="V3624" s="13" t="n">
        <f aca="false">G3624-F3624</f>
        <v>7</v>
      </c>
      <c r="W3624" s="13" t="n">
        <f aca="false">G3624-E3624</f>
        <v>15</v>
      </c>
      <c r="X3624" s="10" t="n">
        <f aca="false">YEAR(E3624)</f>
        <v>2019</v>
      </c>
      <c r="Y3624" s="0" t="str">
        <f aca="false">TEXT(E3624,"yyyy-mm")</f>
        <v>2019-08</v>
      </c>
      <c r="Z3624" s="0" t="str">
        <f aca="false">"Q"&amp;ROUNDUP(MONTH(E3624)/3,0)&amp;"-"&amp;YEAR(E3624)</f>
        <v>Q3-2019</v>
      </c>
    </row>
    <row r="3625" customFormat="false" ht="14.25" hidden="false" customHeight="false" outlineLevel="0" collapsed="false">
      <c r="A3625" s="0" t="s">
        <v>3667</v>
      </c>
      <c r="B3625" s="0" t="s">
        <v>41</v>
      </c>
      <c r="C3625" s="0" t="s">
        <v>58</v>
      </c>
      <c r="D3625" s="9" t="n">
        <v>43600</v>
      </c>
      <c r="E3625" s="9" t="n">
        <v>43678</v>
      </c>
      <c r="F3625" s="9" t="n">
        <v>43698</v>
      </c>
      <c r="G3625" s="9" t="n">
        <v>43705</v>
      </c>
      <c r="H3625" s="10" t="s">
        <v>36</v>
      </c>
      <c r="I3625" s="0" t="n">
        <v>22</v>
      </c>
      <c r="J3625" s="0" t="n">
        <v>4</v>
      </c>
      <c r="K3625" s="0" t="n">
        <v>359</v>
      </c>
      <c r="L3625" s="0" t="n">
        <v>29</v>
      </c>
      <c r="M3625" s="0" t="n">
        <v>7</v>
      </c>
      <c r="N3625" s="11" t="n">
        <v>0.1</v>
      </c>
      <c r="O3625" s="12" t="n">
        <v>1647.93</v>
      </c>
      <c r="P3625" s="12" t="n">
        <v>3832.4</v>
      </c>
      <c r="Q3625" s="12" t="n">
        <f aca="false">M3625*P3625*(1-N3625)</f>
        <v>24144.12</v>
      </c>
      <c r="R3625" s="12" t="n">
        <f aca="false">M3625*O3625</f>
        <v>11535.51</v>
      </c>
      <c r="S3625" s="12" t="n">
        <f aca="false">Q3625-R3625</f>
        <v>12608.61</v>
      </c>
      <c r="T3625" s="11" t="n">
        <f aca="false">IFERROR(S3625/Q3625,0)</f>
        <v>0.522222802073548</v>
      </c>
      <c r="U3625" s="13" t="n">
        <f aca="false">F3625-E3625</f>
        <v>20</v>
      </c>
      <c r="V3625" s="13" t="n">
        <f aca="false">G3625-F3625</f>
        <v>7</v>
      </c>
      <c r="W3625" s="13" t="n">
        <f aca="false">G3625-E3625</f>
        <v>27</v>
      </c>
      <c r="X3625" s="10" t="n">
        <f aca="false">YEAR(E3625)</f>
        <v>2019</v>
      </c>
      <c r="Y3625" s="0" t="str">
        <f aca="false">TEXT(E3625,"yyyy-mm")</f>
        <v>2019-08</v>
      </c>
      <c r="Z3625" s="0" t="str">
        <f aca="false">"Q"&amp;ROUNDUP(MONTH(E3625)/3,0)&amp;"-"&amp;YEAR(E3625)</f>
        <v>Q3-2019</v>
      </c>
    </row>
    <row r="3626" customFormat="false" ht="14.25" hidden="false" customHeight="false" outlineLevel="0" collapsed="false">
      <c r="A3626" s="0" t="s">
        <v>3668</v>
      </c>
      <c r="B3626" s="0" t="s">
        <v>41</v>
      </c>
      <c r="C3626" s="0" t="s">
        <v>39</v>
      </c>
      <c r="D3626" s="9" t="n">
        <v>43600</v>
      </c>
      <c r="E3626" s="9" t="n">
        <v>43678</v>
      </c>
      <c r="F3626" s="9" t="n">
        <v>43697</v>
      </c>
      <c r="G3626" s="9" t="n">
        <v>43704</v>
      </c>
      <c r="H3626" s="10" t="s">
        <v>36</v>
      </c>
      <c r="I3626" s="0" t="n">
        <v>21</v>
      </c>
      <c r="J3626" s="0" t="n">
        <v>1</v>
      </c>
      <c r="K3626" s="0" t="n">
        <v>92</v>
      </c>
      <c r="L3626" s="0" t="n">
        <v>42</v>
      </c>
      <c r="M3626" s="0" t="n">
        <v>6</v>
      </c>
      <c r="N3626" s="11" t="n">
        <v>0.05</v>
      </c>
      <c r="O3626" s="12" t="n">
        <v>1776.84</v>
      </c>
      <c r="P3626" s="12" t="n">
        <v>2613</v>
      </c>
      <c r="Q3626" s="12" t="n">
        <f aca="false">M3626*P3626*(1-N3626)</f>
        <v>14894.1</v>
      </c>
      <c r="R3626" s="12" t="n">
        <f aca="false">M3626*O3626</f>
        <v>10661.04</v>
      </c>
      <c r="S3626" s="12" t="n">
        <f aca="false">Q3626-R3626</f>
        <v>4233.06</v>
      </c>
      <c r="T3626" s="11" t="n">
        <f aca="false">IFERROR(S3626/Q3626,0)</f>
        <v>0.284210526315789</v>
      </c>
      <c r="U3626" s="13" t="n">
        <f aca="false">F3626-E3626</f>
        <v>19</v>
      </c>
      <c r="V3626" s="13" t="n">
        <f aca="false">G3626-F3626</f>
        <v>7</v>
      </c>
      <c r="W3626" s="13" t="n">
        <f aca="false">G3626-E3626</f>
        <v>26</v>
      </c>
      <c r="X3626" s="10" t="n">
        <f aca="false">YEAR(E3626)</f>
        <v>2019</v>
      </c>
      <c r="Y3626" s="0" t="str">
        <f aca="false">TEXT(E3626,"yyyy-mm")</f>
        <v>2019-08</v>
      </c>
      <c r="Z3626" s="0" t="str">
        <f aca="false">"Q"&amp;ROUNDUP(MONTH(E3626)/3,0)&amp;"-"&amp;YEAR(E3626)</f>
        <v>Q3-2019</v>
      </c>
    </row>
    <row r="3627" customFormat="false" ht="14.25" hidden="false" customHeight="false" outlineLevel="0" collapsed="false">
      <c r="A3627" s="0" t="s">
        <v>3669</v>
      </c>
      <c r="B3627" s="0" t="s">
        <v>41</v>
      </c>
      <c r="C3627" s="0" t="s">
        <v>79</v>
      </c>
      <c r="D3627" s="9" t="n">
        <v>43600</v>
      </c>
      <c r="E3627" s="9" t="n">
        <v>43678</v>
      </c>
      <c r="F3627" s="9" t="n">
        <v>43703</v>
      </c>
      <c r="G3627" s="9" t="n">
        <v>43712</v>
      </c>
      <c r="H3627" s="10" t="s">
        <v>36</v>
      </c>
      <c r="I3627" s="0" t="n">
        <v>22</v>
      </c>
      <c r="J3627" s="0" t="n">
        <v>18</v>
      </c>
      <c r="K3627" s="0" t="n">
        <v>62</v>
      </c>
      <c r="L3627" s="0" t="n">
        <v>11</v>
      </c>
      <c r="M3627" s="0" t="n">
        <v>5</v>
      </c>
      <c r="N3627" s="11" t="n">
        <v>0.15</v>
      </c>
      <c r="O3627" s="12" t="n">
        <v>157.58</v>
      </c>
      <c r="P3627" s="12" t="n">
        <v>187.6</v>
      </c>
      <c r="Q3627" s="12" t="n">
        <f aca="false">M3627*P3627*(1-N3627)</f>
        <v>797.3</v>
      </c>
      <c r="R3627" s="12" t="n">
        <f aca="false">M3627*O3627</f>
        <v>787.9</v>
      </c>
      <c r="S3627" s="12" t="n">
        <f aca="false">Q3627-R3627</f>
        <v>9.39999999999986</v>
      </c>
      <c r="T3627" s="11" t="n">
        <f aca="false">IFERROR(S3627/Q3627,0)</f>
        <v>0.0117897905430827</v>
      </c>
      <c r="U3627" s="13" t="n">
        <f aca="false">F3627-E3627</f>
        <v>25</v>
      </c>
      <c r="V3627" s="13" t="n">
        <f aca="false">G3627-F3627</f>
        <v>9</v>
      </c>
      <c r="W3627" s="13" t="n">
        <f aca="false">G3627-E3627</f>
        <v>34</v>
      </c>
      <c r="X3627" s="10" t="n">
        <f aca="false">YEAR(E3627)</f>
        <v>2019</v>
      </c>
      <c r="Y3627" s="0" t="str">
        <f aca="false">TEXT(E3627,"yyyy-mm")</f>
        <v>2019-08</v>
      </c>
      <c r="Z3627" s="0" t="str">
        <f aca="false">"Q"&amp;ROUNDUP(MONTH(E3627)/3,0)&amp;"-"&amp;YEAR(E3627)</f>
        <v>Q3-2019</v>
      </c>
    </row>
    <row r="3628" customFormat="false" ht="14.25" hidden="false" customHeight="false" outlineLevel="0" collapsed="false">
      <c r="A3628" s="0" t="s">
        <v>3670</v>
      </c>
      <c r="B3628" s="0" t="s">
        <v>38</v>
      </c>
      <c r="C3628" s="0" t="s">
        <v>39</v>
      </c>
      <c r="D3628" s="9" t="n">
        <v>43600</v>
      </c>
      <c r="E3628" s="9" t="n">
        <v>43678</v>
      </c>
      <c r="F3628" s="9" t="n">
        <v>43688</v>
      </c>
      <c r="G3628" s="9" t="n">
        <v>43697</v>
      </c>
      <c r="H3628" s="10" t="s">
        <v>36</v>
      </c>
      <c r="I3628" s="0" t="n">
        <v>19</v>
      </c>
      <c r="J3628" s="0" t="n">
        <v>35</v>
      </c>
      <c r="K3628" s="0" t="n">
        <v>143</v>
      </c>
      <c r="L3628" s="0" t="n">
        <v>2</v>
      </c>
      <c r="M3628" s="0" t="n">
        <v>1</v>
      </c>
      <c r="N3628" s="11" t="n">
        <v>0.3</v>
      </c>
      <c r="O3628" s="12" t="n">
        <v>115.78</v>
      </c>
      <c r="P3628" s="12" t="n">
        <v>180.9</v>
      </c>
      <c r="Q3628" s="12" t="n">
        <f aca="false">M3628*P3628*(1-N3628)</f>
        <v>126.63</v>
      </c>
      <c r="R3628" s="12" t="n">
        <f aca="false">M3628*O3628</f>
        <v>115.78</v>
      </c>
      <c r="S3628" s="12" t="n">
        <f aca="false">Q3628-R3628</f>
        <v>10.85</v>
      </c>
      <c r="T3628" s="11" t="n">
        <f aca="false">IFERROR(S3628/Q3628,0)</f>
        <v>0.0856826976229961</v>
      </c>
      <c r="U3628" s="13" t="n">
        <f aca="false">F3628-E3628</f>
        <v>10</v>
      </c>
      <c r="V3628" s="13" t="n">
        <f aca="false">G3628-F3628</f>
        <v>9</v>
      </c>
      <c r="W3628" s="13" t="n">
        <f aca="false">G3628-E3628</f>
        <v>19</v>
      </c>
      <c r="X3628" s="10" t="n">
        <f aca="false">YEAR(E3628)</f>
        <v>2019</v>
      </c>
      <c r="Y3628" s="0" t="str">
        <f aca="false">TEXT(E3628,"yyyy-mm")</f>
        <v>2019-08</v>
      </c>
      <c r="Z3628" s="0" t="str">
        <f aca="false">"Q"&amp;ROUNDUP(MONTH(E3628)/3,0)&amp;"-"&amp;YEAR(E3628)</f>
        <v>Q3-2019</v>
      </c>
    </row>
    <row r="3629" customFormat="false" ht="14.25" hidden="false" customHeight="false" outlineLevel="0" collapsed="false">
      <c r="A3629" s="0" t="s">
        <v>3671</v>
      </c>
      <c r="B3629" s="0" t="s">
        <v>34</v>
      </c>
      <c r="C3629" s="0" t="s">
        <v>79</v>
      </c>
      <c r="D3629" s="9" t="n">
        <v>43600</v>
      </c>
      <c r="E3629" s="9" t="n">
        <v>43678</v>
      </c>
      <c r="F3629" s="9" t="n">
        <v>43695</v>
      </c>
      <c r="G3629" s="9" t="n">
        <v>43696</v>
      </c>
      <c r="H3629" s="10" t="s">
        <v>36</v>
      </c>
      <c r="I3629" s="0" t="n">
        <v>8</v>
      </c>
      <c r="J3629" s="0" t="n">
        <v>26</v>
      </c>
      <c r="K3629" s="0" t="n">
        <v>82</v>
      </c>
      <c r="L3629" s="0" t="n">
        <v>37</v>
      </c>
      <c r="M3629" s="0" t="n">
        <v>3</v>
      </c>
      <c r="N3629" s="11" t="n">
        <v>0.075</v>
      </c>
      <c r="O3629" s="12" t="n">
        <v>3597.23</v>
      </c>
      <c r="P3629" s="12" t="n">
        <v>5138.9</v>
      </c>
      <c r="Q3629" s="12" t="n">
        <f aca="false">M3629*P3629*(1-N3629)</f>
        <v>14260.4475</v>
      </c>
      <c r="R3629" s="12" t="n">
        <f aca="false">M3629*O3629</f>
        <v>10791.69</v>
      </c>
      <c r="S3629" s="12" t="n">
        <f aca="false">Q3629-R3629</f>
        <v>3468.7575</v>
      </c>
      <c r="T3629" s="11" t="n">
        <f aca="false">IFERROR(S3629/Q3629,0)</f>
        <v>0.243243243243243</v>
      </c>
      <c r="U3629" s="13" t="n">
        <f aca="false">F3629-E3629</f>
        <v>17</v>
      </c>
      <c r="V3629" s="13" t="n">
        <f aca="false">G3629-F3629</f>
        <v>1</v>
      </c>
      <c r="W3629" s="13" t="n">
        <f aca="false">G3629-E3629</f>
        <v>18</v>
      </c>
      <c r="X3629" s="10" t="n">
        <f aca="false">YEAR(E3629)</f>
        <v>2019</v>
      </c>
      <c r="Y3629" s="0" t="str">
        <f aca="false">TEXT(E3629,"yyyy-mm")</f>
        <v>2019-08</v>
      </c>
      <c r="Z3629" s="0" t="str">
        <f aca="false">"Q"&amp;ROUNDUP(MONTH(E3629)/3,0)&amp;"-"&amp;YEAR(E3629)</f>
        <v>Q3-2019</v>
      </c>
    </row>
    <row r="3630" customFormat="false" ht="14.25" hidden="false" customHeight="false" outlineLevel="0" collapsed="false">
      <c r="A3630" s="0" t="s">
        <v>3672</v>
      </c>
      <c r="B3630" s="0" t="s">
        <v>34</v>
      </c>
      <c r="C3630" s="0" t="s">
        <v>58</v>
      </c>
      <c r="D3630" s="9" t="n">
        <v>43600</v>
      </c>
      <c r="E3630" s="9" t="n">
        <v>43678</v>
      </c>
      <c r="F3630" s="9" t="n">
        <v>43698</v>
      </c>
      <c r="G3630" s="9" t="n">
        <v>43705</v>
      </c>
      <c r="H3630" s="10" t="s">
        <v>36</v>
      </c>
      <c r="I3630" s="0" t="n">
        <v>6</v>
      </c>
      <c r="J3630" s="0" t="n">
        <v>35</v>
      </c>
      <c r="K3630" s="0" t="n">
        <v>341</v>
      </c>
      <c r="L3630" s="0" t="n">
        <v>3</v>
      </c>
      <c r="M3630" s="0" t="n">
        <v>7</v>
      </c>
      <c r="N3630" s="11" t="n">
        <v>0.05</v>
      </c>
      <c r="O3630" s="12" t="n">
        <v>4223.41</v>
      </c>
      <c r="P3630" s="12" t="n">
        <v>6210.9</v>
      </c>
      <c r="Q3630" s="12" t="n">
        <f aca="false">M3630*P3630*(1-N3630)</f>
        <v>41302.485</v>
      </c>
      <c r="R3630" s="12" t="n">
        <f aca="false">M3630*O3630</f>
        <v>29563.87</v>
      </c>
      <c r="S3630" s="12" t="n">
        <f aca="false">Q3630-R3630</f>
        <v>11738.615</v>
      </c>
      <c r="T3630" s="11" t="n">
        <f aca="false">IFERROR(S3630/Q3630,0)</f>
        <v>0.284210865278445</v>
      </c>
      <c r="U3630" s="13" t="n">
        <f aca="false">F3630-E3630</f>
        <v>20</v>
      </c>
      <c r="V3630" s="13" t="n">
        <f aca="false">G3630-F3630</f>
        <v>7</v>
      </c>
      <c r="W3630" s="13" t="n">
        <f aca="false">G3630-E3630</f>
        <v>27</v>
      </c>
      <c r="X3630" s="10" t="n">
        <f aca="false">YEAR(E3630)</f>
        <v>2019</v>
      </c>
      <c r="Y3630" s="0" t="str">
        <f aca="false">TEXT(E3630,"yyyy-mm")</f>
        <v>2019-08</v>
      </c>
      <c r="Z3630" s="0" t="str">
        <f aca="false">"Q"&amp;ROUNDUP(MONTH(E3630)/3,0)&amp;"-"&amp;YEAR(E3630)</f>
        <v>Q3-2019</v>
      </c>
    </row>
    <row r="3631" customFormat="false" ht="14.25" hidden="false" customHeight="false" outlineLevel="0" collapsed="false">
      <c r="A3631" s="0" t="s">
        <v>3673</v>
      </c>
      <c r="B3631" s="0" t="s">
        <v>41</v>
      </c>
      <c r="C3631" s="0" t="s">
        <v>48</v>
      </c>
      <c r="D3631" s="9" t="n">
        <v>43600</v>
      </c>
      <c r="E3631" s="9" t="n">
        <v>43678</v>
      </c>
      <c r="F3631" s="9" t="n">
        <v>43698</v>
      </c>
      <c r="G3631" s="9" t="n">
        <v>43703</v>
      </c>
      <c r="H3631" s="10" t="s">
        <v>36</v>
      </c>
      <c r="I3631" s="0" t="n">
        <v>23</v>
      </c>
      <c r="J3631" s="0" t="n">
        <v>33</v>
      </c>
      <c r="K3631" s="0" t="n">
        <v>51</v>
      </c>
      <c r="L3631" s="0" t="n">
        <v>37</v>
      </c>
      <c r="M3631" s="0" t="n">
        <v>3</v>
      </c>
      <c r="N3631" s="11" t="n">
        <v>0.075</v>
      </c>
      <c r="O3631" s="12" t="n">
        <v>201.13</v>
      </c>
      <c r="P3631" s="12" t="n">
        <v>254.6</v>
      </c>
      <c r="Q3631" s="12" t="n">
        <f aca="false">M3631*P3631*(1-N3631)</f>
        <v>706.515</v>
      </c>
      <c r="R3631" s="12" t="n">
        <f aca="false">M3631*O3631</f>
        <v>603.39</v>
      </c>
      <c r="S3631" s="12" t="n">
        <f aca="false">Q3631-R3631</f>
        <v>103.125</v>
      </c>
      <c r="T3631" s="11" t="n">
        <f aca="false">IFERROR(S3631/Q3631,0)</f>
        <v>0.145962930723339</v>
      </c>
      <c r="U3631" s="13" t="n">
        <f aca="false">F3631-E3631</f>
        <v>20</v>
      </c>
      <c r="V3631" s="13" t="n">
        <f aca="false">G3631-F3631</f>
        <v>5</v>
      </c>
      <c r="W3631" s="13" t="n">
        <f aca="false">G3631-E3631</f>
        <v>25</v>
      </c>
      <c r="X3631" s="10" t="n">
        <f aca="false">YEAR(E3631)</f>
        <v>2019</v>
      </c>
      <c r="Y3631" s="0" t="str">
        <f aca="false">TEXT(E3631,"yyyy-mm")</f>
        <v>2019-08</v>
      </c>
      <c r="Z3631" s="0" t="str">
        <f aca="false">"Q"&amp;ROUNDUP(MONTH(E3631)/3,0)&amp;"-"&amp;YEAR(E3631)</f>
        <v>Q3-2019</v>
      </c>
    </row>
    <row r="3632" customFormat="false" ht="14.25" hidden="false" customHeight="false" outlineLevel="0" collapsed="false">
      <c r="A3632" s="0" t="s">
        <v>3674</v>
      </c>
      <c r="B3632" s="0" t="s">
        <v>41</v>
      </c>
      <c r="C3632" s="0" t="s">
        <v>35</v>
      </c>
      <c r="D3632" s="9" t="n">
        <v>43500</v>
      </c>
      <c r="E3632" s="9" t="n">
        <v>43678</v>
      </c>
      <c r="F3632" s="9" t="n">
        <v>43699</v>
      </c>
      <c r="G3632" s="9" t="n">
        <v>43702</v>
      </c>
      <c r="H3632" s="10" t="s">
        <v>36</v>
      </c>
      <c r="I3632" s="0" t="n">
        <v>21</v>
      </c>
      <c r="J3632" s="0" t="n">
        <v>46</v>
      </c>
      <c r="K3632" s="0" t="n">
        <v>261</v>
      </c>
      <c r="L3632" s="0" t="n">
        <v>23</v>
      </c>
      <c r="M3632" s="0" t="n">
        <v>3</v>
      </c>
      <c r="N3632" s="11" t="n">
        <v>0.1</v>
      </c>
      <c r="O3632" s="12" t="n">
        <v>502.5</v>
      </c>
      <c r="P3632" s="12" t="n">
        <v>1005</v>
      </c>
      <c r="Q3632" s="12" t="n">
        <f aca="false">M3632*P3632*(1-N3632)</f>
        <v>2713.5</v>
      </c>
      <c r="R3632" s="12" t="n">
        <f aca="false">M3632*O3632</f>
        <v>1507.5</v>
      </c>
      <c r="S3632" s="12" t="n">
        <f aca="false">Q3632-R3632</f>
        <v>1206</v>
      </c>
      <c r="T3632" s="11" t="n">
        <f aca="false">IFERROR(S3632/Q3632,0)</f>
        <v>0.444444444444444</v>
      </c>
      <c r="U3632" s="13" t="n">
        <f aca="false">F3632-E3632</f>
        <v>21</v>
      </c>
      <c r="V3632" s="13" t="n">
        <f aca="false">G3632-F3632</f>
        <v>3</v>
      </c>
      <c r="W3632" s="13" t="n">
        <f aca="false">G3632-E3632</f>
        <v>24</v>
      </c>
      <c r="X3632" s="10" t="n">
        <f aca="false">YEAR(E3632)</f>
        <v>2019</v>
      </c>
      <c r="Y3632" s="0" t="str">
        <f aca="false">TEXT(E3632,"yyyy-mm")</f>
        <v>2019-08</v>
      </c>
      <c r="Z3632" s="0" t="str">
        <f aca="false">"Q"&amp;ROUNDUP(MONTH(E3632)/3,0)&amp;"-"&amp;YEAR(E3632)</f>
        <v>Q3-2019</v>
      </c>
    </row>
    <row r="3633" customFormat="false" ht="14.25" hidden="false" customHeight="false" outlineLevel="0" collapsed="false">
      <c r="A3633" s="0" t="s">
        <v>3675</v>
      </c>
      <c r="B3633" s="0" t="s">
        <v>41</v>
      </c>
      <c r="C3633" s="0" t="s">
        <v>46</v>
      </c>
      <c r="D3633" s="9" t="n">
        <v>43600</v>
      </c>
      <c r="E3633" s="9" t="n">
        <v>43678</v>
      </c>
      <c r="F3633" s="9" t="n">
        <v>43696</v>
      </c>
      <c r="G3633" s="9" t="n">
        <v>43706</v>
      </c>
      <c r="H3633" s="10" t="s">
        <v>36</v>
      </c>
      <c r="I3633" s="0" t="n">
        <v>25</v>
      </c>
      <c r="J3633" s="0" t="n">
        <v>30</v>
      </c>
      <c r="K3633" s="0" t="n">
        <v>302</v>
      </c>
      <c r="L3633" s="0" t="n">
        <v>22</v>
      </c>
      <c r="M3633" s="0" t="n">
        <v>2</v>
      </c>
      <c r="N3633" s="11" t="n">
        <v>0.05</v>
      </c>
      <c r="O3633" s="12" t="n">
        <v>1580.87</v>
      </c>
      <c r="P3633" s="12" t="n">
        <v>2432.1</v>
      </c>
      <c r="Q3633" s="12" t="n">
        <f aca="false">M3633*P3633*(1-N3633)</f>
        <v>4620.99</v>
      </c>
      <c r="R3633" s="12" t="n">
        <f aca="false">M3633*O3633</f>
        <v>3161.74</v>
      </c>
      <c r="S3633" s="12" t="n">
        <f aca="false">Q3633-R3633</f>
        <v>1459.25</v>
      </c>
      <c r="T3633" s="11" t="n">
        <f aca="false">IFERROR(S3633/Q3633,0)</f>
        <v>0.315787309645769</v>
      </c>
      <c r="U3633" s="13" t="n">
        <f aca="false">F3633-E3633</f>
        <v>18</v>
      </c>
      <c r="V3633" s="13" t="n">
        <f aca="false">G3633-F3633</f>
        <v>10</v>
      </c>
      <c r="W3633" s="13" t="n">
        <f aca="false">G3633-E3633</f>
        <v>28</v>
      </c>
      <c r="X3633" s="10" t="n">
        <f aca="false">YEAR(E3633)</f>
        <v>2019</v>
      </c>
      <c r="Y3633" s="0" t="str">
        <f aca="false">TEXT(E3633,"yyyy-mm")</f>
        <v>2019-08</v>
      </c>
      <c r="Z3633" s="0" t="str">
        <f aca="false">"Q"&amp;ROUNDUP(MONTH(E3633)/3,0)&amp;"-"&amp;YEAR(E3633)</f>
        <v>Q3-2019</v>
      </c>
    </row>
    <row r="3634" customFormat="false" ht="14.25" hidden="false" customHeight="false" outlineLevel="0" collapsed="false">
      <c r="A3634" s="0" t="s">
        <v>3676</v>
      </c>
      <c r="B3634" s="0" t="s">
        <v>43</v>
      </c>
      <c r="C3634" s="0" t="s">
        <v>35</v>
      </c>
      <c r="D3634" s="9" t="n">
        <v>43600</v>
      </c>
      <c r="E3634" s="9" t="n">
        <v>43678</v>
      </c>
      <c r="F3634" s="9" t="n">
        <v>43696</v>
      </c>
      <c r="G3634" s="9" t="n">
        <v>43697</v>
      </c>
      <c r="H3634" s="10" t="s">
        <v>36</v>
      </c>
      <c r="I3634" s="0" t="n">
        <v>27</v>
      </c>
      <c r="J3634" s="0" t="n">
        <v>22</v>
      </c>
      <c r="K3634" s="0" t="n">
        <v>251</v>
      </c>
      <c r="L3634" s="0" t="n">
        <v>7</v>
      </c>
      <c r="M3634" s="0" t="n">
        <v>2</v>
      </c>
      <c r="N3634" s="11" t="n">
        <v>0.075</v>
      </c>
      <c r="O3634" s="12" t="n">
        <v>126.43</v>
      </c>
      <c r="P3634" s="12" t="n">
        <v>247.9</v>
      </c>
      <c r="Q3634" s="12" t="n">
        <f aca="false">M3634*P3634*(1-N3634)</f>
        <v>458.615</v>
      </c>
      <c r="R3634" s="12" t="n">
        <f aca="false">M3634*O3634</f>
        <v>252.86</v>
      </c>
      <c r="S3634" s="12" t="n">
        <f aca="false">Q3634-R3634</f>
        <v>205.755</v>
      </c>
      <c r="T3634" s="11" t="n">
        <f aca="false">IFERROR(S3634/Q3634,0)</f>
        <v>0.448644287692291</v>
      </c>
      <c r="U3634" s="13" t="n">
        <f aca="false">F3634-E3634</f>
        <v>18</v>
      </c>
      <c r="V3634" s="13" t="n">
        <f aca="false">G3634-F3634</f>
        <v>1</v>
      </c>
      <c r="W3634" s="13" t="n">
        <f aca="false">G3634-E3634</f>
        <v>19</v>
      </c>
      <c r="X3634" s="10" t="n">
        <f aca="false">YEAR(E3634)</f>
        <v>2019</v>
      </c>
      <c r="Y3634" s="0" t="str">
        <f aca="false">TEXT(E3634,"yyyy-mm")</f>
        <v>2019-08</v>
      </c>
      <c r="Z3634" s="0" t="str">
        <f aca="false">"Q"&amp;ROUNDUP(MONTH(E3634)/3,0)&amp;"-"&amp;YEAR(E3634)</f>
        <v>Q3-2019</v>
      </c>
    </row>
    <row r="3635" customFormat="false" ht="14.25" hidden="false" customHeight="false" outlineLevel="0" collapsed="false">
      <c r="A3635" s="0" t="s">
        <v>3677</v>
      </c>
      <c r="B3635" s="0" t="s">
        <v>43</v>
      </c>
      <c r="C3635" s="0" t="s">
        <v>39</v>
      </c>
      <c r="D3635" s="9" t="n">
        <v>43600</v>
      </c>
      <c r="E3635" s="9" t="n">
        <v>43678</v>
      </c>
      <c r="F3635" s="9" t="n">
        <v>43699</v>
      </c>
      <c r="G3635" s="9" t="n">
        <v>43702</v>
      </c>
      <c r="H3635" s="10" t="s">
        <v>36</v>
      </c>
      <c r="I3635" s="0" t="n">
        <v>26</v>
      </c>
      <c r="J3635" s="0" t="n">
        <v>33</v>
      </c>
      <c r="K3635" s="0" t="n">
        <v>163</v>
      </c>
      <c r="L3635" s="0" t="n">
        <v>22</v>
      </c>
      <c r="M3635" s="0" t="n">
        <v>2</v>
      </c>
      <c r="N3635" s="11" t="n">
        <v>0.1</v>
      </c>
      <c r="O3635" s="12" t="n">
        <v>668.06</v>
      </c>
      <c r="P3635" s="12" t="n">
        <v>1132.3</v>
      </c>
      <c r="Q3635" s="12" t="n">
        <f aca="false">M3635*P3635*(1-N3635)</f>
        <v>2038.14</v>
      </c>
      <c r="R3635" s="12" t="n">
        <f aca="false">M3635*O3635</f>
        <v>1336.12</v>
      </c>
      <c r="S3635" s="12" t="n">
        <f aca="false">Q3635-R3635</f>
        <v>702.02</v>
      </c>
      <c r="T3635" s="11" t="n">
        <f aca="false">IFERROR(S3635/Q3635,0)</f>
        <v>0.344441500583866</v>
      </c>
      <c r="U3635" s="13" t="n">
        <f aca="false">F3635-E3635</f>
        <v>21</v>
      </c>
      <c r="V3635" s="13" t="n">
        <f aca="false">G3635-F3635</f>
        <v>3</v>
      </c>
      <c r="W3635" s="13" t="n">
        <f aca="false">G3635-E3635</f>
        <v>24</v>
      </c>
      <c r="X3635" s="10" t="n">
        <f aca="false">YEAR(E3635)</f>
        <v>2019</v>
      </c>
      <c r="Y3635" s="0" t="str">
        <f aca="false">TEXT(E3635,"yyyy-mm")</f>
        <v>2019-08</v>
      </c>
      <c r="Z3635" s="0" t="str">
        <f aca="false">"Q"&amp;ROUNDUP(MONTH(E3635)/3,0)&amp;"-"&amp;YEAR(E3635)</f>
        <v>Q3-2019</v>
      </c>
    </row>
    <row r="3636" customFormat="false" ht="14.25" hidden="false" customHeight="false" outlineLevel="0" collapsed="false">
      <c r="A3636" s="0" t="s">
        <v>3678</v>
      </c>
      <c r="B3636" s="0" t="s">
        <v>34</v>
      </c>
      <c r="C3636" s="0" t="s">
        <v>39</v>
      </c>
      <c r="D3636" s="9" t="n">
        <v>43500</v>
      </c>
      <c r="E3636" s="9" t="n">
        <v>43679</v>
      </c>
      <c r="F3636" s="9" t="n">
        <v>43690</v>
      </c>
      <c r="G3636" s="9" t="n">
        <v>43698</v>
      </c>
      <c r="H3636" s="10" t="s">
        <v>36</v>
      </c>
      <c r="I3636" s="0" t="n">
        <v>12</v>
      </c>
      <c r="J3636" s="0" t="n">
        <v>29</v>
      </c>
      <c r="K3636" s="0" t="n">
        <v>118</v>
      </c>
      <c r="L3636" s="0" t="n">
        <v>43</v>
      </c>
      <c r="M3636" s="0" t="n">
        <v>8</v>
      </c>
      <c r="N3636" s="11" t="n">
        <v>0.075</v>
      </c>
      <c r="O3636" s="12" t="n">
        <v>664.64</v>
      </c>
      <c r="P3636" s="12" t="n">
        <v>1038.5</v>
      </c>
      <c r="Q3636" s="12" t="n">
        <f aca="false">M3636*P3636*(1-N3636)</f>
        <v>7684.9</v>
      </c>
      <c r="R3636" s="12" t="n">
        <f aca="false">M3636*O3636</f>
        <v>5317.12</v>
      </c>
      <c r="S3636" s="12" t="n">
        <f aca="false">Q3636-R3636</f>
        <v>2367.78</v>
      </c>
      <c r="T3636" s="11" t="n">
        <f aca="false">IFERROR(S3636/Q3636,0)</f>
        <v>0.308108108108108</v>
      </c>
      <c r="U3636" s="13" t="n">
        <f aca="false">F3636-E3636</f>
        <v>11</v>
      </c>
      <c r="V3636" s="13" t="n">
        <f aca="false">G3636-F3636</f>
        <v>8</v>
      </c>
      <c r="W3636" s="13" t="n">
        <f aca="false">G3636-E3636</f>
        <v>19</v>
      </c>
      <c r="X3636" s="10" t="n">
        <f aca="false">YEAR(E3636)</f>
        <v>2019</v>
      </c>
      <c r="Y3636" s="0" t="str">
        <f aca="false">TEXT(E3636,"yyyy-mm")</f>
        <v>2019-08</v>
      </c>
      <c r="Z3636" s="0" t="str">
        <f aca="false">"Q"&amp;ROUNDUP(MONTH(E3636)/3,0)&amp;"-"&amp;YEAR(E3636)</f>
        <v>Q3-2019</v>
      </c>
    </row>
    <row r="3637" customFormat="false" ht="14.25" hidden="false" customHeight="false" outlineLevel="0" collapsed="false">
      <c r="A3637" s="0" t="s">
        <v>3679</v>
      </c>
      <c r="B3637" s="0" t="s">
        <v>43</v>
      </c>
      <c r="C3637" s="0" t="s">
        <v>35</v>
      </c>
      <c r="D3637" s="9" t="n">
        <v>43600</v>
      </c>
      <c r="E3637" s="9" t="n">
        <v>43679</v>
      </c>
      <c r="F3637" s="9" t="n">
        <v>43681</v>
      </c>
      <c r="G3637" s="9" t="n">
        <v>43690</v>
      </c>
      <c r="H3637" s="10" t="s">
        <v>36</v>
      </c>
      <c r="I3637" s="0" t="n">
        <v>26</v>
      </c>
      <c r="J3637" s="0" t="n">
        <v>50</v>
      </c>
      <c r="K3637" s="0" t="n">
        <v>240</v>
      </c>
      <c r="L3637" s="0" t="n">
        <v>1</v>
      </c>
      <c r="M3637" s="0" t="n">
        <v>4</v>
      </c>
      <c r="N3637" s="11" t="n">
        <v>0.05</v>
      </c>
      <c r="O3637" s="12" t="n">
        <v>89.31</v>
      </c>
      <c r="P3637" s="12" t="n">
        <v>207.7</v>
      </c>
      <c r="Q3637" s="12" t="n">
        <f aca="false">M3637*P3637*(1-N3637)</f>
        <v>789.26</v>
      </c>
      <c r="R3637" s="12" t="n">
        <f aca="false">M3637*O3637</f>
        <v>357.24</v>
      </c>
      <c r="S3637" s="12" t="n">
        <f aca="false">Q3637-R3637</f>
        <v>432.02</v>
      </c>
      <c r="T3637" s="11" t="n">
        <f aca="false">IFERROR(S3637/Q3637,0)</f>
        <v>0.547373489091047</v>
      </c>
      <c r="U3637" s="13" t="n">
        <f aca="false">F3637-E3637</f>
        <v>2</v>
      </c>
      <c r="V3637" s="13" t="n">
        <f aca="false">G3637-F3637</f>
        <v>9</v>
      </c>
      <c r="W3637" s="13" t="n">
        <f aca="false">G3637-E3637</f>
        <v>11</v>
      </c>
      <c r="X3637" s="10" t="n">
        <f aca="false">YEAR(E3637)</f>
        <v>2019</v>
      </c>
      <c r="Y3637" s="0" t="str">
        <f aca="false">TEXT(E3637,"yyyy-mm")</f>
        <v>2019-08</v>
      </c>
      <c r="Z3637" s="0" t="str">
        <f aca="false">"Q"&amp;ROUNDUP(MONTH(E3637)/3,0)&amp;"-"&amp;YEAR(E3637)</f>
        <v>Q3-2019</v>
      </c>
    </row>
    <row r="3638" customFormat="false" ht="14.25" hidden="false" customHeight="false" outlineLevel="0" collapsed="false">
      <c r="A3638" s="0" t="s">
        <v>3680</v>
      </c>
      <c r="B3638" s="0" t="s">
        <v>43</v>
      </c>
      <c r="C3638" s="0" t="s">
        <v>39</v>
      </c>
      <c r="D3638" s="9" t="n">
        <v>43600</v>
      </c>
      <c r="E3638" s="9" t="n">
        <v>43679</v>
      </c>
      <c r="F3638" s="9" t="n">
        <v>43693</v>
      </c>
      <c r="G3638" s="9" t="n">
        <v>43703</v>
      </c>
      <c r="H3638" s="10" t="s">
        <v>36</v>
      </c>
      <c r="I3638" s="0" t="n">
        <v>26</v>
      </c>
      <c r="J3638" s="0" t="n">
        <v>19</v>
      </c>
      <c r="K3638" s="0" t="n">
        <v>168</v>
      </c>
      <c r="L3638" s="0" t="n">
        <v>14</v>
      </c>
      <c r="M3638" s="0" t="n">
        <v>7</v>
      </c>
      <c r="N3638" s="11" t="n">
        <v>0.05</v>
      </c>
      <c r="O3638" s="12" t="n">
        <v>1733.63</v>
      </c>
      <c r="P3638" s="12" t="n">
        <v>2311.5</v>
      </c>
      <c r="Q3638" s="12" t="n">
        <f aca="false">M3638*P3638*(1-N3638)</f>
        <v>15371.475</v>
      </c>
      <c r="R3638" s="12" t="n">
        <f aca="false">M3638*O3638</f>
        <v>12135.41</v>
      </c>
      <c r="S3638" s="12" t="n">
        <f aca="false">Q3638-R3638</f>
        <v>3236.065</v>
      </c>
      <c r="T3638" s="11" t="n">
        <f aca="false">IFERROR(S3638/Q3638,0)</f>
        <v>0.210524038844678</v>
      </c>
      <c r="U3638" s="13" t="n">
        <f aca="false">F3638-E3638</f>
        <v>14</v>
      </c>
      <c r="V3638" s="13" t="n">
        <f aca="false">G3638-F3638</f>
        <v>10</v>
      </c>
      <c r="W3638" s="13" t="n">
        <f aca="false">G3638-E3638</f>
        <v>24</v>
      </c>
      <c r="X3638" s="10" t="n">
        <f aca="false">YEAR(E3638)</f>
        <v>2019</v>
      </c>
      <c r="Y3638" s="0" t="str">
        <f aca="false">TEXT(E3638,"yyyy-mm")</f>
        <v>2019-08</v>
      </c>
      <c r="Z3638" s="0" t="str">
        <f aca="false">"Q"&amp;ROUNDUP(MONTH(E3638)/3,0)&amp;"-"&amp;YEAR(E3638)</f>
        <v>Q3-2019</v>
      </c>
    </row>
    <row r="3639" customFormat="false" ht="14.25" hidden="false" customHeight="false" outlineLevel="0" collapsed="false">
      <c r="A3639" s="0" t="s">
        <v>3681</v>
      </c>
      <c r="B3639" s="0" t="s">
        <v>34</v>
      </c>
      <c r="C3639" s="0" t="s">
        <v>35</v>
      </c>
      <c r="D3639" s="9" t="n">
        <v>43600</v>
      </c>
      <c r="E3639" s="9" t="n">
        <v>43679</v>
      </c>
      <c r="F3639" s="9" t="n">
        <v>43706</v>
      </c>
      <c r="G3639" s="9" t="n">
        <v>43715</v>
      </c>
      <c r="H3639" s="10" t="s">
        <v>36</v>
      </c>
      <c r="I3639" s="0" t="n">
        <v>1</v>
      </c>
      <c r="J3639" s="0" t="n">
        <v>35</v>
      </c>
      <c r="K3639" s="0" t="n">
        <v>211</v>
      </c>
      <c r="L3639" s="0" t="n">
        <v>40</v>
      </c>
      <c r="M3639" s="0" t="n">
        <v>2</v>
      </c>
      <c r="N3639" s="11" t="n">
        <v>0.075</v>
      </c>
      <c r="O3639" s="12" t="n">
        <v>2341.25</v>
      </c>
      <c r="P3639" s="12" t="n">
        <v>3001.6</v>
      </c>
      <c r="Q3639" s="12" t="n">
        <f aca="false">M3639*P3639*(1-N3639)</f>
        <v>5552.96</v>
      </c>
      <c r="R3639" s="12" t="n">
        <f aca="false">M3639*O3639</f>
        <v>4682.5</v>
      </c>
      <c r="S3639" s="12" t="n">
        <f aca="false">Q3639-R3639</f>
        <v>870.46</v>
      </c>
      <c r="T3639" s="11" t="n">
        <f aca="false">IFERROR(S3639/Q3639,0)</f>
        <v>0.156756036420216</v>
      </c>
      <c r="U3639" s="13" t="n">
        <f aca="false">F3639-E3639</f>
        <v>27</v>
      </c>
      <c r="V3639" s="13" t="n">
        <f aca="false">G3639-F3639</f>
        <v>9</v>
      </c>
      <c r="W3639" s="13" t="n">
        <f aca="false">G3639-E3639</f>
        <v>36</v>
      </c>
      <c r="X3639" s="10" t="n">
        <f aca="false">YEAR(E3639)</f>
        <v>2019</v>
      </c>
      <c r="Y3639" s="0" t="str">
        <f aca="false">TEXT(E3639,"yyyy-mm")</f>
        <v>2019-08</v>
      </c>
      <c r="Z3639" s="0" t="str">
        <f aca="false">"Q"&amp;ROUNDUP(MONTH(E3639)/3,0)&amp;"-"&amp;YEAR(E3639)</f>
        <v>Q3-2019</v>
      </c>
    </row>
    <row r="3640" customFormat="false" ht="14.25" hidden="false" customHeight="false" outlineLevel="0" collapsed="false">
      <c r="A3640" s="0" t="s">
        <v>3682</v>
      </c>
      <c r="B3640" s="0" t="s">
        <v>38</v>
      </c>
      <c r="C3640" s="0" t="s">
        <v>46</v>
      </c>
      <c r="D3640" s="9" t="n">
        <v>43600</v>
      </c>
      <c r="E3640" s="9" t="n">
        <v>43679</v>
      </c>
      <c r="F3640" s="9" t="n">
        <v>43705</v>
      </c>
      <c r="G3640" s="9" t="n">
        <v>43706</v>
      </c>
      <c r="H3640" s="10" t="s">
        <v>36</v>
      </c>
      <c r="I3640" s="0" t="n">
        <v>14</v>
      </c>
      <c r="J3640" s="0" t="n">
        <v>4</v>
      </c>
      <c r="K3640" s="0" t="n">
        <v>301</v>
      </c>
      <c r="L3640" s="0" t="n">
        <v>22</v>
      </c>
      <c r="M3640" s="0" t="n">
        <v>2</v>
      </c>
      <c r="N3640" s="11" t="n">
        <v>0.05</v>
      </c>
      <c r="O3640" s="12" t="n">
        <v>110.55</v>
      </c>
      <c r="P3640" s="12" t="n">
        <v>167.5</v>
      </c>
      <c r="Q3640" s="12" t="n">
        <f aca="false">M3640*P3640*(1-N3640)</f>
        <v>318.25</v>
      </c>
      <c r="R3640" s="12" t="n">
        <f aca="false">M3640*O3640</f>
        <v>221.1</v>
      </c>
      <c r="S3640" s="12" t="n">
        <f aca="false">Q3640-R3640</f>
        <v>97.15</v>
      </c>
      <c r="T3640" s="11" t="n">
        <f aca="false">IFERROR(S3640/Q3640,0)</f>
        <v>0.305263157894737</v>
      </c>
      <c r="U3640" s="13" t="n">
        <f aca="false">F3640-E3640</f>
        <v>26</v>
      </c>
      <c r="V3640" s="13" t="n">
        <f aca="false">G3640-F3640</f>
        <v>1</v>
      </c>
      <c r="W3640" s="13" t="n">
        <f aca="false">G3640-E3640</f>
        <v>27</v>
      </c>
      <c r="X3640" s="10" t="n">
        <f aca="false">YEAR(E3640)</f>
        <v>2019</v>
      </c>
      <c r="Y3640" s="0" t="str">
        <f aca="false">TEXT(E3640,"yyyy-mm")</f>
        <v>2019-08</v>
      </c>
      <c r="Z3640" s="0" t="str">
        <f aca="false">"Q"&amp;ROUNDUP(MONTH(E3640)/3,0)&amp;"-"&amp;YEAR(E3640)</f>
        <v>Q3-2019</v>
      </c>
    </row>
    <row r="3641" customFormat="false" ht="14.25" hidden="false" customHeight="false" outlineLevel="0" collapsed="false">
      <c r="A3641" s="0" t="s">
        <v>3683</v>
      </c>
      <c r="B3641" s="0" t="s">
        <v>43</v>
      </c>
      <c r="C3641" s="0" t="s">
        <v>46</v>
      </c>
      <c r="D3641" s="9" t="n">
        <v>43600</v>
      </c>
      <c r="E3641" s="9" t="n">
        <v>43679</v>
      </c>
      <c r="F3641" s="9" t="n">
        <v>43699</v>
      </c>
      <c r="G3641" s="9" t="n">
        <v>43706</v>
      </c>
      <c r="H3641" s="10" t="s">
        <v>36</v>
      </c>
      <c r="I3641" s="0" t="n">
        <v>28</v>
      </c>
      <c r="J3641" s="0" t="n">
        <v>38</v>
      </c>
      <c r="K3641" s="0" t="n">
        <v>266</v>
      </c>
      <c r="L3641" s="0" t="n">
        <v>23</v>
      </c>
      <c r="M3641" s="0" t="n">
        <v>4</v>
      </c>
      <c r="N3641" s="11" t="n">
        <v>0.075</v>
      </c>
      <c r="O3641" s="12" t="n">
        <v>2006.78</v>
      </c>
      <c r="P3641" s="12" t="n">
        <v>3859.2</v>
      </c>
      <c r="Q3641" s="12" t="n">
        <f aca="false">M3641*P3641*(1-N3641)</f>
        <v>14279.04</v>
      </c>
      <c r="R3641" s="12" t="n">
        <f aca="false">M3641*O3641</f>
        <v>8027.12</v>
      </c>
      <c r="S3641" s="12" t="n">
        <f aca="false">Q3641-R3641</f>
        <v>6251.92</v>
      </c>
      <c r="T3641" s="11" t="n">
        <f aca="false">IFERROR(S3641/Q3641,0)</f>
        <v>0.437838958361346</v>
      </c>
      <c r="U3641" s="13" t="n">
        <f aca="false">F3641-E3641</f>
        <v>20</v>
      </c>
      <c r="V3641" s="13" t="n">
        <f aca="false">G3641-F3641</f>
        <v>7</v>
      </c>
      <c r="W3641" s="13" t="n">
        <f aca="false">G3641-E3641</f>
        <v>27</v>
      </c>
      <c r="X3641" s="10" t="n">
        <f aca="false">YEAR(E3641)</f>
        <v>2019</v>
      </c>
      <c r="Y3641" s="0" t="str">
        <f aca="false">TEXT(E3641,"yyyy-mm")</f>
        <v>2019-08</v>
      </c>
      <c r="Z3641" s="0" t="str">
        <f aca="false">"Q"&amp;ROUNDUP(MONTH(E3641)/3,0)&amp;"-"&amp;YEAR(E3641)</f>
        <v>Q3-2019</v>
      </c>
    </row>
    <row r="3642" customFormat="false" ht="14.25" hidden="false" customHeight="false" outlineLevel="0" collapsed="false">
      <c r="A3642" s="0" t="s">
        <v>3684</v>
      </c>
      <c r="B3642" s="0" t="s">
        <v>34</v>
      </c>
      <c r="C3642" s="0" t="s">
        <v>46</v>
      </c>
      <c r="D3642" s="9" t="n">
        <v>43600</v>
      </c>
      <c r="E3642" s="9" t="n">
        <v>43679</v>
      </c>
      <c r="F3642" s="9" t="n">
        <v>43705</v>
      </c>
      <c r="G3642" s="9" t="n">
        <v>43709</v>
      </c>
      <c r="H3642" s="10" t="s">
        <v>36</v>
      </c>
      <c r="I3642" s="0" t="n">
        <v>3</v>
      </c>
      <c r="J3642" s="0" t="n">
        <v>19</v>
      </c>
      <c r="K3642" s="0" t="n">
        <v>286</v>
      </c>
      <c r="L3642" s="0" t="n">
        <v>33</v>
      </c>
      <c r="M3642" s="0" t="n">
        <v>3</v>
      </c>
      <c r="N3642" s="11" t="n">
        <v>0.05</v>
      </c>
      <c r="O3642" s="12" t="n">
        <v>133.67</v>
      </c>
      <c r="P3642" s="12" t="n">
        <v>234.5</v>
      </c>
      <c r="Q3642" s="12" t="n">
        <f aca="false">M3642*P3642*(1-N3642)</f>
        <v>668.325</v>
      </c>
      <c r="R3642" s="12" t="n">
        <f aca="false">M3642*O3642</f>
        <v>401.01</v>
      </c>
      <c r="S3642" s="12" t="n">
        <f aca="false">Q3642-R3642</f>
        <v>267.315</v>
      </c>
      <c r="T3642" s="11" t="n">
        <f aca="false">IFERROR(S3642/Q3642,0)</f>
        <v>0.399977555829873</v>
      </c>
      <c r="U3642" s="13" t="n">
        <f aca="false">F3642-E3642</f>
        <v>26</v>
      </c>
      <c r="V3642" s="13" t="n">
        <f aca="false">G3642-F3642</f>
        <v>4</v>
      </c>
      <c r="W3642" s="13" t="n">
        <f aca="false">G3642-E3642</f>
        <v>30</v>
      </c>
      <c r="X3642" s="10" t="n">
        <f aca="false">YEAR(E3642)</f>
        <v>2019</v>
      </c>
      <c r="Y3642" s="0" t="str">
        <f aca="false">TEXT(E3642,"yyyy-mm")</f>
        <v>2019-08</v>
      </c>
      <c r="Z3642" s="0" t="str">
        <f aca="false">"Q"&amp;ROUNDUP(MONTH(E3642)/3,0)&amp;"-"&amp;YEAR(E3642)</f>
        <v>Q3-2019</v>
      </c>
    </row>
    <row r="3643" customFormat="false" ht="14.25" hidden="false" customHeight="false" outlineLevel="0" collapsed="false">
      <c r="A3643" s="0" t="s">
        <v>3685</v>
      </c>
      <c r="B3643" s="0" t="s">
        <v>38</v>
      </c>
      <c r="C3643" s="0" t="s">
        <v>39</v>
      </c>
      <c r="D3643" s="9" t="n">
        <v>43600</v>
      </c>
      <c r="E3643" s="9" t="n">
        <v>43679</v>
      </c>
      <c r="F3643" s="9" t="n">
        <v>43700</v>
      </c>
      <c r="G3643" s="9" t="n">
        <v>43708</v>
      </c>
      <c r="H3643" s="10" t="s">
        <v>36</v>
      </c>
      <c r="I3643" s="0" t="n">
        <v>16</v>
      </c>
      <c r="J3643" s="0" t="n">
        <v>1</v>
      </c>
      <c r="K3643" s="0" t="n">
        <v>95</v>
      </c>
      <c r="L3643" s="0" t="n">
        <v>21</v>
      </c>
      <c r="M3643" s="0" t="n">
        <v>4</v>
      </c>
      <c r="N3643" s="11" t="n">
        <v>0.15</v>
      </c>
      <c r="O3643" s="12" t="n">
        <v>691.31</v>
      </c>
      <c r="P3643" s="12" t="n">
        <v>1031.8</v>
      </c>
      <c r="Q3643" s="12" t="n">
        <f aca="false">M3643*P3643*(1-N3643)</f>
        <v>3508.12</v>
      </c>
      <c r="R3643" s="12" t="n">
        <f aca="false">M3643*O3643</f>
        <v>2765.24</v>
      </c>
      <c r="S3643" s="12" t="n">
        <f aca="false">Q3643-R3643</f>
        <v>742.88</v>
      </c>
      <c r="T3643" s="11" t="n">
        <f aca="false">IFERROR(S3643/Q3643,0)</f>
        <v>0.211760145034948</v>
      </c>
      <c r="U3643" s="13" t="n">
        <f aca="false">F3643-E3643</f>
        <v>21</v>
      </c>
      <c r="V3643" s="13" t="n">
        <f aca="false">G3643-F3643</f>
        <v>8</v>
      </c>
      <c r="W3643" s="13" t="n">
        <f aca="false">G3643-E3643</f>
        <v>29</v>
      </c>
      <c r="X3643" s="10" t="n">
        <f aca="false">YEAR(E3643)</f>
        <v>2019</v>
      </c>
      <c r="Y3643" s="0" t="str">
        <f aca="false">TEXT(E3643,"yyyy-mm")</f>
        <v>2019-08</v>
      </c>
      <c r="Z3643" s="0" t="str">
        <f aca="false">"Q"&amp;ROUNDUP(MONTH(E3643)/3,0)&amp;"-"&amp;YEAR(E3643)</f>
        <v>Q3-2019</v>
      </c>
    </row>
    <row r="3644" customFormat="false" ht="14.25" hidden="false" customHeight="false" outlineLevel="0" collapsed="false">
      <c r="A3644" s="0" t="s">
        <v>3686</v>
      </c>
      <c r="B3644" s="0" t="s">
        <v>41</v>
      </c>
      <c r="C3644" s="0" t="s">
        <v>48</v>
      </c>
      <c r="D3644" s="9" t="n">
        <v>43600</v>
      </c>
      <c r="E3644" s="9" t="n">
        <v>43679</v>
      </c>
      <c r="F3644" s="9" t="n">
        <v>43707</v>
      </c>
      <c r="G3644" s="9" t="n">
        <v>43710</v>
      </c>
      <c r="H3644" s="10" t="s">
        <v>36</v>
      </c>
      <c r="I3644" s="0" t="n">
        <v>21</v>
      </c>
      <c r="J3644" s="0" t="n">
        <v>18</v>
      </c>
      <c r="K3644" s="0" t="n">
        <v>34</v>
      </c>
      <c r="L3644" s="0" t="n">
        <v>18</v>
      </c>
      <c r="M3644" s="0" t="n">
        <v>5</v>
      </c>
      <c r="N3644" s="11" t="n">
        <v>0.05</v>
      </c>
      <c r="O3644" s="12" t="n">
        <v>2826.06</v>
      </c>
      <c r="P3644" s="12" t="n">
        <v>3819</v>
      </c>
      <c r="Q3644" s="12" t="n">
        <f aca="false">M3644*P3644*(1-N3644)</f>
        <v>18140.25</v>
      </c>
      <c r="R3644" s="12" t="n">
        <f aca="false">M3644*O3644</f>
        <v>14130.3</v>
      </c>
      <c r="S3644" s="12" t="n">
        <f aca="false">Q3644-R3644</f>
        <v>4009.95</v>
      </c>
      <c r="T3644" s="11" t="n">
        <f aca="false">IFERROR(S3644/Q3644,0)</f>
        <v>0.221052631578947</v>
      </c>
      <c r="U3644" s="13" t="n">
        <f aca="false">F3644-E3644</f>
        <v>28</v>
      </c>
      <c r="V3644" s="13" t="n">
        <f aca="false">G3644-F3644</f>
        <v>3</v>
      </c>
      <c r="W3644" s="13" t="n">
        <f aca="false">G3644-E3644</f>
        <v>31</v>
      </c>
      <c r="X3644" s="10" t="n">
        <f aca="false">YEAR(E3644)</f>
        <v>2019</v>
      </c>
      <c r="Y3644" s="0" t="str">
        <f aca="false">TEXT(E3644,"yyyy-mm")</f>
        <v>2019-08</v>
      </c>
      <c r="Z3644" s="0" t="str">
        <f aca="false">"Q"&amp;ROUNDUP(MONTH(E3644)/3,0)&amp;"-"&amp;YEAR(E3644)</f>
        <v>Q3-2019</v>
      </c>
    </row>
    <row r="3645" customFormat="false" ht="14.25" hidden="false" customHeight="false" outlineLevel="0" collapsed="false">
      <c r="A3645" s="0" t="s">
        <v>3687</v>
      </c>
      <c r="B3645" s="0" t="s">
        <v>41</v>
      </c>
      <c r="C3645" s="0" t="s">
        <v>79</v>
      </c>
      <c r="D3645" s="9" t="n">
        <v>43600</v>
      </c>
      <c r="E3645" s="9" t="n">
        <v>43679</v>
      </c>
      <c r="F3645" s="9" t="n">
        <v>43683</v>
      </c>
      <c r="G3645" s="9" t="n">
        <v>43692</v>
      </c>
      <c r="H3645" s="10" t="s">
        <v>36</v>
      </c>
      <c r="I3645" s="0" t="n">
        <v>23</v>
      </c>
      <c r="J3645" s="0" t="n">
        <v>27</v>
      </c>
      <c r="K3645" s="0" t="n">
        <v>75</v>
      </c>
      <c r="L3645" s="0" t="n">
        <v>37</v>
      </c>
      <c r="M3645" s="0" t="n">
        <v>7</v>
      </c>
      <c r="N3645" s="11" t="n">
        <v>0.075</v>
      </c>
      <c r="O3645" s="12" t="n">
        <v>2464.46</v>
      </c>
      <c r="P3645" s="12" t="n">
        <v>3678.3</v>
      </c>
      <c r="Q3645" s="12" t="n">
        <f aca="false">M3645*P3645*(1-N3645)</f>
        <v>23816.9925</v>
      </c>
      <c r="R3645" s="12" t="n">
        <f aca="false">M3645*O3645</f>
        <v>17251.22</v>
      </c>
      <c r="S3645" s="12" t="n">
        <f aca="false">Q3645-R3645</f>
        <v>6565.7725</v>
      </c>
      <c r="T3645" s="11" t="n">
        <f aca="false">IFERROR(S3645/Q3645,0)</f>
        <v>0.275675969583481</v>
      </c>
      <c r="U3645" s="13" t="n">
        <f aca="false">F3645-E3645</f>
        <v>4</v>
      </c>
      <c r="V3645" s="13" t="n">
        <f aca="false">G3645-F3645</f>
        <v>9</v>
      </c>
      <c r="W3645" s="13" t="n">
        <f aca="false">G3645-E3645</f>
        <v>13</v>
      </c>
      <c r="X3645" s="10" t="n">
        <f aca="false">YEAR(E3645)</f>
        <v>2019</v>
      </c>
      <c r="Y3645" s="0" t="str">
        <f aca="false">TEXT(E3645,"yyyy-mm")</f>
        <v>2019-08</v>
      </c>
      <c r="Z3645" s="0" t="str">
        <f aca="false">"Q"&amp;ROUNDUP(MONTH(E3645)/3,0)&amp;"-"&amp;YEAR(E3645)</f>
        <v>Q3-2019</v>
      </c>
    </row>
    <row r="3646" customFormat="false" ht="14.25" hidden="false" customHeight="false" outlineLevel="0" collapsed="false">
      <c r="A3646" s="0" t="s">
        <v>3688</v>
      </c>
      <c r="B3646" s="0" t="s">
        <v>34</v>
      </c>
      <c r="C3646" s="0" t="s">
        <v>46</v>
      </c>
      <c r="D3646" s="9" t="n">
        <v>43600</v>
      </c>
      <c r="E3646" s="9" t="n">
        <v>43679</v>
      </c>
      <c r="F3646" s="9" t="n">
        <v>43694</v>
      </c>
      <c r="G3646" s="9" t="n">
        <v>43698</v>
      </c>
      <c r="H3646" s="10" t="s">
        <v>36</v>
      </c>
      <c r="I3646" s="0" t="n">
        <v>5</v>
      </c>
      <c r="J3646" s="0" t="n">
        <v>31</v>
      </c>
      <c r="K3646" s="0" t="n">
        <v>262</v>
      </c>
      <c r="L3646" s="0" t="n">
        <v>44</v>
      </c>
      <c r="M3646" s="0" t="n">
        <v>6</v>
      </c>
      <c r="N3646" s="11" t="n">
        <v>0.075</v>
      </c>
      <c r="O3646" s="12" t="n">
        <v>417.75</v>
      </c>
      <c r="P3646" s="12" t="n">
        <v>971.5</v>
      </c>
      <c r="Q3646" s="12" t="n">
        <f aca="false">M3646*P3646*(1-N3646)</f>
        <v>5391.825</v>
      </c>
      <c r="R3646" s="12" t="n">
        <f aca="false">M3646*O3646</f>
        <v>2506.5</v>
      </c>
      <c r="S3646" s="12" t="n">
        <f aca="false">Q3646-R3646</f>
        <v>2885.325</v>
      </c>
      <c r="T3646" s="11" t="n">
        <f aca="false">IFERROR(S3646/Q3646,0)</f>
        <v>0.535129571156334</v>
      </c>
      <c r="U3646" s="13" t="n">
        <f aca="false">F3646-E3646</f>
        <v>15</v>
      </c>
      <c r="V3646" s="13" t="n">
        <f aca="false">G3646-F3646</f>
        <v>4</v>
      </c>
      <c r="W3646" s="13" t="n">
        <f aca="false">G3646-E3646</f>
        <v>19</v>
      </c>
      <c r="X3646" s="10" t="n">
        <f aca="false">YEAR(E3646)</f>
        <v>2019</v>
      </c>
      <c r="Y3646" s="0" t="str">
        <f aca="false">TEXT(E3646,"yyyy-mm")</f>
        <v>2019-08</v>
      </c>
      <c r="Z3646" s="0" t="str">
        <f aca="false">"Q"&amp;ROUNDUP(MONTH(E3646)/3,0)&amp;"-"&amp;YEAR(E3646)</f>
        <v>Q3-2019</v>
      </c>
    </row>
    <row r="3647" customFormat="false" ht="14.25" hidden="false" customHeight="false" outlineLevel="0" collapsed="false">
      <c r="A3647" s="0" t="s">
        <v>3689</v>
      </c>
      <c r="B3647" s="0" t="s">
        <v>34</v>
      </c>
      <c r="C3647" s="0" t="s">
        <v>35</v>
      </c>
      <c r="D3647" s="9" t="n">
        <v>43600</v>
      </c>
      <c r="E3647" s="9" t="n">
        <v>43679</v>
      </c>
      <c r="F3647" s="9" t="n">
        <v>43683</v>
      </c>
      <c r="G3647" s="9" t="n">
        <v>43690</v>
      </c>
      <c r="H3647" s="10" t="s">
        <v>36</v>
      </c>
      <c r="I3647" s="0" t="n">
        <v>6</v>
      </c>
      <c r="J3647" s="0" t="n">
        <v>47</v>
      </c>
      <c r="K3647" s="0" t="n">
        <v>219</v>
      </c>
      <c r="L3647" s="0" t="n">
        <v>30</v>
      </c>
      <c r="M3647" s="0" t="n">
        <v>2</v>
      </c>
      <c r="N3647" s="11" t="n">
        <v>0.4</v>
      </c>
      <c r="O3647" s="12" t="n">
        <v>4507.43</v>
      </c>
      <c r="P3647" s="12" t="n">
        <v>6009.9</v>
      </c>
      <c r="Q3647" s="12" t="n">
        <f aca="false">M3647*P3647*(1-N3647)</f>
        <v>7211.88</v>
      </c>
      <c r="R3647" s="12" t="n">
        <f aca="false">M3647*O3647</f>
        <v>9014.86</v>
      </c>
      <c r="S3647" s="12" t="n">
        <f aca="false">Q3647-R3647</f>
        <v>-1802.98</v>
      </c>
      <c r="T3647" s="11" t="n">
        <f aca="false">IFERROR(S3647/Q3647,0)</f>
        <v>-0.250001386600997</v>
      </c>
      <c r="U3647" s="13" t="n">
        <f aca="false">F3647-E3647</f>
        <v>4</v>
      </c>
      <c r="V3647" s="13" t="n">
        <f aca="false">G3647-F3647</f>
        <v>7</v>
      </c>
      <c r="W3647" s="13" t="n">
        <f aca="false">G3647-E3647</f>
        <v>11</v>
      </c>
      <c r="X3647" s="10" t="n">
        <f aca="false">YEAR(E3647)</f>
        <v>2019</v>
      </c>
      <c r="Y3647" s="0" t="str">
        <f aca="false">TEXT(E3647,"yyyy-mm")</f>
        <v>2019-08</v>
      </c>
      <c r="Z3647" s="0" t="str">
        <f aca="false">"Q"&amp;ROUNDUP(MONTH(E3647)/3,0)&amp;"-"&amp;YEAR(E3647)</f>
        <v>Q3-2019</v>
      </c>
    </row>
    <row r="3648" customFormat="false" ht="14.25" hidden="false" customHeight="false" outlineLevel="0" collapsed="false">
      <c r="A3648" s="0" t="s">
        <v>3690</v>
      </c>
      <c r="B3648" s="0" t="s">
        <v>38</v>
      </c>
      <c r="C3648" s="0" t="s">
        <v>46</v>
      </c>
      <c r="D3648" s="9" t="n">
        <v>43500</v>
      </c>
      <c r="E3648" s="9" t="n">
        <v>43679</v>
      </c>
      <c r="F3648" s="9" t="n">
        <v>43704</v>
      </c>
      <c r="G3648" s="9" t="n">
        <v>43706</v>
      </c>
      <c r="H3648" s="10" t="s">
        <v>36</v>
      </c>
      <c r="I3648" s="0" t="n">
        <v>16</v>
      </c>
      <c r="J3648" s="0" t="n">
        <v>47</v>
      </c>
      <c r="K3648" s="0" t="n">
        <v>323</v>
      </c>
      <c r="L3648" s="0" t="n">
        <v>21</v>
      </c>
      <c r="M3648" s="0" t="n">
        <v>1</v>
      </c>
      <c r="N3648" s="11" t="n">
        <v>0.4</v>
      </c>
      <c r="O3648" s="12" t="n">
        <v>783.23</v>
      </c>
      <c r="P3648" s="12" t="n">
        <v>1118.9</v>
      </c>
      <c r="Q3648" s="12" t="n">
        <f aca="false">M3648*P3648*(1-N3648)</f>
        <v>671.34</v>
      </c>
      <c r="R3648" s="12" t="n">
        <f aca="false">M3648*O3648</f>
        <v>783.23</v>
      </c>
      <c r="S3648" s="12" t="n">
        <f aca="false">Q3648-R3648</f>
        <v>-111.89</v>
      </c>
      <c r="T3648" s="11" t="n">
        <f aca="false">IFERROR(S3648/Q3648,0)</f>
        <v>-0.166666666666667</v>
      </c>
      <c r="U3648" s="13" t="n">
        <f aca="false">F3648-E3648</f>
        <v>25</v>
      </c>
      <c r="V3648" s="13" t="n">
        <f aca="false">G3648-F3648</f>
        <v>2</v>
      </c>
      <c r="W3648" s="13" t="n">
        <f aca="false">G3648-E3648</f>
        <v>27</v>
      </c>
      <c r="X3648" s="10" t="n">
        <f aca="false">YEAR(E3648)</f>
        <v>2019</v>
      </c>
      <c r="Y3648" s="0" t="str">
        <f aca="false">TEXT(E3648,"yyyy-mm")</f>
        <v>2019-08</v>
      </c>
      <c r="Z3648" s="0" t="str">
        <f aca="false">"Q"&amp;ROUNDUP(MONTH(E3648)/3,0)&amp;"-"&amp;YEAR(E3648)</f>
        <v>Q3-2019</v>
      </c>
    </row>
    <row r="3649" customFormat="false" ht="14.25" hidden="false" customHeight="false" outlineLevel="0" collapsed="false">
      <c r="A3649" s="0" t="s">
        <v>3691</v>
      </c>
      <c r="B3649" s="0" t="s">
        <v>34</v>
      </c>
      <c r="C3649" s="0" t="s">
        <v>35</v>
      </c>
      <c r="D3649" s="9" t="n">
        <v>43600</v>
      </c>
      <c r="E3649" s="9" t="n">
        <v>43679</v>
      </c>
      <c r="F3649" s="9" t="n">
        <v>43682</v>
      </c>
      <c r="G3649" s="9" t="n">
        <v>43686</v>
      </c>
      <c r="H3649" s="10" t="s">
        <v>36</v>
      </c>
      <c r="I3649" s="0" t="n">
        <v>8</v>
      </c>
      <c r="J3649" s="0" t="n">
        <v>45</v>
      </c>
      <c r="K3649" s="0" t="n">
        <v>246</v>
      </c>
      <c r="L3649" s="0" t="n">
        <v>6</v>
      </c>
      <c r="M3649" s="0" t="n">
        <v>7</v>
      </c>
      <c r="N3649" s="11" t="n">
        <v>0.05</v>
      </c>
      <c r="O3649" s="12" t="n">
        <v>2073.92</v>
      </c>
      <c r="P3649" s="12" t="n">
        <v>2693.4</v>
      </c>
      <c r="Q3649" s="12" t="n">
        <f aca="false">M3649*P3649*(1-N3649)</f>
        <v>17911.11</v>
      </c>
      <c r="R3649" s="12" t="n">
        <f aca="false">M3649*O3649</f>
        <v>14517.44</v>
      </c>
      <c r="S3649" s="12" t="n">
        <f aca="false">Q3649-R3649</f>
        <v>3393.67</v>
      </c>
      <c r="T3649" s="11" t="n">
        <f aca="false">IFERROR(S3649/Q3649,0)</f>
        <v>0.189472902572761</v>
      </c>
      <c r="U3649" s="13" t="n">
        <f aca="false">F3649-E3649</f>
        <v>3</v>
      </c>
      <c r="V3649" s="13" t="n">
        <f aca="false">G3649-F3649</f>
        <v>4</v>
      </c>
      <c r="W3649" s="13" t="n">
        <f aca="false">G3649-E3649</f>
        <v>7</v>
      </c>
      <c r="X3649" s="10" t="n">
        <f aca="false">YEAR(E3649)</f>
        <v>2019</v>
      </c>
      <c r="Y3649" s="0" t="str">
        <f aca="false">TEXT(E3649,"yyyy-mm")</f>
        <v>2019-08</v>
      </c>
      <c r="Z3649" s="0" t="str">
        <f aca="false">"Q"&amp;ROUNDUP(MONTH(E3649)/3,0)&amp;"-"&amp;YEAR(E3649)</f>
        <v>Q3-2019</v>
      </c>
    </row>
    <row r="3650" customFormat="false" ht="14.25" hidden="false" customHeight="false" outlineLevel="0" collapsed="false">
      <c r="A3650" s="0" t="s">
        <v>3692</v>
      </c>
      <c r="B3650" s="0" t="s">
        <v>34</v>
      </c>
      <c r="C3650" s="0" t="s">
        <v>48</v>
      </c>
      <c r="D3650" s="9" t="n">
        <v>43600</v>
      </c>
      <c r="E3650" s="9" t="n">
        <v>43680</v>
      </c>
      <c r="F3650" s="9" t="n">
        <v>43702</v>
      </c>
      <c r="G3650" s="9" t="n">
        <v>43711</v>
      </c>
      <c r="H3650" s="10" t="s">
        <v>36</v>
      </c>
      <c r="I3650" s="0" t="n">
        <v>4</v>
      </c>
      <c r="J3650" s="0" t="n">
        <v>18</v>
      </c>
      <c r="K3650" s="0" t="n">
        <v>29</v>
      </c>
      <c r="L3650" s="0" t="n">
        <v>29</v>
      </c>
      <c r="M3650" s="0" t="n">
        <v>4</v>
      </c>
      <c r="N3650" s="11" t="n">
        <v>0.05</v>
      </c>
      <c r="O3650" s="12" t="n">
        <v>1346.5</v>
      </c>
      <c r="P3650" s="12" t="n">
        <v>1748.7</v>
      </c>
      <c r="Q3650" s="12" t="n">
        <f aca="false">M3650*P3650*(1-N3650)</f>
        <v>6645.06</v>
      </c>
      <c r="R3650" s="12" t="n">
        <f aca="false">M3650*O3650</f>
        <v>5386</v>
      </c>
      <c r="S3650" s="12" t="n">
        <f aca="false">Q3650-R3650</f>
        <v>1259.06</v>
      </c>
      <c r="T3650" s="11" t="n">
        <f aca="false">IFERROR(S3650/Q3650,0)</f>
        <v>0.189473082259603</v>
      </c>
      <c r="U3650" s="13" t="n">
        <f aca="false">F3650-E3650</f>
        <v>22</v>
      </c>
      <c r="V3650" s="13" t="n">
        <f aca="false">G3650-F3650</f>
        <v>9</v>
      </c>
      <c r="W3650" s="13" t="n">
        <f aca="false">G3650-E3650</f>
        <v>31</v>
      </c>
      <c r="X3650" s="10" t="n">
        <f aca="false">YEAR(E3650)</f>
        <v>2019</v>
      </c>
      <c r="Y3650" s="0" t="str">
        <f aca="false">TEXT(E3650,"yyyy-mm")</f>
        <v>2019-08</v>
      </c>
      <c r="Z3650" s="0" t="str">
        <f aca="false">"Q"&amp;ROUNDUP(MONTH(E3650)/3,0)&amp;"-"&amp;YEAR(E3650)</f>
        <v>Q3-2019</v>
      </c>
    </row>
    <row r="3651" customFormat="false" ht="14.25" hidden="false" customHeight="false" outlineLevel="0" collapsed="false">
      <c r="A3651" s="0" t="s">
        <v>3693</v>
      </c>
      <c r="B3651" s="0" t="s">
        <v>38</v>
      </c>
      <c r="C3651" s="0" t="s">
        <v>39</v>
      </c>
      <c r="D3651" s="9" t="n">
        <v>43600</v>
      </c>
      <c r="E3651" s="9" t="n">
        <v>43680</v>
      </c>
      <c r="F3651" s="9" t="n">
        <v>43685</v>
      </c>
      <c r="G3651" s="9" t="n">
        <v>43691</v>
      </c>
      <c r="H3651" s="10" t="s">
        <v>36</v>
      </c>
      <c r="I3651" s="0" t="n">
        <v>12</v>
      </c>
      <c r="J3651" s="0" t="n">
        <v>22</v>
      </c>
      <c r="K3651" s="0" t="n">
        <v>173</v>
      </c>
      <c r="L3651" s="0" t="n">
        <v>29</v>
      </c>
      <c r="M3651" s="0" t="n">
        <v>2</v>
      </c>
      <c r="N3651" s="11" t="n">
        <v>0.075</v>
      </c>
      <c r="O3651" s="12" t="n">
        <v>1175.45</v>
      </c>
      <c r="P3651" s="12" t="n">
        <v>1728.6</v>
      </c>
      <c r="Q3651" s="12" t="n">
        <f aca="false">M3651*P3651*(1-N3651)</f>
        <v>3197.91</v>
      </c>
      <c r="R3651" s="12" t="n">
        <f aca="false">M3651*O3651</f>
        <v>2350.9</v>
      </c>
      <c r="S3651" s="12" t="n">
        <f aca="false">Q3651-R3651</f>
        <v>847.01</v>
      </c>
      <c r="T3651" s="11" t="n">
        <f aca="false">IFERROR(S3651/Q3651,0)</f>
        <v>0.264863614047925</v>
      </c>
      <c r="U3651" s="13" t="n">
        <f aca="false">F3651-E3651</f>
        <v>5</v>
      </c>
      <c r="V3651" s="13" t="n">
        <f aca="false">G3651-F3651</f>
        <v>6</v>
      </c>
      <c r="W3651" s="13" t="n">
        <f aca="false">G3651-E3651</f>
        <v>11</v>
      </c>
      <c r="X3651" s="10" t="n">
        <f aca="false">YEAR(E3651)</f>
        <v>2019</v>
      </c>
      <c r="Y3651" s="0" t="str">
        <f aca="false">TEXT(E3651,"yyyy-mm")</f>
        <v>2019-08</v>
      </c>
      <c r="Z3651" s="0" t="str">
        <f aca="false">"Q"&amp;ROUNDUP(MONTH(E3651)/3,0)&amp;"-"&amp;YEAR(E3651)</f>
        <v>Q3-2019</v>
      </c>
    </row>
    <row r="3652" customFormat="false" ht="14.25" hidden="false" customHeight="false" outlineLevel="0" collapsed="false">
      <c r="A3652" s="0" t="s">
        <v>3694</v>
      </c>
      <c r="B3652" s="0" t="s">
        <v>41</v>
      </c>
      <c r="C3652" s="0" t="s">
        <v>35</v>
      </c>
      <c r="D3652" s="9" t="n">
        <v>43600</v>
      </c>
      <c r="E3652" s="9" t="n">
        <v>43680</v>
      </c>
      <c r="F3652" s="9" t="n">
        <v>43684</v>
      </c>
      <c r="G3652" s="9" t="n">
        <v>43689</v>
      </c>
      <c r="H3652" s="10" t="s">
        <v>36</v>
      </c>
      <c r="I3652" s="0" t="n">
        <v>24</v>
      </c>
      <c r="J3652" s="0" t="n">
        <v>28</v>
      </c>
      <c r="K3652" s="0" t="n">
        <v>226</v>
      </c>
      <c r="L3652" s="0" t="n">
        <v>34</v>
      </c>
      <c r="M3652" s="0" t="n">
        <v>1</v>
      </c>
      <c r="N3652" s="11" t="n">
        <v>0.4</v>
      </c>
      <c r="O3652" s="12" t="n">
        <v>2217.43</v>
      </c>
      <c r="P3652" s="12" t="n">
        <v>3959.7</v>
      </c>
      <c r="Q3652" s="12" t="n">
        <f aca="false">M3652*P3652*(1-N3652)</f>
        <v>2375.82</v>
      </c>
      <c r="R3652" s="12" t="n">
        <f aca="false">M3652*O3652</f>
        <v>2217.43</v>
      </c>
      <c r="S3652" s="12" t="n">
        <f aca="false">Q3652-R3652</f>
        <v>158.39</v>
      </c>
      <c r="T3652" s="11" t="n">
        <f aca="false">IFERROR(S3652/Q3652,0)</f>
        <v>0.0666675084812822</v>
      </c>
      <c r="U3652" s="13" t="n">
        <f aca="false">F3652-E3652</f>
        <v>4</v>
      </c>
      <c r="V3652" s="13" t="n">
        <f aca="false">G3652-F3652</f>
        <v>5</v>
      </c>
      <c r="W3652" s="13" t="n">
        <f aca="false">G3652-E3652</f>
        <v>9</v>
      </c>
      <c r="X3652" s="10" t="n">
        <f aca="false">YEAR(E3652)</f>
        <v>2019</v>
      </c>
      <c r="Y3652" s="0" t="str">
        <f aca="false">TEXT(E3652,"yyyy-mm")</f>
        <v>2019-08</v>
      </c>
      <c r="Z3652" s="0" t="str">
        <f aca="false">"Q"&amp;ROUNDUP(MONTH(E3652)/3,0)&amp;"-"&amp;YEAR(E3652)</f>
        <v>Q3-2019</v>
      </c>
    </row>
    <row r="3653" customFormat="false" ht="14.25" hidden="false" customHeight="false" outlineLevel="0" collapsed="false">
      <c r="A3653" s="0" t="s">
        <v>3695</v>
      </c>
      <c r="B3653" s="0" t="s">
        <v>41</v>
      </c>
      <c r="C3653" s="0" t="s">
        <v>35</v>
      </c>
      <c r="D3653" s="9" t="n">
        <v>43600</v>
      </c>
      <c r="E3653" s="9" t="n">
        <v>43680</v>
      </c>
      <c r="F3653" s="9" t="n">
        <v>43702</v>
      </c>
      <c r="G3653" s="9" t="n">
        <v>43711</v>
      </c>
      <c r="H3653" s="10" t="s">
        <v>36</v>
      </c>
      <c r="I3653" s="0" t="n">
        <v>25</v>
      </c>
      <c r="J3653" s="0" t="n">
        <v>3</v>
      </c>
      <c r="K3653" s="0" t="n">
        <v>236</v>
      </c>
      <c r="L3653" s="0" t="n">
        <v>38</v>
      </c>
      <c r="M3653" s="0" t="n">
        <v>2</v>
      </c>
      <c r="N3653" s="11" t="n">
        <v>0.05</v>
      </c>
      <c r="O3653" s="12" t="n">
        <v>423.31</v>
      </c>
      <c r="P3653" s="12" t="n">
        <v>783.9</v>
      </c>
      <c r="Q3653" s="12" t="n">
        <f aca="false">M3653*P3653*(1-N3653)</f>
        <v>1489.41</v>
      </c>
      <c r="R3653" s="12" t="n">
        <f aca="false">M3653*O3653</f>
        <v>846.62</v>
      </c>
      <c r="S3653" s="12" t="n">
        <f aca="false">Q3653-R3653</f>
        <v>642.79</v>
      </c>
      <c r="T3653" s="11" t="n">
        <f aca="false">IFERROR(S3653/Q3653,0)</f>
        <v>0.431573576114032</v>
      </c>
      <c r="U3653" s="13" t="n">
        <f aca="false">F3653-E3653</f>
        <v>22</v>
      </c>
      <c r="V3653" s="13" t="n">
        <f aca="false">G3653-F3653</f>
        <v>9</v>
      </c>
      <c r="W3653" s="13" t="n">
        <f aca="false">G3653-E3653</f>
        <v>31</v>
      </c>
      <c r="X3653" s="10" t="n">
        <f aca="false">YEAR(E3653)</f>
        <v>2019</v>
      </c>
      <c r="Y3653" s="0" t="str">
        <f aca="false">TEXT(E3653,"yyyy-mm")</f>
        <v>2019-08</v>
      </c>
      <c r="Z3653" s="0" t="str">
        <f aca="false">"Q"&amp;ROUNDUP(MONTH(E3653)/3,0)&amp;"-"&amp;YEAR(E3653)</f>
        <v>Q3-2019</v>
      </c>
    </row>
    <row r="3654" customFormat="false" ht="14.25" hidden="false" customHeight="false" outlineLevel="0" collapsed="false">
      <c r="A3654" s="0" t="s">
        <v>3696</v>
      </c>
      <c r="B3654" s="0" t="s">
        <v>34</v>
      </c>
      <c r="C3654" s="0" t="s">
        <v>46</v>
      </c>
      <c r="D3654" s="9" t="n">
        <v>43600</v>
      </c>
      <c r="E3654" s="9" t="n">
        <v>43680</v>
      </c>
      <c r="F3654" s="9" t="n">
        <v>43685</v>
      </c>
      <c r="G3654" s="9" t="n">
        <v>43693</v>
      </c>
      <c r="H3654" s="10" t="s">
        <v>36</v>
      </c>
      <c r="I3654" s="0" t="n">
        <v>12</v>
      </c>
      <c r="J3654" s="0" t="n">
        <v>6</v>
      </c>
      <c r="K3654" s="0" t="n">
        <v>322</v>
      </c>
      <c r="L3654" s="0" t="n">
        <v>12</v>
      </c>
      <c r="M3654" s="0" t="n">
        <v>7</v>
      </c>
      <c r="N3654" s="11" t="n">
        <v>0.075</v>
      </c>
      <c r="O3654" s="12" t="n">
        <v>1400.57</v>
      </c>
      <c r="P3654" s="12" t="n">
        <v>1795.6</v>
      </c>
      <c r="Q3654" s="12" t="n">
        <f aca="false">M3654*P3654*(1-N3654)</f>
        <v>11626.51</v>
      </c>
      <c r="R3654" s="12" t="n">
        <f aca="false">M3654*O3654</f>
        <v>9803.99</v>
      </c>
      <c r="S3654" s="12" t="n">
        <f aca="false">Q3654-R3654</f>
        <v>1822.52</v>
      </c>
      <c r="T3654" s="11" t="n">
        <f aca="false">IFERROR(S3654/Q3654,0)</f>
        <v>0.156755552612091</v>
      </c>
      <c r="U3654" s="13" t="n">
        <f aca="false">F3654-E3654</f>
        <v>5</v>
      </c>
      <c r="V3654" s="13" t="n">
        <f aca="false">G3654-F3654</f>
        <v>8</v>
      </c>
      <c r="W3654" s="13" t="n">
        <f aca="false">G3654-E3654</f>
        <v>13</v>
      </c>
      <c r="X3654" s="10" t="n">
        <f aca="false">YEAR(E3654)</f>
        <v>2019</v>
      </c>
      <c r="Y3654" s="0" t="str">
        <f aca="false">TEXT(E3654,"yyyy-mm")</f>
        <v>2019-08</v>
      </c>
      <c r="Z3654" s="0" t="str">
        <f aca="false">"Q"&amp;ROUNDUP(MONTH(E3654)/3,0)&amp;"-"&amp;YEAR(E3654)</f>
        <v>Q3-2019</v>
      </c>
    </row>
    <row r="3655" customFormat="false" ht="14.25" hidden="false" customHeight="false" outlineLevel="0" collapsed="false">
      <c r="A3655" s="0" t="s">
        <v>3697</v>
      </c>
      <c r="B3655" s="0" t="s">
        <v>38</v>
      </c>
      <c r="C3655" s="0" t="s">
        <v>79</v>
      </c>
      <c r="D3655" s="9" t="n">
        <v>43600</v>
      </c>
      <c r="E3655" s="9" t="n">
        <v>43680</v>
      </c>
      <c r="F3655" s="9" t="n">
        <v>43708</v>
      </c>
      <c r="G3655" s="9" t="n">
        <v>43718</v>
      </c>
      <c r="H3655" s="10" t="s">
        <v>36</v>
      </c>
      <c r="I3655" s="0" t="n">
        <v>15</v>
      </c>
      <c r="J3655" s="0" t="n">
        <v>41</v>
      </c>
      <c r="K3655" s="0" t="n">
        <v>62</v>
      </c>
      <c r="L3655" s="0" t="n">
        <v>41</v>
      </c>
      <c r="M3655" s="0" t="n">
        <v>4</v>
      </c>
      <c r="N3655" s="11" t="n">
        <v>0.15</v>
      </c>
      <c r="O3655" s="12" t="n">
        <v>3343.03</v>
      </c>
      <c r="P3655" s="12" t="n">
        <v>5969.7</v>
      </c>
      <c r="Q3655" s="12" t="n">
        <f aca="false">M3655*P3655*(1-N3655)</f>
        <v>20296.98</v>
      </c>
      <c r="R3655" s="12" t="n">
        <f aca="false">M3655*O3655</f>
        <v>13372.12</v>
      </c>
      <c r="S3655" s="12" t="n">
        <f aca="false">Q3655-R3655</f>
        <v>6924.86</v>
      </c>
      <c r="T3655" s="11" t="n">
        <f aca="false">IFERROR(S3655/Q3655,0)</f>
        <v>0.341176864735542</v>
      </c>
      <c r="U3655" s="13" t="n">
        <f aca="false">F3655-E3655</f>
        <v>28</v>
      </c>
      <c r="V3655" s="13" t="n">
        <f aca="false">G3655-F3655</f>
        <v>10</v>
      </c>
      <c r="W3655" s="13" t="n">
        <f aca="false">G3655-E3655</f>
        <v>38</v>
      </c>
      <c r="X3655" s="10" t="n">
        <f aca="false">YEAR(E3655)</f>
        <v>2019</v>
      </c>
      <c r="Y3655" s="0" t="str">
        <f aca="false">TEXT(E3655,"yyyy-mm")</f>
        <v>2019-08</v>
      </c>
      <c r="Z3655" s="0" t="str">
        <f aca="false">"Q"&amp;ROUNDUP(MONTH(E3655)/3,0)&amp;"-"&amp;YEAR(E3655)</f>
        <v>Q3-2019</v>
      </c>
    </row>
    <row r="3656" customFormat="false" ht="14.25" hidden="false" customHeight="false" outlineLevel="0" collapsed="false">
      <c r="A3656" s="0" t="s">
        <v>3698</v>
      </c>
      <c r="B3656" s="0" t="s">
        <v>34</v>
      </c>
      <c r="C3656" s="0" t="s">
        <v>39</v>
      </c>
      <c r="D3656" s="9" t="n">
        <v>43600</v>
      </c>
      <c r="E3656" s="9" t="n">
        <v>43680</v>
      </c>
      <c r="F3656" s="9" t="n">
        <v>43688</v>
      </c>
      <c r="G3656" s="9" t="n">
        <v>43692</v>
      </c>
      <c r="H3656" s="10" t="s">
        <v>36</v>
      </c>
      <c r="I3656" s="0" t="n">
        <v>1</v>
      </c>
      <c r="J3656" s="0" t="n">
        <v>38</v>
      </c>
      <c r="K3656" s="0" t="n">
        <v>182</v>
      </c>
      <c r="L3656" s="0" t="n">
        <v>31</v>
      </c>
      <c r="M3656" s="0" t="n">
        <v>2</v>
      </c>
      <c r="N3656" s="11" t="n">
        <v>0.075</v>
      </c>
      <c r="O3656" s="12" t="n">
        <v>2115.19</v>
      </c>
      <c r="P3656" s="12" t="n">
        <v>2579.5</v>
      </c>
      <c r="Q3656" s="12" t="n">
        <f aca="false">M3656*P3656*(1-N3656)</f>
        <v>4772.075</v>
      </c>
      <c r="R3656" s="12" t="n">
        <f aca="false">M3656*O3656</f>
        <v>4230.38</v>
      </c>
      <c r="S3656" s="12" t="n">
        <f aca="false">Q3656-R3656</f>
        <v>541.695</v>
      </c>
      <c r="T3656" s="11" t="n">
        <f aca="false">IFERROR(S3656/Q3656,0)</f>
        <v>0.113513513513513</v>
      </c>
      <c r="U3656" s="13" t="n">
        <f aca="false">F3656-E3656</f>
        <v>8</v>
      </c>
      <c r="V3656" s="13" t="n">
        <f aca="false">G3656-F3656</f>
        <v>4</v>
      </c>
      <c r="W3656" s="13" t="n">
        <f aca="false">G3656-E3656</f>
        <v>12</v>
      </c>
      <c r="X3656" s="10" t="n">
        <f aca="false">YEAR(E3656)</f>
        <v>2019</v>
      </c>
      <c r="Y3656" s="0" t="str">
        <f aca="false">TEXT(E3656,"yyyy-mm")</f>
        <v>2019-08</v>
      </c>
      <c r="Z3656" s="0" t="str">
        <f aca="false">"Q"&amp;ROUNDUP(MONTH(E3656)/3,0)&amp;"-"&amp;YEAR(E3656)</f>
        <v>Q3-2019</v>
      </c>
    </row>
    <row r="3657" customFormat="false" ht="14.25" hidden="false" customHeight="false" outlineLevel="0" collapsed="false">
      <c r="A3657" s="0" t="s">
        <v>3699</v>
      </c>
      <c r="B3657" s="0" t="s">
        <v>34</v>
      </c>
      <c r="C3657" s="0" t="s">
        <v>39</v>
      </c>
      <c r="D3657" s="9" t="n">
        <v>43600</v>
      </c>
      <c r="E3657" s="9" t="n">
        <v>43681</v>
      </c>
      <c r="F3657" s="9" t="n">
        <v>43706</v>
      </c>
      <c r="G3657" s="9" t="n">
        <v>43713</v>
      </c>
      <c r="H3657" s="10" t="s">
        <v>36</v>
      </c>
      <c r="I3657" s="0" t="n">
        <v>6</v>
      </c>
      <c r="J3657" s="0" t="n">
        <v>34</v>
      </c>
      <c r="K3657" s="0" t="n">
        <v>125</v>
      </c>
      <c r="L3657" s="0" t="n">
        <v>3</v>
      </c>
      <c r="M3657" s="0" t="n">
        <v>5</v>
      </c>
      <c r="N3657" s="11" t="n">
        <v>0.3</v>
      </c>
      <c r="O3657" s="12" t="n">
        <v>128.24</v>
      </c>
      <c r="P3657" s="12" t="n">
        <v>221.1</v>
      </c>
      <c r="Q3657" s="12" t="n">
        <f aca="false">M3657*P3657*(1-N3657)</f>
        <v>773.85</v>
      </c>
      <c r="R3657" s="12" t="n">
        <f aca="false">M3657*O3657</f>
        <v>641.2</v>
      </c>
      <c r="S3657" s="12" t="n">
        <f aca="false">Q3657-R3657</f>
        <v>132.65</v>
      </c>
      <c r="T3657" s="11" t="n">
        <f aca="false">IFERROR(S3657/Q3657,0)</f>
        <v>0.171415649027589</v>
      </c>
      <c r="U3657" s="13" t="n">
        <f aca="false">F3657-E3657</f>
        <v>25</v>
      </c>
      <c r="V3657" s="13" t="n">
        <f aca="false">G3657-F3657</f>
        <v>7</v>
      </c>
      <c r="W3657" s="13" t="n">
        <f aca="false">G3657-E3657</f>
        <v>32</v>
      </c>
      <c r="X3657" s="10" t="n">
        <f aca="false">YEAR(E3657)</f>
        <v>2019</v>
      </c>
      <c r="Y3657" s="0" t="str">
        <f aca="false">TEXT(E3657,"yyyy-mm")</f>
        <v>2019-08</v>
      </c>
      <c r="Z3657" s="0" t="str">
        <f aca="false">"Q"&amp;ROUNDUP(MONTH(E3657)/3,0)&amp;"-"&amp;YEAR(E3657)</f>
        <v>Q3-2019</v>
      </c>
    </row>
    <row r="3658" customFormat="false" ht="14.25" hidden="false" customHeight="false" outlineLevel="0" collapsed="false">
      <c r="A3658" s="0" t="s">
        <v>3700</v>
      </c>
      <c r="B3658" s="0" t="s">
        <v>34</v>
      </c>
      <c r="C3658" s="0" t="s">
        <v>48</v>
      </c>
      <c r="D3658" s="9" t="n">
        <v>43500</v>
      </c>
      <c r="E3658" s="9" t="n">
        <v>43681</v>
      </c>
      <c r="F3658" s="9" t="n">
        <v>43698</v>
      </c>
      <c r="G3658" s="9" t="n">
        <v>43700</v>
      </c>
      <c r="H3658" s="10" t="s">
        <v>36</v>
      </c>
      <c r="I3658" s="0" t="n">
        <v>3</v>
      </c>
      <c r="J3658" s="0" t="n">
        <v>44</v>
      </c>
      <c r="K3658" s="0" t="n">
        <v>7</v>
      </c>
      <c r="L3658" s="0" t="n">
        <v>22</v>
      </c>
      <c r="M3658" s="0" t="n">
        <v>7</v>
      </c>
      <c r="N3658" s="11" t="n">
        <v>0.1</v>
      </c>
      <c r="O3658" s="12" t="n">
        <v>1393.94</v>
      </c>
      <c r="P3658" s="12" t="n">
        <v>2445.5</v>
      </c>
      <c r="Q3658" s="12" t="n">
        <f aca="false">M3658*P3658*(1-N3658)</f>
        <v>15406.65</v>
      </c>
      <c r="R3658" s="12" t="n">
        <f aca="false">M3658*O3658</f>
        <v>9757.58</v>
      </c>
      <c r="S3658" s="12" t="n">
        <f aca="false">Q3658-R3658</f>
        <v>5649.07</v>
      </c>
      <c r="T3658" s="11" t="n">
        <f aca="false">IFERROR(S3658/Q3658,0)</f>
        <v>0.366664394920375</v>
      </c>
      <c r="U3658" s="13" t="n">
        <f aca="false">F3658-E3658</f>
        <v>17</v>
      </c>
      <c r="V3658" s="13" t="n">
        <f aca="false">G3658-F3658</f>
        <v>2</v>
      </c>
      <c r="W3658" s="13" t="n">
        <f aca="false">G3658-E3658</f>
        <v>19</v>
      </c>
      <c r="X3658" s="10" t="n">
        <f aca="false">YEAR(E3658)</f>
        <v>2019</v>
      </c>
      <c r="Y3658" s="0" t="str">
        <f aca="false">TEXT(E3658,"yyyy-mm")</f>
        <v>2019-08</v>
      </c>
      <c r="Z3658" s="0" t="str">
        <f aca="false">"Q"&amp;ROUNDUP(MONTH(E3658)/3,0)&amp;"-"&amp;YEAR(E3658)</f>
        <v>Q3-2019</v>
      </c>
    </row>
    <row r="3659" customFormat="false" ht="14.25" hidden="false" customHeight="false" outlineLevel="0" collapsed="false">
      <c r="A3659" s="0" t="s">
        <v>3701</v>
      </c>
      <c r="B3659" s="0" t="s">
        <v>41</v>
      </c>
      <c r="C3659" s="0" t="s">
        <v>39</v>
      </c>
      <c r="D3659" s="9" t="n">
        <v>43600</v>
      </c>
      <c r="E3659" s="9" t="n">
        <v>43681</v>
      </c>
      <c r="F3659" s="9" t="n">
        <v>43692</v>
      </c>
      <c r="G3659" s="9" t="n">
        <v>43702</v>
      </c>
      <c r="H3659" s="10" t="s">
        <v>36</v>
      </c>
      <c r="I3659" s="0" t="n">
        <v>21</v>
      </c>
      <c r="J3659" s="0" t="n">
        <v>42</v>
      </c>
      <c r="K3659" s="0" t="n">
        <v>103</v>
      </c>
      <c r="L3659" s="0" t="n">
        <v>30</v>
      </c>
      <c r="M3659" s="0" t="n">
        <v>6</v>
      </c>
      <c r="N3659" s="11" t="n">
        <v>0.3</v>
      </c>
      <c r="O3659" s="12" t="n">
        <v>626.58</v>
      </c>
      <c r="P3659" s="12" t="n">
        <v>1118.9</v>
      </c>
      <c r="Q3659" s="12" t="n">
        <f aca="false">M3659*P3659*(1-N3659)</f>
        <v>4699.38</v>
      </c>
      <c r="R3659" s="12" t="n">
        <f aca="false">M3659*O3659</f>
        <v>3759.48</v>
      </c>
      <c r="S3659" s="12" t="n">
        <f aca="false">Q3659-R3659</f>
        <v>939.9</v>
      </c>
      <c r="T3659" s="11" t="n">
        <f aca="false">IFERROR(S3659/Q3659,0)</f>
        <v>0.200005107056675</v>
      </c>
      <c r="U3659" s="13" t="n">
        <f aca="false">F3659-E3659</f>
        <v>11</v>
      </c>
      <c r="V3659" s="13" t="n">
        <f aca="false">G3659-F3659</f>
        <v>10</v>
      </c>
      <c r="W3659" s="13" t="n">
        <f aca="false">G3659-E3659</f>
        <v>21</v>
      </c>
      <c r="X3659" s="10" t="n">
        <f aca="false">YEAR(E3659)</f>
        <v>2019</v>
      </c>
      <c r="Y3659" s="0" t="str">
        <f aca="false">TEXT(E3659,"yyyy-mm")</f>
        <v>2019-08</v>
      </c>
      <c r="Z3659" s="0" t="str">
        <f aca="false">"Q"&amp;ROUNDUP(MONTH(E3659)/3,0)&amp;"-"&amp;YEAR(E3659)</f>
        <v>Q3-2019</v>
      </c>
    </row>
    <row r="3660" customFormat="false" ht="14.25" hidden="false" customHeight="false" outlineLevel="0" collapsed="false">
      <c r="A3660" s="0" t="s">
        <v>3702</v>
      </c>
      <c r="B3660" s="0" t="s">
        <v>38</v>
      </c>
      <c r="C3660" s="0" t="s">
        <v>46</v>
      </c>
      <c r="D3660" s="9" t="n">
        <v>43500</v>
      </c>
      <c r="E3660" s="9" t="n">
        <v>43681</v>
      </c>
      <c r="F3660" s="9" t="n">
        <v>43693</v>
      </c>
      <c r="G3660" s="9" t="n">
        <v>43700</v>
      </c>
      <c r="H3660" s="10" t="s">
        <v>36</v>
      </c>
      <c r="I3660" s="0" t="n">
        <v>19</v>
      </c>
      <c r="J3660" s="0" t="n">
        <v>43</v>
      </c>
      <c r="K3660" s="0" t="n">
        <v>298</v>
      </c>
      <c r="L3660" s="0" t="n">
        <v>16</v>
      </c>
      <c r="M3660" s="0" t="n">
        <v>6</v>
      </c>
      <c r="N3660" s="11" t="n">
        <v>0.15</v>
      </c>
      <c r="O3660" s="12" t="n">
        <v>598.18</v>
      </c>
      <c r="P3660" s="12" t="n">
        <v>1246.2</v>
      </c>
      <c r="Q3660" s="12" t="n">
        <f aca="false">M3660*P3660*(1-N3660)</f>
        <v>6355.62</v>
      </c>
      <c r="R3660" s="12" t="n">
        <f aca="false">M3660*O3660</f>
        <v>3589.08</v>
      </c>
      <c r="S3660" s="12" t="n">
        <f aca="false">Q3660-R3660</f>
        <v>2766.54</v>
      </c>
      <c r="T3660" s="11" t="n">
        <f aca="false">IFERROR(S3660/Q3660,0)</f>
        <v>0.435290341461573</v>
      </c>
      <c r="U3660" s="13" t="n">
        <f aca="false">F3660-E3660</f>
        <v>12</v>
      </c>
      <c r="V3660" s="13" t="n">
        <f aca="false">G3660-F3660</f>
        <v>7</v>
      </c>
      <c r="W3660" s="13" t="n">
        <f aca="false">G3660-E3660</f>
        <v>19</v>
      </c>
      <c r="X3660" s="10" t="n">
        <f aca="false">YEAR(E3660)</f>
        <v>2019</v>
      </c>
      <c r="Y3660" s="0" t="str">
        <f aca="false">TEXT(E3660,"yyyy-mm")</f>
        <v>2019-08</v>
      </c>
      <c r="Z3660" s="0" t="str">
        <f aca="false">"Q"&amp;ROUNDUP(MONTH(E3660)/3,0)&amp;"-"&amp;YEAR(E3660)</f>
        <v>Q3-2019</v>
      </c>
    </row>
    <row r="3661" customFormat="false" ht="14.25" hidden="false" customHeight="false" outlineLevel="0" collapsed="false">
      <c r="A3661" s="0" t="s">
        <v>3703</v>
      </c>
      <c r="B3661" s="0" t="s">
        <v>41</v>
      </c>
      <c r="C3661" s="0" t="s">
        <v>35</v>
      </c>
      <c r="D3661" s="9" t="n">
        <v>43600</v>
      </c>
      <c r="E3661" s="9" t="n">
        <v>43681</v>
      </c>
      <c r="F3661" s="9" t="n">
        <v>43688</v>
      </c>
      <c r="G3661" s="9" t="n">
        <v>43695</v>
      </c>
      <c r="H3661" s="10" t="s">
        <v>36</v>
      </c>
      <c r="I3661" s="0" t="n">
        <v>20</v>
      </c>
      <c r="J3661" s="0" t="n">
        <v>3</v>
      </c>
      <c r="K3661" s="0" t="n">
        <v>257</v>
      </c>
      <c r="L3661" s="0" t="n">
        <v>13</v>
      </c>
      <c r="M3661" s="0" t="n">
        <v>8</v>
      </c>
      <c r="N3661" s="11" t="n">
        <v>0.05</v>
      </c>
      <c r="O3661" s="12" t="n">
        <v>575.66</v>
      </c>
      <c r="P3661" s="12" t="n">
        <v>1199.3</v>
      </c>
      <c r="Q3661" s="12" t="n">
        <f aca="false">M3661*P3661*(1-N3661)</f>
        <v>9114.68</v>
      </c>
      <c r="R3661" s="12" t="n">
        <f aca="false">M3661*O3661</f>
        <v>4605.28</v>
      </c>
      <c r="S3661" s="12" t="n">
        <f aca="false">Q3661-R3661</f>
        <v>4509.4</v>
      </c>
      <c r="T3661" s="11" t="n">
        <f aca="false">IFERROR(S3661/Q3661,0)</f>
        <v>0.494740352925171</v>
      </c>
      <c r="U3661" s="13" t="n">
        <f aca="false">F3661-E3661</f>
        <v>7</v>
      </c>
      <c r="V3661" s="13" t="n">
        <f aca="false">G3661-F3661</f>
        <v>7</v>
      </c>
      <c r="W3661" s="13" t="n">
        <f aca="false">G3661-E3661</f>
        <v>14</v>
      </c>
      <c r="X3661" s="10" t="n">
        <f aca="false">YEAR(E3661)</f>
        <v>2019</v>
      </c>
      <c r="Y3661" s="0" t="str">
        <f aca="false">TEXT(E3661,"yyyy-mm")</f>
        <v>2019-08</v>
      </c>
      <c r="Z3661" s="0" t="str">
        <f aca="false">"Q"&amp;ROUNDUP(MONTH(E3661)/3,0)&amp;"-"&amp;YEAR(E3661)</f>
        <v>Q3-2019</v>
      </c>
    </row>
    <row r="3662" customFormat="false" ht="14.25" hidden="false" customHeight="false" outlineLevel="0" collapsed="false">
      <c r="A3662" s="0" t="s">
        <v>3704</v>
      </c>
      <c r="B3662" s="0" t="s">
        <v>38</v>
      </c>
      <c r="C3662" s="0" t="s">
        <v>39</v>
      </c>
      <c r="D3662" s="9" t="n">
        <v>43600</v>
      </c>
      <c r="E3662" s="9" t="n">
        <v>43681</v>
      </c>
      <c r="F3662" s="9" t="n">
        <v>43691</v>
      </c>
      <c r="G3662" s="9" t="n">
        <v>43692</v>
      </c>
      <c r="H3662" s="10" t="s">
        <v>36</v>
      </c>
      <c r="I3662" s="0" t="n">
        <v>15</v>
      </c>
      <c r="J3662" s="0" t="n">
        <v>41</v>
      </c>
      <c r="K3662" s="0" t="n">
        <v>96</v>
      </c>
      <c r="L3662" s="0" t="n">
        <v>15</v>
      </c>
      <c r="M3662" s="0" t="n">
        <v>5</v>
      </c>
      <c r="N3662" s="11" t="n">
        <v>0.075</v>
      </c>
      <c r="O3662" s="12" t="n">
        <v>116.71</v>
      </c>
      <c r="P3662" s="12" t="n">
        <v>174.2</v>
      </c>
      <c r="Q3662" s="12" t="n">
        <f aca="false">M3662*P3662*(1-N3662)</f>
        <v>805.675</v>
      </c>
      <c r="R3662" s="12" t="n">
        <f aca="false">M3662*O3662</f>
        <v>583.55</v>
      </c>
      <c r="S3662" s="12" t="n">
        <f aca="false">Q3662-R3662</f>
        <v>222.125</v>
      </c>
      <c r="T3662" s="11" t="n">
        <f aca="false">IFERROR(S3662/Q3662,0)</f>
        <v>0.275700499581097</v>
      </c>
      <c r="U3662" s="13" t="n">
        <f aca="false">F3662-E3662</f>
        <v>10</v>
      </c>
      <c r="V3662" s="13" t="n">
        <f aca="false">G3662-F3662</f>
        <v>1</v>
      </c>
      <c r="W3662" s="13" t="n">
        <f aca="false">G3662-E3662</f>
        <v>11</v>
      </c>
      <c r="X3662" s="10" t="n">
        <f aca="false">YEAR(E3662)</f>
        <v>2019</v>
      </c>
      <c r="Y3662" s="0" t="str">
        <f aca="false">TEXT(E3662,"yyyy-mm")</f>
        <v>2019-08</v>
      </c>
      <c r="Z3662" s="0" t="str">
        <f aca="false">"Q"&amp;ROUNDUP(MONTH(E3662)/3,0)&amp;"-"&amp;YEAR(E3662)</f>
        <v>Q3-2019</v>
      </c>
    </row>
    <row r="3663" customFormat="false" ht="14.25" hidden="false" customHeight="false" outlineLevel="0" collapsed="false">
      <c r="A3663" s="0" t="s">
        <v>3705</v>
      </c>
      <c r="B3663" s="0" t="s">
        <v>41</v>
      </c>
      <c r="C3663" s="0" t="s">
        <v>46</v>
      </c>
      <c r="D3663" s="9" t="n">
        <v>43600</v>
      </c>
      <c r="E3663" s="9" t="n">
        <v>43682</v>
      </c>
      <c r="F3663" s="9" t="n">
        <v>43687</v>
      </c>
      <c r="G3663" s="9" t="n">
        <v>43695</v>
      </c>
      <c r="H3663" s="10" t="s">
        <v>36</v>
      </c>
      <c r="I3663" s="0" t="n">
        <v>22</v>
      </c>
      <c r="J3663" s="0" t="n">
        <v>46</v>
      </c>
      <c r="K3663" s="0" t="n">
        <v>306</v>
      </c>
      <c r="L3663" s="0" t="n">
        <v>39</v>
      </c>
      <c r="M3663" s="0" t="n">
        <v>3</v>
      </c>
      <c r="N3663" s="11" t="n">
        <v>0.075</v>
      </c>
      <c r="O3663" s="12" t="n">
        <v>3227.26</v>
      </c>
      <c r="P3663" s="12" t="n">
        <v>5976.4</v>
      </c>
      <c r="Q3663" s="12" t="n">
        <f aca="false">M3663*P3663*(1-N3663)</f>
        <v>16584.51</v>
      </c>
      <c r="R3663" s="12" t="n">
        <f aca="false">M3663*O3663</f>
        <v>9681.78</v>
      </c>
      <c r="S3663" s="12" t="n">
        <f aca="false">Q3663-R3663</f>
        <v>6902.73</v>
      </c>
      <c r="T3663" s="11" t="n">
        <f aca="false">IFERROR(S3663/Q3663,0)</f>
        <v>0.416215492649466</v>
      </c>
      <c r="U3663" s="13" t="n">
        <f aca="false">F3663-E3663</f>
        <v>5</v>
      </c>
      <c r="V3663" s="13" t="n">
        <f aca="false">G3663-F3663</f>
        <v>8</v>
      </c>
      <c r="W3663" s="13" t="n">
        <f aca="false">G3663-E3663</f>
        <v>13</v>
      </c>
      <c r="X3663" s="10" t="n">
        <f aca="false">YEAR(E3663)</f>
        <v>2019</v>
      </c>
      <c r="Y3663" s="0" t="str">
        <f aca="false">TEXT(E3663,"yyyy-mm")</f>
        <v>2019-08</v>
      </c>
      <c r="Z3663" s="0" t="str">
        <f aca="false">"Q"&amp;ROUNDUP(MONTH(E3663)/3,0)&amp;"-"&amp;YEAR(E3663)</f>
        <v>Q3-2019</v>
      </c>
    </row>
    <row r="3664" customFormat="false" ht="14.25" hidden="false" customHeight="false" outlineLevel="0" collapsed="false">
      <c r="A3664" s="0" t="s">
        <v>3706</v>
      </c>
      <c r="B3664" s="0" t="s">
        <v>43</v>
      </c>
      <c r="C3664" s="0" t="s">
        <v>39</v>
      </c>
      <c r="D3664" s="9" t="n">
        <v>43600</v>
      </c>
      <c r="E3664" s="9" t="n">
        <v>43682</v>
      </c>
      <c r="F3664" s="9" t="n">
        <v>43689</v>
      </c>
      <c r="G3664" s="9" t="n">
        <v>43696</v>
      </c>
      <c r="H3664" s="10" t="s">
        <v>36</v>
      </c>
      <c r="I3664" s="0" t="n">
        <v>26</v>
      </c>
      <c r="J3664" s="0" t="n">
        <v>11</v>
      </c>
      <c r="K3664" s="0" t="n">
        <v>195</v>
      </c>
      <c r="L3664" s="0" t="n">
        <v>43</v>
      </c>
      <c r="M3664" s="0" t="n">
        <v>7</v>
      </c>
      <c r="N3664" s="11" t="n">
        <v>0.075</v>
      </c>
      <c r="O3664" s="12" t="n">
        <v>2533.54</v>
      </c>
      <c r="P3664" s="12" t="n">
        <v>3423.7</v>
      </c>
      <c r="Q3664" s="12" t="n">
        <f aca="false">M3664*P3664*(1-N3664)</f>
        <v>22168.4575</v>
      </c>
      <c r="R3664" s="12" t="n">
        <f aca="false">M3664*O3664</f>
        <v>17734.78</v>
      </c>
      <c r="S3664" s="12" t="n">
        <f aca="false">Q3664-R3664</f>
        <v>4433.6775</v>
      </c>
      <c r="T3664" s="11" t="n">
        <f aca="false">IFERROR(S3664/Q3664,0)</f>
        <v>0.199999368472074</v>
      </c>
      <c r="U3664" s="13" t="n">
        <f aca="false">F3664-E3664</f>
        <v>7</v>
      </c>
      <c r="V3664" s="13" t="n">
        <f aca="false">G3664-F3664</f>
        <v>7</v>
      </c>
      <c r="W3664" s="13" t="n">
        <f aca="false">G3664-E3664</f>
        <v>14</v>
      </c>
      <c r="X3664" s="10" t="n">
        <f aca="false">YEAR(E3664)</f>
        <v>2019</v>
      </c>
      <c r="Y3664" s="0" t="str">
        <f aca="false">TEXT(E3664,"yyyy-mm")</f>
        <v>2019-08</v>
      </c>
      <c r="Z3664" s="0" t="str">
        <f aca="false">"Q"&amp;ROUNDUP(MONTH(E3664)/3,0)&amp;"-"&amp;YEAR(E3664)</f>
        <v>Q3-2019</v>
      </c>
    </row>
    <row r="3665" customFormat="false" ht="14.25" hidden="false" customHeight="false" outlineLevel="0" collapsed="false">
      <c r="A3665" s="0" t="s">
        <v>3707</v>
      </c>
      <c r="B3665" s="0" t="s">
        <v>43</v>
      </c>
      <c r="C3665" s="0" t="s">
        <v>35</v>
      </c>
      <c r="D3665" s="9" t="n">
        <v>43600</v>
      </c>
      <c r="E3665" s="9" t="n">
        <v>43682</v>
      </c>
      <c r="F3665" s="9" t="n">
        <v>43694</v>
      </c>
      <c r="G3665" s="9" t="n">
        <v>43697</v>
      </c>
      <c r="H3665" s="10" t="s">
        <v>36</v>
      </c>
      <c r="I3665" s="0" t="n">
        <v>28</v>
      </c>
      <c r="J3665" s="0" t="n">
        <v>28</v>
      </c>
      <c r="K3665" s="0" t="n">
        <v>233</v>
      </c>
      <c r="L3665" s="0" t="n">
        <v>25</v>
      </c>
      <c r="M3665" s="0" t="n">
        <v>2</v>
      </c>
      <c r="N3665" s="11" t="n">
        <v>0.2</v>
      </c>
      <c r="O3665" s="12" t="n">
        <v>584.31</v>
      </c>
      <c r="P3665" s="12" t="n">
        <v>1025.1</v>
      </c>
      <c r="Q3665" s="12" t="n">
        <f aca="false">M3665*P3665*(1-N3665)</f>
        <v>1640.16</v>
      </c>
      <c r="R3665" s="12" t="n">
        <f aca="false">M3665*O3665</f>
        <v>1168.62</v>
      </c>
      <c r="S3665" s="12" t="n">
        <f aca="false">Q3665-R3665</f>
        <v>471.54</v>
      </c>
      <c r="T3665" s="11" t="n">
        <f aca="false">IFERROR(S3665/Q3665,0)</f>
        <v>0.28749634182031</v>
      </c>
      <c r="U3665" s="13" t="n">
        <f aca="false">F3665-E3665</f>
        <v>12</v>
      </c>
      <c r="V3665" s="13" t="n">
        <f aca="false">G3665-F3665</f>
        <v>3</v>
      </c>
      <c r="W3665" s="13" t="n">
        <f aca="false">G3665-E3665</f>
        <v>15</v>
      </c>
      <c r="X3665" s="10" t="n">
        <f aca="false">YEAR(E3665)</f>
        <v>2019</v>
      </c>
      <c r="Y3665" s="0" t="str">
        <f aca="false">TEXT(E3665,"yyyy-mm")</f>
        <v>2019-08</v>
      </c>
      <c r="Z3665" s="0" t="str">
        <f aca="false">"Q"&amp;ROUNDUP(MONTH(E3665)/3,0)&amp;"-"&amp;YEAR(E3665)</f>
        <v>Q3-2019</v>
      </c>
    </row>
    <row r="3666" customFormat="false" ht="14.25" hidden="false" customHeight="false" outlineLevel="0" collapsed="false">
      <c r="A3666" s="0" t="s">
        <v>3708</v>
      </c>
      <c r="B3666" s="0" t="s">
        <v>41</v>
      </c>
      <c r="C3666" s="0" t="s">
        <v>39</v>
      </c>
      <c r="D3666" s="9" t="n">
        <v>43600</v>
      </c>
      <c r="E3666" s="9" t="n">
        <v>43682</v>
      </c>
      <c r="F3666" s="9" t="n">
        <v>43691</v>
      </c>
      <c r="G3666" s="9" t="n">
        <v>43695</v>
      </c>
      <c r="H3666" s="10" t="s">
        <v>36</v>
      </c>
      <c r="I3666" s="0" t="n">
        <v>25</v>
      </c>
      <c r="J3666" s="0" t="n">
        <v>50</v>
      </c>
      <c r="K3666" s="0" t="n">
        <v>156</v>
      </c>
      <c r="L3666" s="0" t="n">
        <v>45</v>
      </c>
      <c r="M3666" s="0" t="n">
        <v>5</v>
      </c>
      <c r="N3666" s="11" t="n">
        <v>0.05</v>
      </c>
      <c r="O3666" s="12" t="n">
        <v>2626.67</v>
      </c>
      <c r="P3666" s="12" t="n">
        <v>3979.8</v>
      </c>
      <c r="Q3666" s="12" t="n">
        <f aca="false">M3666*P3666*(1-N3666)</f>
        <v>18904.05</v>
      </c>
      <c r="R3666" s="12" t="n">
        <f aca="false">M3666*O3666</f>
        <v>13133.35</v>
      </c>
      <c r="S3666" s="12" t="n">
        <f aca="false">Q3666-R3666</f>
        <v>5770.7</v>
      </c>
      <c r="T3666" s="11" t="n">
        <f aca="false">IFERROR(S3666/Q3666,0)</f>
        <v>0.305262628907562</v>
      </c>
      <c r="U3666" s="13" t="n">
        <f aca="false">F3666-E3666</f>
        <v>9</v>
      </c>
      <c r="V3666" s="13" t="n">
        <f aca="false">G3666-F3666</f>
        <v>4</v>
      </c>
      <c r="W3666" s="13" t="n">
        <f aca="false">G3666-E3666</f>
        <v>13</v>
      </c>
      <c r="X3666" s="10" t="n">
        <f aca="false">YEAR(E3666)</f>
        <v>2019</v>
      </c>
      <c r="Y3666" s="0" t="str">
        <f aca="false">TEXT(E3666,"yyyy-mm")</f>
        <v>2019-08</v>
      </c>
      <c r="Z3666" s="0" t="str">
        <f aca="false">"Q"&amp;ROUNDUP(MONTH(E3666)/3,0)&amp;"-"&amp;YEAR(E3666)</f>
        <v>Q3-2019</v>
      </c>
    </row>
    <row r="3667" customFormat="false" ht="14.25" hidden="false" customHeight="false" outlineLevel="0" collapsed="false">
      <c r="A3667" s="0" t="s">
        <v>3709</v>
      </c>
      <c r="B3667" s="0" t="s">
        <v>38</v>
      </c>
      <c r="C3667" s="0" t="s">
        <v>35</v>
      </c>
      <c r="D3667" s="9" t="n">
        <v>43600</v>
      </c>
      <c r="E3667" s="9" t="n">
        <v>43682</v>
      </c>
      <c r="F3667" s="9" t="n">
        <v>43705</v>
      </c>
      <c r="G3667" s="9" t="n">
        <v>43707</v>
      </c>
      <c r="H3667" s="10" t="s">
        <v>36</v>
      </c>
      <c r="I3667" s="0" t="n">
        <v>15</v>
      </c>
      <c r="J3667" s="0" t="n">
        <v>32</v>
      </c>
      <c r="K3667" s="0" t="n">
        <v>257</v>
      </c>
      <c r="L3667" s="0" t="n">
        <v>46</v>
      </c>
      <c r="M3667" s="0" t="n">
        <v>5</v>
      </c>
      <c r="N3667" s="11" t="n">
        <v>0.05</v>
      </c>
      <c r="O3667" s="12" t="n">
        <v>3213.59</v>
      </c>
      <c r="P3667" s="12" t="n">
        <v>3825.7</v>
      </c>
      <c r="Q3667" s="12" t="n">
        <f aca="false">M3667*P3667*(1-N3667)</f>
        <v>18172.075</v>
      </c>
      <c r="R3667" s="12" t="n">
        <f aca="false">M3667*O3667</f>
        <v>16067.95</v>
      </c>
      <c r="S3667" s="12" t="n">
        <f aca="false">Q3667-R3667</f>
        <v>2104.125</v>
      </c>
      <c r="T3667" s="11" t="n">
        <f aca="false">IFERROR(S3667/Q3667,0)</f>
        <v>0.115788923389321</v>
      </c>
      <c r="U3667" s="13" t="n">
        <f aca="false">F3667-E3667</f>
        <v>23</v>
      </c>
      <c r="V3667" s="13" t="n">
        <f aca="false">G3667-F3667</f>
        <v>2</v>
      </c>
      <c r="W3667" s="13" t="n">
        <f aca="false">G3667-E3667</f>
        <v>25</v>
      </c>
      <c r="X3667" s="10" t="n">
        <f aca="false">YEAR(E3667)</f>
        <v>2019</v>
      </c>
      <c r="Y3667" s="0" t="str">
        <f aca="false">TEXT(E3667,"yyyy-mm")</f>
        <v>2019-08</v>
      </c>
      <c r="Z3667" s="0" t="str">
        <f aca="false">"Q"&amp;ROUNDUP(MONTH(E3667)/3,0)&amp;"-"&amp;YEAR(E3667)</f>
        <v>Q3-2019</v>
      </c>
    </row>
    <row r="3668" customFormat="false" ht="14.25" hidden="false" customHeight="false" outlineLevel="0" collapsed="false">
      <c r="A3668" s="0" t="s">
        <v>3710</v>
      </c>
      <c r="B3668" s="0" t="s">
        <v>38</v>
      </c>
      <c r="C3668" s="0" t="s">
        <v>48</v>
      </c>
      <c r="D3668" s="9" t="n">
        <v>43600</v>
      </c>
      <c r="E3668" s="9" t="n">
        <v>43682</v>
      </c>
      <c r="F3668" s="9" t="n">
        <v>43693</v>
      </c>
      <c r="G3668" s="9" t="n">
        <v>43700</v>
      </c>
      <c r="H3668" s="10" t="s">
        <v>36</v>
      </c>
      <c r="I3668" s="0" t="n">
        <v>15</v>
      </c>
      <c r="J3668" s="0" t="n">
        <v>28</v>
      </c>
      <c r="K3668" s="0" t="n">
        <v>45</v>
      </c>
      <c r="L3668" s="0" t="n">
        <v>20</v>
      </c>
      <c r="M3668" s="0" t="n">
        <v>5</v>
      </c>
      <c r="N3668" s="11" t="n">
        <v>0.05</v>
      </c>
      <c r="O3668" s="12" t="n">
        <v>2063.13</v>
      </c>
      <c r="P3668" s="12" t="n">
        <v>3892.7</v>
      </c>
      <c r="Q3668" s="12" t="n">
        <f aca="false">M3668*P3668*(1-N3668)</f>
        <v>18490.325</v>
      </c>
      <c r="R3668" s="12" t="n">
        <f aca="false">M3668*O3668</f>
        <v>10315.65</v>
      </c>
      <c r="S3668" s="12" t="n">
        <f aca="false">Q3668-R3668</f>
        <v>8174.675</v>
      </c>
      <c r="T3668" s="11" t="n">
        <f aca="false">IFERROR(S3668/Q3668,0)</f>
        <v>0.442105533569583</v>
      </c>
      <c r="U3668" s="13" t="n">
        <f aca="false">F3668-E3668</f>
        <v>11</v>
      </c>
      <c r="V3668" s="13" t="n">
        <f aca="false">G3668-F3668</f>
        <v>7</v>
      </c>
      <c r="W3668" s="13" t="n">
        <f aca="false">G3668-E3668</f>
        <v>18</v>
      </c>
      <c r="X3668" s="10" t="n">
        <f aca="false">YEAR(E3668)</f>
        <v>2019</v>
      </c>
      <c r="Y3668" s="0" t="str">
        <f aca="false">TEXT(E3668,"yyyy-mm")</f>
        <v>2019-08</v>
      </c>
      <c r="Z3668" s="0" t="str">
        <f aca="false">"Q"&amp;ROUNDUP(MONTH(E3668)/3,0)&amp;"-"&amp;YEAR(E3668)</f>
        <v>Q3-2019</v>
      </c>
    </row>
    <row r="3669" customFormat="false" ht="14.25" hidden="false" customHeight="false" outlineLevel="0" collapsed="false">
      <c r="A3669" s="0" t="s">
        <v>3711</v>
      </c>
      <c r="B3669" s="0" t="s">
        <v>41</v>
      </c>
      <c r="C3669" s="0" t="s">
        <v>35</v>
      </c>
      <c r="D3669" s="9" t="n">
        <v>43600</v>
      </c>
      <c r="E3669" s="9" t="n">
        <v>43682</v>
      </c>
      <c r="F3669" s="9" t="n">
        <v>43703</v>
      </c>
      <c r="G3669" s="9" t="n">
        <v>43706</v>
      </c>
      <c r="H3669" s="10" t="s">
        <v>36</v>
      </c>
      <c r="I3669" s="0" t="n">
        <v>24</v>
      </c>
      <c r="J3669" s="0" t="n">
        <v>8</v>
      </c>
      <c r="K3669" s="0" t="n">
        <v>204</v>
      </c>
      <c r="L3669" s="0" t="n">
        <v>9</v>
      </c>
      <c r="M3669" s="0" t="n">
        <v>7</v>
      </c>
      <c r="N3669" s="11" t="n">
        <v>0.05</v>
      </c>
      <c r="O3669" s="12" t="n">
        <v>672.14</v>
      </c>
      <c r="P3669" s="12" t="n">
        <v>1018.4</v>
      </c>
      <c r="Q3669" s="12" t="n">
        <f aca="false">M3669*P3669*(1-N3669)</f>
        <v>6772.36</v>
      </c>
      <c r="R3669" s="12" t="n">
        <f aca="false">M3669*O3669</f>
        <v>4704.98</v>
      </c>
      <c r="S3669" s="12" t="n">
        <f aca="false">Q3669-R3669</f>
        <v>2067.38</v>
      </c>
      <c r="T3669" s="11" t="n">
        <f aca="false">IFERROR(S3669/Q3669,0)</f>
        <v>0.305267292347129</v>
      </c>
      <c r="U3669" s="13" t="n">
        <f aca="false">F3669-E3669</f>
        <v>21</v>
      </c>
      <c r="V3669" s="13" t="n">
        <f aca="false">G3669-F3669</f>
        <v>3</v>
      </c>
      <c r="W3669" s="13" t="n">
        <f aca="false">G3669-E3669</f>
        <v>24</v>
      </c>
      <c r="X3669" s="10" t="n">
        <f aca="false">YEAR(E3669)</f>
        <v>2019</v>
      </c>
      <c r="Y3669" s="0" t="str">
        <f aca="false">TEXT(E3669,"yyyy-mm")</f>
        <v>2019-08</v>
      </c>
      <c r="Z3669" s="0" t="str">
        <f aca="false">"Q"&amp;ROUNDUP(MONTH(E3669)/3,0)&amp;"-"&amp;YEAR(E3669)</f>
        <v>Q3-2019</v>
      </c>
    </row>
    <row r="3670" customFormat="false" ht="14.25" hidden="false" customHeight="false" outlineLevel="0" collapsed="false">
      <c r="A3670" s="0" t="s">
        <v>3712</v>
      </c>
      <c r="B3670" s="0" t="s">
        <v>34</v>
      </c>
      <c r="C3670" s="0" t="s">
        <v>46</v>
      </c>
      <c r="D3670" s="9" t="n">
        <v>43600</v>
      </c>
      <c r="E3670" s="9" t="n">
        <v>43683</v>
      </c>
      <c r="F3670" s="9" t="n">
        <v>43704</v>
      </c>
      <c r="G3670" s="9" t="n">
        <v>43713</v>
      </c>
      <c r="H3670" s="10" t="s">
        <v>36</v>
      </c>
      <c r="I3670" s="0" t="n">
        <v>11</v>
      </c>
      <c r="J3670" s="0" t="n">
        <v>25</v>
      </c>
      <c r="K3670" s="0" t="n">
        <v>305</v>
      </c>
      <c r="L3670" s="0" t="n">
        <v>25</v>
      </c>
      <c r="M3670" s="0" t="n">
        <v>6</v>
      </c>
      <c r="N3670" s="11" t="n">
        <v>0.2</v>
      </c>
      <c r="O3670" s="12" t="n">
        <v>783.9</v>
      </c>
      <c r="P3670" s="12" t="n">
        <v>1005</v>
      </c>
      <c r="Q3670" s="12" t="n">
        <f aca="false">M3670*P3670*(1-N3670)</f>
        <v>4824</v>
      </c>
      <c r="R3670" s="12" t="n">
        <f aca="false">M3670*O3670</f>
        <v>4703.4</v>
      </c>
      <c r="S3670" s="12" t="n">
        <f aca="false">Q3670-R3670</f>
        <v>120.6</v>
      </c>
      <c r="T3670" s="11" t="n">
        <f aca="false">IFERROR(S3670/Q3670,0)</f>
        <v>0.0250000000000001</v>
      </c>
      <c r="U3670" s="13" t="n">
        <f aca="false">F3670-E3670</f>
        <v>21</v>
      </c>
      <c r="V3670" s="13" t="n">
        <f aca="false">G3670-F3670</f>
        <v>9</v>
      </c>
      <c r="W3670" s="13" t="n">
        <f aca="false">G3670-E3670</f>
        <v>30</v>
      </c>
      <c r="X3670" s="10" t="n">
        <f aca="false">YEAR(E3670)</f>
        <v>2019</v>
      </c>
      <c r="Y3670" s="0" t="str">
        <f aca="false">TEXT(E3670,"yyyy-mm")</f>
        <v>2019-08</v>
      </c>
      <c r="Z3670" s="0" t="str">
        <f aca="false">"Q"&amp;ROUNDUP(MONTH(E3670)/3,0)&amp;"-"&amp;YEAR(E3670)</f>
        <v>Q3-2019</v>
      </c>
    </row>
    <row r="3671" customFormat="false" ht="14.25" hidden="false" customHeight="false" outlineLevel="0" collapsed="false">
      <c r="A3671" s="0" t="s">
        <v>3713</v>
      </c>
      <c r="B3671" s="0" t="s">
        <v>43</v>
      </c>
      <c r="C3671" s="0" t="s">
        <v>79</v>
      </c>
      <c r="D3671" s="9" t="n">
        <v>43600</v>
      </c>
      <c r="E3671" s="9" t="n">
        <v>43683</v>
      </c>
      <c r="F3671" s="9" t="n">
        <v>43708</v>
      </c>
      <c r="G3671" s="9" t="n">
        <v>43715</v>
      </c>
      <c r="H3671" s="10" t="s">
        <v>36</v>
      </c>
      <c r="I3671" s="0" t="n">
        <v>26</v>
      </c>
      <c r="J3671" s="0" t="n">
        <v>28</v>
      </c>
      <c r="K3671" s="0" t="n">
        <v>78</v>
      </c>
      <c r="L3671" s="0" t="n">
        <v>36</v>
      </c>
      <c r="M3671" s="0" t="n">
        <v>1</v>
      </c>
      <c r="N3671" s="11" t="n">
        <v>0.05</v>
      </c>
      <c r="O3671" s="12" t="n">
        <v>4159.9</v>
      </c>
      <c r="P3671" s="12" t="n">
        <v>5333.2</v>
      </c>
      <c r="Q3671" s="12" t="n">
        <f aca="false">M3671*P3671*(1-N3671)</f>
        <v>5066.54</v>
      </c>
      <c r="R3671" s="12" t="n">
        <f aca="false">M3671*O3671</f>
        <v>4159.9</v>
      </c>
      <c r="S3671" s="12" t="n">
        <f aca="false">Q3671-R3671</f>
        <v>906.64</v>
      </c>
      <c r="T3671" s="11" t="n">
        <f aca="false">IFERROR(S3671/Q3671,0)</f>
        <v>0.178946578927631</v>
      </c>
      <c r="U3671" s="13" t="n">
        <f aca="false">F3671-E3671</f>
        <v>25</v>
      </c>
      <c r="V3671" s="13" t="n">
        <f aca="false">G3671-F3671</f>
        <v>7</v>
      </c>
      <c r="W3671" s="13" t="n">
        <f aca="false">G3671-E3671</f>
        <v>32</v>
      </c>
      <c r="X3671" s="10" t="n">
        <f aca="false">YEAR(E3671)</f>
        <v>2019</v>
      </c>
      <c r="Y3671" s="0" t="str">
        <f aca="false">TEXT(E3671,"yyyy-mm")</f>
        <v>2019-08</v>
      </c>
      <c r="Z3671" s="0" t="str">
        <f aca="false">"Q"&amp;ROUNDUP(MONTH(E3671)/3,0)&amp;"-"&amp;YEAR(E3671)</f>
        <v>Q3-2019</v>
      </c>
    </row>
    <row r="3672" customFormat="false" ht="14.25" hidden="false" customHeight="false" outlineLevel="0" collapsed="false">
      <c r="A3672" s="0" t="s">
        <v>3714</v>
      </c>
      <c r="B3672" s="0" t="s">
        <v>43</v>
      </c>
      <c r="C3672" s="0" t="s">
        <v>35</v>
      </c>
      <c r="D3672" s="9" t="n">
        <v>43600</v>
      </c>
      <c r="E3672" s="9" t="n">
        <v>43683</v>
      </c>
      <c r="F3672" s="9" t="n">
        <v>43700</v>
      </c>
      <c r="G3672" s="9" t="n">
        <v>43701</v>
      </c>
      <c r="H3672" s="10" t="s">
        <v>36</v>
      </c>
      <c r="I3672" s="0" t="n">
        <v>26</v>
      </c>
      <c r="J3672" s="0" t="n">
        <v>43</v>
      </c>
      <c r="K3672" s="0" t="n">
        <v>231</v>
      </c>
      <c r="L3672" s="0" t="n">
        <v>40</v>
      </c>
      <c r="M3672" s="0" t="n">
        <v>8</v>
      </c>
      <c r="N3672" s="11" t="n">
        <v>0.075</v>
      </c>
      <c r="O3672" s="12" t="n">
        <v>2021.73</v>
      </c>
      <c r="P3672" s="12" t="n">
        <v>2378.5</v>
      </c>
      <c r="Q3672" s="12" t="n">
        <f aca="false">M3672*P3672*(1-N3672)</f>
        <v>17600.9</v>
      </c>
      <c r="R3672" s="12" t="n">
        <f aca="false">M3672*O3672</f>
        <v>16173.84</v>
      </c>
      <c r="S3672" s="12" t="n">
        <f aca="false">Q3672-R3672</f>
        <v>1427.06</v>
      </c>
      <c r="T3672" s="11" t="n">
        <f aca="false">IFERROR(S3672/Q3672,0)</f>
        <v>0.0810788084700215</v>
      </c>
      <c r="U3672" s="13" t="n">
        <f aca="false">F3672-E3672</f>
        <v>17</v>
      </c>
      <c r="V3672" s="13" t="n">
        <f aca="false">G3672-F3672</f>
        <v>1</v>
      </c>
      <c r="W3672" s="13" t="n">
        <f aca="false">G3672-E3672</f>
        <v>18</v>
      </c>
      <c r="X3672" s="10" t="n">
        <f aca="false">YEAR(E3672)</f>
        <v>2019</v>
      </c>
      <c r="Y3672" s="0" t="str">
        <f aca="false">TEXT(E3672,"yyyy-mm")</f>
        <v>2019-08</v>
      </c>
      <c r="Z3672" s="0" t="str">
        <f aca="false">"Q"&amp;ROUNDUP(MONTH(E3672)/3,0)&amp;"-"&amp;YEAR(E3672)</f>
        <v>Q3-2019</v>
      </c>
    </row>
    <row r="3673" customFormat="false" ht="14.25" hidden="false" customHeight="false" outlineLevel="0" collapsed="false">
      <c r="A3673" s="0" t="s">
        <v>3715</v>
      </c>
      <c r="B3673" s="0" t="s">
        <v>34</v>
      </c>
      <c r="C3673" s="0" t="s">
        <v>48</v>
      </c>
      <c r="D3673" s="9" t="n">
        <v>43600</v>
      </c>
      <c r="E3673" s="9" t="n">
        <v>43683</v>
      </c>
      <c r="F3673" s="9" t="n">
        <v>43705</v>
      </c>
      <c r="G3673" s="9" t="n">
        <v>43710</v>
      </c>
      <c r="H3673" s="10" t="s">
        <v>36</v>
      </c>
      <c r="I3673" s="0" t="n">
        <v>4</v>
      </c>
      <c r="J3673" s="0" t="n">
        <v>20</v>
      </c>
      <c r="K3673" s="0" t="n">
        <v>52</v>
      </c>
      <c r="L3673" s="0" t="n">
        <v>45</v>
      </c>
      <c r="M3673" s="0" t="n">
        <v>5</v>
      </c>
      <c r="N3673" s="11" t="n">
        <v>0.05</v>
      </c>
      <c r="O3673" s="12" t="n">
        <v>1452.63</v>
      </c>
      <c r="P3673" s="12" t="n">
        <v>1989.9</v>
      </c>
      <c r="Q3673" s="12" t="n">
        <f aca="false">M3673*P3673*(1-N3673)</f>
        <v>9452.025</v>
      </c>
      <c r="R3673" s="12" t="n">
        <f aca="false">M3673*O3673</f>
        <v>7263.15</v>
      </c>
      <c r="S3673" s="12" t="n">
        <f aca="false">Q3673-R3673</f>
        <v>2188.875</v>
      </c>
      <c r="T3673" s="11" t="n">
        <f aca="false">IFERROR(S3673/Q3673,0)</f>
        <v>0.231577360406897</v>
      </c>
      <c r="U3673" s="13" t="n">
        <f aca="false">F3673-E3673</f>
        <v>22</v>
      </c>
      <c r="V3673" s="13" t="n">
        <f aca="false">G3673-F3673</f>
        <v>5</v>
      </c>
      <c r="W3673" s="13" t="n">
        <f aca="false">G3673-E3673</f>
        <v>27</v>
      </c>
      <c r="X3673" s="10" t="n">
        <f aca="false">YEAR(E3673)</f>
        <v>2019</v>
      </c>
      <c r="Y3673" s="0" t="str">
        <f aca="false">TEXT(E3673,"yyyy-mm")</f>
        <v>2019-08</v>
      </c>
      <c r="Z3673" s="0" t="str">
        <f aca="false">"Q"&amp;ROUNDUP(MONTH(E3673)/3,0)&amp;"-"&amp;YEAR(E3673)</f>
        <v>Q3-2019</v>
      </c>
    </row>
    <row r="3674" customFormat="false" ht="14.25" hidden="false" customHeight="false" outlineLevel="0" collapsed="false">
      <c r="A3674" s="0" t="s">
        <v>3716</v>
      </c>
      <c r="B3674" s="0" t="s">
        <v>38</v>
      </c>
      <c r="C3674" s="0" t="s">
        <v>48</v>
      </c>
      <c r="D3674" s="9" t="n">
        <v>43500</v>
      </c>
      <c r="E3674" s="9" t="n">
        <v>43683</v>
      </c>
      <c r="F3674" s="9" t="n">
        <v>43686</v>
      </c>
      <c r="G3674" s="9" t="n">
        <v>43687</v>
      </c>
      <c r="H3674" s="10" t="s">
        <v>36</v>
      </c>
      <c r="I3674" s="0" t="n">
        <v>12</v>
      </c>
      <c r="J3674" s="0" t="n">
        <v>37</v>
      </c>
      <c r="K3674" s="0" t="n">
        <v>7</v>
      </c>
      <c r="L3674" s="0" t="n">
        <v>16</v>
      </c>
      <c r="M3674" s="0" t="n">
        <v>6</v>
      </c>
      <c r="N3674" s="11" t="n">
        <v>0.05</v>
      </c>
      <c r="O3674" s="12" t="n">
        <v>2007.99</v>
      </c>
      <c r="P3674" s="12" t="n">
        <v>2479</v>
      </c>
      <c r="Q3674" s="12" t="n">
        <f aca="false">M3674*P3674*(1-N3674)</f>
        <v>14130.3</v>
      </c>
      <c r="R3674" s="12" t="n">
        <f aca="false">M3674*O3674</f>
        <v>12047.94</v>
      </c>
      <c r="S3674" s="12" t="n">
        <f aca="false">Q3674-R3674</f>
        <v>2082.36</v>
      </c>
      <c r="T3674" s="11" t="n">
        <f aca="false">IFERROR(S3674/Q3674,0)</f>
        <v>0.147368421052632</v>
      </c>
      <c r="U3674" s="13" t="n">
        <f aca="false">F3674-E3674</f>
        <v>3</v>
      </c>
      <c r="V3674" s="13" t="n">
        <f aca="false">G3674-F3674</f>
        <v>1</v>
      </c>
      <c r="W3674" s="13" t="n">
        <f aca="false">G3674-E3674</f>
        <v>4</v>
      </c>
      <c r="X3674" s="10" t="n">
        <f aca="false">YEAR(E3674)</f>
        <v>2019</v>
      </c>
      <c r="Y3674" s="0" t="str">
        <f aca="false">TEXT(E3674,"yyyy-mm")</f>
        <v>2019-08</v>
      </c>
      <c r="Z3674" s="0" t="str">
        <f aca="false">"Q"&amp;ROUNDUP(MONTH(E3674)/3,0)&amp;"-"&amp;YEAR(E3674)</f>
        <v>Q3-2019</v>
      </c>
    </row>
    <row r="3675" customFormat="false" ht="14.25" hidden="false" customHeight="false" outlineLevel="0" collapsed="false">
      <c r="A3675" s="0" t="s">
        <v>3717</v>
      </c>
      <c r="B3675" s="0" t="s">
        <v>34</v>
      </c>
      <c r="C3675" s="0" t="s">
        <v>48</v>
      </c>
      <c r="D3675" s="9" t="n">
        <v>43600</v>
      </c>
      <c r="E3675" s="9" t="n">
        <v>43683</v>
      </c>
      <c r="F3675" s="9" t="n">
        <v>43693</v>
      </c>
      <c r="G3675" s="9" t="n">
        <v>43694</v>
      </c>
      <c r="H3675" s="10" t="s">
        <v>36</v>
      </c>
      <c r="I3675" s="0" t="n">
        <v>8</v>
      </c>
      <c r="J3675" s="0" t="n">
        <v>10</v>
      </c>
      <c r="K3675" s="0" t="n">
        <v>30</v>
      </c>
      <c r="L3675" s="0" t="n">
        <v>17</v>
      </c>
      <c r="M3675" s="0" t="n">
        <v>7</v>
      </c>
      <c r="N3675" s="11" t="n">
        <v>0.075</v>
      </c>
      <c r="O3675" s="12" t="n">
        <v>551.54</v>
      </c>
      <c r="P3675" s="12" t="n">
        <v>984.9</v>
      </c>
      <c r="Q3675" s="12" t="n">
        <f aca="false">M3675*P3675*(1-N3675)</f>
        <v>6377.2275</v>
      </c>
      <c r="R3675" s="12" t="n">
        <f aca="false">M3675*O3675</f>
        <v>3860.78</v>
      </c>
      <c r="S3675" s="12" t="n">
        <f aca="false">Q3675-R3675</f>
        <v>2516.4475</v>
      </c>
      <c r="T3675" s="11" t="n">
        <f aca="false">IFERROR(S3675/Q3675,0)</f>
        <v>0.394598985217322</v>
      </c>
      <c r="U3675" s="13" t="n">
        <f aca="false">F3675-E3675</f>
        <v>10</v>
      </c>
      <c r="V3675" s="13" t="n">
        <f aca="false">G3675-F3675</f>
        <v>1</v>
      </c>
      <c r="W3675" s="13" t="n">
        <f aca="false">G3675-E3675</f>
        <v>11</v>
      </c>
      <c r="X3675" s="10" t="n">
        <f aca="false">YEAR(E3675)</f>
        <v>2019</v>
      </c>
      <c r="Y3675" s="0" t="str">
        <f aca="false">TEXT(E3675,"yyyy-mm")</f>
        <v>2019-08</v>
      </c>
      <c r="Z3675" s="0" t="str">
        <f aca="false">"Q"&amp;ROUNDUP(MONTH(E3675)/3,0)&amp;"-"&amp;YEAR(E3675)</f>
        <v>Q3-2019</v>
      </c>
    </row>
    <row r="3676" customFormat="false" ht="14.25" hidden="false" customHeight="false" outlineLevel="0" collapsed="false">
      <c r="A3676" s="0" t="s">
        <v>3718</v>
      </c>
      <c r="B3676" s="0" t="s">
        <v>38</v>
      </c>
      <c r="C3676" s="0" t="s">
        <v>48</v>
      </c>
      <c r="D3676" s="9" t="n">
        <v>43600</v>
      </c>
      <c r="E3676" s="9" t="n">
        <v>43683</v>
      </c>
      <c r="F3676" s="9" t="n">
        <v>43711</v>
      </c>
      <c r="G3676" s="9" t="n">
        <v>43713</v>
      </c>
      <c r="H3676" s="10" t="s">
        <v>36</v>
      </c>
      <c r="I3676" s="0" t="n">
        <v>17</v>
      </c>
      <c r="J3676" s="0" t="n">
        <v>5</v>
      </c>
      <c r="K3676" s="0" t="n">
        <v>1</v>
      </c>
      <c r="L3676" s="0" t="n">
        <v>16</v>
      </c>
      <c r="M3676" s="0" t="n">
        <v>7</v>
      </c>
      <c r="N3676" s="11" t="n">
        <v>0.05</v>
      </c>
      <c r="O3676" s="12" t="n">
        <v>516.84</v>
      </c>
      <c r="P3676" s="12" t="n">
        <v>891.1</v>
      </c>
      <c r="Q3676" s="12" t="n">
        <f aca="false">M3676*P3676*(1-N3676)</f>
        <v>5925.815</v>
      </c>
      <c r="R3676" s="12" t="n">
        <f aca="false">M3676*O3676</f>
        <v>3617.88</v>
      </c>
      <c r="S3676" s="12" t="n">
        <f aca="false">Q3676-R3676</f>
        <v>2307.935</v>
      </c>
      <c r="T3676" s="11" t="n">
        <f aca="false">IFERROR(S3676/Q3676,0)</f>
        <v>0.389471321666302</v>
      </c>
      <c r="U3676" s="13" t="n">
        <f aca="false">F3676-E3676</f>
        <v>28</v>
      </c>
      <c r="V3676" s="13" t="n">
        <f aca="false">G3676-F3676</f>
        <v>2</v>
      </c>
      <c r="W3676" s="13" t="n">
        <f aca="false">G3676-E3676</f>
        <v>30</v>
      </c>
      <c r="X3676" s="10" t="n">
        <f aca="false">YEAR(E3676)</f>
        <v>2019</v>
      </c>
      <c r="Y3676" s="0" t="str">
        <f aca="false">TEXT(E3676,"yyyy-mm")</f>
        <v>2019-08</v>
      </c>
      <c r="Z3676" s="0" t="str">
        <f aca="false">"Q"&amp;ROUNDUP(MONTH(E3676)/3,0)&amp;"-"&amp;YEAR(E3676)</f>
        <v>Q3-2019</v>
      </c>
    </row>
    <row r="3677" customFormat="false" ht="14.25" hidden="false" customHeight="false" outlineLevel="0" collapsed="false">
      <c r="A3677" s="0" t="s">
        <v>3719</v>
      </c>
      <c r="B3677" s="0" t="s">
        <v>34</v>
      </c>
      <c r="C3677" s="0" t="s">
        <v>39</v>
      </c>
      <c r="D3677" s="9" t="n">
        <v>43600</v>
      </c>
      <c r="E3677" s="9" t="n">
        <v>43683</v>
      </c>
      <c r="F3677" s="9" t="n">
        <v>43700</v>
      </c>
      <c r="G3677" s="9" t="n">
        <v>43710</v>
      </c>
      <c r="H3677" s="10" t="s">
        <v>36</v>
      </c>
      <c r="I3677" s="0" t="n">
        <v>11</v>
      </c>
      <c r="J3677" s="0" t="n">
        <v>26</v>
      </c>
      <c r="K3677" s="0" t="n">
        <v>126</v>
      </c>
      <c r="L3677" s="0" t="n">
        <v>47</v>
      </c>
      <c r="M3677" s="0" t="n">
        <v>7</v>
      </c>
      <c r="N3677" s="11" t="n">
        <v>0.1</v>
      </c>
      <c r="O3677" s="12" t="n">
        <v>2969.84</v>
      </c>
      <c r="P3677" s="12" t="n">
        <v>4013.3</v>
      </c>
      <c r="Q3677" s="12" t="n">
        <f aca="false">M3677*P3677*(1-N3677)</f>
        <v>25283.79</v>
      </c>
      <c r="R3677" s="12" t="n">
        <f aca="false">M3677*O3677</f>
        <v>20788.88</v>
      </c>
      <c r="S3677" s="12" t="n">
        <f aca="false">Q3677-R3677</f>
        <v>4494.91</v>
      </c>
      <c r="T3677" s="11" t="n">
        <f aca="false">IFERROR(S3677/Q3677,0)</f>
        <v>0.177778331492233</v>
      </c>
      <c r="U3677" s="13" t="n">
        <f aca="false">F3677-E3677</f>
        <v>17</v>
      </c>
      <c r="V3677" s="13" t="n">
        <f aca="false">G3677-F3677</f>
        <v>10</v>
      </c>
      <c r="W3677" s="13" t="n">
        <f aca="false">G3677-E3677</f>
        <v>27</v>
      </c>
      <c r="X3677" s="10" t="n">
        <f aca="false">YEAR(E3677)</f>
        <v>2019</v>
      </c>
      <c r="Y3677" s="0" t="str">
        <f aca="false">TEXT(E3677,"yyyy-mm")</f>
        <v>2019-08</v>
      </c>
      <c r="Z3677" s="0" t="str">
        <f aca="false">"Q"&amp;ROUNDUP(MONTH(E3677)/3,0)&amp;"-"&amp;YEAR(E3677)</f>
        <v>Q3-2019</v>
      </c>
    </row>
    <row r="3678" customFormat="false" ht="14.25" hidden="false" customHeight="false" outlineLevel="0" collapsed="false">
      <c r="A3678" s="0" t="s">
        <v>3720</v>
      </c>
      <c r="B3678" s="0" t="s">
        <v>34</v>
      </c>
      <c r="C3678" s="0" t="s">
        <v>35</v>
      </c>
      <c r="D3678" s="9" t="n">
        <v>43600</v>
      </c>
      <c r="E3678" s="9" t="n">
        <v>43683</v>
      </c>
      <c r="F3678" s="9" t="n">
        <v>43700</v>
      </c>
      <c r="G3678" s="9" t="n">
        <v>43705</v>
      </c>
      <c r="H3678" s="10" t="s">
        <v>36</v>
      </c>
      <c r="I3678" s="0" t="n">
        <v>7</v>
      </c>
      <c r="J3678" s="0" t="n">
        <v>5</v>
      </c>
      <c r="K3678" s="0" t="n">
        <v>252</v>
      </c>
      <c r="L3678" s="0" t="n">
        <v>7</v>
      </c>
      <c r="M3678" s="0" t="n">
        <v>7</v>
      </c>
      <c r="N3678" s="11" t="n">
        <v>0.075</v>
      </c>
      <c r="O3678" s="12" t="n">
        <v>3292.38</v>
      </c>
      <c r="P3678" s="12" t="n">
        <v>6331.5</v>
      </c>
      <c r="Q3678" s="12" t="n">
        <f aca="false">M3678*P3678*(1-N3678)</f>
        <v>40996.4625</v>
      </c>
      <c r="R3678" s="12" t="n">
        <f aca="false">M3678*O3678</f>
        <v>23046.66</v>
      </c>
      <c r="S3678" s="12" t="n">
        <f aca="false">Q3678-R3678</f>
        <v>17949.8025</v>
      </c>
      <c r="T3678" s="11" t="n">
        <f aca="false">IFERROR(S3678/Q3678,0)</f>
        <v>0.437837837837838</v>
      </c>
      <c r="U3678" s="13" t="n">
        <f aca="false">F3678-E3678</f>
        <v>17</v>
      </c>
      <c r="V3678" s="13" t="n">
        <f aca="false">G3678-F3678</f>
        <v>5</v>
      </c>
      <c r="W3678" s="13" t="n">
        <f aca="false">G3678-E3678</f>
        <v>22</v>
      </c>
      <c r="X3678" s="10" t="n">
        <f aca="false">YEAR(E3678)</f>
        <v>2019</v>
      </c>
      <c r="Y3678" s="0" t="str">
        <f aca="false">TEXT(E3678,"yyyy-mm")</f>
        <v>2019-08</v>
      </c>
      <c r="Z3678" s="0" t="str">
        <f aca="false">"Q"&amp;ROUNDUP(MONTH(E3678)/3,0)&amp;"-"&amp;YEAR(E3678)</f>
        <v>Q3-2019</v>
      </c>
    </row>
    <row r="3679" customFormat="false" ht="14.25" hidden="false" customHeight="false" outlineLevel="0" collapsed="false">
      <c r="A3679" s="0" t="s">
        <v>3721</v>
      </c>
      <c r="B3679" s="0" t="s">
        <v>38</v>
      </c>
      <c r="C3679" s="0" t="s">
        <v>39</v>
      </c>
      <c r="D3679" s="9" t="n">
        <v>43600</v>
      </c>
      <c r="E3679" s="9" t="n">
        <v>43683</v>
      </c>
      <c r="F3679" s="9" t="n">
        <v>43709</v>
      </c>
      <c r="G3679" s="9" t="n">
        <v>43716</v>
      </c>
      <c r="H3679" s="10" t="s">
        <v>36</v>
      </c>
      <c r="I3679" s="0" t="n">
        <v>16</v>
      </c>
      <c r="J3679" s="0" t="n">
        <v>14</v>
      </c>
      <c r="K3679" s="0" t="n">
        <v>186</v>
      </c>
      <c r="L3679" s="0" t="n">
        <v>21</v>
      </c>
      <c r="M3679" s="0" t="n">
        <v>2</v>
      </c>
      <c r="N3679" s="11" t="n">
        <v>0.075</v>
      </c>
      <c r="O3679" s="12" t="n">
        <v>2537.42</v>
      </c>
      <c r="P3679" s="12" t="n">
        <v>5286.3</v>
      </c>
      <c r="Q3679" s="12" t="n">
        <f aca="false">M3679*P3679*(1-N3679)</f>
        <v>9779.655</v>
      </c>
      <c r="R3679" s="12" t="n">
        <f aca="false">M3679*O3679</f>
        <v>5074.84</v>
      </c>
      <c r="S3679" s="12" t="n">
        <f aca="false">Q3679-R3679</f>
        <v>4704.815</v>
      </c>
      <c r="T3679" s="11" t="n">
        <f aca="false">IFERROR(S3679/Q3679,0)</f>
        <v>0.481081899105848</v>
      </c>
      <c r="U3679" s="13" t="n">
        <f aca="false">F3679-E3679</f>
        <v>26</v>
      </c>
      <c r="V3679" s="13" t="n">
        <f aca="false">G3679-F3679</f>
        <v>7</v>
      </c>
      <c r="W3679" s="13" t="n">
        <f aca="false">G3679-E3679</f>
        <v>33</v>
      </c>
      <c r="X3679" s="10" t="n">
        <f aca="false">YEAR(E3679)</f>
        <v>2019</v>
      </c>
      <c r="Y3679" s="0" t="str">
        <f aca="false">TEXT(E3679,"yyyy-mm")</f>
        <v>2019-08</v>
      </c>
      <c r="Z3679" s="0" t="str">
        <f aca="false">"Q"&amp;ROUNDUP(MONTH(E3679)/3,0)&amp;"-"&amp;YEAR(E3679)</f>
        <v>Q3-2019</v>
      </c>
    </row>
    <row r="3680" customFormat="false" ht="14.25" hidden="false" customHeight="false" outlineLevel="0" collapsed="false">
      <c r="A3680" s="0" t="s">
        <v>3722</v>
      </c>
      <c r="B3680" s="0" t="s">
        <v>41</v>
      </c>
      <c r="C3680" s="0" t="s">
        <v>35</v>
      </c>
      <c r="D3680" s="9" t="n">
        <v>43600</v>
      </c>
      <c r="E3680" s="9" t="n">
        <v>43683</v>
      </c>
      <c r="F3680" s="9" t="n">
        <v>43692</v>
      </c>
      <c r="G3680" s="9" t="n">
        <v>43695</v>
      </c>
      <c r="H3680" s="10" t="s">
        <v>36</v>
      </c>
      <c r="I3680" s="0" t="n">
        <v>22</v>
      </c>
      <c r="J3680" s="0" t="n">
        <v>32</v>
      </c>
      <c r="K3680" s="0" t="n">
        <v>251</v>
      </c>
      <c r="L3680" s="0" t="n">
        <v>31</v>
      </c>
      <c r="M3680" s="0" t="n">
        <v>3</v>
      </c>
      <c r="N3680" s="11" t="n">
        <v>0.05</v>
      </c>
      <c r="O3680" s="12" t="n">
        <v>1011.97</v>
      </c>
      <c r="P3680" s="12" t="n">
        <v>1715.2</v>
      </c>
      <c r="Q3680" s="12" t="n">
        <f aca="false">M3680*P3680*(1-N3680)</f>
        <v>4888.32</v>
      </c>
      <c r="R3680" s="12" t="n">
        <f aca="false">M3680*O3680</f>
        <v>3035.91</v>
      </c>
      <c r="S3680" s="12" t="n">
        <f aca="false">Q3680-R3680</f>
        <v>1852.41</v>
      </c>
      <c r="T3680" s="11" t="n">
        <f aca="false">IFERROR(S3680/Q3680,0)</f>
        <v>0.378946141005499</v>
      </c>
      <c r="U3680" s="13" t="n">
        <f aca="false">F3680-E3680</f>
        <v>9</v>
      </c>
      <c r="V3680" s="13" t="n">
        <f aca="false">G3680-F3680</f>
        <v>3</v>
      </c>
      <c r="W3680" s="13" t="n">
        <f aca="false">G3680-E3680</f>
        <v>12</v>
      </c>
      <c r="X3680" s="10" t="n">
        <f aca="false">YEAR(E3680)</f>
        <v>2019</v>
      </c>
      <c r="Y3680" s="0" t="str">
        <f aca="false">TEXT(E3680,"yyyy-mm")</f>
        <v>2019-08</v>
      </c>
      <c r="Z3680" s="0" t="str">
        <f aca="false">"Q"&amp;ROUNDUP(MONTH(E3680)/3,0)&amp;"-"&amp;YEAR(E3680)</f>
        <v>Q3-2019</v>
      </c>
    </row>
    <row r="3681" customFormat="false" ht="14.25" hidden="false" customHeight="false" outlineLevel="0" collapsed="false">
      <c r="A3681" s="0" t="s">
        <v>3723</v>
      </c>
      <c r="B3681" s="0" t="s">
        <v>43</v>
      </c>
      <c r="C3681" s="0" t="s">
        <v>35</v>
      </c>
      <c r="D3681" s="9" t="n">
        <v>43600</v>
      </c>
      <c r="E3681" s="9" t="n">
        <v>43683</v>
      </c>
      <c r="F3681" s="9" t="n">
        <v>43692</v>
      </c>
      <c r="G3681" s="9" t="n">
        <v>43696</v>
      </c>
      <c r="H3681" s="10" t="s">
        <v>36</v>
      </c>
      <c r="I3681" s="0" t="n">
        <v>26</v>
      </c>
      <c r="J3681" s="0" t="n">
        <v>41</v>
      </c>
      <c r="K3681" s="0" t="n">
        <v>242</v>
      </c>
      <c r="L3681" s="0" t="n">
        <v>19</v>
      </c>
      <c r="M3681" s="0" t="n">
        <v>5</v>
      </c>
      <c r="N3681" s="11" t="n">
        <v>0.075</v>
      </c>
      <c r="O3681" s="12" t="n">
        <v>703.1</v>
      </c>
      <c r="P3681" s="12" t="n">
        <v>1065.3</v>
      </c>
      <c r="Q3681" s="12" t="n">
        <f aca="false">M3681*P3681*(1-N3681)</f>
        <v>4927.0125</v>
      </c>
      <c r="R3681" s="12" t="n">
        <f aca="false">M3681*O3681</f>
        <v>3515.5</v>
      </c>
      <c r="S3681" s="12" t="n">
        <f aca="false">Q3681-R3681</f>
        <v>1411.5125</v>
      </c>
      <c r="T3681" s="11" t="n">
        <f aca="false">IFERROR(S3681/Q3681,0)</f>
        <v>0.286484456858999</v>
      </c>
      <c r="U3681" s="13" t="n">
        <f aca="false">F3681-E3681</f>
        <v>9</v>
      </c>
      <c r="V3681" s="13" t="n">
        <f aca="false">G3681-F3681</f>
        <v>4</v>
      </c>
      <c r="W3681" s="13" t="n">
        <f aca="false">G3681-E3681</f>
        <v>13</v>
      </c>
      <c r="X3681" s="10" t="n">
        <f aca="false">YEAR(E3681)</f>
        <v>2019</v>
      </c>
      <c r="Y3681" s="0" t="str">
        <f aca="false">TEXT(E3681,"yyyy-mm")</f>
        <v>2019-08</v>
      </c>
      <c r="Z3681" s="0" t="str">
        <f aca="false">"Q"&amp;ROUNDUP(MONTH(E3681)/3,0)&amp;"-"&amp;YEAR(E3681)</f>
        <v>Q3-2019</v>
      </c>
    </row>
    <row r="3682" customFormat="false" ht="14.25" hidden="false" customHeight="false" outlineLevel="0" collapsed="false">
      <c r="A3682" s="0" t="s">
        <v>3724</v>
      </c>
      <c r="B3682" s="0" t="s">
        <v>38</v>
      </c>
      <c r="C3682" s="0" t="s">
        <v>58</v>
      </c>
      <c r="D3682" s="9" t="n">
        <v>43500</v>
      </c>
      <c r="E3682" s="9" t="n">
        <v>43684</v>
      </c>
      <c r="F3682" s="9" t="n">
        <v>43689</v>
      </c>
      <c r="G3682" s="9" t="n">
        <v>43698</v>
      </c>
      <c r="H3682" s="10" t="s">
        <v>36</v>
      </c>
      <c r="I3682" s="0" t="n">
        <v>14</v>
      </c>
      <c r="J3682" s="0" t="n">
        <v>34</v>
      </c>
      <c r="K3682" s="0" t="n">
        <v>332</v>
      </c>
      <c r="L3682" s="0" t="n">
        <v>45</v>
      </c>
      <c r="M3682" s="0" t="n">
        <v>1</v>
      </c>
      <c r="N3682" s="11" t="n">
        <v>0.075</v>
      </c>
      <c r="O3682" s="12" t="n">
        <v>1553.6</v>
      </c>
      <c r="P3682" s="12" t="n">
        <v>2505.8</v>
      </c>
      <c r="Q3682" s="12" t="n">
        <f aca="false">M3682*P3682*(1-N3682)</f>
        <v>2317.865</v>
      </c>
      <c r="R3682" s="12" t="n">
        <f aca="false">M3682*O3682</f>
        <v>1553.6</v>
      </c>
      <c r="S3682" s="12" t="n">
        <f aca="false">Q3682-R3682</f>
        <v>764.265</v>
      </c>
      <c r="T3682" s="11" t="n">
        <f aca="false">IFERROR(S3682/Q3682,0)</f>
        <v>0.329728004003685</v>
      </c>
      <c r="U3682" s="13" t="n">
        <f aca="false">F3682-E3682</f>
        <v>5</v>
      </c>
      <c r="V3682" s="13" t="n">
        <f aca="false">G3682-F3682</f>
        <v>9</v>
      </c>
      <c r="W3682" s="13" t="n">
        <f aca="false">G3682-E3682</f>
        <v>14</v>
      </c>
      <c r="X3682" s="10" t="n">
        <f aca="false">YEAR(E3682)</f>
        <v>2019</v>
      </c>
      <c r="Y3682" s="0" t="str">
        <f aca="false">TEXT(E3682,"yyyy-mm")</f>
        <v>2019-08</v>
      </c>
      <c r="Z3682" s="0" t="str">
        <f aca="false">"Q"&amp;ROUNDUP(MONTH(E3682)/3,0)&amp;"-"&amp;YEAR(E3682)</f>
        <v>Q3-2019</v>
      </c>
    </row>
    <row r="3683" customFormat="false" ht="14.25" hidden="false" customHeight="false" outlineLevel="0" collapsed="false">
      <c r="A3683" s="0" t="s">
        <v>3725</v>
      </c>
      <c r="B3683" s="0" t="s">
        <v>34</v>
      </c>
      <c r="C3683" s="0" t="s">
        <v>35</v>
      </c>
      <c r="D3683" s="9" t="n">
        <v>43600</v>
      </c>
      <c r="E3683" s="9" t="n">
        <v>43684</v>
      </c>
      <c r="F3683" s="9" t="n">
        <v>43697</v>
      </c>
      <c r="G3683" s="9" t="n">
        <v>43700</v>
      </c>
      <c r="H3683" s="10" t="s">
        <v>36</v>
      </c>
      <c r="I3683" s="0" t="n">
        <v>8</v>
      </c>
      <c r="J3683" s="0" t="n">
        <v>15</v>
      </c>
      <c r="K3683" s="0" t="n">
        <v>220</v>
      </c>
      <c r="L3683" s="0" t="n">
        <v>10</v>
      </c>
      <c r="M3683" s="0" t="n">
        <v>6</v>
      </c>
      <c r="N3683" s="11" t="n">
        <v>0.075</v>
      </c>
      <c r="O3683" s="12" t="n">
        <v>743.7</v>
      </c>
      <c r="P3683" s="12" t="n">
        <v>1005</v>
      </c>
      <c r="Q3683" s="12" t="n">
        <f aca="false">M3683*P3683*(1-N3683)</f>
        <v>5577.75</v>
      </c>
      <c r="R3683" s="12" t="n">
        <f aca="false">M3683*O3683</f>
        <v>4462.2</v>
      </c>
      <c r="S3683" s="12" t="n">
        <f aca="false">Q3683-R3683</f>
        <v>1115.55</v>
      </c>
      <c r="T3683" s="11" t="n">
        <f aca="false">IFERROR(S3683/Q3683,0)</f>
        <v>0.2</v>
      </c>
      <c r="U3683" s="13" t="n">
        <f aca="false">F3683-E3683</f>
        <v>13</v>
      </c>
      <c r="V3683" s="13" t="n">
        <f aca="false">G3683-F3683</f>
        <v>3</v>
      </c>
      <c r="W3683" s="13" t="n">
        <f aca="false">G3683-E3683</f>
        <v>16</v>
      </c>
      <c r="X3683" s="10" t="n">
        <f aca="false">YEAR(E3683)</f>
        <v>2019</v>
      </c>
      <c r="Y3683" s="0" t="str">
        <f aca="false">TEXT(E3683,"yyyy-mm")</f>
        <v>2019-08</v>
      </c>
      <c r="Z3683" s="0" t="str">
        <f aca="false">"Q"&amp;ROUNDUP(MONTH(E3683)/3,0)&amp;"-"&amp;YEAR(E3683)</f>
        <v>Q3-2019</v>
      </c>
    </row>
    <row r="3684" customFormat="false" ht="14.25" hidden="false" customHeight="false" outlineLevel="0" collapsed="false">
      <c r="A3684" s="0" t="s">
        <v>3726</v>
      </c>
      <c r="B3684" s="0" t="s">
        <v>34</v>
      </c>
      <c r="C3684" s="0" t="s">
        <v>39</v>
      </c>
      <c r="D3684" s="9" t="n">
        <v>43600</v>
      </c>
      <c r="E3684" s="9" t="n">
        <v>43684</v>
      </c>
      <c r="F3684" s="9" t="n">
        <v>43696</v>
      </c>
      <c r="G3684" s="9" t="n">
        <v>43702</v>
      </c>
      <c r="H3684" s="10" t="s">
        <v>36</v>
      </c>
      <c r="I3684" s="0" t="n">
        <v>9</v>
      </c>
      <c r="J3684" s="0" t="n">
        <v>28</v>
      </c>
      <c r="K3684" s="0" t="n">
        <v>156</v>
      </c>
      <c r="L3684" s="0" t="n">
        <v>6</v>
      </c>
      <c r="M3684" s="0" t="n">
        <v>6</v>
      </c>
      <c r="N3684" s="11" t="n">
        <v>0.075</v>
      </c>
      <c r="O3684" s="12" t="n">
        <v>623.1</v>
      </c>
      <c r="P3684" s="12" t="n">
        <v>1005</v>
      </c>
      <c r="Q3684" s="12" t="n">
        <f aca="false">M3684*P3684*(1-N3684)</f>
        <v>5577.75</v>
      </c>
      <c r="R3684" s="12" t="n">
        <f aca="false">M3684*O3684</f>
        <v>3738.6</v>
      </c>
      <c r="S3684" s="12" t="n">
        <f aca="false">Q3684-R3684</f>
        <v>1839.15</v>
      </c>
      <c r="T3684" s="11" t="n">
        <f aca="false">IFERROR(S3684/Q3684,0)</f>
        <v>0.32972972972973</v>
      </c>
      <c r="U3684" s="13" t="n">
        <f aca="false">F3684-E3684</f>
        <v>12</v>
      </c>
      <c r="V3684" s="13" t="n">
        <f aca="false">G3684-F3684</f>
        <v>6</v>
      </c>
      <c r="W3684" s="13" t="n">
        <f aca="false">G3684-E3684</f>
        <v>18</v>
      </c>
      <c r="X3684" s="10" t="n">
        <f aca="false">YEAR(E3684)</f>
        <v>2019</v>
      </c>
      <c r="Y3684" s="0" t="str">
        <f aca="false">TEXT(E3684,"yyyy-mm")</f>
        <v>2019-08</v>
      </c>
      <c r="Z3684" s="0" t="str">
        <f aca="false">"Q"&amp;ROUNDUP(MONTH(E3684)/3,0)&amp;"-"&amp;YEAR(E3684)</f>
        <v>Q3-2019</v>
      </c>
    </row>
    <row r="3685" customFormat="false" ht="14.25" hidden="false" customHeight="false" outlineLevel="0" collapsed="false">
      <c r="A3685" s="0" t="s">
        <v>3727</v>
      </c>
      <c r="B3685" s="0" t="s">
        <v>34</v>
      </c>
      <c r="C3685" s="0" t="s">
        <v>35</v>
      </c>
      <c r="D3685" s="9" t="n">
        <v>43500</v>
      </c>
      <c r="E3685" s="9" t="n">
        <v>43684</v>
      </c>
      <c r="F3685" s="9" t="n">
        <v>43692</v>
      </c>
      <c r="G3685" s="9" t="n">
        <v>43693</v>
      </c>
      <c r="H3685" s="10" t="s">
        <v>36</v>
      </c>
      <c r="I3685" s="0" t="n">
        <v>10</v>
      </c>
      <c r="J3685" s="0" t="n">
        <v>18</v>
      </c>
      <c r="K3685" s="0" t="n">
        <v>238</v>
      </c>
      <c r="L3685" s="0" t="n">
        <v>45</v>
      </c>
      <c r="M3685" s="0" t="n">
        <v>5</v>
      </c>
      <c r="N3685" s="11" t="n">
        <v>0.15</v>
      </c>
      <c r="O3685" s="12" t="n">
        <v>947.92</v>
      </c>
      <c r="P3685" s="12" t="n">
        <v>1755.4</v>
      </c>
      <c r="Q3685" s="12" t="n">
        <f aca="false">M3685*P3685*(1-N3685)</f>
        <v>7460.45</v>
      </c>
      <c r="R3685" s="12" t="n">
        <f aca="false">M3685*O3685</f>
        <v>4739.6</v>
      </c>
      <c r="S3685" s="12" t="n">
        <f aca="false">Q3685-R3685</f>
        <v>2720.85</v>
      </c>
      <c r="T3685" s="11" t="n">
        <f aca="false">IFERROR(S3685/Q3685,0)</f>
        <v>0.364703201549504</v>
      </c>
      <c r="U3685" s="13" t="n">
        <f aca="false">F3685-E3685</f>
        <v>8</v>
      </c>
      <c r="V3685" s="13" t="n">
        <f aca="false">G3685-F3685</f>
        <v>1</v>
      </c>
      <c r="W3685" s="13" t="n">
        <f aca="false">G3685-E3685</f>
        <v>9</v>
      </c>
      <c r="X3685" s="10" t="n">
        <f aca="false">YEAR(E3685)</f>
        <v>2019</v>
      </c>
      <c r="Y3685" s="0" t="str">
        <f aca="false">TEXT(E3685,"yyyy-mm")</f>
        <v>2019-08</v>
      </c>
      <c r="Z3685" s="0" t="str">
        <f aca="false">"Q"&amp;ROUNDUP(MONTH(E3685)/3,0)&amp;"-"&amp;YEAR(E3685)</f>
        <v>Q3-2019</v>
      </c>
    </row>
    <row r="3686" customFormat="false" ht="14.25" hidden="false" customHeight="false" outlineLevel="0" collapsed="false">
      <c r="A3686" s="0" t="s">
        <v>3728</v>
      </c>
      <c r="B3686" s="0" t="s">
        <v>38</v>
      </c>
      <c r="C3686" s="0" t="s">
        <v>35</v>
      </c>
      <c r="D3686" s="9" t="n">
        <v>43500</v>
      </c>
      <c r="E3686" s="9" t="n">
        <v>43685</v>
      </c>
      <c r="F3686" s="9" t="n">
        <v>43697</v>
      </c>
      <c r="G3686" s="9" t="n">
        <v>43702</v>
      </c>
      <c r="H3686" s="10" t="s">
        <v>36</v>
      </c>
      <c r="I3686" s="0" t="n">
        <v>12</v>
      </c>
      <c r="J3686" s="0" t="n">
        <v>20</v>
      </c>
      <c r="K3686" s="0" t="n">
        <v>207</v>
      </c>
      <c r="L3686" s="0" t="n">
        <v>34</v>
      </c>
      <c r="M3686" s="0" t="n">
        <v>1</v>
      </c>
      <c r="N3686" s="11" t="n">
        <v>0.075</v>
      </c>
      <c r="O3686" s="12" t="n">
        <v>1143.89</v>
      </c>
      <c r="P3686" s="12" t="n">
        <v>1815.7</v>
      </c>
      <c r="Q3686" s="12" t="n">
        <f aca="false">M3686*P3686*(1-N3686)</f>
        <v>1679.5225</v>
      </c>
      <c r="R3686" s="12" t="n">
        <f aca="false">M3686*O3686</f>
        <v>1143.89</v>
      </c>
      <c r="S3686" s="12" t="n">
        <f aca="false">Q3686-R3686</f>
        <v>535.6325</v>
      </c>
      <c r="T3686" s="11" t="n">
        <f aca="false">IFERROR(S3686/Q3686,0)</f>
        <v>0.318919514326245</v>
      </c>
      <c r="U3686" s="13" t="n">
        <f aca="false">F3686-E3686</f>
        <v>12</v>
      </c>
      <c r="V3686" s="13" t="n">
        <f aca="false">G3686-F3686</f>
        <v>5</v>
      </c>
      <c r="W3686" s="13" t="n">
        <f aca="false">G3686-E3686</f>
        <v>17</v>
      </c>
      <c r="X3686" s="10" t="n">
        <f aca="false">YEAR(E3686)</f>
        <v>2019</v>
      </c>
      <c r="Y3686" s="0" t="str">
        <f aca="false">TEXT(E3686,"yyyy-mm")</f>
        <v>2019-08</v>
      </c>
      <c r="Z3686" s="0" t="str">
        <f aca="false">"Q"&amp;ROUNDUP(MONTH(E3686)/3,0)&amp;"-"&amp;YEAR(E3686)</f>
        <v>Q3-2019</v>
      </c>
    </row>
    <row r="3687" customFormat="false" ht="14.25" hidden="false" customHeight="false" outlineLevel="0" collapsed="false">
      <c r="A3687" s="0" t="s">
        <v>3729</v>
      </c>
      <c r="B3687" s="0" t="s">
        <v>34</v>
      </c>
      <c r="C3687" s="0" t="s">
        <v>58</v>
      </c>
      <c r="D3687" s="9" t="n">
        <v>43600</v>
      </c>
      <c r="E3687" s="9" t="n">
        <v>43685</v>
      </c>
      <c r="F3687" s="9" t="n">
        <v>43688</v>
      </c>
      <c r="G3687" s="9" t="n">
        <v>43691</v>
      </c>
      <c r="H3687" s="10" t="s">
        <v>36</v>
      </c>
      <c r="I3687" s="0" t="n">
        <v>11</v>
      </c>
      <c r="J3687" s="0" t="n">
        <v>13</v>
      </c>
      <c r="K3687" s="0" t="n">
        <v>365</v>
      </c>
      <c r="L3687" s="0" t="n">
        <v>33</v>
      </c>
      <c r="M3687" s="0" t="n">
        <v>8</v>
      </c>
      <c r="N3687" s="11" t="n">
        <v>0.05</v>
      </c>
      <c r="O3687" s="12" t="n">
        <v>1090.76</v>
      </c>
      <c r="P3687" s="12" t="n">
        <v>2479</v>
      </c>
      <c r="Q3687" s="12" t="n">
        <f aca="false">M3687*P3687*(1-N3687)</f>
        <v>18840.4</v>
      </c>
      <c r="R3687" s="12" t="n">
        <f aca="false">M3687*O3687</f>
        <v>8726.08</v>
      </c>
      <c r="S3687" s="12" t="n">
        <f aca="false">Q3687-R3687</f>
        <v>10114.32</v>
      </c>
      <c r="T3687" s="11" t="n">
        <f aca="false">IFERROR(S3687/Q3687,0)</f>
        <v>0.536842105263158</v>
      </c>
      <c r="U3687" s="13" t="n">
        <f aca="false">F3687-E3687</f>
        <v>3</v>
      </c>
      <c r="V3687" s="13" t="n">
        <f aca="false">G3687-F3687</f>
        <v>3</v>
      </c>
      <c r="W3687" s="13" t="n">
        <f aca="false">G3687-E3687</f>
        <v>6</v>
      </c>
      <c r="X3687" s="10" t="n">
        <f aca="false">YEAR(E3687)</f>
        <v>2019</v>
      </c>
      <c r="Y3687" s="0" t="str">
        <f aca="false">TEXT(E3687,"yyyy-mm")</f>
        <v>2019-08</v>
      </c>
      <c r="Z3687" s="0" t="str">
        <f aca="false">"Q"&amp;ROUNDUP(MONTH(E3687)/3,0)&amp;"-"&amp;YEAR(E3687)</f>
        <v>Q3-2019</v>
      </c>
    </row>
    <row r="3688" customFormat="false" ht="14.25" hidden="false" customHeight="false" outlineLevel="0" collapsed="false">
      <c r="A3688" s="0" t="s">
        <v>3730</v>
      </c>
      <c r="B3688" s="0" t="s">
        <v>41</v>
      </c>
      <c r="C3688" s="0" t="s">
        <v>39</v>
      </c>
      <c r="D3688" s="9" t="n">
        <v>43600</v>
      </c>
      <c r="E3688" s="9" t="n">
        <v>43685</v>
      </c>
      <c r="F3688" s="9" t="n">
        <v>43697</v>
      </c>
      <c r="G3688" s="9" t="n">
        <v>43707</v>
      </c>
      <c r="H3688" s="10" t="s">
        <v>36</v>
      </c>
      <c r="I3688" s="0" t="n">
        <v>23</v>
      </c>
      <c r="J3688" s="0" t="n">
        <v>20</v>
      </c>
      <c r="K3688" s="0" t="n">
        <v>134</v>
      </c>
      <c r="L3688" s="0" t="n">
        <v>20</v>
      </c>
      <c r="M3688" s="0" t="n">
        <v>5</v>
      </c>
      <c r="N3688" s="11" t="n">
        <v>0.075</v>
      </c>
      <c r="O3688" s="12" t="n">
        <v>1250.76</v>
      </c>
      <c r="P3688" s="12" t="n">
        <v>2405.3</v>
      </c>
      <c r="Q3688" s="12" t="n">
        <f aca="false">M3688*P3688*(1-N3688)</f>
        <v>11124.5125</v>
      </c>
      <c r="R3688" s="12" t="n">
        <f aca="false">M3688*O3688</f>
        <v>6253.8</v>
      </c>
      <c r="S3688" s="12" t="n">
        <f aca="false">Q3688-R3688</f>
        <v>4870.7125</v>
      </c>
      <c r="T3688" s="11" t="n">
        <f aca="false">IFERROR(S3688/Q3688,0)</f>
        <v>0.437836040006248</v>
      </c>
      <c r="U3688" s="13" t="n">
        <f aca="false">F3688-E3688</f>
        <v>12</v>
      </c>
      <c r="V3688" s="13" t="n">
        <f aca="false">G3688-F3688</f>
        <v>10</v>
      </c>
      <c r="W3688" s="13" t="n">
        <f aca="false">G3688-E3688</f>
        <v>22</v>
      </c>
      <c r="X3688" s="10" t="n">
        <f aca="false">YEAR(E3688)</f>
        <v>2019</v>
      </c>
      <c r="Y3688" s="0" t="str">
        <f aca="false">TEXT(E3688,"yyyy-mm")</f>
        <v>2019-08</v>
      </c>
      <c r="Z3688" s="0" t="str">
        <f aca="false">"Q"&amp;ROUNDUP(MONTH(E3688)/3,0)&amp;"-"&amp;YEAR(E3688)</f>
        <v>Q3-2019</v>
      </c>
    </row>
    <row r="3689" customFormat="false" ht="14.25" hidden="false" customHeight="false" outlineLevel="0" collapsed="false">
      <c r="A3689" s="0" t="s">
        <v>3731</v>
      </c>
      <c r="B3689" s="0" t="s">
        <v>41</v>
      </c>
      <c r="C3689" s="0" t="s">
        <v>35</v>
      </c>
      <c r="D3689" s="9" t="n">
        <v>43600</v>
      </c>
      <c r="E3689" s="9" t="n">
        <v>43685</v>
      </c>
      <c r="F3689" s="9" t="n">
        <v>43697</v>
      </c>
      <c r="G3689" s="9" t="n">
        <v>43707</v>
      </c>
      <c r="H3689" s="10" t="s">
        <v>36</v>
      </c>
      <c r="I3689" s="0" t="n">
        <v>24</v>
      </c>
      <c r="J3689" s="0" t="n">
        <v>40</v>
      </c>
      <c r="K3689" s="0" t="n">
        <v>254</v>
      </c>
      <c r="L3689" s="0" t="n">
        <v>2</v>
      </c>
      <c r="M3689" s="0" t="n">
        <v>4</v>
      </c>
      <c r="N3689" s="11" t="n">
        <v>0.15</v>
      </c>
      <c r="O3689" s="12" t="n">
        <v>3946.03</v>
      </c>
      <c r="P3689" s="12" t="n">
        <v>5480.6</v>
      </c>
      <c r="Q3689" s="12" t="n">
        <f aca="false">M3689*P3689*(1-N3689)</f>
        <v>18634.04</v>
      </c>
      <c r="R3689" s="12" t="n">
        <f aca="false">M3689*O3689</f>
        <v>15784.12</v>
      </c>
      <c r="S3689" s="12" t="n">
        <f aca="false">Q3689-R3689</f>
        <v>2849.92</v>
      </c>
      <c r="T3689" s="11" t="n">
        <f aca="false">IFERROR(S3689/Q3689,0)</f>
        <v>0.15294160579241</v>
      </c>
      <c r="U3689" s="13" t="n">
        <f aca="false">F3689-E3689</f>
        <v>12</v>
      </c>
      <c r="V3689" s="13" t="n">
        <f aca="false">G3689-F3689</f>
        <v>10</v>
      </c>
      <c r="W3689" s="13" t="n">
        <f aca="false">G3689-E3689</f>
        <v>22</v>
      </c>
      <c r="X3689" s="10" t="n">
        <f aca="false">YEAR(E3689)</f>
        <v>2019</v>
      </c>
      <c r="Y3689" s="0" t="str">
        <f aca="false">TEXT(E3689,"yyyy-mm")</f>
        <v>2019-08</v>
      </c>
      <c r="Z3689" s="0" t="str">
        <f aca="false">"Q"&amp;ROUNDUP(MONTH(E3689)/3,0)&amp;"-"&amp;YEAR(E3689)</f>
        <v>Q3-2019</v>
      </c>
    </row>
    <row r="3690" customFormat="false" ht="14.25" hidden="false" customHeight="false" outlineLevel="0" collapsed="false">
      <c r="A3690" s="0" t="s">
        <v>3732</v>
      </c>
      <c r="B3690" s="0" t="s">
        <v>34</v>
      </c>
      <c r="C3690" s="0" t="s">
        <v>48</v>
      </c>
      <c r="D3690" s="9" t="n">
        <v>43600</v>
      </c>
      <c r="E3690" s="9" t="n">
        <v>43685</v>
      </c>
      <c r="F3690" s="9" t="n">
        <v>43709</v>
      </c>
      <c r="G3690" s="9" t="n">
        <v>43711</v>
      </c>
      <c r="H3690" s="10" t="s">
        <v>36</v>
      </c>
      <c r="I3690" s="0" t="n">
        <v>1</v>
      </c>
      <c r="J3690" s="0" t="n">
        <v>19</v>
      </c>
      <c r="K3690" s="0" t="n">
        <v>29</v>
      </c>
      <c r="L3690" s="0" t="n">
        <v>34</v>
      </c>
      <c r="M3690" s="0" t="n">
        <v>5</v>
      </c>
      <c r="N3690" s="11" t="n">
        <v>0.1</v>
      </c>
      <c r="O3690" s="12" t="n">
        <v>166.16</v>
      </c>
      <c r="P3690" s="12" t="n">
        <v>268</v>
      </c>
      <c r="Q3690" s="12" t="n">
        <f aca="false">M3690*P3690*(1-N3690)</f>
        <v>1206</v>
      </c>
      <c r="R3690" s="12" t="n">
        <f aca="false">M3690*O3690</f>
        <v>830.8</v>
      </c>
      <c r="S3690" s="12" t="n">
        <f aca="false">Q3690-R3690</f>
        <v>375.2</v>
      </c>
      <c r="T3690" s="11" t="n">
        <f aca="false">IFERROR(S3690/Q3690,0)</f>
        <v>0.311111111111111</v>
      </c>
      <c r="U3690" s="13" t="n">
        <f aca="false">F3690-E3690</f>
        <v>24</v>
      </c>
      <c r="V3690" s="13" t="n">
        <f aca="false">G3690-F3690</f>
        <v>2</v>
      </c>
      <c r="W3690" s="13" t="n">
        <f aca="false">G3690-E3690</f>
        <v>26</v>
      </c>
      <c r="X3690" s="10" t="n">
        <f aca="false">YEAR(E3690)</f>
        <v>2019</v>
      </c>
      <c r="Y3690" s="0" t="str">
        <f aca="false">TEXT(E3690,"yyyy-mm")</f>
        <v>2019-08</v>
      </c>
      <c r="Z3690" s="0" t="str">
        <f aca="false">"Q"&amp;ROUNDUP(MONTH(E3690)/3,0)&amp;"-"&amp;YEAR(E3690)</f>
        <v>Q3-2019</v>
      </c>
    </row>
    <row r="3691" customFormat="false" ht="14.25" hidden="false" customHeight="false" outlineLevel="0" collapsed="false">
      <c r="A3691" s="0" t="s">
        <v>3733</v>
      </c>
      <c r="B3691" s="0" t="s">
        <v>34</v>
      </c>
      <c r="C3691" s="0" t="s">
        <v>46</v>
      </c>
      <c r="D3691" s="9" t="n">
        <v>43600</v>
      </c>
      <c r="E3691" s="9" t="n">
        <v>43685</v>
      </c>
      <c r="F3691" s="9" t="n">
        <v>43699</v>
      </c>
      <c r="G3691" s="9" t="n">
        <v>43706</v>
      </c>
      <c r="H3691" s="10" t="s">
        <v>36</v>
      </c>
      <c r="I3691" s="0" t="n">
        <v>9</v>
      </c>
      <c r="J3691" s="0" t="n">
        <v>36</v>
      </c>
      <c r="K3691" s="0" t="n">
        <v>279</v>
      </c>
      <c r="L3691" s="0" t="n">
        <v>16</v>
      </c>
      <c r="M3691" s="0" t="n">
        <v>6</v>
      </c>
      <c r="N3691" s="11" t="n">
        <v>0.075</v>
      </c>
      <c r="O3691" s="12" t="n">
        <v>2595.92</v>
      </c>
      <c r="P3691" s="12" t="n">
        <v>6331.5</v>
      </c>
      <c r="Q3691" s="12" t="n">
        <f aca="false">M3691*P3691*(1-N3691)</f>
        <v>35139.825</v>
      </c>
      <c r="R3691" s="12" t="n">
        <f aca="false">M3691*O3691</f>
        <v>15575.52</v>
      </c>
      <c r="S3691" s="12" t="n">
        <f aca="false">Q3691-R3691</f>
        <v>19564.305</v>
      </c>
      <c r="T3691" s="11" t="n">
        <f aca="false">IFERROR(S3691/Q3691,0)</f>
        <v>0.55675590302456</v>
      </c>
      <c r="U3691" s="13" t="n">
        <f aca="false">F3691-E3691</f>
        <v>14</v>
      </c>
      <c r="V3691" s="13" t="n">
        <f aca="false">G3691-F3691</f>
        <v>7</v>
      </c>
      <c r="W3691" s="13" t="n">
        <f aca="false">G3691-E3691</f>
        <v>21</v>
      </c>
      <c r="X3691" s="10" t="n">
        <f aca="false">YEAR(E3691)</f>
        <v>2019</v>
      </c>
      <c r="Y3691" s="0" t="str">
        <f aca="false">TEXT(E3691,"yyyy-mm")</f>
        <v>2019-08</v>
      </c>
      <c r="Z3691" s="0" t="str">
        <f aca="false">"Q"&amp;ROUNDUP(MONTH(E3691)/3,0)&amp;"-"&amp;YEAR(E3691)</f>
        <v>Q3-2019</v>
      </c>
    </row>
    <row r="3692" customFormat="false" ht="14.25" hidden="false" customHeight="false" outlineLevel="0" collapsed="false">
      <c r="A3692" s="0" t="s">
        <v>3734</v>
      </c>
      <c r="B3692" s="0" t="s">
        <v>34</v>
      </c>
      <c r="C3692" s="0" t="s">
        <v>39</v>
      </c>
      <c r="D3692" s="9" t="n">
        <v>43600</v>
      </c>
      <c r="E3692" s="9" t="n">
        <v>43685</v>
      </c>
      <c r="F3692" s="9" t="n">
        <v>43698</v>
      </c>
      <c r="G3692" s="9" t="n">
        <v>43704</v>
      </c>
      <c r="H3692" s="10" t="s">
        <v>36</v>
      </c>
      <c r="I3692" s="0" t="n">
        <v>1</v>
      </c>
      <c r="J3692" s="0" t="n">
        <v>8</v>
      </c>
      <c r="K3692" s="0" t="n">
        <v>137</v>
      </c>
      <c r="L3692" s="0" t="n">
        <v>3</v>
      </c>
      <c r="M3692" s="0" t="n">
        <v>4</v>
      </c>
      <c r="N3692" s="11" t="n">
        <v>0.2</v>
      </c>
      <c r="O3692" s="12" t="n">
        <v>365.15</v>
      </c>
      <c r="P3692" s="12" t="n">
        <v>730.3</v>
      </c>
      <c r="Q3692" s="12" t="n">
        <f aca="false">M3692*P3692*(1-N3692)</f>
        <v>2336.96</v>
      </c>
      <c r="R3692" s="12" t="n">
        <f aca="false">M3692*O3692</f>
        <v>1460.6</v>
      </c>
      <c r="S3692" s="12" t="n">
        <f aca="false">Q3692-R3692</f>
        <v>876.36</v>
      </c>
      <c r="T3692" s="11" t="n">
        <f aca="false">IFERROR(S3692/Q3692,0)</f>
        <v>0.375</v>
      </c>
      <c r="U3692" s="13" t="n">
        <f aca="false">F3692-E3692</f>
        <v>13</v>
      </c>
      <c r="V3692" s="13" t="n">
        <f aca="false">G3692-F3692</f>
        <v>6</v>
      </c>
      <c r="W3692" s="13" t="n">
        <f aca="false">G3692-E3692</f>
        <v>19</v>
      </c>
      <c r="X3692" s="10" t="n">
        <f aca="false">YEAR(E3692)</f>
        <v>2019</v>
      </c>
      <c r="Y3692" s="0" t="str">
        <f aca="false">TEXT(E3692,"yyyy-mm")</f>
        <v>2019-08</v>
      </c>
      <c r="Z3692" s="0" t="str">
        <f aca="false">"Q"&amp;ROUNDUP(MONTH(E3692)/3,0)&amp;"-"&amp;YEAR(E3692)</f>
        <v>Q3-2019</v>
      </c>
    </row>
    <row r="3693" customFormat="false" ht="14.25" hidden="false" customHeight="false" outlineLevel="0" collapsed="false">
      <c r="A3693" s="0" t="s">
        <v>3735</v>
      </c>
      <c r="B3693" s="0" t="s">
        <v>34</v>
      </c>
      <c r="C3693" s="0" t="s">
        <v>48</v>
      </c>
      <c r="D3693" s="9" t="n">
        <v>43600</v>
      </c>
      <c r="E3693" s="9" t="n">
        <v>43685</v>
      </c>
      <c r="F3693" s="9" t="n">
        <v>43689</v>
      </c>
      <c r="G3693" s="9" t="n">
        <v>43698</v>
      </c>
      <c r="H3693" s="10" t="s">
        <v>36</v>
      </c>
      <c r="I3693" s="0" t="n">
        <v>10</v>
      </c>
      <c r="J3693" s="0" t="n">
        <v>27</v>
      </c>
      <c r="K3693" s="0" t="n">
        <v>4</v>
      </c>
      <c r="L3693" s="0" t="n">
        <v>39</v>
      </c>
      <c r="M3693" s="0" t="n">
        <v>3</v>
      </c>
      <c r="N3693" s="11" t="n">
        <v>0.075</v>
      </c>
      <c r="O3693" s="12" t="n">
        <v>146.33</v>
      </c>
      <c r="P3693" s="12" t="n">
        <v>187.6</v>
      </c>
      <c r="Q3693" s="12" t="n">
        <f aca="false">M3693*P3693*(1-N3693)</f>
        <v>520.59</v>
      </c>
      <c r="R3693" s="12" t="n">
        <f aca="false">M3693*O3693</f>
        <v>438.99</v>
      </c>
      <c r="S3693" s="12" t="n">
        <f aca="false">Q3693-R3693</f>
        <v>81.6</v>
      </c>
      <c r="T3693" s="11" t="n">
        <f aca="false">IFERROR(S3693/Q3693,0)</f>
        <v>0.156745231372097</v>
      </c>
      <c r="U3693" s="13" t="n">
        <f aca="false">F3693-E3693</f>
        <v>4</v>
      </c>
      <c r="V3693" s="13" t="n">
        <f aca="false">G3693-F3693</f>
        <v>9</v>
      </c>
      <c r="W3693" s="13" t="n">
        <f aca="false">G3693-E3693</f>
        <v>13</v>
      </c>
      <c r="X3693" s="10" t="n">
        <f aca="false">YEAR(E3693)</f>
        <v>2019</v>
      </c>
      <c r="Y3693" s="0" t="str">
        <f aca="false">TEXT(E3693,"yyyy-mm")</f>
        <v>2019-08</v>
      </c>
      <c r="Z3693" s="0" t="str">
        <f aca="false">"Q"&amp;ROUNDUP(MONTH(E3693)/3,0)&amp;"-"&amp;YEAR(E3693)</f>
        <v>Q3-2019</v>
      </c>
    </row>
    <row r="3694" customFormat="false" ht="14.25" hidden="false" customHeight="false" outlineLevel="0" collapsed="false">
      <c r="A3694" s="0" t="s">
        <v>3736</v>
      </c>
      <c r="B3694" s="0" t="s">
        <v>38</v>
      </c>
      <c r="C3694" s="0" t="s">
        <v>39</v>
      </c>
      <c r="D3694" s="9" t="n">
        <v>43600</v>
      </c>
      <c r="E3694" s="9" t="n">
        <v>43685</v>
      </c>
      <c r="F3694" s="9" t="n">
        <v>43690</v>
      </c>
      <c r="G3694" s="9" t="n">
        <v>43695</v>
      </c>
      <c r="H3694" s="10" t="s">
        <v>36</v>
      </c>
      <c r="I3694" s="0" t="n">
        <v>17</v>
      </c>
      <c r="J3694" s="0" t="n">
        <v>22</v>
      </c>
      <c r="K3694" s="0" t="n">
        <v>127</v>
      </c>
      <c r="L3694" s="0" t="n">
        <v>32</v>
      </c>
      <c r="M3694" s="0" t="n">
        <v>4</v>
      </c>
      <c r="N3694" s="11" t="n">
        <v>0.3</v>
      </c>
      <c r="O3694" s="12" t="n">
        <v>2329.59</v>
      </c>
      <c r="P3694" s="12" t="n">
        <v>3819</v>
      </c>
      <c r="Q3694" s="12" t="n">
        <f aca="false">M3694*P3694*(1-N3694)</f>
        <v>10693.2</v>
      </c>
      <c r="R3694" s="12" t="n">
        <f aca="false">M3694*O3694</f>
        <v>9318.36</v>
      </c>
      <c r="S3694" s="12" t="n">
        <f aca="false">Q3694-R3694</f>
        <v>1374.84</v>
      </c>
      <c r="T3694" s="11" t="n">
        <f aca="false">IFERROR(S3694/Q3694,0)</f>
        <v>0.128571428571428</v>
      </c>
      <c r="U3694" s="13" t="n">
        <f aca="false">F3694-E3694</f>
        <v>5</v>
      </c>
      <c r="V3694" s="13" t="n">
        <f aca="false">G3694-F3694</f>
        <v>5</v>
      </c>
      <c r="W3694" s="13" t="n">
        <f aca="false">G3694-E3694</f>
        <v>10</v>
      </c>
      <c r="X3694" s="10" t="n">
        <f aca="false">YEAR(E3694)</f>
        <v>2019</v>
      </c>
      <c r="Y3694" s="0" t="str">
        <f aca="false">TEXT(E3694,"yyyy-mm")</f>
        <v>2019-08</v>
      </c>
      <c r="Z3694" s="0" t="str">
        <f aca="false">"Q"&amp;ROUNDUP(MONTH(E3694)/3,0)&amp;"-"&amp;YEAR(E3694)</f>
        <v>Q3-2019</v>
      </c>
    </row>
    <row r="3695" customFormat="false" ht="14.25" hidden="false" customHeight="false" outlineLevel="0" collapsed="false">
      <c r="A3695" s="0" t="s">
        <v>3737</v>
      </c>
      <c r="B3695" s="0" t="s">
        <v>41</v>
      </c>
      <c r="C3695" s="0" t="s">
        <v>39</v>
      </c>
      <c r="D3695" s="9" t="n">
        <v>43600</v>
      </c>
      <c r="E3695" s="9" t="n">
        <v>43685</v>
      </c>
      <c r="F3695" s="9" t="n">
        <v>43705</v>
      </c>
      <c r="G3695" s="9" t="n">
        <v>43707</v>
      </c>
      <c r="H3695" s="10" t="s">
        <v>36</v>
      </c>
      <c r="I3695" s="0" t="n">
        <v>21</v>
      </c>
      <c r="J3695" s="0" t="n">
        <v>48</v>
      </c>
      <c r="K3695" s="0" t="n">
        <v>194</v>
      </c>
      <c r="L3695" s="0" t="n">
        <v>39</v>
      </c>
      <c r="M3695" s="0" t="n">
        <v>2</v>
      </c>
      <c r="N3695" s="11" t="n">
        <v>0.1</v>
      </c>
      <c r="O3695" s="12" t="n">
        <v>135.07</v>
      </c>
      <c r="P3695" s="12" t="n">
        <v>241.2</v>
      </c>
      <c r="Q3695" s="12" t="n">
        <f aca="false">M3695*P3695*(1-N3695)</f>
        <v>434.16</v>
      </c>
      <c r="R3695" s="12" t="n">
        <f aca="false">M3695*O3695</f>
        <v>270.14</v>
      </c>
      <c r="S3695" s="12" t="n">
        <f aca="false">Q3695-R3695</f>
        <v>164.02</v>
      </c>
      <c r="T3695" s="11" t="n">
        <f aca="false">IFERROR(S3695/Q3695,0)</f>
        <v>0.377786990971071</v>
      </c>
      <c r="U3695" s="13" t="n">
        <f aca="false">F3695-E3695</f>
        <v>20</v>
      </c>
      <c r="V3695" s="13" t="n">
        <f aca="false">G3695-F3695</f>
        <v>2</v>
      </c>
      <c r="W3695" s="13" t="n">
        <f aca="false">G3695-E3695</f>
        <v>22</v>
      </c>
      <c r="X3695" s="10" t="n">
        <f aca="false">YEAR(E3695)</f>
        <v>2019</v>
      </c>
      <c r="Y3695" s="0" t="str">
        <f aca="false">TEXT(E3695,"yyyy-mm")</f>
        <v>2019-08</v>
      </c>
      <c r="Z3695" s="0" t="str">
        <f aca="false">"Q"&amp;ROUNDUP(MONTH(E3695)/3,0)&amp;"-"&amp;YEAR(E3695)</f>
        <v>Q3-2019</v>
      </c>
    </row>
    <row r="3696" customFormat="false" ht="14.25" hidden="false" customHeight="false" outlineLevel="0" collapsed="false">
      <c r="A3696" s="0" t="s">
        <v>3738</v>
      </c>
      <c r="B3696" s="0" t="s">
        <v>38</v>
      </c>
      <c r="C3696" s="0" t="s">
        <v>35</v>
      </c>
      <c r="D3696" s="9" t="n">
        <v>43600</v>
      </c>
      <c r="E3696" s="9" t="n">
        <v>43685</v>
      </c>
      <c r="F3696" s="9" t="n">
        <v>43690</v>
      </c>
      <c r="G3696" s="9" t="n">
        <v>43699</v>
      </c>
      <c r="H3696" s="10" t="s">
        <v>36</v>
      </c>
      <c r="I3696" s="0" t="n">
        <v>13</v>
      </c>
      <c r="J3696" s="0" t="n">
        <v>19</v>
      </c>
      <c r="K3696" s="0" t="n">
        <v>223</v>
      </c>
      <c r="L3696" s="0" t="n">
        <v>33</v>
      </c>
      <c r="M3696" s="0" t="n">
        <v>8</v>
      </c>
      <c r="N3696" s="11" t="n">
        <v>0.2</v>
      </c>
      <c r="O3696" s="12" t="n">
        <v>961.85</v>
      </c>
      <c r="P3696" s="12" t="n">
        <v>1299.8</v>
      </c>
      <c r="Q3696" s="12" t="n">
        <f aca="false">M3696*P3696*(1-N3696)</f>
        <v>8318.72</v>
      </c>
      <c r="R3696" s="12" t="n">
        <f aca="false">M3696*O3696</f>
        <v>7694.8</v>
      </c>
      <c r="S3696" s="12" t="n">
        <f aca="false">Q3696-R3696</f>
        <v>623.919999999999</v>
      </c>
      <c r="T3696" s="11" t="n">
        <f aca="false">IFERROR(S3696/Q3696,0)</f>
        <v>0.0750019233728265</v>
      </c>
      <c r="U3696" s="13" t="n">
        <f aca="false">F3696-E3696</f>
        <v>5</v>
      </c>
      <c r="V3696" s="13" t="n">
        <f aca="false">G3696-F3696</f>
        <v>9</v>
      </c>
      <c r="W3696" s="13" t="n">
        <f aca="false">G3696-E3696</f>
        <v>14</v>
      </c>
      <c r="X3696" s="10" t="n">
        <f aca="false">YEAR(E3696)</f>
        <v>2019</v>
      </c>
      <c r="Y3696" s="0" t="str">
        <f aca="false">TEXT(E3696,"yyyy-mm")</f>
        <v>2019-08</v>
      </c>
      <c r="Z3696" s="0" t="str">
        <f aca="false">"Q"&amp;ROUNDUP(MONTH(E3696)/3,0)&amp;"-"&amp;YEAR(E3696)</f>
        <v>Q3-2019</v>
      </c>
    </row>
    <row r="3697" customFormat="false" ht="14.25" hidden="false" customHeight="false" outlineLevel="0" collapsed="false">
      <c r="A3697" s="0" t="s">
        <v>3739</v>
      </c>
      <c r="B3697" s="0" t="s">
        <v>34</v>
      </c>
      <c r="C3697" s="0" t="s">
        <v>58</v>
      </c>
      <c r="D3697" s="9" t="n">
        <v>43600</v>
      </c>
      <c r="E3697" s="9" t="n">
        <v>43685</v>
      </c>
      <c r="F3697" s="9" t="n">
        <v>43713</v>
      </c>
      <c r="G3697" s="9" t="n">
        <v>43720</v>
      </c>
      <c r="H3697" s="10" t="s">
        <v>36</v>
      </c>
      <c r="I3697" s="0" t="n">
        <v>7</v>
      </c>
      <c r="J3697" s="0" t="n">
        <v>7</v>
      </c>
      <c r="K3697" s="0" t="n">
        <v>344</v>
      </c>
      <c r="L3697" s="0" t="n">
        <v>34</v>
      </c>
      <c r="M3697" s="0" t="n">
        <v>3</v>
      </c>
      <c r="N3697" s="11" t="n">
        <v>0.1</v>
      </c>
      <c r="O3697" s="12" t="n">
        <v>456</v>
      </c>
      <c r="P3697" s="12" t="n">
        <v>1112.2</v>
      </c>
      <c r="Q3697" s="12" t="n">
        <f aca="false">M3697*P3697*(1-N3697)</f>
        <v>3002.94</v>
      </c>
      <c r="R3697" s="12" t="n">
        <f aca="false">M3697*O3697</f>
        <v>1368</v>
      </c>
      <c r="S3697" s="12" t="n">
        <f aca="false">Q3697-R3697</f>
        <v>1634.94</v>
      </c>
      <c r="T3697" s="11" t="n">
        <f aca="false">IFERROR(S3697/Q3697,0)</f>
        <v>0.544446442486363</v>
      </c>
      <c r="U3697" s="13" t="n">
        <f aca="false">F3697-E3697</f>
        <v>28</v>
      </c>
      <c r="V3697" s="13" t="n">
        <f aca="false">G3697-F3697</f>
        <v>7</v>
      </c>
      <c r="W3697" s="13" t="n">
        <f aca="false">G3697-E3697</f>
        <v>35</v>
      </c>
      <c r="X3697" s="10" t="n">
        <f aca="false">YEAR(E3697)</f>
        <v>2019</v>
      </c>
      <c r="Y3697" s="0" t="str">
        <f aca="false">TEXT(E3697,"yyyy-mm")</f>
        <v>2019-08</v>
      </c>
      <c r="Z3697" s="0" t="str">
        <f aca="false">"Q"&amp;ROUNDUP(MONTH(E3697)/3,0)&amp;"-"&amp;YEAR(E3697)</f>
        <v>Q3-2019</v>
      </c>
    </row>
    <row r="3698" customFormat="false" ht="14.25" hidden="false" customHeight="false" outlineLevel="0" collapsed="false">
      <c r="A3698" s="0" t="s">
        <v>3740</v>
      </c>
      <c r="B3698" s="0" t="s">
        <v>38</v>
      </c>
      <c r="C3698" s="0" t="s">
        <v>58</v>
      </c>
      <c r="D3698" s="9" t="n">
        <v>43600</v>
      </c>
      <c r="E3698" s="9" t="n">
        <v>43685</v>
      </c>
      <c r="F3698" s="9" t="n">
        <v>43703</v>
      </c>
      <c r="G3698" s="9" t="n">
        <v>43707</v>
      </c>
      <c r="H3698" s="10" t="s">
        <v>36</v>
      </c>
      <c r="I3698" s="0" t="n">
        <v>17</v>
      </c>
      <c r="J3698" s="0" t="n">
        <v>49</v>
      </c>
      <c r="K3698" s="0" t="n">
        <v>344</v>
      </c>
      <c r="L3698" s="0" t="n">
        <v>29</v>
      </c>
      <c r="M3698" s="0" t="n">
        <v>8</v>
      </c>
      <c r="N3698" s="11" t="n">
        <v>0.075</v>
      </c>
      <c r="O3698" s="12" t="n">
        <v>2844.69</v>
      </c>
      <c r="P3698" s="12" t="n">
        <v>4006.6</v>
      </c>
      <c r="Q3698" s="12" t="n">
        <f aca="false">M3698*P3698*(1-N3698)</f>
        <v>29648.84</v>
      </c>
      <c r="R3698" s="12" t="n">
        <f aca="false">M3698*O3698</f>
        <v>22757.52</v>
      </c>
      <c r="S3698" s="12" t="n">
        <f aca="false">Q3698-R3698</f>
        <v>6891.32</v>
      </c>
      <c r="T3698" s="11" t="n">
        <f aca="false">IFERROR(S3698/Q3698,0)</f>
        <v>0.232431353132197</v>
      </c>
      <c r="U3698" s="13" t="n">
        <f aca="false">F3698-E3698</f>
        <v>18</v>
      </c>
      <c r="V3698" s="13" t="n">
        <f aca="false">G3698-F3698</f>
        <v>4</v>
      </c>
      <c r="W3698" s="13" t="n">
        <f aca="false">G3698-E3698</f>
        <v>22</v>
      </c>
      <c r="X3698" s="10" t="n">
        <f aca="false">YEAR(E3698)</f>
        <v>2019</v>
      </c>
      <c r="Y3698" s="0" t="str">
        <f aca="false">TEXT(E3698,"yyyy-mm")</f>
        <v>2019-08</v>
      </c>
      <c r="Z3698" s="0" t="str">
        <f aca="false">"Q"&amp;ROUNDUP(MONTH(E3698)/3,0)&amp;"-"&amp;YEAR(E3698)</f>
        <v>Q3-2019</v>
      </c>
    </row>
    <row r="3699" customFormat="false" ht="14.25" hidden="false" customHeight="false" outlineLevel="0" collapsed="false">
      <c r="A3699" s="0" t="s">
        <v>3741</v>
      </c>
      <c r="B3699" s="0" t="s">
        <v>43</v>
      </c>
      <c r="C3699" s="0" t="s">
        <v>46</v>
      </c>
      <c r="D3699" s="9" t="n">
        <v>43600</v>
      </c>
      <c r="E3699" s="9" t="n">
        <v>43686</v>
      </c>
      <c r="F3699" s="9" t="n">
        <v>43701</v>
      </c>
      <c r="G3699" s="9" t="n">
        <v>43702</v>
      </c>
      <c r="H3699" s="10" t="s">
        <v>36</v>
      </c>
      <c r="I3699" s="0" t="n">
        <v>28</v>
      </c>
      <c r="J3699" s="0" t="n">
        <v>32</v>
      </c>
      <c r="K3699" s="0" t="n">
        <v>328</v>
      </c>
      <c r="L3699" s="0" t="n">
        <v>10</v>
      </c>
      <c r="M3699" s="0" t="n">
        <v>8</v>
      </c>
      <c r="N3699" s="11" t="n">
        <v>0.05</v>
      </c>
      <c r="O3699" s="12" t="n">
        <v>596.7</v>
      </c>
      <c r="P3699" s="12" t="n">
        <v>978.2</v>
      </c>
      <c r="Q3699" s="12" t="n">
        <f aca="false">M3699*P3699*(1-N3699)</f>
        <v>7434.32</v>
      </c>
      <c r="R3699" s="12" t="n">
        <f aca="false">M3699*O3699</f>
        <v>4773.6</v>
      </c>
      <c r="S3699" s="12" t="n">
        <f aca="false">Q3699-R3699</f>
        <v>2660.72</v>
      </c>
      <c r="T3699" s="11" t="n">
        <f aca="false">IFERROR(S3699/Q3699,0)</f>
        <v>0.357896889022802</v>
      </c>
      <c r="U3699" s="13" t="n">
        <f aca="false">F3699-E3699</f>
        <v>15</v>
      </c>
      <c r="V3699" s="13" t="n">
        <f aca="false">G3699-F3699</f>
        <v>1</v>
      </c>
      <c r="W3699" s="13" t="n">
        <f aca="false">G3699-E3699</f>
        <v>16</v>
      </c>
      <c r="X3699" s="10" t="n">
        <f aca="false">YEAR(E3699)</f>
        <v>2019</v>
      </c>
      <c r="Y3699" s="0" t="str">
        <f aca="false">TEXT(E3699,"yyyy-mm")</f>
        <v>2019-08</v>
      </c>
      <c r="Z3699" s="0" t="str">
        <f aca="false">"Q"&amp;ROUNDUP(MONTH(E3699)/3,0)&amp;"-"&amp;YEAR(E3699)</f>
        <v>Q3-2019</v>
      </c>
    </row>
    <row r="3700" customFormat="false" ht="14.25" hidden="false" customHeight="false" outlineLevel="0" collapsed="false">
      <c r="A3700" s="0" t="s">
        <v>3742</v>
      </c>
      <c r="B3700" s="0" t="s">
        <v>34</v>
      </c>
      <c r="C3700" s="0" t="s">
        <v>39</v>
      </c>
      <c r="D3700" s="9" t="n">
        <v>43600</v>
      </c>
      <c r="E3700" s="9" t="n">
        <v>43686</v>
      </c>
      <c r="F3700" s="9" t="n">
        <v>43690</v>
      </c>
      <c r="G3700" s="9" t="n">
        <v>43693</v>
      </c>
      <c r="H3700" s="10" t="s">
        <v>36</v>
      </c>
      <c r="I3700" s="0" t="n">
        <v>9</v>
      </c>
      <c r="J3700" s="0" t="n">
        <v>38</v>
      </c>
      <c r="K3700" s="0" t="n">
        <v>129</v>
      </c>
      <c r="L3700" s="0" t="n">
        <v>5</v>
      </c>
      <c r="M3700" s="0" t="n">
        <v>4</v>
      </c>
      <c r="N3700" s="11" t="n">
        <v>0.05</v>
      </c>
      <c r="O3700" s="12" t="n">
        <v>616.67</v>
      </c>
      <c r="P3700" s="12" t="n">
        <v>1045.2</v>
      </c>
      <c r="Q3700" s="12" t="n">
        <f aca="false">M3700*P3700*(1-N3700)</f>
        <v>3971.76</v>
      </c>
      <c r="R3700" s="12" t="n">
        <f aca="false">M3700*O3700</f>
        <v>2466.68</v>
      </c>
      <c r="S3700" s="12" t="n">
        <f aca="false">Q3700-R3700</f>
        <v>1505.08</v>
      </c>
      <c r="T3700" s="11" t="n">
        <f aca="false">IFERROR(S3700/Q3700,0)</f>
        <v>0.378945354200657</v>
      </c>
      <c r="U3700" s="13" t="n">
        <f aca="false">F3700-E3700</f>
        <v>4</v>
      </c>
      <c r="V3700" s="13" t="n">
        <f aca="false">G3700-F3700</f>
        <v>3</v>
      </c>
      <c r="W3700" s="13" t="n">
        <f aca="false">G3700-E3700</f>
        <v>7</v>
      </c>
      <c r="X3700" s="10" t="n">
        <f aca="false">YEAR(E3700)</f>
        <v>2019</v>
      </c>
      <c r="Y3700" s="0" t="str">
        <f aca="false">TEXT(E3700,"yyyy-mm")</f>
        <v>2019-08</v>
      </c>
      <c r="Z3700" s="0" t="str">
        <f aca="false">"Q"&amp;ROUNDUP(MONTH(E3700)/3,0)&amp;"-"&amp;YEAR(E3700)</f>
        <v>Q3-2019</v>
      </c>
    </row>
    <row r="3701" customFormat="false" ht="14.25" hidden="false" customHeight="false" outlineLevel="0" collapsed="false">
      <c r="A3701" s="0" t="s">
        <v>3743</v>
      </c>
      <c r="B3701" s="0" t="s">
        <v>43</v>
      </c>
      <c r="C3701" s="0" t="s">
        <v>39</v>
      </c>
      <c r="D3701" s="9" t="n">
        <v>43600</v>
      </c>
      <c r="E3701" s="9" t="n">
        <v>43686</v>
      </c>
      <c r="F3701" s="9" t="n">
        <v>43689</v>
      </c>
      <c r="G3701" s="9" t="n">
        <v>43693</v>
      </c>
      <c r="H3701" s="10" t="s">
        <v>36</v>
      </c>
      <c r="I3701" s="0" t="n">
        <v>28</v>
      </c>
      <c r="J3701" s="0" t="n">
        <v>47</v>
      </c>
      <c r="K3701" s="0" t="n">
        <v>156</v>
      </c>
      <c r="L3701" s="0" t="n">
        <v>8</v>
      </c>
      <c r="M3701" s="0" t="n">
        <v>3</v>
      </c>
      <c r="N3701" s="11" t="n">
        <v>0.15</v>
      </c>
      <c r="O3701" s="12" t="n">
        <v>2754.44</v>
      </c>
      <c r="P3701" s="12" t="n">
        <v>5621.3</v>
      </c>
      <c r="Q3701" s="12" t="n">
        <f aca="false">M3701*P3701*(1-N3701)</f>
        <v>14334.315</v>
      </c>
      <c r="R3701" s="12" t="n">
        <f aca="false">M3701*O3701</f>
        <v>8263.32</v>
      </c>
      <c r="S3701" s="12" t="n">
        <f aca="false">Q3701-R3701</f>
        <v>6070.995</v>
      </c>
      <c r="T3701" s="11" t="n">
        <f aca="false">IFERROR(S3701/Q3701,0)</f>
        <v>0.423528783900731</v>
      </c>
      <c r="U3701" s="13" t="n">
        <f aca="false">F3701-E3701</f>
        <v>3</v>
      </c>
      <c r="V3701" s="13" t="n">
        <f aca="false">G3701-F3701</f>
        <v>4</v>
      </c>
      <c r="W3701" s="13" t="n">
        <f aca="false">G3701-E3701</f>
        <v>7</v>
      </c>
      <c r="X3701" s="10" t="n">
        <f aca="false">YEAR(E3701)</f>
        <v>2019</v>
      </c>
      <c r="Y3701" s="0" t="str">
        <f aca="false">TEXT(E3701,"yyyy-mm")</f>
        <v>2019-08</v>
      </c>
      <c r="Z3701" s="0" t="str">
        <f aca="false">"Q"&amp;ROUNDUP(MONTH(E3701)/3,0)&amp;"-"&amp;YEAR(E3701)</f>
        <v>Q3-2019</v>
      </c>
    </row>
    <row r="3702" customFormat="false" ht="14.25" hidden="false" customHeight="false" outlineLevel="0" collapsed="false">
      <c r="A3702" s="0" t="s">
        <v>3744</v>
      </c>
      <c r="B3702" s="0" t="s">
        <v>38</v>
      </c>
      <c r="C3702" s="0" t="s">
        <v>35</v>
      </c>
      <c r="D3702" s="9" t="n">
        <v>43600</v>
      </c>
      <c r="E3702" s="9" t="n">
        <v>43686</v>
      </c>
      <c r="F3702" s="9" t="n">
        <v>43701</v>
      </c>
      <c r="G3702" s="9" t="n">
        <v>43709</v>
      </c>
      <c r="H3702" s="10" t="s">
        <v>36</v>
      </c>
      <c r="I3702" s="0" t="n">
        <v>13</v>
      </c>
      <c r="J3702" s="0" t="n">
        <v>50</v>
      </c>
      <c r="K3702" s="0" t="n">
        <v>205</v>
      </c>
      <c r="L3702" s="0" t="n">
        <v>33</v>
      </c>
      <c r="M3702" s="0" t="n">
        <v>1</v>
      </c>
      <c r="N3702" s="11" t="n">
        <v>0.3</v>
      </c>
      <c r="O3702" s="12" t="n">
        <v>862.76</v>
      </c>
      <c r="P3702" s="12" t="n">
        <v>1092.1</v>
      </c>
      <c r="Q3702" s="12" t="n">
        <f aca="false">M3702*P3702*(1-N3702)</f>
        <v>764.47</v>
      </c>
      <c r="R3702" s="12" t="n">
        <f aca="false">M3702*O3702</f>
        <v>862.76</v>
      </c>
      <c r="S3702" s="12" t="n">
        <f aca="false">Q3702-R3702</f>
        <v>-98.2900000000001</v>
      </c>
      <c r="T3702" s="11" t="n">
        <f aca="false">IFERROR(S3702/Q3702,0)</f>
        <v>-0.128572736667234</v>
      </c>
      <c r="U3702" s="13" t="n">
        <f aca="false">F3702-E3702</f>
        <v>15</v>
      </c>
      <c r="V3702" s="13" t="n">
        <f aca="false">G3702-F3702</f>
        <v>8</v>
      </c>
      <c r="W3702" s="13" t="n">
        <f aca="false">G3702-E3702</f>
        <v>23</v>
      </c>
      <c r="X3702" s="10" t="n">
        <f aca="false">YEAR(E3702)</f>
        <v>2019</v>
      </c>
      <c r="Y3702" s="0" t="str">
        <f aca="false">TEXT(E3702,"yyyy-mm")</f>
        <v>2019-08</v>
      </c>
      <c r="Z3702" s="0" t="str">
        <f aca="false">"Q"&amp;ROUNDUP(MONTH(E3702)/3,0)&amp;"-"&amp;YEAR(E3702)</f>
        <v>Q3-2019</v>
      </c>
    </row>
    <row r="3703" customFormat="false" ht="14.25" hidden="false" customHeight="false" outlineLevel="0" collapsed="false">
      <c r="A3703" s="0" t="s">
        <v>3745</v>
      </c>
      <c r="B3703" s="0" t="s">
        <v>34</v>
      </c>
      <c r="C3703" s="0" t="s">
        <v>48</v>
      </c>
      <c r="D3703" s="9" t="n">
        <v>43600</v>
      </c>
      <c r="E3703" s="9" t="n">
        <v>43686</v>
      </c>
      <c r="F3703" s="9" t="n">
        <v>43689</v>
      </c>
      <c r="G3703" s="9" t="n">
        <v>43694</v>
      </c>
      <c r="H3703" s="10" t="s">
        <v>36</v>
      </c>
      <c r="I3703" s="0" t="n">
        <v>5</v>
      </c>
      <c r="J3703" s="0" t="n">
        <v>24</v>
      </c>
      <c r="K3703" s="0" t="n">
        <v>17</v>
      </c>
      <c r="L3703" s="0" t="n">
        <v>8</v>
      </c>
      <c r="M3703" s="0" t="n">
        <v>4</v>
      </c>
      <c r="N3703" s="11" t="n">
        <v>0.075</v>
      </c>
      <c r="O3703" s="12" t="n">
        <v>438.85</v>
      </c>
      <c r="P3703" s="12" t="n">
        <v>877.7</v>
      </c>
      <c r="Q3703" s="12" t="n">
        <f aca="false">M3703*P3703*(1-N3703)</f>
        <v>3247.49</v>
      </c>
      <c r="R3703" s="12" t="n">
        <f aca="false">M3703*O3703</f>
        <v>1755.4</v>
      </c>
      <c r="S3703" s="12" t="n">
        <f aca="false">Q3703-R3703</f>
        <v>1492.09</v>
      </c>
      <c r="T3703" s="11" t="n">
        <f aca="false">IFERROR(S3703/Q3703,0)</f>
        <v>0.45945945945946</v>
      </c>
      <c r="U3703" s="13" t="n">
        <f aca="false">F3703-E3703</f>
        <v>3</v>
      </c>
      <c r="V3703" s="13" t="n">
        <f aca="false">G3703-F3703</f>
        <v>5</v>
      </c>
      <c r="W3703" s="13" t="n">
        <f aca="false">G3703-E3703</f>
        <v>8</v>
      </c>
      <c r="X3703" s="10" t="n">
        <f aca="false">YEAR(E3703)</f>
        <v>2019</v>
      </c>
      <c r="Y3703" s="0" t="str">
        <f aca="false">TEXT(E3703,"yyyy-mm")</f>
        <v>2019-08</v>
      </c>
      <c r="Z3703" s="0" t="str">
        <f aca="false">"Q"&amp;ROUNDUP(MONTH(E3703)/3,0)&amp;"-"&amp;YEAR(E3703)</f>
        <v>Q3-2019</v>
      </c>
    </row>
    <row r="3704" customFormat="false" ht="14.25" hidden="false" customHeight="false" outlineLevel="0" collapsed="false">
      <c r="A3704" s="0" t="s">
        <v>3746</v>
      </c>
      <c r="B3704" s="0" t="s">
        <v>38</v>
      </c>
      <c r="C3704" s="0" t="s">
        <v>48</v>
      </c>
      <c r="D3704" s="9" t="n">
        <v>43600</v>
      </c>
      <c r="E3704" s="9" t="n">
        <v>43686</v>
      </c>
      <c r="F3704" s="9" t="n">
        <v>43707</v>
      </c>
      <c r="G3704" s="9" t="n">
        <v>43711</v>
      </c>
      <c r="H3704" s="10" t="s">
        <v>36</v>
      </c>
      <c r="I3704" s="0" t="n">
        <v>18</v>
      </c>
      <c r="J3704" s="0" t="n">
        <v>36</v>
      </c>
      <c r="K3704" s="0" t="n">
        <v>38</v>
      </c>
      <c r="L3704" s="0" t="n">
        <v>47</v>
      </c>
      <c r="M3704" s="0" t="n">
        <v>5</v>
      </c>
      <c r="N3704" s="11" t="n">
        <v>0.075</v>
      </c>
      <c r="O3704" s="12" t="n">
        <v>1190.32</v>
      </c>
      <c r="P3704" s="12" t="n">
        <v>1889.4</v>
      </c>
      <c r="Q3704" s="12" t="n">
        <f aca="false">M3704*P3704*(1-N3704)</f>
        <v>8738.475</v>
      </c>
      <c r="R3704" s="12" t="n">
        <f aca="false">M3704*O3704</f>
        <v>5951.6</v>
      </c>
      <c r="S3704" s="12" t="n">
        <f aca="false">Q3704-R3704</f>
        <v>2786.875</v>
      </c>
      <c r="T3704" s="11" t="n">
        <f aca="false">IFERROR(S3704/Q3704,0)</f>
        <v>0.318920063283353</v>
      </c>
      <c r="U3704" s="13" t="n">
        <f aca="false">F3704-E3704</f>
        <v>21</v>
      </c>
      <c r="V3704" s="13" t="n">
        <f aca="false">G3704-F3704</f>
        <v>4</v>
      </c>
      <c r="W3704" s="13" t="n">
        <f aca="false">G3704-E3704</f>
        <v>25</v>
      </c>
      <c r="X3704" s="10" t="n">
        <f aca="false">YEAR(E3704)</f>
        <v>2019</v>
      </c>
      <c r="Y3704" s="0" t="str">
        <f aca="false">TEXT(E3704,"yyyy-mm")</f>
        <v>2019-08</v>
      </c>
      <c r="Z3704" s="0" t="str">
        <f aca="false">"Q"&amp;ROUNDUP(MONTH(E3704)/3,0)&amp;"-"&amp;YEAR(E3704)</f>
        <v>Q3-2019</v>
      </c>
    </row>
    <row r="3705" customFormat="false" ht="14.25" hidden="false" customHeight="false" outlineLevel="0" collapsed="false">
      <c r="A3705" s="0" t="s">
        <v>3747</v>
      </c>
      <c r="B3705" s="0" t="s">
        <v>38</v>
      </c>
      <c r="C3705" s="0" t="s">
        <v>46</v>
      </c>
      <c r="D3705" s="9" t="n">
        <v>43600</v>
      </c>
      <c r="E3705" s="9" t="n">
        <v>43687</v>
      </c>
      <c r="F3705" s="9" t="n">
        <v>43696</v>
      </c>
      <c r="G3705" s="9" t="n">
        <v>43705</v>
      </c>
      <c r="H3705" s="10" t="s">
        <v>36</v>
      </c>
      <c r="I3705" s="0" t="n">
        <v>17</v>
      </c>
      <c r="J3705" s="0" t="n">
        <v>48</v>
      </c>
      <c r="K3705" s="0" t="n">
        <v>297</v>
      </c>
      <c r="L3705" s="0" t="n">
        <v>20</v>
      </c>
      <c r="M3705" s="0" t="n">
        <v>8</v>
      </c>
      <c r="N3705" s="11" t="n">
        <v>0.075</v>
      </c>
      <c r="O3705" s="12" t="n">
        <v>485.42</v>
      </c>
      <c r="P3705" s="12" t="n">
        <v>1078.7</v>
      </c>
      <c r="Q3705" s="12" t="n">
        <f aca="false">M3705*P3705*(1-N3705)</f>
        <v>7982.38</v>
      </c>
      <c r="R3705" s="12" t="n">
        <f aca="false">M3705*O3705</f>
        <v>3883.36</v>
      </c>
      <c r="S3705" s="12" t="n">
        <f aca="false">Q3705-R3705</f>
        <v>4099.02</v>
      </c>
      <c r="T3705" s="11" t="n">
        <f aca="false">IFERROR(S3705/Q3705,0)</f>
        <v>0.513508502476705</v>
      </c>
      <c r="U3705" s="13" t="n">
        <f aca="false">F3705-E3705</f>
        <v>9</v>
      </c>
      <c r="V3705" s="13" t="n">
        <f aca="false">G3705-F3705</f>
        <v>9</v>
      </c>
      <c r="W3705" s="13" t="n">
        <f aca="false">G3705-E3705</f>
        <v>18</v>
      </c>
      <c r="X3705" s="10" t="n">
        <f aca="false">YEAR(E3705)</f>
        <v>2019</v>
      </c>
      <c r="Y3705" s="0" t="str">
        <f aca="false">TEXT(E3705,"yyyy-mm")</f>
        <v>2019-08</v>
      </c>
      <c r="Z3705" s="0" t="str">
        <f aca="false">"Q"&amp;ROUNDUP(MONTH(E3705)/3,0)&amp;"-"&amp;YEAR(E3705)</f>
        <v>Q3-2019</v>
      </c>
    </row>
    <row r="3706" customFormat="false" ht="14.25" hidden="false" customHeight="false" outlineLevel="0" collapsed="false">
      <c r="A3706" s="0" t="s">
        <v>3748</v>
      </c>
      <c r="B3706" s="0" t="s">
        <v>34</v>
      </c>
      <c r="C3706" s="0" t="s">
        <v>46</v>
      </c>
      <c r="D3706" s="9" t="n">
        <v>43600</v>
      </c>
      <c r="E3706" s="9" t="n">
        <v>43687</v>
      </c>
      <c r="F3706" s="9" t="n">
        <v>43698</v>
      </c>
      <c r="G3706" s="9" t="n">
        <v>43699</v>
      </c>
      <c r="H3706" s="10" t="s">
        <v>36</v>
      </c>
      <c r="I3706" s="0" t="n">
        <v>2</v>
      </c>
      <c r="J3706" s="0" t="n">
        <v>27</v>
      </c>
      <c r="K3706" s="0" t="n">
        <v>277</v>
      </c>
      <c r="L3706" s="0" t="n">
        <v>12</v>
      </c>
      <c r="M3706" s="0" t="n">
        <v>6</v>
      </c>
      <c r="N3706" s="11" t="n">
        <v>0.075</v>
      </c>
      <c r="O3706" s="12" t="n">
        <v>928.02</v>
      </c>
      <c r="P3706" s="12" t="n">
        <v>1145.7</v>
      </c>
      <c r="Q3706" s="12" t="n">
        <f aca="false">M3706*P3706*(1-N3706)</f>
        <v>6358.635</v>
      </c>
      <c r="R3706" s="12" t="n">
        <f aca="false">M3706*O3706</f>
        <v>5568.12</v>
      </c>
      <c r="S3706" s="12" t="n">
        <f aca="false">Q3706-R3706</f>
        <v>790.515000000001</v>
      </c>
      <c r="T3706" s="11" t="n">
        <f aca="false">IFERROR(S3706/Q3706,0)</f>
        <v>0.124321493528092</v>
      </c>
      <c r="U3706" s="13" t="n">
        <f aca="false">F3706-E3706</f>
        <v>11</v>
      </c>
      <c r="V3706" s="13" t="n">
        <f aca="false">G3706-F3706</f>
        <v>1</v>
      </c>
      <c r="W3706" s="13" t="n">
        <f aca="false">G3706-E3706</f>
        <v>12</v>
      </c>
      <c r="X3706" s="10" t="n">
        <f aca="false">YEAR(E3706)</f>
        <v>2019</v>
      </c>
      <c r="Y3706" s="0" t="str">
        <f aca="false">TEXT(E3706,"yyyy-mm")</f>
        <v>2019-08</v>
      </c>
      <c r="Z3706" s="0" t="str">
        <f aca="false">"Q"&amp;ROUNDUP(MONTH(E3706)/3,0)&amp;"-"&amp;YEAR(E3706)</f>
        <v>Q3-2019</v>
      </c>
    </row>
    <row r="3707" customFormat="false" ht="14.25" hidden="false" customHeight="false" outlineLevel="0" collapsed="false">
      <c r="A3707" s="0" t="s">
        <v>3749</v>
      </c>
      <c r="B3707" s="0" t="s">
        <v>34</v>
      </c>
      <c r="C3707" s="0" t="s">
        <v>35</v>
      </c>
      <c r="D3707" s="9" t="n">
        <v>43600</v>
      </c>
      <c r="E3707" s="9" t="n">
        <v>43687</v>
      </c>
      <c r="F3707" s="9" t="n">
        <v>43711</v>
      </c>
      <c r="G3707" s="9" t="n">
        <v>43721</v>
      </c>
      <c r="H3707" s="10" t="s">
        <v>36</v>
      </c>
      <c r="I3707" s="0" t="n">
        <v>9</v>
      </c>
      <c r="J3707" s="0" t="n">
        <v>13</v>
      </c>
      <c r="K3707" s="0" t="n">
        <v>244</v>
      </c>
      <c r="L3707" s="0" t="n">
        <v>29</v>
      </c>
      <c r="M3707" s="0" t="n">
        <v>4</v>
      </c>
      <c r="N3707" s="11" t="n">
        <v>0.1</v>
      </c>
      <c r="O3707" s="12" t="n">
        <v>369.84</v>
      </c>
      <c r="P3707" s="12" t="n">
        <v>924.6</v>
      </c>
      <c r="Q3707" s="12" t="n">
        <f aca="false">M3707*P3707*(1-N3707)</f>
        <v>3328.56</v>
      </c>
      <c r="R3707" s="12" t="n">
        <f aca="false">M3707*O3707</f>
        <v>1479.36</v>
      </c>
      <c r="S3707" s="12" t="n">
        <f aca="false">Q3707-R3707</f>
        <v>1849.2</v>
      </c>
      <c r="T3707" s="11" t="n">
        <f aca="false">IFERROR(S3707/Q3707,0)</f>
        <v>0.555555555555556</v>
      </c>
      <c r="U3707" s="13" t="n">
        <f aca="false">F3707-E3707</f>
        <v>24</v>
      </c>
      <c r="V3707" s="13" t="n">
        <f aca="false">G3707-F3707</f>
        <v>10</v>
      </c>
      <c r="W3707" s="13" t="n">
        <f aca="false">G3707-E3707</f>
        <v>34</v>
      </c>
      <c r="X3707" s="10" t="n">
        <f aca="false">YEAR(E3707)</f>
        <v>2019</v>
      </c>
      <c r="Y3707" s="0" t="str">
        <f aca="false">TEXT(E3707,"yyyy-mm")</f>
        <v>2019-08</v>
      </c>
      <c r="Z3707" s="0" t="str">
        <f aca="false">"Q"&amp;ROUNDUP(MONTH(E3707)/3,0)&amp;"-"&amp;YEAR(E3707)</f>
        <v>Q3-2019</v>
      </c>
    </row>
    <row r="3708" customFormat="false" ht="14.25" hidden="false" customHeight="false" outlineLevel="0" collapsed="false">
      <c r="A3708" s="0" t="s">
        <v>3750</v>
      </c>
      <c r="B3708" s="0" t="s">
        <v>38</v>
      </c>
      <c r="C3708" s="0" t="s">
        <v>46</v>
      </c>
      <c r="D3708" s="9" t="n">
        <v>43600</v>
      </c>
      <c r="E3708" s="9" t="n">
        <v>43687</v>
      </c>
      <c r="F3708" s="9" t="n">
        <v>43714</v>
      </c>
      <c r="G3708" s="9" t="n">
        <v>43724</v>
      </c>
      <c r="H3708" s="10" t="s">
        <v>36</v>
      </c>
      <c r="I3708" s="0" t="n">
        <v>19</v>
      </c>
      <c r="J3708" s="0" t="n">
        <v>20</v>
      </c>
      <c r="K3708" s="0" t="n">
        <v>323</v>
      </c>
      <c r="L3708" s="0" t="n">
        <v>21</v>
      </c>
      <c r="M3708" s="0" t="n">
        <v>6</v>
      </c>
      <c r="N3708" s="11" t="n">
        <v>0.1</v>
      </c>
      <c r="O3708" s="12" t="n">
        <v>795.96</v>
      </c>
      <c r="P3708" s="12" t="n">
        <v>1105.5</v>
      </c>
      <c r="Q3708" s="12" t="n">
        <f aca="false">M3708*P3708*(1-N3708)</f>
        <v>5969.7</v>
      </c>
      <c r="R3708" s="12" t="n">
        <f aca="false">M3708*O3708</f>
        <v>4775.76</v>
      </c>
      <c r="S3708" s="12" t="n">
        <f aca="false">Q3708-R3708</f>
        <v>1193.94</v>
      </c>
      <c r="T3708" s="11" t="n">
        <f aca="false">IFERROR(S3708/Q3708,0)</f>
        <v>0.2</v>
      </c>
      <c r="U3708" s="13" t="n">
        <f aca="false">F3708-E3708</f>
        <v>27</v>
      </c>
      <c r="V3708" s="13" t="n">
        <f aca="false">G3708-F3708</f>
        <v>10</v>
      </c>
      <c r="W3708" s="13" t="n">
        <f aca="false">G3708-E3708</f>
        <v>37</v>
      </c>
      <c r="X3708" s="10" t="n">
        <f aca="false">YEAR(E3708)</f>
        <v>2019</v>
      </c>
      <c r="Y3708" s="0" t="str">
        <f aca="false">TEXT(E3708,"yyyy-mm")</f>
        <v>2019-08</v>
      </c>
      <c r="Z3708" s="0" t="str">
        <f aca="false">"Q"&amp;ROUNDUP(MONTH(E3708)/3,0)&amp;"-"&amp;YEAR(E3708)</f>
        <v>Q3-2019</v>
      </c>
    </row>
    <row r="3709" customFormat="false" ht="14.25" hidden="false" customHeight="false" outlineLevel="0" collapsed="false">
      <c r="A3709" s="0" t="s">
        <v>3751</v>
      </c>
      <c r="B3709" s="0" t="s">
        <v>38</v>
      </c>
      <c r="C3709" s="0" t="s">
        <v>46</v>
      </c>
      <c r="D3709" s="9" t="n">
        <v>43600</v>
      </c>
      <c r="E3709" s="9" t="n">
        <v>43687</v>
      </c>
      <c r="F3709" s="9" t="n">
        <v>43712</v>
      </c>
      <c r="G3709" s="9" t="n">
        <v>43719</v>
      </c>
      <c r="H3709" s="10" t="s">
        <v>36</v>
      </c>
      <c r="I3709" s="0" t="n">
        <v>13</v>
      </c>
      <c r="J3709" s="0" t="n">
        <v>3</v>
      </c>
      <c r="K3709" s="0" t="n">
        <v>306</v>
      </c>
      <c r="L3709" s="0" t="n">
        <v>45</v>
      </c>
      <c r="M3709" s="0" t="n">
        <v>7</v>
      </c>
      <c r="N3709" s="11" t="n">
        <v>0.15</v>
      </c>
      <c r="O3709" s="12" t="n">
        <v>495.8</v>
      </c>
      <c r="P3709" s="12" t="n">
        <v>991.6</v>
      </c>
      <c r="Q3709" s="12" t="n">
        <f aca="false">M3709*P3709*(1-N3709)</f>
        <v>5900.02</v>
      </c>
      <c r="R3709" s="12" t="n">
        <f aca="false">M3709*O3709</f>
        <v>3470.6</v>
      </c>
      <c r="S3709" s="12" t="n">
        <f aca="false">Q3709-R3709</f>
        <v>2429.42</v>
      </c>
      <c r="T3709" s="11" t="n">
        <f aca="false">IFERROR(S3709/Q3709,0)</f>
        <v>0.411764705882353</v>
      </c>
      <c r="U3709" s="13" t="n">
        <f aca="false">F3709-E3709</f>
        <v>25</v>
      </c>
      <c r="V3709" s="13" t="n">
        <f aca="false">G3709-F3709</f>
        <v>7</v>
      </c>
      <c r="W3709" s="13" t="n">
        <f aca="false">G3709-E3709</f>
        <v>32</v>
      </c>
      <c r="X3709" s="10" t="n">
        <f aca="false">YEAR(E3709)</f>
        <v>2019</v>
      </c>
      <c r="Y3709" s="0" t="str">
        <f aca="false">TEXT(E3709,"yyyy-mm")</f>
        <v>2019-08</v>
      </c>
      <c r="Z3709" s="0" t="str">
        <f aca="false">"Q"&amp;ROUNDUP(MONTH(E3709)/3,0)&amp;"-"&amp;YEAR(E3709)</f>
        <v>Q3-2019</v>
      </c>
    </row>
    <row r="3710" customFormat="false" ht="14.25" hidden="false" customHeight="false" outlineLevel="0" collapsed="false">
      <c r="A3710" s="0" t="s">
        <v>3752</v>
      </c>
      <c r="B3710" s="0" t="s">
        <v>34</v>
      </c>
      <c r="C3710" s="0" t="s">
        <v>46</v>
      </c>
      <c r="D3710" s="9" t="n">
        <v>43600</v>
      </c>
      <c r="E3710" s="9" t="n">
        <v>43687</v>
      </c>
      <c r="F3710" s="9" t="n">
        <v>43701</v>
      </c>
      <c r="G3710" s="9" t="n">
        <v>43703</v>
      </c>
      <c r="H3710" s="10" t="s">
        <v>36</v>
      </c>
      <c r="I3710" s="0" t="n">
        <v>3</v>
      </c>
      <c r="J3710" s="0" t="n">
        <v>7</v>
      </c>
      <c r="K3710" s="0" t="n">
        <v>315</v>
      </c>
      <c r="L3710" s="0" t="n">
        <v>16</v>
      </c>
      <c r="M3710" s="0" t="n">
        <v>3</v>
      </c>
      <c r="N3710" s="11" t="n">
        <v>0.15</v>
      </c>
      <c r="O3710" s="12" t="n">
        <v>664.37</v>
      </c>
      <c r="P3710" s="12" t="n">
        <v>897.8</v>
      </c>
      <c r="Q3710" s="12" t="n">
        <f aca="false">M3710*P3710*(1-N3710)</f>
        <v>2289.39</v>
      </c>
      <c r="R3710" s="12" t="n">
        <f aca="false">M3710*O3710</f>
        <v>1993.11</v>
      </c>
      <c r="S3710" s="12" t="n">
        <f aca="false">Q3710-R3710</f>
        <v>296.279999999999</v>
      </c>
      <c r="T3710" s="11" t="n">
        <f aca="false">IFERROR(S3710/Q3710,0)</f>
        <v>0.129414385491331</v>
      </c>
      <c r="U3710" s="13" t="n">
        <f aca="false">F3710-E3710</f>
        <v>14</v>
      </c>
      <c r="V3710" s="13" t="n">
        <f aca="false">G3710-F3710</f>
        <v>2</v>
      </c>
      <c r="W3710" s="13" t="n">
        <f aca="false">G3710-E3710</f>
        <v>16</v>
      </c>
      <c r="X3710" s="10" t="n">
        <f aca="false">YEAR(E3710)</f>
        <v>2019</v>
      </c>
      <c r="Y3710" s="0" t="str">
        <f aca="false">TEXT(E3710,"yyyy-mm")</f>
        <v>2019-08</v>
      </c>
      <c r="Z3710" s="0" t="str">
        <f aca="false">"Q"&amp;ROUNDUP(MONTH(E3710)/3,0)&amp;"-"&amp;YEAR(E3710)</f>
        <v>Q3-2019</v>
      </c>
    </row>
    <row r="3711" customFormat="false" ht="14.25" hidden="false" customHeight="false" outlineLevel="0" collapsed="false">
      <c r="A3711" s="0" t="s">
        <v>3753</v>
      </c>
      <c r="B3711" s="0" t="s">
        <v>41</v>
      </c>
      <c r="C3711" s="0" t="s">
        <v>48</v>
      </c>
      <c r="D3711" s="9" t="n">
        <v>43600</v>
      </c>
      <c r="E3711" s="9" t="n">
        <v>43687</v>
      </c>
      <c r="F3711" s="9" t="n">
        <v>43709</v>
      </c>
      <c r="G3711" s="9" t="n">
        <v>43711</v>
      </c>
      <c r="H3711" s="10" t="s">
        <v>36</v>
      </c>
      <c r="I3711" s="0" t="n">
        <v>23</v>
      </c>
      <c r="J3711" s="0" t="n">
        <v>8</v>
      </c>
      <c r="K3711" s="0" t="n">
        <v>21</v>
      </c>
      <c r="L3711" s="0" t="n">
        <v>26</v>
      </c>
      <c r="M3711" s="0" t="n">
        <v>3</v>
      </c>
      <c r="N3711" s="11" t="n">
        <v>0.075</v>
      </c>
      <c r="O3711" s="12" t="n">
        <v>1617.98</v>
      </c>
      <c r="P3711" s="12" t="n">
        <v>3946.3</v>
      </c>
      <c r="Q3711" s="12" t="n">
        <f aca="false">M3711*P3711*(1-N3711)</f>
        <v>10950.9825</v>
      </c>
      <c r="R3711" s="12" t="n">
        <f aca="false">M3711*O3711</f>
        <v>4853.94</v>
      </c>
      <c r="S3711" s="12" t="n">
        <f aca="false">Q3711-R3711</f>
        <v>6097.0425</v>
      </c>
      <c r="T3711" s="11" t="n">
        <f aca="false">IFERROR(S3711/Q3711,0)</f>
        <v>0.556757578600824</v>
      </c>
      <c r="U3711" s="13" t="n">
        <f aca="false">F3711-E3711</f>
        <v>22</v>
      </c>
      <c r="V3711" s="13" t="n">
        <f aca="false">G3711-F3711</f>
        <v>2</v>
      </c>
      <c r="W3711" s="13" t="n">
        <f aca="false">G3711-E3711</f>
        <v>24</v>
      </c>
      <c r="X3711" s="10" t="n">
        <f aca="false">YEAR(E3711)</f>
        <v>2019</v>
      </c>
      <c r="Y3711" s="0" t="str">
        <f aca="false">TEXT(E3711,"yyyy-mm")</f>
        <v>2019-08</v>
      </c>
      <c r="Z3711" s="0" t="str">
        <f aca="false">"Q"&amp;ROUNDUP(MONTH(E3711)/3,0)&amp;"-"&amp;YEAR(E3711)</f>
        <v>Q3-2019</v>
      </c>
    </row>
    <row r="3712" customFormat="false" ht="14.25" hidden="false" customHeight="false" outlineLevel="0" collapsed="false">
      <c r="A3712" s="0" t="s">
        <v>3754</v>
      </c>
      <c r="B3712" s="0" t="s">
        <v>38</v>
      </c>
      <c r="C3712" s="0" t="s">
        <v>46</v>
      </c>
      <c r="D3712" s="9" t="n">
        <v>43600</v>
      </c>
      <c r="E3712" s="9" t="n">
        <v>43687</v>
      </c>
      <c r="F3712" s="9" t="n">
        <v>43689</v>
      </c>
      <c r="G3712" s="9" t="n">
        <v>43693</v>
      </c>
      <c r="H3712" s="10" t="s">
        <v>36</v>
      </c>
      <c r="I3712" s="0" t="n">
        <v>13</v>
      </c>
      <c r="J3712" s="0" t="n">
        <v>45</v>
      </c>
      <c r="K3712" s="0" t="n">
        <v>300</v>
      </c>
      <c r="L3712" s="0" t="n">
        <v>13</v>
      </c>
      <c r="M3712" s="0" t="n">
        <v>2</v>
      </c>
      <c r="N3712" s="11" t="n">
        <v>0.05</v>
      </c>
      <c r="O3712" s="12" t="n">
        <v>2890.78</v>
      </c>
      <c r="P3712" s="12" t="n">
        <v>6150.6</v>
      </c>
      <c r="Q3712" s="12" t="n">
        <f aca="false">M3712*P3712*(1-N3712)</f>
        <v>11686.14</v>
      </c>
      <c r="R3712" s="12" t="n">
        <f aca="false">M3712*O3712</f>
        <v>5781.56</v>
      </c>
      <c r="S3712" s="12" t="n">
        <f aca="false">Q3712-R3712</f>
        <v>5904.58</v>
      </c>
      <c r="T3712" s="11" t="n">
        <f aca="false">IFERROR(S3712/Q3712,0)</f>
        <v>0.505263500180556</v>
      </c>
      <c r="U3712" s="13" t="n">
        <f aca="false">F3712-E3712</f>
        <v>2</v>
      </c>
      <c r="V3712" s="13" t="n">
        <f aca="false">G3712-F3712</f>
        <v>4</v>
      </c>
      <c r="W3712" s="13" t="n">
        <f aca="false">G3712-E3712</f>
        <v>6</v>
      </c>
      <c r="X3712" s="10" t="n">
        <f aca="false">YEAR(E3712)</f>
        <v>2019</v>
      </c>
      <c r="Y3712" s="0" t="str">
        <f aca="false">TEXT(E3712,"yyyy-mm")</f>
        <v>2019-08</v>
      </c>
      <c r="Z3712" s="0" t="str">
        <f aca="false">"Q"&amp;ROUNDUP(MONTH(E3712)/3,0)&amp;"-"&amp;YEAR(E3712)</f>
        <v>Q3-2019</v>
      </c>
    </row>
    <row r="3713" customFormat="false" ht="14.25" hidden="false" customHeight="false" outlineLevel="0" collapsed="false">
      <c r="A3713" s="0" t="s">
        <v>3755</v>
      </c>
      <c r="B3713" s="0" t="s">
        <v>34</v>
      </c>
      <c r="C3713" s="0" t="s">
        <v>58</v>
      </c>
      <c r="D3713" s="9" t="n">
        <v>43600</v>
      </c>
      <c r="E3713" s="9" t="n">
        <v>43687</v>
      </c>
      <c r="F3713" s="9" t="n">
        <v>43693</v>
      </c>
      <c r="G3713" s="9" t="n">
        <v>43699</v>
      </c>
      <c r="H3713" s="10" t="s">
        <v>36</v>
      </c>
      <c r="I3713" s="0" t="n">
        <v>9</v>
      </c>
      <c r="J3713" s="0" t="n">
        <v>12</v>
      </c>
      <c r="K3713" s="0" t="n">
        <v>334</v>
      </c>
      <c r="L3713" s="0" t="n">
        <v>36</v>
      </c>
      <c r="M3713" s="0" t="n">
        <v>8</v>
      </c>
      <c r="N3713" s="11" t="n">
        <v>0.075</v>
      </c>
      <c r="O3713" s="12" t="n">
        <v>145.79</v>
      </c>
      <c r="P3713" s="12" t="n">
        <v>214.4</v>
      </c>
      <c r="Q3713" s="12" t="n">
        <f aca="false">M3713*P3713*(1-N3713)</f>
        <v>1586.56</v>
      </c>
      <c r="R3713" s="12" t="n">
        <f aca="false">M3713*O3713</f>
        <v>1166.32</v>
      </c>
      <c r="S3713" s="12" t="n">
        <f aca="false">Q3713-R3713</f>
        <v>420.24</v>
      </c>
      <c r="T3713" s="11" t="n">
        <f aca="false">IFERROR(S3713/Q3713,0)</f>
        <v>0.264874949576442</v>
      </c>
      <c r="U3713" s="13" t="n">
        <f aca="false">F3713-E3713</f>
        <v>6</v>
      </c>
      <c r="V3713" s="13" t="n">
        <f aca="false">G3713-F3713</f>
        <v>6</v>
      </c>
      <c r="W3713" s="13" t="n">
        <f aca="false">G3713-E3713</f>
        <v>12</v>
      </c>
      <c r="X3713" s="10" t="n">
        <f aca="false">YEAR(E3713)</f>
        <v>2019</v>
      </c>
      <c r="Y3713" s="0" t="str">
        <f aca="false">TEXT(E3713,"yyyy-mm")</f>
        <v>2019-08</v>
      </c>
      <c r="Z3713" s="0" t="str">
        <f aca="false">"Q"&amp;ROUNDUP(MONTH(E3713)/3,0)&amp;"-"&amp;YEAR(E3713)</f>
        <v>Q3-2019</v>
      </c>
    </row>
    <row r="3714" customFormat="false" ht="14.25" hidden="false" customHeight="false" outlineLevel="0" collapsed="false">
      <c r="A3714" s="0" t="s">
        <v>3756</v>
      </c>
      <c r="B3714" s="0" t="s">
        <v>43</v>
      </c>
      <c r="C3714" s="0" t="s">
        <v>79</v>
      </c>
      <c r="D3714" s="9" t="n">
        <v>43600</v>
      </c>
      <c r="E3714" s="9" t="n">
        <v>43688</v>
      </c>
      <c r="F3714" s="9" t="n">
        <v>43691</v>
      </c>
      <c r="G3714" s="9" t="n">
        <v>43693</v>
      </c>
      <c r="H3714" s="10" t="s">
        <v>36</v>
      </c>
      <c r="I3714" s="0" t="n">
        <v>27</v>
      </c>
      <c r="J3714" s="0" t="n">
        <v>36</v>
      </c>
      <c r="K3714" s="0" t="n">
        <v>74</v>
      </c>
      <c r="L3714" s="0" t="n">
        <v>13</v>
      </c>
      <c r="M3714" s="0" t="n">
        <v>3</v>
      </c>
      <c r="N3714" s="11" t="n">
        <v>0.15</v>
      </c>
      <c r="O3714" s="12" t="n">
        <v>163.61</v>
      </c>
      <c r="P3714" s="12" t="n">
        <v>247.9</v>
      </c>
      <c r="Q3714" s="12" t="n">
        <f aca="false">M3714*P3714*(1-N3714)</f>
        <v>632.145</v>
      </c>
      <c r="R3714" s="12" t="n">
        <f aca="false">M3714*O3714</f>
        <v>490.83</v>
      </c>
      <c r="S3714" s="12" t="n">
        <f aca="false">Q3714-R3714</f>
        <v>141.315</v>
      </c>
      <c r="T3714" s="11" t="n">
        <f aca="false">IFERROR(S3714/Q3714,0)</f>
        <v>0.223548394751204</v>
      </c>
      <c r="U3714" s="13" t="n">
        <f aca="false">F3714-E3714</f>
        <v>3</v>
      </c>
      <c r="V3714" s="13" t="n">
        <f aca="false">G3714-F3714</f>
        <v>2</v>
      </c>
      <c r="W3714" s="13" t="n">
        <f aca="false">G3714-E3714</f>
        <v>5</v>
      </c>
      <c r="X3714" s="10" t="n">
        <f aca="false">YEAR(E3714)</f>
        <v>2019</v>
      </c>
      <c r="Y3714" s="0" t="str">
        <f aca="false">TEXT(E3714,"yyyy-mm")</f>
        <v>2019-08</v>
      </c>
      <c r="Z3714" s="0" t="str">
        <f aca="false">"Q"&amp;ROUNDUP(MONTH(E3714)/3,0)&amp;"-"&amp;YEAR(E3714)</f>
        <v>Q3-2019</v>
      </c>
    </row>
    <row r="3715" customFormat="false" ht="14.25" hidden="false" customHeight="false" outlineLevel="0" collapsed="false">
      <c r="A3715" s="0" t="s">
        <v>3757</v>
      </c>
      <c r="B3715" s="0" t="s">
        <v>34</v>
      </c>
      <c r="C3715" s="0" t="s">
        <v>35</v>
      </c>
      <c r="D3715" s="9" t="n">
        <v>43600</v>
      </c>
      <c r="E3715" s="9" t="n">
        <v>43688</v>
      </c>
      <c r="F3715" s="9" t="n">
        <v>43702</v>
      </c>
      <c r="G3715" s="9" t="n">
        <v>43709</v>
      </c>
      <c r="H3715" s="10" t="s">
        <v>36</v>
      </c>
      <c r="I3715" s="0" t="n">
        <v>6</v>
      </c>
      <c r="J3715" s="0" t="n">
        <v>10</v>
      </c>
      <c r="K3715" s="0" t="n">
        <v>205</v>
      </c>
      <c r="L3715" s="0" t="n">
        <v>5</v>
      </c>
      <c r="M3715" s="0" t="n">
        <v>8</v>
      </c>
      <c r="N3715" s="11" t="n">
        <v>0.1</v>
      </c>
      <c r="O3715" s="12" t="n">
        <v>3207.36</v>
      </c>
      <c r="P3715" s="12" t="n">
        <v>3959.7</v>
      </c>
      <c r="Q3715" s="12" t="n">
        <f aca="false">M3715*P3715*(1-N3715)</f>
        <v>28509.84</v>
      </c>
      <c r="R3715" s="12" t="n">
        <f aca="false">M3715*O3715</f>
        <v>25658.88</v>
      </c>
      <c r="S3715" s="12" t="n">
        <f aca="false">Q3715-R3715</f>
        <v>2850.96</v>
      </c>
      <c r="T3715" s="11" t="n">
        <f aca="false">IFERROR(S3715/Q3715,0)</f>
        <v>0.0999991581853844</v>
      </c>
      <c r="U3715" s="13" t="n">
        <f aca="false">F3715-E3715</f>
        <v>14</v>
      </c>
      <c r="V3715" s="13" t="n">
        <f aca="false">G3715-F3715</f>
        <v>7</v>
      </c>
      <c r="W3715" s="13" t="n">
        <f aca="false">G3715-E3715</f>
        <v>21</v>
      </c>
      <c r="X3715" s="10" t="n">
        <f aca="false">YEAR(E3715)</f>
        <v>2019</v>
      </c>
      <c r="Y3715" s="0" t="str">
        <f aca="false">TEXT(E3715,"yyyy-mm")</f>
        <v>2019-08</v>
      </c>
      <c r="Z3715" s="0" t="str">
        <f aca="false">"Q"&amp;ROUNDUP(MONTH(E3715)/3,0)&amp;"-"&amp;YEAR(E3715)</f>
        <v>Q3-2019</v>
      </c>
    </row>
    <row r="3716" customFormat="false" ht="14.25" hidden="false" customHeight="false" outlineLevel="0" collapsed="false">
      <c r="A3716" s="0" t="s">
        <v>3758</v>
      </c>
      <c r="B3716" s="0" t="s">
        <v>41</v>
      </c>
      <c r="C3716" s="0" t="s">
        <v>58</v>
      </c>
      <c r="D3716" s="9" t="n">
        <v>43600</v>
      </c>
      <c r="E3716" s="9" t="n">
        <v>43688</v>
      </c>
      <c r="F3716" s="9" t="n">
        <v>43694</v>
      </c>
      <c r="G3716" s="9" t="n">
        <v>43703</v>
      </c>
      <c r="H3716" s="10" t="s">
        <v>36</v>
      </c>
      <c r="I3716" s="0" t="n">
        <v>24</v>
      </c>
      <c r="J3716" s="0" t="n">
        <v>35</v>
      </c>
      <c r="K3716" s="0" t="n">
        <v>363</v>
      </c>
      <c r="L3716" s="0" t="n">
        <v>45</v>
      </c>
      <c r="M3716" s="0" t="n">
        <v>6</v>
      </c>
      <c r="N3716" s="11" t="n">
        <v>0.075</v>
      </c>
      <c r="O3716" s="12" t="n">
        <v>2887.16</v>
      </c>
      <c r="P3716" s="12" t="n">
        <v>3798.9</v>
      </c>
      <c r="Q3716" s="12" t="n">
        <f aca="false">M3716*P3716*(1-N3716)</f>
        <v>21083.895</v>
      </c>
      <c r="R3716" s="12" t="n">
        <f aca="false">M3716*O3716</f>
        <v>17322.96</v>
      </c>
      <c r="S3716" s="12" t="n">
        <f aca="false">Q3716-R3716</f>
        <v>3760.93500000001</v>
      </c>
      <c r="T3716" s="11" t="n">
        <f aca="false">IFERROR(S3716/Q3716,0)</f>
        <v>0.178379516687975</v>
      </c>
      <c r="U3716" s="13" t="n">
        <f aca="false">F3716-E3716</f>
        <v>6</v>
      </c>
      <c r="V3716" s="13" t="n">
        <f aca="false">G3716-F3716</f>
        <v>9</v>
      </c>
      <c r="W3716" s="13" t="n">
        <f aca="false">G3716-E3716</f>
        <v>15</v>
      </c>
      <c r="X3716" s="10" t="n">
        <f aca="false">YEAR(E3716)</f>
        <v>2019</v>
      </c>
      <c r="Y3716" s="0" t="str">
        <f aca="false">TEXT(E3716,"yyyy-mm")</f>
        <v>2019-08</v>
      </c>
      <c r="Z3716" s="0" t="str">
        <f aca="false">"Q"&amp;ROUNDUP(MONTH(E3716)/3,0)&amp;"-"&amp;YEAR(E3716)</f>
        <v>Q3-2019</v>
      </c>
    </row>
    <row r="3717" customFormat="false" ht="14.25" hidden="false" customHeight="false" outlineLevel="0" collapsed="false">
      <c r="A3717" s="0" t="s">
        <v>3759</v>
      </c>
      <c r="B3717" s="0" t="s">
        <v>41</v>
      </c>
      <c r="C3717" s="0" t="s">
        <v>35</v>
      </c>
      <c r="D3717" s="9" t="n">
        <v>43600</v>
      </c>
      <c r="E3717" s="9" t="n">
        <v>43688</v>
      </c>
      <c r="F3717" s="9" t="n">
        <v>43700</v>
      </c>
      <c r="G3717" s="9" t="n">
        <v>43703</v>
      </c>
      <c r="H3717" s="10" t="s">
        <v>36</v>
      </c>
      <c r="I3717" s="0" t="n">
        <v>23</v>
      </c>
      <c r="J3717" s="0" t="n">
        <v>21</v>
      </c>
      <c r="K3717" s="0" t="n">
        <v>234</v>
      </c>
      <c r="L3717" s="0" t="n">
        <v>4</v>
      </c>
      <c r="M3717" s="0" t="n">
        <v>1</v>
      </c>
      <c r="N3717" s="11" t="n">
        <v>0.2</v>
      </c>
      <c r="O3717" s="12" t="n">
        <v>1799.89</v>
      </c>
      <c r="P3717" s="12" t="n">
        <v>3912.8</v>
      </c>
      <c r="Q3717" s="12" t="n">
        <f aca="false">M3717*P3717*(1-N3717)</f>
        <v>3130.24</v>
      </c>
      <c r="R3717" s="12" t="n">
        <f aca="false">M3717*O3717</f>
        <v>1799.89</v>
      </c>
      <c r="S3717" s="12" t="n">
        <f aca="false">Q3717-R3717</f>
        <v>1330.35</v>
      </c>
      <c r="T3717" s="11" t="n">
        <f aca="false">IFERROR(S3717/Q3717,0)</f>
        <v>0.424999361071356</v>
      </c>
      <c r="U3717" s="13" t="n">
        <f aca="false">F3717-E3717</f>
        <v>12</v>
      </c>
      <c r="V3717" s="13" t="n">
        <f aca="false">G3717-F3717</f>
        <v>3</v>
      </c>
      <c r="W3717" s="13" t="n">
        <f aca="false">G3717-E3717</f>
        <v>15</v>
      </c>
      <c r="X3717" s="10" t="n">
        <f aca="false">YEAR(E3717)</f>
        <v>2019</v>
      </c>
      <c r="Y3717" s="0" t="str">
        <f aca="false">TEXT(E3717,"yyyy-mm")</f>
        <v>2019-08</v>
      </c>
      <c r="Z3717" s="0" t="str">
        <f aca="false">"Q"&amp;ROUNDUP(MONTH(E3717)/3,0)&amp;"-"&amp;YEAR(E3717)</f>
        <v>Q3-2019</v>
      </c>
    </row>
    <row r="3718" customFormat="false" ht="14.25" hidden="false" customHeight="false" outlineLevel="0" collapsed="false">
      <c r="A3718" s="0" t="s">
        <v>3760</v>
      </c>
      <c r="B3718" s="0" t="s">
        <v>38</v>
      </c>
      <c r="C3718" s="0" t="s">
        <v>35</v>
      </c>
      <c r="D3718" s="9" t="n">
        <v>43600</v>
      </c>
      <c r="E3718" s="9" t="n">
        <v>43688</v>
      </c>
      <c r="F3718" s="9" t="n">
        <v>43691</v>
      </c>
      <c r="G3718" s="9" t="n">
        <v>43697</v>
      </c>
      <c r="H3718" s="10" t="s">
        <v>36</v>
      </c>
      <c r="I3718" s="0" t="n">
        <v>17</v>
      </c>
      <c r="J3718" s="0" t="n">
        <v>34</v>
      </c>
      <c r="K3718" s="0" t="n">
        <v>204</v>
      </c>
      <c r="L3718" s="0" t="n">
        <v>24</v>
      </c>
      <c r="M3718" s="0" t="n">
        <v>6</v>
      </c>
      <c r="N3718" s="11" t="n">
        <v>0.05</v>
      </c>
      <c r="O3718" s="12" t="n">
        <v>109.75</v>
      </c>
      <c r="P3718" s="12" t="n">
        <v>261.3</v>
      </c>
      <c r="Q3718" s="12" t="n">
        <f aca="false">M3718*P3718*(1-N3718)</f>
        <v>1489.41</v>
      </c>
      <c r="R3718" s="12" t="n">
        <f aca="false">M3718*O3718</f>
        <v>658.5</v>
      </c>
      <c r="S3718" s="12" t="n">
        <f aca="false">Q3718-R3718</f>
        <v>830.91</v>
      </c>
      <c r="T3718" s="11" t="n">
        <f aca="false">IFERROR(S3718/Q3718,0)</f>
        <v>0.557878623078937</v>
      </c>
      <c r="U3718" s="13" t="n">
        <f aca="false">F3718-E3718</f>
        <v>3</v>
      </c>
      <c r="V3718" s="13" t="n">
        <f aca="false">G3718-F3718</f>
        <v>6</v>
      </c>
      <c r="W3718" s="13" t="n">
        <f aca="false">G3718-E3718</f>
        <v>9</v>
      </c>
      <c r="X3718" s="10" t="n">
        <f aca="false">YEAR(E3718)</f>
        <v>2019</v>
      </c>
      <c r="Y3718" s="0" t="str">
        <f aca="false">TEXT(E3718,"yyyy-mm")</f>
        <v>2019-08</v>
      </c>
      <c r="Z3718" s="0" t="str">
        <f aca="false">"Q"&amp;ROUNDUP(MONTH(E3718)/3,0)&amp;"-"&amp;YEAR(E3718)</f>
        <v>Q3-2019</v>
      </c>
    </row>
    <row r="3719" customFormat="false" ht="14.25" hidden="false" customHeight="false" outlineLevel="0" collapsed="false">
      <c r="A3719" s="0" t="s">
        <v>3761</v>
      </c>
      <c r="B3719" s="0" t="s">
        <v>43</v>
      </c>
      <c r="C3719" s="0" t="s">
        <v>48</v>
      </c>
      <c r="D3719" s="9" t="n">
        <v>43600</v>
      </c>
      <c r="E3719" s="9" t="n">
        <v>43688</v>
      </c>
      <c r="F3719" s="9" t="n">
        <v>43713</v>
      </c>
      <c r="G3719" s="9" t="n">
        <v>43714</v>
      </c>
      <c r="H3719" s="10" t="s">
        <v>36</v>
      </c>
      <c r="I3719" s="0" t="n">
        <v>28</v>
      </c>
      <c r="J3719" s="0" t="n">
        <v>1</v>
      </c>
      <c r="K3719" s="0" t="n">
        <v>57</v>
      </c>
      <c r="L3719" s="0" t="n">
        <v>40</v>
      </c>
      <c r="M3719" s="0" t="n">
        <v>7</v>
      </c>
      <c r="N3719" s="11" t="n">
        <v>0.05</v>
      </c>
      <c r="O3719" s="12" t="n">
        <v>1515.54</v>
      </c>
      <c r="P3719" s="12" t="n">
        <v>2331.6</v>
      </c>
      <c r="Q3719" s="12" t="n">
        <f aca="false">M3719*P3719*(1-N3719)</f>
        <v>15505.14</v>
      </c>
      <c r="R3719" s="12" t="n">
        <f aca="false">M3719*O3719</f>
        <v>10608.78</v>
      </c>
      <c r="S3719" s="12" t="n">
        <f aca="false">Q3719-R3719</f>
        <v>4896.36</v>
      </c>
      <c r="T3719" s="11" t="n">
        <f aca="false">IFERROR(S3719/Q3719,0)</f>
        <v>0.315789473684211</v>
      </c>
      <c r="U3719" s="13" t="n">
        <f aca="false">F3719-E3719</f>
        <v>25</v>
      </c>
      <c r="V3719" s="13" t="n">
        <f aca="false">G3719-F3719</f>
        <v>1</v>
      </c>
      <c r="W3719" s="13" t="n">
        <f aca="false">G3719-E3719</f>
        <v>26</v>
      </c>
      <c r="X3719" s="10" t="n">
        <f aca="false">YEAR(E3719)</f>
        <v>2019</v>
      </c>
      <c r="Y3719" s="0" t="str">
        <f aca="false">TEXT(E3719,"yyyy-mm")</f>
        <v>2019-08</v>
      </c>
      <c r="Z3719" s="0" t="str">
        <f aca="false">"Q"&amp;ROUNDUP(MONTH(E3719)/3,0)&amp;"-"&amp;YEAR(E3719)</f>
        <v>Q3-2019</v>
      </c>
    </row>
    <row r="3720" customFormat="false" ht="14.25" hidden="false" customHeight="false" outlineLevel="0" collapsed="false">
      <c r="A3720" s="0" t="s">
        <v>3762</v>
      </c>
      <c r="B3720" s="0" t="s">
        <v>38</v>
      </c>
      <c r="C3720" s="0" t="s">
        <v>39</v>
      </c>
      <c r="D3720" s="9" t="n">
        <v>43600</v>
      </c>
      <c r="E3720" s="9" t="n">
        <v>43689</v>
      </c>
      <c r="F3720" s="9" t="n">
        <v>43695</v>
      </c>
      <c r="G3720" s="9" t="n">
        <v>43698</v>
      </c>
      <c r="H3720" s="10" t="s">
        <v>36</v>
      </c>
      <c r="I3720" s="0" t="n">
        <v>16</v>
      </c>
      <c r="J3720" s="0" t="n">
        <v>17</v>
      </c>
      <c r="K3720" s="0" t="n">
        <v>177</v>
      </c>
      <c r="L3720" s="0" t="n">
        <v>22</v>
      </c>
      <c r="M3720" s="0" t="n">
        <v>3</v>
      </c>
      <c r="N3720" s="11" t="n">
        <v>0.2</v>
      </c>
      <c r="O3720" s="12" t="n">
        <v>802.12</v>
      </c>
      <c r="P3720" s="12" t="n">
        <v>1098.8</v>
      </c>
      <c r="Q3720" s="12" t="n">
        <f aca="false">M3720*P3720*(1-N3720)</f>
        <v>2637.12</v>
      </c>
      <c r="R3720" s="12" t="n">
        <f aca="false">M3720*O3720</f>
        <v>2406.36</v>
      </c>
      <c r="S3720" s="12" t="n">
        <f aca="false">Q3720-R3720</f>
        <v>230.76</v>
      </c>
      <c r="T3720" s="11" t="n">
        <f aca="false">IFERROR(S3720/Q3720,0)</f>
        <v>0.0875045504186384</v>
      </c>
      <c r="U3720" s="13" t="n">
        <f aca="false">F3720-E3720</f>
        <v>6</v>
      </c>
      <c r="V3720" s="13" t="n">
        <f aca="false">G3720-F3720</f>
        <v>3</v>
      </c>
      <c r="W3720" s="13" t="n">
        <f aca="false">G3720-E3720</f>
        <v>9</v>
      </c>
      <c r="X3720" s="10" t="n">
        <f aca="false">YEAR(E3720)</f>
        <v>2019</v>
      </c>
      <c r="Y3720" s="0" t="str">
        <f aca="false">TEXT(E3720,"yyyy-mm")</f>
        <v>2019-08</v>
      </c>
      <c r="Z3720" s="0" t="str">
        <f aca="false">"Q"&amp;ROUNDUP(MONTH(E3720)/3,0)&amp;"-"&amp;YEAR(E3720)</f>
        <v>Q3-2019</v>
      </c>
    </row>
    <row r="3721" customFormat="false" ht="14.25" hidden="false" customHeight="false" outlineLevel="0" collapsed="false">
      <c r="A3721" s="0" t="s">
        <v>3763</v>
      </c>
      <c r="B3721" s="0" t="s">
        <v>43</v>
      </c>
      <c r="C3721" s="0" t="s">
        <v>35</v>
      </c>
      <c r="D3721" s="9" t="n">
        <v>43600</v>
      </c>
      <c r="E3721" s="9" t="n">
        <v>43689</v>
      </c>
      <c r="F3721" s="9" t="n">
        <v>43711</v>
      </c>
      <c r="G3721" s="9" t="n">
        <v>43718</v>
      </c>
      <c r="H3721" s="10" t="s">
        <v>36</v>
      </c>
      <c r="I3721" s="0" t="n">
        <v>26</v>
      </c>
      <c r="J3721" s="0" t="n">
        <v>12</v>
      </c>
      <c r="K3721" s="0" t="n">
        <v>205</v>
      </c>
      <c r="L3721" s="0" t="n">
        <v>22</v>
      </c>
      <c r="M3721" s="0" t="n">
        <v>4</v>
      </c>
      <c r="N3721" s="11" t="n">
        <v>0.075</v>
      </c>
      <c r="O3721" s="12" t="n">
        <v>3196.5</v>
      </c>
      <c r="P3721" s="12" t="n">
        <v>3946.3</v>
      </c>
      <c r="Q3721" s="12" t="n">
        <f aca="false">M3721*P3721*(1-N3721)</f>
        <v>14601.31</v>
      </c>
      <c r="R3721" s="12" t="n">
        <f aca="false">M3721*O3721</f>
        <v>12786</v>
      </c>
      <c r="S3721" s="12" t="n">
        <f aca="false">Q3721-R3721</f>
        <v>1815.31</v>
      </c>
      <c r="T3721" s="11" t="n">
        <f aca="false">IFERROR(S3721/Q3721,0)</f>
        <v>0.124325146168392</v>
      </c>
      <c r="U3721" s="13" t="n">
        <f aca="false">F3721-E3721</f>
        <v>22</v>
      </c>
      <c r="V3721" s="13" t="n">
        <f aca="false">G3721-F3721</f>
        <v>7</v>
      </c>
      <c r="W3721" s="13" t="n">
        <f aca="false">G3721-E3721</f>
        <v>29</v>
      </c>
      <c r="X3721" s="10" t="n">
        <f aca="false">YEAR(E3721)</f>
        <v>2019</v>
      </c>
      <c r="Y3721" s="0" t="str">
        <f aca="false">TEXT(E3721,"yyyy-mm")</f>
        <v>2019-08</v>
      </c>
      <c r="Z3721" s="0" t="str">
        <f aca="false">"Q"&amp;ROUNDUP(MONTH(E3721)/3,0)&amp;"-"&amp;YEAR(E3721)</f>
        <v>Q3-2019</v>
      </c>
    </row>
    <row r="3722" customFormat="false" ht="14.25" hidden="false" customHeight="false" outlineLevel="0" collapsed="false">
      <c r="A3722" s="0" t="s">
        <v>3764</v>
      </c>
      <c r="B3722" s="0" t="s">
        <v>43</v>
      </c>
      <c r="C3722" s="0" t="s">
        <v>46</v>
      </c>
      <c r="D3722" s="9" t="n">
        <v>43600</v>
      </c>
      <c r="E3722" s="9" t="n">
        <v>43689</v>
      </c>
      <c r="F3722" s="9" t="n">
        <v>43710</v>
      </c>
      <c r="G3722" s="9" t="n">
        <v>43718</v>
      </c>
      <c r="H3722" s="10" t="s">
        <v>36</v>
      </c>
      <c r="I3722" s="0" t="n">
        <v>28</v>
      </c>
      <c r="J3722" s="0" t="n">
        <v>8</v>
      </c>
      <c r="K3722" s="0" t="n">
        <v>309</v>
      </c>
      <c r="L3722" s="0" t="n">
        <v>42</v>
      </c>
      <c r="M3722" s="0" t="n">
        <v>1</v>
      </c>
      <c r="N3722" s="11" t="n">
        <v>0.1</v>
      </c>
      <c r="O3722" s="12" t="n">
        <v>890.83</v>
      </c>
      <c r="P3722" s="12" t="n">
        <v>1855.9</v>
      </c>
      <c r="Q3722" s="12" t="n">
        <f aca="false">M3722*P3722*(1-N3722)</f>
        <v>1670.31</v>
      </c>
      <c r="R3722" s="12" t="n">
        <f aca="false">M3722*O3722</f>
        <v>890.83</v>
      </c>
      <c r="S3722" s="12" t="n">
        <f aca="false">Q3722-R3722</f>
        <v>779.48</v>
      </c>
      <c r="T3722" s="11" t="n">
        <f aca="false">IFERROR(S3722/Q3722,0)</f>
        <v>0.466667864049189</v>
      </c>
      <c r="U3722" s="13" t="n">
        <f aca="false">F3722-E3722</f>
        <v>21</v>
      </c>
      <c r="V3722" s="13" t="n">
        <f aca="false">G3722-F3722</f>
        <v>8</v>
      </c>
      <c r="W3722" s="13" t="n">
        <f aca="false">G3722-E3722</f>
        <v>29</v>
      </c>
      <c r="X3722" s="10" t="n">
        <f aca="false">YEAR(E3722)</f>
        <v>2019</v>
      </c>
      <c r="Y3722" s="0" t="str">
        <f aca="false">TEXT(E3722,"yyyy-mm")</f>
        <v>2019-08</v>
      </c>
      <c r="Z3722" s="0" t="str">
        <f aca="false">"Q"&amp;ROUNDUP(MONTH(E3722)/3,0)&amp;"-"&amp;YEAR(E3722)</f>
        <v>Q3-2019</v>
      </c>
    </row>
    <row r="3723" customFormat="false" ht="14.25" hidden="false" customHeight="false" outlineLevel="0" collapsed="false">
      <c r="A3723" s="0" t="s">
        <v>3765</v>
      </c>
      <c r="B3723" s="0" t="s">
        <v>43</v>
      </c>
      <c r="C3723" s="0" t="s">
        <v>39</v>
      </c>
      <c r="D3723" s="9" t="n">
        <v>43600</v>
      </c>
      <c r="E3723" s="9" t="n">
        <v>43689</v>
      </c>
      <c r="F3723" s="9" t="n">
        <v>43697</v>
      </c>
      <c r="G3723" s="9" t="n">
        <v>43702</v>
      </c>
      <c r="H3723" s="10" t="s">
        <v>36</v>
      </c>
      <c r="I3723" s="0" t="n">
        <v>26</v>
      </c>
      <c r="J3723" s="0" t="n">
        <v>50</v>
      </c>
      <c r="K3723" s="0" t="n">
        <v>144</v>
      </c>
      <c r="L3723" s="0" t="n">
        <v>22</v>
      </c>
      <c r="M3723" s="0" t="n">
        <v>2</v>
      </c>
      <c r="N3723" s="11" t="n">
        <v>0.15</v>
      </c>
      <c r="O3723" s="12" t="n">
        <v>2711.29</v>
      </c>
      <c r="P3723" s="12" t="n">
        <v>5768.7</v>
      </c>
      <c r="Q3723" s="12" t="n">
        <f aca="false">M3723*P3723*(1-N3723)</f>
        <v>9806.79</v>
      </c>
      <c r="R3723" s="12" t="n">
        <f aca="false">M3723*O3723</f>
        <v>5422.58</v>
      </c>
      <c r="S3723" s="12" t="n">
        <f aca="false">Q3723-R3723</f>
        <v>4384.21</v>
      </c>
      <c r="T3723" s="11" t="n">
        <f aca="false">IFERROR(S3723/Q3723,0)</f>
        <v>0.447058619589081</v>
      </c>
      <c r="U3723" s="13" t="n">
        <f aca="false">F3723-E3723</f>
        <v>8</v>
      </c>
      <c r="V3723" s="13" t="n">
        <f aca="false">G3723-F3723</f>
        <v>5</v>
      </c>
      <c r="W3723" s="13" t="n">
        <f aca="false">G3723-E3723</f>
        <v>13</v>
      </c>
      <c r="X3723" s="10" t="n">
        <f aca="false">YEAR(E3723)</f>
        <v>2019</v>
      </c>
      <c r="Y3723" s="0" t="str">
        <f aca="false">TEXT(E3723,"yyyy-mm")</f>
        <v>2019-08</v>
      </c>
      <c r="Z3723" s="0" t="str">
        <f aca="false">"Q"&amp;ROUNDUP(MONTH(E3723)/3,0)&amp;"-"&amp;YEAR(E3723)</f>
        <v>Q3-2019</v>
      </c>
    </row>
    <row r="3724" customFormat="false" ht="14.25" hidden="false" customHeight="false" outlineLevel="0" collapsed="false">
      <c r="A3724" s="0" t="s">
        <v>3766</v>
      </c>
      <c r="B3724" s="0" t="s">
        <v>38</v>
      </c>
      <c r="C3724" s="0" t="s">
        <v>46</v>
      </c>
      <c r="D3724" s="9" t="n">
        <v>43600</v>
      </c>
      <c r="E3724" s="9" t="n">
        <v>43689</v>
      </c>
      <c r="F3724" s="9" t="n">
        <v>43692</v>
      </c>
      <c r="G3724" s="9" t="n">
        <v>43698</v>
      </c>
      <c r="H3724" s="10" t="s">
        <v>36</v>
      </c>
      <c r="I3724" s="0" t="n">
        <v>15</v>
      </c>
      <c r="J3724" s="0" t="n">
        <v>23</v>
      </c>
      <c r="K3724" s="0" t="n">
        <v>268</v>
      </c>
      <c r="L3724" s="0" t="n">
        <v>33</v>
      </c>
      <c r="M3724" s="0" t="n">
        <v>5</v>
      </c>
      <c r="N3724" s="11" t="n">
        <v>0.1</v>
      </c>
      <c r="O3724" s="12" t="n">
        <v>346.39</v>
      </c>
      <c r="P3724" s="12" t="n">
        <v>737</v>
      </c>
      <c r="Q3724" s="12" t="n">
        <f aca="false">M3724*P3724*(1-N3724)</f>
        <v>3316.5</v>
      </c>
      <c r="R3724" s="12" t="n">
        <f aca="false">M3724*O3724</f>
        <v>1731.95</v>
      </c>
      <c r="S3724" s="12" t="n">
        <f aca="false">Q3724-R3724</f>
        <v>1584.55</v>
      </c>
      <c r="T3724" s="11" t="n">
        <f aca="false">IFERROR(S3724/Q3724,0)</f>
        <v>0.477777777777778</v>
      </c>
      <c r="U3724" s="13" t="n">
        <f aca="false">F3724-E3724</f>
        <v>3</v>
      </c>
      <c r="V3724" s="13" t="n">
        <f aca="false">G3724-F3724</f>
        <v>6</v>
      </c>
      <c r="W3724" s="13" t="n">
        <f aca="false">G3724-E3724</f>
        <v>9</v>
      </c>
      <c r="X3724" s="10" t="n">
        <f aca="false">YEAR(E3724)</f>
        <v>2019</v>
      </c>
      <c r="Y3724" s="0" t="str">
        <f aca="false">TEXT(E3724,"yyyy-mm")</f>
        <v>2019-08</v>
      </c>
      <c r="Z3724" s="0" t="str">
        <f aca="false">"Q"&amp;ROUNDUP(MONTH(E3724)/3,0)&amp;"-"&amp;YEAR(E3724)</f>
        <v>Q3-2019</v>
      </c>
    </row>
    <row r="3725" customFormat="false" ht="14.25" hidden="false" customHeight="false" outlineLevel="0" collapsed="false">
      <c r="A3725" s="0" t="s">
        <v>3767</v>
      </c>
      <c r="B3725" s="0" t="s">
        <v>41</v>
      </c>
      <c r="C3725" s="0" t="s">
        <v>79</v>
      </c>
      <c r="D3725" s="9" t="n">
        <v>43600</v>
      </c>
      <c r="E3725" s="9" t="n">
        <v>43689</v>
      </c>
      <c r="F3725" s="9" t="n">
        <v>43705</v>
      </c>
      <c r="G3725" s="9" t="n">
        <v>43707</v>
      </c>
      <c r="H3725" s="10" t="s">
        <v>36</v>
      </c>
      <c r="I3725" s="0" t="n">
        <v>22</v>
      </c>
      <c r="J3725" s="0" t="n">
        <v>11</v>
      </c>
      <c r="K3725" s="0" t="n">
        <v>69</v>
      </c>
      <c r="L3725" s="0" t="n">
        <v>39</v>
      </c>
      <c r="M3725" s="0" t="n">
        <v>8</v>
      </c>
      <c r="N3725" s="11" t="n">
        <v>0.05</v>
      </c>
      <c r="O3725" s="12" t="n">
        <v>2398.6</v>
      </c>
      <c r="P3725" s="12" t="n">
        <v>5996.5</v>
      </c>
      <c r="Q3725" s="12" t="n">
        <f aca="false">M3725*P3725*(1-N3725)</f>
        <v>45573.4</v>
      </c>
      <c r="R3725" s="12" t="n">
        <f aca="false">M3725*O3725</f>
        <v>19188.8</v>
      </c>
      <c r="S3725" s="12" t="n">
        <f aca="false">Q3725-R3725</f>
        <v>26384.6</v>
      </c>
      <c r="T3725" s="11" t="n">
        <f aca="false">IFERROR(S3725/Q3725,0)</f>
        <v>0.578947368421053</v>
      </c>
      <c r="U3725" s="13" t="n">
        <f aca="false">F3725-E3725</f>
        <v>16</v>
      </c>
      <c r="V3725" s="13" t="n">
        <f aca="false">G3725-F3725</f>
        <v>2</v>
      </c>
      <c r="W3725" s="13" t="n">
        <f aca="false">G3725-E3725</f>
        <v>18</v>
      </c>
      <c r="X3725" s="10" t="n">
        <f aca="false">YEAR(E3725)</f>
        <v>2019</v>
      </c>
      <c r="Y3725" s="0" t="str">
        <f aca="false">TEXT(E3725,"yyyy-mm")</f>
        <v>2019-08</v>
      </c>
      <c r="Z3725" s="0" t="str">
        <f aca="false">"Q"&amp;ROUNDUP(MONTH(E3725)/3,0)&amp;"-"&amp;YEAR(E3725)</f>
        <v>Q3-2019</v>
      </c>
    </row>
    <row r="3726" customFormat="false" ht="14.25" hidden="false" customHeight="false" outlineLevel="0" collapsed="false">
      <c r="A3726" s="0" t="s">
        <v>3768</v>
      </c>
      <c r="B3726" s="0" t="s">
        <v>38</v>
      </c>
      <c r="C3726" s="0" t="s">
        <v>48</v>
      </c>
      <c r="D3726" s="9" t="n">
        <v>43600</v>
      </c>
      <c r="E3726" s="9" t="n">
        <v>43689</v>
      </c>
      <c r="F3726" s="9" t="n">
        <v>43701</v>
      </c>
      <c r="G3726" s="9" t="n">
        <v>43706</v>
      </c>
      <c r="H3726" s="10" t="s">
        <v>36</v>
      </c>
      <c r="I3726" s="0" t="n">
        <v>14</v>
      </c>
      <c r="J3726" s="0" t="n">
        <v>35</v>
      </c>
      <c r="K3726" s="0" t="n">
        <v>32</v>
      </c>
      <c r="L3726" s="0" t="n">
        <v>43</v>
      </c>
      <c r="M3726" s="0" t="n">
        <v>7</v>
      </c>
      <c r="N3726" s="11" t="n">
        <v>0.1</v>
      </c>
      <c r="O3726" s="12" t="n">
        <v>899.81</v>
      </c>
      <c r="P3726" s="12" t="n">
        <v>1058.6</v>
      </c>
      <c r="Q3726" s="12" t="n">
        <f aca="false">M3726*P3726*(1-N3726)</f>
        <v>6669.18</v>
      </c>
      <c r="R3726" s="12" t="n">
        <f aca="false">M3726*O3726</f>
        <v>6298.67</v>
      </c>
      <c r="S3726" s="12" t="n">
        <f aca="false">Q3726-R3726</f>
        <v>370.509999999999</v>
      </c>
      <c r="T3726" s="11" t="n">
        <f aca="false">IFERROR(S3726/Q3726,0)</f>
        <v>0.0555555555555555</v>
      </c>
      <c r="U3726" s="13" t="n">
        <f aca="false">F3726-E3726</f>
        <v>12</v>
      </c>
      <c r="V3726" s="13" t="n">
        <f aca="false">G3726-F3726</f>
        <v>5</v>
      </c>
      <c r="W3726" s="13" t="n">
        <f aca="false">G3726-E3726</f>
        <v>17</v>
      </c>
      <c r="X3726" s="10" t="n">
        <f aca="false">YEAR(E3726)</f>
        <v>2019</v>
      </c>
      <c r="Y3726" s="0" t="str">
        <f aca="false">TEXT(E3726,"yyyy-mm")</f>
        <v>2019-08</v>
      </c>
      <c r="Z3726" s="0" t="str">
        <f aca="false">"Q"&amp;ROUNDUP(MONTH(E3726)/3,0)&amp;"-"&amp;YEAR(E3726)</f>
        <v>Q3-2019</v>
      </c>
    </row>
    <row r="3727" customFormat="false" ht="14.25" hidden="false" customHeight="false" outlineLevel="0" collapsed="false">
      <c r="A3727" s="0" t="s">
        <v>3769</v>
      </c>
      <c r="B3727" s="0" t="s">
        <v>38</v>
      </c>
      <c r="C3727" s="0" t="s">
        <v>39</v>
      </c>
      <c r="D3727" s="9" t="n">
        <v>43600</v>
      </c>
      <c r="E3727" s="9" t="n">
        <v>43689</v>
      </c>
      <c r="F3727" s="9" t="n">
        <v>43707</v>
      </c>
      <c r="G3727" s="9" t="n">
        <v>43716</v>
      </c>
      <c r="H3727" s="10" t="s">
        <v>36</v>
      </c>
      <c r="I3727" s="0" t="n">
        <v>16</v>
      </c>
      <c r="J3727" s="0" t="n">
        <v>16</v>
      </c>
      <c r="K3727" s="0" t="n">
        <v>185</v>
      </c>
      <c r="L3727" s="0" t="n">
        <v>21</v>
      </c>
      <c r="M3727" s="0" t="n">
        <v>6</v>
      </c>
      <c r="N3727" s="11" t="n">
        <v>0.075</v>
      </c>
      <c r="O3727" s="12" t="n">
        <v>619.48</v>
      </c>
      <c r="P3727" s="12" t="n">
        <v>897.8</v>
      </c>
      <c r="Q3727" s="12" t="n">
        <f aca="false">M3727*P3727*(1-N3727)</f>
        <v>4982.79</v>
      </c>
      <c r="R3727" s="12" t="n">
        <f aca="false">M3727*O3727</f>
        <v>3716.88</v>
      </c>
      <c r="S3727" s="12" t="n">
        <f aca="false">Q3727-R3727</f>
        <v>1265.91</v>
      </c>
      <c r="T3727" s="11" t="n">
        <f aca="false">IFERROR(S3727/Q3727,0)</f>
        <v>0.254056462343386</v>
      </c>
      <c r="U3727" s="13" t="n">
        <f aca="false">F3727-E3727</f>
        <v>18</v>
      </c>
      <c r="V3727" s="13" t="n">
        <f aca="false">G3727-F3727</f>
        <v>9</v>
      </c>
      <c r="W3727" s="13" t="n">
        <f aca="false">G3727-E3727</f>
        <v>27</v>
      </c>
      <c r="X3727" s="10" t="n">
        <f aca="false">YEAR(E3727)</f>
        <v>2019</v>
      </c>
      <c r="Y3727" s="0" t="str">
        <f aca="false">TEXT(E3727,"yyyy-mm")</f>
        <v>2019-08</v>
      </c>
      <c r="Z3727" s="0" t="str">
        <f aca="false">"Q"&amp;ROUNDUP(MONTH(E3727)/3,0)&amp;"-"&amp;YEAR(E3727)</f>
        <v>Q3-2019</v>
      </c>
    </row>
    <row r="3728" customFormat="false" ht="14.25" hidden="false" customHeight="false" outlineLevel="0" collapsed="false">
      <c r="A3728" s="0" t="s">
        <v>3770</v>
      </c>
      <c r="B3728" s="0" t="s">
        <v>38</v>
      </c>
      <c r="C3728" s="0" t="s">
        <v>48</v>
      </c>
      <c r="D3728" s="9" t="n">
        <v>43600</v>
      </c>
      <c r="E3728" s="9" t="n">
        <v>43690</v>
      </c>
      <c r="F3728" s="9" t="n">
        <v>43698</v>
      </c>
      <c r="G3728" s="9" t="n">
        <v>43702</v>
      </c>
      <c r="H3728" s="10" t="s">
        <v>36</v>
      </c>
      <c r="I3728" s="0" t="n">
        <v>18</v>
      </c>
      <c r="J3728" s="0" t="n">
        <v>43</v>
      </c>
      <c r="K3728" s="0" t="n">
        <v>33</v>
      </c>
      <c r="L3728" s="0" t="n">
        <v>42</v>
      </c>
      <c r="M3728" s="0" t="n">
        <v>5</v>
      </c>
      <c r="N3728" s="11" t="n">
        <v>0.075</v>
      </c>
      <c r="O3728" s="12" t="n">
        <v>1332.63</v>
      </c>
      <c r="P3728" s="12" t="n">
        <v>2613</v>
      </c>
      <c r="Q3728" s="12" t="n">
        <f aca="false">M3728*P3728*(1-N3728)</f>
        <v>12085.125</v>
      </c>
      <c r="R3728" s="12" t="n">
        <f aca="false">M3728*O3728</f>
        <v>6663.15</v>
      </c>
      <c r="S3728" s="12" t="n">
        <f aca="false">Q3728-R3728</f>
        <v>5421.975</v>
      </c>
      <c r="T3728" s="11" t="n">
        <f aca="false">IFERROR(S3728/Q3728,0)</f>
        <v>0.448648648648649</v>
      </c>
      <c r="U3728" s="13" t="n">
        <f aca="false">F3728-E3728</f>
        <v>8</v>
      </c>
      <c r="V3728" s="13" t="n">
        <f aca="false">G3728-F3728</f>
        <v>4</v>
      </c>
      <c r="W3728" s="13" t="n">
        <f aca="false">G3728-E3728</f>
        <v>12</v>
      </c>
      <c r="X3728" s="10" t="n">
        <f aca="false">YEAR(E3728)</f>
        <v>2019</v>
      </c>
      <c r="Y3728" s="0" t="str">
        <f aca="false">TEXT(E3728,"yyyy-mm")</f>
        <v>2019-08</v>
      </c>
      <c r="Z3728" s="0" t="str">
        <f aca="false">"Q"&amp;ROUNDUP(MONTH(E3728)/3,0)&amp;"-"&amp;YEAR(E3728)</f>
        <v>Q3-2019</v>
      </c>
    </row>
    <row r="3729" customFormat="false" ht="14.25" hidden="false" customHeight="false" outlineLevel="0" collapsed="false">
      <c r="A3729" s="0" t="s">
        <v>3771</v>
      </c>
      <c r="B3729" s="0" t="s">
        <v>41</v>
      </c>
      <c r="C3729" s="0" t="s">
        <v>39</v>
      </c>
      <c r="D3729" s="9" t="n">
        <v>43600</v>
      </c>
      <c r="E3729" s="9" t="n">
        <v>43690</v>
      </c>
      <c r="F3729" s="9" t="n">
        <v>43710</v>
      </c>
      <c r="G3729" s="9" t="n">
        <v>43713</v>
      </c>
      <c r="H3729" s="10" t="s">
        <v>36</v>
      </c>
      <c r="I3729" s="0" t="n">
        <v>22</v>
      </c>
      <c r="J3729" s="0" t="n">
        <v>5</v>
      </c>
      <c r="K3729" s="0" t="n">
        <v>98</v>
      </c>
      <c r="L3729" s="0" t="n">
        <v>46</v>
      </c>
      <c r="M3729" s="0" t="n">
        <v>5</v>
      </c>
      <c r="N3729" s="11" t="n">
        <v>0.1</v>
      </c>
      <c r="O3729" s="12" t="n">
        <v>3316.57</v>
      </c>
      <c r="P3729" s="12" t="n">
        <v>5621.3</v>
      </c>
      <c r="Q3729" s="12" t="n">
        <f aca="false">M3729*P3729*(1-N3729)</f>
        <v>25295.85</v>
      </c>
      <c r="R3729" s="12" t="n">
        <f aca="false">M3729*O3729</f>
        <v>16582.85</v>
      </c>
      <c r="S3729" s="12" t="n">
        <f aca="false">Q3729-R3729</f>
        <v>8713</v>
      </c>
      <c r="T3729" s="11" t="n">
        <f aca="false">IFERROR(S3729/Q3729,0)</f>
        <v>0.344443851461801</v>
      </c>
      <c r="U3729" s="13" t="n">
        <f aca="false">F3729-E3729</f>
        <v>20</v>
      </c>
      <c r="V3729" s="13" t="n">
        <f aca="false">G3729-F3729</f>
        <v>3</v>
      </c>
      <c r="W3729" s="13" t="n">
        <f aca="false">G3729-E3729</f>
        <v>23</v>
      </c>
      <c r="X3729" s="10" t="n">
        <f aca="false">YEAR(E3729)</f>
        <v>2019</v>
      </c>
      <c r="Y3729" s="0" t="str">
        <f aca="false">TEXT(E3729,"yyyy-mm")</f>
        <v>2019-08</v>
      </c>
      <c r="Z3729" s="0" t="str">
        <f aca="false">"Q"&amp;ROUNDUP(MONTH(E3729)/3,0)&amp;"-"&amp;YEAR(E3729)</f>
        <v>Q3-2019</v>
      </c>
    </row>
    <row r="3730" customFormat="false" ht="14.25" hidden="false" customHeight="false" outlineLevel="0" collapsed="false">
      <c r="A3730" s="0" t="s">
        <v>3772</v>
      </c>
      <c r="B3730" s="0" t="s">
        <v>38</v>
      </c>
      <c r="C3730" s="0" t="s">
        <v>35</v>
      </c>
      <c r="D3730" s="9" t="n">
        <v>43600</v>
      </c>
      <c r="E3730" s="9" t="n">
        <v>43690</v>
      </c>
      <c r="F3730" s="9" t="n">
        <v>43702</v>
      </c>
      <c r="G3730" s="9" t="n">
        <v>43709</v>
      </c>
      <c r="H3730" s="10" t="s">
        <v>36</v>
      </c>
      <c r="I3730" s="0" t="n">
        <v>18</v>
      </c>
      <c r="J3730" s="0" t="n">
        <v>1</v>
      </c>
      <c r="K3730" s="0" t="n">
        <v>229</v>
      </c>
      <c r="L3730" s="0" t="n">
        <v>20</v>
      </c>
      <c r="M3730" s="0" t="n">
        <v>4</v>
      </c>
      <c r="N3730" s="11" t="n">
        <v>0.05</v>
      </c>
      <c r="O3730" s="12" t="n">
        <v>732.58</v>
      </c>
      <c r="P3730" s="12" t="n">
        <v>951.4</v>
      </c>
      <c r="Q3730" s="12" t="n">
        <f aca="false">M3730*P3730*(1-N3730)</f>
        <v>3615.32</v>
      </c>
      <c r="R3730" s="12" t="n">
        <f aca="false">M3730*O3730</f>
        <v>2930.32</v>
      </c>
      <c r="S3730" s="12" t="n">
        <f aca="false">Q3730-R3730</f>
        <v>685</v>
      </c>
      <c r="T3730" s="11" t="n">
        <f aca="false">IFERROR(S3730/Q3730,0)</f>
        <v>0.189471471405021</v>
      </c>
      <c r="U3730" s="13" t="n">
        <f aca="false">F3730-E3730</f>
        <v>12</v>
      </c>
      <c r="V3730" s="13" t="n">
        <f aca="false">G3730-F3730</f>
        <v>7</v>
      </c>
      <c r="W3730" s="13" t="n">
        <f aca="false">G3730-E3730</f>
        <v>19</v>
      </c>
      <c r="X3730" s="10" t="n">
        <f aca="false">YEAR(E3730)</f>
        <v>2019</v>
      </c>
      <c r="Y3730" s="0" t="str">
        <f aca="false">TEXT(E3730,"yyyy-mm")</f>
        <v>2019-08</v>
      </c>
      <c r="Z3730" s="0" t="str">
        <f aca="false">"Q"&amp;ROUNDUP(MONTH(E3730)/3,0)&amp;"-"&amp;YEAR(E3730)</f>
        <v>Q3-2019</v>
      </c>
    </row>
    <row r="3731" customFormat="false" ht="14.25" hidden="false" customHeight="false" outlineLevel="0" collapsed="false">
      <c r="A3731" s="0" t="s">
        <v>3773</v>
      </c>
      <c r="B3731" s="0" t="s">
        <v>38</v>
      </c>
      <c r="C3731" s="0" t="s">
        <v>46</v>
      </c>
      <c r="D3731" s="9" t="n">
        <v>43600</v>
      </c>
      <c r="E3731" s="9" t="n">
        <v>43690</v>
      </c>
      <c r="F3731" s="9" t="n">
        <v>43700</v>
      </c>
      <c r="G3731" s="9" t="n">
        <v>43710</v>
      </c>
      <c r="H3731" s="10" t="s">
        <v>36</v>
      </c>
      <c r="I3731" s="0" t="n">
        <v>20</v>
      </c>
      <c r="J3731" s="0" t="n">
        <v>35</v>
      </c>
      <c r="K3731" s="0" t="n">
        <v>298</v>
      </c>
      <c r="L3731" s="0" t="n">
        <v>13</v>
      </c>
      <c r="M3731" s="0" t="n">
        <v>5</v>
      </c>
      <c r="N3731" s="11" t="n">
        <v>0.05</v>
      </c>
      <c r="O3731" s="12" t="n">
        <v>80.67</v>
      </c>
      <c r="P3731" s="12" t="n">
        <v>187.6</v>
      </c>
      <c r="Q3731" s="12" t="n">
        <f aca="false">M3731*P3731*(1-N3731)</f>
        <v>891.1</v>
      </c>
      <c r="R3731" s="12" t="n">
        <f aca="false">M3731*O3731</f>
        <v>403.35</v>
      </c>
      <c r="S3731" s="12" t="n">
        <f aca="false">Q3731-R3731</f>
        <v>487.75</v>
      </c>
      <c r="T3731" s="11" t="n">
        <f aca="false">IFERROR(S3731/Q3731,0)</f>
        <v>0.547357198967568</v>
      </c>
      <c r="U3731" s="13" t="n">
        <f aca="false">F3731-E3731</f>
        <v>10</v>
      </c>
      <c r="V3731" s="13" t="n">
        <f aca="false">G3731-F3731</f>
        <v>10</v>
      </c>
      <c r="W3731" s="13" t="n">
        <f aca="false">G3731-E3731</f>
        <v>20</v>
      </c>
      <c r="X3731" s="10" t="n">
        <f aca="false">YEAR(E3731)</f>
        <v>2019</v>
      </c>
      <c r="Y3731" s="0" t="str">
        <f aca="false">TEXT(E3731,"yyyy-mm")</f>
        <v>2019-08</v>
      </c>
      <c r="Z3731" s="0" t="str">
        <f aca="false">"Q"&amp;ROUNDUP(MONTH(E3731)/3,0)&amp;"-"&amp;YEAR(E3731)</f>
        <v>Q3-2019</v>
      </c>
    </row>
    <row r="3732" customFormat="false" ht="14.25" hidden="false" customHeight="false" outlineLevel="0" collapsed="false">
      <c r="A3732" s="0" t="s">
        <v>3774</v>
      </c>
      <c r="B3732" s="0" t="s">
        <v>38</v>
      </c>
      <c r="C3732" s="0" t="s">
        <v>35</v>
      </c>
      <c r="D3732" s="9" t="n">
        <v>43600</v>
      </c>
      <c r="E3732" s="9" t="n">
        <v>43690</v>
      </c>
      <c r="F3732" s="9" t="n">
        <v>43693</v>
      </c>
      <c r="G3732" s="9" t="n">
        <v>43698</v>
      </c>
      <c r="H3732" s="10" t="s">
        <v>36</v>
      </c>
      <c r="I3732" s="0" t="n">
        <v>16</v>
      </c>
      <c r="J3732" s="0" t="n">
        <v>4</v>
      </c>
      <c r="K3732" s="0" t="n">
        <v>244</v>
      </c>
      <c r="L3732" s="0" t="n">
        <v>22</v>
      </c>
      <c r="M3732" s="0" t="n">
        <v>7</v>
      </c>
      <c r="N3732" s="11" t="n">
        <v>0.15</v>
      </c>
      <c r="O3732" s="12" t="n">
        <v>2409.32</v>
      </c>
      <c r="P3732" s="12" t="n">
        <v>3886</v>
      </c>
      <c r="Q3732" s="12" t="n">
        <f aca="false">M3732*P3732*(1-N3732)</f>
        <v>23121.7</v>
      </c>
      <c r="R3732" s="12" t="n">
        <f aca="false">M3732*O3732</f>
        <v>16865.24</v>
      </c>
      <c r="S3732" s="12" t="n">
        <f aca="false">Q3732-R3732</f>
        <v>6256.46</v>
      </c>
      <c r="T3732" s="11" t="n">
        <f aca="false">IFERROR(S3732/Q3732,0)</f>
        <v>0.270588235294118</v>
      </c>
      <c r="U3732" s="13" t="n">
        <f aca="false">F3732-E3732</f>
        <v>3</v>
      </c>
      <c r="V3732" s="13" t="n">
        <f aca="false">G3732-F3732</f>
        <v>5</v>
      </c>
      <c r="W3732" s="13" t="n">
        <f aca="false">G3732-E3732</f>
        <v>8</v>
      </c>
      <c r="X3732" s="10" t="n">
        <f aca="false">YEAR(E3732)</f>
        <v>2019</v>
      </c>
      <c r="Y3732" s="0" t="str">
        <f aca="false">TEXT(E3732,"yyyy-mm")</f>
        <v>2019-08</v>
      </c>
      <c r="Z3732" s="0" t="str">
        <f aca="false">"Q"&amp;ROUNDUP(MONTH(E3732)/3,0)&amp;"-"&amp;YEAR(E3732)</f>
        <v>Q3-2019</v>
      </c>
    </row>
    <row r="3733" customFormat="false" ht="14.25" hidden="false" customHeight="false" outlineLevel="0" collapsed="false">
      <c r="A3733" s="0" t="s">
        <v>3775</v>
      </c>
      <c r="B3733" s="0" t="s">
        <v>43</v>
      </c>
      <c r="C3733" s="0" t="s">
        <v>39</v>
      </c>
      <c r="D3733" s="9" t="n">
        <v>43600</v>
      </c>
      <c r="E3733" s="9" t="n">
        <v>43690</v>
      </c>
      <c r="F3733" s="9" t="n">
        <v>43697</v>
      </c>
      <c r="G3733" s="9" t="n">
        <v>43707</v>
      </c>
      <c r="H3733" s="10" t="s">
        <v>36</v>
      </c>
      <c r="I3733" s="0" t="n">
        <v>28</v>
      </c>
      <c r="J3733" s="0" t="n">
        <v>31</v>
      </c>
      <c r="K3733" s="0" t="n">
        <v>106</v>
      </c>
      <c r="L3733" s="0" t="n">
        <v>15</v>
      </c>
      <c r="M3733" s="0" t="n">
        <v>6</v>
      </c>
      <c r="N3733" s="11" t="n">
        <v>0.05</v>
      </c>
      <c r="O3733" s="12" t="n">
        <v>980.48</v>
      </c>
      <c r="P3733" s="12" t="n">
        <v>1815.7</v>
      </c>
      <c r="Q3733" s="12" t="n">
        <f aca="false">M3733*P3733*(1-N3733)</f>
        <v>10349.49</v>
      </c>
      <c r="R3733" s="12" t="n">
        <f aca="false">M3733*O3733</f>
        <v>5882.88</v>
      </c>
      <c r="S3733" s="12" t="n">
        <f aca="false">Q3733-R3733</f>
        <v>4466.61</v>
      </c>
      <c r="T3733" s="11" t="n">
        <f aca="false">IFERROR(S3733/Q3733,0)</f>
        <v>0.431577787890998</v>
      </c>
      <c r="U3733" s="13" t="n">
        <f aca="false">F3733-E3733</f>
        <v>7</v>
      </c>
      <c r="V3733" s="13" t="n">
        <f aca="false">G3733-F3733</f>
        <v>10</v>
      </c>
      <c r="W3733" s="13" t="n">
        <f aca="false">G3733-E3733</f>
        <v>17</v>
      </c>
      <c r="X3733" s="10" t="n">
        <f aca="false">YEAR(E3733)</f>
        <v>2019</v>
      </c>
      <c r="Y3733" s="0" t="str">
        <f aca="false">TEXT(E3733,"yyyy-mm")</f>
        <v>2019-08</v>
      </c>
      <c r="Z3733" s="0" t="str">
        <f aca="false">"Q"&amp;ROUNDUP(MONTH(E3733)/3,0)&amp;"-"&amp;YEAR(E3733)</f>
        <v>Q3-2019</v>
      </c>
    </row>
    <row r="3734" customFormat="false" ht="14.25" hidden="false" customHeight="false" outlineLevel="0" collapsed="false">
      <c r="A3734" s="0" t="s">
        <v>3776</v>
      </c>
      <c r="B3734" s="0" t="s">
        <v>34</v>
      </c>
      <c r="C3734" s="0" t="s">
        <v>39</v>
      </c>
      <c r="D3734" s="9" t="n">
        <v>43600</v>
      </c>
      <c r="E3734" s="9" t="n">
        <v>43690</v>
      </c>
      <c r="F3734" s="9" t="n">
        <v>43700</v>
      </c>
      <c r="G3734" s="9" t="n">
        <v>43704</v>
      </c>
      <c r="H3734" s="10" t="s">
        <v>36</v>
      </c>
      <c r="I3734" s="0" t="n">
        <v>7</v>
      </c>
      <c r="J3734" s="0" t="n">
        <v>4</v>
      </c>
      <c r="K3734" s="0" t="n">
        <v>199</v>
      </c>
      <c r="L3734" s="0" t="n">
        <v>26</v>
      </c>
      <c r="M3734" s="0" t="n">
        <v>4</v>
      </c>
      <c r="N3734" s="11" t="n">
        <v>0.2</v>
      </c>
      <c r="O3734" s="12" t="n">
        <v>1927.19</v>
      </c>
      <c r="P3734" s="12" t="n">
        <v>2834.1</v>
      </c>
      <c r="Q3734" s="12" t="n">
        <f aca="false">M3734*P3734*(1-N3734)</f>
        <v>9069.12</v>
      </c>
      <c r="R3734" s="12" t="n">
        <f aca="false">M3734*O3734</f>
        <v>7708.76</v>
      </c>
      <c r="S3734" s="12" t="n">
        <f aca="false">Q3734-R3734</f>
        <v>1360.36</v>
      </c>
      <c r="T3734" s="11" t="n">
        <f aca="false">IFERROR(S3734/Q3734,0)</f>
        <v>0.149999117885749</v>
      </c>
      <c r="U3734" s="13" t="n">
        <f aca="false">F3734-E3734</f>
        <v>10</v>
      </c>
      <c r="V3734" s="13" t="n">
        <f aca="false">G3734-F3734</f>
        <v>4</v>
      </c>
      <c r="W3734" s="13" t="n">
        <f aca="false">G3734-E3734</f>
        <v>14</v>
      </c>
      <c r="X3734" s="10" t="n">
        <f aca="false">YEAR(E3734)</f>
        <v>2019</v>
      </c>
      <c r="Y3734" s="0" t="str">
        <f aca="false">TEXT(E3734,"yyyy-mm")</f>
        <v>2019-08</v>
      </c>
      <c r="Z3734" s="0" t="str">
        <f aca="false">"Q"&amp;ROUNDUP(MONTH(E3734)/3,0)&amp;"-"&amp;YEAR(E3734)</f>
        <v>Q3-2019</v>
      </c>
    </row>
    <row r="3735" customFormat="false" ht="14.25" hidden="false" customHeight="false" outlineLevel="0" collapsed="false">
      <c r="A3735" s="0" t="s">
        <v>3777</v>
      </c>
      <c r="B3735" s="0" t="s">
        <v>38</v>
      </c>
      <c r="C3735" s="0" t="s">
        <v>39</v>
      </c>
      <c r="D3735" s="9" t="n">
        <v>43600</v>
      </c>
      <c r="E3735" s="9" t="n">
        <v>43691</v>
      </c>
      <c r="F3735" s="9" t="n">
        <v>43713</v>
      </c>
      <c r="G3735" s="9" t="n">
        <v>43720</v>
      </c>
      <c r="H3735" s="10" t="s">
        <v>36</v>
      </c>
      <c r="I3735" s="0" t="n">
        <v>18</v>
      </c>
      <c r="J3735" s="0" t="n">
        <v>49</v>
      </c>
      <c r="K3735" s="0" t="n">
        <v>130</v>
      </c>
      <c r="L3735" s="0" t="n">
        <v>34</v>
      </c>
      <c r="M3735" s="0" t="n">
        <v>7</v>
      </c>
      <c r="N3735" s="11" t="n">
        <v>0.05</v>
      </c>
      <c r="O3735" s="12" t="n">
        <v>670.34</v>
      </c>
      <c r="P3735" s="12" t="n">
        <v>971.5</v>
      </c>
      <c r="Q3735" s="12" t="n">
        <f aca="false">M3735*P3735*(1-N3735)</f>
        <v>6460.475</v>
      </c>
      <c r="R3735" s="12" t="n">
        <f aca="false">M3735*O3735</f>
        <v>4692.38</v>
      </c>
      <c r="S3735" s="12" t="n">
        <f aca="false">Q3735-R3735</f>
        <v>1768.095</v>
      </c>
      <c r="T3735" s="11" t="n">
        <f aca="false">IFERROR(S3735/Q3735,0)</f>
        <v>0.273678792968009</v>
      </c>
      <c r="U3735" s="13" t="n">
        <f aca="false">F3735-E3735</f>
        <v>22</v>
      </c>
      <c r="V3735" s="13" t="n">
        <f aca="false">G3735-F3735</f>
        <v>7</v>
      </c>
      <c r="W3735" s="13" t="n">
        <f aca="false">G3735-E3735</f>
        <v>29</v>
      </c>
      <c r="X3735" s="10" t="n">
        <f aca="false">YEAR(E3735)</f>
        <v>2019</v>
      </c>
      <c r="Y3735" s="0" t="str">
        <f aca="false">TEXT(E3735,"yyyy-mm")</f>
        <v>2019-08</v>
      </c>
      <c r="Z3735" s="0" t="str">
        <f aca="false">"Q"&amp;ROUNDUP(MONTH(E3735)/3,0)&amp;"-"&amp;YEAR(E3735)</f>
        <v>Q3-2019</v>
      </c>
    </row>
    <row r="3736" customFormat="false" ht="14.25" hidden="false" customHeight="false" outlineLevel="0" collapsed="false">
      <c r="A3736" s="0" t="s">
        <v>3778</v>
      </c>
      <c r="B3736" s="0" t="s">
        <v>43</v>
      </c>
      <c r="C3736" s="0" t="s">
        <v>39</v>
      </c>
      <c r="D3736" s="9" t="n">
        <v>43600</v>
      </c>
      <c r="E3736" s="9" t="n">
        <v>43691</v>
      </c>
      <c r="F3736" s="9" t="n">
        <v>43719</v>
      </c>
      <c r="G3736" s="9" t="n">
        <v>43723</v>
      </c>
      <c r="H3736" s="10" t="s">
        <v>36</v>
      </c>
      <c r="I3736" s="0" t="n">
        <v>27</v>
      </c>
      <c r="J3736" s="0" t="n">
        <v>5</v>
      </c>
      <c r="K3736" s="0" t="n">
        <v>146</v>
      </c>
      <c r="L3736" s="0" t="n">
        <v>44</v>
      </c>
      <c r="M3736" s="0" t="n">
        <v>7</v>
      </c>
      <c r="N3736" s="11" t="n">
        <v>0.1</v>
      </c>
      <c r="O3736" s="12" t="n">
        <v>86.83</v>
      </c>
      <c r="P3736" s="12" t="n">
        <v>180.9</v>
      </c>
      <c r="Q3736" s="12" t="n">
        <f aca="false">M3736*P3736*(1-N3736)</f>
        <v>1139.67</v>
      </c>
      <c r="R3736" s="12" t="n">
        <f aca="false">M3736*O3736</f>
        <v>607.81</v>
      </c>
      <c r="S3736" s="12" t="n">
        <f aca="false">Q3736-R3736</f>
        <v>531.86</v>
      </c>
      <c r="T3736" s="11" t="n">
        <f aca="false">IFERROR(S3736/Q3736,0)</f>
        <v>0.466678950924391</v>
      </c>
      <c r="U3736" s="13" t="n">
        <f aca="false">F3736-E3736</f>
        <v>28</v>
      </c>
      <c r="V3736" s="13" t="n">
        <f aca="false">G3736-F3736</f>
        <v>4</v>
      </c>
      <c r="W3736" s="13" t="n">
        <f aca="false">G3736-E3736</f>
        <v>32</v>
      </c>
      <c r="X3736" s="10" t="n">
        <f aca="false">YEAR(E3736)</f>
        <v>2019</v>
      </c>
      <c r="Y3736" s="0" t="str">
        <f aca="false">TEXT(E3736,"yyyy-mm")</f>
        <v>2019-08</v>
      </c>
      <c r="Z3736" s="0" t="str">
        <f aca="false">"Q"&amp;ROUNDUP(MONTH(E3736)/3,0)&amp;"-"&amp;YEAR(E3736)</f>
        <v>Q3-2019</v>
      </c>
    </row>
    <row r="3737" customFormat="false" ht="14.25" hidden="false" customHeight="false" outlineLevel="0" collapsed="false">
      <c r="A3737" s="0" t="s">
        <v>3779</v>
      </c>
      <c r="B3737" s="0" t="s">
        <v>38</v>
      </c>
      <c r="C3737" s="0" t="s">
        <v>39</v>
      </c>
      <c r="D3737" s="9" t="n">
        <v>43600</v>
      </c>
      <c r="E3737" s="9" t="n">
        <v>43691</v>
      </c>
      <c r="F3737" s="9" t="n">
        <v>43714</v>
      </c>
      <c r="G3737" s="9" t="n">
        <v>43722</v>
      </c>
      <c r="H3737" s="10" t="s">
        <v>36</v>
      </c>
      <c r="I3737" s="0" t="n">
        <v>16</v>
      </c>
      <c r="J3737" s="0" t="n">
        <v>12</v>
      </c>
      <c r="K3737" s="0" t="n">
        <v>95</v>
      </c>
      <c r="L3737" s="0" t="n">
        <v>37</v>
      </c>
      <c r="M3737" s="0" t="n">
        <v>5</v>
      </c>
      <c r="N3737" s="11" t="n">
        <v>0.15</v>
      </c>
      <c r="O3737" s="12" t="n">
        <v>114.24</v>
      </c>
      <c r="P3737" s="12" t="n">
        <v>207.7</v>
      </c>
      <c r="Q3737" s="12" t="n">
        <f aca="false">M3737*P3737*(1-N3737)</f>
        <v>882.725</v>
      </c>
      <c r="R3737" s="12" t="n">
        <f aca="false">M3737*O3737</f>
        <v>571.2</v>
      </c>
      <c r="S3737" s="12" t="n">
        <f aca="false">Q3737-R3737</f>
        <v>311.525</v>
      </c>
      <c r="T3737" s="11" t="n">
        <f aca="false">IFERROR(S3737/Q3737,0)</f>
        <v>0.352912855079442</v>
      </c>
      <c r="U3737" s="13" t="n">
        <f aca="false">F3737-E3737</f>
        <v>23</v>
      </c>
      <c r="V3737" s="13" t="n">
        <f aca="false">G3737-F3737</f>
        <v>8</v>
      </c>
      <c r="W3737" s="13" t="n">
        <f aca="false">G3737-E3737</f>
        <v>31</v>
      </c>
      <c r="X3737" s="10" t="n">
        <f aca="false">YEAR(E3737)</f>
        <v>2019</v>
      </c>
      <c r="Y3737" s="0" t="str">
        <f aca="false">TEXT(E3737,"yyyy-mm")</f>
        <v>2019-08</v>
      </c>
      <c r="Z3737" s="0" t="str">
        <f aca="false">"Q"&amp;ROUNDUP(MONTH(E3737)/3,0)&amp;"-"&amp;YEAR(E3737)</f>
        <v>Q3-2019</v>
      </c>
    </row>
    <row r="3738" customFormat="false" ht="14.25" hidden="false" customHeight="false" outlineLevel="0" collapsed="false">
      <c r="A3738" s="0" t="s">
        <v>3780</v>
      </c>
      <c r="B3738" s="0" t="s">
        <v>38</v>
      </c>
      <c r="C3738" s="0" t="s">
        <v>39</v>
      </c>
      <c r="D3738" s="9" t="n">
        <v>43600</v>
      </c>
      <c r="E3738" s="9" t="n">
        <v>43691</v>
      </c>
      <c r="F3738" s="9" t="n">
        <v>43702</v>
      </c>
      <c r="G3738" s="9" t="n">
        <v>43705</v>
      </c>
      <c r="H3738" s="10" t="s">
        <v>36</v>
      </c>
      <c r="I3738" s="0" t="n">
        <v>15</v>
      </c>
      <c r="J3738" s="0" t="n">
        <v>23</v>
      </c>
      <c r="K3738" s="0" t="n">
        <v>144</v>
      </c>
      <c r="L3738" s="0" t="n">
        <v>36</v>
      </c>
      <c r="M3738" s="0" t="n">
        <v>3</v>
      </c>
      <c r="N3738" s="11" t="n">
        <v>0.05</v>
      </c>
      <c r="O3738" s="12" t="n">
        <v>2706.26</v>
      </c>
      <c r="P3738" s="12" t="n">
        <v>3979.8</v>
      </c>
      <c r="Q3738" s="12" t="n">
        <f aca="false">M3738*P3738*(1-N3738)</f>
        <v>11342.43</v>
      </c>
      <c r="R3738" s="12" t="n">
        <f aca="false">M3738*O3738</f>
        <v>8118.78</v>
      </c>
      <c r="S3738" s="12" t="n">
        <f aca="false">Q3738-R3738</f>
        <v>3223.65</v>
      </c>
      <c r="T3738" s="11" t="n">
        <f aca="false">IFERROR(S3738/Q3738,0)</f>
        <v>0.284211584290139</v>
      </c>
      <c r="U3738" s="13" t="n">
        <f aca="false">F3738-E3738</f>
        <v>11</v>
      </c>
      <c r="V3738" s="13" t="n">
        <f aca="false">G3738-F3738</f>
        <v>3</v>
      </c>
      <c r="W3738" s="13" t="n">
        <f aca="false">G3738-E3738</f>
        <v>14</v>
      </c>
      <c r="X3738" s="10" t="n">
        <f aca="false">YEAR(E3738)</f>
        <v>2019</v>
      </c>
      <c r="Y3738" s="0" t="str">
        <f aca="false">TEXT(E3738,"yyyy-mm")</f>
        <v>2019-08</v>
      </c>
      <c r="Z3738" s="0" t="str">
        <f aca="false">"Q"&amp;ROUNDUP(MONTH(E3738)/3,0)&amp;"-"&amp;YEAR(E3738)</f>
        <v>Q3-2019</v>
      </c>
    </row>
    <row r="3739" customFormat="false" ht="14.25" hidden="false" customHeight="false" outlineLevel="0" collapsed="false">
      <c r="A3739" s="0" t="s">
        <v>3781</v>
      </c>
      <c r="B3739" s="0" t="s">
        <v>34</v>
      </c>
      <c r="C3739" s="0" t="s">
        <v>46</v>
      </c>
      <c r="D3739" s="9" t="n">
        <v>43600</v>
      </c>
      <c r="E3739" s="9" t="n">
        <v>43691</v>
      </c>
      <c r="F3739" s="9" t="n">
        <v>43701</v>
      </c>
      <c r="G3739" s="9" t="n">
        <v>43707</v>
      </c>
      <c r="H3739" s="10" t="s">
        <v>36</v>
      </c>
      <c r="I3739" s="0" t="n">
        <v>3</v>
      </c>
      <c r="J3739" s="0" t="n">
        <v>13</v>
      </c>
      <c r="K3739" s="0" t="n">
        <v>290</v>
      </c>
      <c r="L3739" s="0" t="n">
        <v>19</v>
      </c>
      <c r="M3739" s="0" t="n">
        <v>4</v>
      </c>
      <c r="N3739" s="11" t="n">
        <v>0.3</v>
      </c>
      <c r="O3739" s="12" t="n">
        <v>154.77</v>
      </c>
      <c r="P3739" s="12" t="n">
        <v>221.1</v>
      </c>
      <c r="Q3739" s="12" t="n">
        <f aca="false">M3739*P3739*(1-N3739)</f>
        <v>619.08</v>
      </c>
      <c r="R3739" s="12" t="n">
        <f aca="false">M3739*O3739</f>
        <v>619.08</v>
      </c>
      <c r="S3739" s="12" t="n">
        <f aca="false">Q3739-R3739</f>
        <v>0</v>
      </c>
      <c r="T3739" s="11" t="n">
        <f aca="false">IFERROR(S3739/Q3739,0)</f>
        <v>0</v>
      </c>
      <c r="U3739" s="13" t="n">
        <f aca="false">F3739-E3739</f>
        <v>10</v>
      </c>
      <c r="V3739" s="13" t="n">
        <f aca="false">G3739-F3739</f>
        <v>6</v>
      </c>
      <c r="W3739" s="13" t="n">
        <f aca="false">G3739-E3739</f>
        <v>16</v>
      </c>
      <c r="X3739" s="10" t="n">
        <f aca="false">YEAR(E3739)</f>
        <v>2019</v>
      </c>
      <c r="Y3739" s="0" t="str">
        <f aca="false">TEXT(E3739,"yyyy-mm")</f>
        <v>2019-08</v>
      </c>
      <c r="Z3739" s="0" t="str">
        <f aca="false">"Q"&amp;ROUNDUP(MONTH(E3739)/3,0)&amp;"-"&amp;YEAR(E3739)</f>
        <v>Q3-2019</v>
      </c>
    </row>
    <row r="3740" customFormat="false" ht="14.25" hidden="false" customHeight="false" outlineLevel="0" collapsed="false">
      <c r="A3740" s="0" t="s">
        <v>3782</v>
      </c>
      <c r="B3740" s="0" t="s">
        <v>41</v>
      </c>
      <c r="C3740" s="0" t="s">
        <v>39</v>
      </c>
      <c r="D3740" s="9" t="n">
        <v>43600</v>
      </c>
      <c r="E3740" s="9" t="n">
        <v>43691</v>
      </c>
      <c r="F3740" s="9" t="n">
        <v>43702</v>
      </c>
      <c r="G3740" s="9" t="n">
        <v>43704</v>
      </c>
      <c r="H3740" s="10" t="s">
        <v>36</v>
      </c>
      <c r="I3740" s="0" t="n">
        <v>22</v>
      </c>
      <c r="J3740" s="0" t="n">
        <v>9</v>
      </c>
      <c r="K3740" s="0" t="n">
        <v>139</v>
      </c>
      <c r="L3740" s="0" t="n">
        <v>12</v>
      </c>
      <c r="M3740" s="0" t="n">
        <v>5</v>
      </c>
      <c r="N3740" s="11" t="n">
        <v>0.2</v>
      </c>
      <c r="O3740" s="12" t="n">
        <v>497.54</v>
      </c>
      <c r="P3740" s="12" t="n">
        <v>1058.6</v>
      </c>
      <c r="Q3740" s="12" t="n">
        <f aca="false">M3740*P3740*(1-N3740)</f>
        <v>4234.4</v>
      </c>
      <c r="R3740" s="12" t="n">
        <f aca="false">M3740*O3740</f>
        <v>2487.7</v>
      </c>
      <c r="S3740" s="12" t="n">
        <f aca="false">Q3740-R3740</f>
        <v>1746.7</v>
      </c>
      <c r="T3740" s="11" t="n">
        <f aca="false">IFERROR(S3740/Q3740,0)</f>
        <v>0.412502361609673</v>
      </c>
      <c r="U3740" s="13" t="n">
        <f aca="false">F3740-E3740</f>
        <v>11</v>
      </c>
      <c r="V3740" s="13" t="n">
        <f aca="false">G3740-F3740</f>
        <v>2</v>
      </c>
      <c r="W3740" s="13" t="n">
        <f aca="false">G3740-E3740</f>
        <v>13</v>
      </c>
      <c r="X3740" s="10" t="n">
        <f aca="false">YEAR(E3740)</f>
        <v>2019</v>
      </c>
      <c r="Y3740" s="0" t="str">
        <f aca="false">TEXT(E3740,"yyyy-mm")</f>
        <v>2019-08</v>
      </c>
      <c r="Z3740" s="0" t="str">
        <f aca="false">"Q"&amp;ROUNDUP(MONTH(E3740)/3,0)&amp;"-"&amp;YEAR(E3740)</f>
        <v>Q3-2019</v>
      </c>
    </row>
    <row r="3741" customFormat="false" ht="14.25" hidden="false" customHeight="false" outlineLevel="0" collapsed="false">
      <c r="A3741" s="0" t="s">
        <v>3783</v>
      </c>
      <c r="B3741" s="0" t="s">
        <v>38</v>
      </c>
      <c r="C3741" s="0" t="s">
        <v>35</v>
      </c>
      <c r="D3741" s="9" t="n">
        <v>43600</v>
      </c>
      <c r="E3741" s="9" t="n">
        <v>43691</v>
      </c>
      <c r="F3741" s="9" t="n">
        <v>43701</v>
      </c>
      <c r="G3741" s="9" t="n">
        <v>43709</v>
      </c>
      <c r="H3741" s="10" t="s">
        <v>36</v>
      </c>
      <c r="I3741" s="0" t="n">
        <v>19</v>
      </c>
      <c r="J3741" s="0" t="n">
        <v>22</v>
      </c>
      <c r="K3741" s="0" t="n">
        <v>258</v>
      </c>
      <c r="L3741" s="0" t="n">
        <v>4</v>
      </c>
      <c r="M3741" s="0" t="n">
        <v>3</v>
      </c>
      <c r="N3741" s="11" t="n">
        <v>0.15</v>
      </c>
      <c r="O3741" s="12" t="n">
        <v>3557.7</v>
      </c>
      <c r="P3741" s="12" t="n">
        <v>5929.5</v>
      </c>
      <c r="Q3741" s="12" t="n">
        <f aca="false">M3741*P3741*(1-N3741)</f>
        <v>15120.225</v>
      </c>
      <c r="R3741" s="12" t="n">
        <f aca="false">M3741*O3741</f>
        <v>10673.1</v>
      </c>
      <c r="S3741" s="12" t="n">
        <f aca="false">Q3741-R3741</f>
        <v>4447.125</v>
      </c>
      <c r="T3741" s="11" t="n">
        <f aca="false">IFERROR(S3741/Q3741,0)</f>
        <v>0.294117647058824</v>
      </c>
      <c r="U3741" s="13" t="n">
        <f aca="false">F3741-E3741</f>
        <v>10</v>
      </c>
      <c r="V3741" s="13" t="n">
        <f aca="false">G3741-F3741</f>
        <v>8</v>
      </c>
      <c r="W3741" s="13" t="n">
        <f aca="false">G3741-E3741</f>
        <v>18</v>
      </c>
      <c r="X3741" s="10" t="n">
        <f aca="false">YEAR(E3741)</f>
        <v>2019</v>
      </c>
      <c r="Y3741" s="0" t="str">
        <f aca="false">TEXT(E3741,"yyyy-mm")</f>
        <v>2019-08</v>
      </c>
      <c r="Z3741" s="0" t="str">
        <f aca="false">"Q"&amp;ROUNDUP(MONTH(E3741)/3,0)&amp;"-"&amp;YEAR(E3741)</f>
        <v>Q3-2019</v>
      </c>
    </row>
    <row r="3742" customFormat="false" ht="14.25" hidden="false" customHeight="false" outlineLevel="0" collapsed="false">
      <c r="A3742" s="0" t="s">
        <v>3784</v>
      </c>
      <c r="B3742" s="0" t="s">
        <v>41</v>
      </c>
      <c r="C3742" s="0" t="s">
        <v>48</v>
      </c>
      <c r="D3742" s="9" t="n">
        <v>43600</v>
      </c>
      <c r="E3742" s="9" t="n">
        <v>43691</v>
      </c>
      <c r="F3742" s="9" t="n">
        <v>43714</v>
      </c>
      <c r="G3742" s="9" t="n">
        <v>43724</v>
      </c>
      <c r="H3742" s="10" t="s">
        <v>36</v>
      </c>
      <c r="I3742" s="0" t="n">
        <v>22</v>
      </c>
      <c r="J3742" s="0" t="n">
        <v>46</v>
      </c>
      <c r="K3742" s="0" t="n">
        <v>53</v>
      </c>
      <c r="L3742" s="0" t="n">
        <v>15</v>
      </c>
      <c r="M3742" s="0" t="n">
        <v>4</v>
      </c>
      <c r="N3742" s="11" t="n">
        <v>0.4</v>
      </c>
      <c r="O3742" s="12" t="n">
        <v>479.39</v>
      </c>
      <c r="P3742" s="12" t="n">
        <v>904.5</v>
      </c>
      <c r="Q3742" s="12" t="n">
        <f aca="false">M3742*P3742*(1-N3742)</f>
        <v>2170.8</v>
      </c>
      <c r="R3742" s="12" t="n">
        <f aca="false">M3742*O3742</f>
        <v>1917.56</v>
      </c>
      <c r="S3742" s="12" t="n">
        <f aca="false">Q3742-R3742</f>
        <v>253.24</v>
      </c>
      <c r="T3742" s="11" t="n">
        <f aca="false">IFERROR(S3742/Q3742,0)</f>
        <v>0.116657453473374</v>
      </c>
      <c r="U3742" s="13" t="n">
        <f aca="false">F3742-E3742</f>
        <v>23</v>
      </c>
      <c r="V3742" s="13" t="n">
        <f aca="false">G3742-F3742</f>
        <v>10</v>
      </c>
      <c r="W3742" s="13" t="n">
        <f aca="false">G3742-E3742</f>
        <v>33</v>
      </c>
      <c r="X3742" s="10" t="n">
        <f aca="false">YEAR(E3742)</f>
        <v>2019</v>
      </c>
      <c r="Y3742" s="0" t="str">
        <f aca="false">TEXT(E3742,"yyyy-mm")</f>
        <v>2019-08</v>
      </c>
      <c r="Z3742" s="0" t="str">
        <f aca="false">"Q"&amp;ROUNDUP(MONTH(E3742)/3,0)&amp;"-"&amp;YEAR(E3742)</f>
        <v>Q3-2019</v>
      </c>
    </row>
    <row r="3743" customFormat="false" ht="14.25" hidden="false" customHeight="false" outlineLevel="0" collapsed="false">
      <c r="A3743" s="0" t="s">
        <v>3785</v>
      </c>
      <c r="B3743" s="0" t="s">
        <v>43</v>
      </c>
      <c r="C3743" s="0" t="s">
        <v>39</v>
      </c>
      <c r="D3743" s="9" t="n">
        <v>43600</v>
      </c>
      <c r="E3743" s="9" t="n">
        <v>43691</v>
      </c>
      <c r="F3743" s="9" t="n">
        <v>43704</v>
      </c>
      <c r="G3743" s="9" t="n">
        <v>43708</v>
      </c>
      <c r="H3743" s="10" t="s">
        <v>36</v>
      </c>
      <c r="I3743" s="0" t="n">
        <v>26</v>
      </c>
      <c r="J3743" s="0" t="n">
        <v>7</v>
      </c>
      <c r="K3743" s="0" t="n">
        <v>194</v>
      </c>
      <c r="L3743" s="0" t="n">
        <v>28</v>
      </c>
      <c r="M3743" s="0" t="n">
        <v>5</v>
      </c>
      <c r="N3743" s="11" t="n">
        <v>0.05</v>
      </c>
      <c r="O3743" s="12" t="n">
        <v>1911.91</v>
      </c>
      <c r="P3743" s="12" t="n">
        <v>2331.6</v>
      </c>
      <c r="Q3743" s="12" t="n">
        <f aca="false">M3743*P3743*(1-N3743)</f>
        <v>11075.1</v>
      </c>
      <c r="R3743" s="12" t="n">
        <f aca="false">M3743*O3743</f>
        <v>9559.55</v>
      </c>
      <c r="S3743" s="12" t="n">
        <f aca="false">Q3743-R3743</f>
        <v>1515.55</v>
      </c>
      <c r="T3743" s="11" t="n">
        <f aca="false">IFERROR(S3743/Q3743,0)</f>
        <v>0.136843008189542</v>
      </c>
      <c r="U3743" s="13" t="n">
        <f aca="false">F3743-E3743</f>
        <v>13</v>
      </c>
      <c r="V3743" s="13" t="n">
        <f aca="false">G3743-F3743</f>
        <v>4</v>
      </c>
      <c r="W3743" s="13" t="n">
        <f aca="false">G3743-E3743</f>
        <v>17</v>
      </c>
      <c r="X3743" s="10" t="n">
        <f aca="false">YEAR(E3743)</f>
        <v>2019</v>
      </c>
      <c r="Y3743" s="0" t="str">
        <f aca="false">TEXT(E3743,"yyyy-mm")</f>
        <v>2019-08</v>
      </c>
      <c r="Z3743" s="0" t="str">
        <f aca="false">"Q"&amp;ROUNDUP(MONTH(E3743)/3,0)&amp;"-"&amp;YEAR(E3743)</f>
        <v>Q3-2019</v>
      </c>
    </row>
    <row r="3744" customFormat="false" ht="14.25" hidden="false" customHeight="false" outlineLevel="0" collapsed="false">
      <c r="A3744" s="0" t="s">
        <v>3786</v>
      </c>
      <c r="B3744" s="0" t="s">
        <v>43</v>
      </c>
      <c r="C3744" s="0" t="s">
        <v>39</v>
      </c>
      <c r="D3744" s="9" t="n">
        <v>43600</v>
      </c>
      <c r="E3744" s="9" t="n">
        <v>43691</v>
      </c>
      <c r="F3744" s="9" t="n">
        <v>43703</v>
      </c>
      <c r="G3744" s="9" t="n">
        <v>43708</v>
      </c>
      <c r="H3744" s="10" t="s">
        <v>36</v>
      </c>
      <c r="I3744" s="0" t="n">
        <v>27</v>
      </c>
      <c r="J3744" s="0" t="n">
        <v>8</v>
      </c>
      <c r="K3744" s="0" t="n">
        <v>161</v>
      </c>
      <c r="L3744" s="0" t="n">
        <v>15</v>
      </c>
      <c r="M3744" s="0" t="n">
        <v>2</v>
      </c>
      <c r="N3744" s="11" t="n">
        <v>0.3</v>
      </c>
      <c r="O3744" s="12" t="n">
        <v>1620.73</v>
      </c>
      <c r="P3744" s="12" t="n">
        <v>1976.5</v>
      </c>
      <c r="Q3744" s="12" t="n">
        <f aca="false">M3744*P3744*(1-N3744)</f>
        <v>2767.1</v>
      </c>
      <c r="R3744" s="12" t="n">
        <f aca="false">M3744*O3744</f>
        <v>3241.46</v>
      </c>
      <c r="S3744" s="12" t="n">
        <f aca="false">Q3744-R3744</f>
        <v>-474.36</v>
      </c>
      <c r="T3744" s="11" t="n">
        <f aca="false">IFERROR(S3744/Q3744,0)</f>
        <v>-0.171428571428571</v>
      </c>
      <c r="U3744" s="13" t="n">
        <f aca="false">F3744-E3744</f>
        <v>12</v>
      </c>
      <c r="V3744" s="13" t="n">
        <f aca="false">G3744-F3744</f>
        <v>5</v>
      </c>
      <c r="W3744" s="13" t="n">
        <f aca="false">G3744-E3744</f>
        <v>17</v>
      </c>
      <c r="X3744" s="10" t="n">
        <f aca="false">YEAR(E3744)</f>
        <v>2019</v>
      </c>
      <c r="Y3744" s="0" t="str">
        <f aca="false">TEXT(E3744,"yyyy-mm")</f>
        <v>2019-08</v>
      </c>
      <c r="Z3744" s="0" t="str">
        <f aca="false">"Q"&amp;ROUNDUP(MONTH(E3744)/3,0)&amp;"-"&amp;YEAR(E3744)</f>
        <v>Q3-2019</v>
      </c>
    </row>
    <row r="3745" customFormat="false" ht="14.25" hidden="false" customHeight="false" outlineLevel="0" collapsed="false">
      <c r="A3745" s="0" t="s">
        <v>3787</v>
      </c>
      <c r="B3745" s="0" t="s">
        <v>38</v>
      </c>
      <c r="C3745" s="0" t="s">
        <v>58</v>
      </c>
      <c r="D3745" s="9" t="n">
        <v>43600</v>
      </c>
      <c r="E3745" s="9" t="n">
        <v>43691</v>
      </c>
      <c r="F3745" s="9" t="n">
        <v>43713</v>
      </c>
      <c r="G3745" s="9" t="n">
        <v>43721</v>
      </c>
      <c r="H3745" s="10" t="s">
        <v>36</v>
      </c>
      <c r="I3745" s="0" t="n">
        <v>16</v>
      </c>
      <c r="J3745" s="0" t="n">
        <v>47</v>
      </c>
      <c r="K3745" s="0" t="n">
        <v>349</v>
      </c>
      <c r="L3745" s="0" t="n">
        <v>5</v>
      </c>
      <c r="M3745" s="0" t="n">
        <v>8</v>
      </c>
      <c r="N3745" s="11" t="n">
        <v>0.05</v>
      </c>
      <c r="O3745" s="12" t="n">
        <v>4483.91</v>
      </c>
      <c r="P3745" s="12" t="n">
        <v>5748.6</v>
      </c>
      <c r="Q3745" s="12" t="n">
        <f aca="false">M3745*P3745*(1-N3745)</f>
        <v>43689.36</v>
      </c>
      <c r="R3745" s="12" t="n">
        <f aca="false">M3745*O3745</f>
        <v>35871.28</v>
      </c>
      <c r="S3745" s="12" t="n">
        <f aca="false">Q3745-R3745</f>
        <v>7818.08</v>
      </c>
      <c r="T3745" s="11" t="n">
        <f aca="false">IFERROR(S3745/Q3745,0)</f>
        <v>0.178947002199162</v>
      </c>
      <c r="U3745" s="13" t="n">
        <f aca="false">F3745-E3745</f>
        <v>22</v>
      </c>
      <c r="V3745" s="13" t="n">
        <f aca="false">G3745-F3745</f>
        <v>8</v>
      </c>
      <c r="W3745" s="13" t="n">
        <f aca="false">G3745-E3745</f>
        <v>30</v>
      </c>
      <c r="X3745" s="10" t="n">
        <f aca="false">YEAR(E3745)</f>
        <v>2019</v>
      </c>
      <c r="Y3745" s="0" t="str">
        <f aca="false">TEXT(E3745,"yyyy-mm")</f>
        <v>2019-08</v>
      </c>
      <c r="Z3745" s="0" t="str">
        <f aca="false">"Q"&amp;ROUNDUP(MONTH(E3745)/3,0)&amp;"-"&amp;YEAR(E3745)</f>
        <v>Q3-2019</v>
      </c>
    </row>
    <row r="3746" customFormat="false" ht="14.25" hidden="false" customHeight="false" outlineLevel="0" collapsed="false">
      <c r="A3746" s="0" t="s">
        <v>3788</v>
      </c>
      <c r="B3746" s="0" t="s">
        <v>43</v>
      </c>
      <c r="C3746" s="0" t="s">
        <v>39</v>
      </c>
      <c r="D3746" s="9" t="n">
        <v>43600</v>
      </c>
      <c r="E3746" s="9" t="n">
        <v>43691</v>
      </c>
      <c r="F3746" s="9" t="n">
        <v>43715</v>
      </c>
      <c r="G3746" s="9" t="n">
        <v>43716</v>
      </c>
      <c r="H3746" s="10" t="s">
        <v>36</v>
      </c>
      <c r="I3746" s="0" t="n">
        <v>28</v>
      </c>
      <c r="J3746" s="0" t="n">
        <v>9</v>
      </c>
      <c r="K3746" s="0" t="n">
        <v>139</v>
      </c>
      <c r="L3746" s="0" t="n">
        <v>41</v>
      </c>
      <c r="M3746" s="0" t="n">
        <v>8</v>
      </c>
      <c r="N3746" s="11" t="n">
        <v>0.15</v>
      </c>
      <c r="O3746" s="12" t="n">
        <v>725.95</v>
      </c>
      <c r="P3746" s="12" t="n">
        <v>1319.9</v>
      </c>
      <c r="Q3746" s="12" t="n">
        <f aca="false">M3746*P3746*(1-N3746)</f>
        <v>8975.32</v>
      </c>
      <c r="R3746" s="12" t="n">
        <f aca="false">M3746*O3746</f>
        <v>5807.6</v>
      </c>
      <c r="S3746" s="12" t="n">
        <f aca="false">Q3746-R3746</f>
        <v>3167.72</v>
      </c>
      <c r="T3746" s="11" t="n">
        <f aca="false">IFERROR(S3746/Q3746,0)</f>
        <v>0.352936719804976</v>
      </c>
      <c r="U3746" s="13" t="n">
        <f aca="false">F3746-E3746</f>
        <v>24</v>
      </c>
      <c r="V3746" s="13" t="n">
        <f aca="false">G3746-F3746</f>
        <v>1</v>
      </c>
      <c r="W3746" s="13" t="n">
        <f aca="false">G3746-E3746</f>
        <v>25</v>
      </c>
      <c r="X3746" s="10" t="n">
        <f aca="false">YEAR(E3746)</f>
        <v>2019</v>
      </c>
      <c r="Y3746" s="0" t="str">
        <f aca="false">TEXT(E3746,"yyyy-mm")</f>
        <v>2019-08</v>
      </c>
      <c r="Z3746" s="0" t="str">
        <f aca="false">"Q"&amp;ROUNDUP(MONTH(E3746)/3,0)&amp;"-"&amp;YEAR(E3746)</f>
        <v>Q3-2019</v>
      </c>
    </row>
    <row r="3747" customFormat="false" ht="14.25" hidden="false" customHeight="false" outlineLevel="0" collapsed="false">
      <c r="A3747" s="0" t="s">
        <v>3789</v>
      </c>
      <c r="B3747" s="0" t="s">
        <v>38</v>
      </c>
      <c r="C3747" s="0" t="s">
        <v>48</v>
      </c>
      <c r="D3747" s="9" t="n">
        <v>43600</v>
      </c>
      <c r="E3747" s="9" t="n">
        <v>43692</v>
      </c>
      <c r="F3747" s="9" t="n">
        <v>43705</v>
      </c>
      <c r="G3747" s="9" t="n">
        <v>43711</v>
      </c>
      <c r="H3747" s="10" t="s">
        <v>36</v>
      </c>
      <c r="I3747" s="0" t="n">
        <v>16</v>
      </c>
      <c r="J3747" s="0" t="n">
        <v>7</v>
      </c>
      <c r="K3747" s="0" t="n">
        <v>47</v>
      </c>
      <c r="L3747" s="0" t="n">
        <v>19</v>
      </c>
      <c r="M3747" s="0" t="n">
        <v>8</v>
      </c>
      <c r="N3747" s="11" t="n">
        <v>0.05</v>
      </c>
      <c r="O3747" s="12" t="n">
        <v>488.63</v>
      </c>
      <c r="P3747" s="12" t="n">
        <v>958.1</v>
      </c>
      <c r="Q3747" s="12" t="n">
        <f aca="false">M3747*P3747*(1-N3747)</f>
        <v>7281.56</v>
      </c>
      <c r="R3747" s="12" t="n">
        <f aca="false">M3747*O3747</f>
        <v>3909.04</v>
      </c>
      <c r="S3747" s="12" t="n">
        <f aca="false">Q3747-R3747</f>
        <v>3372.52</v>
      </c>
      <c r="T3747" s="11" t="n">
        <f aca="false">IFERROR(S3747/Q3747,0)</f>
        <v>0.463158993402513</v>
      </c>
      <c r="U3747" s="13" t="n">
        <f aca="false">F3747-E3747</f>
        <v>13</v>
      </c>
      <c r="V3747" s="13" t="n">
        <f aca="false">G3747-F3747</f>
        <v>6</v>
      </c>
      <c r="W3747" s="13" t="n">
        <f aca="false">G3747-E3747</f>
        <v>19</v>
      </c>
      <c r="X3747" s="10" t="n">
        <f aca="false">YEAR(E3747)</f>
        <v>2019</v>
      </c>
      <c r="Y3747" s="0" t="str">
        <f aca="false">TEXT(E3747,"yyyy-mm")</f>
        <v>2019-08</v>
      </c>
      <c r="Z3747" s="0" t="str">
        <f aca="false">"Q"&amp;ROUNDUP(MONTH(E3747)/3,0)&amp;"-"&amp;YEAR(E3747)</f>
        <v>Q3-2019</v>
      </c>
    </row>
    <row r="3748" customFormat="false" ht="14.25" hidden="false" customHeight="false" outlineLevel="0" collapsed="false">
      <c r="A3748" s="0" t="s">
        <v>3790</v>
      </c>
      <c r="B3748" s="0" t="s">
        <v>34</v>
      </c>
      <c r="C3748" s="0" t="s">
        <v>58</v>
      </c>
      <c r="D3748" s="9" t="n">
        <v>43600</v>
      </c>
      <c r="E3748" s="9" t="n">
        <v>43692</v>
      </c>
      <c r="F3748" s="9" t="n">
        <v>43714</v>
      </c>
      <c r="G3748" s="9" t="n">
        <v>43723</v>
      </c>
      <c r="H3748" s="10" t="s">
        <v>36</v>
      </c>
      <c r="I3748" s="0" t="n">
        <v>8</v>
      </c>
      <c r="J3748" s="0" t="n">
        <v>46</v>
      </c>
      <c r="K3748" s="0" t="n">
        <v>355</v>
      </c>
      <c r="L3748" s="0" t="n">
        <v>34</v>
      </c>
      <c r="M3748" s="0" t="n">
        <v>3</v>
      </c>
      <c r="N3748" s="11" t="n">
        <v>0.05</v>
      </c>
      <c r="O3748" s="12" t="n">
        <v>4174.64</v>
      </c>
      <c r="P3748" s="12" t="n">
        <v>5641.4</v>
      </c>
      <c r="Q3748" s="12" t="n">
        <f aca="false">M3748*P3748*(1-N3748)</f>
        <v>16077.99</v>
      </c>
      <c r="R3748" s="12" t="n">
        <f aca="false">M3748*O3748</f>
        <v>12523.92</v>
      </c>
      <c r="S3748" s="12" t="n">
        <f aca="false">Q3748-R3748</f>
        <v>3554.06999999999</v>
      </c>
      <c r="T3748" s="11" t="n">
        <f aca="false">IFERROR(S3748/Q3748,0)</f>
        <v>0.221051885216995</v>
      </c>
      <c r="U3748" s="13" t="n">
        <f aca="false">F3748-E3748</f>
        <v>22</v>
      </c>
      <c r="V3748" s="13" t="n">
        <f aca="false">G3748-F3748</f>
        <v>9</v>
      </c>
      <c r="W3748" s="13" t="n">
        <f aca="false">G3748-E3748</f>
        <v>31</v>
      </c>
      <c r="X3748" s="10" t="n">
        <f aca="false">YEAR(E3748)</f>
        <v>2019</v>
      </c>
      <c r="Y3748" s="0" t="str">
        <f aca="false">TEXT(E3748,"yyyy-mm")</f>
        <v>2019-08</v>
      </c>
      <c r="Z3748" s="0" t="str">
        <f aca="false">"Q"&amp;ROUNDUP(MONTH(E3748)/3,0)&amp;"-"&amp;YEAR(E3748)</f>
        <v>Q3-2019</v>
      </c>
    </row>
    <row r="3749" customFormat="false" ht="14.25" hidden="false" customHeight="false" outlineLevel="0" collapsed="false">
      <c r="A3749" s="0" t="s">
        <v>3791</v>
      </c>
      <c r="B3749" s="0" t="s">
        <v>43</v>
      </c>
      <c r="C3749" s="0" t="s">
        <v>35</v>
      </c>
      <c r="D3749" s="9" t="n">
        <v>43600</v>
      </c>
      <c r="E3749" s="9" t="n">
        <v>43692</v>
      </c>
      <c r="F3749" s="9" t="n">
        <v>43700</v>
      </c>
      <c r="G3749" s="9" t="n">
        <v>43709</v>
      </c>
      <c r="H3749" s="10" t="s">
        <v>36</v>
      </c>
      <c r="I3749" s="0" t="n">
        <v>28</v>
      </c>
      <c r="J3749" s="0" t="n">
        <v>27</v>
      </c>
      <c r="K3749" s="0" t="n">
        <v>234</v>
      </c>
      <c r="L3749" s="0" t="n">
        <v>29</v>
      </c>
      <c r="M3749" s="0" t="n">
        <v>8</v>
      </c>
      <c r="N3749" s="11" t="n">
        <v>0.075</v>
      </c>
      <c r="O3749" s="12" t="n">
        <v>349.54</v>
      </c>
      <c r="P3749" s="12" t="n">
        <v>743.7</v>
      </c>
      <c r="Q3749" s="12" t="n">
        <f aca="false">M3749*P3749*(1-N3749)</f>
        <v>5503.38</v>
      </c>
      <c r="R3749" s="12" t="n">
        <f aca="false">M3749*O3749</f>
        <v>2796.32</v>
      </c>
      <c r="S3749" s="12" t="n">
        <f aca="false">Q3749-R3749</f>
        <v>2707.06</v>
      </c>
      <c r="T3749" s="11" t="n">
        <f aca="false">IFERROR(S3749/Q3749,0)</f>
        <v>0.491890438239773</v>
      </c>
      <c r="U3749" s="13" t="n">
        <f aca="false">F3749-E3749</f>
        <v>8</v>
      </c>
      <c r="V3749" s="13" t="n">
        <f aca="false">G3749-F3749</f>
        <v>9</v>
      </c>
      <c r="W3749" s="13" t="n">
        <f aca="false">G3749-E3749</f>
        <v>17</v>
      </c>
      <c r="X3749" s="10" t="n">
        <f aca="false">YEAR(E3749)</f>
        <v>2019</v>
      </c>
      <c r="Y3749" s="0" t="str">
        <f aca="false">TEXT(E3749,"yyyy-mm")</f>
        <v>2019-08</v>
      </c>
      <c r="Z3749" s="0" t="str">
        <f aca="false">"Q"&amp;ROUNDUP(MONTH(E3749)/3,0)&amp;"-"&amp;YEAR(E3749)</f>
        <v>Q3-2019</v>
      </c>
    </row>
    <row r="3750" customFormat="false" ht="14.25" hidden="false" customHeight="false" outlineLevel="0" collapsed="false">
      <c r="A3750" s="0" t="s">
        <v>3792</v>
      </c>
      <c r="B3750" s="0" t="s">
        <v>43</v>
      </c>
      <c r="C3750" s="0" t="s">
        <v>46</v>
      </c>
      <c r="D3750" s="9" t="n">
        <v>43600</v>
      </c>
      <c r="E3750" s="9" t="n">
        <v>43692</v>
      </c>
      <c r="F3750" s="9" t="n">
        <v>43694</v>
      </c>
      <c r="G3750" s="9" t="n">
        <v>43701</v>
      </c>
      <c r="H3750" s="10" t="s">
        <v>36</v>
      </c>
      <c r="I3750" s="0" t="n">
        <v>27</v>
      </c>
      <c r="J3750" s="0" t="n">
        <v>5</v>
      </c>
      <c r="K3750" s="0" t="n">
        <v>278</v>
      </c>
      <c r="L3750" s="0" t="n">
        <v>18</v>
      </c>
      <c r="M3750" s="0" t="n">
        <v>1</v>
      </c>
      <c r="N3750" s="11" t="n">
        <v>0.15</v>
      </c>
      <c r="O3750" s="12" t="n">
        <v>1909.5</v>
      </c>
      <c r="P3750" s="12" t="n">
        <v>3819</v>
      </c>
      <c r="Q3750" s="12" t="n">
        <f aca="false">M3750*P3750*(1-N3750)</f>
        <v>3246.15</v>
      </c>
      <c r="R3750" s="12" t="n">
        <f aca="false">M3750*O3750</f>
        <v>1909.5</v>
      </c>
      <c r="S3750" s="12" t="n">
        <f aca="false">Q3750-R3750</f>
        <v>1336.65</v>
      </c>
      <c r="T3750" s="11" t="n">
        <f aca="false">IFERROR(S3750/Q3750,0)</f>
        <v>0.411764705882353</v>
      </c>
      <c r="U3750" s="13" t="n">
        <f aca="false">F3750-E3750</f>
        <v>2</v>
      </c>
      <c r="V3750" s="13" t="n">
        <f aca="false">G3750-F3750</f>
        <v>7</v>
      </c>
      <c r="W3750" s="13" t="n">
        <f aca="false">G3750-E3750</f>
        <v>9</v>
      </c>
      <c r="X3750" s="10" t="n">
        <f aca="false">YEAR(E3750)</f>
        <v>2019</v>
      </c>
      <c r="Y3750" s="0" t="str">
        <f aca="false">TEXT(E3750,"yyyy-mm")</f>
        <v>2019-08</v>
      </c>
      <c r="Z3750" s="0" t="str">
        <f aca="false">"Q"&amp;ROUNDUP(MONTH(E3750)/3,0)&amp;"-"&amp;YEAR(E3750)</f>
        <v>Q3-2019</v>
      </c>
    </row>
    <row r="3751" customFormat="false" ht="14.25" hidden="false" customHeight="false" outlineLevel="0" collapsed="false">
      <c r="A3751" s="0" t="s">
        <v>3793</v>
      </c>
      <c r="B3751" s="0" t="s">
        <v>34</v>
      </c>
      <c r="C3751" s="0" t="s">
        <v>58</v>
      </c>
      <c r="D3751" s="9" t="n">
        <v>43600</v>
      </c>
      <c r="E3751" s="9" t="n">
        <v>43692</v>
      </c>
      <c r="F3751" s="9" t="n">
        <v>43712</v>
      </c>
      <c r="G3751" s="9" t="n">
        <v>43719</v>
      </c>
      <c r="H3751" s="10" t="s">
        <v>36</v>
      </c>
      <c r="I3751" s="0" t="n">
        <v>8</v>
      </c>
      <c r="J3751" s="0" t="n">
        <v>32</v>
      </c>
      <c r="K3751" s="0" t="n">
        <v>342</v>
      </c>
      <c r="L3751" s="0" t="n">
        <v>47</v>
      </c>
      <c r="M3751" s="0" t="n">
        <v>6</v>
      </c>
      <c r="N3751" s="11" t="n">
        <v>0.15</v>
      </c>
      <c r="O3751" s="12" t="n">
        <v>1485.79</v>
      </c>
      <c r="P3751" s="12" t="n">
        <v>2653.2</v>
      </c>
      <c r="Q3751" s="12" t="n">
        <f aca="false">M3751*P3751*(1-N3751)</f>
        <v>13531.32</v>
      </c>
      <c r="R3751" s="12" t="n">
        <f aca="false">M3751*O3751</f>
        <v>8914.74</v>
      </c>
      <c r="S3751" s="12" t="n">
        <f aca="false">Q3751-R3751</f>
        <v>4616.58</v>
      </c>
      <c r="T3751" s="11" t="n">
        <f aca="false">IFERROR(S3751/Q3751,0)</f>
        <v>0.341177357419675</v>
      </c>
      <c r="U3751" s="13" t="n">
        <f aca="false">F3751-E3751</f>
        <v>20</v>
      </c>
      <c r="V3751" s="13" t="n">
        <f aca="false">G3751-F3751</f>
        <v>7</v>
      </c>
      <c r="W3751" s="13" t="n">
        <f aca="false">G3751-E3751</f>
        <v>27</v>
      </c>
      <c r="X3751" s="10" t="n">
        <f aca="false">YEAR(E3751)</f>
        <v>2019</v>
      </c>
      <c r="Y3751" s="0" t="str">
        <f aca="false">TEXT(E3751,"yyyy-mm")</f>
        <v>2019-08</v>
      </c>
      <c r="Z3751" s="0" t="str">
        <f aca="false">"Q"&amp;ROUNDUP(MONTH(E3751)/3,0)&amp;"-"&amp;YEAR(E3751)</f>
        <v>Q3-2019</v>
      </c>
    </row>
    <row r="3752" customFormat="false" ht="14.25" hidden="false" customHeight="false" outlineLevel="0" collapsed="false">
      <c r="A3752" s="0" t="s">
        <v>3794</v>
      </c>
      <c r="B3752" s="0" t="s">
        <v>38</v>
      </c>
      <c r="C3752" s="0" t="s">
        <v>58</v>
      </c>
      <c r="D3752" s="9" t="n">
        <v>43600</v>
      </c>
      <c r="E3752" s="9" t="n">
        <v>43692</v>
      </c>
      <c r="F3752" s="9" t="n">
        <v>43717</v>
      </c>
      <c r="G3752" s="9" t="n">
        <v>43723</v>
      </c>
      <c r="H3752" s="10" t="s">
        <v>36</v>
      </c>
      <c r="I3752" s="0" t="n">
        <v>15</v>
      </c>
      <c r="J3752" s="0" t="n">
        <v>1</v>
      </c>
      <c r="K3752" s="0" t="n">
        <v>366</v>
      </c>
      <c r="L3752" s="0" t="n">
        <v>37</v>
      </c>
      <c r="M3752" s="0" t="n">
        <v>2</v>
      </c>
      <c r="N3752" s="11" t="n">
        <v>0.1</v>
      </c>
      <c r="O3752" s="12" t="n">
        <v>1088.08</v>
      </c>
      <c r="P3752" s="12" t="n">
        <v>1943</v>
      </c>
      <c r="Q3752" s="12" t="n">
        <f aca="false">M3752*P3752*(1-N3752)</f>
        <v>3497.4</v>
      </c>
      <c r="R3752" s="12" t="n">
        <f aca="false">M3752*O3752</f>
        <v>2176.16</v>
      </c>
      <c r="S3752" s="12" t="n">
        <f aca="false">Q3752-R3752</f>
        <v>1321.24</v>
      </c>
      <c r="T3752" s="11" t="n">
        <f aca="false">IFERROR(S3752/Q3752,0)</f>
        <v>0.377777777777778</v>
      </c>
      <c r="U3752" s="13" t="n">
        <f aca="false">F3752-E3752</f>
        <v>25</v>
      </c>
      <c r="V3752" s="13" t="n">
        <f aca="false">G3752-F3752</f>
        <v>6</v>
      </c>
      <c r="W3752" s="13" t="n">
        <f aca="false">G3752-E3752</f>
        <v>31</v>
      </c>
      <c r="X3752" s="10" t="n">
        <f aca="false">YEAR(E3752)</f>
        <v>2019</v>
      </c>
      <c r="Y3752" s="0" t="str">
        <f aca="false">TEXT(E3752,"yyyy-mm")</f>
        <v>2019-08</v>
      </c>
      <c r="Z3752" s="0" t="str">
        <f aca="false">"Q"&amp;ROUNDUP(MONTH(E3752)/3,0)&amp;"-"&amp;YEAR(E3752)</f>
        <v>Q3-2019</v>
      </c>
    </row>
    <row r="3753" customFormat="false" ht="14.25" hidden="false" customHeight="false" outlineLevel="0" collapsed="false">
      <c r="A3753" s="0" t="s">
        <v>3795</v>
      </c>
      <c r="B3753" s="0" t="s">
        <v>38</v>
      </c>
      <c r="C3753" s="0" t="s">
        <v>39</v>
      </c>
      <c r="D3753" s="9" t="n">
        <v>43600</v>
      </c>
      <c r="E3753" s="9" t="n">
        <v>43692</v>
      </c>
      <c r="F3753" s="9" t="n">
        <v>43695</v>
      </c>
      <c r="G3753" s="9" t="n">
        <v>43696</v>
      </c>
      <c r="H3753" s="10" t="s">
        <v>36</v>
      </c>
      <c r="I3753" s="0" t="n">
        <v>15</v>
      </c>
      <c r="J3753" s="0" t="n">
        <v>40</v>
      </c>
      <c r="K3753" s="0" t="n">
        <v>174</v>
      </c>
      <c r="L3753" s="0" t="n">
        <v>11</v>
      </c>
      <c r="M3753" s="0" t="n">
        <v>7</v>
      </c>
      <c r="N3753" s="11" t="n">
        <v>0.05</v>
      </c>
      <c r="O3753" s="12" t="n">
        <v>1543.68</v>
      </c>
      <c r="P3753" s="12" t="n">
        <v>1929.6</v>
      </c>
      <c r="Q3753" s="12" t="n">
        <f aca="false">M3753*P3753*(1-N3753)</f>
        <v>12831.84</v>
      </c>
      <c r="R3753" s="12" t="n">
        <f aca="false">M3753*O3753</f>
        <v>10805.76</v>
      </c>
      <c r="S3753" s="12" t="n">
        <f aca="false">Q3753-R3753</f>
        <v>2026.08</v>
      </c>
      <c r="T3753" s="11" t="n">
        <f aca="false">IFERROR(S3753/Q3753,0)</f>
        <v>0.157894736842105</v>
      </c>
      <c r="U3753" s="13" t="n">
        <f aca="false">F3753-E3753</f>
        <v>3</v>
      </c>
      <c r="V3753" s="13" t="n">
        <f aca="false">G3753-F3753</f>
        <v>1</v>
      </c>
      <c r="W3753" s="13" t="n">
        <f aca="false">G3753-E3753</f>
        <v>4</v>
      </c>
      <c r="X3753" s="10" t="n">
        <f aca="false">YEAR(E3753)</f>
        <v>2019</v>
      </c>
      <c r="Y3753" s="0" t="str">
        <f aca="false">TEXT(E3753,"yyyy-mm")</f>
        <v>2019-08</v>
      </c>
      <c r="Z3753" s="0" t="str">
        <f aca="false">"Q"&amp;ROUNDUP(MONTH(E3753)/3,0)&amp;"-"&amp;YEAR(E3753)</f>
        <v>Q3-2019</v>
      </c>
    </row>
    <row r="3754" customFormat="false" ht="14.25" hidden="false" customHeight="false" outlineLevel="0" collapsed="false">
      <c r="A3754" s="0" t="s">
        <v>3796</v>
      </c>
      <c r="B3754" s="0" t="s">
        <v>38</v>
      </c>
      <c r="C3754" s="0" t="s">
        <v>35</v>
      </c>
      <c r="D3754" s="9" t="n">
        <v>43600</v>
      </c>
      <c r="E3754" s="9" t="n">
        <v>43692</v>
      </c>
      <c r="F3754" s="9" t="n">
        <v>43715</v>
      </c>
      <c r="G3754" s="9" t="n">
        <v>43719</v>
      </c>
      <c r="H3754" s="10" t="s">
        <v>36</v>
      </c>
      <c r="I3754" s="0" t="n">
        <v>16</v>
      </c>
      <c r="J3754" s="0" t="n">
        <v>44</v>
      </c>
      <c r="K3754" s="0" t="n">
        <v>260</v>
      </c>
      <c r="L3754" s="0" t="n">
        <v>13</v>
      </c>
      <c r="M3754" s="0" t="n">
        <v>2</v>
      </c>
      <c r="N3754" s="11" t="n">
        <v>0.075</v>
      </c>
      <c r="O3754" s="12" t="n">
        <v>1338.66</v>
      </c>
      <c r="P3754" s="12" t="n">
        <v>1809</v>
      </c>
      <c r="Q3754" s="12" t="n">
        <f aca="false">M3754*P3754*(1-N3754)</f>
        <v>3346.65</v>
      </c>
      <c r="R3754" s="12" t="n">
        <f aca="false">M3754*O3754</f>
        <v>2677.32</v>
      </c>
      <c r="S3754" s="12" t="n">
        <f aca="false">Q3754-R3754</f>
        <v>669.33</v>
      </c>
      <c r="T3754" s="11" t="n">
        <f aca="false">IFERROR(S3754/Q3754,0)</f>
        <v>0.2</v>
      </c>
      <c r="U3754" s="13" t="n">
        <f aca="false">F3754-E3754</f>
        <v>23</v>
      </c>
      <c r="V3754" s="13" t="n">
        <f aca="false">G3754-F3754</f>
        <v>4</v>
      </c>
      <c r="W3754" s="13" t="n">
        <f aca="false">G3754-E3754</f>
        <v>27</v>
      </c>
      <c r="X3754" s="10" t="n">
        <f aca="false">YEAR(E3754)</f>
        <v>2019</v>
      </c>
      <c r="Y3754" s="0" t="str">
        <f aca="false">TEXT(E3754,"yyyy-mm")</f>
        <v>2019-08</v>
      </c>
      <c r="Z3754" s="0" t="str">
        <f aca="false">"Q"&amp;ROUNDUP(MONTH(E3754)/3,0)&amp;"-"&amp;YEAR(E3754)</f>
        <v>Q3-2019</v>
      </c>
    </row>
    <row r="3755" customFormat="false" ht="14.25" hidden="false" customHeight="false" outlineLevel="0" collapsed="false">
      <c r="A3755" s="0" t="s">
        <v>3797</v>
      </c>
      <c r="B3755" s="0" t="s">
        <v>43</v>
      </c>
      <c r="C3755" s="0" t="s">
        <v>58</v>
      </c>
      <c r="D3755" s="9" t="n">
        <v>43600</v>
      </c>
      <c r="E3755" s="9" t="n">
        <v>43692</v>
      </c>
      <c r="F3755" s="9" t="n">
        <v>43717</v>
      </c>
      <c r="G3755" s="9" t="n">
        <v>43726</v>
      </c>
      <c r="H3755" s="10" t="s">
        <v>36</v>
      </c>
      <c r="I3755" s="0" t="n">
        <v>28</v>
      </c>
      <c r="J3755" s="0" t="n">
        <v>36</v>
      </c>
      <c r="K3755" s="0" t="n">
        <v>351</v>
      </c>
      <c r="L3755" s="0" t="n">
        <v>9</v>
      </c>
      <c r="M3755" s="0" t="n">
        <v>2</v>
      </c>
      <c r="N3755" s="11" t="n">
        <v>0.075</v>
      </c>
      <c r="O3755" s="12" t="n">
        <v>814.05</v>
      </c>
      <c r="P3755" s="12" t="n">
        <v>1005</v>
      </c>
      <c r="Q3755" s="12" t="n">
        <f aca="false">M3755*P3755*(1-N3755)</f>
        <v>1859.25</v>
      </c>
      <c r="R3755" s="12" t="n">
        <f aca="false">M3755*O3755</f>
        <v>1628.1</v>
      </c>
      <c r="S3755" s="12" t="n">
        <f aca="false">Q3755-R3755</f>
        <v>231.15</v>
      </c>
      <c r="T3755" s="11" t="n">
        <f aca="false">IFERROR(S3755/Q3755,0)</f>
        <v>0.124324324324324</v>
      </c>
      <c r="U3755" s="13" t="n">
        <f aca="false">F3755-E3755</f>
        <v>25</v>
      </c>
      <c r="V3755" s="13" t="n">
        <f aca="false">G3755-F3755</f>
        <v>9</v>
      </c>
      <c r="W3755" s="13" t="n">
        <f aca="false">G3755-E3755</f>
        <v>34</v>
      </c>
      <c r="X3755" s="10" t="n">
        <f aca="false">YEAR(E3755)</f>
        <v>2019</v>
      </c>
      <c r="Y3755" s="0" t="str">
        <f aca="false">TEXT(E3755,"yyyy-mm")</f>
        <v>2019-08</v>
      </c>
      <c r="Z3755" s="0" t="str">
        <f aca="false">"Q"&amp;ROUNDUP(MONTH(E3755)/3,0)&amp;"-"&amp;YEAR(E3755)</f>
        <v>Q3-2019</v>
      </c>
    </row>
    <row r="3756" customFormat="false" ht="14.25" hidden="false" customHeight="false" outlineLevel="0" collapsed="false">
      <c r="A3756" s="0" t="s">
        <v>3798</v>
      </c>
      <c r="B3756" s="0" t="s">
        <v>43</v>
      </c>
      <c r="C3756" s="0" t="s">
        <v>39</v>
      </c>
      <c r="D3756" s="9" t="n">
        <v>43600</v>
      </c>
      <c r="E3756" s="9" t="n">
        <v>43692</v>
      </c>
      <c r="F3756" s="9" t="n">
        <v>43712</v>
      </c>
      <c r="G3756" s="9" t="n">
        <v>43715</v>
      </c>
      <c r="H3756" s="10" t="s">
        <v>36</v>
      </c>
      <c r="I3756" s="0" t="n">
        <v>27</v>
      </c>
      <c r="J3756" s="0" t="n">
        <v>34</v>
      </c>
      <c r="K3756" s="0" t="n">
        <v>197</v>
      </c>
      <c r="L3756" s="0" t="n">
        <v>38</v>
      </c>
      <c r="M3756" s="0" t="n">
        <v>2</v>
      </c>
      <c r="N3756" s="11" t="n">
        <v>0.075</v>
      </c>
      <c r="O3756" s="12" t="n">
        <v>1102.02</v>
      </c>
      <c r="P3756" s="12" t="n">
        <v>1721.9</v>
      </c>
      <c r="Q3756" s="12" t="n">
        <f aca="false">M3756*P3756*(1-N3756)</f>
        <v>3185.515</v>
      </c>
      <c r="R3756" s="12" t="n">
        <f aca="false">M3756*O3756</f>
        <v>2204.04</v>
      </c>
      <c r="S3756" s="12" t="n">
        <f aca="false">Q3756-R3756</f>
        <v>981.475</v>
      </c>
      <c r="T3756" s="11" t="n">
        <f aca="false">IFERROR(S3756/Q3756,0)</f>
        <v>0.308105596740245</v>
      </c>
      <c r="U3756" s="13" t="n">
        <f aca="false">F3756-E3756</f>
        <v>20</v>
      </c>
      <c r="V3756" s="13" t="n">
        <f aca="false">G3756-F3756</f>
        <v>3</v>
      </c>
      <c r="W3756" s="13" t="n">
        <f aca="false">G3756-E3756</f>
        <v>23</v>
      </c>
      <c r="X3756" s="10" t="n">
        <f aca="false">YEAR(E3756)</f>
        <v>2019</v>
      </c>
      <c r="Y3756" s="0" t="str">
        <f aca="false">TEXT(E3756,"yyyy-mm")</f>
        <v>2019-08</v>
      </c>
      <c r="Z3756" s="0" t="str">
        <f aca="false">"Q"&amp;ROUNDUP(MONTH(E3756)/3,0)&amp;"-"&amp;YEAR(E3756)</f>
        <v>Q3-2019</v>
      </c>
    </row>
    <row r="3757" customFormat="false" ht="14.25" hidden="false" customHeight="false" outlineLevel="0" collapsed="false">
      <c r="A3757" s="0" t="s">
        <v>3799</v>
      </c>
      <c r="B3757" s="0" t="s">
        <v>38</v>
      </c>
      <c r="C3757" s="0" t="s">
        <v>39</v>
      </c>
      <c r="D3757" s="9" t="n">
        <v>43600</v>
      </c>
      <c r="E3757" s="9" t="n">
        <v>43693</v>
      </c>
      <c r="F3757" s="9" t="n">
        <v>43714</v>
      </c>
      <c r="G3757" s="9" t="n">
        <v>43719</v>
      </c>
      <c r="H3757" s="10" t="s">
        <v>36</v>
      </c>
      <c r="I3757" s="0" t="n">
        <v>19</v>
      </c>
      <c r="J3757" s="0" t="n">
        <v>18</v>
      </c>
      <c r="K3757" s="0" t="n">
        <v>95</v>
      </c>
      <c r="L3757" s="0" t="n">
        <v>32</v>
      </c>
      <c r="M3757" s="0" t="n">
        <v>2</v>
      </c>
      <c r="N3757" s="11" t="n">
        <v>0.2</v>
      </c>
      <c r="O3757" s="12" t="n">
        <v>368.5</v>
      </c>
      <c r="P3757" s="12" t="n">
        <v>837.5</v>
      </c>
      <c r="Q3757" s="12" t="n">
        <f aca="false">M3757*P3757*(1-N3757)</f>
        <v>1340</v>
      </c>
      <c r="R3757" s="12" t="n">
        <f aca="false">M3757*O3757</f>
        <v>737</v>
      </c>
      <c r="S3757" s="12" t="n">
        <f aca="false">Q3757-R3757</f>
        <v>603</v>
      </c>
      <c r="T3757" s="11" t="n">
        <f aca="false">IFERROR(S3757/Q3757,0)</f>
        <v>0.45</v>
      </c>
      <c r="U3757" s="13" t="n">
        <f aca="false">F3757-E3757</f>
        <v>21</v>
      </c>
      <c r="V3757" s="13" t="n">
        <f aca="false">G3757-F3757</f>
        <v>5</v>
      </c>
      <c r="W3757" s="13" t="n">
        <f aca="false">G3757-E3757</f>
        <v>26</v>
      </c>
      <c r="X3757" s="10" t="n">
        <f aca="false">YEAR(E3757)</f>
        <v>2019</v>
      </c>
      <c r="Y3757" s="0" t="str">
        <f aca="false">TEXT(E3757,"yyyy-mm")</f>
        <v>2019-08</v>
      </c>
      <c r="Z3757" s="0" t="str">
        <f aca="false">"Q"&amp;ROUNDUP(MONTH(E3757)/3,0)&amp;"-"&amp;YEAR(E3757)</f>
        <v>Q3-2019</v>
      </c>
    </row>
    <row r="3758" customFormat="false" ht="14.25" hidden="false" customHeight="false" outlineLevel="0" collapsed="false">
      <c r="A3758" s="0" t="s">
        <v>3800</v>
      </c>
      <c r="B3758" s="0" t="s">
        <v>34</v>
      </c>
      <c r="C3758" s="0" t="s">
        <v>39</v>
      </c>
      <c r="D3758" s="9" t="n">
        <v>43600</v>
      </c>
      <c r="E3758" s="9" t="n">
        <v>43693</v>
      </c>
      <c r="F3758" s="9" t="n">
        <v>43699</v>
      </c>
      <c r="G3758" s="9" t="n">
        <v>43704</v>
      </c>
      <c r="H3758" s="10" t="s">
        <v>36</v>
      </c>
      <c r="I3758" s="0" t="n">
        <v>6</v>
      </c>
      <c r="J3758" s="0" t="n">
        <v>39</v>
      </c>
      <c r="K3758" s="0" t="n">
        <v>143</v>
      </c>
      <c r="L3758" s="0" t="n">
        <v>37</v>
      </c>
      <c r="M3758" s="0" t="n">
        <v>2</v>
      </c>
      <c r="N3758" s="11" t="n">
        <v>0.05</v>
      </c>
      <c r="O3758" s="12" t="n">
        <v>3236.1</v>
      </c>
      <c r="P3758" s="12" t="n">
        <v>3852.5</v>
      </c>
      <c r="Q3758" s="12" t="n">
        <f aca="false">M3758*P3758*(1-N3758)</f>
        <v>7319.75</v>
      </c>
      <c r="R3758" s="12" t="n">
        <f aca="false">M3758*O3758</f>
        <v>6472.2</v>
      </c>
      <c r="S3758" s="12" t="n">
        <f aca="false">Q3758-R3758</f>
        <v>847.55</v>
      </c>
      <c r="T3758" s="11" t="n">
        <f aca="false">IFERROR(S3758/Q3758,0)</f>
        <v>0.115789473684211</v>
      </c>
      <c r="U3758" s="13" t="n">
        <f aca="false">F3758-E3758</f>
        <v>6</v>
      </c>
      <c r="V3758" s="13" t="n">
        <f aca="false">G3758-F3758</f>
        <v>5</v>
      </c>
      <c r="W3758" s="13" t="n">
        <f aca="false">G3758-E3758</f>
        <v>11</v>
      </c>
      <c r="X3758" s="10" t="n">
        <f aca="false">YEAR(E3758)</f>
        <v>2019</v>
      </c>
      <c r="Y3758" s="0" t="str">
        <f aca="false">TEXT(E3758,"yyyy-mm")</f>
        <v>2019-08</v>
      </c>
      <c r="Z3758" s="0" t="str">
        <f aca="false">"Q"&amp;ROUNDUP(MONTH(E3758)/3,0)&amp;"-"&amp;YEAR(E3758)</f>
        <v>Q3-2019</v>
      </c>
    </row>
    <row r="3759" customFormat="false" ht="14.25" hidden="false" customHeight="false" outlineLevel="0" collapsed="false">
      <c r="A3759" s="0" t="s">
        <v>3801</v>
      </c>
      <c r="B3759" s="0" t="s">
        <v>34</v>
      </c>
      <c r="C3759" s="0" t="s">
        <v>48</v>
      </c>
      <c r="D3759" s="9" t="n">
        <v>43600</v>
      </c>
      <c r="E3759" s="9" t="n">
        <v>43693</v>
      </c>
      <c r="F3759" s="9" t="n">
        <v>43696</v>
      </c>
      <c r="G3759" s="9" t="n">
        <v>43704</v>
      </c>
      <c r="H3759" s="10" t="s">
        <v>36</v>
      </c>
      <c r="I3759" s="0" t="n">
        <v>4</v>
      </c>
      <c r="J3759" s="0" t="n">
        <v>27</v>
      </c>
      <c r="K3759" s="0" t="n">
        <v>15</v>
      </c>
      <c r="L3759" s="0" t="n">
        <v>16</v>
      </c>
      <c r="M3759" s="0" t="n">
        <v>5</v>
      </c>
      <c r="N3759" s="11" t="n">
        <v>0.075</v>
      </c>
      <c r="O3759" s="12" t="n">
        <v>2842.94</v>
      </c>
      <c r="P3759" s="12" t="n">
        <v>3644.8</v>
      </c>
      <c r="Q3759" s="12" t="n">
        <f aca="false">M3759*P3759*(1-N3759)</f>
        <v>16857.2</v>
      </c>
      <c r="R3759" s="12" t="n">
        <f aca="false">M3759*O3759</f>
        <v>14214.7</v>
      </c>
      <c r="S3759" s="12" t="n">
        <f aca="false">Q3759-R3759</f>
        <v>2642.5</v>
      </c>
      <c r="T3759" s="11" t="n">
        <f aca="false">IFERROR(S3759/Q3759,0)</f>
        <v>0.156757943193413</v>
      </c>
      <c r="U3759" s="13" t="n">
        <f aca="false">F3759-E3759</f>
        <v>3</v>
      </c>
      <c r="V3759" s="13" t="n">
        <f aca="false">G3759-F3759</f>
        <v>8</v>
      </c>
      <c r="W3759" s="13" t="n">
        <f aca="false">G3759-E3759</f>
        <v>11</v>
      </c>
      <c r="X3759" s="10" t="n">
        <f aca="false">YEAR(E3759)</f>
        <v>2019</v>
      </c>
      <c r="Y3759" s="0" t="str">
        <f aca="false">TEXT(E3759,"yyyy-mm")</f>
        <v>2019-08</v>
      </c>
      <c r="Z3759" s="0" t="str">
        <f aca="false">"Q"&amp;ROUNDUP(MONTH(E3759)/3,0)&amp;"-"&amp;YEAR(E3759)</f>
        <v>Q3-2019</v>
      </c>
    </row>
    <row r="3760" customFormat="false" ht="14.25" hidden="false" customHeight="false" outlineLevel="0" collapsed="false">
      <c r="A3760" s="0" t="s">
        <v>3802</v>
      </c>
      <c r="B3760" s="0" t="s">
        <v>41</v>
      </c>
      <c r="C3760" s="0" t="s">
        <v>48</v>
      </c>
      <c r="D3760" s="9" t="n">
        <v>43600</v>
      </c>
      <c r="E3760" s="9" t="n">
        <v>43693</v>
      </c>
      <c r="F3760" s="9" t="n">
        <v>43705</v>
      </c>
      <c r="G3760" s="9" t="n">
        <v>43708</v>
      </c>
      <c r="H3760" s="10" t="s">
        <v>36</v>
      </c>
      <c r="I3760" s="0" t="n">
        <v>21</v>
      </c>
      <c r="J3760" s="0" t="n">
        <v>50</v>
      </c>
      <c r="K3760" s="0" t="n">
        <v>50</v>
      </c>
      <c r="L3760" s="0" t="n">
        <v>25</v>
      </c>
      <c r="M3760" s="0" t="n">
        <v>2</v>
      </c>
      <c r="N3760" s="11" t="n">
        <v>0.075</v>
      </c>
      <c r="O3760" s="12" t="n">
        <v>120.73</v>
      </c>
      <c r="P3760" s="12" t="n">
        <v>227.8</v>
      </c>
      <c r="Q3760" s="12" t="n">
        <f aca="false">M3760*P3760*(1-N3760)</f>
        <v>421.43</v>
      </c>
      <c r="R3760" s="12" t="n">
        <f aca="false">M3760*O3760</f>
        <v>241.46</v>
      </c>
      <c r="S3760" s="12" t="n">
        <f aca="false">Q3760-R3760</f>
        <v>179.97</v>
      </c>
      <c r="T3760" s="11" t="n">
        <f aca="false">IFERROR(S3760/Q3760,0)</f>
        <v>0.427046010013525</v>
      </c>
      <c r="U3760" s="13" t="n">
        <f aca="false">F3760-E3760</f>
        <v>12</v>
      </c>
      <c r="V3760" s="13" t="n">
        <f aca="false">G3760-F3760</f>
        <v>3</v>
      </c>
      <c r="W3760" s="13" t="n">
        <f aca="false">G3760-E3760</f>
        <v>15</v>
      </c>
      <c r="X3760" s="10" t="n">
        <f aca="false">YEAR(E3760)</f>
        <v>2019</v>
      </c>
      <c r="Y3760" s="0" t="str">
        <f aca="false">TEXT(E3760,"yyyy-mm")</f>
        <v>2019-08</v>
      </c>
      <c r="Z3760" s="0" t="str">
        <f aca="false">"Q"&amp;ROUNDUP(MONTH(E3760)/3,0)&amp;"-"&amp;YEAR(E3760)</f>
        <v>Q3-2019</v>
      </c>
    </row>
    <row r="3761" customFormat="false" ht="14.25" hidden="false" customHeight="false" outlineLevel="0" collapsed="false">
      <c r="A3761" s="0" t="s">
        <v>3803</v>
      </c>
      <c r="B3761" s="0" t="s">
        <v>41</v>
      </c>
      <c r="C3761" s="0" t="s">
        <v>48</v>
      </c>
      <c r="D3761" s="9" t="n">
        <v>43600</v>
      </c>
      <c r="E3761" s="9" t="n">
        <v>43693</v>
      </c>
      <c r="F3761" s="9" t="n">
        <v>43704</v>
      </c>
      <c r="G3761" s="9" t="n">
        <v>43707</v>
      </c>
      <c r="H3761" s="10" t="s">
        <v>36</v>
      </c>
      <c r="I3761" s="0" t="n">
        <v>23</v>
      </c>
      <c r="J3761" s="0" t="n">
        <v>12</v>
      </c>
      <c r="K3761" s="0" t="n">
        <v>56</v>
      </c>
      <c r="L3761" s="0" t="n">
        <v>7</v>
      </c>
      <c r="M3761" s="0" t="n">
        <v>7</v>
      </c>
      <c r="N3761" s="11" t="n">
        <v>0.075</v>
      </c>
      <c r="O3761" s="12" t="n">
        <v>2055.76</v>
      </c>
      <c r="P3761" s="12" t="n">
        <v>3370.1</v>
      </c>
      <c r="Q3761" s="12" t="n">
        <f aca="false">M3761*P3761*(1-N3761)</f>
        <v>21821.3975</v>
      </c>
      <c r="R3761" s="12" t="n">
        <f aca="false">M3761*O3761</f>
        <v>14390.32</v>
      </c>
      <c r="S3761" s="12" t="n">
        <f aca="false">Q3761-R3761</f>
        <v>7431.0775</v>
      </c>
      <c r="T3761" s="11" t="n">
        <f aca="false">IFERROR(S3761/Q3761,0)</f>
        <v>0.340540861326595</v>
      </c>
      <c r="U3761" s="13" t="n">
        <f aca="false">F3761-E3761</f>
        <v>11</v>
      </c>
      <c r="V3761" s="13" t="n">
        <f aca="false">G3761-F3761</f>
        <v>3</v>
      </c>
      <c r="W3761" s="13" t="n">
        <f aca="false">G3761-E3761</f>
        <v>14</v>
      </c>
      <c r="X3761" s="10" t="n">
        <f aca="false">YEAR(E3761)</f>
        <v>2019</v>
      </c>
      <c r="Y3761" s="0" t="str">
        <f aca="false">TEXT(E3761,"yyyy-mm")</f>
        <v>2019-08</v>
      </c>
      <c r="Z3761" s="0" t="str">
        <f aca="false">"Q"&amp;ROUNDUP(MONTH(E3761)/3,0)&amp;"-"&amp;YEAR(E3761)</f>
        <v>Q3-2019</v>
      </c>
    </row>
    <row r="3762" customFormat="false" ht="14.25" hidden="false" customHeight="false" outlineLevel="0" collapsed="false">
      <c r="A3762" s="0" t="s">
        <v>3804</v>
      </c>
      <c r="B3762" s="0" t="s">
        <v>38</v>
      </c>
      <c r="C3762" s="0" t="s">
        <v>46</v>
      </c>
      <c r="D3762" s="9" t="n">
        <v>43600</v>
      </c>
      <c r="E3762" s="9" t="n">
        <v>43693</v>
      </c>
      <c r="F3762" s="9" t="n">
        <v>43701</v>
      </c>
      <c r="G3762" s="9" t="n">
        <v>43708</v>
      </c>
      <c r="H3762" s="10" t="s">
        <v>36</v>
      </c>
      <c r="I3762" s="0" t="n">
        <v>16</v>
      </c>
      <c r="J3762" s="0" t="n">
        <v>40</v>
      </c>
      <c r="K3762" s="0" t="n">
        <v>328</v>
      </c>
      <c r="L3762" s="0" t="n">
        <v>30</v>
      </c>
      <c r="M3762" s="0" t="n">
        <v>7</v>
      </c>
      <c r="N3762" s="11" t="n">
        <v>0.05</v>
      </c>
      <c r="O3762" s="12" t="n">
        <v>557.51</v>
      </c>
      <c r="P3762" s="12" t="n">
        <v>1051.9</v>
      </c>
      <c r="Q3762" s="12" t="n">
        <f aca="false">M3762*P3762*(1-N3762)</f>
        <v>6995.135</v>
      </c>
      <c r="R3762" s="12" t="n">
        <f aca="false">M3762*O3762</f>
        <v>3902.57</v>
      </c>
      <c r="S3762" s="12" t="n">
        <f aca="false">Q3762-R3762</f>
        <v>3092.565</v>
      </c>
      <c r="T3762" s="11" t="n">
        <f aca="false">IFERROR(S3762/Q3762,0)</f>
        <v>0.442102261071445</v>
      </c>
      <c r="U3762" s="13" t="n">
        <f aca="false">F3762-E3762</f>
        <v>8</v>
      </c>
      <c r="V3762" s="13" t="n">
        <f aca="false">G3762-F3762</f>
        <v>7</v>
      </c>
      <c r="W3762" s="13" t="n">
        <f aca="false">G3762-E3762</f>
        <v>15</v>
      </c>
      <c r="X3762" s="10" t="n">
        <f aca="false">YEAR(E3762)</f>
        <v>2019</v>
      </c>
      <c r="Y3762" s="0" t="str">
        <f aca="false">TEXT(E3762,"yyyy-mm")</f>
        <v>2019-08</v>
      </c>
      <c r="Z3762" s="0" t="str">
        <f aca="false">"Q"&amp;ROUNDUP(MONTH(E3762)/3,0)&amp;"-"&amp;YEAR(E3762)</f>
        <v>Q3-2019</v>
      </c>
    </row>
    <row r="3763" customFormat="false" ht="14.25" hidden="false" customHeight="false" outlineLevel="0" collapsed="false">
      <c r="A3763" s="0" t="s">
        <v>3805</v>
      </c>
      <c r="B3763" s="0" t="s">
        <v>34</v>
      </c>
      <c r="C3763" s="0" t="s">
        <v>79</v>
      </c>
      <c r="D3763" s="9" t="n">
        <v>43600</v>
      </c>
      <c r="E3763" s="9" t="n">
        <v>43693</v>
      </c>
      <c r="F3763" s="9" t="n">
        <v>43713</v>
      </c>
      <c r="G3763" s="9" t="n">
        <v>43718</v>
      </c>
      <c r="H3763" s="10" t="s">
        <v>36</v>
      </c>
      <c r="I3763" s="0" t="n">
        <v>3</v>
      </c>
      <c r="J3763" s="0" t="n">
        <v>41</v>
      </c>
      <c r="K3763" s="0" t="n">
        <v>85</v>
      </c>
      <c r="L3763" s="0" t="n">
        <v>17</v>
      </c>
      <c r="M3763" s="0" t="n">
        <v>6</v>
      </c>
      <c r="N3763" s="11" t="n">
        <v>0.05</v>
      </c>
      <c r="O3763" s="12" t="n">
        <v>3331.78</v>
      </c>
      <c r="P3763" s="12" t="n">
        <v>3966.4</v>
      </c>
      <c r="Q3763" s="12" t="n">
        <f aca="false">M3763*P3763*(1-N3763)</f>
        <v>22608.48</v>
      </c>
      <c r="R3763" s="12" t="n">
        <f aca="false">M3763*O3763</f>
        <v>19990.68</v>
      </c>
      <c r="S3763" s="12" t="n">
        <f aca="false">Q3763-R3763</f>
        <v>2617.8</v>
      </c>
      <c r="T3763" s="11" t="n">
        <f aca="false">IFERROR(S3763/Q3763,0)</f>
        <v>0.115788412135623</v>
      </c>
      <c r="U3763" s="13" t="n">
        <f aca="false">F3763-E3763</f>
        <v>20</v>
      </c>
      <c r="V3763" s="13" t="n">
        <f aca="false">G3763-F3763</f>
        <v>5</v>
      </c>
      <c r="W3763" s="13" t="n">
        <f aca="false">G3763-E3763</f>
        <v>25</v>
      </c>
      <c r="X3763" s="10" t="n">
        <f aca="false">YEAR(E3763)</f>
        <v>2019</v>
      </c>
      <c r="Y3763" s="0" t="str">
        <f aca="false">TEXT(E3763,"yyyy-mm")</f>
        <v>2019-08</v>
      </c>
      <c r="Z3763" s="0" t="str">
        <f aca="false">"Q"&amp;ROUNDUP(MONTH(E3763)/3,0)&amp;"-"&amp;YEAR(E3763)</f>
        <v>Q3-2019</v>
      </c>
    </row>
    <row r="3764" customFormat="false" ht="14.25" hidden="false" customHeight="false" outlineLevel="0" collapsed="false">
      <c r="A3764" s="0" t="s">
        <v>3806</v>
      </c>
      <c r="B3764" s="0" t="s">
        <v>34</v>
      </c>
      <c r="C3764" s="0" t="s">
        <v>46</v>
      </c>
      <c r="D3764" s="9" t="n">
        <v>43600</v>
      </c>
      <c r="E3764" s="9" t="n">
        <v>43694</v>
      </c>
      <c r="F3764" s="9" t="n">
        <v>43712</v>
      </c>
      <c r="G3764" s="9" t="n">
        <v>43716</v>
      </c>
      <c r="H3764" s="10" t="s">
        <v>36</v>
      </c>
      <c r="I3764" s="0" t="n">
        <v>2</v>
      </c>
      <c r="J3764" s="0" t="n">
        <v>22</v>
      </c>
      <c r="K3764" s="0" t="n">
        <v>264</v>
      </c>
      <c r="L3764" s="0" t="n">
        <v>2</v>
      </c>
      <c r="M3764" s="0" t="n">
        <v>7</v>
      </c>
      <c r="N3764" s="11" t="n">
        <v>0.075</v>
      </c>
      <c r="O3764" s="12" t="n">
        <v>96.48</v>
      </c>
      <c r="P3764" s="12" t="n">
        <v>241.2</v>
      </c>
      <c r="Q3764" s="12" t="n">
        <f aca="false">M3764*P3764*(1-N3764)</f>
        <v>1561.77</v>
      </c>
      <c r="R3764" s="12" t="n">
        <f aca="false">M3764*O3764</f>
        <v>675.36</v>
      </c>
      <c r="S3764" s="12" t="n">
        <f aca="false">Q3764-R3764</f>
        <v>886.41</v>
      </c>
      <c r="T3764" s="11" t="n">
        <f aca="false">IFERROR(S3764/Q3764,0)</f>
        <v>0.567567567567568</v>
      </c>
      <c r="U3764" s="13" t="n">
        <f aca="false">F3764-E3764</f>
        <v>18</v>
      </c>
      <c r="V3764" s="13" t="n">
        <f aca="false">G3764-F3764</f>
        <v>4</v>
      </c>
      <c r="W3764" s="13" t="n">
        <f aca="false">G3764-E3764</f>
        <v>22</v>
      </c>
      <c r="X3764" s="10" t="n">
        <f aca="false">YEAR(E3764)</f>
        <v>2019</v>
      </c>
      <c r="Y3764" s="0" t="str">
        <f aca="false">TEXT(E3764,"yyyy-mm")</f>
        <v>2019-08</v>
      </c>
      <c r="Z3764" s="0" t="str">
        <f aca="false">"Q"&amp;ROUNDUP(MONTH(E3764)/3,0)&amp;"-"&amp;YEAR(E3764)</f>
        <v>Q3-2019</v>
      </c>
    </row>
    <row r="3765" customFormat="false" ht="14.25" hidden="false" customHeight="false" outlineLevel="0" collapsed="false">
      <c r="A3765" s="0" t="s">
        <v>3807</v>
      </c>
      <c r="B3765" s="0" t="s">
        <v>38</v>
      </c>
      <c r="C3765" s="0" t="s">
        <v>79</v>
      </c>
      <c r="D3765" s="9" t="n">
        <v>43600</v>
      </c>
      <c r="E3765" s="9" t="n">
        <v>43694</v>
      </c>
      <c r="F3765" s="9" t="n">
        <v>43713</v>
      </c>
      <c r="G3765" s="9" t="n">
        <v>43716</v>
      </c>
      <c r="H3765" s="10" t="s">
        <v>36</v>
      </c>
      <c r="I3765" s="0" t="n">
        <v>14</v>
      </c>
      <c r="J3765" s="0" t="n">
        <v>23</v>
      </c>
      <c r="K3765" s="0" t="n">
        <v>67</v>
      </c>
      <c r="L3765" s="0" t="n">
        <v>2</v>
      </c>
      <c r="M3765" s="0" t="n">
        <v>3</v>
      </c>
      <c r="N3765" s="11" t="n">
        <v>0.075</v>
      </c>
      <c r="O3765" s="12" t="n">
        <v>1731.95</v>
      </c>
      <c r="P3765" s="12" t="n">
        <v>3149</v>
      </c>
      <c r="Q3765" s="12" t="n">
        <f aca="false">M3765*P3765*(1-N3765)</f>
        <v>8738.475</v>
      </c>
      <c r="R3765" s="12" t="n">
        <f aca="false">M3765*O3765</f>
        <v>5195.85</v>
      </c>
      <c r="S3765" s="12" t="n">
        <f aca="false">Q3765-R3765</f>
        <v>3542.625</v>
      </c>
      <c r="T3765" s="11" t="n">
        <f aca="false">IFERROR(S3765/Q3765,0)</f>
        <v>0.405405405405405</v>
      </c>
      <c r="U3765" s="13" t="n">
        <f aca="false">F3765-E3765</f>
        <v>19</v>
      </c>
      <c r="V3765" s="13" t="n">
        <f aca="false">G3765-F3765</f>
        <v>3</v>
      </c>
      <c r="W3765" s="13" t="n">
        <f aca="false">G3765-E3765</f>
        <v>22</v>
      </c>
      <c r="X3765" s="10" t="n">
        <f aca="false">YEAR(E3765)</f>
        <v>2019</v>
      </c>
      <c r="Y3765" s="0" t="str">
        <f aca="false">TEXT(E3765,"yyyy-mm")</f>
        <v>2019-08</v>
      </c>
      <c r="Z3765" s="0" t="str">
        <f aca="false">"Q"&amp;ROUNDUP(MONTH(E3765)/3,0)&amp;"-"&amp;YEAR(E3765)</f>
        <v>Q3-2019</v>
      </c>
    </row>
    <row r="3766" customFormat="false" ht="14.25" hidden="false" customHeight="false" outlineLevel="0" collapsed="false">
      <c r="A3766" s="0" t="s">
        <v>3808</v>
      </c>
      <c r="B3766" s="0" t="s">
        <v>38</v>
      </c>
      <c r="C3766" s="0" t="s">
        <v>35</v>
      </c>
      <c r="D3766" s="9" t="n">
        <v>43600</v>
      </c>
      <c r="E3766" s="9" t="n">
        <v>43694</v>
      </c>
      <c r="F3766" s="9" t="n">
        <v>43709</v>
      </c>
      <c r="G3766" s="9" t="n">
        <v>43718</v>
      </c>
      <c r="H3766" s="10" t="s">
        <v>36</v>
      </c>
      <c r="I3766" s="0" t="n">
        <v>20</v>
      </c>
      <c r="J3766" s="0" t="n">
        <v>43</v>
      </c>
      <c r="K3766" s="0" t="n">
        <v>253</v>
      </c>
      <c r="L3766" s="0" t="n">
        <v>41</v>
      </c>
      <c r="M3766" s="0" t="n">
        <v>3</v>
      </c>
      <c r="N3766" s="11" t="n">
        <v>0.075</v>
      </c>
      <c r="O3766" s="12" t="n">
        <v>728.96</v>
      </c>
      <c r="P3766" s="12" t="n">
        <v>911.2</v>
      </c>
      <c r="Q3766" s="12" t="n">
        <f aca="false">M3766*P3766*(1-N3766)</f>
        <v>2528.58</v>
      </c>
      <c r="R3766" s="12" t="n">
        <f aca="false">M3766*O3766</f>
        <v>2186.88</v>
      </c>
      <c r="S3766" s="12" t="n">
        <f aca="false">Q3766-R3766</f>
        <v>341.7</v>
      </c>
      <c r="T3766" s="11" t="n">
        <f aca="false">IFERROR(S3766/Q3766,0)</f>
        <v>0.135135135135135</v>
      </c>
      <c r="U3766" s="13" t="n">
        <f aca="false">F3766-E3766</f>
        <v>15</v>
      </c>
      <c r="V3766" s="13" t="n">
        <f aca="false">G3766-F3766</f>
        <v>9</v>
      </c>
      <c r="W3766" s="13" t="n">
        <f aca="false">G3766-E3766</f>
        <v>24</v>
      </c>
      <c r="X3766" s="10" t="n">
        <f aca="false">YEAR(E3766)</f>
        <v>2019</v>
      </c>
      <c r="Y3766" s="0" t="str">
        <f aca="false">TEXT(E3766,"yyyy-mm")</f>
        <v>2019-08</v>
      </c>
      <c r="Z3766" s="0" t="str">
        <f aca="false">"Q"&amp;ROUNDUP(MONTH(E3766)/3,0)&amp;"-"&amp;YEAR(E3766)</f>
        <v>Q3-2019</v>
      </c>
    </row>
    <row r="3767" customFormat="false" ht="14.25" hidden="false" customHeight="false" outlineLevel="0" collapsed="false">
      <c r="A3767" s="0" t="s">
        <v>3809</v>
      </c>
      <c r="B3767" s="0" t="s">
        <v>34</v>
      </c>
      <c r="C3767" s="0" t="s">
        <v>39</v>
      </c>
      <c r="D3767" s="9" t="n">
        <v>43600</v>
      </c>
      <c r="E3767" s="9" t="n">
        <v>43694</v>
      </c>
      <c r="F3767" s="9" t="n">
        <v>43696</v>
      </c>
      <c r="G3767" s="9" t="n">
        <v>43697</v>
      </c>
      <c r="H3767" s="10" t="s">
        <v>36</v>
      </c>
      <c r="I3767" s="0" t="n">
        <v>6</v>
      </c>
      <c r="J3767" s="0" t="n">
        <v>29</v>
      </c>
      <c r="K3767" s="0" t="n">
        <v>154</v>
      </c>
      <c r="L3767" s="0" t="n">
        <v>5</v>
      </c>
      <c r="M3767" s="0" t="n">
        <v>3</v>
      </c>
      <c r="N3767" s="11" t="n">
        <v>0.15</v>
      </c>
      <c r="O3767" s="12" t="n">
        <v>1758.75</v>
      </c>
      <c r="P3767" s="12" t="n">
        <v>2345</v>
      </c>
      <c r="Q3767" s="12" t="n">
        <f aca="false">M3767*P3767*(1-N3767)</f>
        <v>5979.75</v>
      </c>
      <c r="R3767" s="12" t="n">
        <f aca="false">M3767*O3767</f>
        <v>5276.25</v>
      </c>
      <c r="S3767" s="12" t="n">
        <f aca="false">Q3767-R3767</f>
        <v>703.5</v>
      </c>
      <c r="T3767" s="11" t="n">
        <f aca="false">IFERROR(S3767/Q3767,0)</f>
        <v>0.117647058823529</v>
      </c>
      <c r="U3767" s="13" t="n">
        <f aca="false">F3767-E3767</f>
        <v>2</v>
      </c>
      <c r="V3767" s="13" t="n">
        <f aca="false">G3767-F3767</f>
        <v>1</v>
      </c>
      <c r="W3767" s="13" t="n">
        <f aca="false">G3767-E3767</f>
        <v>3</v>
      </c>
      <c r="X3767" s="10" t="n">
        <f aca="false">YEAR(E3767)</f>
        <v>2019</v>
      </c>
      <c r="Y3767" s="0" t="str">
        <f aca="false">TEXT(E3767,"yyyy-mm")</f>
        <v>2019-08</v>
      </c>
      <c r="Z3767" s="0" t="str">
        <f aca="false">"Q"&amp;ROUNDUP(MONTH(E3767)/3,0)&amp;"-"&amp;YEAR(E3767)</f>
        <v>Q3-2019</v>
      </c>
    </row>
    <row r="3768" customFormat="false" ht="14.25" hidden="false" customHeight="false" outlineLevel="0" collapsed="false">
      <c r="A3768" s="0" t="s">
        <v>3810</v>
      </c>
      <c r="B3768" s="0" t="s">
        <v>34</v>
      </c>
      <c r="C3768" s="0" t="s">
        <v>35</v>
      </c>
      <c r="D3768" s="9" t="n">
        <v>43600</v>
      </c>
      <c r="E3768" s="9" t="n">
        <v>43694</v>
      </c>
      <c r="F3768" s="9" t="n">
        <v>43700</v>
      </c>
      <c r="G3768" s="9" t="n">
        <v>43705</v>
      </c>
      <c r="H3768" s="10" t="s">
        <v>36</v>
      </c>
      <c r="I3768" s="0" t="n">
        <v>5</v>
      </c>
      <c r="J3768" s="0" t="n">
        <v>20</v>
      </c>
      <c r="K3768" s="0" t="n">
        <v>247</v>
      </c>
      <c r="L3768" s="0" t="n">
        <v>32</v>
      </c>
      <c r="M3768" s="0" t="n">
        <v>5</v>
      </c>
      <c r="N3768" s="11" t="n">
        <v>0.05</v>
      </c>
      <c r="O3768" s="12" t="n">
        <v>2125.24</v>
      </c>
      <c r="P3768" s="12" t="n">
        <v>5313.1</v>
      </c>
      <c r="Q3768" s="12" t="n">
        <f aca="false">M3768*P3768*(1-N3768)</f>
        <v>25237.225</v>
      </c>
      <c r="R3768" s="12" t="n">
        <f aca="false">M3768*O3768</f>
        <v>10626.2</v>
      </c>
      <c r="S3768" s="12" t="n">
        <f aca="false">Q3768-R3768</f>
        <v>14611.025</v>
      </c>
      <c r="T3768" s="11" t="n">
        <f aca="false">IFERROR(S3768/Q3768,0)</f>
        <v>0.578947368421053</v>
      </c>
      <c r="U3768" s="13" t="n">
        <f aca="false">F3768-E3768</f>
        <v>6</v>
      </c>
      <c r="V3768" s="13" t="n">
        <f aca="false">G3768-F3768</f>
        <v>5</v>
      </c>
      <c r="W3768" s="13" t="n">
        <f aca="false">G3768-E3768</f>
        <v>11</v>
      </c>
      <c r="X3768" s="10" t="n">
        <f aca="false">YEAR(E3768)</f>
        <v>2019</v>
      </c>
      <c r="Y3768" s="0" t="str">
        <f aca="false">TEXT(E3768,"yyyy-mm")</f>
        <v>2019-08</v>
      </c>
      <c r="Z3768" s="0" t="str">
        <f aca="false">"Q"&amp;ROUNDUP(MONTH(E3768)/3,0)&amp;"-"&amp;YEAR(E3768)</f>
        <v>Q3-2019</v>
      </c>
    </row>
    <row r="3769" customFormat="false" ht="14.25" hidden="false" customHeight="false" outlineLevel="0" collapsed="false">
      <c r="A3769" s="0" t="s">
        <v>3811</v>
      </c>
      <c r="B3769" s="0" t="s">
        <v>34</v>
      </c>
      <c r="C3769" s="0" t="s">
        <v>48</v>
      </c>
      <c r="D3769" s="9" t="n">
        <v>43600</v>
      </c>
      <c r="E3769" s="9" t="n">
        <v>43694</v>
      </c>
      <c r="F3769" s="9" t="n">
        <v>43718</v>
      </c>
      <c r="G3769" s="9" t="n">
        <v>43727</v>
      </c>
      <c r="H3769" s="10" t="s">
        <v>36</v>
      </c>
      <c r="I3769" s="0" t="n">
        <v>3</v>
      </c>
      <c r="J3769" s="0" t="n">
        <v>1</v>
      </c>
      <c r="K3769" s="0" t="n">
        <v>8</v>
      </c>
      <c r="L3769" s="0" t="n">
        <v>44</v>
      </c>
      <c r="M3769" s="0" t="n">
        <v>3</v>
      </c>
      <c r="N3769" s="11" t="n">
        <v>0.075</v>
      </c>
      <c r="O3769" s="12" t="n">
        <v>1331.63</v>
      </c>
      <c r="P3769" s="12" t="n">
        <v>2512.5</v>
      </c>
      <c r="Q3769" s="12" t="n">
        <f aca="false">M3769*P3769*(1-N3769)</f>
        <v>6972.1875</v>
      </c>
      <c r="R3769" s="12" t="n">
        <f aca="false">M3769*O3769</f>
        <v>3994.89</v>
      </c>
      <c r="S3769" s="12" t="n">
        <f aca="false">Q3769-R3769</f>
        <v>2977.2975</v>
      </c>
      <c r="T3769" s="11" t="n">
        <f aca="false">IFERROR(S3769/Q3769,0)</f>
        <v>0.427024875621891</v>
      </c>
      <c r="U3769" s="13" t="n">
        <f aca="false">F3769-E3769</f>
        <v>24</v>
      </c>
      <c r="V3769" s="13" t="n">
        <f aca="false">G3769-F3769</f>
        <v>9</v>
      </c>
      <c r="W3769" s="13" t="n">
        <f aca="false">G3769-E3769</f>
        <v>33</v>
      </c>
      <c r="X3769" s="10" t="n">
        <f aca="false">YEAR(E3769)</f>
        <v>2019</v>
      </c>
      <c r="Y3769" s="0" t="str">
        <f aca="false">TEXT(E3769,"yyyy-mm")</f>
        <v>2019-08</v>
      </c>
      <c r="Z3769" s="0" t="str">
        <f aca="false">"Q"&amp;ROUNDUP(MONTH(E3769)/3,0)&amp;"-"&amp;YEAR(E3769)</f>
        <v>Q3-2019</v>
      </c>
    </row>
    <row r="3770" customFormat="false" ht="14.25" hidden="false" customHeight="false" outlineLevel="0" collapsed="false">
      <c r="A3770" s="0" t="s">
        <v>3812</v>
      </c>
      <c r="B3770" s="0" t="s">
        <v>34</v>
      </c>
      <c r="C3770" s="0" t="s">
        <v>39</v>
      </c>
      <c r="D3770" s="9" t="n">
        <v>43600</v>
      </c>
      <c r="E3770" s="9" t="n">
        <v>43694</v>
      </c>
      <c r="F3770" s="9" t="n">
        <v>43704</v>
      </c>
      <c r="G3770" s="9" t="n">
        <v>43710</v>
      </c>
      <c r="H3770" s="10" t="s">
        <v>36</v>
      </c>
      <c r="I3770" s="0" t="n">
        <v>10</v>
      </c>
      <c r="J3770" s="0" t="n">
        <v>7</v>
      </c>
      <c r="K3770" s="0" t="n">
        <v>125</v>
      </c>
      <c r="L3770" s="0" t="n">
        <v>6</v>
      </c>
      <c r="M3770" s="0" t="n">
        <v>5</v>
      </c>
      <c r="N3770" s="11" t="n">
        <v>0.05</v>
      </c>
      <c r="O3770" s="12" t="n">
        <v>2291.4</v>
      </c>
      <c r="P3770" s="12" t="n">
        <v>4020</v>
      </c>
      <c r="Q3770" s="12" t="n">
        <f aca="false">M3770*P3770*(1-N3770)</f>
        <v>19095</v>
      </c>
      <c r="R3770" s="12" t="n">
        <f aca="false">M3770*O3770</f>
        <v>11457</v>
      </c>
      <c r="S3770" s="12" t="n">
        <f aca="false">Q3770-R3770</f>
        <v>7638</v>
      </c>
      <c r="T3770" s="11" t="n">
        <f aca="false">IFERROR(S3770/Q3770,0)</f>
        <v>0.4</v>
      </c>
      <c r="U3770" s="13" t="n">
        <f aca="false">F3770-E3770</f>
        <v>10</v>
      </c>
      <c r="V3770" s="13" t="n">
        <f aca="false">G3770-F3770</f>
        <v>6</v>
      </c>
      <c r="W3770" s="13" t="n">
        <f aca="false">G3770-E3770</f>
        <v>16</v>
      </c>
      <c r="X3770" s="10" t="n">
        <f aca="false">YEAR(E3770)</f>
        <v>2019</v>
      </c>
      <c r="Y3770" s="0" t="str">
        <f aca="false">TEXT(E3770,"yyyy-mm")</f>
        <v>2019-08</v>
      </c>
      <c r="Z3770" s="0" t="str">
        <f aca="false">"Q"&amp;ROUNDUP(MONTH(E3770)/3,0)&amp;"-"&amp;YEAR(E3770)</f>
        <v>Q3-2019</v>
      </c>
    </row>
    <row r="3771" customFormat="false" ht="14.25" hidden="false" customHeight="false" outlineLevel="0" collapsed="false">
      <c r="A3771" s="0" t="s">
        <v>3813</v>
      </c>
      <c r="B3771" s="0" t="s">
        <v>34</v>
      </c>
      <c r="C3771" s="0" t="s">
        <v>39</v>
      </c>
      <c r="D3771" s="9" t="n">
        <v>43600</v>
      </c>
      <c r="E3771" s="9" t="n">
        <v>43694</v>
      </c>
      <c r="F3771" s="9" t="n">
        <v>43703</v>
      </c>
      <c r="G3771" s="9" t="n">
        <v>43711</v>
      </c>
      <c r="H3771" s="10" t="s">
        <v>36</v>
      </c>
      <c r="I3771" s="0" t="n">
        <v>1</v>
      </c>
      <c r="J3771" s="0" t="n">
        <v>11</v>
      </c>
      <c r="K3771" s="0" t="n">
        <v>88</v>
      </c>
      <c r="L3771" s="0" t="n">
        <v>40</v>
      </c>
      <c r="M3771" s="0" t="n">
        <v>2</v>
      </c>
      <c r="N3771" s="11" t="n">
        <v>0.4</v>
      </c>
      <c r="O3771" s="12" t="n">
        <v>122.41</v>
      </c>
      <c r="P3771" s="12" t="n">
        <v>194.3</v>
      </c>
      <c r="Q3771" s="12" t="n">
        <f aca="false">M3771*P3771*(1-N3771)</f>
        <v>233.16</v>
      </c>
      <c r="R3771" s="12" t="n">
        <f aca="false">M3771*O3771</f>
        <v>244.82</v>
      </c>
      <c r="S3771" s="12" t="n">
        <f aca="false">Q3771-R3771</f>
        <v>-11.66</v>
      </c>
      <c r="T3771" s="11" t="n">
        <f aca="false">IFERROR(S3771/Q3771,0)</f>
        <v>-0.0500085778006519</v>
      </c>
      <c r="U3771" s="13" t="n">
        <f aca="false">F3771-E3771</f>
        <v>9</v>
      </c>
      <c r="V3771" s="13" t="n">
        <f aca="false">G3771-F3771</f>
        <v>8</v>
      </c>
      <c r="W3771" s="13" t="n">
        <f aca="false">G3771-E3771</f>
        <v>17</v>
      </c>
      <c r="X3771" s="10" t="n">
        <f aca="false">YEAR(E3771)</f>
        <v>2019</v>
      </c>
      <c r="Y3771" s="0" t="str">
        <f aca="false">TEXT(E3771,"yyyy-mm")</f>
        <v>2019-08</v>
      </c>
      <c r="Z3771" s="0" t="str">
        <f aca="false">"Q"&amp;ROUNDUP(MONTH(E3771)/3,0)&amp;"-"&amp;YEAR(E3771)</f>
        <v>Q3-2019</v>
      </c>
    </row>
    <row r="3772" customFormat="false" ht="14.25" hidden="false" customHeight="false" outlineLevel="0" collapsed="false">
      <c r="A3772" s="0" t="s">
        <v>3814</v>
      </c>
      <c r="B3772" s="0" t="s">
        <v>38</v>
      </c>
      <c r="C3772" s="0" t="s">
        <v>48</v>
      </c>
      <c r="D3772" s="9" t="n">
        <v>43600</v>
      </c>
      <c r="E3772" s="9" t="n">
        <v>43695</v>
      </c>
      <c r="F3772" s="9" t="n">
        <v>43722</v>
      </c>
      <c r="G3772" s="9" t="n">
        <v>43728</v>
      </c>
      <c r="H3772" s="10" t="s">
        <v>36</v>
      </c>
      <c r="I3772" s="0" t="n">
        <v>20</v>
      </c>
      <c r="J3772" s="0" t="n">
        <v>16</v>
      </c>
      <c r="K3772" s="0" t="n">
        <v>58</v>
      </c>
      <c r="L3772" s="0" t="n">
        <v>13</v>
      </c>
      <c r="M3772" s="0" t="n">
        <v>4</v>
      </c>
      <c r="N3772" s="11" t="n">
        <v>0.075</v>
      </c>
      <c r="O3772" s="12" t="n">
        <v>434.83</v>
      </c>
      <c r="P3772" s="12" t="n">
        <v>790.6</v>
      </c>
      <c r="Q3772" s="12" t="n">
        <f aca="false">M3772*P3772*(1-N3772)</f>
        <v>2925.22</v>
      </c>
      <c r="R3772" s="12" t="n">
        <f aca="false">M3772*O3772</f>
        <v>1739.32</v>
      </c>
      <c r="S3772" s="12" t="n">
        <f aca="false">Q3772-R3772</f>
        <v>1185.9</v>
      </c>
      <c r="T3772" s="11" t="n">
        <f aca="false">IFERROR(S3772/Q3772,0)</f>
        <v>0.405405405405406</v>
      </c>
      <c r="U3772" s="13" t="n">
        <f aca="false">F3772-E3772</f>
        <v>27</v>
      </c>
      <c r="V3772" s="13" t="n">
        <f aca="false">G3772-F3772</f>
        <v>6</v>
      </c>
      <c r="W3772" s="13" t="n">
        <f aca="false">G3772-E3772</f>
        <v>33</v>
      </c>
      <c r="X3772" s="10" t="n">
        <f aca="false">YEAR(E3772)</f>
        <v>2019</v>
      </c>
      <c r="Y3772" s="0" t="str">
        <f aca="false">TEXT(E3772,"yyyy-mm")</f>
        <v>2019-08</v>
      </c>
      <c r="Z3772" s="0" t="str">
        <f aca="false">"Q"&amp;ROUNDUP(MONTH(E3772)/3,0)&amp;"-"&amp;YEAR(E3772)</f>
        <v>Q3-2019</v>
      </c>
    </row>
    <row r="3773" customFormat="false" ht="14.25" hidden="false" customHeight="false" outlineLevel="0" collapsed="false">
      <c r="A3773" s="0" t="s">
        <v>3815</v>
      </c>
      <c r="B3773" s="0" t="s">
        <v>38</v>
      </c>
      <c r="C3773" s="0" t="s">
        <v>58</v>
      </c>
      <c r="D3773" s="9" t="n">
        <v>43600</v>
      </c>
      <c r="E3773" s="9" t="n">
        <v>43695</v>
      </c>
      <c r="F3773" s="9" t="n">
        <v>43706</v>
      </c>
      <c r="G3773" s="9" t="n">
        <v>43711</v>
      </c>
      <c r="H3773" s="10" t="s">
        <v>36</v>
      </c>
      <c r="I3773" s="0" t="n">
        <v>19</v>
      </c>
      <c r="J3773" s="0" t="n">
        <v>47</v>
      </c>
      <c r="K3773" s="0" t="n">
        <v>361</v>
      </c>
      <c r="L3773" s="0" t="n">
        <v>37</v>
      </c>
      <c r="M3773" s="0" t="n">
        <v>8</v>
      </c>
      <c r="N3773" s="11" t="n">
        <v>0.075</v>
      </c>
      <c r="O3773" s="12" t="n">
        <v>2464.53</v>
      </c>
      <c r="P3773" s="12" t="n">
        <v>3242.8</v>
      </c>
      <c r="Q3773" s="12" t="n">
        <f aca="false">M3773*P3773*(1-N3773)</f>
        <v>23996.72</v>
      </c>
      <c r="R3773" s="12" t="n">
        <f aca="false">M3773*O3773</f>
        <v>19716.24</v>
      </c>
      <c r="S3773" s="12" t="n">
        <f aca="false">Q3773-R3773</f>
        <v>4280.48</v>
      </c>
      <c r="T3773" s="11" t="n">
        <f aca="false">IFERROR(S3773/Q3773,0)</f>
        <v>0.178377711620588</v>
      </c>
      <c r="U3773" s="13" t="n">
        <f aca="false">F3773-E3773</f>
        <v>11</v>
      </c>
      <c r="V3773" s="13" t="n">
        <f aca="false">G3773-F3773</f>
        <v>5</v>
      </c>
      <c r="W3773" s="13" t="n">
        <f aca="false">G3773-E3773</f>
        <v>16</v>
      </c>
      <c r="X3773" s="10" t="n">
        <f aca="false">YEAR(E3773)</f>
        <v>2019</v>
      </c>
      <c r="Y3773" s="0" t="str">
        <f aca="false">TEXT(E3773,"yyyy-mm")</f>
        <v>2019-08</v>
      </c>
      <c r="Z3773" s="0" t="str">
        <f aca="false">"Q"&amp;ROUNDUP(MONTH(E3773)/3,0)&amp;"-"&amp;YEAR(E3773)</f>
        <v>Q3-2019</v>
      </c>
    </row>
    <row r="3774" customFormat="false" ht="14.25" hidden="false" customHeight="false" outlineLevel="0" collapsed="false">
      <c r="A3774" s="0" t="s">
        <v>3816</v>
      </c>
      <c r="B3774" s="0" t="s">
        <v>34</v>
      </c>
      <c r="C3774" s="0" t="s">
        <v>39</v>
      </c>
      <c r="D3774" s="9" t="n">
        <v>43600</v>
      </c>
      <c r="E3774" s="9" t="n">
        <v>43695</v>
      </c>
      <c r="F3774" s="9" t="n">
        <v>43698</v>
      </c>
      <c r="G3774" s="9" t="n">
        <v>43707</v>
      </c>
      <c r="H3774" s="10" t="s">
        <v>36</v>
      </c>
      <c r="I3774" s="0" t="n">
        <v>8</v>
      </c>
      <c r="J3774" s="0" t="n">
        <v>28</v>
      </c>
      <c r="K3774" s="0" t="n">
        <v>163</v>
      </c>
      <c r="L3774" s="0" t="n">
        <v>39</v>
      </c>
      <c r="M3774" s="0" t="n">
        <v>7</v>
      </c>
      <c r="N3774" s="11" t="n">
        <v>0.15</v>
      </c>
      <c r="O3774" s="12" t="n">
        <v>164.15</v>
      </c>
      <c r="P3774" s="12" t="n">
        <v>234.5</v>
      </c>
      <c r="Q3774" s="12" t="n">
        <f aca="false">M3774*P3774*(1-N3774)</f>
        <v>1395.275</v>
      </c>
      <c r="R3774" s="12" t="n">
        <f aca="false">M3774*O3774</f>
        <v>1149.05</v>
      </c>
      <c r="S3774" s="12" t="n">
        <f aca="false">Q3774-R3774</f>
        <v>246.225</v>
      </c>
      <c r="T3774" s="11" t="n">
        <f aca="false">IFERROR(S3774/Q3774,0)</f>
        <v>0.176470588235294</v>
      </c>
      <c r="U3774" s="13" t="n">
        <f aca="false">F3774-E3774</f>
        <v>3</v>
      </c>
      <c r="V3774" s="13" t="n">
        <f aca="false">G3774-F3774</f>
        <v>9</v>
      </c>
      <c r="W3774" s="13" t="n">
        <f aca="false">G3774-E3774</f>
        <v>12</v>
      </c>
      <c r="X3774" s="10" t="n">
        <f aca="false">YEAR(E3774)</f>
        <v>2019</v>
      </c>
      <c r="Y3774" s="0" t="str">
        <f aca="false">TEXT(E3774,"yyyy-mm")</f>
        <v>2019-08</v>
      </c>
      <c r="Z3774" s="0" t="str">
        <f aca="false">"Q"&amp;ROUNDUP(MONTH(E3774)/3,0)&amp;"-"&amp;YEAR(E3774)</f>
        <v>Q3-2019</v>
      </c>
    </row>
    <row r="3775" customFormat="false" ht="14.25" hidden="false" customHeight="false" outlineLevel="0" collapsed="false">
      <c r="A3775" s="0" t="s">
        <v>3817</v>
      </c>
      <c r="B3775" s="0" t="s">
        <v>41</v>
      </c>
      <c r="C3775" s="0" t="s">
        <v>79</v>
      </c>
      <c r="D3775" s="9" t="n">
        <v>43600</v>
      </c>
      <c r="E3775" s="9" t="n">
        <v>43695</v>
      </c>
      <c r="F3775" s="9" t="n">
        <v>43701</v>
      </c>
      <c r="G3775" s="9" t="n">
        <v>43711</v>
      </c>
      <c r="H3775" s="10" t="s">
        <v>36</v>
      </c>
      <c r="I3775" s="0" t="n">
        <v>21</v>
      </c>
      <c r="J3775" s="0" t="n">
        <v>36</v>
      </c>
      <c r="K3775" s="0" t="n">
        <v>74</v>
      </c>
      <c r="L3775" s="0" t="n">
        <v>12</v>
      </c>
      <c r="M3775" s="0" t="n">
        <v>5</v>
      </c>
      <c r="N3775" s="11" t="n">
        <v>0.05</v>
      </c>
      <c r="O3775" s="12" t="n">
        <v>3626.04</v>
      </c>
      <c r="P3775" s="12" t="n">
        <v>5494</v>
      </c>
      <c r="Q3775" s="12" t="n">
        <f aca="false">M3775*P3775*(1-N3775)</f>
        <v>26096.5</v>
      </c>
      <c r="R3775" s="12" t="n">
        <f aca="false">M3775*O3775</f>
        <v>18130.2</v>
      </c>
      <c r="S3775" s="12" t="n">
        <f aca="false">Q3775-R3775</f>
        <v>7966.3</v>
      </c>
      <c r="T3775" s="11" t="n">
        <f aca="false">IFERROR(S3775/Q3775,0)</f>
        <v>0.305263157894737</v>
      </c>
      <c r="U3775" s="13" t="n">
        <f aca="false">F3775-E3775</f>
        <v>6</v>
      </c>
      <c r="V3775" s="13" t="n">
        <f aca="false">G3775-F3775</f>
        <v>10</v>
      </c>
      <c r="W3775" s="13" t="n">
        <f aca="false">G3775-E3775</f>
        <v>16</v>
      </c>
      <c r="X3775" s="10" t="n">
        <f aca="false">YEAR(E3775)</f>
        <v>2019</v>
      </c>
      <c r="Y3775" s="0" t="str">
        <f aca="false">TEXT(E3775,"yyyy-mm")</f>
        <v>2019-08</v>
      </c>
      <c r="Z3775" s="0" t="str">
        <f aca="false">"Q"&amp;ROUNDUP(MONTH(E3775)/3,0)&amp;"-"&amp;YEAR(E3775)</f>
        <v>Q3-2019</v>
      </c>
    </row>
    <row r="3776" customFormat="false" ht="14.25" hidden="false" customHeight="false" outlineLevel="0" collapsed="false">
      <c r="A3776" s="0" t="s">
        <v>3818</v>
      </c>
      <c r="B3776" s="0" t="s">
        <v>38</v>
      </c>
      <c r="C3776" s="0" t="s">
        <v>35</v>
      </c>
      <c r="D3776" s="9" t="n">
        <v>43600</v>
      </c>
      <c r="E3776" s="9" t="n">
        <v>43695</v>
      </c>
      <c r="F3776" s="9" t="n">
        <v>43717</v>
      </c>
      <c r="G3776" s="9" t="n">
        <v>43727</v>
      </c>
      <c r="H3776" s="10" t="s">
        <v>36</v>
      </c>
      <c r="I3776" s="0" t="n">
        <v>14</v>
      </c>
      <c r="J3776" s="0" t="n">
        <v>41</v>
      </c>
      <c r="K3776" s="0" t="n">
        <v>257</v>
      </c>
      <c r="L3776" s="0" t="n">
        <v>38</v>
      </c>
      <c r="M3776" s="0" t="n">
        <v>1</v>
      </c>
      <c r="N3776" s="11" t="n">
        <v>0.075</v>
      </c>
      <c r="O3776" s="12" t="n">
        <v>1907.49</v>
      </c>
      <c r="P3776" s="12" t="n">
        <v>2613</v>
      </c>
      <c r="Q3776" s="12" t="n">
        <f aca="false">M3776*P3776*(1-N3776)</f>
        <v>2417.025</v>
      </c>
      <c r="R3776" s="12" t="n">
        <f aca="false">M3776*O3776</f>
        <v>1907.49</v>
      </c>
      <c r="S3776" s="12" t="n">
        <f aca="false">Q3776-R3776</f>
        <v>509.535</v>
      </c>
      <c r="T3776" s="11" t="n">
        <f aca="false">IFERROR(S3776/Q3776,0)</f>
        <v>0.210810810810811</v>
      </c>
      <c r="U3776" s="13" t="n">
        <f aca="false">F3776-E3776</f>
        <v>22</v>
      </c>
      <c r="V3776" s="13" t="n">
        <f aca="false">G3776-F3776</f>
        <v>10</v>
      </c>
      <c r="W3776" s="13" t="n">
        <f aca="false">G3776-E3776</f>
        <v>32</v>
      </c>
      <c r="X3776" s="10" t="n">
        <f aca="false">YEAR(E3776)</f>
        <v>2019</v>
      </c>
      <c r="Y3776" s="0" t="str">
        <f aca="false">TEXT(E3776,"yyyy-mm")</f>
        <v>2019-08</v>
      </c>
      <c r="Z3776" s="0" t="str">
        <f aca="false">"Q"&amp;ROUNDUP(MONTH(E3776)/3,0)&amp;"-"&amp;YEAR(E3776)</f>
        <v>Q3-2019</v>
      </c>
    </row>
    <row r="3777" customFormat="false" ht="14.25" hidden="false" customHeight="false" outlineLevel="0" collapsed="false">
      <c r="A3777" s="0" t="s">
        <v>3819</v>
      </c>
      <c r="B3777" s="0" t="s">
        <v>41</v>
      </c>
      <c r="C3777" s="0" t="s">
        <v>39</v>
      </c>
      <c r="D3777" s="9" t="n">
        <v>43600</v>
      </c>
      <c r="E3777" s="9" t="n">
        <v>43695</v>
      </c>
      <c r="F3777" s="9" t="n">
        <v>43703</v>
      </c>
      <c r="G3777" s="9" t="n">
        <v>43707</v>
      </c>
      <c r="H3777" s="10" t="s">
        <v>36</v>
      </c>
      <c r="I3777" s="0" t="n">
        <v>25</v>
      </c>
      <c r="J3777" s="0" t="n">
        <v>36</v>
      </c>
      <c r="K3777" s="0" t="n">
        <v>115</v>
      </c>
      <c r="L3777" s="0" t="n">
        <v>16</v>
      </c>
      <c r="M3777" s="0" t="n">
        <v>5</v>
      </c>
      <c r="N3777" s="11" t="n">
        <v>0.05</v>
      </c>
      <c r="O3777" s="12" t="n">
        <v>544.78</v>
      </c>
      <c r="P3777" s="12" t="n">
        <v>1159.1</v>
      </c>
      <c r="Q3777" s="12" t="n">
        <f aca="false">M3777*P3777*(1-N3777)</f>
        <v>5505.725</v>
      </c>
      <c r="R3777" s="12" t="n">
        <f aca="false">M3777*O3777</f>
        <v>2723.9</v>
      </c>
      <c r="S3777" s="12" t="n">
        <f aca="false">Q3777-R3777</f>
        <v>2781.825</v>
      </c>
      <c r="T3777" s="11" t="n">
        <f aca="false">IFERROR(S3777/Q3777,0)</f>
        <v>0.505260433457901</v>
      </c>
      <c r="U3777" s="13" t="n">
        <f aca="false">F3777-E3777</f>
        <v>8</v>
      </c>
      <c r="V3777" s="13" t="n">
        <f aca="false">G3777-F3777</f>
        <v>4</v>
      </c>
      <c r="W3777" s="13" t="n">
        <f aca="false">G3777-E3777</f>
        <v>12</v>
      </c>
      <c r="X3777" s="10" t="n">
        <f aca="false">YEAR(E3777)</f>
        <v>2019</v>
      </c>
      <c r="Y3777" s="0" t="str">
        <f aca="false">TEXT(E3777,"yyyy-mm")</f>
        <v>2019-08</v>
      </c>
      <c r="Z3777" s="0" t="str">
        <f aca="false">"Q"&amp;ROUNDUP(MONTH(E3777)/3,0)&amp;"-"&amp;YEAR(E3777)</f>
        <v>Q3-2019</v>
      </c>
    </row>
    <row r="3778" customFormat="false" ht="14.25" hidden="false" customHeight="false" outlineLevel="0" collapsed="false">
      <c r="A3778" s="0" t="s">
        <v>3820</v>
      </c>
      <c r="B3778" s="0" t="s">
        <v>34</v>
      </c>
      <c r="C3778" s="0" t="s">
        <v>46</v>
      </c>
      <c r="D3778" s="9" t="n">
        <v>43600</v>
      </c>
      <c r="E3778" s="9" t="n">
        <v>43695</v>
      </c>
      <c r="F3778" s="9" t="n">
        <v>43719</v>
      </c>
      <c r="G3778" s="9" t="n">
        <v>43723</v>
      </c>
      <c r="H3778" s="10" t="s">
        <v>36</v>
      </c>
      <c r="I3778" s="0" t="n">
        <v>4</v>
      </c>
      <c r="J3778" s="0" t="n">
        <v>34</v>
      </c>
      <c r="K3778" s="0" t="n">
        <v>309</v>
      </c>
      <c r="L3778" s="0" t="n">
        <v>1</v>
      </c>
      <c r="M3778" s="0" t="n">
        <v>1</v>
      </c>
      <c r="N3778" s="11" t="n">
        <v>0.075</v>
      </c>
      <c r="O3778" s="12" t="n">
        <v>777.87</v>
      </c>
      <c r="P3778" s="12" t="n">
        <v>1809</v>
      </c>
      <c r="Q3778" s="12" t="n">
        <f aca="false">M3778*P3778*(1-N3778)</f>
        <v>1673.325</v>
      </c>
      <c r="R3778" s="12" t="n">
        <f aca="false">M3778*O3778</f>
        <v>777.87</v>
      </c>
      <c r="S3778" s="12" t="n">
        <f aca="false">Q3778-R3778</f>
        <v>895.455</v>
      </c>
      <c r="T3778" s="11" t="n">
        <f aca="false">IFERROR(S3778/Q3778,0)</f>
        <v>0.535135135135135</v>
      </c>
      <c r="U3778" s="13" t="n">
        <f aca="false">F3778-E3778</f>
        <v>24</v>
      </c>
      <c r="V3778" s="13" t="n">
        <f aca="false">G3778-F3778</f>
        <v>4</v>
      </c>
      <c r="W3778" s="13" t="n">
        <f aca="false">G3778-E3778</f>
        <v>28</v>
      </c>
      <c r="X3778" s="10" t="n">
        <f aca="false">YEAR(E3778)</f>
        <v>2019</v>
      </c>
      <c r="Y3778" s="0" t="str">
        <f aca="false">TEXT(E3778,"yyyy-mm")</f>
        <v>2019-08</v>
      </c>
      <c r="Z3778" s="0" t="str">
        <f aca="false">"Q"&amp;ROUNDUP(MONTH(E3778)/3,0)&amp;"-"&amp;YEAR(E3778)</f>
        <v>Q3-2019</v>
      </c>
    </row>
    <row r="3779" customFormat="false" ht="14.25" hidden="false" customHeight="false" outlineLevel="0" collapsed="false">
      <c r="A3779" s="0" t="s">
        <v>3821</v>
      </c>
      <c r="B3779" s="0" t="s">
        <v>41</v>
      </c>
      <c r="C3779" s="0" t="s">
        <v>48</v>
      </c>
      <c r="D3779" s="9" t="n">
        <v>43600</v>
      </c>
      <c r="E3779" s="9" t="n">
        <v>43695</v>
      </c>
      <c r="F3779" s="9" t="n">
        <v>43701</v>
      </c>
      <c r="G3779" s="9" t="n">
        <v>43706</v>
      </c>
      <c r="H3779" s="10" t="s">
        <v>36</v>
      </c>
      <c r="I3779" s="0" t="n">
        <v>23</v>
      </c>
      <c r="J3779" s="0" t="n">
        <v>10</v>
      </c>
      <c r="K3779" s="0" t="n">
        <v>34</v>
      </c>
      <c r="L3779" s="0" t="n">
        <v>14</v>
      </c>
      <c r="M3779" s="0" t="n">
        <v>2</v>
      </c>
      <c r="N3779" s="11" t="n">
        <v>0.05</v>
      </c>
      <c r="O3779" s="12" t="n">
        <v>855.46</v>
      </c>
      <c r="P3779" s="12" t="n">
        <v>1018.4</v>
      </c>
      <c r="Q3779" s="12" t="n">
        <f aca="false">M3779*P3779*(1-N3779)</f>
        <v>1934.96</v>
      </c>
      <c r="R3779" s="12" t="n">
        <f aca="false">M3779*O3779</f>
        <v>1710.92</v>
      </c>
      <c r="S3779" s="12" t="n">
        <f aca="false">Q3779-R3779</f>
        <v>224.04</v>
      </c>
      <c r="T3779" s="11" t="n">
        <f aca="false">IFERROR(S3779/Q3779,0)</f>
        <v>0.115785339231819</v>
      </c>
      <c r="U3779" s="13" t="n">
        <f aca="false">F3779-E3779</f>
        <v>6</v>
      </c>
      <c r="V3779" s="13" t="n">
        <f aca="false">G3779-F3779</f>
        <v>5</v>
      </c>
      <c r="W3779" s="13" t="n">
        <f aca="false">G3779-E3779</f>
        <v>11</v>
      </c>
      <c r="X3779" s="10" t="n">
        <f aca="false">YEAR(E3779)</f>
        <v>2019</v>
      </c>
      <c r="Y3779" s="0" t="str">
        <f aca="false">TEXT(E3779,"yyyy-mm")</f>
        <v>2019-08</v>
      </c>
      <c r="Z3779" s="0" t="str">
        <f aca="false">"Q"&amp;ROUNDUP(MONTH(E3779)/3,0)&amp;"-"&amp;YEAR(E3779)</f>
        <v>Q3-2019</v>
      </c>
    </row>
    <row r="3780" customFormat="false" ht="14.25" hidden="false" customHeight="false" outlineLevel="0" collapsed="false">
      <c r="A3780" s="0" t="s">
        <v>3822</v>
      </c>
      <c r="B3780" s="0" t="s">
        <v>34</v>
      </c>
      <c r="C3780" s="0" t="s">
        <v>48</v>
      </c>
      <c r="D3780" s="9" t="n">
        <v>43600</v>
      </c>
      <c r="E3780" s="9" t="n">
        <v>43695</v>
      </c>
      <c r="F3780" s="9" t="n">
        <v>43723</v>
      </c>
      <c r="G3780" s="9" t="n">
        <v>43724</v>
      </c>
      <c r="H3780" s="10" t="s">
        <v>36</v>
      </c>
      <c r="I3780" s="0" t="n">
        <v>9</v>
      </c>
      <c r="J3780" s="0" t="n">
        <v>6</v>
      </c>
      <c r="K3780" s="0" t="n">
        <v>4</v>
      </c>
      <c r="L3780" s="0" t="n">
        <v>47</v>
      </c>
      <c r="M3780" s="0" t="n">
        <v>5</v>
      </c>
      <c r="N3780" s="11" t="n">
        <v>0.05</v>
      </c>
      <c r="O3780" s="12" t="n">
        <v>1043.86</v>
      </c>
      <c r="P3780" s="12" t="n">
        <v>1273</v>
      </c>
      <c r="Q3780" s="12" t="n">
        <f aca="false">M3780*P3780*(1-N3780)</f>
        <v>6046.75</v>
      </c>
      <c r="R3780" s="12" t="n">
        <f aca="false">M3780*O3780</f>
        <v>5219.3</v>
      </c>
      <c r="S3780" s="12" t="n">
        <f aca="false">Q3780-R3780</f>
        <v>827.450000000001</v>
      </c>
      <c r="T3780" s="11" t="n">
        <f aca="false">IFERROR(S3780/Q3780,0)</f>
        <v>0.136842105263158</v>
      </c>
      <c r="U3780" s="13" t="n">
        <f aca="false">F3780-E3780</f>
        <v>28</v>
      </c>
      <c r="V3780" s="13" t="n">
        <f aca="false">G3780-F3780</f>
        <v>1</v>
      </c>
      <c r="W3780" s="13" t="n">
        <f aca="false">G3780-E3780</f>
        <v>29</v>
      </c>
      <c r="X3780" s="10" t="n">
        <f aca="false">YEAR(E3780)</f>
        <v>2019</v>
      </c>
      <c r="Y3780" s="0" t="str">
        <f aca="false">TEXT(E3780,"yyyy-mm")</f>
        <v>2019-08</v>
      </c>
      <c r="Z3780" s="0" t="str">
        <f aca="false">"Q"&amp;ROUNDUP(MONTH(E3780)/3,0)&amp;"-"&amp;YEAR(E3780)</f>
        <v>Q3-2019</v>
      </c>
    </row>
    <row r="3781" customFormat="false" ht="14.25" hidden="false" customHeight="false" outlineLevel="0" collapsed="false">
      <c r="A3781" s="0" t="s">
        <v>3823</v>
      </c>
      <c r="B3781" s="0" t="s">
        <v>38</v>
      </c>
      <c r="C3781" s="0" t="s">
        <v>35</v>
      </c>
      <c r="D3781" s="9" t="n">
        <v>43600</v>
      </c>
      <c r="E3781" s="9" t="n">
        <v>43695</v>
      </c>
      <c r="F3781" s="9" t="n">
        <v>43717</v>
      </c>
      <c r="G3781" s="9" t="n">
        <v>43724</v>
      </c>
      <c r="H3781" s="10" t="s">
        <v>36</v>
      </c>
      <c r="I3781" s="0" t="n">
        <v>14</v>
      </c>
      <c r="J3781" s="0" t="n">
        <v>48</v>
      </c>
      <c r="K3781" s="0" t="n">
        <v>250</v>
      </c>
      <c r="L3781" s="0" t="n">
        <v>43</v>
      </c>
      <c r="M3781" s="0" t="n">
        <v>7</v>
      </c>
      <c r="N3781" s="11" t="n">
        <v>0.2</v>
      </c>
      <c r="O3781" s="12" t="n">
        <v>157.85</v>
      </c>
      <c r="P3781" s="12" t="n">
        <v>207.7</v>
      </c>
      <c r="Q3781" s="12" t="n">
        <f aca="false">M3781*P3781*(1-N3781)</f>
        <v>1163.12</v>
      </c>
      <c r="R3781" s="12" t="n">
        <f aca="false">M3781*O3781</f>
        <v>1104.95</v>
      </c>
      <c r="S3781" s="12" t="n">
        <f aca="false">Q3781-R3781</f>
        <v>58.1699999999998</v>
      </c>
      <c r="T3781" s="11" t="n">
        <f aca="false">IFERROR(S3781/Q3781,0)</f>
        <v>0.0500120365912372</v>
      </c>
      <c r="U3781" s="13" t="n">
        <f aca="false">F3781-E3781</f>
        <v>22</v>
      </c>
      <c r="V3781" s="13" t="n">
        <f aca="false">G3781-F3781</f>
        <v>7</v>
      </c>
      <c r="W3781" s="13" t="n">
        <f aca="false">G3781-E3781</f>
        <v>29</v>
      </c>
      <c r="X3781" s="10" t="n">
        <f aca="false">YEAR(E3781)</f>
        <v>2019</v>
      </c>
      <c r="Y3781" s="0" t="str">
        <f aca="false">TEXT(E3781,"yyyy-mm")</f>
        <v>2019-08</v>
      </c>
      <c r="Z3781" s="0" t="str">
        <f aca="false">"Q"&amp;ROUNDUP(MONTH(E3781)/3,0)&amp;"-"&amp;YEAR(E3781)</f>
        <v>Q3-2019</v>
      </c>
    </row>
    <row r="3782" customFormat="false" ht="14.25" hidden="false" customHeight="false" outlineLevel="0" collapsed="false">
      <c r="A3782" s="0" t="s">
        <v>3824</v>
      </c>
      <c r="B3782" s="0" t="s">
        <v>38</v>
      </c>
      <c r="C3782" s="0" t="s">
        <v>48</v>
      </c>
      <c r="D3782" s="9" t="n">
        <v>43600</v>
      </c>
      <c r="E3782" s="9" t="n">
        <v>43696</v>
      </c>
      <c r="F3782" s="9" t="n">
        <v>43706</v>
      </c>
      <c r="G3782" s="9" t="n">
        <v>43707</v>
      </c>
      <c r="H3782" s="10" t="s">
        <v>36</v>
      </c>
      <c r="I3782" s="0" t="n">
        <v>16</v>
      </c>
      <c r="J3782" s="0" t="n">
        <v>40</v>
      </c>
      <c r="K3782" s="0" t="n">
        <v>29</v>
      </c>
      <c r="L3782" s="0" t="n">
        <v>6</v>
      </c>
      <c r="M3782" s="0" t="n">
        <v>4</v>
      </c>
      <c r="N3782" s="11" t="n">
        <v>0.075</v>
      </c>
      <c r="O3782" s="12" t="n">
        <v>651.78</v>
      </c>
      <c r="P3782" s="12" t="n">
        <v>857.6</v>
      </c>
      <c r="Q3782" s="12" t="n">
        <f aca="false">M3782*P3782*(1-N3782)</f>
        <v>3173.12</v>
      </c>
      <c r="R3782" s="12" t="n">
        <f aca="false">M3782*O3782</f>
        <v>2607.12</v>
      </c>
      <c r="S3782" s="12" t="n">
        <f aca="false">Q3782-R3782</f>
        <v>566.000000000001</v>
      </c>
      <c r="T3782" s="11" t="n">
        <f aca="false">IFERROR(S3782/Q3782,0)</f>
        <v>0.17837333602259</v>
      </c>
      <c r="U3782" s="13" t="n">
        <f aca="false">F3782-E3782</f>
        <v>10</v>
      </c>
      <c r="V3782" s="13" t="n">
        <f aca="false">G3782-F3782</f>
        <v>1</v>
      </c>
      <c r="W3782" s="13" t="n">
        <f aca="false">G3782-E3782</f>
        <v>11</v>
      </c>
      <c r="X3782" s="10" t="n">
        <f aca="false">YEAR(E3782)</f>
        <v>2019</v>
      </c>
      <c r="Y3782" s="0" t="str">
        <f aca="false">TEXT(E3782,"yyyy-mm")</f>
        <v>2019-08</v>
      </c>
      <c r="Z3782" s="0" t="str">
        <f aca="false">"Q"&amp;ROUNDUP(MONTH(E3782)/3,0)&amp;"-"&amp;YEAR(E3782)</f>
        <v>Q3-2019</v>
      </c>
    </row>
    <row r="3783" customFormat="false" ht="14.25" hidden="false" customHeight="false" outlineLevel="0" collapsed="false">
      <c r="A3783" s="0" t="s">
        <v>3825</v>
      </c>
      <c r="B3783" s="0" t="s">
        <v>34</v>
      </c>
      <c r="C3783" s="0" t="s">
        <v>35</v>
      </c>
      <c r="D3783" s="9" t="n">
        <v>43600</v>
      </c>
      <c r="E3783" s="9" t="n">
        <v>43696</v>
      </c>
      <c r="F3783" s="9" t="n">
        <v>43718</v>
      </c>
      <c r="G3783" s="9" t="n">
        <v>43724</v>
      </c>
      <c r="H3783" s="10" t="s">
        <v>36</v>
      </c>
      <c r="I3783" s="0" t="n">
        <v>4</v>
      </c>
      <c r="J3783" s="0" t="n">
        <v>31</v>
      </c>
      <c r="K3783" s="0" t="n">
        <v>222</v>
      </c>
      <c r="L3783" s="0" t="n">
        <v>36</v>
      </c>
      <c r="M3783" s="0" t="n">
        <v>4</v>
      </c>
      <c r="N3783" s="11" t="n">
        <v>0.4</v>
      </c>
      <c r="O3783" s="12" t="n">
        <v>610.64</v>
      </c>
      <c r="P3783" s="12" t="n">
        <v>1246.2</v>
      </c>
      <c r="Q3783" s="12" t="n">
        <f aca="false">M3783*P3783*(1-N3783)</f>
        <v>2990.88</v>
      </c>
      <c r="R3783" s="12" t="n">
        <f aca="false">M3783*O3783</f>
        <v>2442.56</v>
      </c>
      <c r="S3783" s="12" t="n">
        <f aca="false">Q3783-R3783</f>
        <v>548.32</v>
      </c>
      <c r="T3783" s="11" t="n">
        <f aca="false">IFERROR(S3783/Q3783,0)</f>
        <v>0.183330658535281</v>
      </c>
      <c r="U3783" s="13" t="n">
        <f aca="false">F3783-E3783</f>
        <v>22</v>
      </c>
      <c r="V3783" s="13" t="n">
        <f aca="false">G3783-F3783</f>
        <v>6</v>
      </c>
      <c r="W3783" s="13" t="n">
        <f aca="false">G3783-E3783</f>
        <v>28</v>
      </c>
      <c r="X3783" s="10" t="n">
        <f aca="false">YEAR(E3783)</f>
        <v>2019</v>
      </c>
      <c r="Y3783" s="0" t="str">
        <f aca="false">TEXT(E3783,"yyyy-mm")</f>
        <v>2019-08</v>
      </c>
      <c r="Z3783" s="0" t="str">
        <f aca="false">"Q"&amp;ROUNDUP(MONTH(E3783)/3,0)&amp;"-"&amp;YEAR(E3783)</f>
        <v>Q3-2019</v>
      </c>
    </row>
    <row r="3784" customFormat="false" ht="14.25" hidden="false" customHeight="false" outlineLevel="0" collapsed="false">
      <c r="A3784" s="0" t="s">
        <v>3826</v>
      </c>
      <c r="B3784" s="0" t="s">
        <v>34</v>
      </c>
      <c r="C3784" s="0" t="s">
        <v>48</v>
      </c>
      <c r="D3784" s="9" t="n">
        <v>43600</v>
      </c>
      <c r="E3784" s="9" t="n">
        <v>43696</v>
      </c>
      <c r="F3784" s="9" t="n">
        <v>43704</v>
      </c>
      <c r="G3784" s="9" t="n">
        <v>43706</v>
      </c>
      <c r="H3784" s="10" t="s">
        <v>36</v>
      </c>
      <c r="I3784" s="0" t="n">
        <v>1</v>
      </c>
      <c r="J3784" s="0" t="n">
        <v>40</v>
      </c>
      <c r="K3784" s="0" t="n">
        <v>26</v>
      </c>
      <c r="L3784" s="0" t="n">
        <v>22</v>
      </c>
      <c r="M3784" s="0" t="n">
        <v>5</v>
      </c>
      <c r="N3784" s="11" t="n">
        <v>0.15</v>
      </c>
      <c r="O3784" s="12" t="n">
        <v>790.4</v>
      </c>
      <c r="P3784" s="12" t="n">
        <v>1681.7</v>
      </c>
      <c r="Q3784" s="12" t="n">
        <f aca="false">M3784*P3784*(1-N3784)</f>
        <v>7147.225</v>
      </c>
      <c r="R3784" s="12" t="n">
        <f aca="false">M3784*O3784</f>
        <v>3952</v>
      </c>
      <c r="S3784" s="12" t="n">
        <f aca="false">Q3784-R3784</f>
        <v>3195.225</v>
      </c>
      <c r="T3784" s="11" t="n">
        <f aca="false">IFERROR(S3784/Q3784,0)</f>
        <v>0.4470581239572</v>
      </c>
      <c r="U3784" s="13" t="n">
        <f aca="false">F3784-E3784</f>
        <v>8</v>
      </c>
      <c r="V3784" s="13" t="n">
        <f aca="false">G3784-F3784</f>
        <v>2</v>
      </c>
      <c r="W3784" s="13" t="n">
        <f aca="false">G3784-E3784</f>
        <v>10</v>
      </c>
      <c r="X3784" s="10" t="n">
        <f aca="false">YEAR(E3784)</f>
        <v>2019</v>
      </c>
      <c r="Y3784" s="0" t="str">
        <f aca="false">TEXT(E3784,"yyyy-mm")</f>
        <v>2019-08</v>
      </c>
      <c r="Z3784" s="0" t="str">
        <f aca="false">"Q"&amp;ROUNDUP(MONTH(E3784)/3,0)&amp;"-"&amp;YEAR(E3784)</f>
        <v>Q3-2019</v>
      </c>
    </row>
    <row r="3785" customFormat="false" ht="14.25" hidden="false" customHeight="false" outlineLevel="0" collapsed="false">
      <c r="A3785" s="0" t="s">
        <v>3827</v>
      </c>
      <c r="B3785" s="0" t="s">
        <v>41</v>
      </c>
      <c r="C3785" s="0" t="s">
        <v>58</v>
      </c>
      <c r="D3785" s="9" t="n">
        <v>43600</v>
      </c>
      <c r="E3785" s="9" t="n">
        <v>43696</v>
      </c>
      <c r="F3785" s="9" t="n">
        <v>43709</v>
      </c>
      <c r="G3785" s="9" t="n">
        <v>43717</v>
      </c>
      <c r="H3785" s="10" t="s">
        <v>36</v>
      </c>
      <c r="I3785" s="0" t="n">
        <v>24</v>
      </c>
      <c r="J3785" s="0" t="n">
        <v>12</v>
      </c>
      <c r="K3785" s="0" t="n">
        <v>355</v>
      </c>
      <c r="L3785" s="0" t="n">
        <v>12</v>
      </c>
      <c r="M3785" s="0" t="n">
        <v>3</v>
      </c>
      <c r="N3785" s="11" t="n">
        <v>0.075</v>
      </c>
      <c r="O3785" s="12" t="n">
        <v>2569.45</v>
      </c>
      <c r="P3785" s="12" t="n">
        <v>3953</v>
      </c>
      <c r="Q3785" s="12" t="n">
        <f aca="false">M3785*P3785*(1-N3785)</f>
        <v>10969.575</v>
      </c>
      <c r="R3785" s="12" t="n">
        <f aca="false">M3785*O3785</f>
        <v>7708.35</v>
      </c>
      <c r="S3785" s="12" t="n">
        <f aca="false">Q3785-R3785</f>
        <v>3261.225</v>
      </c>
      <c r="T3785" s="11" t="n">
        <f aca="false">IFERROR(S3785/Q3785,0)</f>
        <v>0.297297297297297</v>
      </c>
      <c r="U3785" s="13" t="n">
        <f aca="false">F3785-E3785</f>
        <v>13</v>
      </c>
      <c r="V3785" s="13" t="n">
        <f aca="false">G3785-F3785</f>
        <v>8</v>
      </c>
      <c r="W3785" s="13" t="n">
        <f aca="false">G3785-E3785</f>
        <v>21</v>
      </c>
      <c r="X3785" s="10" t="n">
        <f aca="false">YEAR(E3785)</f>
        <v>2019</v>
      </c>
      <c r="Y3785" s="0" t="str">
        <f aca="false">TEXT(E3785,"yyyy-mm")</f>
        <v>2019-08</v>
      </c>
      <c r="Z3785" s="0" t="str">
        <f aca="false">"Q"&amp;ROUNDUP(MONTH(E3785)/3,0)&amp;"-"&amp;YEAR(E3785)</f>
        <v>Q3-2019</v>
      </c>
    </row>
    <row r="3786" customFormat="false" ht="14.25" hidden="false" customHeight="false" outlineLevel="0" collapsed="false">
      <c r="A3786" s="0" t="s">
        <v>3828</v>
      </c>
      <c r="B3786" s="0" t="s">
        <v>34</v>
      </c>
      <c r="C3786" s="0" t="s">
        <v>48</v>
      </c>
      <c r="D3786" s="9" t="n">
        <v>43600</v>
      </c>
      <c r="E3786" s="9" t="n">
        <v>43697</v>
      </c>
      <c r="F3786" s="9" t="n">
        <v>43719</v>
      </c>
      <c r="G3786" s="9" t="n">
        <v>43721</v>
      </c>
      <c r="H3786" s="10" t="s">
        <v>36</v>
      </c>
      <c r="I3786" s="0" t="n">
        <v>8</v>
      </c>
      <c r="J3786" s="0" t="n">
        <v>10</v>
      </c>
      <c r="K3786" s="0" t="n">
        <v>32</v>
      </c>
      <c r="L3786" s="0" t="n">
        <v>8</v>
      </c>
      <c r="M3786" s="0" t="n">
        <v>6</v>
      </c>
      <c r="N3786" s="11" t="n">
        <v>0.075</v>
      </c>
      <c r="O3786" s="12" t="n">
        <v>2372.2</v>
      </c>
      <c r="P3786" s="12" t="n">
        <v>3765.4</v>
      </c>
      <c r="Q3786" s="12" t="n">
        <f aca="false">M3786*P3786*(1-N3786)</f>
        <v>20897.97</v>
      </c>
      <c r="R3786" s="12" t="n">
        <f aca="false">M3786*O3786</f>
        <v>14233.2</v>
      </c>
      <c r="S3786" s="12" t="n">
        <f aca="false">Q3786-R3786</f>
        <v>6664.77</v>
      </c>
      <c r="T3786" s="11" t="n">
        <f aca="false">IFERROR(S3786/Q3786,0)</f>
        <v>0.318919493137372</v>
      </c>
      <c r="U3786" s="13" t="n">
        <f aca="false">F3786-E3786</f>
        <v>22</v>
      </c>
      <c r="V3786" s="13" t="n">
        <f aca="false">G3786-F3786</f>
        <v>2</v>
      </c>
      <c r="W3786" s="13" t="n">
        <f aca="false">G3786-E3786</f>
        <v>24</v>
      </c>
      <c r="X3786" s="10" t="n">
        <f aca="false">YEAR(E3786)</f>
        <v>2019</v>
      </c>
      <c r="Y3786" s="0" t="str">
        <f aca="false">TEXT(E3786,"yyyy-mm")</f>
        <v>2019-08</v>
      </c>
      <c r="Z3786" s="0" t="str">
        <f aca="false">"Q"&amp;ROUNDUP(MONTH(E3786)/3,0)&amp;"-"&amp;YEAR(E3786)</f>
        <v>Q3-2019</v>
      </c>
    </row>
    <row r="3787" customFormat="false" ht="14.25" hidden="false" customHeight="false" outlineLevel="0" collapsed="false">
      <c r="A3787" s="0" t="s">
        <v>3829</v>
      </c>
      <c r="B3787" s="0" t="s">
        <v>43</v>
      </c>
      <c r="C3787" s="0" t="s">
        <v>79</v>
      </c>
      <c r="D3787" s="9" t="n">
        <v>43600</v>
      </c>
      <c r="E3787" s="9" t="n">
        <v>43697</v>
      </c>
      <c r="F3787" s="9" t="n">
        <v>43711</v>
      </c>
      <c r="G3787" s="9" t="n">
        <v>43717</v>
      </c>
      <c r="H3787" s="10" t="s">
        <v>36</v>
      </c>
      <c r="I3787" s="0" t="n">
        <v>26</v>
      </c>
      <c r="J3787" s="0" t="n">
        <v>46</v>
      </c>
      <c r="K3787" s="0" t="n">
        <v>86</v>
      </c>
      <c r="L3787" s="0" t="n">
        <v>31</v>
      </c>
      <c r="M3787" s="0" t="n">
        <v>8</v>
      </c>
      <c r="N3787" s="11" t="n">
        <v>0.05</v>
      </c>
      <c r="O3787" s="12" t="n">
        <v>621.76</v>
      </c>
      <c r="P3787" s="12" t="n">
        <v>1072</v>
      </c>
      <c r="Q3787" s="12" t="n">
        <f aca="false">M3787*P3787*(1-N3787)</f>
        <v>8147.2</v>
      </c>
      <c r="R3787" s="12" t="n">
        <f aca="false">M3787*O3787</f>
        <v>4974.08</v>
      </c>
      <c r="S3787" s="12" t="n">
        <f aca="false">Q3787-R3787</f>
        <v>3173.12</v>
      </c>
      <c r="T3787" s="11" t="n">
        <f aca="false">IFERROR(S3787/Q3787,0)</f>
        <v>0.389473684210526</v>
      </c>
      <c r="U3787" s="13" t="n">
        <f aca="false">F3787-E3787</f>
        <v>14</v>
      </c>
      <c r="V3787" s="13" t="n">
        <f aca="false">G3787-F3787</f>
        <v>6</v>
      </c>
      <c r="W3787" s="13" t="n">
        <f aca="false">G3787-E3787</f>
        <v>20</v>
      </c>
      <c r="X3787" s="10" t="n">
        <f aca="false">YEAR(E3787)</f>
        <v>2019</v>
      </c>
      <c r="Y3787" s="0" t="str">
        <f aca="false">TEXT(E3787,"yyyy-mm")</f>
        <v>2019-08</v>
      </c>
      <c r="Z3787" s="0" t="str">
        <f aca="false">"Q"&amp;ROUNDUP(MONTH(E3787)/3,0)&amp;"-"&amp;YEAR(E3787)</f>
        <v>Q3-2019</v>
      </c>
    </row>
    <row r="3788" customFormat="false" ht="14.25" hidden="false" customHeight="false" outlineLevel="0" collapsed="false">
      <c r="A3788" s="0" t="s">
        <v>3830</v>
      </c>
      <c r="B3788" s="0" t="s">
        <v>34</v>
      </c>
      <c r="C3788" s="0" t="s">
        <v>39</v>
      </c>
      <c r="D3788" s="9" t="n">
        <v>43600</v>
      </c>
      <c r="E3788" s="9" t="n">
        <v>43697</v>
      </c>
      <c r="F3788" s="9" t="n">
        <v>43714</v>
      </c>
      <c r="G3788" s="9" t="n">
        <v>43718</v>
      </c>
      <c r="H3788" s="10" t="s">
        <v>36</v>
      </c>
      <c r="I3788" s="0" t="n">
        <v>2</v>
      </c>
      <c r="J3788" s="0" t="n">
        <v>36</v>
      </c>
      <c r="K3788" s="0" t="n">
        <v>166</v>
      </c>
      <c r="L3788" s="0" t="n">
        <v>42</v>
      </c>
      <c r="M3788" s="0" t="n">
        <v>4</v>
      </c>
      <c r="N3788" s="11" t="n">
        <v>0.1</v>
      </c>
      <c r="O3788" s="12" t="n">
        <v>1457.92</v>
      </c>
      <c r="P3788" s="12" t="n">
        <v>1822.4</v>
      </c>
      <c r="Q3788" s="12" t="n">
        <f aca="false">M3788*P3788*(1-N3788)</f>
        <v>6560.64</v>
      </c>
      <c r="R3788" s="12" t="n">
        <f aca="false">M3788*O3788</f>
        <v>5831.68</v>
      </c>
      <c r="S3788" s="12" t="n">
        <f aca="false">Q3788-R3788</f>
        <v>728.96</v>
      </c>
      <c r="T3788" s="11" t="n">
        <f aca="false">IFERROR(S3788/Q3788,0)</f>
        <v>0.111111111111111</v>
      </c>
      <c r="U3788" s="13" t="n">
        <f aca="false">F3788-E3788</f>
        <v>17</v>
      </c>
      <c r="V3788" s="13" t="n">
        <f aca="false">G3788-F3788</f>
        <v>4</v>
      </c>
      <c r="W3788" s="13" t="n">
        <f aca="false">G3788-E3788</f>
        <v>21</v>
      </c>
      <c r="X3788" s="10" t="n">
        <f aca="false">YEAR(E3788)</f>
        <v>2019</v>
      </c>
      <c r="Y3788" s="0" t="str">
        <f aca="false">TEXT(E3788,"yyyy-mm")</f>
        <v>2019-08</v>
      </c>
      <c r="Z3788" s="0" t="str">
        <f aca="false">"Q"&amp;ROUNDUP(MONTH(E3788)/3,0)&amp;"-"&amp;YEAR(E3788)</f>
        <v>Q3-2019</v>
      </c>
    </row>
    <row r="3789" customFormat="false" ht="14.25" hidden="false" customHeight="false" outlineLevel="0" collapsed="false">
      <c r="A3789" s="0" t="s">
        <v>3831</v>
      </c>
      <c r="B3789" s="0" t="s">
        <v>41</v>
      </c>
      <c r="C3789" s="0" t="s">
        <v>39</v>
      </c>
      <c r="D3789" s="9" t="n">
        <v>43600</v>
      </c>
      <c r="E3789" s="9" t="n">
        <v>43697</v>
      </c>
      <c r="F3789" s="9" t="n">
        <v>43721</v>
      </c>
      <c r="G3789" s="9" t="n">
        <v>43722</v>
      </c>
      <c r="H3789" s="10" t="s">
        <v>36</v>
      </c>
      <c r="I3789" s="0" t="n">
        <v>20</v>
      </c>
      <c r="J3789" s="0" t="n">
        <v>15</v>
      </c>
      <c r="K3789" s="0" t="n">
        <v>94</v>
      </c>
      <c r="L3789" s="0" t="n">
        <v>39</v>
      </c>
      <c r="M3789" s="0" t="n">
        <v>7</v>
      </c>
      <c r="N3789" s="11" t="n">
        <v>0.1</v>
      </c>
      <c r="O3789" s="12" t="n">
        <v>618.41</v>
      </c>
      <c r="P3789" s="12" t="n">
        <v>951.4</v>
      </c>
      <c r="Q3789" s="12" t="n">
        <f aca="false">M3789*P3789*(1-N3789)</f>
        <v>5993.82</v>
      </c>
      <c r="R3789" s="12" t="n">
        <f aca="false">M3789*O3789</f>
        <v>4328.87</v>
      </c>
      <c r="S3789" s="12" t="n">
        <f aca="false">Q3789-R3789</f>
        <v>1664.95</v>
      </c>
      <c r="T3789" s="11" t="n">
        <f aca="false">IFERROR(S3789/Q3789,0)</f>
        <v>0.277777777777778</v>
      </c>
      <c r="U3789" s="13" t="n">
        <f aca="false">F3789-E3789</f>
        <v>24</v>
      </c>
      <c r="V3789" s="13" t="n">
        <f aca="false">G3789-F3789</f>
        <v>1</v>
      </c>
      <c r="W3789" s="13" t="n">
        <f aca="false">G3789-E3789</f>
        <v>25</v>
      </c>
      <c r="X3789" s="10" t="n">
        <f aca="false">YEAR(E3789)</f>
        <v>2019</v>
      </c>
      <c r="Y3789" s="0" t="str">
        <f aca="false">TEXT(E3789,"yyyy-mm")</f>
        <v>2019-08</v>
      </c>
      <c r="Z3789" s="0" t="str">
        <f aca="false">"Q"&amp;ROUNDUP(MONTH(E3789)/3,0)&amp;"-"&amp;YEAR(E3789)</f>
        <v>Q3-2019</v>
      </c>
    </row>
    <row r="3790" customFormat="false" ht="14.25" hidden="false" customHeight="false" outlineLevel="0" collapsed="false">
      <c r="A3790" s="0" t="s">
        <v>3832</v>
      </c>
      <c r="B3790" s="0" t="s">
        <v>41</v>
      </c>
      <c r="C3790" s="0" t="s">
        <v>79</v>
      </c>
      <c r="D3790" s="9" t="n">
        <v>43600</v>
      </c>
      <c r="E3790" s="9" t="n">
        <v>43697</v>
      </c>
      <c r="F3790" s="9" t="n">
        <v>43714</v>
      </c>
      <c r="G3790" s="9" t="n">
        <v>43718</v>
      </c>
      <c r="H3790" s="10" t="s">
        <v>36</v>
      </c>
      <c r="I3790" s="0" t="n">
        <v>21</v>
      </c>
      <c r="J3790" s="0" t="n">
        <v>39</v>
      </c>
      <c r="K3790" s="0" t="n">
        <v>60</v>
      </c>
      <c r="L3790" s="0" t="n">
        <v>6</v>
      </c>
      <c r="M3790" s="0" t="n">
        <v>7</v>
      </c>
      <c r="N3790" s="11" t="n">
        <v>0.4</v>
      </c>
      <c r="O3790" s="12" t="n">
        <v>903.7</v>
      </c>
      <c r="P3790" s="12" t="n">
        <v>1882.7</v>
      </c>
      <c r="Q3790" s="12" t="n">
        <f aca="false">M3790*P3790*(1-N3790)</f>
        <v>7907.34</v>
      </c>
      <c r="R3790" s="12" t="n">
        <f aca="false">M3790*O3790</f>
        <v>6325.9</v>
      </c>
      <c r="S3790" s="12" t="n">
        <f aca="false">Q3790-R3790</f>
        <v>1581.44</v>
      </c>
      <c r="T3790" s="11" t="n">
        <f aca="false">IFERROR(S3790/Q3790,0)</f>
        <v>0.199996458986208</v>
      </c>
      <c r="U3790" s="13" t="n">
        <f aca="false">F3790-E3790</f>
        <v>17</v>
      </c>
      <c r="V3790" s="13" t="n">
        <f aca="false">G3790-F3790</f>
        <v>4</v>
      </c>
      <c r="W3790" s="13" t="n">
        <f aca="false">G3790-E3790</f>
        <v>21</v>
      </c>
      <c r="X3790" s="10" t="n">
        <f aca="false">YEAR(E3790)</f>
        <v>2019</v>
      </c>
      <c r="Y3790" s="0" t="str">
        <f aca="false">TEXT(E3790,"yyyy-mm")</f>
        <v>2019-08</v>
      </c>
      <c r="Z3790" s="0" t="str">
        <f aca="false">"Q"&amp;ROUNDUP(MONTH(E3790)/3,0)&amp;"-"&amp;YEAR(E3790)</f>
        <v>Q3-2019</v>
      </c>
    </row>
    <row r="3791" customFormat="false" ht="14.25" hidden="false" customHeight="false" outlineLevel="0" collapsed="false">
      <c r="A3791" s="0" t="s">
        <v>3833</v>
      </c>
      <c r="B3791" s="0" t="s">
        <v>34</v>
      </c>
      <c r="C3791" s="0" t="s">
        <v>39</v>
      </c>
      <c r="D3791" s="9" t="n">
        <v>43600</v>
      </c>
      <c r="E3791" s="9" t="n">
        <v>43697</v>
      </c>
      <c r="F3791" s="9" t="n">
        <v>43711</v>
      </c>
      <c r="G3791" s="9" t="n">
        <v>43714</v>
      </c>
      <c r="H3791" s="10" t="s">
        <v>36</v>
      </c>
      <c r="I3791" s="0" t="n">
        <v>12</v>
      </c>
      <c r="J3791" s="0" t="n">
        <v>7</v>
      </c>
      <c r="K3791" s="0" t="n">
        <v>155</v>
      </c>
      <c r="L3791" s="0" t="n">
        <v>8</v>
      </c>
      <c r="M3791" s="0" t="n">
        <v>5</v>
      </c>
      <c r="N3791" s="11" t="n">
        <v>0.1</v>
      </c>
      <c r="O3791" s="12" t="n">
        <v>614.99</v>
      </c>
      <c r="P3791" s="12" t="n">
        <v>917.9</v>
      </c>
      <c r="Q3791" s="12" t="n">
        <f aca="false">M3791*P3791*(1-N3791)</f>
        <v>4130.55</v>
      </c>
      <c r="R3791" s="12" t="n">
        <f aca="false">M3791*O3791</f>
        <v>3074.95</v>
      </c>
      <c r="S3791" s="12" t="n">
        <f aca="false">Q3791-R3791</f>
        <v>1055.6</v>
      </c>
      <c r="T3791" s="11" t="n">
        <f aca="false">IFERROR(S3791/Q3791,0)</f>
        <v>0.255559187033204</v>
      </c>
      <c r="U3791" s="13" t="n">
        <f aca="false">F3791-E3791</f>
        <v>14</v>
      </c>
      <c r="V3791" s="13" t="n">
        <f aca="false">G3791-F3791</f>
        <v>3</v>
      </c>
      <c r="W3791" s="13" t="n">
        <f aca="false">G3791-E3791</f>
        <v>17</v>
      </c>
      <c r="X3791" s="10" t="n">
        <f aca="false">YEAR(E3791)</f>
        <v>2019</v>
      </c>
      <c r="Y3791" s="0" t="str">
        <f aca="false">TEXT(E3791,"yyyy-mm")</f>
        <v>2019-08</v>
      </c>
      <c r="Z3791" s="0" t="str">
        <f aca="false">"Q"&amp;ROUNDUP(MONTH(E3791)/3,0)&amp;"-"&amp;YEAR(E3791)</f>
        <v>Q3-2019</v>
      </c>
    </row>
    <row r="3792" customFormat="false" ht="14.25" hidden="false" customHeight="false" outlineLevel="0" collapsed="false">
      <c r="A3792" s="0" t="s">
        <v>3834</v>
      </c>
      <c r="B3792" s="0" t="s">
        <v>34</v>
      </c>
      <c r="C3792" s="0" t="s">
        <v>58</v>
      </c>
      <c r="D3792" s="9" t="n">
        <v>43600</v>
      </c>
      <c r="E3792" s="9" t="n">
        <v>43697</v>
      </c>
      <c r="F3792" s="9" t="n">
        <v>43713</v>
      </c>
      <c r="G3792" s="9" t="n">
        <v>43717</v>
      </c>
      <c r="H3792" s="10" t="s">
        <v>36</v>
      </c>
      <c r="I3792" s="0" t="n">
        <v>2</v>
      </c>
      <c r="J3792" s="0" t="n">
        <v>13</v>
      </c>
      <c r="K3792" s="0" t="n">
        <v>332</v>
      </c>
      <c r="L3792" s="0" t="n">
        <v>30</v>
      </c>
      <c r="M3792" s="0" t="n">
        <v>5</v>
      </c>
      <c r="N3792" s="11" t="n">
        <v>0.075</v>
      </c>
      <c r="O3792" s="12" t="n">
        <v>4574.96</v>
      </c>
      <c r="P3792" s="12" t="n">
        <v>5648.1</v>
      </c>
      <c r="Q3792" s="12" t="n">
        <f aca="false">M3792*P3792*(1-N3792)</f>
        <v>26122.4625</v>
      </c>
      <c r="R3792" s="12" t="n">
        <f aca="false">M3792*O3792</f>
        <v>22874.8</v>
      </c>
      <c r="S3792" s="12" t="n">
        <f aca="false">Q3792-R3792</f>
        <v>3247.6625</v>
      </c>
      <c r="T3792" s="11" t="n">
        <f aca="false">IFERROR(S3792/Q3792,0)</f>
        <v>0.124324515730475</v>
      </c>
      <c r="U3792" s="13" t="n">
        <f aca="false">F3792-E3792</f>
        <v>16</v>
      </c>
      <c r="V3792" s="13" t="n">
        <f aca="false">G3792-F3792</f>
        <v>4</v>
      </c>
      <c r="W3792" s="13" t="n">
        <f aca="false">G3792-E3792</f>
        <v>20</v>
      </c>
      <c r="X3792" s="10" t="n">
        <f aca="false">YEAR(E3792)</f>
        <v>2019</v>
      </c>
      <c r="Y3792" s="0" t="str">
        <f aca="false">TEXT(E3792,"yyyy-mm")</f>
        <v>2019-08</v>
      </c>
      <c r="Z3792" s="0" t="str">
        <f aca="false">"Q"&amp;ROUNDUP(MONTH(E3792)/3,0)&amp;"-"&amp;YEAR(E3792)</f>
        <v>Q3-2019</v>
      </c>
    </row>
    <row r="3793" customFormat="false" ht="14.25" hidden="false" customHeight="false" outlineLevel="0" collapsed="false">
      <c r="A3793" s="0" t="s">
        <v>3835</v>
      </c>
      <c r="B3793" s="0" t="s">
        <v>38</v>
      </c>
      <c r="C3793" s="0" t="s">
        <v>48</v>
      </c>
      <c r="D3793" s="9" t="n">
        <v>43600</v>
      </c>
      <c r="E3793" s="9" t="n">
        <v>43697</v>
      </c>
      <c r="F3793" s="9" t="n">
        <v>43704</v>
      </c>
      <c r="G3793" s="9" t="n">
        <v>43711</v>
      </c>
      <c r="H3793" s="10" t="s">
        <v>36</v>
      </c>
      <c r="I3793" s="0" t="n">
        <v>13</v>
      </c>
      <c r="J3793" s="0" t="n">
        <v>17</v>
      </c>
      <c r="K3793" s="0" t="n">
        <v>46</v>
      </c>
      <c r="L3793" s="0" t="n">
        <v>9</v>
      </c>
      <c r="M3793" s="0" t="n">
        <v>3</v>
      </c>
      <c r="N3793" s="11" t="n">
        <v>0.15</v>
      </c>
      <c r="O3793" s="12" t="n">
        <v>804.8</v>
      </c>
      <c r="P3793" s="12" t="n">
        <v>1916.2</v>
      </c>
      <c r="Q3793" s="12" t="n">
        <f aca="false">M3793*P3793*(1-N3793)</f>
        <v>4886.31</v>
      </c>
      <c r="R3793" s="12" t="n">
        <f aca="false">M3793*O3793</f>
        <v>2414.4</v>
      </c>
      <c r="S3793" s="12" t="n">
        <f aca="false">Q3793-R3793</f>
        <v>2471.91</v>
      </c>
      <c r="T3793" s="11" t="n">
        <f aca="false">IFERROR(S3793/Q3793,0)</f>
        <v>0.505884808782087</v>
      </c>
      <c r="U3793" s="13" t="n">
        <f aca="false">F3793-E3793</f>
        <v>7</v>
      </c>
      <c r="V3793" s="13" t="n">
        <f aca="false">G3793-F3793</f>
        <v>7</v>
      </c>
      <c r="W3793" s="13" t="n">
        <f aca="false">G3793-E3793</f>
        <v>14</v>
      </c>
      <c r="X3793" s="10" t="n">
        <f aca="false">YEAR(E3793)</f>
        <v>2019</v>
      </c>
      <c r="Y3793" s="0" t="str">
        <f aca="false">TEXT(E3793,"yyyy-mm")</f>
        <v>2019-08</v>
      </c>
      <c r="Z3793" s="0" t="str">
        <f aca="false">"Q"&amp;ROUNDUP(MONTH(E3793)/3,0)&amp;"-"&amp;YEAR(E3793)</f>
        <v>Q3-2019</v>
      </c>
    </row>
    <row r="3794" customFormat="false" ht="14.25" hidden="false" customHeight="false" outlineLevel="0" collapsed="false">
      <c r="A3794" s="0" t="s">
        <v>3836</v>
      </c>
      <c r="B3794" s="0" t="s">
        <v>41</v>
      </c>
      <c r="C3794" s="0" t="s">
        <v>48</v>
      </c>
      <c r="D3794" s="9" t="n">
        <v>43600</v>
      </c>
      <c r="E3794" s="9" t="n">
        <v>43697</v>
      </c>
      <c r="F3794" s="9" t="n">
        <v>43701</v>
      </c>
      <c r="G3794" s="9" t="n">
        <v>43707</v>
      </c>
      <c r="H3794" s="10" t="s">
        <v>36</v>
      </c>
      <c r="I3794" s="0" t="n">
        <v>24</v>
      </c>
      <c r="J3794" s="0" t="n">
        <v>47</v>
      </c>
      <c r="K3794" s="0" t="n">
        <v>56</v>
      </c>
      <c r="L3794" s="0" t="n">
        <v>25</v>
      </c>
      <c r="M3794" s="0" t="n">
        <v>8</v>
      </c>
      <c r="N3794" s="11" t="n">
        <v>0.05</v>
      </c>
      <c r="O3794" s="12" t="n">
        <v>1050.56</v>
      </c>
      <c r="P3794" s="12" t="n">
        <v>1876</v>
      </c>
      <c r="Q3794" s="12" t="n">
        <f aca="false">M3794*P3794*(1-N3794)</f>
        <v>14257.6</v>
      </c>
      <c r="R3794" s="12" t="n">
        <f aca="false">M3794*O3794</f>
        <v>8404.48</v>
      </c>
      <c r="S3794" s="12" t="n">
        <f aca="false">Q3794-R3794</f>
        <v>5853.12</v>
      </c>
      <c r="T3794" s="11" t="n">
        <f aca="false">IFERROR(S3794/Q3794,0)</f>
        <v>0.410526315789474</v>
      </c>
      <c r="U3794" s="13" t="n">
        <f aca="false">F3794-E3794</f>
        <v>4</v>
      </c>
      <c r="V3794" s="13" t="n">
        <f aca="false">G3794-F3794</f>
        <v>6</v>
      </c>
      <c r="W3794" s="13" t="n">
        <f aca="false">G3794-E3794</f>
        <v>10</v>
      </c>
      <c r="X3794" s="10" t="n">
        <f aca="false">YEAR(E3794)</f>
        <v>2019</v>
      </c>
      <c r="Y3794" s="0" t="str">
        <f aca="false">TEXT(E3794,"yyyy-mm")</f>
        <v>2019-08</v>
      </c>
      <c r="Z3794" s="0" t="str">
        <f aca="false">"Q"&amp;ROUNDUP(MONTH(E3794)/3,0)&amp;"-"&amp;YEAR(E3794)</f>
        <v>Q3-2019</v>
      </c>
    </row>
    <row r="3795" customFormat="false" ht="14.25" hidden="false" customHeight="false" outlineLevel="0" collapsed="false">
      <c r="A3795" s="0" t="s">
        <v>3837</v>
      </c>
      <c r="B3795" s="0" t="s">
        <v>38</v>
      </c>
      <c r="C3795" s="0" t="s">
        <v>58</v>
      </c>
      <c r="D3795" s="9" t="n">
        <v>43600</v>
      </c>
      <c r="E3795" s="9" t="n">
        <v>43697</v>
      </c>
      <c r="F3795" s="9" t="n">
        <v>43705</v>
      </c>
      <c r="G3795" s="9" t="n">
        <v>43708</v>
      </c>
      <c r="H3795" s="10" t="s">
        <v>36</v>
      </c>
      <c r="I3795" s="0" t="n">
        <v>16</v>
      </c>
      <c r="J3795" s="0" t="n">
        <v>2</v>
      </c>
      <c r="K3795" s="0" t="n">
        <v>343</v>
      </c>
      <c r="L3795" s="0" t="n">
        <v>29</v>
      </c>
      <c r="M3795" s="0" t="n">
        <v>5</v>
      </c>
      <c r="N3795" s="11" t="n">
        <v>0.075</v>
      </c>
      <c r="O3795" s="12" t="n">
        <v>414.6</v>
      </c>
      <c r="P3795" s="12" t="n">
        <v>797.3</v>
      </c>
      <c r="Q3795" s="12" t="n">
        <f aca="false">M3795*P3795*(1-N3795)</f>
        <v>3687.5125</v>
      </c>
      <c r="R3795" s="12" t="n">
        <f aca="false">M3795*O3795</f>
        <v>2073</v>
      </c>
      <c r="S3795" s="12" t="n">
        <f aca="false">Q3795-R3795</f>
        <v>1614.5125</v>
      </c>
      <c r="T3795" s="11" t="n">
        <f aca="false">IFERROR(S3795/Q3795,0)</f>
        <v>0.43783241412741</v>
      </c>
      <c r="U3795" s="13" t="n">
        <f aca="false">F3795-E3795</f>
        <v>8</v>
      </c>
      <c r="V3795" s="13" t="n">
        <f aca="false">G3795-F3795</f>
        <v>3</v>
      </c>
      <c r="W3795" s="13" t="n">
        <f aca="false">G3795-E3795</f>
        <v>11</v>
      </c>
      <c r="X3795" s="10" t="n">
        <f aca="false">YEAR(E3795)</f>
        <v>2019</v>
      </c>
      <c r="Y3795" s="0" t="str">
        <f aca="false">TEXT(E3795,"yyyy-mm")</f>
        <v>2019-08</v>
      </c>
      <c r="Z3795" s="0" t="str">
        <f aca="false">"Q"&amp;ROUNDUP(MONTH(E3795)/3,0)&amp;"-"&amp;YEAR(E3795)</f>
        <v>Q3-2019</v>
      </c>
    </row>
    <row r="3796" customFormat="false" ht="14.25" hidden="false" customHeight="false" outlineLevel="0" collapsed="false">
      <c r="A3796" s="0" t="s">
        <v>3838</v>
      </c>
      <c r="B3796" s="0" t="s">
        <v>38</v>
      </c>
      <c r="C3796" s="0" t="s">
        <v>79</v>
      </c>
      <c r="D3796" s="9" t="n">
        <v>43600</v>
      </c>
      <c r="E3796" s="9" t="n">
        <v>43697</v>
      </c>
      <c r="F3796" s="9" t="n">
        <v>43708</v>
      </c>
      <c r="G3796" s="9" t="n">
        <v>43712</v>
      </c>
      <c r="H3796" s="10" t="s">
        <v>36</v>
      </c>
      <c r="I3796" s="0" t="n">
        <v>17</v>
      </c>
      <c r="J3796" s="0" t="n">
        <v>35</v>
      </c>
      <c r="K3796" s="0" t="n">
        <v>63</v>
      </c>
      <c r="L3796" s="0" t="n">
        <v>18</v>
      </c>
      <c r="M3796" s="0" t="n">
        <v>6</v>
      </c>
      <c r="N3796" s="11" t="n">
        <v>0.075</v>
      </c>
      <c r="O3796" s="12" t="n">
        <v>656.33</v>
      </c>
      <c r="P3796" s="12" t="n">
        <v>1058.6</v>
      </c>
      <c r="Q3796" s="12" t="n">
        <f aca="false">M3796*P3796*(1-N3796)</f>
        <v>5875.23</v>
      </c>
      <c r="R3796" s="12" t="n">
        <f aca="false">M3796*O3796</f>
        <v>3937.98</v>
      </c>
      <c r="S3796" s="12" t="n">
        <f aca="false">Q3796-R3796</f>
        <v>1937.25</v>
      </c>
      <c r="T3796" s="11" t="n">
        <f aca="false">IFERROR(S3796/Q3796,0)</f>
        <v>0.32973177220296</v>
      </c>
      <c r="U3796" s="13" t="n">
        <f aca="false">F3796-E3796</f>
        <v>11</v>
      </c>
      <c r="V3796" s="13" t="n">
        <f aca="false">G3796-F3796</f>
        <v>4</v>
      </c>
      <c r="W3796" s="13" t="n">
        <f aca="false">G3796-E3796</f>
        <v>15</v>
      </c>
      <c r="X3796" s="10" t="n">
        <f aca="false">YEAR(E3796)</f>
        <v>2019</v>
      </c>
      <c r="Y3796" s="0" t="str">
        <f aca="false">TEXT(E3796,"yyyy-mm")</f>
        <v>2019-08</v>
      </c>
      <c r="Z3796" s="0" t="str">
        <f aca="false">"Q"&amp;ROUNDUP(MONTH(E3796)/3,0)&amp;"-"&amp;YEAR(E3796)</f>
        <v>Q3-2019</v>
      </c>
    </row>
    <row r="3797" customFormat="false" ht="14.25" hidden="false" customHeight="false" outlineLevel="0" collapsed="false">
      <c r="A3797" s="0" t="s">
        <v>3839</v>
      </c>
      <c r="B3797" s="0" t="s">
        <v>34</v>
      </c>
      <c r="C3797" s="0" t="s">
        <v>48</v>
      </c>
      <c r="D3797" s="9" t="n">
        <v>43600</v>
      </c>
      <c r="E3797" s="9" t="n">
        <v>43697</v>
      </c>
      <c r="F3797" s="9" t="n">
        <v>43710</v>
      </c>
      <c r="G3797" s="9" t="n">
        <v>43720</v>
      </c>
      <c r="H3797" s="10" t="s">
        <v>36</v>
      </c>
      <c r="I3797" s="0" t="n">
        <v>5</v>
      </c>
      <c r="J3797" s="0" t="n">
        <v>39</v>
      </c>
      <c r="K3797" s="0" t="n">
        <v>51</v>
      </c>
      <c r="L3797" s="0" t="n">
        <v>36</v>
      </c>
      <c r="M3797" s="0" t="n">
        <v>6</v>
      </c>
      <c r="N3797" s="11" t="n">
        <v>0.2</v>
      </c>
      <c r="O3797" s="12" t="n">
        <v>2644.89</v>
      </c>
      <c r="P3797" s="12" t="n">
        <v>3725.2</v>
      </c>
      <c r="Q3797" s="12" t="n">
        <f aca="false">M3797*P3797*(1-N3797)</f>
        <v>17880.96</v>
      </c>
      <c r="R3797" s="12" t="n">
        <f aca="false">M3797*O3797</f>
        <v>15869.34</v>
      </c>
      <c r="S3797" s="12" t="n">
        <f aca="false">Q3797-R3797</f>
        <v>2011.62</v>
      </c>
      <c r="T3797" s="11" t="n">
        <f aca="false">IFERROR(S3797/Q3797,0)</f>
        <v>0.112500671104907</v>
      </c>
      <c r="U3797" s="13" t="n">
        <f aca="false">F3797-E3797</f>
        <v>13</v>
      </c>
      <c r="V3797" s="13" t="n">
        <f aca="false">G3797-F3797</f>
        <v>10</v>
      </c>
      <c r="W3797" s="13" t="n">
        <f aca="false">G3797-E3797</f>
        <v>23</v>
      </c>
      <c r="X3797" s="10" t="n">
        <f aca="false">YEAR(E3797)</f>
        <v>2019</v>
      </c>
      <c r="Y3797" s="0" t="str">
        <f aca="false">TEXT(E3797,"yyyy-mm")</f>
        <v>2019-08</v>
      </c>
      <c r="Z3797" s="0" t="str">
        <f aca="false">"Q"&amp;ROUNDUP(MONTH(E3797)/3,0)&amp;"-"&amp;YEAR(E3797)</f>
        <v>Q3-2019</v>
      </c>
    </row>
    <row r="3798" customFormat="false" ht="14.25" hidden="false" customHeight="false" outlineLevel="0" collapsed="false">
      <c r="A3798" s="0" t="s">
        <v>3840</v>
      </c>
      <c r="B3798" s="0" t="s">
        <v>43</v>
      </c>
      <c r="C3798" s="0" t="s">
        <v>58</v>
      </c>
      <c r="D3798" s="9" t="n">
        <v>43600</v>
      </c>
      <c r="E3798" s="9" t="n">
        <v>43698</v>
      </c>
      <c r="F3798" s="9" t="n">
        <v>43713</v>
      </c>
      <c r="G3798" s="9" t="n">
        <v>43715</v>
      </c>
      <c r="H3798" s="10" t="s">
        <v>36</v>
      </c>
      <c r="I3798" s="0" t="n">
        <v>26</v>
      </c>
      <c r="J3798" s="0" t="n">
        <v>26</v>
      </c>
      <c r="K3798" s="0" t="n">
        <v>334</v>
      </c>
      <c r="L3798" s="0" t="n">
        <v>22</v>
      </c>
      <c r="M3798" s="0" t="n">
        <v>8</v>
      </c>
      <c r="N3798" s="11" t="n">
        <v>0.05</v>
      </c>
      <c r="O3798" s="12" t="n">
        <v>670.27</v>
      </c>
      <c r="P3798" s="12" t="n">
        <v>1098.8</v>
      </c>
      <c r="Q3798" s="12" t="n">
        <f aca="false">M3798*P3798*(1-N3798)</f>
        <v>8350.88</v>
      </c>
      <c r="R3798" s="12" t="n">
        <f aca="false">M3798*O3798</f>
        <v>5362.16</v>
      </c>
      <c r="S3798" s="12" t="n">
        <f aca="false">Q3798-R3798</f>
        <v>2988.72</v>
      </c>
      <c r="T3798" s="11" t="n">
        <f aca="false">IFERROR(S3798/Q3798,0)</f>
        <v>0.357892820876363</v>
      </c>
      <c r="U3798" s="13" t="n">
        <f aca="false">F3798-E3798</f>
        <v>15</v>
      </c>
      <c r="V3798" s="13" t="n">
        <f aca="false">G3798-F3798</f>
        <v>2</v>
      </c>
      <c r="W3798" s="13" t="n">
        <f aca="false">G3798-E3798</f>
        <v>17</v>
      </c>
      <c r="X3798" s="10" t="n">
        <f aca="false">YEAR(E3798)</f>
        <v>2019</v>
      </c>
      <c r="Y3798" s="0" t="str">
        <f aca="false">TEXT(E3798,"yyyy-mm")</f>
        <v>2019-08</v>
      </c>
      <c r="Z3798" s="0" t="str">
        <f aca="false">"Q"&amp;ROUNDUP(MONTH(E3798)/3,0)&amp;"-"&amp;YEAR(E3798)</f>
        <v>Q3-2019</v>
      </c>
    </row>
    <row r="3799" customFormat="false" ht="14.25" hidden="false" customHeight="false" outlineLevel="0" collapsed="false">
      <c r="A3799" s="0" t="s">
        <v>3841</v>
      </c>
      <c r="B3799" s="0" t="s">
        <v>41</v>
      </c>
      <c r="C3799" s="0" t="s">
        <v>39</v>
      </c>
      <c r="D3799" s="9" t="n">
        <v>43600</v>
      </c>
      <c r="E3799" s="9" t="n">
        <v>43698</v>
      </c>
      <c r="F3799" s="9" t="n">
        <v>43715</v>
      </c>
      <c r="G3799" s="9" t="n">
        <v>43724</v>
      </c>
      <c r="H3799" s="10" t="s">
        <v>36</v>
      </c>
      <c r="I3799" s="0" t="n">
        <v>24</v>
      </c>
      <c r="J3799" s="0" t="n">
        <v>41</v>
      </c>
      <c r="K3799" s="0" t="n">
        <v>192</v>
      </c>
      <c r="L3799" s="0" t="n">
        <v>44</v>
      </c>
      <c r="M3799" s="0" t="n">
        <v>5</v>
      </c>
      <c r="N3799" s="11" t="n">
        <v>0.05</v>
      </c>
      <c r="O3799" s="12" t="n">
        <v>1912.85</v>
      </c>
      <c r="P3799" s="12" t="n">
        <v>3825.7</v>
      </c>
      <c r="Q3799" s="12" t="n">
        <f aca="false">M3799*P3799*(1-N3799)</f>
        <v>18172.075</v>
      </c>
      <c r="R3799" s="12" t="n">
        <f aca="false">M3799*O3799</f>
        <v>9564.25</v>
      </c>
      <c r="S3799" s="12" t="n">
        <f aca="false">Q3799-R3799</f>
        <v>8607.825</v>
      </c>
      <c r="T3799" s="11" t="n">
        <f aca="false">IFERROR(S3799/Q3799,0)</f>
        <v>0.473684210526316</v>
      </c>
      <c r="U3799" s="13" t="n">
        <f aca="false">F3799-E3799</f>
        <v>17</v>
      </c>
      <c r="V3799" s="13" t="n">
        <f aca="false">G3799-F3799</f>
        <v>9</v>
      </c>
      <c r="W3799" s="13" t="n">
        <f aca="false">G3799-E3799</f>
        <v>26</v>
      </c>
      <c r="X3799" s="10" t="n">
        <f aca="false">YEAR(E3799)</f>
        <v>2019</v>
      </c>
      <c r="Y3799" s="0" t="str">
        <f aca="false">TEXT(E3799,"yyyy-mm")</f>
        <v>2019-08</v>
      </c>
      <c r="Z3799" s="0" t="str">
        <f aca="false">"Q"&amp;ROUNDUP(MONTH(E3799)/3,0)&amp;"-"&amp;YEAR(E3799)</f>
        <v>Q3-2019</v>
      </c>
    </row>
    <row r="3800" customFormat="false" ht="14.25" hidden="false" customHeight="false" outlineLevel="0" collapsed="false">
      <c r="A3800" s="0" t="s">
        <v>3842</v>
      </c>
      <c r="B3800" s="0" t="s">
        <v>38</v>
      </c>
      <c r="C3800" s="0" t="s">
        <v>48</v>
      </c>
      <c r="D3800" s="9" t="n">
        <v>43600</v>
      </c>
      <c r="E3800" s="9" t="n">
        <v>43698</v>
      </c>
      <c r="F3800" s="9" t="n">
        <v>43712</v>
      </c>
      <c r="G3800" s="9" t="n">
        <v>43719</v>
      </c>
      <c r="H3800" s="10" t="s">
        <v>36</v>
      </c>
      <c r="I3800" s="0" t="n">
        <v>15</v>
      </c>
      <c r="J3800" s="0" t="n">
        <v>1</v>
      </c>
      <c r="K3800" s="0" t="n">
        <v>31</v>
      </c>
      <c r="L3800" s="0" t="n">
        <v>13</v>
      </c>
      <c r="M3800" s="0" t="n">
        <v>2</v>
      </c>
      <c r="N3800" s="11" t="n">
        <v>0.05</v>
      </c>
      <c r="O3800" s="12" t="n">
        <v>2661.84</v>
      </c>
      <c r="P3800" s="12" t="n">
        <v>6492.3</v>
      </c>
      <c r="Q3800" s="12" t="n">
        <f aca="false">M3800*P3800*(1-N3800)</f>
        <v>12335.37</v>
      </c>
      <c r="R3800" s="12" t="n">
        <f aca="false">M3800*O3800</f>
        <v>5323.68</v>
      </c>
      <c r="S3800" s="12" t="n">
        <f aca="false">Q3800-R3800</f>
        <v>7011.69</v>
      </c>
      <c r="T3800" s="11" t="n">
        <f aca="false">IFERROR(S3800/Q3800,0)</f>
        <v>0.568421539037743</v>
      </c>
      <c r="U3800" s="13" t="n">
        <f aca="false">F3800-E3800</f>
        <v>14</v>
      </c>
      <c r="V3800" s="13" t="n">
        <f aca="false">G3800-F3800</f>
        <v>7</v>
      </c>
      <c r="W3800" s="13" t="n">
        <f aca="false">G3800-E3800</f>
        <v>21</v>
      </c>
      <c r="X3800" s="10" t="n">
        <f aca="false">YEAR(E3800)</f>
        <v>2019</v>
      </c>
      <c r="Y3800" s="0" t="str">
        <f aca="false">TEXT(E3800,"yyyy-mm")</f>
        <v>2019-08</v>
      </c>
      <c r="Z3800" s="0" t="str">
        <f aca="false">"Q"&amp;ROUNDUP(MONTH(E3800)/3,0)&amp;"-"&amp;YEAR(E3800)</f>
        <v>Q3-2019</v>
      </c>
    </row>
    <row r="3801" customFormat="false" ht="14.25" hidden="false" customHeight="false" outlineLevel="0" collapsed="false">
      <c r="A3801" s="0" t="s">
        <v>3843</v>
      </c>
      <c r="B3801" s="0" t="s">
        <v>38</v>
      </c>
      <c r="C3801" s="0" t="s">
        <v>35</v>
      </c>
      <c r="D3801" s="9" t="n">
        <v>43600</v>
      </c>
      <c r="E3801" s="9" t="n">
        <v>43698</v>
      </c>
      <c r="F3801" s="9" t="n">
        <v>43702</v>
      </c>
      <c r="G3801" s="9" t="n">
        <v>43711</v>
      </c>
      <c r="H3801" s="10" t="s">
        <v>36</v>
      </c>
      <c r="I3801" s="0" t="n">
        <v>13</v>
      </c>
      <c r="J3801" s="0" t="n">
        <v>3</v>
      </c>
      <c r="K3801" s="0" t="n">
        <v>231</v>
      </c>
      <c r="L3801" s="0" t="n">
        <v>38</v>
      </c>
      <c r="M3801" s="0" t="n">
        <v>4</v>
      </c>
      <c r="N3801" s="11" t="n">
        <v>0.075</v>
      </c>
      <c r="O3801" s="12" t="n">
        <v>879.17</v>
      </c>
      <c r="P3801" s="12" t="n">
        <v>1085.4</v>
      </c>
      <c r="Q3801" s="12" t="n">
        <f aca="false">M3801*P3801*(1-N3801)</f>
        <v>4015.98</v>
      </c>
      <c r="R3801" s="12" t="n">
        <f aca="false">M3801*O3801</f>
        <v>3516.68</v>
      </c>
      <c r="S3801" s="12" t="n">
        <f aca="false">Q3801-R3801</f>
        <v>499.300000000001</v>
      </c>
      <c r="T3801" s="11" t="n">
        <f aca="false">IFERROR(S3801/Q3801,0)</f>
        <v>0.124328308407911</v>
      </c>
      <c r="U3801" s="13" t="n">
        <f aca="false">F3801-E3801</f>
        <v>4</v>
      </c>
      <c r="V3801" s="13" t="n">
        <f aca="false">G3801-F3801</f>
        <v>9</v>
      </c>
      <c r="W3801" s="13" t="n">
        <f aca="false">G3801-E3801</f>
        <v>13</v>
      </c>
      <c r="X3801" s="10" t="n">
        <f aca="false">YEAR(E3801)</f>
        <v>2019</v>
      </c>
      <c r="Y3801" s="0" t="str">
        <f aca="false">TEXT(E3801,"yyyy-mm")</f>
        <v>2019-08</v>
      </c>
      <c r="Z3801" s="0" t="str">
        <f aca="false">"Q"&amp;ROUNDUP(MONTH(E3801)/3,0)&amp;"-"&amp;YEAR(E3801)</f>
        <v>Q3-2019</v>
      </c>
    </row>
    <row r="3802" customFormat="false" ht="14.25" hidden="false" customHeight="false" outlineLevel="0" collapsed="false">
      <c r="A3802" s="0" t="s">
        <v>3844</v>
      </c>
      <c r="B3802" s="0" t="s">
        <v>34</v>
      </c>
      <c r="C3802" s="0" t="s">
        <v>48</v>
      </c>
      <c r="D3802" s="9" t="n">
        <v>43600</v>
      </c>
      <c r="E3802" s="9" t="n">
        <v>43698</v>
      </c>
      <c r="F3802" s="9" t="n">
        <v>43711</v>
      </c>
      <c r="G3802" s="9" t="n">
        <v>43718</v>
      </c>
      <c r="H3802" s="10" t="s">
        <v>36</v>
      </c>
      <c r="I3802" s="0" t="n">
        <v>3</v>
      </c>
      <c r="J3802" s="0" t="n">
        <v>12</v>
      </c>
      <c r="K3802" s="0" t="n">
        <v>1</v>
      </c>
      <c r="L3802" s="0" t="n">
        <v>29</v>
      </c>
      <c r="M3802" s="0" t="n">
        <v>1</v>
      </c>
      <c r="N3802" s="11" t="n">
        <v>0.4</v>
      </c>
      <c r="O3802" s="12" t="n">
        <v>1019.87</v>
      </c>
      <c r="P3802" s="12" t="n">
        <v>1728.6</v>
      </c>
      <c r="Q3802" s="12" t="n">
        <f aca="false">M3802*P3802*(1-N3802)</f>
        <v>1037.16</v>
      </c>
      <c r="R3802" s="12" t="n">
        <f aca="false">M3802*O3802</f>
        <v>1019.87</v>
      </c>
      <c r="S3802" s="12" t="n">
        <f aca="false">Q3802-R3802</f>
        <v>17.2899999999999</v>
      </c>
      <c r="T3802" s="11" t="n">
        <f aca="false">IFERROR(S3802/Q3802,0)</f>
        <v>0.016670523352231</v>
      </c>
      <c r="U3802" s="13" t="n">
        <f aca="false">F3802-E3802</f>
        <v>13</v>
      </c>
      <c r="V3802" s="13" t="n">
        <f aca="false">G3802-F3802</f>
        <v>7</v>
      </c>
      <c r="W3802" s="13" t="n">
        <f aca="false">G3802-E3802</f>
        <v>20</v>
      </c>
      <c r="X3802" s="10" t="n">
        <f aca="false">YEAR(E3802)</f>
        <v>2019</v>
      </c>
      <c r="Y3802" s="0" t="str">
        <f aca="false">TEXT(E3802,"yyyy-mm")</f>
        <v>2019-08</v>
      </c>
      <c r="Z3802" s="0" t="str">
        <f aca="false">"Q"&amp;ROUNDUP(MONTH(E3802)/3,0)&amp;"-"&amp;YEAR(E3802)</f>
        <v>Q3-2019</v>
      </c>
    </row>
    <row r="3803" customFormat="false" ht="14.25" hidden="false" customHeight="false" outlineLevel="0" collapsed="false">
      <c r="A3803" s="0" t="s">
        <v>3845</v>
      </c>
      <c r="B3803" s="0" t="s">
        <v>38</v>
      </c>
      <c r="C3803" s="0" t="s">
        <v>46</v>
      </c>
      <c r="D3803" s="9" t="n">
        <v>43600</v>
      </c>
      <c r="E3803" s="9" t="n">
        <v>43698</v>
      </c>
      <c r="F3803" s="9" t="n">
        <v>43705</v>
      </c>
      <c r="G3803" s="9" t="n">
        <v>43710</v>
      </c>
      <c r="H3803" s="10" t="s">
        <v>36</v>
      </c>
      <c r="I3803" s="0" t="n">
        <v>15</v>
      </c>
      <c r="J3803" s="0" t="n">
        <v>8</v>
      </c>
      <c r="K3803" s="0" t="n">
        <v>291</v>
      </c>
      <c r="L3803" s="0" t="n">
        <v>7</v>
      </c>
      <c r="M3803" s="0" t="n">
        <v>8</v>
      </c>
      <c r="N3803" s="11" t="n">
        <v>0.05</v>
      </c>
      <c r="O3803" s="12" t="n">
        <v>1379.66</v>
      </c>
      <c r="P3803" s="12" t="n">
        <v>1916.2</v>
      </c>
      <c r="Q3803" s="12" t="n">
        <f aca="false">M3803*P3803*(1-N3803)</f>
        <v>14563.12</v>
      </c>
      <c r="R3803" s="12" t="n">
        <f aca="false">M3803*O3803</f>
        <v>11037.28</v>
      </c>
      <c r="S3803" s="12" t="n">
        <f aca="false">Q3803-R3803</f>
        <v>3525.84</v>
      </c>
      <c r="T3803" s="11" t="n">
        <f aca="false">IFERROR(S3803/Q3803,0)</f>
        <v>0.242107460489236</v>
      </c>
      <c r="U3803" s="13" t="n">
        <f aca="false">F3803-E3803</f>
        <v>7</v>
      </c>
      <c r="V3803" s="13" t="n">
        <f aca="false">G3803-F3803</f>
        <v>5</v>
      </c>
      <c r="W3803" s="13" t="n">
        <f aca="false">G3803-E3803</f>
        <v>12</v>
      </c>
      <c r="X3803" s="10" t="n">
        <f aca="false">YEAR(E3803)</f>
        <v>2019</v>
      </c>
      <c r="Y3803" s="0" t="str">
        <f aca="false">TEXT(E3803,"yyyy-mm")</f>
        <v>2019-08</v>
      </c>
      <c r="Z3803" s="0" t="str">
        <f aca="false">"Q"&amp;ROUNDUP(MONTH(E3803)/3,0)&amp;"-"&amp;YEAR(E3803)</f>
        <v>Q3-2019</v>
      </c>
    </row>
    <row r="3804" customFormat="false" ht="14.25" hidden="false" customHeight="false" outlineLevel="0" collapsed="false">
      <c r="A3804" s="0" t="s">
        <v>3846</v>
      </c>
      <c r="B3804" s="0" t="s">
        <v>34</v>
      </c>
      <c r="C3804" s="0" t="s">
        <v>46</v>
      </c>
      <c r="D3804" s="9" t="n">
        <v>43600</v>
      </c>
      <c r="E3804" s="9" t="n">
        <v>43698</v>
      </c>
      <c r="F3804" s="9" t="n">
        <v>43706</v>
      </c>
      <c r="G3804" s="9" t="n">
        <v>43708</v>
      </c>
      <c r="H3804" s="10" t="s">
        <v>36</v>
      </c>
      <c r="I3804" s="0" t="n">
        <v>7</v>
      </c>
      <c r="J3804" s="0" t="n">
        <v>37</v>
      </c>
      <c r="K3804" s="0" t="n">
        <v>321</v>
      </c>
      <c r="L3804" s="0" t="n">
        <v>4</v>
      </c>
      <c r="M3804" s="0" t="n">
        <v>6</v>
      </c>
      <c r="N3804" s="11" t="n">
        <v>0.1</v>
      </c>
      <c r="O3804" s="12" t="n">
        <v>2469.08</v>
      </c>
      <c r="P3804" s="12" t="n">
        <v>3336.6</v>
      </c>
      <c r="Q3804" s="12" t="n">
        <f aca="false">M3804*P3804*(1-N3804)</f>
        <v>18017.64</v>
      </c>
      <c r="R3804" s="12" t="n">
        <f aca="false">M3804*O3804</f>
        <v>14814.48</v>
      </c>
      <c r="S3804" s="12" t="n">
        <f aca="false">Q3804-R3804</f>
        <v>3203.16</v>
      </c>
      <c r="T3804" s="11" t="n">
        <f aca="false">IFERROR(S3804/Q3804,0)</f>
        <v>0.177779109805724</v>
      </c>
      <c r="U3804" s="13" t="n">
        <f aca="false">F3804-E3804</f>
        <v>8</v>
      </c>
      <c r="V3804" s="13" t="n">
        <f aca="false">G3804-F3804</f>
        <v>2</v>
      </c>
      <c r="W3804" s="13" t="n">
        <f aca="false">G3804-E3804</f>
        <v>10</v>
      </c>
      <c r="X3804" s="10" t="n">
        <f aca="false">YEAR(E3804)</f>
        <v>2019</v>
      </c>
      <c r="Y3804" s="0" t="str">
        <f aca="false">TEXT(E3804,"yyyy-mm")</f>
        <v>2019-08</v>
      </c>
      <c r="Z3804" s="0" t="str">
        <f aca="false">"Q"&amp;ROUNDUP(MONTH(E3804)/3,0)&amp;"-"&amp;YEAR(E3804)</f>
        <v>Q3-2019</v>
      </c>
    </row>
    <row r="3805" customFormat="false" ht="14.25" hidden="false" customHeight="false" outlineLevel="0" collapsed="false">
      <c r="A3805" s="0" t="s">
        <v>3847</v>
      </c>
      <c r="B3805" s="0" t="s">
        <v>34</v>
      </c>
      <c r="C3805" s="0" t="s">
        <v>35</v>
      </c>
      <c r="D3805" s="9" t="n">
        <v>43600</v>
      </c>
      <c r="E3805" s="9" t="n">
        <v>43698</v>
      </c>
      <c r="F3805" s="9" t="n">
        <v>43711</v>
      </c>
      <c r="G3805" s="9" t="n">
        <v>43712</v>
      </c>
      <c r="H3805" s="10" t="s">
        <v>36</v>
      </c>
      <c r="I3805" s="0" t="n">
        <v>4</v>
      </c>
      <c r="J3805" s="0" t="n">
        <v>42</v>
      </c>
      <c r="K3805" s="0" t="n">
        <v>260</v>
      </c>
      <c r="L3805" s="0" t="n">
        <v>22</v>
      </c>
      <c r="M3805" s="0" t="n">
        <v>8</v>
      </c>
      <c r="N3805" s="11" t="n">
        <v>0.05</v>
      </c>
      <c r="O3805" s="12" t="n">
        <v>161.74</v>
      </c>
      <c r="P3805" s="12" t="n">
        <v>227.8</v>
      </c>
      <c r="Q3805" s="12" t="n">
        <f aca="false">M3805*P3805*(1-N3805)</f>
        <v>1731.28</v>
      </c>
      <c r="R3805" s="12" t="n">
        <f aca="false">M3805*O3805</f>
        <v>1293.92</v>
      </c>
      <c r="S3805" s="12" t="n">
        <f aca="false">Q3805-R3805</f>
        <v>437.36</v>
      </c>
      <c r="T3805" s="11" t="n">
        <f aca="false">IFERROR(S3805/Q3805,0)</f>
        <v>0.252622337230257</v>
      </c>
      <c r="U3805" s="13" t="n">
        <f aca="false">F3805-E3805</f>
        <v>13</v>
      </c>
      <c r="V3805" s="13" t="n">
        <f aca="false">G3805-F3805</f>
        <v>1</v>
      </c>
      <c r="W3805" s="13" t="n">
        <f aca="false">G3805-E3805</f>
        <v>14</v>
      </c>
      <c r="X3805" s="10" t="n">
        <f aca="false">YEAR(E3805)</f>
        <v>2019</v>
      </c>
      <c r="Y3805" s="0" t="str">
        <f aca="false">TEXT(E3805,"yyyy-mm")</f>
        <v>2019-08</v>
      </c>
      <c r="Z3805" s="0" t="str">
        <f aca="false">"Q"&amp;ROUNDUP(MONTH(E3805)/3,0)&amp;"-"&amp;YEAR(E3805)</f>
        <v>Q3-2019</v>
      </c>
    </row>
    <row r="3806" customFormat="false" ht="14.25" hidden="false" customHeight="false" outlineLevel="0" collapsed="false">
      <c r="A3806" s="0" t="s">
        <v>3848</v>
      </c>
      <c r="B3806" s="0" t="s">
        <v>38</v>
      </c>
      <c r="C3806" s="0" t="s">
        <v>35</v>
      </c>
      <c r="D3806" s="9" t="n">
        <v>43600</v>
      </c>
      <c r="E3806" s="9" t="n">
        <v>43698</v>
      </c>
      <c r="F3806" s="9" t="n">
        <v>43716</v>
      </c>
      <c r="G3806" s="9" t="n">
        <v>43725</v>
      </c>
      <c r="H3806" s="10" t="s">
        <v>36</v>
      </c>
      <c r="I3806" s="0" t="n">
        <v>18</v>
      </c>
      <c r="J3806" s="0" t="n">
        <v>12</v>
      </c>
      <c r="K3806" s="0" t="n">
        <v>244</v>
      </c>
      <c r="L3806" s="0" t="n">
        <v>32</v>
      </c>
      <c r="M3806" s="0" t="n">
        <v>6</v>
      </c>
      <c r="N3806" s="11" t="n">
        <v>0.2</v>
      </c>
      <c r="O3806" s="12" t="n">
        <v>1839.95</v>
      </c>
      <c r="P3806" s="12" t="n">
        <v>2666.6</v>
      </c>
      <c r="Q3806" s="12" t="n">
        <f aca="false">M3806*P3806*(1-N3806)</f>
        <v>12799.68</v>
      </c>
      <c r="R3806" s="12" t="n">
        <f aca="false">M3806*O3806</f>
        <v>11039.7</v>
      </c>
      <c r="S3806" s="12" t="n">
        <f aca="false">Q3806-R3806</f>
        <v>1759.98</v>
      </c>
      <c r="T3806" s="11" t="n">
        <f aca="false">IFERROR(S3806/Q3806,0)</f>
        <v>0.137501875046876</v>
      </c>
      <c r="U3806" s="13" t="n">
        <f aca="false">F3806-E3806</f>
        <v>18</v>
      </c>
      <c r="V3806" s="13" t="n">
        <f aca="false">G3806-F3806</f>
        <v>9</v>
      </c>
      <c r="W3806" s="13" t="n">
        <f aca="false">G3806-E3806</f>
        <v>27</v>
      </c>
      <c r="X3806" s="10" t="n">
        <f aca="false">YEAR(E3806)</f>
        <v>2019</v>
      </c>
      <c r="Y3806" s="0" t="str">
        <f aca="false">TEXT(E3806,"yyyy-mm")</f>
        <v>2019-08</v>
      </c>
      <c r="Z3806" s="0" t="str">
        <f aca="false">"Q"&amp;ROUNDUP(MONTH(E3806)/3,0)&amp;"-"&amp;YEAR(E3806)</f>
        <v>Q3-2019</v>
      </c>
    </row>
    <row r="3807" customFormat="false" ht="14.25" hidden="false" customHeight="false" outlineLevel="0" collapsed="false">
      <c r="A3807" s="0" t="s">
        <v>3849</v>
      </c>
      <c r="B3807" s="0" t="s">
        <v>34</v>
      </c>
      <c r="C3807" s="0" t="s">
        <v>39</v>
      </c>
      <c r="D3807" s="9" t="n">
        <v>43600</v>
      </c>
      <c r="E3807" s="9" t="n">
        <v>43698</v>
      </c>
      <c r="F3807" s="9" t="n">
        <v>43722</v>
      </c>
      <c r="G3807" s="9" t="n">
        <v>43723</v>
      </c>
      <c r="H3807" s="10" t="s">
        <v>36</v>
      </c>
      <c r="I3807" s="0" t="n">
        <v>6</v>
      </c>
      <c r="J3807" s="0" t="n">
        <v>23</v>
      </c>
      <c r="K3807" s="0" t="n">
        <v>132</v>
      </c>
      <c r="L3807" s="0" t="n">
        <v>7</v>
      </c>
      <c r="M3807" s="0" t="n">
        <v>1</v>
      </c>
      <c r="N3807" s="11" t="n">
        <v>0.1</v>
      </c>
      <c r="O3807" s="12" t="n">
        <v>112.23</v>
      </c>
      <c r="P3807" s="12" t="n">
        <v>167.5</v>
      </c>
      <c r="Q3807" s="12" t="n">
        <f aca="false">M3807*P3807*(1-N3807)</f>
        <v>150.75</v>
      </c>
      <c r="R3807" s="12" t="n">
        <f aca="false">M3807*O3807</f>
        <v>112.23</v>
      </c>
      <c r="S3807" s="12" t="n">
        <f aca="false">Q3807-R3807</f>
        <v>38.52</v>
      </c>
      <c r="T3807" s="11" t="n">
        <f aca="false">IFERROR(S3807/Q3807,0)</f>
        <v>0.255522388059701</v>
      </c>
      <c r="U3807" s="13" t="n">
        <f aca="false">F3807-E3807</f>
        <v>24</v>
      </c>
      <c r="V3807" s="13" t="n">
        <f aca="false">G3807-F3807</f>
        <v>1</v>
      </c>
      <c r="W3807" s="13" t="n">
        <f aca="false">G3807-E3807</f>
        <v>25</v>
      </c>
      <c r="X3807" s="10" t="n">
        <f aca="false">YEAR(E3807)</f>
        <v>2019</v>
      </c>
      <c r="Y3807" s="0" t="str">
        <f aca="false">TEXT(E3807,"yyyy-mm")</f>
        <v>2019-08</v>
      </c>
      <c r="Z3807" s="0" t="str">
        <f aca="false">"Q"&amp;ROUNDUP(MONTH(E3807)/3,0)&amp;"-"&amp;YEAR(E3807)</f>
        <v>Q3-2019</v>
      </c>
    </row>
    <row r="3808" customFormat="false" ht="14.25" hidden="false" customHeight="false" outlineLevel="0" collapsed="false">
      <c r="A3808" s="0" t="s">
        <v>3850</v>
      </c>
      <c r="B3808" s="0" t="s">
        <v>34</v>
      </c>
      <c r="C3808" s="0" t="s">
        <v>46</v>
      </c>
      <c r="D3808" s="9" t="n">
        <v>43600</v>
      </c>
      <c r="E3808" s="9" t="n">
        <v>43699</v>
      </c>
      <c r="F3808" s="9" t="n">
        <v>43714</v>
      </c>
      <c r="G3808" s="9" t="n">
        <v>43721</v>
      </c>
      <c r="H3808" s="10" t="s">
        <v>36</v>
      </c>
      <c r="I3808" s="0" t="n">
        <v>12</v>
      </c>
      <c r="J3808" s="0" t="n">
        <v>13</v>
      </c>
      <c r="K3808" s="0" t="n">
        <v>280</v>
      </c>
      <c r="L3808" s="0" t="n">
        <v>36</v>
      </c>
      <c r="M3808" s="0" t="n">
        <v>5</v>
      </c>
      <c r="N3808" s="11" t="n">
        <v>0.075</v>
      </c>
      <c r="O3808" s="12" t="n">
        <v>2630.49</v>
      </c>
      <c r="P3808" s="12" t="n">
        <v>3812.3</v>
      </c>
      <c r="Q3808" s="12" t="n">
        <f aca="false">M3808*P3808*(1-N3808)</f>
        <v>17631.8875</v>
      </c>
      <c r="R3808" s="12" t="n">
        <f aca="false">M3808*O3808</f>
        <v>13152.45</v>
      </c>
      <c r="S3808" s="12" t="n">
        <f aca="false">Q3808-R3808</f>
        <v>4479.4375</v>
      </c>
      <c r="T3808" s="11" t="n">
        <f aca="false">IFERROR(S3808/Q3808,0)</f>
        <v>0.254053203322673</v>
      </c>
      <c r="U3808" s="13" t="n">
        <f aca="false">F3808-E3808</f>
        <v>15</v>
      </c>
      <c r="V3808" s="13" t="n">
        <f aca="false">G3808-F3808</f>
        <v>7</v>
      </c>
      <c r="W3808" s="13" t="n">
        <f aca="false">G3808-E3808</f>
        <v>22</v>
      </c>
      <c r="X3808" s="10" t="n">
        <f aca="false">YEAR(E3808)</f>
        <v>2019</v>
      </c>
      <c r="Y3808" s="0" t="str">
        <f aca="false">TEXT(E3808,"yyyy-mm")</f>
        <v>2019-08</v>
      </c>
      <c r="Z3808" s="0" t="str">
        <f aca="false">"Q"&amp;ROUNDUP(MONTH(E3808)/3,0)&amp;"-"&amp;YEAR(E3808)</f>
        <v>Q3-2019</v>
      </c>
    </row>
    <row r="3809" customFormat="false" ht="14.25" hidden="false" customHeight="false" outlineLevel="0" collapsed="false">
      <c r="A3809" s="0" t="s">
        <v>3851</v>
      </c>
      <c r="B3809" s="0" t="s">
        <v>34</v>
      </c>
      <c r="C3809" s="0" t="s">
        <v>39</v>
      </c>
      <c r="D3809" s="9" t="n">
        <v>43600</v>
      </c>
      <c r="E3809" s="9" t="n">
        <v>43699</v>
      </c>
      <c r="F3809" s="9" t="n">
        <v>43712</v>
      </c>
      <c r="G3809" s="9" t="n">
        <v>43719</v>
      </c>
      <c r="H3809" s="10" t="s">
        <v>36</v>
      </c>
      <c r="I3809" s="0" t="n">
        <v>11</v>
      </c>
      <c r="J3809" s="0" t="n">
        <v>17</v>
      </c>
      <c r="K3809" s="0" t="n">
        <v>194</v>
      </c>
      <c r="L3809" s="0" t="n">
        <v>19</v>
      </c>
      <c r="M3809" s="0" t="n">
        <v>8</v>
      </c>
      <c r="N3809" s="11" t="n">
        <v>0.1</v>
      </c>
      <c r="O3809" s="12" t="n">
        <v>1952.38</v>
      </c>
      <c r="P3809" s="12" t="n">
        <v>3149</v>
      </c>
      <c r="Q3809" s="12" t="n">
        <f aca="false">M3809*P3809*(1-N3809)</f>
        <v>22672.8</v>
      </c>
      <c r="R3809" s="12" t="n">
        <f aca="false">M3809*O3809</f>
        <v>15619.04</v>
      </c>
      <c r="S3809" s="12" t="n">
        <f aca="false">Q3809-R3809</f>
        <v>7053.76</v>
      </c>
      <c r="T3809" s="11" t="n">
        <f aca="false">IFERROR(S3809/Q3809,0)</f>
        <v>0.311111111111111</v>
      </c>
      <c r="U3809" s="13" t="n">
        <f aca="false">F3809-E3809</f>
        <v>13</v>
      </c>
      <c r="V3809" s="13" t="n">
        <f aca="false">G3809-F3809</f>
        <v>7</v>
      </c>
      <c r="W3809" s="13" t="n">
        <f aca="false">G3809-E3809</f>
        <v>20</v>
      </c>
      <c r="X3809" s="10" t="n">
        <f aca="false">YEAR(E3809)</f>
        <v>2019</v>
      </c>
      <c r="Y3809" s="0" t="str">
        <f aca="false">TEXT(E3809,"yyyy-mm")</f>
        <v>2019-08</v>
      </c>
      <c r="Z3809" s="0" t="str">
        <f aca="false">"Q"&amp;ROUNDUP(MONTH(E3809)/3,0)&amp;"-"&amp;YEAR(E3809)</f>
        <v>Q3-2019</v>
      </c>
    </row>
    <row r="3810" customFormat="false" ht="14.25" hidden="false" customHeight="false" outlineLevel="0" collapsed="false">
      <c r="A3810" s="0" t="s">
        <v>3852</v>
      </c>
      <c r="B3810" s="0" t="s">
        <v>43</v>
      </c>
      <c r="C3810" s="0" t="s">
        <v>58</v>
      </c>
      <c r="D3810" s="9" t="n">
        <v>43600</v>
      </c>
      <c r="E3810" s="9" t="n">
        <v>43699</v>
      </c>
      <c r="F3810" s="9" t="n">
        <v>43719</v>
      </c>
      <c r="G3810" s="9" t="n">
        <v>43723</v>
      </c>
      <c r="H3810" s="10" t="s">
        <v>36</v>
      </c>
      <c r="I3810" s="0" t="n">
        <v>27</v>
      </c>
      <c r="J3810" s="0" t="n">
        <v>45</v>
      </c>
      <c r="K3810" s="0" t="n">
        <v>366</v>
      </c>
      <c r="L3810" s="0" t="n">
        <v>47</v>
      </c>
      <c r="M3810" s="0" t="n">
        <v>3</v>
      </c>
      <c r="N3810" s="11" t="n">
        <v>0.05</v>
      </c>
      <c r="O3810" s="12" t="n">
        <v>1632.12</v>
      </c>
      <c r="P3810" s="12" t="n">
        <v>3886</v>
      </c>
      <c r="Q3810" s="12" t="n">
        <f aca="false">M3810*P3810*(1-N3810)</f>
        <v>11075.1</v>
      </c>
      <c r="R3810" s="12" t="n">
        <f aca="false">M3810*O3810</f>
        <v>4896.36</v>
      </c>
      <c r="S3810" s="12" t="n">
        <f aca="false">Q3810-R3810</f>
        <v>6178.74</v>
      </c>
      <c r="T3810" s="11" t="n">
        <f aca="false">IFERROR(S3810/Q3810,0)</f>
        <v>0.557894736842105</v>
      </c>
      <c r="U3810" s="13" t="n">
        <f aca="false">F3810-E3810</f>
        <v>20</v>
      </c>
      <c r="V3810" s="13" t="n">
        <f aca="false">G3810-F3810</f>
        <v>4</v>
      </c>
      <c r="W3810" s="13" t="n">
        <f aca="false">G3810-E3810</f>
        <v>24</v>
      </c>
      <c r="X3810" s="10" t="n">
        <f aca="false">YEAR(E3810)</f>
        <v>2019</v>
      </c>
      <c r="Y3810" s="0" t="str">
        <f aca="false">TEXT(E3810,"yyyy-mm")</f>
        <v>2019-08</v>
      </c>
      <c r="Z3810" s="0" t="str">
        <f aca="false">"Q"&amp;ROUNDUP(MONTH(E3810)/3,0)&amp;"-"&amp;YEAR(E3810)</f>
        <v>Q3-2019</v>
      </c>
    </row>
    <row r="3811" customFormat="false" ht="14.25" hidden="false" customHeight="false" outlineLevel="0" collapsed="false">
      <c r="A3811" s="0" t="s">
        <v>3853</v>
      </c>
      <c r="B3811" s="0" t="s">
        <v>34</v>
      </c>
      <c r="C3811" s="0" t="s">
        <v>79</v>
      </c>
      <c r="D3811" s="9" t="n">
        <v>43600</v>
      </c>
      <c r="E3811" s="9" t="n">
        <v>43699</v>
      </c>
      <c r="F3811" s="9" t="n">
        <v>43722</v>
      </c>
      <c r="G3811" s="9" t="n">
        <v>43726</v>
      </c>
      <c r="H3811" s="10" t="s">
        <v>36</v>
      </c>
      <c r="I3811" s="0" t="n">
        <v>10</v>
      </c>
      <c r="J3811" s="0" t="n">
        <v>18</v>
      </c>
      <c r="K3811" s="0" t="n">
        <v>85</v>
      </c>
      <c r="L3811" s="0" t="n">
        <v>45</v>
      </c>
      <c r="M3811" s="0" t="n">
        <v>8</v>
      </c>
      <c r="N3811" s="11" t="n">
        <v>0.15</v>
      </c>
      <c r="O3811" s="12" t="n">
        <v>2487.71</v>
      </c>
      <c r="P3811" s="12" t="n">
        <v>5293</v>
      </c>
      <c r="Q3811" s="12" t="n">
        <f aca="false">M3811*P3811*(1-N3811)</f>
        <v>35992.4</v>
      </c>
      <c r="R3811" s="12" t="n">
        <f aca="false">M3811*O3811</f>
        <v>19901.68</v>
      </c>
      <c r="S3811" s="12" t="n">
        <f aca="false">Q3811-R3811</f>
        <v>16090.72</v>
      </c>
      <c r="T3811" s="11" t="n">
        <f aca="false">IFERROR(S3811/Q3811,0)</f>
        <v>0.447058823529412</v>
      </c>
      <c r="U3811" s="13" t="n">
        <f aca="false">F3811-E3811</f>
        <v>23</v>
      </c>
      <c r="V3811" s="13" t="n">
        <f aca="false">G3811-F3811</f>
        <v>4</v>
      </c>
      <c r="W3811" s="13" t="n">
        <f aca="false">G3811-E3811</f>
        <v>27</v>
      </c>
      <c r="X3811" s="10" t="n">
        <f aca="false">YEAR(E3811)</f>
        <v>2019</v>
      </c>
      <c r="Y3811" s="0" t="str">
        <f aca="false">TEXT(E3811,"yyyy-mm")</f>
        <v>2019-08</v>
      </c>
      <c r="Z3811" s="0" t="str">
        <f aca="false">"Q"&amp;ROUNDUP(MONTH(E3811)/3,0)&amp;"-"&amp;YEAR(E3811)</f>
        <v>Q3-2019</v>
      </c>
    </row>
    <row r="3812" customFormat="false" ht="14.25" hidden="false" customHeight="false" outlineLevel="0" collapsed="false">
      <c r="A3812" s="0" t="s">
        <v>3854</v>
      </c>
      <c r="B3812" s="0" t="s">
        <v>41</v>
      </c>
      <c r="C3812" s="0" t="s">
        <v>46</v>
      </c>
      <c r="D3812" s="9" t="n">
        <v>43600</v>
      </c>
      <c r="E3812" s="9" t="n">
        <v>43699</v>
      </c>
      <c r="F3812" s="9" t="n">
        <v>43722</v>
      </c>
      <c r="G3812" s="9" t="n">
        <v>43729</v>
      </c>
      <c r="H3812" s="10" t="s">
        <v>36</v>
      </c>
      <c r="I3812" s="0" t="n">
        <v>22</v>
      </c>
      <c r="J3812" s="0" t="n">
        <v>10</v>
      </c>
      <c r="K3812" s="0" t="n">
        <v>287</v>
      </c>
      <c r="L3812" s="0" t="n">
        <v>13</v>
      </c>
      <c r="M3812" s="0" t="n">
        <v>7</v>
      </c>
      <c r="N3812" s="11" t="n">
        <v>0.1</v>
      </c>
      <c r="O3812" s="12" t="n">
        <v>825.71</v>
      </c>
      <c r="P3812" s="12" t="n">
        <v>1045.2</v>
      </c>
      <c r="Q3812" s="12" t="n">
        <f aca="false">M3812*P3812*(1-N3812)</f>
        <v>6584.76</v>
      </c>
      <c r="R3812" s="12" t="n">
        <f aca="false">M3812*O3812</f>
        <v>5779.97</v>
      </c>
      <c r="S3812" s="12" t="n">
        <f aca="false">Q3812-R3812</f>
        <v>804.79</v>
      </c>
      <c r="T3812" s="11" t="n">
        <f aca="false">IFERROR(S3812/Q3812,0)</f>
        <v>0.122220096100693</v>
      </c>
      <c r="U3812" s="13" t="n">
        <f aca="false">F3812-E3812</f>
        <v>23</v>
      </c>
      <c r="V3812" s="13" t="n">
        <f aca="false">G3812-F3812</f>
        <v>7</v>
      </c>
      <c r="W3812" s="13" t="n">
        <f aca="false">G3812-E3812</f>
        <v>30</v>
      </c>
      <c r="X3812" s="10" t="n">
        <f aca="false">YEAR(E3812)</f>
        <v>2019</v>
      </c>
      <c r="Y3812" s="0" t="str">
        <f aca="false">TEXT(E3812,"yyyy-mm")</f>
        <v>2019-08</v>
      </c>
      <c r="Z3812" s="0" t="str">
        <f aca="false">"Q"&amp;ROUNDUP(MONTH(E3812)/3,0)&amp;"-"&amp;YEAR(E3812)</f>
        <v>Q3-2019</v>
      </c>
    </row>
    <row r="3813" customFormat="false" ht="14.25" hidden="false" customHeight="false" outlineLevel="0" collapsed="false">
      <c r="A3813" s="0" t="s">
        <v>3855</v>
      </c>
      <c r="B3813" s="0" t="s">
        <v>43</v>
      </c>
      <c r="C3813" s="0" t="s">
        <v>46</v>
      </c>
      <c r="D3813" s="9" t="n">
        <v>43600</v>
      </c>
      <c r="E3813" s="9" t="n">
        <v>43699</v>
      </c>
      <c r="F3813" s="9" t="n">
        <v>43706</v>
      </c>
      <c r="G3813" s="9" t="n">
        <v>43714</v>
      </c>
      <c r="H3813" s="10" t="s">
        <v>36</v>
      </c>
      <c r="I3813" s="0" t="n">
        <v>28</v>
      </c>
      <c r="J3813" s="0" t="n">
        <v>49</v>
      </c>
      <c r="K3813" s="0" t="n">
        <v>295</v>
      </c>
      <c r="L3813" s="0" t="n">
        <v>20</v>
      </c>
      <c r="M3813" s="0" t="n">
        <v>4</v>
      </c>
      <c r="N3813" s="11" t="n">
        <v>0.075</v>
      </c>
      <c r="O3813" s="12" t="n">
        <v>2026.08</v>
      </c>
      <c r="P3813" s="12" t="n">
        <v>3376.8</v>
      </c>
      <c r="Q3813" s="12" t="n">
        <f aca="false">M3813*P3813*(1-N3813)</f>
        <v>12494.16</v>
      </c>
      <c r="R3813" s="12" t="n">
        <f aca="false">M3813*O3813</f>
        <v>8104.32</v>
      </c>
      <c r="S3813" s="12" t="n">
        <f aca="false">Q3813-R3813</f>
        <v>4389.84</v>
      </c>
      <c r="T3813" s="11" t="n">
        <f aca="false">IFERROR(S3813/Q3813,0)</f>
        <v>0.351351351351352</v>
      </c>
      <c r="U3813" s="13" t="n">
        <f aca="false">F3813-E3813</f>
        <v>7</v>
      </c>
      <c r="V3813" s="13" t="n">
        <f aca="false">G3813-F3813</f>
        <v>8</v>
      </c>
      <c r="W3813" s="13" t="n">
        <f aca="false">G3813-E3813</f>
        <v>15</v>
      </c>
      <c r="X3813" s="10" t="n">
        <f aca="false">YEAR(E3813)</f>
        <v>2019</v>
      </c>
      <c r="Y3813" s="0" t="str">
        <f aca="false">TEXT(E3813,"yyyy-mm")</f>
        <v>2019-08</v>
      </c>
      <c r="Z3813" s="0" t="str">
        <f aca="false">"Q"&amp;ROUNDUP(MONTH(E3813)/3,0)&amp;"-"&amp;YEAR(E3813)</f>
        <v>Q3-2019</v>
      </c>
    </row>
    <row r="3814" customFormat="false" ht="14.25" hidden="false" customHeight="false" outlineLevel="0" collapsed="false">
      <c r="A3814" s="0" t="s">
        <v>3856</v>
      </c>
      <c r="B3814" s="0" t="s">
        <v>34</v>
      </c>
      <c r="C3814" s="0" t="s">
        <v>39</v>
      </c>
      <c r="D3814" s="9" t="n">
        <v>43600</v>
      </c>
      <c r="E3814" s="9" t="n">
        <v>43699</v>
      </c>
      <c r="F3814" s="9" t="n">
        <v>43711</v>
      </c>
      <c r="G3814" s="9" t="n">
        <v>43718</v>
      </c>
      <c r="H3814" s="10" t="s">
        <v>36</v>
      </c>
      <c r="I3814" s="0" t="n">
        <v>12</v>
      </c>
      <c r="J3814" s="0" t="n">
        <v>47</v>
      </c>
      <c r="K3814" s="0" t="n">
        <v>155</v>
      </c>
      <c r="L3814" s="0" t="n">
        <v>25</v>
      </c>
      <c r="M3814" s="0" t="n">
        <v>4</v>
      </c>
      <c r="N3814" s="11" t="n">
        <v>0.075</v>
      </c>
      <c r="O3814" s="12" t="n">
        <v>1167.41</v>
      </c>
      <c r="P3814" s="12" t="n">
        <v>1768.8</v>
      </c>
      <c r="Q3814" s="12" t="n">
        <f aca="false">M3814*P3814*(1-N3814)</f>
        <v>6544.56</v>
      </c>
      <c r="R3814" s="12" t="n">
        <f aca="false">M3814*O3814</f>
        <v>4669.64</v>
      </c>
      <c r="S3814" s="12" t="n">
        <f aca="false">Q3814-R3814</f>
        <v>1874.92</v>
      </c>
      <c r="T3814" s="11" t="n">
        <f aca="false">IFERROR(S3814/Q3814,0)</f>
        <v>0.286485264097204</v>
      </c>
      <c r="U3814" s="13" t="n">
        <f aca="false">F3814-E3814</f>
        <v>12</v>
      </c>
      <c r="V3814" s="13" t="n">
        <f aca="false">G3814-F3814</f>
        <v>7</v>
      </c>
      <c r="W3814" s="13" t="n">
        <f aca="false">G3814-E3814</f>
        <v>19</v>
      </c>
      <c r="X3814" s="10" t="n">
        <f aca="false">YEAR(E3814)</f>
        <v>2019</v>
      </c>
      <c r="Y3814" s="0" t="str">
        <f aca="false">TEXT(E3814,"yyyy-mm")</f>
        <v>2019-08</v>
      </c>
      <c r="Z3814" s="0" t="str">
        <f aca="false">"Q"&amp;ROUNDUP(MONTH(E3814)/3,0)&amp;"-"&amp;YEAR(E3814)</f>
        <v>Q3-2019</v>
      </c>
    </row>
    <row r="3815" customFormat="false" ht="14.25" hidden="false" customHeight="false" outlineLevel="0" collapsed="false">
      <c r="A3815" s="0" t="s">
        <v>3857</v>
      </c>
      <c r="B3815" s="0" t="s">
        <v>38</v>
      </c>
      <c r="C3815" s="0" t="s">
        <v>39</v>
      </c>
      <c r="D3815" s="9" t="n">
        <v>43600</v>
      </c>
      <c r="E3815" s="9" t="n">
        <v>43700</v>
      </c>
      <c r="F3815" s="9" t="n">
        <v>43709</v>
      </c>
      <c r="G3815" s="9" t="n">
        <v>43717</v>
      </c>
      <c r="H3815" s="10" t="s">
        <v>36</v>
      </c>
      <c r="I3815" s="0" t="n">
        <v>13</v>
      </c>
      <c r="J3815" s="0" t="n">
        <v>26</v>
      </c>
      <c r="K3815" s="0" t="n">
        <v>168</v>
      </c>
      <c r="L3815" s="0" t="n">
        <v>39</v>
      </c>
      <c r="M3815" s="0" t="n">
        <v>7</v>
      </c>
      <c r="N3815" s="11" t="n">
        <v>0.2</v>
      </c>
      <c r="O3815" s="12" t="n">
        <v>1678.75</v>
      </c>
      <c r="P3815" s="12" t="n">
        <v>2331.6</v>
      </c>
      <c r="Q3815" s="12" t="n">
        <f aca="false">M3815*P3815*(1-N3815)</f>
        <v>13056.96</v>
      </c>
      <c r="R3815" s="12" t="n">
        <f aca="false">M3815*O3815</f>
        <v>11751.25</v>
      </c>
      <c r="S3815" s="12" t="n">
        <f aca="false">Q3815-R3815</f>
        <v>1305.71</v>
      </c>
      <c r="T3815" s="11" t="n">
        <f aca="false">IFERROR(S3815/Q3815,0)</f>
        <v>0.100001072225081</v>
      </c>
      <c r="U3815" s="13" t="n">
        <f aca="false">F3815-E3815</f>
        <v>9</v>
      </c>
      <c r="V3815" s="13" t="n">
        <f aca="false">G3815-F3815</f>
        <v>8</v>
      </c>
      <c r="W3815" s="13" t="n">
        <f aca="false">G3815-E3815</f>
        <v>17</v>
      </c>
      <c r="X3815" s="10" t="n">
        <f aca="false">YEAR(E3815)</f>
        <v>2019</v>
      </c>
      <c r="Y3815" s="0" t="str">
        <f aca="false">TEXT(E3815,"yyyy-mm")</f>
        <v>2019-08</v>
      </c>
      <c r="Z3815" s="0" t="str">
        <f aca="false">"Q"&amp;ROUNDUP(MONTH(E3815)/3,0)&amp;"-"&amp;YEAR(E3815)</f>
        <v>Q3-2019</v>
      </c>
    </row>
    <row r="3816" customFormat="false" ht="14.25" hidden="false" customHeight="false" outlineLevel="0" collapsed="false">
      <c r="A3816" s="0" t="s">
        <v>3858</v>
      </c>
      <c r="B3816" s="0" t="s">
        <v>34</v>
      </c>
      <c r="C3816" s="0" t="s">
        <v>46</v>
      </c>
      <c r="D3816" s="9" t="n">
        <v>43600</v>
      </c>
      <c r="E3816" s="9" t="n">
        <v>43700</v>
      </c>
      <c r="F3816" s="9" t="n">
        <v>43718</v>
      </c>
      <c r="G3816" s="9" t="n">
        <v>43722</v>
      </c>
      <c r="H3816" s="10" t="s">
        <v>36</v>
      </c>
      <c r="I3816" s="0" t="n">
        <v>9</v>
      </c>
      <c r="J3816" s="0" t="n">
        <v>5</v>
      </c>
      <c r="K3816" s="0" t="n">
        <v>314</v>
      </c>
      <c r="L3816" s="0" t="n">
        <v>23</v>
      </c>
      <c r="M3816" s="0" t="n">
        <v>4</v>
      </c>
      <c r="N3816" s="11" t="n">
        <v>0.05</v>
      </c>
      <c r="O3816" s="12" t="n">
        <v>513.29</v>
      </c>
      <c r="P3816" s="12" t="n">
        <v>1092.1</v>
      </c>
      <c r="Q3816" s="12" t="n">
        <f aca="false">M3816*P3816*(1-N3816)</f>
        <v>4149.98</v>
      </c>
      <c r="R3816" s="12" t="n">
        <f aca="false">M3816*O3816</f>
        <v>2053.16</v>
      </c>
      <c r="S3816" s="12" t="n">
        <f aca="false">Q3816-R3816</f>
        <v>2096.82</v>
      </c>
      <c r="T3816" s="11" t="n">
        <f aca="false">IFERROR(S3816/Q3816,0)</f>
        <v>0.505260266314537</v>
      </c>
      <c r="U3816" s="13" t="n">
        <f aca="false">F3816-E3816</f>
        <v>18</v>
      </c>
      <c r="V3816" s="13" t="n">
        <f aca="false">G3816-F3816</f>
        <v>4</v>
      </c>
      <c r="W3816" s="13" t="n">
        <f aca="false">G3816-E3816</f>
        <v>22</v>
      </c>
      <c r="X3816" s="10" t="n">
        <f aca="false">YEAR(E3816)</f>
        <v>2019</v>
      </c>
      <c r="Y3816" s="0" t="str">
        <f aca="false">TEXT(E3816,"yyyy-mm")</f>
        <v>2019-08</v>
      </c>
      <c r="Z3816" s="0" t="str">
        <f aca="false">"Q"&amp;ROUNDUP(MONTH(E3816)/3,0)&amp;"-"&amp;YEAR(E3816)</f>
        <v>Q3-2019</v>
      </c>
    </row>
    <row r="3817" customFormat="false" ht="14.25" hidden="false" customHeight="false" outlineLevel="0" collapsed="false">
      <c r="A3817" s="0" t="s">
        <v>3859</v>
      </c>
      <c r="B3817" s="0" t="s">
        <v>43</v>
      </c>
      <c r="C3817" s="0" t="s">
        <v>35</v>
      </c>
      <c r="D3817" s="9" t="n">
        <v>43600</v>
      </c>
      <c r="E3817" s="9" t="n">
        <v>43700</v>
      </c>
      <c r="F3817" s="9" t="n">
        <v>43706</v>
      </c>
      <c r="G3817" s="9" t="n">
        <v>43716</v>
      </c>
      <c r="H3817" s="10" t="s">
        <v>36</v>
      </c>
      <c r="I3817" s="0" t="n">
        <v>28</v>
      </c>
      <c r="J3817" s="0" t="n">
        <v>17</v>
      </c>
      <c r="K3817" s="0" t="n">
        <v>210</v>
      </c>
      <c r="L3817" s="0" t="n">
        <v>20</v>
      </c>
      <c r="M3817" s="0" t="n">
        <v>2</v>
      </c>
      <c r="N3817" s="11" t="n">
        <v>0.05</v>
      </c>
      <c r="O3817" s="12" t="n">
        <v>1897.04</v>
      </c>
      <c r="P3817" s="12" t="n">
        <v>2432.1</v>
      </c>
      <c r="Q3817" s="12" t="n">
        <f aca="false">M3817*P3817*(1-N3817)</f>
        <v>4620.99</v>
      </c>
      <c r="R3817" s="12" t="n">
        <f aca="false">M3817*O3817</f>
        <v>3794.08</v>
      </c>
      <c r="S3817" s="12" t="n">
        <f aca="false">Q3817-R3817</f>
        <v>826.91</v>
      </c>
      <c r="T3817" s="11" t="n">
        <f aca="false">IFERROR(S3817/Q3817,0)</f>
        <v>0.178946502805676</v>
      </c>
      <c r="U3817" s="13" t="n">
        <f aca="false">F3817-E3817</f>
        <v>6</v>
      </c>
      <c r="V3817" s="13" t="n">
        <f aca="false">G3817-F3817</f>
        <v>10</v>
      </c>
      <c r="W3817" s="13" t="n">
        <f aca="false">G3817-E3817</f>
        <v>16</v>
      </c>
      <c r="X3817" s="10" t="n">
        <f aca="false">YEAR(E3817)</f>
        <v>2019</v>
      </c>
      <c r="Y3817" s="0" t="str">
        <f aca="false">TEXT(E3817,"yyyy-mm")</f>
        <v>2019-08</v>
      </c>
      <c r="Z3817" s="0" t="str">
        <f aca="false">"Q"&amp;ROUNDUP(MONTH(E3817)/3,0)&amp;"-"&amp;YEAR(E3817)</f>
        <v>Q3-2019</v>
      </c>
    </row>
    <row r="3818" customFormat="false" ht="14.25" hidden="false" customHeight="false" outlineLevel="0" collapsed="false">
      <c r="A3818" s="0" t="s">
        <v>3860</v>
      </c>
      <c r="B3818" s="0" t="s">
        <v>38</v>
      </c>
      <c r="C3818" s="0" t="s">
        <v>39</v>
      </c>
      <c r="D3818" s="9" t="n">
        <v>43600</v>
      </c>
      <c r="E3818" s="9" t="n">
        <v>43700</v>
      </c>
      <c r="F3818" s="9" t="n">
        <v>43721</v>
      </c>
      <c r="G3818" s="9" t="n">
        <v>43730</v>
      </c>
      <c r="H3818" s="10" t="s">
        <v>36</v>
      </c>
      <c r="I3818" s="0" t="n">
        <v>19</v>
      </c>
      <c r="J3818" s="0" t="n">
        <v>37</v>
      </c>
      <c r="K3818" s="0" t="n">
        <v>141</v>
      </c>
      <c r="L3818" s="0" t="n">
        <v>40</v>
      </c>
      <c r="M3818" s="0" t="n">
        <v>5</v>
      </c>
      <c r="N3818" s="11" t="n">
        <v>0.1</v>
      </c>
      <c r="O3818" s="12" t="n">
        <v>523.27</v>
      </c>
      <c r="P3818" s="12" t="n">
        <v>737</v>
      </c>
      <c r="Q3818" s="12" t="n">
        <f aca="false">M3818*P3818*(1-N3818)</f>
        <v>3316.5</v>
      </c>
      <c r="R3818" s="12" t="n">
        <f aca="false">M3818*O3818</f>
        <v>2616.35</v>
      </c>
      <c r="S3818" s="12" t="n">
        <f aca="false">Q3818-R3818</f>
        <v>700.15</v>
      </c>
      <c r="T3818" s="11" t="n">
        <f aca="false">IFERROR(S3818/Q3818,0)</f>
        <v>0.211111111111111</v>
      </c>
      <c r="U3818" s="13" t="n">
        <f aca="false">F3818-E3818</f>
        <v>21</v>
      </c>
      <c r="V3818" s="13" t="n">
        <f aca="false">G3818-F3818</f>
        <v>9</v>
      </c>
      <c r="W3818" s="13" t="n">
        <f aca="false">G3818-E3818</f>
        <v>30</v>
      </c>
      <c r="X3818" s="10" t="n">
        <f aca="false">YEAR(E3818)</f>
        <v>2019</v>
      </c>
      <c r="Y3818" s="0" t="str">
        <f aca="false">TEXT(E3818,"yyyy-mm")</f>
        <v>2019-08</v>
      </c>
      <c r="Z3818" s="0" t="str">
        <f aca="false">"Q"&amp;ROUNDUP(MONTH(E3818)/3,0)&amp;"-"&amp;YEAR(E3818)</f>
        <v>Q3-2019</v>
      </c>
    </row>
    <row r="3819" customFormat="false" ht="14.25" hidden="false" customHeight="false" outlineLevel="0" collapsed="false">
      <c r="A3819" s="0" t="s">
        <v>3861</v>
      </c>
      <c r="B3819" s="0" t="s">
        <v>34</v>
      </c>
      <c r="C3819" s="0" t="s">
        <v>48</v>
      </c>
      <c r="D3819" s="9" t="n">
        <v>43600</v>
      </c>
      <c r="E3819" s="9" t="n">
        <v>43700</v>
      </c>
      <c r="F3819" s="9" t="n">
        <v>43726</v>
      </c>
      <c r="G3819" s="9" t="n">
        <v>43733</v>
      </c>
      <c r="H3819" s="10" t="s">
        <v>36</v>
      </c>
      <c r="I3819" s="0" t="n">
        <v>2</v>
      </c>
      <c r="J3819" s="0" t="n">
        <v>31</v>
      </c>
      <c r="K3819" s="0" t="n">
        <v>4</v>
      </c>
      <c r="L3819" s="0" t="n">
        <v>2</v>
      </c>
      <c r="M3819" s="0" t="n">
        <v>1</v>
      </c>
      <c r="N3819" s="11" t="n">
        <v>0.075</v>
      </c>
      <c r="O3819" s="12" t="n">
        <v>851.24</v>
      </c>
      <c r="P3819" s="12" t="n">
        <v>1105.5</v>
      </c>
      <c r="Q3819" s="12" t="n">
        <f aca="false">M3819*P3819*(1-N3819)</f>
        <v>1022.5875</v>
      </c>
      <c r="R3819" s="12" t="n">
        <f aca="false">M3819*O3819</f>
        <v>851.24</v>
      </c>
      <c r="S3819" s="12" t="n">
        <f aca="false">Q3819-R3819</f>
        <v>171.3475</v>
      </c>
      <c r="T3819" s="11" t="n">
        <f aca="false">IFERROR(S3819/Q3819,0)</f>
        <v>0.167562678010439</v>
      </c>
      <c r="U3819" s="13" t="n">
        <f aca="false">F3819-E3819</f>
        <v>26</v>
      </c>
      <c r="V3819" s="13" t="n">
        <f aca="false">G3819-F3819</f>
        <v>7</v>
      </c>
      <c r="W3819" s="13" t="n">
        <f aca="false">G3819-E3819</f>
        <v>33</v>
      </c>
      <c r="X3819" s="10" t="n">
        <f aca="false">YEAR(E3819)</f>
        <v>2019</v>
      </c>
      <c r="Y3819" s="0" t="str">
        <f aca="false">TEXT(E3819,"yyyy-mm")</f>
        <v>2019-08</v>
      </c>
      <c r="Z3819" s="0" t="str">
        <f aca="false">"Q"&amp;ROUNDUP(MONTH(E3819)/3,0)&amp;"-"&amp;YEAR(E3819)</f>
        <v>Q3-2019</v>
      </c>
    </row>
    <row r="3820" customFormat="false" ht="14.25" hidden="false" customHeight="false" outlineLevel="0" collapsed="false">
      <c r="A3820" s="0" t="s">
        <v>3862</v>
      </c>
      <c r="B3820" s="0" t="s">
        <v>38</v>
      </c>
      <c r="C3820" s="0" t="s">
        <v>48</v>
      </c>
      <c r="D3820" s="9" t="n">
        <v>43600</v>
      </c>
      <c r="E3820" s="9" t="n">
        <v>43700</v>
      </c>
      <c r="F3820" s="9" t="n">
        <v>43707</v>
      </c>
      <c r="G3820" s="9" t="n">
        <v>43715</v>
      </c>
      <c r="H3820" s="10" t="s">
        <v>36</v>
      </c>
      <c r="I3820" s="0" t="n">
        <v>20</v>
      </c>
      <c r="J3820" s="0" t="n">
        <v>25</v>
      </c>
      <c r="K3820" s="0" t="n">
        <v>48</v>
      </c>
      <c r="L3820" s="0" t="n">
        <v>24</v>
      </c>
      <c r="M3820" s="0" t="n">
        <v>5</v>
      </c>
      <c r="N3820" s="11" t="n">
        <v>0.1</v>
      </c>
      <c r="O3820" s="12" t="n">
        <v>2049.33</v>
      </c>
      <c r="P3820" s="12" t="n">
        <v>2807.3</v>
      </c>
      <c r="Q3820" s="12" t="n">
        <f aca="false">M3820*P3820*(1-N3820)</f>
        <v>12632.85</v>
      </c>
      <c r="R3820" s="12" t="n">
        <f aca="false">M3820*O3820</f>
        <v>10246.65</v>
      </c>
      <c r="S3820" s="12" t="n">
        <f aca="false">Q3820-R3820</f>
        <v>2386.2</v>
      </c>
      <c r="T3820" s="11" t="n">
        <f aca="false">IFERROR(S3820/Q3820,0)</f>
        <v>0.188888493095382</v>
      </c>
      <c r="U3820" s="13" t="n">
        <f aca="false">F3820-E3820</f>
        <v>7</v>
      </c>
      <c r="V3820" s="13" t="n">
        <f aca="false">G3820-F3820</f>
        <v>8</v>
      </c>
      <c r="W3820" s="13" t="n">
        <f aca="false">G3820-E3820</f>
        <v>15</v>
      </c>
      <c r="X3820" s="10" t="n">
        <f aca="false">YEAR(E3820)</f>
        <v>2019</v>
      </c>
      <c r="Y3820" s="0" t="str">
        <f aca="false">TEXT(E3820,"yyyy-mm")</f>
        <v>2019-08</v>
      </c>
      <c r="Z3820" s="0" t="str">
        <f aca="false">"Q"&amp;ROUNDUP(MONTH(E3820)/3,0)&amp;"-"&amp;YEAR(E3820)</f>
        <v>Q3-2019</v>
      </c>
    </row>
    <row r="3821" customFormat="false" ht="14.25" hidden="false" customHeight="false" outlineLevel="0" collapsed="false">
      <c r="A3821" s="0" t="s">
        <v>3863</v>
      </c>
      <c r="B3821" s="0" t="s">
        <v>38</v>
      </c>
      <c r="C3821" s="0" t="s">
        <v>79</v>
      </c>
      <c r="D3821" s="9" t="n">
        <v>43600</v>
      </c>
      <c r="E3821" s="9" t="n">
        <v>43701</v>
      </c>
      <c r="F3821" s="9" t="n">
        <v>43723</v>
      </c>
      <c r="G3821" s="9" t="n">
        <v>43731</v>
      </c>
      <c r="H3821" s="10" t="s">
        <v>36</v>
      </c>
      <c r="I3821" s="0" t="n">
        <v>16</v>
      </c>
      <c r="J3821" s="0" t="n">
        <v>13</v>
      </c>
      <c r="K3821" s="0" t="n">
        <v>78</v>
      </c>
      <c r="L3821" s="0" t="n">
        <v>30</v>
      </c>
      <c r="M3821" s="0" t="n">
        <v>3</v>
      </c>
      <c r="N3821" s="11" t="n">
        <v>0.05</v>
      </c>
      <c r="O3821" s="12" t="n">
        <v>1690.68</v>
      </c>
      <c r="P3821" s="12" t="n">
        <v>2284.7</v>
      </c>
      <c r="Q3821" s="12" t="n">
        <f aca="false">M3821*P3821*(1-N3821)</f>
        <v>6511.395</v>
      </c>
      <c r="R3821" s="12" t="n">
        <f aca="false">M3821*O3821</f>
        <v>5072.04</v>
      </c>
      <c r="S3821" s="12" t="n">
        <f aca="false">Q3821-R3821</f>
        <v>1439.355</v>
      </c>
      <c r="T3821" s="11" t="n">
        <f aca="false">IFERROR(S3821/Q3821,0)</f>
        <v>0.221051710117417</v>
      </c>
      <c r="U3821" s="13" t="n">
        <f aca="false">F3821-E3821</f>
        <v>22</v>
      </c>
      <c r="V3821" s="13" t="n">
        <f aca="false">G3821-F3821</f>
        <v>8</v>
      </c>
      <c r="W3821" s="13" t="n">
        <f aca="false">G3821-E3821</f>
        <v>30</v>
      </c>
      <c r="X3821" s="10" t="n">
        <f aca="false">YEAR(E3821)</f>
        <v>2019</v>
      </c>
      <c r="Y3821" s="0" t="str">
        <f aca="false">TEXT(E3821,"yyyy-mm")</f>
        <v>2019-08</v>
      </c>
      <c r="Z3821" s="0" t="str">
        <f aca="false">"Q"&amp;ROUNDUP(MONTH(E3821)/3,0)&amp;"-"&amp;YEAR(E3821)</f>
        <v>Q3-2019</v>
      </c>
    </row>
    <row r="3822" customFormat="false" ht="14.25" hidden="false" customHeight="false" outlineLevel="0" collapsed="false">
      <c r="A3822" s="0" t="s">
        <v>3864</v>
      </c>
      <c r="B3822" s="0" t="s">
        <v>34</v>
      </c>
      <c r="C3822" s="0" t="s">
        <v>39</v>
      </c>
      <c r="D3822" s="9" t="n">
        <v>43600</v>
      </c>
      <c r="E3822" s="9" t="n">
        <v>43701</v>
      </c>
      <c r="F3822" s="9" t="n">
        <v>43706</v>
      </c>
      <c r="G3822" s="9" t="n">
        <v>43707</v>
      </c>
      <c r="H3822" s="10" t="s">
        <v>36</v>
      </c>
      <c r="I3822" s="0" t="n">
        <v>6</v>
      </c>
      <c r="J3822" s="0" t="n">
        <v>46</v>
      </c>
      <c r="K3822" s="0" t="n">
        <v>114</v>
      </c>
      <c r="L3822" s="0" t="n">
        <v>32</v>
      </c>
      <c r="M3822" s="0" t="n">
        <v>3</v>
      </c>
      <c r="N3822" s="11" t="n">
        <v>0.2</v>
      </c>
      <c r="O3822" s="12" t="n">
        <v>648.96</v>
      </c>
      <c r="P3822" s="12" t="n">
        <v>1118.9</v>
      </c>
      <c r="Q3822" s="12" t="n">
        <f aca="false">M3822*P3822*(1-N3822)</f>
        <v>2685.36</v>
      </c>
      <c r="R3822" s="12" t="n">
        <f aca="false">M3822*O3822</f>
        <v>1946.88</v>
      </c>
      <c r="S3822" s="12" t="n">
        <f aca="false">Q3822-R3822</f>
        <v>738.480000000001</v>
      </c>
      <c r="T3822" s="11" t="n">
        <f aca="false">IFERROR(S3822/Q3822,0)</f>
        <v>0.275002234337296</v>
      </c>
      <c r="U3822" s="13" t="n">
        <f aca="false">F3822-E3822</f>
        <v>5</v>
      </c>
      <c r="V3822" s="13" t="n">
        <f aca="false">G3822-F3822</f>
        <v>1</v>
      </c>
      <c r="W3822" s="13" t="n">
        <f aca="false">G3822-E3822</f>
        <v>6</v>
      </c>
      <c r="X3822" s="10" t="n">
        <f aca="false">YEAR(E3822)</f>
        <v>2019</v>
      </c>
      <c r="Y3822" s="0" t="str">
        <f aca="false">TEXT(E3822,"yyyy-mm")</f>
        <v>2019-08</v>
      </c>
      <c r="Z3822" s="0" t="str">
        <f aca="false">"Q"&amp;ROUNDUP(MONTH(E3822)/3,0)&amp;"-"&amp;YEAR(E3822)</f>
        <v>Q3-2019</v>
      </c>
    </row>
    <row r="3823" customFormat="false" ht="14.25" hidden="false" customHeight="false" outlineLevel="0" collapsed="false">
      <c r="A3823" s="0" t="s">
        <v>3865</v>
      </c>
      <c r="B3823" s="0" t="s">
        <v>34</v>
      </c>
      <c r="C3823" s="0" t="s">
        <v>58</v>
      </c>
      <c r="D3823" s="9" t="n">
        <v>43600</v>
      </c>
      <c r="E3823" s="9" t="n">
        <v>43701</v>
      </c>
      <c r="F3823" s="9" t="n">
        <v>43720</v>
      </c>
      <c r="G3823" s="9" t="n">
        <v>43724</v>
      </c>
      <c r="H3823" s="10" t="s">
        <v>36</v>
      </c>
      <c r="I3823" s="0" t="n">
        <v>8</v>
      </c>
      <c r="J3823" s="0" t="n">
        <v>32</v>
      </c>
      <c r="K3823" s="0" t="n">
        <v>340</v>
      </c>
      <c r="L3823" s="0" t="n">
        <v>26</v>
      </c>
      <c r="M3823" s="0" t="n">
        <v>5</v>
      </c>
      <c r="N3823" s="11" t="n">
        <v>0.1</v>
      </c>
      <c r="O3823" s="12" t="n">
        <v>1468.1</v>
      </c>
      <c r="P3823" s="12" t="n">
        <v>2224.4</v>
      </c>
      <c r="Q3823" s="12" t="n">
        <f aca="false">M3823*P3823*(1-N3823)</f>
        <v>10009.8</v>
      </c>
      <c r="R3823" s="12" t="n">
        <f aca="false">M3823*O3823</f>
        <v>7340.5</v>
      </c>
      <c r="S3823" s="12" t="n">
        <f aca="false">Q3823-R3823</f>
        <v>2669.3</v>
      </c>
      <c r="T3823" s="11" t="n">
        <f aca="false">IFERROR(S3823/Q3823,0)</f>
        <v>0.266668664708586</v>
      </c>
      <c r="U3823" s="13" t="n">
        <f aca="false">F3823-E3823</f>
        <v>19</v>
      </c>
      <c r="V3823" s="13" t="n">
        <f aca="false">G3823-F3823</f>
        <v>4</v>
      </c>
      <c r="W3823" s="13" t="n">
        <f aca="false">G3823-E3823</f>
        <v>23</v>
      </c>
      <c r="X3823" s="10" t="n">
        <f aca="false">YEAR(E3823)</f>
        <v>2019</v>
      </c>
      <c r="Y3823" s="0" t="str">
        <f aca="false">TEXT(E3823,"yyyy-mm")</f>
        <v>2019-08</v>
      </c>
      <c r="Z3823" s="0" t="str">
        <f aca="false">"Q"&amp;ROUNDUP(MONTH(E3823)/3,0)&amp;"-"&amp;YEAR(E3823)</f>
        <v>Q3-2019</v>
      </c>
    </row>
    <row r="3824" customFormat="false" ht="14.25" hidden="false" customHeight="false" outlineLevel="0" collapsed="false">
      <c r="A3824" s="0" t="s">
        <v>3866</v>
      </c>
      <c r="B3824" s="0" t="s">
        <v>41</v>
      </c>
      <c r="C3824" s="0" t="s">
        <v>39</v>
      </c>
      <c r="D3824" s="9" t="n">
        <v>43600</v>
      </c>
      <c r="E3824" s="9" t="n">
        <v>43701</v>
      </c>
      <c r="F3824" s="9" t="n">
        <v>43723</v>
      </c>
      <c r="G3824" s="9" t="n">
        <v>43731</v>
      </c>
      <c r="H3824" s="10" t="s">
        <v>36</v>
      </c>
      <c r="I3824" s="0" t="n">
        <v>24</v>
      </c>
      <c r="J3824" s="0" t="n">
        <v>1</v>
      </c>
      <c r="K3824" s="0" t="n">
        <v>201</v>
      </c>
      <c r="L3824" s="0" t="n">
        <v>11</v>
      </c>
      <c r="M3824" s="0" t="n">
        <v>3</v>
      </c>
      <c r="N3824" s="11" t="n">
        <v>0.1</v>
      </c>
      <c r="O3824" s="12" t="n">
        <v>872.61</v>
      </c>
      <c r="P3824" s="12" t="n">
        <v>1983.2</v>
      </c>
      <c r="Q3824" s="12" t="n">
        <f aca="false">M3824*P3824*(1-N3824)</f>
        <v>5354.64</v>
      </c>
      <c r="R3824" s="12" t="n">
        <f aca="false">M3824*O3824</f>
        <v>2617.83</v>
      </c>
      <c r="S3824" s="12" t="n">
        <f aca="false">Q3824-R3824</f>
        <v>2736.81</v>
      </c>
      <c r="T3824" s="11" t="n">
        <f aca="false">IFERROR(S3824/Q3824,0)</f>
        <v>0.511109990587603</v>
      </c>
      <c r="U3824" s="13" t="n">
        <f aca="false">F3824-E3824</f>
        <v>22</v>
      </c>
      <c r="V3824" s="13" t="n">
        <f aca="false">G3824-F3824</f>
        <v>8</v>
      </c>
      <c r="W3824" s="13" t="n">
        <f aca="false">G3824-E3824</f>
        <v>30</v>
      </c>
      <c r="X3824" s="10" t="n">
        <f aca="false">YEAR(E3824)</f>
        <v>2019</v>
      </c>
      <c r="Y3824" s="0" t="str">
        <f aca="false">TEXT(E3824,"yyyy-mm")</f>
        <v>2019-08</v>
      </c>
      <c r="Z3824" s="0" t="str">
        <f aca="false">"Q"&amp;ROUNDUP(MONTH(E3824)/3,0)&amp;"-"&amp;YEAR(E3824)</f>
        <v>Q3-2019</v>
      </c>
    </row>
    <row r="3825" customFormat="false" ht="14.25" hidden="false" customHeight="false" outlineLevel="0" collapsed="false">
      <c r="A3825" s="0" t="s">
        <v>3867</v>
      </c>
      <c r="B3825" s="0" t="s">
        <v>41</v>
      </c>
      <c r="C3825" s="0" t="s">
        <v>46</v>
      </c>
      <c r="D3825" s="9" t="n">
        <v>43600</v>
      </c>
      <c r="E3825" s="9" t="n">
        <v>43701</v>
      </c>
      <c r="F3825" s="9" t="n">
        <v>43718</v>
      </c>
      <c r="G3825" s="9" t="n">
        <v>43727</v>
      </c>
      <c r="H3825" s="10" t="s">
        <v>36</v>
      </c>
      <c r="I3825" s="0" t="n">
        <v>24</v>
      </c>
      <c r="J3825" s="0" t="n">
        <v>9</v>
      </c>
      <c r="K3825" s="0" t="n">
        <v>262</v>
      </c>
      <c r="L3825" s="0" t="n">
        <v>46</v>
      </c>
      <c r="M3825" s="0" t="n">
        <v>8</v>
      </c>
      <c r="N3825" s="11" t="n">
        <v>0.05</v>
      </c>
      <c r="O3825" s="12" t="n">
        <v>486.89</v>
      </c>
      <c r="P3825" s="12" t="n">
        <v>1132.3</v>
      </c>
      <c r="Q3825" s="12" t="n">
        <f aca="false">M3825*P3825*(1-N3825)</f>
        <v>8605.48</v>
      </c>
      <c r="R3825" s="12" t="n">
        <f aca="false">M3825*O3825</f>
        <v>3895.12</v>
      </c>
      <c r="S3825" s="12" t="n">
        <f aca="false">Q3825-R3825</f>
        <v>4710.36</v>
      </c>
      <c r="T3825" s="11" t="n">
        <f aca="false">IFERROR(S3825/Q3825,0)</f>
        <v>0.547367491412449</v>
      </c>
      <c r="U3825" s="13" t="n">
        <f aca="false">F3825-E3825</f>
        <v>17</v>
      </c>
      <c r="V3825" s="13" t="n">
        <f aca="false">G3825-F3825</f>
        <v>9</v>
      </c>
      <c r="W3825" s="13" t="n">
        <f aca="false">G3825-E3825</f>
        <v>26</v>
      </c>
      <c r="X3825" s="10" t="n">
        <f aca="false">YEAR(E3825)</f>
        <v>2019</v>
      </c>
      <c r="Y3825" s="0" t="str">
        <f aca="false">TEXT(E3825,"yyyy-mm")</f>
        <v>2019-08</v>
      </c>
      <c r="Z3825" s="0" t="str">
        <f aca="false">"Q"&amp;ROUNDUP(MONTH(E3825)/3,0)&amp;"-"&amp;YEAR(E3825)</f>
        <v>Q3-2019</v>
      </c>
    </row>
    <row r="3826" customFormat="false" ht="14.25" hidden="false" customHeight="false" outlineLevel="0" collapsed="false">
      <c r="A3826" s="0" t="s">
        <v>3868</v>
      </c>
      <c r="B3826" s="0" t="s">
        <v>34</v>
      </c>
      <c r="C3826" s="0" t="s">
        <v>46</v>
      </c>
      <c r="D3826" s="9" t="n">
        <v>43600</v>
      </c>
      <c r="E3826" s="9" t="n">
        <v>43701</v>
      </c>
      <c r="F3826" s="9" t="n">
        <v>43716</v>
      </c>
      <c r="G3826" s="9" t="n">
        <v>43717</v>
      </c>
      <c r="H3826" s="10" t="s">
        <v>36</v>
      </c>
      <c r="I3826" s="0" t="n">
        <v>2</v>
      </c>
      <c r="J3826" s="0" t="n">
        <v>7</v>
      </c>
      <c r="K3826" s="0" t="n">
        <v>295</v>
      </c>
      <c r="L3826" s="0" t="n">
        <v>20</v>
      </c>
      <c r="M3826" s="0" t="n">
        <v>7</v>
      </c>
      <c r="N3826" s="11" t="n">
        <v>0.05</v>
      </c>
      <c r="O3826" s="12" t="n">
        <v>1041.98</v>
      </c>
      <c r="P3826" s="12" t="n">
        <v>1929.6</v>
      </c>
      <c r="Q3826" s="12" t="n">
        <f aca="false">M3826*P3826*(1-N3826)</f>
        <v>12831.84</v>
      </c>
      <c r="R3826" s="12" t="n">
        <f aca="false">M3826*O3826</f>
        <v>7293.86</v>
      </c>
      <c r="S3826" s="12" t="n">
        <f aca="false">Q3826-R3826</f>
        <v>5537.98</v>
      </c>
      <c r="T3826" s="11" t="n">
        <f aca="false">IFERROR(S3826/Q3826,0)</f>
        <v>0.431581129440517</v>
      </c>
      <c r="U3826" s="13" t="n">
        <f aca="false">F3826-E3826</f>
        <v>15</v>
      </c>
      <c r="V3826" s="13" t="n">
        <f aca="false">G3826-F3826</f>
        <v>1</v>
      </c>
      <c r="W3826" s="13" t="n">
        <f aca="false">G3826-E3826</f>
        <v>16</v>
      </c>
      <c r="X3826" s="10" t="n">
        <f aca="false">YEAR(E3826)</f>
        <v>2019</v>
      </c>
      <c r="Y3826" s="0" t="str">
        <f aca="false">TEXT(E3826,"yyyy-mm")</f>
        <v>2019-08</v>
      </c>
      <c r="Z3826" s="0" t="str">
        <f aca="false">"Q"&amp;ROUNDUP(MONTH(E3826)/3,0)&amp;"-"&amp;YEAR(E3826)</f>
        <v>Q3-2019</v>
      </c>
    </row>
    <row r="3827" customFormat="false" ht="14.25" hidden="false" customHeight="false" outlineLevel="0" collapsed="false">
      <c r="A3827" s="0" t="s">
        <v>3869</v>
      </c>
      <c r="B3827" s="0" t="s">
        <v>38</v>
      </c>
      <c r="C3827" s="0" t="s">
        <v>35</v>
      </c>
      <c r="D3827" s="9" t="n">
        <v>43600</v>
      </c>
      <c r="E3827" s="9" t="n">
        <v>43701</v>
      </c>
      <c r="F3827" s="9" t="n">
        <v>43721</v>
      </c>
      <c r="G3827" s="9" t="n">
        <v>43729</v>
      </c>
      <c r="H3827" s="10" t="s">
        <v>36</v>
      </c>
      <c r="I3827" s="0" t="n">
        <v>15</v>
      </c>
      <c r="J3827" s="0" t="n">
        <v>20</v>
      </c>
      <c r="K3827" s="0" t="n">
        <v>259</v>
      </c>
      <c r="L3827" s="0" t="n">
        <v>9</v>
      </c>
      <c r="M3827" s="0" t="n">
        <v>5</v>
      </c>
      <c r="N3827" s="11" t="n">
        <v>0.05</v>
      </c>
      <c r="O3827" s="12" t="n">
        <v>1836.87</v>
      </c>
      <c r="P3827" s="12" t="n">
        <v>3993.2</v>
      </c>
      <c r="Q3827" s="12" t="n">
        <f aca="false">M3827*P3827*(1-N3827)</f>
        <v>18967.7</v>
      </c>
      <c r="R3827" s="12" t="n">
        <f aca="false">M3827*O3827</f>
        <v>9184.35</v>
      </c>
      <c r="S3827" s="12" t="n">
        <f aca="false">Q3827-R3827</f>
        <v>9783.35</v>
      </c>
      <c r="T3827" s="11" t="n">
        <f aca="false">IFERROR(S3827/Q3827,0)</f>
        <v>0.515790000896261</v>
      </c>
      <c r="U3827" s="13" t="n">
        <f aca="false">F3827-E3827</f>
        <v>20</v>
      </c>
      <c r="V3827" s="13" t="n">
        <f aca="false">G3827-F3827</f>
        <v>8</v>
      </c>
      <c r="W3827" s="13" t="n">
        <f aca="false">G3827-E3827</f>
        <v>28</v>
      </c>
      <c r="X3827" s="10" t="n">
        <f aca="false">YEAR(E3827)</f>
        <v>2019</v>
      </c>
      <c r="Y3827" s="0" t="str">
        <f aca="false">TEXT(E3827,"yyyy-mm")</f>
        <v>2019-08</v>
      </c>
      <c r="Z3827" s="0" t="str">
        <f aca="false">"Q"&amp;ROUNDUP(MONTH(E3827)/3,0)&amp;"-"&amp;YEAR(E3827)</f>
        <v>Q3-2019</v>
      </c>
    </row>
    <row r="3828" customFormat="false" ht="14.25" hidden="false" customHeight="false" outlineLevel="0" collapsed="false">
      <c r="A3828" s="0" t="s">
        <v>3870</v>
      </c>
      <c r="B3828" s="0" t="s">
        <v>43</v>
      </c>
      <c r="C3828" s="0" t="s">
        <v>35</v>
      </c>
      <c r="D3828" s="9" t="n">
        <v>43600</v>
      </c>
      <c r="E3828" s="9" t="n">
        <v>43701</v>
      </c>
      <c r="F3828" s="9" t="n">
        <v>43703</v>
      </c>
      <c r="G3828" s="9" t="n">
        <v>43708</v>
      </c>
      <c r="H3828" s="10" t="s">
        <v>36</v>
      </c>
      <c r="I3828" s="0" t="n">
        <v>26</v>
      </c>
      <c r="J3828" s="0" t="n">
        <v>41</v>
      </c>
      <c r="K3828" s="0" t="n">
        <v>248</v>
      </c>
      <c r="L3828" s="0" t="n">
        <v>47</v>
      </c>
      <c r="M3828" s="0" t="n">
        <v>5</v>
      </c>
      <c r="N3828" s="11" t="n">
        <v>0.05</v>
      </c>
      <c r="O3828" s="12" t="n">
        <v>128.77</v>
      </c>
      <c r="P3828" s="12" t="n">
        <v>207.7</v>
      </c>
      <c r="Q3828" s="12" t="n">
        <f aca="false">M3828*P3828*(1-N3828)</f>
        <v>986.575</v>
      </c>
      <c r="R3828" s="12" t="n">
        <f aca="false">M3828*O3828</f>
        <v>643.85</v>
      </c>
      <c r="S3828" s="12" t="n">
        <f aca="false">Q3828-R3828</f>
        <v>342.725</v>
      </c>
      <c r="T3828" s="11" t="n">
        <f aca="false">IFERROR(S3828/Q3828,0)</f>
        <v>0.347388693206294</v>
      </c>
      <c r="U3828" s="13" t="n">
        <f aca="false">F3828-E3828</f>
        <v>2</v>
      </c>
      <c r="V3828" s="13" t="n">
        <f aca="false">G3828-F3828</f>
        <v>5</v>
      </c>
      <c r="W3828" s="13" t="n">
        <f aca="false">G3828-E3828</f>
        <v>7</v>
      </c>
      <c r="X3828" s="10" t="n">
        <f aca="false">YEAR(E3828)</f>
        <v>2019</v>
      </c>
      <c r="Y3828" s="0" t="str">
        <f aca="false">TEXT(E3828,"yyyy-mm")</f>
        <v>2019-08</v>
      </c>
      <c r="Z3828" s="0" t="str">
        <f aca="false">"Q"&amp;ROUNDUP(MONTH(E3828)/3,0)&amp;"-"&amp;YEAR(E3828)</f>
        <v>Q3-2019</v>
      </c>
    </row>
    <row r="3829" customFormat="false" ht="14.25" hidden="false" customHeight="false" outlineLevel="0" collapsed="false">
      <c r="A3829" s="0" t="s">
        <v>3871</v>
      </c>
      <c r="B3829" s="0" t="s">
        <v>38</v>
      </c>
      <c r="C3829" s="0" t="s">
        <v>79</v>
      </c>
      <c r="D3829" s="9" t="n">
        <v>43600</v>
      </c>
      <c r="E3829" s="9" t="n">
        <v>43702</v>
      </c>
      <c r="F3829" s="9" t="n">
        <v>43723</v>
      </c>
      <c r="G3829" s="9" t="n">
        <v>43728</v>
      </c>
      <c r="H3829" s="10" t="s">
        <v>36</v>
      </c>
      <c r="I3829" s="0" t="n">
        <v>19</v>
      </c>
      <c r="J3829" s="0" t="n">
        <v>42</v>
      </c>
      <c r="K3829" s="0" t="n">
        <v>67</v>
      </c>
      <c r="L3829" s="0" t="n">
        <v>43</v>
      </c>
      <c r="M3829" s="0" t="n">
        <v>4</v>
      </c>
      <c r="N3829" s="11" t="n">
        <v>0.05</v>
      </c>
      <c r="O3829" s="12" t="n">
        <v>793.28</v>
      </c>
      <c r="P3829" s="12" t="n">
        <v>1072</v>
      </c>
      <c r="Q3829" s="12" t="n">
        <f aca="false">M3829*P3829*(1-N3829)</f>
        <v>4073.6</v>
      </c>
      <c r="R3829" s="12" t="n">
        <f aca="false">M3829*O3829</f>
        <v>3173.12</v>
      </c>
      <c r="S3829" s="12" t="n">
        <f aca="false">Q3829-R3829</f>
        <v>900.48</v>
      </c>
      <c r="T3829" s="11" t="n">
        <f aca="false">IFERROR(S3829/Q3829,0)</f>
        <v>0.221052631578947</v>
      </c>
      <c r="U3829" s="13" t="n">
        <f aca="false">F3829-E3829</f>
        <v>21</v>
      </c>
      <c r="V3829" s="13" t="n">
        <f aca="false">G3829-F3829</f>
        <v>5</v>
      </c>
      <c r="W3829" s="13" t="n">
        <f aca="false">G3829-E3829</f>
        <v>26</v>
      </c>
      <c r="X3829" s="10" t="n">
        <f aca="false">YEAR(E3829)</f>
        <v>2019</v>
      </c>
      <c r="Y3829" s="0" t="str">
        <f aca="false">TEXT(E3829,"yyyy-mm")</f>
        <v>2019-08</v>
      </c>
      <c r="Z3829" s="0" t="str">
        <f aca="false">"Q"&amp;ROUNDUP(MONTH(E3829)/3,0)&amp;"-"&amp;YEAR(E3829)</f>
        <v>Q3-2019</v>
      </c>
    </row>
    <row r="3830" customFormat="false" ht="14.25" hidden="false" customHeight="false" outlineLevel="0" collapsed="false">
      <c r="A3830" s="0" t="s">
        <v>3872</v>
      </c>
      <c r="B3830" s="0" t="s">
        <v>43</v>
      </c>
      <c r="C3830" s="0" t="s">
        <v>48</v>
      </c>
      <c r="D3830" s="9" t="n">
        <v>43600</v>
      </c>
      <c r="E3830" s="9" t="n">
        <v>43702</v>
      </c>
      <c r="F3830" s="9" t="n">
        <v>43714</v>
      </c>
      <c r="G3830" s="9" t="n">
        <v>43720</v>
      </c>
      <c r="H3830" s="10" t="s">
        <v>36</v>
      </c>
      <c r="I3830" s="0" t="n">
        <v>26</v>
      </c>
      <c r="J3830" s="0" t="n">
        <v>10</v>
      </c>
      <c r="K3830" s="0" t="n">
        <v>38</v>
      </c>
      <c r="L3830" s="0" t="n">
        <v>5</v>
      </c>
      <c r="M3830" s="0" t="n">
        <v>7</v>
      </c>
      <c r="N3830" s="11" t="n">
        <v>0.075</v>
      </c>
      <c r="O3830" s="12" t="n">
        <v>2939.63</v>
      </c>
      <c r="P3830" s="12" t="n">
        <v>6532.5</v>
      </c>
      <c r="Q3830" s="12" t="n">
        <f aca="false">M3830*P3830*(1-N3830)</f>
        <v>42297.9375</v>
      </c>
      <c r="R3830" s="12" t="n">
        <f aca="false">M3830*O3830</f>
        <v>20577.41</v>
      </c>
      <c r="S3830" s="12" t="n">
        <f aca="false">Q3830-R3830</f>
        <v>21720.5275</v>
      </c>
      <c r="T3830" s="11" t="n">
        <f aca="false">IFERROR(S3830/Q3830,0)</f>
        <v>0.513512686049999</v>
      </c>
      <c r="U3830" s="13" t="n">
        <f aca="false">F3830-E3830</f>
        <v>12</v>
      </c>
      <c r="V3830" s="13" t="n">
        <f aca="false">G3830-F3830</f>
        <v>6</v>
      </c>
      <c r="W3830" s="13" t="n">
        <f aca="false">G3830-E3830</f>
        <v>18</v>
      </c>
      <c r="X3830" s="10" t="n">
        <f aca="false">YEAR(E3830)</f>
        <v>2019</v>
      </c>
      <c r="Y3830" s="0" t="str">
        <f aca="false">TEXT(E3830,"yyyy-mm")</f>
        <v>2019-08</v>
      </c>
      <c r="Z3830" s="0" t="str">
        <f aca="false">"Q"&amp;ROUNDUP(MONTH(E3830)/3,0)&amp;"-"&amp;YEAR(E3830)</f>
        <v>Q3-2019</v>
      </c>
    </row>
    <row r="3831" customFormat="false" ht="14.25" hidden="false" customHeight="false" outlineLevel="0" collapsed="false">
      <c r="A3831" s="0" t="s">
        <v>3873</v>
      </c>
      <c r="B3831" s="0" t="s">
        <v>34</v>
      </c>
      <c r="C3831" s="0" t="s">
        <v>58</v>
      </c>
      <c r="D3831" s="9" t="n">
        <v>43600</v>
      </c>
      <c r="E3831" s="9" t="n">
        <v>43702</v>
      </c>
      <c r="F3831" s="9" t="n">
        <v>43716</v>
      </c>
      <c r="G3831" s="9" t="n">
        <v>43722</v>
      </c>
      <c r="H3831" s="10" t="s">
        <v>36</v>
      </c>
      <c r="I3831" s="0" t="n">
        <v>11</v>
      </c>
      <c r="J3831" s="0" t="n">
        <v>12</v>
      </c>
      <c r="K3831" s="0" t="n">
        <v>347</v>
      </c>
      <c r="L3831" s="0" t="n">
        <v>43</v>
      </c>
      <c r="M3831" s="0" t="n">
        <v>3</v>
      </c>
      <c r="N3831" s="11" t="n">
        <v>0.3</v>
      </c>
      <c r="O3831" s="12" t="n">
        <v>1427.9</v>
      </c>
      <c r="P3831" s="12" t="n">
        <v>1983.2</v>
      </c>
      <c r="Q3831" s="12" t="n">
        <f aca="false">M3831*P3831*(1-N3831)</f>
        <v>4164.72</v>
      </c>
      <c r="R3831" s="12" t="n">
        <f aca="false">M3831*O3831</f>
        <v>4283.7</v>
      </c>
      <c r="S3831" s="12" t="n">
        <f aca="false">Q3831-R3831</f>
        <v>-118.98</v>
      </c>
      <c r="T3831" s="11" t="n">
        <f aca="false">IFERROR(S3831/Q3831,0)</f>
        <v>-0.0285685472252638</v>
      </c>
      <c r="U3831" s="13" t="n">
        <f aca="false">F3831-E3831</f>
        <v>14</v>
      </c>
      <c r="V3831" s="13" t="n">
        <f aca="false">G3831-F3831</f>
        <v>6</v>
      </c>
      <c r="W3831" s="13" t="n">
        <f aca="false">G3831-E3831</f>
        <v>20</v>
      </c>
      <c r="X3831" s="10" t="n">
        <f aca="false">YEAR(E3831)</f>
        <v>2019</v>
      </c>
      <c r="Y3831" s="0" t="str">
        <f aca="false">TEXT(E3831,"yyyy-mm")</f>
        <v>2019-08</v>
      </c>
      <c r="Z3831" s="0" t="str">
        <f aca="false">"Q"&amp;ROUNDUP(MONTH(E3831)/3,0)&amp;"-"&amp;YEAR(E3831)</f>
        <v>Q3-2019</v>
      </c>
    </row>
    <row r="3832" customFormat="false" ht="14.25" hidden="false" customHeight="false" outlineLevel="0" collapsed="false">
      <c r="A3832" s="0" t="s">
        <v>3874</v>
      </c>
      <c r="B3832" s="0" t="s">
        <v>34</v>
      </c>
      <c r="C3832" s="0" t="s">
        <v>46</v>
      </c>
      <c r="D3832" s="9" t="n">
        <v>43600</v>
      </c>
      <c r="E3832" s="9" t="n">
        <v>43702</v>
      </c>
      <c r="F3832" s="9" t="n">
        <v>43706</v>
      </c>
      <c r="G3832" s="9" t="n">
        <v>43708</v>
      </c>
      <c r="H3832" s="10" t="s">
        <v>36</v>
      </c>
      <c r="I3832" s="0" t="n">
        <v>9</v>
      </c>
      <c r="J3832" s="0" t="n">
        <v>18</v>
      </c>
      <c r="K3832" s="0" t="n">
        <v>288</v>
      </c>
      <c r="L3832" s="0" t="n">
        <v>35</v>
      </c>
      <c r="M3832" s="0" t="n">
        <v>4</v>
      </c>
      <c r="N3832" s="11" t="n">
        <v>0.05</v>
      </c>
      <c r="O3832" s="12" t="n">
        <v>1015.59</v>
      </c>
      <c r="P3832" s="12" t="n">
        <v>1916.2</v>
      </c>
      <c r="Q3832" s="12" t="n">
        <f aca="false">M3832*P3832*(1-N3832)</f>
        <v>7281.56</v>
      </c>
      <c r="R3832" s="12" t="n">
        <f aca="false">M3832*O3832</f>
        <v>4062.36</v>
      </c>
      <c r="S3832" s="12" t="n">
        <f aca="false">Q3832-R3832</f>
        <v>3219.2</v>
      </c>
      <c r="T3832" s="11" t="n">
        <f aca="false">IFERROR(S3832/Q3832,0)</f>
        <v>0.442103065826554</v>
      </c>
      <c r="U3832" s="13" t="n">
        <f aca="false">F3832-E3832</f>
        <v>4</v>
      </c>
      <c r="V3832" s="13" t="n">
        <f aca="false">G3832-F3832</f>
        <v>2</v>
      </c>
      <c r="W3832" s="13" t="n">
        <f aca="false">G3832-E3832</f>
        <v>6</v>
      </c>
      <c r="X3832" s="10" t="n">
        <f aca="false">YEAR(E3832)</f>
        <v>2019</v>
      </c>
      <c r="Y3832" s="0" t="str">
        <f aca="false">TEXT(E3832,"yyyy-mm")</f>
        <v>2019-08</v>
      </c>
      <c r="Z3832" s="0" t="str">
        <f aca="false">"Q"&amp;ROUNDUP(MONTH(E3832)/3,0)&amp;"-"&amp;YEAR(E3832)</f>
        <v>Q3-2019</v>
      </c>
    </row>
    <row r="3833" customFormat="false" ht="14.25" hidden="false" customHeight="false" outlineLevel="0" collapsed="false">
      <c r="A3833" s="0" t="s">
        <v>3875</v>
      </c>
      <c r="B3833" s="0" t="s">
        <v>41</v>
      </c>
      <c r="C3833" s="0" t="s">
        <v>35</v>
      </c>
      <c r="D3833" s="9" t="n">
        <v>43600</v>
      </c>
      <c r="E3833" s="9" t="n">
        <v>43702</v>
      </c>
      <c r="F3833" s="9" t="n">
        <v>43716</v>
      </c>
      <c r="G3833" s="9" t="n">
        <v>43720</v>
      </c>
      <c r="H3833" s="10" t="s">
        <v>36</v>
      </c>
      <c r="I3833" s="0" t="n">
        <v>21</v>
      </c>
      <c r="J3833" s="0" t="n">
        <v>9</v>
      </c>
      <c r="K3833" s="0" t="n">
        <v>225</v>
      </c>
      <c r="L3833" s="0" t="n">
        <v>13</v>
      </c>
      <c r="M3833" s="0" t="n">
        <v>7</v>
      </c>
      <c r="N3833" s="11" t="n">
        <v>0.075</v>
      </c>
      <c r="O3833" s="12" t="n">
        <v>1685.39</v>
      </c>
      <c r="P3833" s="12" t="n">
        <v>3919.5</v>
      </c>
      <c r="Q3833" s="12" t="n">
        <f aca="false">M3833*P3833*(1-N3833)</f>
        <v>25378.7625</v>
      </c>
      <c r="R3833" s="12" t="n">
        <f aca="false">M3833*O3833</f>
        <v>11797.73</v>
      </c>
      <c r="S3833" s="12" t="n">
        <f aca="false">Q3833-R3833</f>
        <v>13581.0325</v>
      </c>
      <c r="T3833" s="11" t="n">
        <f aca="false">IFERROR(S3833/Q3833,0)</f>
        <v>0.535133756029278</v>
      </c>
      <c r="U3833" s="13" t="n">
        <f aca="false">F3833-E3833</f>
        <v>14</v>
      </c>
      <c r="V3833" s="13" t="n">
        <f aca="false">G3833-F3833</f>
        <v>4</v>
      </c>
      <c r="W3833" s="13" t="n">
        <f aca="false">G3833-E3833</f>
        <v>18</v>
      </c>
      <c r="X3833" s="10" t="n">
        <f aca="false">YEAR(E3833)</f>
        <v>2019</v>
      </c>
      <c r="Y3833" s="0" t="str">
        <f aca="false">TEXT(E3833,"yyyy-mm")</f>
        <v>2019-08</v>
      </c>
      <c r="Z3833" s="0" t="str">
        <f aca="false">"Q"&amp;ROUNDUP(MONTH(E3833)/3,0)&amp;"-"&amp;YEAR(E3833)</f>
        <v>Q3-2019</v>
      </c>
    </row>
    <row r="3834" customFormat="false" ht="14.25" hidden="false" customHeight="false" outlineLevel="0" collapsed="false">
      <c r="A3834" s="0" t="s">
        <v>3876</v>
      </c>
      <c r="B3834" s="0" t="s">
        <v>34</v>
      </c>
      <c r="C3834" s="0" t="s">
        <v>46</v>
      </c>
      <c r="D3834" s="9" t="n">
        <v>43600</v>
      </c>
      <c r="E3834" s="9" t="n">
        <v>43702</v>
      </c>
      <c r="F3834" s="9" t="n">
        <v>43709</v>
      </c>
      <c r="G3834" s="9" t="n">
        <v>43718</v>
      </c>
      <c r="H3834" s="10" t="s">
        <v>36</v>
      </c>
      <c r="I3834" s="0" t="n">
        <v>7</v>
      </c>
      <c r="J3834" s="0" t="n">
        <v>21</v>
      </c>
      <c r="K3834" s="0" t="n">
        <v>288</v>
      </c>
      <c r="L3834" s="0" t="n">
        <v>25</v>
      </c>
      <c r="M3834" s="0" t="n">
        <v>8</v>
      </c>
      <c r="N3834" s="11" t="n">
        <v>0.1</v>
      </c>
      <c r="O3834" s="12" t="n">
        <v>2636.72</v>
      </c>
      <c r="P3834" s="12" t="n">
        <v>6277.9</v>
      </c>
      <c r="Q3834" s="12" t="n">
        <f aca="false">M3834*P3834*(1-N3834)</f>
        <v>45200.88</v>
      </c>
      <c r="R3834" s="12" t="n">
        <f aca="false">M3834*O3834</f>
        <v>21093.76</v>
      </c>
      <c r="S3834" s="12" t="n">
        <f aca="false">Q3834-R3834</f>
        <v>24107.12</v>
      </c>
      <c r="T3834" s="11" t="n">
        <f aca="false">IFERROR(S3834/Q3834,0)</f>
        <v>0.533332979357924</v>
      </c>
      <c r="U3834" s="13" t="n">
        <f aca="false">F3834-E3834</f>
        <v>7</v>
      </c>
      <c r="V3834" s="13" t="n">
        <f aca="false">G3834-F3834</f>
        <v>9</v>
      </c>
      <c r="W3834" s="13" t="n">
        <f aca="false">G3834-E3834</f>
        <v>16</v>
      </c>
      <c r="X3834" s="10" t="n">
        <f aca="false">YEAR(E3834)</f>
        <v>2019</v>
      </c>
      <c r="Y3834" s="0" t="str">
        <f aca="false">TEXT(E3834,"yyyy-mm")</f>
        <v>2019-08</v>
      </c>
      <c r="Z3834" s="0" t="str">
        <f aca="false">"Q"&amp;ROUNDUP(MONTH(E3834)/3,0)&amp;"-"&amp;YEAR(E3834)</f>
        <v>Q3-2019</v>
      </c>
    </row>
    <row r="3835" customFormat="false" ht="14.25" hidden="false" customHeight="false" outlineLevel="0" collapsed="false">
      <c r="A3835" s="0" t="s">
        <v>3877</v>
      </c>
      <c r="B3835" s="0" t="s">
        <v>43</v>
      </c>
      <c r="C3835" s="0" t="s">
        <v>79</v>
      </c>
      <c r="D3835" s="9" t="n">
        <v>43600</v>
      </c>
      <c r="E3835" s="9" t="n">
        <v>43702</v>
      </c>
      <c r="F3835" s="9" t="n">
        <v>43730</v>
      </c>
      <c r="G3835" s="9" t="n">
        <v>43738</v>
      </c>
      <c r="H3835" s="10" t="s">
        <v>36</v>
      </c>
      <c r="I3835" s="0" t="n">
        <v>27</v>
      </c>
      <c r="J3835" s="0" t="n">
        <v>7</v>
      </c>
      <c r="K3835" s="0" t="n">
        <v>85</v>
      </c>
      <c r="L3835" s="0" t="n">
        <v>19</v>
      </c>
      <c r="M3835" s="0" t="n">
        <v>1</v>
      </c>
      <c r="N3835" s="11" t="n">
        <v>0.05</v>
      </c>
      <c r="O3835" s="12" t="n">
        <v>588.13</v>
      </c>
      <c r="P3835" s="12" t="n">
        <v>1031.8</v>
      </c>
      <c r="Q3835" s="12" t="n">
        <f aca="false">M3835*P3835*(1-N3835)</f>
        <v>980.21</v>
      </c>
      <c r="R3835" s="12" t="n">
        <f aca="false">M3835*O3835</f>
        <v>588.13</v>
      </c>
      <c r="S3835" s="12" t="n">
        <f aca="false">Q3835-R3835</f>
        <v>392.08</v>
      </c>
      <c r="T3835" s="11" t="n">
        <f aca="false">IFERROR(S3835/Q3835,0)</f>
        <v>0.399995919241795</v>
      </c>
      <c r="U3835" s="13" t="n">
        <f aca="false">F3835-E3835</f>
        <v>28</v>
      </c>
      <c r="V3835" s="13" t="n">
        <f aca="false">G3835-F3835</f>
        <v>8</v>
      </c>
      <c r="W3835" s="13" t="n">
        <f aca="false">G3835-E3835</f>
        <v>36</v>
      </c>
      <c r="X3835" s="10" t="n">
        <f aca="false">YEAR(E3835)</f>
        <v>2019</v>
      </c>
      <c r="Y3835" s="0" t="str">
        <f aca="false">TEXT(E3835,"yyyy-mm")</f>
        <v>2019-08</v>
      </c>
      <c r="Z3835" s="0" t="str">
        <f aca="false">"Q"&amp;ROUNDUP(MONTH(E3835)/3,0)&amp;"-"&amp;YEAR(E3835)</f>
        <v>Q3-2019</v>
      </c>
    </row>
    <row r="3836" customFormat="false" ht="14.25" hidden="false" customHeight="false" outlineLevel="0" collapsed="false">
      <c r="A3836" s="0" t="s">
        <v>3878</v>
      </c>
      <c r="B3836" s="0" t="s">
        <v>34</v>
      </c>
      <c r="C3836" s="0" t="s">
        <v>79</v>
      </c>
      <c r="D3836" s="9" t="n">
        <v>43600</v>
      </c>
      <c r="E3836" s="9" t="n">
        <v>43702</v>
      </c>
      <c r="F3836" s="9" t="n">
        <v>43712</v>
      </c>
      <c r="G3836" s="9" t="n">
        <v>43715</v>
      </c>
      <c r="H3836" s="10" t="s">
        <v>36</v>
      </c>
      <c r="I3836" s="0" t="n">
        <v>4</v>
      </c>
      <c r="J3836" s="0" t="n">
        <v>18</v>
      </c>
      <c r="K3836" s="0" t="n">
        <v>67</v>
      </c>
      <c r="L3836" s="0" t="n">
        <v>8</v>
      </c>
      <c r="M3836" s="0" t="n">
        <v>2</v>
      </c>
      <c r="N3836" s="11" t="n">
        <v>0.15</v>
      </c>
      <c r="O3836" s="12" t="n">
        <v>2137.17</v>
      </c>
      <c r="P3836" s="12" t="n">
        <v>2606.3</v>
      </c>
      <c r="Q3836" s="12" t="n">
        <f aca="false">M3836*P3836*(1-N3836)</f>
        <v>4430.71</v>
      </c>
      <c r="R3836" s="12" t="n">
        <f aca="false">M3836*O3836</f>
        <v>4274.34</v>
      </c>
      <c r="S3836" s="12" t="n">
        <f aca="false">Q3836-R3836</f>
        <v>156.37</v>
      </c>
      <c r="T3836" s="11" t="n">
        <f aca="false">IFERROR(S3836/Q3836,0)</f>
        <v>0.0352923120673662</v>
      </c>
      <c r="U3836" s="13" t="n">
        <f aca="false">F3836-E3836</f>
        <v>10</v>
      </c>
      <c r="V3836" s="13" t="n">
        <f aca="false">G3836-F3836</f>
        <v>3</v>
      </c>
      <c r="W3836" s="13" t="n">
        <f aca="false">G3836-E3836</f>
        <v>13</v>
      </c>
      <c r="X3836" s="10" t="n">
        <f aca="false">YEAR(E3836)</f>
        <v>2019</v>
      </c>
      <c r="Y3836" s="0" t="str">
        <f aca="false">TEXT(E3836,"yyyy-mm")</f>
        <v>2019-08</v>
      </c>
      <c r="Z3836" s="0" t="str">
        <f aca="false">"Q"&amp;ROUNDUP(MONTH(E3836)/3,0)&amp;"-"&amp;YEAR(E3836)</f>
        <v>Q3-2019</v>
      </c>
    </row>
    <row r="3837" customFormat="false" ht="14.25" hidden="false" customHeight="false" outlineLevel="0" collapsed="false">
      <c r="A3837" s="0" t="s">
        <v>3879</v>
      </c>
      <c r="B3837" s="0" t="s">
        <v>41</v>
      </c>
      <c r="C3837" s="0" t="s">
        <v>58</v>
      </c>
      <c r="D3837" s="9" t="n">
        <v>43600</v>
      </c>
      <c r="E3837" s="9" t="n">
        <v>43702</v>
      </c>
      <c r="F3837" s="9" t="n">
        <v>43716</v>
      </c>
      <c r="G3837" s="9" t="n">
        <v>43720</v>
      </c>
      <c r="H3837" s="10" t="s">
        <v>36</v>
      </c>
      <c r="I3837" s="0" t="n">
        <v>21</v>
      </c>
      <c r="J3837" s="0" t="n">
        <v>22</v>
      </c>
      <c r="K3837" s="0" t="n">
        <v>332</v>
      </c>
      <c r="L3837" s="0" t="n">
        <v>24</v>
      </c>
      <c r="M3837" s="0" t="n">
        <v>2</v>
      </c>
      <c r="N3837" s="11" t="n">
        <v>0.05</v>
      </c>
      <c r="O3837" s="12" t="n">
        <v>1282.11</v>
      </c>
      <c r="P3837" s="12" t="n">
        <v>2003.3</v>
      </c>
      <c r="Q3837" s="12" t="n">
        <f aca="false">M3837*P3837*(1-N3837)</f>
        <v>3806.27</v>
      </c>
      <c r="R3837" s="12" t="n">
        <f aca="false">M3837*O3837</f>
        <v>2564.22</v>
      </c>
      <c r="S3837" s="12" t="n">
        <f aca="false">Q3837-R3837</f>
        <v>1242.05</v>
      </c>
      <c r="T3837" s="11" t="n">
        <f aca="false">IFERROR(S3837/Q3837,0)</f>
        <v>0.326316840371282</v>
      </c>
      <c r="U3837" s="13" t="n">
        <f aca="false">F3837-E3837</f>
        <v>14</v>
      </c>
      <c r="V3837" s="13" t="n">
        <f aca="false">G3837-F3837</f>
        <v>4</v>
      </c>
      <c r="W3837" s="13" t="n">
        <f aca="false">G3837-E3837</f>
        <v>18</v>
      </c>
      <c r="X3837" s="10" t="n">
        <f aca="false">YEAR(E3837)</f>
        <v>2019</v>
      </c>
      <c r="Y3837" s="0" t="str">
        <f aca="false">TEXT(E3837,"yyyy-mm")</f>
        <v>2019-08</v>
      </c>
      <c r="Z3837" s="0" t="str">
        <f aca="false">"Q"&amp;ROUNDUP(MONTH(E3837)/3,0)&amp;"-"&amp;YEAR(E3837)</f>
        <v>Q3-2019</v>
      </c>
    </row>
    <row r="3838" customFormat="false" ht="14.25" hidden="false" customHeight="false" outlineLevel="0" collapsed="false">
      <c r="A3838" s="0" t="s">
        <v>3880</v>
      </c>
      <c r="B3838" s="0" t="s">
        <v>43</v>
      </c>
      <c r="C3838" s="0" t="s">
        <v>46</v>
      </c>
      <c r="D3838" s="9" t="n">
        <v>43600</v>
      </c>
      <c r="E3838" s="9" t="n">
        <v>43702</v>
      </c>
      <c r="F3838" s="9" t="n">
        <v>43722</v>
      </c>
      <c r="G3838" s="9" t="n">
        <v>43725</v>
      </c>
      <c r="H3838" s="10" t="s">
        <v>36</v>
      </c>
      <c r="I3838" s="0" t="n">
        <v>26</v>
      </c>
      <c r="J3838" s="0" t="n">
        <v>5</v>
      </c>
      <c r="K3838" s="0" t="n">
        <v>262</v>
      </c>
      <c r="L3838" s="0" t="n">
        <v>30</v>
      </c>
      <c r="M3838" s="0" t="n">
        <v>5</v>
      </c>
      <c r="N3838" s="11" t="n">
        <v>0.15</v>
      </c>
      <c r="O3838" s="12" t="n">
        <v>2296.49</v>
      </c>
      <c r="P3838" s="12" t="n">
        <v>5601.2</v>
      </c>
      <c r="Q3838" s="12" t="n">
        <f aca="false">M3838*P3838*(1-N3838)</f>
        <v>23805.1</v>
      </c>
      <c r="R3838" s="12" t="n">
        <f aca="false">M3838*O3838</f>
        <v>11482.45</v>
      </c>
      <c r="S3838" s="12" t="n">
        <f aca="false">Q3838-R3838</f>
        <v>12322.65</v>
      </c>
      <c r="T3838" s="11" t="n">
        <f aca="false">IFERROR(S3838/Q3838,0)</f>
        <v>0.51764747890158</v>
      </c>
      <c r="U3838" s="13" t="n">
        <f aca="false">F3838-E3838</f>
        <v>20</v>
      </c>
      <c r="V3838" s="13" t="n">
        <f aca="false">G3838-F3838</f>
        <v>3</v>
      </c>
      <c r="W3838" s="13" t="n">
        <f aca="false">G3838-E3838</f>
        <v>23</v>
      </c>
      <c r="X3838" s="10" t="n">
        <f aca="false">YEAR(E3838)</f>
        <v>2019</v>
      </c>
      <c r="Y3838" s="0" t="str">
        <f aca="false">TEXT(E3838,"yyyy-mm")</f>
        <v>2019-08</v>
      </c>
      <c r="Z3838" s="0" t="str">
        <f aca="false">"Q"&amp;ROUNDUP(MONTH(E3838)/3,0)&amp;"-"&amp;YEAR(E3838)</f>
        <v>Q3-2019</v>
      </c>
    </row>
    <row r="3839" customFormat="false" ht="14.25" hidden="false" customHeight="false" outlineLevel="0" collapsed="false">
      <c r="A3839" s="0" t="s">
        <v>3881</v>
      </c>
      <c r="B3839" s="0" t="s">
        <v>34</v>
      </c>
      <c r="C3839" s="0" t="s">
        <v>39</v>
      </c>
      <c r="D3839" s="9" t="n">
        <v>43600</v>
      </c>
      <c r="E3839" s="9" t="n">
        <v>43703</v>
      </c>
      <c r="F3839" s="9" t="n">
        <v>43727</v>
      </c>
      <c r="G3839" s="9" t="n">
        <v>43732</v>
      </c>
      <c r="H3839" s="10" t="s">
        <v>36</v>
      </c>
      <c r="I3839" s="0" t="n">
        <v>5</v>
      </c>
      <c r="J3839" s="0" t="n">
        <v>44</v>
      </c>
      <c r="K3839" s="0" t="n">
        <v>103</v>
      </c>
      <c r="L3839" s="0" t="n">
        <v>46</v>
      </c>
      <c r="M3839" s="0" t="n">
        <v>1</v>
      </c>
      <c r="N3839" s="11" t="n">
        <v>0.15</v>
      </c>
      <c r="O3839" s="12" t="n">
        <v>1793.39</v>
      </c>
      <c r="P3839" s="12" t="n">
        <v>2525.9</v>
      </c>
      <c r="Q3839" s="12" t="n">
        <f aca="false">M3839*P3839*(1-N3839)</f>
        <v>2147.015</v>
      </c>
      <c r="R3839" s="12" t="n">
        <f aca="false">M3839*O3839</f>
        <v>1793.39</v>
      </c>
      <c r="S3839" s="12" t="n">
        <f aca="false">Q3839-R3839</f>
        <v>353.625</v>
      </c>
      <c r="T3839" s="11" t="n">
        <f aca="false">IFERROR(S3839/Q3839,0)</f>
        <v>0.16470541659001</v>
      </c>
      <c r="U3839" s="13" t="n">
        <f aca="false">F3839-E3839</f>
        <v>24</v>
      </c>
      <c r="V3839" s="13" t="n">
        <f aca="false">G3839-F3839</f>
        <v>5</v>
      </c>
      <c r="W3839" s="13" t="n">
        <f aca="false">G3839-E3839</f>
        <v>29</v>
      </c>
      <c r="X3839" s="10" t="n">
        <f aca="false">YEAR(E3839)</f>
        <v>2019</v>
      </c>
      <c r="Y3839" s="0" t="str">
        <f aca="false">TEXT(E3839,"yyyy-mm")</f>
        <v>2019-08</v>
      </c>
      <c r="Z3839" s="0" t="str">
        <f aca="false">"Q"&amp;ROUNDUP(MONTH(E3839)/3,0)&amp;"-"&amp;YEAR(E3839)</f>
        <v>Q3-2019</v>
      </c>
    </row>
    <row r="3840" customFormat="false" ht="14.25" hidden="false" customHeight="false" outlineLevel="0" collapsed="false">
      <c r="A3840" s="0" t="s">
        <v>3882</v>
      </c>
      <c r="B3840" s="0" t="s">
        <v>43</v>
      </c>
      <c r="C3840" s="0" t="s">
        <v>46</v>
      </c>
      <c r="D3840" s="9" t="n">
        <v>43600</v>
      </c>
      <c r="E3840" s="9" t="n">
        <v>43703</v>
      </c>
      <c r="F3840" s="9" t="n">
        <v>43709</v>
      </c>
      <c r="G3840" s="9" t="n">
        <v>43716</v>
      </c>
      <c r="H3840" s="10" t="s">
        <v>36</v>
      </c>
      <c r="I3840" s="0" t="n">
        <v>27</v>
      </c>
      <c r="J3840" s="0" t="n">
        <v>46</v>
      </c>
      <c r="K3840" s="0" t="n">
        <v>286</v>
      </c>
      <c r="L3840" s="0" t="n">
        <v>12</v>
      </c>
      <c r="M3840" s="0" t="n">
        <v>2</v>
      </c>
      <c r="N3840" s="11" t="n">
        <v>0.05</v>
      </c>
      <c r="O3840" s="12" t="n">
        <v>1590.31</v>
      </c>
      <c r="P3840" s="12" t="n">
        <v>2304.8</v>
      </c>
      <c r="Q3840" s="12" t="n">
        <f aca="false">M3840*P3840*(1-N3840)</f>
        <v>4379.12</v>
      </c>
      <c r="R3840" s="12" t="n">
        <f aca="false">M3840*O3840</f>
        <v>3180.62</v>
      </c>
      <c r="S3840" s="12" t="n">
        <f aca="false">Q3840-R3840</f>
        <v>1198.5</v>
      </c>
      <c r="T3840" s="11" t="n">
        <f aca="false">IFERROR(S3840/Q3840,0)</f>
        <v>0.273685123951844</v>
      </c>
      <c r="U3840" s="13" t="n">
        <f aca="false">F3840-E3840</f>
        <v>6</v>
      </c>
      <c r="V3840" s="13" t="n">
        <f aca="false">G3840-F3840</f>
        <v>7</v>
      </c>
      <c r="W3840" s="13" t="n">
        <f aca="false">G3840-E3840</f>
        <v>13</v>
      </c>
      <c r="X3840" s="10" t="n">
        <f aca="false">YEAR(E3840)</f>
        <v>2019</v>
      </c>
      <c r="Y3840" s="0" t="str">
        <f aca="false">TEXT(E3840,"yyyy-mm")</f>
        <v>2019-08</v>
      </c>
      <c r="Z3840" s="0" t="str">
        <f aca="false">"Q"&amp;ROUNDUP(MONTH(E3840)/3,0)&amp;"-"&amp;YEAR(E3840)</f>
        <v>Q3-2019</v>
      </c>
    </row>
    <row r="3841" customFormat="false" ht="14.25" hidden="false" customHeight="false" outlineLevel="0" collapsed="false">
      <c r="A3841" s="0" t="s">
        <v>3883</v>
      </c>
      <c r="B3841" s="0" t="s">
        <v>34</v>
      </c>
      <c r="C3841" s="0" t="s">
        <v>48</v>
      </c>
      <c r="D3841" s="9" t="n">
        <v>43600</v>
      </c>
      <c r="E3841" s="9" t="n">
        <v>43703</v>
      </c>
      <c r="F3841" s="9" t="n">
        <v>43722</v>
      </c>
      <c r="G3841" s="9" t="n">
        <v>43726</v>
      </c>
      <c r="H3841" s="10" t="s">
        <v>36</v>
      </c>
      <c r="I3841" s="0" t="n">
        <v>7</v>
      </c>
      <c r="J3841" s="0" t="n">
        <v>29</v>
      </c>
      <c r="K3841" s="0" t="n">
        <v>46</v>
      </c>
      <c r="L3841" s="0" t="n">
        <v>8</v>
      </c>
      <c r="M3841" s="0" t="n">
        <v>7</v>
      </c>
      <c r="N3841" s="11" t="n">
        <v>0.15</v>
      </c>
      <c r="O3841" s="12" t="n">
        <v>1447.2</v>
      </c>
      <c r="P3841" s="12" t="n">
        <v>2010</v>
      </c>
      <c r="Q3841" s="12" t="n">
        <f aca="false">M3841*P3841*(1-N3841)</f>
        <v>11959.5</v>
      </c>
      <c r="R3841" s="12" t="n">
        <f aca="false">M3841*O3841</f>
        <v>10130.4</v>
      </c>
      <c r="S3841" s="12" t="n">
        <f aca="false">Q3841-R3841</f>
        <v>1829.1</v>
      </c>
      <c r="T3841" s="11" t="n">
        <f aca="false">IFERROR(S3841/Q3841,0)</f>
        <v>0.152941176470588</v>
      </c>
      <c r="U3841" s="13" t="n">
        <f aca="false">F3841-E3841</f>
        <v>19</v>
      </c>
      <c r="V3841" s="13" t="n">
        <f aca="false">G3841-F3841</f>
        <v>4</v>
      </c>
      <c r="W3841" s="13" t="n">
        <f aca="false">G3841-E3841</f>
        <v>23</v>
      </c>
      <c r="X3841" s="10" t="n">
        <f aca="false">YEAR(E3841)</f>
        <v>2019</v>
      </c>
      <c r="Y3841" s="0" t="str">
        <f aca="false">TEXT(E3841,"yyyy-mm")</f>
        <v>2019-08</v>
      </c>
      <c r="Z3841" s="0" t="str">
        <f aca="false">"Q"&amp;ROUNDUP(MONTH(E3841)/3,0)&amp;"-"&amp;YEAR(E3841)</f>
        <v>Q3-2019</v>
      </c>
    </row>
    <row r="3842" customFormat="false" ht="14.25" hidden="false" customHeight="false" outlineLevel="0" collapsed="false">
      <c r="A3842" s="0" t="s">
        <v>3884</v>
      </c>
      <c r="B3842" s="0" t="s">
        <v>43</v>
      </c>
      <c r="C3842" s="0" t="s">
        <v>39</v>
      </c>
      <c r="D3842" s="9" t="n">
        <v>43600</v>
      </c>
      <c r="E3842" s="9" t="n">
        <v>43703</v>
      </c>
      <c r="F3842" s="9" t="n">
        <v>43711</v>
      </c>
      <c r="G3842" s="9" t="n">
        <v>43719</v>
      </c>
      <c r="H3842" s="10" t="s">
        <v>36</v>
      </c>
      <c r="I3842" s="0" t="n">
        <v>27</v>
      </c>
      <c r="J3842" s="0" t="n">
        <v>24</v>
      </c>
      <c r="K3842" s="0" t="n">
        <v>92</v>
      </c>
      <c r="L3842" s="0" t="n">
        <v>5</v>
      </c>
      <c r="M3842" s="0" t="n">
        <v>7</v>
      </c>
      <c r="N3842" s="11" t="n">
        <v>0.1</v>
      </c>
      <c r="O3842" s="12" t="n">
        <v>110.55</v>
      </c>
      <c r="P3842" s="12" t="n">
        <v>167.5</v>
      </c>
      <c r="Q3842" s="12" t="n">
        <f aca="false">M3842*P3842*(1-N3842)</f>
        <v>1055.25</v>
      </c>
      <c r="R3842" s="12" t="n">
        <f aca="false">M3842*O3842</f>
        <v>773.85</v>
      </c>
      <c r="S3842" s="12" t="n">
        <f aca="false">Q3842-R3842</f>
        <v>281.4</v>
      </c>
      <c r="T3842" s="11" t="n">
        <f aca="false">IFERROR(S3842/Q3842,0)</f>
        <v>0.266666666666667</v>
      </c>
      <c r="U3842" s="13" t="n">
        <f aca="false">F3842-E3842</f>
        <v>8</v>
      </c>
      <c r="V3842" s="13" t="n">
        <f aca="false">G3842-F3842</f>
        <v>8</v>
      </c>
      <c r="W3842" s="13" t="n">
        <f aca="false">G3842-E3842</f>
        <v>16</v>
      </c>
      <c r="X3842" s="10" t="n">
        <f aca="false">YEAR(E3842)</f>
        <v>2019</v>
      </c>
      <c r="Y3842" s="0" t="str">
        <f aca="false">TEXT(E3842,"yyyy-mm")</f>
        <v>2019-08</v>
      </c>
      <c r="Z3842" s="0" t="str">
        <f aca="false">"Q"&amp;ROUNDUP(MONTH(E3842)/3,0)&amp;"-"&amp;YEAR(E3842)</f>
        <v>Q3-2019</v>
      </c>
    </row>
    <row r="3843" customFormat="false" ht="14.25" hidden="false" customHeight="false" outlineLevel="0" collapsed="false">
      <c r="A3843" s="0" t="s">
        <v>3885</v>
      </c>
      <c r="B3843" s="0" t="s">
        <v>38</v>
      </c>
      <c r="C3843" s="0" t="s">
        <v>39</v>
      </c>
      <c r="D3843" s="9" t="n">
        <v>43600</v>
      </c>
      <c r="E3843" s="9" t="n">
        <v>43703</v>
      </c>
      <c r="F3843" s="9" t="n">
        <v>43724</v>
      </c>
      <c r="G3843" s="9" t="n">
        <v>43733</v>
      </c>
      <c r="H3843" s="10" t="s">
        <v>36</v>
      </c>
      <c r="I3843" s="0" t="n">
        <v>16</v>
      </c>
      <c r="J3843" s="0" t="n">
        <v>34</v>
      </c>
      <c r="K3843" s="0" t="n">
        <v>121</v>
      </c>
      <c r="L3843" s="0" t="n">
        <v>23</v>
      </c>
      <c r="M3843" s="0" t="n">
        <v>3</v>
      </c>
      <c r="N3843" s="11" t="n">
        <v>0.1</v>
      </c>
      <c r="O3843" s="12" t="n">
        <v>1010.36</v>
      </c>
      <c r="P3843" s="12" t="n">
        <v>2525.9</v>
      </c>
      <c r="Q3843" s="12" t="n">
        <f aca="false">M3843*P3843*(1-N3843)</f>
        <v>6819.93</v>
      </c>
      <c r="R3843" s="12" t="n">
        <f aca="false">M3843*O3843</f>
        <v>3031.08</v>
      </c>
      <c r="S3843" s="12" t="n">
        <f aca="false">Q3843-R3843</f>
        <v>3788.85</v>
      </c>
      <c r="T3843" s="11" t="n">
        <f aca="false">IFERROR(S3843/Q3843,0)</f>
        <v>0.555555555555556</v>
      </c>
      <c r="U3843" s="13" t="n">
        <f aca="false">F3843-E3843</f>
        <v>21</v>
      </c>
      <c r="V3843" s="13" t="n">
        <f aca="false">G3843-F3843</f>
        <v>9</v>
      </c>
      <c r="W3843" s="13" t="n">
        <f aca="false">G3843-E3843</f>
        <v>30</v>
      </c>
      <c r="X3843" s="10" t="n">
        <f aca="false">YEAR(E3843)</f>
        <v>2019</v>
      </c>
      <c r="Y3843" s="0" t="str">
        <f aca="false">TEXT(E3843,"yyyy-mm")</f>
        <v>2019-08</v>
      </c>
      <c r="Z3843" s="0" t="str">
        <f aca="false">"Q"&amp;ROUNDUP(MONTH(E3843)/3,0)&amp;"-"&amp;YEAR(E3843)</f>
        <v>Q3-2019</v>
      </c>
    </row>
    <row r="3844" customFormat="false" ht="14.25" hidden="false" customHeight="false" outlineLevel="0" collapsed="false">
      <c r="A3844" s="0" t="s">
        <v>3886</v>
      </c>
      <c r="B3844" s="0" t="s">
        <v>34</v>
      </c>
      <c r="C3844" s="0" t="s">
        <v>58</v>
      </c>
      <c r="D3844" s="9" t="n">
        <v>43600</v>
      </c>
      <c r="E3844" s="9" t="n">
        <v>43704</v>
      </c>
      <c r="F3844" s="9" t="n">
        <v>43710</v>
      </c>
      <c r="G3844" s="9" t="n">
        <v>43720</v>
      </c>
      <c r="H3844" s="10" t="s">
        <v>36</v>
      </c>
      <c r="I3844" s="0" t="n">
        <v>12</v>
      </c>
      <c r="J3844" s="0" t="n">
        <v>3</v>
      </c>
      <c r="K3844" s="0" t="n">
        <v>343</v>
      </c>
      <c r="L3844" s="0" t="n">
        <v>5</v>
      </c>
      <c r="M3844" s="0" t="n">
        <v>1</v>
      </c>
      <c r="N3844" s="11" t="n">
        <v>0.075</v>
      </c>
      <c r="O3844" s="12" t="n">
        <v>500.89</v>
      </c>
      <c r="P3844" s="12" t="n">
        <v>1192.6</v>
      </c>
      <c r="Q3844" s="12" t="n">
        <f aca="false">M3844*P3844*(1-N3844)</f>
        <v>1103.155</v>
      </c>
      <c r="R3844" s="12" t="n">
        <f aca="false">M3844*O3844</f>
        <v>500.89</v>
      </c>
      <c r="S3844" s="12" t="n">
        <f aca="false">Q3844-R3844</f>
        <v>602.265</v>
      </c>
      <c r="T3844" s="11" t="n">
        <f aca="false">IFERROR(S3844/Q3844,0)</f>
        <v>0.545947758927803</v>
      </c>
      <c r="U3844" s="13" t="n">
        <f aca="false">F3844-E3844</f>
        <v>6</v>
      </c>
      <c r="V3844" s="13" t="n">
        <f aca="false">G3844-F3844</f>
        <v>10</v>
      </c>
      <c r="W3844" s="13" t="n">
        <f aca="false">G3844-E3844</f>
        <v>16</v>
      </c>
      <c r="X3844" s="10" t="n">
        <f aca="false">YEAR(E3844)</f>
        <v>2019</v>
      </c>
      <c r="Y3844" s="0" t="str">
        <f aca="false">TEXT(E3844,"yyyy-mm")</f>
        <v>2019-08</v>
      </c>
      <c r="Z3844" s="0" t="str">
        <f aca="false">"Q"&amp;ROUNDUP(MONTH(E3844)/3,0)&amp;"-"&amp;YEAR(E3844)</f>
        <v>Q3-2019</v>
      </c>
    </row>
    <row r="3845" customFormat="false" ht="14.25" hidden="false" customHeight="false" outlineLevel="0" collapsed="false">
      <c r="A3845" s="0" t="s">
        <v>3887</v>
      </c>
      <c r="B3845" s="0" t="s">
        <v>34</v>
      </c>
      <c r="C3845" s="0" t="s">
        <v>48</v>
      </c>
      <c r="D3845" s="9" t="n">
        <v>43600</v>
      </c>
      <c r="E3845" s="9" t="n">
        <v>43704</v>
      </c>
      <c r="F3845" s="9" t="n">
        <v>43725</v>
      </c>
      <c r="G3845" s="9" t="n">
        <v>43732</v>
      </c>
      <c r="H3845" s="10" t="s">
        <v>36</v>
      </c>
      <c r="I3845" s="0" t="n">
        <v>5</v>
      </c>
      <c r="J3845" s="0" t="n">
        <v>44</v>
      </c>
      <c r="K3845" s="0" t="n">
        <v>11</v>
      </c>
      <c r="L3845" s="0" t="n">
        <v>25</v>
      </c>
      <c r="M3845" s="0" t="n">
        <v>1</v>
      </c>
      <c r="N3845" s="11" t="n">
        <v>0.1</v>
      </c>
      <c r="O3845" s="12" t="n">
        <v>171.52</v>
      </c>
      <c r="P3845" s="12" t="n">
        <v>268</v>
      </c>
      <c r="Q3845" s="12" t="n">
        <f aca="false">M3845*P3845*(1-N3845)</f>
        <v>241.2</v>
      </c>
      <c r="R3845" s="12" t="n">
        <f aca="false">M3845*O3845</f>
        <v>171.52</v>
      </c>
      <c r="S3845" s="12" t="n">
        <f aca="false">Q3845-R3845</f>
        <v>69.68</v>
      </c>
      <c r="T3845" s="11" t="n">
        <f aca="false">IFERROR(S3845/Q3845,0)</f>
        <v>0.288888888888889</v>
      </c>
      <c r="U3845" s="13" t="n">
        <f aca="false">F3845-E3845</f>
        <v>21</v>
      </c>
      <c r="V3845" s="13" t="n">
        <f aca="false">G3845-F3845</f>
        <v>7</v>
      </c>
      <c r="W3845" s="13" t="n">
        <f aca="false">G3845-E3845</f>
        <v>28</v>
      </c>
      <c r="X3845" s="10" t="n">
        <f aca="false">YEAR(E3845)</f>
        <v>2019</v>
      </c>
      <c r="Y3845" s="0" t="str">
        <f aca="false">TEXT(E3845,"yyyy-mm")</f>
        <v>2019-08</v>
      </c>
      <c r="Z3845" s="0" t="str">
        <f aca="false">"Q"&amp;ROUNDUP(MONTH(E3845)/3,0)&amp;"-"&amp;YEAR(E3845)</f>
        <v>Q3-2019</v>
      </c>
    </row>
    <row r="3846" customFormat="false" ht="14.25" hidden="false" customHeight="false" outlineLevel="0" collapsed="false">
      <c r="A3846" s="0" t="s">
        <v>3888</v>
      </c>
      <c r="B3846" s="0" t="s">
        <v>38</v>
      </c>
      <c r="C3846" s="0" t="s">
        <v>35</v>
      </c>
      <c r="D3846" s="9" t="n">
        <v>43600</v>
      </c>
      <c r="E3846" s="9" t="n">
        <v>43704</v>
      </c>
      <c r="F3846" s="9" t="n">
        <v>43730</v>
      </c>
      <c r="G3846" s="9" t="n">
        <v>43735</v>
      </c>
      <c r="H3846" s="10" t="s">
        <v>36</v>
      </c>
      <c r="I3846" s="0" t="n">
        <v>16</v>
      </c>
      <c r="J3846" s="0" t="n">
        <v>35</v>
      </c>
      <c r="K3846" s="0" t="n">
        <v>255</v>
      </c>
      <c r="L3846" s="0" t="n">
        <v>16</v>
      </c>
      <c r="M3846" s="0" t="n">
        <v>4</v>
      </c>
      <c r="N3846" s="11" t="n">
        <v>0.15</v>
      </c>
      <c r="O3846" s="12" t="n">
        <v>611.44</v>
      </c>
      <c r="P3846" s="12" t="n">
        <v>1132.3</v>
      </c>
      <c r="Q3846" s="12" t="n">
        <f aca="false">M3846*P3846*(1-N3846)</f>
        <v>3849.82</v>
      </c>
      <c r="R3846" s="12" t="n">
        <f aca="false">M3846*O3846</f>
        <v>2445.76</v>
      </c>
      <c r="S3846" s="12" t="n">
        <f aca="false">Q3846-R3846</f>
        <v>1404.06</v>
      </c>
      <c r="T3846" s="11" t="n">
        <f aca="false">IFERROR(S3846/Q3846,0)</f>
        <v>0.364707960372173</v>
      </c>
      <c r="U3846" s="13" t="n">
        <f aca="false">F3846-E3846</f>
        <v>26</v>
      </c>
      <c r="V3846" s="13" t="n">
        <f aca="false">G3846-F3846</f>
        <v>5</v>
      </c>
      <c r="W3846" s="13" t="n">
        <f aca="false">G3846-E3846</f>
        <v>31</v>
      </c>
      <c r="X3846" s="10" t="n">
        <f aca="false">YEAR(E3846)</f>
        <v>2019</v>
      </c>
      <c r="Y3846" s="0" t="str">
        <f aca="false">TEXT(E3846,"yyyy-mm")</f>
        <v>2019-08</v>
      </c>
      <c r="Z3846" s="0" t="str">
        <f aca="false">"Q"&amp;ROUNDUP(MONTH(E3846)/3,0)&amp;"-"&amp;YEAR(E3846)</f>
        <v>Q3-2019</v>
      </c>
    </row>
    <row r="3847" customFormat="false" ht="14.25" hidden="false" customHeight="false" outlineLevel="0" collapsed="false">
      <c r="A3847" s="0" t="s">
        <v>3889</v>
      </c>
      <c r="B3847" s="0" t="s">
        <v>34</v>
      </c>
      <c r="C3847" s="0" t="s">
        <v>46</v>
      </c>
      <c r="D3847" s="9" t="n">
        <v>43600</v>
      </c>
      <c r="E3847" s="9" t="n">
        <v>43704</v>
      </c>
      <c r="F3847" s="9" t="n">
        <v>43716</v>
      </c>
      <c r="G3847" s="9" t="n">
        <v>43721</v>
      </c>
      <c r="H3847" s="10" t="s">
        <v>36</v>
      </c>
      <c r="I3847" s="0" t="n">
        <v>6</v>
      </c>
      <c r="J3847" s="0" t="n">
        <v>42</v>
      </c>
      <c r="K3847" s="0" t="n">
        <v>283</v>
      </c>
      <c r="L3847" s="0" t="n">
        <v>40</v>
      </c>
      <c r="M3847" s="0" t="n">
        <v>5</v>
      </c>
      <c r="N3847" s="11" t="n">
        <v>0.1</v>
      </c>
      <c r="O3847" s="12" t="n">
        <v>1175.85</v>
      </c>
      <c r="P3847" s="12" t="n">
        <v>1809</v>
      </c>
      <c r="Q3847" s="12" t="n">
        <f aca="false">M3847*P3847*(1-N3847)</f>
        <v>8140.5</v>
      </c>
      <c r="R3847" s="12" t="n">
        <f aca="false">M3847*O3847</f>
        <v>5879.25</v>
      </c>
      <c r="S3847" s="12" t="n">
        <f aca="false">Q3847-R3847</f>
        <v>2261.25</v>
      </c>
      <c r="T3847" s="11" t="n">
        <f aca="false">IFERROR(S3847/Q3847,0)</f>
        <v>0.277777777777778</v>
      </c>
      <c r="U3847" s="13" t="n">
        <f aca="false">F3847-E3847</f>
        <v>12</v>
      </c>
      <c r="V3847" s="13" t="n">
        <f aca="false">G3847-F3847</f>
        <v>5</v>
      </c>
      <c r="W3847" s="13" t="n">
        <f aca="false">G3847-E3847</f>
        <v>17</v>
      </c>
      <c r="X3847" s="10" t="n">
        <f aca="false">YEAR(E3847)</f>
        <v>2019</v>
      </c>
      <c r="Y3847" s="0" t="str">
        <f aca="false">TEXT(E3847,"yyyy-mm")</f>
        <v>2019-08</v>
      </c>
      <c r="Z3847" s="0" t="str">
        <f aca="false">"Q"&amp;ROUNDUP(MONTH(E3847)/3,0)&amp;"-"&amp;YEAR(E3847)</f>
        <v>Q3-2019</v>
      </c>
    </row>
    <row r="3848" customFormat="false" ht="14.25" hidden="false" customHeight="false" outlineLevel="0" collapsed="false">
      <c r="A3848" s="0" t="s">
        <v>3890</v>
      </c>
      <c r="B3848" s="0" t="s">
        <v>38</v>
      </c>
      <c r="C3848" s="0" t="s">
        <v>39</v>
      </c>
      <c r="D3848" s="9" t="n">
        <v>43600</v>
      </c>
      <c r="E3848" s="9" t="n">
        <v>43704</v>
      </c>
      <c r="F3848" s="9" t="n">
        <v>43713</v>
      </c>
      <c r="G3848" s="9" t="n">
        <v>43720</v>
      </c>
      <c r="H3848" s="10" t="s">
        <v>36</v>
      </c>
      <c r="I3848" s="0" t="n">
        <v>19</v>
      </c>
      <c r="J3848" s="0" t="n">
        <v>18</v>
      </c>
      <c r="K3848" s="0" t="n">
        <v>188</v>
      </c>
      <c r="L3848" s="0" t="n">
        <v>43</v>
      </c>
      <c r="M3848" s="0" t="n">
        <v>2</v>
      </c>
      <c r="N3848" s="11" t="n">
        <v>0.075</v>
      </c>
      <c r="O3848" s="12" t="n">
        <v>671.34</v>
      </c>
      <c r="P3848" s="12" t="n">
        <v>1118.9</v>
      </c>
      <c r="Q3848" s="12" t="n">
        <f aca="false">M3848*P3848*(1-N3848)</f>
        <v>2069.965</v>
      </c>
      <c r="R3848" s="12" t="n">
        <f aca="false">M3848*O3848</f>
        <v>1342.68</v>
      </c>
      <c r="S3848" s="12" t="n">
        <f aca="false">Q3848-R3848</f>
        <v>727.285</v>
      </c>
      <c r="T3848" s="11" t="n">
        <f aca="false">IFERROR(S3848/Q3848,0)</f>
        <v>0.351351351351351</v>
      </c>
      <c r="U3848" s="13" t="n">
        <f aca="false">F3848-E3848</f>
        <v>9</v>
      </c>
      <c r="V3848" s="13" t="n">
        <f aca="false">G3848-F3848</f>
        <v>7</v>
      </c>
      <c r="W3848" s="13" t="n">
        <f aca="false">G3848-E3848</f>
        <v>16</v>
      </c>
      <c r="X3848" s="10" t="n">
        <f aca="false">YEAR(E3848)</f>
        <v>2019</v>
      </c>
      <c r="Y3848" s="0" t="str">
        <f aca="false">TEXT(E3848,"yyyy-mm")</f>
        <v>2019-08</v>
      </c>
      <c r="Z3848" s="0" t="str">
        <f aca="false">"Q"&amp;ROUNDUP(MONTH(E3848)/3,0)&amp;"-"&amp;YEAR(E3848)</f>
        <v>Q3-2019</v>
      </c>
    </row>
    <row r="3849" customFormat="false" ht="14.25" hidden="false" customHeight="false" outlineLevel="0" collapsed="false">
      <c r="A3849" s="0" t="s">
        <v>3891</v>
      </c>
      <c r="B3849" s="0" t="s">
        <v>34</v>
      </c>
      <c r="C3849" s="0" t="s">
        <v>46</v>
      </c>
      <c r="D3849" s="9" t="n">
        <v>43600</v>
      </c>
      <c r="E3849" s="9" t="n">
        <v>43704</v>
      </c>
      <c r="F3849" s="9" t="n">
        <v>43729</v>
      </c>
      <c r="G3849" s="9" t="n">
        <v>43738</v>
      </c>
      <c r="H3849" s="10" t="s">
        <v>36</v>
      </c>
      <c r="I3849" s="0" t="n">
        <v>6</v>
      </c>
      <c r="J3849" s="0" t="n">
        <v>45</v>
      </c>
      <c r="K3849" s="0" t="n">
        <v>300</v>
      </c>
      <c r="L3849" s="0" t="n">
        <v>31</v>
      </c>
      <c r="M3849" s="0" t="n">
        <v>4</v>
      </c>
      <c r="N3849" s="11" t="n">
        <v>0.05</v>
      </c>
      <c r="O3849" s="12" t="n">
        <v>697.07</v>
      </c>
      <c r="P3849" s="12" t="n">
        <v>1025.1</v>
      </c>
      <c r="Q3849" s="12" t="n">
        <f aca="false">M3849*P3849*(1-N3849)</f>
        <v>3895.38</v>
      </c>
      <c r="R3849" s="12" t="n">
        <f aca="false">M3849*O3849</f>
        <v>2788.28</v>
      </c>
      <c r="S3849" s="12" t="n">
        <f aca="false">Q3849-R3849</f>
        <v>1107.1</v>
      </c>
      <c r="T3849" s="11" t="n">
        <f aca="false">IFERROR(S3849/Q3849,0)</f>
        <v>0.284208472600876</v>
      </c>
      <c r="U3849" s="13" t="n">
        <f aca="false">F3849-E3849</f>
        <v>25</v>
      </c>
      <c r="V3849" s="13" t="n">
        <f aca="false">G3849-F3849</f>
        <v>9</v>
      </c>
      <c r="W3849" s="13" t="n">
        <f aca="false">G3849-E3849</f>
        <v>34</v>
      </c>
      <c r="X3849" s="10" t="n">
        <f aca="false">YEAR(E3849)</f>
        <v>2019</v>
      </c>
      <c r="Y3849" s="0" t="str">
        <f aca="false">TEXT(E3849,"yyyy-mm")</f>
        <v>2019-08</v>
      </c>
      <c r="Z3849" s="0" t="str">
        <f aca="false">"Q"&amp;ROUNDUP(MONTH(E3849)/3,0)&amp;"-"&amp;YEAR(E3849)</f>
        <v>Q3-2019</v>
      </c>
    </row>
    <row r="3850" customFormat="false" ht="14.25" hidden="false" customHeight="false" outlineLevel="0" collapsed="false">
      <c r="A3850" s="0" t="s">
        <v>3892</v>
      </c>
      <c r="B3850" s="0" t="s">
        <v>34</v>
      </c>
      <c r="C3850" s="0" t="s">
        <v>48</v>
      </c>
      <c r="D3850" s="9" t="n">
        <v>43600</v>
      </c>
      <c r="E3850" s="9" t="n">
        <v>43705</v>
      </c>
      <c r="F3850" s="9" t="n">
        <v>43723</v>
      </c>
      <c r="G3850" s="9" t="n">
        <v>43726</v>
      </c>
      <c r="H3850" s="10" t="s">
        <v>36</v>
      </c>
      <c r="I3850" s="0" t="n">
        <v>7</v>
      </c>
      <c r="J3850" s="0" t="n">
        <v>10</v>
      </c>
      <c r="K3850" s="0" t="n">
        <v>2</v>
      </c>
      <c r="L3850" s="0" t="n">
        <v>28</v>
      </c>
      <c r="M3850" s="0" t="n">
        <v>6</v>
      </c>
      <c r="N3850" s="11" t="n">
        <v>0.075</v>
      </c>
      <c r="O3850" s="12" t="n">
        <v>2069.43</v>
      </c>
      <c r="P3850" s="12" t="n">
        <v>3088.7</v>
      </c>
      <c r="Q3850" s="12" t="n">
        <f aca="false">M3850*P3850*(1-N3850)</f>
        <v>17142.285</v>
      </c>
      <c r="R3850" s="12" t="n">
        <f aca="false">M3850*O3850</f>
        <v>12416.58</v>
      </c>
      <c r="S3850" s="12" t="n">
        <f aca="false">Q3850-R3850</f>
        <v>4725.705</v>
      </c>
      <c r="T3850" s="11" t="n">
        <f aca="false">IFERROR(S3850/Q3850,0)</f>
        <v>0.275675325663994</v>
      </c>
      <c r="U3850" s="13" t="n">
        <f aca="false">F3850-E3850</f>
        <v>18</v>
      </c>
      <c r="V3850" s="13" t="n">
        <f aca="false">G3850-F3850</f>
        <v>3</v>
      </c>
      <c r="W3850" s="13" t="n">
        <f aca="false">G3850-E3850</f>
        <v>21</v>
      </c>
      <c r="X3850" s="10" t="n">
        <f aca="false">YEAR(E3850)</f>
        <v>2019</v>
      </c>
      <c r="Y3850" s="0" t="str">
        <f aca="false">TEXT(E3850,"yyyy-mm")</f>
        <v>2019-08</v>
      </c>
      <c r="Z3850" s="0" t="str">
        <f aca="false">"Q"&amp;ROUNDUP(MONTH(E3850)/3,0)&amp;"-"&amp;YEAR(E3850)</f>
        <v>Q3-2019</v>
      </c>
    </row>
    <row r="3851" customFormat="false" ht="14.25" hidden="false" customHeight="false" outlineLevel="0" collapsed="false">
      <c r="A3851" s="0" t="s">
        <v>3893</v>
      </c>
      <c r="B3851" s="0" t="s">
        <v>41</v>
      </c>
      <c r="C3851" s="0" t="s">
        <v>48</v>
      </c>
      <c r="D3851" s="9" t="n">
        <v>43600</v>
      </c>
      <c r="E3851" s="9" t="n">
        <v>43705</v>
      </c>
      <c r="F3851" s="9" t="n">
        <v>43712</v>
      </c>
      <c r="G3851" s="9" t="n">
        <v>43716</v>
      </c>
      <c r="H3851" s="10" t="s">
        <v>36</v>
      </c>
      <c r="I3851" s="0" t="n">
        <v>25</v>
      </c>
      <c r="J3851" s="0" t="n">
        <v>43</v>
      </c>
      <c r="K3851" s="0" t="n">
        <v>22</v>
      </c>
      <c r="L3851" s="0" t="n">
        <v>23</v>
      </c>
      <c r="M3851" s="0" t="n">
        <v>4</v>
      </c>
      <c r="N3851" s="11" t="n">
        <v>0.075</v>
      </c>
      <c r="O3851" s="12" t="n">
        <v>528.23</v>
      </c>
      <c r="P3851" s="12" t="n">
        <v>978.2</v>
      </c>
      <c r="Q3851" s="12" t="n">
        <f aca="false">M3851*P3851*(1-N3851)</f>
        <v>3619.34</v>
      </c>
      <c r="R3851" s="12" t="n">
        <f aca="false">M3851*O3851</f>
        <v>2112.92</v>
      </c>
      <c r="S3851" s="12" t="n">
        <f aca="false">Q3851-R3851</f>
        <v>1506.42</v>
      </c>
      <c r="T3851" s="11" t="n">
        <f aca="false">IFERROR(S3851/Q3851,0)</f>
        <v>0.416214005868473</v>
      </c>
      <c r="U3851" s="13" t="n">
        <f aca="false">F3851-E3851</f>
        <v>7</v>
      </c>
      <c r="V3851" s="13" t="n">
        <f aca="false">G3851-F3851</f>
        <v>4</v>
      </c>
      <c r="W3851" s="13" t="n">
        <f aca="false">G3851-E3851</f>
        <v>11</v>
      </c>
      <c r="X3851" s="10" t="n">
        <f aca="false">YEAR(E3851)</f>
        <v>2019</v>
      </c>
      <c r="Y3851" s="0" t="str">
        <f aca="false">TEXT(E3851,"yyyy-mm")</f>
        <v>2019-08</v>
      </c>
      <c r="Z3851" s="0" t="str">
        <f aca="false">"Q"&amp;ROUNDUP(MONTH(E3851)/3,0)&amp;"-"&amp;YEAR(E3851)</f>
        <v>Q3-2019</v>
      </c>
    </row>
    <row r="3852" customFormat="false" ht="14.25" hidden="false" customHeight="false" outlineLevel="0" collapsed="false">
      <c r="A3852" s="0" t="s">
        <v>3894</v>
      </c>
      <c r="B3852" s="0" t="s">
        <v>38</v>
      </c>
      <c r="C3852" s="0" t="s">
        <v>79</v>
      </c>
      <c r="D3852" s="9" t="n">
        <v>43600</v>
      </c>
      <c r="E3852" s="9" t="n">
        <v>43705</v>
      </c>
      <c r="F3852" s="9" t="n">
        <v>43733</v>
      </c>
      <c r="G3852" s="9" t="n">
        <v>43736</v>
      </c>
      <c r="H3852" s="10" t="s">
        <v>36</v>
      </c>
      <c r="I3852" s="0" t="n">
        <v>17</v>
      </c>
      <c r="J3852" s="0" t="n">
        <v>47</v>
      </c>
      <c r="K3852" s="0" t="n">
        <v>85</v>
      </c>
      <c r="L3852" s="0" t="n">
        <v>9</v>
      </c>
      <c r="M3852" s="0" t="n">
        <v>5</v>
      </c>
      <c r="N3852" s="11" t="n">
        <v>0.15</v>
      </c>
      <c r="O3852" s="12" t="n">
        <v>177.68</v>
      </c>
      <c r="P3852" s="12" t="n">
        <v>261.3</v>
      </c>
      <c r="Q3852" s="12" t="n">
        <f aca="false">M3852*P3852*(1-N3852)</f>
        <v>1110.525</v>
      </c>
      <c r="R3852" s="12" t="n">
        <f aca="false">M3852*O3852</f>
        <v>888.4</v>
      </c>
      <c r="S3852" s="12" t="n">
        <f aca="false">Q3852-R3852</f>
        <v>222.125</v>
      </c>
      <c r="T3852" s="11" t="n">
        <f aca="false">IFERROR(S3852/Q3852,0)</f>
        <v>0.200018009500011</v>
      </c>
      <c r="U3852" s="13" t="n">
        <f aca="false">F3852-E3852</f>
        <v>28</v>
      </c>
      <c r="V3852" s="13" t="n">
        <f aca="false">G3852-F3852</f>
        <v>3</v>
      </c>
      <c r="W3852" s="13" t="n">
        <f aca="false">G3852-E3852</f>
        <v>31</v>
      </c>
      <c r="X3852" s="10" t="n">
        <f aca="false">YEAR(E3852)</f>
        <v>2019</v>
      </c>
      <c r="Y3852" s="0" t="str">
        <f aca="false">TEXT(E3852,"yyyy-mm")</f>
        <v>2019-08</v>
      </c>
      <c r="Z3852" s="0" t="str">
        <f aca="false">"Q"&amp;ROUNDUP(MONTH(E3852)/3,0)&amp;"-"&amp;YEAR(E3852)</f>
        <v>Q3-2019</v>
      </c>
    </row>
    <row r="3853" customFormat="false" ht="14.25" hidden="false" customHeight="false" outlineLevel="0" collapsed="false">
      <c r="A3853" s="0" t="s">
        <v>3895</v>
      </c>
      <c r="B3853" s="0" t="s">
        <v>41</v>
      </c>
      <c r="C3853" s="0" t="s">
        <v>79</v>
      </c>
      <c r="D3853" s="9" t="n">
        <v>43600</v>
      </c>
      <c r="E3853" s="9" t="n">
        <v>43705</v>
      </c>
      <c r="F3853" s="9" t="n">
        <v>43708</v>
      </c>
      <c r="G3853" s="9" t="n">
        <v>43715</v>
      </c>
      <c r="H3853" s="10" t="s">
        <v>36</v>
      </c>
      <c r="I3853" s="0" t="n">
        <v>23</v>
      </c>
      <c r="J3853" s="0" t="n">
        <v>28</v>
      </c>
      <c r="K3853" s="0" t="n">
        <v>59</v>
      </c>
      <c r="L3853" s="0" t="n">
        <v>24</v>
      </c>
      <c r="M3853" s="0" t="n">
        <v>2</v>
      </c>
      <c r="N3853" s="11" t="n">
        <v>0.05</v>
      </c>
      <c r="O3853" s="12" t="n">
        <v>498.41</v>
      </c>
      <c r="P3853" s="12" t="n">
        <v>1159.1</v>
      </c>
      <c r="Q3853" s="12" t="n">
        <f aca="false">M3853*P3853*(1-N3853)</f>
        <v>2202.29</v>
      </c>
      <c r="R3853" s="12" t="n">
        <f aca="false">M3853*O3853</f>
        <v>996.82</v>
      </c>
      <c r="S3853" s="12" t="n">
        <f aca="false">Q3853-R3853</f>
        <v>1205.47</v>
      </c>
      <c r="T3853" s="11" t="n">
        <f aca="false">IFERROR(S3853/Q3853,0)</f>
        <v>0.547371145489468</v>
      </c>
      <c r="U3853" s="13" t="n">
        <f aca="false">F3853-E3853</f>
        <v>3</v>
      </c>
      <c r="V3853" s="13" t="n">
        <f aca="false">G3853-F3853</f>
        <v>7</v>
      </c>
      <c r="W3853" s="13" t="n">
        <f aca="false">G3853-E3853</f>
        <v>10</v>
      </c>
      <c r="X3853" s="10" t="n">
        <f aca="false">YEAR(E3853)</f>
        <v>2019</v>
      </c>
      <c r="Y3853" s="0" t="str">
        <f aca="false">TEXT(E3853,"yyyy-mm")</f>
        <v>2019-08</v>
      </c>
      <c r="Z3853" s="0" t="str">
        <f aca="false">"Q"&amp;ROUNDUP(MONTH(E3853)/3,0)&amp;"-"&amp;YEAR(E3853)</f>
        <v>Q3-2019</v>
      </c>
    </row>
    <row r="3854" customFormat="false" ht="14.25" hidden="false" customHeight="false" outlineLevel="0" collapsed="false">
      <c r="A3854" s="0" t="s">
        <v>3896</v>
      </c>
      <c r="B3854" s="0" t="s">
        <v>38</v>
      </c>
      <c r="C3854" s="0" t="s">
        <v>46</v>
      </c>
      <c r="D3854" s="9" t="n">
        <v>43600</v>
      </c>
      <c r="E3854" s="9" t="n">
        <v>43705</v>
      </c>
      <c r="F3854" s="9" t="n">
        <v>43724</v>
      </c>
      <c r="G3854" s="9" t="n">
        <v>43725</v>
      </c>
      <c r="H3854" s="10" t="s">
        <v>36</v>
      </c>
      <c r="I3854" s="0" t="n">
        <v>16</v>
      </c>
      <c r="J3854" s="0" t="n">
        <v>16</v>
      </c>
      <c r="K3854" s="0" t="n">
        <v>272</v>
      </c>
      <c r="L3854" s="0" t="n">
        <v>11</v>
      </c>
      <c r="M3854" s="0" t="n">
        <v>8</v>
      </c>
      <c r="N3854" s="11" t="n">
        <v>0.1</v>
      </c>
      <c r="O3854" s="12" t="n">
        <v>3594.55</v>
      </c>
      <c r="P3854" s="12" t="n">
        <v>6197.5</v>
      </c>
      <c r="Q3854" s="12" t="n">
        <f aca="false">M3854*P3854*(1-N3854)</f>
        <v>44622</v>
      </c>
      <c r="R3854" s="12" t="n">
        <f aca="false">M3854*O3854</f>
        <v>28756.4</v>
      </c>
      <c r="S3854" s="12" t="n">
        <f aca="false">Q3854-R3854</f>
        <v>15865.6</v>
      </c>
      <c r="T3854" s="11" t="n">
        <f aca="false">IFERROR(S3854/Q3854,0)</f>
        <v>0.355555555555556</v>
      </c>
      <c r="U3854" s="13" t="n">
        <f aca="false">F3854-E3854</f>
        <v>19</v>
      </c>
      <c r="V3854" s="13" t="n">
        <f aca="false">G3854-F3854</f>
        <v>1</v>
      </c>
      <c r="W3854" s="13" t="n">
        <f aca="false">G3854-E3854</f>
        <v>20</v>
      </c>
      <c r="X3854" s="10" t="n">
        <f aca="false">YEAR(E3854)</f>
        <v>2019</v>
      </c>
      <c r="Y3854" s="0" t="str">
        <f aca="false">TEXT(E3854,"yyyy-mm")</f>
        <v>2019-08</v>
      </c>
      <c r="Z3854" s="0" t="str">
        <f aca="false">"Q"&amp;ROUNDUP(MONTH(E3854)/3,0)&amp;"-"&amp;YEAR(E3854)</f>
        <v>Q3-2019</v>
      </c>
    </row>
    <row r="3855" customFormat="false" ht="14.25" hidden="false" customHeight="false" outlineLevel="0" collapsed="false">
      <c r="A3855" s="0" t="s">
        <v>3897</v>
      </c>
      <c r="B3855" s="0" t="s">
        <v>38</v>
      </c>
      <c r="C3855" s="0" t="s">
        <v>46</v>
      </c>
      <c r="D3855" s="9" t="n">
        <v>43600</v>
      </c>
      <c r="E3855" s="9" t="n">
        <v>43705</v>
      </c>
      <c r="F3855" s="9" t="n">
        <v>43717</v>
      </c>
      <c r="G3855" s="9" t="n">
        <v>43723</v>
      </c>
      <c r="H3855" s="10" t="s">
        <v>36</v>
      </c>
      <c r="I3855" s="0" t="n">
        <v>18</v>
      </c>
      <c r="J3855" s="0" t="n">
        <v>30</v>
      </c>
      <c r="K3855" s="0" t="n">
        <v>307</v>
      </c>
      <c r="L3855" s="0" t="n">
        <v>10</v>
      </c>
      <c r="M3855" s="0" t="n">
        <v>3</v>
      </c>
      <c r="N3855" s="11" t="n">
        <v>0.2</v>
      </c>
      <c r="O3855" s="12" t="n">
        <v>3237.04</v>
      </c>
      <c r="P3855" s="12" t="n">
        <v>5581.1</v>
      </c>
      <c r="Q3855" s="12" t="n">
        <f aca="false">M3855*P3855*(1-N3855)</f>
        <v>13394.64</v>
      </c>
      <c r="R3855" s="12" t="n">
        <f aca="false">M3855*O3855</f>
        <v>9711.12</v>
      </c>
      <c r="S3855" s="12" t="n">
        <f aca="false">Q3855-R3855</f>
        <v>3683.52</v>
      </c>
      <c r="T3855" s="11" t="n">
        <f aca="false">IFERROR(S3855/Q3855,0)</f>
        <v>0.27499955205963</v>
      </c>
      <c r="U3855" s="13" t="n">
        <f aca="false">F3855-E3855</f>
        <v>12</v>
      </c>
      <c r="V3855" s="13" t="n">
        <f aca="false">G3855-F3855</f>
        <v>6</v>
      </c>
      <c r="W3855" s="13" t="n">
        <f aca="false">G3855-E3855</f>
        <v>18</v>
      </c>
      <c r="X3855" s="10" t="n">
        <f aca="false">YEAR(E3855)</f>
        <v>2019</v>
      </c>
      <c r="Y3855" s="0" t="str">
        <f aca="false">TEXT(E3855,"yyyy-mm")</f>
        <v>2019-08</v>
      </c>
      <c r="Z3855" s="0" t="str">
        <f aca="false">"Q"&amp;ROUNDUP(MONTH(E3855)/3,0)&amp;"-"&amp;YEAR(E3855)</f>
        <v>Q3-2019</v>
      </c>
    </row>
    <row r="3856" customFormat="false" ht="14.25" hidden="false" customHeight="false" outlineLevel="0" collapsed="false">
      <c r="A3856" s="0" t="s">
        <v>3898</v>
      </c>
      <c r="B3856" s="0" t="s">
        <v>38</v>
      </c>
      <c r="C3856" s="0" t="s">
        <v>79</v>
      </c>
      <c r="D3856" s="9" t="n">
        <v>43600</v>
      </c>
      <c r="E3856" s="9" t="n">
        <v>43705</v>
      </c>
      <c r="F3856" s="9" t="n">
        <v>43724</v>
      </c>
      <c r="G3856" s="9" t="n">
        <v>43731</v>
      </c>
      <c r="H3856" s="10" t="s">
        <v>36</v>
      </c>
      <c r="I3856" s="0" t="n">
        <v>13</v>
      </c>
      <c r="J3856" s="0" t="n">
        <v>34</v>
      </c>
      <c r="K3856" s="0" t="n">
        <v>83</v>
      </c>
      <c r="L3856" s="0" t="n">
        <v>17</v>
      </c>
      <c r="M3856" s="0" t="n">
        <v>1</v>
      </c>
      <c r="N3856" s="11" t="n">
        <v>0.1</v>
      </c>
      <c r="O3856" s="12" t="n">
        <v>862.56</v>
      </c>
      <c r="P3856" s="12" t="n">
        <v>1051.9</v>
      </c>
      <c r="Q3856" s="12" t="n">
        <f aca="false">M3856*P3856*(1-N3856)</f>
        <v>946.71</v>
      </c>
      <c r="R3856" s="12" t="n">
        <f aca="false">M3856*O3856</f>
        <v>862.56</v>
      </c>
      <c r="S3856" s="12" t="n">
        <f aca="false">Q3856-R3856</f>
        <v>84.1500000000002</v>
      </c>
      <c r="T3856" s="11" t="n">
        <f aca="false">IFERROR(S3856/Q3856,0)</f>
        <v>0.0888867763095353</v>
      </c>
      <c r="U3856" s="13" t="n">
        <f aca="false">F3856-E3856</f>
        <v>19</v>
      </c>
      <c r="V3856" s="13" t="n">
        <f aca="false">G3856-F3856</f>
        <v>7</v>
      </c>
      <c r="W3856" s="13" t="n">
        <f aca="false">G3856-E3856</f>
        <v>26</v>
      </c>
      <c r="X3856" s="10" t="n">
        <f aca="false">YEAR(E3856)</f>
        <v>2019</v>
      </c>
      <c r="Y3856" s="0" t="str">
        <f aca="false">TEXT(E3856,"yyyy-mm")</f>
        <v>2019-08</v>
      </c>
      <c r="Z3856" s="0" t="str">
        <f aca="false">"Q"&amp;ROUNDUP(MONTH(E3856)/3,0)&amp;"-"&amp;YEAR(E3856)</f>
        <v>Q3-2019</v>
      </c>
    </row>
    <row r="3857" customFormat="false" ht="14.25" hidden="false" customHeight="false" outlineLevel="0" collapsed="false">
      <c r="A3857" s="0" t="s">
        <v>3899</v>
      </c>
      <c r="B3857" s="0" t="s">
        <v>34</v>
      </c>
      <c r="C3857" s="0" t="s">
        <v>39</v>
      </c>
      <c r="D3857" s="9" t="n">
        <v>43600</v>
      </c>
      <c r="E3857" s="9" t="n">
        <v>43705</v>
      </c>
      <c r="F3857" s="9" t="n">
        <v>43714</v>
      </c>
      <c r="G3857" s="9" t="n">
        <v>43718</v>
      </c>
      <c r="H3857" s="10" t="s">
        <v>36</v>
      </c>
      <c r="I3857" s="0" t="n">
        <v>6</v>
      </c>
      <c r="J3857" s="0" t="n">
        <v>26</v>
      </c>
      <c r="K3857" s="0" t="n">
        <v>167</v>
      </c>
      <c r="L3857" s="0" t="n">
        <v>20</v>
      </c>
      <c r="M3857" s="0" t="n">
        <v>6</v>
      </c>
      <c r="N3857" s="11" t="n">
        <v>0.05</v>
      </c>
      <c r="O3857" s="12" t="n">
        <v>137.08</v>
      </c>
      <c r="P3857" s="12" t="n">
        <v>221.1</v>
      </c>
      <c r="Q3857" s="12" t="n">
        <f aca="false">M3857*P3857*(1-N3857)</f>
        <v>1260.27</v>
      </c>
      <c r="R3857" s="12" t="n">
        <f aca="false">M3857*O3857</f>
        <v>822.48</v>
      </c>
      <c r="S3857" s="12" t="n">
        <f aca="false">Q3857-R3857</f>
        <v>437.79</v>
      </c>
      <c r="T3857" s="11" t="n">
        <f aca="false">IFERROR(S3857/Q3857,0)</f>
        <v>0.347377942821776</v>
      </c>
      <c r="U3857" s="13" t="n">
        <f aca="false">F3857-E3857</f>
        <v>9</v>
      </c>
      <c r="V3857" s="13" t="n">
        <f aca="false">G3857-F3857</f>
        <v>4</v>
      </c>
      <c r="W3857" s="13" t="n">
        <f aca="false">G3857-E3857</f>
        <v>13</v>
      </c>
      <c r="X3857" s="10" t="n">
        <f aca="false">YEAR(E3857)</f>
        <v>2019</v>
      </c>
      <c r="Y3857" s="0" t="str">
        <f aca="false">TEXT(E3857,"yyyy-mm")</f>
        <v>2019-08</v>
      </c>
      <c r="Z3857" s="0" t="str">
        <f aca="false">"Q"&amp;ROUNDUP(MONTH(E3857)/3,0)&amp;"-"&amp;YEAR(E3857)</f>
        <v>Q3-2019</v>
      </c>
    </row>
    <row r="3858" customFormat="false" ht="14.25" hidden="false" customHeight="false" outlineLevel="0" collapsed="false">
      <c r="A3858" s="0" t="s">
        <v>3900</v>
      </c>
      <c r="B3858" s="0" t="s">
        <v>41</v>
      </c>
      <c r="C3858" s="0" t="s">
        <v>39</v>
      </c>
      <c r="D3858" s="9" t="n">
        <v>43600</v>
      </c>
      <c r="E3858" s="9" t="n">
        <v>43705</v>
      </c>
      <c r="F3858" s="9" t="n">
        <v>43721</v>
      </c>
      <c r="G3858" s="9" t="n">
        <v>43730</v>
      </c>
      <c r="H3858" s="10" t="s">
        <v>36</v>
      </c>
      <c r="I3858" s="0" t="n">
        <v>21</v>
      </c>
      <c r="J3858" s="0" t="n">
        <v>1</v>
      </c>
      <c r="K3858" s="0" t="n">
        <v>95</v>
      </c>
      <c r="L3858" s="0" t="n">
        <v>27</v>
      </c>
      <c r="M3858" s="0" t="n">
        <v>3</v>
      </c>
      <c r="N3858" s="11" t="n">
        <v>0.05</v>
      </c>
      <c r="O3858" s="12" t="n">
        <v>2366.37</v>
      </c>
      <c r="P3858" s="12" t="n">
        <v>3879.3</v>
      </c>
      <c r="Q3858" s="12" t="n">
        <f aca="false">M3858*P3858*(1-N3858)</f>
        <v>11056.005</v>
      </c>
      <c r="R3858" s="12" t="n">
        <f aca="false">M3858*O3858</f>
        <v>7099.11</v>
      </c>
      <c r="S3858" s="12" t="n">
        <f aca="false">Q3858-R3858</f>
        <v>3956.895</v>
      </c>
      <c r="T3858" s="11" t="n">
        <f aca="false">IFERROR(S3858/Q3858,0)</f>
        <v>0.357895550879364</v>
      </c>
      <c r="U3858" s="13" t="n">
        <f aca="false">F3858-E3858</f>
        <v>16</v>
      </c>
      <c r="V3858" s="13" t="n">
        <f aca="false">G3858-F3858</f>
        <v>9</v>
      </c>
      <c r="W3858" s="13" t="n">
        <f aca="false">G3858-E3858</f>
        <v>25</v>
      </c>
      <c r="X3858" s="10" t="n">
        <f aca="false">YEAR(E3858)</f>
        <v>2019</v>
      </c>
      <c r="Y3858" s="0" t="str">
        <f aca="false">TEXT(E3858,"yyyy-mm")</f>
        <v>2019-08</v>
      </c>
      <c r="Z3858" s="0" t="str">
        <f aca="false">"Q"&amp;ROUNDUP(MONTH(E3858)/3,0)&amp;"-"&amp;YEAR(E3858)</f>
        <v>Q3-2019</v>
      </c>
    </row>
    <row r="3859" customFormat="false" ht="14.25" hidden="false" customHeight="false" outlineLevel="0" collapsed="false">
      <c r="A3859" s="0" t="s">
        <v>3901</v>
      </c>
      <c r="B3859" s="0" t="s">
        <v>34</v>
      </c>
      <c r="C3859" s="0" t="s">
        <v>39</v>
      </c>
      <c r="D3859" s="9" t="n">
        <v>43600</v>
      </c>
      <c r="E3859" s="9" t="n">
        <v>43705</v>
      </c>
      <c r="F3859" s="9" t="n">
        <v>43727</v>
      </c>
      <c r="G3859" s="9" t="n">
        <v>43728</v>
      </c>
      <c r="H3859" s="10" t="s">
        <v>36</v>
      </c>
      <c r="I3859" s="0" t="n">
        <v>10</v>
      </c>
      <c r="J3859" s="0" t="n">
        <v>47</v>
      </c>
      <c r="K3859" s="0" t="n">
        <v>119</v>
      </c>
      <c r="L3859" s="0" t="n">
        <v>12</v>
      </c>
      <c r="M3859" s="0" t="n">
        <v>8</v>
      </c>
      <c r="N3859" s="11" t="n">
        <v>0.15</v>
      </c>
      <c r="O3859" s="12" t="n">
        <v>854.25</v>
      </c>
      <c r="P3859" s="12" t="n">
        <v>1139</v>
      </c>
      <c r="Q3859" s="12" t="n">
        <f aca="false">M3859*P3859*(1-N3859)</f>
        <v>7745.2</v>
      </c>
      <c r="R3859" s="12" t="n">
        <f aca="false">M3859*O3859</f>
        <v>6834</v>
      </c>
      <c r="S3859" s="12" t="n">
        <f aca="false">Q3859-R3859</f>
        <v>911.2</v>
      </c>
      <c r="T3859" s="11" t="n">
        <f aca="false">IFERROR(S3859/Q3859,0)</f>
        <v>0.117647058823529</v>
      </c>
      <c r="U3859" s="13" t="n">
        <f aca="false">F3859-E3859</f>
        <v>22</v>
      </c>
      <c r="V3859" s="13" t="n">
        <f aca="false">G3859-F3859</f>
        <v>1</v>
      </c>
      <c r="W3859" s="13" t="n">
        <f aca="false">G3859-E3859</f>
        <v>23</v>
      </c>
      <c r="X3859" s="10" t="n">
        <f aca="false">YEAR(E3859)</f>
        <v>2019</v>
      </c>
      <c r="Y3859" s="0" t="str">
        <f aca="false">TEXT(E3859,"yyyy-mm")</f>
        <v>2019-08</v>
      </c>
      <c r="Z3859" s="0" t="str">
        <f aca="false">"Q"&amp;ROUNDUP(MONTH(E3859)/3,0)&amp;"-"&amp;YEAR(E3859)</f>
        <v>Q3-2019</v>
      </c>
    </row>
    <row r="3860" customFormat="false" ht="14.25" hidden="false" customHeight="false" outlineLevel="0" collapsed="false">
      <c r="A3860" s="0" t="s">
        <v>3902</v>
      </c>
      <c r="B3860" s="0" t="s">
        <v>41</v>
      </c>
      <c r="C3860" s="0" t="s">
        <v>46</v>
      </c>
      <c r="D3860" s="9" t="n">
        <v>43600</v>
      </c>
      <c r="E3860" s="9" t="n">
        <v>43705</v>
      </c>
      <c r="F3860" s="9" t="n">
        <v>43716</v>
      </c>
      <c r="G3860" s="9" t="n">
        <v>43725</v>
      </c>
      <c r="H3860" s="10" t="s">
        <v>36</v>
      </c>
      <c r="I3860" s="0" t="n">
        <v>24</v>
      </c>
      <c r="J3860" s="0" t="n">
        <v>33</v>
      </c>
      <c r="K3860" s="0" t="n">
        <v>326</v>
      </c>
      <c r="L3860" s="0" t="n">
        <v>20</v>
      </c>
      <c r="M3860" s="0" t="n">
        <v>5</v>
      </c>
      <c r="N3860" s="11" t="n">
        <v>0.05</v>
      </c>
      <c r="O3860" s="12" t="n">
        <v>590.94</v>
      </c>
      <c r="P3860" s="12" t="n">
        <v>938</v>
      </c>
      <c r="Q3860" s="12" t="n">
        <f aca="false">M3860*P3860*(1-N3860)</f>
        <v>4455.5</v>
      </c>
      <c r="R3860" s="12" t="n">
        <f aca="false">M3860*O3860</f>
        <v>2954.7</v>
      </c>
      <c r="S3860" s="12" t="n">
        <f aca="false">Q3860-R3860</f>
        <v>1500.8</v>
      </c>
      <c r="T3860" s="11" t="n">
        <f aca="false">IFERROR(S3860/Q3860,0)</f>
        <v>0.336842105263158</v>
      </c>
      <c r="U3860" s="13" t="n">
        <f aca="false">F3860-E3860</f>
        <v>11</v>
      </c>
      <c r="V3860" s="13" t="n">
        <f aca="false">G3860-F3860</f>
        <v>9</v>
      </c>
      <c r="W3860" s="13" t="n">
        <f aca="false">G3860-E3860</f>
        <v>20</v>
      </c>
      <c r="X3860" s="10" t="n">
        <f aca="false">YEAR(E3860)</f>
        <v>2019</v>
      </c>
      <c r="Y3860" s="0" t="str">
        <f aca="false">TEXT(E3860,"yyyy-mm")</f>
        <v>2019-08</v>
      </c>
      <c r="Z3860" s="0" t="str">
        <f aca="false">"Q"&amp;ROUNDUP(MONTH(E3860)/3,0)&amp;"-"&amp;YEAR(E3860)</f>
        <v>Q3-2019</v>
      </c>
    </row>
    <row r="3861" customFormat="false" ht="14.25" hidden="false" customHeight="false" outlineLevel="0" collapsed="false">
      <c r="A3861" s="0" t="s">
        <v>3903</v>
      </c>
      <c r="B3861" s="0" t="s">
        <v>38</v>
      </c>
      <c r="C3861" s="0" t="s">
        <v>39</v>
      </c>
      <c r="D3861" s="9" t="n">
        <v>43600</v>
      </c>
      <c r="E3861" s="9" t="n">
        <v>43706</v>
      </c>
      <c r="F3861" s="9" t="n">
        <v>43730</v>
      </c>
      <c r="G3861" s="9" t="n">
        <v>43735</v>
      </c>
      <c r="H3861" s="10" t="s">
        <v>36</v>
      </c>
      <c r="I3861" s="0" t="n">
        <v>19</v>
      </c>
      <c r="J3861" s="0" t="n">
        <v>46</v>
      </c>
      <c r="K3861" s="0" t="n">
        <v>128</v>
      </c>
      <c r="L3861" s="0" t="n">
        <v>40</v>
      </c>
      <c r="M3861" s="0" t="n">
        <v>1</v>
      </c>
      <c r="N3861" s="11" t="n">
        <v>0.2</v>
      </c>
      <c r="O3861" s="12" t="n">
        <v>166.83</v>
      </c>
      <c r="P3861" s="12" t="n">
        <v>201</v>
      </c>
      <c r="Q3861" s="12" t="n">
        <f aca="false">M3861*P3861*(1-N3861)</f>
        <v>160.8</v>
      </c>
      <c r="R3861" s="12" t="n">
        <f aca="false">M3861*O3861</f>
        <v>166.83</v>
      </c>
      <c r="S3861" s="12" t="n">
        <f aca="false">Q3861-R3861</f>
        <v>-6.03</v>
      </c>
      <c r="T3861" s="11" t="n">
        <f aca="false">IFERROR(S3861/Q3861,0)</f>
        <v>-0.0375</v>
      </c>
      <c r="U3861" s="13" t="n">
        <f aca="false">F3861-E3861</f>
        <v>24</v>
      </c>
      <c r="V3861" s="13" t="n">
        <f aca="false">G3861-F3861</f>
        <v>5</v>
      </c>
      <c r="W3861" s="13" t="n">
        <f aca="false">G3861-E3861</f>
        <v>29</v>
      </c>
      <c r="X3861" s="10" t="n">
        <f aca="false">YEAR(E3861)</f>
        <v>2019</v>
      </c>
      <c r="Y3861" s="0" t="str">
        <f aca="false">TEXT(E3861,"yyyy-mm")</f>
        <v>2019-08</v>
      </c>
      <c r="Z3861" s="0" t="str">
        <f aca="false">"Q"&amp;ROUNDUP(MONTH(E3861)/3,0)&amp;"-"&amp;YEAR(E3861)</f>
        <v>Q3-2019</v>
      </c>
    </row>
    <row r="3862" customFormat="false" ht="14.25" hidden="false" customHeight="false" outlineLevel="0" collapsed="false">
      <c r="A3862" s="0" t="s">
        <v>3904</v>
      </c>
      <c r="B3862" s="0" t="s">
        <v>38</v>
      </c>
      <c r="C3862" s="0" t="s">
        <v>79</v>
      </c>
      <c r="D3862" s="9" t="n">
        <v>43600</v>
      </c>
      <c r="E3862" s="9" t="n">
        <v>43706</v>
      </c>
      <c r="F3862" s="9" t="n">
        <v>43728</v>
      </c>
      <c r="G3862" s="9" t="n">
        <v>43738</v>
      </c>
      <c r="H3862" s="10" t="s">
        <v>36</v>
      </c>
      <c r="I3862" s="0" t="n">
        <v>20</v>
      </c>
      <c r="J3862" s="0" t="n">
        <v>3</v>
      </c>
      <c r="K3862" s="0" t="n">
        <v>67</v>
      </c>
      <c r="L3862" s="0" t="n">
        <v>27</v>
      </c>
      <c r="M3862" s="0" t="n">
        <v>4</v>
      </c>
      <c r="N3862" s="11" t="n">
        <v>0.075</v>
      </c>
      <c r="O3862" s="12" t="n">
        <v>1220.47</v>
      </c>
      <c r="P3862" s="12" t="n">
        <v>1768.8</v>
      </c>
      <c r="Q3862" s="12" t="n">
        <f aca="false">M3862*P3862*(1-N3862)</f>
        <v>6544.56</v>
      </c>
      <c r="R3862" s="12" t="n">
        <f aca="false">M3862*O3862</f>
        <v>4881.88</v>
      </c>
      <c r="S3862" s="12" t="n">
        <f aca="false">Q3862-R3862</f>
        <v>1662.68</v>
      </c>
      <c r="T3862" s="11" t="n">
        <f aca="false">IFERROR(S3862/Q3862,0)</f>
        <v>0.254055276443336</v>
      </c>
      <c r="U3862" s="13" t="n">
        <f aca="false">F3862-E3862</f>
        <v>22</v>
      </c>
      <c r="V3862" s="13" t="n">
        <f aca="false">G3862-F3862</f>
        <v>10</v>
      </c>
      <c r="W3862" s="13" t="n">
        <f aca="false">G3862-E3862</f>
        <v>32</v>
      </c>
      <c r="X3862" s="10" t="n">
        <f aca="false">YEAR(E3862)</f>
        <v>2019</v>
      </c>
      <c r="Y3862" s="0" t="str">
        <f aca="false">TEXT(E3862,"yyyy-mm")</f>
        <v>2019-08</v>
      </c>
      <c r="Z3862" s="0" t="str">
        <f aca="false">"Q"&amp;ROUNDUP(MONTH(E3862)/3,0)&amp;"-"&amp;YEAR(E3862)</f>
        <v>Q3-2019</v>
      </c>
    </row>
    <row r="3863" customFormat="false" ht="14.25" hidden="false" customHeight="false" outlineLevel="0" collapsed="false">
      <c r="A3863" s="0" t="s">
        <v>3905</v>
      </c>
      <c r="B3863" s="0" t="s">
        <v>41</v>
      </c>
      <c r="C3863" s="0" t="s">
        <v>58</v>
      </c>
      <c r="D3863" s="9" t="n">
        <v>43600</v>
      </c>
      <c r="E3863" s="9" t="n">
        <v>43706</v>
      </c>
      <c r="F3863" s="9" t="n">
        <v>43711</v>
      </c>
      <c r="G3863" s="9" t="n">
        <v>43713</v>
      </c>
      <c r="H3863" s="10" t="s">
        <v>36</v>
      </c>
      <c r="I3863" s="0" t="n">
        <v>22</v>
      </c>
      <c r="J3863" s="0" t="n">
        <v>19</v>
      </c>
      <c r="K3863" s="0" t="n">
        <v>356</v>
      </c>
      <c r="L3863" s="0" t="n">
        <v>31</v>
      </c>
      <c r="M3863" s="0" t="n">
        <v>4</v>
      </c>
      <c r="N3863" s="11" t="n">
        <v>0.1</v>
      </c>
      <c r="O3863" s="12" t="n">
        <v>1337.86</v>
      </c>
      <c r="P3863" s="12" t="n">
        <v>1715.2</v>
      </c>
      <c r="Q3863" s="12" t="n">
        <f aca="false">M3863*P3863*(1-N3863)</f>
        <v>6174.72</v>
      </c>
      <c r="R3863" s="12" t="n">
        <f aca="false">M3863*O3863</f>
        <v>5351.44</v>
      </c>
      <c r="S3863" s="12" t="n">
        <f aca="false">Q3863-R3863</f>
        <v>823.280000000001</v>
      </c>
      <c r="T3863" s="11" t="n">
        <f aca="false">IFERROR(S3863/Q3863,0)</f>
        <v>0.13333074212272</v>
      </c>
      <c r="U3863" s="13" t="n">
        <f aca="false">F3863-E3863</f>
        <v>5</v>
      </c>
      <c r="V3863" s="13" t="n">
        <f aca="false">G3863-F3863</f>
        <v>2</v>
      </c>
      <c r="W3863" s="13" t="n">
        <f aca="false">G3863-E3863</f>
        <v>7</v>
      </c>
      <c r="X3863" s="10" t="n">
        <f aca="false">YEAR(E3863)</f>
        <v>2019</v>
      </c>
      <c r="Y3863" s="0" t="str">
        <f aca="false">TEXT(E3863,"yyyy-mm")</f>
        <v>2019-08</v>
      </c>
      <c r="Z3863" s="0" t="str">
        <f aca="false">"Q"&amp;ROUNDUP(MONTH(E3863)/3,0)&amp;"-"&amp;YEAR(E3863)</f>
        <v>Q3-2019</v>
      </c>
    </row>
    <row r="3864" customFormat="false" ht="14.25" hidden="false" customHeight="false" outlineLevel="0" collapsed="false">
      <c r="A3864" s="0" t="s">
        <v>3906</v>
      </c>
      <c r="B3864" s="0" t="s">
        <v>41</v>
      </c>
      <c r="C3864" s="0" t="s">
        <v>58</v>
      </c>
      <c r="D3864" s="9" t="n">
        <v>43600</v>
      </c>
      <c r="E3864" s="9" t="n">
        <v>43706</v>
      </c>
      <c r="F3864" s="9" t="n">
        <v>43729</v>
      </c>
      <c r="G3864" s="9" t="n">
        <v>43738</v>
      </c>
      <c r="H3864" s="10" t="s">
        <v>36</v>
      </c>
      <c r="I3864" s="0" t="n">
        <v>23</v>
      </c>
      <c r="J3864" s="0" t="n">
        <v>43</v>
      </c>
      <c r="K3864" s="0" t="n">
        <v>343</v>
      </c>
      <c r="L3864" s="0" t="n">
        <v>6</v>
      </c>
      <c r="M3864" s="0" t="n">
        <v>1</v>
      </c>
      <c r="N3864" s="11" t="n">
        <v>0.05</v>
      </c>
      <c r="O3864" s="12" t="n">
        <v>893.65</v>
      </c>
      <c r="P3864" s="12" t="n">
        <v>1145.7</v>
      </c>
      <c r="Q3864" s="12" t="n">
        <f aca="false">M3864*P3864*(1-N3864)</f>
        <v>1088.415</v>
      </c>
      <c r="R3864" s="12" t="n">
        <f aca="false">M3864*O3864</f>
        <v>893.65</v>
      </c>
      <c r="S3864" s="12" t="n">
        <f aca="false">Q3864-R3864</f>
        <v>194.765</v>
      </c>
      <c r="T3864" s="11" t="n">
        <f aca="false">IFERROR(S3864/Q3864,0)</f>
        <v>0.17894369335226</v>
      </c>
      <c r="U3864" s="13" t="n">
        <f aca="false">F3864-E3864</f>
        <v>23</v>
      </c>
      <c r="V3864" s="13" t="n">
        <f aca="false">G3864-F3864</f>
        <v>9</v>
      </c>
      <c r="W3864" s="13" t="n">
        <f aca="false">G3864-E3864</f>
        <v>32</v>
      </c>
      <c r="X3864" s="10" t="n">
        <f aca="false">YEAR(E3864)</f>
        <v>2019</v>
      </c>
      <c r="Y3864" s="0" t="str">
        <f aca="false">TEXT(E3864,"yyyy-mm")</f>
        <v>2019-08</v>
      </c>
      <c r="Z3864" s="0" t="str">
        <f aca="false">"Q"&amp;ROUNDUP(MONTH(E3864)/3,0)&amp;"-"&amp;YEAR(E3864)</f>
        <v>Q3-2019</v>
      </c>
    </row>
    <row r="3865" customFormat="false" ht="14.25" hidden="false" customHeight="false" outlineLevel="0" collapsed="false">
      <c r="A3865" s="0" t="s">
        <v>3907</v>
      </c>
      <c r="B3865" s="0" t="s">
        <v>34</v>
      </c>
      <c r="C3865" s="0" t="s">
        <v>39</v>
      </c>
      <c r="D3865" s="9" t="n">
        <v>43600</v>
      </c>
      <c r="E3865" s="9" t="n">
        <v>43707</v>
      </c>
      <c r="F3865" s="9" t="n">
        <v>43725</v>
      </c>
      <c r="G3865" s="9" t="n">
        <v>43729</v>
      </c>
      <c r="H3865" s="10" t="s">
        <v>36</v>
      </c>
      <c r="I3865" s="0" t="n">
        <v>4</v>
      </c>
      <c r="J3865" s="0" t="n">
        <v>6</v>
      </c>
      <c r="K3865" s="0" t="n">
        <v>185</v>
      </c>
      <c r="L3865" s="0" t="n">
        <v>12</v>
      </c>
      <c r="M3865" s="0" t="n">
        <v>5</v>
      </c>
      <c r="N3865" s="11" t="n">
        <v>0.05</v>
      </c>
      <c r="O3865" s="12" t="n">
        <v>2792.36</v>
      </c>
      <c r="P3865" s="12" t="n">
        <v>3932.9</v>
      </c>
      <c r="Q3865" s="12" t="n">
        <f aca="false">M3865*P3865*(1-N3865)</f>
        <v>18681.275</v>
      </c>
      <c r="R3865" s="12" t="n">
        <f aca="false">M3865*O3865</f>
        <v>13961.8</v>
      </c>
      <c r="S3865" s="12" t="n">
        <f aca="false">Q3865-R3865</f>
        <v>4719.475</v>
      </c>
      <c r="T3865" s="11" t="n">
        <f aca="false">IFERROR(S3865/Q3865,0)</f>
        <v>0.252631311299684</v>
      </c>
      <c r="U3865" s="13" t="n">
        <f aca="false">F3865-E3865</f>
        <v>18</v>
      </c>
      <c r="V3865" s="13" t="n">
        <f aca="false">G3865-F3865</f>
        <v>4</v>
      </c>
      <c r="W3865" s="13" t="n">
        <f aca="false">G3865-E3865</f>
        <v>22</v>
      </c>
      <c r="X3865" s="10" t="n">
        <f aca="false">YEAR(E3865)</f>
        <v>2019</v>
      </c>
      <c r="Y3865" s="0" t="str">
        <f aca="false">TEXT(E3865,"yyyy-mm")</f>
        <v>2019-08</v>
      </c>
      <c r="Z3865" s="0" t="str">
        <f aca="false">"Q"&amp;ROUNDUP(MONTH(E3865)/3,0)&amp;"-"&amp;YEAR(E3865)</f>
        <v>Q3-2019</v>
      </c>
    </row>
    <row r="3866" customFormat="false" ht="14.25" hidden="false" customHeight="false" outlineLevel="0" collapsed="false">
      <c r="A3866" s="0" t="s">
        <v>3908</v>
      </c>
      <c r="B3866" s="0" t="s">
        <v>34</v>
      </c>
      <c r="C3866" s="0" t="s">
        <v>48</v>
      </c>
      <c r="D3866" s="9" t="n">
        <v>43600</v>
      </c>
      <c r="E3866" s="9" t="n">
        <v>43707</v>
      </c>
      <c r="F3866" s="9" t="n">
        <v>43713</v>
      </c>
      <c r="G3866" s="9" t="n">
        <v>43718</v>
      </c>
      <c r="H3866" s="10" t="s">
        <v>36</v>
      </c>
      <c r="I3866" s="0" t="n">
        <v>10</v>
      </c>
      <c r="J3866" s="0" t="n">
        <v>16</v>
      </c>
      <c r="K3866" s="0" t="n">
        <v>36</v>
      </c>
      <c r="L3866" s="0" t="n">
        <v>8</v>
      </c>
      <c r="M3866" s="0" t="n">
        <v>1</v>
      </c>
      <c r="N3866" s="11" t="n">
        <v>0.075</v>
      </c>
      <c r="O3866" s="12" t="n">
        <v>1715.74</v>
      </c>
      <c r="P3866" s="12" t="n">
        <v>2599.6</v>
      </c>
      <c r="Q3866" s="12" t="n">
        <f aca="false">M3866*P3866*(1-N3866)</f>
        <v>2404.63</v>
      </c>
      <c r="R3866" s="12" t="n">
        <f aca="false">M3866*O3866</f>
        <v>1715.74</v>
      </c>
      <c r="S3866" s="12" t="n">
        <f aca="false">Q3866-R3866</f>
        <v>688.89</v>
      </c>
      <c r="T3866" s="11" t="n">
        <f aca="false">IFERROR(S3866/Q3866,0)</f>
        <v>0.286484823028907</v>
      </c>
      <c r="U3866" s="13" t="n">
        <f aca="false">F3866-E3866</f>
        <v>6</v>
      </c>
      <c r="V3866" s="13" t="n">
        <f aca="false">G3866-F3866</f>
        <v>5</v>
      </c>
      <c r="W3866" s="13" t="n">
        <f aca="false">G3866-E3866</f>
        <v>11</v>
      </c>
      <c r="X3866" s="10" t="n">
        <f aca="false">YEAR(E3866)</f>
        <v>2019</v>
      </c>
      <c r="Y3866" s="0" t="str">
        <f aca="false">TEXT(E3866,"yyyy-mm")</f>
        <v>2019-08</v>
      </c>
      <c r="Z3866" s="0" t="str">
        <f aca="false">"Q"&amp;ROUNDUP(MONTH(E3866)/3,0)&amp;"-"&amp;YEAR(E3866)</f>
        <v>Q3-2019</v>
      </c>
    </row>
    <row r="3867" customFormat="false" ht="14.25" hidden="false" customHeight="false" outlineLevel="0" collapsed="false">
      <c r="A3867" s="0" t="s">
        <v>3909</v>
      </c>
      <c r="B3867" s="0" t="s">
        <v>41</v>
      </c>
      <c r="C3867" s="0" t="s">
        <v>39</v>
      </c>
      <c r="D3867" s="9" t="n">
        <v>43600</v>
      </c>
      <c r="E3867" s="9" t="n">
        <v>43707</v>
      </c>
      <c r="F3867" s="9" t="n">
        <v>43731</v>
      </c>
      <c r="G3867" s="9" t="n">
        <v>43738</v>
      </c>
      <c r="H3867" s="10" t="s">
        <v>36</v>
      </c>
      <c r="I3867" s="0" t="n">
        <v>22</v>
      </c>
      <c r="J3867" s="0" t="n">
        <v>8</v>
      </c>
      <c r="K3867" s="0" t="n">
        <v>125</v>
      </c>
      <c r="L3867" s="0" t="n">
        <v>39</v>
      </c>
      <c r="M3867" s="0" t="n">
        <v>6</v>
      </c>
      <c r="N3867" s="11" t="n">
        <v>0.075</v>
      </c>
      <c r="O3867" s="12" t="n">
        <v>4664.81</v>
      </c>
      <c r="P3867" s="12" t="n">
        <v>6478.9</v>
      </c>
      <c r="Q3867" s="12" t="n">
        <f aca="false">M3867*P3867*(1-N3867)</f>
        <v>35957.895</v>
      </c>
      <c r="R3867" s="12" t="n">
        <f aca="false">M3867*O3867</f>
        <v>27988.86</v>
      </c>
      <c r="S3867" s="12" t="n">
        <f aca="false">Q3867-R3867</f>
        <v>7969.035</v>
      </c>
      <c r="T3867" s="11" t="n">
        <f aca="false">IFERROR(S3867/Q3867,0)</f>
        <v>0.221621287897971</v>
      </c>
      <c r="U3867" s="13" t="n">
        <f aca="false">F3867-E3867</f>
        <v>24</v>
      </c>
      <c r="V3867" s="13" t="n">
        <f aca="false">G3867-F3867</f>
        <v>7</v>
      </c>
      <c r="W3867" s="13" t="n">
        <f aca="false">G3867-E3867</f>
        <v>31</v>
      </c>
      <c r="X3867" s="10" t="n">
        <f aca="false">YEAR(E3867)</f>
        <v>2019</v>
      </c>
      <c r="Y3867" s="0" t="str">
        <f aca="false">TEXT(E3867,"yyyy-mm")</f>
        <v>2019-08</v>
      </c>
      <c r="Z3867" s="0" t="str">
        <f aca="false">"Q"&amp;ROUNDUP(MONTH(E3867)/3,0)&amp;"-"&amp;YEAR(E3867)</f>
        <v>Q3-2019</v>
      </c>
    </row>
    <row r="3868" customFormat="false" ht="14.25" hidden="false" customHeight="false" outlineLevel="0" collapsed="false">
      <c r="A3868" s="0" t="s">
        <v>3910</v>
      </c>
      <c r="B3868" s="0" t="s">
        <v>34</v>
      </c>
      <c r="C3868" s="0" t="s">
        <v>46</v>
      </c>
      <c r="D3868" s="9" t="n">
        <v>43600</v>
      </c>
      <c r="E3868" s="9" t="n">
        <v>43707</v>
      </c>
      <c r="F3868" s="9" t="n">
        <v>43713</v>
      </c>
      <c r="G3868" s="9" t="n">
        <v>43723</v>
      </c>
      <c r="H3868" s="10" t="s">
        <v>36</v>
      </c>
      <c r="I3868" s="0" t="n">
        <v>6</v>
      </c>
      <c r="J3868" s="0" t="n">
        <v>4</v>
      </c>
      <c r="K3868" s="0" t="n">
        <v>270</v>
      </c>
      <c r="L3868" s="0" t="n">
        <v>3</v>
      </c>
      <c r="M3868" s="0" t="n">
        <v>3</v>
      </c>
      <c r="N3868" s="11" t="n">
        <v>0.075</v>
      </c>
      <c r="O3868" s="12" t="n">
        <v>977.66</v>
      </c>
      <c r="P3868" s="12" t="n">
        <v>1715.2</v>
      </c>
      <c r="Q3868" s="12" t="n">
        <f aca="false">M3868*P3868*(1-N3868)</f>
        <v>4759.68</v>
      </c>
      <c r="R3868" s="12" t="n">
        <f aca="false">M3868*O3868</f>
        <v>2932.98</v>
      </c>
      <c r="S3868" s="12" t="n">
        <f aca="false">Q3868-R3868</f>
        <v>1826.7</v>
      </c>
      <c r="T3868" s="11" t="n">
        <f aca="false">IFERROR(S3868/Q3868,0)</f>
        <v>0.383786304961678</v>
      </c>
      <c r="U3868" s="13" t="n">
        <f aca="false">F3868-E3868</f>
        <v>6</v>
      </c>
      <c r="V3868" s="13" t="n">
        <f aca="false">G3868-F3868</f>
        <v>10</v>
      </c>
      <c r="W3868" s="13" t="n">
        <f aca="false">G3868-E3868</f>
        <v>16</v>
      </c>
      <c r="X3868" s="10" t="n">
        <f aca="false">YEAR(E3868)</f>
        <v>2019</v>
      </c>
      <c r="Y3868" s="0" t="str">
        <f aca="false">TEXT(E3868,"yyyy-mm")</f>
        <v>2019-08</v>
      </c>
      <c r="Z3868" s="0" t="str">
        <f aca="false">"Q"&amp;ROUNDUP(MONTH(E3868)/3,0)&amp;"-"&amp;YEAR(E3868)</f>
        <v>Q3-2019</v>
      </c>
    </row>
    <row r="3869" customFormat="false" ht="14.25" hidden="false" customHeight="false" outlineLevel="0" collapsed="false">
      <c r="A3869" s="0" t="s">
        <v>3911</v>
      </c>
      <c r="B3869" s="0" t="s">
        <v>34</v>
      </c>
      <c r="C3869" s="0" t="s">
        <v>35</v>
      </c>
      <c r="D3869" s="9" t="n">
        <v>43600</v>
      </c>
      <c r="E3869" s="9" t="n">
        <v>43707</v>
      </c>
      <c r="F3869" s="9" t="n">
        <v>43722</v>
      </c>
      <c r="G3869" s="9" t="n">
        <v>43728</v>
      </c>
      <c r="H3869" s="10" t="s">
        <v>36</v>
      </c>
      <c r="I3869" s="0" t="n">
        <v>3</v>
      </c>
      <c r="J3869" s="0" t="n">
        <v>50</v>
      </c>
      <c r="K3869" s="0" t="n">
        <v>223</v>
      </c>
      <c r="L3869" s="0" t="n">
        <v>16</v>
      </c>
      <c r="M3869" s="0" t="n">
        <v>1</v>
      </c>
      <c r="N3869" s="11" t="n">
        <v>0.05</v>
      </c>
      <c r="O3869" s="12" t="n">
        <v>4754.05</v>
      </c>
      <c r="P3869" s="12" t="n">
        <v>6512.4</v>
      </c>
      <c r="Q3869" s="12" t="n">
        <f aca="false">M3869*P3869*(1-N3869)</f>
        <v>6186.78</v>
      </c>
      <c r="R3869" s="12" t="n">
        <f aca="false">M3869*O3869</f>
        <v>4754.05</v>
      </c>
      <c r="S3869" s="12" t="n">
        <f aca="false">Q3869-R3869</f>
        <v>1432.73</v>
      </c>
      <c r="T3869" s="11" t="n">
        <f aca="false">IFERROR(S3869/Q3869,0)</f>
        <v>0.231579270638361</v>
      </c>
      <c r="U3869" s="13" t="n">
        <f aca="false">F3869-E3869</f>
        <v>15</v>
      </c>
      <c r="V3869" s="13" t="n">
        <f aca="false">G3869-F3869</f>
        <v>6</v>
      </c>
      <c r="W3869" s="13" t="n">
        <f aca="false">G3869-E3869</f>
        <v>21</v>
      </c>
      <c r="X3869" s="10" t="n">
        <f aca="false">YEAR(E3869)</f>
        <v>2019</v>
      </c>
      <c r="Y3869" s="0" t="str">
        <f aca="false">TEXT(E3869,"yyyy-mm")</f>
        <v>2019-08</v>
      </c>
      <c r="Z3869" s="0" t="str">
        <f aca="false">"Q"&amp;ROUNDUP(MONTH(E3869)/3,0)&amp;"-"&amp;YEAR(E3869)</f>
        <v>Q3-2019</v>
      </c>
    </row>
    <row r="3870" customFormat="false" ht="14.25" hidden="false" customHeight="false" outlineLevel="0" collapsed="false">
      <c r="A3870" s="0" t="s">
        <v>3912</v>
      </c>
      <c r="B3870" s="0" t="s">
        <v>34</v>
      </c>
      <c r="C3870" s="0" t="s">
        <v>39</v>
      </c>
      <c r="D3870" s="9" t="n">
        <v>43600</v>
      </c>
      <c r="E3870" s="9" t="n">
        <v>43707</v>
      </c>
      <c r="F3870" s="9" t="n">
        <v>43724</v>
      </c>
      <c r="G3870" s="9" t="n">
        <v>43726</v>
      </c>
      <c r="H3870" s="10" t="s">
        <v>36</v>
      </c>
      <c r="I3870" s="0" t="n">
        <v>4</v>
      </c>
      <c r="J3870" s="0" t="n">
        <v>16</v>
      </c>
      <c r="K3870" s="0" t="n">
        <v>183</v>
      </c>
      <c r="L3870" s="0" t="n">
        <v>23</v>
      </c>
      <c r="M3870" s="0" t="n">
        <v>7</v>
      </c>
      <c r="N3870" s="11" t="n">
        <v>0.075</v>
      </c>
      <c r="O3870" s="12" t="n">
        <v>601.39</v>
      </c>
      <c r="P3870" s="12" t="n">
        <v>884.4</v>
      </c>
      <c r="Q3870" s="12" t="n">
        <f aca="false">M3870*P3870*(1-N3870)</f>
        <v>5726.49</v>
      </c>
      <c r="R3870" s="12" t="n">
        <f aca="false">M3870*O3870</f>
        <v>4209.73</v>
      </c>
      <c r="S3870" s="12" t="n">
        <f aca="false">Q3870-R3870</f>
        <v>1516.76</v>
      </c>
      <c r="T3870" s="11" t="n">
        <f aca="false">IFERROR(S3870/Q3870,0)</f>
        <v>0.264867309643429</v>
      </c>
      <c r="U3870" s="13" t="n">
        <f aca="false">F3870-E3870</f>
        <v>17</v>
      </c>
      <c r="V3870" s="13" t="n">
        <f aca="false">G3870-F3870</f>
        <v>2</v>
      </c>
      <c r="W3870" s="13" t="n">
        <f aca="false">G3870-E3870</f>
        <v>19</v>
      </c>
      <c r="X3870" s="10" t="n">
        <f aca="false">YEAR(E3870)</f>
        <v>2019</v>
      </c>
      <c r="Y3870" s="0" t="str">
        <f aca="false">TEXT(E3870,"yyyy-mm")</f>
        <v>2019-08</v>
      </c>
      <c r="Z3870" s="0" t="str">
        <f aca="false">"Q"&amp;ROUNDUP(MONTH(E3870)/3,0)&amp;"-"&amp;YEAR(E3870)</f>
        <v>Q3-2019</v>
      </c>
    </row>
    <row r="3871" customFormat="false" ht="14.25" hidden="false" customHeight="false" outlineLevel="0" collapsed="false">
      <c r="A3871" s="0" t="s">
        <v>3913</v>
      </c>
      <c r="B3871" s="0" t="s">
        <v>38</v>
      </c>
      <c r="C3871" s="0" t="s">
        <v>39</v>
      </c>
      <c r="D3871" s="9" t="n">
        <v>43600</v>
      </c>
      <c r="E3871" s="9" t="n">
        <v>43707</v>
      </c>
      <c r="F3871" s="9" t="n">
        <v>43716</v>
      </c>
      <c r="G3871" s="9" t="n">
        <v>43725</v>
      </c>
      <c r="H3871" s="10" t="s">
        <v>36</v>
      </c>
      <c r="I3871" s="0" t="n">
        <v>17</v>
      </c>
      <c r="J3871" s="0" t="n">
        <v>26</v>
      </c>
      <c r="K3871" s="0" t="n">
        <v>92</v>
      </c>
      <c r="L3871" s="0" t="n">
        <v>17</v>
      </c>
      <c r="M3871" s="0" t="n">
        <v>1</v>
      </c>
      <c r="N3871" s="11" t="n">
        <v>0.075</v>
      </c>
      <c r="O3871" s="12" t="n">
        <v>613.05</v>
      </c>
      <c r="P3871" s="12" t="n">
        <v>1005</v>
      </c>
      <c r="Q3871" s="12" t="n">
        <f aca="false">M3871*P3871*(1-N3871)</f>
        <v>929.625</v>
      </c>
      <c r="R3871" s="12" t="n">
        <f aca="false">M3871*O3871</f>
        <v>613.05</v>
      </c>
      <c r="S3871" s="12" t="n">
        <f aca="false">Q3871-R3871</f>
        <v>316.575</v>
      </c>
      <c r="T3871" s="11" t="n">
        <f aca="false">IFERROR(S3871/Q3871,0)</f>
        <v>0.340540540540541</v>
      </c>
      <c r="U3871" s="13" t="n">
        <f aca="false">F3871-E3871</f>
        <v>9</v>
      </c>
      <c r="V3871" s="13" t="n">
        <f aca="false">G3871-F3871</f>
        <v>9</v>
      </c>
      <c r="W3871" s="13" t="n">
        <f aca="false">G3871-E3871</f>
        <v>18</v>
      </c>
      <c r="X3871" s="10" t="n">
        <f aca="false">YEAR(E3871)</f>
        <v>2019</v>
      </c>
      <c r="Y3871" s="0" t="str">
        <f aca="false">TEXT(E3871,"yyyy-mm")</f>
        <v>2019-08</v>
      </c>
      <c r="Z3871" s="0" t="str">
        <f aca="false">"Q"&amp;ROUNDUP(MONTH(E3871)/3,0)&amp;"-"&amp;YEAR(E3871)</f>
        <v>Q3-2019</v>
      </c>
    </row>
    <row r="3872" customFormat="false" ht="14.25" hidden="false" customHeight="false" outlineLevel="0" collapsed="false">
      <c r="A3872" s="0" t="s">
        <v>3914</v>
      </c>
      <c r="B3872" s="0" t="s">
        <v>34</v>
      </c>
      <c r="C3872" s="0" t="s">
        <v>58</v>
      </c>
      <c r="D3872" s="9" t="n">
        <v>43600</v>
      </c>
      <c r="E3872" s="9" t="n">
        <v>43707</v>
      </c>
      <c r="F3872" s="9" t="n">
        <v>43735</v>
      </c>
      <c r="G3872" s="9" t="n">
        <v>43739</v>
      </c>
      <c r="H3872" s="10" t="s">
        <v>36</v>
      </c>
      <c r="I3872" s="0" t="n">
        <v>11</v>
      </c>
      <c r="J3872" s="0" t="n">
        <v>10</v>
      </c>
      <c r="K3872" s="0" t="n">
        <v>333</v>
      </c>
      <c r="L3872" s="0" t="n">
        <v>13</v>
      </c>
      <c r="M3872" s="0" t="n">
        <v>6</v>
      </c>
      <c r="N3872" s="11" t="n">
        <v>0.05</v>
      </c>
      <c r="O3872" s="12" t="n">
        <v>134.13</v>
      </c>
      <c r="P3872" s="12" t="n">
        <v>174.2</v>
      </c>
      <c r="Q3872" s="12" t="n">
        <f aca="false">M3872*P3872*(1-N3872)</f>
        <v>992.94</v>
      </c>
      <c r="R3872" s="12" t="n">
        <f aca="false">M3872*O3872</f>
        <v>804.78</v>
      </c>
      <c r="S3872" s="12" t="n">
        <f aca="false">Q3872-R3872</f>
        <v>188.16</v>
      </c>
      <c r="T3872" s="11" t="n">
        <f aca="false">IFERROR(S3872/Q3872,0)</f>
        <v>0.189497854855278</v>
      </c>
      <c r="U3872" s="13" t="n">
        <f aca="false">F3872-E3872</f>
        <v>28</v>
      </c>
      <c r="V3872" s="13" t="n">
        <f aca="false">G3872-F3872</f>
        <v>4</v>
      </c>
      <c r="W3872" s="13" t="n">
        <f aca="false">G3872-E3872</f>
        <v>32</v>
      </c>
      <c r="X3872" s="10" t="n">
        <f aca="false">YEAR(E3872)</f>
        <v>2019</v>
      </c>
      <c r="Y3872" s="0" t="str">
        <f aca="false">TEXT(E3872,"yyyy-mm")</f>
        <v>2019-08</v>
      </c>
      <c r="Z3872" s="0" t="str">
        <f aca="false">"Q"&amp;ROUNDUP(MONTH(E3872)/3,0)&amp;"-"&amp;YEAR(E3872)</f>
        <v>Q3-2019</v>
      </c>
    </row>
    <row r="3873" customFormat="false" ht="14.25" hidden="false" customHeight="false" outlineLevel="0" collapsed="false">
      <c r="A3873" s="0" t="s">
        <v>3915</v>
      </c>
      <c r="B3873" s="0" t="s">
        <v>38</v>
      </c>
      <c r="C3873" s="0" t="s">
        <v>35</v>
      </c>
      <c r="D3873" s="9" t="n">
        <v>43600</v>
      </c>
      <c r="E3873" s="9" t="n">
        <v>43707</v>
      </c>
      <c r="F3873" s="9" t="n">
        <v>43733</v>
      </c>
      <c r="G3873" s="9" t="n">
        <v>43739</v>
      </c>
      <c r="H3873" s="10" t="s">
        <v>36</v>
      </c>
      <c r="I3873" s="0" t="n">
        <v>18</v>
      </c>
      <c r="J3873" s="0" t="n">
        <v>12</v>
      </c>
      <c r="K3873" s="0" t="n">
        <v>235</v>
      </c>
      <c r="L3873" s="0" t="n">
        <v>25</v>
      </c>
      <c r="M3873" s="0" t="n">
        <v>5</v>
      </c>
      <c r="N3873" s="11" t="n">
        <v>0.4</v>
      </c>
      <c r="O3873" s="12" t="n">
        <v>743.7</v>
      </c>
      <c r="P3873" s="12" t="n">
        <v>1005</v>
      </c>
      <c r="Q3873" s="12" t="n">
        <f aca="false">M3873*P3873*(1-N3873)</f>
        <v>3015</v>
      </c>
      <c r="R3873" s="12" t="n">
        <f aca="false">M3873*O3873</f>
        <v>3718.5</v>
      </c>
      <c r="S3873" s="12" t="n">
        <f aca="false">Q3873-R3873</f>
        <v>-703.5</v>
      </c>
      <c r="T3873" s="11" t="n">
        <f aca="false">IFERROR(S3873/Q3873,0)</f>
        <v>-0.233333333333333</v>
      </c>
      <c r="U3873" s="13" t="n">
        <f aca="false">F3873-E3873</f>
        <v>26</v>
      </c>
      <c r="V3873" s="13" t="n">
        <f aca="false">G3873-F3873</f>
        <v>6</v>
      </c>
      <c r="W3873" s="13" t="n">
        <f aca="false">G3873-E3873</f>
        <v>32</v>
      </c>
      <c r="X3873" s="10" t="n">
        <f aca="false">YEAR(E3873)</f>
        <v>2019</v>
      </c>
      <c r="Y3873" s="0" t="str">
        <f aca="false">TEXT(E3873,"yyyy-mm")</f>
        <v>2019-08</v>
      </c>
      <c r="Z3873" s="0" t="str">
        <f aca="false">"Q"&amp;ROUNDUP(MONTH(E3873)/3,0)&amp;"-"&amp;YEAR(E3873)</f>
        <v>Q3-2019</v>
      </c>
    </row>
    <row r="3874" customFormat="false" ht="14.25" hidden="false" customHeight="false" outlineLevel="0" collapsed="false">
      <c r="A3874" s="0" t="s">
        <v>3916</v>
      </c>
      <c r="B3874" s="0" t="s">
        <v>38</v>
      </c>
      <c r="C3874" s="0" t="s">
        <v>48</v>
      </c>
      <c r="D3874" s="9" t="n">
        <v>43600</v>
      </c>
      <c r="E3874" s="9" t="n">
        <v>43707</v>
      </c>
      <c r="F3874" s="9" t="n">
        <v>43727</v>
      </c>
      <c r="G3874" s="9" t="n">
        <v>43734</v>
      </c>
      <c r="H3874" s="10" t="s">
        <v>36</v>
      </c>
      <c r="I3874" s="0" t="n">
        <v>20</v>
      </c>
      <c r="J3874" s="0" t="n">
        <v>4</v>
      </c>
      <c r="K3874" s="0" t="n">
        <v>2</v>
      </c>
      <c r="L3874" s="0" t="n">
        <v>28</v>
      </c>
      <c r="M3874" s="0" t="n">
        <v>3</v>
      </c>
      <c r="N3874" s="11" t="n">
        <v>0.075</v>
      </c>
      <c r="O3874" s="12" t="n">
        <v>4998.27</v>
      </c>
      <c r="P3874" s="12" t="n">
        <v>6170.7</v>
      </c>
      <c r="Q3874" s="12" t="n">
        <f aca="false">M3874*P3874*(1-N3874)</f>
        <v>17123.6925</v>
      </c>
      <c r="R3874" s="12" t="n">
        <f aca="false">M3874*O3874</f>
        <v>14994.81</v>
      </c>
      <c r="S3874" s="12" t="n">
        <f aca="false">Q3874-R3874</f>
        <v>2128.8825</v>
      </c>
      <c r="T3874" s="11" t="n">
        <f aca="false">IFERROR(S3874/Q3874,0)</f>
        <v>0.12432379873675</v>
      </c>
      <c r="U3874" s="13" t="n">
        <f aca="false">F3874-E3874</f>
        <v>20</v>
      </c>
      <c r="V3874" s="13" t="n">
        <f aca="false">G3874-F3874</f>
        <v>7</v>
      </c>
      <c r="W3874" s="13" t="n">
        <f aca="false">G3874-E3874</f>
        <v>27</v>
      </c>
      <c r="X3874" s="10" t="n">
        <f aca="false">YEAR(E3874)</f>
        <v>2019</v>
      </c>
      <c r="Y3874" s="0" t="str">
        <f aca="false">TEXT(E3874,"yyyy-mm")</f>
        <v>2019-08</v>
      </c>
      <c r="Z3874" s="0" t="str">
        <f aca="false">"Q"&amp;ROUNDUP(MONTH(E3874)/3,0)&amp;"-"&amp;YEAR(E3874)</f>
        <v>Q3-2019</v>
      </c>
    </row>
    <row r="3875" customFormat="false" ht="14.25" hidden="false" customHeight="false" outlineLevel="0" collapsed="false">
      <c r="A3875" s="0" t="s">
        <v>3917</v>
      </c>
      <c r="B3875" s="0" t="s">
        <v>41</v>
      </c>
      <c r="C3875" s="0" t="s">
        <v>79</v>
      </c>
      <c r="D3875" s="9" t="n">
        <v>43600</v>
      </c>
      <c r="E3875" s="9" t="n">
        <v>43707</v>
      </c>
      <c r="F3875" s="9" t="n">
        <v>43711</v>
      </c>
      <c r="G3875" s="9" t="n">
        <v>43720</v>
      </c>
      <c r="H3875" s="10" t="s">
        <v>36</v>
      </c>
      <c r="I3875" s="0" t="n">
        <v>25</v>
      </c>
      <c r="J3875" s="0" t="n">
        <v>9</v>
      </c>
      <c r="K3875" s="0" t="n">
        <v>60</v>
      </c>
      <c r="L3875" s="0" t="n">
        <v>4</v>
      </c>
      <c r="M3875" s="0" t="n">
        <v>7</v>
      </c>
      <c r="N3875" s="11" t="n">
        <v>0.05</v>
      </c>
      <c r="O3875" s="12" t="n">
        <v>133.2</v>
      </c>
      <c r="P3875" s="12" t="n">
        <v>187.6</v>
      </c>
      <c r="Q3875" s="12" t="n">
        <f aca="false">M3875*P3875*(1-N3875)</f>
        <v>1247.54</v>
      </c>
      <c r="R3875" s="12" t="n">
        <f aca="false">M3875*O3875</f>
        <v>932.4</v>
      </c>
      <c r="S3875" s="12" t="n">
        <f aca="false">Q3875-R3875</f>
        <v>315.14</v>
      </c>
      <c r="T3875" s="11" t="n">
        <f aca="false">IFERROR(S3875/Q3875,0)</f>
        <v>0.252609134777242</v>
      </c>
      <c r="U3875" s="13" t="n">
        <f aca="false">F3875-E3875</f>
        <v>4</v>
      </c>
      <c r="V3875" s="13" t="n">
        <f aca="false">G3875-F3875</f>
        <v>9</v>
      </c>
      <c r="W3875" s="13" t="n">
        <f aca="false">G3875-E3875</f>
        <v>13</v>
      </c>
      <c r="X3875" s="10" t="n">
        <f aca="false">YEAR(E3875)</f>
        <v>2019</v>
      </c>
      <c r="Y3875" s="0" t="str">
        <f aca="false">TEXT(E3875,"yyyy-mm")</f>
        <v>2019-08</v>
      </c>
      <c r="Z3875" s="0" t="str">
        <f aca="false">"Q"&amp;ROUNDUP(MONTH(E3875)/3,0)&amp;"-"&amp;YEAR(E3875)</f>
        <v>Q3-2019</v>
      </c>
    </row>
    <row r="3876" customFormat="false" ht="14.25" hidden="false" customHeight="false" outlineLevel="0" collapsed="false">
      <c r="A3876" s="0" t="s">
        <v>3918</v>
      </c>
      <c r="B3876" s="0" t="s">
        <v>34</v>
      </c>
      <c r="C3876" s="0" t="s">
        <v>48</v>
      </c>
      <c r="D3876" s="9" t="n">
        <v>43600</v>
      </c>
      <c r="E3876" s="9" t="n">
        <v>43708</v>
      </c>
      <c r="F3876" s="9" t="n">
        <v>43714</v>
      </c>
      <c r="G3876" s="9" t="n">
        <v>43716</v>
      </c>
      <c r="H3876" s="10" t="s">
        <v>36</v>
      </c>
      <c r="I3876" s="0" t="n">
        <v>2</v>
      </c>
      <c r="J3876" s="0" t="n">
        <v>31</v>
      </c>
      <c r="K3876" s="0" t="n">
        <v>45</v>
      </c>
      <c r="L3876" s="0" t="n">
        <v>1</v>
      </c>
      <c r="M3876" s="0" t="n">
        <v>5</v>
      </c>
      <c r="N3876" s="11" t="n">
        <v>0.05</v>
      </c>
      <c r="O3876" s="12" t="n">
        <v>98.49</v>
      </c>
      <c r="P3876" s="12" t="n">
        <v>234.5</v>
      </c>
      <c r="Q3876" s="12" t="n">
        <f aca="false">M3876*P3876*(1-N3876)</f>
        <v>1113.875</v>
      </c>
      <c r="R3876" s="12" t="n">
        <f aca="false">M3876*O3876</f>
        <v>492.45</v>
      </c>
      <c r="S3876" s="12" t="n">
        <f aca="false">Q3876-R3876</f>
        <v>621.425</v>
      </c>
      <c r="T3876" s="11" t="n">
        <f aca="false">IFERROR(S3876/Q3876,0)</f>
        <v>0.557894736842105</v>
      </c>
      <c r="U3876" s="13" t="n">
        <f aca="false">F3876-E3876</f>
        <v>6</v>
      </c>
      <c r="V3876" s="13" t="n">
        <f aca="false">G3876-F3876</f>
        <v>2</v>
      </c>
      <c r="W3876" s="13" t="n">
        <f aca="false">G3876-E3876</f>
        <v>8</v>
      </c>
      <c r="X3876" s="10" t="n">
        <f aca="false">YEAR(E3876)</f>
        <v>2019</v>
      </c>
      <c r="Y3876" s="0" t="str">
        <f aca="false">TEXT(E3876,"yyyy-mm")</f>
        <v>2019-08</v>
      </c>
      <c r="Z3876" s="0" t="str">
        <f aca="false">"Q"&amp;ROUNDUP(MONTH(E3876)/3,0)&amp;"-"&amp;YEAR(E3876)</f>
        <v>Q3-2019</v>
      </c>
    </row>
    <row r="3877" customFormat="false" ht="14.25" hidden="false" customHeight="false" outlineLevel="0" collapsed="false">
      <c r="A3877" s="0" t="s">
        <v>3919</v>
      </c>
      <c r="B3877" s="0" t="s">
        <v>38</v>
      </c>
      <c r="C3877" s="0" t="s">
        <v>39</v>
      </c>
      <c r="D3877" s="9" t="n">
        <v>43600</v>
      </c>
      <c r="E3877" s="9" t="n">
        <v>43708</v>
      </c>
      <c r="F3877" s="9" t="n">
        <v>43728</v>
      </c>
      <c r="G3877" s="9" t="n">
        <v>43735</v>
      </c>
      <c r="H3877" s="10" t="s">
        <v>36</v>
      </c>
      <c r="I3877" s="0" t="n">
        <v>18</v>
      </c>
      <c r="J3877" s="0" t="n">
        <v>48</v>
      </c>
      <c r="K3877" s="0" t="n">
        <v>145</v>
      </c>
      <c r="L3877" s="0" t="n">
        <v>31</v>
      </c>
      <c r="M3877" s="0" t="n">
        <v>3</v>
      </c>
      <c r="N3877" s="11" t="n">
        <v>0.05</v>
      </c>
      <c r="O3877" s="12" t="n">
        <v>655.26</v>
      </c>
      <c r="P3877" s="12" t="n">
        <v>1092.1</v>
      </c>
      <c r="Q3877" s="12" t="n">
        <f aca="false">M3877*P3877*(1-N3877)</f>
        <v>3112.485</v>
      </c>
      <c r="R3877" s="12" t="n">
        <f aca="false">M3877*O3877</f>
        <v>1965.78</v>
      </c>
      <c r="S3877" s="12" t="n">
        <f aca="false">Q3877-R3877</f>
        <v>1146.705</v>
      </c>
      <c r="T3877" s="11" t="n">
        <f aca="false">IFERROR(S3877/Q3877,0)</f>
        <v>0.368421052631579</v>
      </c>
      <c r="U3877" s="13" t="n">
        <f aca="false">F3877-E3877</f>
        <v>20</v>
      </c>
      <c r="V3877" s="13" t="n">
        <f aca="false">G3877-F3877</f>
        <v>7</v>
      </c>
      <c r="W3877" s="13" t="n">
        <f aca="false">G3877-E3877</f>
        <v>27</v>
      </c>
      <c r="X3877" s="10" t="n">
        <f aca="false">YEAR(E3877)</f>
        <v>2019</v>
      </c>
      <c r="Y3877" s="0" t="str">
        <f aca="false">TEXT(E3877,"yyyy-mm")</f>
        <v>2019-08</v>
      </c>
      <c r="Z3877" s="0" t="str">
        <f aca="false">"Q"&amp;ROUNDUP(MONTH(E3877)/3,0)&amp;"-"&amp;YEAR(E3877)</f>
        <v>Q3-2019</v>
      </c>
    </row>
    <row r="3878" customFormat="false" ht="14.25" hidden="false" customHeight="false" outlineLevel="0" collapsed="false">
      <c r="A3878" s="0" t="s">
        <v>3920</v>
      </c>
      <c r="B3878" s="0" t="s">
        <v>43</v>
      </c>
      <c r="C3878" s="0" t="s">
        <v>46</v>
      </c>
      <c r="D3878" s="9" t="n">
        <v>43600</v>
      </c>
      <c r="E3878" s="9" t="n">
        <v>43708</v>
      </c>
      <c r="F3878" s="9" t="n">
        <v>43718</v>
      </c>
      <c r="G3878" s="9" t="n">
        <v>43725</v>
      </c>
      <c r="H3878" s="10" t="s">
        <v>36</v>
      </c>
      <c r="I3878" s="0" t="n">
        <v>28</v>
      </c>
      <c r="J3878" s="0" t="n">
        <v>10</v>
      </c>
      <c r="K3878" s="0" t="n">
        <v>296</v>
      </c>
      <c r="L3878" s="0" t="n">
        <v>18</v>
      </c>
      <c r="M3878" s="0" t="n">
        <v>6</v>
      </c>
      <c r="N3878" s="11" t="n">
        <v>0.4</v>
      </c>
      <c r="O3878" s="12" t="n">
        <v>784.17</v>
      </c>
      <c r="P3878" s="12" t="n">
        <v>1031.8</v>
      </c>
      <c r="Q3878" s="12" t="n">
        <f aca="false">M3878*P3878*(1-N3878)</f>
        <v>3714.48</v>
      </c>
      <c r="R3878" s="12" t="n">
        <f aca="false">M3878*O3878</f>
        <v>4705.02</v>
      </c>
      <c r="S3878" s="12" t="n">
        <f aca="false">Q3878-R3878</f>
        <v>-990.54</v>
      </c>
      <c r="T3878" s="11" t="n">
        <f aca="false">IFERROR(S3878/Q3878,0)</f>
        <v>-0.266669897266912</v>
      </c>
      <c r="U3878" s="13" t="n">
        <f aca="false">F3878-E3878</f>
        <v>10</v>
      </c>
      <c r="V3878" s="13" t="n">
        <f aca="false">G3878-F3878</f>
        <v>7</v>
      </c>
      <c r="W3878" s="13" t="n">
        <f aca="false">G3878-E3878</f>
        <v>17</v>
      </c>
      <c r="X3878" s="10" t="n">
        <f aca="false">YEAR(E3878)</f>
        <v>2019</v>
      </c>
      <c r="Y3878" s="0" t="str">
        <f aca="false">TEXT(E3878,"yyyy-mm")</f>
        <v>2019-08</v>
      </c>
      <c r="Z3878" s="0" t="str">
        <f aca="false">"Q"&amp;ROUNDUP(MONTH(E3878)/3,0)&amp;"-"&amp;YEAR(E3878)</f>
        <v>Q3-2019</v>
      </c>
    </row>
    <row r="3879" customFormat="false" ht="14.25" hidden="false" customHeight="false" outlineLevel="0" collapsed="false">
      <c r="A3879" s="0" t="s">
        <v>3921</v>
      </c>
      <c r="B3879" s="0" t="s">
        <v>34</v>
      </c>
      <c r="C3879" s="0" t="s">
        <v>46</v>
      </c>
      <c r="D3879" s="9" t="n">
        <v>43600</v>
      </c>
      <c r="E3879" s="9" t="n">
        <v>43708</v>
      </c>
      <c r="F3879" s="9" t="n">
        <v>43729</v>
      </c>
      <c r="G3879" s="9" t="n">
        <v>43738</v>
      </c>
      <c r="H3879" s="10" t="s">
        <v>36</v>
      </c>
      <c r="I3879" s="0" t="n">
        <v>7</v>
      </c>
      <c r="J3879" s="0" t="n">
        <v>7</v>
      </c>
      <c r="K3879" s="0" t="n">
        <v>303</v>
      </c>
      <c r="L3879" s="0" t="n">
        <v>23</v>
      </c>
      <c r="M3879" s="0" t="n">
        <v>5</v>
      </c>
      <c r="N3879" s="11" t="n">
        <v>0.3</v>
      </c>
      <c r="O3879" s="12" t="n">
        <v>128.24</v>
      </c>
      <c r="P3879" s="12" t="n">
        <v>221.1</v>
      </c>
      <c r="Q3879" s="12" t="n">
        <f aca="false">M3879*P3879*(1-N3879)</f>
        <v>773.85</v>
      </c>
      <c r="R3879" s="12" t="n">
        <f aca="false">M3879*O3879</f>
        <v>641.2</v>
      </c>
      <c r="S3879" s="12" t="n">
        <f aca="false">Q3879-R3879</f>
        <v>132.65</v>
      </c>
      <c r="T3879" s="11" t="n">
        <f aca="false">IFERROR(S3879/Q3879,0)</f>
        <v>0.171415649027589</v>
      </c>
      <c r="U3879" s="13" t="n">
        <f aca="false">F3879-E3879</f>
        <v>21</v>
      </c>
      <c r="V3879" s="13" t="n">
        <f aca="false">G3879-F3879</f>
        <v>9</v>
      </c>
      <c r="W3879" s="13" t="n">
        <f aca="false">G3879-E3879</f>
        <v>30</v>
      </c>
      <c r="X3879" s="10" t="n">
        <f aca="false">YEAR(E3879)</f>
        <v>2019</v>
      </c>
      <c r="Y3879" s="0" t="str">
        <f aca="false">TEXT(E3879,"yyyy-mm")</f>
        <v>2019-08</v>
      </c>
      <c r="Z3879" s="0" t="str">
        <f aca="false">"Q"&amp;ROUNDUP(MONTH(E3879)/3,0)&amp;"-"&amp;YEAR(E3879)</f>
        <v>Q3-2019</v>
      </c>
    </row>
    <row r="3880" customFormat="false" ht="14.25" hidden="false" customHeight="false" outlineLevel="0" collapsed="false">
      <c r="A3880" s="0" t="s">
        <v>3922</v>
      </c>
      <c r="B3880" s="0" t="s">
        <v>34</v>
      </c>
      <c r="C3880" s="0" t="s">
        <v>79</v>
      </c>
      <c r="D3880" s="9" t="n">
        <v>43600</v>
      </c>
      <c r="E3880" s="9" t="n">
        <v>43708</v>
      </c>
      <c r="F3880" s="9" t="n">
        <v>43733</v>
      </c>
      <c r="G3880" s="9" t="n">
        <v>43743</v>
      </c>
      <c r="H3880" s="10" t="s">
        <v>36</v>
      </c>
      <c r="I3880" s="0" t="n">
        <v>11</v>
      </c>
      <c r="J3880" s="0" t="n">
        <v>47</v>
      </c>
      <c r="K3880" s="0" t="n">
        <v>71</v>
      </c>
      <c r="L3880" s="0" t="n">
        <v>36</v>
      </c>
      <c r="M3880" s="0" t="n">
        <v>5</v>
      </c>
      <c r="N3880" s="11" t="n">
        <v>0.3</v>
      </c>
      <c r="O3880" s="12" t="n">
        <v>227.8</v>
      </c>
      <c r="P3880" s="12" t="n">
        <v>268</v>
      </c>
      <c r="Q3880" s="12" t="n">
        <f aca="false">M3880*P3880*(1-N3880)</f>
        <v>938</v>
      </c>
      <c r="R3880" s="12" t="n">
        <f aca="false">M3880*O3880</f>
        <v>1139</v>
      </c>
      <c r="S3880" s="12" t="n">
        <f aca="false">Q3880-R3880</f>
        <v>-201</v>
      </c>
      <c r="T3880" s="11" t="n">
        <f aca="false">IFERROR(S3880/Q3880,0)</f>
        <v>-0.214285714285714</v>
      </c>
      <c r="U3880" s="13" t="n">
        <f aca="false">F3880-E3880</f>
        <v>25</v>
      </c>
      <c r="V3880" s="13" t="n">
        <f aca="false">G3880-F3880</f>
        <v>10</v>
      </c>
      <c r="W3880" s="13" t="n">
        <f aca="false">G3880-E3880</f>
        <v>35</v>
      </c>
      <c r="X3880" s="10" t="n">
        <f aca="false">YEAR(E3880)</f>
        <v>2019</v>
      </c>
      <c r="Y3880" s="0" t="str">
        <f aca="false">TEXT(E3880,"yyyy-mm")</f>
        <v>2019-08</v>
      </c>
      <c r="Z3880" s="0" t="str">
        <f aca="false">"Q"&amp;ROUNDUP(MONTH(E3880)/3,0)&amp;"-"&amp;YEAR(E3880)</f>
        <v>Q3-2019</v>
      </c>
    </row>
    <row r="3881" customFormat="false" ht="14.25" hidden="false" customHeight="false" outlineLevel="0" collapsed="false">
      <c r="A3881" s="0" t="s">
        <v>3923</v>
      </c>
      <c r="B3881" s="0" t="s">
        <v>38</v>
      </c>
      <c r="C3881" s="0" t="s">
        <v>79</v>
      </c>
      <c r="D3881" s="9" t="n">
        <v>43600</v>
      </c>
      <c r="E3881" s="9" t="n">
        <v>43708</v>
      </c>
      <c r="F3881" s="9" t="n">
        <v>43725</v>
      </c>
      <c r="G3881" s="9" t="n">
        <v>43729</v>
      </c>
      <c r="H3881" s="10" t="s">
        <v>36</v>
      </c>
      <c r="I3881" s="0" t="n">
        <v>16</v>
      </c>
      <c r="J3881" s="0" t="n">
        <v>34</v>
      </c>
      <c r="K3881" s="0" t="n">
        <v>87</v>
      </c>
      <c r="L3881" s="0" t="n">
        <v>41</v>
      </c>
      <c r="M3881" s="0" t="n">
        <v>8</v>
      </c>
      <c r="N3881" s="11" t="n">
        <v>0.05</v>
      </c>
      <c r="O3881" s="12" t="n">
        <v>165.09</v>
      </c>
      <c r="P3881" s="12" t="n">
        <v>214.4</v>
      </c>
      <c r="Q3881" s="12" t="n">
        <f aca="false">M3881*P3881*(1-N3881)</f>
        <v>1629.44</v>
      </c>
      <c r="R3881" s="12" t="n">
        <f aca="false">M3881*O3881</f>
        <v>1320.72</v>
      </c>
      <c r="S3881" s="12" t="n">
        <f aca="false">Q3881-R3881</f>
        <v>308.72</v>
      </c>
      <c r="T3881" s="11" t="n">
        <f aca="false">IFERROR(S3881/Q3881,0)</f>
        <v>0.189463864886096</v>
      </c>
      <c r="U3881" s="13" t="n">
        <f aca="false">F3881-E3881</f>
        <v>17</v>
      </c>
      <c r="V3881" s="13" t="n">
        <f aca="false">G3881-F3881</f>
        <v>4</v>
      </c>
      <c r="W3881" s="13" t="n">
        <f aca="false">G3881-E3881</f>
        <v>21</v>
      </c>
      <c r="X3881" s="10" t="n">
        <f aca="false">YEAR(E3881)</f>
        <v>2019</v>
      </c>
      <c r="Y3881" s="0" t="str">
        <f aca="false">TEXT(E3881,"yyyy-mm")</f>
        <v>2019-08</v>
      </c>
      <c r="Z3881" s="0" t="str">
        <f aca="false">"Q"&amp;ROUNDUP(MONTH(E3881)/3,0)&amp;"-"&amp;YEAR(E3881)</f>
        <v>Q3-2019</v>
      </c>
    </row>
    <row r="3882" customFormat="false" ht="14.25" hidden="false" customHeight="false" outlineLevel="0" collapsed="false">
      <c r="A3882" s="0" t="s">
        <v>3924</v>
      </c>
      <c r="B3882" s="0" t="s">
        <v>38</v>
      </c>
      <c r="C3882" s="0" t="s">
        <v>39</v>
      </c>
      <c r="D3882" s="9" t="n">
        <v>43600</v>
      </c>
      <c r="E3882" s="9" t="n">
        <v>43708</v>
      </c>
      <c r="F3882" s="9" t="n">
        <v>43725</v>
      </c>
      <c r="G3882" s="9" t="n">
        <v>43735</v>
      </c>
      <c r="H3882" s="10" t="s">
        <v>36</v>
      </c>
      <c r="I3882" s="0" t="n">
        <v>16</v>
      </c>
      <c r="J3882" s="0" t="n">
        <v>11</v>
      </c>
      <c r="K3882" s="0" t="n">
        <v>132</v>
      </c>
      <c r="L3882" s="0" t="n">
        <v>31</v>
      </c>
      <c r="M3882" s="0" t="n">
        <v>1</v>
      </c>
      <c r="N3882" s="11" t="n">
        <v>0.075</v>
      </c>
      <c r="O3882" s="12" t="n">
        <v>109.75</v>
      </c>
      <c r="P3882" s="12" t="n">
        <v>174.2</v>
      </c>
      <c r="Q3882" s="12" t="n">
        <f aca="false">M3882*P3882*(1-N3882)</f>
        <v>161.135</v>
      </c>
      <c r="R3882" s="12" t="n">
        <f aca="false">M3882*O3882</f>
        <v>109.75</v>
      </c>
      <c r="S3882" s="12" t="n">
        <f aca="false">Q3882-R3882</f>
        <v>51.385</v>
      </c>
      <c r="T3882" s="11" t="n">
        <f aca="false">IFERROR(S3882/Q3882,0)</f>
        <v>0.318894095013498</v>
      </c>
      <c r="U3882" s="13" t="n">
        <f aca="false">F3882-E3882</f>
        <v>17</v>
      </c>
      <c r="V3882" s="13" t="n">
        <f aca="false">G3882-F3882</f>
        <v>10</v>
      </c>
      <c r="W3882" s="13" t="n">
        <f aca="false">G3882-E3882</f>
        <v>27</v>
      </c>
      <c r="X3882" s="10" t="n">
        <f aca="false">YEAR(E3882)</f>
        <v>2019</v>
      </c>
      <c r="Y3882" s="0" t="str">
        <f aca="false">TEXT(E3882,"yyyy-mm")</f>
        <v>2019-08</v>
      </c>
      <c r="Z3882" s="0" t="str">
        <f aca="false">"Q"&amp;ROUNDUP(MONTH(E3882)/3,0)&amp;"-"&amp;YEAR(E3882)</f>
        <v>Q3-2019</v>
      </c>
    </row>
    <row r="3883" customFormat="false" ht="14.25" hidden="false" customHeight="false" outlineLevel="0" collapsed="false">
      <c r="A3883" s="0" t="s">
        <v>3925</v>
      </c>
      <c r="B3883" s="0" t="s">
        <v>41</v>
      </c>
      <c r="C3883" s="0" t="s">
        <v>79</v>
      </c>
      <c r="D3883" s="9" t="n">
        <v>43600</v>
      </c>
      <c r="E3883" s="9" t="n">
        <v>43709</v>
      </c>
      <c r="F3883" s="9" t="n">
        <v>43735</v>
      </c>
      <c r="G3883" s="9" t="n">
        <v>43739</v>
      </c>
      <c r="H3883" s="10" t="s">
        <v>36</v>
      </c>
      <c r="I3883" s="0" t="n">
        <v>22</v>
      </c>
      <c r="J3883" s="0" t="n">
        <v>33</v>
      </c>
      <c r="K3883" s="0" t="n">
        <v>62</v>
      </c>
      <c r="L3883" s="0" t="n">
        <v>8</v>
      </c>
      <c r="M3883" s="0" t="n">
        <v>5</v>
      </c>
      <c r="N3883" s="11" t="n">
        <v>0.05</v>
      </c>
      <c r="O3883" s="12" t="n">
        <v>2042.16</v>
      </c>
      <c r="P3883" s="12" t="n">
        <v>5105.4</v>
      </c>
      <c r="Q3883" s="12" t="n">
        <f aca="false">M3883*P3883*(1-N3883)</f>
        <v>24250.65</v>
      </c>
      <c r="R3883" s="12" t="n">
        <f aca="false">M3883*O3883</f>
        <v>10210.8</v>
      </c>
      <c r="S3883" s="12" t="n">
        <f aca="false">Q3883-R3883</f>
        <v>14039.85</v>
      </c>
      <c r="T3883" s="11" t="n">
        <f aca="false">IFERROR(S3883/Q3883,0)</f>
        <v>0.578947368421053</v>
      </c>
      <c r="U3883" s="13" t="n">
        <f aca="false">F3883-E3883</f>
        <v>26</v>
      </c>
      <c r="V3883" s="13" t="n">
        <f aca="false">G3883-F3883</f>
        <v>4</v>
      </c>
      <c r="W3883" s="13" t="n">
        <f aca="false">G3883-E3883</f>
        <v>30</v>
      </c>
      <c r="X3883" s="10" t="n">
        <f aca="false">YEAR(E3883)</f>
        <v>2019</v>
      </c>
      <c r="Y3883" s="0" t="str">
        <f aca="false">TEXT(E3883,"yyyy-mm")</f>
        <v>2019-09</v>
      </c>
      <c r="Z3883" s="0" t="str">
        <f aca="false">"Q"&amp;ROUNDUP(MONTH(E3883)/3,0)&amp;"-"&amp;YEAR(E3883)</f>
        <v>Q3-2019</v>
      </c>
    </row>
    <row r="3884" customFormat="false" ht="14.25" hidden="false" customHeight="false" outlineLevel="0" collapsed="false">
      <c r="A3884" s="0" t="s">
        <v>3926</v>
      </c>
      <c r="B3884" s="0" t="s">
        <v>38</v>
      </c>
      <c r="C3884" s="0" t="s">
        <v>39</v>
      </c>
      <c r="D3884" s="9" t="n">
        <v>43600</v>
      </c>
      <c r="E3884" s="9" t="n">
        <v>43709</v>
      </c>
      <c r="F3884" s="9" t="n">
        <v>43735</v>
      </c>
      <c r="G3884" s="9" t="n">
        <v>43743</v>
      </c>
      <c r="H3884" s="10" t="s">
        <v>36</v>
      </c>
      <c r="I3884" s="0" t="n">
        <v>15</v>
      </c>
      <c r="J3884" s="0" t="n">
        <v>45</v>
      </c>
      <c r="K3884" s="0" t="n">
        <v>149</v>
      </c>
      <c r="L3884" s="0" t="n">
        <v>22</v>
      </c>
      <c r="M3884" s="0" t="n">
        <v>7</v>
      </c>
      <c r="N3884" s="11" t="n">
        <v>0.15</v>
      </c>
      <c r="O3884" s="12" t="n">
        <v>1347.91</v>
      </c>
      <c r="P3884" s="12" t="n">
        <v>3209.3</v>
      </c>
      <c r="Q3884" s="12" t="n">
        <f aca="false">M3884*P3884*(1-N3884)</f>
        <v>19095.335</v>
      </c>
      <c r="R3884" s="12" t="n">
        <f aca="false">M3884*O3884</f>
        <v>9435.37</v>
      </c>
      <c r="S3884" s="12" t="n">
        <f aca="false">Q3884-R3884</f>
        <v>9659.965</v>
      </c>
      <c r="T3884" s="11" t="n">
        <f aca="false">IFERROR(S3884/Q3884,0)</f>
        <v>0.505880886614453</v>
      </c>
      <c r="U3884" s="13" t="n">
        <f aca="false">F3884-E3884</f>
        <v>26</v>
      </c>
      <c r="V3884" s="13" t="n">
        <f aca="false">G3884-F3884</f>
        <v>8</v>
      </c>
      <c r="W3884" s="13" t="n">
        <f aca="false">G3884-E3884</f>
        <v>34</v>
      </c>
      <c r="X3884" s="10" t="n">
        <f aca="false">YEAR(E3884)</f>
        <v>2019</v>
      </c>
      <c r="Y3884" s="0" t="str">
        <f aca="false">TEXT(E3884,"yyyy-mm")</f>
        <v>2019-09</v>
      </c>
      <c r="Z3884" s="0" t="str">
        <f aca="false">"Q"&amp;ROUNDUP(MONTH(E3884)/3,0)&amp;"-"&amp;YEAR(E3884)</f>
        <v>Q3-2019</v>
      </c>
    </row>
    <row r="3885" customFormat="false" ht="14.25" hidden="false" customHeight="false" outlineLevel="0" collapsed="false">
      <c r="A3885" s="0" t="s">
        <v>3927</v>
      </c>
      <c r="B3885" s="0" t="s">
        <v>34</v>
      </c>
      <c r="C3885" s="0" t="s">
        <v>48</v>
      </c>
      <c r="D3885" s="9" t="n">
        <v>43600</v>
      </c>
      <c r="E3885" s="9" t="n">
        <v>43709</v>
      </c>
      <c r="F3885" s="9" t="n">
        <v>43734</v>
      </c>
      <c r="G3885" s="9" t="n">
        <v>43742</v>
      </c>
      <c r="H3885" s="10" t="s">
        <v>36</v>
      </c>
      <c r="I3885" s="0" t="n">
        <v>6</v>
      </c>
      <c r="J3885" s="0" t="n">
        <v>23</v>
      </c>
      <c r="K3885" s="0" t="n">
        <v>47</v>
      </c>
      <c r="L3885" s="0" t="n">
        <v>42</v>
      </c>
      <c r="M3885" s="0" t="n">
        <v>8</v>
      </c>
      <c r="N3885" s="11" t="n">
        <v>0.075</v>
      </c>
      <c r="O3885" s="12" t="n">
        <v>1697.11</v>
      </c>
      <c r="P3885" s="12" t="n">
        <v>1996.6</v>
      </c>
      <c r="Q3885" s="12" t="n">
        <f aca="false">M3885*P3885*(1-N3885)</f>
        <v>14774.84</v>
      </c>
      <c r="R3885" s="12" t="n">
        <f aca="false">M3885*O3885</f>
        <v>13576.88</v>
      </c>
      <c r="S3885" s="12" t="n">
        <f aca="false">Q3885-R3885</f>
        <v>1197.96</v>
      </c>
      <c r="T3885" s="11" t="n">
        <f aca="false">IFERROR(S3885/Q3885,0)</f>
        <v>0.0810810810810811</v>
      </c>
      <c r="U3885" s="13" t="n">
        <f aca="false">F3885-E3885</f>
        <v>25</v>
      </c>
      <c r="V3885" s="13" t="n">
        <f aca="false">G3885-F3885</f>
        <v>8</v>
      </c>
      <c r="W3885" s="13" t="n">
        <f aca="false">G3885-E3885</f>
        <v>33</v>
      </c>
      <c r="X3885" s="10" t="n">
        <f aca="false">YEAR(E3885)</f>
        <v>2019</v>
      </c>
      <c r="Y3885" s="0" t="str">
        <f aca="false">TEXT(E3885,"yyyy-mm")</f>
        <v>2019-09</v>
      </c>
      <c r="Z3885" s="0" t="str">
        <f aca="false">"Q"&amp;ROUNDUP(MONTH(E3885)/3,0)&amp;"-"&amp;YEAR(E3885)</f>
        <v>Q3-2019</v>
      </c>
    </row>
    <row r="3886" customFormat="false" ht="14.25" hidden="false" customHeight="false" outlineLevel="0" collapsed="false">
      <c r="A3886" s="0" t="s">
        <v>3928</v>
      </c>
      <c r="B3886" s="0" t="s">
        <v>41</v>
      </c>
      <c r="C3886" s="0" t="s">
        <v>39</v>
      </c>
      <c r="D3886" s="9" t="n">
        <v>43600</v>
      </c>
      <c r="E3886" s="9" t="n">
        <v>43709</v>
      </c>
      <c r="F3886" s="9" t="n">
        <v>43714</v>
      </c>
      <c r="G3886" s="9" t="n">
        <v>43723</v>
      </c>
      <c r="H3886" s="10" t="s">
        <v>36</v>
      </c>
      <c r="I3886" s="0" t="n">
        <v>25</v>
      </c>
      <c r="J3886" s="0" t="n">
        <v>7</v>
      </c>
      <c r="K3886" s="0" t="n">
        <v>131</v>
      </c>
      <c r="L3886" s="0" t="n">
        <v>27</v>
      </c>
      <c r="M3886" s="0" t="n">
        <v>2</v>
      </c>
      <c r="N3886" s="11" t="n">
        <v>0.1</v>
      </c>
      <c r="O3886" s="12" t="n">
        <v>2950.01</v>
      </c>
      <c r="P3886" s="12" t="n">
        <v>3470.6</v>
      </c>
      <c r="Q3886" s="12" t="n">
        <f aca="false">M3886*P3886*(1-N3886)</f>
        <v>6247.08</v>
      </c>
      <c r="R3886" s="12" t="n">
        <f aca="false">M3886*O3886</f>
        <v>5900.02</v>
      </c>
      <c r="S3886" s="12" t="n">
        <f aca="false">Q3886-R3886</f>
        <v>347.06</v>
      </c>
      <c r="T3886" s="11" t="n">
        <f aca="false">IFERROR(S3886/Q3886,0)</f>
        <v>0.0555555555555555</v>
      </c>
      <c r="U3886" s="13" t="n">
        <f aca="false">F3886-E3886</f>
        <v>5</v>
      </c>
      <c r="V3886" s="13" t="n">
        <f aca="false">G3886-F3886</f>
        <v>9</v>
      </c>
      <c r="W3886" s="13" t="n">
        <f aca="false">G3886-E3886</f>
        <v>14</v>
      </c>
      <c r="X3886" s="10" t="n">
        <f aca="false">YEAR(E3886)</f>
        <v>2019</v>
      </c>
      <c r="Y3886" s="0" t="str">
        <f aca="false">TEXT(E3886,"yyyy-mm")</f>
        <v>2019-09</v>
      </c>
      <c r="Z3886" s="0" t="str">
        <f aca="false">"Q"&amp;ROUNDUP(MONTH(E3886)/3,0)&amp;"-"&amp;YEAR(E3886)</f>
        <v>Q3-2019</v>
      </c>
    </row>
    <row r="3887" customFormat="false" ht="14.25" hidden="false" customHeight="false" outlineLevel="0" collapsed="false">
      <c r="A3887" s="0" t="s">
        <v>3929</v>
      </c>
      <c r="B3887" s="0" t="s">
        <v>34</v>
      </c>
      <c r="C3887" s="0" t="s">
        <v>39</v>
      </c>
      <c r="D3887" s="9" t="n">
        <v>43600</v>
      </c>
      <c r="E3887" s="9" t="n">
        <v>43709</v>
      </c>
      <c r="F3887" s="9" t="n">
        <v>43728</v>
      </c>
      <c r="G3887" s="9" t="n">
        <v>43733</v>
      </c>
      <c r="H3887" s="10" t="s">
        <v>36</v>
      </c>
      <c r="I3887" s="0" t="n">
        <v>11</v>
      </c>
      <c r="J3887" s="0" t="n">
        <v>27</v>
      </c>
      <c r="K3887" s="0" t="n">
        <v>159</v>
      </c>
      <c r="L3887" s="0" t="n">
        <v>35</v>
      </c>
      <c r="M3887" s="0" t="n">
        <v>6</v>
      </c>
      <c r="N3887" s="11" t="n">
        <v>0.05</v>
      </c>
      <c r="O3887" s="12" t="n">
        <v>4384.21</v>
      </c>
      <c r="P3887" s="12" t="n">
        <v>5768.7</v>
      </c>
      <c r="Q3887" s="12" t="n">
        <f aca="false">M3887*P3887*(1-N3887)</f>
        <v>32881.59</v>
      </c>
      <c r="R3887" s="12" t="n">
        <f aca="false">M3887*O3887</f>
        <v>26305.26</v>
      </c>
      <c r="S3887" s="12" t="n">
        <f aca="false">Q3887-R3887</f>
        <v>6576.32999999999</v>
      </c>
      <c r="T3887" s="11" t="n">
        <f aca="false">IFERROR(S3887/Q3887,0)</f>
        <v>0.200000364945856</v>
      </c>
      <c r="U3887" s="13" t="n">
        <f aca="false">F3887-E3887</f>
        <v>19</v>
      </c>
      <c r="V3887" s="13" t="n">
        <f aca="false">G3887-F3887</f>
        <v>5</v>
      </c>
      <c r="W3887" s="13" t="n">
        <f aca="false">G3887-E3887</f>
        <v>24</v>
      </c>
      <c r="X3887" s="10" t="n">
        <f aca="false">YEAR(E3887)</f>
        <v>2019</v>
      </c>
      <c r="Y3887" s="0" t="str">
        <f aca="false">TEXT(E3887,"yyyy-mm")</f>
        <v>2019-09</v>
      </c>
      <c r="Z3887" s="0" t="str">
        <f aca="false">"Q"&amp;ROUNDUP(MONTH(E3887)/3,0)&amp;"-"&amp;YEAR(E3887)</f>
        <v>Q3-2019</v>
      </c>
    </row>
    <row r="3888" customFormat="false" ht="14.25" hidden="false" customHeight="false" outlineLevel="0" collapsed="false">
      <c r="A3888" s="0" t="s">
        <v>3930</v>
      </c>
      <c r="B3888" s="0" t="s">
        <v>34</v>
      </c>
      <c r="C3888" s="0" t="s">
        <v>48</v>
      </c>
      <c r="D3888" s="9" t="n">
        <v>43600</v>
      </c>
      <c r="E3888" s="9" t="n">
        <v>43709</v>
      </c>
      <c r="F3888" s="9" t="n">
        <v>43725</v>
      </c>
      <c r="G3888" s="9" t="n">
        <v>43727</v>
      </c>
      <c r="H3888" s="10" t="s">
        <v>36</v>
      </c>
      <c r="I3888" s="0" t="n">
        <v>3</v>
      </c>
      <c r="J3888" s="0" t="n">
        <v>33</v>
      </c>
      <c r="K3888" s="0" t="n">
        <v>35</v>
      </c>
      <c r="L3888" s="0" t="n">
        <v>2</v>
      </c>
      <c r="M3888" s="0" t="n">
        <v>4</v>
      </c>
      <c r="N3888" s="11" t="n">
        <v>0.075</v>
      </c>
      <c r="O3888" s="12" t="n">
        <v>2371.8</v>
      </c>
      <c r="P3888" s="12" t="n">
        <v>4020</v>
      </c>
      <c r="Q3888" s="12" t="n">
        <f aca="false">M3888*P3888*(1-N3888)</f>
        <v>14874</v>
      </c>
      <c r="R3888" s="12" t="n">
        <f aca="false">M3888*O3888</f>
        <v>9487.2</v>
      </c>
      <c r="S3888" s="12" t="n">
        <f aca="false">Q3888-R3888</f>
        <v>5386.8</v>
      </c>
      <c r="T3888" s="11" t="n">
        <f aca="false">IFERROR(S3888/Q3888,0)</f>
        <v>0.362162162162162</v>
      </c>
      <c r="U3888" s="13" t="n">
        <f aca="false">F3888-E3888</f>
        <v>16</v>
      </c>
      <c r="V3888" s="13" t="n">
        <f aca="false">G3888-F3888</f>
        <v>2</v>
      </c>
      <c r="W3888" s="13" t="n">
        <f aca="false">G3888-E3888</f>
        <v>18</v>
      </c>
      <c r="X3888" s="10" t="n">
        <f aca="false">YEAR(E3888)</f>
        <v>2019</v>
      </c>
      <c r="Y3888" s="0" t="str">
        <f aca="false">TEXT(E3888,"yyyy-mm")</f>
        <v>2019-09</v>
      </c>
      <c r="Z3888" s="0" t="str">
        <f aca="false">"Q"&amp;ROUNDUP(MONTH(E3888)/3,0)&amp;"-"&amp;YEAR(E3888)</f>
        <v>Q3-2019</v>
      </c>
    </row>
    <row r="3889" customFormat="false" ht="14.25" hidden="false" customHeight="false" outlineLevel="0" collapsed="false">
      <c r="A3889" s="0" t="s">
        <v>3931</v>
      </c>
      <c r="B3889" s="0" t="s">
        <v>38</v>
      </c>
      <c r="C3889" s="0" t="s">
        <v>46</v>
      </c>
      <c r="D3889" s="9" t="n">
        <v>43600</v>
      </c>
      <c r="E3889" s="9" t="n">
        <v>43709</v>
      </c>
      <c r="F3889" s="9" t="n">
        <v>43728</v>
      </c>
      <c r="G3889" s="9" t="n">
        <v>43736</v>
      </c>
      <c r="H3889" s="10" t="s">
        <v>36</v>
      </c>
      <c r="I3889" s="0" t="n">
        <v>18</v>
      </c>
      <c r="J3889" s="0" t="n">
        <v>9</v>
      </c>
      <c r="K3889" s="0" t="n">
        <v>321</v>
      </c>
      <c r="L3889" s="0" t="n">
        <v>22</v>
      </c>
      <c r="M3889" s="0" t="n">
        <v>7</v>
      </c>
      <c r="N3889" s="11" t="n">
        <v>0.15</v>
      </c>
      <c r="O3889" s="12" t="n">
        <v>1183.49</v>
      </c>
      <c r="P3889" s="12" t="n">
        <v>2572.8</v>
      </c>
      <c r="Q3889" s="12" t="n">
        <f aca="false">M3889*P3889*(1-N3889)</f>
        <v>15308.16</v>
      </c>
      <c r="R3889" s="12" t="n">
        <f aca="false">M3889*O3889</f>
        <v>8284.43</v>
      </c>
      <c r="S3889" s="12" t="n">
        <f aca="false">Q3889-R3889</f>
        <v>7023.73</v>
      </c>
      <c r="T3889" s="11" t="n">
        <f aca="false">IFERROR(S3889/Q3889,0)</f>
        <v>0.458822614866842</v>
      </c>
      <c r="U3889" s="13" t="n">
        <f aca="false">F3889-E3889</f>
        <v>19</v>
      </c>
      <c r="V3889" s="13" t="n">
        <f aca="false">G3889-F3889</f>
        <v>8</v>
      </c>
      <c r="W3889" s="13" t="n">
        <f aca="false">G3889-E3889</f>
        <v>27</v>
      </c>
      <c r="X3889" s="10" t="n">
        <f aca="false">YEAR(E3889)</f>
        <v>2019</v>
      </c>
      <c r="Y3889" s="0" t="str">
        <f aca="false">TEXT(E3889,"yyyy-mm")</f>
        <v>2019-09</v>
      </c>
      <c r="Z3889" s="0" t="str">
        <f aca="false">"Q"&amp;ROUNDUP(MONTH(E3889)/3,0)&amp;"-"&amp;YEAR(E3889)</f>
        <v>Q3-2019</v>
      </c>
    </row>
    <row r="3890" customFormat="false" ht="14.25" hidden="false" customHeight="false" outlineLevel="0" collapsed="false">
      <c r="A3890" s="0" t="s">
        <v>3932</v>
      </c>
      <c r="B3890" s="0" t="s">
        <v>34</v>
      </c>
      <c r="C3890" s="0" t="s">
        <v>58</v>
      </c>
      <c r="D3890" s="9" t="n">
        <v>43600</v>
      </c>
      <c r="E3890" s="9" t="n">
        <v>43709</v>
      </c>
      <c r="F3890" s="9" t="n">
        <v>43734</v>
      </c>
      <c r="G3890" s="9" t="n">
        <v>43738</v>
      </c>
      <c r="H3890" s="10" t="s">
        <v>36</v>
      </c>
      <c r="I3890" s="0" t="n">
        <v>12</v>
      </c>
      <c r="J3890" s="0" t="n">
        <v>12</v>
      </c>
      <c r="K3890" s="0" t="n">
        <v>337</v>
      </c>
      <c r="L3890" s="0" t="n">
        <v>11</v>
      </c>
      <c r="M3890" s="0" t="n">
        <v>4</v>
      </c>
      <c r="N3890" s="11" t="n">
        <v>0.075</v>
      </c>
      <c r="O3890" s="12" t="n">
        <v>1331.02</v>
      </c>
      <c r="P3890" s="12" t="n">
        <v>3169.1</v>
      </c>
      <c r="Q3890" s="12" t="n">
        <f aca="false">M3890*P3890*(1-N3890)</f>
        <v>11725.67</v>
      </c>
      <c r="R3890" s="12" t="n">
        <f aca="false">M3890*O3890</f>
        <v>5324.08</v>
      </c>
      <c r="S3890" s="12" t="n">
        <f aca="false">Q3890-R3890</f>
        <v>6401.59</v>
      </c>
      <c r="T3890" s="11" t="n">
        <f aca="false">IFERROR(S3890/Q3890,0)</f>
        <v>0.545946628209731</v>
      </c>
      <c r="U3890" s="13" t="n">
        <f aca="false">F3890-E3890</f>
        <v>25</v>
      </c>
      <c r="V3890" s="13" t="n">
        <f aca="false">G3890-F3890</f>
        <v>4</v>
      </c>
      <c r="W3890" s="13" t="n">
        <f aca="false">G3890-E3890</f>
        <v>29</v>
      </c>
      <c r="X3890" s="10" t="n">
        <f aca="false">YEAR(E3890)</f>
        <v>2019</v>
      </c>
      <c r="Y3890" s="0" t="str">
        <f aca="false">TEXT(E3890,"yyyy-mm")</f>
        <v>2019-09</v>
      </c>
      <c r="Z3890" s="0" t="str">
        <f aca="false">"Q"&amp;ROUNDUP(MONTH(E3890)/3,0)&amp;"-"&amp;YEAR(E3890)</f>
        <v>Q3-2019</v>
      </c>
    </row>
    <row r="3891" customFormat="false" ht="14.25" hidden="false" customHeight="false" outlineLevel="0" collapsed="false">
      <c r="A3891" s="0" t="s">
        <v>3933</v>
      </c>
      <c r="B3891" s="0" t="s">
        <v>38</v>
      </c>
      <c r="C3891" s="0" t="s">
        <v>35</v>
      </c>
      <c r="D3891" s="9" t="n">
        <v>43600</v>
      </c>
      <c r="E3891" s="9" t="n">
        <v>43709</v>
      </c>
      <c r="F3891" s="9" t="n">
        <v>43712</v>
      </c>
      <c r="G3891" s="9" t="n">
        <v>43716</v>
      </c>
      <c r="H3891" s="10" t="s">
        <v>36</v>
      </c>
      <c r="I3891" s="0" t="n">
        <v>13</v>
      </c>
      <c r="J3891" s="0" t="n">
        <v>34</v>
      </c>
      <c r="K3891" s="0" t="n">
        <v>209</v>
      </c>
      <c r="L3891" s="0" t="n">
        <v>44</v>
      </c>
      <c r="M3891" s="0" t="n">
        <v>1</v>
      </c>
      <c r="N3891" s="11" t="n">
        <v>0.05</v>
      </c>
      <c r="O3891" s="12" t="n">
        <v>589.47</v>
      </c>
      <c r="P3891" s="12" t="n">
        <v>1112.2</v>
      </c>
      <c r="Q3891" s="12" t="n">
        <f aca="false">M3891*P3891*(1-N3891)</f>
        <v>1056.59</v>
      </c>
      <c r="R3891" s="12" t="n">
        <f aca="false">M3891*O3891</f>
        <v>589.47</v>
      </c>
      <c r="S3891" s="12" t="n">
        <f aca="false">Q3891-R3891</f>
        <v>467.12</v>
      </c>
      <c r="T3891" s="11" t="n">
        <f aca="false">IFERROR(S3891/Q3891,0)</f>
        <v>0.442101477394259</v>
      </c>
      <c r="U3891" s="13" t="n">
        <f aca="false">F3891-E3891</f>
        <v>3</v>
      </c>
      <c r="V3891" s="13" t="n">
        <f aca="false">G3891-F3891</f>
        <v>4</v>
      </c>
      <c r="W3891" s="13" t="n">
        <f aca="false">G3891-E3891</f>
        <v>7</v>
      </c>
      <c r="X3891" s="10" t="n">
        <f aca="false">YEAR(E3891)</f>
        <v>2019</v>
      </c>
      <c r="Y3891" s="0" t="str">
        <f aca="false">TEXT(E3891,"yyyy-mm")</f>
        <v>2019-09</v>
      </c>
      <c r="Z3891" s="0" t="str">
        <f aca="false">"Q"&amp;ROUNDUP(MONTH(E3891)/3,0)&amp;"-"&amp;YEAR(E3891)</f>
        <v>Q3-2019</v>
      </c>
    </row>
    <row r="3892" customFormat="false" ht="14.25" hidden="false" customHeight="false" outlineLevel="0" collapsed="false">
      <c r="A3892" s="0" t="s">
        <v>3934</v>
      </c>
      <c r="B3892" s="0" t="s">
        <v>34</v>
      </c>
      <c r="C3892" s="0" t="s">
        <v>39</v>
      </c>
      <c r="D3892" s="9" t="n">
        <v>43600</v>
      </c>
      <c r="E3892" s="9" t="n">
        <v>43709</v>
      </c>
      <c r="F3892" s="9" t="n">
        <v>43734</v>
      </c>
      <c r="G3892" s="9" t="n">
        <v>43741</v>
      </c>
      <c r="H3892" s="10" t="s">
        <v>36</v>
      </c>
      <c r="I3892" s="0" t="n">
        <v>4</v>
      </c>
      <c r="J3892" s="0" t="n">
        <v>8</v>
      </c>
      <c r="K3892" s="0" t="n">
        <v>171</v>
      </c>
      <c r="L3892" s="0" t="n">
        <v>10</v>
      </c>
      <c r="M3892" s="0" t="n">
        <v>7</v>
      </c>
      <c r="N3892" s="11" t="n">
        <v>0.15</v>
      </c>
      <c r="O3892" s="12" t="n">
        <v>482.4</v>
      </c>
      <c r="P3892" s="12" t="n">
        <v>1072</v>
      </c>
      <c r="Q3892" s="12" t="n">
        <f aca="false">M3892*P3892*(1-N3892)</f>
        <v>6378.4</v>
      </c>
      <c r="R3892" s="12" t="n">
        <f aca="false">M3892*O3892</f>
        <v>3376.8</v>
      </c>
      <c r="S3892" s="12" t="n">
        <f aca="false">Q3892-R3892</f>
        <v>3001.6</v>
      </c>
      <c r="T3892" s="11" t="n">
        <f aca="false">IFERROR(S3892/Q3892,0)</f>
        <v>0.470588235294118</v>
      </c>
      <c r="U3892" s="13" t="n">
        <f aca="false">F3892-E3892</f>
        <v>25</v>
      </c>
      <c r="V3892" s="13" t="n">
        <f aca="false">G3892-F3892</f>
        <v>7</v>
      </c>
      <c r="W3892" s="13" t="n">
        <f aca="false">G3892-E3892</f>
        <v>32</v>
      </c>
      <c r="X3892" s="10" t="n">
        <f aca="false">YEAR(E3892)</f>
        <v>2019</v>
      </c>
      <c r="Y3892" s="0" t="str">
        <f aca="false">TEXT(E3892,"yyyy-mm")</f>
        <v>2019-09</v>
      </c>
      <c r="Z3892" s="0" t="str">
        <f aca="false">"Q"&amp;ROUNDUP(MONTH(E3892)/3,0)&amp;"-"&amp;YEAR(E3892)</f>
        <v>Q3-2019</v>
      </c>
    </row>
    <row r="3893" customFormat="false" ht="14.25" hidden="false" customHeight="false" outlineLevel="0" collapsed="false">
      <c r="A3893" s="0" t="s">
        <v>3935</v>
      </c>
      <c r="B3893" s="0" t="s">
        <v>41</v>
      </c>
      <c r="C3893" s="0" t="s">
        <v>35</v>
      </c>
      <c r="D3893" s="9" t="n">
        <v>43600</v>
      </c>
      <c r="E3893" s="9" t="n">
        <v>43709</v>
      </c>
      <c r="F3893" s="9" t="n">
        <v>43726</v>
      </c>
      <c r="G3893" s="9" t="n">
        <v>43733</v>
      </c>
      <c r="H3893" s="10" t="s">
        <v>36</v>
      </c>
      <c r="I3893" s="0" t="n">
        <v>22</v>
      </c>
      <c r="J3893" s="0" t="n">
        <v>15</v>
      </c>
      <c r="K3893" s="0" t="n">
        <v>246</v>
      </c>
      <c r="L3893" s="0" t="n">
        <v>1</v>
      </c>
      <c r="M3893" s="0" t="n">
        <v>2</v>
      </c>
      <c r="N3893" s="11" t="n">
        <v>0.05</v>
      </c>
      <c r="O3893" s="12" t="n">
        <v>1722.03</v>
      </c>
      <c r="P3893" s="12" t="n">
        <v>2425.4</v>
      </c>
      <c r="Q3893" s="12" t="n">
        <f aca="false">M3893*P3893*(1-N3893)</f>
        <v>4608.26</v>
      </c>
      <c r="R3893" s="12" t="n">
        <f aca="false">M3893*O3893</f>
        <v>3444.06</v>
      </c>
      <c r="S3893" s="12" t="n">
        <f aca="false">Q3893-R3893</f>
        <v>1164.2</v>
      </c>
      <c r="T3893" s="11" t="n">
        <f aca="false">IFERROR(S3893/Q3893,0)</f>
        <v>0.252633314960527</v>
      </c>
      <c r="U3893" s="13" t="n">
        <f aca="false">F3893-E3893</f>
        <v>17</v>
      </c>
      <c r="V3893" s="13" t="n">
        <f aca="false">G3893-F3893</f>
        <v>7</v>
      </c>
      <c r="W3893" s="13" t="n">
        <f aca="false">G3893-E3893</f>
        <v>24</v>
      </c>
      <c r="X3893" s="10" t="n">
        <f aca="false">YEAR(E3893)</f>
        <v>2019</v>
      </c>
      <c r="Y3893" s="0" t="str">
        <f aca="false">TEXT(E3893,"yyyy-mm")</f>
        <v>2019-09</v>
      </c>
      <c r="Z3893" s="0" t="str">
        <f aca="false">"Q"&amp;ROUNDUP(MONTH(E3893)/3,0)&amp;"-"&amp;YEAR(E3893)</f>
        <v>Q3-2019</v>
      </c>
    </row>
    <row r="3894" customFormat="false" ht="14.25" hidden="false" customHeight="false" outlineLevel="0" collapsed="false">
      <c r="A3894" s="0" t="s">
        <v>3936</v>
      </c>
      <c r="B3894" s="0" t="s">
        <v>34</v>
      </c>
      <c r="C3894" s="0" t="s">
        <v>48</v>
      </c>
      <c r="D3894" s="9" t="n">
        <v>43600</v>
      </c>
      <c r="E3894" s="9" t="n">
        <v>43710</v>
      </c>
      <c r="F3894" s="9" t="n">
        <v>43713</v>
      </c>
      <c r="G3894" s="9" t="n">
        <v>43723</v>
      </c>
      <c r="H3894" s="10" t="s">
        <v>36</v>
      </c>
      <c r="I3894" s="0" t="n">
        <v>9</v>
      </c>
      <c r="J3894" s="0" t="n">
        <v>13</v>
      </c>
      <c r="K3894" s="0" t="n">
        <v>19</v>
      </c>
      <c r="L3894" s="0" t="n">
        <v>30</v>
      </c>
      <c r="M3894" s="0" t="n">
        <v>1</v>
      </c>
      <c r="N3894" s="11" t="n">
        <v>0.1</v>
      </c>
      <c r="O3894" s="12" t="n">
        <v>2907.53</v>
      </c>
      <c r="P3894" s="12" t="n">
        <v>3825.7</v>
      </c>
      <c r="Q3894" s="12" t="n">
        <f aca="false">M3894*P3894*(1-N3894)</f>
        <v>3443.13</v>
      </c>
      <c r="R3894" s="12" t="n">
        <f aca="false">M3894*O3894</f>
        <v>2907.53</v>
      </c>
      <c r="S3894" s="12" t="n">
        <f aca="false">Q3894-R3894</f>
        <v>535.6</v>
      </c>
      <c r="T3894" s="11" t="n">
        <f aca="false">IFERROR(S3894/Q3894,0)</f>
        <v>0.155556136422383</v>
      </c>
      <c r="U3894" s="13" t="n">
        <f aca="false">F3894-E3894</f>
        <v>3</v>
      </c>
      <c r="V3894" s="13" t="n">
        <f aca="false">G3894-F3894</f>
        <v>10</v>
      </c>
      <c r="W3894" s="13" t="n">
        <f aca="false">G3894-E3894</f>
        <v>13</v>
      </c>
      <c r="X3894" s="10" t="n">
        <f aca="false">YEAR(E3894)</f>
        <v>2019</v>
      </c>
      <c r="Y3894" s="0" t="str">
        <f aca="false">TEXT(E3894,"yyyy-mm")</f>
        <v>2019-09</v>
      </c>
      <c r="Z3894" s="0" t="str">
        <f aca="false">"Q"&amp;ROUNDUP(MONTH(E3894)/3,0)&amp;"-"&amp;YEAR(E3894)</f>
        <v>Q3-2019</v>
      </c>
    </row>
    <row r="3895" customFormat="false" ht="14.25" hidden="false" customHeight="false" outlineLevel="0" collapsed="false">
      <c r="A3895" s="0" t="s">
        <v>3937</v>
      </c>
      <c r="B3895" s="0" t="s">
        <v>43</v>
      </c>
      <c r="C3895" s="0" t="s">
        <v>46</v>
      </c>
      <c r="D3895" s="9" t="n">
        <v>43600</v>
      </c>
      <c r="E3895" s="9" t="n">
        <v>43710</v>
      </c>
      <c r="F3895" s="9" t="n">
        <v>43735</v>
      </c>
      <c r="G3895" s="9" t="n">
        <v>43739</v>
      </c>
      <c r="H3895" s="10" t="s">
        <v>36</v>
      </c>
      <c r="I3895" s="0" t="n">
        <v>26</v>
      </c>
      <c r="J3895" s="0" t="n">
        <v>37</v>
      </c>
      <c r="K3895" s="0" t="n">
        <v>322</v>
      </c>
      <c r="L3895" s="0" t="n">
        <v>39</v>
      </c>
      <c r="M3895" s="0" t="n">
        <v>5</v>
      </c>
      <c r="N3895" s="11" t="n">
        <v>0.3</v>
      </c>
      <c r="O3895" s="12" t="n">
        <v>603.67</v>
      </c>
      <c r="P3895" s="12" t="n">
        <v>1139</v>
      </c>
      <c r="Q3895" s="12" t="n">
        <f aca="false">M3895*P3895*(1-N3895)</f>
        <v>3986.5</v>
      </c>
      <c r="R3895" s="12" t="n">
        <f aca="false">M3895*O3895</f>
        <v>3018.35</v>
      </c>
      <c r="S3895" s="12" t="n">
        <f aca="false">Q3895-R3895</f>
        <v>968.15</v>
      </c>
      <c r="T3895" s="11" t="n">
        <f aca="false">IFERROR(S3895/Q3895,0)</f>
        <v>0.242857142857143</v>
      </c>
      <c r="U3895" s="13" t="n">
        <f aca="false">F3895-E3895</f>
        <v>25</v>
      </c>
      <c r="V3895" s="13" t="n">
        <f aca="false">G3895-F3895</f>
        <v>4</v>
      </c>
      <c r="W3895" s="13" t="n">
        <f aca="false">G3895-E3895</f>
        <v>29</v>
      </c>
      <c r="X3895" s="10" t="n">
        <f aca="false">YEAR(E3895)</f>
        <v>2019</v>
      </c>
      <c r="Y3895" s="0" t="str">
        <f aca="false">TEXT(E3895,"yyyy-mm")</f>
        <v>2019-09</v>
      </c>
      <c r="Z3895" s="0" t="str">
        <f aca="false">"Q"&amp;ROUNDUP(MONTH(E3895)/3,0)&amp;"-"&amp;YEAR(E3895)</f>
        <v>Q3-2019</v>
      </c>
    </row>
    <row r="3896" customFormat="false" ht="14.25" hidden="false" customHeight="false" outlineLevel="0" collapsed="false">
      <c r="A3896" s="0" t="s">
        <v>3938</v>
      </c>
      <c r="B3896" s="0" t="s">
        <v>34</v>
      </c>
      <c r="C3896" s="0" t="s">
        <v>35</v>
      </c>
      <c r="D3896" s="9" t="n">
        <v>43600</v>
      </c>
      <c r="E3896" s="9" t="n">
        <v>43711</v>
      </c>
      <c r="F3896" s="9" t="n">
        <v>43737</v>
      </c>
      <c r="G3896" s="9" t="n">
        <v>43740</v>
      </c>
      <c r="H3896" s="10" t="s">
        <v>36</v>
      </c>
      <c r="I3896" s="0" t="n">
        <v>9</v>
      </c>
      <c r="J3896" s="0" t="n">
        <v>44</v>
      </c>
      <c r="K3896" s="0" t="n">
        <v>252</v>
      </c>
      <c r="L3896" s="0" t="n">
        <v>22</v>
      </c>
      <c r="M3896" s="0" t="n">
        <v>6</v>
      </c>
      <c r="N3896" s="11" t="n">
        <v>0.05</v>
      </c>
      <c r="O3896" s="12" t="n">
        <v>129.44</v>
      </c>
      <c r="P3896" s="12" t="n">
        <v>187.6</v>
      </c>
      <c r="Q3896" s="12" t="n">
        <f aca="false">M3896*P3896*(1-N3896)</f>
        <v>1069.32</v>
      </c>
      <c r="R3896" s="12" t="n">
        <f aca="false">M3896*O3896</f>
        <v>776.64</v>
      </c>
      <c r="S3896" s="12" t="n">
        <f aca="false">Q3896-R3896</f>
        <v>292.68</v>
      </c>
      <c r="T3896" s="11" t="n">
        <f aca="false">IFERROR(S3896/Q3896,0)</f>
        <v>0.273706654696443</v>
      </c>
      <c r="U3896" s="13" t="n">
        <f aca="false">F3896-E3896</f>
        <v>26</v>
      </c>
      <c r="V3896" s="13" t="n">
        <f aca="false">G3896-F3896</f>
        <v>3</v>
      </c>
      <c r="W3896" s="13" t="n">
        <f aca="false">G3896-E3896</f>
        <v>29</v>
      </c>
      <c r="X3896" s="10" t="n">
        <f aca="false">YEAR(E3896)</f>
        <v>2019</v>
      </c>
      <c r="Y3896" s="0" t="str">
        <f aca="false">TEXT(E3896,"yyyy-mm")</f>
        <v>2019-09</v>
      </c>
      <c r="Z3896" s="0" t="str">
        <f aca="false">"Q"&amp;ROUNDUP(MONTH(E3896)/3,0)&amp;"-"&amp;YEAR(E3896)</f>
        <v>Q3-2019</v>
      </c>
    </row>
    <row r="3897" customFormat="false" ht="14.25" hidden="false" customHeight="false" outlineLevel="0" collapsed="false">
      <c r="A3897" s="0" t="s">
        <v>3939</v>
      </c>
      <c r="B3897" s="0" t="s">
        <v>41</v>
      </c>
      <c r="C3897" s="0" t="s">
        <v>46</v>
      </c>
      <c r="D3897" s="9" t="n">
        <v>43600</v>
      </c>
      <c r="E3897" s="9" t="n">
        <v>43711</v>
      </c>
      <c r="F3897" s="9" t="n">
        <v>43739</v>
      </c>
      <c r="G3897" s="9" t="n">
        <v>43745</v>
      </c>
      <c r="H3897" s="10" t="s">
        <v>36</v>
      </c>
      <c r="I3897" s="0" t="n">
        <v>22</v>
      </c>
      <c r="J3897" s="0" t="n">
        <v>35</v>
      </c>
      <c r="K3897" s="0" t="n">
        <v>306</v>
      </c>
      <c r="L3897" s="0" t="n">
        <v>31</v>
      </c>
      <c r="M3897" s="0" t="n">
        <v>6</v>
      </c>
      <c r="N3897" s="11" t="n">
        <v>0.1</v>
      </c>
      <c r="O3897" s="12" t="n">
        <v>613.65</v>
      </c>
      <c r="P3897" s="12" t="n">
        <v>864.3</v>
      </c>
      <c r="Q3897" s="12" t="n">
        <f aca="false">M3897*P3897*(1-N3897)</f>
        <v>4667.22</v>
      </c>
      <c r="R3897" s="12" t="n">
        <f aca="false">M3897*O3897</f>
        <v>3681.9</v>
      </c>
      <c r="S3897" s="12" t="n">
        <f aca="false">Q3897-R3897</f>
        <v>985.32</v>
      </c>
      <c r="T3897" s="11" t="n">
        <f aca="false">IFERROR(S3897/Q3897,0)</f>
        <v>0.211114967796676</v>
      </c>
      <c r="U3897" s="13" t="n">
        <f aca="false">F3897-E3897</f>
        <v>28</v>
      </c>
      <c r="V3897" s="13" t="n">
        <f aca="false">G3897-F3897</f>
        <v>6</v>
      </c>
      <c r="W3897" s="13" t="n">
        <f aca="false">G3897-E3897</f>
        <v>34</v>
      </c>
      <c r="X3897" s="10" t="n">
        <f aca="false">YEAR(E3897)</f>
        <v>2019</v>
      </c>
      <c r="Y3897" s="0" t="str">
        <f aca="false">TEXT(E3897,"yyyy-mm")</f>
        <v>2019-09</v>
      </c>
      <c r="Z3897" s="0" t="str">
        <f aca="false">"Q"&amp;ROUNDUP(MONTH(E3897)/3,0)&amp;"-"&amp;YEAR(E3897)</f>
        <v>Q3-2019</v>
      </c>
    </row>
    <row r="3898" customFormat="false" ht="14.25" hidden="false" customHeight="false" outlineLevel="0" collapsed="false">
      <c r="A3898" s="0" t="s">
        <v>3940</v>
      </c>
      <c r="B3898" s="0" t="s">
        <v>43</v>
      </c>
      <c r="C3898" s="0" t="s">
        <v>39</v>
      </c>
      <c r="D3898" s="9" t="n">
        <v>43600</v>
      </c>
      <c r="E3898" s="9" t="n">
        <v>43711</v>
      </c>
      <c r="F3898" s="9" t="n">
        <v>43721</v>
      </c>
      <c r="G3898" s="9" t="n">
        <v>43724</v>
      </c>
      <c r="H3898" s="10" t="s">
        <v>36</v>
      </c>
      <c r="I3898" s="0" t="n">
        <v>28</v>
      </c>
      <c r="J3898" s="0" t="n">
        <v>31</v>
      </c>
      <c r="K3898" s="0" t="n">
        <v>126</v>
      </c>
      <c r="L3898" s="0" t="n">
        <v>36</v>
      </c>
      <c r="M3898" s="0" t="n">
        <v>3</v>
      </c>
      <c r="N3898" s="11" t="n">
        <v>0.05</v>
      </c>
      <c r="O3898" s="12" t="n">
        <v>2850.85</v>
      </c>
      <c r="P3898" s="12" t="n">
        <v>5701.7</v>
      </c>
      <c r="Q3898" s="12" t="n">
        <f aca="false">M3898*P3898*(1-N3898)</f>
        <v>16249.845</v>
      </c>
      <c r="R3898" s="12" t="n">
        <f aca="false">M3898*O3898</f>
        <v>8552.55</v>
      </c>
      <c r="S3898" s="12" t="n">
        <f aca="false">Q3898-R3898</f>
        <v>7697.295</v>
      </c>
      <c r="T3898" s="11" t="n">
        <f aca="false">IFERROR(S3898/Q3898,0)</f>
        <v>0.473684210526316</v>
      </c>
      <c r="U3898" s="13" t="n">
        <f aca="false">F3898-E3898</f>
        <v>10</v>
      </c>
      <c r="V3898" s="13" t="n">
        <f aca="false">G3898-F3898</f>
        <v>3</v>
      </c>
      <c r="W3898" s="13" t="n">
        <f aca="false">G3898-E3898</f>
        <v>13</v>
      </c>
      <c r="X3898" s="10" t="n">
        <f aca="false">YEAR(E3898)</f>
        <v>2019</v>
      </c>
      <c r="Y3898" s="0" t="str">
        <f aca="false">TEXT(E3898,"yyyy-mm")</f>
        <v>2019-09</v>
      </c>
      <c r="Z3898" s="0" t="str">
        <f aca="false">"Q"&amp;ROUNDUP(MONTH(E3898)/3,0)&amp;"-"&amp;YEAR(E3898)</f>
        <v>Q3-2019</v>
      </c>
    </row>
    <row r="3899" customFormat="false" ht="14.25" hidden="false" customHeight="false" outlineLevel="0" collapsed="false">
      <c r="A3899" s="0" t="s">
        <v>3941</v>
      </c>
      <c r="B3899" s="0" t="s">
        <v>34</v>
      </c>
      <c r="C3899" s="0" t="s">
        <v>46</v>
      </c>
      <c r="D3899" s="9" t="n">
        <v>43600</v>
      </c>
      <c r="E3899" s="9" t="n">
        <v>43711</v>
      </c>
      <c r="F3899" s="9" t="n">
        <v>43729</v>
      </c>
      <c r="G3899" s="9" t="n">
        <v>43738</v>
      </c>
      <c r="H3899" s="10" t="s">
        <v>36</v>
      </c>
      <c r="I3899" s="0" t="n">
        <v>10</v>
      </c>
      <c r="J3899" s="0" t="n">
        <v>13</v>
      </c>
      <c r="K3899" s="0" t="n">
        <v>329</v>
      </c>
      <c r="L3899" s="0" t="n">
        <v>25</v>
      </c>
      <c r="M3899" s="0" t="n">
        <v>2</v>
      </c>
      <c r="N3899" s="11" t="n">
        <v>0.075</v>
      </c>
      <c r="O3899" s="12" t="n">
        <v>714.56</v>
      </c>
      <c r="P3899" s="12" t="n">
        <v>904.5</v>
      </c>
      <c r="Q3899" s="12" t="n">
        <f aca="false">M3899*P3899*(1-N3899)</f>
        <v>1673.325</v>
      </c>
      <c r="R3899" s="12" t="n">
        <f aca="false">M3899*O3899</f>
        <v>1429.12</v>
      </c>
      <c r="S3899" s="12" t="n">
        <f aca="false">Q3899-R3899</f>
        <v>244.205</v>
      </c>
      <c r="T3899" s="11" t="n">
        <f aca="false">IFERROR(S3899/Q3899,0)</f>
        <v>0.145939969820567</v>
      </c>
      <c r="U3899" s="13" t="n">
        <f aca="false">F3899-E3899</f>
        <v>18</v>
      </c>
      <c r="V3899" s="13" t="n">
        <f aca="false">G3899-F3899</f>
        <v>9</v>
      </c>
      <c r="W3899" s="13" t="n">
        <f aca="false">G3899-E3899</f>
        <v>27</v>
      </c>
      <c r="X3899" s="10" t="n">
        <f aca="false">YEAR(E3899)</f>
        <v>2019</v>
      </c>
      <c r="Y3899" s="0" t="str">
        <f aca="false">TEXT(E3899,"yyyy-mm")</f>
        <v>2019-09</v>
      </c>
      <c r="Z3899" s="0" t="str">
        <f aca="false">"Q"&amp;ROUNDUP(MONTH(E3899)/3,0)&amp;"-"&amp;YEAR(E3899)</f>
        <v>Q3-2019</v>
      </c>
    </row>
    <row r="3900" customFormat="false" ht="14.25" hidden="false" customHeight="false" outlineLevel="0" collapsed="false">
      <c r="A3900" s="0" t="s">
        <v>3942</v>
      </c>
      <c r="B3900" s="0" t="s">
        <v>34</v>
      </c>
      <c r="C3900" s="0" t="s">
        <v>79</v>
      </c>
      <c r="D3900" s="9" t="n">
        <v>43600</v>
      </c>
      <c r="E3900" s="9" t="n">
        <v>43711</v>
      </c>
      <c r="F3900" s="9" t="n">
        <v>43721</v>
      </c>
      <c r="G3900" s="9" t="n">
        <v>43725</v>
      </c>
      <c r="H3900" s="10" t="s">
        <v>36</v>
      </c>
      <c r="I3900" s="0" t="n">
        <v>6</v>
      </c>
      <c r="J3900" s="0" t="n">
        <v>39</v>
      </c>
      <c r="K3900" s="0" t="n">
        <v>72</v>
      </c>
      <c r="L3900" s="0" t="n">
        <v>15</v>
      </c>
      <c r="M3900" s="0" t="n">
        <v>1</v>
      </c>
      <c r="N3900" s="11" t="n">
        <v>0.4</v>
      </c>
      <c r="O3900" s="12" t="n">
        <v>822.96</v>
      </c>
      <c r="P3900" s="12" t="n">
        <v>1159.1</v>
      </c>
      <c r="Q3900" s="12" t="n">
        <f aca="false">M3900*P3900*(1-N3900)</f>
        <v>695.46</v>
      </c>
      <c r="R3900" s="12" t="n">
        <f aca="false">M3900*O3900</f>
        <v>822.96</v>
      </c>
      <c r="S3900" s="12" t="n">
        <f aca="false">Q3900-R3900</f>
        <v>-127.5</v>
      </c>
      <c r="T3900" s="11" t="n">
        <f aca="false">IFERROR(S3900/Q3900,0)</f>
        <v>-0.183331895436114</v>
      </c>
      <c r="U3900" s="13" t="n">
        <f aca="false">F3900-E3900</f>
        <v>10</v>
      </c>
      <c r="V3900" s="13" t="n">
        <f aca="false">G3900-F3900</f>
        <v>4</v>
      </c>
      <c r="W3900" s="13" t="n">
        <f aca="false">G3900-E3900</f>
        <v>14</v>
      </c>
      <c r="X3900" s="10" t="n">
        <f aca="false">YEAR(E3900)</f>
        <v>2019</v>
      </c>
      <c r="Y3900" s="0" t="str">
        <f aca="false">TEXT(E3900,"yyyy-mm")</f>
        <v>2019-09</v>
      </c>
      <c r="Z3900" s="0" t="str">
        <f aca="false">"Q"&amp;ROUNDUP(MONTH(E3900)/3,0)&amp;"-"&amp;YEAR(E3900)</f>
        <v>Q3-2019</v>
      </c>
    </row>
    <row r="3901" customFormat="false" ht="14.25" hidden="false" customHeight="false" outlineLevel="0" collapsed="false">
      <c r="A3901" s="0" t="s">
        <v>3943</v>
      </c>
      <c r="B3901" s="0" t="s">
        <v>43</v>
      </c>
      <c r="C3901" s="0" t="s">
        <v>46</v>
      </c>
      <c r="D3901" s="9" t="n">
        <v>43600</v>
      </c>
      <c r="E3901" s="9" t="n">
        <v>43711</v>
      </c>
      <c r="F3901" s="9" t="n">
        <v>43714</v>
      </c>
      <c r="G3901" s="9" t="n">
        <v>43716</v>
      </c>
      <c r="H3901" s="10" t="s">
        <v>36</v>
      </c>
      <c r="I3901" s="0" t="n">
        <v>25</v>
      </c>
      <c r="J3901" s="0" t="n">
        <v>41</v>
      </c>
      <c r="K3901" s="0" t="n">
        <v>311</v>
      </c>
      <c r="L3901" s="0" t="n">
        <v>17</v>
      </c>
      <c r="M3901" s="0" t="n">
        <v>1</v>
      </c>
      <c r="N3901" s="11" t="n">
        <v>0.15</v>
      </c>
      <c r="O3901" s="12" t="n">
        <v>176.01</v>
      </c>
      <c r="P3901" s="12" t="n">
        <v>247.9</v>
      </c>
      <c r="Q3901" s="12" t="n">
        <f aca="false">M3901*P3901*(1-N3901)</f>
        <v>210.715</v>
      </c>
      <c r="R3901" s="12" t="n">
        <f aca="false">M3901*O3901</f>
        <v>176.01</v>
      </c>
      <c r="S3901" s="12" t="n">
        <f aca="false">Q3901-R3901</f>
        <v>34.705</v>
      </c>
      <c r="T3901" s="11" t="n">
        <f aca="false">IFERROR(S3901/Q3901,0)</f>
        <v>0.164701136606317</v>
      </c>
      <c r="U3901" s="13" t="n">
        <f aca="false">F3901-E3901</f>
        <v>3</v>
      </c>
      <c r="V3901" s="13" t="n">
        <f aca="false">G3901-F3901</f>
        <v>2</v>
      </c>
      <c r="W3901" s="13" t="n">
        <f aca="false">G3901-E3901</f>
        <v>5</v>
      </c>
      <c r="X3901" s="10" t="n">
        <f aca="false">YEAR(E3901)</f>
        <v>2019</v>
      </c>
      <c r="Y3901" s="0" t="str">
        <f aca="false">TEXT(E3901,"yyyy-mm")</f>
        <v>2019-09</v>
      </c>
      <c r="Z3901" s="0" t="str">
        <f aca="false">"Q"&amp;ROUNDUP(MONTH(E3901)/3,0)&amp;"-"&amp;YEAR(E3901)</f>
        <v>Q3-2019</v>
      </c>
    </row>
    <row r="3902" customFormat="false" ht="14.25" hidden="false" customHeight="false" outlineLevel="0" collapsed="false">
      <c r="A3902" s="0" t="s">
        <v>3944</v>
      </c>
      <c r="B3902" s="0" t="s">
        <v>34</v>
      </c>
      <c r="C3902" s="0" t="s">
        <v>58</v>
      </c>
      <c r="D3902" s="9" t="n">
        <v>43600</v>
      </c>
      <c r="E3902" s="9" t="n">
        <v>43711</v>
      </c>
      <c r="F3902" s="9" t="n">
        <v>43725</v>
      </c>
      <c r="G3902" s="9" t="n">
        <v>43730</v>
      </c>
      <c r="H3902" s="10" t="s">
        <v>36</v>
      </c>
      <c r="I3902" s="0" t="n">
        <v>9</v>
      </c>
      <c r="J3902" s="0" t="n">
        <v>2</v>
      </c>
      <c r="K3902" s="0" t="n">
        <v>339</v>
      </c>
      <c r="L3902" s="0" t="n">
        <v>47</v>
      </c>
      <c r="M3902" s="0" t="n">
        <v>7</v>
      </c>
      <c r="N3902" s="11" t="n">
        <v>0.05</v>
      </c>
      <c r="O3902" s="12" t="n">
        <v>1802.97</v>
      </c>
      <c r="P3902" s="12" t="n">
        <v>3919.5</v>
      </c>
      <c r="Q3902" s="12" t="n">
        <f aca="false">M3902*P3902*(1-N3902)</f>
        <v>26064.675</v>
      </c>
      <c r="R3902" s="12" t="n">
        <f aca="false">M3902*O3902</f>
        <v>12620.79</v>
      </c>
      <c r="S3902" s="12" t="n">
        <f aca="false">Q3902-R3902</f>
        <v>13443.885</v>
      </c>
      <c r="T3902" s="11" t="n">
        <f aca="false">IFERROR(S3902/Q3902,0)</f>
        <v>0.515789473684211</v>
      </c>
      <c r="U3902" s="13" t="n">
        <f aca="false">F3902-E3902</f>
        <v>14</v>
      </c>
      <c r="V3902" s="13" t="n">
        <f aca="false">G3902-F3902</f>
        <v>5</v>
      </c>
      <c r="W3902" s="13" t="n">
        <f aca="false">G3902-E3902</f>
        <v>19</v>
      </c>
      <c r="X3902" s="10" t="n">
        <f aca="false">YEAR(E3902)</f>
        <v>2019</v>
      </c>
      <c r="Y3902" s="0" t="str">
        <f aca="false">TEXT(E3902,"yyyy-mm")</f>
        <v>2019-09</v>
      </c>
      <c r="Z3902" s="0" t="str">
        <f aca="false">"Q"&amp;ROUNDUP(MONTH(E3902)/3,0)&amp;"-"&amp;YEAR(E3902)</f>
        <v>Q3-2019</v>
      </c>
    </row>
    <row r="3903" customFormat="false" ht="14.25" hidden="false" customHeight="false" outlineLevel="0" collapsed="false">
      <c r="A3903" s="0" t="s">
        <v>3945</v>
      </c>
      <c r="B3903" s="0" t="s">
        <v>34</v>
      </c>
      <c r="C3903" s="0" t="s">
        <v>39</v>
      </c>
      <c r="D3903" s="9" t="n">
        <v>43600</v>
      </c>
      <c r="E3903" s="9" t="n">
        <v>43711</v>
      </c>
      <c r="F3903" s="9" t="n">
        <v>43735</v>
      </c>
      <c r="G3903" s="9" t="n">
        <v>43740</v>
      </c>
      <c r="H3903" s="10" t="s">
        <v>36</v>
      </c>
      <c r="I3903" s="0" t="n">
        <v>12</v>
      </c>
      <c r="J3903" s="0" t="n">
        <v>45</v>
      </c>
      <c r="K3903" s="0" t="n">
        <v>200</v>
      </c>
      <c r="L3903" s="0" t="n">
        <v>45</v>
      </c>
      <c r="M3903" s="0" t="n">
        <v>1</v>
      </c>
      <c r="N3903" s="11" t="n">
        <v>0.2</v>
      </c>
      <c r="O3903" s="12" t="n">
        <v>1714.8</v>
      </c>
      <c r="P3903" s="12" t="n">
        <v>2559.4</v>
      </c>
      <c r="Q3903" s="12" t="n">
        <f aca="false">M3903*P3903*(1-N3903)</f>
        <v>2047.52</v>
      </c>
      <c r="R3903" s="12" t="n">
        <f aca="false">M3903*O3903</f>
        <v>1714.8</v>
      </c>
      <c r="S3903" s="12" t="n">
        <f aca="false">Q3903-R3903</f>
        <v>332.72</v>
      </c>
      <c r="T3903" s="11" t="n">
        <f aca="false">IFERROR(S3903/Q3903,0)</f>
        <v>0.162499023208565</v>
      </c>
      <c r="U3903" s="13" t="n">
        <f aca="false">F3903-E3903</f>
        <v>24</v>
      </c>
      <c r="V3903" s="13" t="n">
        <f aca="false">G3903-F3903</f>
        <v>5</v>
      </c>
      <c r="W3903" s="13" t="n">
        <f aca="false">G3903-E3903</f>
        <v>29</v>
      </c>
      <c r="X3903" s="10" t="n">
        <f aca="false">YEAR(E3903)</f>
        <v>2019</v>
      </c>
      <c r="Y3903" s="0" t="str">
        <f aca="false">TEXT(E3903,"yyyy-mm")</f>
        <v>2019-09</v>
      </c>
      <c r="Z3903" s="0" t="str">
        <f aca="false">"Q"&amp;ROUNDUP(MONTH(E3903)/3,0)&amp;"-"&amp;YEAR(E3903)</f>
        <v>Q3-2019</v>
      </c>
    </row>
    <row r="3904" customFormat="false" ht="14.25" hidden="false" customHeight="false" outlineLevel="0" collapsed="false">
      <c r="A3904" s="0" t="s">
        <v>3946</v>
      </c>
      <c r="B3904" s="0" t="s">
        <v>34</v>
      </c>
      <c r="C3904" s="0" t="s">
        <v>39</v>
      </c>
      <c r="D3904" s="9" t="n">
        <v>43600</v>
      </c>
      <c r="E3904" s="9" t="n">
        <v>43711</v>
      </c>
      <c r="F3904" s="9" t="n">
        <v>43721</v>
      </c>
      <c r="G3904" s="9" t="n">
        <v>43724</v>
      </c>
      <c r="H3904" s="10" t="s">
        <v>36</v>
      </c>
      <c r="I3904" s="0" t="n">
        <v>1</v>
      </c>
      <c r="J3904" s="0" t="n">
        <v>25</v>
      </c>
      <c r="K3904" s="0" t="n">
        <v>112</v>
      </c>
      <c r="L3904" s="0" t="n">
        <v>41</v>
      </c>
      <c r="M3904" s="0" t="n">
        <v>6</v>
      </c>
      <c r="N3904" s="11" t="n">
        <v>0.075</v>
      </c>
      <c r="O3904" s="12" t="n">
        <v>1183.49</v>
      </c>
      <c r="P3904" s="12" t="n">
        <v>2572.8</v>
      </c>
      <c r="Q3904" s="12" t="n">
        <f aca="false">M3904*P3904*(1-N3904)</f>
        <v>14279.04</v>
      </c>
      <c r="R3904" s="12" t="n">
        <f aca="false">M3904*O3904</f>
        <v>7100.94</v>
      </c>
      <c r="S3904" s="12" t="n">
        <f aca="false">Q3904-R3904</f>
        <v>7178.1</v>
      </c>
      <c r="T3904" s="11" t="n">
        <f aca="false">IFERROR(S3904/Q3904,0)</f>
        <v>0.502701862310071</v>
      </c>
      <c r="U3904" s="13" t="n">
        <f aca="false">F3904-E3904</f>
        <v>10</v>
      </c>
      <c r="V3904" s="13" t="n">
        <f aca="false">G3904-F3904</f>
        <v>3</v>
      </c>
      <c r="W3904" s="13" t="n">
        <f aca="false">G3904-E3904</f>
        <v>13</v>
      </c>
      <c r="X3904" s="10" t="n">
        <f aca="false">YEAR(E3904)</f>
        <v>2019</v>
      </c>
      <c r="Y3904" s="0" t="str">
        <f aca="false">TEXT(E3904,"yyyy-mm")</f>
        <v>2019-09</v>
      </c>
      <c r="Z3904" s="0" t="str">
        <f aca="false">"Q"&amp;ROUNDUP(MONTH(E3904)/3,0)&amp;"-"&amp;YEAR(E3904)</f>
        <v>Q3-2019</v>
      </c>
    </row>
    <row r="3905" customFormat="false" ht="14.25" hidden="false" customHeight="false" outlineLevel="0" collapsed="false">
      <c r="A3905" s="0" t="s">
        <v>3947</v>
      </c>
      <c r="B3905" s="0" t="s">
        <v>38</v>
      </c>
      <c r="C3905" s="0" t="s">
        <v>35</v>
      </c>
      <c r="D3905" s="9" t="n">
        <v>43600</v>
      </c>
      <c r="E3905" s="9" t="n">
        <v>43711</v>
      </c>
      <c r="F3905" s="9" t="n">
        <v>43726</v>
      </c>
      <c r="G3905" s="9" t="n">
        <v>43728</v>
      </c>
      <c r="H3905" s="10" t="s">
        <v>36</v>
      </c>
      <c r="I3905" s="0" t="n">
        <v>19</v>
      </c>
      <c r="J3905" s="0" t="n">
        <v>4</v>
      </c>
      <c r="K3905" s="0" t="n">
        <v>221</v>
      </c>
      <c r="L3905" s="0" t="n">
        <v>21</v>
      </c>
      <c r="M3905" s="0" t="n">
        <v>1</v>
      </c>
      <c r="N3905" s="11" t="n">
        <v>0.075</v>
      </c>
      <c r="O3905" s="12" t="n">
        <v>1743.27</v>
      </c>
      <c r="P3905" s="12" t="n">
        <v>2767.1</v>
      </c>
      <c r="Q3905" s="12" t="n">
        <f aca="false">M3905*P3905*(1-N3905)</f>
        <v>2559.5675</v>
      </c>
      <c r="R3905" s="12" t="n">
        <f aca="false">M3905*O3905</f>
        <v>1743.27</v>
      </c>
      <c r="S3905" s="12" t="n">
        <f aca="false">Q3905-R3905</f>
        <v>816.2975</v>
      </c>
      <c r="T3905" s="11" t="n">
        <f aca="false">IFERROR(S3905/Q3905,0)</f>
        <v>0.318920090991935</v>
      </c>
      <c r="U3905" s="13" t="n">
        <f aca="false">F3905-E3905</f>
        <v>15</v>
      </c>
      <c r="V3905" s="13" t="n">
        <f aca="false">G3905-F3905</f>
        <v>2</v>
      </c>
      <c r="W3905" s="13" t="n">
        <f aca="false">G3905-E3905</f>
        <v>17</v>
      </c>
      <c r="X3905" s="10" t="n">
        <f aca="false">YEAR(E3905)</f>
        <v>2019</v>
      </c>
      <c r="Y3905" s="0" t="str">
        <f aca="false">TEXT(E3905,"yyyy-mm")</f>
        <v>2019-09</v>
      </c>
      <c r="Z3905" s="0" t="str">
        <f aca="false">"Q"&amp;ROUNDUP(MONTH(E3905)/3,0)&amp;"-"&amp;YEAR(E3905)</f>
        <v>Q3-2019</v>
      </c>
    </row>
    <row r="3906" customFormat="false" ht="14.25" hidden="false" customHeight="false" outlineLevel="0" collapsed="false">
      <c r="A3906" s="0" t="s">
        <v>3948</v>
      </c>
      <c r="B3906" s="0" t="s">
        <v>38</v>
      </c>
      <c r="C3906" s="0" t="s">
        <v>35</v>
      </c>
      <c r="D3906" s="9" t="n">
        <v>43600</v>
      </c>
      <c r="E3906" s="9" t="n">
        <v>43712</v>
      </c>
      <c r="F3906" s="9" t="n">
        <v>43730</v>
      </c>
      <c r="G3906" s="9" t="n">
        <v>43733</v>
      </c>
      <c r="H3906" s="10" t="s">
        <v>36</v>
      </c>
      <c r="I3906" s="0" t="n">
        <v>19</v>
      </c>
      <c r="J3906" s="0" t="n">
        <v>18</v>
      </c>
      <c r="K3906" s="0" t="n">
        <v>247</v>
      </c>
      <c r="L3906" s="0" t="n">
        <v>37</v>
      </c>
      <c r="M3906" s="0" t="n">
        <v>7</v>
      </c>
      <c r="N3906" s="11" t="n">
        <v>0.075</v>
      </c>
      <c r="O3906" s="12" t="n">
        <v>1034.75</v>
      </c>
      <c r="P3906" s="12" t="n">
        <v>1916.2</v>
      </c>
      <c r="Q3906" s="12" t="n">
        <f aca="false">M3906*P3906*(1-N3906)</f>
        <v>12407.395</v>
      </c>
      <c r="R3906" s="12" t="n">
        <f aca="false">M3906*O3906</f>
        <v>7243.25</v>
      </c>
      <c r="S3906" s="12" t="n">
        <f aca="false">Q3906-R3906</f>
        <v>5164.145</v>
      </c>
      <c r="T3906" s="11" t="n">
        <f aca="false">IFERROR(S3906/Q3906,0)</f>
        <v>0.416215087856879</v>
      </c>
      <c r="U3906" s="13" t="n">
        <f aca="false">F3906-E3906</f>
        <v>18</v>
      </c>
      <c r="V3906" s="13" t="n">
        <f aca="false">G3906-F3906</f>
        <v>3</v>
      </c>
      <c r="W3906" s="13" t="n">
        <f aca="false">G3906-E3906</f>
        <v>21</v>
      </c>
      <c r="X3906" s="10" t="n">
        <f aca="false">YEAR(E3906)</f>
        <v>2019</v>
      </c>
      <c r="Y3906" s="0" t="str">
        <f aca="false">TEXT(E3906,"yyyy-mm")</f>
        <v>2019-09</v>
      </c>
      <c r="Z3906" s="0" t="str">
        <f aca="false">"Q"&amp;ROUNDUP(MONTH(E3906)/3,0)&amp;"-"&amp;YEAR(E3906)</f>
        <v>Q3-2019</v>
      </c>
    </row>
    <row r="3907" customFormat="false" ht="14.25" hidden="false" customHeight="false" outlineLevel="0" collapsed="false">
      <c r="A3907" s="0" t="s">
        <v>3949</v>
      </c>
      <c r="B3907" s="0" t="s">
        <v>38</v>
      </c>
      <c r="C3907" s="0" t="s">
        <v>39</v>
      </c>
      <c r="D3907" s="9" t="n">
        <v>43600</v>
      </c>
      <c r="E3907" s="9" t="n">
        <v>43712</v>
      </c>
      <c r="F3907" s="9" t="n">
        <v>43729</v>
      </c>
      <c r="G3907" s="9" t="n">
        <v>43735</v>
      </c>
      <c r="H3907" s="10" t="s">
        <v>36</v>
      </c>
      <c r="I3907" s="0" t="n">
        <v>19</v>
      </c>
      <c r="J3907" s="0" t="n">
        <v>45</v>
      </c>
      <c r="K3907" s="0" t="n">
        <v>189</v>
      </c>
      <c r="L3907" s="0" t="n">
        <v>43</v>
      </c>
      <c r="M3907" s="0" t="n">
        <v>5</v>
      </c>
      <c r="N3907" s="11" t="n">
        <v>0.05</v>
      </c>
      <c r="O3907" s="12" t="n">
        <v>943.36</v>
      </c>
      <c r="P3907" s="12" t="n">
        <v>1715.2</v>
      </c>
      <c r="Q3907" s="12" t="n">
        <f aca="false">M3907*P3907*(1-N3907)</f>
        <v>8147.2</v>
      </c>
      <c r="R3907" s="12" t="n">
        <f aca="false">M3907*O3907</f>
        <v>4716.8</v>
      </c>
      <c r="S3907" s="12" t="n">
        <f aca="false">Q3907-R3907</f>
        <v>3430.4</v>
      </c>
      <c r="T3907" s="11" t="n">
        <f aca="false">IFERROR(S3907/Q3907,0)</f>
        <v>0.421052631578947</v>
      </c>
      <c r="U3907" s="13" t="n">
        <f aca="false">F3907-E3907</f>
        <v>17</v>
      </c>
      <c r="V3907" s="13" t="n">
        <f aca="false">G3907-F3907</f>
        <v>6</v>
      </c>
      <c r="W3907" s="13" t="n">
        <f aca="false">G3907-E3907</f>
        <v>23</v>
      </c>
      <c r="X3907" s="10" t="n">
        <f aca="false">YEAR(E3907)</f>
        <v>2019</v>
      </c>
      <c r="Y3907" s="0" t="str">
        <f aca="false">TEXT(E3907,"yyyy-mm")</f>
        <v>2019-09</v>
      </c>
      <c r="Z3907" s="0" t="str">
        <f aca="false">"Q"&amp;ROUNDUP(MONTH(E3907)/3,0)&amp;"-"&amp;YEAR(E3907)</f>
        <v>Q3-2019</v>
      </c>
    </row>
    <row r="3908" customFormat="false" ht="14.25" hidden="false" customHeight="false" outlineLevel="0" collapsed="false">
      <c r="A3908" s="0" t="s">
        <v>3950</v>
      </c>
      <c r="B3908" s="0" t="s">
        <v>38</v>
      </c>
      <c r="C3908" s="0" t="s">
        <v>48</v>
      </c>
      <c r="D3908" s="9" t="n">
        <v>43600</v>
      </c>
      <c r="E3908" s="9" t="n">
        <v>43712</v>
      </c>
      <c r="F3908" s="9" t="n">
        <v>43732</v>
      </c>
      <c r="G3908" s="9" t="n">
        <v>43737</v>
      </c>
      <c r="H3908" s="10" t="s">
        <v>36</v>
      </c>
      <c r="I3908" s="0" t="n">
        <v>13</v>
      </c>
      <c r="J3908" s="0" t="n">
        <v>39</v>
      </c>
      <c r="K3908" s="0" t="n">
        <v>2</v>
      </c>
      <c r="L3908" s="0" t="n">
        <v>26</v>
      </c>
      <c r="M3908" s="0" t="n">
        <v>3</v>
      </c>
      <c r="N3908" s="11" t="n">
        <v>0.075</v>
      </c>
      <c r="O3908" s="12" t="n">
        <v>586.79</v>
      </c>
      <c r="P3908" s="12" t="n">
        <v>1011.7</v>
      </c>
      <c r="Q3908" s="12" t="n">
        <f aca="false">M3908*P3908*(1-N3908)</f>
        <v>2807.4675</v>
      </c>
      <c r="R3908" s="12" t="n">
        <f aca="false">M3908*O3908</f>
        <v>1760.37</v>
      </c>
      <c r="S3908" s="12" t="n">
        <f aca="false">Q3908-R3908</f>
        <v>1047.0975</v>
      </c>
      <c r="T3908" s="11" t="n">
        <f aca="false">IFERROR(S3908/Q3908,0)</f>
        <v>0.372968698658133</v>
      </c>
      <c r="U3908" s="13" t="n">
        <f aca="false">F3908-E3908</f>
        <v>20</v>
      </c>
      <c r="V3908" s="13" t="n">
        <f aca="false">G3908-F3908</f>
        <v>5</v>
      </c>
      <c r="W3908" s="13" t="n">
        <f aca="false">G3908-E3908</f>
        <v>25</v>
      </c>
      <c r="X3908" s="10" t="n">
        <f aca="false">YEAR(E3908)</f>
        <v>2019</v>
      </c>
      <c r="Y3908" s="0" t="str">
        <f aca="false">TEXT(E3908,"yyyy-mm")</f>
        <v>2019-09</v>
      </c>
      <c r="Z3908" s="0" t="str">
        <f aca="false">"Q"&amp;ROUNDUP(MONTH(E3908)/3,0)&amp;"-"&amp;YEAR(E3908)</f>
        <v>Q3-2019</v>
      </c>
    </row>
    <row r="3909" customFormat="false" ht="14.25" hidden="false" customHeight="false" outlineLevel="0" collapsed="false">
      <c r="A3909" s="0" t="s">
        <v>3951</v>
      </c>
      <c r="B3909" s="0" t="s">
        <v>34</v>
      </c>
      <c r="C3909" s="0" t="s">
        <v>58</v>
      </c>
      <c r="D3909" s="9" t="n">
        <v>43600</v>
      </c>
      <c r="E3909" s="9" t="n">
        <v>43712</v>
      </c>
      <c r="F3909" s="9" t="n">
        <v>43720</v>
      </c>
      <c r="G3909" s="9" t="n">
        <v>43722</v>
      </c>
      <c r="H3909" s="10" t="s">
        <v>36</v>
      </c>
      <c r="I3909" s="0" t="n">
        <v>2</v>
      </c>
      <c r="J3909" s="0" t="n">
        <v>23</v>
      </c>
      <c r="K3909" s="0" t="n">
        <v>341</v>
      </c>
      <c r="L3909" s="0" t="n">
        <v>10</v>
      </c>
      <c r="M3909" s="0" t="n">
        <v>6</v>
      </c>
      <c r="N3909" s="11" t="n">
        <v>0.05</v>
      </c>
      <c r="O3909" s="12" t="n">
        <v>676.57</v>
      </c>
      <c r="P3909" s="12" t="n">
        <v>1025.1</v>
      </c>
      <c r="Q3909" s="12" t="n">
        <f aca="false">M3909*P3909*(1-N3909)</f>
        <v>5843.07</v>
      </c>
      <c r="R3909" s="12" t="n">
        <f aca="false">M3909*O3909</f>
        <v>4059.42</v>
      </c>
      <c r="S3909" s="12" t="n">
        <f aca="false">Q3909-R3909</f>
        <v>1783.65</v>
      </c>
      <c r="T3909" s="11" t="n">
        <f aca="false">IFERROR(S3909/Q3909,0)</f>
        <v>0.30525905046491</v>
      </c>
      <c r="U3909" s="13" t="n">
        <f aca="false">F3909-E3909</f>
        <v>8</v>
      </c>
      <c r="V3909" s="13" t="n">
        <f aca="false">G3909-F3909</f>
        <v>2</v>
      </c>
      <c r="W3909" s="13" t="n">
        <f aca="false">G3909-E3909</f>
        <v>10</v>
      </c>
      <c r="X3909" s="10" t="n">
        <f aca="false">YEAR(E3909)</f>
        <v>2019</v>
      </c>
      <c r="Y3909" s="0" t="str">
        <f aca="false">TEXT(E3909,"yyyy-mm")</f>
        <v>2019-09</v>
      </c>
      <c r="Z3909" s="0" t="str">
        <f aca="false">"Q"&amp;ROUNDUP(MONTH(E3909)/3,0)&amp;"-"&amp;YEAR(E3909)</f>
        <v>Q3-2019</v>
      </c>
    </row>
    <row r="3910" customFormat="false" ht="14.25" hidden="false" customHeight="false" outlineLevel="0" collapsed="false">
      <c r="A3910" s="0" t="s">
        <v>3952</v>
      </c>
      <c r="B3910" s="0" t="s">
        <v>41</v>
      </c>
      <c r="C3910" s="0" t="s">
        <v>35</v>
      </c>
      <c r="D3910" s="9" t="n">
        <v>43600</v>
      </c>
      <c r="E3910" s="9" t="n">
        <v>43713</v>
      </c>
      <c r="F3910" s="9" t="n">
        <v>43719</v>
      </c>
      <c r="G3910" s="9" t="n">
        <v>43728</v>
      </c>
      <c r="H3910" s="10" t="s">
        <v>36</v>
      </c>
      <c r="I3910" s="0" t="n">
        <v>23</v>
      </c>
      <c r="J3910" s="0" t="n">
        <v>32</v>
      </c>
      <c r="K3910" s="0" t="n">
        <v>241</v>
      </c>
      <c r="L3910" s="0" t="n">
        <v>20</v>
      </c>
      <c r="M3910" s="0" t="n">
        <v>6</v>
      </c>
      <c r="N3910" s="11" t="n">
        <v>0.1</v>
      </c>
      <c r="O3910" s="12" t="n">
        <v>830.93</v>
      </c>
      <c r="P3910" s="12" t="n">
        <v>1065.3</v>
      </c>
      <c r="Q3910" s="12" t="n">
        <f aca="false">M3910*P3910*(1-N3910)</f>
        <v>5752.62</v>
      </c>
      <c r="R3910" s="12" t="n">
        <f aca="false">M3910*O3910</f>
        <v>4985.58</v>
      </c>
      <c r="S3910" s="12" t="n">
        <f aca="false">Q3910-R3910</f>
        <v>767.04</v>
      </c>
      <c r="T3910" s="11" t="n">
        <f aca="false">IFERROR(S3910/Q3910,0)</f>
        <v>0.13333750534539</v>
      </c>
      <c r="U3910" s="13" t="n">
        <f aca="false">F3910-E3910</f>
        <v>6</v>
      </c>
      <c r="V3910" s="13" t="n">
        <f aca="false">G3910-F3910</f>
        <v>9</v>
      </c>
      <c r="W3910" s="13" t="n">
        <f aca="false">G3910-E3910</f>
        <v>15</v>
      </c>
      <c r="X3910" s="10" t="n">
        <f aca="false">YEAR(E3910)</f>
        <v>2019</v>
      </c>
      <c r="Y3910" s="0" t="str">
        <f aca="false">TEXT(E3910,"yyyy-mm")</f>
        <v>2019-09</v>
      </c>
      <c r="Z3910" s="0" t="str">
        <f aca="false">"Q"&amp;ROUNDUP(MONTH(E3910)/3,0)&amp;"-"&amp;YEAR(E3910)</f>
        <v>Q3-2019</v>
      </c>
    </row>
    <row r="3911" customFormat="false" ht="14.25" hidden="false" customHeight="false" outlineLevel="0" collapsed="false">
      <c r="A3911" s="0" t="s">
        <v>3953</v>
      </c>
      <c r="B3911" s="0" t="s">
        <v>38</v>
      </c>
      <c r="C3911" s="0" t="s">
        <v>58</v>
      </c>
      <c r="D3911" s="9" t="n">
        <v>43600</v>
      </c>
      <c r="E3911" s="9" t="n">
        <v>43713</v>
      </c>
      <c r="F3911" s="9" t="n">
        <v>43731</v>
      </c>
      <c r="G3911" s="9" t="n">
        <v>43740</v>
      </c>
      <c r="H3911" s="10" t="s">
        <v>36</v>
      </c>
      <c r="I3911" s="0" t="n">
        <v>13</v>
      </c>
      <c r="J3911" s="0" t="n">
        <v>47</v>
      </c>
      <c r="K3911" s="0" t="n">
        <v>332</v>
      </c>
      <c r="L3911" s="0" t="n">
        <v>18</v>
      </c>
      <c r="M3911" s="0" t="n">
        <v>6</v>
      </c>
      <c r="N3911" s="11" t="n">
        <v>0.05</v>
      </c>
      <c r="O3911" s="12" t="n">
        <v>905.84</v>
      </c>
      <c r="P3911" s="12" t="n">
        <v>1132.3</v>
      </c>
      <c r="Q3911" s="12" t="n">
        <f aca="false">M3911*P3911*(1-N3911)</f>
        <v>6454.11</v>
      </c>
      <c r="R3911" s="12" t="n">
        <f aca="false">M3911*O3911</f>
        <v>5435.04</v>
      </c>
      <c r="S3911" s="12" t="n">
        <f aca="false">Q3911-R3911</f>
        <v>1019.07</v>
      </c>
      <c r="T3911" s="11" t="n">
        <f aca="false">IFERROR(S3911/Q3911,0)</f>
        <v>0.157894736842105</v>
      </c>
      <c r="U3911" s="13" t="n">
        <f aca="false">F3911-E3911</f>
        <v>18</v>
      </c>
      <c r="V3911" s="13" t="n">
        <f aca="false">G3911-F3911</f>
        <v>9</v>
      </c>
      <c r="W3911" s="13" t="n">
        <f aca="false">G3911-E3911</f>
        <v>27</v>
      </c>
      <c r="X3911" s="10" t="n">
        <f aca="false">YEAR(E3911)</f>
        <v>2019</v>
      </c>
      <c r="Y3911" s="0" t="str">
        <f aca="false">TEXT(E3911,"yyyy-mm")</f>
        <v>2019-09</v>
      </c>
      <c r="Z3911" s="0" t="str">
        <f aca="false">"Q"&amp;ROUNDUP(MONTH(E3911)/3,0)&amp;"-"&amp;YEAR(E3911)</f>
        <v>Q3-2019</v>
      </c>
    </row>
    <row r="3912" customFormat="false" ht="14.25" hidden="false" customHeight="false" outlineLevel="0" collapsed="false">
      <c r="A3912" s="0" t="s">
        <v>3954</v>
      </c>
      <c r="B3912" s="0" t="s">
        <v>41</v>
      </c>
      <c r="C3912" s="0" t="s">
        <v>48</v>
      </c>
      <c r="D3912" s="9" t="n">
        <v>43600</v>
      </c>
      <c r="E3912" s="9" t="n">
        <v>43713</v>
      </c>
      <c r="F3912" s="9" t="n">
        <v>43728</v>
      </c>
      <c r="G3912" s="9" t="n">
        <v>43737</v>
      </c>
      <c r="H3912" s="10" t="s">
        <v>36</v>
      </c>
      <c r="I3912" s="0" t="n">
        <v>21</v>
      </c>
      <c r="J3912" s="0" t="n">
        <v>13</v>
      </c>
      <c r="K3912" s="0" t="n">
        <v>21</v>
      </c>
      <c r="L3912" s="0" t="n">
        <v>4</v>
      </c>
      <c r="M3912" s="0" t="n">
        <v>2</v>
      </c>
      <c r="N3912" s="11" t="n">
        <v>0.05</v>
      </c>
      <c r="O3912" s="12" t="n">
        <v>689.83</v>
      </c>
      <c r="P3912" s="12" t="n">
        <v>884.4</v>
      </c>
      <c r="Q3912" s="12" t="n">
        <f aca="false">M3912*P3912*(1-N3912)</f>
        <v>1680.36</v>
      </c>
      <c r="R3912" s="12" t="n">
        <f aca="false">M3912*O3912</f>
        <v>1379.66</v>
      </c>
      <c r="S3912" s="12" t="n">
        <f aca="false">Q3912-R3912</f>
        <v>300.7</v>
      </c>
      <c r="T3912" s="11" t="n">
        <f aca="false">IFERROR(S3912/Q3912,0)</f>
        <v>0.178949748863339</v>
      </c>
      <c r="U3912" s="13" t="n">
        <f aca="false">F3912-E3912</f>
        <v>15</v>
      </c>
      <c r="V3912" s="13" t="n">
        <f aca="false">G3912-F3912</f>
        <v>9</v>
      </c>
      <c r="W3912" s="13" t="n">
        <f aca="false">G3912-E3912</f>
        <v>24</v>
      </c>
      <c r="X3912" s="10" t="n">
        <f aca="false">YEAR(E3912)</f>
        <v>2019</v>
      </c>
      <c r="Y3912" s="0" t="str">
        <f aca="false">TEXT(E3912,"yyyy-mm")</f>
        <v>2019-09</v>
      </c>
      <c r="Z3912" s="0" t="str">
        <f aca="false">"Q"&amp;ROUNDUP(MONTH(E3912)/3,0)&amp;"-"&amp;YEAR(E3912)</f>
        <v>Q3-2019</v>
      </c>
    </row>
    <row r="3913" customFormat="false" ht="14.25" hidden="false" customHeight="false" outlineLevel="0" collapsed="false">
      <c r="A3913" s="0" t="s">
        <v>3955</v>
      </c>
      <c r="B3913" s="0" t="s">
        <v>34</v>
      </c>
      <c r="C3913" s="0" t="s">
        <v>39</v>
      </c>
      <c r="D3913" s="9" t="n">
        <v>43600</v>
      </c>
      <c r="E3913" s="9" t="n">
        <v>43713</v>
      </c>
      <c r="F3913" s="9" t="n">
        <v>43718</v>
      </c>
      <c r="G3913" s="9" t="n">
        <v>43727</v>
      </c>
      <c r="H3913" s="10" t="s">
        <v>36</v>
      </c>
      <c r="I3913" s="0" t="n">
        <v>8</v>
      </c>
      <c r="J3913" s="0" t="n">
        <v>24</v>
      </c>
      <c r="K3913" s="0" t="n">
        <v>133</v>
      </c>
      <c r="L3913" s="0" t="n">
        <v>45</v>
      </c>
      <c r="M3913" s="0" t="n">
        <v>8</v>
      </c>
      <c r="N3913" s="11" t="n">
        <v>0.1</v>
      </c>
      <c r="O3913" s="12" t="n">
        <v>524.61</v>
      </c>
      <c r="P3913" s="12" t="n">
        <v>971.5</v>
      </c>
      <c r="Q3913" s="12" t="n">
        <f aca="false">M3913*P3913*(1-N3913)</f>
        <v>6994.8</v>
      </c>
      <c r="R3913" s="12" t="n">
        <f aca="false">M3913*O3913</f>
        <v>4196.88</v>
      </c>
      <c r="S3913" s="12" t="n">
        <f aca="false">Q3913-R3913</f>
        <v>2797.92</v>
      </c>
      <c r="T3913" s="11" t="n">
        <f aca="false">IFERROR(S3913/Q3913,0)</f>
        <v>0.4</v>
      </c>
      <c r="U3913" s="13" t="n">
        <f aca="false">F3913-E3913</f>
        <v>5</v>
      </c>
      <c r="V3913" s="13" t="n">
        <f aca="false">G3913-F3913</f>
        <v>9</v>
      </c>
      <c r="W3913" s="13" t="n">
        <f aca="false">G3913-E3913</f>
        <v>14</v>
      </c>
      <c r="X3913" s="10" t="n">
        <f aca="false">YEAR(E3913)</f>
        <v>2019</v>
      </c>
      <c r="Y3913" s="0" t="str">
        <f aca="false">TEXT(E3913,"yyyy-mm")</f>
        <v>2019-09</v>
      </c>
      <c r="Z3913" s="0" t="str">
        <f aca="false">"Q"&amp;ROUNDUP(MONTH(E3913)/3,0)&amp;"-"&amp;YEAR(E3913)</f>
        <v>Q3-2019</v>
      </c>
    </row>
    <row r="3914" customFormat="false" ht="14.25" hidden="false" customHeight="false" outlineLevel="0" collapsed="false">
      <c r="A3914" s="0" t="s">
        <v>3956</v>
      </c>
      <c r="B3914" s="0" t="s">
        <v>34</v>
      </c>
      <c r="C3914" s="0" t="s">
        <v>46</v>
      </c>
      <c r="D3914" s="9" t="n">
        <v>43600</v>
      </c>
      <c r="E3914" s="9" t="n">
        <v>43713</v>
      </c>
      <c r="F3914" s="9" t="n">
        <v>43725</v>
      </c>
      <c r="G3914" s="9" t="n">
        <v>43731</v>
      </c>
      <c r="H3914" s="10" t="s">
        <v>36</v>
      </c>
      <c r="I3914" s="0" t="n">
        <v>3</v>
      </c>
      <c r="J3914" s="0" t="n">
        <v>23</v>
      </c>
      <c r="K3914" s="0" t="n">
        <v>311</v>
      </c>
      <c r="L3914" s="0" t="n">
        <v>18</v>
      </c>
      <c r="M3914" s="0" t="n">
        <v>4</v>
      </c>
      <c r="N3914" s="11" t="n">
        <v>0.075</v>
      </c>
      <c r="O3914" s="12" t="n">
        <v>1301.01</v>
      </c>
      <c r="P3914" s="12" t="n">
        <v>1782.2</v>
      </c>
      <c r="Q3914" s="12" t="n">
        <f aca="false">M3914*P3914*(1-N3914)</f>
        <v>6594.14</v>
      </c>
      <c r="R3914" s="12" t="n">
        <f aca="false">M3914*O3914</f>
        <v>5204.04</v>
      </c>
      <c r="S3914" s="12" t="n">
        <f aca="false">Q3914-R3914</f>
        <v>1390.1</v>
      </c>
      <c r="T3914" s="11" t="n">
        <f aca="false">IFERROR(S3914/Q3914,0)</f>
        <v>0.21080838441404</v>
      </c>
      <c r="U3914" s="13" t="n">
        <f aca="false">F3914-E3914</f>
        <v>12</v>
      </c>
      <c r="V3914" s="13" t="n">
        <f aca="false">G3914-F3914</f>
        <v>6</v>
      </c>
      <c r="W3914" s="13" t="n">
        <f aca="false">G3914-E3914</f>
        <v>18</v>
      </c>
      <c r="X3914" s="10" t="n">
        <f aca="false">YEAR(E3914)</f>
        <v>2019</v>
      </c>
      <c r="Y3914" s="0" t="str">
        <f aca="false">TEXT(E3914,"yyyy-mm")</f>
        <v>2019-09</v>
      </c>
      <c r="Z3914" s="0" t="str">
        <f aca="false">"Q"&amp;ROUNDUP(MONTH(E3914)/3,0)&amp;"-"&amp;YEAR(E3914)</f>
        <v>Q3-2019</v>
      </c>
    </row>
    <row r="3915" customFormat="false" ht="14.25" hidden="false" customHeight="false" outlineLevel="0" collapsed="false">
      <c r="A3915" s="0" t="s">
        <v>3957</v>
      </c>
      <c r="B3915" s="0" t="s">
        <v>34</v>
      </c>
      <c r="C3915" s="0" t="s">
        <v>48</v>
      </c>
      <c r="D3915" s="9" t="n">
        <v>43600</v>
      </c>
      <c r="E3915" s="9" t="n">
        <v>43713</v>
      </c>
      <c r="F3915" s="9" t="n">
        <v>43725</v>
      </c>
      <c r="G3915" s="9" t="n">
        <v>43734</v>
      </c>
      <c r="H3915" s="10" t="s">
        <v>36</v>
      </c>
      <c r="I3915" s="0" t="n">
        <v>4</v>
      </c>
      <c r="J3915" s="0" t="n">
        <v>3</v>
      </c>
      <c r="K3915" s="0" t="n">
        <v>43</v>
      </c>
      <c r="L3915" s="0" t="n">
        <v>10</v>
      </c>
      <c r="M3915" s="0" t="n">
        <v>6</v>
      </c>
      <c r="N3915" s="11" t="n">
        <v>0.3</v>
      </c>
      <c r="O3915" s="12" t="n">
        <v>500.49</v>
      </c>
      <c r="P3915" s="12" t="n">
        <v>1112.2</v>
      </c>
      <c r="Q3915" s="12" t="n">
        <f aca="false">M3915*P3915*(1-N3915)</f>
        <v>4671.24</v>
      </c>
      <c r="R3915" s="12" t="n">
        <f aca="false">M3915*O3915</f>
        <v>3002.94</v>
      </c>
      <c r="S3915" s="12" t="n">
        <f aca="false">Q3915-R3915</f>
        <v>1668.3</v>
      </c>
      <c r="T3915" s="11" t="n">
        <f aca="false">IFERROR(S3915/Q3915,0)</f>
        <v>0.357142857142857</v>
      </c>
      <c r="U3915" s="13" t="n">
        <f aca="false">F3915-E3915</f>
        <v>12</v>
      </c>
      <c r="V3915" s="13" t="n">
        <f aca="false">G3915-F3915</f>
        <v>9</v>
      </c>
      <c r="W3915" s="13" t="n">
        <f aca="false">G3915-E3915</f>
        <v>21</v>
      </c>
      <c r="X3915" s="10" t="n">
        <f aca="false">YEAR(E3915)</f>
        <v>2019</v>
      </c>
      <c r="Y3915" s="0" t="str">
        <f aca="false">TEXT(E3915,"yyyy-mm")</f>
        <v>2019-09</v>
      </c>
      <c r="Z3915" s="0" t="str">
        <f aca="false">"Q"&amp;ROUNDUP(MONTH(E3915)/3,0)&amp;"-"&amp;YEAR(E3915)</f>
        <v>Q3-2019</v>
      </c>
    </row>
    <row r="3916" customFormat="false" ht="14.25" hidden="false" customHeight="false" outlineLevel="0" collapsed="false">
      <c r="A3916" s="0" t="s">
        <v>3958</v>
      </c>
      <c r="B3916" s="0" t="s">
        <v>34</v>
      </c>
      <c r="C3916" s="0" t="s">
        <v>39</v>
      </c>
      <c r="D3916" s="9" t="n">
        <v>43600</v>
      </c>
      <c r="E3916" s="9" t="n">
        <v>43713</v>
      </c>
      <c r="F3916" s="9" t="n">
        <v>43737</v>
      </c>
      <c r="G3916" s="9" t="n">
        <v>43739</v>
      </c>
      <c r="H3916" s="10" t="s">
        <v>36</v>
      </c>
      <c r="I3916" s="0" t="n">
        <v>8</v>
      </c>
      <c r="J3916" s="0" t="n">
        <v>17</v>
      </c>
      <c r="K3916" s="0" t="n">
        <v>116</v>
      </c>
      <c r="L3916" s="0" t="n">
        <v>40</v>
      </c>
      <c r="M3916" s="0" t="n">
        <v>2</v>
      </c>
      <c r="N3916" s="11" t="n">
        <v>0.15</v>
      </c>
      <c r="O3916" s="12" t="n">
        <v>1616.04</v>
      </c>
      <c r="P3916" s="12" t="n">
        <v>2412</v>
      </c>
      <c r="Q3916" s="12" t="n">
        <f aca="false">M3916*P3916*(1-N3916)</f>
        <v>4100.4</v>
      </c>
      <c r="R3916" s="12" t="n">
        <f aca="false">M3916*O3916</f>
        <v>3232.08</v>
      </c>
      <c r="S3916" s="12" t="n">
        <f aca="false">Q3916-R3916</f>
        <v>868.32</v>
      </c>
      <c r="T3916" s="11" t="n">
        <f aca="false">IFERROR(S3916/Q3916,0)</f>
        <v>0.211764705882353</v>
      </c>
      <c r="U3916" s="13" t="n">
        <f aca="false">F3916-E3916</f>
        <v>24</v>
      </c>
      <c r="V3916" s="13" t="n">
        <f aca="false">G3916-F3916</f>
        <v>2</v>
      </c>
      <c r="W3916" s="13" t="n">
        <f aca="false">G3916-E3916</f>
        <v>26</v>
      </c>
      <c r="X3916" s="10" t="n">
        <f aca="false">YEAR(E3916)</f>
        <v>2019</v>
      </c>
      <c r="Y3916" s="0" t="str">
        <f aca="false">TEXT(E3916,"yyyy-mm")</f>
        <v>2019-09</v>
      </c>
      <c r="Z3916" s="0" t="str">
        <f aca="false">"Q"&amp;ROUNDUP(MONTH(E3916)/3,0)&amp;"-"&amp;YEAR(E3916)</f>
        <v>Q3-2019</v>
      </c>
    </row>
    <row r="3917" customFormat="false" ht="14.25" hidden="false" customHeight="false" outlineLevel="0" collapsed="false">
      <c r="A3917" s="0" t="s">
        <v>3959</v>
      </c>
      <c r="B3917" s="0" t="s">
        <v>34</v>
      </c>
      <c r="C3917" s="0" t="s">
        <v>48</v>
      </c>
      <c r="D3917" s="9" t="n">
        <v>43600</v>
      </c>
      <c r="E3917" s="9" t="n">
        <v>43713</v>
      </c>
      <c r="F3917" s="9" t="n">
        <v>43737</v>
      </c>
      <c r="G3917" s="9" t="n">
        <v>43739</v>
      </c>
      <c r="H3917" s="10" t="s">
        <v>36</v>
      </c>
      <c r="I3917" s="0" t="n">
        <v>9</v>
      </c>
      <c r="J3917" s="0" t="n">
        <v>13</v>
      </c>
      <c r="K3917" s="0" t="n">
        <v>53</v>
      </c>
      <c r="L3917" s="0" t="n">
        <v>8</v>
      </c>
      <c r="M3917" s="0" t="n">
        <v>1</v>
      </c>
      <c r="N3917" s="11" t="n">
        <v>0.15</v>
      </c>
      <c r="O3917" s="12" t="n">
        <v>3080.53</v>
      </c>
      <c r="P3917" s="12" t="n">
        <v>3899.4</v>
      </c>
      <c r="Q3917" s="12" t="n">
        <f aca="false">M3917*P3917*(1-N3917)</f>
        <v>3314.49</v>
      </c>
      <c r="R3917" s="12" t="n">
        <f aca="false">M3917*O3917</f>
        <v>3080.53</v>
      </c>
      <c r="S3917" s="12" t="n">
        <f aca="false">Q3917-R3917</f>
        <v>233.96</v>
      </c>
      <c r="T3917" s="11" t="n">
        <f aca="false">IFERROR(S3917/Q3917,0)</f>
        <v>0.0705870284719518</v>
      </c>
      <c r="U3917" s="13" t="n">
        <f aca="false">F3917-E3917</f>
        <v>24</v>
      </c>
      <c r="V3917" s="13" t="n">
        <f aca="false">G3917-F3917</f>
        <v>2</v>
      </c>
      <c r="W3917" s="13" t="n">
        <f aca="false">G3917-E3917</f>
        <v>26</v>
      </c>
      <c r="X3917" s="10" t="n">
        <f aca="false">YEAR(E3917)</f>
        <v>2019</v>
      </c>
      <c r="Y3917" s="0" t="str">
        <f aca="false">TEXT(E3917,"yyyy-mm")</f>
        <v>2019-09</v>
      </c>
      <c r="Z3917" s="0" t="str">
        <f aca="false">"Q"&amp;ROUNDUP(MONTH(E3917)/3,0)&amp;"-"&amp;YEAR(E3917)</f>
        <v>Q3-2019</v>
      </c>
    </row>
    <row r="3918" customFormat="false" ht="14.25" hidden="false" customHeight="false" outlineLevel="0" collapsed="false">
      <c r="A3918" s="0" t="s">
        <v>3960</v>
      </c>
      <c r="B3918" s="0" t="s">
        <v>34</v>
      </c>
      <c r="C3918" s="0" t="s">
        <v>48</v>
      </c>
      <c r="D3918" s="9" t="n">
        <v>43600</v>
      </c>
      <c r="E3918" s="9" t="n">
        <v>43713</v>
      </c>
      <c r="F3918" s="9" t="n">
        <v>43737</v>
      </c>
      <c r="G3918" s="9" t="n">
        <v>43738</v>
      </c>
      <c r="H3918" s="10" t="s">
        <v>36</v>
      </c>
      <c r="I3918" s="0" t="n">
        <v>6</v>
      </c>
      <c r="J3918" s="0" t="n">
        <v>27</v>
      </c>
      <c r="K3918" s="0" t="n">
        <v>25</v>
      </c>
      <c r="L3918" s="0" t="n">
        <v>23</v>
      </c>
      <c r="M3918" s="0" t="n">
        <v>3</v>
      </c>
      <c r="N3918" s="11" t="n">
        <v>0.1</v>
      </c>
      <c r="O3918" s="12" t="n">
        <v>3263.44</v>
      </c>
      <c r="P3918" s="12" t="n">
        <v>3979.8</v>
      </c>
      <c r="Q3918" s="12" t="n">
        <f aca="false">M3918*P3918*(1-N3918)</f>
        <v>10745.46</v>
      </c>
      <c r="R3918" s="12" t="n">
        <f aca="false">M3918*O3918</f>
        <v>9790.32</v>
      </c>
      <c r="S3918" s="12" t="n">
        <f aca="false">Q3918-R3918</f>
        <v>955.140000000001</v>
      </c>
      <c r="T3918" s="11" t="n">
        <f aca="false">IFERROR(S3918/Q3918,0)</f>
        <v>0.0888877721381868</v>
      </c>
      <c r="U3918" s="13" t="n">
        <f aca="false">F3918-E3918</f>
        <v>24</v>
      </c>
      <c r="V3918" s="13" t="n">
        <f aca="false">G3918-F3918</f>
        <v>1</v>
      </c>
      <c r="W3918" s="13" t="n">
        <f aca="false">G3918-E3918</f>
        <v>25</v>
      </c>
      <c r="X3918" s="10" t="n">
        <f aca="false">YEAR(E3918)</f>
        <v>2019</v>
      </c>
      <c r="Y3918" s="0" t="str">
        <f aca="false">TEXT(E3918,"yyyy-mm")</f>
        <v>2019-09</v>
      </c>
      <c r="Z3918" s="0" t="str">
        <f aca="false">"Q"&amp;ROUNDUP(MONTH(E3918)/3,0)&amp;"-"&amp;YEAR(E3918)</f>
        <v>Q3-2019</v>
      </c>
    </row>
    <row r="3919" customFormat="false" ht="14.25" hidden="false" customHeight="false" outlineLevel="0" collapsed="false">
      <c r="A3919" s="0" t="s">
        <v>3961</v>
      </c>
      <c r="B3919" s="0" t="s">
        <v>38</v>
      </c>
      <c r="C3919" s="0" t="s">
        <v>58</v>
      </c>
      <c r="D3919" s="9" t="n">
        <v>43600</v>
      </c>
      <c r="E3919" s="9" t="n">
        <v>43714</v>
      </c>
      <c r="F3919" s="9" t="n">
        <v>43731</v>
      </c>
      <c r="G3919" s="9" t="n">
        <v>43741</v>
      </c>
      <c r="H3919" s="10" t="s">
        <v>36</v>
      </c>
      <c r="I3919" s="0" t="n">
        <v>12</v>
      </c>
      <c r="J3919" s="0" t="n">
        <v>50</v>
      </c>
      <c r="K3919" s="0" t="n">
        <v>366</v>
      </c>
      <c r="L3919" s="0" t="n">
        <v>40</v>
      </c>
      <c r="M3919" s="0" t="n">
        <v>2</v>
      </c>
      <c r="N3919" s="11" t="n">
        <v>0.1</v>
      </c>
      <c r="O3919" s="12" t="n">
        <v>1410.75</v>
      </c>
      <c r="P3919" s="12" t="n">
        <v>2519.2</v>
      </c>
      <c r="Q3919" s="12" t="n">
        <f aca="false">M3919*P3919*(1-N3919)</f>
        <v>4534.56</v>
      </c>
      <c r="R3919" s="12" t="n">
        <f aca="false">M3919*O3919</f>
        <v>2821.5</v>
      </c>
      <c r="S3919" s="12" t="n">
        <f aca="false">Q3919-R3919</f>
        <v>1713.06</v>
      </c>
      <c r="T3919" s="11" t="n">
        <f aca="false">IFERROR(S3919/Q3919,0)</f>
        <v>0.377778659892029</v>
      </c>
      <c r="U3919" s="13" t="n">
        <f aca="false">F3919-E3919</f>
        <v>17</v>
      </c>
      <c r="V3919" s="13" t="n">
        <f aca="false">G3919-F3919</f>
        <v>10</v>
      </c>
      <c r="W3919" s="13" t="n">
        <f aca="false">G3919-E3919</f>
        <v>27</v>
      </c>
      <c r="X3919" s="10" t="n">
        <f aca="false">YEAR(E3919)</f>
        <v>2019</v>
      </c>
      <c r="Y3919" s="0" t="str">
        <f aca="false">TEXT(E3919,"yyyy-mm")</f>
        <v>2019-09</v>
      </c>
      <c r="Z3919" s="0" t="str">
        <f aca="false">"Q"&amp;ROUNDUP(MONTH(E3919)/3,0)&amp;"-"&amp;YEAR(E3919)</f>
        <v>Q3-2019</v>
      </c>
    </row>
    <row r="3920" customFormat="false" ht="14.25" hidden="false" customHeight="false" outlineLevel="0" collapsed="false">
      <c r="A3920" s="0" t="s">
        <v>3962</v>
      </c>
      <c r="B3920" s="0" t="s">
        <v>34</v>
      </c>
      <c r="C3920" s="0" t="s">
        <v>39</v>
      </c>
      <c r="D3920" s="9" t="n">
        <v>43600</v>
      </c>
      <c r="E3920" s="9" t="n">
        <v>43714</v>
      </c>
      <c r="F3920" s="9" t="n">
        <v>43735</v>
      </c>
      <c r="G3920" s="9" t="n">
        <v>43745</v>
      </c>
      <c r="H3920" s="10" t="s">
        <v>36</v>
      </c>
      <c r="I3920" s="0" t="n">
        <v>2</v>
      </c>
      <c r="J3920" s="0" t="n">
        <v>19</v>
      </c>
      <c r="K3920" s="0" t="n">
        <v>113</v>
      </c>
      <c r="L3920" s="0" t="n">
        <v>15</v>
      </c>
      <c r="M3920" s="0" t="n">
        <v>1</v>
      </c>
      <c r="N3920" s="11" t="n">
        <v>0.05</v>
      </c>
      <c r="O3920" s="12" t="n">
        <v>570.1</v>
      </c>
      <c r="P3920" s="12" t="n">
        <v>850.9</v>
      </c>
      <c r="Q3920" s="12" t="n">
        <f aca="false">M3920*P3920*(1-N3920)</f>
        <v>808.355</v>
      </c>
      <c r="R3920" s="12" t="n">
        <f aca="false">M3920*O3920</f>
        <v>570.1</v>
      </c>
      <c r="S3920" s="12" t="n">
        <f aca="false">Q3920-R3920</f>
        <v>238.255</v>
      </c>
      <c r="T3920" s="11" t="n">
        <f aca="false">IFERROR(S3920/Q3920,0)</f>
        <v>0.294740553345993</v>
      </c>
      <c r="U3920" s="13" t="n">
        <f aca="false">F3920-E3920</f>
        <v>21</v>
      </c>
      <c r="V3920" s="13" t="n">
        <f aca="false">G3920-F3920</f>
        <v>10</v>
      </c>
      <c r="W3920" s="13" t="n">
        <f aca="false">G3920-E3920</f>
        <v>31</v>
      </c>
      <c r="X3920" s="10" t="n">
        <f aca="false">YEAR(E3920)</f>
        <v>2019</v>
      </c>
      <c r="Y3920" s="0" t="str">
        <f aca="false">TEXT(E3920,"yyyy-mm")</f>
        <v>2019-09</v>
      </c>
      <c r="Z3920" s="0" t="str">
        <f aca="false">"Q"&amp;ROUNDUP(MONTH(E3920)/3,0)&amp;"-"&amp;YEAR(E3920)</f>
        <v>Q3-2019</v>
      </c>
    </row>
    <row r="3921" customFormat="false" ht="14.25" hidden="false" customHeight="false" outlineLevel="0" collapsed="false">
      <c r="A3921" s="0" t="s">
        <v>3963</v>
      </c>
      <c r="B3921" s="0" t="s">
        <v>34</v>
      </c>
      <c r="C3921" s="0" t="s">
        <v>39</v>
      </c>
      <c r="D3921" s="9" t="n">
        <v>43600</v>
      </c>
      <c r="E3921" s="9" t="n">
        <v>43714</v>
      </c>
      <c r="F3921" s="9" t="n">
        <v>43732</v>
      </c>
      <c r="G3921" s="9" t="n">
        <v>43735</v>
      </c>
      <c r="H3921" s="10" t="s">
        <v>36</v>
      </c>
      <c r="I3921" s="0" t="n">
        <v>9</v>
      </c>
      <c r="J3921" s="0" t="n">
        <v>45</v>
      </c>
      <c r="K3921" s="0" t="n">
        <v>187</v>
      </c>
      <c r="L3921" s="0" t="n">
        <v>45</v>
      </c>
      <c r="M3921" s="0" t="n">
        <v>2</v>
      </c>
      <c r="N3921" s="11" t="n">
        <v>0.075</v>
      </c>
      <c r="O3921" s="12" t="n">
        <v>1654.63</v>
      </c>
      <c r="P3921" s="12" t="n">
        <v>1969.8</v>
      </c>
      <c r="Q3921" s="12" t="n">
        <f aca="false">M3921*P3921*(1-N3921)</f>
        <v>3644.13</v>
      </c>
      <c r="R3921" s="12" t="n">
        <f aca="false">M3921*O3921</f>
        <v>3309.26</v>
      </c>
      <c r="S3921" s="12" t="n">
        <f aca="false">Q3921-R3921</f>
        <v>334.87</v>
      </c>
      <c r="T3921" s="11" t="n">
        <f aca="false">IFERROR(S3921/Q3921,0)</f>
        <v>0.0918929895475737</v>
      </c>
      <c r="U3921" s="13" t="n">
        <f aca="false">F3921-E3921</f>
        <v>18</v>
      </c>
      <c r="V3921" s="13" t="n">
        <f aca="false">G3921-F3921</f>
        <v>3</v>
      </c>
      <c r="W3921" s="13" t="n">
        <f aca="false">G3921-E3921</f>
        <v>21</v>
      </c>
      <c r="X3921" s="10" t="n">
        <f aca="false">YEAR(E3921)</f>
        <v>2019</v>
      </c>
      <c r="Y3921" s="0" t="str">
        <f aca="false">TEXT(E3921,"yyyy-mm")</f>
        <v>2019-09</v>
      </c>
      <c r="Z3921" s="0" t="str">
        <f aca="false">"Q"&amp;ROUNDUP(MONTH(E3921)/3,0)&amp;"-"&amp;YEAR(E3921)</f>
        <v>Q3-2019</v>
      </c>
    </row>
    <row r="3922" customFormat="false" ht="14.25" hidden="false" customHeight="false" outlineLevel="0" collapsed="false">
      <c r="A3922" s="0" t="s">
        <v>3964</v>
      </c>
      <c r="B3922" s="0" t="s">
        <v>38</v>
      </c>
      <c r="C3922" s="0" t="s">
        <v>79</v>
      </c>
      <c r="D3922" s="9" t="n">
        <v>43600</v>
      </c>
      <c r="E3922" s="9" t="n">
        <v>43714</v>
      </c>
      <c r="F3922" s="9" t="n">
        <v>43735</v>
      </c>
      <c r="G3922" s="9" t="n">
        <v>43742</v>
      </c>
      <c r="H3922" s="10" t="s">
        <v>36</v>
      </c>
      <c r="I3922" s="0" t="n">
        <v>17</v>
      </c>
      <c r="J3922" s="0" t="n">
        <v>24</v>
      </c>
      <c r="K3922" s="0" t="n">
        <v>71</v>
      </c>
      <c r="L3922" s="0" t="n">
        <v>35</v>
      </c>
      <c r="M3922" s="0" t="n">
        <v>8</v>
      </c>
      <c r="N3922" s="11" t="n">
        <v>0.4</v>
      </c>
      <c r="O3922" s="12" t="n">
        <v>614.86</v>
      </c>
      <c r="P3922" s="12" t="n">
        <v>1078.7</v>
      </c>
      <c r="Q3922" s="12" t="n">
        <f aca="false">M3922*P3922*(1-N3922)</f>
        <v>5177.76</v>
      </c>
      <c r="R3922" s="12" t="n">
        <f aca="false">M3922*O3922</f>
        <v>4918.88</v>
      </c>
      <c r="S3922" s="12" t="n">
        <f aca="false">Q3922-R3922</f>
        <v>258.88</v>
      </c>
      <c r="T3922" s="11" t="n">
        <f aca="false">IFERROR(S3922/Q3922,0)</f>
        <v>0.0499984549303174</v>
      </c>
      <c r="U3922" s="13" t="n">
        <f aca="false">F3922-E3922</f>
        <v>21</v>
      </c>
      <c r="V3922" s="13" t="n">
        <f aca="false">G3922-F3922</f>
        <v>7</v>
      </c>
      <c r="W3922" s="13" t="n">
        <f aca="false">G3922-E3922</f>
        <v>28</v>
      </c>
      <c r="X3922" s="10" t="n">
        <f aca="false">YEAR(E3922)</f>
        <v>2019</v>
      </c>
      <c r="Y3922" s="0" t="str">
        <f aca="false">TEXT(E3922,"yyyy-mm")</f>
        <v>2019-09</v>
      </c>
      <c r="Z3922" s="0" t="str">
        <f aca="false">"Q"&amp;ROUNDUP(MONTH(E3922)/3,0)&amp;"-"&amp;YEAR(E3922)</f>
        <v>Q3-2019</v>
      </c>
    </row>
    <row r="3923" customFormat="false" ht="14.25" hidden="false" customHeight="false" outlineLevel="0" collapsed="false">
      <c r="A3923" s="0" t="s">
        <v>3965</v>
      </c>
      <c r="B3923" s="0" t="s">
        <v>34</v>
      </c>
      <c r="C3923" s="0" t="s">
        <v>79</v>
      </c>
      <c r="D3923" s="9" t="n">
        <v>43600</v>
      </c>
      <c r="E3923" s="9" t="n">
        <v>43714</v>
      </c>
      <c r="F3923" s="9" t="n">
        <v>43742</v>
      </c>
      <c r="G3923" s="9" t="n">
        <v>43745</v>
      </c>
      <c r="H3923" s="10" t="s">
        <v>36</v>
      </c>
      <c r="I3923" s="0" t="n">
        <v>8</v>
      </c>
      <c r="J3923" s="0" t="n">
        <v>32</v>
      </c>
      <c r="K3923" s="0" t="n">
        <v>82</v>
      </c>
      <c r="L3923" s="0" t="n">
        <v>19</v>
      </c>
      <c r="M3923" s="0" t="n">
        <v>1</v>
      </c>
      <c r="N3923" s="11" t="n">
        <v>0.075</v>
      </c>
      <c r="O3923" s="12" t="n">
        <v>1482.04</v>
      </c>
      <c r="P3923" s="12" t="n">
        <v>1876</v>
      </c>
      <c r="Q3923" s="12" t="n">
        <f aca="false">M3923*P3923*(1-N3923)</f>
        <v>1735.3</v>
      </c>
      <c r="R3923" s="12" t="n">
        <f aca="false">M3923*O3923</f>
        <v>1482.04</v>
      </c>
      <c r="S3923" s="12" t="n">
        <f aca="false">Q3923-R3923</f>
        <v>253.26</v>
      </c>
      <c r="T3923" s="11" t="n">
        <f aca="false">IFERROR(S3923/Q3923,0)</f>
        <v>0.145945945945946</v>
      </c>
      <c r="U3923" s="13" t="n">
        <f aca="false">F3923-E3923</f>
        <v>28</v>
      </c>
      <c r="V3923" s="13" t="n">
        <f aca="false">G3923-F3923</f>
        <v>3</v>
      </c>
      <c r="W3923" s="13" t="n">
        <f aca="false">G3923-E3923</f>
        <v>31</v>
      </c>
      <c r="X3923" s="10" t="n">
        <f aca="false">YEAR(E3923)</f>
        <v>2019</v>
      </c>
      <c r="Y3923" s="0" t="str">
        <f aca="false">TEXT(E3923,"yyyy-mm")</f>
        <v>2019-09</v>
      </c>
      <c r="Z3923" s="0" t="str">
        <f aca="false">"Q"&amp;ROUNDUP(MONTH(E3923)/3,0)&amp;"-"&amp;YEAR(E3923)</f>
        <v>Q3-2019</v>
      </c>
    </row>
    <row r="3924" customFormat="false" ht="14.25" hidden="false" customHeight="false" outlineLevel="0" collapsed="false">
      <c r="A3924" s="0" t="s">
        <v>3966</v>
      </c>
      <c r="B3924" s="0" t="s">
        <v>38</v>
      </c>
      <c r="C3924" s="0" t="s">
        <v>48</v>
      </c>
      <c r="D3924" s="9" t="n">
        <v>43600</v>
      </c>
      <c r="E3924" s="9" t="n">
        <v>43714</v>
      </c>
      <c r="F3924" s="9" t="n">
        <v>43720</v>
      </c>
      <c r="G3924" s="9" t="n">
        <v>43725</v>
      </c>
      <c r="H3924" s="10" t="s">
        <v>36</v>
      </c>
      <c r="I3924" s="0" t="n">
        <v>16</v>
      </c>
      <c r="J3924" s="0" t="n">
        <v>11</v>
      </c>
      <c r="K3924" s="0" t="n">
        <v>25</v>
      </c>
      <c r="L3924" s="0" t="n">
        <v>41</v>
      </c>
      <c r="M3924" s="0" t="n">
        <v>4</v>
      </c>
      <c r="N3924" s="11" t="n">
        <v>0.075</v>
      </c>
      <c r="O3924" s="12" t="n">
        <v>1384.89</v>
      </c>
      <c r="P3924" s="12" t="n">
        <v>1775.5</v>
      </c>
      <c r="Q3924" s="12" t="n">
        <f aca="false">M3924*P3924*(1-N3924)</f>
        <v>6569.35</v>
      </c>
      <c r="R3924" s="12" t="n">
        <f aca="false">M3924*O3924</f>
        <v>5539.56</v>
      </c>
      <c r="S3924" s="12" t="n">
        <f aca="false">Q3924-R3924</f>
        <v>1029.79</v>
      </c>
      <c r="T3924" s="11" t="n">
        <f aca="false">IFERROR(S3924/Q3924,0)</f>
        <v>0.156756756756757</v>
      </c>
      <c r="U3924" s="13" t="n">
        <f aca="false">F3924-E3924</f>
        <v>6</v>
      </c>
      <c r="V3924" s="13" t="n">
        <f aca="false">G3924-F3924</f>
        <v>5</v>
      </c>
      <c r="W3924" s="13" t="n">
        <f aca="false">G3924-E3924</f>
        <v>11</v>
      </c>
      <c r="X3924" s="10" t="n">
        <f aca="false">YEAR(E3924)</f>
        <v>2019</v>
      </c>
      <c r="Y3924" s="0" t="str">
        <f aca="false">TEXT(E3924,"yyyy-mm")</f>
        <v>2019-09</v>
      </c>
      <c r="Z3924" s="0" t="str">
        <f aca="false">"Q"&amp;ROUNDUP(MONTH(E3924)/3,0)&amp;"-"&amp;YEAR(E3924)</f>
        <v>Q3-2019</v>
      </c>
    </row>
    <row r="3925" customFormat="false" ht="14.25" hidden="false" customHeight="false" outlineLevel="0" collapsed="false">
      <c r="A3925" s="0" t="s">
        <v>3967</v>
      </c>
      <c r="B3925" s="0" t="s">
        <v>38</v>
      </c>
      <c r="C3925" s="0" t="s">
        <v>79</v>
      </c>
      <c r="D3925" s="9" t="n">
        <v>43600</v>
      </c>
      <c r="E3925" s="9" t="n">
        <v>43715</v>
      </c>
      <c r="F3925" s="9" t="n">
        <v>43735</v>
      </c>
      <c r="G3925" s="9" t="n">
        <v>43737</v>
      </c>
      <c r="H3925" s="10" t="s">
        <v>36</v>
      </c>
      <c r="I3925" s="0" t="n">
        <v>20</v>
      </c>
      <c r="J3925" s="0" t="n">
        <v>13</v>
      </c>
      <c r="K3925" s="0" t="n">
        <v>65</v>
      </c>
      <c r="L3925" s="0" t="n">
        <v>37</v>
      </c>
      <c r="M3925" s="0" t="n">
        <v>1</v>
      </c>
      <c r="N3925" s="11" t="n">
        <v>0.075</v>
      </c>
      <c r="O3925" s="12" t="n">
        <v>464.31</v>
      </c>
      <c r="P3925" s="12" t="n">
        <v>844.2</v>
      </c>
      <c r="Q3925" s="12" t="n">
        <f aca="false">M3925*P3925*(1-N3925)</f>
        <v>780.885</v>
      </c>
      <c r="R3925" s="12" t="n">
        <f aca="false">M3925*O3925</f>
        <v>464.31</v>
      </c>
      <c r="S3925" s="12" t="n">
        <f aca="false">Q3925-R3925</f>
        <v>316.575</v>
      </c>
      <c r="T3925" s="11" t="n">
        <f aca="false">IFERROR(S3925/Q3925,0)</f>
        <v>0.405405405405406</v>
      </c>
      <c r="U3925" s="13" t="n">
        <f aca="false">F3925-E3925</f>
        <v>20</v>
      </c>
      <c r="V3925" s="13" t="n">
        <f aca="false">G3925-F3925</f>
        <v>2</v>
      </c>
      <c r="W3925" s="13" t="n">
        <f aca="false">G3925-E3925</f>
        <v>22</v>
      </c>
      <c r="X3925" s="10" t="n">
        <f aca="false">YEAR(E3925)</f>
        <v>2019</v>
      </c>
      <c r="Y3925" s="0" t="str">
        <f aca="false">TEXT(E3925,"yyyy-mm")</f>
        <v>2019-09</v>
      </c>
      <c r="Z3925" s="0" t="str">
        <f aca="false">"Q"&amp;ROUNDUP(MONTH(E3925)/3,0)&amp;"-"&amp;YEAR(E3925)</f>
        <v>Q3-2019</v>
      </c>
    </row>
    <row r="3926" customFormat="false" ht="14.25" hidden="false" customHeight="false" outlineLevel="0" collapsed="false">
      <c r="A3926" s="0" t="s">
        <v>3968</v>
      </c>
      <c r="B3926" s="0" t="s">
        <v>41</v>
      </c>
      <c r="C3926" s="0" t="s">
        <v>35</v>
      </c>
      <c r="D3926" s="9" t="n">
        <v>43600</v>
      </c>
      <c r="E3926" s="9" t="n">
        <v>43715</v>
      </c>
      <c r="F3926" s="9" t="n">
        <v>43735</v>
      </c>
      <c r="G3926" s="9" t="n">
        <v>43740</v>
      </c>
      <c r="H3926" s="10" t="s">
        <v>36</v>
      </c>
      <c r="I3926" s="0" t="n">
        <v>23</v>
      </c>
      <c r="J3926" s="0" t="n">
        <v>48</v>
      </c>
      <c r="K3926" s="0" t="n">
        <v>225</v>
      </c>
      <c r="L3926" s="0" t="n">
        <v>4</v>
      </c>
      <c r="M3926" s="0" t="n">
        <v>1</v>
      </c>
      <c r="N3926" s="11" t="n">
        <v>0.1</v>
      </c>
      <c r="O3926" s="12" t="n">
        <v>95.48</v>
      </c>
      <c r="P3926" s="12" t="n">
        <v>167.5</v>
      </c>
      <c r="Q3926" s="12" t="n">
        <f aca="false">M3926*P3926*(1-N3926)</f>
        <v>150.75</v>
      </c>
      <c r="R3926" s="12" t="n">
        <f aca="false">M3926*O3926</f>
        <v>95.48</v>
      </c>
      <c r="S3926" s="12" t="n">
        <f aca="false">Q3926-R3926</f>
        <v>55.27</v>
      </c>
      <c r="T3926" s="11" t="n">
        <f aca="false">IFERROR(S3926/Q3926,0)</f>
        <v>0.366633499170813</v>
      </c>
      <c r="U3926" s="13" t="n">
        <f aca="false">F3926-E3926</f>
        <v>20</v>
      </c>
      <c r="V3926" s="13" t="n">
        <f aca="false">G3926-F3926</f>
        <v>5</v>
      </c>
      <c r="W3926" s="13" t="n">
        <f aca="false">G3926-E3926</f>
        <v>25</v>
      </c>
      <c r="X3926" s="10" t="n">
        <f aca="false">YEAR(E3926)</f>
        <v>2019</v>
      </c>
      <c r="Y3926" s="0" t="str">
        <f aca="false">TEXT(E3926,"yyyy-mm")</f>
        <v>2019-09</v>
      </c>
      <c r="Z3926" s="0" t="str">
        <f aca="false">"Q"&amp;ROUNDUP(MONTH(E3926)/3,0)&amp;"-"&amp;YEAR(E3926)</f>
        <v>Q3-2019</v>
      </c>
    </row>
    <row r="3927" customFormat="false" ht="14.25" hidden="false" customHeight="false" outlineLevel="0" collapsed="false">
      <c r="A3927" s="0" t="s">
        <v>3969</v>
      </c>
      <c r="B3927" s="0" t="s">
        <v>41</v>
      </c>
      <c r="C3927" s="0" t="s">
        <v>58</v>
      </c>
      <c r="D3927" s="9" t="n">
        <v>43600</v>
      </c>
      <c r="E3927" s="9" t="n">
        <v>43715</v>
      </c>
      <c r="F3927" s="9" t="n">
        <v>43717</v>
      </c>
      <c r="G3927" s="9" t="n">
        <v>43724</v>
      </c>
      <c r="H3927" s="10" t="s">
        <v>36</v>
      </c>
      <c r="I3927" s="0" t="n">
        <v>21</v>
      </c>
      <c r="J3927" s="0" t="n">
        <v>43</v>
      </c>
      <c r="K3927" s="0" t="n">
        <v>347</v>
      </c>
      <c r="L3927" s="0" t="n">
        <v>5</v>
      </c>
      <c r="M3927" s="0" t="n">
        <v>5</v>
      </c>
      <c r="N3927" s="11" t="n">
        <v>0.05</v>
      </c>
      <c r="O3927" s="12" t="n">
        <v>807.02</v>
      </c>
      <c r="P3927" s="12" t="n">
        <v>1105.5</v>
      </c>
      <c r="Q3927" s="12" t="n">
        <f aca="false">M3927*P3927*(1-N3927)</f>
        <v>5251.125</v>
      </c>
      <c r="R3927" s="12" t="n">
        <f aca="false">M3927*O3927</f>
        <v>4035.1</v>
      </c>
      <c r="S3927" s="12" t="n">
        <f aca="false">Q3927-R3927</f>
        <v>1216.025</v>
      </c>
      <c r="T3927" s="11" t="n">
        <f aca="false">IFERROR(S3927/Q3927,0)</f>
        <v>0.231574186483849</v>
      </c>
      <c r="U3927" s="13" t="n">
        <f aca="false">F3927-E3927</f>
        <v>2</v>
      </c>
      <c r="V3927" s="13" t="n">
        <f aca="false">G3927-F3927</f>
        <v>7</v>
      </c>
      <c r="W3927" s="13" t="n">
        <f aca="false">G3927-E3927</f>
        <v>9</v>
      </c>
      <c r="X3927" s="10" t="n">
        <f aca="false">YEAR(E3927)</f>
        <v>2019</v>
      </c>
      <c r="Y3927" s="0" t="str">
        <f aca="false">TEXT(E3927,"yyyy-mm")</f>
        <v>2019-09</v>
      </c>
      <c r="Z3927" s="0" t="str">
        <f aca="false">"Q"&amp;ROUNDUP(MONTH(E3927)/3,0)&amp;"-"&amp;YEAR(E3927)</f>
        <v>Q3-2019</v>
      </c>
    </row>
    <row r="3928" customFormat="false" ht="14.25" hidden="false" customHeight="false" outlineLevel="0" collapsed="false">
      <c r="A3928" s="0" t="s">
        <v>3970</v>
      </c>
      <c r="B3928" s="0" t="s">
        <v>34</v>
      </c>
      <c r="C3928" s="0" t="s">
        <v>79</v>
      </c>
      <c r="D3928" s="9" t="n">
        <v>43600</v>
      </c>
      <c r="E3928" s="9" t="n">
        <v>43715</v>
      </c>
      <c r="F3928" s="9" t="n">
        <v>43723</v>
      </c>
      <c r="G3928" s="9" t="n">
        <v>43727</v>
      </c>
      <c r="H3928" s="10" t="s">
        <v>36</v>
      </c>
      <c r="I3928" s="0" t="n">
        <v>3</v>
      </c>
      <c r="J3928" s="0" t="n">
        <v>44</v>
      </c>
      <c r="K3928" s="0" t="n">
        <v>73</v>
      </c>
      <c r="L3928" s="0" t="n">
        <v>36</v>
      </c>
      <c r="M3928" s="0" t="n">
        <v>7</v>
      </c>
      <c r="N3928" s="11" t="n">
        <v>0.05</v>
      </c>
      <c r="O3928" s="12" t="n">
        <v>2342.32</v>
      </c>
      <c r="P3928" s="12" t="n">
        <v>3082</v>
      </c>
      <c r="Q3928" s="12" t="n">
        <f aca="false">M3928*P3928*(1-N3928)</f>
        <v>20495.3</v>
      </c>
      <c r="R3928" s="12" t="n">
        <f aca="false">M3928*O3928</f>
        <v>16396.24</v>
      </c>
      <c r="S3928" s="12" t="n">
        <f aca="false">Q3928-R3928</f>
        <v>4099.06</v>
      </c>
      <c r="T3928" s="11" t="n">
        <f aca="false">IFERROR(S3928/Q3928,0)</f>
        <v>0.2</v>
      </c>
      <c r="U3928" s="13" t="n">
        <f aca="false">F3928-E3928</f>
        <v>8</v>
      </c>
      <c r="V3928" s="13" t="n">
        <f aca="false">G3928-F3928</f>
        <v>4</v>
      </c>
      <c r="W3928" s="13" t="n">
        <f aca="false">G3928-E3928</f>
        <v>12</v>
      </c>
      <c r="X3928" s="10" t="n">
        <f aca="false">YEAR(E3928)</f>
        <v>2019</v>
      </c>
      <c r="Y3928" s="0" t="str">
        <f aca="false">TEXT(E3928,"yyyy-mm")</f>
        <v>2019-09</v>
      </c>
      <c r="Z3928" s="0" t="str">
        <f aca="false">"Q"&amp;ROUNDUP(MONTH(E3928)/3,0)&amp;"-"&amp;YEAR(E3928)</f>
        <v>Q3-2019</v>
      </c>
    </row>
    <row r="3929" customFormat="false" ht="14.25" hidden="false" customHeight="false" outlineLevel="0" collapsed="false">
      <c r="A3929" s="0" t="s">
        <v>3971</v>
      </c>
      <c r="B3929" s="0" t="s">
        <v>41</v>
      </c>
      <c r="C3929" s="0" t="s">
        <v>48</v>
      </c>
      <c r="D3929" s="9" t="n">
        <v>43600</v>
      </c>
      <c r="E3929" s="9" t="n">
        <v>43715</v>
      </c>
      <c r="F3929" s="9" t="n">
        <v>43730</v>
      </c>
      <c r="G3929" s="9" t="n">
        <v>43731</v>
      </c>
      <c r="H3929" s="10" t="s">
        <v>36</v>
      </c>
      <c r="I3929" s="0" t="n">
        <v>23</v>
      </c>
      <c r="J3929" s="0" t="n">
        <v>33</v>
      </c>
      <c r="K3929" s="0" t="n">
        <v>50</v>
      </c>
      <c r="L3929" s="0" t="n">
        <v>18</v>
      </c>
      <c r="M3929" s="0" t="n">
        <v>2</v>
      </c>
      <c r="N3929" s="11" t="n">
        <v>0.1</v>
      </c>
      <c r="O3929" s="12" t="n">
        <v>717.37</v>
      </c>
      <c r="P3929" s="12" t="n">
        <v>864.3</v>
      </c>
      <c r="Q3929" s="12" t="n">
        <f aca="false">M3929*P3929*(1-N3929)</f>
        <v>1555.74</v>
      </c>
      <c r="R3929" s="12" t="n">
        <f aca="false">M3929*O3929</f>
        <v>1434.74</v>
      </c>
      <c r="S3929" s="12" t="n">
        <f aca="false">Q3929-R3929</f>
        <v>121</v>
      </c>
      <c r="T3929" s="11" t="n">
        <f aca="false">IFERROR(S3929/Q3929,0)</f>
        <v>0.077776492215923</v>
      </c>
      <c r="U3929" s="13" t="n">
        <f aca="false">F3929-E3929</f>
        <v>15</v>
      </c>
      <c r="V3929" s="13" t="n">
        <f aca="false">G3929-F3929</f>
        <v>1</v>
      </c>
      <c r="W3929" s="13" t="n">
        <f aca="false">G3929-E3929</f>
        <v>16</v>
      </c>
      <c r="X3929" s="10" t="n">
        <f aca="false">YEAR(E3929)</f>
        <v>2019</v>
      </c>
      <c r="Y3929" s="0" t="str">
        <f aca="false">TEXT(E3929,"yyyy-mm")</f>
        <v>2019-09</v>
      </c>
      <c r="Z3929" s="0" t="str">
        <f aca="false">"Q"&amp;ROUNDUP(MONTH(E3929)/3,0)&amp;"-"&amp;YEAR(E3929)</f>
        <v>Q3-2019</v>
      </c>
    </row>
    <row r="3930" customFormat="false" ht="14.25" hidden="false" customHeight="false" outlineLevel="0" collapsed="false">
      <c r="A3930" s="0" t="s">
        <v>3972</v>
      </c>
      <c r="B3930" s="0" t="s">
        <v>38</v>
      </c>
      <c r="C3930" s="0" t="s">
        <v>58</v>
      </c>
      <c r="D3930" s="9" t="n">
        <v>43600</v>
      </c>
      <c r="E3930" s="9" t="n">
        <v>43715</v>
      </c>
      <c r="F3930" s="9" t="n">
        <v>43734</v>
      </c>
      <c r="G3930" s="9" t="n">
        <v>43736</v>
      </c>
      <c r="H3930" s="10" t="s">
        <v>36</v>
      </c>
      <c r="I3930" s="0" t="n">
        <v>18</v>
      </c>
      <c r="J3930" s="0" t="n">
        <v>48</v>
      </c>
      <c r="K3930" s="0" t="n">
        <v>340</v>
      </c>
      <c r="L3930" s="0" t="n">
        <v>30</v>
      </c>
      <c r="M3930" s="0" t="n">
        <v>6</v>
      </c>
      <c r="N3930" s="11" t="n">
        <v>0.05</v>
      </c>
      <c r="O3930" s="12" t="n">
        <v>1402.65</v>
      </c>
      <c r="P3930" s="12" t="n">
        <v>2646.5</v>
      </c>
      <c r="Q3930" s="12" t="n">
        <f aca="false">M3930*P3930*(1-N3930)</f>
        <v>15085.05</v>
      </c>
      <c r="R3930" s="12" t="n">
        <f aca="false">M3930*O3930</f>
        <v>8415.9</v>
      </c>
      <c r="S3930" s="12" t="n">
        <f aca="false">Q3930-R3930</f>
        <v>6669.15</v>
      </c>
      <c r="T3930" s="11" t="n">
        <f aca="false">IFERROR(S3930/Q3930,0)</f>
        <v>0.442103274433959</v>
      </c>
      <c r="U3930" s="13" t="n">
        <f aca="false">F3930-E3930</f>
        <v>19</v>
      </c>
      <c r="V3930" s="13" t="n">
        <f aca="false">G3930-F3930</f>
        <v>2</v>
      </c>
      <c r="W3930" s="13" t="n">
        <f aca="false">G3930-E3930</f>
        <v>21</v>
      </c>
      <c r="X3930" s="10" t="n">
        <f aca="false">YEAR(E3930)</f>
        <v>2019</v>
      </c>
      <c r="Y3930" s="0" t="str">
        <f aca="false">TEXT(E3930,"yyyy-mm")</f>
        <v>2019-09</v>
      </c>
      <c r="Z3930" s="0" t="str">
        <f aca="false">"Q"&amp;ROUNDUP(MONTH(E3930)/3,0)&amp;"-"&amp;YEAR(E3930)</f>
        <v>Q3-2019</v>
      </c>
    </row>
    <row r="3931" customFormat="false" ht="14.25" hidden="false" customHeight="false" outlineLevel="0" collapsed="false">
      <c r="A3931" s="0" t="s">
        <v>3973</v>
      </c>
      <c r="B3931" s="0" t="s">
        <v>34</v>
      </c>
      <c r="C3931" s="0" t="s">
        <v>35</v>
      </c>
      <c r="D3931" s="9" t="n">
        <v>43600</v>
      </c>
      <c r="E3931" s="9" t="n">
        <v>43716</v>
      </c>
      <c r="F3931" s="9" t="n">
        <v>43739</v>
      </c>
      <c r="G3931" s="9" t="n">
        <v>43744</v>
      </c>
      <c r="H3931" s="10" t="s">
        <v>36</v>
      </c>
      <c r="I3931" s="0" t="n">
        <v>3</v>
      </c>
      <c r="J3931" s="0" t="n">
        <v>24</v>
      </c>
      <c r="K3931" s="0" t="n">
        <v>250</v>
      </c>
      <c r="L3931" s="0" t="n">
        <v>33</v>
      </c>
      <c r="M3931" s="0" t="n">
        <v>7</v>
      </c>
      <c r="N3931" s="11" t="n">
        <v>0.15</v>
      </c>
      <c r="O3931" s="12" t="n">
        <v>1451.42</v>
      </c>
      <c r="P3931" s="12" t="n">
        <v>1748.7</v>
      </c>
      <c r="Q3931" s="12" t="n">
        <f aca="false">M3931*P3931*(1-N3931)</f>
        <v>10404.765</v>
      </c>
      <c r="R3931" s="12" t="n">
        <f aca="false">M3931*O3931</f>
        <v>10159.94</v>
      </c>
      <c r="S3931" s="12" t="n">
        <f aca="false">Q3931-R3931</f>
        <v>244.824999999999</v>
      </c>
      <c r="T3931" s="11" t="n">
        <f aca="false">IFERROR(S3931/Q3931,0)</f>
        <v>0.0235300845333844</v>
      </c>
      <c r="U3931" s="13" t="n">
        <f aca="false">F3931-E3931</f>
        <v>23</v>
      </c>
      <c r="V3931" s="13" t="n">
        <f aca="false">G3931-F3931</f>
        <v>5</v>
      </c>
      <c r="W3931" s="13" t="n">
        <f aca="false">G3931-E3931</f>
        <v>28</v>
      </c>
      <c r="X3931" s="10" t="n">
        <f aca="false">YEAR(E3931)</f>
        <v>2019</v>
      </c>
      <c r="Y3931" s="0" t="str">
        <f aca="false">TEXT(E3931,"yyyy-mm")</f>
        <v>2019-09</v>
      </c>
      <c r="Z3931" s="0" t="str">
        <f aca="false">"Q"&amp;ROUNDUP(MONTH(E3931)/3,0)&amp;"-"&amp;YEAR(E3931)</f>
        <v>Q3-2019</v>
      </c>
    </row>
    <row r="3932" customFormat="false" ht="14.25" hidden="false" customHeight="false" outlineLevel="0" collapsed="false">
      <c r="A3932" s="0" t="s">
        <v>3974</v>
      </c>
      <c r="B3932" s="0" t="s">
        <v>43</v>
      </c>
      <c r="C3932" s="0" t="s">
        <v>79</v>
      </c>
      <c r="D3932" s="9" t="n">
        <v>43600</v>
      </c>
      <c r="E3932" s="9" t="n">
        <v>43716</v>
      </c>
      <c r="F3932" s="9" t="n">
        <v>43744</v>
      </c>
      <c r="G3932" s="9" t="n">
        <v>43754</v>
      </c>
      <c r="H3932" s="10" t="s">
        <v>36</v>
      </c>
      <c r="I3932" s="0" t="n">
        <v>27</v>
      </c>
      <c r="J3932" s="0" t="n">
        <v>20</v>
      </c>
      <c r="K3932" s="0" t="n">
        <v>80</v>
      </c>
      <c r="L3932" s="0" t="n">
        <v>22</v>
      </c>
      <c r="M3932" s="0" t="n">
        <v>6</v>
      </c>
      <c r="N3932" s="11" t="n">
        <v>0.15</v>
      </c>
      <c r="O3932" s="12" t="n">
        <v>983.02</v>
      </c>
      <c r="P3932" s="12" t="n">
        <v>1755.4</v>
      </c>
      <c r="Q3932" s="12" t="n">
        <f aca="false">M3932*P3932*(1-N3932)</f>
        <v>8952.54</v>
      </c>
      <c r="R3932" s="12" t="n">
        <f aca="false">M3932*O3932</f>
        <v>5898.12</v>
      </c>
      <c r="S3932" s="12" t="n">
        <f aca="false">Q3932-R3932</f>
        <v>3054.42</v>
      </c>
      <c r="T3932" s="11" t="n">
        <f aca="false">IFERROR(S3932/Q3932,0)</f>
        <v>0.341179151391672</v>
      </c>
      <c r="U3932" s="13" t="n">
        <f aca="false">F3932-E3932</f>
        <v>28</v>
      </c>
      <c r="V3932" s="13" t="n">
        <f aca="false">G3932-F3932</f>
        <v>10</v>
      </c>
      <c r="W3932" s="13" t="n">
        <f aca="false">G3932-E3932</f>
        <v>38</v>
      </c>
      <c r="X3932" s="10" t="n">
        <f aca="false">YEAR(E3932)</f>
        <v>2019</v>
      </c>
      <c r="Y3932" s="0" t="str">
        <f aca="false">TEXT(E3932,"yyyy-mm")</f>
        <v>2019-09</v>
      </c>
      <c r="Z3932" s="0" t="str">
        <f aca="false">"Q"&amp;ROUNDUP(MONTH(E3932)/3,0)&amp;"-"&amp;YEAR(E3932)</f>
        <v>Q3-2019</v>
      </c>
    </row>
    <row r="3933" customFormat="false" ht="14.25" hidden="false" customHeight="false" outlineLevel="0" collapsed="false">
      <c r="A3933" s="0" t="s">
        <v>3975</v>
      </c>
      <c r="B3933" s="0" t="s">
        <v>41</v>
      </c>
      <c r="C3933" s="0" t="s">
        <v>35</v>
      </c>
      <c r="D3933" s="9" t="n">
        <v>43600</v>
      </c>
      <c r="E3933" s="9" t="n">
        <v>43716</v>
      </c>
      <c r="F3933" s="9" t="n">
        <v>43744</v>
      </c>
      <c r="G3933" s="9" t="n">
        <v>43747</v>
      </c>
      <c r="H3933" s="10" t="s">
        <v>36</v>
      </c>
      <c r="I3933" s="0" t="n">
        <v>22</v>
      </c>
      <c r="J3933" s="0" t="n">
        <v>8</v>
      </c>
      <c r="K3933" s="0" t="n">
        <v>240</v>
      </c>
      <c r="L3933" s="0" t="n">
        <v>47</v>
      </c>
      <c r="M3933" s="0" t="n">
        <v>6</v>
      </c>
      <c r="N3933" s="11" t="n">
        <v>0.2</v>
      </c>
      <c r="O3933" s="12" t="n">
        <v>851.24</v>
      </c>
      <c r="P3933" s="12" t="n">
        <v>1105.5</v>
      </c>
      <c r="Q3933" s="12" t="n">
        <f aca="false">M3933*P3933*(1-N3933)</f>
        <v>5306.4</v>
      </c>
      <c r="R3933" s="12" t="n">
        <f aca="false">M3933*O3933</f>
        <v>5107.44</v>
      </c>
      <c r="S3933" s="12" t="n">
        <f aca="false">Q3933-R3933</f>
        <v>198.96</v>
      </c>
      <c r="T3933" s="11" t="n">
        <f aca="false">IFERROR(S3933/Q3933,0)</f>
        <v>0.0374943464495703</v>
      </c>
      <c r="U3933" s="13" t="n">
        <f aca="false">F3933-E3933</f>
        <v>28</v>
      </c>
      <c r="V3933" s="13" t="n">
        <f aca="false">G3933-F3933</f>
        <v>3</v>
      </c>
      <c r="W3933" s="13" t="n">
        <f aca="false">G3933-E3933</f>
        <v>31</v>
      </c>
      <c r="X3933" s="10" t="n">
        <f aca="false">YEAR(E3933)</f>
        <v>2019</v>
      </c>
      <c r="Y3933" s="0" t="str">
        <f aca="false">TEXT(E3933,"yyyy-mm")</f>
        <v>2019-09</v>
      </c>
      <c r="Z3933" s="0" t="str">
        <f aca="false">"Q"&amp;ROUNDUP(MONTH(E3933)/3,0)&amp;"-"&amp;YEAR(E3933)</f>
        <v>Q3-2019</v>
      </c>
    </row>
    <row r="3934" customFormat="false" ht="14.25" hidden="false" customHeight="false" outlineLevel="0" collapsed="false">
      <c r="A3934" s="0" t="s">
        <v>3976</v>
      </c>
      <c r="B3934" s="0" t="s">
        <v>38</v>
      </c>
      <c r="C3934" s="0" t="s">
        <v>58</v>
      </c>
      <c r="D3934" s="9" t="n">
        <v>43600</v>
      </c>
      <c r="E3934" s="9" t="n">
        <v>43717</v>
      </c>
      <c r="F3934" s="9" t="n">
        <v>43721</v>
      </c>
      <c r="G3934" s="9" t="n">
        <v>43725</v>
      </c>
      <c r="H3934" s="10" t="s">
        <v>36</v>
      </c>
      <c r="I3934" s="0" t="n">
        <v>14</v>
      </c>
      <c r="J3934" s="0" t="n">
        <v>20</v>
      </c>
      <c r="K3934" s="0" t="n">
        <v>329</v>
      </c>
      <c r="L3934" s="0" t="n">
        <v>46</v>
      </c>
      <c r="M3934" s="0" t="n">
        <v>1</v>
      </c>
      <c r="N3934" s="11" t="n">
        <v>0.1</v>
      </c>
      <c r="O3934" s="12" t="n">
        <v>652.25</v>
      </c>
      <c r="P3934" s="12" t="n">
        <v>1105.5</v>
      </c>
      <c r="Q3934" s="12" t="n">
        <f aca="false">M3934*P3934*(1-N3934)</f>
        <v>994.95</v>
      </c>
      <c r="R3934" s="12" t="n">
        <f aca="false">M3934*O3934</f>
        <v>652.25</v>
      </c>
      <c r="S3934" s="12" t="n">
        <f aca="false">Q3934-R3934</f>
        <v>342.7</v>
      </c>
      <c r="T3934" s="11" t="n">
        <f aca="false">IFERROR(S3934/Q3934,0)</f>
        <v>0.344439419066285</v>
      </c>
      <c r="U3934" s="13" t="n">
        <f aca="false">F3934-E3934</f>
        <v>4</v>
      </c>
      <c r="V3934" s="13" t="n">
        <f aca="false">G3934-F3934</f>
        <v>4</v>
      </c>
      <c r="W3934" s="13" t="n">
        <f aca="false">G3934-E3934</f>
        <v>8</v>
      </c>
      <c r="X3934" s="10" t="n">
        <f aca="false">YEAR(E3934)</f>
        <v>2019</v>
      </c>
      <c r="Y3934" s="0" t="str">
        <f aca="false">TEXT(E3934,"yyyy-mm")</f>
        <v>2019-09</v>
      </c>
      <c r="Z3934" s="0" t="str">
        <f aca="false">"Q"&amp;ROUNDUP(MONTH(E3934)/3,0)&amp;"-"&amp;YEAR(E3934)</f>
        <v>Q3-2019</v>
      </c>
    </row>
    <row r="3935" customFormat="false" ht="14.25" hidden="false" customHeight="false" outlineLevel="0" collapsed="false">
      <c r="A3935" s="0" t="s">
        <v>3977</v>
      </c>
      <c r="B3935" s="0" t="s">
        <v>38</v>
      </c>
      <c r="C3935" s="0" t="s">
        <v>39</v>
      </c>
      <c r="D3935" s="9" t="n">
        <v>43600</v>
      </c>
      <c r="E3935" s="9" t="n">
        <v>43717</v>
      </c>
      <c r="F3935" s="9" t="n">
        <v>43736</v>
      </c>
      <c r="G3935" s="9" t="n">
        <v>43745</v>
      </c>
      <c r="H3935" s="10" t="s">
        <v>36</v>
      </c>
      <c r="I3935" s="0" t="n">
        <v>13</v>
      </c>
      <c r="J3935" s="0" t="n">
        <v>27</v>
      </c>
      <c r="K3935" s="0" t="n">
        <v>165</v>
      </c>
      <c r="L3935" s="0" t="n">
        <v>22</v>
      </c>
      <c r="M3935" s="0" t="n">
        <v>6</v>
      </c>
      <c r="N3935" s="11" t="n">
        <v>0.4</v>
      </c>
      <c r="O3935" s="12" t="n">
        <v>2925.22</v>
      </c>
      <c r="P3935" s="12" t="n">
        <v>3953</v>
      </c>
      <c r="Q3935" s="12" t="n">
        <f aca="false">M3935*P3935*(1-N3935)</f>
        <v>14230.8</v>
      </c>
      <c r="R3935" s="12" t="n">
        <f aca="false">M3935*O3935</f>
        <v>17551.32</v>
      </c>
      <c r="S3935" s="12" t="n">
        <f aca="false">Q3935-R3935</f>
        <v>-3320.52</v>
      </c>
      <c r="T3935" s="11" t="n">
        <f aca="false">IFERROR(S3935/Q3935,0)</f>
        <v>-0.233333333333333</v>
      </c>
      <c r="U3935" s="13" t="n">
        <f aca="false">F3935-E3935</f>
        <v>19</v>
      </c>
      <c r="V3935" s="13" t="n">
        <f aca="false">G3935-F3935</f>
        <v>9</v>
      </c>
      <c r="W3935" s="13" t="n">
        <f aca="false">G3935-E3935</f>
        <v>28</v>
      </c>
      <c r="X3935" s="10" t="n">
        <f aca="false">YEAR(E3935)</f>
        <v>2019</v>
      </c>
      <c r="Y3935" s="0" t="str">
        <f aca="false">TEXT(E3935,"yyyy-mm")</f>
        <v>2019-09</v>
      </c>
      <c r="Z3935" s="0" t="str">
        <f aca="false">"Q"&amp;ROUNDUP(MONTH(E3935)/3,0)&amp;"-"&amp;YEAR(E3935)</f>
        <v>Q3-2019</v>
      </c>
    </row>
    <row r="3936" customFormat="false" ht="14.25" hidden="false" customHeight="false" outlineLevel="0" collapsed="false">
      <c r="A3936" s="0" t="s">
        <v>3978</v>
      </c>
      <c r="B3936" s="0" t="s">
        <v>34</v>
      </c>
      <c r="C3936" s="0" t="s">
        <v>48</v>
      </c>
      <c r="D3936" s="9" t="n">
        <v>43600</v>
      </c>
      <c r="E3936" s="9" t="n">
        <v>43717</v>
      </c>
      <c r="F3936" s="9" t="n">
        <v>43722</v>
      </c>
      <c r="G3936" s="9" t="n">
        <v>43728</v>
      </c>
      <c r="H3936" s="10" t="s">
        <v>36</v>
      </c>
      <c r="I3936" s="0" t="n">
        <v>5</v>
      </c>
      <c r="J3936" s="0" t="n">
        <v>11</v>
      </c>
      <c r="K3936" s="0" t="n">
        <v>46</v>
      </c>
      <c r="L3936" s="0" t="n">
        <v>4</v>
      </c>
      <c r="M3936" s="0" t="n">
        <v>7</v>
      </c>
      <c r="N3936" s="11" t="n">
        <v>0.2</v>
      </c>
      <c r="O3936" s="12" t="n">
        <v>4129.08</v>
      </c>
      <c r="P3936" s="12" t="n">
        <v>5815.6</v>
      </c>
      <c r="Q3936" s="12" t="n">
        <f aca="false">M3936*P3936*(1-N3936)</f>
        <v>32567.36</v>
      </c>
      <c r="R3936" s="12" t="n">
        <f aca="false">M3936*O3936</f>
        <v>28903.56</v>
      </c>
      <c r="S3936" s="12" t="n">
        <f aca="false">Q3936-R3936</f>
        <v>3663.80000000001</v>
      </c>
      <c r="T3936" s="11" t="n">
        <f aca="false">IFERROR(S3936/Q3936,0)</f>
        <v>0.112499140243483</v>
      </c>
      <c r="U3936" s="13" t="n">
        <f aca="false">F3936-E3936</f>
        <v>5</v>
      </c>
      <c r="V3936" s="13" t="n">
        <f aca="false">G3936-F3936</f>
        <v>6</v>
      </c>
      <c r="W3936" s="13" t="n">
        <f aca="false">G3936-E3936</f>
        <v>11</v>
      </c>
      <c r="X3936" s="10" t="n">
        <f aca="false">YEAR(E3936)</f>
        <v>2019</v>
      </c>
      <c r="Y3936" s="0" t="str">
        <f aca="false">TEXT(E3936,"yyyy-mm")</f>
        <v>2019-09</v>
      </c>
      <c r="Z3936" s="0" t="str">
        <f aca="false">"Q"&amp;ROUNDUP(MONTH(E3936)/3,0)&amp;"-"&amp;YEAR(E3936)</f>
        <v>Q3-2019</v>
      </c>
    </row>
    <row r="3937" customFormat="false" ht="14.25" hidden="false" customHeight="false" outlineLevel="0" collapsed="false">
      <c r="A3937" s="0" t="s">
        <v>3979</v>
      </c>
      <c r="B3937" s="0" t="s">
        <v>38</v>
      </c>
      <c r="C3937" s="0" t="s">
        <v>39</v>
      </c>
      <c r="D3937" s="9" t="n">
        <v>43600</v>
      </c>
      <c r="E3937" s="9" t="n">
        <v>43717</v>
      </c>
      <c r="F3937" s="9" t="n">
        <v>43736</v>
      </c>
      <c r="G3937" s="9" t="n">
        <v>43744</v>
      </c>
      <c r="H3937" s="10" t="s">
        <v>36</v>
      </c>
      <c r="I3937" s="0" t="n">
        <v>15</v>
      </c>
      <c r="J3937" s="0" t="n">
        <v>45</v>
      </c>
      <c r="K3937" s="0" t="n">
        <v>198</v>
      </c>
      <c r="L3937" s="0" t="n">
        <v>36</v>
      </c>
      <c r="M3937" s="0" t="n">
        <v>3</v>
      </c>
      <c r="N3937" s="11" t="n">
        <v>0.1</v>
      </c>
      <c r="O3937" s="12" t="n">
        <v>2599.53</v>
      </c>
      <c r="P3937" s="12" t="n">
        <v>3209.3</v>
      </c>
      <c r="Q3937" s="12" t="n">
        <f aca="false">M3937*P3937*(1-N3937)</f>
        <v>8665.11</v>
      </c>
      <c r="R3937" s="12" t="n">
        <f aca="false">M3937*O3937</f>
        <v>7798.59</v>
      </c>
      <c r="S3937" s="12" t="n">
        <f aca="false">Q3937-R3937</f>
        <v>866.520000000002</v>
      </c>
      <c r="T3937" s="11" t="n">
        <f aca="false">IFERROR(S3937/Q3937,0)</f>
        <v>0.100001038648096</v>
      </c>
      <c r="U3937" s="13" t="n">
        <f aca="false">F3937-E3937</f>
        <v>19</v>
      </c>
      <c r="V3937" s="13" t="n">
        <f aca="false">G3937-F3937</f>
        <v>8</v>
      </c>
      <c r="W3937" s="13" t="n">
        <f aca="false">G3937-E3937</f>
        <v>27</v>
      </c>
      <c r="X3937" s="10" t="n">
        <f aca="false">YEAR(E3937)</f>
        <v>2019</v>
      </c>
      <c r="Y3937" s="0" t="str">
        <f aca="false">TEXT(E3937,"yyyy-mm")</f>
        <v>2019-09</v>
      </c>
      <c r="Z3937" s="0" t="str">
        <f aca="false">"Q"&amp;ROUNDUP(MONTH(E3937)/3,0)&amp;"-"&amp;YEAR(E3937)</f>
        <v>Q3-2019</v>
      </c>
    </row>
    <row r="3938" customFormat="false" ht="14.25" hidden="false" customHeight="false" outlineLevel="0" collapsed="false">
      <c r="A3938" s="0" t="s">
        <v>3980</v>
      </c>
      <c r="B3938" s="0" t="s">
        <v>38</v>
      </c>
      <c r="C3938" s="0" t="s">
        <v>35</v>
      </c>
      <c r="D3938" s="9" t="n">
        <v>43600</v>
      </c>
      <c r="E3938" s="9" t="n">
        <v>43717</v>
      </c>
      <c r="F3938" s="9" t="n">
        <v>43725</v>
      </c>
      <c r="G3938" s="9" t="n">
        <v>43731</v>
      </c>
      <c r="H3938" s="10" t="s">
        <v>36</v>
      </c>
      <c r="I3938" s="0" t="n">
        <v>13</v>
      </c>
      <c r="J3938" s="0" t="n">
        <v>48</v>
      </c>
      <c r="K3938" s="0" t="n">
        <v>241</v>
      </c>
      <c r="L3938" s="0" t="n">
        <v>43</v>
      </c>
      <c r="M3938" s="0" t="n">
        <v>3</v>
      </c>
      <c r="N3938" s="11" t="n">
        <v>0.2</v>
      </c>
      <c r="O3938" s="12" t="n">
        <v>1034.15</v>
      </c>
      <c r="P3938" s="12" t="n">
        <v>2298.1</v>
      </c>
      <c r="Q3938" s="12" t="n">
        <f aca="false">M3938*P3938*(1-N3938)</f>
        <v>5515.44</v>
      </c>
      <c r="R3938" s="12" t="n">
        <f aca="false">M3938*O3938</f>
        <v>3102.45</v>
      </c>
      <c r="S3938" s="12" t="n">
        <f aca="false">Q3938-R3938</f>
        <v>2412.99</v>
      </c>
      <c r="T3938" s="11" t="n">
        <f aca="false">IFERROR(S3938/Q3938,0)</f>
        <v>0.437497280362038</v>
      </c>
      <c r="U3938" s="13" t="n">
        <f aca="false">F3938-E3938</f>
        <v>8</v>
      </c>
      <c r="V3938" s="13" t="n">
        <f aca="false">G3938-F3938</f>
        <v>6</v>
      </c>
      <c r="W3938" s="13" t="n">
        <f aca="false">G3938-E3938</f>
        <v>14</v>
      </c>
      <c r="X3938" s="10" t="n">
        <f aca="false">YEAR(E3938)</f>
        <v>2019</v>
      </c>
      <c r="Y3938" s="0" t="str">
        <f aca="false">TEXT(E3938,"yyyy-mm")</f>
        <v>2019-09</v>
      </c>
      <c r="Z3938" s="0" t="str">
        <f aca="false">"Q"&amp;ROUNDUP(MONTH(E3938)/3,0)&amp;"-"&amp;YEAR(E3938)</f>
        <v>Q3-2019</v>
      </c>
    </row>
    <row r="3939" customFormat="false" ht="14.25" hidden="false" customHeight="false" outlineLevel="0" collapsed="false">
      <c r="A3939" s="0" t="s">
        <v>3981</v>
      </c>
      <c r="B3939" s="0" t="s">
        <v>34</v>
      </c>
      <c r="C3939" s="0" t="s">
        <v>79</v>
      </c>
      <c r="D3939" s="9" t="n">
        <v>43600</v>
      </c>
      <c r="E3939" s="9" t="n">
        <v>43717</v>
      </c>
      <c r="F3939" s="9" t="n">
        <v>43721</v>
      </c>
      <c r="G3939" s="9" t="n">
        <v>43730</v>
      </c>
      <c r="H3939" s="10" t="s">
        <v>36</v>
      </c>
      <c r="I3939" s="0" t="n">
        <v>11</v>
      </c>
      <c r="J3939" s="0" t="n">
        <v>44</v>
      </c>
      <c r="K3939" s="0" t="n">
        <v>61</v>
      </c>
      <c r="L3939" s="0" t="n">
        <v>4</v>
      </c>
      <c r="M3939" s="0" t="n">
        <v>7</v>
      </c>
      <c r="N3939" s="11" t="n">
        <v>0.4</v>
      </c>
      <c r="O3939" s="12" t="n">
        <v>1736.37</v>
      </c>
      <c r="P3939" s="12" t="n">
        <v>3946.3</v>
      </c>
      <c r="Q3939" s="12" t="n">
        <f aca="false">M3939*P3939*(1-N3939)</f>
        <v>16574.46</v>
      </c>
      <c r="R3939" s="12" t="n">
        <f aca="false">M3939*O3939</f>
        <v>12154.59</v>
      </c>
      <c r="S3939" s="12" t="n">
        <f aca="false">Q3939-R3939</f>
        <v>4419.87</v>
      </c>
      <c r="T3939" s="11" t="n">
        <f aca="false">IFERROR(S3939/Q3939,0)</f>
        <v>0.266667511339736</v>
      </c>
      <c r="U3939" s="13" t="n">
        <f aca="false">F3939-E3939</f>
        <v>4</v>
      </c>
      <c r="V3939" s="13" t="n">
        <f aca="false">G3939-F3939</f>
        <v>9</v>
      </c>
      <c r="W3939" s="13" t="n">
        <f aca="false">G3939-E3939</f>
        <v>13</v>
      </c>
      <c r="X3939" s="10" t="n">
        <f aca="false">YEAR(E3939)</f>
        <v>2019</v>
      </c>
      <c r="Y3939" s="0" t="str">
        <f aca="false">TEXT(E3939,"yyyy-mm")</f>
        <v>2019-09</v>
      </c>
      <c r="Z3939" s="0" t="str">
        <f aca="false">"Q"&amp;ROUNDUP(MONTH(E3939)/3,0)&amp;"-"&amp;YEAR(E3939)</f>
        <v>Q3-2019</v>
      </c>
    </row>
    <row r="3940" customFormat="false" ht="14.25" hidden="false" customHeight="false" outlineLevel="0" collapsed="false">
      <c r="A3940" s="0" t="s">
        <v>3982</v>
      </c>
      <c r="B3940" s="0" t="s">
        <v>34</v>
      </c>
      <c r="C3940" s="0" t="s">
        <v>79</v>
      </c>
      <c r="D3940" s="9" t="n">
        <v>43600</v>
      </c>
      <c r="E3940" s="9" t="n">
        <v>43717</v>
      </c>
      <c r="F3940" s="9" t="n">
        <v>43733</v>
      </c>
      <c r="G3940" s="9" t="n">
        <v>43738</v>
      </c>
      <c r="H3940" s="10" t="s">
        <v>36</v>
      </c>
      <c r="I3940" s="0" t="n">
        <v>11</v>
      </c>
      <c r="J3940" s="0" t="n">
        <v>23</v>
      </c>
      <c r="K3940" s="0" t="n">
        <v>87</v>
      </c>
      <c r="L3940" s="0" t="n">
        <v>10</v>
      </c>
      <c r="M3940" s="0" t="n">
        <v>6</v>
      </c>
      <c r="N3940" s="11" t="n">
        <v>0.05</v>
      </c>
      <c r="O3940" s="12" t="n">
        <v>2674.37</v>
      </c>
      <c r="P3940" s="12" t="n">
        <v>3932.9</v>
      </c>
      <c r="Q3940" s="12" t="n">
        <f aca="false">M3940*P3940*(1-N3940)</f>
        <v>22417.53</v>
      </c>
      <c r="R3940" s="12" t="n">
        <f aca="false">M3940*O3940</f>
        <v>16046.22</v>
      </c>
      <c r="S3940" s="12" t="n">
        <f aca="false">Q3940-R3940</f>
        <v>6371.31</v>
      </c>
      <c r="T3940" s="11" t="n">
        <f aca="false">IFERROR(S3940/Q3940,0)</f>
        <v>0.284211061611159</v>
      </c>
      <c r="U3940" s="13" t="n">
        <f aca="false">F3940-E3940</f>
        <v>16</v>
      </c>
      <c r="V3940" s="13" t="n">
        <f aca="false">G3940-F3940</f>
        <v>5</v>
      </c>
      <c r="W3940" s="13" t="n">
        <f aca="false">G3940-E3940</f>
        <v>21</v>
      </c>
      <c r="X3940" s="10" t="n">
        <f aca="false">YEAR(E3940)</f>
        <v>2019</v>
      </c>
      <c r="Y3940" s="0" t="str">
        <f aca="false">TEXT(E3940,"yyyy-mm")</f>
        <v>2019-09</v>
      </c>
      <c r="Z3940" s="0" t="str">
        <f aca="false">"Q"&amp;ROUNDUP(MONTH(E3940)/3,0)&amp;"-"&amp;YEAR(E3940)</f>
        <v>Q3-2019</v>
      </c>
    </row>
    <row r="3941" customFormat="false" ht="14.25" hidden="false" customHeight="false" outlineLevel="0" collapsed="false">
      <c r="A3941" s="0" t="s">
        <v>3983</v>
      </c>
      <c r="B3941" s="0" t="s">
        <v>34</v>
      </c>
      <c r="C3941" s="0" t="s">
        <v>35</v>
      </c>
      <c r="D3941" s="9" t="n">
        <v>43600</v>
      </c>
      <c r="E3941" s="9" t="n">
        <v>43717</v>
      </c>
      <c r="F3941" s="9" t="n">
        <v>43737</v>
      </c>
      <c r="G3941" s="9" t="n">
        <v>43744</v>
      </c>
      <c r="H3941" s="10" t="s">
        <v>36</v>
      </c>
      <c r="I3941" s="0" t="n">
        <v>4</v>
      </c>
      <c r="J3941" s="0" t="n">
        <v>35</v>
      </c>
      <c r="K3941" s="0" t="n">
        <v>244</v>
      </c>
      <c r="L3941" s="0" t="n">
        <v>27</v>
      </c>
      <c r="M3941" s="0" t="n">
        <v>7</v>
      </c>
      <c r="N3941" s="11" t="n">
        <v>0.05</v>
      </c>
      <c r="O3941" s="12" t="n">
        <v>572.85</v>
      </c>
      <c r="P3941" s="12" t="n">
        <v>1005</v>
      </c>
      <c r="Q3941" s="12" t="n">
        <f aca="false">M3941*P3941*(1-N3941)</f>
        <v>6683.25</v>
      </c>
      <c r="R3941" s="12" t="n">
        <f aca="false">M3941*O3941</f>
        <v>4009.95</v>
      </c>
      <c r="S3941" s="12" t="n">
        <f aca="false">Q3941-R3941</f>
        <v>2673.3</v>
      </c>
      <c r="T3941" s="11" t="n">
        <f aca="false">IFERROR(S3941/Q3941,0)</f>
        <v>0.4</v>
      </c>
      <c r="U3941" s="13" t="n">
        <f aca="false">F3941-E3941</f>
        <v>20</v>
      </c>
      <c r="V3941" s="13" t="n">
        <f aca="false">G3941-F3941</f>
        <v>7</v>
      </c>
      <c r="W3941" s="13" t="n">
        <f aca="false">G3941-E3941</f>
        <v>27</v>
      </c>
      <c r="X3941" s="10" t="n">
        <f aca="false">YEAR(E3941)</f>
        <v>2019</v>
      </c>
      <c r="Y3941" s="0" t="str">
        <f aca="false">TEXT(E3941,"yyyy-mm")</f>
        <v>2019-09</v>
      </c>
      <c r="Z3941" s="0" t="str">
        <f aca="false">"Q"&amp;ROUNDUP(MONTH(E3941)/3,0)&amp;"-"&amp;YEAR(E3941)</f>
        <v>Q3-2019</v>
      </c>
    </row>
    <row r="3942" customFormat="false" ht="14.25" hidden="false" customHeight="false" outlineLevel="0" collapsed="false">
      <c r="A3942" s="0" t="s">
        <v>3984</v>
      </c>
      <c r="B3942" s="0" t="s">
        <v>43</v>
      </c>
      <c r="C3942" s="0" t="s">
        <v>48</v>
      </c>
      <c r="D3942" s="9" t="n">
        <v>43600</v>
      </c>
      <c r="E3942" s="9" t="n">
        <v>43717</v>
      </c>
      <c r="F3942" s="9" t="n">
        <v>43733</v>
      </c>
      <c r="G3942" s="9" t="n">
        <v>43734</v>
      </c>
      <c r="H3942" s="10" t="s">
        <v>36</v>
      </c>
      <c r="I3942" s="0" t="n">
        <v>28</v>
      </c>
      <c r="J3942" s="0" t="n">
        <v>7</v>
      </c>
      <c r="K3942" s="0" t="n">
        <v>58</v>
      </c>
      <c r="L3942" s="0" t="n">
        <v>11</v>
      </c>
      <c r="M3942" s="0" t="n">
        <v>8</v>
      </c>
      <c r="N3942" s="11" t="n">
        <v>0.075</v>
      </c>
      <c r="O3942" s="12" t="n">
        <v>1218.66</v>
      </c>
      <c r="P3942" s="12" t="n">
        <v>2592.9</v>
      </c>
      <c r="Q3942" s="12" t="n">
        <f aca="false">M3942*P3942*(1-N3942)</f>
        <v>19187.46</v>
      </c>
      <c r="R3942" s="12" t="n">
        <f aca="false">M3942*O3942</f>
        <v>9749.28</v>
      </c>
      <c r="S3942" s="12" t="n">
        <f aca="false">Q3942-R3942</f>
        <v>9438.18</v>
      </c>
      <c r="T3942" s="11" t="n">
        <f aca="false">IFERROR(S3942/Q3942,0)</f>
        <v>0.491893142708832</v>
      </c>
      <c r="U3942" s="13" t="n">
        <f aca="false">F3942-E3942</f>
        <v>16</v>
      </c>
      <c r="V3942" s="13" t="n">
        <f aca="false">G3942-F3942</f>
        <v>1</v>
      </c>
      <c r="W3942" s="13" t="n">
        <f aca="false">G3942-E3942</f>
        <v>17</v>
      </c>
      <c r="X3942" s="10" t="n">
        <f aca="false">YEAR(E3942)</f>
        <v>2019</v>
      </c>
      <c r="Y3942" s="0" t="str">
        <f aca="false">TEXT(E3942,"yyyy-mm")</f>
        <v>2019-09</v>
      </c>
      <c r="Z3942" s="0" t="str">
        <f aca="false">"Q"&amp;ROUNDUP(MONTH(E3942)/3,0)&amp;"-"&amp;YEAR(E3942)</f>
        <v>Q3-2019</v>
      </c>
    </row>
    <row r="3943" customFormat="false" ht="14.25" hidden="false" customHeight="false" outlineLevel="0" collapsed="false">
      <c r="A3943" s="0" t="s">
        <v>3985</v>
      </c>
      <c r="B3943" s="0" t="s">
        <v>41</v>
      </c>
      <c r="C3943" s="0" t="s">
        <v>39</v>
      </c>
      <c r="D3943" s="9" t="n">
        <v>43600</v>
      </c>
      <c r="E3943" s="9" t="n">
        <v>43717</v>
      </c>
      <c r="F3943" s="9" t="n">
        <v>43735</v>
      </c>
      <c r="G3943" s="9" t="n">
        <v>43738</v>
      </c>
      <c r="H3943" s="10" t="s">
        <v>36</v>
      </c>
      <c r="I3943" s="0" t="n">
        <v>23</v>
      </c>
      <c r="J3943" s="0" t="n">
        <v>39</v>
      </c>
      <c r="K3943" s="0" t="n">
        <v>105</v>
      </c>
      <c r="L3943" s="0" t="n">
        <v>9</v>
      </c>
      <c r="M3943" s="0" t="n">
        <v>4</v>
      </c>
      <c r="N3943" s="11" t="n">
        <v>0.05</v>
      </c>
      <c r="O3943" s="12" t="n">
        <v>801.99</v>
      </c>
      <c r="P3943" s="12" t="n">
        <v>1145.7</v>
      </c>
      <c r="Q3943" s="12" t="n">
        <f aca="false">M3943*P3943*(1-N3943)</f>
        <v>4353.66</v>
      </c>
      <c r="R3943" s="12" t="n">
        <f aca="false">M3943*O3943</f>
        <v>3207.96</v>
      </c>
      <c r="S3943" s="12" t="n">
        <f aca="false">Q3943-R3943</f>
        <v>1145.7</v>
      </c>
      <c r="T3943" s="11" t="n">
        <f aca="false">IFERROR(S3943/Q3943,0)</f>
        <v>0.263157894736842</v>
      </c>
      <c r="U3943" s="13" t="n">
        <f aca="false">F3943-E3943</f>
        <v>18</v>
      </c>
      <c r="V3943" s="13" t="n">
        <f aca="false">G3943-F3943</f>
        <v>3</v>
      </c>
      <c r="W3943" s="13" t="n">
        <f aca="false">G3943-E3943</f>
        <v>21</v>
      </c>
      <c r="X3943" s="10" t="n">
        <f aca="false">YEAR(E3943)</f>
        <v>2019</v>
      </c>
      <c r="Y3943" s="0" t="str">
        <f aca="false">TEXT(E3943,"yyyy-mm")</f>
        <v>2019-09</v>
      </c>
      <c r="Z3943" s="0" t="str">
        <f aca="false">"Q"&amp;ROUNDUP(MONTH(E3943)/3,0)&amp;"-"&amp;YEAR(E3943)</f>
        <v>Q3-2019</v>
      </c>
    </row>
    <row r="3944" customFormat="false" ht="14.25" hidden="false" customHeight="false" outlineLevel="0" collapsed="false">
      <c r="A3944" s="0" t="s">
        <v>3986</v>
      </c>
      <c r="B3944" s="0" t="s">
        <v>34</v>
      </c>
      <c r="C3944" s="0" t="s">
        <v>39</v>
      </c>
      <c r="D3944" s="9" t="n">
        <v>43600</v>
      </c>
      <c r="E3944" s="9" t="n">
        <v>43717</v>
      </c>
      <c r="F3944" s="9" t="n">
        <v>43745</v>
      </c>
      <c r="G3944" s="9" t="n">
        <v>43748</v>
      </c>
      <c r="H3944" s="10" t="s">
        <v>36</v>
      </c>
      <c r="I3944" s="0" t="n">
        <v>1</v>
      </c>
      <c r="J3944" s="0" t="n">
        <v>38</v>
      </c>
      <c r="K3944" s="0" t="n">
        <v>94</v>
      </c>
      <c r="L3944" s="0" t="n">
        <v>42</v>
      </c>
      <c r="M3944" s="0" t="n">
        <v>7</v>
      </c>
      <c r="N3944" s="11" t="n">
        <v>0.075</v>
      </c>
      <c r="O3944" s="12" t="n">
        <v>475.23</v>
      </c>
      <c r="P3944" s="12" t="n">
        <v>1159.1</v>
      </c>
      <c r="Q3944" s="12" t="n">
        <f aca="false">M3944*P3944*(1-N3944)</f>
        <v>7505.1725</v>
      </c>
      <c r="R3944" s="12" t="n">
        <f aca="false">M3944*O3944</f>
        <v>3326.61</v>
      </c>
      <c r="S3944" s="12" t="n">
        <f aca="false">Q3944-R3944</f>
        <v>4178.5625</v>
      </c>
      <c r="T3944" s="11" t="n">
        <f aca="false">IFERROR(S3944/Q3944,0)</f>
        <v>0.556757689446845</v>
      </c>
      <c r="U3944" s="13" t="n">
        <f aca="false">F3944-E3944</f>
        <v>28</v>
      </c>
      <c r="V3944" s="13" t="n">
        <f aca="false">G3944-F3944</f>
        <v>3</v>
      </c>
      <c r="W3944" s="13" t="n">
        <f aca="false">G3944-E3944</f>
        <v>31</v>
      </c>
      <c r="X3944" s="10" t="n">
        <f aca="false">YEAR(E3944)</f>
        <v>2019</v>
      </c>
      <c r="Y3944" s="0" t="str">
        <f aca="false">TEXT(E3944,"yyyy-mm")</f>
        <v>2019-09</v>
      </c>
      <c r="Z3944" s="0" t="str">
        <f aca="false">"Q"&amp;ROUNDUP(MONTH(E3944)/3,0)&amp;"-"&amp;YEAR(E3944)</f>
        <v>Q3-2019</v>
      </c>
    </row>
    <row r="3945" customFormat="false" ht="14.25" hidden="false" customHeight="false" outlineLevel="0" collapsed="false">
      <c r="A3945" s="0" t="s">
        <v>3987</v>
      </c>
      <c r="B3945" s="0" t="s">
        <v>38</v>
      </c>
      <c r="C3945" s="0" t="s">
        <v>46</v>
      </c>
      <c r="D3945" s="9" t="n">
        <v>43600</v>
      </c>
      <c r="E3945" s="9" t="n">
        <v>43717</v>
      </c>
      <c r="F3945" s="9" t="n">
        <v>43735</v>
      </c>
      <c r="G3945" s="9" t="n">
        <v>43737</v>
      </c>
      <c r="H3945" s="10" t="s">
        <v>36</v>
      </c>
      <c r="I3945" s="0" t="n">
        <v>13</v>
      </c>
      <c r="J3945" s="0" t="n">
        <v>4</v>
      </c>
      <c r="K3945" s="0" t="n">
        <v>265</v>
      </c>
      <c r="L3945" s="0" t="n">
        <v>38</v>
      </c>
      <c r="M3945" s="0" t="n">
        <v>2</v>
      </c>
      <c r="N3945" s="11" t="n">
        <v>0.2</v>
      </c>
      <c r="O3945" s="12" t="n">
        <v>469.6</v>
      </c>
      <c r="P3945" s="12" t="n">
        <v>1092.1</v>
      </c>
      <c r="Q3945" s="12" t="n">
        <f aca="false">M3945*P3945*(1-N3945)</f>
        <v>1747.36</v>
      </c>
      <c r="R3945" s="12" t="n">
        <f aca="false">M3945*O3945</f>
        <v>939.2</v>
      </c>
      <c r="S3945" s="12" t="n">
        <f aca="false">Q3945-R3945</f>
        <v>808.16</v>
      </c>
      <c r="T3945" s="11" t="n">
        <f aca="false">IFERROR(S3945/Q3945,0)</f>
        <v>0.462503433751488</v>
      </c>
      <c r="U3945" s="13" t="n">
        <f aca="false">F3945-E3945</f>
        <v>18</v>
      </c>
      <c r="V3945" s="13" t="n">
        <f aca="false">G3945-F3945</f>
        <v>2</v>
      </c>
      <c r="W3945" s="13" t="n">
        <f aca="false">G3945-E3945</f>
        <v>20</v>
      </c>
      <c r="X3945" s="10" t="n">
        <f aca="false">YEAR(E3945)</f>
        <v>2019</v>
      </c>
      <c r="Y3945" s="0" t="str">
        <f aca="false">TEXT(E3945,"yyyy-mm")</f>
        <v>2019-09</v>
      </c>
      <c r="Z3945" s="0" t="str">
        <f aca="false">"Q"&amp;ROUNDUP(MONTH(E3945)/3,0)&amp;"-"&amp;YEAR(E3945)</f>
        <v>Q3-2019</v>
      </c>
    </row>
    <row r="3946" customFormat="false" ht="14.25" hidden="false" customHeight="false" outlineLevel="0" collapsed="false">
      <c r="A3946" s="0" t="s">
        <v>3988</v>
      </c>
      <c r="B3946" s="0" t="s">
        <v>38</v>
      </c>
      <c r="C3946" s="0" t="s">
        <v>46</v>
      </c>
      <c r="D3946" s="9" t="n">
        <v>43600</v>
      </c>
      <c r="E3946" s="9" t="n">
        <v>43717</v>
      </c>
      <c r="F3946" s="9" t="n">
        <v>43732</v>
      </c>
      <c r="G3946" s="9" t="n">
        <v>43740</v>
      </c>
      <c r="H3946" s="10" t="s">
        <v>36</v>
      </c>
      <c r="I3946" s="0" t="n">
        <v>13</v>
      </c>
      <c r="J3946" s="0" t="n">
        <v>29</v>
      </c>
      <c r="K3946" s="0" t="n">
        <v>323</v>
      </c>
      <c r="L3946" s="0" t="n">
        <v>46</v>
      </c>
      <c r="M3946" s="0" t="n">
        <v>7</v>
      </c>
      <c r="N3946" s="11" t="n">
        <v>0.075</v>
      </c>
      <c r="O3946" s="12" t="n">
        <v>578.28</v>
      </c>
      <c r="P3946" s="12" t="n">
        <v>917.9</v>
      </c>
      <c r="Q3946" s="12" t="n">
        <f aca="false">M3946*P3946*(1-N3946)</f>
        <v>5943.4025</v>
      </c>
      <c r="R3946" s="12" t="n">
        <f aca="false">M3946*O3946</f>
        <v>4047.96</v>
      </c>
      <c r="S3946" s="12" t="n">
        <f aca="false">Q3946-R3946</f>
        <v>1895.4425</v>
      </c>
      <c r="T3946" s="11" t="n">
        <f aca="false">IFERROR(S3946/Q3946,0)</f>
        <v>0.318915385589315</v>
      </c>
      <c r="U3946" s="13" t="n">
        <f aca="false">F3946-E3946</f>
        <v>15</v>
      </c>
      <c r="V3946" s="13" t="n">
        <f aca="false">G3946-F3946</f>
        <v>8</v>
      </c>
      <c r="W3946" s="13" t="n">
        <f aca="false">G3946-E3946</f>
        <v>23</v>
      </c>
      <c r="X3946" s="10" t="n">
        <f aca="false">YEAR(E3946)</f>
        <v>2019</v>
      </c>
      <c r="Y3946" s="0" t="str">
        <f aca="false">TEXT(E3946,"yyyy-mm")</f>
        <v>2019-09</v>
      </c>
      <c r="Z3946" s="0" t="str">
        <f aca="false">"Q"&amp;ROUNDUP(MONTH(E3946)/3,0)&amp;"-"&amp;YEAR(E3946)</f>
        <v>Q3-2019</v>
      </c>
    </row>
    <row r="3947" customFormat="false" ht="14.25" hidden="false" customHeight="false" outlineLevel="0" collapsed="false">
      <c r="A3947" s="0" t="s">
        <v>3989</v>
      </c>
      <c r="B3947" s="0" t="s">
        <v>34</v>
      </c>
      <c r="C3947" s="0" t="s">
        <v>35</v>
      </c>
      <c r="D3947" s="9" t="n">
        <v>43600</v>
      </c>
      <c r="E3947" s="9" t="n">
        <v>43717</v>
      </c>
      <c r="F3947" s="9" t="n">
        <v>43730</v>
      </c>
      <c r="G3947" s="9" t="n">
        <v>43731</v>
      </c>
      <c r="H3947" s="10" t="s">
        <v>36</v>
      </c>
      <c r="I3947" s="0" t="n">
        <v>11</v>
      </c>
      <c r="J3947" s="0" t="n">
        <v>5</v>
      </c>
      <c r="K3947" s="0" t="n">
        <v>251</v>
      </c>
      <c r="L3947" s="0" t="n">
        <v>37</v>
      </c>
      <c r="M3947" s="0" t="n">
        <v>1</v>
      </c>
      <c r="N3947" s="11" t="n">
        <v>0.05</v>
      </c>
      <c r="O3947" s="12" t="n">
        <v>193.36</v>
      </c>
      <c r="P3947" s="12" t="n">
        <v>261.3</v>
      </c>
      <c r="Q3947" s="12" t="n">
        <f aca="false">M3947*P3947*(1-N3947)</f>
        <v>248.235</v>
      </c>
      <c r="R3947" s="12" t="n">
        <f aca="false">M3947*O3947</f>
        <v>193.36</v>
      </c>
      <c r="S3947" s="12" t="n">
        <f aca="false">Q3947-R3947</f>
        <v>54.875</v>
      </c>
      <c r="T3947" s="11" t="n">
        <f aca="false">IFERROR(S3947/Q3947,0)</f>
        <v>0.221060688460531</v>
      </c>
      <c r="U3947" s="13" t="n">
        <f aca="false">F3947-E3947</f>
        <v>13</v>
      </c>
      <c r="V3947" s="13" t="n">
        <f aca="false">G3947-F3947</f>
        <v>1</v>
      </c>
      <c r="W3947" s="13" t="n">
        <f aca="false">G3947-E3947</f>
        <v>14</v>
      </c>
      <c r="X3947" s="10" t="n">
        <f aca="false">YEAR(E3947)</f>
        <v>2019</v>
      </c>
      <c r="Y3947" s="0" t="str">
        <f aca="false">TEXT(E3947,"yyyy-mm")</f>
        <v>2019-09</v>
      </c>
      <c r="Z3947" s="0" t="str">
        <f aca="false">"Q"&amp;ROUNDUP(MONTH(E3947)/3,0)&amp;"-"&amp;YEAR(E3947)</f>
        <v>Q3-2019</v>
      </c>
    </row>
    <row r="3948" customFormat="false" ht="14.25" hidden="false" customHeight="false" outlineLevel="0" collapsed="false">
      <c r="A3948" s="0" t="s">
        <v>3990</v>
      </c>
      <c r="B3948" s="0" t="s">
        <v>38</v>
      </c>
      <c r="C3948" s="0" t="s">
        <v>35</v>
      </c>
      <c r="D3948" s="9" t="n">
        <v>43600</v>
      </c>
      <c r="E3948" s="9" t="n">
        <v>43717</v>
      </c>
      <c r="F3948" s="9" t="n">
        <v>43739</v>
      </c>
      <c r="G3948" s="9" t="n">
        <v>43746</v>
      </c>
      <c r="H3948" s="10" t="s">
        <v>36</v>
      </c>
      <c r="I3948" s="0" t="n">
        <v>19</v>
      </c>
      <c r="J3948" s="0" t="n">
        <v>6</v>
      </c>
      <c r="K3948" s="0" t="n">
        <v>225</v>
      </c>
      <c r="L3948" s="0" t="n">
        <v>41</v>
      </c>
      <c r="M3948" s="0" t="n">
        <v>1</v>
      </c>
      <c r="N3948" s="11" t="n">
        <v>0.05</v>
      </c>
      <c r="O3948" s="12" t="n">
        <v>1472.33</v>
      </c>
      <c r="P3948" s="12" t="n">
        <v>1963.1</v>
      </c>
      <c r="Q3948" s="12" t="n">
        <f aca="false">M3948*P3948*(1-N3948)</f>
        <v>1864.945</v>
      </c>
      <c r="R3948" s="12" t="n">
        <f aca="false">M3948*O3948</f>
        <v>1472.33</v>
      </c>
      <c r="S3948" s="12" t="n">
        <f aca="false">Q3948-R3948</f>
        <v>392.615</v>
      </c>
      <c r="T3948" s="11" t="n">
        <f aca="false">IFERROR(S3948/Q3948,0)</f>
        <v>0.210523634745261</v>
      </c>
      <c r="U3948" s="13" t="n">
        <f aca="false">F3948-E3948</f>
        <v>22</v>
      </c>
      <c r="V3948" s="13" t="n">
        <f aca="false">G3948-F3948</f>
        <v>7</v>
      </c>
      <c r="W3948" s="13" t="n">
        <f aca="false">G3948-E3948</f>
        <v>29</v>
      </c>
      <c r="X3948" s="10" t="n">
        <f aca="false">YEAR(E3948)</f>
        <v>2019</v>
      </c>
      <c r="Y3948" s="0" t="str">
        <f aca="false">TEXT(E3948,"yyyy-mm")</f>
        <v>2019-09</v>
      </c>
      <c r="Z3948" s="0" t="str">
        <f aca="false">"Q"&amp;ROUNDUP(MONTH(E3948)/3,0)&amp;"-"&amp;YEAR(E3948)</f>
        <v>Q3-2019</v>
      </c>
    </row>
    <row r="3949" customFormat="false" ht="14.25" hidden="false" customHeight="false" outlineLevel="0" collapsed="false">
      <c r="A3949" s="0" t="s">
        <v>3991</v>
      </c>
      <c r="B3949" s="0" t="s">
        <v>41</v>
      </c>
      <c r="C3949" s="0" t="s">
        <v>39</v>
      </c>
      <c r="D3949" s="9" t="n">
        <v>43600</v>
      </c>
      <c r="E3949" s="9" t="n">
        <v>43718</v>
      </c>
      <c r="F3949" s="9" t="n">
        <v>43726</v>
      </c>
      <c r="G3949" s="9" t="n">
        <v>43732</v>
      </c>
      <c r="H3949" s="10" t="s">
        <v>36</v>
      </c>
      <c r="I3949" s="0" t="n">
        <v>24</v>
      </c>
      <c r="J3949" s="0" t="n">
        <v>11</v>
      </c>
      <c r="K3949" s="0" t="n">
        <v>91</v>
      </c>
      <c r="L3949" s="0" t="n">
        <v>35</v>
      </c>
      <c r="M3949" s="0" t="n">
        <v>1</v>
      </c>
      <c r="N3949" s="11" t="n">
        <v>0.4</v>
      </c>
      <c r="O3949" s="12" t="n">
        <v>2626.67</v>
      </c>
      <c r="P3949" s="12" t="n">
        <v>5969.7</v>
      </c>
      <c r="Q3949" s="12" t="n">
        <f aca="false">M3949*P3949*(1-N3949)</f>
        <v>3581.82</v>
      </c>
      <c r="R3949" s="12" t="n">
        <f aca="false">M3949*O3949</f>
        <v>2626.67</v>
      </c>
      <c r="S3949" s="12" t="n">
        <f aca="false">Q3949-R3949</f>
        <v>955.15</v>
      </c>
      <c r="T3949" s="11" t="n">
        <f aca="false">IFERROR(S3949/Q3949,0)</f>
        <v>0.266666108291316</v>
      </c>
      <c r="U3949" s="13" t="n">
        <f aca="false">F3949-E3949</f>
        <v>8</v>
      </c>
      <c r="V3949" s="13" t="n">
        <f aca="false">G3949-F3949</f>
        <v>6</v>
      </c>
      <c r="W3949" s="13" t="n">
        <f aca="false">G3949-E3949</f>
        <v>14</v>
      </c>
      <c r="X3949" s="10" t="n">
        <f aca="false">YEAR(E3949)</f>
        <v>2019</v>
      </c>
      <c r="Y3949" s="0" t="str">
        <f aca="false">TEXT(E3949,"yyyy-mm")</f>
        <v>2019-09</v>
      </c>
      <c r="Z3949" s="0" t="str">
        <f aca="false">"Q"&amp;ROUNDUP(MONTH(E3949)/3,0)&amp;"-"&amp;YEAR(E3949)</f>
        <v>Q3-2019</v>
      </c>
    </row>
    <row r="3950" customFormat="false" ht="14.25" hidden="false" customHeight="false" outlineLevel="0" collapsed="false">
      <c r="A3950" s="0" t="s">
        <v>3992</v>
      </c>
      <c r="B3950" s="0" t="s">
        <v>38</v>
      </c>
      <c r="C3950" s="0" t="s">
        <v>46</v>
      </c>
      <c r="D3950" s="9" t="n">
        <v>43600</v>
      </c>
      <c r="E3950" s="9" t="n">
        <v>43718</v>
      </c>
      <c r="F3950" s="9" t="n">
        <v>43733</v>
      </c>
      <c r="G3950" s="9" t="n">
        <v>43740</v>
      </c>
      <c r="H3950" s="10" t="s">
        <v>36</v>
      </c>
      <c r="I3950" s="0" t="n">
        <v>14</v>
      </c>
      <c r="J3950" s="0" t="n">
        <v>34</v>
      </c>
      <c r="K3950" s="0" t="n">
        <v>286</v>
      </c>
      <c r="L3950" s="0" t="n">
        <v>35</v>
      </c>
      <c r="M3950" s="0" t="n">
        <v>8</v>
      </c>
      <c r="N3950" s="11" t="n">
        <v>0.075</v>
      </c>
      <c r="O3950" s="12" t="n">
        <v>1219.4</v>
      </c>
      <c r="P3950" s="12" t="n">
        <v>3048.5</v>
      </c>
      <c r="Q3950" s="12" t="n">
        <f aca="false">M3950*P3950*(1-N3950)</f>
        <v>22558.9</v>
      </c>
      <c r="R3950" s="12" t="n">
        <f aca="false">M3950*O3950</f>
        <v>9755.2</v>
      </c>
      <c r="S3950" s="12" t="n">
        <f aca="false">Q3950-R3950</f>
        <v>12803.7</v>
      </c>
      <c r="T3950" s="11" t="n">
        <f aca="false">IFERROR(S3950/Q3950,0)</f>
        <v>0.567567567567568</v>
      </c>
      <c r="U3950" s="13" t="n">
        <f aca="false">F3950-E3950</f>
        <v>15</v>
      </c>
      <c r="V3950" s="13" t="n">
        <f aca="false">G3950-F3950</f>
        <v>7</v>
      </c>
      <c r="W3950" s="13" t="n">
        <f aca="false">G3950-E3950</f>
        <v>22</v>
      </c>
      <c r="X3950" s="10" t="n">
        <f aca="false">YEAR(E3950)</f>
        <v>2019</v>
      </c>
      <c r="Y3950" s="0" t="str">
        <f aca="false">TEXT(E3950,"yyyy-mm")</f>
        <v>2019-09</v>
      </c>
      <c r="Z3950" s="0" t="str">
        <f aca="false">"Q"&amp;ROUNDUP(MONTH(E3950)/3,0)&amp;"-"&amp;YEAR(E3950)</f>
        <v>Q3-2019</v>
      </c>
    </row>
    <row r="3951" customFormat="false" ht="14.25" hidden="false" customHeight="false" outlineLevel="0" collapsed="false">
      <c r="A3951" s="0" t="s">
        <v>3993</v>
      </c>
      <c r="B3951" s="0" t="s">
        <v>38</v>
      </c>
      <c r="C3951" s="0" t="s">
        <v>46</v>
      </c>
      <c r="D3951" s="9" t="n">
        <v>43600</v>
      </c>
      <c r="E3951" s="9" t="n">
        <v>43718</v>
      </c>
      <c r="F3951" s="9" t="n">
        <v>43728</v>
      </c>
      <c r="G3951" s="9" t="n">
        <v>43733</v>
      </c>
      <c r="H3951" s="10" t="s">
        <v>36</v>
      </c>
      <c r="I3951" s="0" t="n">
        <v>20</v>
      </c>
      <c r="J3951" s="0" t="n">
        <v>24</v>
      </c>
      <c r="K3951" s="0" t="n">
        <v>298</v>
      </c>
      <c r="L3951" s="0" t="n">
        <v>7</v>
      </c>
      <c r="M3951" s="0" t="n">
        <v>8</v>
      </c>
      <c r="N3951" s="11" t="n">
        <v>0.075</v>
      </c>
      <c r="O3951" s="12" t="n">
        <v>649.5</v>
      </c>
      <c r="P3951" s="12" t="n">
        <v>877.7</v>
      </c>
      <c r="Q3951" s="12" t="n">
        <f aca="false">M3951*P3951*(1-N3951)</f>
        <v>6494.98</v>
      </c>
      <c r="R3951" s="12" t="n">
        <f aca="false">M3951*O3951</f>
        <v>5196</v>
      </c>
      <c r="S3951" s="12" t="n">
        <f aca="false">Q3951-R3951</f>
        <v>1298.98</v>
      </c>
      <c r="T3951" s="11" t="n">
        <f aca="false">IFERROR(S3951/Q3951,0)</f>
        <v>0.199997536559004</v>
      </c>
      <c r="U3951" s="13" t="n">
        <f aca="false">F3951-E3951</f>
        <v>10</v>
      </c>
      <c r="V3951" s="13" t="n">
        <f aca="false">G3951-F3951</f>
        <v>5</v>
      </c>
      <c r="W3951" s="13" t="n">
        <f aca="false">G3951-E3951</f>
        <v>15</v>
      </c>
      <c r="X3951" s="10" t="n">
        <f aca="false">YEAR(E3951)</f>
        <v>2019</v>
      </c>
      <c r="Y3951" s="0" t="str">
        <f aca="false">TEXT(E3951,"yyyy-mm")</f>
        <v>2019-09</v>
      </c>
      <c r="Z3951" s="0" t="str">
        <f aca="false">"Q"&amp;ROUNDUP(MONTH(E3951)/3,0)&amp;"-"&amp;YEAR(E3951)</f>
        <v>Q3-2019</v>
      </c>
    </row>
    <row r="3952" customFormat="false" ht="14.25" hidden="false" customHeight="false" outlineLevel="0" collapsed="false">
      <c r="A3952" s="0" t="s">
        <v>3994</v>
      </c>
      <c r="B3952" s="0" t="s">
        <v>38</v>
      </c>
      <c r="C3952" s="0" t="s">
        <v>48</v>
      </c>
      <c r="D3952" s="9" t="n">
        <v>43600</v>
      </c>
      <c r="E3952" s="9" t="n">
        <v>43718</v>
      </c>
      <c r="F3952" s="9" t="n">
        <v>43730</v>
      </c>
      <c r="G3952" s="9" t="n">
        <v>43737</v>
      </c>
      <c r="H3952" s="10" t="s">
        <v>36</v>
      </c>
      <c r="I3952" s="0" t="n">
        <v>18</v>
      </c>
      <c r="J3952" s="0" t="n">
        <v>10</v>
      </c>
      <c r="K3952" s="0" t="n">
        <v>9</v>
      </c>
      <c r="L3952" s="0" t="n">
        <v>10</v>
      </c>
      <c r="M3952" s="0" t="n">
        <v>7</v>
      </c>
      <c r="N3952" s="11" t="n">
        <v>0.1</v>
      </c>
      <c r="O3952" s="12" t="n">
        <v>1224.09</v>
      </c>
      <c r="P3952" s="12" t="n">
        <v>1943</v>
      </c>
      <c r="Q3952" s="12" t="n">
        <f aca="false">M3952*P3952*(1-N3952)</f>
        <v>12240.9</v>
      </c>
      <c r="R3952" s="12" t="n">
        <f aca="false">M3952*O3952</f>
        <v>8568.63</v>
      </c>
      <c r="S3952" s="12" t="n">
        <f aca="false">Q3952-R3952</f>
        <v>3672.27</v>
      </c>
      <c r="T3952" s="11" t="n">
        <f aca="false">IFERROR(S3952/Q3952,0)</f>
        <v>0.3</v>
      </c>
      <c r="U3952" s="13" t="n">
        <f aca="false">F3952-E3952</f>
        <v>12</v>
      </c>
      <c r="V3952" s="13" t="n">
        <f aca="false">G3952-F3952</f>
        <v>7</v>
      </c>
      <c r="W3952" s="13" t="n">
        <f aca="false">G3952-E3952</f>
        <v>19</v>
      </c>
      <c r="X3952" s="10" t="n">
        <f aca="false">YEAR(E3952)</f>
        <v>2019</v>
      </c>
      <c r="Y3952" s="0" t="str">
        <f aca="false">TEXT(E3952,"yyyy-mm")</f>
        <v>2019-09</v>
      </c>
      <c r="Z3952" s="0" t="str">
        <f aca="false">"Q"&amp;ROUNDUP(MONTH(E3952)/3,0)&amp;"-"&amp;YEAR(E3952)</f>
        <v>Q3-2019</v>
      </c>
    </row>
    <row r="3953" customFormat="false" ht="14.25" hidden="false" customHeight="false" outlineLevel="0" collapsed="false">
      <c r="A3953" s="0" t="s">
        <v>3995</v>
      </c>
      <c r="B3953" s="0" t="s">
        <v>34</v>
      </c>
      <c r="C3953" s="0" t="s">
        <v>46</v>
      </c>
      <c r="D3953" s="9" t="n">
        <v>43600</v>
      </c>
      <c r="E3953" s="9" t="n">
        <v>43718</v>
      </c>
      <c r="F3953" s="9" t="n">
        <v>43720</v>
      </c>
      <c r="G3953" s="9" t="n">
        <v>43726</v>
      </c>
      <c r="H3953" s="10" t="s">
        <v>36</v>
      </c>
      <c r="I3953" s="0" t="n">
        <v>11</v>
      </c>
      <c r="J3953" s="0" t="n">
        <v>25</v>
      </c>
      <c r="K3953" s="0" t="n">
        <v>325</v>
      </c>
      <c r="L3953" s="0" t="n">
        <v>40</v>
      </c>
      <c r="M3953" s="0" t="n">
        <v>7</v>
      </c>
      <c r="N3953" s="11" t="n">
        <v>0.05</v>
      </c>
      <c r="O3953" s="12" t="n">
        <v>1806.32</v>
      </c>
      <c r="P3953" s="12" t="n">
        <v>2257.9</v>
      </c>
      <c r="Q3953" s="12" t="n">
        <f aca="false">M3953*P3953*(1-N3953)</f>
        <v>15015.035</v>
      </c>
      <c r="R3953" s="12" t="n">
        <f aca="false">M3953*O3953</f>
        <v>12644.24</v>
      </c>
      <c r="S3953" s="12" t="n">
        <f aca="false">Q3953-R3953</f>
        <v>2370.795</v>
      </c>
      <c r="T3953" s="11" t="n">
        <f aca="false">IFERROR(S3953/Q3953,0)</f>
        <v>0.157894736842105</v>
      </c>
      <c r="U3953" s="13" t="n">
        <f aca="false">F3953-E3953</f>
        <v>2</v>
      </c>
      <c r="V3953" s="13" t="n">
        <f aca="false">G3953-F3953</f>
        <v>6</v>
      </c>
      <c r="W3953" s="13" t="n">
        <f aca="false">G3953-E3953</f>
        <v>8</v>
      </c>
      <c r="X3953" s="10" t="n">
        <f aca="false">YEAR(E3953)</f>
        <v>2019</v>
      </c>
      <c r="Y3953" s="0" t="str">
        <f aca="false">TEXT(E3953,"yyyy-mm")</f>
        <v>2019-09</v>
      </c>
      <c r="Z3953" s="0" t="str">
        <f aca="false">"Q"&amp;ROUNDUP(MONTH(E3953)/3,0)&amp;"-"&amp;YEAR(E3953)</f>
        <v>Q3-2019</v>
      </c>
    </row>
    <row r="3954" customFormat="false" ht="14.25" hidden="false" customHeight="false" outlineLevel="0" collapsed="false">
      <c r="A3954" s="0" t="s">
        <v>3996</v>
      </c>
      <c r="B3954" s="0" t="s">
        <v>41</v>
      </c>
      <c r="C3954" s="0" t="s">
        <v>39</v>
      </c>
      <c r="D3954" s="9" t="n">
        <v>43600</v>
      </c>
      <c r="E3954" s="9" t="n">
        <v>43718</v>
      </c>
      <c r="F3954" s="9" t="n">
        <v>43726</v>
      </c>
      <c r="G3954" s="9" t="n">
        <v>43735</v>
      </c>
      <c r="H3954" s="10" t="s">
        <v>36</v>
      </c>
      <c r="I3954" s="0" t="n">
        <v>23</v>
      </c>
      <c r="J3954" s="0" t="n">
        <v>19</v>
      </c>
      <c r="K3954" s="0" t="n">
        <v>179</v>
      </c>
      <c r="L3954" s="0" t="n">
        <v>16</v>
      </c>
      <c r="M3954" s="0" t="n">
        <v>6</v>
      </c>
      <c r="N3954" s="11" t="n">
        <v>0.05</v>
      </c>
      <c r="O3954" s="12" t="n">
        <v>795.96</v>
      </c>
      <c r="P3954" s="12" t="n">
        <v>1105.5</v>
      </c>
      <c r="Q3954" s="12" t="n">
        <f aca="false">M3954*P3954*(1-N3954)</f>
        <v>6301.35</v>
      </c>
      <c r="R3954" s="12" t="n">
        <f aca="false">M3954*O3954</f>
        <v>4775.76</v>
      </c>
      <c r="S3954" s="12" t="n">
        <f aca="false">Q3954-R3954</f>
        <v>1525.59</v>
      </c>
      <c r="T3954" s="11" t="n">
        <f aca="false">IFERROR(S3954/Q3954,0)</f>
        <v>0.242105263157895</v>
      </c>
      <c r="U3954" s="13" t="n">
        <f aca="false">F3954-E3954</f>
        <v>8</v>
      </c>
      <c r="V3954" s="13" t="n">
        <f aca="false">G3954-F3954</f>
        <v>9</v>
      </c>
      <c r="W3954" s="13" t="n">
        <f aca="false">G3954-E3954</f>
        <v>17</v>
      </c>
      <c r="X3954" s="10" t="n">
        <f aca="false">YEAR(E3954)</f>
        <v>2019</v>
      </c>
      <c r="Y3954" s="0" t="str">
        <f aca="false">TEXT(E3954,"yyyy-mm")</f>
        <v>2019-09</v>
      </c>
      <c r="Z3954" s="0" t="str">
        <f aca="false">"Q"&amp;ROUNDUP(MONTH(E3954)/3,0)&amp;"-"&amp;YEAR(E3954)</f>
        <v>Q3-2019</v>
      </c>
    </row>
    <row r="3955" customFormat="false" ht="14.25" hidden="false" customHeight="false" outlineLevel="0" collapsed="false">
      <c r="A3955" s="0" t="s">
        <v>3997</v>
      </c>
      <c r="B3955" s="0" t="s">
        <v>34</v>
      </c>
      <c r="C3955" s="0" t="s">
        <v>48</v>
      </c>
      <c r="D3955" s="9" t="n">
        <v>43600</v>
      </c>
      <c r="E3955" s="9" t="n">
        <v>43718</v>
      </c>
      <c r="F3955" s="9" t="n">
        <v>43740</v>
      </c>
      <c r="G3955" s="9" t="n">
        <v>43745</v>
      </c>
      <c r="H3955" s="10" t="s">
        <v>36</v>
      </c>
      <c r="I3955" s="0" t="n">
        <v>6</v>
      </c>
      <c r="J3955" s="0" t="n">
        <v>43</v>
      </c>
      <c r="K3955" s="0" t="n">
        <v>25</v>
      </c>
      <c r="L3955" s="0" t="n">
        <v>39</v>
      </c>
      <c r="M3955" s="0" t="n">
        <v>2</v>
      </c>
      <c r="N3955" s="11" t="n">
        <v>0.05</v>
      </c>
      <c r="O3955" s="12" t="n">
        <v>738.07</v>
      </c>
      <c r="P3955" s="12" t="n">
        <v>1085.4</v>
      </c>
      <c r="Q3955" s="12" t="n">
        <f aca="false">M3955*P3955*(1-N3955)</f>
        <v>2062.26</v>
      </c>
      <c r="R3955" s="12" t="n">
        <f aca="false">M3955*O3955</f>
        <v>1476.14</v>
      </c>
      <c r="S3955" s="12" t="n">
        <f aca="false">Q3955-R3955</f>
        <v>586.12</v>
      </c>
      <c r="T3955" s="11" t="n">
        <f aca="false">IFERROR(S3955/Q3955,0)</f>
        <v>0.28421246593543</v>
      </c>
      <c r="U3955" s="13" t="n">
        <f aca="false">F3955-E3955</f>
        <v>22</v>
      </c>
      <c r="V3955" s="13" t="n">
        <f aca="false">G3955-F3955</f>
        <v>5</v>
      </c>
      <c r="W3955" s="13" t="n">
        <f aca="false">G3955-E3955</f>
        <v>27</v>
      </c>
      <c r="X3955" s="10" t="n">
        <f aca="false">YEAR(E3955)</f>
        <v>2019</v>
      </c>
      <c r="Y3955" s="0" t="str">
        <f aca="false">TEXT(E3955,"yyyy-mm")</f>
        <v>2019-09</v>
      </c>
      <c r="Z3955" s="0" t="str">
        <f aca="false">"Q"&amp;ROUNDUP(MONTH(E3955)/3,0)&amp;"-"&amp;YEAR(E3955)</f>
        <v>Q3-2019</v>
      </c>
    </row>
    <row r="3956" customFormat="false" ht="14.25" hidden="false" customHeight="false" outlineLevel="0" collapsed="false">
      <c r="A3956" s="0" t="s">
        <v>3998</v>
      </c>
      <c r="B3956" s="0" t="s">
        <v>43</v>
      </c>
      <c r="C3956" s="0" t="s">
        <v>39</v>
      </c>
      <c r="D3956" s="9" t="n">
        <v>43600</v>
      </c>
      <c r="E3956" s="9" t="n">
        <v>43718</v>
      </c>
      <c r="F3956" s="9" t="n">
        <v>43729</v>
      </c>
      <c r="G3956" s="9" t="n">
        <v>43734</v>
      </c>
      <c r="H3956" s="10" t="s">
        <v>36</v>
      </c>
      <c r="I3956" s="0" t="n">
        <v>27</v>
      </c>
      <c r="J3956" s="0" t="n">
        <v>37</v>
      </c>
      <c r="K3956" s="0" t="n">
        <v>127</v>
      </c>
      <c r="L3956" s="0" t="n">
        <v>43</v>
      </c>
      <c r="M3956" s="0" t="n">
        <v>7</v>
      </c>
      <c r="N3956" s="11" t="n">
        <v>0.1</v>
      </c>
      <c r="O3956" s="12" t="n">
        <v>3106.66</v>
      </c>
      <c r="P3956" s="12" t="n">
        <v>6472.2</v>
      </c>
      <c r="Q3956" s="12" t="n">
        <f aca="false">M3956*P3956*(1-N3956)</f>
        <v>40774.86</v>
      </c>
      <c r="R3956" s="12" t="n">
        <f aca="false">M3956*O3956</f>
        <v>21746.62</v>
      </c>
      <c r="S3956" s="12" t="n">
        <f aca="false">Q3956-R3956</f>
        <v>19028.24</v>
      </c>
      <c r="T3956" s="11" t="n">
        <f aca="false">IFERROR(S3956/Q3956,0)</f>
        <v>0.46666597996903</v>
      </c>
      <c r="U3956" s="13" t="n">
        <f aca="false">F3956-E3956</f>
        <v>11</v>
      </c>
      <c r="V3956" s="13" t="n">
        <f aca="false">G3956-F3956</f>
        <v>5</v>
      </c>
      <c r="W3956" s="13" t="n">
        <f aca="false">G3956-E3956</f>
        <v>16</v>
      </c>
      <c r="X3956" s="10" t="n">
        <f aca="false">YEAR(E3956)</f>
        <v>2019</v>
      </c>
      <c r="Y3956" s="0" t="str">
        <f aca="false">TEXT(E3956,"yyyy-mm")</f>
        <v>2019-09</v>
      </c>
      <c r="Z3956" s="0" t="str">
        <f aca="false">"Q"&amp;ROUNDUP(MONTH(E3956)/3,0)&amp;"-"&amp;YEAR(E3956)</f>
        <v>Q3-2019</v>
      </c>
    </row>
    <row r="3957" customFormat="false" ht="14.25" hidden="false" customHeight="false" outlineLevel="0" collapsed="false">
      <c r="A3957" s="0" t="s">
        <v>3999</v>
      </c>
      <c r="B3957" s="0" t="s">
        <v>34</v>
      </c>
      <c r="C3957" s="0" t="s">
        <v>58</v>
      </c>
      <c r="D3957" s="9" t="n">
        <v>43600</v>
      </c>
      <c r="E3957" s="9" t="n">
        <v>43718</v>
      </c>
      <c r="F3957" s="9" t="n">
        <v>43745</v>
      </c>
      <c r="G3957" s="9" t="n">
        <v>43747</v>
      </c>
      <c r="H3957" s="10" t="s">
        <v>36</v>
      </c>
      <c r="I3957" s="0" t="n">
        <v>2</v>
      </c>
      <c r="J3957" s="0" t="n">
        <v>5</v>
      </c>
      <c r="K3957" s="0" t="n">
        <v>329</v>
      </c>
      <c r="L3957" s="0" t="n">
        <v>28</v>
      </c>
      <c r="M3957" s="0" t="n">
        <v>5</v>
      </c>
      <c r="N3957" s="11" t="n">
        <v>0.1</v>
      </c>
      <c r="O3957" s="12" t="n">
        <v>3267.99</v>
      </c>
      <c r="P3957" s="12" t="n">
        <v>5835.7</v>
      </c>
      <c r="Q3957" s="12" t="n">
        <f aca="false">M3957*P3957*(1-N3957)</f>
        <v>26260.65</v>
      </c>
      <c r="R3957" s="12" t="n">
        <f aca="false">M3957*O3957</f>
        <v>16339.95</v>
      </c>
      <c r="S3957" s="12" t="n">
        <f aca="false">Q3957-R3957</f>
        <v>9920.7</v>
      </c>
      <c r="T3957" s="11" t="n">
        <f aca="false">IFERROR(S3957/Q3957,0)</f>
        <v>0.377778158575664</v>
      </c>
      <c r="U3957" s="13" t="n">
        <f aca="false">F3957-E3957</f>
        <v>27</v>
      </c>
      <c r="V3957" s="13" t="n">
        <f aca="false">G3957-F3957</f>
        <v>2</v>
      </c>
      <c r="W3957" s="13" t="n">
        <f aca="false">G3957-E3957</f>
        <v>29</v>
      </c>
      <c r="X3957" s="10" t="n">
        <f aca="false">YEAR(E3957)</f>
        <v>2019</v>
      </c>
      <c r="Y3957" s="0" t="str">
        <f aca="false">TEXT(E3957,"yyyy-mm")</f>
        <v>2019-09</v>
      </c>
      <c r="Z3957" s="0" t="str">
        <f aca="false">"Q"&amp;ROUNDUP(MONTH(E3957)/3,0)&amp;"-"&amp;YEAR(E3957)</f>
        <v>Q3-2019</v>
      </c>
    </row>
    <row r="3958" customFormat="false" ht="14.25" hidden="false" customHeight="false" outlineLevel="0" collapsed="false">
      <c r="A3958" s="0" t="s">
        <v>4000</v>
      </c>
      <c r="B3958" s="0" t="s">
        <v>34</v>
      </c>
      <c r="C3958" s="0" t="s">
        <v>46</v>
      </c>
      <c r="D3958" s="9" t="n">
        <v>43600</v>
      </c>
      <c r="E3958" s="9" t="n">
        <v>43719</v>
      </c>
      <c r="F3958" s="9" t="n">
        <v>43725</v>
      </c>
      <c r="G3958" s="9" t="n">
        <v>43731</v>
      </c>
      <c r="H3958" s="10" t="s">
        <v>36</v>
      </c>
      <c r="I3958" s="0" t="n">
        <v>6</v>
      </c>
      <c r="J3958" s="0" t="n">
        <v>15</v>
      </c>
      <c r="K3958" s="0" t="n">
        <v>286</v>
      </c>
      <c r="L3958" s="0" t="n">
        <v>33</v>
      </c>
      <c r="M3958" s="0" t="n">
        <v>1</v>
      </c>
      <c r="N3958" s="11" t="n">
        <v>0.05</v>
      </c>
      <c r="O3958" s="12" t="n">
        <v>1886.25</v>
      </c>
      <c r="P3958" s="12" t="n">
        <v>4013.3</v>
      </c>
      <c r="Q3958" s="12" t="n">
        <f aca="false">M3958*P3958*(1-N3958)</f>
        <v>3812.635</v>
      </c>
      <c r="R3958" s="12" t="n">
        <f aca="false">M3958*O3958</f>
        <v>1886.25</v>
      </c>
      <c r="S3958" s="12" t="n">
        <f aca="false">Q3958-R3958</f>
        <v>1926.385</v>
      </c>
      <c r="T3958" s="11" t="n">
        <f aca="false">IFERROR(S3958/Q3958,0)</f>
        <v>0.505263420180531</v>
      </c>
      <c r="U3958" s="13" t="n">
        <f aca="false">F3958-E3958</f>
        <v>6</v>
      </c>
      <c r="V3958" s="13" t="n">
        <f aca="false">G3958-F3958</f>
        <v>6</v>
      </c>
      <c r="W3958" s="13" t="n">
        <f aca="false">G3958-E3958</f>
        <v>12</v>
      </c>
      <c r="X3958" s="10" t="n">
        <f aca="false">YEAR(E3958)</f>
        <v>2019</v>
      </c>
      <c r="Y3958" s="0" t="str">
        <f aca="false">TEXT(E3958,"yyyy-mm")</f>
        <v>2019-09</v>
      </c>
      <c r="Z3958" s="0" t="str">
        <f aca="false">"Q"&amp;ROUNDUP(MONTH(E3958)/3,0)&amp;"-"&amp;YEAR(E3958)</f>
        <v>Q3-2019</v>
      </c>
    </row>
    <row r="3959" customFormat="false" ht="14.25" hidden="false" customHeight="false" outlineLevel="0" collapsed="false">
      <c r="A3959" s="0" t="s">
        <v>4001</v>
      </c>
      <c r="B3959" s="0" t="s">
        <v>34</v>
      </c>
      <c r="C3959" s="0" t="s">
        <v>39</v>
      </c>
      <c r="D3959" s="9" t="n">
        <v>43600</v>
      </c>
      <c r="E3959" s="9" t="n">
        <v>43719</v>
      </c>
      <c r="F3959" s="9" t="n">
        <v>43744</v>
      </c>
      <c r="G3959" s="9" t="n">
        <v>43751</v>
      </c>
      <c r="H3959" s="10" t="s">
        <v>36</v>
      </c>
      <c r="I3959" s="0" t="n">
        <v>3</v>
      </c>
      <c r="J3959" s="0" t="n">
        <v>14</v>
      </c>
      <c r="K3959" s="0" t="n">
        <v>169</v>
      </c>
      <c r="L3959" s="0" t="n">
        <v>6</v>
      </c>
      <c r="M3959" s="0" t="n">
        <v>3</v>
      </c>
      <c r="N3959" s="11" t="n">
        <v>0.05</v>
      </c>
      <c r="O3959" s="12" t="n">
        <v>2357.6</v>
      </c>
      <c r="P3959" s="12" t="n">
        <v>3102.1</v>
      </c>
      <c r="Q3959" s="12" t="n">
        <f aca="false">M3959*P3959*(1-N3959)</f>
        <v>8840.985</v>
      </c>
      <c r="R3959" s="12" t="n">
        <f aca="false">M3959*O3959</f>
        <v>7072.8</v>
      </c>
      <c r="S3959" s="12" t="n">
        <f aca="false">Q3959-R3959</f>
        <v>1768.185</v>
      </c>
      <c r="T3959" s="11" t="n">
        <f aca="false">IFERROR(S3959/Q3959,0)</f>
        <v>0.199998642685176</v>
      </c>
      <c r="U3959" s="13" t="n">
        <f aca="false">F3959-E3959</f>
        <v>25</v>
      </c>
      <c r="V3959" s="13" t="n">
        <f aca="false">G3959-F3959</f>
        <v>7</v>
      </c>
      <c r="W3959" s="13" t="n">
        <f aca="false">G3959-E3959</f>
        <v>32</v>
      </c>
      <c r="X3959" s="10" t="n">
        <f aca="false">YEAR(E3959)</f>
        <v>2019</v>
      </c>
      <c r="Y3959" s="0" t="str">
        <f aca="false">TEXT(E3959,"yyyy-mm")</f>
        <v>2019-09</v>
      </c>
      <c r="Z3959" s="0" t="str">
        <f aca="false">"Q"&amp;ROUNDUP(MONTH(E3959)/3,0)&amp;"-"&amp;YEAR(E3959)</f>
        <v>Q3-2019</v>
      </c>
    </row>
    <row r="3960" customFormat="false" ht="14.25" hidden="false" customHeight="false" outlineLevel="0" collapsed="false">
      <c r="A3960" s="0" t="s">
        <v>4002</v>
      </c>
      <c r="B3960" s="0" t="s">
        <v>38</v>
      </c>
      <c r="C3960" s="0" t="s">
        <v>35</v>
      </c>
      <c r="D3960" s="9" t="n">
        <v>43600</v>
      </c>
      <c r="E3960" s="9" t="n">
        <v>43719</v>
      </c>
      <c r="F3960" s="9" t="n">
        <v>43743</v>
      </c>
      <c r="G3960" s="9" t="n">
        <v>43753</v>
      </c>
      <c r="H3960" s="10" t="s">
        <v>36</v>
      </c>
      <c r="I3960" s="0" t="n">
        <v>13</v>
      </c>
      <c r="J3960" s="0" t="n">
        <v>10</v>
      </c>
      <c r="K3960" s="0" t="n">
        <v>230</v>
      </c>
      <c r="L3960" s="0" t="n">
        <v>3</v>
      </c>
      <c r="M3960" s="0" t="n">
        <v>3</v>
      </c>
      <c r="N3960" s="11" t="n">
        <v>0.1</v>
      </c>
      <c r="O3960" s="12" t="n">
        <v>593.02</v>
      </c>
      <c r="P3960" s="12" t="n">
        <v>1118.9</v>
      </c>
      <c r="Q3960" s="12" t="n">
        <f aca="false">M3960*P3960*(1-N3960)</f>
        <v>3021.03</v>
      </c>
      <c r="R3960" s="12" t="n">
        <f aca="false">M3960*O3960</f>
        <v>1779.06</v>
      </c>
      <c r="S3960" s="12" t="n">
        <f aca="false">Q3960-R3960</f>
        <v>1241.97</v>
      </c>
      <c r="T3960" s="11" t="n">
        <f aca="false">IFERROR(S3960/Q3960,0)</f>
        <v>0.411108131994717</v>
      </c>
      <c r="U3960" s="13" t="n">
        <f aca="false">F3960-E3960</f>
        <v>24</v>
      </c>
      <c r="V3960" s="13" t="n">
        <f aca="false">G3960-F3960</f>
        <v>10</v>
      </c>
      <c r="W3960" s="13" t="n">
        <f aca="false">G3960-E3960</f>
        <v>34</v>
      </c>
      <c r="X3960" s="10" t="n">
        <f aca="false">YEAR(E3960)</f>
        <v>2019</v>
      </c>
      <c r="Y3960" s="0" t="str">
        <f aca="false">TEXT(E3960,"yyyy-mm")</f>
        <v>2019-09</v>
      </c>
      <c r="Z3960" s="0" t="str">
        <f aca="false">"Q"&amp;ROUNDUP(MONTH(E3960)/3,0)&amp;"-"&amp;YEAR(E3960)</f>
        <v>Q3-2019</v>
      </c>
    </row>
    <row r="3961" customFormat="false" ht="14.25" hidden="false" customHeight="false" outlineLevel="0" collapsed="false">
      <c r="A3961" s="0" t="s">
        <v>4003</v>
      </c>
      <c r="B3961" s="0" t="s">
        <v>38</v>
      </c>
      <c r="C3961" s="0" t="s">
        <v>58</v>
      </c>
      <c r="D3961" s="9" t="n">
        <v>43600</v>
      </c>
      <c r="E3961" s="9" t="n">
        <v>43719</v>
      </c>
      <c r="F3961" s="9" t="n">
        <v>43747</v>
      </c>
      <c r="G3961" s="9" t="n">
        <v>43754</v>
      </c>
      <c r="H3961" s="10" t="s">
        <v>36</v>
      </c>
      <c r="I3961" s="0" t="n">
        <v>12</v>
      </c>
      <c r="J3961" s="0" t="n">
        <v>41</v>
      </c>
      <c r="K3961" s="0" t="n">
        <v>344</v>
      </c>
      <c r="L3961" s="0" t="n">
        <v>17</v>
      </c>
      <c r="M3961" s="0" t="n">
        <v>1</v>
      </c>
      <c r="N3961" s="11" t="n">
        <v>0.1</v>
      </c>
      <c r="O3961" s="12" t="n">
        <v>2265.54</v>
      </c>
      <c r="P3961" s="12" t="n">
        <v>3906.1</v>
      </c>
      <c r="Q3961" s="12" t="n">
        <f aca="false">M3961*P3961*(1-N3961)</f>
        <v>3515.49</v>
      </c>
      <c r="R3961" s="12" t="n">
        <f aca="false">M3961*O3961</f>
        <v>2265.54</v>
      </c>
      <c r="S3961" s="12" t="n">
        <f aca="false">Q3961-R3961</f>
        <v>1249.95</v>
      </c>
      <c r="T3961" s="11" t="n">
        <f aca="false">IFERROR(S3961/Q3961,0)</f>
        <v>0.355554986644821</v>
      </c>
      <c r="U3961" s="13" t="n">
        <f aca="false">F3961-E3961</f>
        <v>28</v>
      </c>
      <c r="V3961" s="13" t="n">
        <f aca="false">G3961-F3961</f>
        <v>7</v>
      </c>
      <c r="W3961" s="13" t="n">
        <f aca="false">G3961-E3961</f>
        <v>35</v>
      </c>
      <c r="X3961" s="10" t="n">
        <f aca="false">YEAR(E3961)</f>
        <v>2019</v>
      </c>
      <c r="Y3961" s="0" t="str">
        <f aca="false">TEXT(E3961,"yyyy-mm")</f>
        <v>2019-09</v>
      </c>
      <c r="Z3961" s="0" t="str">
        <f aca="false">"Q"&amp;ROUNDUP(MONTH(E3961)/3,0)&amp;"-"&amp;YEAR(E3961)</f>
        <v>Q3-2019</v>
      </c>
    </row>
    <row r="3962" customFormat="false" ht="14.25" hidden="false" customHeight="false" outlineLevel="0" collapsed="false">
      <c r="A3962" s="0" t="s">
        <v>4004</v>
      </c>
      <c r="B3962" s="0" t="s">
        <v>41</v>
      </c>
      <c r="C3962" s="0" t="s">
        <v>39</v>
      </c>
      <c r="D3962" s="9" t="n">
        <v>43600</v>
      </c>
      <c r="E3962" s="9" t="n">
        <v>43719</v>
      </c>
      <c r="F3962" s="9" t="n">
        <v>43741</v>
      </c>
      <c r="G3962" s="9" t="n">
        <v>43749</v>
      </c>
      <c r="H3962" s="10" t="s">
        <v>36</v>
      </c>
      <c r="I3962" s="0" t="n">
        <v>23</v>
      </c>
      <c r="J3962" s="0" t="n">
        <v>50</v>
      </c>
      <c r="K3962" s="0" t="n">
        <v>95</v>
      </c>
      <c r="L3962" s="0" t="n">
        <v>3</v>
      </c>
      <c r="M3962" s="0" t="n">
        <v>8</v>
      </c>
      <c r="N3962" s="11" t="n">
        <v>0.15</v>
      </c>
      <c r="O3962" s="12" t="n">
        <v>1757.01</v>
      </c>
      <c r="P3962" s="12" t="n">
        <v>3993.2</v>
      </c>
      <c r="Q3962" s="12" t="n">
        <f aca="false">M3962*P3962*(1-N3962)</f>
        <v>27153.76</v>
      </c>
      <c r="R3962" s="12" t="n">
        <f aca="false">M3962*O3962</f>
        <v>14056.08</v>
      </c>
      <c r="S3962" s="12" t="n">
        <f aca="false">Q3962-R3962</f>
        <v>13097.68</v>
      </c>
      <c r="T3962" s="11" t="n">
        <f aca="false">IFERROR(S3962/Q3962,0)</f>
        <v>0.482352351939474</v>
      </c>
      <c r="U3962" s="13" t="n">
        <f aca="false">F3962-E3962</f>
        <v>22</v>
      </c>
      <c r="V3962" s="13" t="n">
        <f aca="false">G3962-F3962</f>
        <v>8</v>
      </c>
      <c r="W3962" s="13" t="n">
        <f aca="false">G3962-E3962</f>
        <v>30</v>
      </c>
      <c r="X3962" s="10" t="n">
        <f aca="false">YEAR(E3962)</f>
        <v>2019</v>
      </c>
      <c r="Y3962" s="0" t="str">
        <f aca="false">TEXT(E3962,"yyyy-mm")</f>
        <v>2019-09</v>
      </c>
      <c r="Z3962" s="0" t="str">
        <f aca="false">"Q"&amp;ROUNDUP(MONTH(E3962)/3,0)&amp;"-"&amp;YEAR(E3962)</f>
        <v>Q3-2019</v>
      </c>
    </row>
    <row r="3963" customFormat="false" ht="14.25" hidden="false" customHeight="false" outlineLevel="0" collapsed="false">
      <c r="A3963" s="0" t="s">
        <v>4005</v>
      </c>
      <c r="B3963" s="0" t="s">
        <v>34</v>
      </c>
      <c r="C3963" s="0" t="s">
        <v>39</v>
      </c>
      <c r="D3963" s="9" t="n">
        <v>43600</v>
      </c>
      <c r="E3963" s="9" t="n">
        <v>43719</v>
      </c>
      <c r="F3963" s="9" t="n">
        <v>43745</v>
      </c>
      <c r="G3963" s="9" t="n">
        <v>43746</v>
      </c>
      <c r="H3963" s="10" t="s">
        <v>36</v>
      </c>
      <c r="I3963" s="0" t="n">
        <v>12</v>
      </c>
      <c r="J3963" s="0" t="n">
        <v>42</v>
      </c>
      <c r="K3963" s="0" t="n">
        <v>175</v>
      </c>
      <c r="L3963" s="0" t="n">
        <v>23</v>
      </c>
      <c r="M3963" s="0" t="n">
        <v>7</v>
      </c>
      <c r="N3963" s="11" t="n">
        <v>0.4</v>
      </c>
      <c r="O3963" s="12" t="n">
        <v>2614.61</v>
      </c>
      <c r="P3963" s="12" t="n">
        <v>5447.1</v>
      </c>
      <c r="Q3963" s="12" t="n">
        <f aca="false">M3963*P3963*(1-N3963)</f>
        <v>22877.82</v>
      </c>
      <c r="R3963" s="12" t="n">
        <f aca="false">M3963*O3963</f>
        <v>18302.27</v>
      </c>
      <c r="S3963" s="12" t="n">
        <f aca="false">Q3963-R3963</f>
        <v>4575.55</v>
      </c>
      <c r="T3963" s="11" t="n">
        <f aca="false">IFERROR(S3963/Q3963,0)</f>
        <v>0.199999388053582</v>
      </c>
      <c r="U3963" s="13" t="n">
        <f aca="false">F3963-E3963</f>
        <v>26</v>
      </c>
      <c r="V3963" s="13" t="n">
        <f aca="false">G3963-F3963</f>
        <v>1</v>
      </c>
      <c r="W3963" s="13" t="n">
        <f aca="false">G3963-E3963</f>
        <v>27</v>
      </c>
      <c r="X3963" s="10" t="n">
        <f aca="false">YEAR(E3963)</f>
        <v>2019</v>
      </c>
      <c r="Y3963" s="0" t="str">
        <f aca="false">TEXT(E3963,"yyyy-mm")</f>
        <v>2019-09</v>
      </c>
      <c r="Z3963" s="0" t="str">
        <f aca="false">"Q"&amp;ROUNDUP(MONTH(E3963)/3,0)&amp;"-"&amp;YEAR(E3963)</f>
        <v>Q3-2019</v>
      </c>
    </row>
    <row r="3964" customFormat="false" ht="14.25" hidden="false" customHeight="false" outlineLevel="0" collapsed="false">
      <c r="A3964" s="0" t="s">
        <v>4006</v>
      </c>
      <c r="B3964" s="0" t="s">
        <v>34</v>
      </c>
      <c r="C3964" s="0" t="s">
        <v>39</v>
      </c>
      <c r="D3964" s="9" t="n">
        <v>43600</v>
      </c>
      <c r="E3964" s="9" t="n">
        <v>43719</v>
      </c>
      <c r="F3964" s="9" t="n">
        <v>43741</v>
      </c>
      <c r="G3964" s="9" t="n">
        <v>43742</v>
      </c>
      <c r="H3964" s="10" t="s">
        <v>36</v>
      </c>
      <c r="I3964" s="0" t="n">
        <v>5</v>
      </c>
      <c r="J3964" s="0" t="n">
        <v>42</v>
      </c>
      <c r="K3964" s="0" t="n">
        <v>167</v>
      </c>
      <c r="L3964" s="0" t="n">
        <v>1</v>
      </c>
      <c r="M3964" s="0" t="n">
        <v>3</v>
      </c>
      <c r="N3964" s="11" t="n">
        <v>0.05</v>
      </c>
      <c r="O3964" s="12" t="n">
        <v>928.02</v>
      </c>
      <c r="P3964" s="12" t="n">
        <v>1145.7</v>
      </c>
      <c r="Q3964" s="12" t="n">
        <f aca="false">M3964*P3964*(1-N3964)</f>
        <v>3265.245</v>
      </c>
      <c r="R3964" s="12" t="n">
        <f aca="false">M3964*O3964</f>
        <v>2784.06</v>
      </c>
      <c r="S3964" s="12" t="n">
        <f aca="false">Q3964-R3964</f>
        <v>481.185</v>
      </c>
      <c r="T3964" s="11" t="n">
        <f aca="false">IFERROR(S3964/Q3964,0)</f>
        <v>0.147365664751037</v>
      </c>
      <c r="U3964" s="13" t="n">
        <f aca="false">F3964-E3964</f>
        <v>22</v>
      </c>
      <c r="V3964" s="13" t="n">
        <f aca="false">G3964-F3964</f>
        <v>1</v>
      </c>
      <c r="W3964" s="13" t="n">
        <f aca="false">G3964-E3964</f>
        <v>23</v>
      </c>
      <c r="X3964" s="10" t="n">
        <f aca="false">YEAR(E3964)</f>
        <v>2019</v>
      </c>
      <c r="Y3964" s="0" t="str">
        <f aca="false">TEXT(E3964,"yyyy-mm")</f>
        <v>2019-09</v>
      </c>
      <c r="Z3964" s="0" t="str">
        <f aca="false">"Q"&amp;ROUNDUP(MONTH(E3964)/3,0)&amp;"-"&amp;YEAR(E3964)</f>
        <v>Q3-2019</v>
      </c>
    </row>
    <row r="3965" customFormat="false" ht="14.25" hidden="false" customHeight="false" outlineLevel="0" collapsed="false">
      <c r="A3965" s="0" t="s">
        <v>4007</v>
      </c>
      <c r="B3965" s="0" t="s">
        <v>34</v>
      </c>
      <c r="C3965" s="0" t="s">
        <v>48</v>
      </c>
      <c r="D3965" s="9" t="n">
        <v>43600</v>
      </c>
      <c r="E3965" s="9" t="n">
        <v>43720</v>
      </c>
      <c r="F3965" s="9" t="n">
        <v>43731</v>
      </c>
      <c r="G3965" s="9" t="n">
        <v>43737</v>
      </c>
      <c r="H3965" s="10" t="s">
        <v>36</v>
      </c>
      <c r="I3965" s="0" t="n">
        <v>11</v>
      </c>
      <c r="J3965" s="0" t="n">
        <v>16</v>
      </c>
      <c r="K3965" s="0" t="n">
        <v>22</v>
      </c>
      <c r="L3965" s="0" t="n">
        <v>29</v>
      </c>
      <c r="M3965" s="0" t="n">
        <v>5</v>
      </c>
      <c r="N3965" s="11" t="n">
        <v>0.05</v>
      </c>
      <c r="O3965" s="12" t="n">
        <v>4132.36</v>
      </c>
      <c r="P3965" s="12" t="n">
        <v>6559.3</v>
      </c>
      <c r="Q3965" s="12" t="n">
        <f aca="false">M3965*P3965*(1-N3965)</f>
        <v>31156.675</v>
      </c>
      <c r="R3965" s="12" t="n">
        <f aca="false">M3965*O3965</f>
        <v>20661.8</v>
      </c>
      <c r="S3965" s="12" t="n">
        <f aca="false">Q3965-R3965</f>
        <v>10494.875</v>
      </c>
      <c r="T3965" s="11" t="n">
        <f aca="false">IFERROR(S3965/Q3965,0)</f>
        <v>0.336841944783903</v>
      </c>
      <c r="U3965" s="13" t="n">
        <f aca="false">F3965-E3965</f>
        <v>11</v>
      </c>
      <c r="V3965" s="13" t="n">
        <f aca="false">G3965-F3965</f>
        <v>6</v>
      </c>
      <c r="W3965" s="13" t="n">
        <f aca="false">G3965-E3965</f>
        <v>17</v>
      </c>
      <c r="X3965" s="10" t="n">
        <f aca="false">YEAR(E3965)</f>
        <v>2019</v>
      </c>
      <c r="Y3965" s="0" t="str">
        <f aca="false">TEXT(E3965,"yyyy-mm")</f>
        <v>2019-09</v>
      </c>
      <c r="Z3965" s="0" t="str">
        <f aca="false">"Q"&amp;ROUNDUP(MONTH(E3965)/3,0)&amp;"-"&amp;YEAR(E3965)</f>
        <v>Q3-2019</v>
      </c>
    </row>
    <row r="3966" customFormat="false" ht="14.25" hidden="false" customHeight="false" outlineLevel="0" collapsed="false">
      <c r="A3966" s="0" t="s">
        <v>4008</v>
      </c>
      <c r="B3966" s="0" t="s">
        <v>38</v>
      </c>
      <c r="C3966" s="0" t="s">
        <v>39</v>
      </c>
      <c r="D3966" s="9" t="n">
        <v>43600</v>
      </c>
      <c r="E3966" s="9" t="n">
        <v>43720</v>
      </c>
      <c r="F3966" s="9" t="n">
        <v>43727</v>
      </c>
      <c r="G3966" s="9" t="n">
        <v>43731</v>
      </c>
      <c r="H3966" s="10" t="s">
        <v>36</v>
      </c>
      <c r="I3966" s="0" t="n">
        <v>20</v>
      </c>
      <c r="J3966" s="0" t="n">
        <v>30</v>
      </c>
      <c r="K3966" s="0" t="n">
        <v>119</v>
      </c>
      <c r="L3966" s="0" t="n">
        <v>10</v>
      </c>
      <c r="M3966" s="0" t="n">
        <v>8</v>
      </c>
      <c r="N3966" s="11" t="n">
        <v>0.1</v>
      </c>
      <c r="O3966" s="12" t="n">
        <v>433.96</v>
      </c>
      <c r="P3966" s="12" t="n">
        <v>850.9</v>
      </c>
      <c r="Q3966" s="12" t="n">
        <f aca="false">M3966*P3966*(1-N3966)</f>
        <v>6126.48</v>
      </c>
      <c r="R3966" s="12" t="n">
        <f aca="false">M3966*O3966</f>
        <v>3471.68</v>
      </c>
      <c r="S3966" s="12" t="n">
        <f aca="false">Q3966-R3966</f>
        <v>2654.8</v>
      </c>
      <c r="T3966" s="11" t="n">
        <f aca="false">IFERROR(S3966/Q3966,0)</f>
        <v>0.43333202752641</v>
      </c>
      <c r="U3966" s="13" t="n">
        <f aca="false">F3966-E3966</f>
        <v>7</v>
      </c>
      <c r="V3966" s="13" t="n">
        <f aca="false">G3966-F3966</f>
        <v>4</v>
      </c>
      <c r="W3966" s="13" t="n">
        <f aca="false">G3966-E3966</f>
        <v>11</v>
      </c>
      <c r="X3966" s="10" t="n">
        <f aca="false">YEAR(E3966)</f>
        <v>2019</v>
      </c>
      <c r="Y3966" s="0" t="str">
        <f aca="false">TEXT(E3966,"yyyy-mm")</f>
        <v>2019-09</v>
      </c>
      <c r="Z3966" s="0" t="str">
        <f aca="false">"Q"&amp;ROUNDUP(MONTH(E3966)/3,0)&amp;"-"&amp;YEAR(E3966)</f>
        <v>Q3-2019</v>
      </c>
    </row>
    <row r="3967" customFormat="false" ht="14.25" hidden="false" customHeight="false" outlineLevel="0" collapsed="false">
      <c r="A3967" s="0" t="s">
        <v>4009</v>
      </c>
      <c r="B3967" s="0" t="s">
        <v>38</v>
      </c>
      <c r="C3967" s="0" t="s">
        <v>39</v>
      </c>
      <c r="D3967" s="9" t="n">
        <v>43600</v>
      </c>
      <c r="E3967" s="9" t="n">
        <v>43720</v>
      </c>
      <c r="F3967" s="9" t="n">
        <v>43746</v>
      </c>
      <c r="G3967" s="9" t="n">
        <v>43754</v>
      </c>
      <c r="H3967" s="10" t="s">
        <v>36</v>
      </c>
      <c r="I3967" s="0" t="n">
        <v>19</v>
      </c>
      <c r="J3967" s="0" t="n">
        <v>50</v>
      </c>
      <c r="K3967" s="0" t="n">
        <v>89</v>
      </c>
      <c r="L3967" s="0" t="n">
        <v>23</v>
      </c>
      <c r="M3967" s="0" t="n">
        <v>7</v>
      </c>
      <c r="N3967" s="11" t="n">
        <v>0.15</v>
      </c>
      <c r="O3967" s="12" t="n">
        <v>707.52</v>
      </c>
      <c r="P3967" s="12" t="n">
        <v>1072</v>
      </c>
      <c r="Q3967" s="12" t="n">
        <f aca="false">M3967*P3967*(1-N3967)</f>
        <v>6378.4</v>
      </c>
      <c r="R3967" s="12" t="n">
        <f aca="false">M3967*O3967</f>
        <v>4952.64</v>
      </c>
      <c r="S3967" s="12" t="n">
        <f aca="false">Q3967-R3967</f>
        <v>1425.76</v>
      </c>
      <c r="T3967" s="11" t="n">
        <f aca="false">IFERROR(S3967/Q3967,0)</f>
        <v>0.223529411764706</v>
      </c>
      <c r="U3967" s="13" t="n">
        <f aca="false">F3967-E3967</f>
        <v>26</v>
      </c>
      <c r="V3967" s="13" t="n">
        <f aca="false">G3967-F3967</f>
        <v>8</v>
      </c>
      <c r="W3967" s="13" t="n">
        <f aca="false">G3967-E3967</f>
        <v>34</v>
      </c>
      <c r="X3967" s="10" t="n">
        <f aca="false">YEAR(E3967)</f>
        <v>2019</v>
      </c>
      <c r="Y3967" s="0" t="str">
        <f aca="false">TEXT(E3967,"yyyy-mm")</f>
        <v>2019-09</v>
      </c>
      <c r="Z3967" s="0" t="str">
        <f aca="false">"Q"&amp;ROUNDUP(MONTH(E3967)/3,0)&amp;"-"&amp;YEAR(E3967)</f>
        <v>Q3-2019</v>
      </c>
    </row>
    <row r="3968" customFormat="false" ht="14.25" hidden="false" customHeight="false" outlineLevel="0" collapsed="false">
      <c r="A3968" s="0" t="s">
        <v>4010</v>
      </c>
      <c r="B3968" s="0" t="s">
        <v>34</v>
      </c>
      <c r="C3968" s="0" t="s">
        <v>39</v>
      </c>
      <c r="D3968" s="9" t="n">
        <v>43600</v>
      </c>
      <c r="E3968" s="9" t="n">
        <v>43720</v>
      </c>
      <c r="F3968" s="9" t="n">
        <v>43724</v>
      </c>
      <c r="G3968" s="9" t="n">
        <v>43727</v>
      </c>
      <c r="H3968" s="10" t="s">
        <v>36</v>
      </c>
      <c r="I3968" s="0" t="n">
        <v>1</v>
      </c>
      <c r="J3968" s="0" t="n">
        <v>39</v>
      </c>
      <c r="K3968" s="0" t="n">
        <v>193</v>
      </c>
      <c r="L3968" s="0" t="n">
        <v>44</v>
      </c>
      <c r="M3968" s="0" t="n">
        <v>6</v>
      </c>
      <c r="N3968" s="11" t="n">
        <v>0.075</v>
      </c>
      <c r="O3968" s="12" t="n">
        <v>625.31</v>
      </c>
      <c r="P3968" s="12" t="n">
        <v>1025.1</v>
      </c>
      <c r="Q3968" s="12" t="n">
        <f aca="false">M3968*P3968*(1-N3968)</f>
        <v>5689.305</v>
      </c>
      <c r="R3968" s="12" t="n">
        <f aca="false">M3968*O3968</f>
        <v>3751.86</v>
      </c>
      <c r="S3968" s="12" t="n">
        <f aca="false">Q3968-R3968</f>
        <v>1937.445</v>
      </c>
      <c r="T3968" s="11" t="n">
        <f aca="false">IFERROR(S3968/Q3968,0)</f>
        <v>0.340541595150902</v>
      </c>
      <c r="U3968" s="13" t="n">
        <f aca="false">F3968-E3968</f>
        <v>4</v>
      </c>
      <c r="V3968" s="13" t="n">
        <f aca="false">G3968-F3968</f>
        <v>3</v>
      </c>
      <c r="W3968" s="13" t="n">
        <f aca="false">G3968-E3968</f>
        <v>7</v>
      </c>
      <c r="X3968" s="10" t="n">
        <f aca="false">YEAR(E3968)</f>
        <v>2019</v>
      </c>
      <c r="Y3968" s="0" t="str">
        <f aca="false">TEXT(E3968,"yyyy-mm")</f>
        <v>2019-09</v>
      </c>
      <c r="Z3968" s="0" t="str">
        <f aca="false">"Q"&amp;ROUNDUP(MONTH(E3968)/3,0)&amp;"-"&amp;YEAR(E3968)</f>
        <v>Q3-2019</v>
      </c>
    </row>
    <row r="3969" customFormat="false" ht="14.25" hidden="false" customHeight="false" outlineLevel="0" collapsed="false">
      <c r="A3969" s="0" t="s">
        <v>4011</v>
      </c>
      <c r="B3969" s="0" t="s">
        <v>34</v>
      </c>
      <c r="C3969" s="0" t="s">
        <v>58</v>
      </c>
      <c r="D3969" s="9" t="n">
        <v>43600</v>
      </c>
      <c r="E3969" s="9" t="n">
        <v>43720</v>
      </c>
      <c r="F3969" s="9" t="n">
        <v>43746</v>
      </c>
      <c r="G3969" s="9" t="n">
        <v>43756</v>
      </c>
      <c r="H3969" s="10" t="s">
        <v>36</v>
      </c>
      <c r="I3969" s="0" t="n">
        <v>10</v>
      </c>
      <c r="J3969" s="0" t="n">
        <v>23</v>
      </c>
      <c r="K3969" s="0" t="n">
        <v>362</v>
      </c>
      <c r="L3969" s="0" t="n">
        <v>21</v>
      </c>
      <c r="M3969" s="0" t="n">
        <v>3</v>
      </c>
      <c r="N3969" s="11" t="n">
        <v>0.1</v>
      </c>
      <c r="O3969" s="12" t="n">
        <v>3023.17</v>
      </c>
      <c r="P3969" s="12" t="n">
        <v>3926.2</v>
      </c>
      <c r="Q3969" s="12" t="n">
        <f aca="false">M3969*P3969*(1-N3969)</f>
        <v>10600.74</v>
      </c>
      <c r="R3969" s="12" t="n">
        <f aca="false">M3969*O3969</f>
        <v>9069.51</v>
      </c>
      <c r="S3969" s="12" t="n">
        <f aca="false">Q3969-R3969</f>
        <v>1531.23</v>
      </c>
      <c r="T3969" s="11" t="n">
        <f aca="false">IFERROR(S3969/Q3969,0)</f>
        <v>0.14444557644089</v>
      </c>
      <c r="U3969" s="13" t="n">
        <f aca="false">F3969-E3969</f>
        <v>26</v>
      </c>
      <c r="V3969" s="13" t="n">
        <f aca="false">G3969-F3969</f>
        <v>10</v>
      </c>
      <c r="W3969" s="13" t="n">
        <f aca="false">G3969-E3969</f>
        <v>36</v>
      </c>
      <c r="X3969" s="10" t="n">
        <f aca="false">YEAR(E3969)</f>
        <v>2019</v>
      </c>
      <c r="Y3969" s="0" t="str">
        <f aca="false">TEXT(E3969,"yyyy-mm")</f>
        <v>2019-09</v>
      </c>
      <c r="Z3969" s="0" t="str">
        <f aca="false">"Q"&amp;ROUNDUP(MONTH(E3969)/3,0)&amp;"-"&amp;YEAR(E3969)</f>
        <v>Q3-2019</v>
      </c>
    </row>
    <row r="3970" customFormat="false" ht="14.25" hidden="false" customHeight="false" outlineLevel="0" collapsed="false">
      <c r="A3970" s="0" t="s">
        <v>4012</v>
      </c>
      <c r="B3970" s="0" t="s">
        <v>38</v>
      </c>
      <c r="C3970" s="0" t="s">
        <v>39</v>
      </c>
      <c r="D3970" s="9" t="n">
        <v>43600</v>
      </c>
      <c r="E3970" s="9" t="n">
        <v>43720</v>
      </c>
      <c r="F3970" s="9" t="n">
        <v>43727</v>
      </c>
      <c r="G3970" s="9" t="n">
        <v>43736</v>
      </c>
      <c r="H3970" s="10" t="s">
        <v>36</v>
      </c>
      <c r="I3970" s="0" t="n">
        <v>15</v>
      </c>
      <c r="J3970" s="0" t="n">
        <v>29</v>
      </c>
      <c r="K3970" s="0" t="n">
        <v>133</v>
      </c>
      <c r="L3970" s="0" t="n">
        <v>14</v>
      </c>
      <c r="M3970" s="0" t="n">
        <v>4</v>
      </c>
      <c r="N3970" s="11" t="n">
        <v>0.05</v>
      </c>
      <c r="O3970" s="12" t="n">
        <v>137.08</v>
      </c>
      <c r="P3970" s="12" t="n">
        <v>207.7</v>
      </c>
      <c r="Q3970" s="12" t="n">
        <f aca="false">M3970*P3970*(1-N3970)</f>
        <v>789.26</v>
      </c>
      <c r="R3970" s="12" t="n">
        <f aca="false">M3970*O3970</f>
        <v>548.32</v>
      </c>
      <c r="S3970" s="12" t="n">
        <f aca="false">Q3970-R3970</f>
        <v>240.94</v>
      </c>
      <c r="T3970" s="11" t="n">
        <f aca="false">IFERROR(S3970/Q3970,0)</f>
        <v>0.305273293971568</v>
      </c>
      <c r="U3970" s="13" t="n">
        <f aca="false">F3970-E3970</f>
        <v>7</v>
      </c>
      <c r="V3970" s="13" t="n">
        <f aca="false">G3970-F3970</f>
        <v>9</v>
      </c>
      <c r="W3970" s="13" t="n">
        <f aca="false">G3970-E3970</f>
        <v>16</v>
      </c>
      <c r="X3970" s="10" t="n">
        <f aca="false">YEAR(E3970)</f>
        <v>2019</v>
      </c>
      <c r="Y3970" s="0" t="str">
        <f aca="false">TEXT(E3970,"yyyy-mm")</f>
        <v>2019-09</v>
      </c>
      <c r="Z3970" s="0" t="str">
        <f aca="false">"Q"&amp;ROUNDUP(MONTH(E3970)/3,0)&amp;"-"&amp;YEAR(E3970)</f>
        <v>Q3-2019</v>
      </c>
    </row>
    <row r="3971" customFormat="false" ht="14.25" hidden="false" customHeight="false" outlineLevel="0" collapsed="false">
      <c r="A3971" s="0" t="s">
        <v>4013</v>
      </c>
      <c r="B3971" s="0" t="s">
        <v>34</v>
      </c>
      <c r="C3971" s="0" t="s">
        <v>58</v>
      </c>
      <c r="D3971" s="9" t="n">
        <v>43600</v>
      </c>
      <c r="E3971" s="9" t="n">
        <v>43720</v>
      </c>
      <c r="F3971" s="9" t="n">
        <v>43736</v>
      </c>
      <c r="G3971" s="9" t="n">
        <v>43746</v>
      </c>
      <c r="H3971" s="10" t="s">
        <v>36</v>
      </c>
      <c r="I3971" s="0" t="n">
        <v>11</v>
      </c>
      <c r="J3971" s="0" t="n">
        <v>6</v>
      </c>
      <c r="K3971" s="0" t="n">
        <v>331</v>
      </c>
      <c r="L3971" s="0" t="n">
        <v>38</v>
      </c>
      <c r="M3971" s="0" t="n">
        <v>8</v>
      </c>
      <c r="N3971" s="11" t="n">
        <v>0.05</v>
      </c>
      <c r="O3971" s="12" t="n">
        <v>1243.86</v>
      </c>
      <c r="P3971" s="12" t="n">
        <v>2646.5</v>
      </c>
      <c r="Q3971" s="12" t="n">
        <f aca="false">M3971*P3971*(1-N3971)</f>
        <v>20113.4</v>
      </c>
      <c r="R3971" s="12" t="n">
        <f aca="false">M3971*O3971</f>
        <v>9950.88</v>
      </c>
      <c r="S3971" s="12" t="n">
        <f aca="false">Q3971-R3971</f>
        <v>10162.52</v>
      </c>
      <c r="T3971" s="11" t="n">
        <f aca="false">IFERROR(S3971/Q3971,0)</f>
        <v>0.505261169170802</v>
      </c>
      <c r="U3971" s="13" t="n">
        <f aca="false">F3971-E3971</f>
        <v>16</v>
      </c>
      <c r="V3971" s="13" t="n">
        <f aca="false">G3971-F3971</f>
        <v>10</v>
      </c>
      <c r="W3971" s="13" t="n">
        <f aca="false">G3971-E3971</f>
        <v>26</v>
      </c>
      <c r="X3971" s="10" t="n">
        <f aca="false">YEAR(E3971)</f>
        <v>2019</v>
      </c>
      <c r="Y3971" s="0" t="str">
        <f aca="false">TEXT(E3971,"yyyy-mm")</f>
        <v>2019-09</v>
      </c>
      <c r="Z3971" s="0" t="str">
        <f aca="false">"Q"&amp;ROUNDUP(MONTH(E3971)/3,0)&amp;"-"&amp;YEAR(E3971)</f>
        <v>Q3-2019</v>
      </c>
    </row>
    <row r="3972" customFormat="false" ht="14.25" hidden="false" customHeight="false" outlineLevel="0" collapsed="false">
      <c r="A3972" s="0" t="s">
        <v>4014</v>
      </c>
      <c r="B3972" s="0" t="s">
        <v>38</v>
      </c>
      <c r="C3972" s="0" t="s">
        <v>39</v>
      </c>
      <c r="D3972" s="9" t="n">
        <v>43600</v>
      </c>
      <c r="E3972" s="9" t="n">
        <v>43721</v>
      </c>
      <c r="F3972" s="9" t="n">
        <v>43728</v>
      </c>
      <c r="G3972" s="9" t="n">
        <v>43733</v>
      </c>
      <c r="H3972" s="10" t="s">
        <v>36</v>
      </c>
      <c r="I3972" s="0" t="n">
        <v>18</v>
      </c>
      <c r="J3972" s="0" t="n">
        <v>27</v>
      </c>
      <c r="K3972" s="0" t="n">
        <v>175</v>
      </c>
      <c r="L3972" s="0" t="n">
        <v>26</v>
      </c>
      <c r="M3972" s="0" t="n">
        <v>6</v>
      </c>
      <c r="N3972" s="11" t="n">
        <v>0.05</v>
      </c>
      <c r="O3972" s="12" t="n">
        <v>361.8</v>
      </c>
      <c r="P3972" s="12" t="n">
        <v>723.6</v>
      </c>
      <c r="Q3972" s="12" t="n">
        <f aca="false">M3972*P3972*(1-N3972)</f>
        <v>4124.52</v>
      </c>
      <c r="R3972" s="12" t="n">
        <f aca="false">M3972*O3972</f>
        <v>2170.8</v>
      </c>
      <c r="S3972" s="12" t="n">
        <f aca="false">Q3972-R3972</f>
        <v>1953.72</v>
      </c>
      <c r="T3972" s="11" t="n">
        <f aca="false">IFERROR(S3972/Q3972,0)</f>
        <v>0.473684210526316</v>
      </c>
      <c r="U3972" s="13" t="n">
        <f aca="false">F3972-E3972</f>
        <v>7</v>
      </c>
      <c r="V3972" s="13" t="n">
        <f aca="false">G3972-F3972</f>
        <v>5</v>
      </c>
      <c r="W3972" s="13" t="n">
        <f aca="false">G3972-E3972</f>
        <v>12</v>
      </c>
      <c r="X3972" s="10" t="n">
        <f aca="false">YEAR(E3972)</f>
        <v>2019</v>
      </c>
      <c r="Y3972" s="0" t="str">
        <f aca="false">TEXT(E3972,"yyyy-mm")</f>
        <v>2019-09</v>
      </c>
      <c r="Z3972" s="0" t="str">
        <f aca="false">"Q"&amp;ROUNDUP(MONTH(E3972)/3,0)&amp;"-"&amp;YEAR(E3972)</f>
        <v>Q3-2019</v>
      </c>
    </row>
    <row r="3973" customFormat="false" ht="14.25" hidden="false" customHeight="false" outlineLevel="0" collapsed="false">
      <c r="A3973" s="0" t="s">
        <v>4015</v>
      </c>
      <c r="B3973" s="0" t="s">
        <v>38</v>
      </c>
      <c r="C3973" s="0" t="s">
        <v>35</v>
      </c>
      <c r="D3973" s="9" t="n">
        <v>43600</v>
      </c>
      <c r="E3973" s="9" t="n">
        <v>43721</v>
      </c>
      <c r="F3973" s="9" t="n">
        <v>43727</v>
      </c>
      <c r="G3973" s="9" t="n">
        <v>43733</v>
      </c>
      <c r="H3973" s="10" t="s">
        <v>36</v>
      </c>
      <c r="I3973" s="0" t="n">
        <v>13</v>
      </c>
      <c r="J3973" s="0" t="n">
        <v>48</v>
      </c>
      <c r="K3973" s="0" t="n">
        <v>231</v>
      </c>
      <c r="L3973" s="0" t="n">
        <v>8</v>
      </c>
      <c r="M3973" s="0" t="n">
        <v>2</v>
      </c>
      <c r="N3973" s="11" t="n">
        <v>0.15</v>
      </c>
      <c r="O3973" s="12" t="n">
        <v>569.5</v>
      </c>
      <c r="P3973" s="12" t="n">
        <v>1139</v>
      </c>
      <c r="Q3973" s="12" t="n">
        <f aca="false">M3973*P3973*(1-N3973)</f>
        <v>1936.3</v>
      </c>
      <c r="R3973" s="12" t="n">
        <f aca="false">M3973*O3973</f>
        <v>1139</v>
      </c>
      <c r="S3973" s="12" t="n">
        <f aca="false">Q3973-R3973</f>
        <v>797.3</v>
      </c>
      <c r="T3973" s="11" t="n">
        <f aca="false">IFERROR(S3973/Q3973,0)</f>
        <v>0.411764705882353</v>
      </c>
      <c r="U3973" s="13" t="n">
        <f aca="false">F3973-E3973</f>
        <v>6</v>
      </c>
      <c r="V3973" s="13" t="n">
        <f aca="false">G3973-F3973</f>
        <v>6</v>
      </c>
      <c r="W3973" s="13" t="n">
        <f aca="false">G3973-E3973</f>
        <v>12</v>
      </c>
      <c r="X3973" s="10" t="n">
        <f aca="false">YEAR(E3973)</f>
        <v>2019</v>
      </c>
      <c r="Y3973" s="0" t="str">
        <f aca="false">TEXT(E3973,"yyyy-mm")</f>
        <v>2019-09</v>
      </c>
      <c r="Z3973" s="0" t="str">
        <f aca="false">"Q"&amp;ROUNDUP(MONTH(E3973)/3,0)&amp;"-"&amp;YEAR(E3973)</f>
        <v>Q3-2019</v>
      </c>
    </row>
    <row r="3974" customFormat="false" ht="14.25" hidden="false" customHeight="false" outlineLevel="0" collapsed="false">
      <c r="A3974" s="0" t="s">
        <v>4016</v>
      </c>
      <c r="B3974" s="0" t="s">
        <v>38</v>
      </c>
      <c r="C3974" s="0" t="s">
        <v>79</v>
      </c>
      <c r="D3974" s="9" t="n">
        <v>43600</v>
      </c>
      <c r="E3974" s="9" t="n">
        <v>43721</v>
      </c>
      <c r="F3974" s="9" t="n">
        <v>43739</v>
      </c>
      <c r="G3974" s="9" t="n">
        <v>43748</v>
      </c>
      <c r="H3974" s="10" t="s">
        <v>36</v>
      </c>
      <c r="I3974" s="0" t="n">
        <v>17</v>
      </c>
      <c r="J3974" s="0" t="n">
        <v>43</v>
      </c>
      <c r="K3974" s="0" t="n">
        <v>79</v>
      </c>
      <c r="L3974" s="0" t="n">
        <v>29</v>
      </c>
      <c r="M3974" s="0" t="n">
        <v>6</v>
      </c>
      <c r="N3974" s="11" t="n">
        <v>0.3</v>
      </c>
      <c r="O3974" s="12" t="n">
        <v>4050.28</v>
      </c>
      <c r="P3974" s="12" t="n">
        <v>5956.3</v>
      </c>
      <c r="Q3974" s="12" t="n">
        <f aca="false">M3974*P3974*(1-N3974)</f>
        <v>25016.46</v>
      </c>
      <c r="R3974" s="12" t="n">
        <f aca="false">M3974*O3974</f>
        <v>24301.68</v>
      </c>
      <c r="S3974" s="12" t="n">
        <f aca="false">Q3974-R3974</f>
        <v>714.779999999999</v>
      </c>
      <c r="T3974" s="11" t="n">
        <f aca="false">IFERROR(S3974/Q3974,0)</f>
        <v>0.0285723879397804</v>
      </c>
      <c r="U3974" s="13" t="n">
        <f aca="false">F3974-E3974</f>
        <v>18</v>
      </c>
      <c r="V3974" s="13" t="n">
        <f aca="false">G3974-F3974</f>
        <v>9</v>
      </c>
      <c r="W3974" s="13" t="n">
        <f aca="false">G3974-E3974</f>
        <v>27</v>
      </c>
      <c r="X3974" s="10" t="n">
        <f aca="false">YEAR(E3974)</f>
        <v>2019</v>
      </c>
      <c r="Y3974" s="0" t="str">
        <f aca="false">TEXT(E3974,"yyyy-mm")</f>
        <v>2019-09</v>
      </c>
      <c r="Z3974" s="0" t="str">
        <f aca="false">"Q"&amp;ROUNDUP(MONTH(E3974)/3,0)&amp;"-"&amp;YEAR(E3974)</f>
        <v>Q3-2019</v>
      </c>
    </row>
    <row r="3975" customFormat="false" ht="14.25" hidden="false" customHeight="false" outlineLevel="0" collapsed="false">
      <c r="A3975" s="0" t="s">
        <v>4017</v>
      </c>
      <c r="B3975" s="0" t="s">
        <v>34</v>
      </c>
      <c r="C3975" s="0" t="s">
        <v>39</v>
      </c>
      <c r="D3975" s="9" t="n">
        <v>43600</v>
      </c>
      <c r="E3975" s="9" t="n">
        <v>43721</v>
      </c>
      <c r="F3975" s="9" t="n">
        <v>43739</v>
      </c>
      <c r="G3975" s="9" t="n">
        <v>43749</v>
      </c>
      <c r="H3975" s="10" t="s">
        <v>36</v>
      </c>
      <c r="I3975" s="0" t="n">
        <v>5</v>
      </c>
      <c r="J3975" s="0" t="n">
        <v>9</v>
      </c>
      <c r="K3975" s="0" t="n">
        <v>93</v>
      </c>
      <c r="L3975" s="0" t="n">
        <v>28</v>
      </c>
      <c r="M3975" s="0" t="n">
        <v>6</v>
      </c>
      <c r="N3975" s="11" t="n">
        <v>0.2</v>
      </c>
      <c r="O3975" s="12" t="n">
        <v>505.98</v>
      </c>
      <c r="P3975" s="12" t="n">
        <v>857.6</v>
      </c>
      <c r="Q3975" s="12" t="n">
        <f aca="false">M3975*P3975*(1-N3975)</f>
        <v>4116.48</v>
      </c>
      <c r="R3975" s="12" t="n">
        <f aca="false">M3975*O3975</f>
        <v>3035.88</v>
      </c>
      <c r="S3975" s="12" t="n">
        <f aca="false">Q3975-R3975</f>
        <v>1080.6</v>
      </c>
      <c r="T3975" s="11" t="n">
        <f aca="false">IFERROR(S3975/Q3975,0)</f>
        <v>0.262505830223881</v>
      </c>
      <c r="U3975" s="13" t="n">
        <f aca="false">F3975-E3975</f>
        <v>18</v>
      </c>
      <c r="V3975" s="13" t="n">
        <f aca="false">G3975-F3975</f>
        <v>10</v>
      </c>
      <c r="W3975" s="13" t="n">
        <f aca="false">G3975-E3975</f>
        <v>28</v>
      </c>
      <c r="X3975" s="10" t="n">
        <f aca="false">YEAR(E3975)</f>
        <v>2019</v>
      </c>
      <c r="Y3975" s="0" t="str">
        <f aca="false">TEXT(E3975,"yyyy-mm")</f>
        <v>2019-09</v>
      </c>
      <c r="Z3975" s="0" t="str">
        <f aca="false">"Q"&amp;ROUNDUP(MONTH(E3975)/3,0)&amp;"-"&amp;YEAR(E3975)</f>
        <v>Q3-2019</v>
      </c>
    </row>
    <row r="3976" customFormat="false" ht="14.25" hidden="false" customHeight="false" outlineLevel="0" collapsed="false">
      <c r="A3976" s="0" t="s">
        <v>4018</v>
      </c>
      <c r="B3976" s="0" t="s">
        <v>38</v>
      </c>
      <c r="C3976" s="0" t="s">
        <v>58</v>
      </c>
      <c r="D3976" s="9" t="n">
        <v>43600</v>
      </c>
      <c r="E3976" s="9" t="n">
        <v>43721</v>
      </c>
      <c r="F3976" s="9" t="n">
        <v>43743</v>
      </c>
      <c r="G3976" s="9" t="n">
        <v>43745</v>
      </c>
      <c r="H3976" s="10" t="s">
        <v>36</v>
      </c>
      <c r="I3976" s="0" t="n">
        <v>15</v>
      </c>
      <c r="J3976" s="0" t="n">
        <v>40</v>
      </c>
      <c r="K3976" s="0" t="n">
        <v>350</v>
      </c>
      <c r="L3976" s="0" t="n">
        <v>10</v>
      </c>
      <c r="M3976" s="0" t="n">
        <v>8</v>
      </c>
      <c r="N3976" s="11" t="n">
        <v>0.075</v>
      </c>
      <c r="O3976" s="12" t="n">
        <v>2612.6</v>
      </c>
      <c r="P3976" s="12" t="n">
        <v>3899.4</v>
      </c>
      <c r="Q3976" s="12" t="n">
        <f aca="false">M3976*P3976*(1-N3976)</f>
        <v>28855.56</v>
      </c>
      <c r="R3976" s="12" t="n">
        <f aca="false">M3976*O3976</f>
        <v>20900.8</v>
      </c>
      <c r="S3976" s="12" t="n">
        <f aca="false">Q3976-R3976</f>
        <v>7954.76</v>
      </c>
      <c r="T3976" s="11" t="n">
        <f aca="false">IFERROR(S3976/Q3976,0)</f>
        <v>0.275675121189816</v>
      </c>
      <c r="U3976" s="13" t="n">
        <f aca="false">F3976-E3976</f>
        <v>22</v>
      </c>
      <c r="V3976" s="13" t="n">
        <f aca="false">G3976-F3976</f>
        <v>2</v>
      </c>
      <c r="W3976" s="13" t="n">
        <f aca="false">G3976-E3976</f>
        <v>24</v>
      </c>
      <c r="X3976" s="10" t="n">
        <f aca="false">YEAR(E3976)</f>
        <v>2019</v>
      </c>
      <c r="Y3976" s="0" t="str">
        <f aca="false">TEXT(E3976,"yyyy-mm")</f>
        <v>2019-09</v>
      </c>
      <c r="Z3976" s="0" t="str">
        <f aca="false">"Q"&amp;ROUNDUP(MONTH(E3976)/3,0)&amp;"-"&amp;YEAR(E3976)</f>
        <v>Q3-2019</v>
      </c>
    </row>
    <row r="3977" customFormat="false" ht="14.25" hidden="false" customHeight="false" outlineLevel="0" collapsed="false">
      <c r="A3977" s="0" t="s">
        <v>4019</v>
      </c>
      <c r="B3977" s="0" t="s">
        <v>34</v>
      </c>
      <c r="C3977" s="0" t="s">
        <v>46</v>
      </c>
      <c r="D3977" s="9" t="n">
        <v>43600</v>
      </c>
      <c r="E3977" s="9" t="n">
        <v>43721</v>
      </c>
      <c r="F3977" s="9" t="n">
        <v>43738</v>
      </c>
      <c r="G3977" s="9" t="n">
        <v>43740</v>
      </c>
      <c r="H3977" s="10" t="s">
        <v>36</v>
      </c>
      <c r="I3977" s="0" t="n">
        <v>8</v>
      </c>
      <c r="J3977" s="0" t="n">
        <v>12</v>
      </c>
      <c r="K3977" s="0" t="n">
        <v>311</v>
      </c>
      <c r="L3977" s="0" t="n">
        <v>17</v>
      </c>
      <c r="M3977" s="0" t="n">
        <v>1</v>
      </c>
      <c r="N3977" s="11" t="n">
        <v>0.05</v>
      </c>
      <c r="O3977" s="12" t="n">
        <v>1529.28</v>
      </c>
      <c r="P3977" s="12" t="n">
        <v>1842.5</v>
      </c>
      <c r="Q3977" s="12" t="n">
        <f aca="false">M3977*P3977*(1-N3977)</f>
        <v>1750.375</v>
      </c>
      <c r="R3977" s="12" t="n">
        <f aca="false">M3977*O3977</f>
        <v>1529.28</v>
      </c>
      <c r="S3977" s="12" t="n">
        <f aca="false">Q3977-R3977</f>
        <v>221.095</v>
      </c>
      <c r="T3977" s="11" t="n">
        <f aca="false">IFERROR(S3977/Q3977,0)</f>
        <v>0.126312932942941</v>
      </c>
      <c r="U3977" s="13" t="n">
        <f aca="false">F3977-E3977</f>
        <v>17</v>
      </c>
      <c r="V3977" s="13" t="n">
        <f aca="false">G3977-F3977</f>
        <v>2</v>
      </c>
      <c r="W3977" s="13" t="n">
        <f aca="false">G3977-E3977</f>
        <v>19</v>
      </c>
      <c r="X3977" s="10" t="n">
        <f aca="false">YEAR(E3977)</f>
        <v>2019</v>
      </c>
      <c r="Y3977" s="0" t="str">
        <f aca="false">TEXT(E3977,"yyyy-mm")</f>
        <v>2019-09</v>
      </c>
      <c r="Z3977" s="0" t="str">
        <f aca="false">"Q"&amp;ROUNDUP(MONTH(E3977)/3,0)&amp;"-"&amp;YEAR(E3977)</f>
        <v>Q3-2019</v>
      </c>
    </row>
    <row r="3978" customFormat="false" ht="14.25" hidden="false" customHeight="false" outlineLevel="0" collapsed="false">
      <c r="A3978" s="0" t="s">
        <v>4020</v>
      </c>
      <c r="B3978" s="0" t="s">
        <v>34</v>
      </c>
      <c r="C3978" s="0" t="s">
        <v>46</v>
      </c>
      <c r="D3978" s="9" t="n">
        <v>43600</v>
      </c>
      <c r="E3978" s="9" t="n">
        <v>43721</v>
      </c>
      <c r="F3978" s="9" t="n">
        <v>43747</v>
      </c>
      <c r="G3978" s="9" t="n">
        <v>43754</v>
      </c>
      <c r="H3978" s="10" t="s">
        <v>36</v>
      </c>
      <c r="I3978" s="0" t="n">
        <v>4</v>
      </c>
      <c r="J3978" s="0" t="n">
        <v>11</v>
      </c>
      <c r="K3978" s="0" t="n">
        <v>317</v>
      </c>
      <c r="L3978" s="0" t="n">
        <v>37</v>
      </c>
      <c r="M3978" s="0" t="n">
        <v>2</v>
      </c>
      <c r="N3978" s="11" t="n">
        <v>0.05</v>
      </c>
      <c r="O3978" s="12" t="n">
        <v>96.48</v>
      </c>
      <c r="P3978" s="12" t="n">
        <v>214.4</v>
      </c>
      <c r="Q3978" s="12" t="n">
        <f aca="false">M3978*P3978*(1-N3978)</f>
        <v>407.36</v>
      </c>
      <c r="R3978" s="12" t="n">
        <f aca="false">M3978*O3978</f>
        <v>192.96</v>
      </c>
      <c r="S3978" s="12" t="n">
        <f aca="false">Q3978-R3978</f>
        <v>214.4</v>
      </c>
      <c r="T3978" s="11" t="n">
        <f aca="false">IFERROR(S3978/Q3978,0)</f>
        <v>0.526315789473684</v>
      </c>
      <c r="U3978" s="13" t="n">
        <f aca="false">F3978-E3978</f>
        <v>26</v>
      </c>
      <c r="V3978" s="13" t="n">
        <f aca="false">G3978-F3978</f>
        <v>7</v>
      </c>
      <c r="W3978" s="13" t="n">
        <f aca="false">G3978-E3978</f>
        <v>33</v>
      </c>
      <c r="X3978" s="10" t="n">
        <f aca="false">YEAR(E3978)</f>
        <v>2019</v>
      </c>
      <c r="Y3978" s="0" t="str">
        <f aca="false">TEXT(E3978,"yyyy-mm")</f>
        <v>2019-09</v>
      </c>
      <c r="Z3978" s="0" t="str">
        <f aca="false">"Q"&amp;ROUNDUP(MONTH(E3978)/3,0)&amp;"-"&amp;YEAR(E3978)</f>
        <v>Q3-2019</v>
      </c>
    </row>
    <row r="3979" customFormat="false" ht="14.25" hidden="false" customHeight="false" outlineLevel="0" collapsed="false">
      <c r="A3979" s="0" t="s">
        <v>4021</v>
      </c>
      <c r="B3979" s="0" t="s">
        <v>43</v>
      </c>
      <c r="C3979" s="0" t="s">
        <v>35</v>
      </c>
      <c r="D3979" s="9" t="n">
        <v>43600</v>
      </c>
      <c r="E3979" s="9" t="n">
        <v>43722</v>
      </c>
      <c r="F3979" s="9" t="n">
        <v>43750</v>
      </c>
      <c r="G3979" s="9" t="n">
        <v>43756</v>
      </c>
      <c r="H3979" s="10" t="s">
        <v>36</v>
      </c>
      <c r="I3979" s="0" t="n">
        <v>25</v>
      </c>
      <c r="J3979" s="0" t="n">
        <v>40</v>
      </c>
      <c r="K3979" s="0" t="n">
        <v>240</v>
      </c>
      <c r="L3979" s="0" t="n">
        <v>3</v>
      </c>
      <c r="M3979" s="0" t="n">
        <v>1</v>
      </c>
      <c r="N3979" s="11" t="n">
        <v>0.15</v>
      </c>
      <c r="O3979" s="12" t="n">
        <v>501.16</v>
      </c>
      <c r="P3979" s="12" t="n">
        <v>1139</v>
      </c>
      <c r="Q3979" s="12" t="n">
        <f aca="false">M3979*P3979*(1-N3979)</f>
        <v>968.15</v>
      </c>
      <c r="R3979" s="12" t="n">
        <f aca="false">M3979*O3979</f>
        <v>501.16</v>
      </c>
      <c r="S3979" s="12" t="n">
        <f aca="false">Q3979-R3979</f>
        <v>466.99</v>
      </c>
      <c r="T3979" s="11" t="n">
        <f aca="false">IFERROR(S3979/Q3979,0)</f>
        <v>0.482352941176471</v>
      </c>
      <c r="U3979" s="13" t="n">
        <f aca="false">F3979-E3979</f>
        <v>28</v>
      </c>
      <c r="V3979" s="13" t="n">
        <f aca="false">G3979-F3979</f>
        <v>6</v>
      </c>
      <c r="W3979" s="13" t="n">
        <f aca="false">G3979-E3979</f>
        <v>34</v>
      </c>
      <c r="X3979" s="10" t="n">
        <f aca="false">YEAR(E3979)</f>
        <v>2019</v>
      </c>
      <c r="Y3979" s="0" t="str">
        <f aca="false">TEXT(E3979,"yyyy-mm")</f>
        <v>2019-09</v>
      </c>
      <c r="Z3979" s="0" t="str">
        <f aca="false">"Q"&amp;ROUNDUP(MONTH(E3979)/3,0)&amp;"-"&amp;YEAR(E3979)</f>
        <v>Q3-2019</v>
      </c>
    </row>
    <row r="3980" customFormat="false" ht="14.25" hidden="false" customHeight="false" outlineLevel="0" collapsed="false">
      <c r="A3980" s="0" t="s">
        <v>4022</v>
      </c>
      <c r="B3980" s="0" t="s">
        <v>38</v>
      </c>
      <c r="C3980" s="0" t="s">
        <v>58</v>
      </c>
      <c r="D3980" s="9" t="n">
        <v>43600</v>
      </c>
      <c r="E3980" s="9" t="n">
        <v>43722</v>
      </c>
      <c r="F3980" s="9" t="n">
        <v>43729</v>
      </c>
      <c r="G3980" s="9" t="n">
        <v>43734</v>
      </c>
      <c r="H3980" s="10" t="s">
        <v>36</v>
      </c>
      <c r="I3980" s="0" t="n">
        <v>13</v>
      </c>
      <c r="J3980" s="0" t="n">
        <v>8</v>
      </c>
      <c r="K3980" s="0" t="n">
        <v>350</v>
      </c>
      <c r="L3980" s="0" t="n">
        <v>4</v>
      </c>
      <c r="M3980" s="0" t="n">
        <v>5</v>
      </c>
      <c r="N3980" s="11" t="n">
        <v>0.075</v>
      </c>
      <c r="O3980" s="12" t="n">
        <v>302.51</v>
      </c>
      <c r="P3980" s="12" t="n">
        <v>703.5</v>
      </c>
      <c r="Q3980" s="12" t="n">
        <f aca="false">M3980*P3980*(1-N3980)</f>
        <v>3253.6875</v>
      </c>
      <c r="R3980" s="12" t="n">
        <f aca="false">M3980*O3980</f>
        <v>1512.55</v>
      </c>
      <c r="S3980" s="12" t="n">
        <f aca="false">Q3980-R3980</f>
        <v>1741.1375</v>
      </c>
      <c r="T3980" s="11" t="n">
        <f aca="false">IFERROR(S3980/Q3980,0)</f>
        <v>0.535127451545362</v>
      </c>
      <c r="U3980" s="13" t="n">
        <f aca="false">F3980-E3980</f>
        <v>7</v>
      </c>
      <c r="V3980" s="13" t="n">
        <f aca="false">G3980-F3980</f>
        <v>5</v>
      </c>
      <c r="W3980" s="13" t="n">
        <f aca="false">G3980-E3980</f>
        <v>12</v>
      </c>
      <c r="X3980" s="10" t="n">
        <f aca="false">YEAR(E3980)</f>
        <v>2019</v>
      </c>
      <c r="Y3980" s="0" t="str">
        <f aca="false">TEXT(E3980,"yyyy-mm")</f>
        <v>2019-09</v>
      </c>
      <c r="Z3980" s="0" t="str">
        <f aca="false">"Q"&amp;ROUNDUP(MONTH(E3980)/3,0)&amp;"-"&amp;YEAR(E3980)</f>
        <v>Q3-2019</v>
      </c>
    </row>
    <row r="3981" customFormat="false" ht="14.25" hidden="false" customHeight="false" outlineLevel="0" collapsed="false">
      <c r="A3981" s="0" t="s">
        <v>4023</v>
      </c>
      <c r="B3981" s="0" t="s">
        <v>38</v>
      </c>
      <c r="C3981" s="0" t="s">
        <v>39</v>
      </c>
      <c r="D3981" s="9" t="n">
        <v>43600</v>
      </c>
      <c r="E3981" s="9" t="n">
        <v>43722</v>
      </c>
      <c r="F3981" s="9" t="n">
        <v>43728</v>
      </c>
      <c r="G3981" s="9" t="n">
        <v>43738</v>
      </c>
      <c r="H3981" s="10" t="s">
        <v>36</v>
      </c>
      <c r="I3981" s="0" t="n">
        <v>13</v>
      </c>
      <c r="J3981" s="0" t="n">
        <v>32</v>
      </c>
      <c r="K3981" s="0" t="n">
        <v>170</v>
      </c>
      <c r="L3981" s="0" t="n">
        <v>1</v>
      </c>
      <c r="M3981" s="0" t="n">
        <v>6</v>
      </c>
      <c r="N3981" s="11" t="n">
        <v>0.15</v>
      </c>
      <c r="O3981" s="12" t="n">
        <v>2797.92</v>
      </c>
      <c r="P3981" s="12" t="n">
        <v>6217.6</v>
      </c>
      <c r="Q3981" s="12" t="n">
        <f aca="false">M3981*P3981*(1-N3981)</f>
        <v>31709.76</v>
      </c>
      <c r="R3981" s="12" t="n">
        <f aca="false">M3981*O3981</f>
        <v>16787.52</v>
      </c>
      <c r="S3981" s="12" t="n">
        <f aca="false">Q3981-R3981</f>
        <v>14922.24</v>
      </c>
      <c r="T3981" s="11" t="n">
        <f aca="false">IFERROR(S3981/Q3981,0)</f>
        <v>0.470588235294118</v>
      </c>
      <c r="U3981" s="13" t="n">
        <f aca="false">F3981-E3981</f>
        <v>6</v>
      </c>
      <c r="V3981" s="13" t="n">
        <f aca="false">G3981-F3981</f>
        <v>10</v>
      </c>
      <c r="W3981" s="13" t="n">
        <f aca="false">G3981-E3981</f>
        <v>16</v>
      </c>
      <c r="X3981" s="10" t="n">
        <f aca="false">YEAR(E3981)</f>
        <v>2019</v>
      </c>
      <c r="Y3981" s="0" t="str">
        <f aca="false">TEXT(E3981,"yyyy-mm")</f>
        <v>2019-09</v>
      </c>
      <c r="Z3981" s="0" t="str">
        <f aca="false">"Q"&amp;ROUNDUP(MONTH(E3981)/3,0)&amp;"-"&amp;YEAR(E3981)</f>
        <v>Q3-2019</v>
      </c>
    </row>
    <row r="3982" customFormat="false" ht="14.25" hidden="false" customHeight="false" outlineLevel="0" collapsed="false">
      <c r="A3982" s="0" t="s">
        <v>4024</v>
      </c>
      <c r="B3982" s="0" t="s">
        <v>41</v>
      </c>
      <c r="C3982" s="0" t="s">
        <v>39</v>
      </c>
      <c r="D3982" s="9" t="n">
        <v>43600</v>
      </c>
      <c r="E3982" s="9" t="n">
        <v>43722</v>
      </c>
      <c r="F3982" s="9" t="n">
        <v>43744</v>
      </c>
      <c r="G3982" s="9" t="n">
        <v>43746</v>
      </c>
      <c r="H3982" s="10" t="s">
        <v>36</v>
      </c>
      <c r="I3982" s="0" t="n">
        <v>24</v>
      </c>
      <c r="J3982" s="0" t="n">
        <v>35</v>
      </c>
      <c r="K3982" s="0" t="n">
        <v>145</v>
      </c>
      <c r="L3982" s="0" t="n">
        <v>6</v>
      </c>
      <c r="M3982" s="0" t="n">
        <v>3</v>
      </c>
      <c r="N3982" s="11" t="n">
        <v>0.075</v>
      </c>
      <c r="O3982" s="12" t="n">
        <v>3081</v>
      </c>
      <c r="P3982" s="12" t="n">
        <v>3624.7</v>
      </c>
      <c r="Q3982" s="12" t="n">
        <f aca="false">M3982*P3982*(1-N3982)</f>
        <v>10058.5425</v>
      </c>
      <c r="R3982" s="12" t="n">
        <f aca="false">M3982*O3982</f>
        <v>9243</v>
      </c>
      <c r="S3982" s="12" t="n">
        <f aca="false">Q3982-R3982</f>
        <v>815.5425</v>
      </c>
      <c r="T3982" s="11" t="n">
        <f aca="false">IFERROR(S3982/Q3982,0)</f>
        <v>0.0810795898113469</v>
      </c>
      <c r="U3982" s="13" t="n">
        <f aca="false">F3982-E3982</f>
        <v>22</v>
      </c>
      <c r="V3982" s="13" t="n">
        <f aca="false">G3982-F3982</f>
        <v>2</v>
      </c>
      <c r="W3982" s="13" t="n">
        <f aca="false">G3982-E3982</f>
        <v>24</v>
      </c>
      <c r="X3982" s="10" t="n">
        <f aca="false">YEAR(E3982)</f>
        <v>2019</v>
      </c>
      <c r="Y3982" s="0" t="str">
        <f aca="false">TEXT(E3982,"yyyy-mm")</f>
        <v>2019-09</v>
      </c>
      <c r="Z3982" s="0" t="str">
        <f aca="false">"Q"&amp;ROUNDUP(MONTH(E3982)/3,0)&amp;"-"&amp;YEAR(E3982)</f>
        <v>Q3-2019</v>
      </c>
    </row>
    <row r="3983" customFormat="false" ht="14.25" hidden="false" customHeight="false" outlineLevel="0" collapsed="false">
      <c r="A3983" s="0" t="s">
        <v>4025</v>
      </c>
      <c r="B3983" s="0" t="s">
        <v>34</v>
      </c>
      <c r="C3983" s="0" t="s">
        <v>48</v>
      </c>
      <c r="D3983" s="9" t="n">
        <v>43600</v>
      </c>
      <c r="E3983" s="9" t="n">
        <v>43722</v>
      </c>
      <c r="F3983" s="9" t="n">
        <v>43743</v>
      </c>
      <c r="G3983" s="9" t="n">
        <v>43747</v>
      </c>
      <c r="H3983" s="10" t="s">
        <v>36</v>
      </c>
      <c r="I3983" s="0" t="n">
        <v>2</v>
      </c>
      <c r="J3983" s="0" t="n">
        <v>27</v>
      </c>
      <c r="K3983" s="0" t="n">
        <v>57</v>
      </c>
      <c r="L3983" s="0" t="n">
        <v>15</v>
      </c>
      <c r="M3983" s="0" t="n">
        <v>4</v>
      </c>
      <c r="N3983" s="11" t="n">
        <v>0.05</v>
      </c>
      <c r="O3983" s="12" t="n">
        <v>1205.33</v>
      </c>
      <c r="P3983" s="12" t="n">
        <v>1721.9</v>
      </c>
      <c r="Q3983" s="12" t="n">
        <f aca="false">M3983*P3983*(1-N3983)</f>
        <v>6543.22</v>
      </c>
      <c r="R3983" s="12" t="n">
        <f aca="false">M3983*O3983</f>
        <v>4821.32</v>
      </c>
      <c r="S3983" s="12" t="n">
        <f aca="false">Q3983-R3983</f>
        <v>1721.9</v>
      </c>
      <c r="T3983" s="11" t="n">
        <f aca="false">IFERROR(S3983/Q3983,0)</f>
        <v>0.263157894736842</v>
      </c>
      <c r="U3983" s="13" t="n">
        <f aca="false">F3983-E3983</f>
        <v>21</v>
      </c>
      <c r="V3983" s="13" t="n">
        <f aca="false">G3983-F3983</f>
        <v>4</v>
      </c>
      <c r="W3983" s="13" t="n">
        <f aca="false">G3983-E3983</f>
        <v>25</v>
      </c>
      <c r="X3983" s="10" t="n">
        <f aca="false">YEAR(E3983)</f>
        <v>2019</v>
      </c>
      <c r="Y3983" s="0" t="str">
        <f aca="false">TEXT(E3983,"yyyy-mm")</f>
        <v>2019-09</v>
      </c>
      <c r="Z3983" s="0" t="str">
        <f aca="false">"Q"&amp;ROUNDUP(MONTH(E3983)/3,0)&amp;"-"&amp;YEAR(E3983)</f>
        <v>Q3-2019</v>
      </c>
    </row>
    <row r="3984" customFormat="false" ht="14.25" hidden="false" customHeight="false" outlineLevel="0" collapsed="false">
      <c r="A3984" s="0" t="s">
        <v>4026</v>
      </c>
      <c r="B3984" s="0" t="s">
        <v>34</v>
      </c>
      <c r="C3984" s="0" t="s">
        <v>39</v>
      </c>
      <c r="D3984" s="9" t="n">
        <v>43600</v>
      </c>
      <c r="E3984" s="9" t="n">
        <v>43722</v>
      </c>
      <c r="F3984" s="9" t="n">
        <v>43746</v>
      </c>
      <c r="G3984" s="9" t="n">
        <v>43756</v>
      </c>
      <c r="H3984" s="10" t="s">
        <v>36</v>
      </c>
      <c r="I3984" s="0" t="n">
        <v>4</v>
      </c>
      <c r="J3984" s="0" t="n">
        <v>29</v>
      </c>
      <c r="K3984" s="0" t="n">
        <v>147</v>
      </c>
      <c r="L3984" s="0" t="n">
        <v>36</v>
      </c>
      <c r="M3984" s="0" t="n">
        <v>2</v>
      </c>
      <c r="N3984" s="11" t="n">
        <v>0.075</v>
      </c>
      <c r="O3984" s="12" t="n">
        <v>877.97</v>
      </c>
      <c r="P3984" s="12" t="n">
        <v>1829.1</v>
      </c>
      <c r="Q3984" s="12" t="n">
        <f aca="false">M3984*P3984*(1-N3984)</f>
        <v>3383.835</v>
      </c>
      <c r="R3984" s="12" t="n">
        <f aca="false">M3984*O3984</f>
        <v>1755.94</v>
      </c>
      <c r="S3984" s="12" t="n">
        <f aca="false">Q3984-R3984</f>
        <v>1627.895</v>
      </c>
      <c r="T3984" s="11" t="n">
        <f aca="false">IFERROR(S3984/Q3984,0)</f>
        <v>0.481079898990347</v>
      </c>
      <c r="U3984" s="13" t="n">
        <f aca="false">F3984-E3984</f>
        <v>24</v>
      </c>
      <c r="V3984" s="13" t="n">
        <f aca="false">G3984-F3984</f>
        <v>10</v>
      </c>
      <c r="W3984" s="13" t="n">
        <f aca="false">G3984-E3984</f>
        <v>34</v>
      </c>
      <c r="X3984" s="10" t="n">
        <f aca="false">YEAR(E3984)</f>
        <v>2019</v>
      </c>
      <c r="Y3984" s="0" t="str">
        <f aca="false">TEXT(E3984,"yyyy-mm")</f>
        <v>2019-09</v>
      </c>
      <c r="Z3984" s="0" t="str">
        <f aca="false">"Q"&amp;ROUNDUP(MONTH(E3984)/3,0)&amp;"-"&amp;YEAR(E3984)</f>
        <v>Q3-2019</v>
      </c>
    </row>
    <row r="3985" customFormat="false" ht="14.25" hidden="false" customHeight="false" outlineLevel="0" collapsed="false">
      <c r="A3985" s="0" t="s">
        <v>4027</v>
      </c>
      <c r="B3985" s="0" t="s">
        <v>34</v>
      </c>
      <c r="C3985" s="0" t="s">
        <v>39</v>
      </c>
      <c r="D3985" s="9" t="n">
        <v>43600</v>
      </c>
      <c r="E3985" s="9" t="n">
        <v>43722</v>
      </c>
      <c r="F3985" s="9" t="n">
        <v>43741</v>
      </c>
      <c r="G3985" s="9" t="n">
        <v>43743</v>
      </c>
      <c r="H3985" s="10" t="s">
        <v>36</v>
      </c>
      <c r="I3985" s="0" t="n">
        <v>1</v>
      </c>
      <c r="J3985" s="0" t="n">
        <v>37</v>
      </c>
      <c r="K3985" s="0" t="n">
        <v>197</v>
      </c>
      <c r="L3985" s="0" t="n">
        <v>1</v>
      </c>
      <c r="M3985" s="0" t="n">
        <v>7</v>
      </c>
      <c r="N3985" s="11" t="n">
        <v>0.075</v>
      </c>
      <c r="O3985" s="12" t="n">
        <v>4643.9</v>
      </c>
      <c r="P3985" s="12" t="n">
        <v>6110.4</v>
      </c>
      <c r="Q3985" s="12" t="n">
        <f aca="false">M3985*P3985*(1-N3985)</f>
        <v>39564.84</v>
      </c>
      <c r="R3985" s="12" t="n">
        <f aca="false">M3985*O3985</f>
        <v>32507.3</v>
      </c>
      <c r="S3985" s="12" t="n">
        <f aca="false">Q3985-R3985</f>
        <v>7057.54</v>
      </c>
      <c r="T3985" s="11" t="n">
        <f aca="false">IFERROR(S3985/Q3985,0)</f>
        <v>0.178379086077436</v>
      </c>
      <c r="U3985" s="13" t="n">
        <f aca="false">F3985-E3985</f>
        <v>19</v>
      </c>
      <c r="V3985" s="13" t="n">
        <f aca="false">G3985-F3985</f>
        <v>2</v>
      </c>
      <c r="W3985" s="13" t="n">
        <f aca="false">G3985-E3985</f>
        <v>21</v>
      </c>
      <c r="X3985" s="10" t="n">
        <f aca="false">YEAR(E3985)</f>
        <v>2019</v>
      </c>
      <c r="Y3985" s="0" t="str">
        <f aca="false">TEXT(E3985,"yyyy-mm")</f>
        <v>2019-09</v>
      </c>
      <c r="Z3985" s="0" t="str">
        <f aca="false">"Q"&amp;ROUNDUP(MONTH(E3985)/3,0)&amp;"-"&amp;YEAR(E3985)</f>
        <v>Q3-2019</v>
      </c>
    </row>
    <row r="3986" customFormat="false" ht="14.25" hidden="false" customHeight="false" outlineLevel="0" collapsed="false">
      <c r="A3986" s="0" t="s">
        <v>4028</v>
      </c>
      <c r="B3986" s="0" t="s">
        <v>38</v>
      </c>
      <c r="C3986" s="0" t="s">
        <v>79</v>
      </c>
      <c r="D3986" s="9" t="n">
        <v>43600</v>
      </c>
      <c r="E3986" s="9" t="n">
        <v>43722</v>
      </c>
      <c r="F3986" s="9" t="n">
        <v>43742</v>
      </c>
      <c r="G3986" s="9" t="n">
        <v>43747</v>
      </c>
      <c r="H3986" s="10" t="s">
        <v>36</v>
      </c>
      <c r="I3986" s="0" t="n">
        <v>18</v>
      </c>
      <c r="J3986" s="0" t="n">
        <v>30</v>
      </c>
      <c r="K3986" s="0" t="n">
        <v>77</v>
      </c>
      <c r="L3986" s="0" t="n">
        <v>15</v>
      </c>
      <c r="M3986" s="0" t="n">
        <v>7</v>
      </c>
      <c r="N3986" s="11" t="n">
        <v>0.05</v>
      </c>
      <c r="O3986" s="12" t="n">
        <v>2137.3</v>
      </c>
      <c r="P3986" s="12" t="n">
        <v>3886</v>
      </c>
      <c r="Q3986" s="12" t="n">
        <f aca="false">M3986*P3986*(1-N3986)</f>
        <v>25841.9</v>
      </c>
      <c r="R3986" s="12" t="n">
        <f aca="false">M3986*O3986</f>
        <v>14961.1</v>
      </c>
      <c r="S3986" s="12" t="n">
        <f aca="false">Q3986-R3986</f>
        <v>10880.8</v>
      </c>
      <c r="T3986" s="11" t="n">
        <f aca="false">IFERROR(S3986/Q3986,0)</f>
        <v>0.421052631578947</v>
      </c>
      <c r="U3986" s="13" t="n">
        <f aca="false">F3986-E3986</f>
        <v>20</v>
      </c>
      <c r="V3986" s="13" t="n">
        <f aca="false">G3986-F3986</f>
        <v>5</v>
      </c>
      <c r="W3986" s="13" t="n">
        <f aca="false">G3986-E3986</f>
        <v>25</v>
      </c>
      <c r="X3986" s="10" t="n">
        <f aca="false">YEAR(E3986)</f>
        <v>2019</v>
      </c>
      <c r="Y3986" s="0" t="str">
        <f aca="false">TEXT(E3986,"yyyy-mm")</f>
        <v>2019-09</v>
      </c>
      <c r="Z3986" s="0" t="str">
        <f aca="false">"Q"&amp;ROUNDUP(MONTH(E3986)/3,0)&amp;"-"&amp;YEAR(E3986)</f>
        <v>Q3-2019</v>
      </c>
    </row>
    <row r="3987" customFormat="false" ht="14.25" hidden="false" customHeight="false" outlineLevel="0" collapsed="false">
      <c r="A3987" s="0" t="s">
        <v>4029</v>
      </c>
      <c r="B3987" s="0" t="s">
        <v>38</v>
      </c>
      <c r="C3987" s="0" t="s">
        <v>46</v>
      </c>
      <c r="D3987" s="9" t="n">
        <v>43600</v>
      </c>
      <c r="E3987" s="9" t="n">
        <v>43722</v>
      </c>
      <c r="F3987" s="9" t="n">
        <v>43730</v>
      </c>
      <c r="G3987" s="9" t="n">
        <v>43740</v>
      </c>
      <c r="H3987" s="10" t="s">
        <v>36</v>
      </c>
      <c r="I3987" s="0" t="n">
        <v>19</v>
      </c>
      <c r="J3987" s="0" t="n">
        <v>20</v>
      </c>
      <c r="K3987" s="0" t="n">
        <v>325</v>
      </c>
      <c r="L3987" s="0" t="n">
        <v>17</v>
      </c>
      <c r="M3987" s="0" t="n">
        <v>8</v>
      </c>
      <c r="N3987" s="11" t="n">
        <v>0.05</v>
      </c>
      <c r="O3987" s="12" t="n">
        <v>3743.29</v>
      </c>
      <c r="P3987" s="12" t="n">
        <v>5058.5</v>
      </c>
      <c r="Q3987" s="12" t="n">
        <f aca="false">M3987*P3987*(1-N3987)</f>
        <v>38444.6</v>
      </c>
      <c r="R3987" s="12" t="n">
        <f aca="false">M3987*O3987</f>
        <v>29946.32</v>
      </c>
      <c r="S3987" s="12" t="n">
        <f aca="false">Q3987-R3987</f>
        <v>8498.28</v>
      </c>
      <c r="T3987" s="11" t="n">
        <f aca="false">IFERROR(S3987/Q3987,0)</f>
        <v>0.221052631578947</v>
      </c>
      <c r="U3987" s="13" t="n">
        <f aca="false">F3987-E3987</f>
        <v>8</v>
      </c>
      <c r="V3987" s="13" t="n">
        <f aca="false">G3987-F3987</f>
        <v>10</v>
      </c>
      <c r="W3987" s="13" t="n">
        <f aca="false">G3987-E3987</f>
        <v>18</v>
      </c>
      <c r="X3987" s="10" t="n">
        <f aca="false">YEAR(E3987)</f>
        <v>2019</v>
      </c>
      <c r="Y3987" s="0" t="str">
        <f aca="false">TEXT(E3987,"yyyy-mm")</f>
        <v>2019-09</v>
      </c>
      <c r="Z3987" s="0" t="str">
        <f aca="false">"Q"&amp;ROUNDUP(MONTH(E3987)/3,0)&amp;"-"&amp;YEAR(E3987)</f>
        <v>Q3-2019</v>
      </c>
    </row>
    <row r="3988" customFormat="false" ht="14.25" hidden="false" customHeight="false" outlineLevel="0" collapsed="false">
      <c r="A3988" s="0" t="s">
        <v>4030</v>
      </c>
      <c r="B3988" s="0" t="s">
        <v>34</v>
      </c>
      <c r="C3988" s="0" t="s">
        <v>58</v>
      </c>
      <c r="D3988" s="9" t="n">
        <v>43600</v>
      </c>
      <c r="E3988" s="9" t="n">
        <v>43722</v>
      </c>
      <c r="F3988" s="9" t="n">
        <v>43742</v>
      </c>
      <c r="G3988" s="9" t="n">
        <v>43745</v>
      </c>
      <c r="H3988" s="10" t="s">
        <v>36</v>
      </c>
      <c r="I3988" s="0" t="n">
        <v>2</v>
      </c>
      <c r="J3988" s="0" t="n">
        <v>31</v>
      </c>
      <c r="K3988" s="0" t="n">
        <v>352</v>
      </c>
      <c r="L3988" s="0" t="n">
        <v>43</v>
      </c>
      <c r="M3988" s="0" t="n">
        <v>7</v>
      </c>
      <c r="N3988" s="11" t="n">
        <v>0.1</v>
      </c>
      <c r="O3988" s="12" t="n">
        <v>775.39</v>
      </c>
      <c r="P3988" s="12" t="n">
        <v>1092.1</v>
      </c>
      <c r="Q3988" s="12" t="n">
        <f aca="false">M3988*P3988*(1-N3988)</f>
        <v>6880.23</v>
      </c>
      <c r="R3988" s="12" t="n">
        <f aca="false">M3988*O3988</f>
        <v>5427.73</v>
      </c>
      <c r="S3988" s="12" t="n">
        <f aca="false">Q3988-R3988</f>
        <v>1452.5</v>
      </c>
      <c r="T3988" s="11" t="n">
        <f aca="false">IFERROR(S3988/Q3988,0)</f>
        <v>0.211112128518959</v>
      </c>
      <c r="U3988" s="13" t="n">
        <f aca="false">F3988-E3988</f>
        <v>20</v>
      </c>
      <c r="V3988" s="13" t="n">
        <f aca="false">G3988-F3988</f>
        <v>3</v>
      </c>
      <c r="W3988" s="13" t="n">
        <f aca="false">G3988-E3988</f>
        <v>23</v>
      </c>
      <c r="X3988" s="10" t="n">
        <f aca="false">YEAR(E3988)</f>
        <v>2019</v>
      </c>
      <c r="Y3988" s="0" t="str">
        <f aca="false">TEXT(E3988,"yyyy-mm")</f>
        <v>2019-09</v>
      </c>
      <c r="Z3988" s="0" t="str">
        <f aca="false">"Q"&amp;ROUNDUP(MONTH(E3988)/3,0)&amp;"-"&amp;YEAR(E3988)</f>
        <v>Q3-2019</v>
      </c>
    </row>
    <row r="3989" customFormat="false" ht="14.25" hidden="false" customHeight="false" outlineLevel="0" collapsed="false">
      <c r="A3989" s="0" t="s">
        <v>4031</v>
      </c>
      <c r="B3989" s="0" t="s">
        <v>38</v>
      </c>
      <c r="C3989" s="0" t="s">
        <v>46</v>
      </c>
      <c r="D3989" s="9" t="n">
        <v>43600</v>
      </c>
      <c r="E3989" s="9" t="n">
        <v>43722</v>
      </c>
      <c r="F3989" s="9" t="n">
        <v>43748</v>
      </c>
      <c r="G3989" s="9" t="n">
        <v>43753</v>
      </c>
      <c r="H3989" s="10" t="s">
        <v>36</v>
      </c>
      <c r="I3989" s="0" t="n">
        <v>15</v>
      </c>
      <c r="J3989" s="0" t="n">
        <v>4</v>
      </c>
      <c r="K3989" s="0" t="n">
        <v>318</v>
      </c>
      <c r="L3989" s="0" t="n">
        <v>40</v>
      </c>
      <c r="M3989" s="0" t="n">
        <v>8</v>
      </c>
      <c r="N3989" s="11" t="n">
        <v>0.075</v>
      </c>
      <c r="O3989" s="12" t="n">
        <v>896.86</v>
      </c>
      <c r="P3989" s="12" t="n">
        <v>1949.7</v>
      </c>
      <c r="Q3989" s="12" t="n">
        <f aca="false">M3989*P3989*(1-N3989)</f>
        <v>14427.78</v>
      </c>
      <c r="R3989" s="12" t="n">
        <f aca="false">M3989*O3989</f>
        <v>7174.88</v>
      </c>
      <c r="S3989" s="12" t="n">
        <f aca="false">Q3989-R3989</f>
        <v>7252.9</v>
      </c>
      <c r="T3989" s="11" t="n">
        <f aca="false">IFERROR(S3989/Q3989,0)</f>
        <v>0.502703811674423</v>
      </c>
      <c r="U3989" s="13" t="n">
        <f aca="false">F3989-E3989</f>
        <v>26</v>
      </c>
      <c r="V3989" s="13" t="n">
        <f aca="false">G3989-F3989</f>
        <v>5</v>
      </c>
      <c r="W3989" s="13" t="n">
        <f aca="false">G3989-E3989</f>
        <v>31</v>
      </c>
      <c r="X3989" s="10" t="n">
        <f aca="false">YEAR(E3989)</f>
        <v>2019</v>
      </c>
      <c r="Y3989" s="0" t="str">
        <f aca="false">TEXT(E3989,"yyyy-mm")</f>
        <v>2019-09</v>
      </c>
      <c r="Z3989" s="0" t="str">
        <f aca="false">"Q"&amp;ROUNDUP(MONTH(E3989)/3,0)&amp;"-"&amp;YEAR(E3989)</f>
        <v>Q3-2019</v>
      </c>
    </row>
    <row r="3990" customFormat="false" ht="14.25" hidden="false" customHeight="false" outlineLevel="0" collapsed="false">
      <c r="A3990" s="0" t="s">
        <v>4032</v>
      </c>
      <c r="B3990" s="0" t="s">
        <v>38</v>
      </c>
      <c r="C3990" s="0" t="s">
        <v>39</v>
      </c>
      <c r="D3990" s="9" t="n">
        <v>43600</v>
      </c>
      <c r="E3990" s="9" t="n">
        <v>43722</v>
      </c>
      <c r="F3990" s="9" t="n">
        <v>43741</v>
      </c>
      <c r="G3990" s="9" t="n">
        <v>43746</v>
      </c>
      <c r="H3990" s="10" t="s">
        <v>36</v>
      </c>
      <c r="I3990" s="0" t="n">
        <v>15</v>
      </c>
      <c r="J3990" s="0" t="n">
        <v>23</v>
      </c>
      <c r="K3990" s="0" t="n">
        <v>166</v>
      </c>
      <c r="L3990" s="0" t="n">
        <v>13</v>
      </c>
      <c r="M3990" s="0" t="n">
        <v>2</v>
      </c>
      <c r="N3990" s="11" t="n">
        <v>0.15</v>
      </c>
      <c r="O3990" s="12" t="n">
        <v>3225.38</v>
      </c>
      <c r="P3990" s="12" t="n">
        <v>3886</v>
      </c>
      <c r="Q3990" s="12" t="n">
        <f aca="false">M3990*P3990*(1-N3990)</f>
        <v>6606.2</v>
      </c>
      <c r="R3990" s="12" t="n">
        <f aca="false">M3990*O3990</f>
        <v>6450.76</v>
      </c>
      <c r="S3990" s="12" t="n">
        <f aca="false">Q3990-R3990</f>
        <v>155.44</v>
      </c>
      <c r="T3990" s="11" t="n">
        <f aca="false">IFERROR(S3990/Q3990,0)</f>
        <v>0.0235294117647058</v>
      </c>
      <c r="U3990" s="13" t="n">
        <f aca="false">F3990-E3990</f>
        <v>19</v>
      </c>
      <c r="V3990" s="13" t="n">
        <f aca="false">G3990-F3990</f>
        <v>5</v>
      </c>
      <c r="W3990" s="13" t="n">
        <f aca="false">G3990-E3990</f>
        <v>24</v>
      </c>
      <c r="X3990" s="10" t="n">
        <f aca="false">YEAR(E3990)</f>
        <v>2019</v>
      </c>
      <c r="Y3990" s="0" t="str">
        <f aca="false">TEXT(E3990,"yyyy-mm")</f>
        <v>2019-09</v>
      </c>
      <c r="Z3990" s="0" t="str">
        <f aca="false">"Q"&amp;ROUNDUP(MONTH(E3990)/3,0)&amp;"-"&amp;YEAR(E3990)</f>
        <v>Q3-2019</v>
      </c>
    </row>
    <row r="3991" customFormat="false" ht="14.25" hidden="false" customHeight="false" outlineLevel="0" collapsed="false">
      <c r="A3991" s="0" t="s">
        <v>4033</v>
      </c>
      <c r="B3991" s="0" t="s">
        <v>43</v>
      </c>
      <c r="C3991" s="0" t="s">
        <v>35</v>
      </c>
      <c r="D3991" s="9" t="n">
        <v>43600</v>
      </c>
      <c r="E3991" s="9" t="n">
        <v>43723</v>
      </c>
      <c r="F3991" s="9" t="n">
        <v>43736</v>
      </c>
      <c r="G3991" s="9" t="n">
        <v>43738</v>
      </c>
      <c r="H3991" s="10" t="s">
        <v>36</v>
      </c>
      <c r="I3991" s="0" t="n">
        <v>26</v>
      </c>
      <c r="J3991" s="0" t="n">
        <v>27</v>
      </c>
      <c r="K3991" s="0" t="n">
        <v>257</v>
      </c>
      <c r="L3991" s="0" t="n">
        <v>26</v>
      </c>
      <c r="M3991" s="0" t="n">
        <v>4</v>
      </c>
      <c r="N3991" s="11" t="n">
        <v>0.05</v>
      </c>
      <c r="O3991" s="12" t="n">
        <v>1553.33</v>
      </c>
      <c r="P3991" s="12" t="n">
        <v>3376.8</v>
      </c>
      <c r="Q3991" s="12" t="n">
        <f aca="false">M3991*P3991*(1-N3991)</f>
        <v>12831.84</v>
      </c>
      <c r="R3991" s="12" t="n">
        <f aca="false">M3991*O3991</f>
        <v>6213.32</v>
      </c>
      <c r="S3991" s="12" t="n">
        <f aca="false">Q3991-R3991</f>
        <v>6618.52</v>
      </c>
      <c r="T3991" s="11" t="n">
        <f aca="false">IFERROR(S3991/Q3991,0)</f>
        <v>0.51578885023504</v>
      </c>
      <c r="U3991" s="13" t="n">
        <f aca="false">F3991-E3991</f>
        <v>13</v>
      </c>
      <c r="V3991" s="13" t="n">
        <f aca="false">G3991-F3991</f>
        <v>2</v>
      </c>
      <c r="W3991" s="13" t="n">
        <f aca="false">G3991-E3991</f>
        <v>15</v>
      </c>
      <c r="X3991" s="10" t="n">
        <f aca="false">YEAR(E3991)</f>
        <v>2019</v>
      </c>
      <c r="Y3991" s="0" t="str">
        <f aca="false">TEXT(E3991,"yyyy-mm")</f>
        <v>2019-09</v>
      </c>
      <c r="Z3991" s="0" t="str">
        <f aca="false">"Q"&amp;ROUNDUP(MONTH(E3991)/3,0)&amp;"-"&amp;YEAR(E3991)</f>
        <v>Q3-2019</v>
      </c>
    </row>
    <row r="3992" customFormat="false" ht="14.25" hidden="false" customHeight="false" outlineLevel="0" collapsed="false">
      <c r="A3992" s="0" t="s">
        <v>4034</v>
      </c>
      <c r="B3992" s="0" t="s">
        <v>38</v>
      </c>
      <c r="C3992" s="0" t="s">
        <v>48</v>
      </c>
      <c r="D3992" s="9" t="n">
        <v>43600</v>
      </c>
      <c r="E3992" s="9" t="n">
        <v>43723</v>
      </c>
      <c r="F3992" s="9" t="n">
        <v>43729</v>
      </c>
      <c r="G3992" s="9" t="n">
        <v>43737</v>
      </c>
      <c r="H3992" s="10" t="s">
        <v>36</v>
      </c>
      <c r="I3992" s="0" t="n">
        <v>18</v>
      </c>
      <c r="J3992" s="0" t="n">
        <v>15</v>
      </c>
      <c r="K3992" s="0" t="n">
        <v>47</v>
      </c>
      <c r="L3992" s="0" t="n">
        <v>20</v>
      </c>
      <c r="M3992" s="0" t="n">
        <v>6</v>
      </c>
      <c r="N3992" s="11" t="n">
        <v>0.05</v>
      </c>
      <c r="O3992" s="12" t="n">
        <v>86.83</v>
      </c>
      <c r="P3992" s="12" t="n">
        <v>180.9</v>
      </c>
      <c r="Q3992" s="12" t="n">
        <f aca="false">M3992*P3992*(1-N3992)</f>
        <v>1031.13</v>
      </c>
      <c r="R3992" s="12" t="n">
        <f aca="false">M3992*O3992</f>
        <v>520.98</v>
      </c>
      <c r="S3992" s="12" t="n">
        <f aca="false">Q3992-R3992</f>
        <v>510.15</v>
      </c>
      <c r="T3992" s="11" t="n">
        <f aca="false">IFERROR(S3992/Q3992,0)</f>
        <v>0.494748479823107</v>
      </c>
      <c r="U3992" s="13" t="n">
        <f aca="false">F3992-E3992</f>
        <v>6</v>
      </c>
      <c r="V3992" s="13" t="n">
        <f aca="false">G3992-F3992</f>
        <v>8</v>
      </c>
      <c r="W3992" s="13" t="n">
        <f aca="false">G3992-E3992</f>
        <v>14</v>
      </c>
      <c r="X3992" s="10" t="n">
        <f aca="false">YEAR(E3992)</f>
        <v>2019</v>
      </c>
      <c r="Y3992" s="0" t="str">
        <f aca="false">TEXT(E3992,"yyyy-mm")</f>
        <v>2019-09</v>
      </c>
      <c r="Z3992" s="0" t="str">
        <f aca="false">"Q"&amp;ROUNDUP(MONTH(E3992)/3,0)&amp;"-"&amp;YEAR(E3992)</f>
        <v>Q3-2019</v>
      </c>
    </row>
    <row r="3993" customFormat="false" ht="14.25" hidden="false" customHeight="false" outlineLevel="0" collapsed="false">
      <c r="A3993" s="0" t="s">
        <v>4035</v>
      </c>
      <c r="B3993" s="0" t="s">
        <v>41</v>
      </c>
      <c r="C3993" s="0" t="s">
        <v>46</v>
      </c>
      <c r="D3993" s="9" t="n">
        <v>43600</v>
      </c>
      <c r="E3993" s="9" t="n">
        <v>43723</v>
      </c>
      <c r="F3993" s="9" t="n">
        <v>43734</v>
      </c>
      <c r="G3993" s="9" t="n">
        <v>43743</v>
      </c>
      <c r="H3993" s="10" t="s">
        <v>36</v>
      </c>
      <c r="I3993" s="0" t="n">
        <v>21</v>
      </c>
      <c r="J3993" s="0" t="n">
        <v>47</v>
      </c>
      <c r="K3993" s="0" t="n">
        <v>283</v>
      </c>
      <c r="L3993" s="0" t="n">
        <v>22</v>
      </c>
      <c r="M3993" s="0" t="n">
        <v>5</v>
      </c>
      <c r="N3993" s="11" t="n">
        <v>0.1</v>
      </c>
      <c r="O3993" s="12" t="n">
        <v>205.76</v>
      </c>
      <c r="P3993" s="12" t="n">
        <v>247.9</v>
      </c>
      <c r="Q3993" s="12" t="n">
        <f aca="false">M3993*P3993*(1-N3993)</f>
        <v>1115.55</v>
      </c>
      <c r="R3993" s="12" t="n">
        <f aca="false">M3993*O3993</f>
        <v>1028.8</v>
      </c>
      <c r="S3993" s="12" t="n">
        <f aca="false">Q3993-R3993</f>
        <v>86.75</v>
      </c>
      <c r="T3993" s="11" t="n">
        <f aca="false">IFERROR(S3993/Q3993,0)</f>
        <v>0.0777643314956748</v>
      </c>
      <c r="U3993" s="13" t="n">
        <f aca="false">F3993-E3993</f>
        <v>11</v>
      </c>
      <c r="V3993" s="13" t="n">
        <f aca="false">G3993-F3993</f>
        <v>9</v>
      </c>
      <c r="W3993" s="13" t="n">
        <f aca="false">G3993-E3993</f>
        <v>20</v>
      </c>
      <c r="X3993" s="10" t="n">
        <f aca="false">YEAR(E3993)</f>
        <v>2019</v>
      </c>
      <c r="Y3993" s="0" t="str">
        <f aca="false">TEXT(E3993,"yyyy-mm")</f>
        <v>2019-09</v>
      </c>
      <c r="Z3993" s="0" t="str">
        <f aca="false">"Q"&amp;ROUNDUP(MONTH(E3993)/3,0)&amp;"-"&amp;YEAR(E3993)</f>
        <v>Q3-2019</v>
      </c>
    </row>
    <row r="3994" customFormat="false" ht="14.25" hidden="false" customHeight="false" outlineLevel="0" collapsed="false">
      <c r="A3994" s="0" t="s">
        <v>4036</v>
      </c>
      <c r="B3994" s="0" t="s">
        <v>34</v>
      </c>
      <c r="C3994" s="0" t="s">
        <v>46</v>
      </c>
      <c r="D3994" s="9" t="n">
        <v>43600</v>
      </c>
      <c r="E3994" s="9" t="n">
        <v>43723</v>
      </c>
      <c r="F3994" s="9" t="n">
        <v>43745</v>
      </c>
      <c r="G3994" s="9" t="n">
        <v>43747</v>
      </c>
      <c r="H3994" s="10" t="s">
        <v>36</v>
      </c>
      <c r="I3994" s="0" t="n">
        <v>3</v>
      </c>
      <c r="J3994" s="0" t="n">
        <v>20</v>
      </c>
      <c r="K3994" s="0" t="n">
        <v>273</v>
      </c>
      <c r="L3994" s="0" t="n">
        <v>14</v>
      </c>
      <c r="M3994" s="0" t="n">
        <v>1</v>
      </c>
      <c r="N3994" s="11" t="n">
        <v>0.05</v>
      </c>
      <c r="O3994" s="12" t="n">
        <v>2508.48</v>
      </c>
      <c r="P3994" s="12" t="n">
        <v>3135.6</v>
      </c>
      <c r="Q3994" s="12" t="n">
        <f aca="false">M3994*P3994*(1-N3994)</f>
        <v>2978.82</v>
      </c>
      <c r="R3994" s="12" t="n">
        <f aca="false">M3994*O3994</f>
        <v>2508.48</v>
      </c>
      <c r="S3994" s="12" t="n">
        <f aca="false">Q3994-R3994</f>
        <v>470.34</v>
      </c>
      <c r="T3994" s="11" t="n">
        <f aca="false">IFERROR(S3994/Q3994,0)</f>
        <v>0.157894736842105</v>
      </c>
      <c r="U3994" s="13" t="n">
        <f aca="false">F3994-E3994</f>
        <v>22</v>
      </c>
      <c r="V3994" s="13" t="n">
        <f aca="false">G3994-F3994</f>
        <v>2</v>
      </c>
      <c r="W3994" s="13" t="n">
        <f aca="false">G3994-E3994</f>
        <v>24</v>
      </c>
      <c r="X3994" s="10" t="n">
        <f aca="false">YEAR(E3994)</f>
        <v>2019</v>
      </c>
      <c r="Y3994" s="0" t="str">
        <f aca="false">TEXT(E3994,"yyyy-mm")</f>
        <v>2019-09</v>
      </c>
      <c r="Z3994" s="0" t="str">
        <f aca="false">"Q"&amp;ROUNDUP(MONTH(E3994)/3,0)&amp;"-"&amp;YEAR(E3994)</f>
        <v>Q3-2019</v>
      </c>
    </row>
    <row r="3995" customFormat="false" ht="14.25" hidden="false" customHeight="false" outlineLevel="0" collapsed="false">
      <c r="A3995" s="0" t="s">
        <v>4037</v>
      </c>
      <c r="B3995" s="0" t="s">
        <v>41</v>
      </c>
      <c r="C3995" s="0" t="s">
        <v>48</v>
      </c>
      <c r="D3995" s="9" t="n">
        <v>43600</v>
      </c>
      <c r="E3995" s="9" t="n">
        <v>43723</v>
      </c>
      <c r="F3995" s="9" t="n">
        <v>43729</v>
      </c>
      <c r="G3995" s="9" t="n">
        <v>43732</v>
      </c>
      <c r="H3995" s="10" t="s">
        <v>36</v>
      </c>
      <c r="I3995" s="0" t="n">
        <v>21</v>
      </c>
      <c r="J3995" s="0" t="n">
        <v>19</v>
      </c>
      <c r="K3995" s="0" t="n">
        <v>24</v>
      </c>
      <c r="L3995" s="0" t="n">
        <v>2</v>
      </c>
      <c r="M3995" s="0" t="n">
        <v>5</v>
      </c>
      <c r="N3995" s="11" t="n">
        <v>0.1</v>
      </c>
      <c r="O3995" s="12" t="n">
        <v>1739.99</v>
      </c>
      <c r="P3995" s="12" t="n">
        <v>2485.7</v>
      </c>
      <c r="Q3995" s="12" t="n">
        <f aca="false">M3995*P3995*(1-N3995)</f>
        <v>11185.65</v>
      </c>
      <c r="R3995" s="12" t="n">
        <f aca="false">M3995*O3995</f>
        <v>8699.95</v>
      </c>
      <c r="S3995" s="12" t="n">
        <f aca="false">Q3995-R3995</f>
        <v>2485.7</v>
      </c>
      <c r="T3995" s="11" t="n">
        <f aca="false">IFERROR(S3995/Q3995,0)</f>
        <v>0.222222222222222</v>
      </c>
      <c r="U3995" s="13" t="n">
        <f aca="false">F3995-E3995</f>
        <v>6</v>
      </c>
      <c r="V3995" s="13" t="n">
        <f aca="false">G3995-F3995</f>
        <v>3</v>
      </c>
      <c r="W3995" s="13" t="n">
        <f aca="false">G3995-E3995</f>
        <v>9</v>
      </c>
      <c r="X3995" s="10" t="n">
        <f aca="false">YEAR(E3995)</f>
        <v>2019</v>
      </c>
      <c r="Y3995" s="0" t="str">
        <f aca="false">TEXT(E3995,"yyyy-mm")</f>
        <v>2019-09</v>
      </c>
      <c r="Z3995" s="0" t="str">
        <f aca="false">"Q"&amp;ROUNDUP(MONTH(E3995)/3,0)&amp;"-"&amp;YEAR(E3995)</f>
        <v>Q3-2019</v>
      </c>
    </row>
    <row r="3996" customFormat="false" ht="14.25" hidden="false" customHeight="false" outlineLevel="0" collapsed="false">
      <c r="A3996" s="0" t="s">
        <v>4038</v>
      </c>
      <c r="B3996" s="0" t="s">
        <v>38</v>
      </c>
      <c r="C3996" s="0" t="s">
        <v>35</v>
      </c>
      <c r="D3996" s="9" t="n">
        <v>43600</v>
      </c>
      <c r="E3996" s="9" t="n">
        <v>43723</v>
      </c>
      <c r="F3996" s="9" t="n">
        <v>43737</v>
      </c>
      <c r="G3996" s="9" t="n">
        <v>43744</v>
      </c>
      <c r="H3996" s="10" t="s">
        <v>36</v>
      </c>
      <c r="I3996" s="0" t="n">
        <v>20</v>
      </c>
      <c r="J3996" s="0" t="n">
        <v>49</v>
      </c>
      <c r="K3996" s="0" t="n">
        <v>208</v>
      </c>
      <c r="L3996" s="0" t="n">
        <v>25</v>
      </c>
      <c r="M3996" s="0" t="n">
        <v>2</v>
      </c>
      <c r="N3996" s="11" t="n">
        <v>0.15</v>
      </c>
      <c r="O3996" s="12" t="n">
        <v>3210.64</v>
      </c>
      <c r="P3996" s="12" t="n">
        <v>4013.3</v>
      </c>
      <c r="Q3996" s="12" t="n">
        <f aca="false">M3996*P3996*(1-N3996)</f>
        <v>6822.61</v>
      </c>
      <c r="R3996" s="12" t="n">
        <f aca="false">M3996*O3996</f>
        <v>6421.28</v>
      </c>
      <c r="S3996" s="12" t="n">
        <f aca="false">Q3996-R3996</f>
        <v>401.330000000001</v>
      </c>
      <c r="T3996" s="11" t="n">
        <f aca="false">IFERROR(S3996/Q3996,0)</f>
        <v>0.0588235294117648</v>
      </c>
      <c r="U3996" s="13" t="n">
        <f aca="false">F3996-E3996</f>
        <v>14</v>
      </c>
      <c r="V3996" s="13" t="n">
        <f aca="false">G3996-F3996</f>
        <v>7</v>
      </c>
      <c r="W3996" s="13" t="n">
        <f aca="false">G3996-E3996</f>
        <v>21</v>
      </c>
      <c r="X3996" s="10" t="n">
        <f aca="false">YEAR(E3996)</f>
        <v>2019</v>
      </c>
      <c r="Y3996" s="0" t="str">
        <f aca="false">TEXT(E3996,"yyyy-mm")</f>
        <v>2019-09</v>
      </c>
      <c r="Z3996" s="0" t="str">
        <f aca="false">"Q"&amp;ROUNDUP(MONTH(E3996)/3,0)&amp;"-"&amp;YEAR(E3996)</f>
        <v>Q3-2019</v>
      </c>
    </row>
    <row r="3997" customFormat="false" ht="14.25" hidden="false" customHeight="false" outlineLevel="0" collapsed="false">
      <c r="A3997" s="0" t="s">
        <v>4039</v>
      </c>
      <c r="B3997" s="0" t="s">
        <v>34</v>
      </c>
      <c r="C3997" s="0" t="s">
        <v>48</v>
      </c>
      <c r="D3997" s="9" t="n">
        <v>43600</v>
      </c>
      <c r="E3997" s="9" t="n">
        <v>43723</v>
      </c>
      <c r="F3997" s="9" t="n">
        <v>43749</v>
      </c>
      <c r="G3997" s="9" t="n">
        <v>43750</v>
      </c>
      <c r="H3997" s="10" t="s">
        <v>36</v>
      </c>
      <c r="I3997" s="0" t="n">
        <v>12</v>
      </c>
      <c r="J3997" s="0" t="n">
        <v>29</v>
      </c>
      <c r="K3997" s="0" t="n">
        <v>35</v>
      </c>
      <c r="L3997" s="0" t="n">
        <v>31</v>
      </c>
      <c r="M3997" s="0" t="n">
        <v>2</v>
      </c>
      <c r="N3997" s="11" t="n">
        <v>0.075</v>
      </c>
      <c r="O3997" s="12" t="n">
        <v>3048.77</v>
      </c>
      <c r="P3997" s="12" t="n">
        <v>6351.6</v>
      </c>
      <c r="Q3997" s="12" t="n">
        <f aca="false">M3997*P3997*(1-N3997)</f>
        <v>11750.46</v>
      </c>
      <c r="R3997" s="12" t="n">
        <f aca="false">M3997*O3997</f>
        <v>6097.54</v>
      </c>
      <c r="S3997" s="12" t="n">
        <f aca="false">Q3997-R3997</f>
        <v>5652.92</v>
      </c>
      <c r="T3997" s="11" t="n">
        <f aca="false">IFERROR(S3997/Q3997,0)</f>
        <v>0.481080740668876</v>
      </c>
      <c r="U3997" s="13" t="n">
        <f aca="false">F3997-E3997</f>
        <v>26</v>
      </c>
      <c r="V3997" s="13" t="n">
        <f aca="false">G3997-F3997</f>
        <v>1</v>
      </c>
      <c r="W3997" s="13" t="n">
        <f aca="false">G3997-E3997</f>
        <v>27</v>
      </c>
      <c r="X3997" s="10" t="n">
        <f aca="false">YEAR(E3997)</f>
        <v>2019</v>
      </c>
      <c r="Y3997" s="0" t="str">
        <f aca="false">TEXT(E3997,"yyyy-mm")</f>
        <v>2019-09</v>
      </c>
      <c r="Z3997" s="0" t="str">
        <f aca="false">"Q"&amp;ROUNDUP(MONTH(E3997)/3,0)&amp;"-"&amp;YEAR(E3997)</f>
        <v>Q3-2019</v>
      </c>
    </row>
    <row r="3998" customFormat="false" ht="14.25" hidden="false" customHeight="false" outlineLevel="0" collapsed="false">
      <c r="A3998" s="0" t="s">
        <v>4040</v>
      </c>
      <c r="B3998" s="0" t="s">
        <v>43</v>
      </c>
      <c r="C3998" s="0" t="s">
        <v>48</v>
      </c>
      <c r="D3998" s="9" t="n">
        <v>43600</v>
      </c>
      <c r="E3998" s="9" t="n">
        <v>43723</v>
      </c>
      <c r="F3998" s="9" t="n">
        <v>43736</v>
      </c>
      <c r="G3998" s="9" t="n">
        <v>43744</v>
      </c>
      <c r="H3998" s="10" t="s">
        <v>36</v>
      </c>
      <c r="I3998" s="0" t="n">
        <v>27</v>
      </c>
      <c r="J3998" s="0" t="n">
        <v>38</v>
      </c>
      <c r="K3998" s="0" t="n">
        <v>40</v>
      </c>
      <c r="L3998" s="0" t="n">
        <v>21</v>
      </c>
      <c r="M3998" s="0" t="n">
        <v>6</v>
      </c>
      <c r="N3998" s="11" t="n">
        <v>0.2</v>
      </c>
      <c r="O3998" s="12" t="n">
        <v>645.34</v>
      </c>
      <c r="P3998" s="12" t="n">
        <v>1152.4</v>
      </c>
      <c r="Q3998" s="12" t="n">
        <f aca="false">M3998*P3998*(1-N3998)</f>
        <v>5531.52</v>
      </c>
      <c r="R3998" s="12" t="n">
        <f aca="false">M3998*O3998</f>
        <v>3872.04</v>
      </c>
      <c r="S3998" s="12" t="n">
        <f aca="false">Q3998-R3998</f>
        <v>1659.48</v>
      </c>
      <c r="T3998" s="11" t="n">
        <f aca="false">IFERROR(S3998/Q3998,0)</f>
        <v>0.30000433877126</v>
      </c>
      <c r="U3998" s="13" t="n">
        <f aca="false">F3998-E3998</f>
        <v>13</v>
      </c>
      <c r="V3998" s="13" t="n">
        <f aca="false">G3998-F3998</f>
        <v>8</v>
      </c>
      <c r="W3998" s="13" t="n">
        <f aca="false">G3998-E3998</f>
        <v>21</v>
      </c>
      <c r="X3998" s="10" t="n">
        <f aca="false">YEAR(E3998)</f>
        <v>2019</v>
      </c>
      <c r="Y3998" s="0" t="str">
        <f aca="false">TEXT(E3998,"yyyy-mm")</f>
        <v>2019-09</v>
      </c>
      <c r="Z3998" s="0" t="str">
        <f aca="false">"Q"&amp;ROUNDUP(MONTH(E3998)/3,0)&amp;"-"&amp;YEAR(E3998)</f>
        <v>Q3-2019</v>
      </c>
    </row>
    <row r="3999" customFormat="false" ht="14.25" hidden="false" customHeight="false" outlineLevel="0" collapsed="false">
      <c r="A3999" s="0" t="s">
        <v>4041</v>
      </c>
      <c r="B3999" s="0" t="s">
        <v>43</v>
      </c>
      <c r="C3999" s="0" t="s">
        <v>79</v>
      </c>
      <c r="D3999" s="9" t="n">
        <v>43600</v>
      </c>
      <c r="E3999" s="9" t="n">
        <v>43724</v>
      </c>
      <c r="F3999" s="9" t="n">
        <v>43748</v>
      </c>
      <c r="G3999" s="9" t="n">
        <v>43758</v>
      </c>
      <c r="H3999" s="10" t="s">
        <v>36</v>
      </c>
      <c r="I3999" s="0" t="n">
        <v>27</v>
      </c>
      <c r="J3999" s="0" t="n">
        <v>40</v>
      </c>
      <c r="K3999" s="0" t="n">
        <v>77</v>
      </c>
      <c r="L3999" s="0" t="n">
        <v>33</v>
      </c>
      <c r="M3999" s="0" t="n">
        <v>2</v>
      </c>
      <c r="N3999" s="11" t="n">
        <v>0.05</v>
      </c>
      <c r="O3999" s="12" t="n">
        <v>723.6</v>
      </c>
      <c r="P3999" s="12" t="n">
        <v>1005</v>
      </c>
      <c r="Q3999" s="12" t="n">
        <f aca="false">M3999*P3999*(1-N3999)</f>
        <v>1909.5</v>
      </c>
      <c r="R3999" s="12" t="n">
        <f aca="false">M3999*O3999</f>
        <v>1447.2</v>
      </c>
      <c r="S3999" s="12" t="n">
        <f aca="false">Q3999-R3999</f>
        <v>462.3</v>
      </c>
      <c r="T3999" s="11" t="n">
        <f aca="false">IFERROR(S3999/Q3999,0)</f>
        <v>0.242105263157895</v>
      </c>
      <c r="U3999" s="13" t="n">
        <f aca="false">F3999-E3999</f>
        <v>24</v>
      </c>
      <c r="V3999" s="13" t="n">
        <f aca="false">G3999-F3999</f>
        <v>10</v>
      </c>
      <c r="W3999" s="13" t="n">
        <f aca="false">G3999-E3999</f>
        <v>34</v>
      </c>
      <c r="X3999" s="10" t="n">
        <f aca="false">YEAR(E3999)</f>
        <v>2019</v>
      </c>
      <c r="Y3999" s="0" t="str">
        <f aca="false">TEXT(E3999,"yyyy-mm")</f>
        <v>2019-09</v>
      </c>
      <c r="Z3999" s="0" t="str">
        <f aca="false">"Q"&amp;ROUNDUP(MONTH(E3999)/3,0)&amp;"-"&amp;YEAR(E3999)</f>
        <v>Q3-2019</v>
      </c>
    </row>
    <row r="4000" customFormat="false" ht="14.25" hidden="false" customHeight="false" outlineLevel="0" collapsed="false">
      <c r="A4000" s="0" t="s">
        <v>4042</v>
      </c>
      <c r="B4000" s="0" t="s">
        <v>43</v>
      </c>
      <c r="C4000" s="0" t="s">
        <v>35</v>
      </c>
      <c r="D4000" s="9" t="n">
        <v>43600</v>
      </c>
      <c r="E4000" s="9" t="n">
        <v>43724</v>
      </c>
      <c r="F4000" s="9" t="n">
        <v>43729</v>
      </c>
      <c r="G4000" s="9" t="n">
        <v>43734</v>
      </c>
      <c r="H4000" s="10" t="s">
        <v>36</v>
      </c>
      <c r="I4000" s="0" t="n">
        <v>27</v>
      </c>
      <c r="J4000" s="0" t="n">
        <v>28</v>
      </c>
      <c r="K4000" s="0" t="n">
        <v>244</v>
      </c>
      <c r="L4000" s="0" t="n">
        <v>21</v>
      </c>
      <c r="M4000" s="0" t="n">
        <v>1</v>
      </c>
      <c r="N4000" s="11" t="n">
        <v>0.05</v>
      </c>
      <c r="O4000" s="12" t="n">
        <v>2465.6</v>
      </c>
      <c r="P4000" s="12" t="n">
        <v>3852.5</v>
      </c>
      <c r="Q4000" s="12" t="n">
        <f aca="false">M4000*P4000*(1-N4000)</f>
        <v>3659.875</v>
      </c>
      <c r="R4000" s="12" t="n">
        <f aca="false">M4000*O4000</f>
        <v>2465.6</v>
      </c>
      <c r="S4000" s="12" t="n">
        <f aca="false">Q4000-R4000</f>
        <v>1194.275</v>
      </c>
      <c r="T4000" s="11" t="n">
        <f aca="false">IFERROR(S4000/Q4000,0)</f>
        <v>0.326315789473684</v>
      </c>
      <c r="U4000" s="13" t="n">
        <f aca="false">F4000-E4000</f>
        <v>5</v>
      </c>
      <c r="V4000" s="13" t="n">
        <f aca="false">G4000-F4000</f>
        <v>5</v>
      </c>
      <c r="W4000" s="13" t="n">
        <f aca="false">G4000-E4000</f>
        <v>10</v>
      </c>
      <c r="X4000" s="10" t="n">
        <f aca="false">YEAR(E4000)</f>
        <v>2019</v>
      </c>
      <c r="Y4000" s="0" t="str">
        <f aca="false">TEXT(E4000,"yyyy-mm")</f>
        <v>2019-09</v>
      </c>
      <c r="Z4000" s="0" t="str">
        <f aca="false">"Q"&amp;ROUNDUP(MONTH(E4000)/3,0)&amp;"-"&amp;YEAR(E4000)</f>
        <v>Q3-2019</v>
      </c>
    </row>
    <row r="4001" customFormat="false" ht="14.25" hidden="false" customHeight="false" outlineLevel="0" collapsed="false">
      <c r="A4001" s="0" t="s">
        <v>4043</v>
      </c>
      <c r="B4001" s="0" t="s">
        <v>34</v>
      </c>
      <c r="C4001" s="0" t="s">
        <v>39</v>
      </c>
      <c r="D4001" s="9" t="n">
        <v>43600</v>
      </c>
      <c r="E4001" s="9" t="n">
        <v>43724</v>
      </c>
      <c r="F4001" s="9" t="n">
        <v>43726</v>
      </c>
      <c r="G4001" s="9" t="n">
        <v>43732</v>
      </c>
      <c r="H4001" s="10" t="s">
        <v>36</v>
      </c>
      <c r="I4001" s="0" t="n">
        <v>9</v>
      </c>
      <c r="J4001" s="0" t="n">
        <v>28</v>
      </c>
      <c r="K4001" s="0" t="n">
        <v>174</v>
      </c>
      <c r="L4001" s="0" t="n">
        <v>17</v>
      </c>
      <c r="M4001" s="0" t="n">
        <v>2</v>
      </c>
      <c r="N4001" s="11" t="n">
        <v>0.2</v>
      </c>
      <c r="O4001" s="12" t="n">
        <v>478.65</v>
      </c>
      <c r="P4001" s="12" t="n">
        <v>1018.4</v>
      </c>
      <c r="Q4001" s="12" t="n">
        <f aca="false">M4001*P4001*(1-N4001)</f>
        <v>1629.44</v>
      </c>
      <c r="R4001" s="12" t="n">
        <f aca="false">M4001*O4001</f>
        <v>957.3</v>
      </c>
      <c r="S4001" s="12" t="n">
        <f aca="false">Q4001-R4001</f>
        <v>672.14</v>
      </c>
      <c r="T4001" s="11" t="n">
        <f aca="false">IFERROR(S4001/Q4001,0)</f>
        <v>0.412497545168892</v>
      </c>
      <c r="U4001" s="13" t="n">
        <f aca="false">F4001-E4001</f>
        <v>2</v>
      </c>
      <c r="V4001" s="13" t="n">
        <f aca="false">G4001-F4001</f>
        <v>6</v>
      </c>
      <c r="W4001" s="13" t="n">
        <f aca="false">G4001-E4001</f>
        <v>8</v>
      </c>
      <c r="X4001" s="10" t="n">
        <f aca="false">YEAR(E4001)</f>
        <v>2019</v>
      </c>
      <c r="Y4001" s="0" t="str">
        <f aca="false">TEXT(E4001,"yyyy-mm")</f>
        <v>2019-09</v>
      </c>
      <c r="Z4001" s="0" t="str">
        <f aca="false">"Q"&amp;ROUNDUP(MONTH(E4001)/3,0)&amp;"-"&amp;YEAR(E4001)</f>
        <v>Q3-2019</v>
      </c>
    </row>
    <row r="4002" customFormat="false" ht="14.25" hidden="false" customHeight="false" outlineLevel="0" collapsed="false">
      <c r="A4002" s="0" t="s">
        <v>4044</v>
      </c>
      <c r="B4002" s="0" t="s">
        <v>38</v>
      </c>
      <c r="C4002" s="0" t="s">
        <v>79</v>
      </c>
      <c r="D4002" s="9" t="n">
        <v>43600</v>
      </c>
      <c r="E4002" s="9" t="n">
        <v>43725</v>
      </c>
      <c r="F4002" s="9" t="n">
        <v>43734</v>
      </c>
      <c r="G4002" s="9" t="n">
        <v>43740</v>
      </c>
      <c r="H4002" s="10" t="s">
        <v>36</v>
      </c>
      <c r="I4002" s="0" t="n">
        <v>13</v>
      </c>
      <c r="J4002" s="0" t="n">
        <v>41</v>
      </c>
      <c r="K4002" s="0" t="n">
        <v>73</v>
      </c>
      <c r="L4002" s="0" t="n">
        <v>9</v>
      </c>
      <c r="M4002" s="0" t="n">
        <v>4</v>
      </c>
      <c r="N4002" s="11" t="n">
        <v>0.3</v>
      </c>
      <c r="O4002" s="12" t="n">
        <v>934.25</v>
      </c>
      <c r="P4002" s="12" t="n">
        <v>1112.2</v>
      </c>
      <c r="Q4002" s="12" t="n">
        <f aca="false">M4002*P4002*(1-N4002)</f>
        <v>3114.16</v>
      </c>
      <c r="R4002" s="12" t="n">
        <f aca="false">M4002*O4002</f>
        <v>3737</v>
      </c>
      <c r="S4002" s="12" t="n">
        <f aca="false">Q4002-R4002</f>
        <v>-622.84</v>
      </c>
      <c r="T4002" s="11" t="n">
        <f aca="false">IFERROR(S4002/Q4002,0)</f>
        <v>-0.200002568911039</v>
      </c>
      <c r="U4002" s="13" t="n">
        <f aca="false">F4002-E4002</f>
        <v>9</v>
      </c>
      <c r="V4002" s="13" t="n">
        <f aca="false">G4002-F4002</f>
        <v>6</v>
      </c>
      <c r="W4002" s="13" t="n">
        <f aca="false">G4002-E4002</f>
        <v>15</v>
      </c>
      <c r="X4002" s="10" t="n">
        <f aca="false">YEAR(E4002)</f>
        <v>2019</v>
      </c>
      <c r="Y4002" s="0" t="str">
        <f aca="false">TEXT(E4002,"yyyy-mm")</f>
        <v>2019-09</v>
      </c>
      <c r="Z4002" s="0" t="str">
        <f aca="false">"Q"&amp;ROUNDUP(MONTH(E4002)/3,0)&amp;"-"&amp;YEAR(E4002)</f>
        <v>Q3-2019</v>
      </c>
    </row>
    <row r="4003" customFormat="false" ht="14.25" hidden="false" customHeight="false" outlineLevel="0" collapsed="false">
      <c r="A4003" s="0" t="s">
        <v>4045</v>
      </c>
      <c r="B4003" s="0" t="s">
        <v>34</v>
      </c>
      <c r="C4003" s="0" t="s">
        <v>39</v>
      </c>
      <c r="D4003" s="9" t="n">
        <v>43600</v>
      </c>
      <c r="E4003" s="9" t="n">
        <v>43725</v>
      </c>
      <c r="F4003" s="9" t="n">
        <v>43746</v>
      </c>
      <c r="G4003" s="9" t="n">
        <v>43751</v>
      </c>
      <c r="H4003" s="10" t="s">
        <v>36</v>
      </c>
      <c r="I4003" s="0" t="n">
        <v>3</v>
      </c>
      <c r="J4003" s="0" t="n">
        <v>34</v>
      </c>
      <c r="K4003" s="0" t="n">
        <v>182</v>
      </c>
      <c r="L4003" s="0" t="n">
        <v>9</v>
      </c>
      <c r="M4003" s="0" t="n">
        <v>3</v>
      </c>
      <c r="N4003" s="11" t="n">
        <v>0.05</v>
      </c>
      <c r="O4003" s="12" t="n">
        <v>1242.85</v>
      </c>
      <c r="P4003" s="12" t="n">
        <v>1775.5</v>
      </c>
      <c r="Q4003" s="12" t="n">
        <f aca="false">M4003*P4003*(1-N4003)</f>
        <v>5060.175</v>
      </c>
      <c r="R4003" s="12" t="n">
        <f aca="false">M4003*O4003</f>
        <v>3728.55</v>
      </c>
      <c r="S4003" s="12" t="n">
        <f aca="false">Q4003-R4003</f>
        <v>1331.625</v>
      </c>
      <c r="T4003" s="11" t="n">
        <f aca="false">IFERROR(S4003/Q4003,0)</f>
        <v>0.263157894736842</v>
      </c>
      <c r="U4003" s="13" t="n">
        <f aca="false">F4003-E4003</f>
        <v>21</v>
      </c>
      <c r="V4003" s="13" t="n">
        <f aca="false">G4003-F4003</f>
        <v>5</v>
      </c>
      <c r="W4003" s="13" t="n">
        <f aca="false">G4003-E4003</f>
        <v>26</v>
      </c>
      <c r="X4003" s="10" t="n">
        <f aca="false">YEAR(E4003)</f>
        <v>2019</v>
      </c>
      <c r="Y4003" s="0" t="str">
        <f aca="false">TEXT(E4003,"yyyy-mm")</f>
        <v>2019-09</v>
      </c>
      <c r="Z4003" s="0" t="str">
        <f aca="false">"Q"&amp;ROUNDUP(MONTH(E4003)/3,0)&amp;"-"&amp;YEAR(E4003)</f>
        <v>Q3-2019</v>
      </c>
    </row>
    <row r="4004" customFormat="false" ht="14.25" hidden="false" customHeight="false" outlineLevel="0" collapsed="false">
      <c r="A4004" s="0" t="s">
        <v>4046</v>
      </c>
      <c r="B4004" s="0" t="s">
        <v>34</v>
      </c>
      <c r="C4004" s="0" t="s">
        <v>39</v>
      </c>
      <c r="D4004" s="9" t="n">
        <v>43600</v>
      </c>
      <c r="E4004" s="9" t="n">
        <v>43725</v>
      </c>
      <c r="F4004" s="9" t="n">
        <v>43744</v>
      </c>
      <c r="G4004" s="9" t="n">
        <v>43748</v>
      </c>
      <c r="H4004" s="10" t="s">
        <v>36</v>
      </c>
      <c r="I4004" s="0" t="n">
        <v>1</v>
      </c>
      <c r="J4004" s="0" t="n">
        <v>48</v>
      </c>
      <c r="K4004" s="0" t="n">
        <v>138</v>
      </c>
      <c r="L4004" s="0" t="n">
        <v>4</v>
      </c>
      <c r="M4004" s="0" t="n">
        <v>5</v>
      </c>
      <c r="N4004" s="11" t="n">
        <v>0.15</v>
      </c>
      <c r="O4004" s="12" t="n">
        <v>4075.48</v>
      </c>
      <c r="P4004" s="12" t="n">
        <v>5507.4</v>
      </c>
      <c r="Q4004" s="12" t="n">
        <f aca="false">M4004*P4004*(1-N4004)</f>
        <v>23406.45</v>
      </c>
      <c r="R4004" s="12" t="n">
        <f aca="false">M4004*O4004</f>
        <v>20377.4</v>
      </c>
      <c r="S4004" s="12" t="n">
        <f aca="false">Q4004-R4004</f>
        <v>3029.05</v>
      </c>
      <c r="T4004" s="11" t="n">
        <f aca="false">IFERROR(S4004/Q4004,0)</f>
        <v>0.129410910240553</v>
      </c>
      <c r="U4004" s="13" t="n">
        <f aca="false">F4004-E4004</f>
        <v>19</v>
      </c>
      <c r="V4004" s="13" t="n">
        <f aca="false">G4004-F4004</f>
        <v>4</v>
      </c>
      <c r="W4004" s="13" t="n">
        <f aca="false">G4004-E4004</f>
        <v>23</v>
      </c>
      <c r="X4004" s="10" t="n">
        <f aca="false">YEAR(E4004)</f>
        <v>2019</v>
      </c>
      <c r="Y4004" s="0" t="str">
        <f aca="false">TEXT(E4004,"yyyy-mm")</f>
        <v>2019-09</v>
      </c>
      <c r="Z4004" s="0" t="str">
        <f aca="false">"Q"&amp;ROUNDUP(MONTH(E4004)/3,0)&amp;"-"&amp;YEAR(E4004)</f>
        <v>Q3-2019</v>
      </c>
    </row>
    <row r="4005" customFormat="false" ht="14.25" hidden="false" customHeight="false" outlineLevel="0" collapsed="false">
      <c r="A4005" s="0" t="s">
        <v>4047</v>
      </c>
      <c r="B4005" s="0" t="s">
        <v>41</v>
      </c>
      <c r="C4005" s="0" t="s">
        <v>46</v>
      </c>
      <c r="D4005" s="9" t="n">
        <v>43600</v>
      </c>
      <c r="E4005" s="9" t="n">
        <v>43725</v>
      </c>
      <c r="F4005" s="9" t="n">
        <v>43737</v>
      </c>
      <c r="G4005" s="9" t="n">
        <v>43740</v>
      </c>
      <c r="H4005" s="10" t="s">
        <v>36</v>
      </c>
      <c r="I4005" s="0" t="n">
        <v>21</v>
      </c>
      <c r="J4005" s="0" t="n">
        <v>25</v>
      </c>
      <c r="K4005" s="0" t="n">
        <v>315</v>
      </c>
      <c r="L4005" s="0" t="n">
        <v>19</v>
      </c>
      <c r="M4005" s="0" t="n">
        <v>3</v>
      </c>
      <c r="N4005" s="11" t="n">
        <v>0.05</v>
      </c>
      <c r="O4005" s="12" t="n">
        <v>2457.02</v>
      </c>
      <c r="P4005" s="12" t="n">
        <v>3839.1</v>
      </c>
      <c r="Q4005" s="12" t="n">
        <f aca="false">M4005*P4005*(1-N4005)</f>
        <v>10941.435</v>
      </c>
      <c r="R4005" s="12" t="n">
        <f aca="false">M4005*O4005</f>
        <v>7371.06</v>
      </c>
      <c r="S4005" s="12" t="n">
        <f aca="false">Q4005-R4005</f>
        <v>3570.375</v>
      </c>
      <c r="T4005" s="11" t="n">
        <f aca="false">IFERROR(S4005/Q4005,0)</f>
        <v>0.326316886221963</v>
      </c>
      <c r="U4005" s="13" t="n">
        <f aca="false">F4005-E4005</f>
        <v>12</v>
      </c>
      <c r="V4005" s="13" t="n">
        <f aca="false">G4005-F4005</f>
        <v>3</v>
      </c>
      <c r="W4005" s="13" t="n">
        <f aca="false">G4005-E4005</f>
        <v>15</v>
      </c>
      <c r="X4005" s="10" t="n">
        <f aca="false">YEAR(E4005)</f>
        <v>2019</v>
      </c>
      <c r="Y4005" s="0" t="str">
        <f aca="false">TEXT(E4005,"yyyy-mm")</f>
        <v>2019-09</v>
      </c>
      <c r="Z4005" s="0" t="str">
        <f aca="false">"Q"&amp;ROUNDUP(MONTH(E4005)/3,0)&amp;"-"&amp;YEAR(E4005)</f>
        <v>Q3-2019</v>
      </c>
    </row>
    <row r="4006" customFormat="false" ht="14.25" hidden="false" customHeight="false" outlineLevel="0" collapsed="false">
      <c r="A4006" s="0" t="s">
        <v>4048</v>
      </c>
      <c r="B4006" s="0" t="s">
        <v>38</v>
      </c>
      <c r="C4006" s="0" t="s">
        <v>46</v>
      </c>
      <c r="D4006" s="9" t="n">
        <v>43600</v>
      </c>
      <c r="E4006" s="9" t="n">
        <v>43725</v>
      </c>
      <c r="F4006" s="9" t="n">
        <v>43727</v>
      </c>
      <c r="G4006" s="9" t="n">
        <v>43732</v>
      </c>
      <c r="H4006" s="10" t="s">
        <v>36</v>
      </c>
      <c r="I4006" s="0" t="n">
        <v>18</v>
      </c>
      <c r="J4006" s="0" t="n">
        <v>49</v>
      </c>
      <c r="K4006" s="0" t="n">
        <v>269</v>
      </c>
      <c r="L4006" s="0" t="n">
        <v>15</v>
      </c>
      <c r="M4006" s="0" t="n">
        <v>3</v>
      </c>
      <c r="N4006" s="11" t="n">
        <v>0.4</v>
      </c>
      <c r="O4006" s="12" t="n">
        <v>1999.82</v>
      </c>
      <c r="P4006" s="12" t="n">
        <v>2438.8</v>
      </c>
      <c r="Q4006" s="12" t="n">
        <f aca="false">M4006*P4006*(1-N4006)</f>
        <v>4389.84</v>
      </c>
      <c r="R4006" s="12" t="n">
        <f aca="false">M4006*O4006</f>
        <v>5999.46</v>
      </c>
      <c r="S4006" s="12" t="n">
        <f aca="false">Q4006-R4006</f>
        <v>-1609.62</v>
      </c>
      <c r="T4006" s="11" t="n">
        <f aca="false">IFERROR(S4006/Q4006,0)</f>
        <v>-0.36666940025149</v>
      </c>
      <c r="U4006" s="13" t="n">
        <f aca="false">F4006-E4006</f>
        <v>2</v>
      </c>
      <c r="V4006" s="13" t="n">
        <f aca="false">G4006-F4006</f>
        <v>5</v>
      </c>
      <c r="W4006" s="13" t="n">
        <f aca="false">G4006-E4006</f>
        <v>7</v>
      </c>
      <c r="X4006" s="10" t="n">
        <f aca="false">YEAR(E4006)</f>
        <v>2019</v>
      </c>
      <c r="Y4006" s="0" t="str">
        <f aca="false">TEXT(E4006,"yyyy-mm")</f>
        <v>2019-09</v>
      </c>
      <c r="Z4006" s="0" t="str">
        <f aca="false">"Q"&amp;ROUNDUP(MONTH(E4006)/3,0)&amp;"-"&amp;YEAR(E4006)</f>
        <v>Q3-2019</v>
      </c>
    </row>
    <row r="4007" customFormat="false" ht="14.25" hidden="false" customHeight="false" outlineLevel="0" collapsed="false">
      <c r="A4007" s="0" t="s">
        <v>4049</v>
      </c>
      <c r="B4007" s="0" t="s">
        <v>38</v>
      </c>
      <c r="C4007" s="0" t="s">
        <v>48</v>
      </c>
      <c r="D4007" s="9" t="n">
        <v>43600</v>
      </c>
      <c r="E4007" s="9" t="n">
        <v>43725</v>
      </c>
      <c r="F4007" s="9" t="n">
        <v>43742</v>
      </c>
      <c r="G4007" s="9" t="n">
        <v>43745</v>
      </c>
      <c r="H4007" s="10" t="s">
        <v>36</v>
      </c>
      <c r="I4007" s="0" t="n">
        <v>13</v>
      </c>
      <c r="J4007" s="0" t="n">
        <v>34</v>
      </c>
      <c r="K4007" s="0" t="n">
        <v>32</v>
      </c>
      <c r="L4007" s="0" t="n">
        <v>10</v>
      </c>
      <c r="M4007" s="0" t="n">
        <v>4</v>
      </c>
      <c r="N4007" s="11" t="n">
        <v>0.1</v>
      </c>
      <c r="O4007" s="12" t="n">
        <v>2824.05</v>
      </c>
      <c r="P4007" s="12" t="n">
        <v>3765.4</v>
      </c>
      <c r="Q4007" s="12" t="n">
        <f aca="false">M4007*P4007*(1-N4007)</f>
        <v>13555.44</v>
      </c>
      <c r="R4007" s="12" t="n">
        <f aca="false">M4007*O4007</f>
        <v>11296.2</v>
      </c>
      <c r="S4007" s="12" t="n">
        <f aca="false">Q4007-R4007</f>
        <v>2259.24</v>
      </c>
      <c r="T4007" s="11" t="n">
        <f aca="false">IFERROR(S4007/Q4007,0)</f>
        <v>0.166666666666667</v>
      </c>
      <c r="U4007" s="13" t="n">
        <f aca="false">F4007-E4007</f>
        <v>17</v>
      </c>
      <c r="V4007" s="13" t="n">
        <f aca="false">G4007-F4007</f>
        <v>3</v>
      </c>
      <c r="W4007" s="13" t="n">
        <f aca="false">G4007-E4007</f>
        <v>20</v>
      </c>
      <c r="X4007" s="10" t="n">
        <f aca="false">YEAR(E4007)</f>
        <v>2019</v>
      </c>
      <c r="Y4007" s="0" t="str">
        <f aca="false">TEXT(E4007,"yyyy-mm")</f>
        <v>2019-09</v>
      </c>
      <c r="Z4007" s="0" t="str">
        <f aca="false">"Q"&amp;ROUNDUP(MONTH(E4007)/3,0)&amp;"-"&amp;YEAR(E4007)</f>
        <v>Q3-2019</v>
      </c>
    </row>
    <row r="4008" customFormat="false" ht="14.25" hidden="false" customHeight="false" outlineLevel="0" collapsed="false">
      <c r="A4008" s="0" t="s">
        <v>4050</v>
      </c>
      <c r="B4008" s="0" t="s">
        <v>38</v>
      </c>
      <c r="C4008" s="0" t="s">
        <v>39</v>
      </c>
      <c r="D4008" s="9" t="n">
        <v>43600</v>
      </c>
      <c r="E4008" s="9" t="n">
        <v>43726</v>
      </c>
      <c r="F4008" s="9" t="n">
        <v>43739</v>
      </c>
      <c r="G4008" s="9" t="n">
        <v>43743</v>
      </c>
      <c r="H4008" s="10" t="s">
        <v>36</v>
      </c>
      <c r="I4008" s="0" t="n">
        <v>14</v>
      </c>
      <c r="J4008" s="0" t="n">
        <v>40</v>
      </c>
      <c r="K4008" s="0" t="n">
        <v>110</v>
      </c>
      <c r="L4008" s="0" t="n">
        <v>4</v>
      </c>
      <c r="M4008" s="0" t="n">
        <v>4</v>
      </c>
      <c r="N4008" s="11" t="n">
        <v>0.15</v>
      </c>
      <c r="O4008" s="12" t="n">
        <v>2653.2</v>
      </c>
      <c r="P4008" s="12" t="n">
        <v>4020</v>
      </c>
      <c r="Q4008" s="12" t="n">
        <f aca="false">M4008*P4008*(1-N4008)</f>
        <v>13668</v>
      </c>
      <c r="R4008" s="12" t="n">
        <f aca="false">M4008*O4008</f>
        <v>10612.8</v>
      </c>
      <c r="S4008" s="12" t="n">
        <f aca="false">Q4008-R4008</f>
        <v>3055.2</v>
      </c>
      <c r="T4008" s="11" t="n">
        <f aca="false">IFERROR(S4008/Q4008,0)</f>
        <v>0.223529411764706</v>
      </c>
      <c r="U4008" s="13" t="n">
        <f aca="false">F4008-E4008</f>
        <v>13</v>
      </c>
      <c r="V4008" s="13" t="n">
        <f aca="false">G4008-F4008</f>
        <v>4</v>
      </c>
      <c r="W4008" s="13" t="n">
        <f aca="false">G4008-E4008</f>
        <v>17</v>
      </c>
      <c r="X4008" s="10" t="n">
        <f aca="false">YEAR(E4008)</f>
        <v>2019</v>
      </c>
      <c r="Y4008" s="0" t="str">
        <f aca="false">TEXT(E4008,"yyyy-mm")</f>
        <v>2019-09</v>
      </c>
      <c r="Z4008" s="0" t="str">
        <f aca="false">"Q"&amp;ROUNDUP(MONTH(E4008)/3,0)&amp;"-"&amp;YEAR(E4008)</f>
        <v>Q3-2019</v>
      </c>
    </row>
    <row r="4009" customFormat="false" ht="14.25" hidden="false" customHeight="false" outlineLevel="0" collapsed="false">
      <c r="A4009" s="0" t="s">
        <v>4051</v>
      </c>
      <c r="B4009" s="0" t="s">
        <v>43</v>
      </c>
      <c r="C4009" s="0" t="s">
        <v>39</v>
      </c>
      <c r="D4009" s="9" t="n">
        <v>43600</v>
      </c>
      <c r="E4009" s="9" t="n">
        <v>43726</v>
      </c>
      <c r="F4009" s="9" t="n">
        <v>43739</v>
      </c>
      <c r="G4009" s="9" t="n">
        <v>43740</v>
      </c>
      <c r="H4009" s="10" t="s">
        <v>36</v>
      </c>
      <c r="I4009" s="0" t="n">
        <v>25</v>
      </c>
      <c r="J4009" s="0" t="n">
        <v>38</v>
      </c>
      <c r="K4009" s="0" t="n">
        <v>100</v>
      </c>
      <c r="L4009" s="0" t="n">
        <v>24</v>
      </c>
      <c r="M4009" s="0" t="n">
        <v>3</v>
      </c>
      <c r="N4009" s="11" t="n">
        <v>0.3</v>
      </c>
      <c r="O4009" s="12" t="n">
        <v>698.68</v>
      </c>
      <c r="P4009" s="12" t="n">
        <v>884.4</v>
      </c>
      <c r="Q4009" s="12" t="n">
        <f aca="false">M4009*P4009*(1-N4009)</f>
        <v>1857.24</v>
      </c>
      <c r="R4009" s="12" t="n">
        <f aca="false">M4009*O4009</f>
        <v>2096.04</v>
      </c>
      <c r="S4009" s="12" t="n">
        <f aca="false">Q4009-R4009</f>
        <v>-238.8</v>
      </c>
      <c r="T4009" s="11" t="n">
        <f aca="false">IFERROR(S4009/Q4009,0)</f>
        <v>-0.12857788977192</v>
      </c>
      <c r="U4009" s="13" t="n">
        <f aca="false">F4009-E4009</f>
        <v>13</v>
      </c>
      <c r="V4009" s="13" t="n">
        <f aca="false">G4009-F4009</f>
        <v>1</v>
      </c>
      <c r="W4009" s="13" t="n">
        <f aca="false">G4009-E4009</f>
        <v>14</v>
      </c>
      <c r="X4009" s="10" t="n">
        <f aca="false">YEAR(E4009)</f>
        <v>2019</v>
      </c>
      <c r="Y4009" s="0" t="str">
        <f aca="false">TEXT(E4009,"yyyy-mm")</f>
        <v>2019-09</v>
      </c>
      <c r="Z4009" s="0" t="str">
        <f aca="false">"Q"&amp;ROUNDUP(MONTH(E4009)/3,0)&amp;"-"&amp;YEAR(E4009)</f>
        <v>Q3-2019</v>
      </c>
    </row>
    <row r="4010" customFormat="false" ht="14.25" hidden="false" customHeight="false" outlineLevel="0" collapsed="false">
      <c r="A4010" s="0" t="s">
        <v>4052</v>
      </c>
      <c r="B4010" s="0" t="s">
        <v>38</v>
      </c>
      <c r="C4010" s="0" t="s">
        <v>79</v>
      </c>
      <c r="D4010" s="9" t="n">
        <v>43600</v>
      </c>
      <c r="E4010" s="9" t="n">
        <v>43726</v>
      </c>
      <c r="F4010" s="9" t="n">
        <v>43740</v>
      </c>
      <c r="G4010" s="9" t="n">
        <v>43743</v>
      </c>
      <c r="H4010" s="10" t="s">
        <v>36</v>
      </c>
      <c r="I4010" s="0" t="n">
        <v>19</v>
      </c>
      <c r="J4010" s="0" t="n">
        <v>2</v>
      </c>
      <c r="K4010" s="0" t="n">
        <v>74</v>
      </c>
      <c r="L4010" s="0" t="n">
        <v>2</v>
      </c>
      <c r="M4010" s="0" t="n">
        <v>3</v>
      </c>
      <c r="N4010" s="11" t="n">
        <v>0.05</v>
      </c>
      <c r="O4010" s="12" t="n">
        <v>1591.92</v>
      </c>
      <c r="P4010" s="12" t="n">
        <v>1989.9</v>
      </c>
      <c r="Q4010" s="12" t="n">
        <f aca="false">M4010*P4010*(1-N4010)</f>
        <v>5671.215</v>
      </c>
      <c r="R4010" s="12" t="n">
        <f aca="false">M4010*O4010</f>
        <v>4775.76</v>
      </c>
      <c r="S4010" s="12" t="n">
        <f aca="false">Q4010-R4010</f>
        <v>895.455</v>
      </c>
      <c r="T4010" s="11" t="n">
        <f aca="false">IFERROR(S4010/Q4010,0)</f>
        <v>0.157894736842105</v>
      </c>
      <c r="U4010" s="13" t="n">
        <f aca="false">F4010-E4010</f>
        <v>14</v>
      </c>
      <c r="V4010" s="13" t="n">
        <f aca="false">G4010-F4010</f>
        <v>3</v>
      </c>
      <c r="W4010" s="13" t="n">
        <f aca="false">G4010-E4010</f>
        <v>17</v>
      </c>
      <c r="X4010" s="10" t="n">
        <f aca="false">YEAR(E4010)</f>
        <v>2019</v>
      </c>
      <c r="Y4010" s="0" t="str">
        <f aca="false">TEXT(E4010,"yyyy-mm")</f>
        <v>2019-09</v>
      </c>
      <c r="Z4010" s="0" t="str">
        <f aca="false">"Q"&amp;ROUNDUP(MONTH(E4010)/3,0)&amp;"-"&amp;YEAR(E4010)</f>
        <v>Q3-2019</v>
      </c>
    </row>
    <row r="4011" customFormat="false" ht="14.25" hidden="false" customHeight="false" outlineLevel="0" collapsed="false">
      <c r="A4011" s="0" t="s">
        <v>4053</v>
      </c>
      <c r="B4011" s="0" t="s">
        <v>34</v>
      </c>
      <c r="C4011" s="0" t="s">
        <v>46</v>
      </c>
      <c r="D4011" s="9" t="n">
        <v>43600</v>
      </c>
      <c r="E4011" s="9" t="n">
        <v>43726</v>
      </c>
      <c r="F4011" s="9" t="n">
        <v>43739</v>
      </c>
      <c r="G4011" s="9" t="n">
        <v>43741</v>
      </c>
      <c r="H4011" s="10" t="s">
        <v>36</v>
      </c>
      <c r="I4011" s="0" t="n">
        <v>4</v>
      </c>
      <c r="J4011" s="0" t="n">
        <v>9</v>
      </c>
      <c r="K4011" s="0" t="n">
        <v>296</v>
      </c>
      <c r="L4011" s="0" t="n">
        <v>9</v>
      </c>
      <c r="M4011" s="0" t="n">
        <v>8</v>
      </c>
      <c r="N4011" s="11" t="n">
        <v>0.2</v>
      </c>
      <c r="O4011" s="12" t="n">
        <v>2063.13</v>
      </c>
      <c r="P4011" s="12" t="n">
        <v>3892.7</v>
      </c>
      <c r="Q4011" s="12" t="n">
        <f aca="false">M4011*P4011*(1-N4011)</f>
        <v>24913.28</v>
      </c>
      <c r="R4011" s="12" t="n">
        <f aca="false">M4011*O4011</f>
        <v>16505.04</v>
      </c>
      <c r="S4011" s="12" t="n">
        <f aca="false">Q4011-R4011</f>
        <v>8408.24</v>
      </c>
      <c r="T4011" s="11" t="n">
        <f aca="false">IFERROR(S4011/Q4011,0)</f>
        <v>0.33750032111388</v>
      </c>
      <c r="U4011" s="13" t="n">
        <f aca="false">F4011-E4011</f>
        <v>13</v>
      </c>
      <c r="V4011" s="13" t="n">
        <f aca="false">G4011-F4011</f>
        <v>2</v>
      </c>
      <c r="W4011" s="13" t="n">
        <f aca="false">G4011-E4011</f>
        <v>15</v>
      </c>
      <c r="X4011" s="10" t="n">
        <f aca="false">YEAR(E4011)</f>
        <v>2019</v>
      </c>
      <c r="Y4011" s="0" t="str">
        <f aca="false">TEXT(E4011,"yyyy-mm")</f>
        <v>2019-09</v>
      </c>
      <c r="Z4011" s="0" t="str">
        <f aca="false">"Q"&amp;ROUNDUP(MONTH(E4011)/3,0)&amp;"-"&amp;YEAR(E4011)</f>
        <v>Q3-2019</v>
      </c>
    </row>
    <row r="4012" customFormat="false" ht="14.25" hidden="false" customHeight="false" outlineLevel="0" collapsed="false">
      <c r="A4012" s="0" t="s">
        <v>4054</v>
      </c>
      <c r="B4012" s="0" t="s">
        <v>34</v>
      </c>
      <c r="C4012" s="0" t="s">
        <v>58</v>
      </c>
      <c r="D4012" s="9" t="n">
        <v>43600</v>
      </c>
      <c r="E4012" s="9" t="n">
        <v>43726</v>
      </c>
      <c r="F4012" s="9" t="n">
        <v>43729</v>
      </c>
      <c r="G4012" s="9" t="n">
        <v>43734</v>
      </c>
      <c r="H4012" s="10" t="s">
        <v>36</v>
      </c>
      <c r="I4012" s="0" t="n">
        <v>12</v>
      </c>
      <c r="J4012" s="0" t="n">
        <v>20</v>
      </c>
      <c r="K4012" s="0" t="n">
        <v>367</v>
      </c>
      <c r="L4012" s="0" t="n">
        <v>1</v>
      </c>
      <c r="M4012" s="0" t="n">
        <v>7</v>
      </c>
      <c r="N4012" s="11" t="n">
        <v>0.05</v>
      </c>
      <c r="O4012" s="12" t="n">
        <v>377.34</v>
      </c>
      <c r="P4012" s="12" t="n">
        <v>857.6</v>
      </c>
      <c r="Q4012" s="12" t="n">
        <f aca="false">M4012*P4012*(1-N4012)</f>
        <v>5703.04</v>
      </c>
      <c r="R4012" s="12" t="n">
        <f aca="false">M4012*O4012</f>
        <v>2641.38</v>
      </c>
      <c r="S4012" s="12" t="n">
        <f aca="false">Q4012-R4012</f>
        <v>3061.66</v>
      </c>
      <c r="T4012" s="11" t="n">
        <f aca="false">IFERROR(S4012/Q4012,0)</f>
        <v>0.536847014925373</v>
      </c>
      <c r="U4012" s="13" t="n">
        <f aca="false">F4012-E4012</f>
        <v>3</v>
      </c>
      <c r="V4012" s="13" t="n">
        <f aca="false">G4012-F4012</f>
        <v>5</v>
      </c>
      <c r="W4012" s="13" t="n">
        <f aca="false">G4012-E4012</f>
        <v>8</v>
      </c>
      <c r="X4012" s="10" t="n">
        <f aca="false">YEAR(E4012)</f>
        <v>2019</v>
      </c>
      <c r="Y4012" s="0" t="str">
        <f aca="false">TEXT(E4012,"yyyy-mm")</f>
        <v>2019-09</v>
      </c>
      <c r="Z4012" s="0" t="str">
        <f aca="false">"Q"&amp;ROUNDUP(MONTH(E4012)/3,0)&amp;"-"&amp;YEAR(E4012)</f>
        <v>Q3-2019</v>
      </c>
    </row>
    <row r="4013" customFormat="false" ht="14.25" hidden="false" customHeight="false" outlineLevel="0" collapsed="false">
      <c r="A4013" s="0" t="s">
        <v>4055</v>
      </c>
      <c r="B4013" s="0" t="s">
        <v>41</v>
      </c>
      <c r="C4013" s="0" t="s">
        <v>46</v>
      </c>
      <c r="D4013" s="9" t="n">
        <v>43600</v>
      </c>
      <c r="E4013" s="9" t="n">
        <v>43726</v>
      </c>
      <c r="F4013" s="9" t="n">
        <v>43739</v>
      </c>
      <c r="G4013" s="9" t="n">
        <v>43743</v>
      </c>
      <c r="H4013" s="10" t="s">
        <v>36</v>
      </c>
      <c r="I4013" s="0" t="n">
        <v>23</v>
      </c>
      <c r="J4013" s="0" t="n">
        <v>39</v>
      </c>
      <c r="K4013" s="0" t="n">
        <v>303</v>
      </c>
      <c r="L4013" s="0" t="n">
        <v>20</v>
      </c>
      <c r="M4013" s="0" t="n">
        <v>3</v>
      </c>
      <c r="N4013" s="11" t="n">
        <v>0.05</v>
      </c>
      <c r="O4013" s="12" t="n">
        <v>553.55</v>
      </c>
      <c r="P4013" s="12" t="n">
        <v>1025.1</v>
      </c>
      <c r="Q4013" s="12" t="n">
        <f aca="false">M4013*P4013*(1-N4013)</f>
        <v>2921.535</v>
      </c>
      <c r="R4013" s="12" t="n">
        <f aca="false">M4013*O4013</f>
        <v>1660.65</v>
      </c>
      <c r="S4013" s="12" t="n">
        <f aca="false">Q4013-R4013</f>
        <v>1260.885</v>
      </c>
      <c r="T4013" s="11" t="n">
        <f aca="false">IFERROR(S4013/Q4013,0)</f>
        <v>0.431583054798248</v>
      </c>
      <c r="U4013" s="13" t="n">
        <f aca="false">F4013-E4013</f>
        <v>13</v>
      </c>
      <c r="V4013" s="13" t="n">
        <f aca="false">G4013-F4013</f>
        <v>4</v>
      </c>
      <c r="W4013" s="13" t="n">
        <f aca="false">G4013-E4013</f>
        <v>17</v>
      </c>
      <c r="X4013" s="10" t="n">
        <f aca="false">YEAR(E4013)</f>
        <v>2019</v>
      </c>
      <c r="Y4013" s="0" t="str">
        <f aca="false">TEXT(E4013,"yyyy-mm")</f>
        <v>2019-09</v>
      </c>
      <c r="Z4013" s="0" t="str">
        <f aca="false">"Q"&amp;ROUNDUP(MONTH(E4013)/3,0)&amp;"-"&amp;YEAR(E4013)</f>
        <v>Q3-2019</v>
      </c>
    </row>
    <row r="4014" customFormat="false" ht="14.25" hidden="false" customHeight="false" outlineLevel="0" collapsed="false">
      <c r="A4014" s="0" t="s">
        <v>4056</v>
      </c>
      <c r="B4014" s="0" t="s">
        <v>34</v>
      </c>
      <c r="C4014" s="0" t="s">
        <v>46</v>
      </c>
      <c r="D4014" s="9" t="n">
        <v>43600</v>
      </c>
      <c r="E4014" s="9" t="n">
        <v>43726</v>
      </c>
      <c r="F4014" s="9" t="n">
        <v>43734</v>
      </c>
      <c r="G4014" s="9" t="n">
        <v>43741</v>
      </c>
      <c r="H4014" s="10" t="s">
        <v>36</v>
      </c>
      <c r="I4014" s="0" t="n">
        <v>8</v>
      </c>
      <c r="J4014" s="0" t="n">
        <v>39</v>
      </c>
      <c r="K4014" s="0" t="n">
        <v>303</v>
      </c>
      <c r="L4014" s="0" t="n">
        <v>19</v>
      </c>
      <c r="M4014" s="0" t="n">
        <v>7</v>
      </c>
      <c r="N4014" s="11" t="n">
        <v>0.075</v>
      </c>
      <c r="O4014" s="12" t="n">
        <v>3653.38</v>
      </c>
      <c r="P4014" s="12" t="n">
        <v>5145.6</v>
      </c>
      <c r="Q4014" s="12" t="n">
        <f aca="false">M4014*P4014*(1-N4014)</f>
        <v>33317.76</v>
      </c>
      <c r="R4014" s="12" t="n">
        <f aca="false">M4014*O4014</f>
        <v>25573.66</v>
      </c>
      <c r="S4014" s="12" t="n">
        <f aca="false">Q4014-R4014</f>
        <v>7744.1</v>
      </c>
      <c r="T4014" s="11" t="n">
        <f aca="false">IFERROR(S4014/Q4014,0)</f>
        <v>0.232431592039801</v>
      </c>
      <c r="U4014" s="13" t="n">
        <f aca="false">F4014-E4014</f>
        <v>8</v>
      </c>
      <c r="V4014" s="13" t="n">
        <f aca="false">G4014-F4014</f>
        <v>7</v>
      </c>
      <c r="W4014" s="13" t="n">
        <f aca="false">G4014-E4014</f>
        <v>15</v>
      </c>
      <c r="X4014" s="10" t="n">
        <f aca="false">YEAR(E4014)</f>
        <v>2019</v>
      </c>
      <c r="Y4014" s="0" t="str">
        <f aca="false">TEXT(E4014,"yyyy-mm")</f>
        <v>2019-09</v>
      </c>
      <c r="Z4014" s="0" t="str">
        <f aca="false">"Q"&amp;ROUNDUP(MONTH(E4014)/3,0)&amp;"-"&amp;YEAR(E4014)</f>
        <v>Q3-2019</v>
      </c>
    </row>
    <row r="4015" customFormat="false" ht="14.25" hidden="false" customHeight="false" outlineLevel="0" collapsed="false">
      <c r="A4015" s="0" t="s">
        <v>4057</v>
      </c>
      <c r="B4015" s="0" t="s">
        <v>38</v>
      </c>
      <c r="C4015" s="0" t="s">
        <v>39</v>
      </c>
      <c r="D4015" s="9" t="n">
        <v>43600</v>
      </c>
      <c r="E4015" s="9" t="n">
        <v>43726</v>
      </c>
      <c r="F4015" s="9" t="n">
        <v>43750</v>
      </c>
      <c r="G4015" s="9" t="n">
        <v>43757</v>
      </c>
      <c r="H4015" s="10" t="s">
        <v>36</v>
      </c>
      <c r="I4015" s="0" t="n">
        <v>14</v>
      </c>
      <c r="J4015" s="0" t="n">
        <v>35</v>
      </c>
      <c r="K4015" s="0" t="n">
        <v>115</v>
      </c>
      <c r="L4015" s="0" t="n">
        <v>47</v>
      </c>
      <c r="M4015" s="0" t="n">
        <v>6</v>
      </c>
      <c r="N4015" s="11" t="n">
        <v>0.075</v>
      </c>
      <c r="O4015" s="12" t="n">
        <v>950.33</v>
      </c>
      <c r="P4015" s="12" t="n">
        <v>1319.9</v>
      </c>
      <c r="Q4015" s="12" t="n">
        <f aca="false">M4015*P4015*(1-N4015)</f>
        <v>7325.445</v>
      </c>
      <c r="R4015" s="12" t="n">
        <f aca="false">M4015*O4015</f>
        <v>5701.98</v>
      </c>
      <c r="S4015" s="12" t="n">
        <f aca="false">Q4015-R4015</f>
        <v>1623.465</v>
      </c>
      <c r="T4015" s="11" t="n">
        <f aca="false">IFERROR(S4015/Q4015,0)</f>
        <v>0.221619983495883</v>
      </c>
      <c r="U4015" s="13" t="n">
        <f aca="false">F4015-E4015</f>
        <v>24</v>
      </c>
      <c r="V4015" s="13" t="n">
        <f aca="false">G4015-F4015</f>
        <v>7</v>
      </c>
      <c r="W4015" s="13" t="n">
        <f aca="false">G4015-E4015</f>
        <v>31</v>
      </c>
      <c r="X4015" s="10" t="n">
        <f aca="false">YEAR(E4015)</f>
        <v>2019</v>
      </c>
      <c r="Y4015" s="0" t="str">
        <f aca="false">TEXT(E4015,"yyyy-mm")</f>
        <v>2019-09</v>
      </c>
      <c r="Z4015" s="0" t="str">
        <f aca="false">"Q"&amp;ROUNDUP(MONTH(E4015)/3,0)&amp;"-"&amp;YEAR(E4015)</f>
        <v>Q3-2019</v>
      </c>
    </row>
    <row r="4016" customFormat="false" ht="14.25" hidden="false" customHeight="false" outlineLevel="0" collapsed="false">
      <c r="A4016" s="0" t="s">
        <v>4058</v>
      </c>
      <c r="B4016" s="0" t="s">
        <v>41</v>
      </c>
      <c r="C4016" s="0" t="s">
        <v>35</v>
      </c>
      <c r="D4016" s="9" t="n">
        <v>43600</v>
      </c>
      <c r="E4016" s="9" t="n">
        <v>43726</v>
      </c>
      <c r="F4016" s="9" t="n">
        <v>43731</v>
      </c>
      <c r="G4016" s="9" t="n">
        <v>43738</v>
      </c>
      <c r="H4016" s="10" t="s">
        <v>36</v>
      </c>
      <c r="I4016" s="0" t="n">
        <v>23</v>
      </c>
      <c r="J4016" s="0" t="n">
        <v>45</v>
      </c>
      <c r="K4016" s="0" t="n">
        <v>216</v>
      </c>
      <c r="L4016" s="0" t="n">
        <v>47</v>
      </c>
      <c r="M4016" s="0" t="n">
        <v>7</v>
      </c>
      <c r="N4016" s="11" t="n">
        <v>0.2</v>
      </c>
      <c r="O4016" s="12" t="n">
        <v>610.24</v>
      </c>
      <c r="P4016" s="12" t="n">
        <v>884.4</v>
      </c>
      <c r="Q4016" s="12" t="n">
        <f aca="false">M4016*P4016*(1-N4016)</f>
        <v>4952.64</v>
      </c>
      <c r="R4016" s="12" t="n">
        <f aca="false">M4016*O4016</f>
        <v>4271.68</v>
      </c>
      <c r="S4016" s="12" t="n">
        <f aca="false">Q4016-R4016</f>
        <v>680.96</v>
      </c>
      <c r="T4016" s="11" t="n">
        <f aca="false">IFERROR(S4016/Q4016,0)</f>
        <v>0.13749434644957</v>
      </c>
      <c r="U4016" s="13" t="n">
        <f aca="false">F4016-E4016</f>
        <v>5</v>
      </c>
      <c r="V4016" s="13" t="n">
        <f aca="false">G4016-F4016</f>
        <v>7</v>
      </c>
      <c r="W4016" s="13" t="n">
        <f aca="false">G4016-E4016</f>
        <v>12</v>
      </c>
      <c r="X4016" s="10" t="n">
        <f aca="false">YEAR(E4016)</f>
        <v>2019</v>
      </c>
      <c r="Y4016" s="0" t="str">
        <f aca="false">TEXT(E4016,"yyyy-mm")</f>
        <v>2019-09</v>
      </c>
      <c r="Z4016" s="0" t="str">
        <f aca="false">"Q"&amp;ROUNDUP(MONTH(E4016)/3,0)&amp;"-"&amp;YEAR(E4016)</f>
        <v>Q3-2019</v>
      </c>
    </row>
    <row r="4017" customFormat="false" ht="14.25" hidden="false" customHeight="false" outlineLevel="0" collapsed="false">
      <c r="A4017" s="0" t="s">
        <v>4059</v>
      </c>
      <c r="B4017" s="0" t="s">
        <v>34</v>
      </c>
      <c r="C4017" s="0" t="s">
        <v>58</v>
      </c>
      <c r="D4017" s="9" t="n">
        <v>43600</v>
      </c>
      <c r="E4017" s="9" t="n">
        <v>43726</v>
      </c>
      <c r="F4017" s="9" t="n">
        <v>43748</v>
      </c>
      <c r="G4017" s="9" t="n">
        <v>43751</v>
      </c>
      <c r="H4017" s="10" t="s">
        <v>36</v>
      </c>
      <c r="I4017" s="0" t="n">
        <v>11</v>
      </c>
      <c r="J4017" s="0" t="n">
        <v>21</v>
      </c>
      <c r="K4017" s="0" t="n">
        <v>365</v>
      </c>
      <c r="L4017" s="0" t="n">
        <v>19</v>
      </c>
      <c r="M4017" s="0" t="n">
        <v>1</v>
      </c>
      <c r="N4017" s="11" t="n">
        <v>0.1</v>
      </c>
      <c r="O4017" s="12" t="n">
        <v>760.58</v>
      </c>
      <c r="P4017" s="12" t="n">
        <v>1152.4</v>
      </c>
      <c r="Q4017" s="12" t="n">
        <f aca="false">M4017*P4017*(1-N4017)</f>
        <v>1037.16</v>
      </c>
      <c r="R4017" s="12" t="n">
        <f aca="false">M4017*O4017</f>
        <v>760.58</v>
      </c>
      <c r="S4017" s="12" t="n">
        <f aca="false">Q4017-R4017</f>
        <v>276.58</v>
      </c>
      <c r="T4017" s="11" t="n">
        <f aca="false">IFERROR(S4017/Q4017,0)</f>
        <v>0.266670523352231</v>
      </c>
      <c r="U4017" s="13" t="n">
        <f aca="false">F4017-E4017</f>
        <v>22</v>
      </c>
      <c r="V4017" s="13" t="n">
        <f aca="false">G4017-F4017</f>
        <v>3</v>
      </c>
      <c r="W4017" s="13" t="n">
        <f aca="false">G4017-E4017</f>
        <v>25</v>
      </c>
      <c r="X4017" s="10" t="n">
        <f aca="false">YEAR(E4017)</f>
        <v>2019</v>
      </c>
      <c r="Y4017" s="0" t="str">
        <f aca="false">TEXT(E4017,"yyyy-mm")</f>
        <v>2019-09</v>
      </c>
      <c r="Z4017" s="0" t="str">
        <f aca="false">"Q"&amp;ROUNDUP(MONTH(E4017)/3,0)&amp;"-"&amp;YEAR(E4017)</f>
        <v>Q3-2019</v>
      </c>
    </row>
    <row r="4018" customFormat="false" ht="14.25" hidden="false" customHeight="false" outlineLevel="0" collapsed="false">
      <c r="A4018" s="0" t="s">
        <v>4060</v>
      </c>
      <c r="B4018" s="0" t="s">
        <v>38</v>
      </c>
      <c r="C4018" s="0" t="s">
        <v>46</v>
      </c>
      <c r="D4018" s="9" t="n">
        <v>43600</v>
      </c>
      <c r="E4018" s="9" t="n">
        <v>43727</v>
      </c>
      <c r="F4018" s="9" t="n">
        <v>43733</v>
      </c>
      <c r="G4018" s="9" t="n">
        <v>43743</v>
      </c>
      <c r="H4018" s="10" t="s">
        <v>36</v>
      </c>
      <c r="I4018" s="0" t="n">
        <v>15</v>
      </c>
      <c r="J4018" s="0" t="n">
        <v>40</v>
      </c>
      <c r="K4018" s="0" t="n">
        <v>279</v>
      </c>
      <c r="L4018" s="0" t="n">
        <v>45</v>
      </c>
      <c r="M4018" s="0" t="n">
        <v>1</v>
      </c>
      <c r="N4018" s="11" t="n">
        <v>0.15</v>
      </c>
      <c r="O4018" s="12" t="n">
        <v>2556.39</v>
      </c>
      <c r="P4018" s="12" t="n">
        <v>3932.9</v>
      </c>
      <c r="Q4018" s="12" t="n">
        <f aca="false">M4018*P4018*(1-N4018)</f>
        <v>3342.965</v>
      </c>
      <c r="R4018" s="12" t="n">
        <f aca="false">M4018*O4018</f>
        <v>2556.39</v>
      </c>
      <c r="S4018" s="12" t="n">
        <f aca="false">Q4018-R4018</f>
        <v>786.575</v>
      </c>
      <c r="T4018" s="11" t="n">
        <f aca="false">IFERROR(S4018/Q4018,0)</f>
        <v>0.235292621968821</v>
      </c>
      <c r="U4018" s="13" t="n">
        <f aca="false">F4018-E4018</f>
        <v>6</v>
      </c>
      <c r="V4018" s="13" t="n">
        <f aca="false">G4018-F4018</f>
        <v>10</v>
      </c>
      <c r="W4018" s="13" t="n">
        <f aca="false">G4018-E4018</f>
        <v>16</v>
      </c>
      <c r="X4018" s="10" t="n">
        <f aca="false">YEAR(E4018)</f>
        <v>2019</v>
      </c>
      <c r="Y4018" s="0" t="str">
        <f aca="false">TEXT(E4018,"yyyy-mm")</f>
        <v>2019-09</v>
      </c>
      <c r="Z4018" s="0" t="str">
        <f aca="false">"Q"&amp;ROUNDUP(MONTH(E4018)/3,0)&amp;"-"&amp;YEAR(E4018)</f>
        <v>Q3-2019</v>
      </c>
    </row>
    <row r="4019" customFormat="false" ht="14.25" hidden="false" customHeight="false" outlineLevel="0" collapsed="false">
      <c r="A4019" s="0" t="s">
        <v>4061</v>
      </c>
      <c r="B4019" s="0" t="s">
        <v>34</v>
      </c>
      <c r="C4019" s="0" t="s">
        <v>39</v>
      </c>
      <c r="D4019" s="9" t="n">
        <v>43600</v>
      </c>
      <c r="E4019" s="9" t="n">
        <v>43727</v>
      </c>
      <c r="F4019" s="9" t="n">
        <v>43732</v>
      </c>
      <c r="G4019" s="9" t="n">
        <v>43736</v>
      </c>
      <c r="H4019" s="10" t="s">
        <v>36</v>
      </c>
      <c r="I4019" s="0" t="n">
        <v>1</v>
      </c>
      <c r="J4019" s="0" t="n">
        <v>12</v>
      </c>
      <c r="K4019" s="0" t="n">
        <v>167</v>
      </c>
      <c r="L4019" s="0" t="n">
        <v>7</v>
      </c>
      <c r="M4019" s="0" t="n">
        <v>4</v>
      </c>
      <c r="N4019" s="11" t="n">
        <v>0.2</v>
      </c>
      <c r="O4019" s="12" t="n">
        <v>516.84</v>
      </c>
      <c r="P4019" s="12" t="n">
        <v>891.1</v>
      </c>
      <c r="Q4019" s="12" t="n">
        <f aca="false">M4019*P4019*(1-N4019)</f>
        <v>2851.52</v>
      </c>
      <c r="R4019" s="12" t="n">
        <f aca="false">M4019*O4019</f>
        <v>2067.36</v>
      </c>
      <c r="S4019" s="12" t="n">
        <f aca="false">Q4019-R4019</f>
        <v>784.16</v>
      </c>
      <c r="T4019" s="11" t="n">
        <f aca="false">IFERROR(S4019/Q4019,0)</f>
        <v>0.274997194478734</v>
      </c>
      <c r="U4019" s="13" t="n">
        <f aca="false">F4019-E4019</f>
        <v>5</v>
      </c>
      <c r="V4019" s="13" t="n">
        <f aca="false">G4019-F4019</f>
        <v>4</v>
      </c>
      <c r="W4019" s="13" t="n">
        <f aca="false">G4019-E4019</f>
        <v>9</v>
      </c>
      <c r="X4019" s="10" t="n">
        <f aca="false">YEAR(E4019)</f>
        <v>2019</v>
      </c>
      <c r="Y4019" s="0" t="str">
        <f aca="false">TEXT(E4019,"yyyy-mm")</f>
        <v>2019-09</v>
      </c>
      <c r="Z4019" s="0" t="str">
        <f aca="false">"Q"&amp;ROUNDUP(MONTH(E4019)/3,0)&amp;"-"&amp;YEAR(E4019)</f>
        <v>Q3-2019</v>
      </c>
    </row>
    <row r="4020" customFormat="false" ht="14.25" hidden="false" customHeight="false" outlineLevel="0" collapsed="false">
      <c r="A4020" s="0" t="s">
        <v>4062</v>
      </c>
      <c r="B4020" s="0" t="s">
        <v>38</v>
      </c>
      <c r="C4020" s="0" t="s">
        <v>35</v>
      </c>
      <c r="D4020" s="9" t="n">
        <v>43600</v>
      </c>
      <c r="E4020" s="9" t="n">
        <v>43727</v>
      </c>
      <c r="F4020" s="9" t="n">
        <v>43746</v>
      </c>
      <c r="G4020" s="9" t="n">
        <v>43755</v>
      </c>
      <c r="H4020" s="10" t="s">
        <v>36</v>
      </c>
      <c r="I4020" s="0" t="n">
        <v>18</v>
      </c>
      <c r="J4020" s="0" t="n">
        <v>39</v>
      </c>
      <c r="K4020" s="0" t="n">
        <v>206</v>
      </c>
      <c r="L4020" s="0" t="n">
        <v>18</v>
      </c>
      <c r="M4020" s="0" t="n">
        <v>7</v>
      </c>
      <c r="N4020" s="11" t="n">
        <v>0.15</v>
      </c>
      <c r="O4020" s="12" t="n">
        <v>3173.12</v>
      </c>
      <c r="P4020" s="12" t="n">
        <v>3966.4</v>
      </c>
      <c r="Q4020" s="12" t="n">
        <f aca="false">M4020*P4020*(1-N4020)</f>
        <v>23600.08</v>
      </c>
      <c r="R4020" s="12" t="n">
        <f aca="false">M4020*O4020</f>
        <v>22211.84</v>
      </c>
      <c r="S4020" s="12" t="n">
        <f aca="false">Q4020-R4020</f>
        <v>1388.24</v>
      </c>
      <c r="T4020" s="11" t="n">
        <f aca="false">IFERROR(S4020/Q4020,0)</f>
        <v>0.0588235294117646</v>
      </c>
      <c r="U4020" s="13" t="n">
        <f aca="false">F4020-E4020</f>
        <v>19</v>
      </c>
      <c r="V4020" s="13" t="n">
        <f aca="false">G4020-F4020</f>
        <v>9</v>
      </c>
      <c r="W4020" s="13" t="n">
        <f aca="false">G4020-E4020</f>
        <v>28</v>
      </c>
      <c r="X4020" s="10" t="n">
        <f aca="false">YEAR(E4020)</f>
        <v>2019</v>
      </c>
      <c r="Y4020" s="0" t="str">
        <f aca="false">TEXT(E4020,"yyyy-mm")</f>
        <v>2019-09</v>
      </c>
      <c r="Z4020" s="0" t="str">
        <f aca="false">"Q"&amp;ROUNDUP(MONTH(E4020)/3,0)&amp;"-"&amp;YEAR(E4020)</f>
        <v>Q3-2019</v>
      </c>
    </row>
    <row r="4021" customFormat="false" ht="14.25" hidden="false" customHeight="false" outlineLevel="0" collapsed="false">
      <c r="A4021" s="0" t="s">
        <v>4063</v>
      </c>
      <c r="B4021" s="0" t="s">
        <v>41</v>
      </c>
      <c r="C4021" s="0" t="s">
        <v>48</v>
      </c>
      <c r="D4021" s="9" t="n">
        <v>43600</v>
      </c>
      <c r="E4021" s="9" t="n">
        <v>43727</v>
      </c>
      <c r="F4021" s="9" t="n">
        <v>43731</v>
      </c>
      <c r="G4021" s="9" t="n">
        <v>43732</v>
      </c>
      <c r="H4021" s="10" t="s">
        <v>36</v>
      </c>
      <c r="I4021" s="0" t="n">
        <v>22</v>
      </c>
      <c r="J4021" s="0" t="n">
        <v>24</v>
      </c>
      <c r="K4021" s="0" t="n">
        <v>42</v>
      </c>
      <c r="L4021" s="0" t="n">
        <v>43</v>
      </c>
      <c r="M4021" s="0" t="n">
        <v>7</v>
      </c>
      <c r="N4021" s="11" t="n">
        <v>0.4</v>
      </c>
      <c r="O4021" s="12" t="n">
        <v>325.55</v>
      </c>
      <c r="P4021" s="12" t="n">
        <v>757.1</v>
      </c>
      <c r="Q4021" s="12" t="n">
        <f aca="false">M4021*P4021*(1-N4021)</f>
        <v>3179.82</v>
      </c>
      <c r="R4021" s="12" t="n">
        <f aca="false">M4021*O4021</f>
        <v>2278.85</v>
      </c>
      <c r="S4021" s="12" t="n">
        <f aca="false">Q4021-R4021</f>
        <v>900.97</v>
      </c>
      <c r="T4021" s="11" t="n">
        <f aca="false">IFERROR(S4021/Q4021,0)</f>
        <v>0.283339937480738</v>
      </c>
      <c r="U4021" s="13" t="n">
        <f aca="false">F4021-E4021</f>
        <v>4</v>
      </c>
      <c r="V4021" s="13" t="n">
        <f aca="false">G4021-F4021</f>
        <v>1</v>
      </c>
      <c r="W4021" s="13" t="n">
        <f aca="false">G4021-E4021</f>
        <v>5</v>
      </c>
      <c r="X4021" s="10" t="n">
        <f aca="false">YEAR(E4021)</f>
        <v>2019</v>
      </c>
      <c r="Y4021" s="0" t="str">
        <f aca="false">TEXT(E4021,"yyyy-mm")</f>
        <v>2019-09</v>
      </c>
      <c r="Z4021" s="0" t="str">
        <f aca="false">"Q"&amp;ROUNDUP(MONTH(E4021)/3,0)&amp;"-"&amp;YEAR(E4021)</f>
        <v>Q3-2019</v>
      </c>
    </row>
    <row r="4022" customFormat="false" ht="14.25" hidden="false" customHeight="false" outlineLevel="0" collapsed="false">
      <c r="A4022" s="0" t="s">
        <v>4064</v>
      </c>
      <c r="B4022" s="0" t="s">
        <v>41</v>
      </c>
      <c r="C4022" s="0" t="s">
        <v>39</v>
      </c>
      <c r="D4022" s="9" t="n">
        <v>43600</v>
      </c>
      <c r="E4022" s="9" t="n">
        <v>43727</v>
      </c>
      <c r="F4022" s="9" t="n">
        <v>43745</v>
      </c>
      <c r="G4022" s="9" t="n">
        <v>43749</v>
      </c>
      <c r="H4022" s="10" t="s">
        <v>36</v>
      </c>
      <c r="I4022" s="0" t="n">
        <v>22</v>
      </c>
      <c r="J4022" s="0" t="n">
        <v>29</v>
      </c>
      <c r="K4022" s="0" t="n">
        <v>198</v>
      </c>
      <c r="L4022" s="0" t="n">
        <v>27</v>
      </c>
      <c r="M4022" s="0" t="n">
        <v>1</v>
      </c>
      <c r="N4022" s="11" t="n">
        <v>0.05</v>
      </c>
      <c r="O4022" s="12" t="n">
        <v>113.97</v>
      </c>
      <c r="P4022" s="12" t="n">
        <v>180.9</v>
      </c>
      <c r="Q4022" s="12" t="n">
        <f aca="false">M4022*P4022*(1-N4022)</f>
        <v>171.855</v>
      </c>
      <c r="R4022" s="12" t="n">
        <f aca="false">M4022*O4022</f>
        <v>113.97</v>
      </c>
      <c r="S4022" s="12" t="n">
        <f aca="false">Q4022-R4022</f>
        <v>57.885</v>
      </c>
      <c r="T4022" s="11" t="n">
        <f aca="false">IFERROR(S4022/Q4022,0)</f>
        <v>0.336824648686393</v>
      </c>
      <c r="U4022" s="13" t="n">
        <f aca="false">F4022-E4022</f>
        <v>18</v>
      </c>
      <c r="V4022" s="13" t="n">
        <f aca="false">G4022-F4022</f>
        <v>4</v>
      </c>
      <c r="W4022" s="13" t="n">
        <f aca="false">G4022-E4022</f>
        <v>22</v>
      </c>
      <c r="X4022" s="10" t="n">
        <f aca="false">YEAR(E4022)</f>
        <v>2019</v>
      </c>
      <c r="Y4022" s="0" t="str">
        <f aca="false">TEXT(E4022,"yyyy-mm")</f>
        <v>2019-09</v>
      </c>
      <c r="Z4022" s="0" t="str">
        <f aca="false">"Q"&amp;ROUNDUP(MONTH(E4022)/3,0)&amp;"-"&amp;YEAR(E4022)</f>
        <v>Q3-2019</v>
      </c>
    </row>
    <row r="4023" customFormat="false" ht="14.25" hidden="false" customHeight="false" outlineLevel="0" collapsed="false">
      <c r="A4023" s="0" t="s">
        <v>4065</v>
      </c>
      <c r="B4023" s="0" t="s">
        <v>34</v>
      </c>
      <c r="C4023" s="0" t="s">
        <v>58</v>
      </c>
      <c r="D4023" s="9" t="n">
        <v>43600</v>
      </c>
      <c r="E4023" s="9" t="n">
        <v>43727</v>
      </c>
      <c r="F4023" s="9" t="n">
        <v>43730</v>
      </c>
      <c r="G4023" s="9" t="n">
        <v>43734</v>
      </c>
      <c r="H4023" s="10" t="s">
        <v>36</v>
      </c>
      <c r="I4023" s="0" t="n">
        <v>4</v>
      </c>
      <c r="J4023" s="0" t="n">
        <v>7</v>
      </c>
      <c r="K4023" s="0" t="n">
        <v>347</v>
      </c>
      <c r="L4023" s="0" t="n">
        <v>2</v>
      </c>
      <c r="M4023" s="0" t="n">
        <v>7</v>
      </c>
      <c r="N4023" s="11" t="n">
        <v>0.15</v>
      </c>
      <c r="O4023" s="12" t="n">
        <v>1063.36</v>
      </c>
      <c r="P4023" s="12" t="n">
        <v>1802.3</v>
      </c>
      <c r="Q4023" s="12" t="n">
        <f aca="false">M4023*P4023*(1-N4023)</f>
        <v>10723.685</v>
      </c>
      <c r="R4023" s="12" t="n">
        <f aca="false">M4023*O4023</f>
        <v>7443.52</v>
      </c>
      <c r="S4023" s="12" t="n">
        <f aca="false">Q4023-R4023</f>
        <v>3280.165</v>
      </c>
      <c r="T4023" s="11" t="n">
        <f aca="false">IFERROR(S4023/Q4023,0)</f>
        <v>0.305880394659112</v>
      </c>
      <c r="U4023" s="13" t="n">
        <f aca="false">F4023-E4023</f>
        <v>3</v>
      </c>
      <c r="V4023" s="13" t="n">
        <f aca="false">G4023-F4023</f>
        <v>4</v>
      </c>
      <c r="W4023" s="13" t="n">
        <f aca="false">G4023-E4023</f>
        <v>7</v>
      </c>
      <c r="X4023" s="10" t="n">
        <f aca="false">YEAR(E4023)</f>
        <v>2019</v>
      </c>
      <c r="Y4023" s="0" t="str">
        <f aca="false">TEXT(E4023,"yyyy-mm")</f>
        <v>2019-09</v>
      </c>
      <c r="Z4023" s="0" t="str">
        <f aca="false">"Q"&amp;ROUNDUP(MONTH(E4023)/3,0)&amp;"-"&amp;YEAR(E4023)</f>
        <v>Q3-2019</v>
      </c>
    </row>
    <row r="4024" customFormat="false" ht="14.25" hidden="false" customHeight="false" outlineLevel="0" collapsed="false">
      <c r="A4024" s="0" t="s">
        <v>4066</v>
      </c>
      <c r="B4024" s="0" t="s">
        <v>43</v>
      </c>
      <c r="C4024" s="0" t="s">
        <v>46</v>
      </c>
      <c r="D4024" s="9" t="n">
        <v>43600</v>
      </c>
      <c r="E4024" s="9" t="n">
        <v>43728</v>
      </c>
      <c r="F4024" s="9" t="n">
        <v>43746</v>
      </c>
      <c r="G4024" s="9" t="n">
        <v>43747</v>
      </c>
      <c r="H4024" s="10" t="s">
        <v>36</v>
      </c>
      <c r="I4024" s="0" t="n">
        <v>27</v>
      </c>
      <c r="J4024" s="0" t="n">
        <v>29</v>
      </c>
      <c r="K4024" s="0" t="n">
        <v>315</v>
      </c>
      <c r="L4024" s="0" t="n">
        <v>39</v>
      </c>
      <c r="M4024" s="0" t="n">
        <v>6</v>
      </c>
      <c r="N4024" s="11" t="n">
        <v>0.3</v>
      </c>
      <c r="O4024" s="12" t="n">
        <v>108</v>
      </c>
      <c r="P4024" s="12" t="n">
        <v>174.2</v>
      </c>
      <c r="Q4024" s="12" t="n">
        <f aca="false">M4024*P4024*(1-N4024)</f>
        <v>731.64</v>
      </c>
      <c r="R4024" s="12" t="n">
        <f aca="false">M4024*O4024</f>
        <v>648</v>
      </c>
      <c r="S4024" s="12" t="n">
        <f aca="false">Q4024-R4024</f>
        <v>83.6399999999999</v>
      </c>
      <c r="T4024" s="11" t="n">
        <f aca="false">IFERROR(S4024/Q4024,0)</f>
        <v>0.114318517303592</v>
      </c>
      <c r="U4024" s="13" t="n">
        <f aca="false">F4024-E4024</f>
        <v>18</v>
      </c>
      <c r="V4024" s="13" t="n">
        <f aca="false">G4024-F4024</f>
        <v>1</v>
      </c>
      <c r="W4024" s="13" t="n">
        <f aca="false">G4024-E4024</f>
        <v>19</v>
      </c>
      <c r="X4024" s="10" t="n">
        <f aca="false">YEAR(E4024)</f>
        <v>2019</v>
      </c>
      <c r="Y4024" s="0" t="str">
        <f aca="false">TEXT(E4024,"yyyy-mm")</f>
        <v>2019-09</v>
      </c>
      <c r="Z4024" s="0" t="str">
        <f aca="false">"Q"&amp;ROUNDUP(MONTH(E4024)/3,0)&amp;"-"&amp;YEAR(E4024)</f>
        <v>Q3-2019</v>
      </c>
    </row>
    <row r="4025" customFormat="false" ht="14.25" hidden="false" customHeight="false" outlineLevel="0" collapsed="false">
      <c r="A4025" s="0" t="s">
        <v>4067</v>
      </c>
      <c r="B4025" s="0" t="s">
        <v>43</v>
      </c>
      <c r="C4025" s="0" t="s">
        <v>79</v>
      </c>
      <c r="D4025" s="9" t="n">
        <v>43600</v>
      </c>
      <c r="E4025" s="9" t="n">
        <v>43728</v>
      </c>
      <c r="F4025" s="9" t="n">
        <v>43738</v>
      </c>
      <c r="G4025" s="9" t="n">
        <v>43740</v>
      </c>
      <c r="H4025" s="10" t="s">
        <v>36</v>
      </c>
      <c r="I4025" s="0" t="n">
        <v>27</v>
      </c>
      <c r="J4025" s="0" t="n">
        <v>40</v>
      </c>
      <c r="K4025" s="0" t="n">
        <v>62</v>
      </c>
      <c r="L4025" s="0" t="n">
        <v>29</v>
      </c>
      <c r="M4025" s="0" t="n">
        <v>4</v>
      </c>
      <c r="N4025" s="11" t="n">
        <v>0.075</v>
      </c>
      <c r="O4025" s="12" t="n">
        <v>134.87</v>
      </c>
      <c r="P4025" s="12" t="n">
        <v>221.1</v>
      </c>
      <c r="Q4025" s="12" t="n">
        <f aca="false">M4025*P4025*(1-N4025)</f>
        <v>818.07</v>
      </c>
      <c r="R4025" s="12" t="n">
        <f aca="false">M4025*O4025</f>
        <v>539.48</v>
      </c>
      <c r="S4025" s="12" t="n">
        <f aca="false">Q4025-R4025</f>
        <v>278.59</v>
      </c>
      <c r="T4025" s="11" t="n">
        <f aca="false">IFERROR(S4025/Q4025,0)</f>
        <v>0.340545430097669</v>
      </c>
      <c r="U4025" s="13" t="n">
        <f aca="false">F4025-E4025</f>
        <v>10</v>
      </c>
      <c r="V4025" s="13" t="n">
        <f aca="false">G4025-F4025</f>
        <v>2</v>
      </c>
      <c r="W4025" s="13" t="n">
        <f aca="false">G4025-E4025</f>
        <v>12</v>
      </c>
      <c r="X4025" s="10" t="n">
        <f aca="false">YEAR(E4025)</f>
        <v>2019</v>
      </c>
      <c r="Y4025" s="0" t="str">
        <f aca="false">TEXT(E4025,"yyyy-mm")</f>
        <v>2019-09</v>
      </c>
      <c r="Z4025" s="0" t="str">
        <f aca="false">"Q"&amp;ROUNDUP(MONTH(E4025)/3,0)&amp;"-"&amp;YEAR(E4025)</f>
        <v>Q3-2019</v>
      </c>
    </row>
    <row r="4026" customFormat="false" ht="14.25" hidden="false" customHeight="false" outlineLevel="0" collapsed="false">
      <c r="A4026" s="0" t="s">
        <v>4068</v>
      </c>
      <c r="B4026" s="0" t="s">
        <v>43</v>
      </c>
      <c r="C4026" s="0" t="s">
        <v>46</v>
      </c>
      <c r="D4026" s="9" t="n">
        <v>43600</v>
      </c>
      <c r="E4026" s="9" t="n">
        <v>43728</v>
      </c>
      <c r="F4026" s="9" t="n">
        <v>43741</v>
      </c>
      <c r="G4026" s="9" t="n">
        <v>43750</v>
      </c>
      <c r="H4026" s="10" t="s">
        <v>36</v>
      </c>
      <c r="I4026" s="0" t="n">
        <v>28</v>
      </c>
      <c r="J4026" s="0" t="n">
        <v>41</v>
      </c>
      <c r="K4026" s="0" t="n">
        <v>289</v>
      </c>
      <c r="L4026" s="0" t="n">
        <v>31</v>
      </c>
      <c r="M4026" s="0" t="n">
        <v>7</v>
      </c>
      <c r="N4026" s="11" t="n">
        <v>0.4</v>
      </c>
      <c r="O4026" s="12" t="n">
        <v>1846.25</v>
      </c>
      <c r="P4026" s="12" t="n">
        <v>2224.4</v>
      </c>
      <c r="Q4026" s="12" t="n">
        <f aca="false">M4026*P4026*(1-N4026)</f>
        <v>9342.48</v>
      </c>
      <c r="R4026" s="12" t="n">
        <f aca="false">M4026*O4026</f>
        <v>12923.75</v>
      </c>
      <c r="S4026" s="12" t="n">
        <f aca="false">Q4026-R4026</f>
        <v>-3581.27</v>
      </c>
      <c r="T4026" s="11" t="n">
        <f aca="false">IFERROR(S4026/Q4026,0)</f>
        <v>-0.383331834801894</v>
      </c>
      <c r="U4026" s="13" t="n">
        <f aca="false">F4026-E4026</f>
        <v>13</v>
      </c>
      <c r="V4026" s="13" t="n">
        <f aca="false">G4026-F4026</f>
        <v>9</v>
      </c>
      <c r="W4026" s="13" t="n">
        <f aca="false">G4026-E4026</f>
        <v>22</v>
      </c>
      <c r="X4026" s="10" t="n">
        <f aca="false">YEAR(E4026)</f>
        <v>2019</v>
      </c>
      <c r="Y4026" s="0" t="str">
        <f aca="false">TEXT(E4026,"yyyy-mm")</f>
        <v>2019-09</v>
      </c>
      <c r="Z4026" s="0" t="str">
        <f aca="false">"Q"&amp;ROUNDUP(MONTH(E4026)/3,0)&amp;"-"&amp;YEAR(E4026)</f>
        <v>Q3-2019</v>
      </c>
    </row>
    <row r="4027" customFormat="false" ht="14.25" hidden="false" customHeight="false" outlineLevel="0" collapsed="false">
      <c r="A4027" s="0" t="s">
        <v>4069</v>
      </c>
      <c r="B4027" s="0" t="s">
        <v>38</v>
      </c>
      <c r="C4027" s="0" t="s">
        <v>79</v>
      </c>
      <c r="D4027" s="9" t="n">
        <v>43600</v>
      </c>
      <c r="E4027" s="9" t="n">
        <v>43728</v>
      </c>
      <c r="F4027" s="9" t="n">
        <v>43738</v>
      </c>
      <c r="G4027" s="9" t="n">
        <v>43739</v>
      </c>
      <c r="H4027" s="10" t="s">
        <v>36</v>
      </c>
      <c r="I4027" s="0" t="n">
        <v>13</v>
      </c>
      <c r="J4027" s="0" t="n">
        <v>6</v>
      </c>
      <c r="K4027" s="0" t="n">
        <v>84</v>
      </c>
      <c r="L4027" s="0" t="n">
        <v>24</v>
      </c>
      <c r="M4027" s="0" t="n">
        <v>2</v>
      </c>
      <c r="N4027" s="11" t="n">
        <v>0.05</v>
      </c>
      <c r="O4027" s="12" t="n">
        <v>2038.01</v>
      </c>
      <c r="P4027" s="12" t="n">
        <v>3041.8</v>
      </c>
      <c r="Q4027" s="12" t="n">
        <f aca="false">M4027*P4027*(1-N4027)</f>
        <v>5779.42</v>
      </c>
      <c r="R4027" s="12" t="n">
        <f aca="false">M4027*O4027</f>
        <v>4076.02</v>
      </c>
      <c r="S4027" s="12" t="n">
        <f aca="false">Q4027-R4027</f>
        <v>1703.4</v>
      </c>
      <c r="T4027" s="11" t="n">
        <f aca="false">IFERROR(S4027/Q4027,0)</f>
        <v>0.294735457883317</v>
      </c>
      <c r="U4027" s="13" t="n">
        <f aca="false">F4027-E4027</f>
        <v>10</v>
      </c>
      <c r="V4027" s="13" t="n">
        <f aca="false">G4027-F4027</f>
        <v>1</v>
      </c>
      <c r="W4027" s="13" t="n">
        <f aca="false">G4027-E4027</f>
        <v>11</v>
      </c>
      <c r="X4027" s="10" t="n">
        <f aca="false">YEAR(E4027)</f>
        <v>2019</v>
      </c>
      <c r="Y4027" s="0" t="str">
        <f aca="false">TEXT(E4027,"yyyy-mm")</f>
        <v>2019-09</v>
      </c>
      <c r="Z4027" s="0" t="str">
        <f aca="false">"Q"&amp;ROUNDUP(MONTH(E4027)/3,0)&amp;"-"&amp;YEAR(E4027)</f>
        <v>Q3-2019</v>
      </c>
    </row>
    <row r="4028" customFormat="false" ht="14.25" hidden="false" customHeight="false" outlineLevel="0" collapsed="false">
      <c r="A4028" s="0" t="s">
        <v>4070</v>
      </c>
      <c r="B4028" s="0" t="s">
        <v>34</v>
      </c>
      <c r="C4028" s="0" t="s">
        <v>79</v>
      </c>
      <c r="D4028" s="9" t="n">
        <v>43600</v>
      </c>
      <c r="E4028" s="9" t="n">
        <v>43728</v>
      </c>
      <c r="F4028" s="9" t="n">
        <v>43737</v>
      </c>
      <c r="G4028" s="9" t="n">
        <v>43741</v>
      </c>
      <c r="H4028" s="10" t="s">
        <v>36</v>
      </c>
      <c r="I4028" s="0" t="n">
        <v>8</v>
      </c>
      <c r="J4028" s="0" t="n">
        <v>38</v>
      </c>
      <c r="K4028" s="0" t="n">
        <v>76</v>
      </c>
      <c r="L4028" s="0" t="n">
        <v>24</v>
      </c>
      <c r="M4028" s="0" t="n">
        <v>3</v>
      </c>
      <c r="N4028" s="11" t="n">
        <v>0.15</v>
      </c>
      <c r="O4028" s="12" t="n">
        <v>3043.81</v>
      </c>
      <c r="P4028" s="12" t="n">
        <v>3953</v>
      </c>
      <c r="Q4028" s="12" t="n">
        <f aca="false">M4028*P4028*(1-N4028)</f>
        <v>10080.15</v>
      </c>
      <c r="R4028" s="12" t="n">
        <f aca="false">M4028*O4028</f>
        <v>9131.43</v>
      </c>
      <c r="S4028" s="12" t="n">
        <f aca="false">Q4028-R4028</f>
        <v>948.719999999999</v>
      </c>
      <c r="T4028" s="11" t="n">
        <f aca="false">IFERROR(S4028/Q4028,0)</f>
        <v>0.0941176470588235</v>
      </c>
      <c r="U4028" s="13" t="n">
        <f aca="false">F4028-E4028</f>
        <v>9</v>
      </c>
      <c r="V4028" s="13" t="n">
        <f aca="false">G4028-F4028</f>
        <v>4</v>
      </c>
      <c r="W4028" s="13" t="n">
        <f aca="false">G4028-E4028</f>
        <v>13</v>
      </c>
      <c r="X4028" s="10" t="n">
        <f aca="false">YEAR(E4028)</f>
        <v>2019</v>
      </c>
      <c r="Y4028" s="0" t="str">
        <f aca="false">TEXT(E4028,"yyyy-mm")</f>
        <v>2019-09</v>
      </c>
      <c r="Z4028" s="0" t="str">
        <f aca="false">"Q"&amp;ROUNDUP(MONTH(E4028)/3,0)&amp;"-"&amp;YEAR(E4028)</f>
        <v>Q3-2019</v>
      </c>
    </row>
    <row r="4029" customFormat="false" ht="14.25" hidden="false" customHeight="false" outlineLevel="0" collapsed="false">
      <c r="A4029" s="0" t="s">
        <v>4071</v>
      </c>
      <c r="B4029" s="0" t="s">
        <v>38</v>
      </c>
      <c r="C4029" s="0" t="s">
        <v>46</v>
      </c>
      <c r="D4029" s="9" t="n">
        <v>43600</v>
      </c>
      <c r="E4029" s="9" t="n">
        <v>43728</v>
      </c>
      <c r="F4029" s="9" t="n">
        <v>43732</v>
      </c>
      <c r="G4029" s="9" t="n">
        <v>43740</v>
      </c>
      <c r="H4029" s="10" t="s">
        <v>36</v>
      </c>
      <c r="I4029" s="0" t="n">
        <v>13</v>
      </c>
      <c r="J4029" s="0" t="n">
        <v>10</v>
      </c>
      <c r="K4029" s="0" t="n">
        <v>290</v>
      </c>
      <c r="L4029" s="0" t="n">
        <v>24</v>
      </c>
      <c r="M4029" s="0" t="n">
        <v>2</v>
      </c>
      <c r="N4029" s="11" t="n">
        <v>0.1</v>
      </c>
      <c r="O4029" s="12" t="n">
        <v>560.92</v>
      </c>
      <c r="P4029" s="12" t="n">
        <v>1078.7</v>
      </c>
      <c r="Q4029" s="12" t="n">
        <f aca="false">M4029*P4029*(1-N4029)</f>
        <v>1941.66</v>
      </c>
      <c r="R4029" s="12" t="n">
        <f aca="false">M4029*O4029</f>
        <v>1121.84</v>
      </c>
      <c r="S4029" s="12" t="n">
        <f aca="false">Q4029-R4029</f>
        <v>819.82</v>
      </c>
      <c r="T4029" s="11" t="n">
        <f aca="false">IFERROR(S4029/Q4029,0)</f>
        <v>0.422226342408043</v>
      </c>
      <c r="U4029" s="13" t="n">
        <f aca="false">F4029-E4029</f>
        <v>4</v>
      </c>
      <c r="V4029" s="13" t="n">
        <f aca="false">G4029-F4029</f>
        <v>8</v>
      </c>
      <c r="W4029" s="13" t="n">
        <f aca="false">G4029-E4029</f>
        <v>12</v>
      </c>
      <c r="X4029" s="10" t="n">
        <f aca="false">YEAR(E4029)</f>
        <v>2019</v>
      </c>
      <c r="Y4029" s="0" t="str">
        <f aca="false">TEXT(E4029,"yyyy-mm")</f>
        <v>2019-09</v>
      </c>
      <c r="Z4029" s="0" t="str">
        <f aca="false">"Q"&amp;ROUNDUP(MONTH(E4029)/3,0)&amp;"-"&amp;YEAR(E4029)</f>
        <v>Q3-2019</v>
      </c>
    </row>
    <row r="4030" customFormat="false" ht="14.25" hidden="false" customHeight="false" outlineLevel="0" collapsed="false">
      <c r="A4030" s="0" t="s">
        <v>4072</v>
      </c>
      <c r="B4030" s="0" t="s">
        <v>34</v>
      </c>
      <c r="C4030" s="0" t="s">
        <v>79</v>
      </c>
      <c r="D4030" s="9" t="n">
        <v>43600</v>
      </c>
      <c r="E4030" s="9" t="n">
        <v>43728</v>
      </c>
      <c r="F4030" s="9" t="n">
        <v>43732</v>
      </c>
      <c r="G4030" s="9" t="n">
        <v>43737</v>
      </c>
      <c r="H4030" s="10" t="s">
        <v>36</v>
      </c>
      <c r="I4030" s="0" t="n">
        <v>9</v>
      </c>
      <c r="J4030" s="0" t="n">
        <v>2</v>
      </c>
      <c r="K4030" s="0" t="n">
        <v>59</v>
      </c>
      <c r="L4030" s="0" t="n">
        <v>23</v>
      </c>
      <c r="M4030" s="0" t="n">
        <v>7</v>
      </c>
      <c r="N4030" s="11" t="n">
        <v>0.3</v>
      </c>
      <c r="O4030" s="12" t="n">
        <v>176.88</v>
      </c>
      <c r="P4030" s="12" t="n">
        <v>268</v>
      </c>
      <c r="Q4030" s="12" t="n">
        <f aca="false">M4030*P4030*(1-N4030)</f>
        <v>1313.2</v>
      </c>
      <c r="R4030" s="12" t="n">
        <f aca="false">M4030*O4030</f>
        <v>1238.16</v>
      </c>
      <c r="S4030" s="12" t="n">
        <f aca="false">Q4030-R4030</f>
        <v>75.04</v>
      </c>
      <c r="T4030" s="11" t="n">
        <f aca="false">IFERROR(S4030/Q4030,0)</f>
        <v>0.0571428571428571</v>
      </c>
      <c r="U4030" s="13" t="n">
        <f aca="false">F4030-E4030</f>
        <v>4</v>
      </c>
      <c r="V4030" s="13" t="n">
        <f aca="false">G4030-F4030</f>
        <v>5</v>
      </c>
      <c r="W4030" s="13" t="n">
        <f aca="false">G4030-E4030</f>
        <v>9</v>
      </c>
      <c r="X4030" s="10" t="n">
        <f aca="false">YEAR(E4030)</f>
        <v>2019</v>
      </c>
      <c r="Y4030" s="0" t="str">
        <f aca="false">TEXT(E4030,"yyyy-mm")</f>
        <v>2019-09</v>
      </c>
      <c r="Z4030" s="0" t="str">
        <f aca="false">"Q"&amp;ROUNDUP(MONTH(E4030)/3,0)&amp;"-"&amp;YEAR(E4030)</f>
        <v>Q3-2019</v>
      </c>
    </row>
    <row r="4031" customFormat="false" ht="14.25" hidden="false" customHeight="false" outlineLevel="0" collapsed="false">
      <c r="A4031" s="0" t="s">
        <v>4073</v>
      </c>
      <c r="B4031" s="0" t="s">
        <v>34</v>
      </c>
      <c r="C4031" s="0" t="s">
        <v>35</v>
      </c>
      <c r="D4031" s="9" t="n">
        <v>43600</v>
      </c>
      <c r="E4031" s="9" t="n">
        <v>43728</v>
      </c>
      <c r="F4031" s="9" t="n">
        <v>43734</v>
      </c>
      <c r="G4031" s="9" t="n">
        <v>43737</v>
      </c>
      <c r="H4031" s="10" t="s">
        <v>36</v>
      </c>
      <c r="I4031" s="0" t="n">
        <v>6</v>
      </c>
      <c r="J4031" s="0" t="n">
        <v>23</v>
      </c>
      <c r="K4031" s="0" t="n">
        <v>230</v>
      </c>
      <c r="L4031" s="0" t="n">
        <v>37</v>
      </c>
      <c r="M4031" s="0" t="n">
        <v>6</v>
      </c>
      <c r="N4031" s="11" t="n">
        <v>0.1</v>
      </c>
      <c r="O4031" s="12" t="n">
        <v>1013.84</v>
      </c>
      <c r="P4031" s="12" t="n">
        <v>1299.8</v>
      </c>
      <c r="Q4031" s="12" t="n">
        <f aca="false">M4031*P4031*(1-N4031)</f>
        <v>7018.92</v>
      </c>
      <c r="R4031" s="12" t="n">
        <f aca="false">M4031*O4031</f>
        <v>6083.04</v>
      </c>
      <c r="S4031" s="12" t="n">
        <f aca="false">Q4031-R4031</f>
        <v>935.879999999999</v>
      </c>
      <c r="T4031" s="11" t="n">
        <f aca="false">IFERROR(S4031/Q4031,0)</f>
        <v>0.133336752662803</v>
      </c>
      <c r="U4031" s="13" t="n">
        <f aca="false">F4031-E4031</f>
        <v>6</v>
      </c>
      <c r="V4031" s="13" t="n">
        <f aca="false">G4031-F4031</f>
        <v>3</v>
      </c>
      <c r="W4031" s="13" t="n">
        <f aca="false">G4031-E4031</f>
        <v>9</v>
      </c>
      <c r="X4031" s="10" t="n">
        <f aca="false">YEAR(E4031)</f>
        <v>2019</v>
      </c>
      <c r="Y4031" s="0" t="str">
        <f aca="false">TEXT(E4031,"yyyy-mm")</f>
        <v>2019-09</v>
      </c>
      <c r="Z4031" s="0" t="str">
        <f aca="false">"Q"&amp;ROUNDUP(MONTH(E4031)/3,0)&amp;"-"&amp;YEAR(E4031)</f>
        <v>Q3-2019</v>
      </c>
    </row>
    <row r="4032" customFormat="false" ht="14.25" hidden="false" customHeight="false" outlineLevel="0" collapsed="false">
      <c r="A4032" s="0" t="s">
        <v>4074</v>
      </c>
      <c r="B4032" s="0" t="s">
        <v>34</v>
      </c>
      <c r="C4032" s="0" t="s">
        <v>35</v>
      </c>
      <c r="D4032" s="9" t="n">
        <v>43600</v>
      </c>
      <c r="E4032" s="9" t="n">
        <v>43728</v>
      </c>
      <c r="F4032" s="9" t="n">
        <v>43753</v>
      </c>
      <c r="G4032" s="9" t="n">
        <v>43755</v>
      </c>
      <c r="H4032" s="10" t="s">
        <v>36</v>
      </c>
      <c r="I4032" s="0" t="n">
        <v>6</v>
      </c>
      <c r="J4032" s="0" t="n">
        <v>50</v>
      </c>
      <c r="K4032" s="0" t="n">
        <v>255</v>
      </c>
      <c r="L4032" s="0" t="n">
        <v>31</v>
      </c>
      <c r="M4032" s="0" t="n">
        <v>6</v>
      </c>
      <c r="N4032" s="11" t="n">
        <v>0.15</v>
      </c>
      <c r="O4032" s="12" t="n">
        <v>868.32</v>
      </c>
      <c r="P4032" s="12" t="n">
        <v>1085.4</v>
      </c>
      <c r="Q4032" s="12" t="n">
        <f aca="false">M4032*P4032*(1-N4032)</f>
        <v>5535.54</v>
      </c>
      <c r="R4032" s="12" t="n">
        <f aca="false">M4032*O4032</f>
        <v>5209.92</v>
      </c>
      <c r="S4032" s="12" t="n">
        <f aca="false">Q4032-R4032</f>
        <v>325.62</v>
      </c>
      <c r="T4032" s="11" t="n">
        <f aca="false">IFERROR(S4032/Q4032,0)</f>
        <v>0.0588235294117647</v>
      </c>
      <c r="U4032" s="13" t="n">
        <f aca="false">F4032-E4032</f>
        <v>25</v>
      </c>
      <c r="V4032" s="13" t="n">
        <f aca="false">G4032-F4032</f>
        <v>2</v>
      </c>
      <c r="W4032" s="13" t="n">
        <f aca="false">G4032-E4032</f>
        <v>27</v>
      </c>
      <c r="X4032" s="10" t="n">
        <f aca="false">YEAR(E4032)</f>
        <v>2019</v>
      </c>
      <c r="Y4032" s="0" t="str">
        <f aca="false">TEXT(E4032,"yyyy-mm")</f>
        <v>2019-09</v>
      </c>
      <c r="Z4032" s="0" t="str">
        <f aca="false">"Q"&amp;ROUNDUP(MONTH(E4032)/3,0)&amp;"-"&amp;YEAR(E4032)</f>
        <v>Q3-2019</v>
      </c>
    </row>
    <row r="4033" customFormat="false" ht="14.25" hidden="false" customHeight="false" outlineLevel="0" collapsed="false">
      <c r="A4033" s="0" t="s">
        <v>4075</v>
      </c>
      <c r="B4033" s="0" t="s">
        <v>38</v>
      </c>
      <c r="C4033" s="0" t="s">
        <v>39</v>
      </c>
      <c r="D4033" s="9" t="n">
        <v>43600</v>
      </c>
      <c r="E4033" s="9" t="n">
        <v>43729</v>
      </c>
      <c r="F4033" s="9" t="n">
        <v>43735</v>
      </c>
      <c r="G4033" s="9" t="n">
        <v>43738</v>
      </c>
      <c r="H4033" s="10" t="s">
        <v>36</v>
      </c>
      <c r="I4033" s="0" t="n">
        <v>17</v>
      </c>
      <c r="J4033" s="0" t="n">
        <v>50</v>
      </c>
      <c r="K4033" s="0" t="n">
        <v>196</v>
      </c>
      <c r="L4033" s="0" t="n">
        <v>19</v>
      </c>
      <c r="M4033" s="0" t="n">
        <v>1</v>
      </c>
      <c r="N4033" s="11" t="n">
        <v>0.075</v>
      </c>
      <c r="O4033" s="12" t="n">
        <v>873.35</v>
      </c>
      <c r="P4033" s="12" t="n">
        <v>1105.5</v>
      </c>
      <c r="Q4033" s="12" t="n">
        <f aca="false">M4033*P4033*(1-N4033)</f>
        <v>1022.5875</v>
      </c>
      <c r="R4033" s="12" t="n">
        <f aca="false">M4033*O4033</f>
        <v>873.35</v>
      </c>
      <c r="S4033" s="12" t="n">
        <f aca="false">Q4033-R4033</f>
        <v>149.2375</v>
      </c>
      <c r="T4033" s="11" t="n">
        <f aca="false">IFERROR(S4033/Q4033,0)</f>
        <v>0.145941056388818</v>
      </c>
      <c r="U4033" s="13" t="n">
        <f aca="false">F4033-E4033</f>
        <v>6</v>
      </c>
      <c r="V4033" s="13" t="n">
        <f aca="false">G4033-F4033</f>
        <v>3</v>
      </c>
      <c r="W4033" s="13" t="n">
        <f aca="false">G4033-E4033</f>
        <v>9</v>
      </c>
      <c r="X4033" s="10" t="n">
        <f aca="false">YEAR(E4033)</f>
        <v>2019</v>
      </c>
      <c r="Y4033" s="0" t="str">
        <f aca="false">TEXT(E4033,"yyyy-mm")</f>
        <v>2019-09</v>
      </c>
      <c r="Z4033" s="0" t="str">
        <f aca="false">"Q"&amp;ROUNDUP(MONTH(E4033)/3,0)&amp;"-"&amp;YEAR(E4033)</f>
        <v>Q3-2019</v>
      </c>
    </row>
    <row r="4034" customFormat="false" ht="14.25" hidden="false" customHeight="false" outlineLevel="0" collapsed="false">
      <c r="A4034" s="0" t="s">
        <v>4076</v>
      </c>
      <c r="B4034" s="0" t="s">
        <v>41</v>
      </c>
      <c r="C4034" s="0" t="s">
        <v>35</v>
      </c>
      <c r="D4034" s="9" t="n">
        <v>43600</v>
      </c>
      <c r="E4034" s="9" t="n">
        <v>43729</v>
      </c>
      <c r="F4034" s="9" t="n">
        <v>43748</v>
      </c>
      <c r="G4034" s="9" t="n">
        <v>43754</v>
      </c>
      <c r="H4034" s="10" t="s">
        <v>36</v>
      </c>
      <c r="I4034" s="0" t="n">
        <v>21</v>
      </c>
      <c r="J4034" s="0" t="n">
        <v>19</v>
      </c>
      <c r="K4034" s="0" t="n">
        <v>209</v>
      </c>
      <c r="L4034" s="0" t="n">
        <v>42</v>
      </c>
      <c r="M4034" s="0" t="n">
        <v>8</v>
      </c>
      <c r="N4034" s="11" t="n">
        <v>0.15</v>
      </c>
      <c r="O4034" s="12" t="n">
        <v>1123.59</v>
      </c>
      <c r="P4034" s="12" t="n">
        <v>1728.6</v>
      </c>
      <c r="Q4034" s="12" t="n">
        <f aca="false">M4034*P4034*(1-N4034)</f>
        <v>11754.48</v>
      </c>
      <c r="R4034" s="12" t="n">
        <f aca="false">M4034*O4034</f>
        <v>8988.72</v>
      </c>
      <c r="S4034" s="12" t="n">
        <f aca="false">Q4034-R4034</f>
        <v>2765.76</v>
      </c>
      <c r="T4034" s="11" t="n">
        <f aca="false">IFERROR(S4034/Q4034,0)</f>
        <v>0.235294117647059</v>
      </c>
      <c r="U4034" s="13" t="n">
        <f aca="false">F4034-E4034</f>
        <v>19</v>
      </c>
      <c r="V4034" s="13" t="n">
        <f aca="false">G4034-F4034</f>
        <v>6</v>
      </c>
      <c r="W4034" s="13" t="n">
        <f aca="false">G4034-E4034</f>
        <v>25</v>
      </c>
      <c r="X4034" s="10" t="n">
        <f aca="false">YEAR(E4034)</f>
        <v>2019</v>
      </c>
      <c r="Y4034" s="0" t="str">
        <f aca="false">TEXT(E4034,"yyyy-mm")</f>
        <v>2019-09</v>
      </c>
      <c r="Z4034" s="0" t="str">
        <f aca="false">"Q"&amp;ROUNDUP(MONTH(E4034)/3,0)&amp;"-"&amp;YEAR(E4034)</f>
        <v>Q3-2019</v>
      </c>
    </row>
    <row r="4035" customFormat="false" ht="14.25" hidden="false" customHeight="false" outlineLevel="0" collapsed="false">
      <c r="A4035" s="0" t="s">
        <v>4077</v>
      </c>
      <c r="B4035" s="0" t="s">
        <v>43</v>
      </c>
      <c r="C4035" s="0" t="s">
        <v>46</v>
      </c>
      <c r="D4035" s="9" t="n">
        <v>43600</v>
      </c>
      <c r="E4035" s="9" t="n">
        <v>43729</v>
      </c>
      <c r="F4035" s="9" t="n">
        <v>43734</v>
      </c>
      <c r="G4035" s="9" t="n">
        <v>43739</v>
      </c>
      <c r="H4035" s="10" t="s">
        <v>36</v>
      </c>
      <c r="I4035" s="0" t="n">
        <v>27</v>
      </c>
      <c r="J4035" s="0" t="n">
        <v>29</v>
      </c>
      <c r="K4035" s="0" t="n">
        <v>270</v>
      </c>
      <c r="L4035" s="0" t="n">
        <v>20</v>
      </c>
      <c r="M4035" s="0" t="n">
        <v>1</v>
      </c>
      <c r="N4035" s="11" t="n">
        <v>0.1</v>
      </c>
      <c r="O4035" s="12" t="n">
        <v>1760.09</v>
      </c>
      <c r="P4035" s="12" t="n">
        <v>2378.5</v>
      </c>
      <c r="Q4035" s="12" t="n">
        <f aca="false">M4035*P4035*(1-N4035)</f>
        <v>2140.65</v>
      </c>
      <c r="R4035" s="12" t="n">
        <f aca="false">M4035*O4035</f>
        <v>1760.09</v>
      </c>
      <c r="S4035" s="12" t="n">
        <f aca="false">Q4035-R4035</f>
        <v>380.56</v>
      </c>
      <c r="T4035" s="11" t="n">
        <f aca="false">IFERROR(S4035/Q4035,0)</f>
        <v>0.177777777777778</v>
      </c>
      <c r="U4035" s="13" t="n">
        <f aca="false">F4035-E4035</f>
        <v>5</v>
      </c>
      <c r="V4035" s="13" t="n">
        <f aca="false">G4035-F4035</f>
        <v>5</v>
      </c>
      <c r="W4035" s="13" t="n">
        <f aca="false">G4035-E4035</f>
        <v>10</v>
      </c>
      <c r="X4035" s="10" t="n">
        <f aca="false">YEAR(E4035)</f>
        <v>2019</v>
      </c>
      <c r="Y4035" s="0" t="str">
        <f aca="false">TEXT(E4035,"yyyy-mm")</f>
        <v>2019-09</v>
      </c>
      <c r="Z4035" s="0" t="str">
        <f aca="false">"Q"&amp;ROUNDUP(MONTH(E4035)/3,0)&amp;"-"&amp;YEAR(E4035)</f>
        <v>Q3-2019</v>
      </c>
    </row>
    <row r="4036" customFormat="false" ht="14.25" hidden="false" customHeight="false" outlineLevel="0" collapsed="false">
      <c r="A4036" s="0" t="s">
        <v>4078</v>
      </c>
      <c r="B4036" s="0" t="s">
        <v>34</v>
      </c>
      <c r="C4036" s="0" t="s">
        <v>35</v>
      </c>
      <c r="D4036" s="9" t="n">
        <v>43600</v>
      </c>
      <c r="E4036" s="9" t="n">
        <v>43729</v>
      </c>
      <c r="F4036" s="9" t="n">
        <v>43736</v>
      </c>
      <c r="G4036" s="9" t="n">
        <v>43737</v>
      </c>
      <c r="H4036" s="10" t="s">
        <v>36</v>
      </c>
      <c r="I4036" s="0" t="n">
        <v>8</v>
      </c>
      <c r="J4036" s="0" t="n">
        <v>30</v>
      </c>
      <c r="K4036" s="0" t="n">
        <v>219</v>
      </c>
      <c r="L4036" s="0" t="n">
        <v>17</v>
      </c>
      <c r="M4036" s="0" t="n">
        <v>4</v>
      </c>
      <c r="N4036" s="11" t="n">
        <v>0.05</v>
      </c>
      <c r="O4036" s="12" t="n">
        <v>2364.97</v>
      </c>
      <c r="P4036" s="12" t="n">
        <v>3195.9</v>
      </c>
      <c r="Q4036" s="12" t="n">
        <f aca="false">M4036*P4036*(1-N4036)</f>
        <v>12144.42</v>
      </c>
      <c r="R4036" s="12" t="n">
        <f aca="false">M4036*O4036</f>
        <v>9459.88</v>
      </c>
      <c r="S4036" s="12" t="n">
        <f aca="false">Q4036-R4036</f>
        <v>2684.54</v>
      </c>
      <c r="T4036" s="11" t="n">
        <f aca="false">IFERROR(S4036/Q4036,0)</f>
        <v>0.221051314101456</v>
      </c>
      <c r="U4036" s="13" t="n">
        <f aca="false">F4036-E4036</f>
        <v>7</v>
      </c>
      <c r="V4036" s="13" t="n">
        <f aca="false">G4036-F4036</f>
        <v>1</v>
      </c>
      <c r="W4036" s="13" t="n">
        <f aca="false">G4036-E4036</f>
        <v>8</v>
      </c>
      <c r="X4036" s="10" t="n">
        <f aca="false">YEAR(E4036)</f>
        <v>2019</v>
      </c>
      <c r="Y4036" s="0" t="str">
        <f aca="false">TEXT(E4036,"yyyy-mm")</f>
        <v>2019-09</v>
      </c>
      <c r="Z4036" s="0" t="str">
        <f aca="false">"Q"&amp;ROUNDUP(MONTH(E4036)/3,0)&amp;"-"&amp;YEAR(E4036)</f>
        <v>Q3-2019</v>
      </c>
    </row>
    <row r="4037" customFormat="false" ht="14.25" hidden="false" customHeight="false" outlineLevel="0" collapsed="false">
      <c r="A4037" s="0" t="s">
        <v>4079</v>
      </c>
      <c r="B4037" s="0" t="s">
        <v>38</v>
      </c>
      <c r="C4037" s="0" t="s">
        <v>39</v>
      </c>
      <c r="D4037" s="9" t="n">
        <v>43600</v>
      </c>
      <c r="E4037" s="9" t="n">
        <v>43729</v>
      </c>
      <c r="F4037" s="9" t="n">
        <v>43733</v>
      </c>
      <c r="G4037" s="9" t="n">
        <v>43734</v>
      </c>
      <c r="H4037" s="10" t="s">
        <v>36</v>
      </c>
      <c r="I4037" s="0" t="n">
        <v>18</v>
      </c>
      <c r="J4037" s="0" t="n">
        <v>30</v>
      </c>
      <c r="K4037" s="0" t="n">
        <v>141</v>
      </c>
      <c r="L4037" s="0" t="n">
        <v>32</v>
      </c>
      <c r="M4037" s="0" t="n">
        <v>6</v>
      </c>
      <c r="N4037" s="11" t="n">
        <v>0.2</v>
      </c>
      <c r="O4037" s="12" t="n">
        <v>154.37</v>
      </c>
      <c r="P4037" s="12" t="n">
        <v>214.4</v>
      </c>
      <c r="Q4037" s="12" t="n">
        <f aca="false">M4037*P4037*(1-N4037)</f>
        <v>1029.12</v>
      </c>
      <c r="R4037" s="12" t="n">
        <f aca="false">M4037*O4037</f>
        <v>926.22</v>
      </c>
      <c r="S4037" s="12" t="n">
        <f aca="false">Q4037-R4037</f>
        <v>102.9</v>
      </c>
      <c r="T4037" s="11" t="n">
        <f aca="false">IFERROR(S4037/Q4037,0)</f>
        <v>0.0999883395522389</v>
      </c>
      <c r="U4037" s="13" t="n">
        <f aca="false">F4037-E4037</f>
        <v>4</v>
      </c>
      <c r="V4037" s="13" t="n">
        <f aca="false">G4037-F4037</f>
        <v>1</v>
      </c>
      <c r="W4037" s="13" t="n">
        <f aca="false">G4037-E4037</f>
        <v>5</v>
      </c>
      <c r="X4037" s="10" t="n">
        <f aca="false">YEAR(E4037)</f>
        <v>2019</v>
      </c>
      <c r="Y4037" s="0" t="str">
        <f aca="false">TEXT(E4037,"yyyy-mm")</f>
        <v>2019-09</v>
      </c>
      <c r="Z4037" s="0" t="str">
        <f aca="false">"Q"&amp;ROUNDUP(MONTH(E4037)/3,0)&amp;"-"&amp;YEAR(E4037)</f>
        <v>Q3-2019</v>
      </c>
    </row>
    <row r="4038" customFormat="false" ht="14.25" hidden="false" customHeight="false" outlineLevel="0" collapsed="false">
      <c r="A4038" s="0" t="s">
        <v>4080</v>
      </c>
      <c r="B4038" s="0" t="s">
        <v>34</v>
      </c>
      <c r="C4038" s="0" t="s">
        <v>35</v>
      </c>
      <c r="D4038" s="9" t="n">
        <v>43600</v>
      </c>
      <c r="E4038" s="9" t="n">
        <v>43729</v>
      </c>
      <c r="F4038" s="9" t="n">
        <v>43738</v>
      </c>
      <c r="G4038" s="9" t="n">
        <v>43742</v>
      </c>
      <c r="H4038" s="10" t="s">
        <v>36</v>
      </c>
      <c r="I4038" s="0" t="n">
        <v>4</v>
      </c>
      <c r="J4038" s="0" t="n">
        <v>32</v>
      </c>
      <c r="K4038" s="0" t="n">
        <v>226</v>
      </c>
      <c r="L4038" s="0" t="n">
        <v>7</v>
      </c>
      <c r="M4038" s="0" t="n">
        <v>4</v>
      </c>
      <c r="N4038" s="11" t="n">
        <v>0.05</v>
      </c>
      <c r="O4038" s="12" t="n">
        <v>797.77</v>
      </c>
      <c r="P4038" s="12" t="n">
        <v>984.9</v>
      </c>
      <c r="Q4038" s="12" t="n">
        <f aca="false">M4038*P4038*(1-N4038)</f>
        <v>3742.62</v>
      </c>
      <c r="R4038" s="12" t="n">
        <f aca="false">M4038*O4038</f>
        <v>3191.08</v>
      </c>
      <c r="S4038" s="12" t="n">
        <f aca="false">Q4038-R4038</f>
        <v>551.54</v>
      </c>
      <c r="T4038" s="11" t="n">
        <f aca="false">IFERROR(S4038/Q4038,0)</f>
        <v>0.147367352282626</v>
      </c>
      <c r="U4038" s="13" t="n">
        <f aca="false">F4038-E4038</f>
        <v>9</v>
      </c>
      <c r="V4038" s="13" t="n">
        <f aca="false">G4038-F4038</f>
        <v>4</v>
      </c>
      <c r="W4038" s="13" t="n">
        <f aca="false">G4038-E4038</f>
        <v>13</v>
      </c>
      <c r="X4038" s="10" t="n">
        <f aca="false">YEAR(E4038)</f>
        <v>2019</v>
      </c>
      <c r="Y4038" s="0" t="str">
        <f aca="false">TEXT(E4038,"yyyy-mm")</f>
        <v>2019-09</v>
      </c>
      <c r="Z4038" s="0" t="str">
        <f aca="false">"Q"&amp;ROUNDUP(MONTH(E4038)/3,0)&amp;"-"&amp;YEAR(E4038)</f>
        <v>Q3-2019</v>
      </c>
    </row>
    <row r="4039" customFormat="false" ht="14.25" hidden="false" customHeight="false" outlineLevel="0" collapsed="false">
      <c r="A4039" s="0" t="s">
        <v>4081</v>
      </c>
      <c r="B4039" s="0" t="s">
        <v>38</v>
      </c>
      <c r="C4039" s="0" t="s">
        <v>48</v>
      </c>
      <c r="D4039" s="9" t="n">
        <v>43600</v>
      </c>
      <c r="E4039" s="9" t="n">
        <v>43729</v>
      </c>
      <c r="F4039" s="9" t="n">
        <v>43749</v>
      </c>
      <c r="G4039" s="9" t="n">
        <v>43756</v>
      </c>
      <c r="H4039" s="10" t="s">
        <v>36</v>
      </c>
      <c r="I4039" s="0" t="n">
        <v>16</v>
      </c>
      <c r="J4039" s="0" t="n">
        <v>39</v>
      </c>
      <c r="K4039" s="0" t="n">
        <v>24</v>
      </c>
      <c r="L4039" s="0" t="n">
        <v>34</v>
      </c>
      <c r="M4039" s="0" t="n">
        <v>2</v>
      </c>
      <c r="N4039" s="11" t="n">
        <v>0.05</v>
      </c>
      <c r="O4039" s="12" t="n">
        <v>1095.85</v>
      </c>
      <c r="P4039" s="12" t="n">
        <v>1889.4</v>
      </c>
      <c r="Q4039" s="12" t="n">
        <f aca="false">M4039*P4039*(1-N4039)</f>
        <v>3589.86</v>
      </c>
      <c r="R4039" s="12" t="n">
        <f aca="false">M4039*O4039</f>
        <v>2191.7</v>
      </c>
      <c r="S4039" s="12" t="n">
        <f aca="false">Q4039-R4039</f>
        <v>1398.16</v>
      </c>
      <c r="T4039" s="11" t="n">
        <f aca="false">IFERROR(S4039/Q4039,0)</f>
        <v>0.389474798460107</v>
      </c>
      <c r="U4039" s="13" t="n">
        <f aca="false">F4039-E4039</f>
        <v>20</v>
      </c>
      <c r="V4039" s="13" t="n">
        <f aca="false">G4039-F4039</f>
        <v>7</v>
      </c>
      <c r="W4039" s="13" t="n">
        <f aca="false">G4039-E4039</f>
        <v>27</v>
      </c>
      <c r="X4039" s="10" t="n">
        <f aca="false">YEAR(E4039)</f>
        <v>2019</v>
      </c>
      <c r="Y4039" s="0" t="str">
        <f aca="false">TEXT(E4039,"yyyy-mm")</f>
        <v>2019-09</v>
      </c>
      <c r="Z4039" s="0" t="str">
        <f aca="false">"Q"&amp;ROUNDUP(MONTH(E4039)/3,0)&amp;"-"&amp;YEAR(E4039)</f>
        <v>Q3-2019</v>
      </c>
    </row>
    <row r="4040" customFormat="false" ht="14.25" hidden="false" customHeight="false" outlineLevel="0" collapsed="false">
      <c r="A4040" s="0" t="s">
        <v>4082</v>
      </c>
      <c r="B4040" s="0" t="s">
        <v>34</v>
      </c>
      <c r="C4040" s="0" t="s">
        <v>39</v>
      </c>
      <c r="D4040" s="9" t="n">
        <v>43600</v>
      </c>
      <c r="E4040" s="9" t="n">
        <v>43729</v>
      </c>
      <c r="F4040" s="9" t="n">
        <v>43740</v>
      </c>
      <c r="G4040" s="9" t="n">
        <v>43742</v>
      </c>
      <c r="H4040" s="10" t="s">
        <v>36</v>
      </c>
      <c r="I4040" s="0" t="n">
        <v>7</v>
      </c>
      <c r="J4040" s="0" t="n">
        <v>9</v>
      </c>
      <c r="K4040" s="0" t="n">
        <v>166</v>
      </c>
      <c r="L4040" s="0" t="n">
        <v>25</v>
      </c>
      <c r="M4040" s="0" t="n">
        <v>7</v>
      </c>
      <c r="N4040" s="11" t="n">
        <v>0.2</v>
      </c>
      <c r="O4040" s="12" t="n">
        <v>748.52</v>
      </c>
      <c r="P4040" s="12" t="n">
        <v>891.1</v>
      </c>
      <c r="Q4040" s="12" t="n">
        <f aca="false">M4040*P4040*(1-N4040)</f>
        <v>4990.16</v>
      </c>
      <c r="R4040" s="12" t="n">
        <f aca="false">M4040*O4040</f>
        <v>5239.64</v>
      </c>
      <c r="S4040" s="12" t="n">
        <f aca="false">Q4040-R4040</f>
        <v>-249.48</v>
      </c>
      <c r="T4040" s="11" t="n">
        <f aca="false">IFERROR(S4040/Q4040,0)</f>
        <v>-0.0499943889574682</v>
      </c>
      <c r="U4040" s="13" t="n">
        <f aca="false">F4040-E4040</f>
        <v>11</v>
      </c>
      <c r="V4040" s="13" t="n">
        <f aca="false">G4040-F4040</f>
        <v>2</v>
      </c>
      <c r="W4040" s="13" t="n">
        <f aca="false">G4040-E4040</f>
        <v>13</v>
      </c>
      <c r="X4040" s="10" t="n">
        <f aca="false">YEAR(E4040)</f>
        <v>2019</v>
      </c>
      <c r="Y4040" s="0" t="str">
        <f aca="false">TEXT(E4040,"yyyy-mm")</f>
        <v>2019-09</v>
      </c>
      <c r="Z4040" s="0" t="str">
        <f aca="false">"Q"&amp;ROUNDUP(MONTH(E4040)/3,0)&amp;"-"&amp;YEAR(E4040)</f>
        <v>Q3-2019</v>
      </c>
    </row>
    <row r="4041" customFormat="false" ht="14.25" hidden="false" customHeight="false" outlineLevel="0" collapsed="false">
      <c r="A4041" s="0" t="s">
        <v>4083</v>
      </c>
      <c r="B4041" s="0" t="s">
        <v>38</v>
      </c>
      <c r="C4041" s="0" t="s">
        <v>39</v>
      </c>
      <c r="D4041" s="9" t="n">
        <v>43600</v>
      </c>
      <c r="E4041" s="9" t="n">
        <v>43730</v>
      </c>
      <c r="F4041" s="9" t="n">
        <v>43749</v>
      </c>
      <c r="G4041" s="9" t="n">
        <v>43758</v>
      </c>
      <c r="H4041" s="10" t="s">
        <v>36</v>
      </c>
      <c r="I4041" s="0" t="n">
        <v>14</v>
      </c>
      <c r="J4041" s="0" t="n">
        <v>20</v>
      </c>
      <c r="K4041" s="0" t="n">
        <v>193</v>
      </c>
      <c r="L4041" s="0" t="n">
        <v>7</v>
      </c>
      <c r="M4041" s="0" t="n">
        <v>1</v>
      </c>
      <c r="N4041" s="11" t="n">
        <v>0.075</v>
      </c>
      <c r="O4041" s="12" t="n">
        <v>821.69</v>
      </c>
      <c r="P4041" s="12" t="n">
        <v>1125.6</v>
      </c>
      <c r="Q4041" s="12" t="n">
        <f aca="false">M4041*P4041*(1-N4041)</f>
        <v>1041.18</v>
      </c>
      <c r="R4041" s="12" t="n">
        <f aca="false">M4041*O4041</f>
        <v>821.69</v>
      </c>
      <c r="S4041" s="12" t="n">
        <f aca="false">Q4041-R4041</f>
        <v>219.49</v>
      </c>
      <c r="T4041" s="11" t="n">
        <f aca="false">IFERROR(S4041/Q4041,0)</f>
        <v>0.210808889913368</v>
      </c>
      <c r="U4041" s="13" t="n">
        <f aca="false">F4041-E4041</f>
        <v>19</v>
      </c>
      <c r="V4041" s="13" t="n">
        <f aca="false">G4041-F4041</f>
        <v>9</v>
      </c>
      <c r="W4041" s="13" t="n">
        <f aca="false">G4041-E4041</f>
        <v>28</v>
      </c>
      <c r="X4041" s="10" t="n">
        <f aca="false">YEAR(E4041)</f>
        <v>2019</v>
      </c>
      <c r="Y4041" s="0" t="str">
        <f aca="false">TEXT(E4041,"yyyy-mm")</f>
        <v>2019-09</v>
      </c>
      <c r="Z4041" s="0" t="str">
        <f aca="false">"Q"&amp;ROUNDUP(MONTH(E4041)/3,0)&amp;"-"&amp;YEAR(E4041)</f>
        <v>Q3-2019</v>
      </c>
    </row>
    <row r="4042" customFormat="false" ht="14.25" hidden="false" customHeight="false" outlineLevel="0" collapsed="false">
      <c r="A4042" s="0" t="s">
        <v>4084</v>
      </c>
      <c r="B4042" s="0" t="s">
        <v>38</v>
      </c>
      <c r="C4042" s="0" t="s">
        <v>39</v>
      </c>
      <c r="D4042" s="9" t="n">
        <v>43600</v>
      </c>
      <c r="E4042" s="9" t="n">
        <v>43730</v>
      </c>
      <c r="F4042" s="9" t="n">
        <v>43754</v>
      </c>
      <c r="G4042" s="9" t="n">
        <v>43762</v>
      </c>
      <c r="H4042" s="10" t="s">
        <v>36</v>
      </c>
      <c r="I4042" s="0" t="n">
        <v>16</v>
      </c>
      <c r="J4042" s="0" t="n">
        <v>36</v>
      </c>
      <c r="K4042" s="0" t="n">
        <v>110</v>
      </c>
      <c r="L4042" s="0" t="n">
        <v>3</v>
      </c>
      <c r="M4042" s="0" t="n">
        <v>1</v>
      </c>
      <c r="N4042" s="11" t="n">
        <v>0.1</v>
      </c>
      <c r="O4042" s="12" t="n">
        <v>2723.95</v>
      </c>
      <c r="P4042" s="12" t="n">
        <v>6485.6</v>
      </c>
      <c r="Q4042" s="12" t="n">
        <f aca="false">M4042*P4042*(1-N4042)</f>
        <v>5837.04</v>
      </c>
      <c r="R4042" s="12" t="n">
        <f aca="false">M4042*O4042</f>
        <v>2723.95</v>
      </c>
      <c r="S4042" s="12" t="n">
        <f aca="false">Q4042-R4042</f>
        <v>3113.09</v>
      </c>
      <c r="T4042" s="11" t="n">
        <f aca="false">IFERROR(S4042/Q4042,0)</f>
        <v>0.533333675972753</v>
      </c>
      <c r="U4042" s="13" t="n">
        <f aca="false">F4042-E4042</f>
        <v>24</v>
      </c>
      <c r="V4042" s="13" t="n">
        <f aca="false">G4042-F4042</f>
        <v>8</v>
      </c>
      <c r="W4042" s="13" t="n">
        <f aca="false">G4042-E4042</f>
        <v>32</v>
      </c>
      <c r="X4042" s="10" t="n">
        <f aca="false">YEAR(E4042)</f>
        <v>2019</v>
      </c>
      <c r="Y4042" s="0" t="str">
        <f aca="false">TEXT(E4042,"yyyy-mm")</f>
        <v>2019-09</v>
      </c>
      <c r="Z4042" s="0" t="str">
        <f aca="false">"Q"&amp;ROUNDUP(MONTH(E4042)/3,0)&amp;"-"&amp;YEAR(E4042)</f>
        <v>Q3-2019</v>
      </c>
    </row>
    <row r="4043" customFormat="false" ht="14.25" hidden="false" customHeight="false" outlineLevel="0" collapsed="false">
      <c r="A4043" s="0" t="s">
        <v>4085</v>
      </c>
      <c r="B4043" s="0" t="s">
        <v>38</v>
      </c>
      <c r="C4043" s="0" t="s">
        <v>58</v>
      </c>
      <c r="D4043" s="9" t="n">
        <v>43600</v>
      </c>
      <c r="E4043" s="9" t="n">
        <v>43730</v>
      </c>
      <c r="F4043" s="9" t="n">
        <v>43735</v>
      </c>
      <c r="G4043" s="9" t="n">
        <v>43743</v>
      </c>
      <c r="H4043" s="10" t="s">
        <v>36</v>
      </c>
      <c r="I4043" s="0" t="n">
        <v>12</v>
      </c>
      <c r="J4043" s="0" t="n">
        <v>15</v>
      </c>
      <c r="K4043" s="0" t="n">
        <v>339</v>
      </c>
      <c r="L4043" s="0" t="n">
        <v>14</v>
      </c>
      <c r="M4043" s="0" t="n">
        <v>7</v>
      </c>
      <c r="N4043" s="11" t="n">
        <v>0.05</v>
      </c>
      <c r="O4043" s="12" t="n">
        <v>1416.51</v>
      </c>
      <c r="P4043" s="12" t="n">
        <v>2284.7</v>
      </c>
      <c r="Q4043" s="12" t="n">
        <f aca="false">M4043*P4043*(1-N4043)</f>
        <v>15193.255</v>
      </c>
      <c r="R4043" s="12" t="n">
        <f aca="false">M4043*O4043</f>
        <v>9915.57</v>
      </c>
      <c r="S4043" s="12" t="n">
        <f aca="false">Q4043-R4043</f>
        <v>5277.685</v>
      </c>
      <c r="T4043" s="11" t="n">
        <f aca="false">IFERROR(S4043/Q4043,0)</f>
        <v>0.347370263975692</v>
      </c>
      <c r="U4043" s="13" t="n">
        <f aca="false">F4043-E4043</f>
        <v>5</v>
      </c>
      <c r="V4043" s="13" t="n">
        <f aca="false">G4043-F4043</f>
        <v>8</v>
      </c>
      <c r="W4043" s="13" t="n">
        <f aca="false">G4043-E4043</f>
        <v>13</v>
      </c>
      <c r="X4043" s="10" t="n">
        <f aca="false">YEAR(E4043)</f>
        <v>2019</v>
      </c>
      <c r="Y4043" s="0" t="str">
        <f aca="false">TEXT(E4043,"yyyy-mm")</f>
        <v>2019-09</v>
      </c>
      <c r="Z4043" s="0" t="str">
        <f aca="false">"Q"&amp;ROUNDUP(MONTH(E4043)/3,0)&amp;"-"&amp;YEAR(E4043)</f>
        <v>Q3-2019</v>
      </c>
    </row>
    <row r="4044" customFormat="false" ht="14.25" hidden="false" customHeight="false" outlineLevel="0" collapsed="false">
      <c r="A4044" s="0" t="s">
        <v>4086</v>
      </c>
      <c r="B4044" s="0" t="s">
        <v>34</v>
      </c>
      <c r="C4044" s="0" t="s">
        <v>39</v>
      </c>
      <c r="D4044" s="9" t="n">
        <v>43600</v>
      </c>
      <c r="E4044" s="9" t="n">
        <v>43730</v>
      </c>
      <c r="F4044" s="9" t="n">
        <v>43735</v>
      </c>
      <c r="G4044" s="9" t="n">
        <v>43737</v>
      </c>
      <c r="H4044" s="10" t="s">
        <v>36</v>
      </c>
      <c r="I4044" s="0" t="n">
        <v>9</v>
      </c>
      <c r="J4044" s="0" t="n">
        <v>35</v>
      </c>
      <c r="K4044" s="0" t="n">
        <v>147</v>
      </c>
      <c r="L4044" s="0" t="n">
        <v>9</v>
      </c>
      <c r="M4044" s="0" t="n">
        <v>7</v>
      </c>
      <c r="N4044" s="11" t="n">
        <v>0.075</v>
      </c>
      <c r="O4044" s="12" t="n">
        <v>3434.42</v>
      </c>
      <c r="P4044" s="12" t="n">
        <v>6244.4</v>
      </c>
      <c r="Q4044" s="12" t="n">
        <f aca="false">M4044*P4044*(1-N4044)</f>
        <v>40432.49</v>
      </c>
      <c r="R4044" s="12" t="n">
        <f aca="false">M4044*O4044</f>
        <v>24040.94</v>
      </c>
      <c r="S4044" s="12" t="n">
        <f aca="false">Q4044-R4044</f>
        <v>16391.55</v>
      </c>
      <c r="T4044" s="11" t="n">
        <f aca="false">IFERROR(S4044/Q4044,0)</f>
        <v>0.405405405405405</v>
      </c>
      <c r="U4044" s="13" t="n">
        <f aca="false">F4044-E4044</f>
        <v>5</v>
      </c>
      <c r="V4044" s="13" t="n">
        <f aca="false">G4044-F4044</f>
        <v>2</v>
      </c>
      <c r="W4044" s="13" t="n">
        <f aca="false">G4044-E4044</f>
        <v>7</v>
      </c>
      <c r="X4044" s="10" t="n">
        <f aca="false">YEAR(E4044)</f>
        <v>2019</v>
      </c>
      <c r="Y4044" s="0" t="str">
        <f aca="false">TEXT(E4044,"yyyy-mm")</f>
        <v>2019-09</v>
      </c>
      <c r="Z4044" s="0" t="str">
        <f aca="false">"Q"&amp;ROUNDUP(MONTH(E4044)/3,0)&amp;"-"&amp;YEAR(E4044)</f>
        <v>Q3-2019</v>
      </c>
    </row>
    <row r="4045" customFormat="false" ht="14.25" hidden="false" customHeight="false" outlineLevel="0" collapsed="false">
      <c r="A4045" s="0" t="s">
        <v>4087</v>
      </c>
      <c r="B4045" s="0" t="s">
        <v>38</v>
      </c>
      <c r="C4045" s="0" t="s">
        <v>39</v>
      </c>
      <c r="D4045" s="9" t="n">
        <v>43600</v>
      </c>
      <c r="E4045" s="9" t="n">
        <v>43730</v>
      </c>
      <c r="F4045" s="9" t="n">
        <v>43753</v>
      </c>
      <c r="G4045" s="9" t="n">
        <v>43755</v>
      </c>
      <c r="H4045" s="10" t="s">
        <v>36</v>
      </c>
      <c r="I4045" s="0" t="n">
        <v>15</v>
      </c>
      <c r="J4045" s="0" t="n">
        <v>48</v>
      </c>
      <c r="K4045" s="0" t="n">
        <v>134</v>
      </c>
      <c r="L4045" s="0" t="n">
        <v>16</v>
      </c>
      <c r="M4045" s="0" t="n">
        <v>4</v>
      </c>
      <c r="N4045" s="11" t="n">
        <v>0.1</v>
      </c>
      <c r="O4045" s="12" t="n">
        <v>2213.95</v>
      </c>
      <c r="P4045" s="12" t="n">
        <v>5031.7</v>
      </c>
      <c r="Q4045" s="12" t="n">
        <f aca="false">M4045*P4045*(1-N4045)</f>
        <v>18114.12</v>
      </c>
      <c r="R4045" s="12" t="n">
        <f aca="false">M4045*O4045</f>
        <v>8855.8</v>
      </c>
      <c r="S4045" s="12" t="n">
        <f aca="false">Q4045-R4045</f>
        <v>9258.32</v>
      </c>
      <c r="T4045" s="11" t="n">
        <f aca="false">IFERROR(S4045/Q4045,0)</f>
        <v>0.511110669466692</v>
      </c>
      <c r="U4045" s="13" t="n">
        <f aca="false">F4045-E4045</f>
        <v>23</v>
      </c>
      <c r="V4045" s="13" t="n">
        <f aca="false">G4045-F4045</f>
        <v>2</v>
      </c>
      <c r="W4045" s="13" t="n">
        <f aca="false">G4045-E4045</f>
        <v>25</v>
      </c>
      <c r="X4045" s="10" t="n">
        <f aca="false">YEAR(E4045)</f>
        <v>2019</v>
      </c>
      <c r="Y4045" s="0" t="str">
        <f aca="false">TEXT(E4045,"yyyy-mm")</f>
        <v>2019-09</v>
      </c>
      <c r="Z4045" s="0" t="str">
        <f aca="false">"Q"&amp;ROUNDUP(MONTH(E4045)/3,0)&amp;"-"&amp;YEAR(E4045)</f>
        <v>Q3-2019</v>
      </c>
    </row>
    <row r="4046" customFormat="false" ht="14.25" hidden="false" customHeight="false" outlineLevel="0" collapsed="false">
      <c r="A4046" s="0" t="s">
        <v>4088</v>
      </c>
      <c r="B4046" s="0" t="s">
        <v>41</v>
      </c>
      <c r="C4046" s="0" t="s">
        <v>58</v>
      </c>
      <c r="D4046" s="9" t="n">
        <v>43600</v>
      </c>
      <c r="E4046" s="9" t="n">
        <v>43730</v>
      </c>
      <c r="F4046" s="9" t="n">
        <v>43746</v>
      </c>
      <c r="G4046" s="9" t="n">
        <v>43748</v>
      </c>
      <c r="H4046" s="10" t="s">
        <v>36</v>
      </c>
      <c r="I4046" s="0" t="n">
        <v>24</v>
      </c>
      <c r="J4046" s="0" t="n">
        <v>3</v>
      </c>
      <c r="K4046" s="0" t="n">
        <v>358</v>
      </c>
      <c r="L4046" s="0" t="n">
        <v>19</v>
      </c>
      <c r="M4046" s="0" t="n">
        <v>1</v>
      </c>
      <c r="N4046" s="11" t="n">
        <v>0.05</v>
      </c>
      <c r="O4046" s="12" t="n">
        <v>4731.94</v>
      </c>
      <c r="P4046" s="12" t="n">
        <v>5989.8</v>
      </c>
      <c r="Q4046" s="12" t="n">
        <f aca="false">M4046*P4046*(1-N4046)</f>
        <v>5690.31</v>
      </c>
      <c r="R4046" s="12" t="n">
        <f aca="false">M4046*O4046</f>
        <v>4731.94</v>
      </c>
      <c r="S4046" s="12" t="n">
        <f aca="false">Q4046-R4046</f>
        <v>958.37</v>
      </c>
      <c r="T4046" s="11" t="n">
        <f aca="false">IFERROR(S4046/Q4046,0)</f>
        <v>0.168421404106279</v>
      </c>
      <c r="U4046" s="13" t="n">
        <f aca="false">F4046-E4046</f>
        <v>16</v>
      </c>
      <c r="V4046" s="13" t="n">
        <f aca="false">G4046-F4046</f>
        <v>2</v>
      </c>
      <c r="W4046" s="13" t="n">
        <f aca="false">G4046-E4046</f>
        <v>18</v>
      </c>
      <c r="X4046" s="10" t="n">
        <f aca="false">YEAR(E4046)</f>
        <v>2019</v>
      </c>
      <c r="Y4046" s="0" t="str">
        <f aca="false">TEXT(E4046,"yyyy-mm")</f>
        <v>2019-09</v>
      </c>
      <c r="Z4046" s="0" t="str">
        <f aca="false">"Q"&amp;ROUNDUP(MONTH(E4046)/3,0)&amp;"-"&amp;YEAR(E4046)</f>
        <v>Q3-2019</v>
      </c>
    </row>
    <row r="4047" customFormat="false" ht="14.25" hidden="false" customHeight="false" outlineLevel="0" collapsed="false">
      <c r="A4047" s="0" t="s">
        <v>4089</v>
      </c>
      <c r="B4047" s="0" t="s">
        <v>41</v>
      </c>
      <c r="C4047" s="0" t="s">
        <v>35</v>
      </c>
      <c r="D4047" s="9" t="n">
        <v>43600</v>
      </c>
      <c r="E4047" s="9" t="n">
        <v>43730</v>
      </c>
      <c r="F4047" s="9" t="n">
        <v>43747</v>
      </c>
      <c r="G4047" s="9" t="n">
        <v>43750</v>
      </c>
      <c r="H4047" s="10" t="s">
        <v>36</v>
      </c>
      <c r="I4047" s="0" t="n">
        <v>23</v>
      </c>
      <c r="J4047" s="0" t="n">
        <v>25</v>
      </c>
      <c r="K4047" s="0" t="n">
        <v>206</v>
      </c>
      <c r="L4047" s="0" t="n">
        <v>41</v>
      </c>
      <c r="M4047" s="0" t="n">
        <v>3</v>
      </c>
      <c r="N4047" s="11" t="n">
        <v>0.2</v>
      </c>
      <c r="O4047" s="12" t="n">
        <v>2458.63</v>
      </c>
      <c r="P4047" s="12" t="n">
        <v>3725.2</v>
      </c>
      <c r="Q4047" s="12" t="n">
        <f aca="false">M4047*P4047*(1-N4047)</f>
        <v>8940.48</v>
      </c>
      <c r="R4047" s="12" t="n">
        <f aca="false">M4047*O4047</f>
        <v>7375.89</v>
      </c>
      <c r="S4047" s="12" t="n">
        <f aca="false">Q4047-R4047</f>
        <v>1564.59</v>
      </c>
      <c r="T4047" s="11" t="n">
        <f aca="false">IFERROR(S4047/Q4047,0)</f>
        <v>0.175000671104907</v>
      </c>
      <c r="U4047" s="13" t="n">
        <f aca="false">F4047-E4047</f>
        <v>17</v>
      </c>
      <c r="V4047" s="13" t="n">
        <f aca="false">G4047-F4047</f>
        <v>3</v>
      </c>
      <c r="W4047" s="13" t="n">
        <f aca="false">G4047-E4047</f>
        <v>20</v>
      </c>
      <c r="X4047" s="10" t="n">
        <f aca="false">YEAR(E4047)</f>
        <v>2019</v>
      </c>
      <c r="Y4047" s="0" t="str">
        <f aca="false">TEXT(E4047,"yyyy-mm")</f>
        <v>2019-09</v>
      </c>
      <c r="Z4047" s="0" t="str">
        <f aca="false">"Q"&amp;ROUNDUP(MONTH(E4047)/3,0)&amp;"-"&amp;YEAR(E4047)</f>
        <v>Q3-2019</v>
      </c>
    </row>
    <row r="4048" customFormat="false" ht="14.25" hidden="false" customHeight="false" outlineLevel="0" collapsed="false">
      <c r="A4048" s="0" t="s">
        <v>4090</v>
      </c>
      <c r="B4048" s="0" t="s">
        <v>43</v>
      </c>
      <c r="C4048" s="0" t="s">
        <v>46</v>
      </c>
      <c r="D4048" s="9" t="n">
        <v>43600</v>
      </c>
      <c r="E4048" s="9" t="n">
        <v>43730</v>
      </c>
      <c r="F4048" s="9" t="n">
        <v>43738</v>
      </c>
      <c r="G4048" s="9" t="n">
        <v>43744</v>
      </c>
      <c r="H4048" s="10" t="s">
        <v>36</v>
      </c>
      <c r="I4048" s="0" t="n">
        <v>26</v>
      </c>
      <c r="J4048" s="0" t="n">
        <v>28</v>
      </c>
      <c r="K4048" s="0" t="n">
        <v>275</v>
      </c>
      <c r="L4048" s="0" t="n">
        <v>45</v>
      </c>
      <c r="M4048" s="0" t="n">
        <v>3</v>
      </c>
      <c r="N4048" s="11" t="n">
        <v>0.1</v>
      </c>
      <c r="O4048" s="12" t="n">
        <v>879.17</v>
      </c>
      <c r="P4048" s="12" t="n">
        <v>1085.4</v>
      </c>
      <c r="Q4048" s="12" t="n">
        <f aca="false">M4048*P4048*(1-N4048)</f>
        <v>2930.58</v>
      </c>
      <c r="R4048" s="12" t="n">
        <f aca="false">M4048*O4048</f>
        <v>2637.51</v>
      </c>
      <c r="S4048" s="12" t="n">
        <f aca="false">Q4048-R4048</f>
        <v>293.070000000001</v>
      </c>
      <c r="T4048" s="11" t="n">
        <f aca="false">IFERROR(S4048/Q4048,0)</f>
        <v>0.100004094752575</v>
      </c>
      <c r="U4048" s="13" t="n">
        <f aca="false">F4048-E4048</f>
        <v>8</v>
      </c>
      <c r="V4048" s="13" t="n">
        <f aca="false">G4048-F4048</f>
        <v>6</v>
      </c>
      <c r="W4048" s="13" t="n">
        <f aca="false">G4048-E4048</f>
        <v>14</v>
      </c>
      <c r="X4048" s="10" t="n">
        <f aca="false">YEAR(E4048)</f>
        <v>2019</v>
      </c>
      <c r="Y4048" s="0" t="str">
        <f aca="false">TEXT(E4048,"yyyy-mm")</f>
        <v>2019-09</v>
      </c>
      <c r="Z4048" s="0" t="str">
        <f aca="false">"Q"&amp;ROUNDUP(MONTH(E4048)/3,0)&amp;"-"&amp;YEAR(E4048)</f>
        <v>Q3-2019</v>
      </c>
    </row>
    <row r="4049" customFormat="false" ht="14.25" hidden="false" customHeight="false" outlineLevel="0" collapsed="false">
      <c r="A4049" s="0" t="s">
        <v>4091</v>
      </c>
      <c r="B4049" s="0" t="s">
        <v>38</v>
      </c>
      <c r="C4049" s="0" t="s">
        <v>46</v>
      </c>
      <c r="D4049" s="9" t="n">
        <v>43600</v>
      </c>
      <c r="E4049" s="9" t="n">
        <v>43731</v>
      </c>
      <c r="F4049" s="9" t="n">
        <v>43735</v>
      </c>
      <c r="G4049" s="9" t="n">
        <v>43739</v>
      </c>
      <c r="H4049" s="10" t="s">
        <v>36</v>
      </c>
      <c r="I4049" s="0" t="n">
        <v>17</v>
      </c>
      <c r="J4049" s="0" t="n">
        <v>14</v>
      </c>
      <c r="K4049" s="0" t="n">
        <v>289</v>
      </c>
      <c r="L4049" s="0" t="n">
        <v>41</v>
      </c>
      <c r="M4049" s="0" t="n">
        <v>7</v>
      </c>
      <c r="N4049" s="11" t="n">
        <v>0.15</v>
      </c>
      <c r="O4049" s="12" t="n">
        <v>2393.24</v>
      </c>
      <c r="P4049" s="12" t="n">
        <v>5092</v>
      </c>
      <c r="Q4049" s="12" t="n">
        <f aca="false">M4049*P4049*(1-N4049)</f>
        <v>30297.4</v>
      </c>
      <c r="R4049" s="12" t="n">
        <f aca="false">M4049*O4049</f>
        <v>16752.68</v>
      </c>
      <c r="S4049" s="12" t="n">
        <f aca="false">Q4049-R4049</f>
        <v>13544.72</v>
      </c>
      <c r="T4049" s="11" t="n">
        <f aca="false">IFERROR(S4049/Q4049,0)</f>
        <v>0.447058823529412</v>
      </c>
      <c r="U4049" s="13" t="n">
        <f aca="false">F4049-E4049</f>
        <v>4</v>
      </c>
      <c r="V4049" s="13" t="n">
        <f aca="false">G4049-F4049</f>
        <v>4</v>
      </c>
      <c r="W4049" s="13" t="n">
        <f aca="false">G4049-E4049</f>
        <v>8</v>
      </c>
      <c r="X4049" s="10" t="n">
        <f aca="false">YEAR(E4049)</f>
        <v>2019</v>
      </c>
      <c r="Y4049" s="0" t="str">
        <f aca="false">TEXT(E4049,"yyyy-mm")</f>
        <v>2019-09</v>
      </c>
      <c r="Z4049" s="0" t="str">
        <f aca="false">"Q"&amp;ROUNDUP(MONTH(E4049)/3,0)&amp;"-"&amp;YEAR(E4049)</f>
        <v>Q3-2019</v>
      </c>
    </row>
    <row r="4050" customFormat="false" ht="14.25" hidden="false" customHeight="false" outlineLevel="0" collapsed="false">
      <c r="A4050" s="0" t="s">
        <v>4092</v>
      </c>
      <c r="B4050" s="0" t="s">
        <v>34</v>
      </c>
      <c r="C4050" s="0" t="s">
        <v>39</v>
      </c>
      <c r="D4050" s="9" t="n">
        <v>43600</v>
      </c>
      <c r="E4050" s="9" t="n">
        <v>43731</v>
      </c>
      <c r="F4050" s="9" t="n">
        <v>43746</v>
      </c>
      <c r="G4050" s="9" t="n">
        <v>43747</v>
      </c>
      <c r="H4050" s="10" t="s">
        <v>36</v>
      </c>
      <c r="I4050" s="0" t="n">
        <v>3</v>
      </c>
      <c r="J4050" s="0" t="n">
        <v>31</v>
      </c>
      <c r="K4050" s="0" t="n">
        <v>203</v>
      </c>
      <c r="L4050" s="0" t="n">
        <v>26</v>
      </c>
      <c r="M4050" s="0" t="n">
        <v>3</v>
      </c>
      <c r="N4050" s="11" t="n">
        <v>0.075</v>
      </c>
      <c r="O4050" s="12" t="n">
        <v>4104.96</v>
      </c>
      <c r="P4050" s="12" t="n">
        <v>6036.7</v>
      </c>
      <c r="Q4050" s="12" t="n">
        <f aca="false">M4050*P4050*(1-N4050)</f>
        <v>16751.8425</v>
      </c>
      <c r="R4050" s="12" t="n">
        <f aca="false">M4050*O4050</f>
        <v>12314.88</v>
      </c>
      <c r="S4050" s="12" t="n">
        <f aca="false">Q4050-R4050</f>
        <v>4436.9625</v>
      </c>
      <c r="T4050" s="11" t="n">
        <f aca="false">IFERROR(S4050/Q4050,0)</f>
        <v>0.264864148525752</v>
      </c>
      <c r="U4050" s="13" t="n">
        <f aca="false">F4050-E4050</f>
        <v>15</v>
      </c>
      <c r="V4050" s="13" t="n">
        <f aca="false">G4050-F4050</f>
        <v>1</v>
      </c>
      <c r="W4050" s="13" t="n">
        <f aca="false">G4050-E4050</f>
        <v>16</v>
      </c>
      <c r="X4050" s="10" t="n">
        <f aca="false">YEAR(E4050)</f>
        <v>2019</v>
      </c>
      <c r="Y4050" s="0" t="str">
        <f aca="false">TEXT(E4050,"yyyy-mm")</f>
        <v>2019-09</v>
      </c>
      <c r="Z4050" s="0" t="str">
        <f aca="false">"Q"&amp;ROUNDUP(MONTH(E4050)/3,0)&amp;"-"&amp;YEAR(E4050)</f>
        <v>Q3-2019</v>
      </c>
    </row>
    <row r="4051" customFormat="false" ht="14.25" hidden="false" customHeight="false" outlineLevel="0" collapsed="false">
      <c r="A4051" s="0" t="s">
        <v>4093</v>
      </c>
      <c r="B4051" s="0" t="s">
        <v>38</v>
      </c>
      <c r="C4051" s="0" t="s">
        <v>35</v>
      </c>
      <c r="D4051" s="9" t="n">
        <v>43600</v>
      </c>
      <c r="E4051" s="9" t="n">
        <v>43731</v>
      </c>
      <c r="F4051" s="9" t="n">
        <v>43759</v>
      </c>
      <c r="G4051" s="9" t="n">
        <v>43761</v>
      </c>
      <c r="H4051" s="10" t="s">
        <v>36</v>
      </c>
      <c r="I4051" s="0" t="n">
        <v>20</v>
      </c>
      <c r="J4051" s="0" t="n">
        <v>22</v>
      </c>
      <c r="K4051" s="0" t="n">
        <v>206</v>
      </c>
      <c r="L4051" s="0" t="n">
        <v>17</v>
      </c>
      <c r="M4051" s="0" t="n">
        <v>8</v>
      </c>
      <c r="N4051" s="11" t="n">
        <v>0.15</v>
      </c>
      <c r="O4051" s="12" t="n">
        <v>2827</v>
      </c>
      <c r="P4051" s="12" t="n">
        <v>3872.6</v>
      </c>
      <c r="Q4051" s="12" t="n">
        <f aca="false">M4051*P4051*(1-N4051)</f>
        <v>26333.68</v>
      </c>
      <c r="R4051" s="12" t="n">
        <f aca="false">M4051*O4051</f>
        <v>22616</v>
      </c>
      <c r="S4051" s="12" t="n">
        <f aca="false">Q4051-R4051</f>
        <v>3717.68</v>
      </c>
      <c r="T4051" s="11" t="n">
        <f aca="false">IFERROR(S4051/Q4051,0)</f>
        <v>0.141175863001297</v>
      </c>
      <c r="U4051" s="13" t="n">
        <f aca="false">F4051-E4051</f>
        <v>28</v>
      </c>
      <c r="V4051" s="13" t="n">
        <f aca="false">G4051-F4051</f>
        <v>2</v>
      </c>
      <c r="W4051" s="13" t="n">
        <f aca="false">G4051-E4051</f>
        <v>30</v>
      </c>
      <c r="X4051" s="10" t="n">
        <f aca="false">YEAR(E4051)</f>
        <v>2019</v>
      </c>
      <c r="Y4051" s="0" t="str">
        <f aca="false">TEXT(E4051,"yyyy-mm")</f>
        <v>2019-09</v>
      </c>
      <c r="Z4051" s="0" t="str">
        <f aca="false">"Q"&amp;ROUNDUP(MONTH(E4051)/3,0)&amp;"-"&amp;YEAR(E4051)</f>
        <v>Q3-2019</v>
      </c>
    </row>
    <row r="4052" customFormat="false" ht="14.25" hidden="false" customHeight="false" outlineLevel="0" collapsed="false">
      <c r="A4052" s="0" t="s">
        <v>4094</v>
      </c>
      <c r="B4052" s="0" t="s">
        <v>38</v>
      </c>
      <c r="C4052" s="0" t="s">
        <v>46</v>
      </c>
      <c r="D4052" s="9" t="n">
        <v>43600</v>
      </c>
      <c r="E4052" s="9" t="n">
        <v>43731</v>
      </c>
      <c r="F4052" s="9" t="n">
        <v>43756</v>
      </c>
      <c r="G4052" s="9" t="n">
        <v>43758</v>
      </c>
      <c r="H4052" s="10" t="s">
        <v>36</v>
      </c>
      <c r="I4052" s="0" t="n">
        <v>14</v>
      </c>
      <c r="J4052" s="0" t="n">
        <v>6</v>
      </c>
      <c r="K4052" s="0" t="n">
        <v>298</v>
      </c>
      <c r="L4052" s="0" t="n">
        <v>40</v>
      </c>
      <c r="M4052" s="0" t="n">
        <v>7</v>
      </c>
      <c r="N4052" s="11" t="n">
        <v>0.1</v>
      </c>
      <c r="O4052" s="12" t="n">
        <v>1588.3</v>
      </c>
      <c r="P4052" s="12" t="n">
        <v>2941.3</v>
      </c>
      <c r="Q4052" s="12" t="n">
        <f aca="false">M4052*P4052*(1-N4052)</f>
        <v>18530.19</v>
      </c>
      <c r="R4052" s="12" t="n">
        <f aca="false">M4052*O4052</f>
        <v>11118.1</v>
      </c>
      <c r="S4052" s="12" t="n">
        <f aca="false">Q4052-R4052</f>
        <v>7412.09</v>
      </c>
      <c r="T4052" s="11" t="n">
        <f aca="false">IFERROR(S4052/Q4052,0)</f>
        <v>0.400000755523824</v>
      </c>
      <c r="U4052" s="13" t="n">
        <f aca="false">F4052-E4052</f>
        <v>25</v>
      </c>
      <c r="V4052" s="13" t="n">
        <f aca="false">G4052-F4052</f>
        <v>2</v>
      </c>
      <c r="W4052" s="13" t="n">
        <f aca="false">G4052-E4052</f>
        <v>27</v>
      </c>
      <c r="X4052" s="10" t="n">
        <f aca="false">YEAR(E4052)</f>
        <v>2019</v>
      </c>
      <c r="Y4052" s="0" t="str">
        <f aca="false">TEXT(E4052,"yyyy-mm")</f>
        <v>2019-09</v>
      </c>
      <c r="Z4052" s="0" t="str">
        <f aca="false">"Q"&amp;ROUNDUP(MONTH(E4052)/3,0)&amp;"-"&amp;YEAR(E4052)</f>
        <v>Q3-2019</v>
      </c>
    </row>
    <row r="4053" customFormat="false" ht="14.25" hidden="false" customHeight="false" outlineLevel="0" collapsed="false">
      <c r="A4053" s="0" t="s">
        <v>4095</v>
      </c>
      <c r="B4053" s="0" t="s">
        <v>38</v>
      </c>
      <c r="C4053" s="0" t="s">
        <v>35</v>
      </c>
      <c r="D4053" s="9" t="n">
        <v>43600</v>
      </c>
      <c r="E4053" s="9" t="n">
        <v>43731</v>
      </c>
      <c r="F4053" s="9" t="n">
        <v>43739</v>
      </c>
      <c r="G4053" s="9" t="n">
        <v>43744</v>
      </c>
      <c r="H4053" s="10" t="s">
        <v>36</v>
      </c>
      <c r="I4053" s="0" t="n">
        <v>13</v>
      </c>
      <c r="J4053" s="0" t="n">
        <v>30</v>
      </c>
      <c r="K4053" s="0" t="n">
        <v>246</v>
      </c>
      <c r="L4053" s="0" t="n">
        <v>12</v>
      </c>
      <c r="M4053" s="0" t="n">
        <v>7</v>
      </c>
      <c r="N4053" s="11" t="n">
        <v>0.1</v>
      </c>
      <c r="O4053" s="12" t="n">
        <v>159.19</v>
      </c>
      <c r="P4053" s="12" t="n">
        <v>241.2</v>
      </c>
      <c r="Q4053" s="12" t="n">
        <f aca="false">M4053*P4053*(1-N4053)</f>
        <v>1519.56</v>
      </c>
      <c r="R4053" s="12" t="n">
        <f aca="false">M4053*O4053</f>
        <v>1114.33</v>
      </c>
      <c r="S4053" s="12" t="n">
        <f aca="false">Q4053-R4053</f>
        <v>405.23</v>
      </c>
      <c r="T4053" s="11" t="n">
        <f aca="false">IFERROR(S4053/Q4053,0)</f>
        <v>0.26667587985996</v>
      </c>
      <c r="U4053" s="13" t="n">
        <f aca="false">F4053-E4053</f>
        <v>8</v>
      </c>
      <c r="V4053" s="13" t="n">
        <f aca="false">G4053-F4053</f>
        <v>5</v>
      </c>
      <c r="W4053" s="13" t="n">
        <f aca="false">G4053-E4053</f>
        <v>13</v>
      </c>
      <c r="X4053" s="10" t="n">
        <f aca="false">YEAR(E4053)</f>
        <v>2019</v>
      </c>
      <c r="Y4053" s="0" t="str">
        <f aca="false">TEXT(E4053,"yyyy-mm")</f>
        <v>2019-09</v>
      </c>
      <c r="Z4053" s="0" t="str">
        <f aca="false">"Q"&amp;ROUNDUP(MONTH(E4053)/3,0)&amp;"-"&amp;YEAR(E4053)</f>
        <v>Q3-2019</v>
      </c>
    </row>
    <row r="4054" customFormat="false" ht="14.25" hidden="false" customHeight="false" outlineLevel="0" collapsed="false">
      <c r="A4054" s="0" t="s">
        <v>4096</v>
      </c>
      <c r="B4054" s="0" t="s">
        <v>34</v>
      </c>
      <c r="C4054" s="0" t="s">
        <v>58</v>
      </c>
      <c r="D4054" s="9" t="n">
        <v>43600</v>
      </c>
      <c r="E4054" s="9" t="n">
        <v>43731</v>
      </c>
      <c r="F4054" s="9" t="n">
        <v>43752</v>
      </c>
      <c r="G4054" s="9" t="n">
        <v>43762</v>
      </c>
      <c r="H4054" s="10" t="s">
        <v>36</v>
      </c>
      <c r="I4054" s="0" t="n">
        <v>1</v>
      </c>
      <c r="J4054" s="0" t="n">
        <v>41</v>
      </c>
      <c r="K4054" s="0" t="n">
        <v>348</v>
      </c>
      <c r="L4054" s="0" t="n">
        <v>18</v>
      </c>
      <c r="M4054" s="0" t="n">
        <v>1</v>
      </c>
      <c r="N4054" s="11" t="n">
        <v>0.05</v>
      </c>
      <c r="O4054" s="12" t="n">
        <v>179.56</v>
      </c>
      <c r="P4054" s="12" t="n">
        <v>268</v>
      </c>
      <c r="Q4054" s="12" t="n">
        <f aca="false">M4054*P4054*(1-N4054)</f>
        <v>254.6</v>
      </c>
      <c r="R4054" s="12" t="n">
        <f aca="false">M4054*O4054</f>
        <v>179.56</v>
      </c>
      <c r="S4054" s="12" t="n">
        <f aca="false">Q4054-R4054</f>
        <v>75.04</v>
      </c>
      <c r="T4054" s="11" t="n">
        <f aca="false">IFERROR(S4054/Q4054,0)</f>
        <v>0.294736842105263</v>
      </c>
      <c r="U4054" s="13" t="n">
        <f aca="false">F4054-E4054</f>
        <v>21</v>
      </c>
      <c r="V4054" s="13" t="n">
        <f aca="false">G4054-F4054</f>
        <v>10</v>
      </c>
      <c r="W4054" s="13" t="n">
        <f aca="false">G4054-E4054</f>
        <v>31</v>
      </c>
      <c r="X4054" s="10" t="n">
        <f aca="false">YEAR(E4054)</f>
        <v>2019</v>
      </c>
      <c r="Y4054" s="0" t="str">
        <f aca="false">TEXT(E4054,"yyyy-mm")</f>
        <v>2019-09</v>
      </c>
      <c r="Z4054" s="0" t="str">
        <f aca="false">"Q"&amp;ROUNDUP(MONTH(E4054)/3,0)&amp;"-"&amp;YEAR(E4054)</f>
        <v>Q3-2019</v>
      </c>
    </row>
    <row r="4055" customFormat="false" ht="14.25" hidden="false" customHeight="false" outlineLevel="0" collapsed="false">
      <c r="A4055" s="0" t="s">
        <v>4097</v>
      </c>
      <c r="B4055" s="0" t="s">
        <v>38</v>
      </c>
      <c r="C4055" s="0" t="s">
        <v>39</v>
      </c>
      <c r="D4055" s="9" t="n">
        <v>43600</v>
      </c>
      <c r="E4055" s="9" t="n">
        <v>43731</v>
      </c>
      <c r="F4055" s="9" t="n">
        <v>43753</v>
      </c>
      <c r="G4055" s="9" t="n">
        <v>43758</v>
      </c>
      <c r="H4055" s="10" t="s">
        <v>36</v>
      </c>
      <c r="I4055" s="0" t="n">
        <v>18</v>
      </c>
      <c r="J4055" s="0" t="n">
        <v>33</v>
      </c>
      <c r="K4055" s="0" t="n">
        <v>177</v>
      </c>
      <c r="L4055" s="0" t="n">
        <v>11</v>
      </c>
      <c r="M4055" s="0" t="n">
        <v>2</v>
      </c>
      <c r="N4055" s="11" t="n">
        <v>0.075</v>
      </c>
      <c r="O4055" s="12" t="n">
        <v>90.45</v>
      </c>
      <c r="P4055" s="12" t="n">
        <v>167.5</v>
      </c>
      <c r="Q4055" s="12" t="n">
        <f aca="false">M4055*P4055*(1-N4055)</f>
        <v>309.875</v>
      </c>
      <c r="R4055" s="12" t="n">
        <f aca="false">M4055*O4055</f>
        <v>180.9</v>
      </c>
      <c r="S4055" s="12" t="n">
        <f aca="false">Q4055-R4055</f>
        <v>128.975</v>
      </c>
      <c r="T4055" s="11" t="n">
        <f aca="false">IFERROR(S4055/Q4055,0)</f>
        <v>0.416216216216216</v>
      </c>
      <c r="U4055" s="13" t="n">
        <f aca="false">F4055-E4055</f>
        <v>22</v>
      </c>
      <c r="V4055" s="13" t="n">
        <f aca="false">G4055-F4055</f>
        <v>5</v>
      </c>
      <c r="W4055" s="13" t="n">
        <f aca="false">G4055-E4055</f>
        <v>27</v>
      </c>
      <c r="X4055" s="10" t="n">
        <f aca="false">YEAR(E4055)</f>
        <v>2019</v>
      </c>
      <c r="Y4055" s="0" t="str">
        <f aca="false">TEXT(E4055,"yyyy-mm")</f>
        <v>2019-09</v>
      </c>
      <c r="Z4055" s="0" t="str">
        <f aca="false">"Q"&amp;ROUNDUP(MONTH(E4055)/3,0)&amp;"-"&amp;YEAR(E4055)</f>
        <v>Q3-2019</v>
      </c>
    </row>
    <row r="4056" customFormat="false" ht="14.25" hidden="false" customHeight="false" outlineLevel="0" collapsed="false">
      <c r="A4056" s="0" t="s">
        <v>4098</v>
      </c>
      <c r="B4056" s="0" t="s">
        <v>38</v>
      </c>
      <c r="C4056" s="0" t="s">
        <v>58</v>
      </c>
      <c r="D4056" s="9" t="n">
        <v>43600</v>
      </c>
      <c r="E4056" s="9" t="n">
        <v>43731</v>
      </c>
      <c r="F4056" s="9" t="n">
        <v>43735</v>
      </c>
      <c r="G4056" s="9" t="n">
        <v>43744</v>
      </c>
      <c r="H4056" s="10" t="s">
        <v>36</v>
      </c>
      <c r="I4056" s="0" t="n">
        <v>20</v>
      </c>
      <c r="J4056" s="0" t="n">
        <v>21</v>
      </c>
      <c r="K4056" s="0" t="n">
        <v>357</v>
      </c>
      <c r="L4056" s="0" t="n">
        <v>16</v>
      </c>
      <c r="M4056" s="0" t="n">
        <v>7</v>
      </c>
      <c r="N4056" s="11" t="n">
        <v>0.075</v>
      </c>
      <c r="O4056" s="12" t="n">
        <v>994.35</v>
      </c>
      <c r="P4056" s="12" t="n">
        <v>1949.7</v>
      </c>
      <c r="Q4056" s="12" t="n">
        <f aca="false">M4056*P4056*(1-N4056)</f>
        <v>12624.3075</v>
      </c>
      <c r="R4056" s="12" t="n">
        <f aca="false">M4056*O4056</f>
        <v>6960.45</v>
      </c>
      <c r="S4056" s="12" t="n">
        <f aca="false">Q4056-R4056</f>
        <v>5663.8575</v>
      </c>
      <c r="T4056" s="11" t="n">
        <f aca="false">IFERROR(S4056/Q4056,0)</f>
        <v>0.448646985191069</v>
      </c>
      <c r="U4056" s="13" t="n">
        <f aca="false">F4056-E4056</f>
        <v>4</v>
      </c>
      <c r="V4056" s="13" t="n">
        <f aca="false">G4056-F4056</f>
        <v>9</v>
      </c>
      <c r="W4056" s="13" t="n">
        <f aca="false">G4056-E4056</f>
        <v>13</v>
      </c>
      <c r="X4056" s="10" t="n">
        <f aca="false">YEAR(E4056)</f>
        <v>2019</v>
      </c>
      <c r="Y4056" s="0" t="str">
        <f aca="false">TEXT(E4056,"yyyy-mm")</f>
        <v>2019-09</v>
      </c>
      <c r="Z4056" s="0" t="str">
        <f aca="false">"Q"&amp;ROUNDUP(MONTH(E4056)/3,0)&amp;"-"&amp;YEAR(E4056)</f>
        <v>Q3-2019</v>
      </c>
    </row>
    <row r="4057" customFormat="false" ht="14.25" hidden="false" customHeight="false" outlineLevel="0" collapsed="false">
      <c r="A4057" s="0" t="s">
        <v>4099</v>
      </c>
      <c r="B4057" s="0" t="s">
        <v>34</v>
      </c>
      <c r="C4057" s="0" t="s">
        <v>35</v>
      </c>
      <c r="D4057" s="9" t="n">
        <v>43600</v>
      </c>
      <c r="E4057" s="9" t="n">
        <v>43731</v>
      </c>
      <c r="F4057" s="9" t="n">
        <v>43748</v>
      </c>
      <c r="G4057" s="9" t="n">
        <v>43755</v>
      </c>
      <c r="H4057" s="10" t="s">
        <v>36</v>
      </c>
      <c r="I4057" s="0" t="n">
        <v>6</v>
      </c>
      <c r="J4057" s="0" t="n">
        <v>9</v>
      </c>
      <c r="K4057" s="0" t="n">
        <v>243</v>
      </c>
      <c r="L4057" s="0" t="n">
        <v>34</v>
      </c>
      <c r="M4057" s="0" t="n">
        <v>7</v>
      </c>
      <c r="N4057" s="11" t="n">
        <v>0.1</v>
      </c>
      <c r="O4057" s="12" t="n">
        <v>2144</v>
      </c>
      <c r="P4057" s="12" t="n">
        <v>2680</v>
      </c>
      <c r="Q4057" s="12" t="n">
        <f aca="false">M4057*P4057*(1-N4057)</f>
        <v>16884</v>
      </c>
      <c r="R4057" s="12" t="n">
        <f aca="false">M4057*O4057</f>
        <v>15008</v>
      </c>
      <c r="S4057" s="12" t="n">
        <f aca="false">Q4057-R4057</f>
        <v>1876</v>
      </c>
      <c r="T4057" s="11" t="n">
        <f aca="false">IFERROR(S4057/Q4057,0)</f>
        <v>0.111111111111111</v>
      </c>
      <c r="U4057" s="13" t="n">
        <f aca="false">F4057-E4057</f>
        <v>17</v>
      </c>
      <c r="V4057" s="13" t="n">
        <f aca="false">G4057-F4057</f>
        <v>7</v>
      </c>
      <c r="W4057" s="13" t="n">
        <f aca="false">G4057-E4057</f>
        <v>24</v>
      </c>
      <c r="X4057" s="10" t="n">
        <f aca="false">YEAR(E4057)</f>
        <v>2019</v>
      </c>
      <c r="Y4057" s="0" t="str">
        <f aca="false">TEXT(E4057,"yyyy-mm")</f>
        <v>2019-09</v>
      </c>
      <c r="Z4057" s="0" t="str">
        <f aca="false">"Q"&amp;ROUNDUP(MONTH(E4057)/3,0)&amp;"-"&amp;YEAR(E4057)</f>
        <v>Q3-2019</v>
      </c>
    </row>
    <row r="4058" customFormat="false" ht="14.25" hidden="false" customHeight="false" outlineLevel="0" collapsed="false">
      <c r="A4058" s="0" t="s">
        <v>4100</v>
      </c>
      <c r="B4058" s="0" t="s">
        <v>34</v>
      </c>
      <c r="C4058" s="0" t="s">
        <v>46</v>
      </c>
      <c r="D4058" s="9" t="n">
        <v>43600</v>
      </c>
      <c r="E4058" s="9" t="n">
        <v>43731</v>
      </c>
      <c r="F4058" s="9" t="n">
        <v>43741</v>
      </c>
      <c r="G4058" s="9" t="n">
        <v>43747</v>
      </c>
      <c r="H4058" s="10" t="s">
        <v>36</v>
      </c>
      <c r="I4058" s="0" t="n">
        <v>2</v>
      </c>
      <c r="J4058" s="0" t="n">
        <v>46</v>
      </c>
      <c r="K4058" s="0" t="n">
        <v>291</v>
      </c>
      <c r="L4058" s="0" t="n">
        <v>19</v>
      </c>
      <c r="M4058" s="0" t="n">
        <v>4</v>
      </c>
      <c r="N4058" s="11" t="n">
        <v>0.2</v>
      </c>
      <c r="O4058" s="12" t="n">
        <v>2591.23</v>
      </c>
      <c r="P4058" s="12" t="n">
        <v>3986.5</v>
      </c>
      <c r="Q4058" s="12" t="n">
        <f aca="false">M4058*P4058*(1-N4058)</f>
        <v>12756.8</v>
      </c>
      <c r="R4058" s="12" t="n">
        <f aca="false">M4058*O4058</f>
        <v>10364.92</v>
      </c>
      <c r="S4058" s="12" t="n">
        <f aca="false">Q4058-R4058</f>
        <v>2391.88</v>
      </c>
      <c r="T4058" s="11" t="n">
        <f aca="false">IFERROR(S4058/Q4058,0)</f>
        <v>0.187498432208704</v>
      </c>
      <c r="U4058" s="13" t="n">
        <f aca="false">F4058-E4058</f>
        <v>10</v>
      </c>
      <c r="V4058" s="13" t="n">
        <f aca="false">G4058-F4058</f>
        <v>6</v>
      </c>
      <c r="W4058" s="13" t="n">
        <f aca="false">G4058-E4058</f>
        <v>16</v>
      </c>
      <c r="X4058" s="10" t="n">
        <f aca="false">YEAR(E4058)</f>
        <v>2019</v>
      </c>
      <c r="Y4058" s="0" t="str">
        <f aca="false">TEXT(E4058,"yyyy-mm")</f>
        <v>2019-09</v>
      </c>
      <c r="Z4058" s="0" t="str">
        <f aca="false">"Q"&amp;ROUNDUP(MONTH(E4058)/3,0)&amp;"-"&amp;YEAR(E4058)</f>
        <v>Q3-2019</v>
      </c>
    </row>
    <row r="4059" customFormat="false" ht="14.25" hidden="false" customHeight="false" outlineLevel="0" collapsed="false">
      <c r="A4059" s="0" t="s">
        <v>4101</v>
      </c>
      <c r="B4059" s="0" t="s">
        <v>43</v>
      </c>
      <c r="C4059" s="0" t="s">
        <v>46</v>
      </c>
      <c r="D4059" s="9" t="n">
        <v>43600</v>
      </c>
      <c r="E4059" s="9" t="n">
        <v>43731</v>
      </c>
      <c r="F4059" s="9" t="n">
        <v>43734</v>
      </c>
      <c r="G4059" s="9" t="n">
        <v>43739</v>
      </c>
      <c r="H4059" s="10" t="s">
        <v>36</v>
      </c>
      <c r="I4059" s="0" t="n">
        <v>27</v>
      </c>
      <c r="J4059" s="0" t="n">
        <v>5</v>
      </c>
      <c r="K4059" s="0" t="n">
        <v>273</v>
      </c>
      <c r="L4059" s="0" t="n">
        <v>3</v>
      </c>
      <c r="M4059" s="0" t="n">
        <v>2</v>
      </c>
      <c r="N4059" s="11" t="n">
        <v>0.05</v>
      </c>
      <c r="O4059" s="12" t="n">
        <v>75.38</v>
      </c>
      <c r="P4059" s="12" t="n">
        <v>167.5</v>
      </c>
      <c r="Q4059" s="12" t="n">
        <f aca="false">M4059*P4059*(1-N4059)</f>
        <v>318.25</v>
      </c>
      <c r="R4059" s="12" t="n">
        <f aca="false">M4059*O4059</f>
        <v>150.76</v>
      </c>
      <c r="S4059" s="12" t="n">
        <f aca="false">Q4059-R4059</f>
        <v>167.49</v>
      </c>
      <c r="T4059" s="11" t="n">
        <f aca="false">IFERROR(S4059/Q4059,0)</f>
        <v>0.526284367635507</v>
      </c>
      <c r="U4059" s="13" t="n">
        <f aca="false">F4059-E4059</f>
        <v>3</v>
      </c>
      <c r="V4059" s="13" t="n">
        <f aca="false">G4059-F4059</f>
        <v>5</v>
      </c>
      <c r="W4059" s="13" t="n">
        <f aca="false">G4059-E4059</f>
        <v>8</v>
      </c>
      <c r="X4059" s="10" t="n">
        <f aca="false">YEAR(E4059)</f>
        <v>2019</v>
      </c>
      <c r="Y4059" s="0" t="str">
        <f aca="false">TEXT(E4059,"yyyy-mm")</f>
        <v>2019-09</v>
      </c>
      <c r="Z4059" s="0" t="str">
        <f aca="false">"Q"&amp;ROUNDUP(MONTH(E4059)/3,0)&amp;"-"&amp;YEAR(E4059)</f>
        <v>Q3-2019</v>
      </c>
    </row>
    <row r="4060" customFormat="false" ht="14.25" hidden="false" customHeight="false" outlineLevel="0" collapsed="false">
      <c r="A4060" s="0" t="s">
        <v>4102</v>
      </c>
      <c r="B4060" s="0" t="s">
        <v>38</v>
      </c>
      <c r="C4060" s="0" t="s">
        <v>48</v>
      </c>
      <c r="D4060" s="9" t="n">
        <v>43600</v>
      </c>
      <c r="E4060" s="9" t="n">
        <v>43731</v>
      </c>
      <c r="F4060" s="9" t="n">
        <v>43758</v>
      </c>
      <c r="G4060" s="9" t="n">
        <v>43764</v>
      </c>
      <c r="H4060" s="10" t="s">
        <v>36</v>
      </c>
      <c r="I4060" s="0" t="n">
        <v>20</v>
      </c>
      <c r="J4060" s="0" t="n">
        <v>3</v>
      </c>
      <c r="K4060" s="0" t="n">
        <v>12</v>
      </c>
      <c r="L4060" s="0" t="n">
        <v>23</v>
      </c>
      <c r="M4060" s="0" t="n">
        <v>8</v>
      </c>
      <c r="N4060" s="11" t="n">
        <v>0.1</v>
      </c>
      <c r="O4060" s="12" t="n">
        <v>97.15</v>
      </c>
      <c r="P4060" s="12" t="n">
        <v>194.3</v>
      </c>
      <c r="Q4060" s="12" t="n">
        <f aca="false">M4060*P4060*(1-N4060)</f>
        <v>1398.96</v>
      </c>
      <c r="R4060" s="12" t="n">
        <f aca="false">M4060*O4060</f>
        <v>777.2</v>
      </c>
      <c r="S4060" s="12" t="n">
        <f aca="false">Q4060-R4060</f>
        <v>621.76</v>
      </c>
      <c r="T4060" s="11" t="n">
        <f aca="false">IFERROR(S4060/Q4060,0)</f>
        <v>0.444444444444444</v>
      </c>
      <c r="U4060" s="13" t="n">
        <f aca="false">F4060-E4060</f>
        <v>27</v>
      </c>
      <c r="V4060" s="13" t="n">
        <f aca="false">G4060-F4060</f>
        <v>6</v>
      </c>
      <c r="W4060" s="13" t="n">
        <f aca="false">G4060-E4060</f>
        <v>33</v>
      </c>
      <c r="X4060" s="10" t="n">
        <f aca="false">YEAR(E4060)</f>
        <v>2019</v>
      </c>
      <c r="Y4060" s="0" t="str">
        <f aca="false">TEXT(E4060,"yyyy-mm")</f>
        <v>2019-09</v>
      </c>
      <c r="Z4060" s="0" t="str">
        <f aca="false">"Q"&amp;ROUNDUP(MONTH(E4060)/3,0)&amp;"-"&amp;YEAR(E4060)</f>
        <v>Q3-2019</v>
      </c>
    </row>
    <row r="4061" customFormat="false" ht="14.25" hidden="false" customHeight="false" outlineLevel="0" collapsed="false">
      <c r="A4061" s="0" t="s">
        <v>4103</v>
      </c>
      <c r="B4061" s="0" t="s">
        <v>34</v>
      </c>
      <c r="C4061" s="0" t="s">
        <v>79</v>
      </c>
      <c r="D4061" s="9" t="n">
        <v>43600</v>
      </c>
      <c r="E4061" s="9" t="n">
        <v>43731</v>
      </c>
      <c r="F4061" s="9" t="n">
        <v>43753</v>
      </c>
      <c r="G4061" s="9" t="n">
        <v>43759</v>
      </c>
      <c r="H4061" s="10" t="s">
        <v>36</v>
      </c>
      <c r="I4061" s="0" t="n">
        <v>7</v>
      </c>
      <c r="J4061" s="0" t="n">
        <v>24</v>
      </c>
      <c r="K4061" s="0" t="n">
        <v>66</v>
      </c>
      <c r="L4061" s="0" t="n">
        <v>28</v>
      </c>
      <c r="M4061" s="0" t="n">
        <v>8</v>
      </c>
      <c r="N4061" s="11" t="n">
        <v>0.075</v>
      </c>
      <c r="O4061" s="12" t="n">
        <v>1073.34</v>
      </c>
      <c r="P4061" s="12" t="n">
        <v>2385.2</v>
      </c>
      <c r="Q4061" s="12" t="n">
        <f aca="false">M4061*P4061*(1-N4061)</f>
        <v>17650.48</v>
      </c>
      <c r="R4061" s="12" t="n">
        <f aca="false">M4061*O4061</f>
        <v>8586.72</v>
      </c>
      <c r="S4061" s="12" t="n">
        <f aca="false">Q4061-R4061</f>
        <v>9063.76</v>
      </c>
      <c r="T4061" s="11" t="n">
        <f aca="false">IFERROR(S4061/Q4061,0)</f>
        <v>0.513513513513514</v>
      </c>
      <c r="U4061" s="13" t="n">
        <f aca="false">F4061-E4061</f>
        <v>22</v>
      </c>
      <c r="V4061" s="13" t="n">
        <f aca="false">G4061-F4061</f>
        <v>6</v>
      </c>
      <c r="W4061" s="13" t="n">
        <f aca="false">G4061-E4061</f>
        <v>28</v>
      </c>
      <c r="X4061" s="10" t="n">
        <f aca="false">YEAR(E4061)</f>
        <v>2019</v>
      </c>
      <c r="Y4061" s="0" t="str">
        <f aca="false">TEXT(E4061,"yyyy-mm")</f>
        <v>2019-09</v>
      </c>
      <c r="Z4061" s="0" t="str">
        <f aca="false">"Q"&amp;ROUNDUP(MONTH(E4061)/3,0)&amp;"-"&amp;YEAR(E4061)</f>
        <v>Q3-2019</v>
      </c>
    </row>
    <row r="4062" customFormat="false" ht="14.25" hidden="false" customHeight="false" outlineLevel="0" collapsed="false">
      <c r="A4062" s="0" t="s">
        <v>4104</v>
      </c>
      <c r="B4062" s="0" t="s">
        <v>41</v>
      </c>
      <c r="C4062" s="0" t="s">
        <v>39</v>
      </c>
      <c r="D4062" s="9" t="n">
        <v>43600</v>
      </c>
      <c r="E4062" s="9" t="n">
        <v>43732</v>
      </c>
      <c r="F4062" s="9" t="n">
        <v>43742</v>
      </c>
      <c r="G4062" s="9" t="n">
        <v>43743</v>
      </c>
      <c r="H4062" s="10" t="s">
        <v>36</v>
      </c>
      <c r="I4062" s="0" t="n">
        <v>23</v>
      </c>
      <c r="J4062" s="0" t="n">
        <v>31</v>
      </c>
      <c r="K4062" s="0" t="n">
        <v>141</v>
      </c>
      <c r="L4062" s="0" t="n">
        <v>5</v>
      </c>
      <c r="M4062" s="0" t="n">
        <v>8</v>
      </c>
      <c r="N4062" s="11" t="n">
        <v>0.075</v>
      </c>
      <c r="O4062" s="12" t="n">
        <v>3601.32</v>
      </c>
      <c r="P4062" s="12" t="n">
        <v>5219.3</v>
      </c>
      <c r="Q4062" s="12" t="n">
        <f aca="false">M4062*P4062*(1-N4062)</f>
        <v>38622.82</v>
      </c>
      <c r="R4062" s="12" t="n">
        <f aca="false">M4062*O4062</f>
        <v>28810.56</v>
      </c>
      <c r="S4062" s="12" t="n">
        <f aca="false">Q4062-R4062</f>
        <v>9812.26</v>
      </c>
      <c r="T4062" s="11" t="n">
        <f aca="false">IFERROR(S4062/Q4062,0)</f>
        <v>0.254053432659759</v>
      </c>
      <c r="U4062" s="13" t="n">
        <f aca="false">F4062-E4062</f>
        <v>10</v>
      </c>
      <c r="V4062" s="13" t="n">
        <f aca="false">G4062-F4062</f>
        <v>1</v>
      </c>
      <c r="W4062" s="13" t="n">
        <f aca="false">G4062-E4062</f>
        <v>11</v>
      </c>
      <c r="X4062" s="10" t="n">
        <f aca="false">YEAR(E4062)</f>
        <v>2019</v>
      </c>
      <c r="Y4062" s="0" t="str">
        <f aca="false">TEXT(E4062,"yyyy-mm")</f>
        <v>2019-09</v>
      </c>
      <c r="Z4062" s="0" t="str">
        <f aca="false">"Q"&amp;ROUNDUP(MONTH(E4062)/3,0)&amp;"-"&amp;YEAR(E4062)</f>
        <v>Q3-2019</v>
      </c>
    </row>
    <row r="4063" customFormat="false" ht="14.25" hidden="false" customHeight="false" outlineLevel="0" collapsed="false">
      <c r="A4063" s="0" t="s">
        <v>4105</v>
      </c>
      <c r="B4063" s="0" t="s">
        <v>34</v>
      </c>
      <c r="C4063" s="0" t="s">
        <v>46</v>
      </c>
      <c r="D4063" s="9" t="n">
        <v>43600</v>
      </c>
      <c r="E4063" s="9" t="n">
        <v>43732</v>
      </c>
      <c r="F4063" s="9" t="n">
        <v>43760</v>
      </c>
      <c r="G4063" s="9" t="n">
        <v>43770</v>
      </c>
      <c r="H4063" s="10" t="s">
        <v>36</v>
      </c>
      <c r="I4063" s="0" t="n">
        <v>10</v>
      </c>
      <c r="J4063" s="0" t="n">
        <v>26</v>
      </c>
      <c r="K4063" s="0" t="n">
        <v>285</v>
      </c>
      <c r="L4063" s="0" t="n">
        <v>17</v>
      </c>
      <c r="M4063" s="0" t="n">
        <v>8</v>
      </c>
      <c r="N4063" s="11" t="n">
        <v>0.1</v>
      </c>
      <c r="O4063" s="12" t="n">
        <v>1512.59</v>
      </c>
      <c r="P4063" s="12" t="n">
        <v>2224.4</v>
      </c>
      <c r="Q4063" s="12" t="n">
        <f aca="false">M4063*P4063*(1-N4063)</f>
        <v>16015.68</v>
      </c>
      <c r="R4063" s="12" t="n">
        <f aca="false">M4063*O4063</f>
        <v>12100.72</v>
      </c>
      <c r="S4063" s="12" t="n">
        <f aca="false">Q4063-R4063</f>
        <v>3914.96</v>
      </c>
      <c r="T4063" s="11" t="n">
        <f aca="false">IFERROR(S4063/Q4063,0)</f>
        <v>0.244445443465404</v>
      </c>
      <c r="U4063" s="13" t="n">
        <f aca="false">F4063-E4063</f>
        <v>28</v>
      </c>
      <c r="V4063" s="13" t="n">
        <f aca="false">G4063-F4063</f>
        <v>10</v>
      </c>
      <c r="W4063" s="13" t="n">
        <f aca="false">G4063-E4063</f>
        <v>38</v>
      </c>
      <c r="X4063" s="10" t="n">
        <f aca="false">YEAR(E4063)</f>
        <v>2019</v>
      </c>
      <c r="Y4063" s="0" t="str">
        <f aca="false">TEXT(E4063,"yyyy-mm")</f>
        <v>2019-09</v>
      </c>
      <c r="Z4063" s="0" t="str">
        <f aca="false">"Q"&amp;ROUNDUP(MONTH(E4063)/3,0)&amp;"-"&amp;YEAR(E4063)</f>
        <v>Q3-2019</v>
      </c>
    </row>
    <row r="4064" customFormat="false" ht="14.25" hidden="false" customHeight="false" outlineLevel="0" collapsed="false">
      <c r="A4064" s="0" t="s">
        <v>4106</v>
      </c>
      <c r="B4064" s="0" t="s">
        <v>34</v>
      </c>
      <c r="C4064" s="0" t="s">
        <v>46</v>
      </c>
      <c r="D4064" s="9" t="n">
        <v>43600</v>
      </c>
      <c r="E4064" s="9" t="n">
        <v>43732</v>
      </c>
      <c r="F4064" s="9" t="n">
        <v>43747</v>
      </c>
      <c r="G4064" s="9" t="n">
        <v>43749</v>
      </c>
      <c r="H4064" s="10" t="s">
        <v>36</v>
      </c>
      <c r="I4064" s="0" t="n">
        <v>1</v>
      </c>
      <c r="J4064" s="0" t="n">
        <v>24</v>
      </c>
      <c r="K4064" s="0" t="n">
        <v>284</v>
      </c>
      <c r="L4064" s="0" t="n">
        <v>29</v>
      </c>
      <c r="M4064" s="0" t="n">
        <v>8</v>
      </c>
      <c r="N4064" s="11" t="n">
        <v>0.05</v>
      </c>
      <c r="O4064" s="12" t="n">
        <v>1472.53</v>
      </c>
      <c r="P4064" s="12" t="n">
        <v>2231.1</v>
      </c>
      <c r="Q4064" s="12" t="n">
        <f aca="false">M4064*P4064*(1-N4064)</f>
        <v>16956.36</v>
      </c>
      <c r="R4064" s="12" t="n">
        <f aca="false">M4064*O4064</f>
        <v>11780.24</v>
      </c>
      <c r="S4064" s="12" t="n">
        <f aca="false">Q4064-R4064</f>
        <v>5176.12</v>
      </c>
      <c r="T4064" s="11" t="n">
        <f aca="false">IFERROR(S4064/Q4064,0)</f>
        <v>0.305261270697249</v>
      </c>
      <c r="U4064" s="13" t="n">
        <f aca="false">F4064-E4064</f>
        <v>15</v>
      </c>
      <c r="V4064" s="13" t="n">
        <f aca="false">G4064-F4064</f>
        <v>2</v>
      </c>
      <c r="W4064" s="13" t="n">
        <f aca="false">G4064-E4064</f>
        <v>17</v>
      </c>
      <c r="X4064" s="10" t="n">
        <f aca="false">YEAR(E4064)</f>
        <v>2019</v>
      </c>
      <c r="Y4064" s="0" t="str">
        <f aca="false">TEXT(E4064,"yyyy-mm")</f>
        <v>2019-09</v>
      </c>
      <c r="Z4064" s="0" t="str">
        <f aca="false">"Q"&amp;ROUNDUP(MONTH(E4064)/3,0)&amp;"-"&amp;YEAR(E4064)</f>
        <v>Q3-2019</v>
      </c>
    </row>
    <row r="4065" customFormat="false" ht="14.25" hidden="false" customHeight="false" outlineLevel="0" collapsed="false">
      <c r="A4065" s="0" t="s">
        <v>4107</v>
      </c>
      <c r="B4065" s="0" t="s">
        <v>34</v>
      </c>
      <c r="C4065" s="0" t="s">
        <v>35</v>
      </c>
      <c r="D4065" s="9" t="n">
        <v>43600</v>
      </c>
      <c r="E4065" s="9" t="n">
        <v>43732</v>
      </c>
      <c r="F4065" s="9" t="n">
        <v>43735</v>
      </c>
      <c r="G4065" s="9" t="n">
        <v>43738</v>
      </c>
      <c r="H4065" s="10" t="s">
        <v>36</v>
      </c>
      <c r="I4065" s="0" t="n">
        <v>9</v>
      </c>
      <c r="J4065" s="0" t="n">
        <v>25</v>
      </c>
      <c r="K4065" s="0" t="n">
        <v>255</v>
      </c>
      <c r="L4065" s="0" t="n">
        <v>25</v>
      </c>
      <c r="M4065" s="0" t="n">
        <v>6</v>
      </c>
      <c r="N4065" s="11" t="n">
        <v>0.15</v>
      </c>
      <c r="O4065" s="12" t="n">
        <v>4539.92</v>
      </c>
      <c r="P4065" s="12" t="n">
        <v>5896</v>
      </c>
      <c r="Q4065" s="12" t="n">
        <f aca="false">M4065*P4065*(1-N4065)</f>
        <v>30069.6</v>
      </c>
      <c r="R4065" s="12" t="n">
        <f aca="false">M4065*O4065</f>
        <v>27239.52</v>
      </c>
      <c r="S4065" s="12" t="n">
        <f aca="false">Q4065-R4065</f>
        <v>2830.08</v>
      </c>
      <c r="T4065" s="11" t="n">
        <f aca="false">IFERROR(S4065/Q4065,0)</f>
        <v>0.0941176470588235</v>
      </c>
      <c r="U4065" s="13" t="n">
        <f aca="false">F4065-E4065</f>
        <v>3</v>
      </c>
      <c r="V4065" s="13" t="n">
        <f aca="false">G4065-F4065</f>
        <v>3</v>
      </c>
      <c r="W4065" s="13" t="n">
        <f aca="false">G4065-E4065</f>
        <v>6</v>
      </c>
      <c r="X4065" s="10" t="n">
        <f aca="false">YEAR(E4065)</f>
        <v>2019</v>
      </c>
      <c r="Y4065" s="0" t="str">
        <f aca="false">TEXT(E4065,"yyyy-mm")</f>
        <v>2019-09</v>
      </c>
      <c r="Z4065" s="0" t="str">
        <f aca="false">"Q"&amp;ROUNDUP(MONTH(E4065)/3,0)&amp;"-"&amp;YEAR(E4065)</f>
        <v>Q3-2019</v>
      </c>
    </row>
    <row r="4066" customFormat="false" ht="14.25" hidden="false" customHeight="false" outlineLevel="0" collapsed="false">
      <c r="A4066" s="0" t="s">
        <v>4108</v>
      </c>
      <c r="B4066" s="0" t="s">
        <v>43</v>
      </c>
      <c r="C4066" s="0" t="s">
        <v>46</v>
      </c>
      <c r="D4066" s="9" t="n">
        <v>43600</v>
      </c>
      <c r="E4066" s="9" t="n">
        <v>43733</v>
      </c>
      <c r="F4066" s="9" t="n">
        <v>43755</v>
      </c>
      <c r="G4066" s="9" t="n">
        <v>43758</v>
      </c>
      <c r="H4066" s="10" t="s">
        <v>36</v>
      </c>
      <c r="I4066" s="0" t="n">
        <v>27</v>
      </c>
      <c r="J4066" s="0" t="n">
        <v>44</v>
      </c>
      <c r="K4066" s="0" t="n">
        <v>324</v>
      </c>
      <c r="L4066" s="0" t="n">
        <v>33</v>
      </c>
      <c r="M4066" s="0" t="n">
        <v>8</v>
      </c>
      <c r="N4066" s="11" t="n">
        <v>0.15</v>
      </c>
      <c r="O4066" s="12" t="n">
        <v>1847.86</v>
      </c>
      <c r="P4066" s="12" t="n">
        <v>2639.8</v>
      </c>
      <c r="Q4066" s="12" t="n">
        <f aca="false">M4066*P4066*(1-N4066)</f>
        <v>17950.64</v>
      </c>
      <c r="R4066" s="12" t="n">
        <f aca="false">M4066*O4066</f>
        <v>14782.88</v>
      </c>
      <c r="S4066" s="12" t="n">
        <f aca="false">Q4066-R4066</f>
        <v>3167.76</v>
      </c>
      <c r="T4066" s="11" t="n">
        <f aca="false">IFERROR(S4066/Q4066,0)</f>
        <v>0.176470588235294</v>
      </c>
      <c r="U4066" s="13" t="n">
        <f aca="false">F4066-E4066</f>
        <v>22</v>
      </c>
      <c r="V4066" s="13" t="n">
        <f aca="false">G4066-F4066</f>
        <v>3</v>
      </c>
      <c r="W4066" s="13" t="n">
        <f aca="false">G4066-E4066</f>
        <v>25</v>
      </c>
      <c r="X4066" s="10" t="n">
        <f aca="false">YEAR(E4066)</f>
        <v>2019</v>
      </c>
      <c r="Y4066" s="0" t="str">
        <f aca="false">TEXT(E4066,"yyyy-mm")</f>
        <v>2019-09</v>
      </c>
      <c r="Z4066" s="0" t="str">
        <f aca="false">"Q"&amp;ROUNDUP(MONTH(E4066)/3,0)&amp;"-"&amp;YEAR(E4066)</f>
        <v>Q3-2019</v>
      </c>
    </row>
    <row r="4067" customFormat="false" ht="14.25" hidden="false" customHeight="false" outlineLevel="0" collapsed="false">
      <c r="A4067" s="0" t="s">
        <v>4109</v>
      </c>
      <c r="B4067" s="0" t="s">
        <v>34</v>
      </c>
      <c r="C4067" s="0" t="s">
        <v>39</v>
      </c>
      <c r="D4067" s="9" t="n">
        <v>43600</v>
      </c>
      <c r="E4067" s="9" t="n">
        <v>43733</v>
      </c>
      <c r="F4067" s="9" t="n">
        <v>43753</v>
      </c>
      <c r="G4067" s="9" t="n">
        <v>43754</v>
      </c>
      <c r="H4067" s="10" t="s">
        <v>36</v>
      </c>
      <c r="I4067" s="0" t="n">
        <v>9</v>
      </c>
      <c r="J4067" s="0" t="n">
        <v>42</v>
      </c>
      <c r="K4067" s="0" t="n">
        <v>148</v>
      </c>
      <c r="L4067" s="0" t="n">
        <v>30</v>
      </c>
      <c r="M4067" s="0" t="n">
        <v>4</v>
      </c>
      <c r="N4067" s="11" t="n">
        <v>0.05</v>
      </c>
      <c r="O4067" s="12" t="n">
        <v>700.28</v>
      </c>
      <c r="P4067" s="12" t="n">
        <v>1045.2</v>
      </c>
      <c r="Q4067" s="12" t="n">
        <f aca="false">M4067*P4067*(1-N4067)</f>
        <v>3971.76</v>
      </c>
      <c r="R4067" s="12" t="n">
        <f aca="false">M4067*O4067</f>
        <v>2801.12</v>
      </c>
      <c r="S4067" s="12" t="n">
        <f aca="false">Q4067-R4067</f>
        <v>1170.64</v>
      </c>
      <c r="T4067" s="11" t="n">
        <f aca="false">IFERROR(S4067/Q4067,0)</f>
        <v>0.294740870546055</v>
      </c>
      <c r="U4067" s="13" t="n">
        <f aca="false">F4067-E4067</f>
        <v>20</v>
      </c>
      <c r="V4067" s="13" t="n">
        <f aca="false">G4067-F4067</f>
        <v>1</v>
      </c>
      <c r="W4067" s="13" t="n">
        <f aca="false">G4067-E4067</f>
        <v>21</v>
      </c>
      <c r="X4067" s="10" t="n">
        <f aca="false">YEAR(E4067)</f>
        <v>2019</v>
      </c>
      <c r="Y4067" s="0" t="str">
        <f aca="false">TEXT(E4067,"yyyy-mm")</f>
        <v>2019-09</v>
      </c>
      <c r="Z4067" s="0" t="str">
        <f aca="false">"Q"&amp;ROUNDUP(MONTH(E4067)/3,0)&amp;"-"&amp;YEAR(E4067)</f>
        <v>Q3-2019</v>
      </c>
    </row>
    <row r="4068" customFormat="false" ht="14.25" hidden="false" customHeight="false" outlineLevel="0" collapsed="false">
      <c r="A4068" s="0" t="s">
        <v>4110</v>
      </c>
      <c r="B4068" s="0" t="s">
        <v>34</v>
      </c>
      <c r="C4068" s="0" t="s">
        <v>46</v>
      </c>
      <c r="D4068" s="9" t="n">
        <v>43600</v>
      </c>
      <c r="E4068" s="9" t="n">
        <v>43733</v>
      </c>
      <c r="F4068" s="9" t="n">
        <v>43736</v>
      </c>
      <c r="G4068" s="9" t="n">
        <v>43738</v>
      </c>
      <c r="H4068" s="10" t="s">
        <v>36</v>
      </c>
      <c r="I4068" s="0" t="n">
        <v>5</v>
      </c>
      <c r="J4068" s="0" t="n">
        <v>18</v>
      </c>
      <c r="K4068" s="0" t="n">
        <v>290</v>
      </c>
      <c r="L4068" s="0" t="n">
        <v>43</v>
      </c>
      <c r="M4068" s="0" t="n">
        <v>4</v>
      </c>
      <c r="N4068" s="11" t="n">
        <v>0.05</v>
      </c>
      <c r="O4068" s="12" t="n">
        <v>951.94</v>
      </c>
      <c r="P4068" s="12" t="n">
        <v>1286.4</v>
      </c>
      <c r="Q4068" s="12" t="n">
        <f aca="false">M4068*P4068*(1-N4068)</f>
        <v>4888.32</v>
      </c>
      <c r="R4068" s="12" t="n">
        <f aca="false">M4068*O4068</f>
        <v>3807.76</v>
      </c>
      <c r="S4068" s="12" t="n">
        <f aca="false">Q4068-R4068</f>
        <v>1080.56</v>
      </c>
      <c r="T4068" s="11" t="n">
        <f aca="false">IFERROR(S4068/Q4068,0)</f>
        <v>0.221049358470804</v>
      </c>
      <c r="U4068" s="13" t="n">
        <f aca="false">F4068-E4068</f>
        <v>3</v>
      </c>
      <c r="V4068" s="13" t="n">
        <f aca="false">G4068-F4068</f>
        <v>2</v>
      </c>
      <c r="W4068" s="13" t="n">
        <f aca="false">G4068-E4068</f>
        <v>5</v>
      </c>
      <c r="X4068" s="10" t="n">
        <f aca="false">YEAR(E4068)</f>
        <v>2019</v>
      </c>
      <c r="Y4068" s="0" t="str">
        <f aca="false">TEXT(E4068,"yyyy-mm")</f>
        <v>2019-09</v>
      </c>
      <c r="Z4068" s="0" t="str">
        <f aca="false">"Q"&amp;ROUNDUP(MONTH(E4068)/3,0)&amp;"-"&amp;YEAR(E4068)</f>
        <v>Q3-2019</v>
      </c>
    </row>
    <row r="4069" customFormat="false" ht="14.25" hidden="false" customHeight="false" outlineLevel="0" collapsed="false">
      <c r="A4069" s="0" t="s">
        <v>4111</v>
      </c>
      <c r="B4069" s="0" t="s">
        <v>41</v>
      </c>
      <c r="C4069" s="0" t="s">
        <v>79</v>
      </c>
      <c r="D4069" s="9" t="n">
        <v>43600</v>
      </c>
      <c r="E4069" s="9" t="n">
        <v>43733</v>
      </c>
      <c r="F4069" s="9" t="n">
        <v>43744</v>
      </c>
      <c r="G4069" s="9" t="n">
        <v>43746</v>
      </c>
      <c r="H4069" s="10" t="s">
        <v>36</v>
      </c>
      <c r="I4069" s="0" t="n">
        <v>21</v>
      </c>
      <c r="J4069" s="0" t="n">
        <v>28</v>
      </c>
      <c r="K4069" s="0" t="n">
        <v>85</v>
      </c>
      <c r="L4069" s="0" t="n">
        <v>19</v>
      </c>
      <c r="M4069" s="0" t="n">
        <v>7</v>
      </c>
      <c r="N4069" s="11" t="n">
        <v>0.15</v>
      </c>
      <c r="O4069" s="12" t="n">
        <v>1778.31</v>
      </c>
      <c r="P4069" s="12" t="n">
        <v>3865.9</v>
      </c>
      <c r="Q4069" s="12" t="n">
        <f aca="false">M4069*P4069*(1-N4069)</f>
        <v>23002.105</v>
      </c>
      <c r="R4069" s="12" t="n">
        <f aca="false">M4069*O4069</f>
        <v>12448.17</v>
      </c>
      <c r="S4069" s="12" t="n">
        <f aca="false">Q4069-R4069</f>
        <v>10553.935</v>
      </c>
      <c r="T4069" s="11" t="n">
        <f aca="false">IFERROR(S4069/Q4069,0)</f>
        <v>0.458824746691661</v>
      </c>
      <c r="U4069" s="13" t="n">
        <f aca="false">F4069-E4069</f>
        <v>11</v>
      </c>
      <c r="V4069" s="13" t="n">
        <f aca="false">G4069-F4069</f>
        <v>2</v>
      </c>
      <c r="W4069" s="13" t="n">
        <f aca="false">G4069-E4069</f>
        <v>13</v>
      </c>
      <c r="X4069" s="10" t="n">
        <f aca="false">YEAR(E4069)</f>
        <v>2019</v>
      </c>
      <c r="Y4069" s="0" t="str">
        <f aca="false">TEXT(E4069,"yyyy-mm")</f>
        <v>2019-09</v>
      </c>
      <c r="Z4069" s="0" t="str">
        <f aca="false">"Q"&amp;ROUNDUP(MONTH(E4069)/3,0)&amp;"-"&amp;YEAR(E4069)</f>
        <v>Q3-2019</v>
      </c>
    </row>
    <row r="4070" customFormat="false" ht="14.25" hidden="false" customHeight="false" outlineLevel="0" collapsed="false">
      <c r="A4070" s="0" t="s">
        <v>4112</v>
      </c>
      <c r="B4070" s="0" t="s">
        <v>34</v>
      </c>
      <c r="C4070" s="0" t="s">
        <v>46</v>
      </c>
      <c r="D4070" s="9" t="n">
        <v>43600</v>
      </c>
      <c r="E4070" s="9" t="n">
        <v>43733</v>
      </c>
      <c r="F4070" s="9" t="n">
        <v>43755</v>
      </c>
      <c r="G4070" s="9" t="n">
        <v>43757</v>
      </c>
      <c r="H4070" s="10" t="s">
        <v>36</v>
      </c>
      <c r="I4070" s="0" t="n">
        <v>4</v>
      </c>
      <c r="J4070" s="0" t="n">
        <v>50</v>
      </c>
      <c r="K4070" s="0" t="n">
        <v>284</v>
      </c>
      <c r="L4070" s="0" t="n">
        <v>41</v>
      </c>
      <c r="M4070" s="0" t="n">
        <v>4</v>
      </c>
      <c r="N4070" s="11" t="n">
        <v>0.05</v>
      </c>
      <c r="O4070" s="12" t="n">
        <v>3520.31</v>
      </c>
      <c r="P4070" s="12" t="n">
        <v>6519.1</v>
      </c>
      <c r="Q4070" s="12" t="n">
        <f aca="false">M4070*P4070*(1-N4070)</f>
        <v>24772.58</v>
      </c>
      <c r="R4070" s="12" t="n">
        <f aca="false">M4070*O4070</f>
        <v>14081.24</v>
      </c>
      <c r="S4070" s="12" t="n">
        <f aca="false">Q4070-R4070</f>
        <v>10691.34</v>
      </c>
      <c r="T4070" s="11" t="n">
        <f aca="false">IFERROR(S4070/Q4070,0)</f>
        <v>0.43157959324382</v>
      </c>
      <c r="U4070" s="13" t="n">
        <f aca="false">F4070-E4070</f>
        <v>22</v>
      </c>
      <c r="V4070" s="13" t="n">
        <f aca="false">G4070-F4070</f>
        <v>2</v>
      </c>
      <c r="W4070" s="13" t="n">
        <f aca="false">G4070-E4070</f>
        <v>24</v>
      </c>
      <c r="X4070" s="10" t="n">
        <f aca="false">YEAR(E4070)</f>
        <v>2019</v>
      </c>
      <c r="Y4070" s="0" t="str">
        <f aca="false">TEXT(E4070,"yyyy-mm")</f>
        <v>2019-09</v>
      </c>
      <c r="Z4070" s="0" t="str">
        <f aca="false">"Q"&amp;ROUNDUP(MONTH(E4070)/3,0)&amp;"-"&amp;YEAR(E4070)</f>
        <v>Q3-2019</v>
      </c>
    </row>
    <row r="4071" customFormat="false" ht="14.25" hidden="false" customHeight="false" outlineLevel="0" collapsed="false">
      <c r="A4071" s="0" t="s">
        <v>4113</v>
      </c>
      <c r="B4071" s="0" t="s">
        <v>38</v>
      </c>
      <c r="C4071" s="0" t="s">
        <v>39</v>
      </c>
      <c r="D4071" s="9" t="n">
        <v>43600</v>
      </c>
      <c r="E4071" s="9" t="n">
        <v>43733</v>
      </c>
      <c r="F4071" s="9" t="n">
        <v>43752</v>
      </c>
      <c r="G4071" s="9" t="n">
        <v>43755</v>
      </c>
      <c r="H4071" s="10" t="s">
        <v>36</v>
      </c>
      <c r="I4071" s="0" t="n">
        <v>12</v>
      </c>
      <c r="J4071" s="0" t="n">
        <v>3</v>
      </c>
      <c r="K4071" s="0" t="n">
        <v>175</v>
      </c>
      <c r="L4071" s="0" t="n">
        <v>37</v>
      </c>
      <c r="M4071" s="0" t="n">
        <v>7</v>
      </c>
      <c r="N4071" s="11" t="n">
        <v>0.1</v>
      </c>
      <c r="O4071" s="12" t="n">
        <v>3365.54</v>
      </c>
      <c r="P4071" s="12" t="n">
        <v>4006.6</v>
      </c>
      <c r="Q4071" s="12" t="n">
        <f aca="false">M4071*P4071*(1-N4071)</f>
        <v>25241.58</v>
      </c>
      <c r="R4071" s="12" t="n">
        <f aca="false">M4071*O4071</f>
        <v>23558.78</v>
      </c>
      <c r="S4071" s="12" t="n">
        <f aca="false">Q4071-R4071</f>
        <v>1682.8</v>
      </c>
      <c r="T4071" s="11" t="n">
        <f aca="false">IFERROR(S4071/Q4071,0)</f>
        <v>0.0666677759474646</v>
      </c>
      <c r="U4071" s="13" t="n">
        <f aca="false">F4071-E4071</f>
        <v>19</v>
      </c>
      <c r="V4071" s="13" t="n">
        <f aca="false">G4071-F4071</f>
        <v>3</v>
      </c>
      <c r="W4071" s="13" t="n">
        <f aca="false">G4071-E4071</f>
        <v>22</v>
      </c>
      <c r="X4071" s="10" t="n">
        <f aca="false">YEAR(E4071)</f>
        <v>2019</v>
      </c>
      <c r="Y4071" s="0" t="str">
        <f aca="false">TEXT(E4071,"yyyy-mm")</f>
        <v>2019-09</v>
      </c>
      <c r="Z4071" s="0" t="str">
        <f aca="false">"Q"&amp;ROUNDUP(MONTH(E4071)/3,0)&amp;"-"&amp;YEAR(E4071)</f>
        <v>Q3-2019</v>
      </c>
    </row>
    <row r="4072" customFormat="false" ht="14.25" hidden="false" customHeight="false" outlineLevel="0" collapsed="false">
      <c r="A4072" s="0" t="s">
        <v>4114</v>
      </c>
      <c r="B4072" s="0" t="s">
        <v>43</v>
      </c>
      <c r="C4072" s="0" t="s">
        <v>35</v>
      </c>
      <c r="D4072" s="9" t="n">
        <v>43600</v>
      </c>
      <c r="E4072" s="9" t="n">
        <v>43733</v>
      </c>
      <c r="F4072" s="9" t="n">
        <v>43761</v>
      </c>
      <c r="G4072" s="9" t="n">
        <v>43768</v>
      </c>
      <c r="H4072" s="10" t="s">
        <v>36</v>
      </c>
      <c r="I4072" s="0" t="n">
        <v>28</v>
      </c>
      <c r="J4072" s="0" t="n">
        <v>17</v>
      </c>
      <c r="K4072" s="0" t="n">
        <v>209</v>
      </c>
      <c r="L4072" s="0" t="n">
        <v>29</v>
      </c>
      <c r="M4072" s="0" t="n">
        <v>7</v>
      </c>
      <c r="N4072" s="11" t="n">
        <v>0.075</v>
      </c>
      <c r="O4072" s="12" t="n">
        <v>841.39</v>
      </c>
      <c r="P4072" s="12" t="n">
        <v>1078.7</v>
      </c>
      <c r="Q4072" s="12" t="n">
        <f aca="false">M4072*P4072*(1-N4072)</f>
        <v>6984.5825</v>
      </c>
      <c r="R4072" s="12" t="n">
        <f aca="false">M4072*O4072</f>
        <v>5889.73</v>
      </c>
      <c r="S4072" s="12" t="n">
        <f aca="false">Q4072-R4072</f>
        <v>1094.8525</v>
      </c>
      <c r="T4072" s="11" t="n">
        <f aca="false">IFERROR(S4072/Q4072,0)</f>
        <v>0.15675274792731</v>
      </c>
      <c r="U4072" s="13" t="n">
        <f aca="false">F4072-E4072</f>
        <v>28</v>
      </c>
      <c r="V4072" s="13" t="n">
        <f aca="false">G4072-F4072</f>
        <v>7</v>
      </c>
      <c r="W4072" s="13" t="n">
        <f aca="false">G4072-E4072</f>
        <v>35</v>
      </c>
      <c r="X4072" s="10" t="n">
        <f aca="false">YEAR(E4072)</f>
        <v>2019</v>
      </c>
      <c r="Y4072" s="0" t="str">
        <f aca="false">TEXT(E4072,"yyyy-mm")</f>
        <v>2019-09</v>
      </c>
      <c r="Z4072" s="0" t="str">
        <f aca="false">"Q"&amp;ROUNDUP(MONTH(E4072)/3,0)&amp;"-"&amp;YEAR(E4072)</f>
        <v>Q3-2019</v>
      </c>
    </row>
    <row r="4073" customFormat="false" ht="14.25" hidden="false" customHeight="false" outlineLevel="0" collapsed="false">
      <c r="A4073" s="0" t="s">
        <v>4115</v>
      </c>
      <c r="B4073" s="0" t="s">
        <v>34</v>
      </c>
      <c r="C4073" s="0" t="s">
        <v>48</v>
      </c>
      <c r="D4073" s="9" t="n">
        <v>43600</v>
      </c>
      <c r="E4073" s="9" t="n">
        <v>43733</v>
      </c>
      <c r="F4073" s="9" t="n">
        <v>43741</v>
      </c>
      <c r="G4073" s="9" t="n">
        <v>43750</v>
      </c>
      <c r="H4073" s="10" t="s">
        <v>36</v>
      </c>
      <c r="I4073" s="0" t="n">
        <v>5</v>
      </c>
      <c r="J4073" s="0" t="n">
        <v>49</v>
      </c>
      <c r="K4073" s="0" t="n">
        <v>52</v>
      </c>
      <c r="L4073" s="0" t="n">
        <v>10</v>
      </c>
      <c r="M4073" s="0" t="n">
        <v>4</v>
      </c>
      <c r="N4073" s="11" t="n">
        <v>0.1</v>
      </c>
      <c r="O4073" s="12" t="n">
        <v>675.36</v>
      </c>
      <c r="P4073" s="12" t="n">
        <v>1125.6</v>
      </c>
      <c r="Q4073" s="12" t="n">
        <f aca="false">M4073*P4073*(1-N4073)</f>
        <v>4052.16</v>
      </c>
      <c r="R4073" s="12" t="n">
        <f aca="false">M4073*O4073</f>
        <v>2701.44</v>
      </c>
      <c r="S4073" s="12" t="n">
        <f aca="false">Q4073-R4073</f>
        <v>1350.72</v>
      </c>
      <c r="T4073" s="11" t="n">
        <f aca="false">IFERROR(S4073/Q4073,0)</f>
        <v>0.333333333333333</v>
      </c>
      <c r="U4073" s="13" t="n">
        <f aca="false">F4073-E4073</f>
        <v>8</v>
      </c>
      <c r="V4073" s="13" t="n">
        <f aca="false">G4073-F4073</f>
        <v>9</v>
      </c>
      <c r="W4073" s="13" t="n">
        <f aca="false">G4073-E4073</f>
        <v>17</v>
      </c>
      <c r="X4073" s="10" t="n">
        <f aca="false">YEAR(E4073)</f>
        <v>2019</v>
      </c>
      <c r="Y4073" s="0" t="str">
        <f aca="false">TEXT(E4073,"yyyy-mm")</f>
        <v>2019-09</v>
      </c>
      <c r="Z4073" s="0" t="str">
        <f aca="false">"Q"&amp;ROUNDUP(MONTH(E4073)/3,0)&amp;"-"&amp;YEAR(E4073)</f>
        <v>Q3-2019</v>
      </c>
    </row>
    <row r="4074" customFormat="false" ht="14.25" hidden="false" customHeight="false" outlineLevel="0" collapsed="false">
      <c r="A4074" s="0" t="s">
        <v>4116</v>
      </c>
      <c r="B4074" s="0" t="s">
        <v>34</v>
      </c>
      <c r="C4074" s="0" t="s">
        <v>35</v>
      </c>
      <c r="D4074" s="9" t="n">
        <v>43600</v>
      </c>
      <c r="E4074" s="9" t="n">
        <v>43733</v>
      </c>
      <c r="F4074" s="9" t="n">
        <v>43759</v>
      </c>
      <c r="G4074" s="9" t="n">
        <v>43767</v>
      </c>
      <c r="H4074" s="10" t="s">
        <v>36</v>
      </c>
      <c r="I4074" s="0" t="n">
        <v>12</v>
      </c>
      <c r="J4074" s="0" t="n">
        <v>44</v>
      </c>
      <c r="K4074" s="0" t="n">
        <v>209</v>
      </c>
      <c r="L4074" s="0" t="n">
        <v>5</v>
      </c>
      <c r="M4074" s="0" t="n">
        <v>5</v>
      </c>
      <c r="N4074" s="11" t="n">
        <v>0.1</v>
      </c>
      <c r="O4074" s="12" t="n">
        <v>203.28</v>
      </c>
      <c r="P4074" s="12" t="n">
        <v>247.9</v>
      </c>
      <c r="Q4074" s="12" t="n">
        <f aca="false">M4074*P4074*(1-N4074)</f>
        <v>1115.55</v>
      </c>
      <c r="R4074" s="12" t="n">
        <f aca="false">M4074*O4074</f>
        <v>1016.4</v>
      </c>
      <c r="S4074" s="12" t="n">
        <f aca="false">Q4074-R4074</f>
        <v>99.15</v>
      </c>
      <c r="T4074" s="11" t="n">
        <f aca="false">IFERROR(S4074/Q4074,0)</f>
        <v>0.0888799247008202</v>
      </c>
      <c r="U4074" s="13" t="n">
        <f aca="false">F4074-E4074</f>
        <v>26</v>
      </c>
      <c r="V4074" s="13" t="n">
        <f aca="false">G4074-F4074</f>
        <v>8</v>
      </c>
      <c r="W4074" s="13" t="n">
        <f aca="false">G4074-E4074</f>
        <v>34</v>
      </c>
      <c r="X4074" s="10" t="n">
        <f aca="false">YEAR(E4074)</f>
        <v>2019</v>
      </c>
      <c r="Y4074" s="0" t="str">
        <f aca="false">TEXT(E4074,"yyyy-mm")</f>
        <v>2019-09</v>
      </c>
      <c r="Z4074" s="0" t="str">
        <f aca="false">"Q"&amp;ROUNDUP(MONTH(E4074)/3,0)&amp;"-"&amp;YEAR(E4074)</f>
        <v>Q3-2019</v>
      </c>
    </row>
    <row r="4075" customFormat="false" ht="14.25" hidden="false" customHeight="false" outlineLevel="0" collapsed="false">
      <c r="A4075" s="0" t="s">
        <v>4117</v>
      </c>
      <c r="B4075" s="0" t="s">
        <v>34</v>
      </c>
      <c r="C4075" s="0" t="s">
        <v>46</v>
      </c>
      <c r="D4075" s="9" t="n">
        <v>43600</v>
      </c>
      <c r="E4075" s="9" t="n">
        <v>43734</v>
      </c>
      <c r="F4075" s="9" t="n">
        <v>43737</v>
      </c>
      <c r="G4075" s="9" t="n">
        <v>43747</v>
      </c>
      <c r="H4075" s="10" t="s">
        <v>36</v>
      </c>
      <c r="I4075" s="0" t="n">
        <v>7</v>
      </c>
      <c r="J4075" s="0" t="n">
        <v>9</v>
      </c>
      <c r="K4075" s="0" t="n">
        <v>289</v>
      </c>
      <c r="L4075" s="0" t="n">
        <v>27</v>
      </c>
      <c r="M4075" s="0" t="n">
        <v>1</v>
      </c>
      <c r="N4075" s="11" t="n">
        <v>0.05</v>
      </c>
      <c r="O4075" s="12" t="n">
        <v>1879.02</v>
      </c>
      <c r="P4075" s="12" t="n">
        <v>2378.5</v>
      </c>
      <c r="Q4075" s="12" t="n">
        <f aca="false">M4075*P4075*(1-N4075)</f>
        <v>2259.575</v>
      </c>
      <c r="R4075" s="12" t="n">
        <f aca="false">M4075*O4075</f>
        <v>1879.02</v>
      </c>
      <c r="S4075" s="12" t="n">
        <f aca="false">Q4075-R4075</f>
        <v>380.555</v>
      </c>
      <c r="T4075" s="11" t="n">
        <f aca="false">IFERROR(S4075/Q4075,0)</f>
        <v>0.168418839826073</v>
      </c>
      <c r="U4075" s="13" t="n">
        <f aca="false">F4075-E4075</f>
        <v>3</v>
      </c>
      <c r="V4075" s="13" t="n">
        <f aca="false">G4075-F4075</f>
        <v>10</v>
      </c>
      <c r="W4075" s="13" t="n">
        <f aca="false">G4075-E4075</f>
        <v>13</v>
      </c>
      <c r="X4075" s="10" t="n">
        <f aca="false">YEAR(E4075)</f>
        <v>2019</v>
      </c>
      <c r="Y4075" s="0" t="str">
        <f aca="false">TEXT(E4075,"yyyy-mm")</f>
        <v>2019-09</v>
      </c>
      <c r="Z4075" s="0" t="str">
        <f aca="false">"Q"&amp;ROUNDUP(MONTH(E4075)/3,0)&amp;"-"&amp;YEAR(E4075)</f>
        <v>Q3-2019</v>
      </c>
    </row>
    <row r="4076" customFormat="false" ht="14.25" hidden="false" customHeight="false" outlineLevel="0" collapsed="false">
      <c r="A4076" s="0" t="s">
        <v>4118</v>
      </c>
      <c r="B4076" s="0" t="s">
        <v>43</v>
      </c>
      <c r="C4076" s="0" t="s">
        <v>46</v>
      </c>
      <c r="D4076" s="9" t="n">
        <v>43600</v>
      </c>
      <c r="E4076" s="9" t="n">
        <v>43734</v>
      </c>
      <c r="F4076" s="9" t="n">
        <v>43740</v>
      </c>
      <c r="G4076" s="9" t="n">
        <v>43743</v>
      </c>
      <c r="H4076" s="10" t="s">
        <v>36</v>
      </c>
      <c r="I4076" s="0" t="n">
        <v>27</v>
      </c>
      <c r="J4076" s="0" t="n">
        <v>49</v>
      </c>
      <c r="K4076" s="0" t="n">
        <v>299</v>
      </c>
      <c r="L4076" s="0" t="n">
        <v>6</v>
      </c>
      <c r="M4076" s="0" t="n">
        <v>1</v>
      </c>
      <c r="N4076" s="11" t="n">
        <v>0.15</v>
      </c>
      <c r="O4076" s="12" t="n">
        <v>137.48</v>
      </c>
      <c r="P4076" s="12" t="n">
        <v>254.6</v>
      </c>
      <c r="Q4076" s="12" t="n">
        <f aca="false">M4076*P4076*(1-N4076)</f>
        <v>216.41</v>
      </c>
      <c r="R4076" s="12" t="n">
        <f aca="false">M4076*O4076</f>
        <v>137.48</v>
      </c>
      <c r="S4076" s="12" t="n">
        <f aca="false">Q4076-R4076</f>
        <v>78.93</v>
      </c>
      <c r="T4076" s="11" t="n">
        <f aca="false">IFERROR(S4076/Q4076,0)</f>
        <v>0.364724365787163</v>
      </c>
      <c r="U4076" s="13" t="n">
        <f aca="false">F4076-E4076</f>
        <v>6</v>
      </c>
      <c r="V4076" s="13" t="n">
        <f aca="false">G4076-F4076</f>
        <v>3</v>
      </c>
      <c r="W4076" s="13" t="n">
        <f aca="false">G4076-E4076</f>
        <v>9</v>
      </c>
      <c r="X4076" s="10" t="n">
        <f aca="false">YEAR(E4076)</f>
        <v>2019</v>
      </c>
      <c r="Y4076" s="0" t="str">
        <f aca="false">TEXT(E4076,"yyyy-mm")</f>
        <v>2019-09</v>
      </c>
      <c r="Z4076" s="0" t="str">
        <f aca="false">"Q"&amp;ROUNDUP(MONTH(E4076)/3,0)&amp;"-"&amp;YEAR(E4076)</f>
        <v>Q3-2019</v>
      </c>
    </row>
    <row r="4077" customFormat="false" ht="14.25" hidden="false" customHeight="false" outlineLevel="0" collapsed="false">
      <c r="A4077" s="0" t="s">
        <v>4119</v>
      </c>
      <c r="B4077" s="0" t="s">
        <v>34</v>
      </c>
      <c r="C4077" s="0" t="s">
        <v>48</v>
      </c>
      <c r="D4077" s="9" t="n">
        <v>43600</v>
      </c>
      <c r="E4077" s="9" t="n">
        <v>43734</v>
      </c>
      <c r="F4077" s="9" t="n">
        <v>43751</v>
      </c>
      <c r="G4077" s="9" t="n">
        <v>43752</v>
      </c>
      <c r="H4077" s="10" t="s">
        <v>36</v>
      </c>
      <c r="I4077" s="0" t="n">
        <v>8</v>
      </c>
      <c r="J4077" s="0" t="n">
        <v>21</v>
      </c>
      <c r="K4077" s="0" t="n">
        <v>42</v>
      </c>
      <c r="L4077" s="0" t="n">
        <v>9</v>
      </c>
      <c r="M4077" s="0" t="n">
        <v>6</v>
      </c>
      <c r="N4077" s="11" t="n">
        <v>0.05</v>
      </c>
      <c r="O4077" s="12" t="n">
        <v>2647.84</v>
      </c>
      <c r="P4077" s="12" t="n">
        <v>3309.8</v>
      </c>
      <c r="Q4077" s="12" t="n">
        <f aca="false">M4077*P4077*(1-N4077)</f>
        <v>18865.86</v>
      </c>
      <c r="R4077" s="12" t="n">
        <f aca="false">M4077*O4077</f>
        <v>15887.04</v>
      </c>
      <c r="S4077" s="12" t="n">
        <f aca="false">Q4077-R4077</f>
        <v>2978.82</v>
      </c>
      <c r="T4077" s="11" t="n">
        <f aca="false">IFERROR(S4077/Q4077,0)</f>
        <v>0.157894736842105</v>
      </c>
      <c r="U4077" s="13" t="n">
        <f aca="false">F4077-E4077</f>
        <v>17</v>
      </c>
      <c r="V4077" s="13" t="n">
        <f aca="false">G4077-F4077</f>
        <v>1</v>
      </c>
      <c r="W4077" s="13" t="n">
        <f aca="false">G4077-E4077</f>
        <v>18</v>
      </c>
      <c r="X4077" s="10" t="n">
        <f aca="false">YEAR(E4077)</f>
        <v>2019</v>
      </c>
      <c r="Y4077" s="0" t="str">
        <f aca="false">TEXT(E4077,"yyyy-mm")</f>
        <v>2019-09</v>
      </c>
      <c r="Z4077" s="0" t="str">
        <f aca="false">"Q"&amp;ROUNDUP(MONTH(E4077)/3,0)&amp;"-"&amp;YEAR(E4077)</f>
        <v>Q3-2019</v>
      </c>
    </row>
    <row r="4078" customFormat="false" ht="14.25" hidden="false" customHeight="false" outlineLevel="0" collapsed="false">
      <c r="A4078" s="0" t="s">
        <v>4120</v>
      </c>
      <c r="B4078" s="0" t="s">
        <v>38</v>
      </c>
      <c r="C4078" s="0" t="s">
        <v>46</v>
      </c>
      <c r="D4078" s="9" t="n">
        <v>43600</v>
      </c>
      <c r="E4078" s="9" t="n">
        <v>43734</v>
      </c>
      <c r="F4078" s="9" t="n">
        <v>43745</v>
      </c>
      <c r="G4078" s="9" t="n">
        <v>43754</v>
      </c>
      <c r="H4078" s="10" t="s">
        <v>36</v>
      </c>
      <c r="I4078" s="0" t="n">
        <v>14</v>
      </c>
      <c r="J4078" s="0" t="n">
        <v>36</v>
      </c>
      <c r="K4078" s="0" t="n">
        <v>275</v>
      </c>
      <c r="L4078" s="0" t="n">
        <v>40</v>
      </c>
      <c r="M4078" s="0" t="n">
        <v>2</v>
      </c>
      <c r="N4078" s="11" t="n">
        <v>0.05</v>
      </c>
      <c r="O4078" s="12" t="n">
        <v>1004.93</v>
      </c>
      <c r="P4078" s="12" t="n">
        <v>1896.1</v>
      </c>
      <c r="Q4078" s="12" t="n">
        <f aca="false">M4078*P4078*(1-N4078)</f>
        <v>3602.59</v>
      </c>
      <c r="R4078" s="12" t="n">
        <f aca="false">M4078*O4078</f>
        <v>2009.86</v>
      </c>
      <c r="S4078" s="12" t="n">
        <f aca="false">Q4078-R4078</f>
        <v>1592.73</v>
      </c>
      <c r="T4078" s="11" t="n">
        <f aca="false">IFERROR(S4078/Q4078,0)</f>
        <v>0.442106928626349</v>
      </c>
      <c r="U4078" s="13" t="n">
        <f aca="false">F4078-E4078</f>
        <v>11</v>
      </c>
      <c r="V4078" s="13" t="n">
        <f aca="false">G4078-F4078</f>
        <v>9</v>
      </c>
      <c r="W4078" s="13" t="n">
        <f aca="false">G4078-E4078</f>
        <v>20</v>
      </c>
      <c r="X4078" s="10" t="n">
        <f aca="false">YEAR(E4078)</f>
        <v>2019</v>
      </c>
      <c r="Y4078" s="0" t="str">
        <f aca="false">TEXT(E4078,"yyyy-mm")</f>
        <v>2019-09</v>
      </c>
      <c r="Z4078" s="0" t="str">
        <f aca="false">"Q"&amp;ROUNDUP(MONTH(E4078)/3,0)&amp;"-"&amp;YEAR(E4078)</f>
        <v>Q3-2019</v>
      </c>
    </row>
    <row r="4079" customFormat="false" ht="14.25" hidden="false" customHeight="false" outlineLevel="0" collapsed="false">
      <c r="A4079" s="0" t="s">
        <v>4121</v>
      </c>
      <c r="B4079" s="0" t="s">
        <v>43</v>
      </c>
      <c r="C4079" s="0" t="s">
        <v>79</v>
      </c>
      <c r="D4079" s="9" t="n">
        <v>43600</v>
      </c>
      <c r="E4079" s="9" t="n">
        <v>43734</v>
      </c>
      <c r="F4079" s="9" t="n">
        <v>43762</v>
      </c>
      <c r="G4079" s="9" t="n">
        <v>43771</v>
      </c>
      <c r="H4079" s="10" t="s">
        <v>36</v>
      </c>
      <c r="I4079" s="0" t="n">
        <v>28</v>
      </c>
      <c r="J4079" s="0" t="n">
        <v>23</v>
      </c>
      <c r="K4079" s="0" t="n">
        <v>68</v>
      </c>
      <c r="L4079" s="0" t="n">
        <v>27</v>
      </c>
      <c r="M4079" s="0" t="n">
        <v>2</v>
      </c>
      <c r="N4079" s="11" t="n">
        <v>0.1</v>
      </c>
      <c r="O4079" s="12" t="n">
        <v>949.73</v>
      </c>
      <c r="P4079" s="12" t="n">
        <v>1172.5</v>
      </c>
      <c r="Q4079" s="12" t="n">
        <f aca="false">M4079*P4079*(1-N4079)</f>
        <v>2110.5</v>
      </c>
      <c r="R4079" s="12" t="n">
        <f aca="false">M4079*O4079</f>
        <v>1899.46</v>
      </c>
      <c r="S4079" s="12" t="n">
        <f aca="false">Q4079-R4079</f>
        <v>211.04</v>
      </c>
      <c r="T4079" s="11" t="n">
        <f aca="false">IFERROR(S4079/Q4079,0)</f>
        <v>0.0999952617863066</v>
      </c>
      <c r="U4079" s="13" t="n">
        <f aca="false">F4079-E4079</f>
        <v>28</v>
      </c>
      <c r="V4079" s="13" t="n">
        <f aca="false">G4079-F4079</f>
        <v>9</v>
      </c>
      <c r="W4079" s="13" t="n">
        <f aca="false">G4079-E4079</f>
        <v>37</v>
      </c>
      <c r="X4079" s="10" t="n">
        <f aca="false">YEAR(E4079)</f>
        <v>2019</v>
      </c>
      <c r="Y4079" s="0" t="str">
        <f aca="false">TEXT(E4079,"yyyy-mm")</f>
        <v>2019-09</v>
      </c>
      <c r="Z4079" s="0" t="str">
        <f aca="false">"Q"&amp;ROUNDUP(MONTH(E4079)/3,0)&amp;"-"&amp;YEAR(E4079)</f>
        <v>Q3-2019</v>
      </c>
    </row>
    <row r="4080" customFormat="false" ht="14.25" hidden="false" customHeight="false" outlineLevel="0" collapsed="false">
      <c r="A4080" s="0" t="s">
        <v>4122</v>
      </c>
      <c r="B4080" s="0" t="s">
        <v>41</v>
      </c>
      <c r="C4080" s="0" t="s">
        <v>48</v>
      </c>
      <c r="D4080" s="9" t="n">
        <v>43600</v>
      </c>
      <c r="E4080" s="9" t="n">
        <v>43734</v>
      </c>
      <c r="F4080" s="9" t="n">
        <v>43745</v>
      </c>
      <c r="G4080" s="9" t="n">
        <v>43752</v>
      </c>
      <c r="H4080" s="10" t="s">
        <v>36</v>
      </c>
      <c r="I4080" s="0" t="n">
        <v>22</v>
      </c>
      <c r="J4080" s="0" t="n">
        <v>48</v>
      </c>
      <c r="K4080" s="0" t="n">
        <v>14</v>
      </c>
      <c r="L4080" s="0" t="n">
        <v>31</v>
      </c>
      <c r="M4080" s="0" t="n">
        <v>5</v>
      </c>
      <c r="N4080" s="11" t="n">
        <v>0.15</v>
      </c>
      <c r="O4080" s="12" t="n">
        <v>1348.78</v>
      </c>
      <c r="P4080" s="12" t="n">
        <v>3289.7</v>
      </c>
      <c r="Q4080" s="12" t="n">
        <f aca="false">M4080*P4080*(1-N4080)</f>
        <v>13981.225</v>
      </c>
      <c r="R4080" s="12" t="n">
        <f aca="false">M4080*O4080</f>
        <v>6743.9</v>
      </c>
      <c r="S4080" s="12" t="n">
        <f aca="false">Q4080-R4080</f>
        <v>7237.325</v>
      </c>
      <c r="T4080" s="11" t="n">
        <f aca="false">IFERROR(S4080/Q4080,0)</f>
        <v>0.517645985956166</v>
      </c>
      <c r="U4080" s="13" t="n">
        <f aca="false">F4080-E4080</f>
        <v>11</v>
      </c>
      <c r="V4080" s="13" t="n">
        <f aca="false">G4080-F4080</f>
        <v>7</v>
      </c>
      <c r="W4080" s="13" t="n">
        <f aca="false">G4080-E4080</f>
        <v>18</v>
      </c>
      <c r="X4080" s="10" t="n">
        <f aca="false">YEAR(E4080)</f>
        <v>2019</v>
      </c>
      <c r="Y4080" s="0" t="str">
        <f aca="false">TEXT(E4080,"yyyy-mm")</f>
        <v>2019-09</v>
      </c>
      <c r="Z4080" s="0" t="str">
        <f aca="false">"Q"&amp;ROUNDUP(MONTH(E4080)/3,0)&amp;"-"&amp;YEAR(E4080)</f>
        <v>Q3-2019</v>
      </c>
    </row>
    <row r="4081" customFormat="false" ht="14.25" hidden="false" customHeight="false" outlineLevel="0" collapsed="false">
      <c r="A4081" s="0" t="s">
        <v>4123</v>
      </c>
      <c r="B4081" s="0" t="s">
        <v>41</v>
      </c>
      <c r="C4081" s="0" t="s">
        <v>39</v>
      </c>
      <c r="D4081" s="9" t="n">
        <v>43600</v>
      </c>
      <c r="E4081" s="9" t="n">
        <v>43734</v>
      </c>
      <c r="F4081" s="9" t="n">
        <v>43751</v>
      </c>
      <c r="G4081" s="9" t="n">
        <v>43760</v>
      </c>
      <c r="H4081" s="10" t="s">
        <v>36</v>
      </c>
      <c r="I4081" s="0" t="n">
        <v>24</v>
      </c>
      <c r="J4081" s="0" t="n">
        <v>7</v>
      </c>
      <c r="K4081" s="0" t="n">
        <v>165</v>
      </c>
      <c r="L4081" s="0" t="n">
        <v>17</v>
      </c>
      <c r="M4081" s="0" t="n">
        <v>1</v>
      </c>
      <c r="N4081" s="11" t="n">
        <v>0.05</v>
      </c>
      <c r="O4081" s="12" t="n">
        <v>623.1</v>
      </c>
      <c r="P4081" s="12" t="n">
        <v>1038.5</v>
      </c>
      <c r="Q4081" s="12" t="n">
        <f aca="false">M4081*P4081*(1-N4081)</f>
        <v>986.575</v>
      </c>
      <c r="R4081" s="12" t="n">
        <f aca="false">M4081*O4081</f>
        <v>623.1</v>
      </c>
      <c r="S4081" s="12" t="n">
        <f aca="false">Q4081-R4081</f>
        <v>363.475</v>
      </c>
      <c r="T4081" s="11" t="n">
        <f aca="false">IFERROR(S4081/Q4081,0)</f>
        <v>0.368421052631579</v>
      </c>
      <c r="U4081" s="13" t="n">
        <f aca="false">F4081-E4081</f>
        <v>17</v>
      </c>
      <c r="V4081" s="13" t="n">
        <f aca="false">G4081-F4081</f>
        <v>9</v>
      </c>
      <c r="W4081" s="13" t="n">
        <f aca="false">G4081-E4081</f>
        <v>26</v>
      </c>
      <c r="X4081" s="10" t="n">
        <f aca="false">YEAR(E4081)</f>
        <v>2019</v>
      </c>
      <c r="Y4081" s="0" t="str">
        <f aca="false">TEXT(E4081,"yyyy-mm")</f>
        <v>2019-09</v>
      </c>
      <c r="Z4081" s="0" t="str">
        <f aca="false">"Q"&amp;ROUNDUP(MONTH(E4081)/3,0)&amp;"-"&amp;YEAR(E4081)</f>
        <v>Q3-2019</v>
      </c>
    </row>
    <row r="4082" customFormat="false" ht="14.25" hidden="false" customHeight="false" outlineLevel="0" collapsed="false">
      <c r="A4082" s="0" t="s">
        <v>4124</v>
      </c>
      <c r="B4082" s="0" t="s">
        <v>41</v>
      </c>
      <c r="C4082" s="0" t="s">
        <v>58</v>
      </c>
      <c r="D4082" s="9" t="n">
        <v>43600</v>
      </c>
      <c r="E4082" s="9" t="n">
        <v>43734</v>
      </c>
      <c r="F4082" s="9" t="n">
        <v>43755</v>
      </c>
      <c r="G4082" s="9" t="n">
        <v>43759</v>
      </c>
      <c r="H4082" s="10" t="s">
        <v>36</v>
      </c>
      <c r="I4082" s="0" t="n">
        <v>23</v>
      </c>
      <c r="J4082" s="0" t="n">
        <v>37</v>
      </c>
      <c r="K4082" s="0" t="n">
        <v>363</v>
      </c>
      <c r="L4082" s="0" t="n">
        <v>17</v>
      </c>
      <c r="M4082" s="0" t="n">
        <v>5</v>
      </c>
      <c r="N4082" s="11" t="n">
        <v>0.075</v>
      </c>
      <c r="O4082" s="12" t="n">
        <v>877.97</v>
      </c>
      <c r="P4082" s="12" t="n">
        <v>1125.6</v>
      </c>
      <c r="Q4082" s="12" t="n">
        <f aca="false">M4082*P4082*(1-N4082)</f>
        <v>5205.9</v>
      </c>
      <c r="R4082" s="12" t="n">
        <f aca="false">M4082*O4082</f>
        <v>4389.85</v>
      </c>
      <c r="S4082" s="12" t="n">
        <f aca="false">Q4082-R4082</f>
        <v>816.05</v>
      </c>
      <c r="T4082" s="11" t="n">
        <f aca="false">IFERROR(S4082/Q4082,0)</f>
        <v>0.156754835859314</v>
      </c>
      <c r="U4082" s="13" t="n">
        <f aca="false">F4082-E4082</f>
        <v>21</v>
      </c>
      <c r="V4082" s="13" t="n">
        <f aca="false">G4082-F4082</f>
        <v>4</v>
      </c>
      <c r="W4082" s="13" t="n">
        <f aca="false">G4082-E4082</f>
        <v>25</v>
      </c>
      <c r="X4082" s="10" t="n">
        <f aca="false">YEAR(E4082)</f>
        <v>2019</v>
      </c>
      <c r="Y4082" s="0" t="str">
        <f aca="false">TEXT(E4082,"yyyy-mm")</f>
        <v>2019-09</v>
      </c>
      <c r="Z4082" s="0" t="str">
        <f aca="false">"Q"&amp;ROUNDUP(MONTH(E4082)/3,0)&amp;"-"&amp;YEAR(E4082)</f>
        <v>Q3-2019</v>
      </c>
    </row>
    <row r="4083" customFormat="false" ht="14.25" hidden="false" customHeight="false" outlineLevel="0" collapsed="false">
      <c r="A4083" s="0" t="s">
        <v>4125</v>
      </c>
      <c r="B4083" s="0" t="s">
        <v>34</v>
      </c>
      <c r="C4083" s="0" t="s">
        <v>58</v>
      </c>
      <c r="D4083" s="9" t="n">
        <v>43600</v>
      </c>
      <c r="E4083" s="9" t="n">
        <v>43734</v>
      </c>
      <c r="F4083" s="9" t="n">
        <v>43754</v>
      </c>
      <c r="G4083" s="9" t="n">
        <v>43763</v>
      </c>
      <c r="H4083" s="10" t="s">
        <v>36</v>
      </c>
      <c r="I4083" s="0" t="n">
        <v>4</v>
      </c>
      <c r="J4083" s="0" t="n">
        <v>2</v>
      </c>
      <c r="K4083" s="0" t="n">
        <v>360</v>
      </c>
      <c r="L4083" s="0" t="n">
        <v>7</v>
      </c>
      <c r="M4083" s="0" t="n">
        <v>8</v>
      </c>
      <c r="N4083" s="11" t="n">
        <v>0.075</v>
      </c>
      <c r="O4083" s="12" t="n">
        <v>1495.44</v>
      </c>
      <c r="P4083" s="12" t="n">
        <v>1869.3</v>
      </c>
      <c r="Q4083" s="12" t="n">
        <f aca="false">M4083*P4083*(1-N4083)</f>
        <v>13832.82</v>
      </c>
      <c r="R4083" s="12" t="n">
        <f aca="false">M4083*O4083</f>
        <v>11963.52</v>
      </c>
      <c r="S4083" s="12" t="n">
        <f aca="false">Q4083-R4083</f>
        <v>1869.3</v>
      </c>
      <c r="T4083" s="11" t="n">
        <f aca="false">IFERROR(S4083/Q4083,0)</f>
        <v>0.135135135135135</v>
      </c>
      <c r="U4083" s="13" t="n">
        <f aca="false">F4083-E4083</f>
        <v>20</v>
      </c>
      <c r="V4083" s="13" t="n">
        <f aca="false">G4083-F4083</f>
        <v>9</v>
      </c>
      <c r="W4083" s="13" t="n">
        <f aca="false">G4083-E4083</f>
        <v>29</v>
      </c>
      <c r="X4083" s="10" t="n">
        <f aca="false">YEAR(E4083)</f>
        <v>2019</v>
      </c>
      <c r="Y4083" s="0" t="str">
        <f aca="false">TEXT(E4083,"yyyy-mm")</f>
        <v>2019-09</v>
      </c>
      <c r="Z4083" s="0" t="str">
        <f aca="false">"Q"&amp;ROUNDUP(MONTH(E4083)/3,0)&amp;"-"&amp;YEAR(E4083)</f>
        <v>Q3-2019</v>
      </c>
    </row>
    <row r="4084" customFormat="false" ht="14.25" hidden="false" customHeight="false" outlineLevel="0" collapsed="false">
      <c r="A4084" s="0" t="s">
        <v>4126</v>
      </c>
      <c r="B4084" s="0" t="s">
        <v>34</v>
      </c>
      <c r="C4084" s="0" t="s">
        <v>39</v>
      </c>
      <c r="D4084" s="9" t="n">
        <v>43600</v>
      </c>
      <c r="E4084" s="9" t="n">
        <v>43735</v>
      </c>
      <c r="F4084" s="9" t="n">
        <v>43746</v>
      </c>
      <c r="G4084" s="9" t="n">
        <v>43753</v>
      </c>
      <c r="H4084" s="10" t="s">
        <v>36</v>
      </c>
      <c r="I4084" s="0" t="n">
        <v>12</v>
      </c>
      <c r="J4084" s="0" t="n">
        <v>27</v>
      </c>
      <c r="K4084" s="0" t="n">
        <v>134</v>
      </c>
      <c r="L4084" s="0" t="n">
        <v>40</v>
      </c>
      <c r="M4084" s="0" t="n">
        <v>8</v>
      </c>
      <c r="N4084" s="11" t="n">
        <v>0.1</v>
      </c>
      <c r="O4084" s="12" t="n">
        <v>704.91</v>
      </c>
      <c r="P4084" s="12" t="n">
        <v>1118.9</v>
      </c>
      <c r="Q4084" s="12" t="n">
        <f aca="false">M4084*P4084*(1-N4084)</f>
        <v>8056.08</v>
      </c>
      <c r="R4084" s="12" t="n">
        <f aca="false">M4084*O4084</f>
        <v>5639.28</v>
      </c>
      <c r="S4084" s="12" t="n">
        <f aca="false">Q4084-R4084</f>
        <v>2416.8</v>
      </c>
      <c r="T4084" s="11" t="n">
        <f aca="false">IFERROR(S4084/Q4084,0)</f>
        <v>0.299997020883606</v>
      </c>
      <c r="U4084" s="13" t="n">
        <f aca="false">F4084-E4084</f>
        <v>11</v>
      </c>
      <c r="V4084" s="13" t="n">
        <f aca="false">G4084-F4084</f>
        <v>7</v>
      </c>
      <c r="W4084" s="13" t="n">
        <f aca="false">G4084-E4084</f>
        <v>18</v>
      </c>
      <c r="X4084" s="10" t="n">
        <f aca="false">YEAR(E4084)</f>
        <v>2019</v>
      </c>
      <c r="Y4084" s="0" t="str">
        <f aca="false">TEXT(E4084,"yyyy-mm")</f>
        <v>2019-09</v>
      </c>
      <c r="Z4084" s="0" t="str">
        <f aca="false">"Q"&amp;ROUNDUP(MONTH(E4084)/3,0)&amp;"-"&amp;YEAR(E4084)</f>
        <v>Q3-2019</v>
      </c>
    </row>
    <row r="4085" customFormat="false" ht="14.25" hidden="false" customHeight="false" outlineLevel="0" collapsed="false">
      <c r="A4085" s="0" t="s">
        <v>4127</v>
      </c>
      <c r="B4085" s="0" t="s">
        <v>34</v>
      </c>
      <c r="C4085" s="0" t="s">
        <v>35</v>
      </c>
      <c r="D4085" s="9" t="n">
        <v>43600</v>
      </c>
      <c r="E4085" s="9" t="n">
        <v>43735</v>
      </c>
      <c r="F4085" s="9" t="n">
        <v>43737</v>
      </c>
      <c r="G4085" s="9" t="n">
        <v>43738</v>
      </c>
      <c r="H4085" s="10" t="s">
        <v>36</v>
      </c>
      <c r="I4085" s="0" t="n">
        <v>5</v>
      </c>
      <c r="J4085" s="0" t="n">
        <v>36</v>
      </c>
      <c r="K4085" s="0" t="n">
        <v>209</v>
      </c>
      <c r="L4085" s="0" t="n">
        <v>11</v>
      </c>
      <c r="M4085" s="0" t="n">
        <v>4</v>
      </c>
      <c r="N4085" s="11" t="n">
        <v>0.075</v>
      </c>
      <c r="O4085" s="12" t="n">
        <v>827.32</v>
      </c>
      <c r="P4085" s="12" t="n">
        <v>1969.8</v>
      </c>
      <c r="Q4085" s="12" t="n">
        <f aca="false">M4085*P4085*(1-N4085)</f>
        <v>7288.26</v>
      </c>
      <c r="R4085" s="12" t="n">
        <f aca="false">M4085*O4085</f>
        <v>3309.28</v>
      </c>
      <c r="S4085" s="12" t="n">
        <f aca="false">Q4085-R4085</f>
        <v>3978.98</v>
      </c>
      <c r="T4085" s="11" t="n">
        <f aca="false">IFERROR(S4085/Q4085,0)</f>
        <v>0.545943750634582</v>
      </c>
      <c r="U4085" s="13" t="n">
        <f aca="false">F4085-E4085</f>
        <v>2</v>
      </c>
      <c r="V4085" s="13" t="n">
        <f aca="false">G4085-F4085</f>
        <v>1</v>
      </c>
      <c r="W4085" s="13" t="n">
        <f aca="false">G4085-E4085</f>
        <v>3</v>
      </c>
      <c r="X4085" s="10" t="n">
        <f aca="false">YEAR(E4085)</f>
        <v>2019</v>
      </c>
      <c r="Y4085" s="0" t="str">
        <f aca="false">TEXT(E4085,"yyyy-mm")</f>
        <v>2019-09</v>
      </c>
      <c r="Z4085" s="0" t="str">
        <f aca="false">"Q"&amp;ROUNDUP(MONTH(E4085)/3,0)&amp;"-"&amp;YEAR(E4085)</f>
        <v>Q3-2019</v>
      </c>
    </row>
    <row r="4086" customFormat="false" ht="14.25" hidden="false" customHeight="false" outlineLevel="0" collapsed="false">
      <c r="A4086" s="0" t="s">
        <v>4128</v>
      </c>
      <c r="B4086" s="0" t="s">
        <v>34</v>
      </c>
      <c r="C4086" s="0" t="s">
        <v>35</v>
      </c>
      <c r="D4086" s="9" t="n">
        <v>43600</v>
      </c>
      <c r="E4086" s="9" t="n">
        <v>43735</v>
      </c>
      <c r="F4086" s="9" t="n">
        <v>43756</v>
      </c>
      <c r="G4086" s="9" t="n">
        <v>43758</v>
      </c>
      <c r="H4086" s="10" t="s">
        <v>36</v>
      </c>
      <c r="I4086" s="0" t="n">
        <v>9</v>
      </c>
      <c r="J4086" s="0" t="n">
        <v>16</v>
      </c>
      <c r="K4086" s="0" t="n">
        <v>214</v>
      </c>
      <c r="L4086" s="0" t="n">
        <v>23</v>
      </c>
      <c r="M4086" s="0" t="n">
        <v>4</v>
      </c>
      <c r="N4086" s="11" t="n">
        <v>0.3</v>
      </c>
      <c r="O4086" s="12" t="n">
        <v>1612.49</v>
      </c>
      <c r="P4086" s="12" t="n">
        <v>3932.9</v>
      </c>
      <c r="Q4086" s="12" t="n">
        <f aca="false">M4086*P4086*(1-N4086)</f>
        <v>11012.12</v>
      </c>
      <c r="R4086" s="12" t="n">
        <f aca="false">M4086*O4086</f>
        <v>6449.96</v>
      </c>
      <c r="S4086" s="12" t="n">
        <f aca="false">Q4086-R4086</f>
        <v>4562.16</v>
      </c>
      <c r="T4086" s="11" t="n">
        <f aca="false">IFERROR(S4086/Q4086,0)</f>
        <v>0.414285351049571</v>
      </c>
      <c r="U4086" s="13" t="n">
        <f aca="false">F4086-E4086</f>
        <v>21</v>
      </c>
      <c r="V4086" s="13" t="n">
        <f aca="false">G4086-F4086</f>
        <v>2</v>
      </c>
      <c r="W4086" s="13" t="n">
        <f aca="false">G4086-E4086</f>
        <v>23</v>
      </c>
      <c r="X4086" s="10" t="n">
        <f aca="false">YEAR(E4086)</f>
        <v>2019</v>
      </c>
      <c r="Y4086" s="0" t="str">
        <f aca="false">TEXT(E4086,"yyyy-mm")</f>
        <v>2019-09</v>
      </c>
      <c r="Z4086" s="0" t="str">
        <f aca="false">"Q"&amp;ROUNDUP(MONTH(E4086)/3,0)&amp;"-"&amp;YEAR(E4086)</f>
        <v>Q3-2019</v>
      </c>
    </row>
    <row r="4087" customFormat="false" ht="14.25" hidden="false" customHeight="false" outlineLevel="0" collapsed="false">
      <c r="A4087" s="0" t="s">
        <v>4129</v>
      </c>
      <c r="B4087" s="0" t="s">
        <v>34</v>
      </c>
      <c r="C4087" s="0" t="s">
        <v>35</v>
      </c>
      <c r="D4087" s="9" t="n">
        <v>43600</v>
      </c>
      <c r="E4087" s="9" t="n">
        <v>43735</v>
      </c>
      <c r="F4087" s="9" t="n">
        <v>43746</v>
      </c>
      <c r="G4087" s="9" t="n">
        <v>43753</v>
      </c>
      <c r="H4087" s="10" t="s">
        <v>36</v>
      </c>
      <c r="I4087" s="0" t="n">
        <v>9</v>
      </c>
      <c r="J4087" s="0" t="n">
        <v>29</v>
      </c>
      <c r="K4087" s="0" t="n">
        <v>215</v>
      </c>
      <c r="L4087" s="0" t="n">
        <v>38</v>
      </c>
      <c r="M4087" s="0" t="n">
        <v>3</v>
      </c>
      <c r="N4087" s="11" t="n">
        <v>0.05</v>
      </c>
      <c r="O4087" s="12" t="n">
        <v>723.4</v>
      </c>
      <c r="P4087" s="12" t="n">
        <v>1185.9</v>
      </c>
      <c r="Q4087" s="12" t="n">
        <f aca="false">M4087*P4087*(1-N4087)</f>
        <v>3379.815</v>
      </c>
      <c r="R4087" s="12" t="n">
        <f aca="false">M4087*O4087</f>
        <v>2170.2</v>
      </c>
      <c r="S4087" s="12" t="n">
        <f aca="false">Q4087-R4087</f>
        <v>1209.615</v>
      </c>
      <c r="T4087" s="11" t="n">
        <f aca="false">IFERROR(S4087/Q4087,0)</f>
        <v>0.357893849219558</v>
      </c>
      <c r="U4087" s="13" t="n">
        <f aca="false">F4087-E4087</f>
        <v>11</v>
      </c>
      <c r="V4087" s="13" t="n">
        <f aca="false">G4087-F4087</f>
        <v>7</v>
      </c>
      <c r="W4087" s="13" t="n">
        <f aca="false">G4087-E4087</f>
        <v>18</v>
      </c>
      <c r="X4087" s="10" t="n">
        <f aca="false">YEAR(E4087)</f>
        <v>2019</v>
      </c>
      <c r="Y4087" s="0" t="str">
        <f aca="false">TEXT(E4087,"yyyy-mm")</f>
        <v>2019-09</v>
      </c>
      <c r="Z4087" s="0" t="str">
        <f aca="false">"Q"&amp;ROUNDUP(MONTH(E4087)/3,0)&amp;"-"&amp;YEAR(E4087)</f>
        <v>Q3-2019</v>
      </c>
    </row>
    <row r="4088" customFormat="false" ht="14.25" hidden="false" customHeight="false" outlineLevel="0" collapsed="false">
      <c r="A4088" s="0" t="s">
        <v>4130</v>
      </c>
      <c r="B4088" s="0" t="s">
        <v>34</v>
      </c>
      <c r="C4088" s="0" t="s">
        <v>35</v>
      </c>
      <c r="D4088" s="9" t="n">
        <v>43600</v>
      </c>
      <c r="E4088" s="9" t="n">
        <v>43735</v>
      </c>
      <c r="F4088" s="9" t="n">
        <v>43755</v>
      </c>
      <c r="G4088" s="9" t="n">
        <v>43759</v>
      </c>
      <c r="H4088" s="10" t="s">
        <v>36</v>
      </c>
      <c r="I4088" s="0" t="n">
        <v>3</v>
      </c>
      <c r="J4088" s="0" t="n">
        <v>12</v>
      </c>
      <c r="K4088" s="0" t="n">
        <v>231</v>
      </c>
      <c r="L4088" s="0" t="n">
        <v>46</v>
      </c>
      <c r="M4088" s="0" t="n">
        <v>8</v>
      </c>
      <c r="N4088" s="11" t="n">
        <v>0.05</v>
      </c>
      <c r="O4088" s="12" t="n">
        <v>668.79</v>
      </c>
      <c r="P4088" s="12" t="n">
        <v>1078.7</v>
      </c>
      <c r="Q4088" s="12" t="n">
        <f aca="false">M4088*P4088*(1-N4088)</f>
        <v>8198.12</v>
      </c>
      <c r="R4088" s="12" t="n">
        <f aca="false">M4088*O4088</f>
        <v>5350.32</v>
      </c>
      <c r="S4088" s="12" t="n">
        <f aca="false">Q4088-R4088</f>
        <v>2847.8</v>
      </c>
      <c r="T4088" s="11" t="n">
        <f aca="false">IFERROR(S4088/Q4088,0)</f>
        <v>0.347372324386567</v>
      </c>
      <c r="U4088" s="13" t="n">
        <f aca="false">F4088-E4088</f>
        <v>20</v>
      </c>
      <c r="V4088" s="13" t="n">
        <f aca="false">G4088-F4088</f>
        <v>4</v>
      </c>
      <c r="W4088" s="13" t="n">
        <f aca="false">G4088-E4088</f>
        <v>24</v>
      </c>
      <c r="X4088" s="10" t="n">
        <f aca="false">YEAR(E4088)</f>
        <v>2019</v>
      </c>
      <c r="Y4088" s="0" t="str">
        <f aca="false">TEXT(E4088,"yyyy-mm")</f>
        <v>2019-09</v>
      </c>
      <c r="Z4088" s="0" t="str">
        <f aca="false">"Q"&amp;ROUNDUP(MONTH(E4088)/3,0)&amp;"-"&amp;YEAR(E4088)</f>
        <v>Q3-2019</v>
      </c>
    </row>
    <row r="4089" customFormat="false" ht="14.25" hidden="false" customHeight="false" outlineLevel="0" collapsed="false">
      <c r="A4089" s="0" t="s">
        <v>4131</v>
      </c>
      <c r="B4089" s="0" t="s">
        <v>38</v>
      </c>
      <c r="C4089" s="0" t="s">
        <v>46</v>
      </c>
      <c r="D4089" s="9" t="n">
        <v>43600</v>
      </c>
      <c r="E4089" s="9" t="n">
        <v>43735</v>
      </c>
      <c r="F4089" s="9" t="n">
        <v>43760</v>
      </c>
      <c r="G4089" s="9" t="n">
        <v>43766</v>
      </c>
      <c r="H4089" s="10" t="s">
        <v>36</v>
      </c>
      <c r="I4089" s="0" t="n">
        <v>18</v>
      </c>
      <c r="J4089" s="0" t="n">
        <v>44</v>
      </c>
      <c r="K4089" s="0" t="n">
        <v>286</v>
      </c>
      <c r="L4089" s="0" t="n">
        <v>33</v>
      </c>
      <c r="M4089" s="0" t="n">
        <v>7</v>
      </c>
      <c r="N4089" s="11" t="n">
        <v>0.05</v>
      </c>
      <c r="O4089" s="12" t="n">
        <v>437.18</v>
      </c>
      <c r="P4089" s="12" t="n">
        <v>971.5</v>
      </c>
      <c r="Q4089" s="12" t="n">
        <f aca="false">M4089*P4089*(1-N4089)</f>
        <v>6460.475</v>
      </c>
      <c r="R4089" s="12" t="n">
        <f aca="false">M4089*O4089</f>
        <v>3060.26</v>
      </c>
      <c r="S4089" s="12" t="n">
        <f aca="false">Q4089-R4089</f>
        <v>3400.215</v>
      </c>
      <c r="T4089" s="11" t="n">
        <f aca="false">IFERROR(S4089/Q4089,0)</f>
        <v>0.526310371915378</v>
      </c>
      <c r="U4089" s="13" t="n">
        <f aca="false">F4089-E4089</f>
        <v>25</v>
      </c>
      <c r="V4089" s="13" t="n">
        <f aca="false">G4089-F4089</f>
        <v>6</v>
      </c>
      <c r="W4089" s="13" t="n">
        <f aca="false">G4089-E4089</f>
        <v>31</v>
      </c>
      <c r="X4089" s="10" t="n">
        <f aca="false">YEAR(E4089)</f>
        <v>2019</v>
      </c>
      <c r="Y4089" s="0" t="str">
        <f aca="false">TEXT(E4089,"yyyy-mm")</f>
        <v>2019-09</v>
      </c>
      <c r="Z4089" s="0" t="str">
        <f aca="false">"Q"&amp;ROUNDUP(MONTH(E4089)/3,0)&amp;"-"&amp;YEAR(E4089)</f>
        <v>Q3-2019</v>
      </c>
    </row>
    <row r="4090" customFormat="false" ht="14.25" hidden="false" customHeight="false" outlineLevel="0" collapsed="false">
      <c r="A4090" s="0" t="s">
        <v>4132</v>
      </c>
      <c r="B4090" s="0" t="s">
        <v>41</v>
      </c>
      <c r="C4090" s="0" t="s">
        <v>79</v>
      </c>
      <c r="D4090" s="9" t="n">
        <v>43600</v>
      </c>
      <c r="E4090" s="9" t="n">
        <v>43736</v>
      </c>
      <c r="F4090" s="9" t="n">
        <v>43763</v>
      </c>
      <c r="G4090" s="9" t="n">
        <v>43768</v>
      </c>
      <c r="H4090" s="10" t="s">
        <v>36</v>
      </c>
      <c r="I4090" s="0" t="n">
        <v>22</v>
      </c>
      <c r="J4090" s="0" t="n">
        <v>16</v>
      </c>
      <c r="K4090" s="0" t="n">
        <v>64</v>
      </c>
      <c r="L4090" s="0" t="n">
        <v>38</v>
      </c>
      <c r="M4090" s="0" t="n">
        <v>4</v>
      </c>
      <c r="N4090" s="11" t="n">
        <v>0.2</v>
      </c>
      <c r="O4090" s="12" t="n">
        <v>142.38</v>
      </c>
      <c r="P4090" s="12" t="n">
        <v>167.5</v>
      </c>
      <c r="Q4090" s="12" t="n">
        <f aca="false">M4090*P4090*(1-N4090)</f>
        <v>536</v>
      </c>
      <c r="R4090" s="12" t="n">
        <f aca="false">M4090*O4090</f>
        <v>569.52</v>
      </c>
      <c r="S4090" s="12" t="n">
        <f aca="false">Q4090-R4090</f>
        <v>-33.52</v>
      </c>
      <c r="T4090" s="11" t="n">
        <f aca="false">IFERROR(S4090/Q4090,0)</f>
        <v>-0.0625373134328358</v>
      </c>
      <c r="U4090" s="13" t="n">
        <f aca="false">F4090-E4090</f>
        <v>27</v>
      </c>
      <c r="V4090" s="13" t="n">
        <f aca="false">G4090-F4090</f>
        <v>5</v>
      </c>
      <c r="W4090" s="13" t="n">
        <f aca="false">G4090-E4090</f>
        <v>32</v>
      </c>
      <c r="X4090" s="10" t="n">
        <f aca="false">YEAR(E4090)</f>
        <v>2019</v>
      </c>
      <c r="Y4090" s="0" t="str">
        <f aca="false">TEXT(E4090,"yyyy-mm")</f>
        <v>2019-09</v>
      </c>
      <c r="Z4090" s="0" t="str">
        <f aca="false">"Q"&amp;ROUNDUP(MONTH(E4090)/3,0)&amp;"-"&amp;YEAR(E4090)</f>
        <v>Q3-2019</v>
      </c>
    </row>
    <row r="4091" customFormat="false" ht="14.25" hidden="false" customHeight="false" outlineLevel="0" collapsed="false">
      <c r="A4091" s="0" t="s">
        <v>4133</v>
      </c>
      <c r="B4091" s="0" t="s">
        <v>38</v>
      </c>
      <c r="C4091" s="0" t="s">
        <v>39</v>
      </c>
      <c r="D4091" s="9" t="n">
        <v>43600</v>
      </c>
      <c r="E4091" s="9" t="n">
        <v>43736</v>
      </c>
      <c r="F4091" s="9" t="n">
        <v>43751</v>
      </c>
      <c r="G4091" s="9" t="n">
        <v>43754</v>
      </c>
      <c r="H4091" s="10" t="s">
        <v>36</v>
      </c>
      <c r="I4091" s="0" t="n">
        <v>20</v>
      </c>
      <c r="J4091" s="0" t="n">
        <v>18</v>
      </c>
      <c r="K4091" s="0" t="n">
        <v>146</v>
      </c>
      <c r="L4091" s="0" t="n">
        <v>40</v>
      </c>
      <c r="M4091" s="0" t="n">
        <v>6</v>
      </c>
      <c r="N4091" s="11" t="n">
        <v>0.05</v>
      </c>
      <c r="O4091" s="12" t="n">
        <v>2249.39</v>
      </c>
      <c r="P4091" s="12" t="n">
        <v>3946.3</v>
      </c>
      <c r="Q4091" s="12" t="n">
        <f aca="false">M4091*P4091*(1-N4091)</f>
        <v>22493.91</v>
      </c>
      <c r="R4091" s="12" t="n">
        <f aca="false">M4091*O4091</f>
        <v>13496.34</v>
      </c>
      <c r="S4091" s="12" t="n">
        <f aca="false">Q4091-R4091</f>
        <v>8997.57</v>
      </c>
      <c r="T4091" s="11" t="n">
        <f aca="false">IFERROR(S4091/Q4091,0)</f>
        <v>0.400000266738864</v>
      </c>
      <c r="U4091" s="13" t="n">
        <f aca="false">F4091-E4091</f>
        <v>15</v>
      </c>
      <c r="V4091" s="13" t="n">
        <f aca="false">G4091-F4091</f>
        <v>3</v>
      </c>
      <c r="W4091" s="13" t="n">
        <f aca="false">G4091-E4091</f>
        <v>18</v>
      </c>
      <c r="X4091" s="10" t="n">
        <f aca="false">YEAR(E4091)</f>
        <v>2019</v>
      </c>
      <c r="Y4091" s="0" t="str">
        <f aca="false">TEXT(E4091,"yyyy-mm")</f>
        <v>2019-09</v>
      </c>
      <c r="Z4091" s="0" t="str">
        <f aca="false">"Q"&amp;ROUNDUP(MONTH(E4091)/3,0)&amp;"-"&amp;YEAR(E4091)</f>
        <v>Q3-2019</v>
      </c>
    </row>
    <row r="4092" customFormat="false" ht="14.25" hidden="false" customHeight="false" outlineLevel="0" collapsed="false">
      <c r="A4092" s="0" t="s">
        <v>4134</v>
      </c>
      <c r="B4092" s="0" t="s">
        <v>41</v>
      </c>
      <c r="C4092" s="0" t="s">
        <v>35</v>
      </c>
      <c r="D4092" s="9" t="n">
        <v>43600</v>
      </c>
      <c r="E4092" s="9" t="n">
        <v>43736</v>
      </c>
      <c r="F4092" s="9" t="n">
        <v>43747</v>
      </c>
      <c r="G4092" s="9" t="n">
        <v>43755</v>
      </c>
      <c r="H4092" s="10" t="s">
        <v>36</v>
      </c>
      <c r="I4092" s="0" t="n">
        <v>22</v>
      </c>
      <c r="J4092" s="0" t="n">
        <v>40</v>
      </c>
      <c r="K4092" s="0" t="n">
        <v>258</v>
      </c>
      <c r="L4092" s="0" t="n">
        <v>1</v>
      </c>
      <c r="M4092" s="0" t="n">
        <v>2</v>
      </c>
      <c r="N4092" s="11" t="n">
        <v>0.2</v>
      </c>
      <c r="O4092" s="12" t="n">
        <v>703.5</v>
      </c>
      <c r="P4092" s="12" t="n">
        <v>1005</v>
      </c>
      <c r="Q4092" s="12" t="n">
        <f aca="false">M4092*P4092*(1-N4092)</f>
        <v>1608</v>
      </c>
      <c r="R4092" s="12" t="n">
        <f aca="false">M4092*O4092</f>
        <v>1407</v>
      </c>
      <c r="S4092" s="12" t="n">
        <f aca="false">Q4092-R4092</f>
        <v>201</v>
      </c>
      <c r="T4092" s="11" t="n">
        <f aca="false">IFERROR(S4092/Q4092,0)</f>
        <v>0.125</v>
      </c>
      <c r="U4092" s="13" t="n">
        <f aca="false">F4092-E4092</f>
        <v>11</v>
      </c>
      <c r="V4092" s="13" t="n">
        <f aca="false">G4092-F4092</f>
        <v>8</v>
      </c>
      <c r="W4092" s="13" t="n">
        <f aca="false">G4092-E4092</f>
        <v>19</v>
      </c>
      <c r="X4092" s="10" t="n">
        <f aca="false">YEAR(E4092)</f>
        <v>2019</v>
      </c>
      <c r="Y4092" s="0" t="str">
        <f aca="false">TEXT(E4092,"yyyy-mm")</f>
        <v>2019-09</v>
      </c>
      <c r="Z4092" s="0" t="str">
        <f aca="false">"Q"&amp;ROUNDUP(MONTH(E4092)/3,0)&amp;"-"&amp;YEAR(E4092)</f>
        <v>Q3-2019</v>
      </c>
    </row>
    <row r="4093" customFormat="false" ht="14.25" hidden="false" customHeight="false" outlineLevel="0" collapsed="false">
      <c r="A4093" s="0" t="s">
        <v>4135</v>
      </c>
      <c r="B4093" s="0" t="s">
        <v>34</v>
      </c>
      <c r="C4093" s="0" t="s">
        <v>39</v>
      </c>
      <c r="D4093" s="9" t="n">
        <v>43600</v>
      </c>
      <c r="E4093" s="9" t="n">
        <v>43736</v>
      </c>
      <c r="F4093" s="9" t="n">
        <v>43753</v>
      </c>
      <c r="G4093" s="9" t="n">
        <v>43761</v>
      </c>
      <c r="H4093" s="10" t="s">
        <v>36</v>
      </c>
      <c r="I4093" s="0" t="n">
        <v>11</v>
      </c>
      <c r="J4093" s="0" t="n">
        <v>34</v>
      </c>
      <c r="K4093" s="0" t="n">
        <v>108</v>
      </c>
      <c r="L4093" s="0" t="n">
        <v>14</v>
      </c>
      <c r="M4093" s="0" t="n">
        <v>1</v>
      </c>
      <c r="N4093" s="11" t="n">
        <v>0.075</v>
      </c>
      <c r="O4093" s="12" t="n">
        <v>485.62</v>
      </c>
      <c r="P4093" s="12" t="n">
        <v>1011.7</v>
      </c>
      <c r="Q4093" s="12" t="n">
        <f aca="false">M4093*P4093*(1-N4093)</f>
        <v>935.8225</v>
      </c>
      <c r="R4093" s="12" t="n">
        <f aca="false">M4093*O4093</f>
        <v>485.62</v>
      </c>
      <c r="S4093" s="12" t="n">
        <f aca="false">Q4093-R4093</f>
        <v>450.2025</v>
      </c>
      <c r="T4093" s="11" t="n">
        <f aca="false">IFERROR(S4093/Q4093,0)</f>
        <v>0.48107680676624</v>
      </c>
      <c r="U4093" s="13" t="n">
        <f aca="false">F4093-E4093</f>
        <v>17</v>
      </c>
      <c r="V4093" s="13" t="n">
        <f aca="false">G4093-F4093</f>
        <v>8</v>
      </c>
      <c r="W4093" s="13" t="n">
        <f aca="false">G4093-E4093</f>
        <v>25</v>
      </c>
      <c r="X4093" s="10" t="n">
        <f aca="false">YEAR(E4093)</f>
        <v>2019</v>
      </c>
      <c r="Y4093" s="0" t="str">
        <f aca="false">TEXT(E4093,"yyyy-mm")</f>
        <v>2019-09</v>
      </c>
      <c r="Z4093" s="0" t="str">
        <f aca="false">"Q"&amp;ROUNDUP(MONTH(E4093)/3,0)&amp;"-"&amp;YEAR(E4093)</f>
        <v>Q3-2019</v>
      </c>
    </row>
    <row r="4094" customFormat="false" ht="14.25" hidden="false" customHeight="false" outlineLevel="0" collapsed="false">
      <c r="A4094" s="0" t="s">
        <v>4136</v>
      </c>
      <c r="B4094" s="0" t="s">
        <v>38</v>
      </c>
      <c r="C4094" s="0" t="s">
        <v>35</v>
      </c>
      <c r="D4094" s="9" t="n">
        <v>43600</v>
      </c>
      <c r="E4094" s="9" t="n">
        <v>43736</v>
      </c>
      <c r="F4094" s="9" t="n">
        <v>43754</v>
      </c>
      <c r="G4094" s="9" t="n">
        <v>43757</v>
      </c>
      <c r="H4094" s="10" t="s">
        <v>36</v>
      </c>
      <c r="I4094" s="0" t="n">
        <v>13</v>
      </c>
      <c r="J4094" s="0" t="n">
        <v>31</v>
      </c>
      <c r="K4094" s="0" t="n">
        <v>252</v>
      </c>
      <c r="L4094" s="0" t="n">
        <v>4</v>
      </c>
      <c r="M4094" s="0" t="n">
        <v>1</v>
      </c>
      <c r="N4094" s="11" t="n">
        <v>0.05</v>
      </c>
      <c r="O4094" s="12" t="n">
        <v>1676.54</v>
      </c>
      <c r="P4094" s="12" t="n">
        <v>2941.3</v>
      </c>
      <c r="Q4094" s="12" t="n">
        <f aca="false">M4094*P4094*(1-N4094)</f>
        <v>2794.235</v>
      </c>
      <c r="R4094" s="12" t="n">
        <f aca="false">M4094*O4094</f>
        <v>1676.54</v>
      </c>
      <c r="S4094" s="12" t="n">
        <f aca="false">Q4094-R4094</f>
        <v>1117.695</v>
      </c>
      <c r="T4094" s="11" t="n">
        <f aca="false">IFERROR(S4094/Q4094,0)</f>
        <v>0.400000357879706</v>
      </c>
      <c r="U4094" s="13" t="n">
        <f aca="false">F4094-E4094</f>
        <v>18</v>
      </c>
      <c r="V4094" s="13" t="n">
        <f aca="false">G4094-F4094</f>
        <v>3</v>
      </c>
      <c r="W4094" s="13" t="n">
        <f aca="false">G4094-E4094</f>
        <v>21</v>
      </c>
      <c r="X4094" s="10" t="n">
        <f aca="false">YEAR(E4094)</f>
        <v>2019</v>
      </c>
      <c r="Y4094" s="0" t="str">
        <f aca="false">TEXT(E4094,"yyyy-mm")</f>
        <v>2019-09</v>
      </c>
      <c r="Z4094" s="0" t="str">
        <f aca="false">"Q"&amp;ROUNDUP(MONTH(E4094)/3,0)&amp;"-"&amp;YEAR(E4094)</f>
        <v>Q3-2019</v>
      </c>
    </row>
    <row r="4095" customFormat="false" ht="14.25" hidden="false" customHeight="false" outlineLevel="0" collapsed="false">
      <c r="A4095" s="0" t="s">
        <v>4137</v>
      </c>
      <c r="B4095" s="0" t="s">
        <v>34</v>
      </c>
      <c r="C4095" s="0" t="s">
        <v>58</v>
      </c>
      <c r="D4095" s="9" t="n">
        <v>43600</v>
      </c>
      <c r="E4095" s="9" t="n">
        <v>43736</v>
      </c>
      <c r="F4095" s="9" t="n">
        <v>43742</v>
      </c>
      <c r="G4095" s="9" t="n">
        <v>43749</v>
      </c>
      <c r="H4095" s="10" t="s">
        <v>36</v>
      </c>
      <c r="I4095" s="0" t="n">
        <v>8</v>
      </c>
      <c r="J4095" s="0" t="n">
        <v>26</v>
      </c>
      <c r="K4095" s="0" t="n">
        <v>346</v>
      </c>
      <c r="L4095" s="0" t="n">
        <v>5</v>
      </c>
      <c r="M4095" s="0" t="n">
        <v>7</v>
      </c>
      <c r="N4095" s="11" t="n">
        <v>0.1</v>
      </c>
      <c r="O4095" s="12" t="n">
        <v>2721</v>
      </c>
      <c r="P4095" s="12" t="n">
        <v>3832.4</v>
      </c>
      <c r="Q4095" s="12" t="n">
        <f aca="false">M4095*P4095*(1-N4095)</f>
        <v>24144.12</v>
      </c>
      <c r="R4095" s="12" t="n">
        <f aca="false">M4095*O4095</f>
        <v>19047</v>
      </c>
      <c r="S4095" s="12" t="n">
        <f aca="false">Q4095-R4095</f>
        <v>5097.12</v>
      </c>
      <c r="T4095" s="11" t="n">
        <f aca="false">IFERROR(S4095/Q4095,0)</f>
        <v>0.211112270813763</v>
      </c>
      <c r="U4095" s="13" t="n">
        <f aca="false">F4095-E4095</f>
        <v>6</v>
      </c>
      <c r="V4095" s="13" t="n">
        <f aca="false">G4095-F4095</f>
        <v>7</v>
      </c>
      <c r="W4095" s="13" t="n">
        <f aca="false">G4095-E4095</f>
        <v>13</v>
      </c>
      <c r="X4095" s="10" t="n">
        <f aca="false">YEAR(E4095)</f>
        <v>2019</v>
      </c>
      <c r="Y4095" s="0" t="str">
        <f aca="false">TEXT(E4095,"yyyy-mm")</f>
        <v>2019-09</v>
      </c>
      <c r="Z4095" s="0" t="str">
        <f aca="false">"Q"&amp;ROUNDUP(MONTH(E4095)/3,0)&amp;"-"&amp;YEAR(E4095)</f>
        <v>Q3-2019</v>
      </c>
    </row>
    <row r="4096" customFormat="false" ht="14.25" hidden="false" customHeight="false" outlineLevel="0" collapsed="false">
      <c r="A4096" s="0" t="s">
        <v>4138</v>
      </c>
      <c r="B4096" s="0" t="s">
        <v>41</v>
      </c>
      <c r="C4096" s="0" t="s">
        <v>48</v>
      </c>
      <c r="D4096" s="9" t="n">
        <v>43600</v>
      </c>
      <c r="E4096" s="9" t="n">
        <v>43736</v>
      </c>
      <c r="F4096" s="9" t="n">
        <v>43759</v>
      </c>
      <c r="G4096" s="9" t="n">
        <v>43767</v>
      </c>
      <c r="H4096" s="10" t="s">
        <v>36</v>
      </c>
      <c r="I4096" s="0" t="n">
        <v>21</v>
      </c>
      <c r="J4096" s="0" t="n">
        <v>21</v>
      </c>
      <c r="K4096" s="0" t="n">
        <v>22</v>
      </c>
      <c r="L4096" s="0" t="n">
        <v>15</v>
      </c>
      <c r="M4096" s="0" t="n">
        <v>6</v>
      </c>
      <c r="N4096" s="11" t="n">
        <v>0.075</v>
      </c>
      <c r="O4096" s="12" t="n">
        <v>2710.82</v>
      </c>
      <c r="P4096" s="12" t="n">
        <v>3986.5</v>
      </c>
      <c r="Q4096" s="12" t="n">
        <f aca="false">M4096*P4096*(1-N4096)</f>
        <v>22125.075</v>
      </c>
      <c r="R4096" s="12" t="n">
        <f aca="false">M4096*O4096</f>
        <v>16264.92</v>
      </c>
      <c r="S4096" s="12" t="n">
        <f aca="false">Q4096-R4096</f>
        <v>5860.155</v>
      </c>
      <c r="T4096" s="11" t="n">
        <f aca="false">IFERROR(S4096/Q4096,0)</f>
        <v>0.264864864864865</v>
      </c>
      <c r="U4096" s="13" t="n">
        <f aca="false">F4096-E4096</f>
        <v>23</v>
      </c>
      <c r="V4096" s="13" t="n">
        <f aca="false">G4096-F4096</f>
        <v>8</v>
      </c>
      <c r="W4096" s="13" t="n">
        <f aca="false">G4096-E4096</f>
        <v>31</v>
      </c>
      <c r="X4096" s="10" t="n">
        <f aca="false">YEAR(E4096)</f>
        <v>2019</v>
      </c>
      <c r="Y4096" s="0" t="str">
        <f aca="false">TEXT(E4096,"yyyy-mm")</f>
        <v>2019-09</v>
      </c>
      <c r="Z4096" s="0" t="str">
        <f aca="false">"Q"&amp;ROUNDUP(MONTH(E4096)/3,0)&amp;"-"&amp;YEAR(E4096)</f>
        <v>Q3-2019</v>
      </c>
    </row>
    <row r="4097" customFormat="false" ht="14.25" hidden="false" customHeight="false" outlineLevel="0" collapsed="false">
      <c r="A4097" s="0" t="s">
        <v>4139</v>
      </c>
      <c r="B4097" s="0" t="s">
        <v>38</v>
      </c>
      <c r="C4097" s="0" t="s">
        <v>39</v>
      </c>
      <c r="D4097" s="9" t="n">
        <v>43600</v>
      </c>
      <c r="E4097" s="9" t="n">
        <v>43736</v>
      </c>
      <c r="F4097" s="9" t="n">
        <v>43741</v>
      </c>
      <c r="G4097" s="9" t="n">
        <v>43751</v>
      </c>
      <c r="H4097" s="10" t="s">
        <v>36</v>
      </c>
      <c r="I4097" s="0" t="n">
        <v>17</v>
      </c>
      <c r="J4097" s="0" t="n">
        <v>45</v>
      </c>
      <c r="K4097" s="0" t="n">
        <v>181</v>
      </c>
      <c r="L4097" s="0" t="n">
        <v>28</v>
      </c>
      <c r="M4097" s="0" t="n">
        <v>3</v>
      </c>
      <c r="N4097" s="11" t="n">
        <v>0.05</v>
      </c>
      <c r="O4097" s="12" t="n">
        <v>829.59</v>
      </c>
      <c r="P4097" s="12" t="n">
        <v>1011.7</v>
      </c>
      <c r="Q4097" s="12" t="n">
        <f aca="false">M4097*P4097*(1-N4097)</f>
        <v>2883.345</v>
      </c>
      <c r="R4097" s="12" t="n">
        <f aca="false">M4097*O4097</f>
        <v>2488.77</v>
      </c>
      <c r="S4097" s="12" t="n">
        <f aca="false">Q4097-R4097</f>
        <v>394.575</v>
      </c>
      <c r="T4097" s="11" t="n">
        <f aca="false">IFERROR(S4097/Q4097,0)</f>
        <v>0.136846267096029</v>
      </c>
      <c r="U4097" s="13" t="n">
        <f aca="false">F4097-E4097</f>
        <v>5</v>
      </c>
      <c r="V4097" s="13" t="n">
        <f aca="false">G4097-F4097</f>
        <v>10</v>
      </c>
      <c r="W4097" s="13" t="n">
        <f aca="false">G4097-E4097</f>
        <v>15</v>
      </c>
      <c r="X4097" s="10" t="n">
        <f aca="false">YEAR(E4097)</f>
        <v>2019</v>
      </c>
      <c r="Y4097" s="0" t="str">
        <f aca="false">TEXT(E4097,"yyyy-mm")</f>
        <v>2019-09</v>
      </c>
      <c r="Z4097" s="0" t="str">
        <f aca="false">"Q"&amp;ROUNDUP(MONTH(E4097)/3,0)&amp;"-"&amp;YEAR(E4097)</f>
        <v>Q3-2019</v>
      </c>
    </row>
    <row r="4098" customFormat="false" ht="14.25" hidden="false" customHeight="false" outlineLevel="0" collapsed="false">
      <c r="A4098" s="0" t="s">
        <v>4140</v>
      </c>
      <c r="B4098" s="0" t="s">
        <v>38</v>
      </c>
      <c r="C4098" s="0" t="s">
        <v>39</v>
      </c>
      <c r="D4098" s="9" t="n">
        <v>43600</v>
      </c>
      <c r="E4098" s="9" t="n">
        <v>43736</v>
      </c>
      <c r="F4098" s="9" t="n">
        <v>43750</v>
      </c>
      <c r="G4098" s="9" t="n">
        <v>43758</v>
      </c>
      <c r="H4098" s="10" t="s">
        <v>36</v>
      </c>
      <c r="I4098" s="0" t="n">
        <v>17</v>
      </c>
      <c r="J4098" s="0" t="n">
        <v>1</v>
      </c>
      <c r="K4098" s="0" t="n">
        <v>200</v>
      </c>
      <c r="L4098" s="0" t="n">
        <v>40</v>
      </c>
      <c r="M4098" s="0" t="n">
        <v>4</v>
      </c>
      <c r="N4098" s="11" t="n">
        <v>0.2</v>
      </c>
      <c r="O4098" s="12" t="n">
        <v>1728.94</v>
      </c>
      <c r="P4098" s="12" t="n">
        <v>2659.9</v>
      </c>
      <c r="Q4098" s="12" t="n">
        <f aca="false">M4098*P4098*(1-N4098)</f>
        <v>8511.68</v>
      </c>
      <c r="R4098" s="12" t="n">
        <f aca="false">M4098*O4098</f>
        <v>6915.76</v>
      </c>
      <c r="S4098" s="12" t="n">
        <f aca="false">Q4098-R4098</f>
        <v>1595.92</v>
      </c>
      <c r="T4098" s="11" t="n">
        <f aca="false">IFERROR(S4098/Q4098,0)</f>
        <v>0.187497650287605</v>
      </c>
      <c r="U4098" s="13" t="n">
        <f aca="false">F4098-E4098</f>
        <v>14</v>
      </c>
      <c r="V4098" s="13" t="n">
        <f aca="false">G4098-F4098</f>
        <v>8</v>
      </c>
      <c r="W4098" s="13" t="n">
        <f aca="false">G4098-E4098</f>
        <v>22</v>
      </c>
      <c r="X4098" s="10" t="n">
        <f aca="false">YEAR(E4098)</f>
        <v>2019</v>
      </c>
      <c r="Y4098" s="0" t="str">
        <f aca="false">TEXT(E4098,"yyyy-mm")</f>
        <v>2019-09</v>
      </c>
      <c r="Z4098" s="0" t="str">
        <f aca="false">"Q"&amp;ROUNDUP(MONTH(E4098)/3,0)&amp;"-"&amp;YEAR(E4098)</f>
        <v>Q3-2019</v>
      </c>
    </row>
    <row r="4099" customFormat="false" ht="14.25" hidden="false" customHeight="false" outlineLevel="0" collapsed="false">
      <c r="A4099" s="0" t="s">
        <v>4141</v>
      </c>
      <c r="B4099" s="0" t="s">
        <v>38</v>
      </c>
      <c r="C4099" s="0" t="s">
        <v>39</v>
      </c>
      <c r="D4099" s="9" t="n">
        <v>43700</v>
      </c>
      <c r="E4099" s="9" t="n">
        <v>43736</v>
      </c>
      <c r="F4099" s="9" t="n">
        <v>43739</v>
      </c>
      <c r="G4099" s="9" t="n">
        <v>43746</v>
      </c>
      <c r="H4099" s="10" t="s">
        <v>36</v>
      </c>
      <c r="I4099" s="0" t="n">
        <v>18</v>
      </c>
      <c r="J4099" s="0" t="n">
        <v>26</v>
      </c>
      <c r="K4099" s="0" t="n">
        <v>100</v>
      </c>
      <c r="L4099" s="0" t="n">
        <v>1</v>
      </c>
      <c r="M4099" s="0" t="n">
        <v>8</v>
      </c>
      <c r="N4099" s="11" t="n">
        <v>0.05</v>
      </c>
      <c r="O4099" s="12" t="n">
        <v>585.92</v>
      </c>
      <c r="P4099" s="12" t="n">
        <v>1065.3</v>
      </c>
      <c r="Q4099" s="12" t="n">
        <f aca="false">M4099*P4099*(1-N4099)</f>
        <v>8096.28</v>
      </c>
      <c r="R4099" s="12" t="n">
        <f aca="false">M4099*O4099</f>
        <v>4687.36</v>
      </c>
      <c r="S4099" s="12" t="n">
        <f aca="false">Q4099-R4099</f>
        <v>3408.92</v>
      </c>
      <c r="T4099" s="11" t="n">
        <f aca="false">IFERROR(S4099/Q4099,0)</f>
        <v>0.421047691038353</v>
      </c>
      <c r="U4099" s="13" t="n">
        <f aca="false">F4099-E4099</f>
        <v>3</v>
      </c>
      <c r="V4099" s="13" t="n">
        <f aca="false">G4099-F4099</f>
        <v>7</v>
      </c>
      <c r="W4099" s="13" t="n">
        <f aca="false">G4099-E4099</f>
        <v>10</v>
      </c>
      <c r="X4099" s="10" t="n">
        <f aca="false">YEAR(E4099)</f>
        <v>2019</v>
      </c>
      <c r="Y4099" s="0" t="str">
        <f aca="false">TEXT(E4099,"yyyy-mm")</f>
        <v>2019-09</v>
      </c>
      <c r="Z4099" s="0" t="str">
        <f aca="false">"Q"&amp;ROUNDUP(MONTH(E4099)/3,0)&amp;"-"&amp;YEAR(E4099)</f>
        <v>Q3-2019</v>
      </c>
    </row>
    <row r="4100" customFormat="false" ht="14.25" hidden="false" customHeight="false" outlineLevel="0" collapsed="false">
      <c r="A4100" s="0" t="s">
        <v>4142</v>
      </c>
      <c r="B4100" s="0" t="s">
        <v>38</v>
      </c>
      <c r="C4100" s="0" t="s">
        <v>35</v>
      </c>
      <c r="D4100" s="9" t="n">
        <v>43700</v>
      </c>
      <c r="E4100" s="9" t="n">
        <v>43736</v>
      </c>
      <c r="F4100" s="9" t="n">
        <v>43758</v>
      </c>
      <c r="G4100" s="9" t="n">
        <v>43765</v>
      </c>
      <c r="H4100" s="10" t="s">
        <v>36</v>
      </c>
      <c r="I4100" s="0" t="n">
        <v>16</v>
      </c>
      <c r="J4100" s="0" t="n">
        <v>8</v>
      </c>
      <c r="K4100" s="0" t="n">
        <v>226</v>
      </c>
      <c r="L4100" s="0" t="n">
        <v>12</v>
      </c>
      <c r="M4100" s="0" t="n">
        <v>6</v>
      </c>
      <c r="N4100" s="11" t="n">
        <v>0.15</v>
      </c>
      <c r="O4100" s="12" t="n">
        <v>1006.88</v>
      </c>
      <c r="P4100" s="12" t="n">
        <v>1936.3</v>
      </c>
      <c r="Q4100" s="12" t="n">
        <f aca="false">M4100*P4100*(1-N4100)</f>
        <v>9875.13</v>
      </c>
      <c r="R4100" s="12" t="n">
        <f aca="false">M4100*O4100</f>
        <v>6041.28</v>
      </c>
      <c r="S4100" s="12" t="n">
        <f aca="false">Q4100-R4100</f>
        <v>3833.85</v>
      </c>
      <c r="T4100" s="11" t="n">
        <f aca="false">IFERROR(S4100/Q4100,0)</f>
        <v>0.388232863769895</v>
      </c>
      <c r="U4100" s="13" t="n">
        <f aca="false">F4100-E4100</f>
        <v>22</v>
      </c>
      <c r="V4100" s="13" t="n">
        <f aca="false">G4100-F4100</f>
        <v>7</v>
      </c>
      <c r="W4100" s="13" t="n">
        <f aca="false">G4100-E4100</f>
        <v>29</v>
      </c>
      <c r="X4100" s="10" t="n">
        <f aca="false">YEAR(E4100)</f>
        <v>2019</v>
      </c>
      <c r="Y4100" s="0" t="str">
        <f aca="false">TEXT(E4100,"yyyy-mm")</f>
        <v>2019-09</v>
      </c>
      <c r="Z4100" s="0" t="str">
        <f aca="false">"Q"&amp;ROUNDUP(MONTH(E4100)/3,0)&amp;"-"&amp;YEAR(E4100)</f>
        <v>Q3-2019</v>
      </c>
    </row>
    <row r="4101" customFormat="false" ht="14.25" hidden="false" customHeight="false" outlineLevel="0" collapsed="false">
      <c r="A4101" s="0" t="s">
        <v>4143</v>
      </c>
      <c r="B4101" s="0" t="s">
        <v>41</v>
      </c>
      <c r="C4101" s="0" t="s">
        <v>39</v>
      </c>
      <c r="D4101" s="9" t="n">
        <v>43600</v>
      </c>
      <c r="E4101" s="9" t="n">
        <v>43736</v>
      </c>
      <c r="F4101" s="9" t="n">
        <v>43741</v>
      </c>
      <c r="G4101" s="9" t="n">
        <v>43749</v>
      </c>
      <c r="H4101" s="10" t="s">
        <v>36</v>
      </c>
      <c r="I4101" s="0" t="n">
        <v>21</v>
      </c>
      <c r="J4101" s="0" t="n">
        <v>32</v>
      </c>
      <c r="K4101" s="0" t="n">
        <v>161</v>
      </c>
      <c r="L4101" s="0" t="n">
        <v>47</v>
      </c>
      <c r="M4101" s="0" t="n">
        <v>4</v>
      </c>
      <c r="N4101" s="11" t="n">
        <v>0.075</v>
      </c>
      <c r="O4101" s="12" t="n">
        <v>112.76</v>
      </c>
      <c r="P4101" s="12" t="n">
        <v>221.1</v>
      </c>
      <c r="Q4101" s="12" t="n">
        <f aca="false">M4101*P4101*(1-N4101)</f>
        <v>818.07</v>
      </c>
      <c r="R4101" s="12" t="n">
        <f aca="false">M4101*O4101</f>
        <v>451.04</v>
      </c>
      <c r="S4101" s="12" t="n">
        <f aca="false">Q4101-R4101</f>
        <v>367.03</v>
      </c>
      <c r="T4101" s="11" t="n">
        <f aca="false">IFERROR(S4101/Q4101,0)</f>
        <v>0.448653538205777</v>
      </c>
      <c r="U4101" s="13" t="n">
        <f aca="false">F4101-E4101</f>
        <v>5</v>
      </c>
      <c r="V4101" s="13" t="n">
        <f aca="false">G4101-F4101</f>
        <v>8</v>
      </c>
      <c r="W4101" s="13" t="n">
        <f aca="false">G4101-E4101</f>
        <v>13</v>
      </c>
      <c r="X4101" s="10" t="n">
        <f aca="false">YEAR(E4101)</f>
        <v>2019</v>
      </c>
      <c r="Y4101" s="0" t="str">
        <f aca="false">TEXT(E4101,"yyyy-mm")</f>
        <v>2019-09</v>
      </c>
      <c r="Z4101" s="0" t="str">
        <f aca="false">"Q"&amp;ROUNDUP(MONTH(E4101)/3,0)&amp;"-"&amp;YEAR(E4101)</f>
        <v>Q3-2019</v>
      </c>
    </row>
    <row r="4102" customFormat="false" ht="14.25" hidden="false" customHeight="false" outlineLevel="0" collapsed="false">
      <c r="A4102" s="0" t="s">
        <v>4144</v>
      </c>
      <c r="B4102" s="0" t="s">
        <v>38</v>
      </c>
      <c r="C4102" s="0" t="s">
        <v>48</v>
      </c>
      <c r="D4102" s="9" t="n">
        <v>43600</v>
      </c>
      <c r="E4102" s="9" t="n">
        <v>43736</v>
      </c>
      <c r="F4102" s="9" t="n">
        <v>43750</v>
      </c>
      <c r="G4102" s="9" t="n">
        <v>43752</v>
      </c>
      <c r="H4102" s="10" t="s">
        <v>36</v>
      </c>
      <c r="I4102" s="0" t="n">
        <v>20</v>
      </c>
      <c r="J4102" s="0" t="n">
        <v>10</v>
      </c>
      <c r="K4102" s="0" t="n">
        <v>42</v>
      </c>
      <c r="L4102" s="0" t="n">
        <v>14</v>
      </c>
      <c r="M4102" s="0" t="n">
        <v>4</v>
      </c>
      <c r="N4102" s="11" t="n">
        <v>0.075</v>
      </c>
      <c r="O4102" s="12" t="n">
        <v>1086.2</v>
      </c>
      <c r="P4102" s="12" t="n">
        <v>1293.1</v>
      </c>
      <c r="Q4102" s="12" t="n">
        <f aca="false">M4102*P4102*(1-N4102)</f>
        <v>4784.47</v>
      </c>
      <c r="R4102" s="12" t="n">
        <f aca="false">M4102*O4102</f>
        <v>4344.8</v>
      </c>
      <c r="S4102" s="12" t="n">
        <f aca="false">Q4102-R4102</f>
        <v>439.67</v>
      </c>
      <c r="T4102" s="11" t="n">
        <f aca="false">IFERROR(S4102/Q4102,0)</f>
        <v>0.0918952360449538</v>
      </c>
      <c r="U4102" s="13" t="n">
        <f aca="false">F4102-E4102</f>
        <v>14</v>
      </c>
      <c r="V4102" s="13" t="n">
        <f aca="false">G4102-F4102</f>
        <v>2</v>
      </c>
      <c r="W4102" s="13" t="n">
        <f aca="false">G4102-E4102</f>
        <v>16</v>
      </c>
      <c r="X4102" s="10" t="n">
        <f aca="false">YEAR(E4102)</f>
        <v>2019</v>
      </c>
      <c r="Y4102" s="0" t="str">
        <f aca="false">TEXT(E4102,"yyyy-mm")</f>
        <v>2019-09</v>
      </c>
      <c r="Z4102" s="0" t="str">
        <f aca="false">"Q"&amp;ROUNDUP(MONTH(E4102)/3,0)&amp;"-"&amp;YEAR(E4102)</f>
        <v>Q3-2019</v>
      </c>
    </row>
    <row r="4103" customFormat="false" ht="14.25" hidden="false" customHeight="false" outlineLevel="0" collapsed="false">
      <c r="A4103" s="0" t="s">
        <v>4145</v>
      </c>
      <c r="B4103" s="0" t="s">
        <v>43</v>
      </c>
      <c r="C4103" s="0" t="s">
        <v>35</v>
      </c>
      <c r="D4103" s="9" t="n">
        <v>43600</v>
      </c>
      <c r="E4103" s="9" t="n">
        <v>43737</v>
      </c>
      <c r="F4103" s="9" t="n">
        <v>43757</v>
      </c>
      <c r="G4103" s="9" t="n">
        <v>43764</v>
      </c>
      <c r="H4103" s="10" t="s">
        <v>36</v>
      </c>
      <c r="I4103" s="0" t="n">
        <v>26</v>
      </c>
      <c r="J4103" s="0" t="n">
        <v>2</v>
      </c>
      <c r="K4103" s="0" t="n">
        <v>219</v>
      </c>
      <c r="L4103" s="0" t="n">
        <v>2</v>
      </c>
      <c r="M4103" s="0" t="n">
        <v>2</v>
      </c>
      <c r="N4103" s="11" t="n">
        <v>0.05</v>
      </c>
      <c r="O4103" s="12" t="n">
        <v>1196.96</v>
      </c>
      <c r="P4103" s="12" t="n">
        <v>2659.9</v>
      </c>
      <c r="Q4103" s="12" t="n">
        <f aca="false">M4103*P4103*(1-N4103)</f>
        <v>5053.81</v>
      </c>
      <c r="R4103" s="12" t="n">
        <f aca="false">M4103*O4103</f>
        <v>2393.92</v>
      </c>
      <c r="S4103" s="12" t="n">
        <f aca="false">Q4103-R4103</f>
        <v>2659.89</v>
      </c>
      <c r="T4103" s="11" t="n">
        <f aca="false">IFERROR(S4103/Q4103,0)</f>
        <v>0.526313810768509</v>
      </c>
      <c r="U4103" s="13" t="n">
        <f aca="false">F4103-E4103</f>
        <v>20</v>
      </c>
      <c r="V4103" s="13" t="n">
        <f aca="false">G4103-F4103</f>
        <v>7</v>
      </c>
      <c r="W4103" s="13" t="n">
        <f aca="false">G4103-E4103</f>
        <v>27</v>
      </c>
      <c r="X4103" s="10" t="n">
        <f aca="false">YEAR(E4103)</f>
        <v>2019</v>
      </c>
      <c r="Y4103" s="0" t="str">
        <f aca="false">TEXT(E4103,"yyyy-mm")</f>
        <v>2019-09</v>
      </c>
      <c r="Z4103" s="0" t="str">
        <f aca="false">"Q"&amp;ROUNDUP(MONTH(E4103)/3,0)&amp;"-"&amp;YEAR(E4103)</f>
        <v>Q3-2019</v>
      </c>
    </row>
    <row r="4104" customFormat="false" ht="14.25" hidden="false" customHeight="false" outlineLevel="0" collapsed="false">
      <c r="A4104" s="0" t="s">
        <v>4146</v>
      </c>
      <c r="B4104" s="0" t="s">
        <v>34</v>
      </c>
      <c r="C4104" s="0" t="s">
        <v>46</v>
      </c>
      <c r="D4104" s="9" t="n">
        <v>43600</v>
      </c>
      <c r="E4104" s="9" t="n">
        <v>43737</v>
      </c>
      <c r="F4104" s="9" t="n">
        <v>43760</v>
      </c>
      <c r="G4104" s="9" t="n">
        <v>43767</v>
      </c>
      <c r="H4104" s="10" t="s">
        <v>36</v>
      </c>
      <c r="I4104" s="0" t="n">
        <v>3</v>
      </c>
      <c r="J4104" s="0" t="n">
        <v>34</v>
      </c>
      <c r="K4104" s="0" t="n">
        <v>295</v>
      </c>
      <c r="L4104" s="0" t="n">
        <v>16</v>
      </c>
      <c r="M4104" s="0" t="n">
        <v>8</v>
      </c>
      <c r="N4104" s="11" t="n">
        <v>0.05</v>
      </c>
      <c r="O4104" s="12" t="n">
        <v>551.54</v>
      </c>
      <c r="P4104" s="12" t="n">
        <v>1125.6</v>
      </c>
      <c r="Q4104" s="12" t="n">
        <f aca="false">M4104*P4104*(1-N4104)</f>
        <v>8554.56</v>
      </c>
      <c r="R4104" s="12" t="n">
        <f aca="false">M4104*O4104</f>
        <v>4412.32</v>
      </c>
      <c r="S4104" s="12" t="n">
        <f aca="false">Q4104-R4104</f>
        <v>4142.24</v>
      </c>
      <c r="T4104" s="11" t="n">
        <f aca="false">IFERROR(S4104/Q4104,0)</f>
        <v>0.484214267010811</v>
      </c>
      <c r="U4104" s="13" t="n">
        <f aca="false">F4104-E4104</f>
        <v>23</v>
      </c>
      <c r="V4104" s="13" t="n">
        <f aca="false">G4104-F4104</f>
        <v>7</v>
      </c>
      <c r="W4104" s="13" t="n">
        <f aca="false">G4104-E4104</f>
        <v>30</v>
      </c>
      <c r="X4104" s="10" t="n">
        <f aca="false">YEAR(E4104)</f>
        <v>2019</v>
      </c>
      <c r="Y4104" s="0" t="str">
        <f aca="false">TEXT(E4104,"yyyy-mm")</f>
        <v>2019-09</v>
      </c>
      <c r="Z4104" s="0" t="str">
        <f aca="false">"Q"&amp;ROUNDUP(MONTH(E4104)/3,0)&amp;"-"&amp;YEAR(E4104)</f>
        <v>Q3-2019</v>
      </c>
    </row>
    <row r="4105" customFormat="false" ht="14.25" hidden="false" customHeight="false" outlineLevel="0" collapsed="false">
      <c r="A4105" s="0" t="s">
        <v>4147</v>
      </c>
      <c r="B4105" s="0" t="s">
        <v>34</v>
      </c>
      <c r="C4105" s="0" t="s">
        <v>35</v>
      </c>
      <c r="D4105" s="9" t="n">
        <v>43600</v>
      </c>
      <c r="E4105" s="9" t="n">
        <v>43737</v>
      </c>
      <c r="F4105" s="9" t="n">
        <v>43761</v>
      </c>
      <c r="G4105" s="9" t="n">
        <v>43763</v>
      </c>
      <c r="H4105" s="10" t="s">
        <v>36</v>
      </c>
      <c r="I4105" s="0" t="n">
        <v>4</v>
      </c>
      <c r="J4105" s="0" t="n">
        <v>12</v>
      </c>
      <c r="K4105" s="0" t="n">
        <v>237</v>
      </c>
      <c r="L4105" s="0" t="n">
        <v>27</v>
      </c>
      <c r="M4105" s="0" t="n">
        <v>3</v>
      </c>
      <c r="N4105" s="11" t="n">
        <v>0.05</v>
      </c>
      <c r="O4105" s="12" t="n">
        <v>862.89</v>
      </c>
      <c r="P4105" s="12" t="n">
        <v>1065.3</v>
      </c>
      <c r="Q4105" s="12" t="n">
        <f aca="false">M4105*P4105*(1-N4105)</f>
        <v>3036.105</v>
      </c>
      <c r="R4105" s="12" t="n">
        <f aca="false">M4105*O4105</f>
        <v>2588.67</v>
      </c>
      <c r="S4105" s="12" t="n">
        <f aca="false">Q4105-R4105</f>
        <v>447.435</v>
      </c>
      <c r="T4105" s="11" t="n">
        <f aca="false">IFERROR(S4105/Q4105,0)</f>
        <v>0.147371385376988</v>
      </c>
      <c r="U4105" s="13" t="n">
        <f aca="false">F4105-E4105</f>
        <v>24</v>
      </c>
      <c r="V4105" s="13" t="n">
        <f aca="false">G4105-F4105</f>
        <v>2</v>
      </c>
      <c r="W4105" s="13" t="n">
        <f aca="false">G4105-E4105</f>
        <v>26</v>
      </c>
      <c r="X4105" s="10" t="n">
        <f aca="false">YEAR(E4105)</f>
        <v>2019</v>
      </c>
      <c r="Y4105" s="0" t="str">
        <f aca="false">TEXT(E4105,"yyyy-mm")</f>
        <v>2019-09</v>
      </c>
      <c r="Z4105" s="0" t="str">
        <f aca="false">"Q"&amp;ROUNDUP(MONTH(E4105)/3,0)&amp;"-"&amp;YEAR(E4105)</f>
        <v>Q3-2019</v>
      </c>
    </row>
    <row r="4106" customFormat="false" ht="14.25" hidden="false" customHeight="false" outlineLevel="0" collapsed="false">
      <c r="A4106" s="0" t="s">
        <v>4148</v>
      </c>
      <c r="B4106" s="0" t="s">
        <v>38</v>
      </c>
      <c r="C4106" s="0" t="s">
        <v>39</v>
      </c>
      <c r="D4106" s="9" t="n">
        <v>43700</v>
      </c>
      <c r="E4106" s="9" t="n">
        <v>43737</v>
      </c>
      <c r="F4106" s="9" t="n">
        <v>43763</v>
      </c>
      <c r="G4106" s="9" t="n">
        <v>43765</v>
      </c>
      <c r="H4106" s="10" t="s">
        <v>36</v>
      </c>
      <c r="I4106" s="0" t="n">
        <v>19</v>
      </c>
      <c r="J4106" s="0" t="n">
        <v>10</v>
      </c>
      <c r="K4106" s="0" t="n">
        <v>151</v>
      </c>
      <c r="L4106" s="0" t="n">
        <v>21</v>
      </c>
      <c r="M4106" s="0" t="n">
        <v>4</v>
      </c>
      <c r="N4106" s="11" t="n">
        <v>0.05</v>
      </c>
      <c r="O4106" s="12" t="n">
        <v>4562.7</v>
      </c>
      <c r="P4106" s="12" t="n">
        <v>6083.6</v>
      </c>
      <c r="Q4106" s="12" t="n">
        <f aca="false">M4106*P4106*(1-N4106)</f>
        <v>23117.68</v>
      </c>
      <c r="R4106" s="12" t="n">
        <f aca="false">M4106*O4106</f>
        <v>18250.8</v>
      </c>
      <c r="S4106" s="12" t="n">
        <f aca="false">Q4106-R4106</f>
        <v>4866.88</v>
      </c>
      <c r="T4106" s="11" t="n">
        <f aca="false">IFERROR(S4106/Q4106,0)</f>
        <v>0.210526315789474</v>
      </c>
      <c r="U4106" s="13" t="n">
        <f aca="false">F4106-E4106</f>
        <v>26</v>
      </c>
      <c r="V4106" s="13" t="n">
        <f aca="false">G4106-F4106</f>
        <v>2</v>
      </c>
      <c r="W4106" s="13" t="n">
        <f aca="false">G4106-E4106</f>
        <v>28</v>
      </c>
      <c r="X4106" s="10" t="n">
        <f aca="false">YEAR(E4106)</f>
        <v>2019</v>
      </c>
      <c r="Y4106" s="0" t="str">
        <f aca="false">TEXT(E4106,"yyyy-mm")</f>
        <v>2019-09</v>
      </c>
      <c r="Z4106" s="0" t="str">
        <f aca="false">"Q"&amp;ROUNDUP(MONTH(E4106)/3,0)&amp;"-"&amp;YEAR(E4106)</f>
        <v>Q3-2019</v>
      </c>
    </row>
    <row r="4107" customFormat="false" ht="14.25" hidden="false" customHeight="false" outlineLevel="0" collapsed="false">
      <c r="A4107" s="0" t="s">
        <v>4149</v>
      </c>
      <c r="B4107" s="0" t="s">
        <v>43</v>
      </c>
      <c r="C4107" s="0" t="s">
        <v>79</v>
      </c>
      <c r="D4107" s="9" t="n">
        <v>43600</v>
      </c>
      <c r="E4107" s="9" t="n">
        <v>43737</v>
      </c>
      <c r="F4107" s="9" t="n">
        <v>43761</v>
      </c>
      <c r="G4107" s="9" t="n">
        <v>43767</v>
      </c>
      <c r="H4107" s="10" t="s">
        <v>36</v>
      </c>
      <c r="I4107" s="0" t="n">
        <v>28</v>
      </c>
      <c r="J4107" s="0" t="n">
        <v>41</v>
      </c>
      <c r="K4107" s="0" t="n">
        <v>64</v>
      </c>
      <c r="L4107" s="0" t="n">
        <v>8</v>
      </c>
      <c r="M4107" s="0" t="n">
        <v>1</v>
      </c>
      <c r="N4107" s="11" t="n">
        <v>0.075</v>
      </c>
      <c r="O4107" s="12" t="n">
        <v>587.93</v>
      </c>
      <c r="P4107" s="12" t="n">
        <v>904.5</v>
      </c>
      <c r="Q4107" s="12" t="n">
        <f aca="false">M4107*P4107*(1-N4107)</f>
        <v>836.6625</v>
      </c>
      <c r="R4107" s="12" t="n">
        <f aca="false">M4107*O4107</f>
        <v>587.93</v>
      </c>
      <c r="S4107" s="12" t="n">
        <f aca="false">Q4107-R4107</f>
        <v>248.7325</v>
      </c>
      <c r="T4107" s="11" t="n">
        <f aca="false">IFERROR(S4107/Q4107,0)</f>
        <v>0.297291321171918</v>
      </c>
      <c r="U4107" s="13" t="n">
        <f aca="false">F4107-E4107</f>
        <v>24</v>
      </c>
      <c r="V4107" s="13" t="n">
        <f aca="false">G4107-F4107</f>
        <v>6</v>
      </c>
      <c r="W4107" s="13" t="n">
        <f aca="false">G4107-E4107</f>
        <v>30</v>
      </c>
      <c r="X4107" s="10" t="n">
        <f aca="false">YEAR(E4107)</f>
        <v>2019</v>
      </c>
      <c r="Y4107" s="0" t="str">
        <f aca="false">TEXT(E4107,"yyyy-mm")</f>
        <v>2019-09</v>
      </c>
      <c r="Z4107" s="0" t="str">
        <f aca="false">"Q"&amp;ROUNDUP(MONTH(E4107)/3,0)&amp;"-"&amp;YEAR(E4107)</f>
        <v>Q3-2019</v>
      </c>
    </row>
    <row r="4108" customFormat="false" ht="14.25" hidden="false" customHeight="false" outlineLevel="0" collapsed="false">
      <c r="A4108" s="0" t="s">
        <v>4150</v>
      </c>
      <c r="B4108" s="0" t="s">
        <v>34</v>
      </c>
      <c r="C4108" s="0" t="s">
        <v>58</v>
      </c>
      <c r="D4108" s="9" t="n">
        <v>43600</v>
      </c>
      <c r="E4108" s="9" t="n">
        <v>43737</v>
      </c>
      <c r="F4108" s="9" t="n">
        <v>43739</v>
      </c>
      <c r="G4108" s="9" t="n">
        <v>43741</v>
      </c>
      <c r="H4108" s="10" t="s">
        <v>36</v>
      </c>
      <c r="I4108" s="0" t="n">
        <v>4</v>
      </c>
      <c r="J4108" s="0" t="n">
        <v>8</v>
      </c>
      <c r="K4108" s="0" t="n">
        <v>331</v>
      </c>
      <c r="L4108" s="0" t="n">
        <v>18</v>
      </c>
      <c r="M4108" s="0" t="n">
        <v>4</v>
      </c>
      <c r="N4108" s="11" t="n">
        <v>0.1</v>
      </c>
      <c r="O4108" s="12" t="n">
        <v>1242.58</v>
      </c>
      <c r="P4108" s="12" t="n">
        <v>1882.7</v>
      </c>
      <c r="Q4108" s="12" t="n">
        <f aca="false">M4108*P4108*(1-N4108)</f>
        <v>6777.72</v>
      </c>
      <c r="R4108" s="12" t="n">
        <f aca="false">M4108*O4108</f>
        <v>4970.32</v>
      </c>
      <c r="S4108" s="12" t="n">
        <f aca="false">Q4108-R4108</f>
        <v>1807.4</v>
      </c>
      <c r="T4108" s="11" t="n">
        <f aca="false">IFERROR(S4108/Q4108,0)</f>
        <v>0.266667847004598</v>
      </c>
      <c r="U4108" s="13" t="n">
        <f aca="false">F4108-E4108</f>
        <v>2</v>
      </c>
      <c r="V4108" s="13" t="n">
        <f aca="false">G4108-F4108</f>
        <v>2</v>
      </c>
      <c r="W4108" s="13" t="n">
        <f aca="false">G4108-E4108</f>
        <v>4</v>
      </c>
      <c r="X4108" s="10" t="n">
        <f aca="false">YEAR(E4108)</f>
        <v>2019</v>
      </c>
      <c r="Y4108" s="0" t="str">
        <f aca="false">TEXT(E4108,"yyyy-mm")</f>
        <v>2019-09</v>
      </c>
      <c r="Z4108" s="0" t="str">
        <f aca="false">"Q"&amp;ROUNDUP(MONTH(E4108)/3,0)&amp;"-"&amp;YEAR(E4108)</f>
        <v>Q3-2019</v>
      </c>
    </row>
    <row r="4109" customFormat="false" ht="14.25" hidden="false" customHeight="false" outlineLevel="0" collapsed="false">
      <c r="A4109" s="0" t="s">
        <v>4151</v>
      </c>
      <c r="B4109" s="0" t="s">
        <v>38</v>
      </c>
      <c r="C4109" s="0" t="s">
        <v>48</v>
      </c>
      <c r="D4109" s="9" t="n">
        <v>43600</v>
      </c>
      <c r="E4109" s="9" t="n">
        <v>43737</v>
      </c>
      <c r="F4109" s="9" t="n">
        <v>43759</v>
      </c>
      <c r="G4109" s="9" t="n">
        <v>43766</v>
      </c>
      <c r="H4109" s="10" t="s">
        <v>36</v>
      </c>
      <c r="I4109" s="0" t="n">
        <v>20</v>
      </c>
      <c r="J4109" s="0" t="n">
        <v>23</v>
      </c>
      <c r="K4109" s="0" t="n">
        <v>37</v>
      </c>
      <c r="L4109" s="0" t="n">
        <v>17</v>
      </c>
      <c r="M4109" s="0" t="n">
        <v>4</v>
      </c>
      <c r="N4109" s="11" t="n">
        <v>0.05</v>
      </c>
      <c r="O4109" s="12" t="n">
        <v>737.54</v>
      </c>
      <c r="P4109" s="12" t="n">
        <v>1715.2</v>
      </c>
      <c r="Q4109" s="12" t="n">
        <f aca="false">M4109*P4109*(1-N4109)</f>
        <v>6517.76</v>
      </c>
      <c r="R4109" s="12" t="n">
        <f aca="false">M4109*O4109</f>
        <v>2950.16</v>
      </c>
      <c r="S4109" s="12" t="n">
        <f aca="false">Q4109-R4109</f>
        <v>3567.6</v>
      </c>
      <c r="T4109" s="11" t="n">
        <f aca="false">IFERROR(S4109/Q4109,0)</f>
        <v>0.547365966221524</v>
      </c>
      <c r="U4109" s="13" t="n">
        <f aca="false">F4109-E4109</f>
        <v>22</v>
      </c>
      <c r="V4109" s="13" t="n">
        <f aca="false">G4109-F4109</f>
        <v>7</v>
      </c>
      <c r="W4109" s="13" t="n">
        <f aca="false">G4109-E4109</f>
        <v>29</v>
      </c>
      <c r="X4109" s="10" t="n">
        <f aca="false">YEAR(E4109)</f>
        <v>2019</v>
      </c>
      <c r="Y4109" s="0" t="str">
        <f aca="false">TEXT(E4109,"yyyy-mm")</f>
        <v>2019-09</v>
      </c>
      <c r="Z4109" s="0" t="str">
        <f aca="false">"Q"&amp;ROUNDUP(MONTH(E4109)/3,0)&amp;"-"&amp;YEAR(E4109)</f>
        <v>Q3-2019</v>
      </c>
    </row>
    <row r="4110" customFormat="false" ht="14.25" hidden="false" customHeight="false" outlineLevel="0" collapsed="false">
      <c r="A4110" s="0" t="s">
        <v>4152</v>
      </c>
      <c r="B4110" s="0" t="s">
        <v>34</v>
      </c>
      <c r="C4110" s="0" t="s">
        <v>48</v>
      </c>
      <c r="D4110" s="9" t="n">
        <v>43600</v>
      </c>
      <c r="E4110" s="9" t="n">
        <v>43737</v>
      </c>
      <c r="F4110" s="9" t="n">
        <v>43744</v>
      </c>
      <c r="G4110" s="9" t="n">
        <v>43745</v>
      </c>
      <c r="H4110" s="10" t="s">
        <v>36</v>
      </c>
      <c r="I4110" s="0" t="n">
        <v>10</v>
      </c>
      <c r="J4110" s="0" t="n">
        <v>44</v>
      </c>
      <c r="K4110" s="0" t="n">
        <v>21</v>
      </c>
      <c r="L4110" s="0" t="n">
        <v>26</v>
      </c>
      <c r="M4110" s="0" t="n">
        <v>7</v>
      </c>
      <c r="N4110" s="11" t="n">
        <v>0.05</v>
      </c>
      <c r="O4110" s="12" t="n">
        <v>2924.55</v>
      </c>
      <c r="P4110" s="12" t="n">
        <v>3899.4</v>
      </c>
      <c r="Q4110" s="12" t="n">
        <f aca="false">M4110*P4110*(1-N4110)</f>
        <v>25931.01</v>
      </c>
      <c r="R4110" s="12" t="n">
        <f aca="false">M4110*O4110</f>
        <v>20471.85</v>
      </c>
      <c r="S4110" s="12" t="n">
        <f aca="false">Q4110-R4110</f>
        <v>5459.16</v>
      </c>
      <c r="T4110" s="11" t="n">
        <f aca="false">IFERROR(S4110/Q4110,0)</f>
        <v>0.210526315789474</v>
      </c>
      <c r="U4110" s="13" t="n">
        <f aca="false">F4110-E4110</f>
        <v>7</v>
      </c>
      <c r="V4110" s="13" t="n">
        <f aca="false">G4110-F4110</f>
        <v>1</v>
      </c>
      <c r="W4110" s="13" t="n">
        <f aca="false">G4110-E4110</f>
        <v>8</v>
      </c>
      <c r="X4110" s="10" t="n">
        <f aca="false">YEAR(E4110)</f>
        <v>2019</v>
      </c>
      <c r="Y4110" s="0" t="str">
        <f aca="false">TEXT(E4110,"yyyy-mm")</f>
        <v>2019-09</v>
      </c>
      <c r="Z4110" s="0" t="str">
        <f aca="false">"Q"&amp;ROUNDUP(MONTH(E4110)/3,0)&amp;"-"&amp;YEAR(E4110)</f>
        <v>Q3-2019</v>
      </c>
    </row>
    <row r="4111" customFormat="false" ht="14.25" hidden="false" customHeight="false" outlineLevel="0" collapsed="false">
      <c r="A4111" s="0" t="s">
        <v>4153</v>
      </c>
      <c r="B4111" s="0" t="s">
        <v>43</v>
      </c>
      <c r="C4111" s="0" t="s">
        <v>39</v>
      </c>
      <c r="D4111" s="9" t="n">
        <v>43600</v>
      </c>
      <c r="E4111" s="9" t="n">
        <v>43737</v>
      </c>
      <c r="F4111" s="9" t="n">
        <v>43750</v>
      </c>
      <c r="G4111" s="9" t="n">
        <v>43751</v>
      </c>
      <c r="H4111" s="10" t="s">
        <v>36</v>
      </c>
      <c r="I4111" s="0" t="n">
        <v>26</v>
      </c>
      <c r="J4111" s="0" t="n">
        <v>6</v>
      </c>
      <c r="K4111" s="0" t="n">
        <v>170</v>
      </c>
      <c r="L4111" s="0" t="n">
        <v>36</v>
      </c>
      <c r="M4111" s="0" t="n">
        <v>1</v>
      </c>
      <c r="N4111" s="11" t="n">
        <v>0.15</v>
      </c>
      <c r="O4111" s="12" t="n">
        <v>1966.05</v>
      </c>
      <c r="P4111" s="12" t="n">
        <v>3510.8</v>
      </c>
      <c r="Q4111" s="12" t="n">
        <f aca="false">M4111*P4111*(1-N4111)</f>
        <v>2984.18</v>
      </c>
      <c r="R4111" s="12" t="n">
        <f aca="false">M4111*O4111</f>
        <v>1966.05</v>
      </c>
      <c r="S4111" s="12" t="n">
        <f aca="false">Q4111-R4111</f>
        <v>1018.13</v>
      </c>
      <c r="T4111" s="11" t="n">
        <f aca="false">IFERROR(S4111/Q4111,0)</f>
        <v>0.341175800387376</v>
      </c>
      <c r="U4111" s="13" t="n">
        <f aca="false">F4111-E4111</f>
        <v>13</v>
      </c>
      <c r="V4111" s="13" t="n">
        <f aca="false">G4111-F4111</f>
        <v>1</v>
      </c>
      <c r="W4111" s="13" t="n">
        <f aca="false">G4111-E4111</f>
        <v>14</v>
      </c>
      <c r="X4111" s="10" t="n">
        <f aca="false">YEAR(E4111)</f>
        <v>2019</v>
      </c>
      <c r="Y4111" s="0" t="str">
        <f aca="false">TEXT(E4111,"yyyy-mm")</f>
        <v>2019-09</v>
      </c>
      <c r="Z4111" s="0" t="str">
        <f aca="false">"Q"&amp;ROUNDUP(MONTH(E4111)/3,0)&amp;"-"&amp;YEAR(E4111)</f>
        <v>Q3-2019</v>
      </c>
    </row>
    <row r="4112" customFormat="false" ht="14.25" hidden="false" customHeight="false" outlineLevel="0" collapsed="false">
      <c r="A4112" s="0" t="s">
        <v>4154</v>
      </c>
      <c r="B4112" s="0" t="s">
        <v>38</v>
      </c>
      <c r="C4112" s="0" t="s">
        <v>35</v>
      </c>
      <c r="D4112" s="9" t="n">
        <v>43600</v>
      </c>
      <c r="E4112" s="9" t="n">
        <v>43738</v>
      </c>
      <c r="F4112" s="9" t="n">
        <v>43746</v>
      </c>
      <c r="G4112" s="9" t="n">
        <v>43755</v>
      </c>
      <c r="H4112" s="10" t="s">
        <v>36</v>
      </c>
      <c r="I4112" s="0" t="n">
        <v>19</v>
      </c>
      <c r="J4112" s="0" t="n">
        <v>27</v>
      </c>
      <c r="K4112" s="0" t="n">
        <v>223</v>
      </c>
      <c r="L4112" s="0" t="n">
        <v>6</v>
      </c>
      <c r="M4112" s="0" t="n">
        <v>1</v>
      </c>
      <c r="N4112" s="11" t="n">
        <v>0.05</v>
      </c>
      <c r="O4112" s="12" t="n">
        <v>391.28</v>
      </c>
      <c r="P4112" s="12" t="n">
        <v>978.2</v>
      </c>
      <c r="Q4112" s="12" t="n">
        <f aca="false">M4112*P4112*(1-N4112)</f>
        <v>929.29</v>
      </c>
      <c r="R4112" s="12" t="n">
        <f aca="false">M4112*O4112</f>
        <v>391.28</v>
      </c>
      <c r="S4112" s="12" t="n">
        <f aca="false">Q4112-R4112</f>
        <v>538.01</v>
      </c>
      <c r="T4112" s="11" t="n">
        <f aca="false">IFERROR(S4112/Q4112,0)</f>
        <v>0.578947368421053</v>
      </c>
      <c r="U4112" s="13" t="n">
        <f aca="false">F4112-E4112</f>
        <v>8</v>
      </c>
      <c r="V4112" s="13" t="n">
        <f aca="false">G4112-F4112</f>
        <v>9</v>
      </c>
      <c r="W4112" s="13" t="n">
        <f aca="false">G4112-E4112</f>
        <v>17</v>
      </c>
      <c r="X4112" s="10" t="n">
        <f aca="false">YEAR(E4112)</f>
        <v>2019</v>
      </c>
      <c r="Y4112" s="0" t="str">
        <f aca="false">TEXT(E4112,"yyyy-mm")</f>
        <v>2019-09</v>
      </c>
      <c r="Z4112" s="0" t="str">
        <f aca="false">"Q"&amp;ROUNDUP(MONTH(E4112)/3,0)&amp;"-"&amp;YEAR(E4112)</f>
        <v>Q3-2019</v>
      </c>
    </row>
    <row r="4113" customFormat="false" ht="14.25" hidden="false" customHeight="false" outlineLevel="0" collapsed="false">
      <c r="A4113" s="0" t="s">
        <v>4155</v>
      </c>
      <c r="B4113" s="0" t="s">
        <v>34</v>
      </c>
      <c r="C4113" s="0" t="s">
        <v>39</v>
      </c>
      <c r="D4113" s="9" t="n">
        <v>43600</v>
      </c>
      <c r="E4113" s="9" t="n">
        <v>43738</v>
      </c>
      <c r="F4113" s="9" t="n">
        <v>43752</v>
      </c>
      <c r="G4113" s="9" t="n">
        <v>43759</v>
      </c>
      <c r="H4113" s="10" t="s">
        <v>36</v>
      </c>
      <c r="I4113" s="0" t="n">
        <v>8</v>
      </c>
      <c r="J4113" s="0" t="n">
        <v>38</v>
      </c>
      <c r="K4113" s="0" t="n">
        <v>188</v>
      </c>
      <c r="L4113" s="0" t="n">
        <v>35</v>
      </c>
      <c r="M4113" s="0" t="n">
        <v>6</v>
      </c>
      <c r="N4113" s="11" t="n">
        <v>0.075</v>
      </c>
      <c r="O4113" s="12" t="n">
        <v>3515.49</v>
      </c>
      <c r="P4113" s="12" t="n">
        <v>6391.8</v>
      </c>
      <c r="Q4113" s="12" t="n">
        <f aca="false">M4113*P4113*(1-N4113)</f>
        <v>35474.49</v>
      </c>
      <c r="R4113" s="12" t="n">
        <f aca="false">M4113*O4113</f>
        <v>21092.94</v>
      </c>
      <c r="S4113" s="12" t="n">
        <f aca="false">Q4113-R4113</f>
        <v>14381.55</v>
      </c>
      <c r="T4113" s="11" t="n">
        <f aca="false">IFERROR(S4113/Q4113,0)</f>
        <v>0.405405405405406</v>
      </c>
      <c r="U4113" s="13" t="n">
        <f aca="false">F4113-E4113</f>
        <v>14</v>
      </c>
      <c r="V4113" s="13" t="n">
        <f aca="false">G4113-F4113</f>
        <v>7</v>
      </c>
      <c r="W4113" s="13" t="n">
        <f aca="false">G4113-E4113</f>
        <v>21</v>
      </c>
      <c r="X4113" s="10" t="n">
        <f aca="false">YEAR(E4113)</f>
        <v>2019</v>
      </c>
      <c r="Y4113" s="0" t="str">
        <f aca="false">TEXT(E4113,"yyyy-mm")</f>
        <v>2019-09</v>
      </c>
      <c r="Z4113" s="0" t="str">
        <f aca="false">"Q"&amp;ROUNDUP(MONTH(E4113)/3,0)&amp;"-"&amp;YEAR(E4113)</f>
        <v>Q3-2019</v>
      </c>
    </row>
    <row r="4114" customFormat="false" ht="14.25" hidden="false" customHeight="false" outlineLevel="0" collapsed="false">
      <c r="A4114" s="0" t="s">
        <v>4156</v>
      </c>
      <c r="B4114" s="0" t="s">
        <v>34</v>
      </c>
      <c r="C4114" s="0" t="s">
        <v>39</v>
      </c>
      <c r="D4114" s="9" t="n">
        <v>43600</v>
      </c>
      <c r="E4114" s="9" t="n">
        <v>43738</v>
      </c>
      <c r="F4114" s="9" t="n">
        <v>43745</v>
      </c>
      <c r="G4114" s="9" t="n">
        <v>43754</v>
      </c>
      <c r="H4114" s="10" t="s">
        <v>36</v>
      </c>
      <c r="I4114" s="0" t="n">
        <v>8</v>
      </c>
      <c r="J4114" s="0" t="n">
        <v>40</v>
      </c>
      <c r="K4114" s="0" t="n">
        <v>175</v>
      </c>
      <c r="L4114" s="0" t="n">
        <v>32</v>
      </c>
      <c r="M4114" s="0" t="n">
        <v>7</v>
      </c>
      <c r="N4114" s="11" t="n">
        <v>0.1</v>
      </c>
      <c r="O4114" s="12" t="n">
        <v>1123.93</v>
      </c>
      <c r="P4114" s="12" t="n">
        <v>1842.5</v>
      </c>
      <c r="Q4114" s="12" t="n">
        <f aca="false">M4114*P4114*(1-N4114)</f>
        <v>11607.75</v>
      </c>
      <c r="R4114" s="12" t="n">
        <f aca="false">M4114*O4114</f>
        <v>7867.51</v>
      </c>
      <c r="S4114" s="12" t="n">
        <f aca="false">Q4114-R4114</f>
        <v>3740.24</v>
      </c>
      <c r="T4114" s="11" t="n">
        <f aca="false">IFERROR(S4114/Q4114,0)</f>
        <v>0.322219206995326</v>
      </c>
      <c r="U4114" s="13" t="n">
        <f aca="false">F4114-E4114</f>
        <v>7</v>
      </c>
      <c r="V4114" s="13" t="n">
        <f aca="false">G4114-F4114</f>
        <v>9</v>
      </c>
      <c r="W4114" s="13" t="n">
        <f aca="false">G4114-E4114</f>
        <v>16</v>
      </c>
      <c r="X4114" s="10" t="n">
        <f aca="false">YEAR(E4114)</f>
        <v>2019</v>
      </c>
      <c r="Y4114" s="0" t="str">
        <f aca="false">TEXT(E4114,"yyyy-mm")</f>
        <v>2019-09</v>
      </c>
      <c r="Z4114" s="0" t="str">
        <f aca="false">"Q"&amp;ROUNDUP(MONTH(E4114)/3,0)&amp;"-"&amp;YEAR(E4114)</f>
        <v>Q3-2019</v>
      </c>
    </row>
    <row r="4115" customFormat="false" ht="14.25" hidden="false" customHeight="false" outlineLevel="0" collapsed="false">
      <c r="A4115" s="0" t="s">
        <v>4157</v>
      </c>
      <c r="B4115" s="0" t="s">
        <v>38</v>
      </c>
      <c r="C4115" s="0" t="s">
        <v>39</v>
      </c>
      <c r="D4115" s="9" t="n">
        <v>43700</v>
      </c>
      <c r="E4115" s="9" t="n">
        <v>43738</v>
      </c>
      <c r="F4115" s="9" t="n">
        <v>43765</v>
      </c>
      <c r="G4115" s="9" t="n">
        <v>43766</v>
      </c>
      <c r="H4115" s="10" t="s">
        <v>36</v>
      </c>
      <c r="I4115" s="0" t="n">
        <v>19</v>
      </c>
      <c r="J4115" s="0" t="n">
        <v>3</v>
      </c>
      <c r="K4115" s="0" t="n">
        <v>183</v>
      </c>
      <c r="L4115" s="0" t="n">
        <v>31</v>
      </c>
      <c r="M4115" s="0" t="n">
        <v>4</v>
      </c>
      <c r="N4115" s="11" t="n">
        <v>0.075</v>
      </c>
      <c r="O4115" s="12" t="n">
        <v>1554.4</v>
      </c>
      <c r="P4115" s="12" t="n">
        <v>3886</v>
      </c>
      <c r="Q4115" s="12" t="n">
        <f aca="false">M4115*P4115*(1-N4115)</f>
        <v>14378.2</v>
      </c>
      <c r="R4115" s="12" t="n">
        <f aca="false">M4115*O4115</f>
        <v>6217.6</v>
      </c>
      <c r="S4115" s="12" t="n">
        <f aca="false">Q4115-R4115</f>
        <v>8160.6</v>
      </c>
      <c r="T4115" s="11" t="n">
        <f aca="false">IFERROR(S4115/Q4115,0)</f>
        <v>0.567567567567568</v>
      </c>
      <c r="U4115" s="13" t="n">
        <f aca="false">F4115-E4115</f>
        <v>27</v>
      </c>
      <c r="V4115" s="13" t="n">
        <f aca="false">G4115-F4115</f>
        <v>1</v>
      </c>
      <c r="W4115" s="13" t="n">
        <f aca="false">G4115-E4115</f>
        <v>28</v>
      </c>
      <c r="X4115" s="10" t="n">
        <f aca="false">YEAR(E4115)</f>
        <v>2019</v>
      </c>
      <c r="Y4115" s="0" t="str">
        <f aca="false">TEXT(E4115,"yyyy-mm")</f>
        <v>2019-09</v>
      </c>
      <c r="Z4115" s="0" t="str">
        <f aca="false">"Q"&amp;ROUNDUP(MONTH(E4115)/3,0)&amp;"-"&amp;YEAR(E4115)</f>
        <v>Q3-2019</v>
      </c>
    </row>
    <row r="4116" customFormat="false" ht="14.25" hidden="false" customHeight="false" outlineLevel="0" collapsed="false">
      <c r="A4116" s="0" t="s">
        <v>4158</v>
      </c>
      <c r="B4116" s="0" t="s">
        <v>34</v>
      </c>
      <c r="C4116" s="0" t="s">
        <v>46</v>
      </c>
      <c r="D4116" s="9" t="n">
        <v>43700</v>
      </c>
      <c r="E4116" s="9" t="n">
        <v>43738</v>
      </c>
      <c r="F4116" s="9" t="n">
        <v>43763</v>
      </c>
      <c r="G4116" s="9" t="n">
        <v>43773</v>
      </c>
      <c r="H4116" s="10" t="s">
        <v>36</v>
      </c>
      <c r="I4116" s="0" t="n">
        <v>5</v>
      </c>
      <c r="J4116" s="0" t="n">
        <v>48</v>
      </c>
      <c r="K4116" s="0" t="n">
        <v>321</v>
      </c>
      <c r="L4116" s="0" t="n">
        <v>44</v>
      </c>
      <c r="M4116" s="0" t="n">
        <v>5</v>
      </c>
      <c r="N4116" s="11" t="n">
        <v>0.05</v>
      </c>
      <c r="O4116" s="12" t="n">
        <v>1537.65</v>
      </c>
      <c r="P4116" s="12" t="n">
        <v>1809</v>
      </c>
      <c r="Q4116" s="12" t="n">
        <f aca="false">M4116*P4116*(1-N4116)</f>
        <v>8592.75</v>
      </c>
      <c r="R4116" s="12" t="n">
        <f aca="false">M4116*O4116</f>
        <v>7688.25</v>
      </c>
      <c r="S4116" s="12" t="n">
        <f aca="false">Q4116-R4116</f>
        <v>904.5</v>
      </c>
      <c r="T4116" s="11" t="n">
        <f aca="false">IFERROR(S4116/Q4116,0)</f>
        <v>0.105263157894737</v>
      </c>
      <c r="U4116" s="13" t="n">
        <f aca="false">F4116-E4116</f>
        <v>25</v>
      </c>
      <c r="V4116" s="13" t="n">
        <f aca="false">G4116-F4116</f>
        <v>10</v>
      </c>
      <c r="W4116" s="13" t="n">
        <f aca="false">G4116-E4116</f>
        <v>35</v>
      </c>
      <c r="X4116" s="10" t="n">
        <f aca="false">YEAR(E4116)</f>
        <v>2019</v>
      </c>
      <c r="Y4116" s="0" t="str">
        <f aca="false">TEXT(E4116,"yyyy-mm")</f>
        <v>2019-09</v>
      </c>
      <c r="Z4116" s="0" t="str">
        <f aca="false">"Q"&amp;ROUNDUP(MONTH(E4116)/3,0)&amp;"-"&amp;YEAR(E4116)</f>
        <v>Q3-2019</v>
      </c>
    </row>
    <row r="4117" customFormat="false" ht="14.25" hidden="false" customHeight="false" outlineLevel="0" collapsed="false">
      <c r="A4117" s="0" t="s">
        <v>4159</v>
      </c>
      <c r="B4117" s="0" t="s">
        <v>38</v>
      </c>
      <c r="C4117" s="0" t="s">
        <v>46</v>
      </c>
      <c r="D4117" s="9" t="n">
        <v>43600</v>
      </c>
      <c r="E4117" s="9" t="n">
        <v>43738</v>
      </c>
      <c r="F4117" s="9" t="n">
        <v>43759</v>
      </c>
      <c r="G4117" s="9" t="n">
        <v>43760</v>
      </c>
      <c r="H4117" s="10" t="s">
        <v>36</v>
      </c>
      <c r="I4117" s="0" t="n">
        <v>19</v>
      </c>
      <c r="J4117" s="0" t="n">
        <v>5</v>
      </c>
      <c r="K4117" s="0" t="n">
        <v>308</v>
      </c>
      <c r="L4117" s="0" t="n">
        <v>13</v>
      </c>
      <c r="M4117" s="0" t="n">
        <v>1</v>
      </c>
      <c r="N4117" s="11" t="n">
        <v>0.05</v>
      </c>
      <c r="O4117" s="12" t="n">
        <v>5052.54</v>
      </c>
      <c r="P4117" s="12" t="n">
        <v>6237.7</v>
      </c>
      <c r="Q4117" s="12" t="n">
        <f aca="false">M4117*P4117*(1-N4117)</f>
        <v>5925.815</v>
      </c>
      <c r="R4117" s="12" t="n">
        <f aca="false">M4117*O4117</f>
        <v>5052.54</v>
      </c>
      <c r="S4117" s="12" t="n">
        <f aca="false">Q4117-R4117</f>
        <v>873.275</v>
      </c>
      <c r="T4117" s="11" t="n">
        <f aca="false">IFERROR(S4117/Q4117,0)</f>
        <v>0.147367914793155</v>
      </c>
      <c r="U4117" s="13" t="n">
        <f aca="false">F4117-E4117</f>
        <v>21</v>
      </c>
      <c r="V4117" s="13" t="n">
        <f aca="false">G4117-F4117</f>
        <v>1</v>
      </c>
      <c r="W4117" s="13" t="n">
        <f aca="false">G4117-E4117</f>
        <v>22</v>
      </c>
      <c r="X4117" s="10" t="n">
        <f aca="false">YEAR(E4117)</f>
        <v>2019</v>
      </c>
      <c r="Y4117" s="0" t="str">
        <f aca="false">TEXT(E4117,"yyyy-mm")</f>
        <v>2019-09</v>
      </c>
      <c r="Z4117" s="0" t="str">
        <f aca="false">"Q"&amp;ROUNDUP(MONTH(E4117)/3,0)&amp;"-"&amp;YEAR(E4117)</f>
        <v>Q3-2019</v>
      </c>
    </row>
    <row r="4118" customFormat="false" ht="14.25" hidden="false" customHeight="false" outlineLevel="0" collapsed="false">
      <c r="A4118" s="0" t="s">
        <v>4160</v>
      </c>
      <c r="B4118" s="0" t="s">
        <v>38</v>
      </c>
      <c r="C4118" s="0" t="s">
        <v>39</v>
      </c>
      <c r="D4118" s="9" t="n">
        <v>43600</v>
      </c>
      <c r="E4118" s="9" t="n">
        <v>43738</v>
      </c>
      <c r="F4118" s="9" t="n">
        <v>43742</v>
      </c>
      <c r="G4118" s="9" t="n">
        <v>43749</v>
      </c>
      <c r="H4118" s="10" t="s">
        <v>36</v>
      </c>
      <c r="I4118" s="0" t="n">
        <v>18</v>
      </c>
      <c r="J4118" s="0" t="n">
        <v>13</v>
      </c>
      <c r="K4118" s="0" t="n">
        <v>129</v>
      </c>
      <c r="L4118" s="0" t="n">
        <v>31</v>
      </c>
      <c r="M4118" s="0" t="n">
        <v>7</v>
      </c>
      <c r="N4118" s="11" t="n">
        <v>0.1</v>
      </c>
      <c r="O4118" s="12" t="n">
        <v>2547.07</v>
      </c>
      <c r="P4118" s="12" t="n">
        <v>3859.2</v>
      </c>
      <c r="Q4118" s="12" t="n">
        <f aca="false">M4118*P4118*(1-N4118)</f>
        <v>24312.96</v>
      </c>
      <c r="R4118" s="12" t="n">
        <f aca="false">M4118*O4118</f>
        <v>17829.49</v>
      </c>
      <c r="S4118" s="12" t="n">
        <f aca="false">Q4118-R4118</f>
        <v>6483.47</v>
      </c>
      <c r="T4118" s="11" t="n">
        <f aca="false">IFERROR(S4118/Q4118,0)</f>
        <v>0.266667242491247</v>
      </c>
      <c r="U4118" s="13" t="n">
        <f aca="false">F4118-E4118</f>
        <v>4</v>
      </c>
      <c r="V4118" s="13" t="n">
        <f aca="false">G4118-F4118</f>
        <v>7</v>
      </c>
      <c r="W4118" s="13" t="n">
        <f aca="false">G4118-E4118</f>
        <v>11</v>
      </c>
      <c r="X4118" s="10" t="n">
        <f aca="false">YEAR(E4118)</f>
        <v>2019</v>
      </c>
      <c r="Y4118" s="0" t="str">
        <f aca="false">TEXT(E4118,"yyyy-mm")</f>
        <v>2019-09</v>
      </c>
      <c r="Z4118" s="0" t="str">
        <f aca="false">"Q"&amp;ROUNDUP(MONTH(E4118)/3,0)&amp;"-"&amp;YEAR(E4118)</f>
        <v>Q3-2019</v>
      </c>
    </row>
    <row r="4119" customFormat="false" ht="14.25" hidden="false" customHeight="false" outlineLevel="0" collapsed="false">
      <c r="A4119" s="0" t="s">
        <v>4161</v>
      </c>
      <c r="B4119" s="0" t="s">
        <v>34</v>
      </c>
      <c r="C4119" s="0" t="s">
        <v>39</v>
      </c>
      <c r="D4119" s="9" t="n">
        <v>43600</v>
      </c>
      <c r="E4119" s="9" t="n">
        <v>43738</v>
      </c>
      <c r="F4119" s="9" t="n">
        <v>43745</v>
      </c>
      <c r="G4119" s="9" t="n">
        <v>43754</v>
      </c>
      <c r="H4119" s="10" t="s">
        <v>36</v>
      </c>
      <c r="I4119" s="0" t="n">
        <v>3</v>
      </c>
      <c r="J4119" s="0" t="n">
        <v>23</v>
      </c>
      <c r="K4119" s="0" t="n">
        <v>199</v>
      </c>
      <c r="L4119" s="0" t="n">
        <v>20</v>
      </c>
      <c r="M4119" s="0" t="n">
        <v>1</v>
      </c>
      <c r="N4119" s="11" t="n">
        <v>0.15</v>
      </c>
      <c r="O4119" s="12" t="n">
        <v>789.33</v>
      </c>
      <c r="P4119" s="12" t="n">
        <v>1252.9</v>
      </c>
      <c r="Q4119" s="12" t="n">
        <f aca="false">M4119*P4119*(1-N4119)</f>
        <v>1064.965</v>
      </c>
      <c r="R4119" s="12" t="n">
        <f aca="false">M4119*O4119</f>
        <v>789.33</v>
      </c>
      <c r="S4119" s="12" t="n">
        <f aca="false">Q4119-R4119</f>
        <v>275.635</v>
      </c>
      <c r="T4119" s="11" t="n">
        <f aca="false">IFERROR(S4119/Q4119,0)</f>
        <v>0.258820712417779</v>
      </c>
      <c r="U4119" s="13" t="n">
        <f aca="false">F4119-E4119</f>
        <v>7</v>
      </c>
      <c r="V4119" s="13" t="n">
        <f aca="false">G4119-F4119</f>
        <v>9</v>
      </c>
      <c r="W4119" s="13" t="n">
        <f aca="false">G4119-E4119</f>
        <v>16</v>
      </c>
      <c r="X4119" s="10" t="n">
        <f aca="false">YEAR(E4119)</f>
        <v>2019</v>
      </c>
      <c r="Y4119" s="0" t="str">
        <f aca="false">TEXT(E4119,"yyyy-mm")</f>
        <v>2019-09</v>
      </c>
      <c r="Z4119" s="0" t="str">
        <f aca="false">"Q"&amp;ROUNDUP(MONTH(E4119)/3,0)&amp;"-"&amp;YEAR(E4119)</f>
        <v>Q3-2019</v>
      </c>
    </row>
    <row r="4120" customFormat="false" ht="14.25" hidden="false" customHeight="false" outlineLevel="0" collapsed="false">
      <c r="A4120" s="0" t="s">
        <v>4162</v>
      </c>
      <c r="B4120" s="0" t="s">
        <v>38</v>
      </c>
      <c r="C4120" s="0" t="s">
        <v>58</v>
      </c>
      <c r="D4120" s="9" t="n">
        <v>43600</v>
      </c>
      <c r="E4120" s="9" t="n">
        <v>43739</v>
      </c>
      <c r="F4120" s="9" t="n">
        <v>43757</v>
      </c>
      <c r="G4120" s="9" t="n">
        <v>43759</v>
      </c>
      <c r="H4120" s="10" t="s">
        <v>36</v>
      </c>
      <c r="I4120" s="0" t="n">
        <v>14</v>
      </c>
      <c r="J4120" s="0" t="n">
        <v>23</v>
      </c>
      <c r="K4120" s="0" t="n">
        <v>361</v>
      </c>
      <c r="L4120" s="0" t="n">
        <v>37</v>
      </c>
      <c r="M4120" s="0" t="n">
        <v>5</v>
      </c>
      <c r="N4120" s="11" t="n">
        <v>0.075</v>
      </c>
      <c r="O4120" s="12" t="n">
        <v>543.3</v>
      </c>
      <c r="P4120" s="12" t="n">
        <v>1065.3</v>
      </c>
      <c r="Q4120" s="12" t="n">
        <f aca="false">M4120*P4120*(1-N4120)</f>
        <v>4927.0125</v>
      </c>
      <c r="R4120" s="12" t="n">
        <f aca="false">M4120*O4120</f>
        <v>2716.5</v>
      </c>
      <c r="S4120" s="12" t="n">
        <f aca="false">Q4120-R4120</f>
        <v>2210.5125</v>
      </c>
      <c r="T4120" s="11" t="n">
        <f aca="false">IFERROR(S4120/Q4120,0)</f>
        <v>0.44865169308988</v>
      </c>
      <c r="U4120" s="13" t="n">
        <f aca="false">F4120-E4120</f>
        <v>18</v>
      </c>
      <c r="V4120" s="13" t="n">
        <f aca="false">G4120-F4120</f>
        <v>2</v>
      </c>
      <c r="W4120" s="13" t="n">
        <f aca="false">G4120-E4120</f>
        <v>20</v>
      </c>
      <c r="X4120" s="10" t="n">
        <f aca="false">YEAR(E4120)</f>
        <v>2019</v>
      </c>
      <c r="Y4120" s="0" t="str">
        <f aca="false">TEXT(E4120,"yyyy-mm")</f>
        <v>2019-10</v>
      </c>
      <c r="Z4120" s="0" t="str">
        <f aca="false">"Q"&amp;ROUNDUP(MONTH(E4120)/3,0)&amp;"-"&amp;YEAR(E4120)</f>
        <v>Q4-2019</v>
      </c>
    </row>
    <row r="4121" customFormat="false" ht="14.25" hidden="false" customHeight="false" outlineLevel="0" collapsed="false">
      <c r="A4121" s="0" t="s">
        <v>4163</v>
      </c>
      <c r="B4121" s="0" t="s">
        <v>34</v>
      </c>
      <c r="C4121" s="0" t="s">
        <v>48</v>
      </c>
      <c r="D4121" s="9" t="n">
        <v>43600</v>
      </c>
      <c r="E4121" s="9" t="n">
        <v>43739</v>
      </c>
      <c r="F4121" s="9" t="n">
        <v>43759</v>
      </c>
      <c r="G4121" s="9" t="n">
        <v>43765</v>
      </c>
      <c r="H4121" s="10" t="s">
        <v>36</v>
      </c>
      <c r="I4121" s="0" t="n">
        <v>12</v>
      </c>
      <c r="J4121" s="0" t="n">
        <v>33</v>
      </c>
      <c r="K4121" s="0" t="n">
        <v>21</v>
      </c>
      <c r="L4121" s="0" t="n">
        <v>21</v>
      </c>
      <c r="M4121" s="0" t="n">
        <v>4</v>
      </c>
      <c r="N4121" s="11" t="n">
        <v>0.3</v>
      </c>
      <c r="O4121" s="12" t="n">
        <v>1122.79</v>
      </c>
      <c r="P4121" s="12" t="n">
        <v>2673.3</v>
      </c>
      <c r="Q4121" s="12" t="n">
        <f aca="false">M4121*P4121*(1-N4121)</f>
        <v>7485.24</v>
      </c>
      <c r="R4121" s="12" t="n">
        <f aca="false">M4121*O4121</f>
        <v>4491.16</v>
      </c>
      <c r="S4121" s="12" t="n">
        <f aca="false">Q4121-R4121</f>
        <v>2994.08</v>
      </c>
      <c r="T4121" s="11" t="n">
        <f aca="false">IFERROR(S4121/Q4121,0)</f>
        <v>0.399997862459988</v>
      </c>
      <c r="U4121" s="13" t="n">
        <f aca="false">F4121-E4121</f>
        <v>20</v>
      </c>
      <c r="V4121" s="13" t="n">
        <f aca="false">G4121-F4121</f>
        <v>6</v>
      </c>
      <c r="W4121" s="13" t="n">
        <f aca="false">G4121-E4121</f>
        <v>26</v>
      </c>
      <c r="X4121" s="10" t="n">
        <f aca="false">YEAR(E4121)</f>
        <v>2019</v>
      </c>
      <c r="Y4121" s="0" t="str">
        <f aca="false">TEXT(E4121,"yyyy-mm")</f>
        <v>2019-10</v>
      </c>
      <c r="Z4121" s="0" t="str">
        <f aca="false">"Q"&amp;ROUNDUP(MONTH(E4121)/3,0)&amp;"-"&amp;YEAR(E4121)</f>
        <v>Q4-2019</v>
      </c>
    </row>
    <row r="4122" customFormat="false" ht="14.25" hidden="false" customHeight="false" outlineLevel="0" collapsed="false">
      <c r="A4122" s="0" t="s">
        <v>4164</v>
      </c>
      <c r="B4122" s="0" t="s">
        <v>41</v>
      </c>
      <c r="C4122" s="0" t="s">
        <v>39</v>
      </c>
      <c r="D4122" s="9" t="n">
        <v>43600</v>
      </c>
      <c r="E4122" s="9" t="n">
        <v>43739</v>
      </c>
      <c r="F4122" s="9" t="n">
        <v>43742</v>
      </c>
      <c r="G4122" s="9" t="n">
        <v>43747</v>
      </c>
      <c r="H4122" s="10" t="s">
        <v>36</v>
      </c>
      <c r="I4122" s="0" t="n">
        <v>21</v>
      </c>
      <c r="J4122" s="0" t="n">
        <v>36</v>
      </c>
      <c r="K4122" s="0" t="n">
        <v>121</v>
      </c>
      <c r="L4122" s="0" t="n">
        <v>8</v>
      </c>
      <c r="M4122" s="0" t="n">
        <v>1</v>
      </c>
      <c r="N4122" s="11" t="n">
        <v>0.05</v>
      </c>
      <c r="O4122" s="12" t="n">
        <v>2538.97</v>
      </c>
      <c r="P4122" s="12" t="n">
        <v>3906.1</v>
      </c>
      <c r="Q4122" s="12" t="n">
        <f aca="false">M4122*P4122*(1-N4122)</f>
        <v>3710.795</v>
      </c>
      <c r="R4122" s="12" t="n">
        <f aca="false">M4122*O4122</f>
        <v>2538.97</v>
      </c>
      <c r="S4122" s="12" t="n">
        <f aca="false">Q4122-R4122</f>
        <v>1171.825</v>
      </c>
      <c r="T4122" s="11" t="n">
        <f aca="false">IFERROR(S4122/Q4122,0)</f>
        <v>0.315788126264049</v>
      </c>
      <c r="U4122" s="13" t="n">
        <f aca="false">F4122-E4122</f>
        <v>3</v>
      </c>
      <c r="V4122" s="13" t="n">
        <f aca="false">G4122-F4122</f>
        <v>5</v>
      </c>
      <c r="W4122" s="13" t="n">
        <f aca="false">G4122-E4122</f>
        <v>8</v>
      </c>
      <c r="X4122" s="10" t="n">
        <f aca="false">YEAR(E4122)</f>
        <v>2019</v>
      </c>
      <c r="Y4122" s="0" t="str">
        <f aca="false">TEXT(E4122,"yyyy-mm")</f>
        <v>2019-10</v>
      </c>
      <c r="Z4122" s="0" t="str">
        <f aca="false">"Q"&amp;ROUNDUP(MONTH(E4122)/3,0)&amp;"-"&amp;YEAR(E4122)</f>
        <v>Q4-2019</v>
      </c>
    </row>
    <row r="4123" customFormat="false" ht="14.25" hidden="false" customHeight="false" outlineLevel="0" collapsed="false">
      <c r="A4123" s="0" t="s">
        <v>4165</v>
      </c>
      <c r="B4123" s="0" t="s">
        <v>34</v>
      </c>
      <c r="C4123" s="0" t="s">
        <v>58</v>
      </c>
      <c r="D4123" s="9" t="n">
        <v>43700</v>
      </c>
      <c r="E4123" s="9" t="n">
        <v>43739</v>
      </c>
      <c r="F4123" s="9" t="n">
        <v>43765</v>
      </c>
      <c r="G4123" s="9" t="n">
        <v>43775</v>
      </c>
      <c r="H4123" s="10" t="s">
        <v>36</v>
      </c>
      <c r="I4123" s="0" t="n">
        <v>1</v>
      </c>
      <c r="J4123" s="0" t="n">
        <v>46</v>
      </c>
      <c r="K4123" s="0" t="n">
        <v>355</v>
      </c>
      <c r="L4123" s="0" t="n">
        <v>2</v>
      </c>
      <c r="M4123" s="0" t="n">
        <v>8</v>
      </c>
      <c r="N4123" s="11" t="n">
        <v>0.1</v>
      </c>
      <c r="O4123" s="12" t="n">
        <v>3709.12</v>
      </c>
      <c r="P4123" s="12" t="n">
        <v>5795.5</v>
      </c>
      <c r="Q4123" s="12" t="n">
        <f aca="false">M4123*P4123*(1-N4123)</f>
        <v>41727.6</v>
      </c>
      <c r="R4123" s="12" t="n">
        <f aca="false">M4123*O4123</f>
        <v>29672.96</v>
      </c>
      <c r="S4123" s="12" t="n">
        <f aca="false">Q4123-R4123</f>
        <v>12054.64</v>
      </c>
      <c r="T4123" s="11" t="n">
        <f aca="false">IFERROR(S4123/Q4123,0)</f>
        <v>0.288888888888889</v>
      </c>
      <c r="U4123" s="13" t="n">
        <f aca="false">F4123-E4123</f>
        <v>26</v>
      </c>
      <c r="V4123" s="13" t="n">
        <f aca="false">G4123-F4123</f>
        <v>10</v>
      </c>
      <c r="W4123" s="13" t="n">
        <f aca="false">G4123-E4123</f>
        <v>36</v>
      </c>
      <c r="X4123" s="10" t="n">
        <f aca="false">YEAR(E4123)</f>
        <v>2019</v>
      </c>
      <c r="Y4123" s="0" t="str">
        <f aca="false">TEXT(E4123,"yyyy-mm")</f>
        <v>2019-10</v>
      </c>
      <c r="Z4123" s="0" t="str">
        <f aca="false">"Q"&amp;ROUNDUP(MONTH(E4123)/3,0)&amp;"-"&amp;YEAR(E4123)</f>
        <v>Q4-2019</v>
      </c>
    </row>
    <row r="4124" customFormat="false" ht="14.25" hidden="false" customHeight="false" outlineLevel="0" collapsed="false">
      <c r="A4124" s="0" t="s">
        <v>4166</v>
      </c>
      <c r="B4124" s="0" t="s">
        <v>34</v>
      </c>
      <c r="C4124" s="0" t="s">
        <v>46</v>
      </c>
      <c r="D4124" s="9" t="n">
        <v>43600</v>
      </c>
      <c r="E4124" s="9" t="n">
        <v>43739</v>
      </c>
      <c r="F4124" s="9" t="n">
        <v>43755</v>
      </c>
      <c r="G4124" s="9" t="n">
        <v>43764</v>
      </c>
      <c r="H4124" s="10" t="s">
        <v>36</v>
      </c>
      <c r="I4124" s="0" t="n">
        <v>7</v>
      </c>
      <c r="J4124" s="0" t="n">
        <v>45</v>
      </c>
      <c r="K4124" s="0" t="n">
        <v>319</v>
      </c>
      <c r="L4124" s="0" t="n">
        <v>30</v>
      </c>
      <c r="M4124" s="0" t="n">
        <v>2</v>
      </c>
      <c r="N4124" s="11" t="n">
        <v>0.15</v>
      </c>
      <c r="O4124" s="12" t="n">
        <v>1201.98</v>
      </c>
      <c r="P4124" s="12" t="n">
        <v>1742</v>
      </c>
      <c r="Q4124" s="12" t="n">
        <f aca="false">M4124*P4124*(1-N4124)</f>
        <v>2961.4</v>
      </c>
      <c r="R4124" s="12" t="n">
        <f aca="false">M4124*O4124</f>
        <v>2403.96</v>
      </c>
      <c r="S4124" s="12" t="n">
        <f aca="false">Q4124-R4124</f>
        <v>557.44</v>
      </c>
      <c r="T4124" s="11" t="n">
        <f aca="false">IFERROR(S4124/Q4124,0)</f>
        <v>0.188235294117647</v>
      </c>
      <c r="U4124" s="13" t="n">
        <f aca="false">F4124-E4124</f>
        <v>16</v>
      </c>
      <c r="V4124" s="13" t="n">
        <f aca="false">G4124-F4124</f>
        <v>9</v>
      </c>
      <c r="W4124" s="13" t="n">
        <f aca="false">G4124-E4124</f>
        <v>25</v>
      </c>
      <c r="X4124" s="10" t="n">
        <f aca="false">YEAR(E4124)</f>
        <v>2019</v>
      </c>
      <c r="Y4124" s="0" t="str">
        <f aca="false">TEXT(E4124,"yyyy-mm")</f>
        <v>2019-10</v>
      </c>
      <c r="Z4124" s="0" t="str">
        <f aca="false">"Q"&amp;ROUNDUP(MONTH(E4124)/3,0)&amp;"-"&amp;YEAR(E4124)</f>
        <v>Q4-2019</v>
      </c>
    </row>
    <row r="4125" customFormat="false" ht="14.25" hidden="false" customHeight="false" outlineLevel="0" collapsed="false">
      <c r="A4125" s="0" t="s">
        <v>4167</v>
      </c>
      <c r="B4125" s="0" t="s">
        <v>38</v>
      </c>
      <c r="C4125" s="0" t="s">
        <v>79</v>
      </c>
      <c r="D4125" s="9" t="n">
        <v>43600</v>
      </c>
      <c r="E4125" s="9" t="n">
        <v>43739</v>
      </c>
      <c r="F4125" s="9" t="n">
        <v>43741</v>
      </c>
      <c r="G4125" s="9" t="n">
        <v>43749</v>
      </c>
      <c r="H4125" s="10" t="s">
        <v>36</v>
      </c>
      <c r="I4125" s="0" t="n">
        <v>16</v>
      </c>
      <c r="J4125" s="0" t="n">
        <v>6</v>
      </c>
      <c r="K4125" s="0" t="n">
        <v>60</v>
      </c>
      <c r="L4125" s="0" t="n">
        <v>2</v>
      </c>
      <c r="M4125" s="0" t="n">
        <v>8</v>
      </c>
      <c r="N4125" s="11" t="n">
        <v>0.15</v>
      </c>
      <c r="O4125" s="12" t="n">
        <v>3059.35</v>
      </c>
      <c r="P4125" s="12" t="n">
        <v>3872.6</v>
      </c>
      <c r="Q4125" s="12" t="n">
        <f aca="false">M4125*P4125*(1-N4125)</f>
        <v>26333.68</v>
      </c>
      <c r="R4125" s="12" t="n">
        <f aca="false">M4125*O4125</f>
        <v>24474.8</v>
      </c>
      <c r="S4125" s="12" t="n">
        <f aca="false">Q4125-R4125</f>
        <v>1858.88</v>
      </c>
      <c r="T4125" s="11" t="n">
        <f aca="false">IFERROR(S4125/Q4125,0)</f>
        <v>0.0705894504679939</v>
      </c>
      <c r="U4125" s="13" t="n">
        <f aca="false">F4125-E4125</f>
        <v>2</v>
      </c>
      <c r="V4125" s="13" t="n">
        <f aca="false">G4125-F4125</f>
        <v>8</v>
      </c>
      <c r="W4125" s="13" t="n">
        <f aca="false">G4125-E4125</f>
        <v>10</v>
      </c>
      <c r="X4125" s="10" t="n">
        <f aca="false">YEAR(E4125)</f>
        <v>2019</v>
      </c>
      <c r="Y4125" s="0" t="str">
        <f aca="false">TEXT(E4125,"yyyy-mm")</f>
        <v>2019-10</v>
      </c>
      <c r="Z4125" s="0" t="str">
        <f aca="false">"Q"&amp;ROUNDUP(MONTH(E4125)/3,0)&amp;"-"&amp;YEAR(E4125)</f>
        <v>Q4-2019</v>
      </c>
    </row>
    <row r="4126" customFormat="false" ht="14.25" hidden="false" customHeight="false" outlineLevel="0" collapsed="false">
      <c r="A4126" s="0" t="s">
        <v>4168</v>
      </c>
      <c r="B4126" s="0" t="s">
        <v>34</v>
      </c>
      <c r="C4126" s="0" t="s">
        <v>58</v>
      </c>
      <c r="D4126" s="9" t="n">
        <v>43600</v>
      </c>
      <c r="E4126" s="9" t="n">
        <v>43739</v>
      </c>
      <c r="F4126" s="9" t="n">
        <v>43747</v>
      </c>
      <c r="G4126" s="9" t="n">
        <v>43756</v>
      </c>
      <c r="H4126" s="10" t="s">
        <v>36</v>
      </c>
      <c r="I4126" s="0" t="n">
        <v>7</v>
      </c>
      <c r="J4126" s="0" t="n">
        <v>12</v>
      </c>
      <c r="K4126" s="0" t="n">
        <v>357</v>
      </c>
      <c r="L4126" s="0" t="n">
        <v>10</v>
      </c>
      <c r="M4126" s="0" t="n">
        <v>8</v>
      </c>
      <c r="N4126" s="11" t="n">
        <v>0.1</v>
      </c>
      <c r="O4126" s="12" t="n">
        <v>171.52</v>
      </c>
      <c r="P4126" s="12" t="n">
        <v>268</v>
      </c>
      <c r="Q4126" s="12" t="n">
        <f aca="false">M4126*P4126*(1-N4126)</f>
        <v>1929.6</v>
      </c>
      <c r="R4126" s="12" t="n">
        <f aca="false">M4126*O4126</f>
        <v>1372.16</v>
      </c>
      <c r="S4126" s="12" t="n">
        <f aca="false">Q4126-R4126</f>
        <v>557.44</v>
      </c>
      <c r="T4126" s="11" t="n">
        <f aca="false">IFERROR(S4126/Q4126,0)</f>
        <v>0.288888888888889</v>
      </c>
      <c r="U4126" s="13" t="n">
        <f aca="false">F4126-E4126</f>
        <v>8</v>
      </c>
      <c r="V4126" s="13" t="n">
        <f aca="false">G4126-F4126</f>
        <v>9</v>
      </c>
      <c r="W4126" s="13" t="n">
        <f aca="false">G4126-E4126</f>
        <v>17</v>
      </c>
      <c r="X4126" s="10" t="n">
        <f aca="false">YEAR(E4126)</f>
        <v>2019</v>
      </c>
      <c r="Y4126" s="0" t="str">
        <f aca="false">TEXT(E4126,"yyyy-mm")</f>
        <v>2019-10</v>
      </c>
      <c r="Z4126" s="0" t="str">
        <f aca="false">"Q"&amp;ROUNDUP(MONTH(E4126)/3,0)&amp;"-"&amp;YEAR(E4126)</f>
        <v>Q4-2019</v>
      </c>
    </row>
    <row r="4127" customFormat="false" ht="14.25" hidden="false" customHeight="false" outlineLevel="0" collapsed="false">
      <c r="A4127" s="0" t="s">
        <v>4169</v>
      </c>
      <c r="B4127" s="0" t="s">
        <v>43</v>
      </c>
      <c r="C4127" s="0" t="s">
        <v>39</v>
      </c>
      <c r="D4127" s="9" t="n">
        <v>43600</v>
      </c>
      <c r="E4127" s="9" t="n">
        <v>43739</v>
      </c>
      <c r="F4127" s="9" t="n">
        <v>43761</v>
      </c>
      <c r="G4127" s="9" t="n">
        <v>43769</v>
      </c>
      <c r="H4127" s="10" t="s">
        <v>36</v>
      </c>
      <c r="I4127" s="0" t="n">
        <v>25</v>
      </c>
      <c r="J4127" s="0" t="n">
        <v>48</v>
      </c>
      <c r="K4127" s="0" t="n">
        <v>149</v>
      </c>
      <c r="L4127" s="0" t="n">
        <v>31</v>
      </c>
      <c r="M4127" s="0" t="n">
        <v>1</v>
      </c>
      <c r="N4127" s="11" t="n">
        <v>0.075</v>
      </c>
      <c r="O4127" s="12" t="n">
        <v>656.47</v>
      </c>
      <c r="P4127" s="12" t="n">
        <v>924.6</v>
      </c>
      <c r="Q4127" s="12" t="n">
        <f aca="false">M4127*P4127*(1-N4127)</f>
        <v>855.255</v>
      </c>
      <c r="R4127" s="12" t="n">
        <f aca="false">M4127*O4127</f>
        <v>656.47</v>
      </c>
      <c r="S4127" s="12" t="n">
        <f aca="false">Q4127-R4127</f>
        <v>198.785</v>
      </c>
      <c r="T4127" s="11" t="n">
        <f aca="false">IFERROR(S4127/Q4127,0)</f>
        <v>0.232427755464745</v>
      </c>
      <c r="U4127" s="13" t="n">
        <f aca="false">F4127-E4127</f>
        <v>22</v>
      </c>
      <c r="V4127" s="13" t="n">
        <f aca="false">G4127-F4127</f>
        <v>8</v>
      </c>
      <c r="W4127" s="13" t="n">
        <f aca="false">G4127-E4127</f>
        <v>30</v>
      </c>
      <c r="X4127" s="10" t="n">
        <f aca="false">YEAR(E4127)</f>
        <v>2019</v>
      </c>
      <c r="Y4127" s="0" t="str">
        <f aca="false">TEXT(E4127,"yyyy-mm")</f>
        <v>2019-10</v>
      </c>
      <c r="Z4127" s="0" t="str">
        <f aca="false">"Q"&amp;ROUNDUP(MONTH(E4127)/3,0)&amp;"-"&amp;YEAR(E4127)</f>
        <v>Q4-2019</v>
      </c>
    </row>
    <row r="4128" customFormat="false" ht="14.25" hidden="false" customHeight="false" outlineLevel="0" collapsed="false">
      <c r="A4128" s="0" t="s">
        <v>4170</v>
      </c>
      <c r="B4128" s="0" t="s">
        <v>38</v>
      </c>
      <c r="C4128" s="0" t="s">
        <v>35</v>
      </c>
      <c r="D4128" s="9" t="n">
        <v>43600</v>
      </c>
      <c r="E4128" s="9" t="n">
        <v>43739</v>
      </c>
      <c r="F4128" s="9" t="n">
        <v>43766</v>
      </c>
      <c r="G4128" s="9" t="n">
        <v>43775</v>
      </c>
      <c r="H4128" s="10" t="s">
        <v>36</v>
      </c>
      <c r="I4128" s="0" t="n">
        <v>18</v>
      </c>
      <c r="J4128" s="0" t="n">
        <v>12</v>
      </c>
      <c r="K4128" s="0" t="n">
        <v>259</v>
      </c>
      <c r="L4128" s="0" t="n">
        <v>39</v>
      </c>
      <c r="M4128" s="0" t="n">
        <v>5</v>
      </c>
      <c r="N4128" s="11" t="n">
        <v>0.075</v>
      </c>
      <c r="O4128" s="12" t="n">
        <v>1653.69</v>
      </c>
      <c r="P4128" s="12" t="n">
        <v>3845.8</v>
      </c>
      <c r="Q4128" s="12" t="n">
        <f aca="false">M4128*P4128*(1-N4128)</f>
        <v>17786.825</v>
      </c>
      <c r="R4128" s="12" t="n">
        <f aca="false">M4128*O4128</f>
        <v>8268.45</v>
      </c>
      <c r="S4128" s="12" t="n">
        <f aca="false">Q4128-R4128</f>
        <v>9518.375</v>
      </c>
      <c r="T4128" s="11" t="n">
        <f aca="false">IFERROR(S4128/Q4128,0)</f>
        <v>0.535136259562907</v>
      </c>
      <c r="U4128" s="13" t="n">
        <f aca="false">F4128-E4128</f>
        <v>27</v>
      </c>
      <c r="V4128" s="13" t="n">
        <f aca="false">G4128-F4128</f>
        <v>9</v>
      </c>
      <c r="W4128" s="13" t="n">
        <f aca="false">G4128-E4128</f>
        <v>36</v>
      </c>
      <c r="X4128" s="10" t="n">
        <f aca="false">YEAR(E4128)</f>
        <v>2019</v>
      </c>
      <c r="Y4128" s="0" t="str">
        <f aca="false">TEXT(E4128,"yyyy-mm")</f>
        <v>2019-10</v>
      </c>
      <c r="Z4128" s="0" t="str">
        <f aca="false">"Q"&amp;ROUNDUP(MONTH(E4128)/3,0)&amp;"-"&amp;YEAR(E4128)</f>
        <v>Q4-2019</v>
      </c>
    </row>
    <row r="4129" customFormat="false" ht="14.25" hidden="false" customHeight="false" outlineLevel="0" collapsed="false">
      <c r="A4129" s="0" t="s">
        <v>4171</v>
      </c>
      <c r="B4129" s="0" t="s">
        <v>38</v>
      </c>
      <c r="C4129" s="0" t="s">
        <v>39</v>
      </c>
      <c r="D4129" s="9" t="n">
        <v>43700</v>
      </c>
      <c r="E4129" s="9" t="n">
        <v>43740</v>
      </c>
      <c r="F4129" s="9" t="n">
        <v>43746</v>
      </c>
      <c r="G4129" s="9" t="n">
        <v>43747</v>
      </c>
      <c r="H4129" s="10" t="s">
        <v>36</v>
      </c>
      <c r="I4129" s="0" t="n">
        <v>20</v>
      </c>
      <c r="J4129" s="0" t="n">
        <v>48</v>
      </c>
      <c r="K4129" s="0" t="n">
        <v>166</v>
      </c>
      <c r="L4129" s="0" t="n">
        <v>26</v>
      </c>
      <c r="M4129" s="0" t="n">
        <v>8</v>
      </c>
      <c r="N4129" s="11" t="n">
        <v>0.1</v>
      </c>
      <c r="O4129" s="12" t="n">
        <v>446.56</v>
      </c>
      <c r="P4129" s="12" t="n">
        <v>1038.5</v>
      </c>
      <c r="Q4129" s="12" t="n">
        <f aca="false">M4129*P4129*(1-N4129)</f>
        <v>7477.2</v>
      </c>
      <c r="R4129" s="12" t="n">
        <f aca="false">M4129*O4129</f>
        <v>3572.48</v>
      </c>
      <c r="S4129" s="12" t="n">
        <f aca="false">Q4129-R4129</f>
        <v>3904.72</v>
      </c>
      <c r="T4129" s="11" t="n">
        <f aca="false">IFERROR(S4129/Q4129,0)</f>
        <v>0.522216872626117</v>
      </c>
      <c r="U4129" s="13" t="n">
        <f aca="false">F4129-E4129</f>
        <v>6</v>
      </c>
      <c r="V4129" s="13" t="n">
        <f aca="false">G4129-F4129</f>
        <v>1</v>
      </c>
      <c r="W4129" s="13" t="n">
        <f aca="false">G4129-E4129</f>
        <v>7</v>
      </c>
      <c r="X4129" s="10" t="n">
        <f aca="false">YEAR(E4129)</f>
        <v>2019</v>
      </c>
      <c r="Y4129" s="0" t="str">
        <f aca="false">TEXT(E4129,"yyyy-mm")</f>
        <v>2019-10</v>
      </c>
      <c r="Z4129" s="0" t="str">
        <f aca="false">"Q"&amp;ROUNDUP(MONTH(E4129)/3,0)&amp;"-"&amp;YEAR(E4129)</f>
        <v>Q4-2019</v>
      </c>
    </row>
    <row r="4130" customFormat="false" ht="14.25" hidden="false" customHeight="false" outlineLevel="0" collapsed="false">
      <c r="A4130" s="0" t="s">
        <v>4172</v>
      </c>
      <c r="B4130" s="0" t="s">
        <v>34</v>
      </c>
      <c r="C4130" s="0" t="s">
        <v>58</v>
      </c>
      <c r="D4130" s="9" t="n">
        <v>43600</v>
      </c>
      <c r="E4130" s="9" t="n">
        <v>43740</v>
      </c>
      <c r="F4130" s="9" t="n">
        <v>43745</v>
      </c>
      <c r="G4130" s="9" t="n">
        <v>43748</v>
      </c>
      <c r="H4130" s="10" t="s">
        <v>36</v>
      </c>
      <c r="I4130" s="0" t="n">
        <v>6</v>
      </c>
      <c r="J4130" s="0" t="n">
        <v>21</v>
      </c>
      <c r="K4130" s="0" t="n">
        <v>352</v>
      </c>
      <c r="L4130" s="0" t="n">
        <v>31</v>
      </c>
      <c r="M4130" s="0" t="n">
        <v>2</v>
      </c>
      <c r="N4130" s="11" t="n">
        <v>0.075</v>
      </c>
      <c r="O4130" s="12" t="n">
        <v>1207.21</v>
      </c>
      <c r="P4130" s="12" t="n">
        <v>1916.2</v>
      </c>
      <c r="Q4130" s="12" t="n">
        <f aca="false">M4130*P4130*(1-N4130)</f>
        <v>3544.97</v>
      </c>
      <c r="R4130" s="12" t="n">
        <f aca="false">M4130*O4130</f>
        <v>2414.42</v>
      </c>
      <c r="S4130" s="12" t="n">
        <f aca="false">Q4130-R4130</f>
        <v>1130.55</v>
      </c>
      <c r="T4130" s="11" t="n">
        <f aca="false">IFERROR(S4130/Q4130,0)</f>
        <v>0.318916662200244</v>
      </c>
      <c r="U4130" s="13" t="n">
        <f aca="false">F4130-E4130</f>
        <v>5</v>
      </c>
      <c r="V4130" s="13" t="n">
        <f aca="false">G4130-F4130</f>
        <v>3</v>
      </c>
      <c r="W4130" s="13" t="n">
        <f aca="false">G4130-E4130</f>
        <v>8</v>
      </c>
      <c r="X4130" s="10" t="n">
        <f aca="false">YEAR(E4130)</f>
        <v>2019</v>
      </c>
      <c r="Y4130" s="0" t="str">
        <f aca="false">TEXT(E4130,"yyyy-mm")</f>
        <v>2019-10</v>
      </c>
      <c r="Z4130" s="0" t="str">
        <f aca="false">"Q"&amp;ROUNDUP(MONTH(E4130)/3,0)&amp;"-"&amp;YEAR(E4130)</f>
        <v>Q4-2019</v>
      </c>
    </row>
    <row r="4131" customFormat="false" ht="14.25" hidden="false" customHeight="false" outlineLevel="0" collapsed="false">
      <c r="A4131" s="0" t="s">
        <v>4173</v>
      </c>
      <c r="B4131" s="0" t="s">
        <v>34</v>
      </c>
      <c r="C4131" s="0" t="s">
        <v>48</v>
      </c>
      <c r="D4131" s="9" t="n">
        <v>43600</v>
      </c>
      <c r="E4131" s="9" t="n">
        <v>43740</v>
      </c>
      <c r="F4131" s="9" t="n">
        <v>43763</v>
      </c>
      <c r="G4131" s="9" t="n">
        <v>43764</v>
      </c>
      <c r="H4131" s="10" t="s">
        <v>36</v>
      </c>
      <c r="I4131" s="0" t="n">
        <v>8</v>
      </c>
      <c r="J4131" s="0" t="n">
        <v>32</v>
      </c>
      <c r="K4131" s="0" t="n">
        <v>49</v>
      </c>
      <c r="L4131" s="0" t="n">
        <v>33</v>
      </c>
      <c r="M4131" s="0" t="n">
        <v>5</v>
      </c>
      <c r="N4131" s="11" t="n">
        <v>0.4</v>
      </c>
      <c r="O4131" s="12" t="n">
        <v>888.02</v>
      </c>
      <c r="P4131" s="12" t="n">
        <v>1889.4</v>
      </c>
      <c r="Q4131" s="12" t="n">
        <f aca="false">M4131*P4131*(1-N4131)</f>
        <v>5668.2</v>
      </c>
      <c r="R4131" s="12" t="n">
        <f aca="false">M4131*O4131</f>
        <v>4440.1</v>
      </c>
      <c r="S4131" s="12" t="n">
        <f aca="false">Q4131-R4131</f>
        <v>1228.1</v>
      </c>
      <c r="T4131" s="11" t="n">
        <f aca="false">IFERROR(S4131/Q4131,0)</f>
        <v>0.216664902438164</v>
      </c>
      <c r="U4131" s="13" t="n">
        <f aca="false">F4131-E4131</f>
        <v>23</v>
      </c>
      <c r="V4131" s="13" t="n">
        <f aca="false">G4131-F4131</f>
        <v>1</v>
      </c>
      <c r="W4131" s="13" t="n">
        <f aca="false">G4131-E4131</f>
        <v>24</v>
      </c>
      <c r="X4131" s="10" t="n">
        <f aca="false">YEAR(E4131)</f>
        <v>2019</v>
      </c>
      <c r="Y4131" s="0" t="str">
        <f aca="false">TEXT(E4131,"yyyy-mm")</f>
        <v>2019-10</v>
      </c>
      <c r="Z4131" s="0" t="str">
        <f aca="false">"Q"&amp;ROUNDUP(MONTH(E4131)/3,0)&amp;"-"&amp;YEAR(E4131)</f>
        <v>Q4-2019</v>
      </c>
    </row>
    <row r="4132" customFormat="false" ht="14.25" hidden="false" customHeight="false" outlineLevel="0" collapsed="false">
      <c r="A4132" s="0" t="s">
        <v>4174</v>
      </c>
      <c r="B4132" s="0" t="s">
        <v>34</v>
      </c>
      <c r="C4132" s="0" t="s">
        <v>46</v>
      </c>
      <c r="D4132" s="9" t="n">
        <v>43600</v>
      </c>
      <c r="E4132" s="9" t="n">
        <v>43740</v>
      </c>
      <c r="F4132" s="9" t="n">
        <v>43750</v>
      </c>
      <c r="G4132" s="9" t="n">
        <v>43751</v>
      </c>
      <c r="H4132" s="10" t="s">
        <v>36</v>
      </c>
      <c r="I4132" s="0" t="n">
        <v>4</v>
      </c>
      <c r="J4132" s="0" t="n">
        <v>46</v>
      </c>
      <c r="K4132" s="0" t="n">
        <v>267</v>
      </c>
      <c r="L4132" s="0" t="n">
        <v>44</v>
      </c>
      <c r="M4132" s="0" t="n">
        <v>4</v>
      </c>
      <c r="N4132" s="11" t="n">
        <v>0.075</v>
      </c>
      <c r="O4132" s="12" t="n">
        <v>831</v>
      </c>
      <c r="P4132" s="12" t="n">
        <v>1051.9</v>
      </c>
      <c r="Q4132" s="12" t="n">
        <f aca="false">M4132*P4132*(1-N4132)</f>
        <v>3892.03</v>
      </c>
      <c r="R4132" s="12" t="n">
        <f aca="false">M4132*O4132</f>
        <v>3324</v>
      </c>
      <c r="S4132" s="12" t="n">
        <f aca="false">Q4132-R4132</f>
        <v>568.030000000001</v>
      </c>
      <c r="T4132" s="11" t="n">
        <f aca="false">IFERROR(S4132/Q4132,0)</f>
        <v>0.145946973687253</v>
      </c>
      <c r="U4132" s="13" t="n">
        <f aca="false">F4132-E4132</f>
        <v>10</v>
      </c>
      <c r="V4132" s="13" t="n">
        <f aca="false">G4132-F4132</f>
        <v>1</v>
      </c>
      <c r="W4132" s="13" t="n">
        <f aca="false">G4132-E4132</f>
        <v>11</v>
      </c>
      <c r="X4132" s="10" t="n">
        <f aca="false">YEAR(E4132)</f>
        <v>2019</v>
      </c>
      <c r="Y4132" s="0" t="str">
        <f aca="false">TEXT(E4132,"yyyy-mm")</f>
        <v>2019-10</v>
      </c>
      <c r="Z4132" s="0" t="str">
        <f aca="false">"Q"&amp;ROUNDUP(MONTH(E4132)/3,0)&amp;"-"&amp;YEAR(E4132)</f>
        <v>Q4-2019</v>
      </c>
    </row>
    <row r="4133" customFormat="false" ht="14.25" hidden="false" customHeight="false" outlineLevel="0" collapsed="false">
      <c r="A4133" s="0" t="s">
        <v>4175</v>
      </c>
      <c r="B4133" s="0" t="s">
        <v>34</v>
      </c>
      <c r="C4133" s="0" t="s">
        <v>48</v>
      </c>
      <c r="D4133" s="9" t="n">
        <v>43600</v>
      </c>
      <c r="E4133" s="9" t="n">
        <v>43740</v>
      </c>
      <c r="F4133" s="9" t="n">
        <v>43768</v>
      </c>
      <c r="G4133" s="9" t="n">
        <v>43776</v>
      </c>
      <c r="H4133" s="10" t="s">
        <v>36</v>
      </c>
      <c r="I4133" s="0" t="n">
        <v>10</v>
      </c>
      <c r="J4133" s="0" t="n">
        <v>7</v>
      </c>
      <c r="K4133" s="0" t="n">
        <v>11</v>
      </c>
      <c r="L4133" s="0" t="n">
        <v>40</v>
      </c>
      <c r="M4133" s="0" t="n">
        <v>8</v>
      </c>
      <c r="N4133" s="11" t="n">
        <v>0.05</v>
      </c>
      <c r="O4133" s="12" t="n">
        <v>647.22</v>
      </c>
      <c r="P4133" s="12" t="n">
        <v>1078.7</v>
      </c>
      <c r="Q4133" s="12" t="n">
        <f aca="false">M4133*P4133*(1-N4133)</f>
        <v>8198.12</v>
      </c>
      <c r="R4133" s="12" t="n">
        <f aca="false">M4133*O4133</f>
        <v>5177.76</v>
      </c>
      <c r="S4133" s="12" t="n">
        <f aca="false">Q4133-R4133</f>
        <v>3020.36</v>
      </c>
      <c r="T4133" s="11" t="n">
        <f aca="false">IFERROR(S4133/Q4133,0)</f>
        <v>0.368421052631579</v>
      </c>
      <c r="U4133" s="13" t="n">
        <f aca="false">F4133-E4133</f>
        <v>28</v>
      </c>
      <c r="V4133" s="13" t="n">
        <f aca="false">G4133-F4133</f>
        <v>8</v>
      </c>
      <c r="W4133" s="13" t="n">
        <f aca="false">G4133-E4133</f>
        <v>36</v>
      </c>
      <c r="X4133" s="10" t="n">
        <f aca="false">YEAR(E4133)</f>
        <v>2019</v>
      </c>
      <c r="Y4133" s="0" t="str">
        <f aca="false">TEXT(E4133,"yyyy-mm")</f>
        <v>2019-10</v>
      </c>
      <c r="Z4133" s="0" t="str">
        <f aca="false">"Q"&amp;ROUNDUP(MONTH(E4133)/3,0)&amp;"-"&amp;YEAR(E4133)</f>
        <v>Q4-2019</v>
      </c>
    </row>
    <row r="4134" customFormat="false" ht="14.25" hidden="false" customHeight="false" outlineLevel="0" collapsed="false">
      <c r="A4134" s="0" t="s">
        <v>4176</v>
      </c>
      <c r="B4134" s="0" t="s">
        <v>41</v>
      </c>
      <c r="C4134" s="0" t="s">
        <v>39</v>
      </c>
      <c r="D4134" s="9" t="n">
        <v>43700</v>
      </c>
      <c r="E4134" s="9" t="n">
        <v>43741</v>
      </c>
      <c r="F4134" s="9" t="n">
        <v>43746</v>
      </c>
      <c r="G4134" s="9" t="n">
        <v>43748</v>
      </c>
      <c r="H4134" s="10" t="s">
        <v>36</v>
      </c>
      <c r="I4134" s="0" t="n">
        <v>23</v>
      </c>
      <c r="J4134" s="0" t="n">
        <v>21</v>
      </c>
      <c r="K4134" s="0" t="n">
        <v>197</v>
      </c>
      <c r="L4134" s="0" t="n">
        <v>8</v>
      </c>
      <c r="M4134" s="0" t="n">
        <v>2</v>
      </c>
      <c r="N4134" s="11" t="n">
        <v>0.2</v>
      </c>
      <c r="O4134" s="12" t="n">
        <v>2630.55</v>
      </c>
      <c r="P4134" s="12" t="n">
        <v>3926.2</v>
      </c>
      <c r="Q4134" s="12" t="n">
        <f aca="false">M4134*P4134*(1-N4134)</f>
        <v>6281.92</v>
      </c>
      <c r="R4134" s="12" t="n">
        <f aca="false">M4134*O4134</f>
        <v>5261.1</v>
      </c>
      <c r="S4134" s="12" t="n">
        <f aca="false">Q4134-R4134</f>
        <v>1020.82</v>
      </c>
      <c r="T4134" s="11" t="n">
        <f aca="false">IFERROR(S4134/Q4134,0)</f>
        <v>0.162501273496001</v>
      </c>
      <c r="U4134" s="13" t="n">
        <f aca="false">F4134-E4134</f>
        <v>5</v>
      </c>
      <c r="V4134" s="13" t="n">
        <f aca="false">G4134-F4134</f>
        <v>2</v>
      </c>
      <c r="W4134" s="13" t="n">
        <f aca="false">G4134-E4134</f>
        <v>7</v>
      </c>
      <c r="X4134" s="10" t="n">
        <f aca="false">YEAR(E4134)</f>
        <v>2019</v>
      </c>
      <c r="Y4134" s="0" t="str">
        <f aca="false">TEXT(E4134,"yyyy-mm")</f>
        <v>2019-10</v>
      </c>
      <c r="Z4134" s="0" t="str">
        <f aca="false">"Q"&amp;ROUNDUP(MONTH(E4134)/3,0)&amp;"-"&amp;YEAR(E4134)</f>
        <v>Q4-2019</v>
      </c>
    </row>
    <row r="4135" customFormat="false" ht="14.25" hidden="false" customHeight="false" outlineLevel="0" collapsed="false">
      <c r="A4135" s="0" t="s">
        <v>4177</v>
      </c>
      <c r="B4135" s="0" t="s">
        <v>43</v>
      </c>
      <c r="C4135" s="0" t="s">
        <v>35</v>
      </c>
      <c r="D4135" s="9" t="n">
        <v>43600</v>
      </c>
      <c r="E4135" s="9" t="n">
        <v>43741</v>
      </c>
      <c r="F4135" s="9" t="n">
        <v>43745</v>
      </c>
      <c r="G4135" s="9" t="n">
        <v>43754</v>
      </c>
      <c r="H4135" s="10" t="s">
        <v>36</v>
      </c>
      <c r="I4135" s="0" t="n">
        <v>27</v>
      </c>
      <c r="J4135" s="0" t="n">
        <v>11</v>
      </c>
      <c r="K4135" s="0" t="n">
        <v>260</v>
      </c>
      <c r="L4135" s="0" t="n">
        <v>7</v>
      </c>
      <c r="M4135" s="0" t="n">
        <v>8</v>
      </c>
      <c r="N4135" s="11" t="n">
        <v>0.1</v>
      </c>
      <c r="O4135" s="12" t="n">
        <v>1257.86</v>
      </c>
      <c r="P4135" s="12" t="n">
        <v>1996.6</v>
      </c>
      <c r="Q4135" s="12" t="n">
        <f aca="false">M4135*P4135*(1-N4135)</f>
        <v>14375.52</v>
      </c>
      <c r="R4135" s="12" t="n">
        <f aca="false">M4135*O4135</f>
        <v>10062.88</v>
      </c>
      <c r="S4135" s="12" t="n">
        <f aca="false">Q4135-R4135</f>
        <v>4312.64</v>
      </c>
      <c r="T4135" s="11" t="n">
        <f aca="false">IFERROR(S4135/Q4135,0)</f>
        <v>0.299998886996784</v>
      </c>
      <c r="U4135" s="13" t="n">
        <f aca="false">F4135-E4135</f>
        <v>4</v>
      </c>
      <c r="V4135" s="13" t="n">
        <f aca="false">G4135-F4135</f>
        <v>9</v>
      </c>
      <c r="W4135" s="13" t="n">
        <f aca="false">G4135-E4135</f>
        <v>13</v>
      </c>
      <c r="X4135" s="10" t="n">
        <f aca="false">YEAR(E4135)</f>
        <v>2019</v>
      </c>
      <c r="Y4135" s="0" t="str">
        <f aca="false">TEXT(E4135,"yyyy-mm")</f>
        <v>2019-10</v>
      </c>
      <c r="Z4135" s="0" t="str">
        <f aca="false">"Q"&amp;ROUNDUP(MONTH(E4135)/3,0)&amp;"-"&amp;YEAR(E4135)</f>
        <v>Q4-2019</v>
      </c>
    </row>
    <row r="4136" customFormat="false" ht="14.25" hidden="false" customHeight="false" outlineLevel="0" collapsed="false">
      <c r="A4136" s="0" t="s">
        <v>4178</v>
      </c>
      <c r="B4136" s="0" t="s">
        <v>41</v>
      </c>
      <c r="C4136" s="0" t="s">
        <v>39</v>
      </c>
      <c r="D4136" s="9" t="n">
        <v>43600</v>
      </c>
      <c r="E4136" s="9" t="n">
        <v>43741</v>
      </c>
      <c r="F4136" s="9" t="n">
        <v>43753</v>
      </c>
      <c r="G4136" s="9" t="n">
        <v>43759</v>
      </c>
      <c r="H4136" s="10" t="s">
        <v>36</v>
      </c>
      <c r="I4136" s="0" t="n">
        <v>24</v>
      </c>
      <c r="J4136" s="0" t="n">
        <v>31</v>
      </c>
      <c r="K4136" s="0" t="n">
        <v>116</v>
      </c>
      <c r="L4136" s="0" t="n">
        <v>34</v>
      </c>
      <c r="M4136" s="0" t="n">
        <v>1</v>
      </c>
      <c r="N4136" s="11" t="n">
        <v>0.075</v>
      </c>
      <c r="O4136" s="12" t="n">
        <v>1802.97</v>
      </c>
      <c r="P4136" s="12" t="n">
        <v>4006.6</v>
      </c>
      <c r="Q4136" s="12" t="n">
        <f aca="false">M4136*P4136*(1-N4136)</f>
        <v>3706.105</v>
      </c>
      <c r="R4136" s="12" t="n">
        <f aca="false">M4136*O4136</f>
        <v>1802.97</v>
      </c>
      <c r="S4136" s="12" t="n">
        <f aca="false">Q4136-R4136</f>
        <v>1903.135</v>
      </c>
      <c r="T4136" s="11" t="n">
        <f aca="false">IFERROR(S4136/Q4136,0)</f>
        <v>0.513513513513514</v>
      </c>
      <c r="U4136" s="13" t="n">
        <f aca="false">F4136-E4136</f>
        <v>12</v>
      </c>
      <c r="V4136" s="13" t="n">
        <f aca="false">G4136-F4136</f>
        <v>6</v>
      </c>
      <c r="W4136" s="13" t="n">
        <f aca="false">G4136-E4136</f>
        <v>18</v>
      </c>
      <c r="X4136" s="10" t="n">
        <f aca="false">YEAR(E4136)</f>
        <v>2019</v>
      </c>
      <c r="Y4136" s="0" t="str">
        <f aca="false">TEXT(E4136,"yyyy-mm")</f>
        <v>2019-10</v>
      </c>
      <c r="Z4136" s="0" t="str">
        <f aca="false">"Q"&amp;ROUNDUP(MONTH(E4136)/3,0)&amp;"-"&amp;YEAR(E4136)</f>
        <v>Q4-2019</v>
      </c>
    </row>
    <row r="4137" customFormat="false" ht="14.25" hidden="false" customHeight="false" outlineLevel="0" collapsed="false">
      <c r="A4137" s="0" t="s">
        <v>4179</v>
      </c>
      <c r="B4137" s="0" t="s">
        <v>38</v>
      </c>
      <c r="C4137" s="0" t="s">
        <v>35</v>
      </c>
      <c r="D4137" s="9" t="n">
        <v>43600</v>
      </c>
      <c r="E4137" s="9" t="n">
        <v>43741</v>
      </c>
      <c r="F4137" s="9" t="n">
        <v>43764</v>
      </c>
      <c r="G4137" s="9" t="n">
        <v>43765</v>
      </c>
      <c r="H4137" s="10" t="s">
        <v>36</v>
      </c>
      <c r="I4137" s="0" t="n">
        <v>14</v>
      </c>
      <c r="J4137" s="0" t="n">
        <v>50</v>
      </c>
      <c r="K4137" s="0" t="n">
        <v>212</v>
      </c>
      <c r="L4137" s="0" t="n">
        <v>7</v>
      </c>
      <c r="M4137" s="0" t="n">
        <v>7</v>
      </c>
      <c r="N4137" s="11" t="n">
        <v>0.3</v>
      </c>
      <c r="O4137" s="12" t="n">
        <v>1097.46</v>
      </c>
      <c r="P4137" s="12" t="n">
        <v>2613</v>
      </c>
      <c r="Q4137" s="12" t="n">
        <f aca="false">M4137*P4137*(1-N4137)</f>
        <v>12803.7</v>
      </c>
      <c r="R4137" s="12" t="n">
        <f aca="false">M4137*O4137</f>
        <v>7682.22</v>
      </c>
      <c r="S4137" s="12" t="n">
        <f aca="false">Q4137-R4137</f>
        <v>5121.48</v>
      </c>
      <c r="T4137" s="11" t="n">
        <f aca="false">IFERROR(S4137/Q4137,0)</f>
        <v>0.4</v>
      </c>
      <c r="U4137" s="13" t="n">
        <f aca="false">F4137-E4137</f>
        <v>23</v>
      </c>
      <c r="V4137" s="13" t="n">
        <f aca="false">G4137-F4137</f>
        <v>1</v>
      </c>
      <c r="W4137" s="13" t="n">
        <f aca="false">G4137-E4137</f>
        <v>24</v>
      </c>
      <c r="X4137" s="10" t="n">
        <f aca="false">YEAR(E4137)</f>
        <v>2019</v>
      </c>
      <c r="Y4137" s="0" t="str">
        <f aca="false">TEXT(E4137,"yyyy-mm")</f>
        <v>2019-10</v>
      </c>
      <c r="Z4137" s="0" t="str">
        <f aca="false">"Q"&amp;ROUNDUP(MONTH(E4137)/3,0)&amp;"-"&amp;YEAR(E4137)</f>
        <v>Q4-2019</v>
      </c>
    </row>
    <row r="4138" customFormat="false" ht="14.25" hidden="false" customHeight="false" outlineLevel="0" collapsed="false">
      <c r="A4138" s="0" t="s">
        <v>4180</v>
      </c>
      <c r="B4138" s="0" t="s">
        <v>43</v>
      </c>
      <c r="C4138" s="0" t="s">
        <v>79</v>
      </c>
      <c r="D4138" s="9" t="n">
        <v>43700</v>
      </c>
      <c r="E4138" s="9" t="n">
        <v>43741</v>
      </c>
      <c r="F4138" s="9" t="n">
        <v>43752</v>
      </c>
      <c r="G4138" s="9" t="n">
        <v>43758</v>
      </c>
      <c r="H4138" s="10" t="s">
        <v>36</v>
      </c>
      <c r="I4138" s="0" t="n">
        <v>26</v>
      </c>
      <c r="J4138" s="0" t="n">
        <v>17</v>
      </c>
      <c r="K4138" s="0" t="n">
        <v>86</v>
      </c>
      <c r="L4138" s="0" t="n">
        <v>19</v>
      </c>
      <c r="M4138" s="0" t="n">
        <v>8</v>
      </c>
      <c r="N4138" s="11" t="n">
        <v>0.1</v>
      </c>
      <c r="O4138" s="12" t="n">
        <v>2111.84</v>
      </c>
      <c r="P4138" s="12" t="n">
        <v>2639.8</v>
      </c>
      <c r="Q4138" s="12" t="n">
        <f aca="false">M4138*P4138*(1-N4138)</f>
        <v>19006.56</v>
      </c>
      <c r="R4138" s="12" t="n">
        <f aca="false">M4138*O4138</f>
        <v>16894.72</v>
      </c>
      <c r="S4138" s="12" t="n">
        <f aca="false">Q4138-R4138</f>
        <v>2111.84</v>
      </c>
      <c r="T4138" s="11" t="n">
        <f aca="false">IFERROR(S4138/Q4138,0)</f>
        <v>0.111111111111111</v>
      </c>
      <c r="U4138" s="13" t="n">
        <f aca="false">F4138-E4138</f>
        <v>11</v>
      </c>
      <c r="V4138" s="13" t="n">
        <f aca="false">G4138-F4138</f>
        <v>6</v>
      </c>
      <c r="W4138" s="13" t="n">
        <f aca="false">G4138-E4138</f>
        <v>17</v>
      </c>
      <c r="X4138" s="10" t="n">
        <f aca="false">YEAR(E4138)</f>
        <v>2019</v>
      </c>
      <c r="Y4138" s="0" t="str">
        <f aca="false">TEXT(E4138,"yyyy-mm")</f>
        <v>2019-10</v>
      </c>
      <c r="Z4138" s="0" t="str">
        <f aca="false">"Q"&amp;ROUNDUP(MONTH(E4138)/3,0)&amp;"-"&amp;YEAR(E4138)</f>
        <v>Q4-2019</v>
      </c>
    </row>
    <row r="4139" customFormat="false" ht="14.25" hidden="false" customHeight="false" outlineLevel="0" collapsed="false">
      <c r="A4139" s="0" t="s">
        <v>4181</v>
      </c>
      <c r="B4139" s="0" t="s">
        <v>34</v>
      </c>
      <c r="C4139" s="0" t="s">
        <v>46</v>
      </c>
      <c r="D4139" s="9" t="n">
        <v>43700</v>
      </c>
      <c r="E4139" s="9" t="n">
        <v>43741</v>
      </c>
      <c r="F4139" s="9" t="n">
        <v>43759</v>
      </c>
      <c r="G4139" s="9" t="n">
        <v>43761</v>
      </c>
      <c r="H4139" s="10" t="s">
        <v>36</v>
      </c>
      <c r="I4139" s="0" t="n">
        <v>1</v>
      </c>
      <c r="J4139" s="0" t="n">
        <v>15</v>
      </c>
      <c r="K4139" s="0" t="n">
        <v>320</v>
      </c>
      <c r="L4139" s="0" t="n">
        <v>11</v>
      </c>
      <c r="M4139" s="0" t="n">
        <v>1</v>
      </c>
      <c r="N4139" s="11" t="n">
        <v>0.1</v>
      </c>
      <c r="O4139" s="12" t="n">
        <v>4714.92</v>
      </c>
      <c r="P4139" s="12" t="n">
        <v>6458.8</v>
      </c>
      <c r="Q4139" s="12" t="n">
        <f aca="false">M4139*P4139*(1-N4139)</f>
        <v>5812.92</v>
      </c>
      <c r="R4139" s="12" t="n">
        <f aca="false">M4139*O4139</f>
        <v>4714.92</v>
      </c>
      <c r="S4139" s="12" t="n">
        <f aca="false">Q4139-R4139</f>
        <v>1098</v>
      </c>
      <c r="T4139" s="11" t="n">
        <f aca="false">IFERROR(S4139/Q4139,0)</f>
        <v>0.18888957701121</v>
      </c>
      <c r="U4139" s="13" t="n">
        <f aca="false">F4139-E4139</f>
        <v>18</v>
      </c>
      <c r="V4139" s="13" t="n">
        <f aca="false">G4139-F4139</f>
        <v>2</v>
      </c>
      <c r="W4139" s="13" t="n">
        <f aca="false">G4139-E4139</f>
        <v>20</v>
      </c>
      <c r="X4139" s="10" t="n">
        <f aca="false">YEAR(E4139)</f>
        <v>2019</v>
      </c>
      <c r="Y4139" s="0" t="str">
        <f aca="false">TEXT(E4139,"yyyy-mm")</f>
        <v>2019-10</v>
      </c>
      <c r="Z4139" s="0" t="str">
        <f aca="false">"Q"&amp;ROUNDUP(MONTH(E4139)/3,0)&amp;"-"&amp;YEAR(E4139)</f>
        <v>Q4-2019</v>
      </c>
    </row>
    <row r="4140" customFormat="false" ht="14.25" hidden="false" customHeight="false" outlineLevel="0" collapsed="false">
      <c r="A4140" s="0" t="s">
        <v>4182</v>
      </c>
      <c r="B4140" s="0" t="s">
        <v>38</v>
      </c>
      <c r="C4140" s="0" t="s">
        <v>39</v>
      </c>
      <c r="D4140" s="9" t="n">
        <v>43600</v>
      </c>
      <c r="E4140" s="9" t="n">
        <v>43741</v>
      </c>
      <c r="F4140" s="9" t="n">
        <v>43758</v>
      </c>
      <c r="G4140" s="9" t="n">
        <v>43762</v>
      </c>
      <c r="H4140" s="10" t="s">
        <v>36</v>
      </c>
      <c r="I4140" s="0" t="n">
        <v>17</v>
      </c>
      <c r="J4140" s="0" t="n">
        <v>7</v>
      </c>
      <c r="K4140" s="0" t="n">
        <v>115</v>
      </c>
      <c r="L4140" s="0" t="n">
        <v>22</v>
      </c>
      <c r="M4140" s="0" t="n">
        <v>2</v>
      </c>
      <c r="N4140" s="11" t="n">
        <v>0.075</v>
      </c>
      <c r="O4140" s="12" t="n">
        <v>2166.78</v>
      </c>
      <c r="P4140" s="12" t="n">
        <v>3095.4</v>
      </c>
      <c r="Q4140" s="12" t="n">
        <f aca="false">M4140*P4140*(1-N4140)</f>
        <v>5726.49</v>
      </c>
      <c r="R4140" s="12" t="n">
        <f aca="false">M4140*O4140</f>
        <v>4333.56</v>
      </c>
      <c r="S4140" s="12" t="n">
        <f aca="false">Q4140-R4140</f>
        <v>1392.93</v>
      </c>
      <c r="T4140" s="11" t="n">
        <f aca="false">IFERROR(S4140/Q4140,0)</f>
        <v>0.243243243243243</v>
      </c>
      <c r="U4140" s="13" t="n">
        <f aca="false">F4140-E4140</f>
        <v>17</v>
      </c>
      <c r="V4140" s="13" t="n">
        <f aca="false">G4140-F4140</f>
        <v>4</v>
      </c>
      <c r="W4140" s="13" t="n">
        <f aca="false">G4140-E4140</f>
        <v>21</v>
      </c>
      <c r="X4140" s="10" t="n">
        <f aca="false">YEAR(E4140)</f>
        <v>2019</v>
      </c>
      <c r="Y4140" s="0" t="str">
        <f aca="false">TEXT(E4140,"yyyy-mm")</f>
        <v>2019-10</v>
      </c>
      <c r="Z4140" s="0" t="str">
        <f aca="false">"Q"&amp;ROUNDUP(MONTH(E4140)/3,0)&amp;"-"&amp;YEAR(E4140)</f>
        <v>Q4-2019</v>
      </c>
    </row>
    <row r="4141" customFormat="false" ht="14.25" hidden="false" customHeight="false" outlineLevel="0" collapsed="false">
      <c r="A4141" s="0" t="s">
        <v>4183</v>
      </c>
      <c r="B4141" s="0" t="s">
        <v>38</v>
      </c>
      <c r="C4141" s="0" t="s">
        <v>39</v>
      </c>
      <c r="D4141" s="9" t="n">
        <v>43700</v>
      </c>
      <c r="E4141" s="9" t="n">
        <v>43741</v>
      </c>
      <c r="F4141" s="9" t="n">
        <v>43763</v>
      </c>
      <c r="G4141" s="9" t="n">
        <v>43772</v>
      </c>
      <c r="H4141" s="10" t="s">
        <v>36</v>
      </c>
      <c r="I4141" s="0" t="n">
        <v>14</v>
      </c>
      <c r="J4141" s="0" t="n">
        <v>18</v>
      </c>
      <c r="K4141" s="0" t="n">
        <v>132</v>
      </c>
      <c r="L4141" s="0" t="n">
        <v>13</v>
      </c>
      <c r="M4141" s="0" t="n">
        <v>4</v>
      </c>
      <c r="N4141" s="11" t="n">
        <v>0.4</v>
      </c>
      <c r="O4141" s="12" t="n">
        <v>484.01</v>
      </c>
      <c r="P4141" s="12" t="n">
        <v>1125.6</v>
      </c>
      <c r="Q4141" s="12" t="n">
        <f aca="false">M4141*P4141*(1-N4141)</f>
        <v>2701.44</v>
      </c>
      <c r="R4141" s="12" t="n">
        <f aca="false">M4141*O4141</f>
        <v>1936.04</v>
      </c>
      <c r="S4141" s="12" t="n">
        <f aca="false">Q4141-R4141</f>
        <v>765.4</v>
      </c>
      <c r="T4141" s="11" t="n">
        <f aca="false">IFERROR(S4141/Q4141,0)</f>
        <v>0.283330371949775</v>
      </c>
      <c r="U4141" s="13" t="n">
        <f aca="false">F4141-E4141</f>
        <v>22</v>
      </c>
      <c r="V4141" s="13" t="n">
        <f aca="false">G4141-F4141</f>
        <v>9</v>
      </c>
      <c r="W4141" s="13" t="n">
        <f aca="false">G4141-E4141</f>
        <v>31</v>
      </c>
      <c r="X4141" s="10" t="n">
        <f aca="false">YEAR(E4141)</f>
        <v>2019</v>
      </c>
      <c r="Y4141" s="0" t="str">
        <f aca="false">TEXT(E4141,"yyyy-mm")</f>
        <v>2019-10</v>
      </c>
      <c r="Z4141" s="0" t="str">
        <f aca="false">"Q"&amp;ROUNDUP(MONTH(E4141)/3,0)&amp;"-"&amp;YEAR(E4141)</f>
        <v>Q4-2019</v>
      </c>
    </row>
    <row r="4142" customFormat="false" ht="14.25" hidden="false" customHeight="false" outlineLevel="0" collapsed="false">
      <c r="A4142" s="0" t="s">
        <v>4184</v>
      </c>
      <c r="B4142" s="0" t="s">
        <v>34</v>
      </c>
      <c r="C4142" s="0" t="s">
        <v>46</v>
      </c>
      <c r="D4142" s="9" t="n">
        <v>43600</v>
      </c>
      <c r="E4142" s="9" t="n">
        <v>43741</v>
      </c>
      <c r="F4142" s="9" t="n">
        <v>43769</v>
      </c>
      <c r="G4142" s="9" t="n">
        <v>43770</v>
      </c>
      <c r="H4142" s="10" t="s">
        <v>36</v>
      </c>
      <c r="I4142" s="0" t="n">
        <v>12</v>
      </c>
      <c r="J4142" s="0" t="n">
        <v>36</v>
      </c>
      <c r="K4142" s="0" t="n">
        <v>294</v>
      </c>
      <c r="L4142" s="0" t="n">
        <v>14</v>
      </c>
      <c r="M4142" s="0" t="n">
        <v>3</v>
      </c>
      <c r="N4142" s="11" t="n">
        <v>0.2</v>
      </c>
      <c r="O4142" s="12" t="n">
        <v>427.73</v>
      </c>
      <c r="P4142" s="12" t="n">
        <v>1018.4</v>
      </c>
      <c r="Q4142" s="12" t="n">
        <f aca="false">M4142*P4142*(1-N4142)</f>
        <v>2444.16</v>
      </c>
      <c r="R4142" s="12" t="n">
        <f aca="false">M4142*O4142</f>
        <v>1283.19</v>
      </c>
      <c r="S4142" s="12" t="n">
        <f aca="false">Q4142-R4142</f>
        <v>1160.97</v>
      </c>
      <c r="T4142" s="11" t="n">
        <f aca="false">IFERROR(S4142/Q4142,0)</f>
        <v>0.474997545168892</v>
      </c>
      <c r="U4142" s="13" t="n">
        <f aca="false">F4142-E4142</f>
        <v>28</v>
      </c>
      <c r="V4142" s="13" t="n">
        <f aca="false">G4142-F4142</f>
        <v>1</v>
      </c>
      <c r="W4142" s="13" t="n">
        <f aca="false">G4142-E4142</f>
        <v>29</v>
      </c>
      <c r="X4142" s="10" t="n">
        <f aca="false">YEAR(E4142)</f>
        <v>2019</v>
      </c>
      <c r="Y4142" s="0" t="str">
        <f aca="false">TEXT(E4142,"yyyy-mm")</f>
        <v>2019-10</v>
      </c>
      <c r="Z4142" s="0" t="str">
        <f aca="false">"Q"&amp;ROUNDUP(MONTH(E4142)/3,0)&amp;"-"&amp;YEAR(E4142)</f>
        <v>Q4-2019</v>
      </c>
    </row>
    <row r="4143" customFormat="false" ht="14.25" hidden="false" customHeight="false" outlineLevel="0" collapsed="false">
      <c r="A4143" s="0" t="s">
        <v>4185</v>
      </c>
      <c r="B4143" s="0" t="s">
        <v>38</v>
      </c>
      <c r="C4143" s="0" t="s">
        <v>35</v>
      </c>
      <c r="D4143" s="9" t="n">
        <v>43600</v>
      </c>
      <c r="E4143" s="9" t="n">
        <v>43741</v>
      </c>
      <c r="F4143" s="9" t="n">
        <v>43745</v>
      </c>
      <c r="G4143" s="9" t="n">
        <v>43750</v>
      </c>
      <c r="H4143" s="10" t="s">
        <v>36</v>
      </c>
      <c r="I4143" s="0" t="n">
        <v>14</v>
      </c>
      <c r="J4143" s="0" t="n">
        <v>50</v>
      </c>
      <c r="K4143" s="0" t="n">
        <v>249</v>
      </c>
      <c r="L4143" s="0" t="n">
        <v>5</v>
      </c>
      <c r="M4143" s="0" t="n">
        <v>6</v>
      </c>
      <c r="N4143" s="11" t="n">
        <v>0.05</v>
      </c>
      <c r="O4143" s="12" t="n">
        <v>3573.24</v>
      </c>
      <c r="P4143" s="12" t="n">
        <v>5333.2</v>
      </c>
      <c r="Q4143" s="12" t="n">
        <f aca="false">M4143*P4143*(1-N4143)</f>
        <v>30399.24</v>
      </c>
      <c r="R4143" s="12" t="n">
        <f aca="false">M4143*O4143</f>
        <v>21439.44</v>
      </c>
      <c r="S4143" s="12" t="n">
        <f aca="false">Q4143-R4143</f>
        <v>8959.8</v>
      </c>
      <c r="T4143" s="11" t="n">
        <f aca="false">IFERROR(S4143/Q4143,0)</f>
        <v>0.294737631598685</v>
      </c>
      <c r="U4143" s="13" t="n">
        <f aca="false">F4143-E4143</f>
        <v>4</v>
      </c>
      <c r="V4143" s="13" t="n">
        <f aca="false">G4143-F4143</f>
        <v>5</v>
      </c>
      <c r="W4143" s="13" t="n">
        <f aca="false">G4143-E4143</f>
        <v>9</v>
      </c>
      <c r="X4143" s="10" t="n">
        <f aca="false">YEAR(E4143)</f>
        <v>2019</v>
      </c>
      <c r="Y4143" s="0" t="str">
        <f aca="false">TEXT(E4143,"yyyy-mm")</f>
        <v>2019-10</v>
      </c>
      <c r="Z4143" s="0" t="str">
        <f aca="false">"Q"&amp;ROUNDUP(MONTH(E4143)/3,0)&amp;"-"&amp;YEAR(E4143)</f>
        <v>Q4-2019</v>
      </c>
    </row>
    <row r="4144" customFormat="false" ht="14.25" hidden="false" customHeight="false" outlineLevel="0" collapsed="false">
      <c r="A4144" s="0" t="s">
        <v>4186</v>
      </c>
      <c r="B4144" s="0" t="s">
        <v>41</v>
      </c>
      <c r="C4144" s="0" t="s">
        <v>35</v>
      </c>
      <c r="D4144" s="9" t="n">
        <v>43600</v>
      </c>
      <c r="E4144" s="9" t="n">
        <v>43741</v>
      </c>
      <c r="F4144" s="9" t="n">
        <v>43765</v>
      </c>
      <c r="G4144" s="9" t="n">
        <v>43771</v>
      </c>
      <c r="H4144" s="10" t="s">
        <v>36</v>
      </c>
      <c r="I4144" s="0" t="n">
        <v>25</v>
      </c>
      <c r="J4144" s="0" t="n">
        <v>34</v>
      </c>
      <c r="K4144" s="0" t="n">
        <v>227</v>
      </c>
      <c r="L4144" s="0" t="n">
        <v>20</v>
      </c>
      <c r="M4144" s="0" t="n">
        <v>4</v>
      </c>
      <c r="N4144" s="11" t="n">
        <v>0.075</v>
      </c>
      <c r="O4144" s="12" t="n">
        <v>4790.77</v>
      </c>
      <c r="P4144" s="12" t="n">
        <v>5842.4</v>
      </c>
      <c r="Q4144" s="12" t="n">
        <f aca="false">M4144*P4144*(1-N4144)</f>
        <v>21616.88</v>
      </c>
      <c r="R4144" s="12" t="n">
        <f aca="false">M4144*O4144</f>
        <v>19163.08</v>
      </c>
      <c r="S4144" s="12" t="n">
        <f aca="false">Q4144-R4144</f>
        <v>2453.8</v>
      </c>
      <c r="T4144" s="11" t="n">
        <f aca="false">IFERROR(S4144/Q4144,0)</f>
        <v>0.113513143432355</v>
      </c>
      <c r="U4144" s="13" t="n">
        <f aca="false">F4144-E4144</f>
        <v>24</v>
      </c>
      <c r="V4144" s="13" t="n">
        <f aca="false">G4144-F4144</f>
        <v>6</v>
      </c>
      <c r="W4144" s="13" t="n">
        <f aca="false">G4144-E4144</f>
        <v>30</v>
      </c>
      <c r="X4144" s="10" t="n">
        <f aca="false">YEAR(E4144)</f>
        <v>2019</v>
      </c>
      <c r="Y4144" s="0" t="str">
        <f aca="false">TEXT(E4144,"yyyy-mm")</f>
        <v>2019-10</v>
      </c>
      <c r="Z4144" s="0" t="str">
        <f aca="false">"Q"&amp;ROUNDUP(MONTH(E4144)/3,0)&amp;"-"&amp;YEAR(E4144)</f>
        <v>Q4-2019</v>
      </c>
    </row>
    <row r="4145" customFormat="false" ht="14.25" hidden="false" customHeight="false" outlineLevel="0" collapsed="false">
      <c r="A4145" s="0" t="s">
        <v>4187</v>
      </c>
      <c r="B4145" s="0" t="s">
        <v>34</v>
      </c>
      <c r="C4145" s="0" t="s">
        <v>39</v>
      </c>
      <c r="D4145" s="9" t="n">
        <v>43600</v>
      </c>
      <c r="E4145" s="9" t="n">
        <v>43742</v>
      </c>
      <c r="F4145" s="9" t="n">
        <v>43756</v>
      </c>
      <c r="G4145" s="9" t="n">
        <v>43763</v>
      </c>
      <c r="H4145" s="10" t="s">
        <v>36</v>
      </c>
      <c r="I4145" s="0" t="n">
        <v>1</v>
      </c>
      <c r="J4145" s="0" t="n">
        <v>47</v>
      </c>
      <c r="K4145" s="0" t="n">
        <v>186</v>
      </c>
      <c r="L4145" s="0" t="n">
        <v>46</v>
      </c>
      <c r="M4145" s="0" t="n">
        <v>6</v>
      </c>
      <c r="N4145" s="11" t="n">
        <v>0.075</v>
      </c>
      <c r="O4145" s="12" t="n">
        <v>555.3</v>
      </c>
      <c r="P4145" s="12" t="n">
        <v>750.4</v>
      </c>
      <c r="Q4145" s="12" t="n">
        <f aca="false">M4145*P4145*(1-N4145)</f>
        <v>4164.72</v>
      </c>
      <c r="R4145" s="12" t="n">
        <f aca="false">M4145*O4145</f>
        <v>3331.8</v>
      </c>
      <c r="S4145" s="12" t="n">
        <f aca="false">Q4145-R4145</f>
        <v>832.920000000001</v>
      </c>
      <c r="T4145" s="11" t="n">
        <f aca="false">IFERROR(S4145/Q4145,0)</f>
        <v>0.19999423730767</v>
      </c>
      <c r="U4145" s="13" t="n">
        <f aca="false">F4145-E4145</f>
        <v>14</v>
      </c>
      <c r="V4145" s="13" t="n">
        <f aca="false">G4145-F4145</f>
        <v>7</v>
      </c>
      <c r="W4145" s="13" t="n">
        <f aca="false">G4145-E4145</f>
        <v>21</v>
      </c>
      <c r="X4145" s="10" t="n">
        <f aca="false">YEAR(E4145)</f>
        <v>2019</v>
      </c>
      <c r="Y4145" s="0" t="str">
        <f aca="false">TEXT(E4145,"yyyy-mm")</f>
        <v>2019-10</v>
      </c>
      <c r="Z4145" s="0" t="str">
        <f aca="false">"Q"&amp;ROUNDUP(MONTH(E4145)/3,0)&amp;"-"&amp;YEAR(E4145)</f>
        <v>Q4-2019</v>
      </c>
    </row>
    <row r="4146" customFormat="false" ht="14.25" hidden="false" customHeight="false" outlineLevel="0" collapsed="false">
      <c r="A4146" s="0" t="s">
        <v>4188</v>
      </c>
      <c r="B4146" s="0" t="s">
        <v>43</v>
      </c>
      <c r="C4146" s="0" t="s">
        <v>39</v>
      </c>
      <c r="D4146" s="9" t="n">
        <v>43600</v>
      </c>
      <c r="E4146" s="9" t="n">
        <v>43742</v>
      </c>
      <c r="F4146" s="9" t="n">
        <v>43768</v>
      </c>
      <c r="G4146" s="9" t="n">
        <v>43773</v>
      </c>
      <c r="H4146" s="10" t="s">
        <v>36</v>
      </c>
      <c r="I4146" s="0" t="n">
        <v>26</v>
      </c>
      <c r="J4146" s="0" t="n">
        <v>22</v>
      </c>
      <c r="K4146" s="0" t="n">
        <v>154</v>
      </c>
      <c r="L4146" s="0" t="n">
        <v>37</v>
      </c>
      <c r="M4146" s="0" t="n">
        <v>6</v>
      </c>
      <c r="N4146" s="11" t="n">
        <v>0.075</v>
      </c>
      <c r="O4146" s="12" t="n">
        <v>3019.56</v>
      </c>
      <c r="P4146" s="12" t="n">
        <v>3973.1</v>
      </c>
      <c r="Q4146" s="12" t="n">
        <f aca="false">M4146*P4146*(1-N4146)</f>
        <v>22050.705</v>
      </c>
      <c r="R4146" s="12" t="n">
        <f aca="false">M4146*O4146</f>
        <v>18117.36</v>
      </c>
      <c r="S4146" s="12" t="n">
        <f aca="false">Q4146-R4146</f>
        <v>3933.345</v>
      </c>
      <c r="T4146" s="11" t="n">
        <f aca="false">IFERROR(S4146/Q4146,0)</f>
        <v>0.178377289977803</v>
      </c>
      <c r="U4146" s="13" t="n">
        <f aca="false">F4146-E4146</f>
        <v>26</v>
      </c>
      <c r="V4146" s="13" t="n">
        <f aca="false">G4146-F4146</f>
        <v>5</v>
      </c>
      <c r="W4146" s="13" t="n">
        <f aca="false">G4146-E4146</f>
        <v>31</v>
      </c>
      <c r="X4146" s="10" t="n">
        <f aca="false">YEAR(E4146)</f>
        <v>2019</v>
      </c>
      <c r="Y4146" s="0" t="str">
        <f aca="false">TEXT(E4146,"yyyy-mm")</f>
        <v>2019-10</v>
      </c>
      <c r="Z4146" s="0" t="str">
        <f aca="false">"Q"&amp;ROUNDUP(MONTH(E4146)/3,0)&amp;"-"&amp;YEAR(E4146)</f>
        <v>Q4-2019</v>
      </c>
    </row>
    <row r="4147" customFormat="false" ht="14.25" hidden="false" customHeight="false" outlineLevel="0" collapsed="false">
      <c r="A4147" s="0" t="s">
        <v>4189</v>
      </c>
      <c r="B4147" s="0" t="s">
        <v>41</v>
      </c>
      <c r="C4147" s="0" t="s">
        <v>46</v>
      </c>
      <c r="D4147" s="9" t="n">
        <v>43600</v>
      </c>
      <c r="E4147" s="9" t="n">
        <v>43742</v>
      </c>
      <c r="F4147" s="9" t="n">
        <v>43745</v>
      </c>
      <c r="G4147" s="9" t="n">
        <v>43755</v>
      </c>
      <c r="H4147" s="10" t="s">
        <v>36</v>
      </c>
      <c r="I4147" s="0" t="n">
        <v>22</v>
      </c>
      <c r="J4147" s="0" t="n">
        <v>26</v>
      </c>
      <c r="K4147" s="0" t="n">
        <v>328</v>
      </c>
      <c r="L4147" s="0" t="n">
        <v>2</v>
      </c>
      <c r="M4147" s="0" t="n">
        <v>7</v>
      </c>
      <c r="N4147" s="11" t="n">
        <v>0.4</v>
      </c>
      <c r="O4147" s="12" t="n">
        <v>1029.79</v>
      </c>
      <c r="P4147" s="12" t="n">
        <v>1943</v>
      </c>
      <c r="Q4147" s="12" t="n">
        <f aca="false">M4147*P4147*(1-N4147)</f>
        <v>8160.6</v>
      </c>
      <c r="R4147" s="12" t="n">
        <f aca="false">M4147*O4147</f>
        <v>7208.53</v>
      </c>
      <c r="S4147" s="12" t="n">
        <f aca="false">Q4147-R4147</f>
        <v>952.07</v>
      </c>
      <c r="T4147" s="11" t="n">
        <f aca="false">IFERROR(S4147/Q4147,0)</f>
        <v>0.116666666666667</v>
      </c>
      <c r="U4147" s="13" t="n">
        <f aca="false">F4147-E4147</f>
        <v>3</v>
      </c>
      <c r="V4147" s="13" t="n">
        <f aca="false">G4147-F4147</f>
        <v>10</v>
      </c>
      <c r="W4147" s="13" t="n">
        <f aca="false">G4147-E4147</f>
        <v>13</v>
      </c>
      <c r="X4147" s="10" t="n">
        <f aca="false">YEAR(E4147)</f>
        <v>2019</v>
      </c>
      <c r="Y4147" s="0" t="str">
        <f aca="false">TEXT(E4147,"yyyy-mm")</f>
        <v>2019-10</v>
      </c>
      <c r="Z4147" s="0" t="str">
        <f aca="false">"Q"&amp;ROUNDUP(MONTH(E4147)/3,0)&amp;"-"&amp;YEAR(E4147)</f>
        <v>Q4-2019</v>
      </c>
    </row>
    <row r="4148" customFormat="false" ht="14.25" hidden="false" customHeight="false" outlineLevel="0" collapsed="false">
      <c r="A4148" s="0" t="s">
        <v>4190</v>
      </c>
      <c r="B4148" s="0" t="s">
        <v>38</v>
      </c>
      <c r="C4148" s="0" t="s">
        <v>48</v>
      </c>
      <c r="D4148" s="9" t="n">
        <v>43700</v>
      </c>
      <c r="E4148" s="9" t="n">
        <v>43742</v>
      </c>
      <c r="F4148" s="9" t="n">
        <v>43760</v>
      </c>
      <c r="G4148" s="9" t="n">
        <v>43761</v>
      </c>
      <c r="H4148" s="10" t="s">
        <v>36</v>
      </c>
      <c r="I4148" s="0" t="n">
        <v>16</v>
      </c>
      <c r="J4148" s="0" t="n">
        <v>14</v>
      </c>
      <c r="K4148" s="0" t="n">
        <v>1</v>
      </c>
      <c r="L4148" s="0" t="n">
        <v>28</v>
      </c>
      <c r="M4148" s="0" t="n">
        <v>7</v>
      </c>
      <c r="N4148" s="11" t="n">
        <v>0.075</v>
      </c>
      <c r="O4148" s="12" t="n">
        <v>2056.03</v>
      </c>
      <c r="P4148" s="12" t="n">
        <v>3879.3</v>
      </c>
      <c r="Q4148" s="12" t="n">
        <f aca="false">M4148*P4148*(1-N4148)</f>
        <v>25118.4675</v>
      </c>
      <c r="R4148" s="12" t="n">
        <f aca="false">M4148*O4148</f>
        <v>14392.21</v>
      </c>
      <c r="S4148" s="12" t="n">
        <f aca="false">Q4148-R4148</f>
        <v>10726.2575</v>
      </c>
      <c r="T4148" s="11" t="n">
        <f aca="false">IFERROR(S4148/Q4148,0)</f>
        <v>0.427026748347605</v>
      </c>
      <c r="U4148" s="13" t="n">
        <f aca="false">F4148-E4148</f>
        <v>18</v>
      </c>
      <c r="V4148" s="13" t="n">
        <f aca="false">G4148-F4148</f>
        <v>1</v>
      </c>
      <c r="W4148" s="13" t="n">
        <f aca="false">G4148-E4148</f>
        <v>19</v>
      </c>
      <c r="X4148" s="10" t="n">
        <f aca="false">YEAR(E4148)</f>
        <v>2019</v>
      </c>
      <c r="Y4148" s="0" t="str">
        <f aca="false">TEXT(E4148,"yyyy-mm")</f>
        <v>2019-10</v>
      </c>
      <c r="Z4148" s="0" t="str">
        <f aca="false">"Q"&amp;ROUNDUP(MONTH(E4148)/3,0)&amp;"-"&amp;YEAR(E4148)</f>
        <v>Q4-2019</v>
      </c>
    </row>
    <row r="4149" customFormat="false" ht="14.25" hidden="false" customHeight="false" outlineLevel="0" collapsed="false">
      <c r="A4149" s="0" t="s">
        <v>4191</v>
      </c>
      <c r="B4149" s="0" t="s">
        <v>38</v>
      </c>
      <c r="C4149" s="0" t="s">
        <v>39</v>
      </c>
      <c r="D4149" s="9" t="n">
        <v>43600</v>
      </c>
      <c r="E4149" s="9" t="n">
        <v>43742</v>
      </c>
      <c r="F4149" s="9" t="n">
        <v>43768</v>
      </c>
      <c r="G4149" s="9" t="n">
        <v>43769</v>
      </c>
      <c r="H4149" s="10" t="s">
        <v>36</v>
      </c>
      <c r="I4149" s="0" t="n">
        <v>15</v>
      </c>
      <c r="J4149" s="0" t="n">
        <v>2</v>
      </c>
      <c r="K4149" s="0" t="n">
        <v>189</v>
      </c>
      <c r="L4149" s="0" t="n">
        <v>36</v>
      </c>
      <c r="M4149" s="0" t="n">
        <v>4</v>
      </c>
      <c r="N4149" s="11" t="n">
        <v>0.05</v>
      </c>
      <c r="O4149" s="12" t="n">
        <v>705.51</v>
      </c>
      <c r="P4149" s="12" t="n">
        <v>1085.4</v>
      </c>
      <c r="Q4149" s="12" t="n">
        <f aca="false">M4149*P4149*(1-N4149)</f>
        <v>4124.52</v>
      </c>
      <c r="R4149" s="12" t="n">
        <f aca="false">M4149*O4149</f>
        <v>2822.04</v>
      </c>
      <c r="S4149" s="12" t="n">
        <f aca="false">Q4149-R4149</f>
        <v>1302.48</v>
      </c>
      <c r="T4149" s="11" t="n">
        <f aca="false">IFERROR(S4149/Q4149,0)</f>
        <v>0.315789473684211</v>
      </c>
      <c r="U4149" s="13" t="n">
        <f aca="false">F4149-E4149</f>
        <v>26</v>
      </c>
      <c r="V4149" s="13" t="n">
        <f aca="false">G4149-F4149</f>
        <v>1</v>
      </c>
      <c r="W4149" s="13" t="n">
        <f aca="false">G4149-E4149</f>
        <v>27</v>
      </c>
      <c r="X4149" s="10" t="n">
        <f aca="false">YEAR(E4149)</f>
        <v>2019</v>
      </c>
      <c r="Y4149" s="0" t="str">
        <f aca="false">TEXT(E4149,"yyyy-mm")</f>
        <v>2019-10</v>
      </c>
      <c r="Z4149" s="0" t="str">
        <f aca="false">"Q"&amp;ROUNDUP(MONTH(E4149)/3,0)&amp;"-"&amp;YEAR(E4149)</f>
        <v>Q4-2019</v>
      </c>
    </row>
    <row r="4150" customFormat="false" ht="14.25" hidden="false" customHeight="false" outlineLevel="0" collapsed="false">
      <c r="A4150" s="0" t="s">
        <v>4192</v>
      </c>
      <c r="B4150" s="0" t="s">
        <v>34</v>
      </c>
      <c r="C4150" s="0" t="s">
        <v>48</v>
      </c>
      <c r="D4150" s="9" t="n">
        <v>43600</v>
      </c>
      <c r="E4150" s="9" t="n">
        <v>43742</v>
      </c>
      <c r="F4150" s="9" t="n">
        <v>43744</v>
      </c>
      <c r="G4150" s="9" t="n">
        <v>43751</v>
      </c>
      <c r="H4150" s="10" t="s">
        <v>36</v>
      </c>
      <c r="I4150" s="0" t="n">
        <v>2</v>
      </c>
      <c r="J4150" s="0" t="n">
        <v>40</v>
      </c>
      <c r="K4150" s="0" t="n">
        <v>58</v>
      </c>
      <c r="L4150" s="0" t="n">
        <v>32</v>
      </c>
      <c r="M4150" s="0" t="n">
        <v>4</v>
      </c>
      <c r="N4150" s="11" t="n">
        <v>0.15</v>
      </c>
      <c r="O4150" s="12" t="n">
        <v>1013.04</v>
      </c>
      <c r="P4150" s="12" t="n">
        <v>2532.6</v>
      </c>
      <c r="Q4150" s="12" t="n">
        <f aca="false">M4150*P4150*(1-N4150)</f>
        <v>8610.84</v>
      </c>
      <c r="R4150" s="12" t="n">
        <f aca="false">M4150*O4150</f>
        <v>4052.16</v>
      </c>
      <c r="S4150" s="12" t="n">
        <f aca="false">Q4150-R4150</f>
        <v>4558.68</v>
      </c>
      <c r="T4150" s="11" t="n">
        <f aca="false">IFERROR(S4150/Q4150,0)</f>
        <v>0.529411764705882</v>
      </c>
      <c r="U4150" s="13" t="n">
        <f aca="false">F4150-E4150</f>
        <v>2</v>
      </c>
      <c r="V4150" s="13" t="n">
        <f aca="false">G4150-F4150</f>
        <v>7</v>
      </c>
      <c r="W4150" s="13" t="n">
        <f aca="false">G4150-E4150</f>
        <v>9</v>
      </c>
      <c r="X4150" s="10" t="n">
        <f aca="false">YEAR(E4150)</f>
        <v>2019</v>
      </c>
      <c r="Y4150" s="0" t="str">
        <f aca="false">TEXT(E4150,"yyyy-mm")</f>
        <v>2019-10</v>
      </c>
      <c r="Z4150" s="0" t="str">
        <f aca="false">"Q"&amp;ROUNDUP(MONTH(E4150)/3,0)&amp;"-"&amp;YEAR(E4150)</f>
        <v>Q4-2019</v>
      </c>
    </row>
    <row r="4151" customFormat="false" ht="14.25" hidden="false" customHeight="false" outlineLevel="0" collapsed="false">
      <c r="A4151" s="0" t="s">
        <v>4193</v>
      </c>
      <c r="B4151" s="0" t="s">
        <v>41</v>
      </c>
      <c r="C4151" s="0" t="s">
        <v>35</v>
      </c>
      <c r="D4151" s="9" t="n">
        <v>43700</v>
      </c>
      <c r="E4151" s="9" t="n">
        <v>43742</v>
      </c>
      <c r="F4151" s="9" t="n">
        <v>43763</v>
      </c>
      <c r="G4151" s="9" t="n">
        <v>43767</v>
      </c>
      <c r="H4151" s="10" t="s">
        <v>36</v>
      </c>
      <c r="I4151" s="0" t="n">
        <v>24</v>
      </c>
      <c r="J4151" s="0" t="n">
        <v>42</v>
      </c>
      <c r="K4151" s="0" t="n">
        <v>231</v>
      </c>
      <c r="L4151" s="0" t="n">
        <v>33</v>
      </c>
      <c r="M4151" s="0" t="n">
        <v>1</v>
      </c>
      <c r="N4151" s="11" t="n">
        <v>0.075</v>
      </c>
      <c r="O4151" s="12" t="n">
        <v>1812.22</v>
      </c>
      <c r="P4151" s="12" t="n">
        <v>3939.6</v>
      </c>
      <c r="Q4151" s="12" t="n">
        <f aca="false">M4151*P4151*(1-N4151)</f>
        <v>3644.13</v>
      </c>
      <c r="R4151" s="12" t="n">
        <f aca="false">M4151*O4151</f>
        <v>1812.22</v>
      </c>
      <c r="S4151" s="12" t="n">
        <f aca="false">Q4151-R4151</f>
        <v>1831.91</v>
      </c>
      <c r="T4151" s="11" t="n">
        <f aca="false">IFERROR(S4151/Q4151,0)</f>
        <v>0.502701605047021</v>
      </c>
      <c r="U4151" s="13" t="n">
        <f aca="false">F4151-E4151</f>
        <v>21</v>
      </c>
      <c r="V4151" s="13" t="n">
        <f aca="false">G4151-F4151</f>
        <v>4</v>
      </c>
      <c r="W4151" s="13" t="n">
        <f aca="false">G4151-E4151</f>
        <v>25</v>
      </c>
      <c r="X4151" s="10" t="n">
        <f aca="false">YEAR(E4151)</f>
        <v>2019</v>
      </c>
      <c r="Y4151" s="0" t="str">
        <f aca="false">TEXT(E4151,"yyyy-mm")</f>
        <v>2019-10</v>
      </c>
      <c r="Z4151" s="0" t="str">
        <f aca="false">"Q"&amp;ROUNDUP(MONTH(E4151)/3,0)&amp;"-"&amp;YEAR(E4151)</f>
        <v>Q4-2019</v>
      </c>
    </row>
    <row r="4152" customFormat="false" ht="14.25" hidden="false" customHeight="false" outlineLevel="0" collapsed="false">
      <c r="A4152" s="0" t="s">
        <v>4194</v>
      </c>
      <c r="B4152" s="0" t="s">
        <v>34</v>
      </c>
      <c r="C4152" s="0" t="s">
        <v>79</v>
      </c>
      <c r="D4152" s="9" t="n">
        <v>43700</v>
      </c>
      <c r="E4152" s="9" t="n">
        <v>43743</v>
      </c>
      <c r="F4152" s="9" t="n">
        <v>43768</v>
      </c>
      <c r="G4152" s="9" t="n">
        <v>43774</v>
      </c>
      <c r="H4152" s="10" t="s">
        <v>36</v>
      </c>
      <c r="I4152" s="0" t="n">
        <v>3</v>
      </c>
      <c r="J4152" s="0" t="n">
        <v>23</v>
      </c>
      <c r="K4152" s="0" t="n">
        <v>70</v>
      </c>
      <c r="L4152" s="0" t="n">
        <v>37</v>
      </c>
      <c r="M4152" s="0" t="n">
        <v>4</v>
      </c>
      <c r="N4152" s="11" t="n">
        <v>0.1</v>
      </c>
      <c r="O4152" s="12" t="n">
        <v>744.71</v>
      </c>
      <c r="P4152" s="12" t="n">
        <v>1145.7</v>
      </c>
      <c r="Q4152" s="12" t="n">
        <f aca="false">M4152*P4152*(1-N4152)</f>
        <v>4124.52</v>
      </c>
      <c r="R4152" s="12" t="n">
        <f aca="false">M4152*O4152</f>
        <v>2978.84</v>
      </c>
      <c r="S4152" s="12" t="n">
        <f aca="false">Q4152-R4152</f>
        <v>1145.68</v>
      </c>
      <c r="T4152" s="11" t="n">
        <f aca="false">IFERROR(S4152/Q4152,0)</f>
        <v>0.277772928728676</v>
      </c>
      <c r="U4152" s="13" t="n">
        <f aca="false">F4152-E4152</f>
        <v>25</v>
      </c>
      <c r="V4152" s="13" t="n">
        <f aca="false">G4152-F4152</f>
        <v>6</v>
      </c>
      <c r="W4152" s="13" t="n">
        <f aca="false">G4152-E4152</f>
        <v>31</v>
      </c>
      <c r="X4152" s="10" t="n">
        <f aca="false">YEAR(E4152)</f>
        <v>2019</v>
      </c>
      <c r="Y4152" s="0" t="str">
        <f aca="false">TEXT(E4152,"yyyy-mm")</f>
        <v>2019-10</v>
      </c>
      <c r="Z4152" s="0" t="str">
        <f aca="false">"Q"&amp;ROUNDUP(MONTH(E4152)/3,0)&amp;"-"&amp;YEAR(E4152)</f>
        <v>Q4-2019</v>
      </c>
    </row>
    <row r="4153" customFormat="false" ht="14.25" hidden="false" customHeight="false" outlineLevel="0" collapsed="false">
      <c r="A4153" s="0" t="s">
        <v>4195</v>
      </c>
      <c r="B4153" s="0" t="s">
        <v>38</v>
      </c>
      <c r="C4153" s="0" t="s">
        <v>48</v>
      </c>
      <c r="D4153" s="9" t="n">
        <v>43600</v>
      </c>
      <c r="E4153" s="9" t="n">
        <v>43743</v>
      </c>
      <c r="F4153" s="9" t="n">
        <v>43765</v>
      </c>
      <c r="G4153" s="9" t="n">
        <v>43770</v>
      </c>
      <c r="H4153" s="10" t="s">
        <v>36</v>
      </c>
      <c r="I4153" s="0" t="n">
        <v>20</v>
      </c>
      <c r="J4153" s="0" t="n">
        <v>16</v>
      </c>
      <c r="K4153" s="0" t="n">
        <v>8</v>
      </c>
      <c r="L4153" s="0" t="n">
        <v>40</v>
      </c>
      <c r="M4153" s="0" t="n">
        <v>6</v>
      </c>
      <c r="N4153" s="11" t="n">
        <v>0.075</v>
      </c>
      <c r="O4153" s="12" t="n">
        <v>683.4</v>
      </c>
      <c r="P4153" s="12" t="n">
        <v>1005</v>
      </c>
      <c r="Q4153" s="12" t="n">
        <f aca="false">M4153*P4153*(1-N4153)</f>
        <v>5577.75</v>
      </c>
      <c r="R4153" s="12" t="n">
        <f aca="false">M4153*O4153</f>
        <v>4100.4</v>
      </c>
      <c r="S4153" s="12" t="n">
        <f aca="false">Q4153-R4153</f>
        <v>1477.35</v>
      </c>
      <c r="T4153" s="11" t="n">
        <f aca="false">IFERROR(S4153/Q4153,0)</f>
        <v>0.264864864864865</v>
      </c>
      <c r="U4153" s="13" t="n">
        <f aca="false">F4153-E4153</f>
        <v>22</v>
      </c>
      <c r="V4153" s="13" t="n">
        <f aca="false">G4153-F4153</f>
        <v>5</v>
      </c>
      <c r="W4153" s="13" t="n">
        <f aca="false">G4153-E4153</f>
        <v>27</v>
      </c>
      <c r="X4153" s="10" t="n">
        <f aca="false">YEAR(E4153)</f>
        <v>2019</v>
      </c>
      <c r="Y4153" s="0" t="str">
        <f aca="false">TEXT(E4153,"yyyy-mm")</f>
        <v>2019-10</v>
      </c>
      <c r="Z4153" s="0" t="str">
        <f aca="false">"Q"&amp;ROUNDUP(MONTH(E4153)/3,0)&amp;"-"&amp;YEAR(E4153)</f>
        <v>Q4-2019</v>
      </c>
    </row>
    <row r="4154" customFormat="false" ht="14.25" hidden="false" customHeight="false" outlineLevel="0" collapsed="false">
      <c r="A4154" s="0" t="s">
        <v>4196</v>
      </c>
      <c r="B4154" s="0" t="s">
        <v>38</v>
      </c>
      <c r="C4154" s="0" t="s">
        <v>35</v>
      </c>
      <c r="D4154" s="9" t="n">
        <v>43600</v>
      </c>
      <c r="E4154" s="9" t="n">
        <v>43743</v>
      </c>
      <c r="F4154" s="9" t="n">
        <v>43762</v>
      </c>
      <c r="G4154" s="9" t="n">
        <v>43768</v>
      </c>
      <c r="H4154" s="10" t="s">
        <v>36</v>
      </c>
      <c r="I4154" s="0" t="n">
        <v>12</v>
      </c>
      <c r="J4154" s="0" t="n">
        <v>38</v>
      </c>
      <c r="K4154" s="0" t="n">
        <v>246</v>
      </c>
      <c r="L4154" s="0" t="n">
        <v>37</v>
      </c>
      <c r="M4154" s="0" t="n">
        <v>8</v>
      </c>
      <c r="N4154" s="11" t="n">
        <v>0.15</v>
      </c>
      <c r="O4154" s="12" t="n">
        <v>156.18</v>
      </c>
      <c r="P4154" s="12" t="n">
        <v>247.9</v>
      </c>
      <c r="Q4154" s="12" t="n">
        <f aca="false">M4154*P4154*(1-N4154)</f>
        <v>1685.72</v>
      </c>
      <c r="R4154" s="12" t="n">
        <f aca="false">M4154*O4154</f>
        <v>1249.44</v>
      </c>
      <c r="S4154" s="12" t="n">
        <f aca="false">Q4154-R4154</f>
        <v>436.28</v>
      </c>
      <c r="T4154" s="11" t="n">
        <f aca="false">IFERROR(S4154/Q4154,0)</f>
        <v>0.258809292171891</v>
      </c>
      <c r="U4154" s="13" t="n">
        <f aca="false">F4154-E4154</f>
        <v>19</v>
      </c>
      <c r="V4154" s="13" t="n">
        <f aca="false">G4154-F4154</f>
        <v>6</v>
      </c>
      <c r="W4154" s="13" t="n">
        <f aca="false">G4154-E4154</f>
        <v>25</v>
      </c>
      <c r="X4154" s="10" t="n">
        <f aca="false">YEAR(E4154)</f>
        <v>2019</v>
      </c>
      <c r="Y4154" s="0" t="str">
        <f aca="false">TEXT(E4154,"yyyy-mm")</f>
        <v>2019-10</v>
      </c>
      <c r="Z4154" s="0" t="str">
        <f aca="false">"Q"&amp;ROUNDUP(MONTH(E4154)/3,0)&amp;"-"&amp;YEAR(E4154)</f>
        <v>Q4-2019</v>
      </c>
    </row>
    <row r="4155" customFormat="false" ht="14.25" hidden="false" customHeight="false" outlineLevel="0" collapsed="false">
      <c r="A4155" s="0" t="s">
        <v>4197</v>
      </c>
      <c r="B4155" s="0" t="s">
        <v>34</v>
      </c>
      <c r="C4155" s="0" t="s">
        <v>79</v>
      </c>
      <c r="D4155" s="9" t="n">
        <v>43600</v>
      </c>
      <c r="E4155" s="9" t="n">
        <v>43743</v>
      </c>
      <c r="F4155" s="9" t="n">
        <v>43752</v>
      </c>
      <c r="G4155" s="9" t="n">
        <v>43762</v>
      </c>
      <c r="H4155" s="10" t="s">
        <v>36</v>
      </c>
      <c r="I4155" s="0" t="n">
        <v>11</v>
      </c>
      <c r="J4155" s="0" t="n">
        <v>41</v>
      </c>
      <c r="K4155" s="0" t="n">
        <v>87</v>
      </c>
      <c r="L4155" s="0" t="n">
        <v>36</v>
      </c>
      <c r="M4155" s="0" t="n">
        <v>3</v>
      </c>
      <c r="N4155" s="11" t="n">
        <v>0.05</v>
      </c>
      <c r="O4155" s="12" t="n">
        <v>2845.89</v>
      </c>
      <c r="P4155" s="12" t="n">
        <v>3845.8</v>
      </c>
      <c r="Q4155" s="12" t="n">
        <f aca="false">M4155*P4155*(1-N4155)</f>
        <v>10960.53</v>
      </c>
      <c r="R4155" s="12" t="n">
        <f aca="false">M4155*O4155</f>
        <v>8537.67</v>
      </c>
      <c r="S4155" s="12" t="n">
        <f aca="false">Q4155-R4155</f>
        <v>2422.86</v>
      </c>
      <c r="T4155" s="11" t="n">
        <f aca="false">IFERROR(S4155/Q4155,0)</f>
        <v>0.221053178997731</v>
      </c>
      <c r="U4155" s="13" t="n">
        <f aca="false">F4155-E4155</f>
        <v>9</v>
      </c>
      <c r="V4155" s="13" t="n">
        <f aca="false">G4155-F4155</f>
        <v>10</v>
      </c>
      <c r="W4155" s="13" t="n">
        <f aca="false">G4155-E4155</f>
        <v>19</v>
      </c>
      <c r="X4155" s="10" t="n">
        <f aca="false">YEAR(E4155)</f>
        <v>2019</v>
      </c>
      <c r="Y4155" s="0" t="str">
        <f aca="false">TEXT(E4155,"yyyy-mm")</f>
        <v>2019-10</v>
      </c>
      <c r="Z4155" s="0" t="str">
        <f aca="false">"Q"&amp;ROUNDUP(MONTH(E4155)/3,0)&amp;"-"&amp;YEAR(E4155)</f>
        <v>Q4-2019</v>
      </c>
    </row>
    <row r="4156" customFormat="false" ht="14.25" hidden="false" customHeight="false" outlineLevel="0" collapsed="false">
      <c r="A4156" s="0" t="s">
        <v>4198</v>
      </c>
      <c r="B4156" s="0" t="s">
        <v>43</v>
      </c>
      <c r="C4156" s="0" t="s">
        <v>79</v>
      </c>
      <c r="D4156" s="9" t="n">
        <v>43700</v>
      </c>
      <c r="E4156" s="9" t="n">
        <v>43743</v>
      </c>
      <c r="F4156" s="9" t="n">
        <v>43746</v>
      </c>
      <c r="G4156" s="9" t="n">
        <v>43754</v>
      </c>
      <c r="H4156" s="10" t="s">
        <v>36</v>
      </c>
      <c r="I4156" s="0" t="n">
        <v>25</v>
      </c>
      <c r="J4156" s="0" t="n">
        <v>12</v>
      </c>
      <c r="K4156" s="0" t="n">
        <v>70</v>
      </c>
      <c r="L4156" s="0" t="n">
        <v>39</v>
      </c>
      <c r="M4156" s="0" t="n">
        <v>2</v>
      </c>
      <c r="N4156" s="11" t="n">
        <v>0.15</v>
      </c>
      <c r="O4156" s="12" t="n">
        <v>3627.65</v>
      </c>
      <c r="P4156" s="12" t="n">
        <v>5038.4</v>
      </c>
      <c r="Q4156" s="12" t="n">
        <f aca="false">M4156*P4156*(1-N4156)</f>
        <v>8565.28</v>
      </c>
      <c r="R4156" s="12" t="n">
        <f aca="false">M4156*O4156</f>
        <v>7255.3</v>
      </c>
      <c r="S4156" s="12" t="n">
        <f aca="false">Q4156-R4156</f>
        <v>1309.98</v>
      </c>
      <c r="T4156" s="11" t="n">
        <f aca="false">IFERROR(S4156/Q4156,0)</f>
        <v>0.152940709468926</v>
      </c>
      <c r="U4156" s="13" t="n">
        <f aca="false">F4156-E4156</f>
        <v>3</v>
      </c>
      <c r="V4156" s="13" t="n">
        <f aca="false">G4156-F4156</f>
        <v>8</v>
      </c>
      <c r="W4156" s="13" t="n">
        <f aca="false">G4156-E4156</f>
        <v>11</v>
      </c>
      <c r="X4156" s="10" t="n">
        <f aca="false">YEAR(E4156)</f>
        <v>2019</v>
      </c>
      <c r="Y4156" s="0" t="str">
        <f aca="false">TEXT(E4156,"yyyy-mm")</f>
        <v>2019-10</v>
      </c>
      <c r="Z4156" s="0" t="str">
        <f aca="false">"Q"&amp;ROUNDUP(MONTH(E4156)/3,0)&amp;"-"&amp;YEAR(E4156)</f>
        <v>Q4-2019</v>
      </c>
    </row>
    <row r="4157" customFormat="false" ht="14.25" hidden="false" customHeight="false" outlineLevel="0" collapsed="false">
      <c r="A4157" s="0" t="s">
        <v>4199</v>
      </c>
      <c r="B4157" s="0" t="s">
        <v>34</v>
      </c>
      <c r="C4157" s="0" t="s">
        <v>46</v>
      </c>
      <c r="D4157" s="9" t="n">
        <v>43600</v>
      </c>
      <c r="E4157" s="9" t="n">
        <v>43743</v>
      </c>
      <c r="F4157" s="9" t="n">
        <v>43746</v>
      </c>
      <c r="G4157" s="9" t="n">
        <v>43752</v>
      </c>
      <c r="H4157" s="10" t="s">
        <v>36</v>
      </c>
      <c r="I4157" s="0" t="n">
        <v>11</v>
      </c>
      <c r="J4157" s="0" t="n">
        <v>3</v>
      </c>
      <c r="K4157" s="0" t="n">
        <v>300</v>
      </c>
      <c r="L4157" s="0" t="n">
        <v>10</v>
      </c>
      <c r="M4157" s="0" t="n">
        <v>3</v>
      </c>
      <c r="N4157" s="11" t="n">
        <v>0.3</v>
      </c>
      <c r="O4157" s="12" t="n">
        <v>162.94</v>
      </c>
      <c r="P4157" s="12" t="n">
        <v>254.6</v>
      </c>
      <c r="Q4157" s="12" t="n">
        <f aca="false">M4157*P4157*(1-N4157)</f>
        <v>534.66</v>
      </c>
      <c r="R4157" s="12" t="n">
        <f aca="false">M4157*O4157</f>
        <v>488.82</v>
      </c>
      <c r="S4157" s="12" t="n">
        <f aca="false">Q4157-R4157</f>
        <v>45.84</v>
      </c>
      <c r="T4157" s="11" t="n">
        <f aca="false">IFERROR(S4157/Q4157,0)</f>
        <v>0.0857367298844125</v>
      </c>
      <c r="U4157" s="13" t="n">
        <f aca="false">F4157-E4157</f>
        <v>3</v>
      </c>
      <c r="V4157" s="13" t="n">
        <f aca="false">G4157-F4157</f>
        <v>6</v>
      </c>
      <c r="W4157" s="13" t="n">
        <f aca="false">G4157-E4157</f>
        <v>9</v>
      </c>
      <c r="X4157" s="10" t="n">
        <f aca="false">YEAR(E4157)</f>
        <v>2019</v>
      </c>
      <c r="Y4157" s="0" t="str">
        <f aca="false">TEXT(E4157,"yyyy-mm")</f>
        <v>2019-10</v>
      </c>
      <c r="Z4157" s="0" t="str">
        <f aca="false">"Q"&amp;ROUNDUP(MONTH(E4157)/3,0)&amp;"-"&amp;YEAR(E4157)</f>
        <v>Q4-2019</v>
      </c>
    </row>
    <row r="4158" customFormat="false" ht="14.25" hidden="false" customHeight="false" outlineLevel="0" collapsed="false">
      <c r="A4158" s="0" t="s">
        <v>4200</v>
      </c>
      <c r="B4158" s="0" t="s">
        <v>34</v>
      </c>
      <c r="C4158" s="0" t="s">
        <v>48</v>
      </c>
      <c r="D4158" s="9" t="n">
        <v>43600</v>
      </c>
      <c r="E4158" s="9" t="n">
        <v>43744</v>
      </c>
      <c r="F4158" s="9" t="n">
        <v>43761</v>
      </c>
      <c r="G4158" s="9" t="n">
        <v>43765</v>
      </c>
      <c r="H4158" s="10" t="s">
        <v>36</v>
      </c>
      <c r="I4158" s="0" t="n">
        <v>8</v>
      </c>
      <c r="J4158" s="0" t="n">
        <v>30</v>
      </c>
      <c r="K4158" s="0" t="n">
        <v>55</v>
      </c>
      <c r="L4158" s="0" t="n">
        <v>13</v>
      </c>
      <c r="M4158" s="0" t="n">
        <v>7</v>
      </c>
      <c r="N4158" s="11" t="n">
        <v>0.1</v>
      </c>
      <c r="O4158" s="12" t="n">
        <v>2098.71</v>
      </c>
      <c r="P4158" s="12" t="n">
        <v>2559.4</v>
      </c>
      <c r="Q4158" s="12" t="n">
        <f aca="false">M4158*P4158*(1-N4158)</f>
        <v>16124.22</v>
      </c>
      <c r="R4158" s="12" t="n">
        <f aca="false">M4158*O4158</f>
        <v>14690.97</v>
      </c>
      <c r="S4158" s="12" t="n">
        <f aca="false">Q4158-R4158</f>
        <v>1433.25</v>
      </c>
      <c r="T4158" s="11" t="n">
        <f aca="false">IFERROR(S4158/Q4158,0)</f>
        <v>0.088888020629835</v>
      </c>
      <c r="U4158" s="13" t="n">
        <f aca="false">F4158-E4158</f>
        <v>17</v>
      </c>
      <c r="V4158" s="13" t="n">
        <f aca="false">G4158-F4158</f>
        <v>4</v>
      </c>
      <c r="W4158" s="13" t="n">
        <f aca="false">G4158-E4158</f>
        <v>21</v>
      </c>
      <c r="X4158" s="10" t="n">
        <f aca="false">YEAR(E4158)</f>
        <v>2019</v>
      </c>
      <c r="Y4158" s="0" t="str">
        <f aca="false">TEXT(E4158,"yyyy-mm")</f>
        <v>2019-10</v>
      </c>
      <c r="Z4158" s="0" t="str">
        <f aca="false">"Q"&amp;ROUNDUP(MONTH(E4158)/3,0)&amp;"-"&amp;YEAR(E4158)</f>
        <v>Q4-2019</v>
      </c>
    </row>
    <row r="4159" customFormat="false" ht="14.25" hidden="false" customHeight="false" outlineLevel="0" collapsed="false">
      <c r="A4159" s="0" t="s">
        <v>4201</v>
      </c>
      <c r="B4159" s="0" t="s">
        <v>34</v>
      </c>
      <c r="C4159" s="0" t="s">
        <v>39</v>
      </c>
      <c r="D4159" s="9" t="n">
        <v>43600</v>
      </c>
      <c r="E4159" s="9" t="n">
        <v>43744</v>
      </c>
      <c r="F4159" s="9" t="n">
        <v>43759</v>
      </c>
      <c r="G4159" s="9" t="n">
        <v>43765</v>
      </c>
      <c r="H4159" s="10" t="s">
        <v>36</v>
      </c>
      <c r="I4159" s="0" t="n">
        <v>4</v>
      </c>
      <c r="J4159" s="0" t="n">
        <v>21</v>
      </c>
      <c r="K4159" s="0" t="n">
        <v>164</v>
      </c>
      <c r="L4159" s="0" t="n">
        <v>33</v>
      </c>
      <c r="M4159" s="0" t="n">
        <v>5</v>
      </c>
      <c r="N4159" s="11" t="n">
        <v>0.05</v>
      </c>
      <c r="O4159" s="12" t="n">
        <v>1067.31</v>
      </c>
      <c r="P4159" s="12" t="n">
        <v>1976.5</v>
      </c>
      <c r="Q4159" s="12" t="n">
        <f aca="false">M4159*P4159*(1-N4159)</f>
        <v>9388.375</v>
      </c>
      <c r="R4159" s="12" t="n">
        <f aca="false">M4159*O4159</f>
        <v>5336.55</v>
      </c>
      <c r="S4159" s="12" t="n">
        <f aca="false">Q4159-R4159</f>
        <v>4051.825</v>
      </c>
      <c r="T4159" s="11" t="n">
        <f aca="false">IFERROR(S4159/Q4159,0)</f>
        <v>0.431578947368421</v>
      </c>
      <c r="U4159" s="13" t="n">
        <f aca="false">F4159-E4159</f>
        <v>15</v>
      </c>
      <c r="V4159" s="13" t="n">
        <f aca="false">G4159-F4159</f>
        <v>6</v>
      </c>
      <c r="W4159" s="13" t="n">
        <f aca="false">G4159-E4159</f>
        <v>21</v>
      </c>
      <c r="X4159" s="10" t="n">
        <f aca="false">YEAR(E4159)</f>
        <v>2019</v>
      </c>
      <c r="Y4159" s="0" t="str">
        <f aca="false">TEXT(E4159,"yyyy-mm")</f>
        <v>2019-10</v>
      </c>
      <c r="Z4159" s="0" t="str">
        <f aca="false">"Q"&amp;ROUNDUP(MONTH(E4159)/3,0)&amp;"-"&amp;YEAR(E4159)</f>
        <v>Q4-2019</v>
      </c>
    </row>
    <row r="4160" customFormat="false" ht="14.25" hidden="false" customHeight="false" outlineLevel="0" collapsed="false">
      <c r="A4160" s="0" t="s">
        <v>4202</v>
      </c>
      <c r="B4160" s="0" t="s">
        <v>43</v>
      </c>
      <c r="C4160" s="0" t="s">
        <v>46</v>
      </c>
      <c r="D4160" s="9" t="n">
        <v>43600</v>
      </c>
      <c r="E4160" s="9" t="n">
        <v>43744</v>
      </c>
      <c r="F4160" s="9" t="n">
        <v>43772</v>
      </c>
      <c r="G4160" s="9" t="n">
        <v>43773</v>
      </c>
      <c r="H4160" s="10" t="s">
        <v>36</v>
      </c>
      <c r="I4160" s="0" t="n">
        <v>27</v>
      </c>
      <c r="J4160" s="0" t="n">
        <v>16</v>
      </c>
      <c r="K4160" s="0" t="n">
        <v>319</v>
      </c>
      <c r="L4160" s="0" t="n">
        <v>7</v>
      </c>
      <c r="M4160" s="0" t="n">
        <v>1</v>
      </c>
      <c r="N4160" s="11" t="n">
        <v>0.15</v>
      </c>
      <c r="O4160" s="12" t="n">
        <v>163.21</v>
      </c>
      <c r="P4160" s="12" t="n">
        <v>194.3</v>
      </c>
      <c r="Q4160" s="12" t="n">
        <f aca="false">M4160*P4160*(1-N4160)</f>
        <v>165.155</v>
      </c>
      <c r="R4160" s="12" t="n">
        <f aca="false">M4160*O4160</f>
        <v>163.21</v>
      </c>
      <c r="S4160" s="12" t="n">
        <f aca="false">Q4160-R4160</f>
        <v>1.94499999999999</v>
      </c>
      <c r="T4160" s="11" t="n">
        <f aca="false">IFERROR(S4160/Q4160,0)</f>
        <v>0.0117768157185674</v>
      </c>
      <c r="U4160" s="13" t="n">
        <f aca="false">F4160-E4160</f>
        <v>28</v>
      </c>
      <c r="V4160" s="13" t="n">
        <f aca="false">G4160-F4160</f>
        <v>1</v>
      </c>
      <c r="W4160" s="13" t="n">
        <f aca="false">G4160-E4160</f>
        <v>29</v>
      </c>
      <c r="X4160" s="10" t="n">
        <f aca="false">YEAR(E4160)</f>
        <v>2019</v>
      </c>
      <c r="Y4160" s="0" t="str">
        <f aca="false">TEXT(E4160,"yyyy-mm")</f>
        <v>2019-10</v>
      </c>
      <c r="Z4160" s="0" t="str">
        <f aca="false">"Q"&amp;ROUNDUP(MONTH(E4160)/3,0)&amp;"-"&amp;YEAR(E4160)</f>
        <v>Q4-2019</v>
      </c>
    </row>
    <row r="4161" customFormat="false" ht="14.25" hidden="false" customHeight="false" outlineLevel="0" collapsed="false">
      <c r="A4161" s="0" t="s">
        <v>4203</v>
      </c>
      <c r="B4161" s="0" t="s">
        <v>38</v>
      </c>
      <c r="C4161" s="0" t="s">
        <v>48</v>
      </c>
      <c r="D4161" s="9" t="n">
        <v>43700</v>
      </c>
      <c r="E4161" s="9" t="n">
        <v>43744</v>
      </c>
      <c r="F4161" s="9" t="n">
        <v>43755</v>
      </c>
      <c r="G4161" s="9" t="n">
        <v>43763</v>
      </c>
      <c r="H4161" s="10" t="s">
        <v>36</v>
      </c>
      <c r="I4161" s="0" t="n">
        <v>19</v>
      </c>
      <c r="J4161" s="0" t="n">
        <v>23</v>
      </c>
      <c r="K4161" s="0" t="n">
        <v>41</v>
      </c>
      <c r="L4161" s="0" t="n">
        <v>12</v>
      </c>
      <c r="M4161" s="0" t="n">
        <v>5</v>
      </c>
      <c r="N4161" s="11" t="n">
        <v>0.2</v>
      </c>
      <c r="O4161" s="12" t="n">
        <v>2738.02</v>
      </c>
      <c r="P4161" s="12" t="n">
        <v>5587.8</v>
      </c>
      <c r="Q4161" s="12" t="n">
        <f aca="false">M4161*P4161*(1-N4161)</f>
        <v>22351.2</v>
      </c>
      <c r="R4161" s="12" t="n">
        <f aca="false">M4161*O4161</f>
        <v>13690.1</v>
      </c>
      <c r="S4161" s="12" t="n">
        <f aca="false">Q4161-R4161</f>
        <v>8661.1</v>
      </c>
      <c r="T4161" s="11" t="n">
        <f aca="false">IFERROR(S4161/Q4161,0)</f>
        <v>0.387500447403271</v>
      </c>
      <c r="U4161" s="13" t="n">
        <f aca="false">F4161-E4161</f>
        <v>11</v>
      </c>
      <c r="V4161" s="13" t="n">
        <f aca="false">G4161-F4161</f>
        <v>8</v>
      </c>
      <c r="W4161" s="13" t="n">
        <f aca="false">G4161-E4161</f>
        <v>19</v>
      </c>
      <c r="X4161" s="10" t="n">
        <f aca="false">YEAR(E4161)</f>
        <v>2019</v>
      </c>
      <c r="Y4161" s="0" t="str">
        <f aca="false">TEXT(E4161,"yyyy-mm")</f>
        <v>2019-10</v>
      </c>
      <c r="Z4161" s="0" t="str">
        <f aca="false">"Q"&amp;ROUNDUP(MONTH(E4161)/3,0)&amp;"-"&amp;YEAR(E4161)</f>
        <v>Q4-2019</v>
      </c>
    </row>
    <row r="4162" customFormat="false" ht="14.25" hidden="false" customHeight="false" outlineLevel="0" collapsed="false">
      <c r="A4162" s="0" t="s">
        <v>4204</v>
      </c>
      <c r="B4162" s="0" t="s">
        <v>34</v>
      </c>
      <c r="C4162" s="0" t="s">
        <v>39</v>
      </c>
      <c r="D4162" s="9" t="n">
        <v>43600</v>
      </c>
      <c r="E4162" s="9" t="n">
        <v>43744</v>
      </c>
      <c r="F4162" s="9" t="n">
        <v>43751</v>
      </c>
      <c r="G4162" s="9" t="n">
        <v>43753</v>
      </c>
      <c r="H4162" s="10" t="s">
        <v>36</v>
      </c>
      <c r="I4162" s="0" t="n">
        <v>9</v>
      </c>
      <c r="J4162" s="0" t="n">
        <v>37</v>
      </c>
      <c r="K4162" s="0" t="n">
        <v>196</v>
      </c>
      <c r="L4162" s="0" t="n">
        <v>18</v>
      </c>
      <c r="M4162" s="0" t="n">
        <v>3</v>
      </c>
      <c r="N4162" s="11" t="n">
        <v>0.1</v>
      </c>
      <c r="O4162" s="12" t="n">
        <v>3019.56</v>
      </c>
      <c r="P4162" s="12" t="n">
        <v>3973.1</v>
      </c>
      <c r="Q4162" s="12" t="n">
        <f aca="false">M4162*P4162*(1-N4162)</f>
        <v>10727.37</v>
      </c>
      <c r="R4162" s="12" t="n">
        <f aca="false">M4162*O4162</f>
        <v>9058.68</v>
      </c>
      <c r="S4162" s="12" t="n">
        <f aca="false">Q4162-R4162</f>
        <v>1668.69</v>
      </c>
      <c r="T4162" s="11" t="n">
        <f aca="false">IFERROR(S4162/Q4162,0)</f>
        <v>0.155554436921631</v>
      </c>
      <c r="U4162" s="13" t="n">
        <f aca="false">F4162-E4162</f>
        <v>7</v>
      </c>
      <c r="V4162" s="13" t="n">
        <f aca="false">G4162-F4162</f>
        <v>2</v>
      </c>
      <c r="W4162" s="13" t="n">
        <f aca="false">G4162-E4162</f>
        <v>9</v>
      </c>
      <c r="X4162" s="10" t="n">
        <f aca="false">YEAR(E4162)</f>
        <v>2019</v>
      </c>
      <c r="Y4162" s="0" t="str">
        <f aca="false">TEXT(E4162,"yyyy-mm")</f>
        <v>2019-10</v>
      </c>
      <c r="Z4162" s="0" t="str">
        <f aca="false">"Q"&amp;ROUNDUP(MONTH(E4162)/3,0)&amp;"-"&amp;YEAR(E4162)</f>
        <v>Q4-2019</v>
      </c>
    </row>
    <row r="4163" customFormat="false" ht="14.25" hidden="false" customHeight="false" outlineLevel="0" collapsed="false">
      <c r="A4163" s="0" t="s">
        <v>4205</v>
      </c>
      <c r="B4163" s="0" t="s">
        <v>38</v>
      </c>
      <c r="C4163" s="0" t="s">
        <v>46</v>
      </c>
      <c r="D4163" s="9" t="n">
        <v>43600</v>
      </c>
      <c r="E4163" s="9" t="n">
        <v>43744</v>
      </c>
      <c r="F4163" s="9" t="n">
        <v>43766</v>
      </c>
      <c r="G4163" s="9" t="n">
        <v>43774</v>
      </c>
      <c r="H4163" s="10" t="s">
        <v>36</v>
      </c>
      <c r="I4163" s="0" t="n">
        <v>19</v>
      </c>
      <c r="J4163" s="0" t="n">
        <v>10</v>
      </c>
      <c r="K4163" s="0" t="n">
        <v>279</v>
      </c>
      <c r="L4163" s="0" t="n">
        <v>39</v>
      </c>
      <c r="M4163" s="0" t="n">
        <v>7</v>
      </c>
      <c r="N4163" s="11" t="n">
        <v>0.075</v>
      </c>
      <c r="O4163" s="12" t="n">
        <v>2590.29</v>
      </c>
      <c r="P4163" s="12" t="n">
        <v>5286.3</v>
      </c>
      <c r="Q4163" s="12" t="n">
        <f aca="false">M4163*P4163*(1-N4163)</f>
        <v>34228.7925</v>
      </c>
      <c r="R4163" s="12" t="n">
        <f aca="false">M4163*O4163</f>
        <v>18132.03</v>
      </c>
      <c r="S4163" s="12" t="n">
        <f aca="false">Q4163-R4163</f>
        <v>16096.7625</v>
      </c>
      <c r="T4163" s="11" t="n">
        <f aca="false">IFERROR(S4163/Q4163,0)</f>
        <v>0.470269656751695</v>
      </c>
      <c r="U4163" s="13" t="n">
        <f aca="false">F4163-E4163</f>
        <v>22</v>
      </c>
      <c r="V4163" s="13" t="n">
        <f aca="false">G4163-F4163</f>
        <v>8</v>
      </c>
      <c r="W4163" s="13" t="n">
        <f aca="false">G4163-E4163</f>
        <v>30</v>
      </c>
      <c r="X4163" s="10" t="n">
        <f aca="false">YEAR(E4163)</f>
        <v>2019</v>
      </c>
      <c r="Y4163" s="0" t="str">
        <f aca="false">TEXT(E4163,"yyyy-mm")</f>
        <v>2019-10</v>
      </c>
      <c r="Z4163" s="0" t="str">
        <f aca="false">"Q"&amp;ROUNDUP(MONTH(E4163)/3,0)&amp;"-"&amp;YEAR(E4163)</f>
        <v>Q4-2019</v>
      </c>
    </row>
    <row r="4164" customFormat="false" ht="14.25" hidden="false" customHeight="false" outlineLevel="0" collapsed="false">
      <c r="A4164" s="0" t="s">
        <v>4206</v>
      </c>
      <c r="B4164" s="0" t="s">
        <v>41</v>
      </c>
      <c r="C4164" s="0" t="s">
        <v>46</v>
      </c>
      <c r="D4164" s="9" t="n">
        <v>43700</v>
      </c>
      <c r="E4164" s="9" t="n">
        <v>43744</v>
      </c>
      <c r="F4164" s="9" t="n">
        <v>43770</v>
      </c>
      <c r="G4164" s="9" t="n">
        <v>43776</v>
      </c>
      <c r="H4164" s="10" t="s">
        <v>36</v>
      </c>
      <c r="I4164" s="0" t="n">
        <v>21</v>
      </c>
      <c r="J4164" s="0" t="n">
        <v>26</v>
      </c>
      <c r="K4164" s="0" t="n">
        <v>288</v>
      </c>
      <c r="L4164" s="0" t="n">
        <v>22</v>
      </c>
      <c r="M4164" s="0" t="n">
        <v>6</v>
      </c>
      <c r="N4164" s="11" t="n">
        <v>0.3</v>
      </c>
      <c r="O4164" s="12" t="n">
        <v>2564.76</v>
      </c>
      <c r="P4164" s="12" t="n">
        <v>6411.9</v>
      </c>
      <c r="Q4164" s="12" t="n">
        <f aca="false">M4164*P4164*(1-N4164)</f>
        <v>26929.98</v>
      </c>
      <c r="R4164" s="12" t="n">
        <f aca="false">M4164*O4164</f>
        <v>15388.56</v>
      </c>
      <c r="S4164" s="12" t="n">
        <f aca="false">Q4164-R4164</f>
        <v>11541.42</v>
      </c>
      <c r="T4164" s="11" t="n">
        <f aca="false">IFERROR(S4164/Q4164,0)</f>
        <v>0.428571428571428</v>
      </c>
      <c r="U4164" s="13" t="n">
        <f aca="false">F4164-E4164</f>
        <v>26</v>
      </c>
      <c r="V4164" s="13" t="n">
        <f aca="false">G4164-F4164</f>
        <v>6</v>
      </c>
      <c r="W4164" s="13" t="n">
        <f aca="false">G4164-E4164</f>
        <v>32</v>
      </c>
      <c r="X4164" s="10" t="n">
        <f aca="false">YEAR(E4164)</f>
        <v>2019</v>
      </c>
      <c r="Y4164" s="0" t="str">
        <f aca="false">TEXT(E4164,"yyyy-mm")</f>
        <v>2019-10</v>
      </c>
      <c r="Z4164" s="0" t="str">
        <f aca="false">"Q"&amp;ROUNDUP(MONTH(E4164)/3,0)&amp;"-"&amp;YEAR(E4164)</f>
        <v>Q4-2019</v>
      </c>
    </row>
    <row r="4165" customFormat="false" ht="14.25" hidden="false" customHeight="false" outlineLevel="0" collapsed="false">
      <c r="A4165" s="0" t="s">
        <v>4207</v>
      </c>
      <c r="B4165" s="0" t="s">
        <v>34</v>
      </c>
      <c r="C4165" s="0" t="s">
        <v>48</v>
      </c>
      <c r="D4165" s="9" t="n">
        <v>43600</v>
      </c>
      <c r="E4165" s="9" t="n">
        <v>43744</v>
      </c>
      <c r="F4165" s="9" t="n">
        <v>43767</v>
      </c>
      <c r="G4165" s="9" t="n">
        <v>43769</v>
      </c>
      <c r="H4165" s="10" t="s">
        <v>36</v>
      </c>
      <c r="I4165" s="0" t="n">
        <v>4</v>
      </c>
      <c r="J4165" s="0" t="n">
        <v>17</v>
      </c>
      <c r="K4165" s="0" t="n">
        <v>16</v>
      </c>
      <c r="L4165" s="0" t="n">
        <v>17</v>
      </c>
      <c r="M4165" s="0" t="n">
        <v>7</v>
      </c>
      <c r="N4165" s="11" t="n">
        <v>0.05</v>
      </c>
      <c r="O4165" s="12" t="n">
        <v>1739.66</v>
      </c>
      <c r="P4165" s="12" t="n">
        <v>3865.9</v>
      </c>
      <c r="Q4165" s="12" t="n">
        <f aca="false">M4165*P4165*(1-N4165)</f>
        <v>25708.235</v>
      </c>
      <c r="R4165" s="12" t="n">
        <f aca="false">M4165*O4165</f>
        <v>12177.62</v>
      </c>
      <c r="S4165" s="12" t="n">
        <f aca="false">Q4165-R4165</f>
        <v>13530.615</v>
      </c>
      <c r="T4165" s="11" t="n">
        <f aca="false">IFERROR(S4165/Q4165,0)</f>
        <v>0.526314428042221</v>
      </c>
      <c r="U4165" s="13" t="n">
        <f aca="false">F4165-E4165</f>
        <v>23</v>
      </c>
      <c r="V4165" s="13" t="n">
        <f aca="false">G4165-F4165</f>
        <v>2</v>
      </c>
      <c r="W4165" s="13" t="n">
        <f aca="false">G4165-E4165</f>
        <v>25</v>
      </c>
      <c r="X4165" s="10" t="n">
        <f aca="false">YEAR(E4165)</f>
        <v>2019</v>
      </c>
      <c r="Y4165" s="0" t="str">
        <f aca="false">TEXT(E4165,"yyyy-mm")</f>
        <v>2019-10</v>
      </c>
      <c r="Z4165" s="0" t="str">
        <f aca="false">"Q"&amp;ROUNDUP(MONTH(E4165)/3,0)&amp;"-"&amp;YEAR(E4165)</f>
        <v>Q4-2019</v>
      </c>
    </row>
    <row r="4166" customFormat="false" ht="14.25" hidden="false" customHeight="false" outlineLevel="0" collapsed="false">
      <c r="A4166" s="0" t="s">
        <v>4208</v>
      </c>
      <c r="B4166" s="0" t="s">
        <v>38</v>
      </c>
      <c r="C4166" s="0" t="s">
        <v>58</v>
      </c>
      <c r="D4166" s="9" t="n">
        <v>43700</v>
      </c>
      <c r="E4166" s="9" t="n">
        <v>43744</v>
      </c>
      <c r="F4166" s="9" t="n">
        <v>43749</v>
      </c>
      <c r="G4166" s="9" t="n">
        <v>43752</v>
      </c>
      <c r="H4166" s="10" t="s">
        <v>36</v>
      </c>
      <c r="I4166" s="0" t="n">
        <v>15</v>
      </c>
      <c r="J4166" s="0" t="n">
        <v>40</v>
      </c>
      <c r="K4166" s="0" t="n">
        <v>350</v>
      </c>
      <c r="L4166" s="0" t="n">
        <v>14</v>
      </c>
      <c r="M4166" s="0" t="n">
        <v>7</v>
      </c>
      <c r="N4166" s="11" t="n">
        <v>0.05</v>
      </c>
      <c r="O4166" s="12" t="n">
        <v>414.8</v>
      </c>
      <c r="P4166" s="12" t="n">
        <v>1011.7</v>
      </c>
      <c r="Q4166" s="12" t="n">
        <f aca="false">M4166*P4166*(1-N4166)</f>
        <v>6727.805</v>
      </c>
      <c r="R4166" s="12" t="n">
        <f aca="false">M4166*O4166</f>
        <v>2903.6</v>
      </c>
      <c r="S4166" s="12" t="n">
        <f aca="false">Q4166-R4166</f>
        <v>3824.205</v>
      </c>
      <c r="T4166" s="11" t="n">
        <f aca="false">IFERROR(S4166/Q4166,0)</f>
        <v>0.568417931256926</v>
      </c>
      <c r="U4166" s="13" t="n">
        <f aca="false">F4166-E4166</f>
        <v>5</v>
      </c>
      <c r="V4166" s="13" t="n">
        <f aca="false">G4166-F4166</f>
        <v>3</v>
      </c>
      <c r="W4166" s="13" t="n">
        <f aca="false">G4166-E4166</f>
        <v>8</v>
      </c>
      <c r="X4166" s="10" t="n">
        <f aca="false">YEAR(E4166)</f>
        <v>2019</v>
      </c>
      <c r="Y4166" s="0" t="str">
        <f aca="false">TEXT(E4166,"yyyy-mm")</f>
        <v>2019-10</v>
      </c>
      <c r="Z4166" s="0" t="str">
        <f aca="false">"Q"&amp;ROUNDUP(MONTH(E4166)/3,0)&amp;"-"&amp;YEAR(E4166)</f>
        <v>Q4-2019</v>
      </c>
    </row>
    <row r="4167" customFormat="false" ht="14.25" hidden="false" customHeight="false" outlineLevel="0" collapsed="false">
      <c r="A4167" s="0" t="s">
        <v>4209</v>
      </c>
      <c r="B4167" s="0" t="s">
        <v>38</v>
      </c>
      <c r="C4167" s="0" t="s">
        <v>48</v>
      </c>
      <c r="D4167" s="9" t="n">
        <v>43600</v>
      </c>
      <c r="E4167" s="9" t="n">
        <v>43745</v>
      </c>
      <c r="F4167" s="9" t="n">
        <v>43770</v>
      </c>
      <c r="G4167" s="9" t="n">
        <v>43776</v>
      </c>
      <c r="H4167" s="10" t="s">
        <v>36</v>
      </c>
      <c r="I4167" s="0" t="n">
        <v>12</v>
      </c>
      <c r="J4167" s="0" t="n">
        <v>8</v>
      </c>
      <c r="K4167" s="0" t="n">
        <v>34</v>
      </c>
      <c r="L4167" s="0" t="n">
        <v>37</v>
      </c>
      <c r="M4167" s="0" t="n">
        <v>8</v>
      </c>
      <c r="N4167" s="11" t="n">
        <v>0.05</v>
      </c>
      <c r="O4167" s="12" t="n">
        <v>2927.9</v>
      </c>
      <c r="P4167" s="12" t="n">
        <v>3852.5</v>
      </c>
      <c r="Q4167" s="12" t="n">
        <f aca="false">M4167*P4167*(1-N4167)</f>
        <v>29279</v>
      </c>
      <c r="R4167" s="12" t="n">
        <f aca="false">M4167*O4167</f>
        <v>23423.2</v>
      </c>
      <c r="S4167" s="12" t="n">
        <f aca="false">Q4167-R4167</f>
        <v>5855.8</v>
      </c>
      <c r="T4167" s="11" t="n">
        <f aca="false">IFERROR(S4167/Q4167,0)</f>
        <v>0.2</v>
      </c>
      <c r="U4167" s="13" t="n">
        <f aca="false">F4167-E4167</f>
        <v>25</v>
      </c>
      <c r="V4167" s="13" t="n">
        <f aca="false">G4167-F4167</f>
        <v>6</v>
      </c>
      <c r="W4167" s="13" t="n">
        <f aca="false">G4167-E4167</f>
        <v>31</v>
      </c>
      <c r="X4167" s="10" t="n">
        <f aca="false">YEAR(E4167)</f>
        <v>2019</v>
      </c>
      <c r="Y4167" s="0" t="str">
        <f aca="false">TEXT(E4167,"yyyy-mm")</f>
        <v>2019-10</v>
      </c>
      <c r="Z4167" s="0" t="str">
        <f aca="false">"Q"&amp;ROUNDUP(MONTH(E4167)/3,0)&amp;"-"&amp;YEAR(E4167)</f>
        <v>Q4-2019</v>
      </c>
    </row>
    <row r="4168" customFormat="false" ht="14.25" hidden="false" customHeight="false" outlineLevel="0" collapsed="false">
      <c r="A4168" s="0" t="s">
        <v>4210</v>
      </c>
      <c r="B4168" s="0" t="s">
        <v>38</v>
      </c>
      <c r="C4168" s="0" t="s">
        <v>39</v>
      </c>
      <c r="D4168" s="9" t="n">
        <v>43600</v>
      </c>
      <c r="E4168" s="9" t="n">
        <v>43745</v>
      </c>
      <c r="F4168" s="9" t="n">
        <v>43753</v>
      </c>
      <c r="G4168" s="9" t="n">
        <v>43762</v>
      </c>
      <c r="H4168" s="10" t="s">
        <v>36</v>
      </c>
      <c r="I4168" s="0" t="n">
        <v>13</v>
      </c>
      <c r="J4168" s="0" t="n">
        <v>27</v>
      </c>
      <c r="K4168" s="0" t="n">
        <v>95</v>
      </c>
      <c r="L4168" s="0" t="n">
        <v>39</v>
      </c>
      <c r="M4168" s="0" t="n">
        <v>5</v>
      </c>
      <c r="N4168" s="11" t="n">
        <v>0.1</v>
      </c>
      <c r="O4168" s="12" t="n">
        <v>1123.19</v>
      </c>
      <c r="P4168" s="12" t="n">
        <v>1701.8</v>
      </c>
      <c r="Q4168" s="12" t="n">
        <f aca="false">M4168*P4168*(1-N4168)</f>
        <v>7658.1</v>
      </c>
      <c r="R4168" s="12" t="n">
        <f aca="false">M4168*O4168</f>
        <v>5615.95</v>
      </c>
      <c r="S4168" s="12" t="n">
        <f aca="false">Q4168-R4168</f>
        <v>2042.15</v>
      </c>
      <c r="T4168" s="11" t="n">
        <f aca="false">IFERROR(S4168/Q4168,0)</f>
        <v>0.266665360859743</v>
      </c>
      <c r="U4168" s="13" t="n">
        <f aca="false">F4168-E4168</f>
        <v>8</v>
      </c>
      <c r="V4168" s="13" t="n">
        <f aca="false">G4168-F4168</f>
        <v>9</v>
      </c>
      <c r="W4168" s="13" t="n">
        <f aca="false">G4168-E4168</f>
        <v>17</v>
      </c>
      <c r="X4168" s="10" t="n">
        <f aca="false">YEAR(E4168)</f>
        <v>2019</v>
      </c>
      <c r="Y4168" s="0" t="str">
        <f aca="false">TEXT(E4168,"yyyy-mm")</f>
        <v>2019-10</v>
      </c>
      <c r="Z4168" s="0" t="str">
        <f aca="false">"Q"&amp;ROUNDUP(MONTH(E4168)/3,0)&amp;"-"&amp;YEAR(E4168)</f>
        <v>Q4-2019</v>
      </c>
    </row>
    <row r="4169" customFormat="false" ht="14.25" hidden="false" customHeight="false" outlineLevel="0" collapsed="false">
      <c r="A4169" s="0" t="s">
        <v>4211</v>
      </c>
      <c r="B4169" s="0" t="s">
        <v>38</v>
      </c>
      <c r="C4169" s="0" t="s">
        <v>39</v>
      </c>
      <c r="D4169" s="9" t="n">
        <v>43600</v>
      </c>
      <c r="E4169" s="9" t="n">
        <v>43745</v>
      </c>
      <c r="F4169" s="9" t="n">
        <v>43773</v>
      </c>
      <c r="G4169" s="9" t="n">
        <v>43780</v>
      </c>
      <c r="H4169" s="10" t="s">
        <v>36</v>
      </c>
      <c r="I4169" s="0" t="n">
        <v>13</v>
      </c>
      <c r="J4169" s="0" t="n">
        <v>50</v>
      </c>
      <c r="K4169" s="0" t="n">
        <v>169</v>
      </c>
      <c r="L4169" s="0" t="n">
        <v>41</v>
      </c>
      <c r="M4169" s="0" t="n">
        <v>1</v>
      </c>
      <c r="N4169" s="11" t="n">
        <v>0.1</v>
      </c>
      <c r="O4169" s="12" t="n">
        <v>148.74</v>
      </c>
      <c r="P4169" s="12" t="n">
        <v>201</v>
      </c>
      <c r="Q4169" s="12" t="n">
        <f aca="false">M4169*P4169*(1-N4169)</f>
        <v>180.9</v>
      </c>
      <c r="R4169" s="12" t="n">
        <f aca="false">M4169*O4169</f>
        <v>148.74</v>
      </c>
      <c r="S4169" s="12" t="n">
        <f aca="false">Q4169-R4169</f>
        <v>32.16</v>
      </c>
      <c r="T4169" s="11" t="n">
        <f aca="false">IFERROR(S4169/Q4169,0)</f>
        <v>0.177777777777778</v>
      </c>
      <c r="U4169" s="13" t="n">
        <f aca="false">F4169-E4169</f>
        <v>28</v>
      </c>
      <c r="V4169" s="13" t="n">
        <f aca="false">G4169-F4169</f>
        <v>7</v>
      </c>
      <c r="W4169" s="13" t="n">
        <f aca="false">G4169-E4169</f>
        <v>35</v>
      </c>
      <c r="X4169" s="10" t="n">
        <f aca="false">YEAR(E4169)</f>
        <v>2019</v>
      </c>
      <c r="Y4169" s="0" t="str">
        <f aca="false">TEXT(E4169,"yyyy-mm")</f>
        <v>2019-10</v>
      </c>
      <c r="Z4169" s="0" t="str">
        <f aca="false">"Q"&amp;ROUNDUP(MONTH(E4169)/3,0)&amp;"-"&amp;YEAR(E4169)</f>
        <v>Q4-2019</v>
      </c>
    </row>
    <row r="4170" customFormat="false" ht="14.25" hidden="false" customHeight="false" outlineLevel="0" collapsed="false">
      <c r="A4170" s="0" t="s">
        <v>4212</v>
      </c>
      <c r="B4170" s="0" t="s">
        <v>38</v>
      </c>
      <c r="C4170" s="0" t="s">
        <v>39</v>
      </c>
      <c r="D4170" s="9" t="n">
        <v>43600</v>
      </c>
      <c r="E4170" s="9" t="n">
        <v>43745</v>
      </c>
      <c r="F4170" s="9" t="n">
        <v>43765</v>
      </c>
      <c r="G4170" s="9" t="n">
        <v>43769</v>
      </c>
      <c r="H4170" s="10" t="s">
        <v>36</v>
      </c>
      <c r="I4170" s="0" t="n">
        <v>19</v>
      </c>
      <c r="J4170" s="0" t="n">
        <v>47</v>
      </c>
      <c r="K4170" s="0" t="n">
        <v>163</v>
      </c>
      <c r="L4170" s="0" t="n">
        <v>11</v>
      </c>
      <c r="M4170" s="0" t="n">
        <v>5</v>
      </c>
      <c r="N4170" s="11" t="n">
        <v>0.05</v>
      </c>
      <c r="O4170" s="12" t="n">
        <v>1603.98</v>
      </c>
      <c r="P4170" s="12" t="n">
        <v>2546</v>
      </c>
      <c r="Q4170" s="12" t="n">
        <f aca="false">M4170*P4170*(1-N4170)</f>
        <v>12093.5</v>
      </c>
      <c r="R4170" s="12" t="n">
        <f aca="false">M4170*O4170</f>
        <v>8019.9</v>
      </c>
      <c r="S4170" s="12" t="n">
        <f aca="false">Q4170-R4170</f>
        <v>4073.6</v>
      </c>
      <c r="T4170" s="11" t="n">
        <f aca="false">IFERROR(S4170/Q4170,0)</f>
        <v>0.336842105263158</v>
      </c>
      <c r="U4170" s="13" t="n">
        <f aca="false">F4170-E4170</f>
        <v>20</v>
      </c>
      <c r="V4170" s="13" t="n">
        <f aca="false">G4170-F4170</f>
        <v>4</v>
      </c>
      <c r="W4170" s="13" t="n">
        <f aca="false">G4170-E4170</f>
        <v>24</v>
      </c>
      <c r="X4170" s="10" t="n">
        <f aca="false">YEAR(E4170)</f>
        <v>2019</v>
      </c>
      <c r="Y4170" s="0" t="str">
        <f aca="false">TEXT(E4170,"yyyy-mm")</f>
        <v>2019-10</v>
      </c>
      <c r="Z4170" s="0" t="str">
        <f aca="false">"Q"&amp;ROUNDUP(MONTH(E4170)/3,0)&amp;"-"&amp;YEAR(E4170)</f>
        <v>Q4-2019</v>
      </c>
    </row>
    <row r="4171" customFormat="false" ht="14.25" hidden="false" customHeight="false" outlineLevel="0" collapsed="false">
      <c r="A4171" s="0" t="s">
        <v>4213</v>
      </c>
      <c r="B4171" s="0" t="s">
        <v>41</v>
      </c>
      <c r="C4171" s="0" t="s">
        <v>35</v>
      </c>
      <c r="D4171" s="9" t="n">
        <v>43700</v>
      </c>
      <c r="E4171" s="9" t="n">
        <v>43745</v>
      </c>
      <c r="F4171" s="9" t="n">
        <v>43763</v>
      </c>
      <c r="G4171" s="9" t="n">
        <v>43767</v>
      </c>
      <c r="H4171" s="10" t="s">
        <v>36</v>
      </c>
      <c r="I4171" s="0" t="n">
        <v>23</v>
      </c>
      <c r="J4171" s="0" t="n">
        <v>31</v>
      </c>
      <c r="K4171" s="0" t="n">
        <v>241</v>
      </c>
      <c r="L4171" s="0" t="n">
        <v>43</v>
      </c>
      <c r="M4171" s="0" t="n">
        <v>2</v>
      </c>
      <c r="N4171" s="11" t="n">
        <v>0.4</v>
      </c>
      <c r="O4171" s="12" t="n">
        <v>707.52</v>
      </c>
      <c r="P4171" s="12" t="n">
        <v>1105.5</v>
      </c>
      <c r="Q4171" s="12" t="n">
        <f aca="false">M4171*P4171*(1-N4171)</f>
        <v>1326.6</v>
      </c>
      <c r="R4171" s="12" t="n">
        <f aca="false">M4171*O4171</f>
        <v>1415.04</v>
      </c>
      <c r="S4171" s="12" t="n">
        <f aca="false">Q4171-R4171</f>
        <v>-88.4400000000001</v>
      </c>
      <c r="T4171" s="11" t="n">
        <f aca="false">IFERROR(S4171/Q4171,0)</f>
        <v>-0.0666666666666667</v>
      </c>
      <c r="U4171" s="13" t="n">
        <f aca="false">F4171-E4171</f>
        <v>18</v>
      </c>
      <c r="V4171" s="13" t="n">
        <f aca="false">G4171-F4171</f>
        <v>4</v>
      </c>
      <c r="W4171" s="13" t="n">
        <f aca="false">G4171-E4171</f>
        <v>22</v>
      </c>
      <c r="X4171" s="10" t="n">
        <f aca="false">YEAR(E4171)</f>
        <v>2019</v>
      </c>
      <c r="Y4171" s="0" t="str">
        <f aca="false">TEXT(E4171,"yyyy-mm")</f>
        <v>2019-10</v>
      </c>
      <c r="Z4171" s="0" t="str">
        <f aca="false">"Q"&amp;ROUNDUP(MONTH(E4171)/3,0)&amp;"-"&amp;YEAR(E4171)</f>
        <v>Q4-2019</v>
      </c>
    </row>
    <row r="4172" customFormat="false" ht="14.25" hidden="false" customHeight="false" outlineLevel="0" collapsed="false">
      <c r="A4172" s="0" t="s">
        <v>4214</v>
      </c>
      <c r="B4172" s="0" t="s">
        <v>34</v>
      </c>
      <c r="C4172" s="0" t="s">
        <v>35</v>
      </c>
      <c r="D4172" s="9" t="n">
        <v>43600</v>
      </c>
      <c r="E4172" s="9" t="n">
        <v>43745</v>
      </c>
      <c r="F4172" s="9" t="n">
        <v>43756</v>
      </c>
      <c r="G4172" s="9" t="n">
        <v>43761</v>
      </c>
      <c r="H4172" s="10" t="s">
        <v>36</v>
      </c>
      <c r="I4172" s="0" t="n">
        <v>4</v>
      </c>
      <c r="J4172" s="0" t="n">
        <v>41</v>
      </c>
      <c r="K4172" s="0" t="n">
        <v>260</v>
      </c>
      <c r="L4172" s="0" t="n">
        <v>43</v>
      </c>
      <c r="M4172" s="0" t="n">
        <v>4</v>
      </c>
      <c r="N4172" s="11" t="n">
        <v>0.075</v>
      </c>
      <c r="O4172" s="12" t="n">
        <v>463.84</v>
      </c>
      <c r="P4172" s="12" t="n">
        <v>1078.7</v>
      </c>
      <c r="Q4172" s="12" t="n">
        <f aca="false">M4172*P4172*(1-N4172)</f>
        <v>3991.19</v>
      </c>
      <c r="R4172" s="12" t="n">
        <f aca="false">M4172*O4172</f>
        <v>1855.36</v>
      </c>
      <c r="S4172" s="12" t="n">
        <f aca="false">Q4172-R4172</f>
        <v>2135.83</v>
      </c>
      <c r="T4172" s="11" t="n">
        <f aca="false">IFERROR(S4172/Q4172,0)</f>
        <v>0.535136137342497</v>
      </c>
      <c r="U4172" s="13" t="n">
        <f aca="false">F4172-E4172</f>
        <v>11</v>
      </c>
      <c r="V4172" s="13" t="n">
        <f aca="false">G4172-F4172</f>
        <v>5</v>
      </c>
      <c r="W4172" s="13" t="n">
        <f aca="false">G4172-E4172</f>
        <v>16</v>
      </c>
      <c r="X4172" s="10" t="n">
        <f aca="false">YEAR(E4172)</f>
        <v>2019</v>
      </c>
      <c r="Y4172" s="0" t="str">
        <f aca="false">TEXT(E4172,"yyyy-mm")</f>
        <v>2019-10</v>
      </c>
      <c r="Z4172" s="0" t="str">
        <f aca="false">"Q"&amp;ROUNDUP(MONTH(E4172)/3,0)&amp;"-"&amp;YEAR(E4172)</f>
        <v>Q4-2019</v>
      </c>
    </row>
    <row r="4173" customFormat="false" ht="14.25" hidden="false" customHeight="false" outlineLevel="0" collapsed="false">
      <c r="A4173" s="0" t="s">
        <v>4215</v>
      </c>
      <c r="B4173" s="0" t="s">
        <v>34</v>
      </c>
      <c r="C4173" s="0" t="s">
        <v>58</v>
      </c>
      <c r="D4173" s="9" t="n">
        <v>43700</v>
      </c>
      <c r="E4173" s="9" t="n">
        <v>43745</v>
      </c>
      <c r="F4173" s="9" t="n">
        <v>43763</v>
      </c>
      <c r="G4173" s="9" t="n">
        <v>43772</v>
      </c>
      <c r="H4173" s="10" t="s">
        <v>36</v>
      </c>
      <c r="I4173" s="0" t="n">
        <v>9</v>
      </c>
      <c r="J4173" s="0" t="n">
        <v>20</v>
      </c>
      <c r="K4173" s="0" t="n">
        <v>337</v>
      </c>
      <c r="L4173" s="0" t="n">
        <v>15</v>
      </c>
      <c r="M4173" s="0" t="n">
        <v>1</v>
      </c>
      <c r="N4173" s="11" t="n">
        <v>0.05</v>
      </c>
      <c r="O4173" s="12" t="n">
        <v>1196.69</v>
      </c>
      <c r="P4173" s="12" t="n">
        <v>2257.9</v>
      </c>
      <c r="Q4173" s="12" t="n">
        <f aca="false">M4173*P4173*(1-N4173)</f>
        <v>2145.005</v>
      </c>
      <c r="R4173" s="12" t="n">
        <f aca="false">M4173*O4173</f>
        <v>1196.69</v>
      </c>
      <c r="S4173" s="12" t="n">
        <f aca="false">Q4173-R4173</f>
        <v>948.315</v>
      </c>
      <c r="T4173" s="11" t="n">
        <f aca="false">IFERROR(S4173/Q4173,0)</f>
        <v>0.442103864559756</v>
      </c>
      <c r="U4173" s="13" t="n">
        <f aca="false">F4173-E4173</f>
        <v>18</v>
      </c>
      <c r="V4173" s="13" t="n">
        <f aca="false">G4173-F4173</f>
        <v>9</v>
      </c>
      <c r="W4173" s="13" t="n">
        <f aca="false">G4173-E4173</f>
        <v>27</v>
      </c>
      <c r="X4173" s="10" t="n">
        <f aca="false">YEAR(E4173)</f>
        <v>2019</v>
      </c>
      <c r="Y4173" s="0" t="str">
        <f aca="false">TEXT(E4173,"yyyy-mm")</f>
        <v>2019-10</v>
      </c>
      <c r="Z4173" s="0" t="str">
        <f aca="false">"Q"&amp;ROUNDUP(MONTH(E4173)/3,0)&amp;"-"&amp;YEAR(E4173)</f>
        <v>Q4-2019</v>
      </c>
    </row>
    <row r="4174" customFormat="false" ht="14.25" hidden="false" customHeight="false" outlineLevel="0" collapsed="false">
      <c r="A4174" s="0" t="s">
        <v>4216</v>
      </c>
      <c r="B4174" s="0" t="s">
        <v>38</v>
      </c>
      <c r="C4174" s="0" t="s">
        <v>46</v>
      </c>
      <c r="D4174" s="9" t="n">
        <v>43600</v>
      </c>
      <c r="E4174" s="9" t="n">
        <v>43745</v>
      </c>
      <c r="F4174" s="9" t="n">
        <v>43751</v>
      </c>
      <c r="G4174" s="9" t="n">
        <v>43760</v>
      </c>
      <c r="H4174" s="10" t="s">
        <v>36</v>
      </c>
      <c r="I4174" s="0" t="n">
        <v>19</v>
      </c>
      <c r="J4174" s="0" t="n">
        <v>19</v>
      </c>
      <c r="K4174" s="0" t="n">
        <v>326</v>
      </c>
      <c r="L4174" s="0" t="n">
        <v>40</v>
      </c>
      <c r="M4174" s="0" t="n">
        <v>8</v>
      </c>
      <c r="N4174" s="11" t="n">
        <v>0.15</v>
      </c>
      <c r="O4174" s="12" t="n">
        <v>3219.22</v>
      </c>
      <c r="P4174" s="12" t="n">
        <v>3832.4</v>
      </c>
      <c r="Q4174" s="12" t="n">
        <f aca="false">M4174*P4174*(1-N4174)</f>
        <v>26060.32</v>
      </c>
      <c r="R4174" s="12" t="n">
        <f aca="false">M4174*O4174</f>
        <v>25753.76</v>
      </c>
      <c r="S4174" s="12" t="n">
        <f aca="false">Q4174-R4174</f>
        <v>306.560000000001</v>
      </c>
      <c r="T4174" s="11" t="n">
        <f aca="false">IFERROR(S4174/Q4174,0)</f>
        <v>0.0117634779618977</v>
      </c>
      <c r="U4174" s="13" t="n">
        <f aca="false">F4174-E4174</f>
        <v>6</v>
      </c>
      <c r="V4174" s="13" t="n">
        <f aca="false">G4174-F4174</f>
        <v>9</v>
      </c>
      <c r="W4174" s="13" t="n">
        <f aca="false">G4174-E4174</f>
        <v>15</v>
      </c>
      <c r="X4174" s="10" t="n">
        <f aca="false">YEAR(E4174)</f>
        <v>2019</v>
      </c>
      <c r="Y4174" s="0" t="str">
        <f aca="false">TEXT(E4174,"yyyy-mm")</f>
        <v>2019-10</v>
      </c>
      <c r="Z4174" s="0" t="str">
        <f aca="false">"Q"&amp;ROUNDUP(MONTH(E4174)/3,0)&amp;"-"&amp;YEAR(E4174)</f>
        <v>Q4-2019</v>
      </c>
    </row>
    <row r="4175" customFormat="false" ht="14.25" hidden="false" customHeight="false" outlineLevel="0" collapsed="false">
      <c r="A4175" s="0" t="s">
        <v>4217</v>
      </c>
      <c r="B4175" s="0" t="s">
        <v>38</v>
      </c>
      <c r="C4175" s="0" t="s">
        <v>48</v>
      </c>
      <c r="D4175" s="9" t="n">
        <v>43700</v>
      </c>
      <c r="E4175" s="9" t="n">
        <v>43746</v>
      </c>
      <c r="F4175" s="9" t="n">
        <v>43767</v>
      </c>
      <c r="G4175" s="9" t="n">
        <v>43772</v>
      </c>
      <c r="H4175" s="10" t="s">
        <v>36</v>
      </c>
      <c r="I4175" s="0" t="n">
        <v>17</v>
      </c>
      <c r="J4175" s="0" t="n">
        <v>32</v>
      </c>
      <c r="K4175" s="0" t="n">
        <v>42</v>
      </c>
      <c r="L4175" s="0" t="n">
        <v>12</v>
      </c>
      <c r="M4175" s="0" t="n">
        <v>7</v>
      </c>
      <c r="N4175" s="11" t="n">
        <v>0.05</v>
      </c>
      <c r="O4175" s="12" t="n">
        <v>1003.39</v>
      </c>
      <c r="P4175" s="12" t="n">
        <v>1929.6</v>
      </c>
      <c r="Q4175" s="12" t="n">
        <f aca="false">M4175*P4175*(1-N4175)</f>
        <v>12831.84</v>
      </c>
      <c r="R4175" s="12" t="n">
        <f aca="false">M4175*O4175</f>
        <v>7023.73</v>
      </c>
      <c r="S4175" s="12" t="n">
        <f aca="false">Q4175-R4175</f>
        <v>5808.11</v>
      </c>
      <c r="T4175" s="11" t="n">
        <f aca="false">IFERROR(S4175/Q4175,0)</f>
        <v>0.452632669983416</v>
      </c>
      <c r="U4175" s="13" t="n">
        <f aca="false">F4175-E4175</f>
        <v>21</v>
      </c>
      <c r="V4175" s="13" t="n">
        <f aca="false">G4175-F4175</f>
        <v>5</v>
      </c>
      <c r="W4175" s="13" t="n">
        <f aca="false">G4175-E4175</f>
        <v>26</v>
      </c>
      <c r="X4175" s="10" t="n">
        <f aca="false">YEAR(E4175)</f>
        <v>2019</v>
      </c>
      <c r="Y4175" s="0" t="str">
        <f aca="false">TEXT(E4175,"yyyy-mm")</f>
        <v>2019-10</v>
      </c>
      <c r="Z4175" s="0" t="str">
        <f aca="false">"Q"&amp;ROUNDUP(MONTH(E4175)/3,0)&amp;"-"&amp;YEAR(E4175)</f>
        <v>Q4-2019</v>
      </c>
    </row>
    <row r="4176" customFormat="false" ht="14.25" hidden="false" customHeight="false" outlineLevel="0" collapsed="false">
      <c r="A4176" s="0" t="s">
        <v>4218</v>
      </c>
      <c r="B4176" s="0" t="s">
        <v>38</v>
      </c>
      <c r="C4176" s="0" t="s">
        <v>79</v>
      </c>
      <c r="D4176" s="9" t="n">
        <v>43600</v>
      </c>
      <c r="E4176" s="9" t="n">
        <v>43746</v>
      </c>
      <c r="F4176" s="9" t="n">
        <v>43758</v>
      </c>
      <c r="G4176" s="9" t="n">
        <v>43759</v>
      </c>
      <c r="H4176" s="10" t="s">
        <v>36</v>
      </c>
      <c r="I4176" s="0" t="n">
        <v>18</v>
      </c>
      <c r="J4176" s="0" t="n">
        <v>40</v>
      </c>
      <c r="K4176" s="0" t="n">
        <v>83</v>
      </c>
      <c r="L4176" s="0" t="n">
        <v>26</v>
      </c>
      <c r="M4176" s="0" t="n">
        <v>3</v>
      </c>
      <c r="N4176" s="11" t="n">
        <v>0.2</v>
      </c>
      <c r="O4176" s="12" t="n">
        <v>524.48</v>
      </c>
      <c r="P4176" s="12" t="n">
        <v>690.1</v>
      </c>
      <c r="Q4176" s="12" t="n">
        <f aca="false">M4176*P4176*(1-N4176)</f>
        <v>1656.24</v>
      </c>
      <c r="R4176" s="12" t="n">
        <f aca="false">M4176*O4176</f>
        <v>1573.44</v>
      </c>
      <c r="S4176" s="12" t="n">
        <f aca="false">Q4176-R4176</f>
        <v>82.8000000000002</v>
      </c>
      <c r="T4176" s="11" t="n">
        <f aca="false">IFERROR(S4176/Q4176,0)</f>
        <v>0.0499927546732359</v>
      </c>
      <c r="U4176" s="13" t="n">
        <f aca="false">F4176-E4176</f>
        <v>12</v>
      </c>
      <c r="V4176" s="13" t="n">
        <f aca="false">G4176-F4176</f>
        <v>1</v>
      </c>
      <c r="W4176" s="13" t="n">
        <f aca="false">G4176-E4176</f>
        <v>13</v>
      </c>
      <c r="X4176" s="10" t="n">
        <f aca="false">YEAR(E4176)</f>
        <v>2019</v>
      </c>
      <c r="Y4176" s="0" t="str">
        <f aca="false">TEXT(E4176,"yyyy-mm")</f>
        <v>2019-10</v>
      </c>
      <c r="Z4176" s="0" t="str">
        <f aca="false">"Q"&amp;ROUNDUP(MONTH(E4176)/3,0)&amp;"-"&amp;YEAR(E4176)</f>
        <v>Q4-2019</v>
      </c>
    </row>
    <row r="4177" customFormat="false" ht="14.25" hidden="false" customHeight="false" outlineLevel="0" collapsed="false">
      <c r="A4177" s="0" t="s">
        <v>4219</v>
      </c>
      <c r="B4177" s="0" t="s">
        <v>34</v>
      </c>
      <c r="C4177" s="0" t="s">
        <v>58</v>
      </c>
      <c r="D4177" s="9" t="n">
        <v>43600</v>
      </c>
      <c r="E4177" s="9" t="n">
        <v>43746</v>
      </c>
      <c r="F4177" s="9" t="n">
        <v>43773</v>
      </c>
      <c r="G4177" s="9" t="n">
        <v>43775</v>
      </c>
      <c r="H4177" s="10" t="s">
        <v>36</v>
      </c>
      <c r="I4177" s="0" t="n">
        <v>8</v>
      </c>
      <c r="J4177" s="0" t="n">
        <v>23</v>
      </c>
      <c r="K4177" s="0" t="n">
        <v>353</v>
      </c>
      <c r="L4177" s="0" t="n">
        <v>43</v>
      </c>
      <c r="M4177" s="0" t="n">
        <v>4</v>
      </c>
      <c r="N4177" s="11" t="n">
        <v>0.15</v>
      </c>
      <c r="O4177" s="12" t="n">
        <v>2551.49</v>
      </c>
      <c r="P4177" s="12" t="n">
        <v>3865.9</v>
      </c>
      <c r="Q4177" s="12" t="n">
        <f aca="false">M4177*P4177*(1-N4177)</f>
        <v>13144.06</v>
      </c>
      <c r="R4177" s="12" t="n">
        <f aca="false">M4177*O4177</f>
        <v>10205.96</v>
      </c>
      <c r="S4177" s="12" t="n">
        <f aca="false">Q4177-R4177</f>
        <v>2938.1</v>
      </c>
      <c r="T4177" s="11" t="n">
        <f aca="false">IFERROR(S4177/Q4177,0)</f>
        <v>0.223530629044603</v>
      </c>
      <c r="U4177" s="13" t="n">
        <f aca="false">F4177-E4177</f>
        <v>27</v>
      </c>
      <c r="V4177" s="13" t="n">
        <f aca="false">G4177-F4177</f>
        <v>2</v>
      </c>
      <c r="W4177" s="13" t="n">
        <f aca="false">G4177-E4177</f>
        <v>29</v>
      </c>
      <c r="X4177" s="10" t="n">
        <f aca="false">YEAR(E4177)</f>
        <v>2019</v>
      </c>
      <c r="Y4177" s="0" t="str">
        <f aca="false">TEXT(E4177,"yyyy-mm")</f>
        <v>2019-10</v>
      </c>
      <c r="Z4177" s="0" t="str">
        <f aca="false">"Q"&amp;ROUNDUP(MONTH(E4177)/3,0)&amp;"-"&amp;YEAR(E4177)</f>
        <v>Q4-2019</v>
      </c>
    </row>
    <row r="4178" customFormat="false" ht="14.25" hidden="false" customHeight="false" outlineLevel="0" collapsed="false">
      <c r="A4178" s="0" t="s">
        <v>4220</v>
      </c>
      <c r="B4178" s="0" t="s">
        <v>34</v>
      </c>
      <c r="C4178" s="0" t="s">
        <v>79</v>
      </c>
      <c r="D4178" s="9" t="n">
        <v>43700</v>
      </c>
      <c r="E4178" s="9" t="n">
        <v>43746</v>
      </c>
      <c r="F4178" s="9" t="n">
        <v>43755</v>
      </c>
      <c r="G4178" s="9" t="n">
        <v>43756</v>
      </c>
      <c r="H4178" s="10" t="s">
        <v>36</v>
      </c>
      <c r="I4178" s="0" t="n">
        <v>11</v>
      </c>
      <c r="J4178" s="0" t="n">
        <v>18</v>
      </c>
      <c r="K4178" s="0" t="n">
        <v>84</v>
      </c>
      <c r="L4178" s="0" t="n">
        <v>46</v>
      </c>
      <c r="M4178" s="0" t="n">
        <v>3</v>
      </c>
      <c r="N4178" s="11" t="n">
        <v>0.15</v>
      </c>
      <c r="O4178" s="12" t="n">
        <v>2882.34</v>
      </c>
      <c r="P4178" s="12" t="n">
        <v>6405.2</v>
      </c>
      <c r="Q4178" s="12" t="n">
        <f aca="false">M4178*P4178*(1-N4178)</f>
        <v>16333.26</v>
      </c>
      <c r="R4178" s="12" t="n">
        <f aca="false">M4178*O4178</f>
        <v>8647.02</v>
      </c>
      <c r="S4178" s="12" t="n">
        <f aca="false">Q4178-R4178</f>
        <v>7686.24</v>
      </c>
      <c r="T4178" s="11" t="n">
        <f aca="false">IFERROR(S4178/Q4178,0)</f>
        <v>0.470588235294118</v>
      </c>
      <c r="U4178" s="13" t="n">
        <f aca="false">F4178-E4178</f>
        <v>9</v>
      </c>
      <c r="V4178" s="13" t="n">
        <f aca="false">G4178-F4178</f>
        <v>1</v>
      </c>
      <c r="W4178" s="13" t="n">
        <f aca="false">G4178-E4178</f>
        <v>10</v>
      </c>
      <c r="X4178" s="10" t="n">
        <f aca="false">YEAR(E4178)</f>
        <v>2019</v>
      </c>
      <c r="Y4178" s="0" t="str">
        <f aca="false">TEXT(E4178,"yyyy-mm")</f>
        <v>2019-10</v>
      </c>
      <c r="Z4178" s="0" t="str">
        <f aca="false">"Q"&amp;ROUNDUP(MONTH(E4178)/3,0)&amp;"-"&amp;YEAR(E4178)</f>
        <v>Q4-2019</v>
      </c>
    </row>
    <row r="4179" customFormat="false" ht="14.25" hidden="false" customHeight="false" outlineLevel="0" collapsed="false">
      <c r="A4179" s="0" t="s">
        <v>4221</v>
      </c>
      <c r="B4179" s="0" t="s">
        <v>41</v>
      </c>
      <c r="C4179" s="0" t="s">
        <v>58</v>
      </c>
      <c r="D4179" s="9" t="n">
        <v>43600</v>
      </c>
      <c r="E4179" s="9" t="n">
        <v>43746</v>
      </c>
      <c r="F4179" s="9" t="n">
        <v>43769</v>
      </c>
      <c r="G4179" s="9" t="n">
        <v>43777</v>
      </c>
      <c r="H4179" s="10" t="s">
        <v>36</v>
      </c>
      <c r="I4179" s="0" t="n">
        <v>23</v>
      </c>
      <c r="J4179" s="0" t="n">
        <v>23</v>
      </c>
      <c r="K4179" s="0" t="n">
        <v>349</v>
      </c>
      <c r="L4179" s="0" t="n">
        <v>22</v>
      </c>
      <c r="M4179" s="0" t="n">
        <v>4</v>
      </c>
      <c r="N4179" s="11" t="n">
        <v>0.3</v>
      </c>
      <c r="O4179" s="12" t="n">
        <v>723.6</v>
      </c>
      <c r="P4179" s="12" t="n">
        <v>904.5</v>
      </c>
      <c r="Q4179" s="12" t="n">
        <f aca="false">M4179*P4179*(1-N4179)</f>
        <v>2532.6</v>
      </c>
      <c r="R4179" s="12" t="n">
        <f aca="false">M4179*O4179</f>
        <v>2894.4</v>
      </c>
      <c r="S4179" s="12" t="n">
        <f aca="false">Q4179-R4179</f>
        <v>-361.8</v>
      </c>
      <c r="T4179" s="11" t="n">
        <f aca="false">IFERROR(S4179/Q4179,0)</f>
        <v>-0.142857142857143</v>
      </c>
      <c r="U4179" s="13" t="n">
        <f aca="false">F4179-E4179</f>
        <v>23</v>
      </c>
      <c r="V4179" s="13" t="n">
        <f aca="false">G4179-F4179</f>
        <v>8</v>
      </c>
      <c r="W4179" s="13" t="n">
        <f aca="false">G4179-E4179</f>
        <v>31</v>
      </c>
      <c r="X4179" s="10" t="n">
        <f aca="false">YEAR(E4179)</f>
        <v>2019</v>
      </c>
      <c r="Y4179" s="0" t="str">
        <f aca="false">TEXT(E4179,"yyyy-mm")</f>
        <v>2019-10</v>
      </c>
      <c r="Z4179" s="0" t="str">
        <f aca="false">"Q"&amp;ROUNDUP(MONTH(E4179)/3,0)&amp;"-"&amp;YEAR(E4179)</f>
        <v>Q4-2019</v>
      </c>
    </row>
    <row r="4180" customFormat="false" ht="14.25" hidden="false" customHeight="false" outlineLevel="0" collapsed="false">
      <c r="A4180" s="0" t="s">
        <v>4222</v>
      </c>
      <c r="B4180" s="0" t="s">
        <v>34</v>
      </c>
      <c r="C4180" s="0" t="s">
        <v>39</v>
      </c>
      <c r="D4180" s="9" t="n">
        <v>43600</v>
      </c>
      <c r="E4180" s="9" t="n">
        <v>43746</v>
      </c>
      <c r="F4180" s="9" t="n">
        <v>43749</v>
      </c>
      <c r="G4180" s="9" t="n">
        <v>43753</v>
      </c>
      <c r="H4180" s="10" t="s">
        <v>36</v>
      </c>
      <c r="I4180" s="0" t="n">
        <v>10</v>
      </c>
      <c r="J4180" s="0" t="n">
        <v>20</v>
      </c>
      <c r="K4180" s="0" t="n">
        <v>148</v>
      </c>
      <c r="L4180" s="0" t="n">
        <v>18</v>
      </c>
      <c r="M4180" s="0" t="n">
        <v>5</v>
      </c>
      <c r="N4180" s="11" t="n">
        <v>0.3</v>
      </c>
      <c r="O4180" s="12" t="n">
        <v>3052.99</v>
      </c>
      <c r="P4180" s="12" t="n">
        <v>3678.3</v>
      </c>
      <c r="Q4180" s="12" t="n">
        <f aca="false">M4180*P4180*(1-N4180)</f>
        <v>12874.05</v>
      </c>
      <c r="R4180" s="12" t="n">
        <f aca="false">M4180*O4180</f>
        <v>15264.95</v>
      </c>
      <c r="S4180" s="12" t="n">
        <f aca="false">Q4180-R4180</f>
        <v>-2390.9</v>
      </c>
      <c r="T4180" s="11" t="n">
        <f aca="false">IFERROR(S4180/Q4180,0)</f>
        <v>-0.185714674092457</v>
      </c>
      <c r="U4180" s="13" t="n">
        <f aca="false">F4180-E4180</f>
        <v>3</v>
      </c>
      <c r="V4180" s="13" t="n">
        <f aca="false">G4180-F4180</f>
        <v>4</v>
      </c>
      <c r="W4180" s="13" t="n">
        <f aca="false">G4180-E4180</f>
        <v>7</v>
      </c>
      <c r="X4180" s="10" t="n">
        <f aca="false">YEAR(E4180)</f>
        <v>2019</v>
      </c>
      <c r="Y4180" s="0" t="str">
        <f aca="false">TEXT(E4180,"yyyy-mm")</f>
        <v>2019-10</v>
      </c>
      <c r="Z4180" s="0" t="str">
        <f aca="false">"Q"&amp;ROUNDUP(MONTH(E4180)/3,0)&amp;"-"&amp;YEAR(E4180)</f>
        <v>Q4-2019</v>
      </c>
    </row>
    <row r="4181" customFormat="false" ht="14.25" hidden="false" customHeight="false" outlineLevel="0" collapsed="false">
      <c r="A4181" s="0" t="s">
        <v>4223</v>
      </c>
      <c r="B4181" s="0" t="s">
        <v>38</v>
      </c>
      <c r="C4181" s="0" t="s">
        <v>35</v>
      </c>
      <c r="D4181" s="9" t="n">
        <v>43600</v>
      </c>
      <c r="E4181" s="9" t="n">
        <v>43746</v>
      </c>
      <c r="F4181" s="9" t="n">
        <v>43753</v>
      </c>
      <c r="G4181" s="9" t="n">
        <v>43754</v>
      </c>
      <c r="H4181" s="10" t="s">
        <v>36</v>
      </c>
      <c r="I4181" s="0" t="n">
        <v>12</v>
      </c>
      <c r="J4181" s="0" t="n">
        <v>41</v>
      </c>
      <c r="K4181" s="0" t="n">
        <v>229</v>
      </c>
      <c r="L4181" s="0" t="n">
        <v>7</v>
      </c>
      <c r="M4181" s="0" t="n">
        <v>8</v>
      </c>
      <c r="N4181" s="11" t="n">
        <v>0.15</v>
      </c>
      <c r="O4181" s="12" t="n">
        <v>2260.85</v>
      </c>
      <c r="P4181" s="12" t="n">
        <v>3966.4</v>
      </c>
      <c r="Q4181" s="12" t="n">
        <f aca="false">M4181*P4181*(1-N4181)</f>
        <v>26971.52</v>
      </c>
      <c r="R4181" s="12" t="n">
        <f aca="false">M4181*O4181</f>
        <v>18086.8</v>
      </c>
      <c r="S4181" s="12" t="n">
        <f aca="false">Q4181-R4181</f>
        <v>8884.72</v>
      </c>
      <c r="T4181" s="11" t="n">
        <f aca="false">IFERROR(S4181/Q4181,0)</f>
        <v>0.329411171487554</v>
      </c>
      <c r="U4181" s="13" t="n">
        <f aca="false">F4181-E4181</f>
        <v>7</v>
      </c>
      <c r="V4181" s="13" t="n">
        <f aca="false">G4181-F4181</f>
        <v>1</v>
      </c>
      <c r="W4181" s="13" t="n">
        <f aca="false">G4181-E4181</f>
        <v>8</v>
      </c>
      <c r="X4181" s="10" t="n">
        <f aca="false">YEAR(E4181)</f>
        <v>2019</v>
      </c>
      <c r="Y4181" s="0" t="str">
        <f aca="false">TEXT(E4181,"yyyy-mm")</f>
        <v>2019-10</v>
      </c>
      <c r="Z4181" s="0" t="str">
        <f aca="false">"Q"&amp;ROUNDUP(MONTH(E4181)/3,0)&amp;"-"&amp;YEAR(E4181)</f>
        <v>Q4-2019</v>
      </c>
    </row>
    <row r="4182" customFormat="false" ht="14.25" hidden="false" customHeight="false" outlineLevel="0" collapsed="false">
      <c r="A4182" s="0" t="s">
        <v>4224</v>
      </c>
      <c r="B4182" s="0" t="s">
        <v>38</v>
      </c>
      <c r="C4182" s="0" t="s">
        <v>58</v>
      </c>
      <c r="D4182" s="9" t="n">
        <v>43600</v>
      </c>
      <c r="E4182" s="9" t="n">
        <v>43746</v>
      </c>
      <c r="F4182" s="9" t="n">
        <v>43763</v>
      </c>
      <c r="G4182" s="9" t="n">
        <v>43766</v>
      </c>
      <c r="H4182" s="10" t="s">
        <v>36</v>
      </c>
      <c r="I4182" s="0" t="n">
        <v>17</v>
      </c>
      <c r="J4182" s="0" t="n">
        <v>4</v>
      </c>
      <c r="K4182" s="0" t="n">
        <v>335</v>
      </c>
      <c r="L4182" s="0" t="n">
        <v>17</v>
      </c>
      <c r="M4182" s="0" t="n">
        <v>7</v>
      </c>
      <c r="N4182" s="11" t="n">
        <v>0.2</v>
      </c>
      <c r="O4182" s="12" t="n">
        <v>1769.81</v>
      </c>
      <c r="P4182" s="12" t="n">
        <v>3932.9</v>
      </c>
      <c r="Q4182" s="12" t="n">
        <f aca="false">M4182*P4182*(1-N4182)</f>
        <v>22024.24</v>
      </c>
      <c r="R4182" s="12" t="n">
        <f aca="false">M4182*O4182</f>
        <v>12388.67</v>
      </c>
      <c r="S4182" s="12" t="n">
        <f aca="false">Q4182-R4182</f>
        <v>9635.57</v>
      </c>
      <c r="T4182" s="11" t="n">
        <f aca="false">IFERROR(S4182/Q4182,0)</f>
        <v>0.437498410841872</v>
      </c>
      <c r="U4182" s="13" t="n">
        <f aca="false">F4182-E4182</f>
        <v>17</v>
      </c>
      <c r="V4182" s="13" t="n">
        <f aca="false">G4182-F4182</f>
        <v>3</v>
      </c>
      <c r="W4182" s="13" t="n">
        <f aca="false">G4182-E4182</f>
        <v>20</v>
      </c>
      <c r="X4182" s="10" t="n">
        <f aca="false">YEAR(E4182)</f>
        <v>2019</v>
      </c>
      <c r="Y4182" s="0" t="str">
        <f aca="false">TEXT(E4182,"yyyy-mm")</f>
        <v>2019-10</v>
      </c>
      <c r="Z4182" s="0" t="str">
        <f aca="false">"Q"&amp;ROUNDUP(MONTH(E4182)/3,0)&amp;"-"&amp;YEAR(E4182)</f>
        <v>Q4-2019</v>
      </c>
    </row>
    <row r="4183" customFormat="false" ht="14.25" hidden="false" customHeight="false" outlineLevel="0" collapsed="false">
      <c r="A4183" s="0" t="s">
        <v>4225</v>
      </c>
      <c r="B4183" s="0" t="s">
        <v>38</v>
      </c>
      <c r="C4183" s="0" t="s">
        <v>48</v>
      </c>
      <c r="D4183" s="9" t="n">
        <v>43600</v>
      </c>
      <c r="E4183" s="9" t="n">
        <v>43747</v>
      </c>
      <c r="F4183" s="9" t="n">
        <v>43761</v>
      </c>
      <c r="G4183" s="9" t="n">
        <v>43763</v>
      </c>
      <c r="H4183" s="10" t="s">
        <v>36</v>
      </c>
      <c r="I4183" s="0" t="n">
        <v>15</v>
      </c>
      <c r="J4183" s="0" t="n">
        <v>11</v>
      </c>
      <c r="K4183" s="0" t="n">
        <v>48</v>
      </c>
      <c r="L4183" s="0" t="n">
        <v>16</v>
      </c>
      <c r="M4183" s="0" t="n">
        <v>3</v>
      </c>
      <c r="N4183" s="11" t="n">
        <v>0.05</v>
      </c>
      <c r="O4183" s="12" t="n">
        <v>1942</v>
      </c>
      <c r="P4183" s="12" t="n">
        <v>2284.7</v>
      </c>
      <c r="Q4183" s="12" t="n">
        <f aca="false">M4183*P4183*(1-N4183)</f>
        <v>6511.395</v>
      </c>
      <c r="R4183" s="12" t="n">
        <f aca="false">M4183*O4183</f>
        <v>5826</v>
      </c>
      <c r="S4183" s="12" t="n">
        <f aca="false">Q4183-R4183</f>
        <v>685.395</v>
      </c>
      <c r="T4183" s="11" t="n">
        <f aca="false">IFERROR(S4183/Q4183,0)</f>
        <v>0.105260854240911</v>
      </c>
      <c r="U4183" s="13" t="n">
        <f aca="false">F4183-E4183</f>
        <v>14</v>
      </c>
      <c r="V4183" s="13" t="n">
        <f aca="false">G4183-F4183</f>
        <v>2</v>
      </c>
      <c r="W4183" s="13" t="n">
        <f aca="false">G4183-E4183</f>
        <v>16</v>
      </c>
      <c r="X4183" s="10" t="n">
        <f aca="false">YEAR(E4183)</f>
        <v>2019</v>
      </c>
      <c r="Y4183" s="0" t="str">
        <f aca="false">TEXT(E4183,"yyyy-mm")</f>
        <v>2019-10</v>
      </c>
      <c r="Z4183" s="0" t="str">
        <f aca="false">"Q"&amp;ROUNDUP(MONTH(E4183)/3,0)&amp;"-"&amp;YEAR(E4183)</f>
        <v>Q4-2019</v>
      </c>
    </row>
    <row r="4184" customFormat="false" ht="14.25" hidden="false" customHeight="false" outlineLevel="0" collapsed="false">
      <c r="A4184" s="0" t="s">
        <v>4226</v>
      </c>
      <c r="B4184" s="0" t="s">
        <v>34</v>
      </c>
      <c r="C4184" s="0" t="s">
        <v>39</v>
      </c>
      <c r="D4184" s="9" t="n">
        <v>43600</v>
      </c>
      <c r="E4184" s="9" t="n">
        <v>43747</v>
      </c>
      <c r="F4184" s="9" t="n">
        <v>43764</v>
      </c>
      <c r="G4184" s="9" t="n">
        <v>43765</v>
      </c>
      <c r="H4184" s="10" t="s">
        <v>36</v>
      </c>
      <c r="I4184" s="0" t="n">
        <v>7</v>
      </c>
      <c r="J4184" s="0" t="n">
        <v>33</v>
      </c>
      <c r="K4184" s="0" t="n">
        <v>150</v>
      </c>
      <c r="L4184" s="0" t="n">
        <v>47</v>
      </c>
      <c r="M4184" s="0" t="n">
        <v>2</v>
      </c>
      <c r="N4184" s="11" t="n">
        <v>0.05</v>
      </c>
      <c r="O4184" s="12" t="n">
        <v>2261.12</v>
      </c>
      <c r="P4184" s="12" t="n">
        <v>3832.4</v>
      </c>
      <c r="Q4184" s="12" t="n">
        <f aca="false">M4184*P4184*(1-N4184)</f>
        <v>7281.56</v>
      </c>
      <c r="R4184" s="12" t="n">
        <f aca="false">M4184*O4184</f>
        <v>4522.24</v>
      </c>
      <c r="S4184" s="12" t="n">
        <f aca="false">Q4184-R4184</f>
        <v>2759.32</v>
      </c>
      <c r="T4184" s="11" t="n">
        <f aca="false">IFERROR(S4184/Q4184,0)</f>
        <v>0.378946269755382</v>
      </c>
      <c r="U4184" s="13" t="n">
        <f aca="false">F4184-E4184</f>
        <v>17</v>
      </c>
      <c r="V4184" s="13" t="n">
        <f aca="false">G4184-F4184</f>
        <v>1</v>
      </c>
      <c r="W4184" s="13" t="n">
        <f aca="false">G4184-E4184</f>
        <v>18</v>
      </c>
      <c r="X4184" s="10" t="n">
        <f aca="false">YEAR(E4184)</f>
        <v>2019</v>
      </c>
      <c r="Y4184" s="0" t="str">
        <f aca="false">TEXT(E4184,"yyyy-mm")</f>
        <v>2019-10</v>
      </c>
      <c r="Z4184" s="0" t="str">
        <f aca="false">"Q"&amp;ROUNDUP(MONTH(E4184)/3,0)&amp;"-"&amp;YEAR(E4184)</f>
        <v>Q4-2019</v>
      </c>
    </row>
    <row r="4185" customFormat="false" ht="14.25" hidden="false" customHeight="false" outlineLevel="0" collapsed="false">
      <c r="A4185" s="0" t="s">
        <v>4227</v>
      </c>
      <c r="B4185" s="0" t="s">
        <v>38</v>
      </c>
      <c r="C4185" s="0" t="s">
        <v>79</v>
      </c>
      <c r="D4185" s="9" t="n">
        <v>43600</v>
      </c>
      <c r="E4185" s="9" t="n">
        <v>43747</v>
      </c>
      <c r="F4185" s="9" t="n">
        <v>43751</v>
      </c>
      <c r="G4185" s="9" t="n">
        <v>43757</v>
      </c>
      <c r="H4185" s="10" t="s">
        <v>36</v>
      </c>
      <c r="I4185" s="0" t="n">
        <v>18</v>
      </c>
      <c r="J4185" s="0" t="n">
        <v>32</v>
      </c>
      <c r="K4185" s="0" t="n">
        <v>76</v>
      </c>
      <c r="L4185" s="0" t="n">
        <v>39</v>
      </c>
      <c r="M4185" s="0" t="n">
        <v>5</v>
      </c>
      <c r="N4185" s="11" t="n">
        <v>0.1</v>
      </c>
      <c r="O4185" s="12" t="n">
        <v>173.66</v>
      </c>
      <c r="P4185" s="12" t="n">
        <v>241.2</v>
      </c>
      <c r="Q4185" s="12" t="n">
        <f aca="false">M4185*P4185*(1-N4185)</f>
        <v>1085.4</v>
      </c>
      <c r="R4185" s="12" t="n">
        <f aca="false">M4185*O4185</f>
        <v>868.3</v>
      </c>
      <c r="S4185" s="12" t="n">
        <f aca="false">Q4185-R4185</f>
        <v>217.1</v>
      </c>
      <c r="T4185" s="11" t="n">
        <f aca="false">IFERROR(S4185/Q4185,0)</f>
        <v>0.200018426386586</v>
      </c>
      <c r="U4185" s="13" t="n">
        <f aca="false">F4185-E4185</f>
        <v>4</v>
      </c>
      <c r="V4185" s="13" t="n">
        <f aca="false">G4185-F4185</f>
        <v>6</v>
      </c>
      <c r="W4185" s="13" t="n">
        <f aca="false">G4185-E4185</f>
        <v>10</v>
      </c>
      <c r="X4185" s="10" t="n">
        <f aca="false">YEAR(E4185)</f>
        <v>2019</v>
      </c>
      <c r="Y4185" s="0" t="str">
        <f aca="false">TEXT(E4185,"yyyy-mm")</f>
        <v>2019-10</v>
      </c>
      <c r="Z4185" s="0" t="str">
        <f aca="false">"Q"&amp;ROUNDUP(MONTH(E4185)/3,0)&amp;"-"&amp;YEAR(E4185)</f>
        <v>Q4-2019</v>
      </c>
    </row>
    <row r="4186" customFormat="false" ht="14.25" hidden="false" customHeight="false" outlineLevel="0" collapsed="false">
      <c r="A4186" s="0" t="s">
        <v>4228</v>
      </c>
      <c r="B4186" s="0" t="s">
        <v>34</v>
      </c>
      <c r="C4186" s="0" t="s">
        <v>35</v>
      </c>
      <c r="D4186" s="9" t="n">
        <v>43600</v>
      </c>
      <c r="E4186" s="9" t="n">
        <v>43747</v>
      </c>
      <c r="F4186" s="9" t="n">
        <v>43775</v>
      </c>
      <c r="G4186" s="9" t="n">
        <v>43785</v>
      </c>
      <c r="H4186" s="10" t="s">
        <v>36</v>
      </c>
      <c r="I4186" s="0" t="n">
        <v>11</v>
      </c>
      <c r="J4186" s="0" t="n">
        <v>4</v>
      </c>
      <c r="K4186" s="0" t="n">
        <v>221</v>
      </c>
      <c r="L4186" s="0" t="n">
        <v>42</v>
      </c>
      <c r="M4186" s="0" t="n">
        <v>2</v>
      </c>
      <c r="N4186" s="11" t="n">
        <v>0.4</v>
      </c>
      <c r="O4186" s="12" t="n">
        <v>514.69</v>
      </c>
      <c r="P4186" s="12" t="n">
        <v>1118.9</v>
      </c>
      <c r="Q4186" s="12" t="n">
        <f aca="false">M4186*P4186*(1-N4186)</f>
        <v>1342.68</v>
      </c>
      <c r="R4186" s="12" t="n">
        <f aca="false">M4186*O4186</f>
        <v>1029.38</v>
      </c>
      <c r="S4186" s="12" t="n">
        <f aca="false">Q4186-R4186</f>
        <v>313.3</v>
      </c>
      <c r="T4186" s="11" t="n">
        <f aca="false">IFERROR(S4186/Q4186,0)</f>
        <v>0.233339291566121</v>
      </c>
      <c r="U4186" s="13" t="n">
        <f aca="false">F4186-E4186</f>
        <v>28</v>
      </c>
      <c r="V4186" s="13" t="n">
        <f aca="false">G4186-F4186</f>
        <v>10</v>
      </c>
      <c r="W4186" s="13" t="n">
        <f aca="false">G4186-E4186</f>
        <v>38</v>
      </c>
      <c r="X4186" s="10" t="n">
        <f aca="false">YEAR(E4186)</f>
        <v>2019</v>
      </c>
      <c r="Y4186" s="0" t="str">
        <f aca="false">TEXT(E4186,"yyyy-mm")</f>
        <v>2019-10</v>
      </c>
      <c r="Z4186" s="0" t="str">
        <f aca="false">"Q"&amp;ROUNDUP(MONTH(E4186)/3,0)&amp;"-"&amp;YEAR(E4186)</f>
        <v>Q4-2019</v>
      </c>
    </row>
    <row r="4187" customFormat="false" ht="14.25" hidden="false" customHeight="false" outlineLevel="0" collapsed="false">
      <c r="A4187" s="0" t="s">
        <v>4229</v>
      </c>
      <c r="B4187" s="0" t="s">
        <v>34</v>
      </c>
      <c r="C4187" s="0" t="s">
        <v>58</v>
      </c>
      <c r="D4187" s="9" t="n">
        <v>43700</v>
      </c>
      <c r="E4187" s="9" t="n">
        <v>43747</v>
      </c>
      <c r="F4187" s="9" t="n">
        <v>43770</v>
      </c>
      <c r="G4187" s="9" t="n">
        <v>43779</v>
      </c>
      <c r="H4187" s="10" t="s">
        <v>36</v>
      </c>
      <c r="I4187" s="0" t="n">
        <v>5</v>
      </c>
      <c r="J4187" s="0" t="n">
        <v>4</v>
      </c>
      <c r="K4187" s="0" t="n">
        <v>361</v>
      </c>
      <c r="L4187" s="0" t="n">
        <v>10</v>
      </c>
      <c r="M4187" s="0" t="n">
        <v>2</v>
      </c>
      <c r="N4187" s="11" t="n">
        <v>0.05</v>
      </c>
      <c r="O4187" s="12" t="n">
        <v>337.68</v>
      </c>
      <c r="P4187" s="12" t="n">
        <v>703.5</v>
      </c>
      <c r="Q4187" s="12" t="n">
        <f aca="false">M4187*P4187*(1-N4187)</f>
        <v>1336.65</v>
      </c>
      <c r="R4187" s="12" t="n">
        <f aca="false">M4187*O4187</f>
        <v>675.36</v>
      </c>
      <c r="S4187" s="12" t="n">
        <f aca="false">Q4187-R4187</f>
        <v>661.29</v>
      </c>
      <c r="T4187" s="11" t="n">
        <f aca="false">IFERROR(S4187/Q4187,0)</f>
        <v>0.494736842105263</v>
      </c>
      <c r="U4187" s="13" t="n">
        <f aca="false">F4187-E4187</f>
        <v>23</v>
      </c>
      <c r="V4187" s="13" t="n">
        <f aca="false">G4187-F4187</f>
        <v>9</v>
      </c>
      <c r="W4187" s="13" t="n">
        <f aca="false">G4187-E4187</f>
        <v>32</v>
      </c>
      <c r="X4187" s="10" t="n">
        <f aca="false">YEAR(E4187)</f>
        <v>2019</v>
      </c>
      <c r="Y4187" s="0" t="str">
        <f aca="false">TEXT(E4187,"yyyy-mm")</f>
        <v>2019-10</v>
      </c>
      <c r="Z4187" s="0" t="str">
        <f aca="false">"Q"&amp;ROUNDUP(MONTH(E4187)/3,0)&amp;"-"&amp;YEAR(E4187)</f>
        <v>Q4-2019</v>
      </c>
    </row>
    <row r="4188" customFormat="false" ht="14.25" hidden="false" customHeight="false" outlineLevel="0" collapsed="false">
      <c r="A4188" s="0" t="s">
        <v>4230</v>
      </c>
      <c r="B4188" s="0" t="s">
        <v>38</v>
      </c>
      <c r="C4188" s="0" t="s">
        <v>39</v>
      </c>
      <c r="D4188" s="9" t="n">
        <v>43600</v>
      </c>
      <c r="E4188" s="9" t="n">
        <v>43747</v>
      </c>
      <c r="F4188" s="9" t="n">
        <v>43774</v>
      </c>
      <c r="G4188" s="9" t="n">
        <v>43783</v>
      </c>
      <c r="H4188" s="10" t="s">
        <v>36</v>
      </c>
      <c r="I4188" s="0" t="n">
        <v>15</v>
      </c>
      <c r="J4188" s="0" t="n">
        <v>36</v>
      </c>
      <c r="K4188" s="0" t="n">
        <v>119</v>
      </c>
      <c r="L4188" s="0" t="n">
        <v>8</v>
      </c>
      <c r="M4188" s="0" t="n">
        <v>3</v>
      </c>
      <c r="N4188" s="11" t="n">
        <v>0.05</v>
      </c>
      <c r="O4188" s="12" t="n">
        <v>3494.39</v>
      </c>
      <c r="P4188" s="12" t="n">
        <v>6130.5</v>
      </c>
      <c r="Q4188" s="12" t="n">
        <f aca="false">M4188*P4188*(1-N4188)</f>
        <v>17471.925</v>
      </c>
      <c r="R4188" s="12" t="n">
        <f aca="false">M4188*O4188</f>
        <v>10483.17</v>
      </c>
      <c r="S4188" s="12" t="n">
        <f aca="false">Q4188-R4188</f>
        <v>6988.755</v>
      </c>
      <c r="T4188" s="11" t="n">
        <f aca="false">IFERROR(S4188/Q4188,0)</f>
        <v>0.399999141479831</v>
      </c>
      <c r="U4188" s="13" t="n">
        <f aca="false">F4188-E4188</f>
        <v>27</v>
      </c>
      <c r="V4188" s="13" t="n">
        <f aca="false">G4188-F4188</f>
        <v>9</v>
      </c>
      <c r="W4188" s="13" t="n">
        <f aca="false">G4188-E4188</f>
        <v>36</v>
      </c>
      <c r="X4188" s="10" t="n">
        <f aca="false">YEAR(E4188)</f>
        <v>2019</v>
      </c>
      <c r="Y4188" s="0" t="str">
        <f aca="false">TEXT(E4188,"yyyy-mm")</f>
        <v>2019-10</v>
      </c>
      <c r="Z4188" s="0" t="str">
        <f aca="false">"Q"&amp;ROUNDUP(MONTH(E4188)/3,0)&amp;"-"&amp;YEAR(E4188)</f>
        <v>Q4-2019</v>
      </c>
    </row>
    <row r="4189" customFormat="false" ht="14.25" hidden="false" customHeight="false" outlineLevel="0" collapsed="false">
      <c r="A4189" s="0" t="s">
        <v>4231</v>
      </c>
      <c r="B4189" s="0" t="s">
        <v>38</v>
      </c>
      <c r="C4189" s="0" t="s">
        <v>39</v>
      </c>
      <c r="D4189" s="9" t="n">
        <v>43600</v>
      </c>
      <c r="E4189" s="9" t="n">
        <v>43747</v>
      </c>
      <c r="F4189" s="9" t="n">
        <v>43766</v>
      </c>
      <c r="G4189" s="9" t="n">
        <v>43773</v>
      </c>
      <c r="H4189" s="10" t="s">
        <v>36</v>
      </c>
      <c r="I4189" s="0" t="n">
        <v>16</v>
      </c>
      <c r="J4189" s="0" t="n">
        <v>38</v>
      </c>
      <c r="K4189" s="0" t="n">
        <v>107</v>
      </c>
      <c r="L4189" s="0" t="n">
        <v>12</v>
      </c>
      <c r="M4189" s="0" t="n">
        <v>6</v>
      </c>
      <c r="N4189" s="11" t="n">
        <v>0.2</v>
      </c>
      <c r="O4189" s="12" t="n">
        <v>152.56</v>
      </c>
      <c r="P4189" s="12" t="n">
        <v>221.1</v>
      </c>
      <c r="Q4189" s="12" t="n">
        <f aca="false">M4189*P4189*(1-N4189)</f>
        <v>1061.28</v>
      </c>
      <c r="R4189" s="12" t="n">
        <f aca="false">M4189*O4189</f>
        <v>915.36</v>
      </c>
      <c r="S4189" s="12" t="n">
        <f aca="false">Q4189-R4189</f>
        <v>145.92</v>
      </c>
      <c r="T4189" s="11" t="n">
        <f aca="false">IFERROR(S4189/Q4189,0)</f>
        <v>0.13749434644957</v>
      </c>
      <c r="U4189" s="13" t="n">
        <f aca="false">F4189-E4189</f>
        <v>19</v>
      </c>
      <c r="V4189" s="13" t="n">
        <f aca="false">G4189-F4189</f>
        <v>7</v>
      </c>
      <c r="W4189" s="13" t="n">
        <f aca="false">G4189-E4189</f>
        <v>26</v>
      </c>
      <c r="X4189" s="10" t="n">
        <f aca="false">YEAR(E4189)</f>
        <v>2019</v>
      </c>
      <c r="Y4189" s="0" t="str">
        <f aca="false">TEXT(E4189,"yyyy-mm")</f>
        <v>2019-10</v>
      </c>
      <c r="Z4189" s="0" t="str">
        <f aca="false">"Q"&amp;ROUNDUP(MONTH(E4189)/3,0)&amp;"-"&amp;YEAR(E4189)</f>
        <v>Q4-2019</v>
      </c>
    </row>
    <row r="4190" customFormat="false" ht="14.25" hidden="false" customHeight="false" outlineLevel="0" collapsed="false">
      <c r="A4190" s="0" t="s">
        <v>4232</v>
      </c>
      <c r="B4190" s="0" t="s">
        <v>38</v>
      </c>
      <c r="C4190" s="0" t="s">
        <v>48</v>
      </c>
      <c r="D4190" s="9" t="n">
        <v>43700</v>
      </c>
      <c r="E4190" s="9" t="n">
        <v>43748</v>
      </c>
      <c r="F4190" s="9" t="n">
        <v>43753</v>
      </c>
      <c r="G4190" s="9" t="n">
        <v>43755</v>
      </c>
      <c r="H4190" s="10" t="s">
        <v>36</v>
      </c>
      <c r="I4190" s="0" t="n">
        <v>16</v>
      </c>
      <c r="J4190" s="0" t="n">
        <v>43</v>
      </c>
      <c r="K4190" s="0" t="n">
        <v>46</v>
      </c>
      <c r="L4190" s="0" t="n">
        <v>1</v>
      </c>
      <c r="M4190" s="0" t="n">
        <v>1</v>
      </c>
      <c r="N4190" s="11" t="n">
        <v>0.1</v>
      </c>
      <c r="O4190" s="12" t="n">
        <v>1391.99</v>
      </c>
      <c r="P4190" s="12" t="n">
        <v>2626.4</v>
      </c>
      <c r="Q4190" s="12" t="n">
        <f aca="false">M4190*P4190*(1-N4190)</f>
        <v>2363.76</v>
      </c>
      <c r="R4190" s="12" t="n">
        <f aca="false">M4190*O4190</f>
        <v>1391.99</v>
      </c>
      <c r="S4190" s="12" t="n">
        <f aca="false">Q4190-R4190</f>
        <v>971.77</v>
      </c>
      <c r="T4190" s="11" t="n">
        <f aca="false">IFERROR(S4190/Q4190,0)</f>
        <v>0.411111957220699</v>
      </c>
      <c r="U4190" s="13" t="n">
        <f aca="false">F4190-E4190</f>
        <v>5</v>
      </c>
      <c r="V4190" s="13" t="n">
        <f aca="false">G4190-F4190</f>
        <v>2</v>
      </c>
      <c r="W4190" s="13" t="n">
        <f aca="false">G4190-E4190</f>
        <v>7</v>
      </c>
      <c r="X4190" s="10" t="n">
        <f aca="false">YEAR(E4190)</f>
        <v>2019</v>
      </c>
      <c r="Y4190" s="0" t="str">
        <f aca="false">TEXT(E4190,"yyyy-mm")</f>
        <v>2019-10</v>
      </c>
      <c r="Z4190" s="0" t="str">
        <f aca="false">"Q"&amp;ROUNDUP(MONTH(E4190)/3,0)&amp;"-"&amp;YEAR(E4190)</f>
        <v>Q4-2019</v>
      </c>
    </row>
    <row r="4191" customFormat="false" ht="14.25" hidden="false" customHeight="false" outlineLevel="0" collapsed="false">
      <c r="A4191" s="0" t="s">
        <v>4233</v>
      </c>
      <c r="B4191" s="0" t="s">
        <v>41</v>
      </c>
      <c r="C4191" s="0" t="s">
        <v>39</v>
      </c>
      <c r="D4191" s="9" t="n">
        <v>43600</v>
      </c>
      <c r="E4191" s="9" t="n">
        <v>43748</v>
      </c>
      <c r="F4191" s="9" t="n">
        <v>43774</v>
      </c>
      <c r="G4191" s="9" t="n">
        <v>43779</v>
      </c>
      <c r="H4191" s="10" t="s">
        <v>36</v>
      </c>
      <c r="I4191" s="0" t="n">
        <v>24</v>
      </c>
      <c r="J4191" s="0" t="n">
        <v>20</v>
      </c>
      <c r="K4191" s="0" t="n">
        <v>126</v>
      </c>
      <c r="L4191" s="0" t="n">
        <v>40</v>
      </c>
      <c r="M4191" s="0" t="n">
        <v>8</v>
      </c>
      <c r="N4191" s="11" t="n">
        <v>0.15</v>
      </c>
      <c r="O4191" s="12" t="n">
        <v>850.3</v>
      </c>
      <c r="P4191" s="12" t="n">
        <v>1735.3</v>
      </c>
      <c r="Q4191" s="12" t="n">
        <f aca="false">M4191*P4191*(1-N4191)</f>
        <v>11800.04</v>
      </c>
      <c r="R4191" s="12" t="n">
        <f aca="false">M4191*O4191</f>
        <v>6802.4</v>
      </c>
      <c r="S4191" s="12" t="n">
        <f aca="false">Q4191-R4191</f>
        <v>4997.64</v>
      </c>
      <c r="T4191" s="11" t="n">
        <f aca="false">IFERROR(S4191/Q4191,0)</f>
        <v>0.423527377873295</v>
      </c>
      <c r="U4191" s="13" t="n">
        <f aca="false">F4191-E4191</f>
        <v>26</v>
      </c>
      <c r="V4191" s="13" t="n">
        <f aca="false">G4191-F4191</f>
        <v>5</v>
      </c>
      <c r="W4191" s="13" t="n">
        <f aca="false">G4191-E4191</f>
        <v>31</v>
      </c>
      <c r="X4191" s="10" t="n">
        <f aca="false">YEAR(E4191)</f>
        <v>2019</v>
      </c>
      <c r="Y4191" s="0" t="str">
        <f aca="false">TEXT(E4191,"yyyy-mm")</f>
        <v>2019-10</v>
      </c>
      <c r="Z4191" s="0" t="str">
        <f aca="false">"Q"&amp;ROUNDUP(MONTH(E4191)/3,0)&amp;"-"&amp;YEAR(E4191)</f>
        <v>Q4-2019</v>
      </c>
    </row>
    <row r="4192" customFormat="false" ht="14.25" hidden="false" customHeight="false" outlineLevel="0" collapsed="false">
      <c r="A4192" s="0" t="s">
        <v>4234</v>
      </c>
      <c r="B4192" s="0" t="s">
        <v>43</v>
      </c>
      <c r="C4192" s="0" t="s">
        <v>35</v>
      </c>
      <c r="D4192" s="9" t="n">
        <v>43700</v>
      </c>
      <c r="E4192" s="9" t="n">
        <v>43748</v>
      </c>
      <c r="F4192" s="9" t="n">
        <v>43763</v>
      </c>
      <c r="G4192" s="9" t="n">
        <v>43768</v>
      </c>
      <c r="H4192" s="10" t="s">
        <v>36</v>
      </c>
      <c r="I4192" s="0" t="n">
        <v>28</v>
      </c>
      <c r="J4192" s="0" t="n">
        <v>3</v>
      </c>
      <c r="K4192" s="0" t="n">
        <v>260</v>
      </c>
      <c r="L4192" s="0" t="n">
        <v>16</v>
      </c>
      <c r="M4192" s="0" t="n">
        <v>1</v>
      </c>
      <c r="N4192" s="11" t="n">
        <v>0.1</v>
      </c>
      <c r="O4192" s="12" t="n">
        <v>525.55</v>
      </c>
      <c r="P4192" s="12" t="n">
        <v>991.6</v>
      </c>
      <c r="Q4192" s="12" t="n">
        <f aca="false">M4192*P4192*(1-N4192)</f>
        <v>892.44</v>
      </c>
      <c r="R4192" s="12" t="n">
        <f aca="false">M4192*O4192</f>
        <v>525.55</v>
      </c>
      <c r="S4192" s="12" t="n">
        <f aca="false">Q4192-R4192</f>
        <v>366.89</v>
      </c>
      <c r="T4192" s="11" t="n">
        <f aca="false">IFERROR(S4192/Q4192,0)</f>
        <v>0.411108870064094</v>
      </c>
      <c r="U4192" s="13" t="n">
        <f aca="false">F4192-E4192</f>
        <v>15</v>
      </c>
      <c r="V4192" s="13" t="n">
        <f aca="false">G4192-F4192</f>
        <v>5</v>
      </c>
      <c r="W4192" s="13" t="n">
        <f aca="false">G4192-E4192</f>
        <v>20</v>
      </c>
      <c r="X4192" s="10" t="n">
        <f aca="false">YEAR(E4192)</f>
        <v>2019</v>
      </c>
      <c r="Y4192" s="0" t="str">
        <f aca="false">TEXT(E4192,"yyyy-mm")</f>
        <v>2019-10</v>
      </c>
      <c r="Z4192" s="0" t="str">
        <f aca="false">"Q"&amp;ROUNDUP(MONTH(E4192)/3,0)&amp;"-"&amp;YEAR(E4192)</f>
        <v>Q4-2019</v>
      </c>
    </row>
    <row r="4193" customFormat="false" ht="14.25" hidden="false" customHeight="false" outlineLevel="0" collapsed="false">
      <c r="A4193" s="0" t="s">
        <v>4235</v>
      </c>
      <c r="B4193" s="0" t="s">
        <v>41</v>
      </c>
      <c r="C4193" s="0" t="s">
        <v>58</v>
      </c>
      <c r="D4193" s="9" t="n">
        <v>43600</v>
      </c>
      <c r="E4193" s="9" t="n">
        <v>43748</v>
      </c>
      <c r="F4193" s="9" t="n">
        <v>43755</v>
      </c>
      <c r="G4193" s="9" t="n">
        <v>43760</v>
      </c>
      <c r="H4193" s="10" t="s">
        <v>36</v>
      </c>
      <c r="I4193" s="0" t="n">
        <v>21</v>
      </c>
      <c r="J4193" s="0" t="n">
        <v>9</v>
      </c>
      <c r="K4193" s="0" t="n">
        <v>366</v>
      </c>
      <c r="L4193" s="0" t="n">
        <v>31</v>
      </c>
      <c r="M4193" s="0" t="n">
        <v>2</v>
      </c>
      <c r="N4193" s="11" t="n">
        <v>0.2</v>
      </c>
      <c r="O4193" s="12" t="n">
        <v>1973.15</v>
      </c>
      <c r="P4193" s="12" t="n">
        <v>3946.3</v>
      </c>
      <c r="Q4193" s="12" t="n">
        <f aca="false">M4193*P4193*(1-N4193)</f>
        <v>6314.08</v>
      </c>
      <c r="R4193" s="12" t="n">
        <f aca="false">M4193*O4193</f>
        <v>3946.3</v>
      </c>
      <c r="S4193" s="12" t="n">
        <f aca="false">Q4193-R4193</f>
        <v>2367.78</v>
      </c>
      <c r="T4193" s="11" t="n">
        <f aca="false">IFERROR(S4193/Q4193,0)</f>
        <v>0.375</v>
      </c>
      <c r="U4193" s="13" t="n">
        <f aca="false">F4193-E4193</f>
        <v>7</v>
      </c>
      <c r="V4193" s="13" t="n">
        <f aca="false">G4193-F4193</f>
        <v>5</v>
      </c>
      <c r="W4193" s="13" t="n">
        <f aca="false">G4193-E4193</f>
        <v>12</v>
      </c>
      <c r="X4193" s="10" t="n">
        <f aca="false">YEAR(E4193)</f>
        <v>2019</v>
      </c>
      <c r="Y4193" s="0" t="str">
        <f aca="false">TEXT(E4193,"yyyy-mm")</f>
        <v>2019-10</v>
      </c>
      <c r="Z4193" s="0" t="str">
        <f aca="false">"Q"&amp;ROUNDUP(MONTH(E4193)/3,0)&amp;"-"&amp;YEAR(E4193)</f>
        <v>Q4-2019</v>
      </c>
    </row>
    <row r="4194" customFormat="false" ht="14.25" hidden="false" customHeight="false" outlineLevel="0" collapsed="false">
      <c r="A4194" s="0" t="s">
        <v>4236</v>
      </c>
      <c r="B4194" s="0" t="s">
        <v>38</v>
      </c>
      <c r="C4194" s="0" t="s">
        <v>35</v>
      </c>
      <c r="D4194" s="9" t="n">
        <v>43700</v>
      </c>
      <c r="E4194" s="9" t="n">
        <v>43748</v>
      </c>
      <c r="F4194" s="9" t="n">
        <v>43768</v>
      </c>
      <c r="G4194" s="9" t="n">
        <v>43776</v>
      </c>
      <c r="H4194" s="10" t="s">
        <v>36</v>
      </c>
      <c r="I4194" s="0" t="n">
        <v>13</v>
      </c>
      <c r="J4194" s="0" t="n">
        <v>32</v>
      </c>
      <c r="K4194" s="0" t="n">
        <v>248</v>
      </c>
      <c r="L4194" s="0" t="n">
        <v>16</v>
      </c>
      <c r="M4194" s="0" t="n">
        <v>4</v>
      </c>
      <c r="N4194" s="11" t="n">
        <v>0.1</v>
      </c>
      <c r="O4194" s="12" t="n">
        <v>3960.5</v>
      </c>
      <c r="P4194" s="12" t="n">
        <v>5500.7</v>
      </c>
      <c r="Q4194" s="12" t="n">
        <f aca="false">M4194*P4194*(1-N4194)</f>
        <v>19802.52</v>
      </c>
      <c r="R4194" s="12" t="n">
        <f aca="false">M4194*O4194</f>
        <v>15842</v>
      </c>
      <c r="S4194" s="12" t="n">
        <f aca="false">Q4194-R4194</f>
        <v>3960.52</v>
      </c>
      <c r="T4194" s="11" t="n">
        <f aca="false">IFERROR(S4194/Q4194,0)</f>
        <v>0.200000807977975</v>
      </c>
      <c r="U4194" s="13" t="n">
        <f aca="false">F4194-E4194</f>
        <v>20</v>
      </c>
      <c r="V4194" s="13" t="n">
        <f aca="false">G4194-F4194</f>
        <v>8</v>
      </c>
      <c r="W4194" s="13" t="n">
        <f aca="false">G4194-E4194</f>
        <v>28</v>
      </c>
      <c r="X4194" s="10" t="n">
        <f aca="false">YEAR(E4194)</f>
        <v>2019</v>
      </c>
      <c r="Y4194" s="0" t="str">
        <f aca="false">TEXT(E4194,"yyyy-mm")</f>
        <v>2019-10</v>
      </c>
      <c r="Z4194" s="0" t="str">
        <f aca="false">"Q"&amp;ROUNDUP(MONTH(E4194)/3,0)&amp;"-"&amp;YEAR(E4194)</f>
        <v>Q4-2019</v>
      </c>
    </row>
    <row r="4195" customFormat="false" ht="14.25" hidden="false" customHeight="false" outlineLevel="0" collapsed="false">
      <c r="A4195" s="0" t="s">
        <v>4237</v>
      </c>
      <c r="B4195" s="0" t="s">
        <v>34</v>
      </c>
      <c r="C4195" s="0" t="s">
        <v>58</v>
      </c>
      <c r="D4195" s="9" t="n">
        <v>43600</v>
      </c>
      <c r="E4195" s="9" t="n">
        <v>43748</v>
      </c>
      <c r="F4195" s="9" t="n">
        <v>43750</v>
      </c>
      <c r="G4195" s="9" t="n">
        <v>43756</v>
      </c>
      <c r="H4195" s="10" t="s">
        <v>36</v>
      </c>
      <c r="I4195" s="0" t="n">
        <v>6</v>
      </c>
      <c r="J4195" s="0" t="n">
        <v>14</v>
      </c>
      <c r="K4195" s="0" t="n">
        <v>344</v>
      </c>
      <c r="L4195" s="0" t="n">
        <v>28</v>
      </c>
      <c r="M4195" s="0" t="n">
        <v>7</v>
      </c>
      <c r="N4195" s="11" t="n">
        <v>0.05</v>
      </c>
      <c r="O4195" s="12" t="n">
        <v>2633.37</v>
      </c>
      <c r="P4195" s="12" t="n">
        <v>3872.6</v>
      </c>
      <c r="Q4195" s="12" t="n">
        <f aca="false">M4195*P4195*(1-N4195)</f>
        <v>25752.79</v>
      </c>
      <c r="R4195" s="12" t="n">
        <f aca="false">M4195*O4195</f>
        <v>18433.59</v>
      </c>
      <c r="S4195" s="12" t="n">
        <f aca="false">Q4195-R4195</f>
        <v>7319.2</v>
      </c>
      <c r="T4195" s="11" t="n">
        <f aca="false">IFERROR(S4195/Q4195,0)</f>
        <v>0.284209982685371</v>
      </c>
      <c r="U4195" s="13" t="n">
        <f aca="false">F4195-E4195</f>
        <v>2</v>
      </c>
      <c r="V4195" s="13" t="n">
        <f aca="false">G4195-F4195</f>
        <v>6</v>
      </c>
      <c r="W4195" s="13" t="n">
        <f aca="false">G4195-E4195</f>
        <v>8</v>
      </c>
      <c r="X4195" s="10" t="n">
        <f aca="false">YEAR(E4195)</f>
        <v>2019</v>
      </c>
      <c r="Y4195" s="0" t="str">
        <f aca="false">TEXT(E4195,"yyyy-mm")</f>
        <v>2019-10</v>
      </c>
      <c r="Z4195" s="0" t="str">
        <f aca="false">"Q"&amp;ROUNDUP(MONTH(E4195)/3,0)&amp;"-"&amp;YEAR(E4195)</f>
        <v>Q4-2019</v>
      </c>
    </row>
    <row r="4196" customFormat="false" ht="14.25" hidden="false" customHeight="false" outlineLevel="0" collapsed="false">
      <c r="A4196" s="0" t="s">
        <v>4238</v>
      </c>
      <c r="B4196" s="0" t="s">
        <v>34</v>
      </c>
      <c r="C4196" s="0" t="s">
        <v>39</v>
      </c>
      <c r="D4196" s="9" t="n">
        <v>43600</v>
      </c>
      <c r="E4196" s="9" t="n">
        <v>43748</v>
      </c>
      <c r="F4196" s="9" t="n">
        <v>43771</v>
      </c>
      <c r="G4196" s="9" t="n">
        <v>43776</v>
      </c>
      <c r="H4196" s="10" t="s">
        <v>36</v>
      </c>
      <c r="I4196" s="0" t="n">
        <v>5</v>
      </c>
      <c r="J4196" s="0" t="n">
        <v>44</v>
      </c>
      <c r="K4196" s="0" t="n">
        <v>162</v>
      </c>
      <c r="L4196" s="0" t="n">
        <v>18</v>
      </c>
      <c r="M4196" s="0" t="n">
        <v>7</v>
      </c>
      <c r="N4196" s="11" t="n">
        <v>0.075</v>
      </c>
      <c r="O4196" s="12" t="n">
        <v>124.29</v>
      </c>
      <c r="P4196" s="12" t="n">
        <v>234.5</v>
      </c>
      <c r="Q4196" s="12" t="n">
        <f aca="false">M4196*P4196*(1-N4196)</f>
        <v>1518.3875</v>
      </c>
      <c r="R4196" s="12" t="n">
        <f aca="false">M4196*O4196</f>
        <v>870.03</v>
      </c>
      <c r="S4196" s="12" t="n">
        <f aca="false">Q4196-R4196</f>
        <v>648.3575</v>
      </c>
      <c r="T4196" s="11" t="n">
        <f aca="false">IFERROR(S4196/Q4196,0)</f>
        <v>0.427003976257708</v>
      </c>
      <c r="U4196" s="13" t="n">
        <f aca="false">F4196-E4196</f>
        <v>23</v>
      </c>
      <c r="V4196" s="13" t="n">
        <f aca="false">G4196-F4196</f>
        <v>5</v>
      </c>
      <c r="W4196" s="13" t="n">
        <f aca="false">G4196-E4196</f>
        <v>28</v>
      </c>
      <c r="X4196" s="10" t="n">
        <f aca="false">YEAR(E4196)</f>
        <v>2019</v>
      </c>
      <c r="Y4196" s="0" t="str">
        <f aca="false">TEXT(E4196,"yyyy-mm")</f>
        <v>2019-10</v>
      </c>
      <c r="Z4196" s="0" t="str">
        <f aca="false">"Q"&amp;ROUNDUP(MONTH(E4196)/3,0)&amp;"-"&amp;YEAR(E4196)</f>
        <v>Q4-2019</v>
      </c>
    </row>
    <row r="4197" customFormat="false" ht="14.25" hidden="false" customHeight="false" outlineLevel="0" collapsed="false">
      <c r="A4197" s="0" t="s">
        <v>4239</v>
      </c>
      <c r="B4197" s="0" t="s">
        <v>41</v>
      </c>
      <c r="C4197" s="0" t="s">
        <v>39</v>
      </c>
      <c r="D4197" s="9" t="n">
        <v>43600</v>
      </c>
      <c r="E4197" s="9" t="n">
        <v>43748</v>
      </c>
      <c r="F4197" s="9" t="n">
        <v>43769</v>
      </c>
      <c r="G4197" s="9" t="n">
        <v>43778</v>
      </c>
      <c r="H4197" s="10" t="s">
        <v>36</v>
      </c>
      <c r="I4197" s="0" t="n">
        <v>23</v>
      </c>
      <c r="J4197" s="0" t="n">
        <v>25</v>
      </c>
      <c r="K4197" s="0" t="n">
        <v>186</v>
      </c>
      <c r="L4197" s="0" t="n">
        <v>44</v>
      </c>
      <c r="M4197" s="0" t="n">
        <v>5</v>
      </c>
      <c r="N4197" s="11" t="n">
        <v>0.075</v>
      </c>
      <c r="O4197" s="12" t="n">
        <v>1408.61</v>
      </c>
      <c r="P4197" s="12" t="n">
        <v>1956.4</v>
      </c>
      <c r="Q4197" s="12" t="n">
        <f aca="false">M4197*P4197*(1-N4197)</f>
        <v>9048.35</v>
      </c>
      <c r="R4197" s="12" t="n">
        <f aca="false">M4197*O4197</f>
        <v>7043.05</v>
      </c>
      <c r="S4197" s="12" t="n">
        <f aca="false">Q4197-R4197</f>
        <v>2005.3</v>
      </c>
      <c r="T4197" s="11" t="n">
        <f aca="false">IFERROR(S4197/Q4197,0)</f>
        <v>0.22162051644775</v>
      </c>
      <c r="U4197" s="13" t="n">
        <f aca="false">F4197-E4197</f>
        <v>21</v>
      </c>
      <c r="V4197" s="13" t="n">
        <f aca="false">G4197-F4197</f>
        <v>9</v>
      </c>
      <c r="W4197" s="13" t="n">
        <f aca="false">G4197-E4197</f>
        <v>30</v>
      </c>
      <c r="X4197" s="10" t="n">
        <f aca="false">YEAR(E4197)</f>
        <v>2019</v>
      </c>
      <c r="Y4197" s="0" t="str">
        <f aca="false">TEXT(E4197,"yyyy-mm")</f>
        <v>2019-10</v>
      </c>
      <c r="Z4197" s="0" t="str">
        <f aca="false">"Q"&amp;ROUNDUP(MONTH(E4197)/3,0)&amp;"-"&amp;YEAR(E4197)</f>
        <v>Q4-2019</v>
      </c>
    </row>
    <row r="4198" customFormat="false" ht="14.25" hidden="false" customHeight="false" outlineLevel="0" collapsed="false">
      <c r="A4198" s="0" t="s">
        <v>4240</v>
      </c>
      <c r="B4198" s="0" t="s">
        <v>41</v>
      </c>
      <c r="C4198" s="0" t="s">
        <v>39</v>
      </c>
      <c r="D4198" s="9" t="n">
        <v>43600</v>
      </c>
      <c r="E4198" s="9" t="n">
        <v>43748</v>
      </c>
      <c r="F4198" s="9" t="n">
        <v>43761</v>
      </c>
      <c r="G4198" s="9" t="n">
        <v>43765</v>
      </c>
      <c r="H4198" s="10" t="s">
        <v>36</v>
      </c>
      <c r="I4198" s="0" t="n">
        <v>25</v>
      </c>
      <c r="J4198" s="0" t="n">
        <v>25</v>
      </c>
      <c r="K4198" s="0" t="n">
        <v>99</v>
      </c>
      <c r="L4198" s="0" t="n">
        <v>21</v>
      </c>
      <c r="M4198" s="0" t="n">
        <v>8</v>
      </c>
      <c r="N4198" s="11" t="n">
        <v>0.1</v>
      </c>
      <c r="O4198" s="12" t="n">
        <v>101.64</v>
      </c>
      <c r="P4198" s="12" t="n">
        <v>247.9</v>
      </c>
      <c r="Q4198" s="12" t="n">
        <f aca="false">M4198*P4198*(1-N4198)</f>
        <v>1784.88</v>
      </c>
      <c r="R4198" s="12" t="n">
        <f aca="false">M4198*O4198</f>
        <v>813.12</v>
      </c>
      <c r="S4198" s="12" t="n">
        <f aca="false">Q4198-R4198</f>
        <v>971.76</v>
      </c>
      <c r="T4198" s="11" t="n">
        <f aca="false">IFERROR(S4198/Q4198,0)</f>
        <v>0.54443996235041</v>
      </c>
      <c r="U4198" s="13" t="n">
        <f aca="false">F4198-E4198</f>
        <v>13</v>
      </c>
      <c r="V4198" s="13" t="n">
        <f aca="false">G4198-F4198</f>
        <v>4</v>
      </c>
      <c r="W4198" s="13" t="n">
        <f aca="false">G4198-E4198</f>
        <v>17</v>
      </c>
      <c r="X4198" s="10" t="n">
        <f aca="false">YEAR(E4198)</f>
        <v>2019</v>
      </c>
      <c r="Y4198" s="0" t="str">
        <f aca="false">TEXT(E4198,"yyyy-mm")</f>
        <v>2019-10</v>
      </c>
      <c r="Z4198" s="0" t="str">
        <f aca="false">"Q"&amp;ROUNDUP(MONTH(E4198)/3,0)&amp;"-"&amp;YEAR(E4198)</f>
        <v>Q4-2019</v>
      </c>
    </row>
    <row r="4199" customFormat="false" ht="14.25" hidden="false" customHeight="false" outlineLevel="0" collapsed="false">
      <c r="A4199" s="0" t="s">
        <v>4241</v>
      </c>
      <c r="B4199" s="0" t="s">
        <v>34</v>
      </c>
      <c r="C4199" s="0" t="s">
        <v>48</v>
      </c>
      <c r="D4199" s="9" t="n">
        <v>43600</v>
      </c>
      <c r="E4199" s="9" t="n">
        <v>43748</v>
      </c>
      <c r="F4199" s="9" t="n">
        <v>43762</v>
      </c>
      <c r="G4199" s="9" t="n">
        <v>43766</v>
      </c>
      <c r="H4199" s="10" t="s">
        <v>36</v>
      </c>
      <c r="I4199" s="0" t="n">
        <v>8</v>
      </c>
      <c r="J4199" s="0" t="n">
        <v>19</v>
      </c>
      <c r="K4199" s="0" t="n">
        <v>11</v>
      </c>
      <c r="L4199" s="0" t="n">
        <v>28</v>
      </c>
      <c r="M4199" s="0" t="n">
        <v>1</v>
      </c>
      <c r="N4199" s="11" t="n">
        <v>0.15</v>
      </c>
      <c r="O4199" s="12" t="n">
        <v>4373.76</v>
      </c>
      <c r="P4199" s="12" t="n">
        <v>6432</v>
      </c>
      <c r="Q4199" s="12" t="n">
        <f aca="false">M4199*P4199*(1-N4199)</f>
        <v>5467.2</v>
      </c>
      <c r="R4199" s="12" t="n">
        <f aca="false">M4199*O4199</f>
        <v>4373.76</v>
      </c>
      <c r="S4199" s="12" t="n">
        <f aca="false">Q4199-R4199</f>
        <v>1093.44</v>
      </c>
      <c r="T4199" s="11" t="n">
        <f aca="false">IFERROR(S4199/Q4199,0)</f>
        <v>0.2</v>
      </c>
      <c r="U4199" s="13" t="n">
        <f aca="false">F4199-E4199</f>
        <v>14</v>
      </c>
      <c r="V4199" s="13" t="n">
        <f aca="false">G4199-F4199</f>
        <v>4</v>
      </c>
      <c r="W4199" s="13" t="n">
        <f aca="false">G4199-E4199</f>
        <v>18</v>
      </c>
      <c r="X4199" s="10" t="n">
        <f aca="false">YEAR(E4199)</f>
        <v>2019</v>
      </c>
      <c r="Y4199" s="0" t="str">
        <f aca="false">TEXT(E4199,"yyyy-mm")</f>
        <v>2019-10</v>
      </c>
      <c r="Z4199" s="0" t="str">
        <f aca="false">"Q"&amp;ROUNDUP(MONTH(E4199)/3,0)&amp;"-"&amp;YEAR(E4199)</f>
        <v>Q4-2019</v>
      </c>
    </row>
    <row r="4200" customFormat="false" ht="14.25" hidden="false" customHeight="false" outlineLevel="0" collapsed="false">
      <c r="A4200" s="0" t="s">
        <v>4242</v>
      </c>
      <c r="B4200" s="0" t="s">
        <v>34</v>
      </c>
      <c r="C4200" s="0" t="s">
        <v>46</v>
      </c>
      <c r="D4200" s="9" t="n">
        <v>43600</v>
      </c>
      <c r="E4200" s="9" t="n">
        <v>43748</v>
      </c>
      <c r="F4200" s="9" t="n">
        <v>43775</v>
      </c>
      <c r="G4200" s="9" t="n">
        <v>43784</v>
      </c>
      <c r="H4200" s="10" t="s">
        <v>36</v>
      </c>
      <c r="I4200" s="0" t="n">
        <v>6</v>
      </c>
      <c r="J4200" s="0" t="n">
        <v>43</v>
      </c>
      <c r="K4200" s="0" t="n">
        <v>290</v>
      </c>
      <c r="L4200" s="0" t="n">
        <v>32</v>
      </c>
      <c r="M4200" s="0" t="n">
        <v>4</v>
      </c>
      <c r="N4200" s="11" t="n">
        <v>0.4</v>
      </c>
      <c r="O4200" s="12" t="n">
        <v>733.52</v>
      </c>
      <c r="P4200" s="12" t="n">
        <v>1078.7</v>
      </c>
      <c r="Q4200" s="12" t="n">
        <f aca="false">M4200*P4200*(1-N4200)</f>
        <v>2588.88</v>
      </c>
      <c r="R4200" s="12" t="n">
        <f aca="false">M4200*O4200</f>
        <v>2934.08</v>
      </c>
      <c r="S4200" s="12" t="n">
        <f aca="false">Q4200-R4200</f>
        <v>-345.2</v>
      </c>
      <c r="T4200" s="11" t="n">
        <f aca="false">IFERROR(S4200/Q4200,0)</f>
        <v>-0.133339513612064</v>
      </c>
      <c r="U4200" s="13" t="n">
        <f aca="false">F4200-E4200</f>
        <v>27</v>
      </c>
      <c r="V4200" s="13" t="n">
        <f aca="false">G4200-F4200</f>
        <v>9</v>
      </c>
      <c r="W4200" s="13" t="n">
        <f aca="false">G4200-E4200</f>
        <v>36</v>
      </c>
      <c r="X4200" s="10" t="n">
        <f aca="false">YEAR(E4200)</f>
        <v>2019</v>
      </c>
      <c r="Y4200" s="0" t="str">
        <f aca="false">TEXT(E4200,"yyyy-mm")</f>
        <v>2019-10</v>
      </c>
      <c r="Z4200" s="0" t="str">
        <f aca="false">"Q"&amp;ROUNDUP(MONTH(E4200)/3,0)&amp;"-"&amp;YEAR(E4200)</f>
        <v>Q4-2019</v>
      </c>
    </row>
    <row r="4201" customFormat="false" ht="14.25" hidden="false" customHeight="false" outlineLevel="0" collapsed="false">
      <c r="A4201" s="0" t="s">
        <v>4243</v>
      </c>
      <c r="B4201" s="0" t="s">
        <v>34</v>
      </c>
      <c r="C4201" s="0" t="s">
        <v>46</v>
      </c>
      <c r="D4201" s="9" t="n">
        <v>43700</v>
      </c>
      <c r="E4201" s="9" t="n">
        <v>43749</v>
      </c>
      <c r="F4201" s="9" t="n">
        <v>43770</v>
      </c>
      <c r="G4201" s="9" t="n">
        <v>43773</v>
      </c>
      <c r="H4201" s="10" t="s">
        <v>36</v>
      </c>
      <c r="I4201" s="0" t="n">
        <v>5</v>
      </c>
      <c r="J4201" s="0" t="n">
        <v>3</v>
      </c>
      <c r="K4201" s="0" t="n">
        <v>304</v>
      </c>
      <c r="L4201" s="0" t="n">
        <v>28</v>
      </c>
      <c r="M4201" s="0" t="n">
        <v>7</v>
      </c>
      <c r="N4201" s="11" t="n">
        <v>0.075</v>
      </c>
      <c r="O4201" s="12" t="n">
        <v>1868.5</v>
      </c>
      <c r="P4201" s="12" t="n">
        <v>2251.2</v>
      </c>
      <c r="Q4201" s="12" t="n">
        <f aca="false">M4201*P4201*(1-N4201)</f>
        <v>14576.52</v>
      </c>
      <c r="R4201" s="12" t="n">
        <f aca="false">M4201*O4201</f>
        <v>13079.5</v>
      </c>
      <c r="S4201" s="12" t="n">
        <f aca="false">Q4201-R4201</f>
        <v>1497.02</v>
      </c>
      <c r="T4201" s="11" t="n">
        <f aca="false">IFERROR(S4201/Q4201,0)</f>
        <v>0.102700781805259</v>
      </c>
      <c r="U4201" s="13" t="n">
        <f aca="false">F4201-E4201</f>
        <v>21</v>
      </c>
      <c r="V4201" s="13" t="n">
        <f aca="false">G4201-F4201</f>
        <v>3</v>
      </c>
      <c r="W4201" s="13" t="n">
        <f aca="false">G4201-E4201</f>
        <v>24</v>
      </c>
      <c r="X4201" s="10" t="n">
        <f aca="false">YEAR(E4201)</f>
        <v>2019</v>
      </c>
      <c r="Y4201" s="0" t="str">
        <f aca="false">TEXT(E4201,"yyyy-mm")</f>
        <v>2019-10</v>
      </c>
      <c r="Z4201" s="0" t="str">
        <f aca="false">"Q"&amp;ROUNDUP(MONTH(E4201)/3,0)&amp;"-"&amp;YEAR(E4201)</f>
        <v>Q4-2019</v>
      </c>
    </row>
    <row r="4202" customFormat="false" ht="14.25" hidden="false" customHeight="false" outlineLevel="0" collapsed="false">
      <c r="A4202" s="0" t="s">
        <v>4244</v>
      </c>
      <c r="B4202" s="0" t="s">
        <v>38</v>
      </c>
      <c r="C4202" s="0" t="s">
        <v>39</v>
      </c>
      <c r="D4202" s="9" t="n">
        <v>43700</v>
      </c>
      <c r="E4202" s="9" t="n">
        <v>43750</v>
      </c>
      <c r="F4202" s="9" t="n">
        <v>43756</v>
      </c>
      <c r="G4202" s="9" t="n">
        <v>43762</v>
      </c>
      <c r="H4202" s="10" t="s">
        <v>36</v>
      </c>
      <c r="I4202" s="0" t="n">
        <v>14</v>
      </c>
      <c r="J4202" s="0" t="n">
        <v>33</v>
      </c>
      <c r="K4202" s="0" t="n">
        <v>164</v>
      </c>
      <c r="L4202" s="0" t="n">
        <v>10</v>
      </c>
      <c r="M4202" s="0" t="n">
        <v>5</v>
      </c>
      <c r="N4202" s="11" t="n">
        <v>0.1</v>
      </c>
      <c r="O4202" s="12" t="n">
        <v>168.84</v>
      </c>
      <c r="P4202" s="12" t="n">
        <v>201</v>
      </c>
      <c r="Q4202" s="12" t="n">
        <f aca="false">M4202*P4202*(1-N4202)</f>
        <v>904.5</v>
      </c>
      <c r="R4202" s="12" t="n">
        <f aca="false">M4202*O4202</f>
        <v>844.2</v>
      </c>
      <c r="S4202" s="12" t="n">
        <f aca="false">Q4202-R4202</f>
        <v>60.3</v>
      </c>
      <c r="T4202" s="11" t="n">
        <f aca="false">IFERROR(S4202/Q4202,0)</f>
        <v>0.0666666666666666</v>
      </c>
      <c r="U4202" s="13" t="n">
        <f aca="false">F4202-E4202</f>
        <v>6</v>
      </c>
      <c r="V4202" s="13" t="n">
        <f aca="false">G4202-F4202</f>
        <v>6</v>
      </c>
      <c r="W4202" s="13" t="n">
        <f aca="false">G4202-E4202</f>
        <v>12</v>
      </c>
      <c r="X4202" s="10" t="n">
        <f aca="false">YEAR(E4202)</f>
        <v>2019</v>
      </c>
      <c r="Y4202" s="0" t="str">
        <f aca="false">TEXT(E4202,"yyyy-mm")</f>
        <v>2019-10</v>
      </c>
      <c r="Z4202" s="0" t="str">
        <f aca="false">"Q"&amp;ROUNDUP(MONTH(E4202)/3,0)&amp;"-"&amp;YEAR(E4202)</f>
        <v>Q4-2019</v>
      </c>
    </row>
    <row r="4203" customFormat="false" ht="14.25" hidden="false" customHeight="false" outlineLevel="0" collapsed="false">
      <c r="A4203" s="0" t="s">
        <v>4245</v>
      </c>
      <c r="B4203" s="0" t="s">
        <v>38</v>
      </c>
      <c r="C4203" s="0" t="s">
        <v>39</v>
      </c>
      <c r="D4203" s="9" t="n">
        <v>43600</v>
      </c>
      <c r="E4203" s="9" t="n">
        <v>43750</v>
      </c>
      <c r="F4203" s="9" t="n">
        <v>43755</v>
      </c>
      <c r="G4203" s="9" t="n">
        <v>43760</v>
      </c>
      <c r="H4203" s="10" t="s">
        <v>36</v>
      </c>
      <c r="I4203" s="0" t="n">
        <v>20</v>
      </c>
      <c r="J4203" s="0" t="n">
        <v>41</v>
      </c>
      <c r="K4203" s="0" t="n">
        <v>115</v>
      </c>
      <c r="L4203" s="0" t="n">
        <v>19</v>
      </c>
      <c r="M4203" s="0" t="n">
        <v>8</v>
      </c>
      <c r="N4203" s="11" t="n">
        <v>0.05</v>
      </c>
      <c r="O4203" s="12" t="n">
        <v>455.27</v>
      </c>
      <c r="P4203" s="12" t="n">
        <v>1011.7</v>
      </c>
      <c r="Q4203" s="12" t="n">
        <f aca="false">M4203*P4203*(1-N4203)</f>
        <v>7688.92</v>
      </c>
      <c r="R4203" s="12" t="n">
        <f aca="false">M4203*O4203</f>
        <v>3642.16</v>
      </c>
      <c r="S4203" s="12" t="n">
        <f aca="false">Q4203-R4203</f>
        <v>4046.76</v>
      </c>
      <c r="T4203" s="11" t="n">
        <f aca="false">IFERROR(S4203/Q4203,0)</f>
        <v>0.526310587182595</v>
      </c>
      <c r="U4203" s="13" t="n">
        <f aca="false">F4203-E4203</f>
        <v>5</v>
      </c>
      <c r="V4203" s="13" t="n">
        <f aca="false">G4203-F4203</f>
        <v>5</v>
      </c>
      <c r="W4203" s="13" t="n">
        <f aca="false">G4203-E4203</f>
        <v>10</v>
      </c>
      <c r="X4203" s="10" t="n">
        <f aca="false">YEAR(E4203)</f>
        <v>2019</v>
      </c>
      <c r="Y4203" s="0" t="str">
        <f aca="false">TEXT(E4203,"yyyy-mm")</f>
        <v>2019-10</v>
      </c>
      <c r="Z4203" s="0" t="str">
        <f aca="false">"Q"&amp;ROUNDUP(MONTH(E4203)/3,0)&amp;"-"&amp;YEAR(E4203)</f>
        <v>Q4-2019</v>
      </c>
    </row>
    <row r="4204" customFormat="false" ht="14.25" hidden="false" customHeight="false" outlineLevel="0" collapsed="false">
      <c r="A4204" s="0" t="s">
        <v>4246</v>
      </c>
      <c r="B4204" s="0" t="s">
        <v>38</v>
      </c>
      <c r="C4204" s="0" t="s">
        <v>46</v>
      </c>
      <c r="D4204" s="9" t="n">
        <v>43600</v>
      </c>
      <c r="E4204" s="9" t="n">
        <v>43750</v>
      </c>
      <c r="F4204" s="9" t="n">
        <v>43773</v>
      </c>
      <c r="G4204" s="9" t="n">
        <v>43782</v>
      </c>
      <c r="H4204" s="10" t="s">
        <v>36</v>
      </c>
      <c r="I4204" s="0" t="n">
        <v>15</v>
      </c>
      <c r="J4204" s="0" t="n">
        <v>5</v>
      </c>
      <c r="K4204" s="0" t="n">
        <v>272</v>
      </c>
      <c r="L4204" s="0" t="n">
        <v>13</v>
      </c>
      <c r="M4204" s="0" t="n">
        <v>4</v>
      </c>
      <c r="N4204" s="11" t="n">
        <v>0.05</v>
      </c>
      <c r="O4204" s="12" t="n">
        <v>507.93</v>
      </c>
      <c r="P4204" s="12" t="n">
        <v>891.1</v>
      </c>
      <c r="Q4204" s="12" t="n">
        <f aca="false">M4204*P4204*(1-N4204)</f>
        <v>3386.18</v>
      </c>
      <c r="R4204" s="12" t="n">
        <f aca="false">M4204*O4204</f>
        <v>2031.72</v>
      </c>
      <c r="S4204" s="12" t="n">
        <f aca="false">Q4204-R4204</f>
        <v>1354.46</v>
      </c>
      <c r="T4204" s="11" t="n">
        <f aca="false">IFERROR(S4204/Q4204,0)</f>
        <v>0.399996456183664</v>
      </c>
      <c r="U4204" s="13" t="n">
        <f aca="false">F4204-E4204</f>
        <v>23</v>
      </c>
      <c r="V4204" s="13" t="n">
        <f aca="false">G4204-F4204</f>
        <v>9</v>
      </c>
      <c r="W4204" s="13" t="n">
        <f aca="false">G4204-E4204</f>
        <v>32</v>
      </c>
      <c r="X4204" s="10" t="n">
        <f aca="false">YEAR(E4204)</f>
        <v>2019</v>
      </c>
      <c r="Y4204" s="0" t="str">
        <f aca="false">TEXT(E4204,"yyyy-mm")</f>
        <v>2019-10</v>
      </c>
      <c r="Z4204" s="0" t="str">
        <f aca="false">"Q"&amp;ROUNDUP(MONTH(E4204)/3,0)&amp;"-"&amp;YEAR(E4204)</f>
        <v>Q4-2019</v>
      </c>
    </row>
    <row r="4205" customFormat="false" ht="14.25" hidden="false" customHeight="false" outlineLevel="0" collapsed="false">
      <c r="A4205" s="0" t="s">
        <v>4247</v>
      </c>
      <c r="B4205" s="0" t="s">
        <v>41</v>
      </c>
      <c r="C4205" s="0" t="s">
        <v>46</v>
      </c>
      <c r="D4205" s="9" t="n">
        <v>43600</v>
      </c>
      <c r="E4205" s="9" t="n">
        <v>43750</v>
      </c>
      <c r="F4205" s="9" t="n">
        <v>43752</v>
      </c>
      <c r="G4205" s="9" t="n">
        <v>43761</v>
      </c>
      <c r="H4205" s="10" t="s">
        <v>36</v>
      </c>
      <c r="I4205" s="0" t="n">
        <v>22</v>
      </c>
      <c r="J4205" s="0" t="n">
        <v>43</v>
      </c>
      <c r="K4205" s="0" t="n">
        <v>298</v>
      </c>
      <c r="L4205" s="0" t="n">
        <v>44</v>
      </c>
      <c r="M4205" s="0" t="n">
        <v>8</v>
      </c>
      <c r="N4205" s="11" t="n">
        <v>0.05</v>
      </c>
      <c r="O4205" s="12" t="n">
        <v>455.27</v>
      </c>
      <c r="P4205" s="12" t="n">
        <v>1011.7</v>
      </c>
      <c r="Q4205" s="12" t="n">
        <f aca="false">M4205*P4205*(1-N4205)</f>
        <v>7688.92</v>
      </c>
      <c r="R4205" s="12" t="n">
        <f aca="false">M4205*O4205</f>
        <v>3642.16</v>
      </c>
      <c r="S4205" s="12" t="n">
        <f aca="false">Q4205-R4205</f>
        <v>4046.76</v>
      </c>
      <c r="T4205" s="11" t="n">
        <f aca="false">IFERROR(S4205/Q4205,0)</f>
        <v>0.526310587182595</v>
      </c>
      <c r="U4205" s="13" t="n">
        <f aca="false">F4205-E4205</f>
        <v>2</v>
      </c>
      <c r="V4205" s="13" t="n">
        <f aca="false">G4205-F4205</f>
        <v>9</v>
      </c>
      <c r="W4205" s="13" t="n">
        <f aca="false">G4205-E4205</f>
        <v>11</v>
      </c>
      <c r="X4205" s="10" t="n">
        <f aca="false">YEAR(E4205)</f>
        <v>2019</v>
      </c>
      <c r="Y4205" s="0" t="str">
        <f aca="false">TEXT(E4205,"yyyy-mm")</f>
        <v>2019-10</v>
      </c>
      <c r="Z4205" s="0" t="str">
        <f aca="false">"Q"&amp;ROUNDUP(MONTH(E4205)/3,0)&amp;"-"&amp;YEAR(E4205)</f>
        <v>Q4-2019</v>
      </c>
    </row>
    <row r="4206" customFormat="false" ht="14.25" hidden="false" customHeight="false" outlineLevel="0" collapsed="false">
      <c r="A4206" s="0" t="s">
        <v>4248</v>
      </c>
      <c r="B4206" s="0" t="s">
        <v>34</v>
      </c>
      <c r="C4206" s="0" t="s">
        <v>79</v>
      </c>
      <c r="D4206" s="9" t="n">
        <v>43600</v>
      </c>
      <c r="E4206" s="9" t="n">
        <v>43750</v>
      </c>
      <c r="F4206" s="9" t="n">
        <v>43771</v>
      </c>
      <c r="G4206" s="9" t="n">
        <v>43781</v>
      </c>
      <c r="H4206" s="10" t="s">
        <v>36</v>
      </c>
      <c r="I4206" s="0" t="n">
        <v>6</v>
      </c>
      <c r="J4206" s="0" t="n">
        <v>2</v>
      </c>
      <c r="K4206" s="0" t="n">
        <v>83</v>
      </c>
      <c r="L4206" s="0" t="n">
        <v>47</v>
      </c>
      <c r="M4206" s="0" t="n">
        <v>2</v>
      </c>
      <c r="N4206" s="11" t="n">
        <v>0.1</v>
      </c>
      <c r="O4206" s="12" t="n">
        <v>112.76</v>
      </c>
      <c r="P4206" s="12" t="n">
        <v>221.1</v>
      </c>
      <c r="Q4206" s="12" t="n">
        <f aca="false">M4206*P4206*(1-N4206)</f>
        <v>397.98</v>
      </c>
      <c r="R4206" s="12" t="n">
        <f aca="false">M4206*O4206</f>
        <v>225.52</v>
      </c>
      <c r="S4206" s="12" t="n">
        <f aca="false">Q4206-R4206</f>
        <v>172.46</v>
      </c>
      <c r="T4206" s="11" t="n">
        <f aca="false">IFERROR(S4206/Q4206,0)</f>
        <v>0.433338358711493</v>
      </c>
      <c r="U4206" s="13" t="n">
        <f aca="false">F4206-E4206</f>
        <v>21</v>
      </c>
      <c r="V4206" s="13" t="n">
        <f aca="false">G4206-F4206</f>
        <v>10</v>
      </c>
      <c r="W4206" s="13" t="n">
        <f aca="false">G4206-E4206</f>
        <v>31</v>
      </c>
      <c r="X4206" s="10" t="n">
        <f aca="false">YEAR(E4206)</f>
        <v>2019</v>
      </c>
      <c r="Y4206" s="0" t="str">
        <f aca="false">TEXT(E4206,"yyyy-mm")</f>
        <v>2019-10</v>
      </c>
      <c r="Z4206" s="0" t="str">
        <f aca="false">"Q"&amp;ROUNDUP(MONTH(E4206)/3,0)&amp;"-"&amp;YEAR(E4206)</f>
        <v>Q4-2019</v>
      </c>
    </row>
    <row r="4207" customFormat="false" ht="14.25" hidden="false" customHeight="false" outlineLevel="0" collapsed="false">
      <c r="A4207" s="0" t="s">
        <v>4249</v>
      </c>
      <c r="B4207" s="0" t="s">
        <v>34</v>
      </c>
      <c r="C4207" s="0" t="s">
        <v>48</v>
      </c>
      <c r="D4207" s="9" t="n">
        <v>43600</v>
      </c>
      <c r="E4207" s="9" t="n">
        <v>43750</v>
      </c>
      <c r="F4207" s="9" t="n">
        <v>43766</v>
      </c>
      <c r="G4207" s="9" t="n">
        <v>43773</v>
      </c>
      <c r="H4207" s="10" t="s">
        <v>36</v>
      </c>
      <c r="I4207" s="0" t="n">
        <v>5</v>
      </c>
      <c r="J4207" s="0" t="n">
        <v>29</v>
      </c>
      <c r="K4207" s="0" t="n">
        <v>17</v>
      </c>
      <c r="L4207" s="0" t="n">
        <v>40</v>
      </c>
      <c r="M4207" s="0" t="n">
        <v>3</v>
      </c>
      <c r="N4207" s="11" t="n">
        <v>0.075</v>
      </c>
      <c r="O4207" s="12" t="n">
        <v>1024.63</v>
      </c>
      <c r="P4207" s="12" t="n">
        <v>2499.1</v>
      </c>
      <c r="Q4207" s="12" t="n">
        <f aca="false">M4207*P4207*(1-N4207)</f>
        <v>6935.0025</v>
      </c>
      <c r="R4207" s="12" t="n">
        <f aca="false">M4207*O4207</f>
        <v>3073.89</v>
      </c>
      <c r="S4207" s="12" t="n">
        <f aca="false">Q4207-R4207</f>
        <v>3861.1125</v>
      </c>
      <c r="T4207" s="11" t="n">
        <f aca="false">IFERROR(S4207/Q4207,0)</f>
        <v>0.556757189344921</v>
      </c>
      <c r="U4207" s="13" t="n">
        <f aca="false">F4207-E4207</f>
        <v>16</v>
      </c>
      <c r="V4207" s="13" t="n">
        <f aca="false">G4207-F4207</f>
        <v>7</v>
      </c>
      <c r="W4207" s="13" t="n">
        <f aca="false">G4207-E4207</f>
        <v>23</v>
      </c>
      <c r="X4207" s="10" t="n">
        <f aca="false">YEAR(E4207)</f>
        <v>2019</v>
      </c>
      <c r="Y4207" s="0" t="str">
        <f aca="false">TEXT(E4207,"yyyy-mm")</f>
        <v>2019-10</v>
      </c>
      <c r="Z4207" s="0" t="str">
        <f aca="false">"Q"&amp;ROUNDUP(MONTH(E4207)/3,0)&amp;"-"&amp;YEAR(E4207)</f>
        <v>Q4-2019</v>
      </c>
    </row>
    <row r="4208" customFormat="false" ht="14.25" hidden="false" customHeight="false" outlineLevel="0" collapsed="false">
      <c r="A4208" s="0" t="s">
        <v>4250</v>
      </c>
      <c r="B4208" s="0" t="s">
        <v>34</v>
      </c>
      <c r="C4208" s="0" t="s">
        <v>35</v>
      </c>
      <c r="D4208" s="9" t="n">
        <v>43700</v>
      </c>
      <c r="E4208" s="9" t="n">
        <v>43750</v>
      </c>
      <c r="F4208" s="9" t="n">
        <v>43763</v>
      </c>
      <c r="G4208" s="9" t="n">
        <v>43770</v>
      </c>
      <c r="H4208" s="10" t="s">
        <v>36</v>
      </c>
      <c r="I4208" s="0" t="n">
        <v>9</v>
      </c>
      <c r="J4208" s="0" t="n">
        <v>15</v>
      </c>
      <c r="K4208" s="0" t="n">
        <v>215</v>
      </c>
      <c r="L4208" s="0" t="n">
        <v>26</v>
      </c>
      <c r="M4208" s="0" t="n">
        <v>5</v>
      </c>
      <c r="N4208" s="11" t="n">
        <v>0.05</v>
      </c>
      <c r="O4208" s="12" t="n">
        <v>3644.8</v>
      </c>
      <c r="P4208" s="12" t="n">
        <v>5360</v>
      </c>
      <c r="Q4208" s="12" t="n">
        <f aca="false">M4208*P4208*(1-N4208)</f>
        <v>25460</v>
      </c>
      <c r="R4208" s="12" t="n">
        <f aca="false">M4208*O4208</f>
        <v>18224</v>
      </c>
      <c r="S4208" s="12" t="n">
        <f aca="false">Q4208-R4208</f>
        <v>7236</v>
      </c>
      <c r="T4208" s="11" t="n">
        <f aca="false">IFERROR(S4208/Q4208,0)</f>
        <v>0.284210526315789</v>
      </c>
      <c r="U4208" s="13" t="n">
        <f aca="false">F4208-E4208</f>
        <v>13</v>
      </c>
      <c r="V4208" s="13" t="n">
        <f aca="false">G4208-F4208</f>
        <v>7</v>
      </c>
      <c r="W4208" s="13" t="n">
        <f aca="false">G4208-E4208</f>
        <v>20</v>
      </c>
      <c r="X4208" s="10" t="n">
        <f aca="false">YEAR(E4208)</f>
        <v>2019</v>
      </c>
      <c r="Y4208" s="0" t="str">
        <f aca="false">TEXT(E4208,"yyyy-mm")</f>
        <v>2019-10</v>
      </c>
      <c r="Z4208" s="0" t="str">
        <f aca="false">"Q"&amp;ROUNDUP(MONTH(E4208)/3,0)&amp;"-"&amp;YEAR(E4208)</f>
        <v>Q4-2019</v>
      </c>
    </row>
    <row r="4209" customFormat="false" ht="14.25" hidden="false" customHeight="false" outlineLevel="0" collapsed="false">
      <c r="A4209" s="0" t="s">
        <v>4251</v>
      </c>
      <c r="B4209" s="0" t="s">
        <v>34</v>
      </c>
      <c r="C4209" s="0" t="s">
        <v>39</v>
      </c>
      <c r="D4209" s="9" t="n">
        <v>43700</v>
      </c>
      <c r="E4209" s="9" t="n">
        <v>43750</v>
      </c>
      <c r="F4209" s="9" t="n">
        <v>43754</v>
      </c>
      <c r="G4209" s="9" t="n">
        <v>43758</v>
      </c>
      <c r="H4209" s="10" t="s">
        <v>36</v>
      </c>
      <c r="I4209" s="0" t="n">
        <v>6</v>
      </c>
      <c r="J4209" s="0" t="n">
        <v>4</v>
      </c>
      <c r="K4209" s="0" t="n">
        <v>150</v>
      </c>
      <c r="L4209" s="0" t="n">
        <v>23</v>
      </c>
      <c r="M4209" s="0" t="n">
        <v>5</v>
      </c>
      <c r="N4209" s="11" t="n">
        <v>0.1</v>
      </c>
      <c r="O4209" s="12" t="n">
        <v>788.32</v>
      </c>
      <c r="P4209" s="12" t="n">
        <v>1065.3</v>
      </c>
      <c r="Q4209" s="12" t="n">
        <f aca="false">M4209*P4209*(1-N4209)</f>
        <v>4793.85</v>
      </c>
      <c r="R4209" s="12" t="n">
        <f aca="false">M4209*O4209</f>
        <v>3941.6</v>
      </c>
      <c r="S4209" s="12" t="n">
        <f aca="false">Q4209-R4209</f>
        <v>852.25</v>
      </c>
      <c r="T4209" s="11" t="n">
        <f aca="false">IFERROR(S4209/Q4209,0)</f>
        <v>0.177779863783806</v>
      </c>
      <c r="U4209" s="13" t="n">
        <f aca="false">F4209-E4209</f>
        <v>4</v>
      </c>
      <c r="V4209" s="13" t="n">
        <f aca="false">G4209-F4209</f>
        <v>4</v>
      </c>
      <c r="W4209" s="13" t="n">
        <f aca="false">G4209-E4209</f>
        <v>8</v>
      </c>
      <c r="X4209" s="10" t="n">
        <f aca="false">YEAR(E4209)</f>
        <v>2019</v>
      </c>
      <c r="Y4209" s="0" t="str">
        <f aca="false">TEXT(E4209,"yyyy-mm")</f>
        <v>2019-10</v>
      </c>
      <c r="Z4209" s="0" t="str">
        <f aca="false">"Q"&amp;ROUNDUP(MONTH(E4209)/3,0)&amp;"-"&amp;YEAR(E4209)</f>
        <v>Q4-2019</v>
      </c>
    </row>
    <row r="4210" customFormat="false" ht="14.25" hidden="false" customHeight="false" outlineLevel="0" collapsed="false">
      <c r="A4210" s="0" t="s">
        <v>4252</v>
      </c>
      <c r="B4210" s="0" t="s">
        <v>34</v>
      </c>
      <c r="C4210" s="0" t="s">
        <v>39</v>
      </c>
      <c r="D4210" s="9" t="n">
        <v>43700</v>
      </c>
      <c r="E4210" s="9" t="n">
        <v>43750</v>
      </c>
      <c r="F4210" s="9" t="n">
        <v>43769</v>
      </c>
      <c r="G4210" s="9" t="n">
        <v>43778</v>
      </c>
      <c r="H4210" s="10" t="s">
        <v>36</v>
      </c>
      <c r="I4210" s="0" t="n">
        <v>3</v>
      </c>
      <c r="J4210" s="0" t="n">
        <v>9</v>
      </c>
      <c r="K4210" s="0" t="n">
        <v>112</v>
      </c>
      <c r="L4210" s="0" t="n">
        <v>24</v>
      </c>
      <c r="M4210" s="0" t="n">
        <v>5</v>
      </c>
      <c r="N4210" s="11" t="n">
        <v>0.05</v>
      </c>
      <c r="O4210" s="12" t="n">
        <v>738.07</v>
      </c>
      <c r="P4210" s="12" t="n">
        <v>1025.1</v>
      </c>
      <c r="Q4210" s="12" t="n">
        <f aca="false">M4210*P4210*(1-N4210)</f>
        <v>4869.225</v>
      </c>
      <c r="R4210" s="12" t="n">
        <f aca="false">M4210*O4210</f>
        <v>3690.35</v>
      </c>
      <c r="S4210" s="12" t="n">
        <f aca="false">Q4210-R4210</f>
        <v>1178.875</v>
      </c>
      <c r="T4210" s="11" t="n">
        <f aca="false">IFERROR(S4210/Q4210,0)</f>
        <v>0.242107316872808</v>
      </c>
      <c r="U4210" s="13" t="n">
        <f aca="false">F4210-E4210</f>
        <v>19</v>
      </c>
      <c r="V4210" s="13" t="n">
        <f aca="false">G4210-F4210</f>
        <v>9</v>
      </c>
      <c r="W4210" s="13" t="n">
        <f aca="false">G4210-E4210</f>
        <v>28</v>
      </c>
      <c r="X4210" s="10" t="n">
        <f aca="false">YEAR(E4210)</f>
        <v>2019</v>
      </c>
      <c r="Y4210" s="0" t="str">
        <f aca="false">TEXT(E4210,"yyyy-mm")</f>
        <v>2019-10</v>
      </c>
      <c r="Z4210" s="0" t="str">
        <f aca="false">"Q"&amp;ROUNDUP(MONTH(E4210)/3,0)&amp;"-"&amp;YEAR(E4210)</f>
        <v>Q4-2019</v>
      </c>
    </row>
    <row r="4211" customFormat="false" ht="14.25" hidden="false" customHeight="false" outlineLevel="0" collapsed="false">
      <c r="A4211" s="0" t="s">
        <v>4253</v>
      </c>
      <c r="B4211" s="0" t="s">
        <v>34</v>
      </c>
      <c r="C4211" s="0" t="s">
        <v>39</v>
      </c>
      <c r="D4211" s="9" t="n">
        <v>43600</v>
      </c>
      <c r="E4211" s="9" t="n">
        <v>43750</v>
      </c>
      <c r="F4211" s="9" t="n">
        <v>43770</v>
      </c>
      <c r="G4211" s="9" t="n">
        <v>43773</v>
      </c>
      <c r="H4211" s="10" t="s">
        <v>36</v>
      </c>
      <c r="I4211" s="0" t="n">
        <v>6</v>
      </c>
      <c r="J4211" s="0" t="n">
        <v>46</v>
      </c>
      <c r="K4211" s="0" t="n">
        <v>164</v>
      </c>
      <c r="L4211" s="0" t="n">
        <v>5</v>
      </c>
      <c r="M4211" s="0" t="n">
        <v>4</v>
      </c>
      <c r="N4211" s="11" t="n">
        <v>0.15</v>
      </c>
      <c r="O4211" s="12" t="n">
        <v>912</v>
      </c>
      <c r="P4211" s="12" t="n">
        <v>1112.2</v>
      </c>
      <c r="Q4211" s="12" t="n">
        <f aca="false">M4211*P4211*(1-N4211)</f>
        <v>3781.48</v>
      </c>
      <c r="R4211" s="12" t="n">
        <f aca="false">M4211*O4211</f>
        <v>3648</v>
      </c>
      <c r="S4211" s="12" t="n">
        <f aca="false">Q4211-R4211</f>
        <v>133.48</v>
      </c>
      <c r="T4211" s="11" t="n">
        <f aca="false">IFERROR(S4211/Q4211,0)</f>
        <v>0.0352983487946518</v>
      </c>
      <c r="U4211" s="13" t="n">
        <f aca="false">F4211-E4211</f>
        <v>20</v>
      </c>
      <c r="V4211" s="13" t="n">
        <f aca="false">G4211-F4211</f>
        <v>3</v>
      </c>
      <c r="W4211" s="13" t="n">
        <f aca="false">G4211-E4211</f>
        <v>23</v>
      </c>
      <c r="X4211" s="10" t="n">
        <f aca="false">YEAR(E4211)</f>
        <v>2019</v>
      </c>
      <c r="Y4211" s="0" t="str">
        <f aca="false">TEXT(E4211,"yyyy-mm")</f>
        <v>2019-10</v>
      </c>
      <c r="Z4211" s="0" t="str">
        <f aca="false">"Q"&amp;ROUNDUP(MONTH(E4211)/3,0)&amp;"-"&amp;YEAR(E4211)</f>
        <v>Q4-2019</v>
      </c>
    </row>
    <row r="4212" customFormat="false" ht="14.25" hidden="false" customHeight="false" outlineLevel="0" collapsed="false">
      <c r="A4212" s="0" t="s">
        <v>4254</v>
      </c>
      <c r="B4212" s="0" t="s">
        <v>34</v>
      </c>
      <c r="C4212" s="0" t="s">
        <v>46</v>
      </c>
      <c r="D4212" s="9" t="n">
        <v>43700</v>
      </c>
      <c r="E4212" s="9" t="n">
        <v>43751</v>
      </c>
      <c r="F4212" s="9" t="n">
        <v>43753</v>
      </c>
      <c r="G4212" s="9" t="n">
        <v>43757</v>
      </c>
      <c r="H4212" s="10" t="s">
        <v>36</v>
      </c>
      <c r="I4212" s="0" t="n">
        <v>9</v>
      </c>
      <c r="J4212" s="0" t="n">
        <v>12</v>
      </c>
      <c r="K4212" s="0" t="n">
        <v>268</v>
      </c>
      <c r="L4212" s="0" t="n">
        <v>38</v>
      </c>
      <c r="M4212" s="0" t="n">
        <v>3</v>
      </c>
      <c r="N4212" s="11" t="n">
        <v>0.05</v>
      </c>
      <c r="O4212" s="12" t="n">
        <v>631.41</v>
      </c>
      <c r="P4212" s="12" t="n">
        <v>1018.4</v>
      </c>
      <c r="Q4212" s="12" t="n">
        <f aca="false">M4212*P4212*(1-N4212)</f>
        <v>2902.44</v>
      </c>
      <c r="R4212" s="12" t="n">
        <f aca="false">M4212*O4212</f>
        <v>1894.23</v>
      </c>
      <c r="S4212" s="12" t="n">
        <f aca="false">Q4212-R4212</f>
        <v>1008.21</v>
      </c>
      <c r="T4212" s="11" t="n">
        <f aca="false">IFERROR(S4212/Q4212,0)</f>
        <v>0.347366353826436</v>
      </c>
      <c r="U4212" s="13" t="n">
        <f aca="false">F4212-E4212</f>
        <v>2</v>
      </c>
      <c r="V4212" s="13" t="n">
        <f aca="false">G4212-F4212</f>
        <v>4</v>
      </c>
      <c r="W4212" s="13" t="n">
        <f aca="false">G4212-E4212</f>
        <v>6</v>
      </c>
      <c r="X4212" s="10" t="n">
        <f aca="false">YEAR(E4212)</f>
        <v>2019</v>
      </c>
      <c r="Y4212" s="0" t="str">
        <f aca="false">TEXT(E4212,"yyyy-mm")</f>
        <v>2019-10</v>
      </c>
      <c r="Z4212" s="0" t="str">
        <f aca="false">"Q"&amp;ROUNDUP(MONTH(E4212)/3,0)&amp;"-"&amp;YEAR(E4212)</f>
        <v>Q4-2019</v>
      </c>
    </row>
    <row r="4213" customFormat="false" ht="14.25" hidden="false" customHeight="false" outlineLevel="0" collapsed="false">
      <c r="A4213" s="0" t="s">
        <v>4255</v>
      </c>
      <c r="B4213" s="0" t="s">
        <v>34</v>
      </c>
      <c r="C4213" s="0" t="s">
        <v>79</v>
      </c>
      <c r="D4213" s="9" t="n">
        <v>43600</v>
      </c>
      <c r="E4213" s="9" t="n">
        <v>43751</v>
      </c>
      <c r="F4213" s="9" t="n">
        <v>43777</v>
      </c>
      <c r="G4213" s="9" t="n">
        <v>43783</v>
      </c>
      <c r="H4213" s="10" t="s">
        <v>36</v>
      </c>
      <c r="I4213" s="0" t="n">
        <v>1</v>
      </c>
      <c r="J4213" s="0" t="n">
        <v>35</v>
      </c>
      <c r="K4213" s="0" t="n">
        <v>73</v>
      </c>
      <c r="L4213" s="0" t="n">
        <v>38</v>
      </c>
      <c r="M4213" s="0" t="n">
        <v>2</v>
      </c>
      <c r="N4213" s="11" t="n">
        <v>0.1</v>
      </c>
      <c r="O4213" s="12" t="n">
        <v>880.92</v>
      </c>
      <c r="P4213" s="12" t="n">
        <v>1159.1</v>
      </c>
      <c r="Q4213" s="12" t="n">
        <f aca="false">M4213*P4213*(1-N4213)</f>
        <v>2086.38</v>
      </c>
      <c r="R4213" s="12" t="n">
        <f aca="false">M4213*O4213</f>
        <v>1761.84</v>
      </c>
      <c r="S4213" s="12" t="n">
        <f aca="false">Q4213-R4213</f>
        <v>324.54</v>
      </c>
      <c r="T4213" s="11" t="n">
        <f aca="false">IFERROR(S4213/Q4213,0)</f>
        <v>0.155551721162971</v>
      </c>
      <c r="U4213" s="13" t="n">
        <f aca="false">F4213-E4213</f>
        <v>26</v>
      </c>
      <c r="V4213" s="13" t="n">
        <f aca="false">G4213-F4213</f>
        <v>6</v>
      </c>
      <c r="W4213" s="13" t="n">
        <f aca="false">G4213-E4213</f>
        <v>32</v>
      </c>
      <c r="X4213" s="10" t="n">
        <f aca="false">YEAR(E4213)</f>
        <v>2019</v>
      </c>
      <c r="Y4213" s="0" t="str">
        <f aca="false">TEXT(E4213,"yyyy-mm")</f>
        <v>2019-10</v>
      </c>
      <c r="Z4213" s="0" t="str">
        <f aca="false">"Q"&amp;ROUNDUP(MONTH(E4213)/3,0)&amp;"-"&amp;YEAR(E4213)</f>
        <v>Q4-2019</v>
      </c>
    </row>
    <row r="4214" customFormat="false" ht="14.25" hidden="false" customHeight="false" outlineLevel="0" collapsed="false">
      <c r="A4214" s="0" t="s">
        <v>4256</v>
      </c>
      <c r="B4214" s="0" t="s">
        <v>34</v>
      </c>
      <c r="C4214" s="0" t="s">
        <v>39</v>
      </c>
      <c r="D4214" s="9" t="n">
        <v>43600</v>
      </c>
      <c r="E4214" s="9" t="n">
        <v>43751</v>
      </c>
      <c r="F4214" s="9" t="n">
        <v>43775</v>
      </c>
      <c r="G4214" s="9" t="n">
        <v>43776</v>
      </c>
      <c r="H4214" s="10" t="s">
        <v>36</v>
      </c>
      <c r="I4214" s="0" t="n">
        <v>8</v>
      </c>
      <c r="J4214" s="0" t="n">
        <v>12</v>
      </c>
      <c r="K4214" s="0" t="n">
        <v>190</v>
      </c>
      <c r="L4214" s="0" t="n">
        <v>20</v>
      </c>
      <c r="M4214" s="0" t="n">
        <v>2</v>
      </c>
      <c r="N4214" s="11" t="n">
        <v>0.15</v>
      </c>
      <c r="O4214" s="12" t="n">
        <v>1871.71</v>
      </c>
      <c r="P4214" s="12" t="n">
        <v>2599.6</v>
      </c>
      <c r="Q4214" s="12" t="n">
        <f aca="false">M4214*P4214*(1-N4214)</f>
        <v>4419.32</v>
      </c>
      <c r="R4214" s="12" t="n">
        <f aca="false">M4214*O4214</f>
        <v>3743.42</v>
      </c>
      <c r="S4214" s="12" t="n">
        <f aca="false">Q4214-R4214</f>
        <v>675.9</v>
      </c>
      <c r="T4214" s="11" t="n">
        <f aca="false">IFERROR(S4214/Q4214,0)</f>
        <v>0.152942081587212</v>
      </c>
      <c r="U4214" s="13" t="n">
        <f aca="false">F4214-E4214</f>
        <v>24</v>
      </c>
      <c r="V4214" s="13" t="n">
        <f aca="false">G4214-F4214</f>
        <v>1</v>
      </c>
      <c r="W4214" s="13" t="n">
        <f aca="false">G4214-E4214</f>
        <v>25</v>
      </c>
      <c r="X4214" s="10" t="n">
        <f aca="false">YEAR(E4214)</f>
        <v>2019</v>
      </c>
      <c r="Y4214" s="0" t="str">
        <f aca="false">TEXT(E4214,"yyyy-mm")</f>
        <v>2019-10</v>
      </c>
      <c r="Z4214" s="0" t="str">
        <f aca="false">"Q"&amp;ROUNDUP(MONTH(E4214)/3,0)&amp;"-"&amp;YEAR(E4214)</f>
        <v>Q4-2019</v>
      </c>
    </row>
    <row r="4215" customFormat="false" ht="14.25" hidden="false" customHeight="false" outlineLevel="0" collapsed="false">
      <c r="A4215" s="0" t="s">
        <v>4257</v>
      </c>
      <c r="B4215" s="0" t="s">
        <v>34</v>
      </c>
      <c r="C4215" s="0" t="s">
        <v>39</v>
      </c>
      <c r="D4215" s="9" t="n">
        <v>43700</v>
      </c>
      <c r="E4215" s="9" t="n">
        <v>43751</v>
      </c>
      <c r="F4215" s="9" t="n">
        <v>43768</v>
      </c>
      <c r="G4215" s="9" t="n">
        <v>43776</v>
      </c>
      <c r="H4215" s="10" t="s">
        <v>36</v>
      </c>
      <c r="I4215" s="0" t="n">
        <v>1</v>
      </c>
      <c r="J4215" s="0" t="n">
        <v>8</v>
      </c>
      <c r="K4215" s="0" t="n">
        <v>120</v>
      </c>
      <c r="L4215" s="0" t="n">
        <v>46</v>
      </c>
      <c r="M4215" s="0" t="n">
        <v>4</v>
      </c>
      <c r="N4215" s="11" t="n">
        <v>0.15</v>
      </c>
      <c r="O4215" s="12" t="n">
        <v>185.86</v>
      </c>
      <c r="P4215" s="12" t="n">
        <v>254.6</v>
      </c>
      <c r="Q4215" s="12" t="n">
        <f aca="false">M4215*P4215*(1-N4215)</f>
        <v>865.64</v>
      </c>
      <c r="R4215" s="12" t="n">
        <f aca="false">M4215*O4215</f>
        <v>743.44</v>
      </c>
      <c r="S4215" s="12" t="n">
        <f aca="false">Q4215-R4215</f>
        <v>122.2</v>
      </c>
      <c r="T4215" s="11" t="n">
        <f aca="false">IFERROR(S4215/Q4215,0)</f>
        <v>0.141167228871124</v>
      </c>
      <c r="U4215" s="13" t="n">
        <f aca="false">F4215-E4215</f>
        <v>17</v>
      </c>
      <c r="V4215" s="13" t="n">
        <f aca="false">G4215-F4215</f>
        <v>8</v>
      </c>
      <c r="W4215" s="13" t="n">
        <f aca="false">G4215-E4215</f>
        <v>25</v>
      </c>
      <c r="X4215" s="10" t="n">
        <f aca="false">YEAR(E4215)</f>
        <v>2019</v>
      </c>
      <c r="Y4215" s="0" t="str">
        <f aca="false">TEXT(E4215,"yyyy-mm")</f>
        <v>2019-10</v>
      </c>
      <c r="Z4215" s="0" t="str">
        <f aca="false">"Q"&amp;ROUNDUP(MONTH(E4215)/3,0)&amp;"-"&amp;YEAR(E4215)</f>
        <v>Q4-2019</v>
      </c>
    </row>
    <row r="4216" customFormat="false" ht="14.25" hidden="false" customHeight="false" outlineLevel="0" collapsed="false">
      <c r="A4216" s="0" t="s">
        <v>4258</v>
      </c>
      <c r="B4216" s="0" t="s">
        <v>34</v>
      </c>
      <c r="C4216" s="0" t="s">
        <v>46</v>
      </c>
      <c r="D4216" s="9" t="n">
        <v>43700</v>
      </c>
      <c r="E4216" s="9" t="n">
        <v>43751</v>
      </c>
      <c r="F4216" s="9" t="n">
        <v>43773</v>
      </c>
      <c r="G4216" s="9" t="n">
        <v>43781</v>
      </c>
      <c r="H4216" s="10" t="s">
        <v>36</v>
      </c>
      <c r="I4216" s="0" t="n">
        <v>7</v>
      </c>
      <c r="J4216" s="0" t="n">
        <v>23</v>
      </c>
      <c r="K4216" s="0" t="n">
        <v>291</v>
      </c>
      <c r="L4216" s="0" t="n">
        <v>22</v>
      </c>
      <c r="M4216" s="0" t="n">
        <v>4</v>
      </c>
      <c r="N4216" s="11" t="n">
        <v>0.075</v>
      </c>
      <c r="O4216" s="12" t="n">
        <v>4406.72</v>
      </c>
      <c r="P4216" s="12" t="n">
        <v>5440.4</v>
      </c>
      <c r="Q4216" s="12" t="n">
        <f aca="false">M4216*P4216*(1-N4216)</f>
        <v>20129.48</v>
      </c>
      <c r="R4216" s="12" t="n">
        <f aca="false">M4216*O4216</f>
        <v>17626.88</v>
      </c>
      <c r="S4216" s="12" t="n">
        <f aca="false">Q4216-R4216</f>
        <v>2502.6</v>
      </c>
      <c r="T4216" s="11" t="n">
        <f aca="false">IFERROR(S4216/Q4216,0)</f>
        <v>0.124325119178439</v>
      </c>
      <c r="U4216" s="13" t="n">
        <f aca="false">F4216-E4216</f>
        <v>22</v>
      </c>
      <c r="V4216" s="13" t="n">
        <f aca="false">G4216-F4216</f>
        <v>8</v>
      </c>
      <c r="W4216" s="13" t="n">
        <f aca="false">G4216-E4216</f>
        <v>30</v>
      </c>
      <c r="X4216" s="10" t="n">
        <f aca="false">YEAR(E4216)</f>
        <v>2019</v>
      </c>
      <c r="Y4216" s="0" t="str">
        <f aca="false">TEXT(E4216,"yyyy-mm")</f>
        <v>2019-10</v>
      </c>
      <c r="Z4216" s="0" t="str">
        <f aca="false">"Q"&amp;ROUNDUP(MONTH(E4216)/3,0)&amp;"-"&amp;YEAR(E4216)</f>
        <v>Q4-2019</v>
      </c>
    </row>
    <row r="4217" customFormat="false" ht="14.25" hidden="false" customHeight="false" outlineLevel="0" collapsed="false">
      <c r="A4217" s="0" t="s">
        <v>4259</v>
      </c>
      <c r="B4217" s="0" t="s">
        <v>34</v>
      </c>
      <c r="C4217" s="0" t="s">
        <v>48</v>
      </c>
      <c r="D4217" s="9" t="n">
        <v>43700</v>
      </c>
      <c r="E4217" s="9" t="n">
        <v>43751</v>
      </c>
      <c r="F4217" s="9" t="n">
        <v>43773</v>
      </c>
      <c r="G4217" s="9" t="n">
        <v>43775</v>
      </c>
      <c r="H4217" s="10" t="s">
        <v>36</v>
      </c>
      <c r="I4217" s="0" t="n">
        <v>11</v>
      </c>
      <c r="J4217" s="0" t="n">
        <v>19</v>
      </c>
      <c r="K4217" s="0" t="n">
        <v>53</v>
      </c>
      <c r="L4217" s="0" t="n">
        <v>14</v>
      </c>
      <c r="M4217" s="0" t="n">
        <v>1</v>
      </c>
      <c r="N4217" s="11" t="n">
        <v>0.05</v>
      </c>
      <c r="O4217" s="12" t="n">
        <v>879.84</v>
      </c>
      <c r="P4217" s="12" t="n">
        <v>1795.6</v>
      </c>
      <c r="Q4217" s="12" t="n">
        <f aca="false">M4217*P4217*(1-N4217)</f>
        <v>1705.82</v>
      </c>
      <c r="R4217" s="12" t="n">
        <f aca="false">M4217*O4217</f>
        <v>879.84</v>
      </c>
      <c r="S4217" s="12" t="n">
        <f aca="false">Q4217-R4217</f>
        <v>825.98</v>
      </c>
      <c r="T4217" s="11" t="n">
        <f aca="false">IFERROR(S4217/Q4217,0)</f>
        <v>0.484212871229086</v>
      </c>
      <c r="U4217" s="13" t="n">
        <f aca="false">F4217-E4217</f>
        <v>22</v>
      </c>
      <c r="V4217" s="13" t="n">
        <f aca="false">G4217-F4217</f>
        <v>2</v>
      </c>
      <c r="W4217" s="13" t="n">
        <f aca="false">G4217-E4217</f>
        <v>24</v>
      </c>
      <c r="X4217" s="10" t="n">
        <f aca="false">YEAR(E4217)</f>
        <v>2019</v>
      </c>
      <c r="Y4217" s="0" t="str">
        <f aca="false">TEXT(E4217,"yyyy-mm")</f>
        <v>2019-10</v>
      </c>
      <c r="Z4217" s="0" t="str">
        <f aca="false">"Q"&amp;ROUNDUP(MONTH(E4217)/3,0)&amp;"-"&amp;YEAR(E4217)</f>
        <v>Q4-2019</v>
      </c>
    </row>
    <row r="4218" customFormat="false" ht="14.25" hidden="false" customHeight="false" outlineLevel="0" collapsed="false">
      <c r="A4218" s="0" t="s">
        <v>4260</v>
      </c>
      <c r="B4218" s="0" t="s">
        <v>34</v>
      </c>
      <c r="C4218" s="0" t="s">
        <v>39</v>
      </c>
      <c r="D4218" s="9" t="n">
        <v>43600</v>
      </c>
      <c r="E4218" s="9" t="n">
        <v>43751</v>
      </c>
      <c r="F4218" s="9" t="n">
        <v>43764</v>
      </c>
      <c r="G4218" s="9" t="n">
        <v>43771</v>
      </c>
      <c r="H4218" s="10" t="s">
        <v>36</v>
      </c>
      <c r="I4218" s="0" t="n">
        <v>5</v>
      </c>
      <c r="J4218" s="0" t="n">
        <v>18</v>
      </c>
      <c r="K4218" s="0" t="n">
        <v>194</v>
      </c>
      <c r="L4218" s="0" t="n">
        <v>38</v>
      </c>
      <c r="M4218" s="0" t="n">
        <v>6</v>
      </c>
      <c r="N4218" s="11" t="n">
        <v>0.2</v>
      </c>
      <c r="O4218" s="12" t="n">
        <v>4100.27</v>
      </c>
      <c r="P4218" s="12" t="n">
        <v>5540.9</v>
      </c>
      <c r="Q4218" s="12" t="n">
        <f aca="false">M4218*P4218*(1-N4218)</f>
        <v>26596.32</v>
      </c>
      <c r="R4218" s="12" t="n">
        <f aca="false">M4218*O4218</f>
        <v>24601.62</v>
      </c>
      <c r="S4218" s="12" t="n">
        <f aca="false">Q4218-R4218</f>
        <v>1994.69999999999</v>
      </c>
      <c r="T4218" s="11" t="n">
        <f aca="false">IFERROR(S4218/Q4218,0)</f>
        <v>0.0749990976195201</v>
      </c>
      <c r="U4218" s="13" t="n">
        <f aca="false">F4218-E4218</f>
        <v>13</v>
      </c>
      <c r="V4218" s="13" t="n">
        <f aca="false">G4218-F4218</f>
        <v>7</v>
      </c>
      <c r="W4218" s="13" t="n">
        <f aca="false">G4218-E4218</f>
        <v>20</v>
      </c>
      <c r="X4218" s="10" t="n">
        <f aca="false">YEAR(E4218)</f>
        <v>2019</v>
      </c>
      <c r="Y4218" s="0" t="str">
        <f aca="false">TEXT(E4218,"yyyy-mm")</f>
        <v>2019-10</v>
      </c>
      <c r="Z4218" s="0" t="str">
        <f aca="false">"Q"&amp;ROUNDUP(MONTH(E4218)/3,0)&amp;"-"&amp;YEAR(E4218)</f>
        <v>Q4-2019</v>
      </c>
    </row>
    <row r="4219" customFormat="false" ht="14.25" hidden="false" customHeight="false" outlineLevel="0" collapsed="false">
      <c r="A4219" s="0" t="s">
        <v>4261</v>
      </c>
      <c r="B4219" s="0" t="s">
        <v>41</v>
      </c>
      <c r="C4219" s="0" t="s">
        <v>58</v>
      </c>
      <c r="D4219" s="9" t="n">
        <v>43700</v>
      </c>
      <c r="E4219" s="9" t="n">
        <v>43752</v>
      </c>
      <c r="F4219" s="9" t="n">
        <v>43760</v>
      </c>
      <c r="G4219" s="9" t="n">
        <v>43762</v>
      </c>
      <c r="H4219" s="10" t="s">
        <v>36</v>
      </c>
      <c r="I4219" s="0" t="n">
        <v>22</v>
      </c>
      <c r="J4219" s="0" t="n">
        <v>37</v>
      </c>
      <c r="K4219" s="0" t="n">
        <v>365</v>
      </c>
      <c r="L4219" s="0" t="n">
        <v>24</v>
      </c>
      <c r="M4219" s="0" t="n">
        <v>5</v>
      </c>
      <c r="N4219" s="11" t="n">
        <v>0.075</v>
      </c>
      <c r="O4219" s="12" t="n">
        <v>4573.09</v>
      </c>
      <c r="P4219" s="12" t="n">
        <v>5380.1</v>
      </c>
      <c r="Q4219" s="12" t="n">
        <f aca="false">M4219*P4219*(1-N4219)</f>
        <v>24882.9625</v>
      </c>
      <c r="R4219" s="12" t="n">
        <f aca="false">M4219*O4219</f>
        <v>22865.45</v>
      </c>
      <c r="S4219" s="12" t="n">
        <f aca="false">Q4219-R4219</f>
        <v>2017.5125</v>
      </c>
      <c r="T4219" s="11" t="n">
        <f aca="false">IFERROR(S4219/Q4219,0)</f>
        <v>0.0810800763775616</v>
      </c>
      <c r="U4219" s="13" t="n">
        <f aca="false">F4219-E4219</f>
        <v>8</v>
      </c>
      <c r="V4219" s="13" t="n">
        <f aca="false">G4219-F4219</f>
        <v>2</v>
      </c>
      <c r="W4219" s="13" t="n">
        <f aca="false">G4219-E4219</f>
        <v>10</v>
      </c>
      <c r="X4219" s="10" t="n">
        <f aca="false">YEAR(E4219)</f>
        <v>2019</v>
      </c>
      <c r="Y4219" s="0" t="str">
        <f aca="false">TEXT(E4219,"yyyy-mm")</f>
        <v>2019-10</v>
      </c>
      <c r="Z4219" s="0" t="str">
        <f aca="false">"Q"&amp;ROUNDUP(MONTH(E4219)/3,0)&amp;"-"&amp;YEAR(E4219)</f>
        <v>Q4-2019</v>
      </c>
    </row>
    <row r="4220" customFormat="false" ht="14.25" hidden="false" customHeight="false" outlineLevel="0" collapsed="false">
      <c r="A4220" s="0" t="s">
        <v>4262</v>
      </c>
      <c r="B4220" s="0" t="s">
        <v>43</v>
      </c>
      <c r="C4220" s="0" t="s">
        <v>58</v>
      </c>
      <c r="D4220" s="9" t="n">
        <v>43600</v>
      </c>
      <c r="E4220" s="9" t="n">
        <v>43752</v>
      </c>
      <c r="F4220" s="9" t="n">
        <v>43778</v>
      </c>
      <c r="G4220" s="9" t="n">
        <v>43783</v>
      </c>
      <c r="H4220" s="10" t="s">
        <v>36</v>
      </c>
      <c r="I4220" s="0" t="n">
        <v>26</v>
      </c>
      <c r="J4220" s="0" t="n">
        <v>14</v>
      </c>
      <c r="K4220" s="0" t="n">
        <v>338</v>
      </c>
      <c r="L4220" s="0" t="n">
        <v>8</v>
      </c>
      <c r="M4220" s="0" t="n">
        <v>6</v>
      </c>
      <c r="N4220" s="11" t="n">
        <v>0.1</v>
      </c>
      <c r="O4220" s="12" t="n">
        <v>520.99</v>
      </c>
      <c r="P4220" s="12" t="n">
        <v>1085.4</v>
      </c>
      <c r="Q4220" s="12" t="n">
        <f aca="false">M4220*P4220*(1-N4220)</f>
        <v>5861.16</v>
      </c>
      <c r="R4220" s="12" t="n">
        <f aca="false">M4220*O4220</f>
        <v>3125.94</v>
      </c>
      <c r="S4220" s="12" t="n">
        <f aca="false">Q4220-R4220</f>
        <v>2735.22</v>
      </c>
      <c r="T4220" s="11" t="n">
        <f aca="false">IFERROR(S4220/Q4220,0)</f>
        <v>0.466668714042954</v>
      </c>
      <c r="U4220" s="13" t="n">
        <f aca="false">F4220-E4220</f>
        <v>26</v>
      </c>
      <c r="V4220" s="13" t="n">
        <f aca="false">G4220-F4220</f>
        <v>5</v>
      </c>
      <c r="W4220" s="13" t="n">
        <f aca="false">G4220-E4220</f>
        <v>31</v>
      </c>
      <c r="X4220" s="10" t="n">
        <f aca="false">YEAR(E4220)</f>
        <v>2019</v>
      </c>
      <c r="Y4220" s="0" t="str">
        <f aca="false">TEXT(E4220,"yyyy-mm")</f>
        <v>2019-10</v>
      </c>
      <c r="Z4220" s="0" t="str">
        <f aca="false">"Q"&amp;ROUNDUP(MONTH(E4220)/3,0)&amp;"-"&amp;YEAR(E4220)</f>
        <v>Q4-2019</v>
      </c>
    </row>
    <row r="4221" customFormat="false" ht="14.25" hidden="false" customHeight="false" outlineLevel="0" collapsed="false">
      <c r="A4221" s="0" t="s">
        <v>4263</v>
      </c>
      <c r="B4221" s="0" t="s">
        <v>41</v>
      </c>
      <c r="C4221" s="0" t="s">
        <v>35</v>
      </c>
      <c r="D4221" s="9" t="n">
        <v>43600</v>
      </c>
      <c r="E4221" s="9" t="n">
        <v>43752</v>
      </c>
      <c r="F4221" s="9" t="n">
        <v>43768</v>
      </c>
      <c r="G4221" s="9" t="n">
        <v>43776</v>
      </c>
      <c r="H4221" s="10" t="s">
        <v>36</v>
      </c>
      <c r="I4221" s="0" t="n">
        <v>21</v>
      </c>
      <c r="J4221" s="0" t="n">
        <v>27</v>
      </c>
      <c r="K4221" s="0" t="n">
        <v>225</v>
      </c>
      <c r="L4221" s="0" t="n">
        <v>25</v>
      </c>
      <c r="M4221" s="0" t="n">
        <v>4</v>
      </c>
      <c r="N4221" s="11" t="n">
        <v>0.05</v>
      </c>
      <c r="O4221" s="12" t="n">
        <v>701.16</v>
      </c>
      <c r="P4221" s="12" t="n">
        <v>1078.7</v>
      </c>
      <c r="Q4221" s="12" t="n">
        <f aca="false">M4221*P4221*(1-N4221)</f>
        <v>4099.06</v>
      </c>
      <c r="R4221" s="12" t="n">
        <f aca="false">M4221*O4221</f>
        <v>2804.64</v>
      </c>
      <c r="S4221" s="12" t="n">
        <f aca="false">Q4221-R4221</f>
        <v>1294.42</v>
      </c>
      <c r="T4221" s="11" t="n">
        <f aca="false">IFERROR(S4221/Q4221,0)</f>
        <v>0.315784594516792</v>
      </c>
      <c r="U4221" s="13" t="n">
        <f aca="false">F4221-E4221</f>
        <v>16</v>
      </c>
      <c r="V4221" s="13" t="n">
        <f aca="false">G4221-F4221</f>
        <v>8</v>
      </c>
      <c r="W4221" s="13" t="n">
        <f aca="false">G4221-E4221</f>
        <v>24</v>
      </c>
      <c r="X4221" s="10" t="n">
        <f aca="false">YEAR(E4221)</f>
        <v>2019</v>
      </c>
      <c r="Y4221" s="0" t="str">
        <f aca="false">TEXT(E4221,"yyyy-mm")</f>
        <v>2019-10</v>
      </c>
      <c r="Z4221" s="0" t="str">
        <f aca="false">"Q"&amp;ROUNDUP(MONTH(E4221)/3,0)&amp;"-"&amp;YEAR(E4221)</f>
        <v>Q4-2019</v>
      </c>
    </row>
    <row r="4222" customFormat="false" ht="14.25" hidden="false" customHeight="false" outlineLevel="0" collapsed="false">
      <c r="A4222" s="0" t="s">
        <v>4264</v>
      </c>
      <c r="B4222" s="0" t="s">
        <v>34</v>
      </c>
      <c r="C4222" s="0" t="s">
        <v>46</v>
      </c>
      <c r="D4222" s="9" t="n">
        <v>43600</v>
      </c>
      <c r="E4222" s="9" t="n">
        <v>43752</v>
      </c>
      <c r="F4222" s="9" t="n">
        <v>43758</v>
      </c>
      <c r="G4222" s="9" t="n">
        <v>43759</v>
      </c>
      <c r="H4222" s="10" t="s">
        <v>36</v>
      </c>
      <c r="I4222" s="0" t="n">
        <v>4</v>
      </c>
      <c r="J4222" s="0" t="n">
        <v>10</v>
      </c>
      <c r="K4222" s="0" t="n">
        <v>295</v>
      </c>
      <c r="L4222" s="0" t="n">
        <v>13</v>
      </c>
      <c r="M4222" s="0" t="n">
        <v>3</v>
      </c>
      <c r="N4222" s="11" t="n">
        <v>0.075</v>
      </c>
      <c r="O4222" s="12" t="n">
        <v>526.62</v>
      </c>
      <c r="P4222" s="12" t="n">
        <v>877.7</v>
      </c>
      <c r="Q4222" s="12" t="n">
        <f aca="false">M4222*P4222*(1-N4222)</f>
        <v>2435.6175</v>
      </c>
      <c r="R4222" s="12" t="n">
        <f aca="false">M4222*O4222</f>
        <v>1579.86</v>
      </c>
      <c r="S4222" s="12" t="n">
        <f aca="false">Q4222-R4222</f>
        <v>855.7575</v>
      </c>
      <c r="T4222" s="11" t="n">
        <f aca="false">IFERROR(S4222/Q4222,0)</f>
        <v>0.351351351351351</v>
      </c>
      <c r="U4222" s="13" t="n">
        <f aca="false">F4222-E4222</f>
        <v>6</v>
      </c>
      <c r="V4222" s="13" t="n">
        <f aca="false">G4222-F4222</f>
        <v>1</v>
      </c>
      <c r="W4222" s="13" t="n">
        <f aca="false">G4222-E4222</f>
        <v>7</v>
      </c>
      <c r="X4222" s="10" t="n">
        <f aca="false">YEAR(E4222)</f>
        <v>2019</v>
      </c>
      <c r="Y4222" s="0" t="str">
        <f aca="false">TEXT(E4222,"yyyy-mm")</f>
        <v>2019-10</v>
      </c>
      <c r="Z4222" s="0" t="str">
        <f aca="false">"Q"&amp;ROUNDUP(MONTH(E4222)/3,0)&amp;"-"&amp;YEAR(E4222)</f>
        <v>Q4-2019</v>
      </c>
    </row>
    <row r="4223" customFormat="false" ht="14.25" hidden="false" customHeight="false" outlineLevel="0" collapsed="false">
      <c r="A4223" s="0" t="s">
        <v>4265</v>
      </c>
      <c r="B4223" s="0" t="s">
        <v>34</v>
      </c>
      <c r="C4223" s="0" t="s">
        <v>39</v>
      </c>
      <c r="D4223" s="9" t="n">
        <v>43700</v>
      </c>
      <c r="E4223" s="9" t="n">
        <v>43752</v>
      </c>
      <c r="F4223" s="9" t="n">
        <v>43769</v>
      </c>
      <c r="G4223" s="9" t="n">
        <v>43778</v>
      </c>
      <c r="H4223" s="10" t="s">
        <v>36</v>
      </c>
      <c r="I4223" s="0" t="n">
        <v>1</v>
      </c>
      <c r="J4223" s="0" t="n">
        <v>21</v>
      </c>
      <c r="K4223" s="0" t="n">
        <v>140</v>
      </c>
      <c r="L4223" s="0" t="n">
        <v>38</v>
      </c>
      <c r="M4223" s="0" t="n">
        <v>1</v>
      </c>
      <c r="N4223" s="11" t="n">
        <v>0.075</v>
      </c>
      <c r="O4223" s="12" t="n">
        <v>1216.72</v>
      </c>
      <c r="P4223" s="12" t="n">
        <v>3041.8</v>
      </c>
      <c r="Q4223" s="12" t="n">
        <f aca="false">M4223*P4223*(1-N4223)</f>
        <v>2813.665</v>
      </c>
      <c r="R4223" s="12" t="n">
        <f aca="false">M4223*O4223</f>
        <v>1216.72</v>
      </c>
      <c r="S4223" s="12" t="n">
        <f aca="false">Q4223-R4223</f>
        <v>1596.945</v>
      </c>
      <c r="T4223" s="11" t="n">
        <f aca="false">IFERROR(S4223/Q4223,0)</f>
        <v>0.567567567567568</v>
      </c>
      <c r="U4223" s="13" t="n">
        <f aca="false">F4223-E4223</f>
        <v>17</v>
      </c>
      <c r="V4223" s="13" t="n">
        <f aca="false">G4223-F4223</f>
        <v>9</v>
      </c>
      <c r="W4223" s="13" t="n">
        <f aca="false">G4223-E4223</f>
        <v>26</v>
      </c>
      <c r="X4223" s="10" t="n">
        <f aca="false">YEAR(E4223)</f>
        <v>2019</v>
      </c>
      <c r="Y4223" s="0" t="str">
        <f aca="false">TEXT(E4223,"yyyy-mm")</f>
        <v>2019-10</v>
      </c>
      <c r="Z4223" s="0" t="str">
        <f aca="false">"Q"&amp;ROUNDUP(MONTH(E4223)/3,0)&amp;"-"&amp;YEAR(E4223)</f>
        <v>Q4-2019</v>
      </c>
    </row>
    <row r="4224" customFormat="false" ht="14.25" hidden="false" customHeight="false" outlineLevel="0" collapsed="false">
      <c r="A4224" s="0" t="s">
        <v>4266</v>
      </c>
      <c r="B4224" s="0" t="s">
        <v>34</v>
      </c>
      <c r="C4224" s="0" t="s">
        <v>39</v>
      </c>
      <c r="D4224" s="9" t="n">
        <v>43600</v>
      </c>
      <c r="E4224" s="9" t="n">
        <v>43753</v>
      </c>
      <c r="F4224" s="9" t="n">
        <v>43755</v>
      </c>
      <c r="G4224" s="9" t="n">
        <v>43757</v>
      </c>
      <c r="H4224" s="10" t="s">
        <v>36</v>
      </c>
      <c r="I4224" s="0" t="n">
        <v>2</v>
      </c>
      <c r="J4224" s="0" t="n">
        <v>45</v>
      </c>
      <c r="K4224" s="0" t="n">
        <v>138</v>
      </c>
      <c r="L4224" s="0" t="n">
        <v>19</v>
      </c>
      <c r="M4224" s="0" t="n">
        <v>2</v>
      </c>
      <c r="N4224" s="11" t="n">
        <v>0.3</v>
      </c>
      <c r="O4224" s="12" t="n">
        <v>2927.57</v>
      </c>
      <c r="P4224" s="12" t="n">
        <v>6505.7</v>
      </c>
      <c r="Q4224" s="12" t="n">
        <f aca="false">M4224*P4224*(1-N4224)</f>
        <v>9107.98</v>
      </c>
      <c r="R4224" s="12" t="n">
        <f aca="false">M4224*O4224</f>
        <v>5855.14</v>
      </c>
      <c r="S4224" s="12" t="n">
        <f aca="false">Q4224-R4224</f>
        <v>3252.84</v>
      </c>
      <c r="T4224" s="11" t="n">
        <f aca="false">IFERROR(S4224/Q4224,0)</f>
        <v>0.357141759204566</v>
      </c>
      <c r="U4224" s="13" t="n">
        <f aca="false">F4224-E4224</f>
        <v>2</v>
      </c>
      <c r="V4224" s="13" t="n">
        <f aca="false">G4224-F4224</f>
        <v>2</v>
      </c>
      <c r="W4224" s="13" t="n">
        <f aca="false">G4224-E4224</f>
        <v>4</v>
      </c>
      <c r="X4224" s="10" t="n">
        <f aca="false">YEAR(E4224)</f>
        <v>2019</v>
      </c>
      <c r="Y4224" s="0" t="str">
        <f aca="false">TEXT(E4224,"yyyy-mm")</f>
        <v>2019-10</v>
      </c>
      <c r="Z4224" s="0" t="str">
        <f aca="false">"Q"&amp;ROUNDUP(MONTH(E4224)/3,0)&amp;"-"&amp;YEAR(E4224)</f>
        <v>Q4-2019</v>
      </c>
    </row>
    <row r="4225" customFormat="false" ht="14.25" hidden="false" customHeight="false" outlineLevel="0" collapsed="false">
      <c r="A4225" s="0" t="s">
        <v>4267</v>
      </c>
      <c r="B4225" s="0" t="s">
        <v>34</v>
      </c>
      <c r="C4225" s="0" t="s">
        <v>35</v>
      </c>
      <c r="D4225" s="9" t="n">
        <v>43700</v>
      </c>
      <c r="E4225" s="9" t="n">
        <v>43753</v>
      </c>
      <c r="F4225" s="9" t="n">
        <v>43764</v>
      </c>
      <c r="G4225" s="9" t="n">
        <v>43773</v>
      </c>
      <c r="H4225" s="10" t="s">
        <v>36</v>
      </c>
      <c r="I4225" s="0" t="n">
        <v>1</v>
      </c>
      <c r="J4225" s="0" t="n">
        <v>45</v>
      </c>
      <c r="K4225" s="0" t="n">
        <v>235</v>
      </c>
      <c r="L4225" s="0" t="n">
        <v>30</v>
      </c>
      <c r="M4225" s="0" t="n">
        <v>8</v>
      </c>
      <c r="N4225" s="11" t="n">
        <v>0.4</v>
      </c>
      <c r="O4225" s="12" t="n">
        <v>442.2</v>
      </c>
      <c r="P4225" s="12" t="n">
        <v>1105.5</v>
      </c>
      <c r="Q4225" s="12" t="n">
        <f aca="false">M4225*P4225*(1-N4225)</f>
        <v>5306.4</v>
      </c>
      <c r="R4225" s="12" t="n">
        <f aca="false">M4225*O4225</f>
        <v>3537.6</v>
      </c>
      <c r="S4225" s="12" t="n">
        <f aca="false">Q4225-R4225</f>
        <v>1768.8</v>
      </c>
      <c r="T4225" s="11" t="n">
        <f aca="false">IFERROR(S4225/Q4225,0)</f>
        <v>0.333333333333333</v>
      </c>
      <c r="U4225" s="13" t="n">
        <f aca="false">F4225-E4225</f>
        <v>11</v>
      </c>
      <c r="V4225" s="13" t="n">
        <f aca="false">G4225-F4225</f>
        <v>9</v>
      </c>
      <c r="W4225" s="13" t="n">
        <f aca="false">G4225-E4225</f>
        <v>20</v>
      </c>
      <c r="X4225" s="10" t="n">
        <f aca="false">YEAR(E4225)</f>
        <v>2019</v>
      </c>
      <c r="Y4225" s="0" t="str">
        <f aca="false">TEXT(E4225,"yyyy-mm")</f>
        <v>2019-10</v>
      </c>
      <c r="Z4225" s="0" t="str">
        <f aca="false">"Q"&amp;ROUNDUP(MONTH(E4225)/3,0)&amp;"-"&amp;YEAR(E4225)</f>
        <v>Q4-2019</v>
      </c>
    </row>
    <row r="4226" customFormat="false" ht="14.25" hidden="false" customHeight="false" outlineLevel="0" collapsed="false">
      <c r="A4226" s="0" t="s">
        <v>4268</v>
      </c>
      <c r="B4226" s="0" t="s">
        <v>34</v>
      </c>
      <c r="C4226" s="0" t="s">
        <v>46</v>
      </c>
      <c r="D4226" s="9" t="n">
        <v>43600</v>
      </c>
      <c r="E4226" s="9" t="n">
        <v>43753</v>
      </c>
      <c r="F4226" s="9" t="n">
        <v>43755</v>
      </c>
      <c r="G4226" s="9" t="n">
        <v>43761</v>
      </c>
      <c r="H4226" s="10" t="s">
        <v>36</v>
      </c>
      <c r="I4226" s="0" t="n">
        <v>5</v>
      </c>
      <c r="J4226" s="0" t="n">
        <v>40</v>
      </c>
      <c r="K4226" s="0" t="n">
        <v>290</v>
      </c>
      <c r="L4226" s="0" t="n">
        <v>36</v>
      </c>
      <c r="M4226" s="0" t="n">
        <v>6</v>
      </c>
      <c r="N4226" s="11" t="n">
        <v>0.075</v>
      </c>
      <c r="O4226" s="12" t="n">
        <v>668.93</v>
      </c>
      <c r="P4226" s="12" t="n">
        <v>1045.2</v>
      </c>
      <c r="Q4226" s="12" t="n">
        <f aca="false">M4226*P4226*(1-N4226)</f>
        <v>5800.86</v>
      </c>
      <c r="R4226" s="12" t="n">
        <f aca="false">M4226*O4226</f>
        <v>4013.58</v>
      </c>
      <c r="S4226" s="12" t="n">
        <f aca="false">Q4226-R4226</f>
        <v>1787.28</v>
      </c>
      <c r="T4226" s="11" t="n">
        <f aca="false">IFERROR(S4226/Q4226,0)</f>
        <v>0.308106039449323</v>
      </c>
      <c r="U4226" s="13" t="n">
        <f aca="false">F4226-E4226</f>
        <v>2</v>
      </c>
      <c r="V4226" s="13" t="n">
        <f aca="false">G4226-F4226</f>
        <v>6</v>
      </c>
      <c r="W4226" s="13" t="n">
        <f aca="false">G4226-E4226</f>
        <v>8</v>
      </c>
      <c r="X4226" s="10" t="n">
        <f aca="false">YEAR(E4226)</f>
        <v>2019</v>
      </c>
      <c r="Y4226" s="0" t="str">
        <f aca="false">TEXT(E4226,"yyyy-mm")</f>
        <v>2019-10</v>
      </c>
      <c r="Z4226" s="0" t="str">
        <f aca="false">"Q"&amp;ROUNDUP(MONTH(E4226)/3,0)&amp;"-"&amp;YEAR(E4226)</f>
        <v>Q4-2019</v>
      </c>
    </row>
    <row r="4227" customFormat="false" ht="14.25" hidden="false" customHeight="false" outlineLevel="0" collapsed="false">
      <c r="A4227" s="0" t="s">
        <v>4269</v>
      </c>
      <c r="B4227" s="0" t="s">
        <v>34</v>
      </c>
      <c r="C4227" s="0" t="s">
        <v>39</v>
      </c>
      <c r="D4227" s="9" t="n">
        <v>43600</v>
      </c>
      <c r="E4227" s="9" t="n">
        <v>43753</v>
      </c>
      <c r="F4227" s="9" t="n">
        <v>43765</v>
      </c>
      <c r="G4227" s="9" t="n">
        <v>43772</v>
      </c>
      <c r="H4227" s="10" t="s">
        <v>36</v>
      </c>
      <c r="I4227" s="0" t="n">
        <v>9</v>
      </c>
      <c r="J4227" s="0" t="n">
        <v>44</v>
      </c>
      <c r="K4227" s="0" t="n">
        <v>164</v>
      </c>
      <c r="L4227" s="0" t="n">
        <v>7</v>
      </c>
      <c r="M4227" s="0" t="n">
        <v>1</v>
      </c>
      <c r="N4227" s="11" t="n">
        <v>0.05</v>
      </c>
      <c r="O4227" s="12" t="n">
        <v>3488.36</v>
      </c>
      <c r="P4227" s="12" t="n">
        <v>5366.7</v>
      </c>
      <c r="Q4227" s="12" t="n">
        <f aca="false">M4227*P4227*(1-N4227)</f>
        <v>5098.365</v>
      </c>
      <c r="R4227" s="12" t="n">
        <f aca="false">M4227*O4227</f>
        <v>3488.36</v>
      </c>
      <c r="S4227" s="12" t="n">
        <f aca="false">Q4227-R4227</f>
        <v>1610.005</v>
      </c>
      <c r="T4227" s="11" t="n">
        <f aca="false">IFERROR(S4227/Q4227,0)</f>
        <v>0.315788492977651</v>
      </c>
      <c r="U4227" s="13" t="n">
        <f aca="false">F4227-E4227</f>
        <v>12</v>
      </c>
      <c r="V4227" s="13" t="n">
        <f aca="false">G4227-F4227</f>
        <v>7</v>
      </c>
      <c r="W4227" s="13" t="n">
        <f aca="false">G4227-E4227</f>
        <v>19</v>
      </c>
      <c r="X4227" s="10" t="n">
        <f aca="false">YEAR(E4227)</f>
        <v>2019</v>
      </c>
      <c r="Y4227" s="0" t="str">
        <f aca="false">TEXT(E4227,"yyyy-mm")</f>
        <v>2019-10</v>
      </c>
      <c r="Z4227" s="0" t="str">
        <f aca="false">"Q"&amp;ROUNDUP(MONTH(E4227)/3,0)&amp;"-"&amp;YEAR(E4227)</f>
        <v>Q4-2019</v>
      </c>
    </row>
    <row r="4228" customFormat="false" ht="14.25" hidden="false" customHeight="false" outlineLevel="0" collapsed="false">
      <c r="A4228" s="0" t="s">
        <v>4270</v>
      </c>
      <c r="B4228" s="0" t="s">
        <v>34</v>
      </c>
      <c r="C4228" s="0" t="s">
        <v>39</v>
      </c>
      <c r="D4228" s="9" t="n">
        <v>43600</v>
      </c>
      <c r="E4228" s="9" t="n">
        <v>43753</v>
      </c>
      <c r="F4228" s="9" t="n">
        <v>43771</v>
      </c>
      <c r="G4228" s="9" t="n">
        <v>43781</v>
      </c>
      <c r="H4228" s="10" t="s">
        <v>36</v>
      </c>
      <c r="I4228" s="0" t="n">
        <v>4</v>
      </c>
      <c r="J4228" s="0" t="n">
        <v>46</v>
      </c>
      <c r="K4228" s="0" t="n">
        <v>129</v>
      </c>
      <c r="L4228" s="0" t="n">
        <v>11</v>
      </c>
      <c r="M4228" s="0" t="n">
        <v>8</v>
      </c>
      <c r="N4228" s="11" t="n">
        <v>0.05</v>
      </c>
      <c r="O4228" s="12" t="n">
        <v>1309.85</v>
      </c>
      <c r="P4228" s="12" t="n">
        <v>2619.7</v>
      </c>
      <c r="Q4228" s="12" t="n">
        <f aca="false">M4228*P4228*(1-N4228)</f>
        <v>19909.72</v>
      </c>
      <c r="R4228" s="12" t="n">
        <f aca="false">M4228*O4228</f>
        <v>10478.8</v>
      </c>
      <c r="S4228" s="12" t="n">
        <f aca="false">Q4228-R4228</f>
        <v>9430.92</v>
      </c>
      <c r="T4228" s="11" t="n">
        <f aca="false">IFERROR(S4228/Q4228,0)</f>
        <v>0.473684210526316</v>
      </c>
      <c r="U4228" s="13" t="n">
        <f aca="false">F4228-E4228</f>
        <v>18</v>
      </c>
      <c r="V4228" s="13" t="n">
        <f aca="false">G4228-F4228</f>
        <v>10</v>
      </c>
      <c r="W4228" s="13" t="n">
        <f aca="false">G4228-E4228</f>
        <v>28</v>
      </c>
      <c r="X4228" s="10" t="n">
        <f aca="false">YEAR(E4228)</f>
        <v>2019</v>
      </c>
      <c r="Y4228" s="0" t="str">
        <f aca="false">TEXT(E4228,"yyyy-mm")</f>
        <v>2019-10</v>
      </c>
      <c r="Z4228" s="0" t="str">
        <f aca="false">"Q"&amp;ROUNDUP(MONTH(E4228)/3,0)&amp;"-"&amp;YEAR(E4228)</f>
        <v>Q4-2019</v>
      </c>
    </row>
    <row r="4229" customFormat="false" ht="14.25" hidden="false" customHeight="false" outlineLevel="0" collapsed="false">
      <c r="A4229" s="0" t="s">
        <v>4271</v>
      </c>
      <c r="B4229" s="0" t="s">
        <v>34</v>
      </c>
      <c r="C4229" s="0" t="s">
        <v>39</v>
      </c>
      <c r="D4229" s="9" t="n">
        <v>43600</v>
      </c>
      <c r="E4229" s="9" t="n">
        <v>43753</v>
      </c>
      <c r="F4229" s="9" t="n">
        <v>43774</v>
      </c>
      <c r="G4229" s="9" t="n">
        <v>43775</v>
      </c>
      <c r="H4229" s="10" t="s">
        <v>36</v>
      </c>
      <c r="I4229" s="0" t="n">
        <v>1</v>
      </c>
      <c r="J4229" s="0" t="n">
        <v>47</v>
      </c>
      <c r="K4229" s="0" t="n">
        <v>166</v>
      </c>
      <c r="L4229" s="0" t="n">
        <v>1</v>
      </c>
      <c r="M4229" s="0" t="n">
        <v>8</v>
      </c>
      <c r="N4229" s="11" t="n">
        <v>0.2</v>
      </c>
      <c r="O4229" s="12" t="n">
        <v>698.68</v>
      </c>
      <c r="P4229" s="12" t="n">
        <v>1058.6</v>
      </c>
      <c r="Q4229" s="12" t="n">
        <f aca="false">M4229*P4229*(1-N4229)</f>
        <v>6775.04</v>
      </c>
      <c r="R4229" s="12" t="n">
        <f aca="false">M4229*O4229</f>
        <v>5589.44</v>
      </c>
      <c r="S4229" s="12" t="n">
        <f aca="false">Q4229-R4229</f>
        <v>1185.6</v>
      </c>
      <c r="T4229" s="11" t="n">
        <f aca="false">IFERROR(S4229/Q4229,0)</f>
        <v>0.174995276780654</v>
      </c>
      <c r="U4229" s="13" t="n">
        <f aca="false">F4229-E4229</f>
        <v>21</v>
      </c>
      <c r="V4229" s="13" t="n">
        <f aca="false">G4229-F4229</f>
        <v>1</v>
      </c>
      <c r="W4229" s="13" t="n">
        <f aca="false">G4229-E4229</f>
        <v>22</v>
      </c>
      <c r="X4229" s="10" t="n">
        <f aca="false">YEAR(E4229)</f>
        <v>2019</v>
      </c>
      <c r="Y4229" s="0" t="str">
        <f aca="false">TEXT(E4229,"yyyy-mm")</f>
        <v>2019-10</v>
      </c>
      <c r="Z4229" s="0" t="str">
        <f aca="false">"Q"&amp;ROUNDUP(MONTH(E4229)/3,0)&amp;"-"&amp;YEAR(E4229)</f>
        <v>Q4-2019</v>
      </c>
    </row>
    <row r="4230" customFormat="false" ht="14.25" hidden="false" customHeight="false" outlineLevel="0" collapsed="false">
      <c r="A4230" s="0" t="s">
        <v>4272</v>
      </c>
      <c r="B4230" s="0" t="s">
        <v>41</v>
      </c>
      <c r="C4230" s="0" t="s">
        <v>39</v>
      </c>
      <c r="D4230" s="9" t="n">
        <v>43700</v>
      </c>
      <c r="E4230" s="9" t="n">
        <v>43753</v>
      </c>
      <c r="F4230" s="9" t="n">
        <v>43769</v>
      </c>
      <c r="G4230" s="9" t="n">
        <v>43772</v>
      </c>
      <c r="H4230" s="10" t="s">
        <v>36</v>
      </c>
      <c r="I4230" s="0" t="n">
        <v>25</v>
      </c>
      <c r="J4230" s="0" t="n">
        <v>35</v>
      </c>
      <c r="K4230" s="0" t="n">
        <v>143</v>
      </c>
      <c r="L4230" s="0" t="n">
        <v>19</v>
      </c>
      <c r="M4230" s="0" t="n">
        <v>7</v>
      </c>
      <c r="N4230" s="11" t="n">
        <v>0.05</v>
      </c>
      <c r="O4230" s="12" t="n">
        <v>146.33</v>
      </c>
      <c r="P4230" s="12" t="n">
        <v>261.3</v>
      </c>
      <c r="Q4230" s="12" t="n">
        <f aca="false">M4230*P4230*(1-N4230)</f>
        <v>1737.645</v>
      </c>
      <c r="R4230" s="12" t="n">
        <f aca="false">M4230*O4230</f>
        <v>1024.31</v>
      </c>
      <c r="S4230" s="12" t="n">
        <f aca="false">Q4230-R4230</f>
        <v>713.335</v>
      </c>
      <c r="T4230" s="11" t="n">
        <f aca="false">IFERROR(S4230/Q4230,0)</f>
        <v>0.41051825890789</v>
      </c>
      <c r="U4230" s="13" t="n">
        <f aca="false">F4230-E4230</f>
        <v>16</v>
      </c>
      <c r="V4230" s="13" t="n">
        <f aca="false">G4230-F4230</f>
        <v>3</v>
      </c>
      <c r="W4230" s="13" t="n">
        <f aca="false">G4230-E4230</f>
        <v>19</v>
      </c>
      <c r="X4230" s="10" t="n">
        <f aca="false">YEAR(E4230)</f>
        <v>2019</v>
      </c>
      <c r="Y4230" s="0" t="str">
        <f aca="false">TEXT(E4230,"yyyy-mm")</f>
        <v>2019-10</v>
      </c>
      <c r="Z4230" s="0" t="str">
        <f aca="false">"Q"&amp;ROUNDUP(MONTH(E4230)/3,0)&amp;"-"&amp;YEAR(E4230)</f>
        <v>Q4-2019</v>
      </c>
    </row>
    <row r="4231" customFormat="false" ht="14.25" hidden="false" customHeight="false" outlineLevel="0" collapsed="false">
      <c r="A4231" s="0" t="s">
        <v>4273</v>
      </c>
      <c r="B4231" s="0" t="s">
        <v>34</v>
      </c>
      <c r="C4231" s="0" t="s">
        <v>46</v>
      </c>
      <c r="D4231" s="9" t="n">
        <v>43600</v>
      </c>
      <c r="E4231" s="9" t="n">
        <v>43753</v>
      </c>
      <c r="F4231" s="9" t="n">
        <v>43756</v>
      </c>
      <c r="G4231" s="9" t="n">
        <v>43759</v>
      </c>
      <c r="H4231" s="10" t="s">
        <v>36</v>
      </c>
      <c r="I4231" s="0" t="n">
        <v>11</v>
      </c>
      <c r="J4231" s="0" t="n">
        <v>20</v>
      </c>
      <c r="K4231" s="0" t="n">
        <v>295</v>
      </c>
      <c r="L4231" s="0" t="n">
        <v>10</v>
      </c>
      <c r="M4231" s="0" t="n">
        <v>8</v>
      </c>
      <c r="N4231" s="11" t="n">
        <v>0.075</v>
      </c>
      <c r="O4231" s="12" t="n">
        <v>3916.15</v>
      </c>
      <c r="P4231" s="12" t="n">
        <v>5594.5</v>
      </c>
      <c r="Q4231" s="12" t="n">
        <f aca="false">M4231*P4231*(1-N4231)</f>
        <v>41399.3</v>
      </c>
      <c r="R4231" s="12" t="n">
        <f aca="false">M4231*O4231</f>
        <v>31329.2</v>
      </c>
      <c r="S4231" s="12" t="n">
        <f aca="false">Q4231-R4231</f>
        <v>10070.1</v>
      </c>
      <c r="T4231" s="11" t="n">
        <f aca="false">IFERROR(S4231/Q4231,0)</f>
        <v>0.243243243243243</v>
      </c>
      <c r="U4231" s="13" t="n">
        <f aca="false">F4231-E4231</f>
        <v>3</v>
      </c>
      <c r="V4231" s="13" t="n">
        <f aca="false">G4231-F4231</f>
        <v>3</v>
      </c>
      <c r="W4231" s="13" t="n">
        <f aca="false">G4231-E4231</f>
        <v>6</v>
      </c>
      <c r="X4231" s="10" t="n">
        <f aca="false">YEAR(E4231)</f>
        <v>2019</v>
      </c>
      <c r="Y4231" s="0" t="str">
        <f aca="false">TEXT(E4231,"yyyy-mm")</f>
        <v>2019-10</v>
      </c>
      <c r="Z4231" s="0" t="str">
        <f aca="false">"Q"&amp;ROUNDUP(MONTH(E4231)/3,0)&amp;"-"&amp;YEAR(E4231)</f>
        <v>Q4-2019</v>
      </c>
    </row>
    <row r="4232" customFormat="false" ht="14.25" hidden="false" customHeight="false" outlineLevel="0" collapsed="false">
      <c r="A4232" s="0" t="s">
        <v>4274</v>
      </c>
      <c r="B4232" s="0" t="s">
        <v>38</v>
      </c>
      <c r="C4232" s="0" t="s">
        <v>48</v>
      </c>
      <c r="D4232" s="9" t="n">
        <v>43600</v>
      </c>
      <c r="E4232" s="9" t="n">
        <v>43753</v>
      </c>
      <c r="F4232" s="9" t="n">
        <v>43758</v>
      </c>
      <c r="G4232" s="9" t="n">
        <v>43768</v>
      </c>
      <c r="H4232" s="10" t="s">
        <v>36</v>
      </c>
      <c r="I4232" s="0" t="n">
        <v>13</v>
      </c>
      <c r="J4232" s="0" t="n">
        <v>50</v>
      </c>
      <c r="K4232" s="0" t="n">
        <v>24</v>
      </c>
      <c r="L4232" s="0" t="n">
        <v>13</v>
      </c>
      <c r="M4232" s="0" t="n">
        <v>1</v>
      </c>
      <c r="N4232" s="11" t="n">
        <v>0.05</v>
      </c>
      <c r="O4232" s="12" t="n">
        <v>585.92</v>
      </c>
      <c r="P4232" s="12" t="n">
        <v>1105.5</v>
      </c>
      <c r="Q4232" s="12" t="n">
        <f aca="false">M4232*P4232*(1-N4232)</f>
        <v>1050.225</v>
      </c>
      <c r="R4232" s="12" t="n">
        <f aca="false">M4232*O4232</f>
        <v>585.92</v>
      </c>
      <c r="S4232" s="12" t="n">
        <f aca="false">Q4232-R4232</f>
        <v>464.305</v>
      </c>
      <c r="T4232" s="11" t="n">
        <f aca="false">IFERROR(S4232/Q4232,0)</f>
        <v>0.442100502273322</v>
      </c>
      <c r="U4232" s="13" t="n">
        <f aca="false">F4232-E4232</f>
        <v>5</v>
      </c>
      <c r="V4232" s="13" t="n">
        <f aca="false">G4232-F4232</f>
        <v>10</v>
      </c>
      <c r="W4232" s="13" t="n">
        <f aca="false">G4232-E4232</f>
        <v>15</v>
      </c>
      <c r="X4232" s="10" t="n">
        <f aca="false">YEAR(E4232)</f>
        <v>2019</v>
      </c>
      <c r="Y4232" s="0" t="str">
        <f aca="false">TEXT(E4232,"yyyy-mm")</f>
        <v>2019-10</v>
      </c>
      <c r="Z4232" s="0" t="str">
        <f aca="false">"Q"&amp;ROUNDUP(MONTH(E4232)/3,0)&amp;"-"&amp;YEAR(E4232)</f>
        <v>Q4-2019</v>
      </c>
    </row>
    <row r="4233" customFormat="false" ht="14.25" hidden="false" customHeight="false" outlineLevel="0" collapsed="false">
      <c r="A4233" s="0" t="s">
        <v>4275</v>
      </c>
      <c r="B4233" s="0" t="s">
        <v>41</v>
      </c>
      <c r="C4233" s="0" t="s">
        <v>79</v>
      </c>
      <c r="D4233" s="9" t="n">
        <v>43600</v>
      </c>
      <c r="E4233" s="9" t="n">
        <v>43753</v>
      </c>
      <c r="F4233" s="9" t="n">
        <v>43768</v>
      </c>
      <c r="G4233" s="9" t="n">
        <v>43769</v>
      </c>
      <c r="H4233" s="10" t="s">
        <v>36</v>
      </c>
      <c r="I4233" s="0" t="n">
        <v>22</v>
      </c>
      <c r="J4233" s="0" t="n">
        <v>46</v>
      </c>
      <c r="K4233" s="0" t="n">
        <v>79</v>
      </c>
      <c r="L4233" s="0" t="n">
        <v>13</v>
      </c>
      <c r="M4233" s="0" t="n">
        <v>4</v>
      </c>
      <c r="N4233" s="11" t="n">
        <v>0.075</v>
      </c>
      <c r="O4233" s="12" t="n">
        <v>1519.56</v>
      </c>
      <c r="P4233" s="12" t="n">
        <v>2412</v>
      </c>
      <c r="Q4233" s="12" t="n">
        <f aca="false">M4233*P4233*(1-N4233)</f>
        <v>8924.4</v>
      </c>
      <c r="R4233" s="12" t="n">
        <f aca="false">M4233*O4233</f>
        <v>6078.24</v>
      </c>
      <c r="S4233" s="12" t="n">
        <f aca="false">Q4233-R4233</f>
        <v>2846.16</v>
      </c>
      <c r="T4233" s="11" t="n">
        <f aca="false">IFERROR(S4233/Q4233,0)</f>
        <v>0.318918918918919</v>
      </c>
      <c r="U4233" s="13" t="n">
        <f aca="false">F4233-E4233</f>
        <v>15</v>
      </c>
      <c r="V4233" s="13" t="n">
        <f aca="false">G4233-F4233</f>
        <v>1</v>
      </c>
      <c r="W4233" s="13" t="n">
        <f aca="false">G4233-E4233</f>
        <v>16</v>
      </c>
      <c r="X4233" s="10" t="n">
        <f aca="false">YEAR(E4233)</f>
        <v>2019</v>
      </c>
      <c r="Y4233" s="0" t="str">
        <f aca="false">TEXT(E4233,"yyyy-mm")</f>
        <v>2019-10</v>
      </c>
      <c r="Z4233" s="0" t="str">
        <f aca="false">"Q"&amp;ROUNDUP(MONTH(E4233)/3,0)&amp;"-"&amp;YEAR(E4233)</f>
        <v>Q4-2019</v>
      </c>
    </row>
    <row r="4234" customFormat="false" ht="14.25" hidden="false" customHeight="false" outlineLevel="0" collapsed="false">
      <c r="A4234" s="0" t="s">
        <v>4276</v>
      </c>
      <c r="B4234" s="0" t="s">
        <v>41</v>
      </c>
      <c r="C4234" s="0" t="s">
        <v>35</v>
      </c>
      <c r="D4234" s="9" t="n">
        <v>43700</v>
      </c>
      <c r="E4234" s="9" t="n">
        <v>43754</v>
      </c>
      <c r="F4234" s="9" t="n">
        <v>43779</v>
      </c>
      <c r="G4234" s="9" t="n">
        <v>43783</v>
      </c>
      <c r="H4234" s="10" t="s">
        <v>36</v>
      </c>
      <c r="I4234" s="0" t="n">
        <v>24</v>
      </c>
      <c r="J4234" s="0" t="n">
        <v>8</v>
      </c>
      <c r="K4234" s="0" t="n">
        <v>239</v>
      </c>
      <c r="L4234" s="0" t="n">
        <v>29</v>
      </c>
      <c r="M4234" s="0" t="n">
        <v>6</v>
      </c>
      <c r="N4234" s="11" t="n">
        <v>0.075</v>
      </c>
      <c r="O4234" s="12" t="n">
        <v>2444.16</v>
      </c>
      <c r="P4234" s="12" t="n">
        <v>3819</v>
      </c>
      <c r="Q4234" s="12" t="n">
        <f aca="false">M4234*P4234*(1-N4234)</f>
        <v>21195.45</v>
      </c>
      <c r="R4234" s="12" t="n">
        <f aca="false">M4234*O4234</f>
        <v>14664.96</v>
      </c>
      <c r="S4234" s="12" t="n">
        <f aca="false">Q4234-R4234</f>
        <v>6530.49</v>
      </c>
      <c r="T4234" s="11" t="n">
        <f aca="false">IFERROR(S4234/Q4234,0)</f>
        <v>0.308108108108108</v>
      </c>
      <c r="U4234" s="13" t="n">
        <f aca="false">F4234-E4234</f>
        <v>25</v>
      </c>
      <c r="V4234" s="13" t="n">
        <f aca="false">G4234-F4234</f>
        <v>4</v>
      </c>
      <c r="W4234" s="13" t="n">
        <f aca="false">G4234-E4234</f>
        <v>29</v>
      </c>
      <c r="X4234" s="10" t="n">
        <f aca="false">YEAR(E4234)</f>
        <v>2019</v>
      </c>
      <c r="Y4234" s="0" t="str">
        <f aca="false">TEXT(E4234,"yyyy-mm")</f>
        <v>2019-10</v>
      </c>
      <c r="Z4234" s="0" t="str">
        <f aca="false">"Q"&amp;ROUNDUP(MONTH(E4234)/3,0)&amp;"-"&amp;YEAR(E4234)</f>
        <v>Q4-2019</v>
      </c>
    </row>
    <row r="4235" customFormat="false" ht="14.25" hidden="false" customHeight="false" outlineLevel="0" collapsed="false">
      <c r="A4235" s="0" t="s">
        <v>4277</v>
      </c>
      <c r="B4235" s="0" t="s">
        <v>34</v>
      </c>
      <c r="C4235" s="0" t="s">
        <v>35</v>
      </c>
      <c r="D4235" s="9" t="n">
        <v>43700</v>
      </c>
      <c r="E4235" s="9" t="n">
        <v>43754</v>
      </c>
      <c r="F4235" s="9" t="n">
        <v>43777</v>
      </c>
      <c r="G4235" s="9" t="n">
        <v>43780</v>
      </c>
      <c r="H4235" s="10" t="s">
        <v>36</v>
      </c>
      <c r="I4235" s="0" t="n">
        <v>4</v>
      </c>
      <c r="J4235" s="0" t="n">
        <v>47</v>
      </c>
      <c r="K4235" s="0" t="n">
        <v>228</v>
      </c>
      <c r="L4235" s="0" t="n">
        <v>38</v>
      </c>
      <c r="M4235" s="0" t="n">
        <v>4</v>
      </c>
      <c r="N4235" s="11" t="n">
        <v>0.2</v>
      </c>
      <c r="O4235" s="12" t="n">
        <v>187.6</v>
      </c>
      <c r="P4235" s="12" t="n">
        <v>268</v>
      </c>
      <c r="Q4235" s="12" t="n">
        <f aca="false">M4235*P4235*(1-N4235)</f>
        <v>857.6</v>
      </c>
      <c r="R4235" s="12" t="n">
        <f aca="false">M4235*O4235</f>
        <v>750.4</v>
      </c>
      <c r="S4235" s="12" t="n">
        <f aca="false">Q4235-R4235</f>
        <v>107.2</v>
      </c>
      <c r="T4235" s="11" t="n">
        <f aca="false">IFERROR(S4235/Q4235,0)</f>
        <v>0.125</v>
      </c>
      <c r="U4235" s="13" t="n">
        <f aca="false">F4235-E4235</f>
        <v>23</v>
      </c>
      <c r="V4235" s="13" t="n">
        <f aca="false">G4235-F4235</f>
        <v>3</v>
      </c>
      <c r="W4235" s="13" t="n">
        <f aca="false">G4235-E4235</f>
        <v>26</v>
      </c>
      <c r="X4235" s="10" t="n">
        <f aca="false">YEAR(E4235)</f>
        <v>2019</v>
      </c>
      <c r="Y4235" s="0" t="str">
        <f aca="false">TEXT(E4235,"yyyy-mm")</f>
        <v>2019-10</v>
      </c>
      <c r="Z4235" s="0" t="str">
        <f aca="false">"Q"&amp;ROUNDUP(MONTH(E4235)/3,0)&amp;"-"&amp;YEAR(E4235)</f>
        <v>Q4-2019</v>
      </c>
    </row>
    <row r="4236" customFormat="false" ht="14.25" hidden="false" customHeight="false" outlineLevel="0" collapsed="false">
      <c r="A4236" s="0" t="s">
        <v>4278</v>
      </c>
      <c r="B4236" s="0" t="s">
        <v>38</v>
      </c>
      <c r="C4236" s="0" t="s">
        <v>48</v>
      </c>
      <c r="D4236" s="9" t="n">
        <v>43600</v>
      </c>
      <c r="E4236" s="9" t="n">
        <v>43754</v>
      </c>
      <c r="F4236" s="9" t="n">
        <v>43769</v>
      </c>
      <c r="G4236" s="9" t="n">
        <v>43774</v>
      </c>
      <c r="H4236" s="10" t="s">
        <v>36</v>
      </c>
      <c r="I4236" s="0" t="n">
        <v>17</v>
      </c>
      <c r="J4236" s="0" t="n">
        <v>45</v>
      </c>
      <c r="K4236" s="0" t="n">
        <v>26</v>
      </c>
      <c r="L4236" s="0" t="n">
        <v>3</v>
      </c>
      <c r="M4236" s="0" t="n">
        <v>2</v>
      </c>
      <c r="N4236" s="11" t="n">
        <v>0.05</v>
      </c>
      <c r="O4236" s="12" t="n">
        <v>100.23</v>
      </c>
      <c r="P4236" s="12" t="n">
        <v>227.8</v>
      </c>
      <c r="Q4236" s="12" t="n">
        <f aca="false">M4236*P4236*(1-N4236)</f>
        <v>432.82</v>
      </c>
      <c r="R4236" s="12" t="n">
        <f aca="false">M4236*O4236</f>
        <v>200.46</v>
      </c>
      <c r="S4236" s="12" t="n">
        <f aca="false">Q4236-R4236</f>
        <v>232.36</v>
      </c>
      <c r="T4236" s="11" t="n">
        <f aca="false">IFERROR(S4236/Q4236,0)</f>
        <v>0.536851346980269</v>
      </c>
      <c r="U4236" s="13" t="n">
        <f aca="false">F4236-E4236</f>
        <v>15</v>
      </c>
      <c r="V4236" s="13" t="n">
        <f aca="false">G4236-F4236</f>
        <v>5</v>
      </c>
      <c r="W4236" s="13" t="n">
        <f aca="false">G4236-E4236</f>
        <v>20</v>
      </c>
      <c r="X4236" s="10" t="n">
        <f aca="false">YEAR(E4236)</f>
        <v>2019</v>
      </c>
      <c r="Y4236" s="0" t="str">
        <f aca="false">TEXT(E4236,"yyyy-mm")</f>
        <v>2019-10</v>
      </c>
      <c r="Z4236" s="0" t="str">
        <f aca="false">"Q"&amp;ROUNDUP(MONTH(E4236)/3,0)&amp;"-"&amp;YEAR(E4236)</f>
        <v>Q4-2019</v>
      </c>
    </row>
    <row r="4237" customFormat="false" ht="14.25" hidden="false" customHeight="false" outlineLevel="0" collapsed="false">
      <c r="A4237" s="0" t="s">
        <v>4279</v>
      </c>
      <c r="B4237" s="0" t="s">
        <v>38</v>
      </c>
      <c r="C4237" s="0" t="s">
        <v>48</v>
      </c>
      <c r="D4237" s="9" t="n">
        <v>43600</v>
      </c>
      <c r="E4237" s="9" t="n">
        <v>43754</v>
      </c>
      <c r="F4237" s="9" t="n">
        <v>43760</v>
      </c>
      <c r="G4237" s="9" t="n">
        <v>43761</v>
      </c>
      <c r="H4237" s="10" t="s">
        <v>36</v>
      </c>
      <c r="I4237" s="0" t="n">
        <v>16</v>
      </c>
      <c r="J4237" s="0" t="n">
        <v>1</v>
      </c>
      <c r="K4237" s="0" t="n">
        <v>26</v>
      </c>
      <c r="L4237" s="0" t="n">
        <v>23</v>
      </c>
      <c r="M4237" s="0" t="n">
        <v>5</v>
      </c>
      <c r="N4237" s="11" t="n">
        <v>0.05</v>
      </c>
      <c r="O4237" s="12" t="n">
        <v>227.8</v>
      </c>
      <c r="P4237" s="12" t="n">
        <v>268</v>
      </c>
      <c r="Q4237" s="12" t="n">
        <f aca="false">M4237*P4237*(1-N4237)</f>
        <v>1273</v>
      </c>
      <c r="R4237" s="12" t="n">
        <f aca="false">M4237*O4237</f>
        <v>1139</v>
      </c>
      <c r="S4237" s="12" t="n">
        <f aca="false">Q4237-R4237</f>
        <v>134</v>
      </c>
      <c r="T4237" s="11" t="n">
        <f aca="false">IFERROR(S4237/Q4237,0)</f>
        <v>0.105263157894737</v>
      </c>
      <c r="U4237" s="13" t="n">
        <f aca="false">F4237-E4237</f>
        <v>6</v>
      </c>
      <c r="V4237" s="13" t="n">
        <f aca="false">G4237-F4237</f>
        <v>1</v>
      </c>
      <c r="W4237" s="13" t="n">
        <f aca="false">G4237-E4237</f>
        <v>7</v>
      </c>
      <c r="X4237" s="10" t="n">
        <f aca="false">YEAR(E4237)</f>
        <v>2019</v>
      </c>
      <c r="Y4237" s="0" t="str">
        <f aca="false">TEXT(E4237,"yyyy-mm")</f>
        <v>2019-10</v>
      </c>
      <c r="Z4237" s="0" t="str">
        <f aca="false">"Q"&amp;ROUNDUP(MONTH(E4237)/3,0)&amp;"-"&amp;YEAR(E4237)</f>
        <v>Q4-2019</v>
      </c>
    </row>
    <row r="4238" customFormat="false" ht="14.25" hidden="false" customHeight="false" outlineLevel="0" collapsed="false">
      <c r="A4238" s="0" t="s">
        <v>4280</v>
      </c>
      <c r="B4238" s="0" t="s">
        <v>34</v>
      </c>
      <c r="C4238" s="0" t="s">
        <v>46</v>
      </c>
      <c r="D4238" s="9" t="n">
        <v>43600</v>
      </c>
      <c r="E4238" s="9" t="n">
        <v>43754</v>
      </c>
      <c r="F4238" s="9" t="n">
        <v>43763</v>
      </c>
      <c r="G4238" s="9" t="n">
        <v>43771</v>
      </c>
      <c r="H4238" s="10" t="s">
        <v>36</v>
      </c>
      <c r="I4238" s="0" t="n">
        <v>2</v>
      </c>
      <c r="J4238" s="0" t="n">
        <v>42</v>
      </c>
      <c r="K4238" s="0" t="n">
        <v>265</v>
      </c>
      <c r="L4238" s="0" t="n">
        <v>25</v>
      </c>
      <c r="M4238" s="0" t="n">
        <v>5</v>
      </c>
      <c r="N4238" s="11" t="n">
        <v>0.05</v>
      </c>
      <c r="O4238" s="12" t="n">
        <v>767.02</v>
      </c>
      <c r="P4238" s="12" t="n">
        <v>1065.3</v>
      </c>
      <c r="Q4238" s="12" t="n">
        <f aca="false">M4238*P4238*(1-N4238)</f>
        <v>5060.175</v>
      </c>
      <c r="R4238" s="12" t="n">
        <f aca="false">M4238*O4238</f>
        <v>3835.1</v>
      </c>
      <c r="S4238" s="12" t="n">
        <f aca="false">Q4238-R4238</f>
        <v>1225.075</v>
      </c>
      <c r="T4238" s="11" t="n">
        <f aca="false">IFERROR(S4238/Q4238,0)</f>
        <v>0.24210131072542</v>
      </c>
      <c r="U4238" s="13" t="n">
        <f aca="false">F4238-E4238</f>
        <v>9</v>
      </c>
      <c r="V4238" s="13" t="n">
        <f aca="false">G4238-F4238</f>
        <v>8</v>
      </c>
      <c r="W4238" s="13" t="n">
        <f aca="false">G4238-E4238</f>
        <v>17</v>
      </c>
      <c r="X4238" s="10" t="n">
        <f aca="false">YEAR(E4238)</f>
        <v>2019</v>
      </c>
      <c r="Y4238" s="0" t="str">
        <f aca="false">TEXT(E4238,"yyyy-mm")</f>
        <v>2019-10</v>
      </c>
      <c r="Z4238" s="0" t="str">
        <f aca="false">"Q"&amp;ROUNDUP(MONTH(E4238)/3,0)&amp;"-"&amp;YEAR(E4238)</f>
        <v>Q4-2019</v>
      </c>
    </row>
    <row r="4239" customFormat="false" ht="14.25" hidden="false" customHeight="false" outlineLevel="0" collapsed="false">
      <c r="A4239" s="0" t="s">
        <v>4281</v>
      </c>
      <c r="B4239" s="0" t="s">
        <v>34</v>
      </c>
      <c r="C4239" s="0" t="s">
        <v>46</v>
      </c>
      <c r="D4239" s="9" t="n">
        <v>43700</v>
      </c>
      <c r="E4239" s="9" t="n">
        <v>43754</v>
      </c>
      <c r="F4239" s="9" t="n">
        <v>43760</v>
      </c>
      <c r="G4239" s="9" t="n">
        <v>43768</v>
      </c>
      <c r="H4239" s="10" t="s">
        <v>36</v>
      </c>
      <c r="I4239" s="0" t="n">
        <v>4</v>
      </c>
      <c r="J4239" s="0" t="n">
        <v>17</v>
      </c>
      <c r="K4239" s="0" t="n">
        <v>279</v>
      </c>
      <c r="L4239" s="0" t="n">
        <v>27</v>
      </c>
      <c r="M4239" s="0" t="n">
        <v>1</v>
      </c>
      <c r="N4239" s="11" t="n">
        <v>0.075</v>
      </c>
      <c r="O4239" s="12" t="n">
        <v>439.86</v>
      </c>
      <c r="P4239" s="12" t="n">
        <v>676.7</v>
      </c>
      <c r="Q4239" s="12" t="n">
        <f aca="false">M4239*P4239*(1-N4239)</f>
        <v>625.9475</v>
      </c>
      <c r="R4239" s="12" t="n">
        <f aca="false">M4239*O4239</f>
        <v>439.86</v>
      </c>
      <c r="S4239" s="12" t="n">
        <f aca="false">Q4239-R4239</f>
        <v>186.0875</v>
      </c>
      <c r="T4239" s="11" t="n">
        <f aca="false">IFERROR(S4239/Q4239,0)</f>
        <v>0.297289309406939</v>
      </c>
      <c r="U4239" s="13" t="n">
        <f aca="false">F4239-E4239</f>
        <v>6</v>
      </c>
      <c r="V4239" s="13" t="n">
        <f aca="false">G4239-F4239</f>
        <v>8</v>
      </c>
      <c r="W4239" s="13" t="n">
        <f aca="false">G4239-E4239</f>
        <v>14</v>
      </c>
      <c r="X4239" s="10" t="n">
        <f aca="false">YEAR(E4239)</f>
        <v>2019</v>
      </c>
      <c r="Y4239" s="0" t="str">
        <f aca="false">TEXT(E4239,"yyyy-mm")</f>
        <v>2019-10</v>
      </c>
      <c r="Z4239" s="0" t="str">
        <f aca="false">"Q"&amp;ROUNDUP(MONTH(E4239)/3,0)&amp;"-"&amp;YEAR(E4239)</f>
        <v>Q4-2019</v>
      </c>
    </row>
    <row r="4240" customFormat="false" ht="14.25" hidden="false" customHeight="false" outlineLevel="0" collapsed="false">
      <c r="A4240" s="0" t="s">
        <v>4282</v>
      </c>
      <c r="B4240" s="0" t="s">
        <v>34</v>
      </c>
      <c r="C4240" s="0" t="s">
        <v>46</v>
      </c>
      <c r="D4240" s="9" t="n">
        <v>43600</v>
      </c>
      <c r="E4240" s="9" t="n">
        <v>43754</v>
      </c>
      <c r="F4240" s="9" t="n">
        <v>43770</v>
      </c>
      <c r="G4240" s="9" t="n">
        <v>43773</v>
      </c>
      <c r="H4240" s="10" t="s">
        <v>36</v>
      </c>
      <c r="I4240" s="0" t="n">
        <v>3</v>
      </c>
      <c r="J4240" s="0" t="n">
        <v>29</v>
      </c>
      <c r="K4240" s="0" t="n">
        <v>313</v>
      </c>
      <c r="L4240" s="0" t="n">
        <v>21</v>
      </c>
      <c r="M4240" s="0" t="n">
        <v>5</v>
      </c>
      <c r="N4240" s="11" t="n">
        <v>0.075</v>
      </c>
      <c r="O4240" s="12" t="n">
        <v>631.14</v>
      </c>
      <c r="P4240" s="12" t="n">
        <v>1051.9</v>
      </c>
      <c r="Q4240" s="12" t="n">
        <f aca="false">M4240*P4240*(1-N4240)</f>
        <v>4865.0375</v>
      </c>
      <c r="R4240" s="12" t="n">
        <f aca="false">M4240*O4240</f>
        <v>3155.7</v>
      </c>
      <c r="S4240" s="12" t="n">
        <f aca="false">Q4240-R4240</f>
        <v>1709.3375</v>
      </c>
      <c r="T4240" s="11" t="n">
        <f aca="false">IFERROR(S4240/Q4240,0)</f>
        <v>0.351351351351351</v>
      </c>
      <c r="U4240" s="13" t="n">
        <f aca="false">F4240-E4240</f>
        <v>16</v>
      </c>
      <c r="V4240" s="13" t="n">
        <f aca="false">G4240-F4240</f>
        <v>3</v>
      </c>
      <c r="W4240" s="13" t="n">
        <f aca="false">G4240-E4240</f>
        <v>19</v>
      </c>
      <c r="X4240" s="10" t="n">
        <f aca="false">YEAR(E4240)</f>
        <v>2019</v>
      </c>
      <c r="Y4240" s="0" t="str">
        <f aca="false">TEXT(E4240,"yyyy-mm")</f>
        <v>2019-10</v>
      </c>
      <c r="Z4240" s="0" t="str">
        <f aca="false">"Q"&amp;ROUNDUP(MONTH(E4240)/3,0)&amp;"-"&amp;YEAR(E4240)</f>
        <v>Q4-2019</v>
      </c>
    </row>
    <row r="4241" customFormat="false" ht="14.25" hidden="false" customHeight="false" outlineLevel="0" collapsed="false">
      <c r="A4241" s="0" t="s">
        <v>4283</v>
      </c>
      <c r="B4241" s="0" t="s">
        <v>43</v>
      </c>
      <c r="C4241" s="0" t="s">
        <v>39</v>
      </c>
      <c r="D4241" s="9" t="n">
        <v>43700</v>
      </c>
      <c r="E4241" s="9" t="n">
        <v>43755</v>
      </c>
      <c r="F4241" s="9" t="n">
        <v>43780</v>
      </c>
      <c r="G4241" s="9" t="n">
        <v>43782</v>
      </c>
      <c r="H4241" s="10" t="s">
        <v>36</v>
      </c>
      <c r="I4241" s="0" t="n">
        <v>26</v>
      </c>
      <c r="J4241" s="0" t="n">
        <v>30</v>
      </c>
      <c r="K4241" s="0" t="n">
        <v>141</v>
      </c>
      <c r="L4241" s="0" t="n">
        <v>29</v>
      </c>
      <c r="M4241" s="0" t="n">
        <v>3</v>
      </c>
      <c r="N4241" s="11" t="n">
        <v>0.05</v>
      </c>
      <c r="O4241" s="12" t="n">
        <v>1032.47</v>
      </c>
      <c r="P4241" s="12" t="n">
        <v>2244.5</v>
      </c>
      <c r="Q4241" s="12" t="n">
        <f aca="false">M4241*P4241*(1-N4241)</f>
        <v>6396.825</v>
      </c>
      <c r="R4241" s="12" t="n">
        <f aca="false">M4241*O4241</f>
        <v>3097.41</v>
      </c>
      <c r="S4241" s="12" t="n">
        <f aca="false">Q4241-R4241</f>
        <v>3299.415</v>
      </c>
      <c r="T4241" s="11" t="n">
        <f aca="false">IFERROR(S4241/Q4241,0)</f>
        <v>0.515789473684211</v>
      </c>
      <c r="U4241" s="13" t="n">
        <f aca="false">F4241-E4241</f>
        <v>25</v>
      </c>
      <c r="V4241" s="13" t="n">
        <f aca="false">G4241-F4241</f>
        <v>2</v>
      </c>
      <c r="W4241" s="13" t="n">
        <f aca="false">G4241-E4241</f>
        <v>27</v>
      </c>
      <c r="X4241" s="10" t="n">
        <f aca="false">YEAR(E4241)</f>
        <v>2019</v>
      </c>
      <c r="Y4241" s="0" t="str">
        <f aca="false">TEXT(E4241,"yyyy-mm")</f>
        <v>2019-10</v>
      </c>
      <c r="Z4241" s="0" t="str">
        <f aca="false">"Q"&amp;ROUNDUP(MONTH(E4241)/3,0)&amp;"-"&amp;YEAR(E4241)</f>
        <v>Q4-2019</v>
      </c>
    </row>
    <row r="4242" customFormat="false" ht="14.25" hidden="false" customHeight="false" outlineLevel="0" collapsed="false">
      <c r="A4242" s="0" t="s">
        <v>4284</v>
      </c>
      <c r="B4242" s="0" t="s">
        <v>38</v>
      </c>
      <c r="C4242" s="0" t="s">
        <v>48</v>
      </c>
      <c r="D4242" s="9" t="n">
        <v>43600</v>
      </c>
      <c r="E4242" s="9" t="n">
        <v>43755</v>
      </c>
      <c r="F4242" s="9" t="n">
        <v>43768</v>
      </c>
      <c r="G4242" s="9" t="n">
        <v>43774</v>
      </c>
      <c r="H4242" s="10" t="s">
        <v>36</v>
      </c>
      <c r="I4242" s="0" t="n">
        <v>19</v>
      </c>
      <c r="J4242" s="0" t="n">
        <v>29</v>
      </c>
      <c r="K4242" s="0" t="n">
        <v>22</v>
      </c>
      <c r="L4242" s="0" t="n">
        <v>31</v>
      </c>
      <c r="M4242" s="0" t="n">
        <v>2</v>
      </c>
      <c r="N4242" s="11" t="n">
        <v>0.05</v>
      </c>
      <c r="O4242" s="12" t="n">
        <v>3109.47</v>
      </c>
      <c r="P4242" s="12" t="n">
        <v>3986.5</v>
      </c>
      <c r="Q4242" s="12" t="n">
        <f aca="false">M4242*P4242*(1-N4242)</f>
        <v>7574.35</v>
      </c>
      <c r="R4242" s="12" t="n">
        <f aca="false">M4242*O4242</f>
        <v>6218.94</v>
      </c>
      <c r="S4242" s="12" t="n">
        <f aca="false">Q4242-R4242</f>
        <v>1355.41</v>
      </c>
      <c r="T4242" s="11" t="n">
        <f aca="false">IFERROR(S4242/Q4242,0)</f>
        <v>0.178947368421053</v>
      </c>
      <c r="U4242" s="13" t="n">
        <f aca="false">F4242-E4242</f>
        <v>13</v>
      </c>
      <c r="V4242" s="13" t="n">
        <f aca="false">G4242-F4242</f>
        <v>6</v>
      </c>
      <c r="W4242" s="13" t="n">
        <f aca="false">G4242-E4242</f>
        <v>19</v>
      </c>
      <c r="X4242" s="10" t="n">
        <f aca="false">YEAR(E4242)</f>
        <v>2019</v>
      </c>
      <c r="Y4242" s="0" t="str">
        <f aca="false">TEXT(E4242,"yyyy-mm")</f>
        <v>2019-10</v>
      </c>
      <c r="Z4242" s="0" t="str">
        <f aca="false">"Q"&amp;ROUNDUP(MONTH(E4242)/3,0)&amp;"-"&amp;YEAR(E4242)</f>
        <v>Q4-2019</v>
      </c>
    </row>
    <row r="4243" customFormat="false" ht="14.25" hidden="false" customHeight="false" outlineLevel="0" collapsed="false">
      <c r="A4243" s="0" t="s">
        <v>4285</v>
      </c>
      <c r="B4243" s="0" t="s">
        <v>34</v>
      </c>
      <c r="C4243" s="0" t="s">
        <v>79</v>
      </c>
      <c r="D4243" s="9" t="n">
        <v>43600</v>
      </c>
      <c r="E4243" s="9" t="n">
        <v>43755</v>
      </c>
      <c r="F4243" s="9" t="n">
        <v>43770</v>
      </c>
      <c r="G4243" s="9" t="n">
        <v>43778</v>
      </c>
      <c r="H4243" s="10" t="s">
        <v>36</v>
      </c>
      <c r="I4243" s="0" t="n">
        <v>11</v>
      </c>
      <c r="J4243" s="0" t="n">
        <v>46</v>
      </c>
      <c r="K4243" s="0" t="n">
        <v>60</v>
      </c>
      <c r="L4243" s="0" t="n">
        <v>4</v>
      </c>
      <c r="M4243" s="0" t="n">
        <v>3</v>
      </c>
      <c r="N4243" s="11" t="n">
        <v>0.05</v>
      </c>
      <c r="O4243" s="12" t="n">
        <v>4163.38</v>
      </c>
      <c r="P4243" s="12" t="n">
        <v>6405.2</v>
      </c>
      <c r="Q4243" s="12" t="n">
        <f aca="false">M4243*P4243*(1-N4243)</f>
        <v>18254.82</v>
      </c>
      <c r="R4243" s="12" t="n">
        <f aca="false">M4243*O4243</f>
        <v>12490.14</v>
      </c>
      <c r="S4243" s="12" t="n">
        <f aca="false">Q4243-R4243</f>
        <v>5764.68</v>
      </c>
      <c r="T4243" s="11" t="n">
        <f aca="false">IFERROR(S4243/Q4243,0)</f>
        <v>0.31578947368421</v>
      </c>
      <c r="U4243" s="13" t="n">
        <f aca="false">F4243-E4243</f>
        <v>15</v>
      </c>
      <c r="V4243" s="13" t="n">
        <f aca="false">G4243-F4243</f>
        <v>8</v>
      </c>
      <c r="W4243" s="13" t="n">
        <f aca="false">G4243-E4243</f>
        <v>23</v>
      </c>
      <c r="X4243" s="10" t="n">
        <f aca="false">YEAR(E4243)</f>
        <v>2019</v>
      </c>
      <c r="Y4243" s="0" t="str">
        <f aca="false">TEXT(E4243,"yyyy-mm")</f>
        <v>2019-10</v>
      </c>
      <c r="Z4243" s="0" t="str">
        <f aca="false">"Q"&amp;ROUNDUP(MONTH(E4243)/3,0)&amp;"-"&amp;YEAR(E4243)</f>
        <v>Q4-2019</v>
      </c>
    </row>
    <row r="4244" customFormat="false" ht="14.25" hidden="false" customHeight="false" outlineLevel="0" collapsed="false">
      <c r="A4244" s="0" t="s">
        <v>4286</v>
      </c>
      <c r="B4244" s="0" t="s">
        <v>34</v>
      </c>
      <c r="C4244" s="0" t="s">
        <v>35</v>
      </c>
      <c r="D4244" s="9" t="n">
        <v>43600</v>
      </c>
      <c r="E4244" s="9" t="n">
        <v>43755</v>
      </c>
      <c r="F4244" s="9" t="n">
        <v>43775</v>
      </c>
      <c r="G4244" s="9" t="n">
        <v>43776</v>
      </c>
      <c r="H4244" s="10" t="s">
        <v>36</v>
      </c>
      <c r="I4244" s="0" t="n">
        <v>7</v>
      </c>
      <c r="J4244" s="0" t="n">
        <v>34</v>
      </c>
      <c r="K4244" s="0" t="n">
        <v>235</v>
      </c>
      <c r="L4244" s="0" t="n">
        <v>21</v>
      </c>
      <c r="M4244" s="0" t="n">
        <v>8</v>
      </c>
      <c r="N4244" s="11" t="n">
        <v>0.1</v>
      </c>
      <c r="O4244" s="12" t="n">
        <v>647.22</v>
      </c>
      <c r="P4244" s="12" t="n">
        <v>1078.7</v>
      </c>
      <c r="Q4244" s="12" t="n">
        <f aca="false">M4244*P4244*(1-N4244)</f>
        <v>7766.64</v>
      </c>
      <c r="R4244" s="12" t="n">
        <f aca="false">M4244*O4244</f>
        <v>5177.76</v>
      </c>
      <c r="S4244" s="12" t="n">
        <f aca="false">Q4244-R4244</f>
        <v>2588.88</v>
      </c>
      <c r="T4244" s="11" t="n">
        <f aca="false">IFERROR(S4244/Q4244,0)</f>
        <v>0.333333333333333</v>
      </c>
      <c r="U4244" s="13" t="n">
        <f aca="false">F4244-E4244</f>
        <v>20</v>
      </c>
      <c r="V4244" s="13" t="n">
        <f aca="false">G4244-F4244</f>
        <v>1</v>
      </c>
      <c r="W4244" s="13" t="n">
        <f aca="false">G4244-E4244</f>
        <v>21</v>
      </c>
      <c r="X4244" s="10" t="n">
        <f aca="false">YEAR(E4244)</f>
        <v>2019</v>
      </c>
      <c r="Y4244" s="0" t="str">
        <f aca="false">TEXT(E4244,"yyyy-mm")</f>
        <v>2019-10</v>
      </c>
      <c r="Z4244" s="0" t="str">
        <f aca="false">"Q"&amp;ROUNDUP(MONTH(E4244)/3,0)&amp;"-"&amp;YEAR(E4244)</f>
        <v>Q4-2019</v>
      </c>
    </row>
    <row r="4245" customFormat="false" ht="14.25" hidden="false" customHeight="false" outlineLevel="0" collapsed="false">
      <c r="A4245" s="0" t="s">
        <v>4287</v>
      </c>
      <c r="B4245" s="0" t="s">
        <v>43</v>
      </c>
      <c r="C4245" s="0" t="s">
        <v>39</v>
      </c>
      <c r="D4245" s="9" t="n">
        <v>43700</v>
      </c>
      <c r="E4245" s="9" t="n">
        <v>43755</v>
      </c>
      <c r="F4245" s="9" t="n">
        <v>43762</v>
      </c>
      <c r="G4245" s="9" t="n">
        <v>43771</v>
      </c>
      <c r="H4245" s="10" t="s">
        <v>36</v>
      </c>
      <c r="I4245" s="0" t="n">
        <v>28</v>
      </c>
      <c r="J4245" s="0" t="n">
        <v>49</v>
      </c>
      <c r="K4245" s="0" t="n">
        <v>99</v>
      </c>
      <c r="L4245" s="0" t="n">
        <v>7</v>
      </c>
      <c r="M4245" s="0" t="n">
        <v>6</v>
      </c>
      <c r="N4245" s="11" t="n">
        <v>0.05</v>
      </c>
      <c r="O4245" s="12" t="n">
        <v>2723.55</v>
      </c>
      <c r="P4245" s="12" t="n">
        <v>5447.1</v>
      </c>
      <c r="Q4245" s="12" t="n">
        <f aca="false">M4245*P4245*(1-N4245)</f>
        <v>31048.47</v>
      </c>
      <c r="R4245" s="12" t="n">
        <f aca="false">M4245*O4245</f>
        <v>16341.3</v>
      </c>
      <c r="S4245" s="12" t="n">
        <f aca="false">Q4245-R4245</f>
        <v>14707.17</v>
      </c>
      <c r="T4245" s="11" t="n">
        <f aca="false">IFERROR(S4245/Q4245,0)</f>
        <v>0.473684210526316</v>
      </c>
      <c r="U4245" s="13" t="n">
        <f aca="false">F4245-E4245</f>
        <v>7</v>
      </c>
      <c r="V4245" s="13" t="n">
        <f aca="false">G4245-F4245</f>
        <v>9</v>
      </c>
      <c r="W4245" s="13" t="n">
        <f aca="false">G4245-E4245</f>
        <v>16</v>
      </c>
      <c r="X4245" s="10" t="n">
        <f aca="false">YEAR(E4245)</f>
        <v>2019</v>
      </c>
      <c r="Y4245" s="0" t="str">
        <f aca="false">TEXT(E4245,"yyyy-mm")</f>
        <v>2019-10</v>
      </c>
      <c r="Z4245" s="0" t="str">
        <f aca="false">"Q"&amp;ROUNDUP(MONTH(E4245)/3,0)&amp;"-"&amp;YEAR(E4245)</f>
        <v>Q4-2019</v>
      </c>
    </row>
    <row r="4246" customFormat="false" ht="14.25" hidden="false" customHeight="false" outlineLevel="0" collapsed="false">
      <c r="A4246" s="0" t="s">
        <v>4288</v>
      </c>
      <c r="B4246" s="0" t="s">
        <v>34</v>
      </c>
      <c r="C4246" s="0" t="s">
        <v>46</v>
      </c>
      <c r="D4246" s="9" t="n">
        <v>43700</v>
      </c>
      <c r="E4246" s="9" t="n">
        <v>43756</v>
      </c>
      <c r="F4246" s="9" t="n">
        <v>43772</v>
      </c>
      <c r="G4246" s="9" t="n">
        <v>43778</v>
      </c>
      <c r="H4246" s="10" t="s">
        <v>36</v>
      </c>
      <c r="I4246" s="0" t="n">
        <v>4</v>
      </c>
      <c r="J4246" s="0" t="n">
        <v>24</v>
      </c>
      <c r="K4246" s="0" t="n">
        <v>323</v>
      </c>
      <c r="L4246" s="0" t="n">
        <v>34</v>
      </c>
      <c r="M4246" s="0" t="n">
        <v>2</v>
      </c>
      <c r="N4246" s="11" t="n">
        <v>0.05</v>
      </c>
      <c r="O4246" s="12" t="n">
        <v>109.75</v>
      </c>
      <c r="P4246" s="12" t="n">
        <v>174.2</v>
      </c>
      <c r="Q4246" s="12" t="n">
        <f aca="false">M4246*P4246*(1-N4246)</f>
        <v>330.98</v>
      </c>
      <c r="R4246" s="12" t="n">
        <f aca="false">M4246*O4246</f>
        <v>219.5</v>
      </c>
      <c r="S4246" s="12" t="n">
        <f aca="false">Q4246-R4246</f>
        <v>111.48</v>
      </c>
      <c r="T4246" s="11" t="n">
        <f aca="false">IFERROR(S4246/Q4246,0)</f>
        <v>0.336817934618406</v>
      </c>
      <c r="U4246" s="13" t="n">
        <f aca="false">F4246-E4246</f>
        <v>16</v>
      </c>
      <c r="V4246" s="13" t="n">
        <f aca="false">G4246-F4246</f>
        <v>6</v>
      </c>
      <c r="W4246" s="13" t="n">
        <f aca="false">G4246-E4246</f>
        <v>22</v>
      </c>
      <c r="X4246" s="10" t="n">
        <f aca="false">YEAR(E4246)</f>
        <v>2019</v>
      </c>
      <c r="Y4246" s="0" t="str">
        <f aca="false">TEXT(E4246,"yyyy-mm")</f>
        <v>2019-10</v>
      </c>
      <c r="Z4246" s="0" t="str">
        <f aca="false">"Q"&amp;ROUNDUP(MONTH(E4246)/3,0)&amp;"-"&amp;YEAR(E4246)</f>
        <v>Q4-2019</v>
      </c>
    </row>
    <row r="4247" customFormat="false" ht="14.25" hidden="false" customHeight="false" outlineLevel="0" collapsed="false">
      <c r="A4247" s="0" t="s">
        <v>4289</v>
      </c>
      <c r="B4247" s="0" t="s">
        <v>34</v>
      </c>
      <c r="C4247" s="0" t="s">
        <v>39</v>
      </c>
      <c r="D4247" s="9" t="n">
        <v>43600</v>
      </c>
      <c r="E4247" s="9" t="n">
        <v>43756</v>
      </c>
      <c r="F4247" s="9" t="n">
        <v>43778</v>
      </c>
      <c r="G4247" s="9" t="n">
        <v>43780</v>
      </c>
      <c r="H4247" s="10" t="s">
        <v>36</v>
      </c>
      <c r="I4247" s="0" t="n">
        <v>7</v>
      </c>
      <c r="J4247" s="0" t="n">
        <v>9</v>
      </c>
      <c r="K4247" s="0" t="n">
        <v>183</v>
      </c>
      <c r="L4247" s="0" t="n">
        <v>12</v>
      </c>
      <c r="M4247" s="0" t="n">
        <v>2</v>
      </c>
      <c r="N4247" s="11" t="n">
        <v>0.1</v>
      </c>
      <c r="O4247" s="12" t="n">
        <v>509.2</v>
      </c>
      <c r="P4247" s="12" t="n">
        <v>1273</v>
      </c>
      <c r="Q4247" s="12" t="n">
        <f aca="false">M4247*P4247*(1-N4247)</f>
        <v>2291.4</v>
      </c>
      <c r="R4247" s="12" t="n">
        <f aca="false">M4247*O4247</f>
        <v>1018.4</v>
      </c>
      <c r="S4247" s="12" t="n">
        <f aca="false">Q4247-R4247</f>
        <v>1273</v>
      </c>
      <c r="T4247" s="11" t="n">
        <f aca="false">IFERROR(S4247/Q4247,0)</f>
        <v>0.555555555555556</v>
      </c>
      <c r="U4247" s="13" t="n">
        <f aca="false">F4247-E4247</f>
        <v>22</v>
      </c>
      <c r="V4247" s="13" t="n">
        <f aca="false">G4247-F4247</f>
        <v>2</v>
      </c>
      <c r="W4247" s="13" t="n">
        <f aca="false">G4247-E4247</f>
        <v>24</v>
      </c>
      <c r="X4247" s="10" t="n">
        <f aca="false">YEAR(E4247)</f>
        <v>2019</v>
      </c>
      <c r="Y4247" s="0" t="str">
        <f aca="false">TEXT(E4247,"yyyy-mm")</f>
        <v>2019-10</v>
      </c>
      <c r="Z4247" s="0" t="str">
        <f aca="false">"Q"&amp;ROUNDUP(MONTH(E4247)/3,0)&amp;"-"&amp;YEAR(E4247)</f>
        <v>Q4-2019</v>
      </c>
    </row>
    <row r="4248" customFormat="false" ht="14.25" hidden="false" customHeight="false" outlineLevel="0" collapsed="false">
      <c r="A4248" s="0" t="s">
        <v>4290</v>
      </c>
      <c r="B4248" s="0" t="s">
        <v>34</v>
      </c>
      <c r="C4248" s="0" t="s">
        <v>39</v>
      </c>
      <c r="D4248" s="9" t="n">
        <v>43600</v>
      </c>
      <c r="E4248" s="9" t="n">
        <v>43756</v>
      </c>
      <c r="F4248" s="9" t="n">
        <v>43774</v>
      </c>
      <c r="G4248" s="9" t="n">
        <v>43781</v>
      </c>
      <c r="H4248" s="10" t="s">
        <v>36</v>
      </c>
      <c r="I4248" s="0" t="n">
        <v>8</v>
      </c>
      <c r="J4248" s="0" t="n">
        <v>14</v>
      </c>
      <c r="K4248" s="0" t="n">
        <v>183</v>
      </c>
      <c r="L4248" s="0" t="n">
        <v>11</v>
      </c>
      <c r="M4248" s="0" t="n">
        <v>8</v>
      </c>
      <c r="N4248" s="11" t="n">
        <v>0.3</v>
      </c>
      <c r="O4248" s="12" t="n">
        <v>439.52</v>
      </c>
      <c r="P4248" s="12" t="n">
        <v>1072</v>
      </c>
      <c r="Q4248" s="12" t="n">
        <f aca="false">M4248*P4248*(1-N4248)</f>
        <v>6003.2</v>
      </c>
      <c r="R4248" s="12" t="n">
        <f aca="false">M4248*O4248</f>
        <v>3516.16</v>
      </c>
      <c r="S4248" s="12" t="n">
        <f aca="false">Q4248-R4248</f>
        <v>2487.04</v>
      </c>
      <c r="T4248" s="11" t="n">
        <f aca="false">IFERROR(S4248/Q4248,0)</f>
        <v>0.414285714285714</v>
      </c>
      <c r="U4248" s="13" t="n">
        <f aca="false">F4248-E4248</f>
        <v>18</v>
      </c>
      <c r="V4248" s="13" t="n">
        <f aca="false">G4248-F4248</f>
        <v>7</v>
      </c>
      <c r="W4248" s="13" t="n">
        <f aca="false">G4248-E4248</f>
        <v>25</v>
      </c>
      <c r="X4248" s="10" t="n">
        <f aca="false">YEAR(E4248)</f>
        <v>2019</v>
      </c>
      <c r="Y4248" s="0" t="str">
        <f aca="false">TEXT(E4248,"yyyy-mm")</f>
        <v>2019-10</v>
      </c>
      <c r="Z4248" s="0" t="str">
        <f aca="false">"Q"&amp;ROUNDUP(MONTH(E4248)/3,0)&amp;"-"&amp;YEAR(E4248)</f>
        <v>Q4-2019</v>
      </c>
    </row>
    <row r="4249" customFormat="false" ht="14.25" hidden="false" customHeight="false" outlineLevel="0" collapsed="false">
      <c r="A4249" s="0" t="s">
        <v>4291</v>
      </c>
      <c r="B4249" s="0" t="s">
        <v>34</v>
      </c>
      <c r="C4249" s="0" t="s">
        <v>39</v>
      </c>
      <c r="D4249" s="9" t="n">
        <v>43600</v>
      </c>
      <c r="E4249" s="9" t="n">
        <v>43756</v>
      </c>
      <c r="F4249" s="9" t="n">
        <v>43775</v>
      </c>
      <c r="G4249" s="9" t="n">
        <v>43785</v>
      </c>
      <c r="H4249" s="10" t="s">
        <v>36</v>
      </c>
      <c r="I4249" s="0" t="n">
        <v>3</v>
      </c>
      <c r="J4249" s="0" t="n">
        <v>16</v>
      </c>
      <c r="K4249" s="0" t="n">
        <v>133</v>
      </c>
      <c r="L4249" s="0" t="n">
        <v>8</v>
      </c>
      <c r="M4249" s="0" t="n">
        <v>3</v>
      </c>
      <c r="N4249" s="11" t="n">
        <v>0.05</v>
      </c>
      <c r="O4249" s="12" t="n">
        <v>1131.23</v>
      </c>
      <c r="P4249" s="12" t="n">
        <v>2693.4</v>
      </c>
      <c r="Q4249" s="12" t="n">
        <f aca="false">M4249*P4249*(1-N4249)</f>
        <v>7676.19</v>
      </c>
      <c r="R4249" s="12" t="n">
        <f aca="false">M4249*O4249</f>
        <v>3393.69</v>
      </c>
      <c r="S4249" s="12" t="n">
        <f aca="false">Q4249-R4249</f>
        <v>4282.5</v>
      </c>
      <c r="T4249" s="11" t="n">
        <f aca="false">IFERROR(S4249/Q4249,0)</f>
        <v>0.55789395520434</v>
      </c>
      <c r="U4249" s="13" t="n">
        <f aca="false">F4249-E4249</f>
        <v>19</v>
      </c>
      <c r="V4249" s="13" t="n">
        <f aca="false">G4249-F4249</f>
        <v>10</v>
      </c>
      <c r="W4249" s="13" t="n">
        <f aca="false">G4249-E4249</f>
        <v>29</v>
      </c>
      <c r="X4249" s="10" t="n">
        <f aca="false">YEAR(E4249)</f>
        <v>2019</v>
      </c>
      <c r="Y4249" s="0" t="str">
        <f aca="false">TEXT(E4249,"yyyy-mm")</f>
        <v>2019-10</v>
      </c>
      <c r="Z4249" s="0" t="str">
        <f aca="false">"Q"&amp;ROUNDUP(MONTH(E4249)/3,0)&amp;"-"&amp;YEAR(E4249)</f>
        <v>Q4-2019</v>
      </c>
    </row>
    <row r="4250" customFormat="false" ht="14.25" hidden="false" customHeight="false" outlineLevel="0" collapsed="false">
      <c r="A4250" s="0" t="s">
        <v>4292</v>
      </c>
      <c r="B4250" s="0" t="s">
        <v>34</v>
      </c>
      <c r="C4250" s="0" t="s">
        <v>46</v>
      </c>
      <c r="D4250" s="9" t="n">
        <v>43600</v>
      </c>
      <c r="E4250" s="9" t="n">
        <v>43756</v>
      </c>
      <c r="F4250" s="9" t="n">
        <v>43770</v>
      </c>
      <c r="G4250" s="9" t="n">
        <v>43778</v>
      </c>
      <c r="H4250" s="10" t="s">
        <v>36</v>
      </c>
      <c r="I4250" s="0" t="n">
        <v>8</v>
      </c>
      <c r="J4250" s="0" t="n">
        <v>12</v>
      </c>
      <c r="K4250" s="0" t="n">
        <v>315</v>
      </c>
      <c r="L4250" s="0" t="n">
        <v>37</v>
      </c>
      <c r="M4250" s="0" t="n">
        <v>2</v>
      </c>
      <c r="N4250" s="11" t="n">
        <v>0.1</v>
      </c>
      <c r="O4250" s="12" t="n">
        <v>686.82</v>
      </c>
      <c r="P4250" s="12" t="n">
        <v>1025.1</v>
      </c>
      <c r="Q4250" s="12" t="n">
        <f aca="false">M4250*P4250*(1-N4250)</f>
        <v>1845.18</v>
      </c>
      <c r="R4250" s="12" t="n">
        <f aca="false">M4250*O4250</f>
        <v>1373.64</v>
      </c>
      <c r="S4250" s="12" t="n">
        <f aca="false">Q4250-R4250</f>
        <v>471.54</v>
      </c>
      <c r="T4250" s="11" t="n">
        <f aca="false">IFERROR(S4250/Q4250,0)</f>
        <v>0.255552303840276</v>
      </c>
      <c r="U4250" s="13" t="n">
        <f aca="false">F4250-E4250</f>
        <v>14</v>
      </c>
      <c r="V4250" s="13" t="n">
        <f aca="false">G4250-F4250</f>
        <v>8</v>
      </c>
      <c r="W4250" s="13" t="n">
        <f aca="false">G4250-E4250</f>
        <v>22</v>
      </c>
      <c r="X4250" s="10" t="n">
        <f aca="false">YEAR(E4250)</f>
        <v>2019</v>
      </c>
      <c r="Y4250" s="0" t="str">
        <f aca="false">TEXT(E4250,"yyyy-mm")</f>
        <v>2019-10</v>
      </c>
      <c r="Z4250" s="0" t="str">
        <f aca="false">"Q"&amp;ROUNDUP(MONTH(E4250)/3,0)&amp;"-"&amp;YEAR(E4250)</f>
        <v>Q4-2019</v>
      </c>
    </row>
    <row r="4251" customFormat="false" ht="14.25" hidden="false" customHeight="false" outlineLevel="0" collapsed="false">
      <c r="A4251" s="0" t="s">
        <v>4293</v>
      </c>
      <c r="B4251" s="0" t="s">
        <v>38</v>
      </c>
      <c r="C4251" s="0" t="s">
        <v>48</v>
      </c>
      <c r="D4251" s="9" t="n">
        <v>43600</v>
      </c>
      <c r="E4251" s="9" t="n">
        <v>43756</v>
      </c>
      <c r="F4251" s="9" t="n">
        <v>43780</v>
      </c>
      <c r="G4251" s="9" t="n">
        <v>43787</v>
      </c>
      <c r="H4251" s="10" t="s">
        <v>36</v>
      </c>
      <c r="I4251" s="0" t="n">
        <v>18</v>
      </c>
      <c r="J4251" s="0" t="n">
        <v>41</v>
      </c>
      <c r="K4251" s="0" t="n">
        <v>17</v>
      </c>
      <c r="L4251" s="0" t="n">
        <v>39</v>
      </c>
      <c r="M4251" s="0" t="n">
        <v>1</v>
      </c>
      <c r="N4251" s="11" t="n">
        <v>0.075</v>
      </c>
      <c r="O4251" s="12" t="n">
        <v>607.82</v>
      </c>
      <c r="P4251" s="12" t="n">
        <v>1125.6</v>
      </c>
      <c r="Q4251" s="12" t="n">
        <f aca="false">M4251*P4251*(1-N4251)</f>
        <v>1041.18</v>
      </c>
      <c r="R4251" s="12" t="n">
        <f aca="false">M4251*O4251</f>
        <v>607.82</v>
      </c>
      <c r="S4251" s="12" t="n">
        <f aca="false">Q4251-R4251</f>
        <v>433.36</v>
      </c>
      <c r="T4251" s="11" t="n">
        <f aca="false">IFERROR(S4251/Q4251,0)</f>
        <v>0.416220058011103</v>
      </c>
      <c r="U4251" s="13" t="n">
        <f aca="false">F4251-E4251</f>
        <v>24</v>
      </c>
      <c r="V4251" s="13" t="n">
        <f aca="false">G4251-F4251</f>
        <v>7</v>
      </c>
      <c r="W4251" s="13" t="n">
        <f aca="false">G4251-E4251</f>
        <v>31</v>
      </c>
      <c r="X4251" s="10" t="n">
        <f aca="false">YEAR(E4251)</f>
        <v>2019</v>
      </c>
      <c r="Y4251" s="0" t="str">
        <f aca="false">TEXT(E4251,"yyyy-mm")</f>
        <v>2019-10</v>
      </c>
      <c r="Z4251" s="0" t="str">
        <f aca="false">"Q"&amp;ROUNDUP(MONTH(E4251)/3,0)&amp;"-"&amp;YEAR(E4251)</f>
        <v>Q4-2019</v>
      </c>
    </row>
    <row r="4252" customFormat="false" ht="14.25" hidden="false" customHeight="false" outlineLevel="0" collapsed="false">
      <c r="A4252" s="0" t="s">
        <v>4294</v>
      </c>
      <c r="B4252" s="0" t="s">
        <v>41</v>
      </c>
      <c r="C4252" s="0" t="s">
        <v>35</v>
      </c>
      <c r="D4252" s="9" t="n">
        <v>43600</v>
      </c>
      <c r="E4252" s="9" t="n">
        <v>43756</v>
      </c>
      <c r="F4252" s="9" t="n">
        <v>43765</v>
      </c>
      <c r="G4252" s="9" t="n">
        <v>43769</v>
      </c>
      <c r="H4252" s="10" t="s">
        <v>36</v>
      </c>
      <c r="I4252" s="0" t="n">
        <v>23</v>
      </c>
      <c r="J4252" s="0" t="n">
        <v>41</v>
      </c>
      <c r="K4252" s="0" t="n">
        <v>237</v>
      </c>
      <c r="L4252" s="0" t="n">
        <v>18</v>
      </c>
      <c r="M4252" s="0" t="n">
        <v>4</v>
      </c>
      <c r="N4252" s="11" t="n">
        <v>0.075</v>
      </c>
      <c r="O4252" s="12" t="n">
        <v>4413.29</v>
      </c>
      <c r="P4252" s="12" t="n">
        <v>6304.7</v>
      </c>
      <c r="Q4252" s="12" t="n">
        <f aca="false">M4252*P4252*(1-N4252)</f>
        <v>23327.39</v>
      </c>
      <c r="R4252" s="12" t="n">
        <f aca="false">M4252*O4252</f>
        <v>17653.16</v>
      </c>
      <c r="S4252" s="12" t="n">
        <f aca="false">Q4252-R4252</f>
        <v>5674.23</v>
      </c>
      <c r="T4252" s="11" t="n">
        <f aca="false">IFERROR(S4252/Q4252,0)</f>
        <v>0.243243243243243</v>
      </c>
      <c r="U4252" s="13" t="n">
        <f aca="false">F4252-E4252</f>
        <v>9</v>
      </c>
      <c r="V4252" s="13" t="n">
        <f aca="false">G4252-F4252</f>
        <v>4</v>
      </c>
      <c r="W4252" s="13" t="n">
        <f aca="false">G4252-E4252</f>
        <v>13</v>
      </c>
      <c r="X4252" s="10" t="n">
        <f aca="false">YEAR(E4252)</f>
        <v>2019</v>
      </c>
      <c r="Y4252" s="0" t="str">
        <f aca="false">TEXT(E4252,"yyyy-mm")</f>
        <v>2019-10</v>
      </c>
      <c r="Z4252" s="0" t="str">
        <f aca="false">"Q"&amp;ROUNDUP(MONTH(E4252)/3,0)&amp;"-"&amp;YEAR(E4252)</f>
        <v>Q4-2019</v>
      </c>
    </row>
    <row r="4253" customFormat="false" ht="14.25" hidden="false" customHeight="false" outlineLevel="0" collapsed="false">
      <c r="A4253" s="0" t="s">
        <v>4295</v>
      </c>
      <c r="B4253" s="0" t="s">
        <v>38</v>
      </c>
      <c r="C4253" s="0" t="s">
        <v>46</v>
      </c>
      <c r="D4253" s="9" t="n">
        <v>43700</v>
      </c>
      <c r="E4253" s="9" t="n">
        <v>43756</v>
      </c>
      <c r="F4253" s="9" t="n">
        <v>43783</v>
      </c>
      <c r="G4253" s="9" t="n">
        <v>43792</v>
      </c>
      <c r="H4253" s="10" t="s">
        <v>36</v>
      </c>
      <c r="I4253" s="0" t="n">
        <v>15</v>
      </c>
      <c r="J4253" s="0" t="n">
        <v>33</v>
      </c>
      <c r="K4253" s="0" t="n">
        <v>299</v>
      </c>
      <c r="L4253" s="0" t="n">
        <v>23</v>
      </c>
      <c r="M4253" s="0" t="n">
        <v>2</v>
      </c>
      <c r="N4253" s="11" t="n">
        <v>0.3</v>
      </c>
      <c r="O4253" s="12" t="n">
        <v>1654.63</v>
      </c>
      <c r="P4253" s="12" t="n">
        <v>2298.1</v>
      </c>
      <c r="Q4253" s="12" t="n">
        <f aca="false">M4253*P4253*(1-N4253)</f>
        <v>3217.34</v>
      </c>
      <c r="R4253" s="12" t="n">
        <f aca="false">M4253*O4253</f>
        <v>3309.26</v>
      </c>
      <c r="S4253" s="12" t="n">
        <f aca="false">Q4253-R4253</f>
        <v>-91.9200000000005</v>
      </c>
      <c r="T4253" s="11" t="n">
        <f aca="false">IFERROR(S4253/Q4253,0)</f>
        <v>-0.0285701853083605</v>
      </c>
      <c r="U4253" s="13" t="n">
        <f aca="false">F4253-E4253</f>
        <v>27</v>
      </c>
      <c r="V4253" s="13" t="n">
        <f aca="false">G4253-F4253</f>
        <v>9</v>
      </c>
      <c r="W4253" s="13" t="n">
        <f aca="false">G4253-E4253</f>
        <v>36</v>
      </c>
      <c r="X4253" s="10" t="n">
        <f aca="false">YEAR(E4253)</f>
        <v>2019</v>
      </c>
      <c r="Y4253" s="0" t="str">
        <f aca="false">TEXT(E4253,"yyyy-mm")</f>
        <v>2019-10</v>
      </c>
      <c r="Z4253" s="0" t="str">
        <f aca="false">"Q"&amp;ROUNDUP(MONTH(E4253)/3,0)&amp;"-"&amp;YEAR(E4253)</f>
        <v>Q4-2019</v>
      </c>
    </row>
    <row r="4254" customFormat="false" ht="14.25" hidden="false" customHeight="false" outlineLevel="0" collapsed="false">
      <c r="A4254" s="0" t="s">
        <v>4296</v>
      </c>
      <c r="B4254" s="0" t="s">
        <v>43</v>
      </c>
      <c r="C4254" s="0" t="s">
        <v>48</v>
      </c>
      <c r="D4254" s="9" t="n">
        <v>43600</v>
      </c>
      <c r="E4254" s="9" t="n">
        <v>43757</v>
      </c>
      <c r="F4254" s="9" t="n">
        <v>43778</v>
      </c>
      <c r="G4254" s="9" t="n">
        <v>43780</v>
      </c>
      <c r="H4254" s="10" t="s">
        <v>36</v>
      </c>
      <c r="I4254" s="0" t="n">
        <v>28</v>
      </c>
      <c r="J4254" s="0" t="n">
        <v>37</v>
      </c>
      <c r="K4254" s="0" t="n">
        <v>33</v>
      </c>
      <c r="L4254" s="0" t="n">
        <v>37</v>
      </c>
      <c r="M4254" s="0" t="n">
        <v>6</v>
      </c>
      <c r="N4254" s="11" t="n">
        <v>0.1</v>
      </c>
      <c r="O4254" s="12" t="n">
        <v>1830.71</v>
      </c>
      <c r="P4254" s="12" t="n">
        <v>3979.8</v>
      </c>
      <c r="Q4254" s="12" t="n">
        <f aca="false">M4254*P4254*(1-N4254)</f>
        <v>21490.92</v>
      </c>
      <c r="R4254" s="12" t="n">
        <f aca="false">M4254*O4254</f>
        <v>10984.26</v>
      </c>
      <c r="S4254" s="12" t="n">
        <f aca="false">Q4254-R4254</f>
        <v>10506.66</v>
      </c>
      <c r="T4254" s="11" t="n">
        <f aca="false">IFERROR(S4254/Q4254,0)</f>
        <v>0.488888330513538</v>
      </c>
      <c r="U4254" s="13" t="n">
        <f aca="false">F4254-E4254</f>
        <v>21</v>
      </c>
      <c r="V4254" s="13" t="n">
        <f aca="false">G4254-F4254</f>
        <v>2</v>
      </c>
      <c r="W4254" s="13" t="n">
        <f aca="false">G4254-E4254</f>
        <v>23</v>
      </c>
      <c r="X4254" s="10" t="n">
        <f aca="false">YEAR(E4254)</f>
        <v>2019</v>
      </c>
      <c r="Y4254" s="0" t="str">
        <f aca="false">TEXT(E4254,"yyyy-mm")</f>
        <v>2019-10</v>
      </c>
      <c r="Z4254" s="0" t="str">
        <f aca="false">"Q"&amp;ROUNDUP(MONTH(E4254)/3,0)&amp;"-"&amp;YEAR(E4254)</f>
        <v>Q4-2019</v>
      </c>
    </row>
    <row r="4255" customFormat="false" ht="14.25" hidden="false" customHeight="false" outlineLevel="0" collapsed="false">
      <c r="A4255" s="0" t="s">
        <v>4297</v>
      </c>
      <c r="B4255" s="0" t="s">
        <v>38</v>
      </c>
      <c r="C4255" s="0" t="s">
        <v>46</v>
      </c>
      <c r="D4255" s="9" t="n">
        <v>43600</v>
      </c>
      <c r="E4255" s="9" t="n">
        <v>43757</v>
      </c>
      <c r="F4255" s="9" t="n">
        <v>43784</v>
      </c>
      <c r="G4255" s="9" t="n">
        <v>43791</v>
      </c>
      <c r="H4255" s="10" t="s">
        <v>36</v>
      </c>
      <c r="I4255" s="0" t="n">
        <v>14</v>
      </c>
      <c r="J4255" s="0" t="n">
        <v>2</v>
      </c>
      <c r="K4255" s="0" t="n">
        <v>309</v>
      </c>
      <c r="L4255" s="0" t="n">
        <v>10</v>
      </c>
      <c r="M4255" s="0" t="n">
        <v>6</v>
      </c>
      <c r="N4255" s="11" t="n">
        <v>0.2</v>
      </c>
      <c r="O4255" s="12" t="n">
        <v>1477.95</v>
      </c>
      <c r="P4255" s="12" t="n">
        <v>2592.9</v>
      </c>
      <c r="Q4255" s="12" t="n">
        <f aca="false">M4255*P4255*(1-N4255)</f>
        <v>12445.92</v>
      </c>
      <c r="R4255" s="12" t="n">
        <f aca="false">M4255*O4255</f>
        <v>8867.7</v>
      </c>
      <c r="S4255" s="12" t="n">
        <f aca="false">Q4255-R4255</f>
        <v>3578.22</v>
      </c>
      <c r="T4255" s="11" t="n">
        <f aca="false">IFERROR(S4255/Q4255,0)</f>
        <v>0.287501446257087</v>
      </c>
      <c r="U4255" s="13" t="n">
        <f aca="false">F4255-E4255</f>
        <v>27</v>
      </c>
      <c r="V4255" s="13" t="n">
        <f aca="false">G4255-F4255</f>
        <v>7</v>
      </c>
      <c r="W4255" s="13" t="n">
        <f aca="false">G4255-E4255</f>
        <v>34</v>
      </c>
      <c r="X4255" s="10" t="n">
        <f aca="false">YEAR(E4255)</f>
        <v>2019</v>
      </c>
      <c r="Y4255" s="0" t="str">
        <f aca="false">TEXT(E4255,"yyyy-mm")</f>
        <v>2019-10</v>
      </c>
      <c r="Z4255" s="0" t="str">
        <f aca="false">"Q"&amp;ROUNDUP(MONTH(E4255)/3,0)&amp;"-"&amp;YEAR(E4255)</f>
        <v>Q4-2019</v>
      </c>
    </row>
    <row r="4256" customFormat="false" ht="14.25" hidden="false" customHeight="false" outlineLevel="0" collapsed="false">
      <c r="A4256" s="0" t="s">
        <v>4298</v>
      </c>
      <c r="B4256" s="0" t="s">
        <v>34</v>
      </c>
      <c r="C4256" s="0" t="s">
        <v>48</v>
      </c>
      <c r="D4256" s="9" t="n">
        <v>43600</v>
      </c>
      <c r="E4256" s="9" t="n">
        <v>43757</v>
      </c>
      <c r="F4256" s="9" t="n">
        <v>43782</v>
      </c>
      <c r="G4256" s="9" t="n">
        <v>43785</v>
      </c>
      <c r="H4256" s="10" t="s">
        <v>36</v>
      </c>
      <c r="I4256" s="0" t="n">
        <v>12</v>
      </c>
      <c r="J4256" s="0" t="n">
        <v>11</v>
      </c>
      <c r="K4256" s="0" t="n">
        <v>12</v>
      </c>
      <c r="L4256" s="0" t="n">
        <v>19</v>
      </c>
      <c r="M4256" s="0" t="n">
        <v>8</v>
      </c>
      <c r="N4256" s="11" t="n">
        <v>0.075</v>
      </c>
      <c r="O4256" s="12" t="n">
        <v>408.7</v>
      </c>
      <c r="P4256" s="12" t="n">
        <v>670</v>
      </c>
      <c r="Q4256" s="12" t="n">
        <f aca="false">M4256*P4256*(1-N4256)</f>
        <v>4958</v>
      </c>
      <c r="R4256" s="12" t="n">
        <f aca="false">M4256*O4256</f>
        <v>3269.6</v>
      </c>
      <c r="S4256" s="12" t="n">
        <f aca="false">Q4256-R4256</f>
        <v>1688.4</v>
      </c>
      <c r="T4256" s="11" t="n">
        <f aca="false">IFERROR(S4256/Q4256,0)</f>
        <v>0.340540540540541</v>
      </c>
      <c r="U4256" s="13" t="n">
        <f aca="false">F4256-E4256</f>
        <v>25</v>
      </c>
      <c r="V4256" s="13" t="n">
        <f aca="false">G4256-F4256</f>
        <v>3</v>
      </c>
      <c r="W4256" s="13" t="n">
        <f aca="false">G4256-E4256</f>
        <v>28</v>
      </c>
      <c r="X4256" s="10" t="n">
        <f aca="false">YEAR(E4256)</f>
        <v>2019</v>
      </c>
      <c r="Y4256" s="0" t="str">
        <f aca="false">TEXT(E4256,"yyyy-mm")</f>
        <v>2019-10</v>
      </c>
      <c r="Z4256" s="0" t="str">
        <f aca="false">"Q"&amp;ROUNDUP(MONTH(E4256)/3,0)&amp;"-"&amp;YEAR(E4256)</f>
        <v>Q4-2019</v>
      </c>
    </row>
    <row r="4257" customFormat="false" ht="14.25" hidden="false" customHeight="false" outlineLevel="0" collapsed="false">
      <c r="A4257" s="0" t="s">
        <v>4299</v>
      </c>
      <c r="B4257" s="0" t="s">
        <v>38</v>
      </c>
      <c r="C4257" s="0" t="s">
        <v>35</v>
      </c>
      <c r="D4257" s="9" t="n">
        <v>43700</v>
      </c>
      <c r="E4257" s="9" t="n">
        <v>43757</v>
      </c>
      <c r="F4257" s="9" t="n">
        <v>43771</v>
      </c>
      <c r="G4257" s="9" t="n">
        <v>43781</v>
      </c>
      <c r="H4257" s="10" t="s">
        <v>36</v>
      </c>
      <c r="I4257" s="0" t="n">
        <v>20</v>
      </c>
      <c r="J4257" s="0" t="n">
        <v>20</v>
      </c>
      <c r="K4257" s="0" t="n">
        <v>211</v>
      </c>
      <c r="L4257" s="0" t="n">
        <v>6</v>
      </c>
      <c r="M4257" s="0" t="n">
        <v>7</v>
      </c>
      <c r="N4257" s="11" t="n">
        <v>0.075</v>
      </c>
      <c r="O4257" s="12" t="n">
        <v>2151.77</v>
      </c>
      <c r="P4257" s="12" t="n">
        <v>3470.6</v>
      </c>
      <c r="Q4257" s="12" t="n">
        <f aca="false">M4257*P4257*(1-N4257)</f>
        <v>22472.135</v>
      </c>
      <c r="R4257" s="12" t="n">
        <f aca="false">M4257*O4257</f>
        <v>15062.39</v>
      </c>
      <c r="S4257" s="12" t="n">
        <f aca="false">Q4257-R4257</f>
        <v>7409.745</v>
      </c>
      <c r="T4257" s="11" t="n">
        <f aca="false">IFERROR(S4257/Q4257,0)</f>
        <v>0.329730352723495</v>
      </c>
      <c r="U4257" s="13" t="n">
        <f aca="false">F4257-E4257</f>
        <v>14</v>
      </c>
      <c r="V4257" s="13" t="n">
        <f aca="false">G4257-F4257</f>
        <v>10</v>
      </c>
      <c r="W4257" s="13" t="n">
        <f aca="false">G4257-E4257</f>
        <v>24</v>
      </c>
      <c r="X4257" s="10" t="n">
        <f aca="false">YEAR(E4257)</f>
        <v>2019</v>
      </c>
      <c r="Y4257" s="0" t="str">
        <f aca="false">TEXT(E4257,"yyyy-mm")</f>
        <v>2019-10</v>
      </c>
      <c r="Z4257" s="0" t="str">
        <f aca="false">"Q"&amp;ROUNDUP(MONTH(E4257)/3,0)&amp;"-"&amp;YEAR(E4257)</f>
        <v>Q4-2019</v>
      </c>
    </row>
    <row r="4258" customFormat="false" ht="14.25" hidden="false" customHeight="false" outlineLevel="0" collapsed="false">
      <c r="A4258" s="0" t="s">
        <v>4300</v>
      </c>
      <c r="B4258" s="0" t="s">
        <v>43</v>
      </c>
      <c r="C4258" s="0" t="s">
        <v>39</v>
      </c>
      <c r="D4258" s="9" t="n">
        <v>43700</v>
      </c>
      <c r="E4258" s="9" t="n">
        <v>43757</v>
      </c>
      <c r="F4258" s="9" t="n">
        <v>43761</v>
      </c>
      <c r="G4258" s="9" t="n">
        <v>43771</v>
      </c>
      <c r="H4258" s="10" t="s">
        <v>36</v>
      </c>
      <c r="I4258" s="0" t="n">
        <v>27</v>
      </c>
      <c r="J4258" s="0" t="n">
        <v>43</v>
      </c>
      <c r="K4258" s="0" t="n">
        <v>105</v>
      </c>
      <c r="L4258" s="0" t="n">
        <v>46</v>
      </c>
      <c r="M4258" s="0" t="n">
        <v>7</v>
      </c>
      <c r="N4258" s="11" t="n">
        <v>0.05</v>
      </c>
      <c r="O4258" s="12" t="n">
        <v>737.54</v>
      </c>
      <c r="P4258" s="12" t="n">
        <v>1152.4</v>
      </c>
      <c r="Q4258" s="12" t="n">
        <f aca="false">M4258*P4258*(1-N4258)</f>
        <v>7663.46</v>
      </c>
      <c r="R4258" s="12" t="n">
        <f aca="false">M4258*O4258</f>
        <v>5162.78</v>
      </c>
      <c r="S4258" s="12" t="n">
        <f aca="false">Q4258-R4258</f>
        <v>2500.68</v>
      </c>
      <c r="T4258" s="11" t="n">
        <f aca="false">IFERROR(S4258/Q4258,0)</f>
        <v>0.326312135771571</v>
      </c>
      <c r="U4258" s="13" t="n">
        <f aca="false">F4258-E4258</f>
        <v>4</v>
      </c>
      <c r="V4258" s="13" t="n">
        <f aca="false">G4258-F4258</f>
        <v>10</v>
      </c>
      <c r="W4258" s="13" t="n">
        <f aca="false">G4258-E4258</f>
        <v>14</v>
      </c>
      <c r="X4258" s="10" t="n">
        <f aca="false">YEAR(E4258)</f>
        <v>2019</v>
      </c>
      <c r="Y4258" s="0" t="str">
        <f aca="false">TEXT(E4258,"yyyy-mm")</f>
        <v>2019-10</v>
      </c>
      <c r="Z4258" s="0" t="str">
        <f aca="false">"Q"&amp;ROUNDUP(MONTH(E4258)/3,0)&amp;"-"&amp;YEAR(E4258)</f>
        <v>Q4-2019</v>
      </c>
    </row>
    <row r="4259" customFormat="false" ht="14.25" hidden="false" customHeight="false" outlineLevel="0" collapsed="false">
      <c r="A4259" s="0" t="s">
        <v>4301</v>
      </c>
      <c r="B4259" s="0" t="s">
        <v>34</v>
      </c>
      <c r="C4259" s="0" t="s">
        <v>48</v>
      </c>
      <c r="D4259" s="9" t="n">
        <v>43600</v>
      </c>
      <c r="E4259" s="9" t="n">
        <v>43757</v>
      </c>
      <c r="F4259" s="9" t="n">
        <v>43780</v>
      </c>
      <c r="G4259" s="9" t="n">
        <v>43785</v>
      </c>
      <c r="H4259" s="10" t="s">
        <v>36</v>
      </c>
      <c r="I4259" s="0" t="n">
        <v>11</v>
      </c>
      <c r="J4259" s="0" t="n">
        <v>2</v>
      </c>
      <c r="K4259" s="0" t="n">
        <v>25</v>
      </c>
      <c r="L4259" s="0" t="n">
        <v>29</v>
      </c>
      <c r="M4259" s="0" t="n">
        <v>5</v>
      </c>
      <c r="N4259" s="11" t="n">
        <v>0.1</v>
      </c>
      <c r="O4259" s="12" t="n">
        <v>407.09</v>
      </c>
      <c r="P4259" s="12" t="n">
        <v>830.8</v>
      </c>
      <c r="Q4259" s="12" t="n">
        <f aca="false">M4259*P4259*(1-N4259)</f>
        <v>3738.6</v>
      </c>
      <c r="R4259" s="12" t="n">
        <f aca="false">M4259*O4259</f>
        <v>2035.45</v>
      </c>
      <c r="S4259" s="12" t="n">
        <f aca="false">Q4259-R4259</f>
        <v>1703.15</v>
      </c>
      <c r="T4259" s="11" t="n">
        <f aca="false">IFERROR(S4259/Q4259,0)</f>
        <v>0.455558230353608</v>
      </c>
      <c r="U4259" s="13" t="n">
        <f aca="false">F4259-E4259</f>
        <v>23</v>
      </c>
      <c r="V4259" s="13" t="n">
        <f aca="false">G4259-F4259</f>
        <v>5</v>
      </c>
      <c r="W4259" s="13" t="n">
        <f aca="false">G4259-E4259</f>
        <v>28</v>
      </c>
      <c r="X4259" s="10" t="n">
        <f aca="false">YEAR(E4259)</f>
        <v>2019</v>
      </c>
      <c r="Y4259" s="0" t="str">
        <f aca="false">TEXT(E4259,"yyyy-mm")</f>
        <v>2019-10</v>
      </c>
      <c r="Z4259" s="0" t="str">
        <f aca="false">"Q"&amp;ROUNDUP(MONTH(E4259)/3,0)&amp;"-"&amp;YEAR(E4259)</f>
        <v>Q4-2019</v>
      </c>
    </row>
    <row r="4260" customFormat="false" ht="14.25" hidden="false" customHeight="false" outlineLevel="0" collapsed="false">
      <c r="A4260" s="0" t="s">
        <v>4302</v>
      </c>
      <c r="B4260" s="0" t="s">
        <v>38</v>
      </c>
      <c r="C4260" s="0" t="s">
        <v>79</v>
      </c>
      <c r="D4260" s="9" t="n">
        <v>43600</v>
      </c>
      <c r="E4260" s="9" t="n">
        <v>43757</v>
      </c>
      <c r="F4260" s="9" t="n">
        <v>43774</v>
      </c>
      <c r="G4260" s="9" t="n">
        <v>43778</v>
      </c>
      <c r="H4260" s="10" t="s">
        <v>36</v>
      </c>
      <c r="I4260" s="0" t="n">
        <v>13</v>
      </c>
      <c r="J4260" s="0" t="n">
        <v>26</v>
      </c>
      <c r="K4260" s="0" t="n">
        <v>65</v>
      </c>
      <c r="L4260" s="0" t="n">
        <v>25</v>
      </c>
      <c r="M4260" s="0" t="n">
        <v>8</v>
      </c>
      <c r="N4260" s="11" t="n">
        <v>0.1</v>
      </c>
      <c r="O4260" s="12" t="n">
        <v>611.71</v>
      </c>
      <c r="P4260" s="12" t="n">
        <v>1112.2</v>
      </c>
      <c r="Q4260" s="12" t="n">
        <f aca="false">M4260*P4260*(1-N4260)</f>
        <v>8007.84</v>
      </c>
      <c r="R4260" s="12" t="n">
        <f aca="false">M4260*O4260</f>
        <v>4893.68</v>
      </c>
      <c r="S4260" s="12" t="n">
        <f aca="false">Q4260-R4260</f>
        <v>3114.16</v>
      </c>
      <c r="T4260" s="11" t="n">
        <f aca="false">IFERROR(S4260/Q4260,0)</f>
        <v>0.388888888888889</v>
      </c>
      <c r="U4260" s="13" t="n">
        <f aca="false">F4260-E4260</f>
        <v>17</v>
      </c>
      <c r="V4260" s="13" t="n">
        <f aca="false">G4260-F4260</f>
        <v>4</v>
      </c>
      <c r="W4260" s="13" t="n">
        <f aca="false">G4260-E4260</f>
        <v>21</v>
      </c>
      <c r="X4260" s="10" t="n">
        <f aca="false">YEAR(E4260)</f>
        <v>2019</v>
      </c>
      <c r="Y4260" s="0" t="str">
        <f aca="false">TEXT(E4260,"yyyy-mm")</f>
        <v>2019-10</v>
      </c>
      <c r="Z4260" s="0" t="str">
        <f aca="false">"Q"&amp;ROUNDUP(MONTH(E4260)/3,0)&amp;"-"&amp;YEAR(E4260)</f>
        <v>Q4-2019</v>
      </c>
    </row>
    <row r="4261" customFormat="false" ht="14.25" hidden="false" customHeight="false" outlineLevel="0" collapsed="false">
      <c r="A4261" s="0" t="s">
        <v>4303</v>
      </c>
      <c r="B4261" s="0" t="s">
        <v>34</v>
      </c>
      <c r="C4261" s="0" t="s">
        <v>58</v>
      </c>
      <c r="D4261" s="9" t="n">
        <v>43700</v>
      </c>
      <c r="E4261" s="9" t="n">
        <v>43757</v>
      </c>
      <c r="F4261" s="9" t="n">
        <v>43779</v>
      </c>
      <c r="G4261" s="9" t="n">
        <v>43780</v>
      </c>
      <c r="H4261" s="10" t="s">
        <v>36</v>
      </c>
      <c r="I4261" s="0" t="n">
        <v>12</v>
      </c>
      <c r="J4261" s="0" t="n">
        <v>45</v>
      </c>
      <c r="K4261" s="0" t="n">
        <v>334</v>
      </c>
      <c r="L4261" s="0" t="n">
        <v>46</v>
      </c>
      <c r="M4261" s="0" t="n">
        <v>2</v>
      </c>
      <c r="N4261" s="11" t="n">
        <v>0.05</v>
      </c>
      <c r="O4261" s="12" t="n">
        <v>510.14</v>
      </c>
      <c r="P4261" s="12" t="n">
        <v>1085.4</v>
      </c>
      <c r="Q4261" s="12" t="n">
        <f aca="false">M4261*P4261*(1-N4261)</f>
        <v>2062.26</v>
      </c>
      <c r="R4261" s="12" t="n">
        <f aca="false">M4261*O4261</f>
        <v>1020.28</v>
      </c>
      <c r="S4261" s="12" t="n">
        <f aca="false">Q4261-R4261</f>
        <v>1041.98</v>
      </c>
      <c r="T4261" s="11" t="n">
        <f aca="false">IFERROR(S4261/Q4261,0)</f>
        <v>0.505261218275096</v>
      </c>
      <c r="U4261" s="13" t="n">
        <f aca="false">F4261-E4261</f>
        <v>22</v>
      </c>
      <c r="V4261" s="13" t="n">
        <f aca="false">G4261-F4261</f>
        <v>1</v>
      </c>
      <c r="W4261" s="13" t="n">
        <f aca="false">G4261-E4261</f>
        <v>23</v>
      </c>
      <c r="X4261" s="10" t="n">
        <f aca="false">YEAR(E4261)</f>
        <v>2019</v>
      </c>
      <c r="Y4261" s="0" t="str">
        <f aca="false">TEXT(E4261,"yyyy-mm")</f>
        <v>2019-10</v>
      </c>
      <c r="Z4261" s="0" t="str">
        <f aca="false">"Q"&amp;ROUNDUP(MONTH(E4261)/3,0)&amp;"-"&amp;YEAR(E4261)</f>
        <v>Q4-2019</v>
      </c>
    </row>
    <row r="4262" customFormat="false" ht="14.25" hidden="false" customHeight="false" outlineLevel="0" collapsed="false">
      <c r="A4262" s="0" t="s">
        <v>4304</v>
      </c>
      <c r="B4262" s="0" t="s">
        <v>38</v>
      </c>
      <c r="C4262" s="0" t="s">
        <v>79</v>
      </c>
      <c r="D4262" s="9" t="n">
        <v>43600</v>
      </c>
      <c r="E4262" s="9" t="n">
        <v>43757</v>
      </c>
      <c r="F4262" s="9" t="n">
        <v>43774</v>
      </c>
      <c r="G4262" s="9" t="n">
        <v>43783</v>
      </c>
      <c r="H4262" s="10" t="s">
        <v>36</v>
      </c>
      <c r="I4262" s="0" t="n">
        <v>17</v>
      </c>
      <c r="J4262" s="0" t="n">
        <v>26</v>
      </c>
      <c r="K4262" s="0" t="n">
        <v>81</v>
      </c>
      <c r="L4262" s="0" t="n">
        <v>45</v>
      </c>
      <c r="M4262" s="0" t="n">
        <v>1</v>
      </c>
      <c r="N4262" s="11" t="n">
        <v>0.1</v>
      </c>
      <c r="O4262" s="12" t="n">
        <v>1964.98</v>
      </c>
      <c r="P4262" s="12" t="n">
        <v>2519.2</v>
      </c>
      <c r="Q4262" s="12" t="n">
        <f aca="false">M4262*P4262*(1-N4262)</f>
        <v>2267.28</v>
      </c>
      <c r="R4262" s="12" t="n">
        <f aca="false">M4262*O4262</f>
        <v>1964.98</v>
      </c>
      <c r="S4262" s="12" t="n">
        <f aca="false">Q4262-R4262</f>
        <v>302.3</v>
      </c>
      <c r="T4262" s="11" t="n">
        <f aca="false">IFERROR(S4262/Q4262,0)</f>
        <v>0.13333156910483</v>
      </c>
      <c r="U4262" s="13" t="n">
        <f aca="false">F4262-E4262</f>
        <v>17</v>
      </c>
      <c r="V4262" s="13" t="n">
        <f aca="false">G4262-F4262</f>
        <v>9</v>
      </c>
      <c r="W4262" s="13" t="n">
        <f aca="false">G4262-E4262</f>
        <v>26</v>
      </c>
      <c r="X4262" s="10" t="n">
        <f aca="false">YEAR(E4262)</f>
        <v>2019</v>
      </c>
      <c r="Y4262" s="0" t="str">
        <f aca="false">TEXT(E4262,"yyyy-mm")</f>
        <v>2019-10</v>
      </c>
      <c r="Z4262" s="0" t="str">
        <f aca="false">"Q"&amp;ROUNDUP(MONTH(E4262)/3,0)&amp;"-"&amp;YEAR(E4262)</f>
        <v>Q4-2019</v>
      </c>
    </row>
    <row r="4263" customFormat="false" ht="14.25" hidden="false" customHeight="false" outlineLevel="0" collapsed="false">
      <c r="A4263" s="0" t="s">
        <v>4305</v>
      </c>
      <c r="B4263" s="0" t="s">
        <v>38</v>
      </c>
      <c r="C4263" s="0" t="s">
        <v>35</v>
      </c>
      <c r="D4263" s="9" t="n">
        <v>43700</v>
      </c>
      <c r="E4263" s="9" t="n">
        <v>43757</v>
      </c>
      <c r="F4263" s="9" t="n">
        <v>43785</v>
      </c>
      <c r="G4263" s="9" t="n">
        <v>43795</v>
      </c>
      <c r="H4263" s="10" t="s">
        <v>36</v>
      </c>
      <c r="I4263" s="0" t="n">
        <v>19</v>
      </c>
      <c r="J4263" s="0" t="n">
        <v>39</v>
      </c>
      <c r="K4263" s="0" t="n">
        <v>255</v>
      </c>
      <c r="L4263" s="0" t="n">
        <v>15</v>
      </c>
      <c r="M4263" s="0" t="n">
        <v>3</v>
      </c>
      <c r="N4263" s="11" t="n">
        <v>0.05</v>
      </c>
      <c r="O4263" s="12" t="n">
        <v>734.05</v>
      </c>
      <c r="P4263" s="12" t="n">
        <v>1112.2</v>
      </c>
      <c r="Q4263" s="12" t="n">
        <f aca="false">M4263*P4263*(1-N4263)</f>
        <v>3169.77</v>
      </c>
      <c r="R4263" s="12" t="n">
        <f aca="false">M4263*O4263</f>
        <v>2202.15</v>
      </c>
      <c r="S4263" s="12" t="n">
        <f aca="false">Q4263-R4263</f>
        <v>967.62</v>
      </c>
      <c r="T4263" s="11" t="n">
        <f aca="false">IFERROR(S4263/Q4263,0)</f>
        <v>0.305265050776555</v>
      </c>
      <c r="U4263" s="13" t="n">
        <f aca="false">F4263-E4263</f>
        <v>28</v>
      </c>
      <c r="V4263" s="13" t="n">
        <f aca="false">G4263-F4263</f>
        <v>10</v>
      </c>
      <c r="W4263" s="13" t="n">
        <f aca="false">G4263-E4263</f>
        <v>38</v>
      </c>
      <c r="X4263" s="10" t="n">
        <f aca="false">YEAR(E4263)</f>
        <v>2019</v>
      </c>
      <c r="Y4263" s="0" t="str">
        <f aca="false">TEXT(E4263,"yyyy-mm")</f>
        <v>2019-10</v>
      </c>
      <c r="Z4263" s="0" t="str">
        <f aca="false">"Q"&amp;ROUNDUP(MONTH(E4263)/3,0)&amp;"-"&amp;YEAR(E4263)</f>
        <v>Q4-2019</v>
      </c>
    </row>
    <row r="4264" customFormat="false" ht="14.25" hidden="false" customHeight="false" outlineLevel="0" collapsed="false">
      <c r="A4264" s="0" t="s">
        <v>4306</v>
      </c>
      <c r="B4264" s="0" t="s">
        <v>34</v>
      </c>
      <c r="C4264" s="0" t="s">
        <v>39</v>
      </c>
      <c r="D4264" s="9" t="n">
        <v>43600</v>
      </c>
      <c r="E4264" s="9" t="n">
        <v>43758</v>
      </c>
      <c r="F4264" s="9" t="n">
        <v>43772</v>
      </c>
      <c r="G4264" s="9" t="n">
        <v>43773</v>
      </c>
      <c r="H4264" s="10" t="s">
        <v>36</v>
      </c>
      <c r="I4264" s="0" t="n">
        <v>12</v>
      </c>
      <c r="J4264" s="0" t="n">
        <v>18</v>
      </c>
      <c r="K4264" s="0" t="n">
        <v>88</v>
      </c>
      <c r="L4264" s="0" t="n">
        <v>33</v>
      </c>
      <c r="M4264" s="0" t="n">
        <v>2</v>
      </c>
      <c r="N4264" s="11" t="n">
        <v>0.075</v>
      </c>
      <c r="O4264" s="12" t="n">
        <v>801.86</v>
      </c>
      <c r="P4264" s="12" t="n">
        <v>1179.2</v>
      </c>
      <c r="Q4264" s="12" t="n">
        <f aca="false">M4264*P4264*(1-N4264)</f>
        <v>2181.52</v>
      </c>
      <c r="R4264" s="12" t="n">
        <f aca="false">M4264*O4264</f>
        <v>1603.72</v>
      </c>
      <c r="S4264" s="12" t="n">
        <f aca="false">Q4264-R4264</f>
        <v>577.8</v>
      </c>
      <c r="T4264" s="11" t="n">
        <f aca="false">IFERROR(S4264/Q4264,0)</f>
        <v>0.264861197697019</v>
      </c>
      <c r="U4264" s="13" t="n">
        <f aca="false">F4264-E4264</f>
        <v>14</v>
      </c>
      <c r="V4264" s="13" t="n">
        <f aca="false">G4264-F4264</f>
        <v>1</v>
      </c>
      <c r="W4264" s="13" t="n">
        <f aca="false">G4264-E4264</f>
        <v>15</v>
      </c>
      <c r="X4264" s="10" t="n">
        <f aca="false">YEAR(E4264)</f>
        <v>2019</v>
      </c>
      <c r="Y4264" s="0" t="str">
        <f aca="false">TEXT(E4264,"yyyy-mm")</f>
        <v>2019-10</v>
      </c>
      <c r="Z4264" s="0" t="str">
        <f aca="false">"Q"&amp;ROUNDUP(MONTH(E4264)/3,0)&amp;"-"&amp;YEAR(E4264)</f>
        <v>Q4-2019</v>
      </c>
    </row>
    <row r="4265" customFormat="false" ht="14.25" hidden="false" customHeight="false" outlineLevel="0" collapsed="false">
      <c r="A4265" s="0" t="s">
        <v>4307</v>
      </c>
      <c r="B4265" s="0" t="s">
        <v>34</v>
      </c>
      <c r="C4265" s="0" t="s">
        <v>48</v>
      </c>
      <c r="D4265" s="9" t="n">
        <v>43600</v>
      </c>
      <c r="E4265" s="9" t="n">
        <v>43758</v>
      </c>
      <c r="F4265" s="9" t="n">
        <v>43781</v>
      </c>
      <c r="G4265" s="9" t="n">
        <v>43788</v>
      </c>
      <c r="H4265" s="10" t="s">
        <v>36</v>
      </c>
      <c r="I4265" s="0" t="n">
        <v>12</v>
      </c>
      <c r="J4265" s="0" t="n">
        <v>20</v>
      </c>
      <c r="K4265" s="0" t="n">
        <v>55</v>
      </c>
      <c r="L4265" s="0" t="n">
        <v>38</v>
      </c>
      <c r="M4265" s="0" t="n">
        <v>6</v>
      </c>
      <c r="N4265" s="11" t="n">
        <v>0.05</v>
      </c>
      <c r="O4265" s="12" t="n">
        <v>1050.56</v>
      </c>
      <c r="P4265" s="12" t="n">
        <v>1876</v>
      </c>
      <c r="Q4265" s="12" t="n">
        <f aca="false">M4265*P4265*(1-N4265)</f>
        <v>10693.2</v>
      </c>
      <c r="R4265" s="12" t="n">
        <f aca="false">M4265*O4265</f>
        <v>6303.36</v>
      </c>
      <c r="S4265" s="12" t="n">
        <f aca="false">Q4265-R4265</f>
        <v>4389.84</v>
      </c>
      <c r="T4265" s="11" t="n">
        <f aca="false">IFERROR(S4265/Q4265,0)</f>
        <v>0.410526315789474</v>
      </c>
      <c r="U4265" s="13" t="n">
        <f aca="false">F4265-E4265</f>
        <v>23</v>
      </c>
      <c r="V4265" s="13" t="n">
        <f aca="false">G4265-F4265</f>
        <v>7</v>
      </c>
      <c r="W4265" s="13" t="n">
        <f aca="false">G4265-E4265</f>
        <v>30</v>
      </c>
      <c r="X4265" s="10" t="n">
        <f aca="false">YEAR(E4265)</f>
        <v>2019</v>
      </c>
      <c r="Y4265" s="0" t="str">
        <f aca="false">TEXT(E4265,"yyyy-mm")</f>
        <v>2019-10</v>
      </c>
      <c r="Z4265" s="0" t="str">
        <f aca="false">"Q"&amp;ROUNDUP(MONTH(E4265)/3,0)&amp;"-"&amp;YEAR(E4265)</f>
        <v>Q4-2019</v>
      </c>
    </row>
    <row r="4266" customFormat="false" ht="14.25" hidden="false" customHeight="false" outlineLevel="0" collapsed="false">
      <c r="A4266" s="0" t="s">
        <v>4308</v>
      </c>
      <c r="B4266" s="0" t="s">
        <v>34</v>
      </c>
      <c r="C4266" s="0" t="s">
        <v>39</v>
      </c>
      <c r="D4266" s="9" t="n">
        <v>43600</v>
      </c>
      <c r="E4266" s="9" t="n">
        <v>43758</v>
      </c>
      <c r="F4266" s="9" t="n">
        <v>43775</v>
      </c>
      <c r="G4266" s="9" t="n">
        <v>43778</v>
      </c>
      <c r="H4266" s="10" t="s">
        <v>36</v>
      </c>
      <c r="I4266" s="0" t="n">
        <v>10</v>
      </c>
      <c r="J4266" s="0" t="n">
        <v>5</v>
      </c>
      <c r="K4266" s="0" t="n">
        <v>168</v>
      </c>
      <c r="L4266" s="0" t="n">
        <v>35</v>
      </c>
      <c r="M4266" s="0" t="n">
        <v>8</v>
      </c>
      <c r="N4266" s="11" t="n">
        <v>0.1</v>
      </c>
      <c r="O4266" s="12" t="n">
        <v>1459.06</v>
      </c>
      <c r="P4266" s="12" t="n">
        <v>2391.9</v>
      </c>
      <c r="Q4266" s="12" t="n">
        <f aca="false">M4266*P4266*(1-N4266)</f>
        <v>17221.68</v>
      </c>
      <c r="R4266" s="12" t="n">
        <f aca="false">M4266*O4266</f>
        <v>11672.48</v>
      </c>
      <c r="S4266" s="12" t="n">
        <f aca="false">Q4266-R4266</f>
        <v>5549.2</v>
      </c>
      <c r="T4266" s="11" t="n">
        <f aca="false">IFERROR(S4266/Q4266,0)</f>
        <v>0.322221757691468</v>
      </c>
      <c r="U4266" s="13" t="n">
        <f aca="false">F4266-E4266</f>
        <v>17</v>
      </c>
      <c r="V4266" s="13" t="n">
        <f aca="false">G4266-F4266</f>
        <v>3</v>
      </c>
      <c r="W4266" s="13" t="n">
        <f aca="false">G4266-E4266</f>
        <v>20</v>
      </c>
      <c r="X4266" s="10" t="n">
        <f aca="false">YEAR(E4266)</f>
        <v>2019</v>
      </c>
      <c r="Y4266" s="0" t="str">
        <f aca="false">TEXT(E4266,"yyyy-mm")</f>
        <v>2019-10</v>
      </c>
      <c r="Z4266" s="0" t="str">
        <f aca="false">"Q"&amp;ROUNDUP(MONTH(E4266)/3,0)&amp;"-"&amp;YEAR(E4266)</f>
        <v>Q4-2019</v>
      </c>
    </row>
    <row r="4267" customFormat="false" ht="14.25" hidden="false" customHeight="false" outlineLevel="0" collapsed="false">
      <c r="A4267" s="0" t="s">
        <v>4309</v>
      </c>
      <c r="B4267" s="0" t="s">
        <v>38</v>
      </c>
      <c r="C4267" s="0" t="s">
        <v>39</v>
      </c>
      <c r="D4267" s="9" t="n">
        <v>43700</v>
      </c>
      <c r="E4267" s="9" t="n">
        <v>43758</v>
      </c>
      <c r="F4267" s="9" t="n">
        <v>43785</v>
      </c>
      <c r="G4267" s="9" t="n">
        <v>43790</v>
      </c>
      <c r="H4267" s="10" t="s">
        <v>36</v>
      </c>
      <c r="I4267" s="0" t="n">
        <v>14</v>
      </c>
      <c r="J4267" s="0" t="n">
        <v>50</v>
      </c>
      <c r="K4267" s="0" t="n">
        <v>133</v>
      </c>
      <c r="L4267" s="0" t="n">
        <v>15</v>
      </c>
      <c r="M4267" s="0" t="n">
        <v>1</v>
      </c>
      <c r="N4267" s="11" t="n">
        <v>0.075</v>
      </c>
      <c r="O4267" s="12" t="n">
        <v>1041.98</v>
      </c>
      <c r="P4267" s="12" t="n">
        <v>1929.6</v>
      </c>
      <c r="Q4267" s="12" t="n">
        <f aca="false">M4267*P4267*(1-N4267)</f>
        <v>1784.88</v>
      </c>
      <c r="R4267" s="12" t="n">
        <f aca="false">M4267*O4267</f>
        <v>1041.98</v>
      </c>
      <c r="S4267" s="12" t="n">
        <f aca="false">Q4267-R4267</f>
        <v>742.9</v>
      </c>
      <c r="T4267" s="11" t="n">
        <f aca="false">IFERROR(S4267/Q4267,0)</f>
        <v>0.416218457263233</v>
      </c>
      <c r="U4267" s="13" t="n">
        <f aca="false">F4267-E4267</f>
        <v>27</v>
      </c>
      <c r="V4267" s="13" t="n">
        <f aca="false">G4267-F4267</f>
        <v>5</v>
      </c>
      <c r="W4267" s="13" t="n">
        <f aca="false">G4267-E4267</f>
        <v>32</v>
      </c>
      <c r="X4267" s="10" t="n">
        <f aca="false">YEAR(E4267)</f>
        <v>2019</v>
      </c>
      <c r="Y4267" s="0" t="str">
        <f aca="false">TEXT(E4267,"yyyy-mm")</f>
        <v>2019-10</v>
      </c>
      <c r="Z4267" s="0" t="str">
        <f aca="false">"Q"&amp;ROUNDUP(MONTH(E4267)/3,0)&amp;"-"&amp;YEAR(E4267)</f>
        <v>Q4-2019</v>
      </c>
    </row>
    <row r="4268" customFormat="false" ht="14.25" hidden="false" customHeight="false" outlineLevel="0" collapsed="false">
      <c r="A4268" s="0" t="s">
        <v>4310</v>
      </c>
      <c r="B4268" s="0" t="s">
        <v>34</v>
      </c>
      <c r="C4268" s="0" t="s">
        <v>39</v>
      </c>
      <c r="D4268" s="9" t="n">
        <v>43700</v>
      </c>
      <c r="E4268" s="9" t="n">
        <v>43758</v>
      </c>
      <c r="F4268" s="9" t="n">
        <v>43771</v>
      </c>
      <c r="G4268" s="9" t="n">
        <v>43773</v>
      </c>
      <c r="H4268" s="10" t="s">
        <v>36</v>
      </c>
      <c r="I4268" s="0" t="n">
        <v>2</v>
      </c>
      <c r="J4268" s="0" t="n">
        <v>6</v>
      </c>
      <c r="K4268" s="0" t="n">
        <v>129</v>
      </c>
      <c r="L4268" s="0" t="n">
        <v>38</v>
      </c>
      <c r="M4268" s="0" t="n">
        <v>8</v>
      </c>
      <c r="N4268" s="11" t="n">
        <v>0.075</v>
      </c>
      <c r="O4268" s="12" t="n">
        <v>831.47</v>
      </c>
      <c r="P4268" s="12" t="n">
        <v>1139</v>
      </c>
      <c r="Q4268" s="12" t="n">
        <f aca="false">M4268*P4268*(1-N4268)</f>
        <v>8428.6</v>
      </c>
      <c r="R4268" s="12" t="n">
        <f aca="false">M4268*O4268</f>
        <v>6651.76</v>
      </c>
      <c r="S4268" s="12" t="n">
        <f aca="false">Q4268-R4268</f>
        <v>1776.84</v>
      </c>
      <c r="T4268" s="11" t="n">
        <f aca="false">IFERROR(S4268/Q4268,0)</f>
        <v>0.210810810810811</v>
      </c>
      <c r="U4268" s="13" t="n">
        <f aca="false">F4268-E4268</f>
        <v>13</v>
      </c>
      <c r="V4268" s="13" t="n">
        <f aca="false">G4268-F4268</f>
        <v>2</v>
      </c>
      <c r="W4268" s="13" t="n">
        <f aca="false">G4268-E4268</f>
        <v>15</v>
      </c>
      <c r="X4268" s="10" t="n">
        <f aca="false">YEAR(E4268)</f>
        <v>2019</v>
      </c>
      <c r="Y4268" s="0" t="str">
        <f aca="false">TEXT(E4268,"yyyy-mm")</f>
        <v>2019-10</v>
      </c>
      <c r="Z4268" s="0" t="str">
        <f aca="false">"Q"&amp;ROUNDUP(MONTH(E4268)/3,0)&amp;"-"&amp;YEAR(E4268)</f>
        <v>Q4-2019</v>
      </c>
    </row>
    <row r="4269" customFormat="false" ht="14.25" hidden="false" customHeight="false" outlineLevel="0" collapsed="false">
      <c r="A4269" s="0" t="s">
        <v>4311</v>
      </c>
      <c r="B4269" s="0" t="s">
        <v>34</v>
      </c>
      <c r="C4269" s="0" t="s">
        <v>46</v>
      </c>
      <c r="D4269" s="9" t="n">
        <v>43600</v>
      </c>
      <c r="E4269" s="9" t="n">
        <v>43758</v>
      </c>
      <c r="F4269" s="9" t="n">
        <v>43764</v>
      </c>
      <c r="G4269" s="9" t="n">
        <v>43770</v>
      </c>
      <c r="H4269" s="10" t="s">
        <v>36</v>
      </c>
      <c r="I4269" s="0" t="n">
        <v>9</v>
      </c>
      <c r="J4269" s="0" t="n">
        <v>8</v>
      </c>
      <c r="K4269" s="0" t="n">
        <v>265</v>
      </c>
      <c r="L4269" s="0" t="n">
        <v>20</v>
      </c>
      <c r="M4269" s="0" t="n">
        <v>4</v>
      </c>
      <c r="N4269" s="11" t="n">
        <v>0.05</v>
      </c>
      <c r="O4269" s="12" t="n">
        <v>1996.33</v>
      </c>
      <c r="P4269" s="12" t="n">
        <v>3839.1</v>
      </c>
      <c r="Q4269" s="12" t="n">
        <f aca="false">M4269*P4269*(1-N4269)</f>
        <v>14588.58</v>
      </c>
      <c r="R4269" s="12" t="n">
        <f aca="false">M4269*O4269</f>
        <v>7985.32</v>
      </c>
      <c r="S4269" s="12" t="n">
        <f aca="false">Q4269-R4269</f>
        <v>6603.26</v>
      </c>
      <c r="T4269" s="11" t="n">
        <f aca="false">IFERROR(S4269/Q4269,0)</f>
        <v>0.452632127321508</v>
      </c>
      <c r="U4269" s="13" t="n">
        <f aca="false">F4269-E4269</f>
        <v>6</v>
      </c>
      <c r="V4269" s="13" t="n">
        <f aca="false">G4269-F4269</f>
        <v>6</v>
      </c>
      <c r="W4269" s="13" t="n">
        <f aca="false">G4269-E4269</f>
        <v>12</v>
      </c>
      <c r="X4269" s="10" t="n">
        <f aca="false">YEAR(E4269)</f>
        <v>2019</v>
      </c>
      <c r="Y4269" s="0" t="str">
        <f aca="false">TEXT(E4269,"yyyy-mm")</f>
        <v>2019-10</v>
      </c>
      <c r="Z4269" s="0" t="str">
        <f aca="false">"Q"&amp;ROUNDUP(MONTH(E4269)/3,0)&amp;"-"&amp;YEAR(E4269)</f>
        <v>Q4-2019</v>
      </c>
    </row>
    <row r="4270" customFormat="false" ht="14.25" hidden="false" customHeight="false" outlineLevel="0" collapsed="false">
      <c r="A4270" s="0" t="s">
        <v>4312</v>
      </c>
      <c r="B4270" s="0" t="s">
        <v>34</v>
      </c>
      <c r="C4270" s="0" t="s">
        <v>39</v>
      </c>
      <c r="D4270" s="9" t="n">
        <v>43600</v>
      </c>
      <c r="E4270" s="9" t="n">
        <v>43758</v>
      </c>
      <c r="F4270" s="9" t="n">
        <v>43764</v>
      </c>
      <c r="G4270" s="9" t="n">
        <v>43771</v>
      </c>
      <c r="H4270" s="10" t="s">
        <v>36</v>
      </c>
      <c r="I4270" s="0" t="n">
        <v>6</v>
      </c>
      <c r="J4270" s="0" t="n">
        <v>47</v>
      </c>
      <c r="K4270" s="0" t="n">
        <v>102</v>
      </c>
      <c r="L4270" s="0" t="n">
        <v>11</v>
      </c>
      <c r="M4270" s="0" t="n">
        <v>3</v>
      </c>
      <c r="N4270" s="11" t="n">
        <v>0.15</v>
      </c>
      <c r="O4270" s="12" t="n">
        <v>1143.82</v>
      </c>
      <c r="P4270" s="12" t="n">
        <v>2599.6</v>
      </c>
      <c r="Q4270" s="12" t="n">
        <f aca="false">M4270*P4270*(1-N4270)</f>
        <v>6628.98</v>
      </c>
      <c r="R4270" s="12" t="n">
        <f aca="false">M4270*O4270</f>
        <v>3431.46</v>
      </c>
      <c r="S4270" s="12" t="n">
        <f aca="false">Q4270-R4270</f>
        <v>3197.52</v>
      </c>
      <c r="T4270" s="11" t="n">
        <f aca="false">IFERROR(S4270/Q4270,0)</f>
        <v>0.482354751409719</v>
      </c>
      <c r="U4270" s="13" t="n">
        <f aca="false">F4270-E4270</f>
        <v>6</v>
      </c>
      <c r="V4270" s="13" t="n">
        <f aca="false">G4270-F4270</f>
        <v>7</v>
      </c>
      <c r="W4270" s="13" t="n">
        <f aca="false">G4270-E4270</f>
        <v>13</v>
      </c>
      <c r="X4270" s="10" t="n">
        <f aca="false">YEAR(E4270)</f>
        <v>2019</v>
      </c>
      <c r="Y4270" s="0" t="str">
        <f aca="false">TEXT(E4270,"yyyy-mm")</f>
        <v>2019-10</v>
      </c>
      <c r="Z4270" s="0" t="str">
        <f aca="false">"Q"&amp;ROUNDUP(MONTH(E4270)/3,0)&amp;"-"&amp;YEAR(E4270)</f>
        <v>Q4-2019</v>
      </c>
    </row>
    <row r="4271" customFormat="false" ht="14.25" hidden="false" customHeight="false" outlineLevel="0" collapsed="false">
      <c r="A4271" s="0" t="s">
        <v>4313</v>
      </c>
      <c r="B4271" s="0" t="s">
        <v>34</v>
      </c>
      <c r="C4271" s="0" t="s">
        <v>39</v>
      </c>
      <c r="D4271" s="9" t="n">
        <v>43600</v>
      </c>
      <c r="E4271" s="9" t="n">
        <v>43758</v>
      </c>
      <c r="F4271" s="9" t="n">
        <v>43776</v>
      </c>
      <c r="G4271" s="9" t="n">
        <v>43782</v>
      </c>
      <c r="H4271" s="10" t="s">
        <v>36</v>
      </c>
      <c r="I4271" s="0" t="n">
        <v>10</v>
      </c>
      <c r="J4271" s="0" t="n">
        <v>23</v>
      </c>
      <c r="K4271" s="0" t="n">
        <v>197</v>
      </c>
      <c r="L4271" s="0" t="n">
        <v>3</v>
      </c>
      <c r="M4271" s="0" t="n">
        <v>5</v>
      </c>
      <c r="N4271" s="11" t="n">
        <v>0.1</v>
      </c>
      <c r="O4271" s="12" t="n">
        <v>2354.11</v>
      </c>
      <c r="P4271" s="12" t="n">
        <v>3859.2</v>
      </c>
      <c r="Q4271" s="12" t="n">
        <f aca="false">M4271*P4271*(1-N4271)</f>
        <v>17366.4</v>
      </c>
      <c r="R4271" s="12" t="n">
        <f aca="false">M4271*O4271</f>
        <v>11770.55</v>
      </c>
      <c r="S4271" s="12" t="n">
        <f aca="false">Q4271-R4271</f>
        <v>5595.85</v>
      </c>
      <c r="T4271" s="11" t="n">
        <f aca="false">IFERROR(S4271/Q4271,0)</f>
        <v>0.322222798046803</v>
      </c>
      <c r="U4271" s="13" t="n">
        <f aca="false">F4271-E4271</f>
        <v>18</v>
      </c>
      <c r="V4271" s="13" t="n">
        <f aca="false">G4271-F4271</f>
        <v>6</v>
      </c>
      <c r="W4271" s="13" t="n">
        <f aca="false">G4271-E4271</f>
        <v>24</v>
      </c>
      <c r="X4271" s="10" t="n">
        <f aca="false">YEAR(E4271)</f>
        <v>2019</v>
      </c>
      <c r="Y4271" s="0" t="str">
        <f aca="false">TEXT(E4271,"yyyy-mm")</f>
        <v>2019-10</v>
      </c>
      <c r="Z4271" s="0" t="str">
        <f aca="false">"Q"&amp;ROUNDUP(MONTH(E4271)/3,0)&amp;"-"&amp;YEAR(E4271)</f>
        <v>Q4-2019</v>
      </c>
    </row>
    <row r="4272" customFormat="false" ht="14.25" hidden="false" customHeight="false" outlineLevel="0" collapsed="false">
      <c r="A4272" s="0" t="s">
        <v>4314</v>
      </c>
      <c r="B4272" s="0" t="s">
        <v>34</v>
      </c>
      <c r="C4272" s="0" t="s">
        <v>79</v>
      </c>
      <c r="D4272" s="9" t="n">
        <v>43600</v>
      </c>
      <c r="E4272" s="9" t="n">
        <v>43759</v>
      </c>
      <c r="F4272" s="9" t="n">
        <v>43787</v>
      </c>
      <c r="G4272" s="9" t="n">
        <v>43793</v>
      </c>
      <c r="H4272" s="10" t="s">
        <v>36</v>
      </c>
      <c r="I4272" s="0" t="n">
        <v>9</v>
      </c>
      <c r="J4272" s="0" t="n">
        <v>2</v>
      </c>
      <c r="K4272" s="0" t="n">
        <v>68</v>
      </c>
      <c r="L4272" s="0" t="n">
        <v>14</v>
      </c>
      <c r="M4272" s="0" t="n">
        <v>2</v>
      </c>
      <c r="N4272" s="11" t="n">
        <v>0.075</v>
      </c>
      <c r="O4272" s="12" t="n">
        <v>126.63</v>
      </c>
      <c r="P4272" s="12" t="n">
        <v>234.5</v>
      </c>
      <c r="Q4272" s="12" t="n">
        <f aca="false">M4272*P4272*(1-N4272)</f>
        <v>433.825</v>
      </c>
      <c r="R4272" s="12" t="n">
        <f aca="false">M4272*O4272</f>
        <v>253.26</v>
      </c>
      <c r="S4272" s="12" t="n">
        <f aca="false">Q4272-R4272</f>
        <v>180.565</v>
      </c>
      <c r="T4272" s="11" t="n">
        <f aca="false">IFERROR(S4272/Q4272,0)</f>
        <v>0.416216216216216</v>
      </c>
      <c r="U4272" s="13" t="n">
        <f aca="false">F4272-E4272</f>
        <v>28</v>
      </c>
      <c r="V4272" s="13" t="n">
        <f aca="false">G4272-F4272</f>
        <v>6</v>
      </c>
      <c r="W4272" s="13" t="n">
        <f aca="false">G4272-E4272</f>
        <v>34</v>
      </c>
      <c r="X4272" s="10" t="n">
        <f aca="false">YEAR(E4272)</f>
        <v>2019</v>
      </c>
      <c r="Y4272" s="0" t="str">
        <f aca="false">TEXT(E4272,"yyyy-mm")</f>
        <v>2019-10</v>
      </c>
      <c r="Z4272" s="0" t="str">
        <f aca="false">"Q"&amp;ROUNDUP(MONTH(E4272)/3,0)&amp;"-"&amp;YEAR(E4272)</f>
        <v>Q4-2019</v>
      </c>
    </row>
    <row r="4273" customFormat="false" ht="14.25" hidden="false" customHeight="false" outlineLevel="0" collapsed="false">
      <c r="A4273" s="0" t="s">
        <v>4315</v>
      </c>
      <c r="B4273" s="0" t="s">
        <v>38</v>
      </c>
      <c r="C4273" s="0" t="s">
        <v>39</v>
      </c>
      <c r="D4273" s="9" t="n">
        <v>43700</v>
      </c>
      <c r="E4273" s="9" t="n">
        <v>43759</v>
      </c>
      <c r="F4273" s="9" t="n">
        <v>43782</v>
      </c>
      <c r="G4273" s="9" t="n">
        <v>43790</v>
      </c>
      <c r="H4273" s="10" t="s">
        <v>36</v>
      </c>
      <c r="I4273" s="0" t="n">
        <v>17</v>
      </c>
      <c r="J4273" s="0" t="n">
        <v>39</v>
      </c>
      <c r="K4273" s="0" t="n">
        <v>151</v>
      </c>
      <c r="L4273" s="0" t="n">
        <v>8</v>
      </c>
      <c r="M4273" s="0" t="n">
        <v>6</v>
      </c>
      <c r="N4273" s="11" t="n">
        <v>0.15</v>
      </c>
      <c r="O4273" s="12" t="n">
        <v>670.74</v>
      </c>
      <c r="P4273" s="12" t="n">
        <v>944.7</v>
      </c>
      <c r="Q4273" s="12" t="n">
        <f aca="false">M4273*P4273*(1-N4273)</f>
        <v>4817.97</v>
      </c>
      <c r="R4273" s="12" t="n">
        <f aca="false">M4273*O4273</f>
        <v>4024.44</v>
      </c>
      <c r="S4273" s="12" t="n">
        <f aca="false">Q4273-R4273</f>
        <v>793.53</v>
      </c>
      <c r="T4273" s="11" t="n">
        <f aca="false">IFERROR(S4273/Q4273,0)</f>
        <v>0.164702146339641</v>
      </c>
      <c r="U4273" s="13" t="n">
        <f aca="false">F4273-E4273</f>
        <v>23</v>
      </c>
      <c r="V4273" s="13" t="n">
        <f aca="false">G4273-F4273</f>
        <v>8</v>
      </c>
      <c r="W4273" s="13" t="n">
        <f aca="false">G4273-E4273</f>
        <v>31</v>
      </c>
      <c r="X4273" s="10" t="n">
        <f aca="false">YEAR(E4273)</f>
        <v>2019</v>
      </c>
      <c r="Y4273" s="0" t="str">
        <f aca="false">TEXT(E4273,"yyyy-mm")</f>
        <v>2019-10</v>
      </c>
      <c r="Z4273" s="0" t="str">
        <f aca="false">"Q"&amp;ROUNDUP(MONTH(E4273)/3,0)&amp;"-"&amp;YEAR(E4273)</f>
        <v>Q4-2019</v>
      </c>
    </row>
    <row r="4274" customFormat="false" ht="14.25" hidden="false" customHeight="false" outlineLevel="0" collapsed="false">
      <c r="A4274" s="0" t="s">
        <v>4316</v>
      </c>
      <c r="B4274" s="0" t="s">
        <v>38</v>
      </c>
      <c r="C4274" s="0" t="s">
        <v>46</v>
      </c>
      <c r="D4274" s="9" t="n">
        <v>43600</v>
      </c>
      <c r="E4274" s="9" t="n">
        <v>43759</v>
      </c>
      <c r="F4274" s="9" t="n">
        <v>43769</v>
      </c>
      <c r="G4274" s="9" t="n">
        <v>43779</v>
      </c>
      <c r="H4274" s="10" t="s">
        <v>36</v>
      </c>
      <c r="I4274" s="0" t="n">
        <v>17</v>
      </c>
      <c r="J4274" s="0" t="n">
        <v>10</v>
      </c>
      <c r="K4274" s="0" t="n">
        <v>328</v>
      </c>
      <c r="L4274" s="0" t="n">
        <v>35</v>
      </c>
      <c r="M4274" s="0" t="n">
        <v>3</v>
      </c>
      <c r="N4274" s="11" t="n">
        <v>0.075</v>
      </c>
      <c r="O4274" s="12" t="n">
        <v>2917.72</v>
      </c>
      <c r="P4274" s="12" t="n">
        <v>3839.1</v>
      </c>
      <c r="Q4274" s="12" t="n">
        <f aca="false">M4274*P4274*(1-N4274)</f>
        <v>10653.5025</v>
      </c>
      <c r="R4274" s="12" t="n">
        <f aca="false">M4274*O4274</f>
        <v>8753.16</v>
      </c>
      <c r="S4274" s="12" t="n">
        <f aca="false">Q4274-R4274</f>
        <v>1900.3425</v>
      </c>
      <c r="T4274" s="11" t="n">
        <f aca="false">IFERROR(S4274/Q4274,0)</f>
        <v>0.178377251988255</v>
      </c>
      <c r="U4274" s="13" t="n">
        <f aca="false">F4274-E4274</f>
        <v>10</v>
      </c>
      <c r="V4274" s="13" t="n">
        <f aca="false">G4274-F4274</f>
        <v>10</v>
      </c>
      <c r="W4274" s="13" t="n">
        <f aca="false">G4274-E4274</f>
        <v>20</v>
      </c>
      <c r="X4274" s="10" t="n">
        <f aca="false">YEAR(E4274)</f>
        <v>2019</v>
      </c>
      <c r="Y4274" s="0" t="str">
        <f aca="false">TEXT(E4274,"yyyy-mm")</f>
        <v>2019-10</v>
      </c>
      <c r="Z4274" s="0" t="str">
        <f aca="false">"Q"&amp;ROUNDUP(MONTH(E4274)/3,0)&amp;"-"&amp;YEAR(E4274)</f>
        <v>Q4-2019</v>
      </c>
    </row>
    <row r="4275" customFormat="false" ht="14.25" hidden="false" customHeight="false" outlineLevel="0" collapsed="false">
      <c r="A4275" s="0" t="s">
        <v>4317</v>
      </c>
      <c r="B4275" s="0" t="s">
        <v>38</v>
      </c>
      <c r="C4275" s="0" t="s">
        <v>46</v>
      </c>
      <c r="D4275" s="9" t="n">
        <v>43600</v>
      </c>
      <c r="E4275" s="9" t="n">
        <v>43759</v>
      </c>
      <c r="F4275" s="9" t="n">
        <v>43771</v>
      </c>
      <c r="G4275" s="9" t="n">
        <v>43773</v>
      </c>
      <c r="H4275" s="10" t="s">
        <v>36</v>
      </c>
      <c r="I4275" s="0" t="n">
        <v>20</v>
      </c>
      <c r="J4275" s="0" t="n">
        <v>25</v>
      </c>
      <c r="K4275" s="0" t="n">
        <v>325</v>
      </c>
      <c r="L4275" s="0" t="n">
        <v>28</v>
      </c>
      <c r="M4275" s="0" t="n">
        <v>2</v>
      </c>
      <c r="N4275" s="11" t="n">
        <v>0.05</v>
      </c>
      <c r="O4275" s="12" t="n">
        <v>933.98</v>
      </c>
      <c r="P4275" s="12" t="n">
        <v>1098.8</v>
      </c>
      <c r="Q4275" s="12" t="n">
        <f aca="false">M4275*P4275*(1-N4275)</f>
        <v>2087.72</v>
      </c>
      <c r="R4275" s="12" t="n">
        <f aca="false">M4275*O4275</f>
        <v>1867.96</v>
      </c>
      <c r="S4275" s="12" t="n">
        <f aca="false">Q4275-R4275</f>
        <v>219.76</v>
      </c>
      <c r="T4275" s="11" t="n">
        <f aca="false">IFERROR(S4275/Q4275,0)</f>
        <v>0.105263157894737</v>
      </c>
      <c r="U4275" s="13" t="n">
        <f aca="false">F4275-E4275</f>
        <v>12</v>
      </c>
      <c r="V4275" s="13" t="n">
        <f aca="false">G4275-F4275</f>
        <v>2</v>
      </c>
      <c r="W4275" s="13" t="n">
        <f aca="false">G4275-E4275</f>
        <v>14</v>
      </c>
      <c r="X4275" s="10" t="n">
        <f aca="false">YEAR(E4275)</f>
        <v>2019</v>
      </c>
      <c r="Y4275" s="0" t="str">
        <f aca="false">TEXT(E4275,"yyyy-mm")</f>
        <v>2019-10</v>
      </c>
      <c r="Z4275" s="0" t="str">
        <f aca="false">"Q"&amp;ROUNDUP(MONTH(E4275)/3,0)&amp;"-"&amp;YEAR(E4275)</f>
        <v>Q4-2019</v>
      </c>
    </row>
    <row r="4276" customFormat="false" ht="14.25" hidden="false" customHeight="false" outlineLevel="0" collapsed="false">
      <c r="A4276" s="0" t="s">
        <v>4318</v>
      </c>
      <c r="B4276" s="0" t="s">
        <v>43</v>
      </c>
      <c r="C4276" s="0" t="s">
        <v>46</v>
      </c>
      <c r="D4276" s="9" t="n">
        <v>43700</v>
      </c>
      <c r="E4276" s="9" t="n">
        <v>43759</v>
      </c>
      <c r="F4276" s="9" t="n">
        <v>43762</v>
      </c>
      <c r="G4276" s="9" t="n">
        <v>43771</v>
      </c>
      <c r="H4276" s="10" t="s">
        <v>36</v>
      </c>
      <c r="I4276" s="0" t="n">
        <v>26</v>
      </c>
      <c r="J4276" s="0" t="n">
        <v>33</v>
      </c>
      <c r="K4276" s="0" t="n">
        <v>291</v>
      </c>
      <c r="L4276" s="0" t="n">
        <v>38</v>
      </c>
      <c r="M4276" s="0" t="n">
        <v>7</v>
      </c>
      <c r="N4276" s="11" t="n">
        <v>0.075</v>
      </c>
      <c r="O4276" s="12" t="n">
        <v>990.53</v>
      </c>
      <c r="P4276" s="12" t="n">
        <v>1768.8</v>
      </c>
      <c r="Q4276" s="12" t="n">
        <f aca="false">M4276*P4276*(1-N4276)</f>
        <v>11452.98</v>
      </c>
      <c r="R4276" s="12" t="n">
        <f aca="false">M4276*O4276</f>
        <v>6933.71</v>
      </c>
      <c r="S4276" s="12" t="n">
        <f aca="false">Q4276-R4276</f>
        <v>4519.27</v>
      </c>
      <c r="T4276" s="11" t="n">
        <f aca="false">IFERROR(S4276/Q4276,0)</f>
        <v>0.394593372205313</v>
      </c>
      <c r="U4276" s="13" t="n">
        <f aca="false">F4276-E4276</f>
        <v>3</v>
      </c>
      <c r="V4276" s="13" t="n">
        <f aca="false">G4276-F4276</f>
        <v>9</v>
      </c>
      <c r="W4276" s="13" t="n">
        <f aca="false">G4276-E4276</f>
        <v>12</v>
      </c>
      <c r="X4276" s="10" t="n">
        <f aca="false">YEAR(E4276)</f>
        <v>2019</v>
      </c>
      <c r="Y4276" s="0" t="str">
        <f aca="false">TEXT(E4276,"yyyy-mm")</f>
        <v>2019-10</v>
      </c>
      <c r="Z4276" s="0" t="str">
        <f aca="false">"Q"&amp;ROUNDUP(MONTH(E4276)/3,0)&amp;"-"&amp;YEAR(E4276)</f>
        <v>Q4-2019</v>
      </c>
    </row>
    <row r="4277" customFormat="false" ht="14.25" hidden="false" customHeight="false" outlineLevel="0" collapsed="false">
      <c r="A4277" s="0" t="s">
        <v>4319</v>
      </c>
      <c r="B4277" s="0" t="s">
        <v>43</v>
      </c>
      <c r="C4277" s="0" t="s">
        <v>46</v>
      </c>
      <c r="D4277" s="9" t="n">
        <v>43700</v>
      </c>
      <c r="E4277" s="9" t="n">
        <v>43759</v>
      </c>
      <c r="F4277" s="9" t="n">
        <v>43782</v>
      </c>
      <c r="G4277" s="9" t="n">
        <v>43789</v>
      </c>
      <c r="H4277" s="10" t="s">
        <v>36</v>
      </c>
      <c r="I4277" s="0" t="n">
        <v>27</v>
      </c>
      <c r="J4277" s="0" t="n">
        <v>48</v>
      </c>
      <c r="K4277" s="0" t="n">
        <v>320</v>
      </c>
      <c r="L4277" s="0" t="n">
        <v>27</v>
      </c>
      <c r="M4277" s="0" t="n">
        <v>8</v>
      </c>
      <c r="N4277" s="11" t="n">
        <v>0.15</v>
      </c>
      <c r="O4277" s="12" t="n">
        <v>1717.08</v>
      </c>
      <c r="P4277" s="12" t="n">
        <v>3993.2</v>
      </c>
      <c r="Q4277" s="12" t="n">
        <f aca="false">M4277*P4277*(1-N4277)</f>
        <v>27153.76</v>
      </c>
      <c r="R4277" s="12" t="n">
        <f aca="false">M4277*O4277</f>
        <v>13736.64</v>
      </c>
      <c r="S4277" s="12" t="n">
        <f aca="false">Q4277-R4277</f>
        <v>13417.12</v>
      </c>
      <c r="T4277" s="11" t="n">
        <f aca="false">IFERROR(S4277/Q4277,0)</f>
        <v>0.49411646858483</v>
      </c>
      <c r="U4277" s="13" t="n">
        <f aca="false">F4277-E4277</f>
        <v>23</v>
      </c>
      <c r="V4277" s="13" t="n">
        <f aca="false">G4277-F4277</f>
        <v>7</v>
      </c>
      <c r="W4277" s="13" t="n">
        <f aca="false">G4277-E4277</f>
        <v>30</v>
      </c>
      <c r="X4277" s="10" t="n">
        <f aca="false">YEAR(E4277)</f>
        <v>2019</v>
      </c>
      <c r="Y4277" s="0" t="str">
        <f aca="false">TEXT(E4277,"yyyy-mm")</f>
        <v>2019-10</v>
      </c>
      <c r="Z4277" s="0" t="str">
        <f aca="false">"Q"&amp;ROUNDUP(MONTH(E4277)/3,0)&amp;"-"&amp;YEAR(E4277)</f>
        <v>Q4-2019</v>
      </c>
    </row>
    <row r="4278" customFormat="false" ht="14.25" hidden="false" customHeight="false" outlineLevel="0" collapsed="false">
      <c r="A4278" s="0" t="s">
        <v>4320</v>
      </c>
      <c r="B4278" s="0" t="s">
        <v>34</v>
      </c>
      <c r="C4278" s="0" t="s">
        <v>58</v>
      </c>
      <c r="D4278" s="9" t="n">
        <v>43700</v>
      </c>
      <c r="E4278" s="9" t="n">
        <v>43760</v>
      </c>
      <c r="F4278" s="9" t="n">
        <v>43780</v>
      </c>
      <c r="G4278" s="9" t="n">
        <v>43789</v>
      </c>
      <c r="H4278" s="10" t="s">
        <v>36</v>
      </c>
      <c r="I4278" s="0" t="n">
        <v>5</v>
      </c>
      <c r="J4278" s="0" t="n">
        <v>46</v>
      </c>
      <c r="K4278" s="0" t="n">
        <v>333</v>
      </c>
      <c r="L4278" s="0" t="n">
        <v>46</v>
      </c>
      <c r="M4278" s="0" t="n">
        <v>2</v>
      </c>
      <c r="N4278" s="11" t="n">
        <v>0.075</v>
      </c>
      <c r="O4278" s="12" t="n">
        <v>132.66</v>
      </c>
      <c r="P4278" s="12" t="n">
        <v>241.2</v>
      </c>
      <c r="Q4278" s="12" t="n">
        <f aca="false">M4278*P4278*(1-N4278)</f>
        <v>446.22</v>
      </c>
      <c r="R4278" s="12" t="n">
        <f aca="false">M4278*O4278</f>
        <v>265.32</v>
      </c>
      <c r="S4278" s="12" t="n">
        <f aca="false">Q4278-R4278</f>
        <v>180.9</v>
      </c>
      <c r="T4278" s="11" t="n">
        <f aca="false">IFERROR(S4278/Q4278,0)</f>
        <v>0.405405405405406</v>
      </c>
      <c r="U4278" s="13" t="n">
        <f aca="false">F4278-E4278</f>
        <v>20</v>
      </c>
      <c r="V4278" s="13" t="n">
        <f aca="false">G4278-F4278</f>
        <v>9</v>
      </c>
      <c r="W4278" s="13" t="n">
        <f aca="false">G4278-E4278</f>
        <v>29</v>
      </c>
      <c r="X4278" s="10" t="n">
        <f aca="false">YEAR(E4278)</f>
        <v>2019</v>
      </c>
      <c r="Y4278" s="0" t="str">
        <f aca="false">TEXT(E4278,"yyyy-mm")</f>
        <v>2019-10</v>
      </c>
      <c r="Z4278" s="0" t="str">
        <f aca="false">"Q"&amp;ROUNDUP(MONTH(E4278)/3,0)&amp;"-"&amp;YEAR(E4278)</f>
        <v>Q4-2019</v>
      </c>
    </row>
    <row r="4279" customFormat="false" ht="14.25" hidden="false" customHeight="false" outlineLevel="0" collapsed="false">
      <c r="A4279" s="0" t="s">
        <v>4321</v>
      </c>
      <c r="B4279" s="0" t="s">
        <v>34</v>
      </c>
      <c r="C4279" s="0" t="s">
        <v>58</v>
      </c>
      <c r="D4279" s="9" t="n">
        <v>43700</v>
      </c>
      <c r="E4279" s="9" t="n">
        <v>43760</v>
      </c>
      <c r="F4279" s="9" t="n">
        <v>43783</v>
      </c>
      <c r="G4279" s="9" t="n">
        <v>43788</v>
      </c>
      <c r="H4279" s="10" t="s">
        <v>36</v>
      </c>
      <c r="I4279" s="0" t="n">
        <v>3</v>
      </c>
      <c r="J4279" s="0" t="n">
        <v>40</v>
      </c>
      <c r="K4279" s="0" t="n">
        <v>340</v>
      </c>
      <c r="L4279" s="0" t="n">
        <v>40</v>
      </c>
      <c r="M4279" s="0" t="n">
        <v>4</v>
      </c>
      <c r="N4279" s="11" t="n">
        <v>0.1</v>
      </c>
      <c r="O4279" s="12" t="n">
        <v>2394.98</v>
      </c>
      <c r="P4279" s="12" t="n">
        <v>3926.2</v>
      </c>
      <c r="Q4279" s="12" t="n">
        <f aca="false">M4279*P4279*(1-N4279)</f>
        <v>14134.32</v>
      </c>
      <c r="R4279" s="12" t="n">
        <f aca="false">M4279*O4279</f>
        <v>9579.92</v>
      </c>
      <c r="S4279" s="12" t="n">
        <f aca="false">Q4279-R4279</f>
        <v>4554.4</v>
      </c>
      <c r="T4279" s="11" t="n">
        <f aca="false">IFERROR(S4279/Q4279,0)</f>
        <v>0.322222788220445</v>
      </c>
      <c r="U4279" s="13" t="n">
        <f aca="false">F4279-E4279</f>
        <v>23</v>
      </c>
      <c r="V4279" s="13" t="n">
        <f aca="false">G4279-F4279</f>
        <v>5</v>
      </c>
      <c r="W4279" s="13" t="n">
        <f aca="false">G4279-E4279</f>
        <v>28</v>
      </c>
      <c r="X4279" s="10" t="n">
        <f aca="false">YEAR(E4279)</f>
        <v>2019</v>
      </c>
      <c r="Y4279" s="0" t="str">
        <f aca="false">TEXT(E4279,"yyyy-mm")</f>
        <v>2019-10</v>
      </c>
      <c r="Z4279" s="0" t="str">
        <f aca="false">"Q"&amp;ROUNDUP(MONTH(E4279)/3,0)&amp;"-"&amp;YEAR(E4279)</f>
        <v>Q4-2019</v>
      </c>
    </row>
    <row r="4280" customFormat="false" ht="14.25" hidden="false" customHeight="false" outlineLevel="0" collapsed="false">
      <c r="A4280" s="0" t="s">
        <v>4322</v>
      </c>
      <c r="B4280" s="0" t="s">
        <v>41</v>
      </c>
      <c r="C4280" s="0" t="s">
        <v>35</v>
      </c>
      <c r="D4280" s="9" t="n">
        <v>43700</v>
      </c>
      <c r="E4280" s="9" t="n">
        <v>43760</v>
      </c>
      <c r="F4280" s="9" t="n">
        <v>43779</v>
      </c>
      <c r="G4280" s="9" t="n">
        <v>43783</v>
      </c>
      <c r="H4280" s="10" t="s">
        <v>36</v>
      </c>
      <c r="I4280" s="0" t="n">
        <v>21</v>
      </c>
      <c r="J4280" s="0" t="n">
        <v>26</v>
      </c>
      <c r="K4280" s="0" t="n">
        <v>251</v>
      </c>
      <c r="L4280" s="0" t="n">
        <v>15</v>
      </c>
      <c r="M4280" s="0" t="n">
        <v>2</v>
      </c>
      <c r="N4280" s="11" t="n">
        <v>0.05</v>
      </c>
      <c r="O4280" s="12" t="n">
        <v>2579.5</v>
      </c>
      <c r="P4280" s="12" t="n">
        <v>3350</v>
      </c>
      <c r="Q4280" s="12" t="n">
        <f aca="false">M4280*P4280*(1-N4280)</f>
        <v>6365</v>
      </c>
      <c r="R4280" s="12" t="n">
        <f aca="false">M4280*O4280</f>
        <v>5159</v>
      </c>
      <c r="S4280" s="12" t="n">
        <f aca="false">Q4280-R4280</f>
        <v>1206</v>
      </c>
      <c r="T4280" s="11" t="n">
        <f aca="false">IFERROR(S4280/Q4280,0)</f>
        <v>0.189473684210526</v>
      </c>
      <c r="U4280" s="13" t="n">
        <f aca="false">F4280-E4280</f>
        <v>19</v>
      </c>
      <c r="V4280" s="13" t="n">
        <f aca="false">G4280-F4280</f>
        <v>4</v>
      </c>
      <c r="W4280" s="13" t="n">
        <f aca="false">G4280-E4280</f>
        <v>23</v>
      </c>
      <c r="X4280" s="10" t="n">
        <f aca="false">YEAR(E4280)</f>
        <v>2019</v>
      </c>
      <c r="Y4280" s="0" t="str">
        <f aca="false">TEXT(E4280,"yyyy-mm")</f>
        <v>2019-10</v>
      </c>
      <c r="Z4280" s="0" t="str">
        <f aca="false">"Q"&amp;ROUNDUP(MONTH(E4280)/3,0)&amp;"-"&amp;YEAR(E4280)</f>
        <v>Q4-2019</v>
      </c>
    </row>
    <row r="4281" customFormat="false" ht="14.25" hidden="false" customHeight="false" outlineLevel="0" collapsed="false">
      <c r="A4281" s="0" t="s">
        <v>4323</v>
      </c>
      <c r="B4281" s="0" t="s">
        <v>43</v>
      </c>
      <c r="C4281" s="0" t="s">
        <v>39</v>
      </c>
      <c r="D4281" s="9" t="n">
        <v>43600</v>
      </c>
      <c r="E4281" s="9" t="n">
        <v>43760</v>
      </c>
      <c r="F4281" s="9" t="n">
        <v>43780</v>
      </c>
      <c r="G4281" s="9" t="n">
        <v>43789</v>
      </c>
      <c r="H4281" s="10" t="s">
        <v>36</v>
      </c>
      <c r="I4281" s="0" t="n">
        <v>27</v>
      </c>
      <c r="J4281" s="0" t="n">
        <v>14</v>
      </c>
      <c r="K4281" s="0" t="n">
        <v>145</v>
      </c>
      <c r="L4281" s="0" t="n">
        <v>15</v>
      </c>
      <c r="M4281" s="0" t="n">
        <v>3</v>
      </c>
      <c r="N4281" s="11" t="n">
        <v>0.15</v>
      </c>
      <c r="O4281" s="12" t="n">
        <v>844.47</v>
      </c>
      <c r="P4281" s="12" t="n">
        <v>1835.8</v>
      </c>
      <c r="Q4281" s="12" t="n">
        <f aca="false">M4281*P4281*(1-N4281)</f>
        <v>4681.29</v>
      </c>
      <c r="R4281" s="12" t="n">
        <f aca="false">M4281*O4281</f>
        <v>2533.41</v>
      </c>
      <c r="S4281" s="12" t="n">
        <f aca="false">Q4281-R4281</f>
        <v>2147.88</v>
      </c>
      <c r="T4281" s="11" t="n">
        <f aca="false">IFERROR(S4281/Q4281,0)</f>
        <v>0.458822247713771</v>
      </c>
      <c r="U4281" s="13" t="n">
        <f aca="false">F4281-E4281</f>
        <v>20</v>
      </c>
      <c r="V4281" s="13" t="n">
        <f aca="false">G4281-F4281</f>
        <v>9</v>
      </c>
      <c r="W4281" s="13" t="n">
        <f aca="false">G4281-E4281</f>
        <v>29</v>
      </c>
      <c r="X4281" s="10" t="n">
        <f aca="false">YEAR(E4281)</f>
        <v>2019</v>
      </c>
      <c r="Y4281" s="0" t="str">
        <f aca="false">TEXT(E4281,"yyyy-mm")</f>
        <v>2019-10</v>
      </c>
      <c r="Z4281" s="0" t="str">
        <f aca="false">"Q"&amp;ROUNDUP(MONTH(E4281)/3,0)&amp;"-"&amp;YEAR(E4281)</f>
        <v>Q4-2019</v>
      </c>
    </row>
    <row r="4282" customFormat="false" ht="14.25" hidden="false" customHeight="false" outlineLevel="0" collapsed="false">
      <c r="A4282" s="0" t="s">
        <v>4324</v>
      </c>
      <c r="B4282" s="0" t="s">
        <v>34</v>
      </c>
      <c r="C4282" s="0" t="s">
        <v>58</v>
      </c>
      <c r="D4282" s="9" t="n">
        <v>43700</v>
      </c>
      <c r="E4282" s="9" t="n">
        <v>43760</v>
      </c>
      <c r="F4282" s="9" t="n">
        <v>43768</v>
      </c>
      <c r="G4282" s="9" t="n">
        <v>43774</v>
      </c>
      <c r="H4282" s="10" t="s">
        <v>36</v>
      </c>
      <c r="I4282" s="0" t="n">
        <v>7</v>
      </c>
      <c r="J4282" s="0" t="n">
        <v>20</v>
      </c>
      <c r="K4282" s="0" t="n">
        <v>366</v>
      </c>
      <c r="L4282" s="0" t="n">
        <v>7</v>
      </c>
      <c r="M4282" s="0" t="n">
        <v>6</v>
      </c>
      <c r="N4282" s="11" t="n">
        <v>0.075</v>
      </c>
      <c r="O4282" s="12" t="n">
        <v>928.69</v>
      </c>
      <c r="P4282" s="12" t="n">
        <v>1118.9</v>
      </c>
      <c r="Q4282" s="12" t="n">
        <f aca="false">M4282*P4282*(1-N4282)</f>
        <v>6209.895</v>
      </c>
      <c r="R4282" s="12" t="n">
        <f aca="false">M4282*O4282</f>
        <v>5572.14</v>
      </c>
      <c r="S4282" s="12" t="n">
        <f aca="false">Q4282-R4282</f>
        <v>637.755</v>
      </c>
      <c r="T4282" s="11" t="n">
        <f aca="false">IFERROR(S4282/Q4282,0)</f>
        <v>0.102699804102968</v>
      </c>
      <c r="U4282" s="13" t="n">
        <f aca="false">F4282-E4282</f>
        <v>8</v>
      </c>
      <c r="V4282" s="13" t="n">
        <f aca="false">G4282-F4282</f>
        <v>6</v>
      </c>
      <c r="W4282" s="13" t="n">
        <f aca="false">G4282-E4282</f>
        <v>14</v>
      </c>
      <c r="X4282" s="10" t="n">
        <f aca="false">YEAR(E4282)</f>
        <v>2019</v>
      </c>
      <c r="Y4282" s="0" t="str">
        <f aca="false">TEXT(E4282,"yyyy-mm")</f>
        <v>2019-10</v>
      </c>
      <c r="Z4282" s="0" t="str">
        <f aca="false">"Q"&amp;ROUNDUP(MONTH(E4282)/3,0)&amp;"-"&amp;YEAR(E4282)</f>
        <v>Q4-2019</v>
      </c>
    </row>
    <row r="4283" customFormat="false" ht="14.25" hidden="false" customHeight="false" outlineLevel="0" collapsed="false">
      <c r="A4283" s="0" t="s">
        <v>4325</v>
      </c>
      <c r="B4283" s="0" t="s">
        <v>34</v>
      </c>
      <c r="C4283" s="0" t="s">
        <v>58</v>
      </c>
      <c r="D4283" s="9" t="n">
        <v>43700</v>
      </c>
      <c r="E4283" s="9" t="n">
        <v>43760</v>
      </c>
      <c r="F4283" s="9" t="n">
        <v>43775</v>
      </c>
      <c r="G4283" s="9" t="n">
        <v>43785</v>
      </c>
      <c r="H4283" s="10" t="s">
        <v>36</v>
      </c>
      <c r="I4283" s="0" t="n">
        <v>4</v>
      </c>
      <c r="J4283" s="0" t="n">
        <v>18</v>
      </c>
      <c r="K4283" s="0" t="n">
        <v>338</v>
      </c>
      <c r="L4283" s="0" t="n">
        <v>15</v>
      </c>
      <c r="M4283" s="0" t="n">
        <v>6</v>
      </c>
      <c r="N4283" s="11" t="n">
        <v>0.075</v>
      </c>
      <c r="O4283" s="12" t="n">
        <v>568.03</v>
      </c>
      <c r="P4283" s="12" t="n">
        <v>1051.9</v>
      </c>
      <c r="Q4283" s="12" t="n">
        <f aca="false">M4283*P4283*(1-N4283)</f>
        <v>5838.045</v>
      </c>
      <c r="R4283" s="12" t="n">
        <f aca="false">M4283*O4283</f>
        <v>3408.18</v>
      </c>
      <c r="S4283" s="12" t="n">
        <f aca="false">Q4283-R4283</f>
        <v>2429.865</v>
      </c>
      <c r="T4283" s="11" t="n">
        <f aca="false">IFERROR(S4283/Q4283,0)</f>
        <v>0.416212105250987</v>
      </c>
      <c r="U4283" s="13" t="n">
        <f aca="false">F4283-E4283</f>
        <v>15</v>
      </c>
      <c r="V4283" s="13" t="n">
        <f aca="false">G4283-F4283</f>
        <v>10</v>
      </c>
      <c r="W4283" s="13" t="n">
        <f aca="false">G4283-E4283</f>
        <v>25</v>
      </c>
      <c r="X4283" s="10" t="n">
        <f aca="false">YEAR(E4283)</f>
        <v>2019</v>
      </c>
      <c r="Y4283" s="0" t="str">
        <f aca="false">TEXT(E4283,"yyyy-mm")</f>
        <v>2019-10</v>
      </c>
      <c r="Z4283" s="0" t="str">
        <f aca="false">"Q"&amp;ROUNDUP(MONTH(E4283)/3,0)&amp;"-"&amp;YEAR(E4283)</f>
        <v>Q4-2019</v>
      </c>
    </row>
    <row r="4284" customFormat="false" ht="14.25" hidden="false" customHeight="false" outlineLevel="0" collapsed="false">
      <c r="A4284" s="0" t="s">
        <v>4326</v>
      </c>
      <c r="B4284" s="0" t="s">
        <v>34</v>
      </c>
      <c r="C4284" s="0" t="s">
        <v>48</v>
      </c>
      <c r="D4284" s="9" t="n">
        <v>43700</v>
      </c>
      <c r="E4284" s="9" t="n">
        <v>43760</v>
      </c>
      <c r="F4284" s="9" t="n">
        <v>43787</v>
      </c>
      <c r="G4284" s="9" t="n">
        <v>43794</v>
      </c>
      <c r="H4284" s="10" t="s">
        <v>36</v>
      </c>
      <c r="I4284" s="0" t="n">
        <v>2</v>
      </c>
      <c r="J4284" s="0" t="n">
        <v>11</v>
      </c>
      <c r="K4284" s="0" t="n">
        <v>54</v>
      </c>
      <c r="L4284" s="0" t="n">
        <v>14</v>
      </c>
      <c r="M4284" s="0" t="n">
        <v>6</v>
      </c>
      <c r="N4284" s="11" t="n">
        <v>0.2</v>
      </c>
      <c r="O4284" s="12" t="n">
        <v>2003.57</v>
      </c>
      <c r="P4284" s="12" t="n">
        <v>3577.8</v>
      </c>
      <c r="Q4284" s="12" t="n">
        <f aca="false">M4284*P4284*(1-N4284)</f>
        <v>17173.44</v>
      </c>
      <c r="R4284" s="12" t="n">
        <f aca="false">M4284*O4284</f>
        <v>12021.42</v>
      </c>
      <c r="S4284" s="12" t="n">
        <f aca="false">Q4284-R4284</f>
        <v>5152.02</v>
      </c>
      <c r="T4284" s="11" t="n">
        <f aca="false">IFERROR(S4284/Q4284,0)</f>
        <v>0.299999301246576</v>
      </c>
      <c r="U4284" s="13" t="n">
        <f aca="false">F4284-E4284</f>
        <v>27</v>
      </c>
      <c r="V4284" s="13" t="n">
        <f aca="false">G4284-F4284</f>
        <v>7</v>
      </c>
      <c r="W4284" s="13" t="n">
        <f aca="false">G4284-E4284</f>
        <v>34</v>
      </c>
      <c r="X4284" s="10" t="n">
        <f aca="false">YEAR(E4284)</f>
        <v>2019</v>
      </c>
      <c r="Y4284" s="0" t="str">
        <f aca="false">TEXT(E4284,"yyyy-mm")</f>
        <v>2019-10</v>
      </c>
      <c r="Z4284" s="0" t="str">
        <f aca="false">"Q"&amp;ROUNDUP(MONTH(E4284)/3,0)&amp;"-"&amp;YEAR(E4284)</f>
        <v>Q4-2019</v>
      </c>
    </row>
    <row r="4285" customFormat="false" ht="14.25" hidden="false" customHeight="false" outlineLevel="0" collapsed="false">
      <c r="A4285" s="0" t="s">
        <v>4327</v>
      </c>
      <c r="B4285" s="0" t="s">
        <v>38</v>
      </c>
      <c r="C4285" s="0" t="s">
        <v>58</v>
      </c>
      <c r="D4285" s="9" t="n">
        <v>43700</v>
      </c>
      <c r="E4285" s="9" t="n">
        <v>43760</v>
      </c>
      <c r="F4285" s="9" t="n">
        <v>43775</v>
      </c>
      <c r="G4285" s="9" t="n">
        <v>43784</v>
      </c>
      <c r="H4285" s="10" t="s">
        <v>36</v>
      </c>
      <c r="I4285" s="0" t="n">
        <v>19</v>
      </c>
      <c r="J4285" s="0" t="n">
        <v>20</v>
      </c>
      <c r="K4285" s="0" t="n">
        <v>340</v>
      </c>
      <c r="L4285" s="0" t="n">
        <v>23</v>
      </c>
      <c r="M4285" s="0" t="n">
        <v>5</v>
      </c>
      <c r="N4285" s="11" t="n">
        <v>0.1</v>
      </c>
      <c r="O4285" s="12" t="n">
        <v>2450.86</v>
      </c>
      <c r="P4285" s="12" t="n">
        <v>3953</v>
      </c>
      <c r="Q4285" s="12" t="n">
        <f aca="false">M4285*P4285*(1-N4285)</f>
        <v>17788.5</v>
      </c>
      <c r="R4285" s="12" t="n">
        <f aca="false">M4285*O4285</f>
        <v>12254.3</v>
      </c>
      <c r="S4285" s="12" t="n">
        <f aca="false">Q4285-R4285</f>
        <v>5534.2</v>
      </c>
      <c r="T4285" s="11" t="n">
        <f aca="false">IFERROR(S4285/Q4285,0)</f>
        <v>0.311111111111111</v>
      </c>
      <c r="U4285" s="13" t="n">
        <f aca="false">F4285-E4285</f>
        <v>15</v>
      </c>
      <c r="V4285" s="13" t="n">
        <f aca="false">G4285-F4285</f>
        <v>9</v>
      </c>
      <c r="W4285" s="13" t="n">
        <f aca="false">G4285-E4285</f>
        <v>24</v>
      </c>
      <c r="X4285" s="10" t="n">
        <f aca="false">YEAR(E4285)</f>
        <v>2019</v>
      </c>
      <c r="Y4285" s="0" t="str">
        <f aca="false">TEXT(E4285,"yyyy-mm")</f>
        <v>2019-10</v>
      </c>
      <c r="Z4285" s="0" t="str">
        <f aca="false">"Q"&amp;ROUNDUP(MONTH(E4285)/3,0)&amp;"-"&amp;YEAR(E4285)</f>
        <v>Q4-2019</v>
      </c>
    </row>
    <row r="4286" customFormat="false" ht="14.25" hidden="false" customHeight="false" outlineLevel="0" collapsed="false">
      <c r="A4286" s="0" t="s">
        <v>4328</v>
      </c>
      <c r="B4286" s="0" t="s">
        <v>34</v>
      </c>
      <c r="C4286" s="0" t="s">
        <v>46</v>
      </c>
      <c r="D4286" s="9" t="n">
        <v>43600</v>
      </c>
      <c r="E4286" s="9" t="n">
        <v>43761</v>
      </c>
      <c r="F4286" s="9" t="n">
        <v>43776</v>
      </c>
      <c r="G4286" s="9" t="n">
        <v>43778</v>
      </c>
      <c r="H4286" s="10" t="s">
        <v>36</v>
      </c>
      <c r="I4286" s="0" t="n">
        <v>6</v>
      </c>
      <c r="J4286" s="0" t="n">
        <v>34</v>
      </c>
      <c r="K4286" s="0" t="n">
        <v>328</v>
      </c>
      <c r="L4286" s="0" t="n">
        <v>17</v>
      </c>
      <c r="M4286" s="0" t="n">
        <v>6</v>
      </c>
      <c r="N4286" s="11" t="n">
        <v>0.3</v>
      </c>
      <c r="O4286" s="12" t="n">
        <v>1263.89</v>
      </c>
      <c r="P4286" s="12" t="n">
        <v>2633.1</v>
      </c>
      <c r="Q4286" s="12" t="n">
        <f aca="false">M4286*P4286*(1-N4286)</f>
        <v>11059.02</v>
      </c>
      <c r="R4286" s="12" t="n">
        <f aca="false">M4286*O4286</f>
        <v>7583.34</v>
      </c>
      <c r="S4286" s="12" t="n">
        <f aca="false">Q4286-R4286</f>
        <v>3475.68</v>
      </c>
      <c r="T4286" s="11" t="n">
        <f aca="false">IFERROR(S4286/Q4286,0)</f>
        <v>0.314284629198609</v>
      </c>
      <c r="U4286" s="13" t="n">
        <f aca="false">F4286-E4286</f>
        <v>15</v>
      </c>
      <c r="V4286" s="13" t="n">
        <f aca="false">G4286-F4286</f>
        <v>2</v>
      </c>
      <c r="W4286" s="13" t="n">
        <f aca="false">G4286-E4286</f>
        <v>17</v>
      </c>
      <c r="X4286" s="10" t="n">
        <f aca="false">YEAR(E4286)</f>
        <v>2019</v>
      </c>
      <c r="Y4286" s="0" t="str">
        <f aca="false">TEXT(E4286,"yyyy-mm")</f>
        <v>2019-10</v>
      </c>
      <c r="Z4286" s="0" t="str">
        <f aca="false">"Q"&amp;ROUNDUP(MONTH(E4286)/3,0)&amp;"-"&amp;YEAR(E4286)</f>
        <v>Q4-2019</v>
      </c>
    </row>
    <row r="4287" customFormat="false" ht="14.25" hidden="false" customHeight="false" outlineLevel="0" collapsed="false">
      <c r="A4287" s="0" t="s">
        <v>4329</v>
      </c>
      <c r="B4287" s="0" t="s">
        <v>34</v>
      </c>
      <c r="C4287" s="0" t="s">
        <v>48</v>
      </c>
      <c r="D4287" s="9" t="n">
        <v>43600</v>
      </c>
      <c r="E4287" s="9" t="n">
        <v>43761</v>
      </c>
      <c r="F4287" s="9" t="n">
        <v>43766</v>
      </c>
      <c r="G4287" s="9" t="n">
        <v>43774</v>
      </c>
      <c r="H4287" s="10" t="s">
        <v>36</v>
      </c>
      <c r="I4287" s="0" t="n">
        <v>5</v>
      </c>
      <c r="J4287" s="0" t="n">
        <v>39</v>
      </c>
      <c r="K4287" s="0" t="n">
        <v>1</v>
      </c>
      <c r="L4287" s="0" t="n">
        <v>33</v>
      </c>
      <c r="M4287" s="0" t="n">
        <v>5</v>
      </c>
      <c r="N4287" s="11" t="n">
        <v>0.075</v>
      </c>
      <c r="O4287" s="12" t="n">
        <v>418.08</v>
      </c>
      <c r="P4287" s="12" t="n">
        <v>1045.2</v>
      </c>
      <c r="Q4287" s="12" t="n">
        <f aca="false">M4287*P4287*(1-N4287)</f>
        <v>4834.05</v>
      </c>
      <c r="R4287" s="12" t="n">
        <f aca="false">M4287*O4287</f>
        <v>2090.4</v>
      </c>
      <c r="S4287" s="12" t="n">
        <f aca="false">Q4287-R4287</f>
        <v>2743.65</v>
      </c>
      <c r="T4287" s="11" t="n">
        <f aca="false">IFERROR(S4287/Q4287,0)</f>
        <v>0.567567567567568</v>
      </c>
      <c r="U4287" s="13" t="n">
        <f aca="false">F4287-E4287</f>
        <v>5</v>
      </c>
      <c r="V4287" s="13" t="n">
        <f aca="false">G4287-F4287</f>
        <v>8</v>
      </c>
      <c r="W4287" s="13" t="n">
        <f aca="false">G4287-E4287</f>
        <v>13</v>
      </c>
      <c r="X4287" s="10" t="n">
        <f aca="false">YEAR(E4287)</f>
        <v>2019</v>
      </c>
      <c r="Y4287" s="0" t="str">
        <f aca="false">TEXT(E4287,"yyyy-mm")</f>
        <v>2019-10</v>
      </c>
      <c r="Z4287" s="0" t="str">
        <f aca="false">"Q"&amp;ROUNDUP(MONTH(E4287)/3,0)&amp;"-"&amp;YEAR(E4287)</f>
        <v>Q4-2019</v>
      </c>
    </row>
    <row r="4288" customFormat="false" ht="14.25" hidden="false" customHeight="false" outlineLevel="0" collapsed="false">
      <c r="A4288" s="0" t="s">
        <v>4330</v>
      </c>
      <c r="B4288" s="0" t="s">
        <v>34</v>
      </c>
      <c r="C4288" s="0" t="s">
        <v>46</v>
      </c>
      <c r="D4288" s="9" t="n">
        <v>43700</v>
      </c>
      <c r="E4288" s="9" t="n">
        <v>43761</v>
      </c>
      <c r="F4288" s="9" t="n">
        <v>43766</v>
      </c>
      <c r="G4288" s="9" t="n">
        <v>43776</v>
      </c>
      <c r="H4288" s="10" t="s">
        <v>36</v>
      </c>
      <c r="I4288" s="0" t="n">
        <v>9</v>
      </c>
      <c r="J4288" s="0" t="n">
        <v>22</v>
      </c>
      <c r="K4288" s="0" t="n">
        <v>304</v>
      </c>
      <c r="L4288" s="0" t="n">
        <v>17</v>
      </c>
      <c r="M4288" s="0" t="n">
        <v>1</v>
      </c>
      <c r="N4288" s="11" t="n">
        <v>0.05</v>
      </c>
      <c r="O4288" s="12" t="n">
        <v>2123.63</v>
      </c>
      <c r="P4288" s="12" t="n">
        <v>3792.2</v>
      </c>
      <c r="Q4288" s="12" t="n">
        <f aca="false">M4288*P4288*(1-N4288)</f>
        <v>3602.59</v>
      </c>
      <c r="R4288" s="12" t="n">
        <f aca="false">M4288*O4288</f>
        <v>2123.63</v>
      </c>
      <c r="S4288" s="12" t="n">
        <f aca="false">Q4288-R4288</f>
        <v>1478.96</v>
      </c>
      <c r="T4288" s="11" t="n">
        <f aca="false">IFERROR(S4288/Q4288,0)</f>
        <v>0.410526870945625</v>
      </c>
      <c r="U4288" s="13" t="n">
        <f aca="false">F4288-E4288</f>
        <v>5</v>
      </c>
      <c r="V4288" s="13" t="n">
        <f aca="false">G4288-F4288</f>
        <v>10</v>
      </c>
      <c r="W4288" s="13" t="n">
        <f aca="false">G4288-E4288</f>
        <v>15</v>
      </c>
      <c r="X4288" s="10" t="n">
        <f aca="false">YEAR(E4288)</f>
        <v>2019</v>
      </c>
      <c r="Y4288" s="0" t="str">
        <f aca="false">TEXT(E4288,"yyyy-mm")</f>
        <v>2019-10</v>
      </c>
      <c r="Z4288" s="0" t="str">
        <f aca="false">"Q"&amp;ROUNDUP(MONTH(E4288)/3,0)&amp;"-"&amp;YEAR(E4288)</f>
        <v>Q4-2019</v>
      </c>
    </row>
    <row r="4289" customFormat="false" ht="14.25" hidden="false" customHeight="false" outlineLevel="0" collapsed="false">
      <c r="A4289" s="0" t="s">
        <v>4331</v>
      </c>
      <c r="B4289" s="0" t="s">
        <v>43</v>
      </c>
      <c r="C4289" s="0" t="s">
        <v>39</v>
      </c>
      <c r="D4289" s="9" t="n">
        <v>43600</v>
      </c>
      <c r="E4289" s="9" t="n">
        <v>43761</v>
      </c>
      <c r="F4289" s="9" t="n">
        <v>43774</v>
      </c>
      <c r="G4289" s="9" t="n">
        <v>43775</v>
      </c>
      <c r="H4289" s="10" t="s">
        <v>36</v>
      </c>
      <c r="I4289" s="0" t="n">
        <v>26</v>
      </c>
      <c r="J4289" s="0" t="n">
        <v>23</v>
      </c>
      <c r="K4289" s="0" t="n">
        <v>122</v>
      </c>
      <c r="L4289" s="0" t="n">
        <v>47</v>
      </c>
      <c r="M4289" s="0" t="n">
        <v>6</v>
      </c>
      <c r="N4289" s="11" t="n">
        <v>0.15</v>
      </c>
      <c r="O4289" s="12" t="n">
        <v>1751.11</v>
      </c>
      <c r="P4289" s="12" t="n">
        <v>2653.2</v>
      </c>
      <c r="Q4289" s="12" t="n">
        <f aca="false">M4289*P4289*(1-N4289)</f>
        <v>13531.32</v>
      </c>
      <c r="R4289" s="12" t="n">
        <f aca="false">M4289*O4289</f>
        <v>10506.66</v>
      </c>
      <c r="S4289" s="12" t="n">
        <f aca="false">Q4289-R4289</f>
        <v>3024.66</v>
      </c>
      <c r="T4289" s="11" t="n">
        <f aca="false">IFERROR(S4289/Q4289,0)</f>
        <v>0.223530298596146</v>
      </c>
      <c r="U4289" s="13" t="n">
        <f aca="false">F4289-E4289</f>
        <v>13</v>
      </c>
      <c r="V4289" s="13" t="n">
        <f aca="false">G4289-F4289</f>
        <v>1</v>
      </c>
      <c r="W4289" s="13" t="n">
        <f aca="false">G4289-E4289</f>
        <v>14</v>
      </c>
      <c r="X4289" s="10" t="n">
        <f aca="false">YEAR(E4289)</f>
        <v>2019</v>
      </c>
      <c r="Y4289" s="0" t="str">
        <f aca="false">TEXT(E4289,"yyyy-mm")</f>
        <v>2019-10</v>
      </c>
      <c r="Z4289" s="0" t="str">
        <f aca="false">"Q"&amp;ROUNDUP(MONTH(E4289)/3,0)&amp;"-"&amp;YEAR(E4289)</f>
        <v>Q4-2019</v>
      </c>
    </row>
    <row r="4290" customFormat="false" ht="14.25" hidden="false" customHeight="false" outlineLevel="0" collapsed="false">
      <c r="A4290" s="0" t="s">
        <v>4332</v>
      </c>
      <c r="B4290" s="0" t="s">
        <v>34</v>
      </c>
      <c r="C4290" s="0" t="s">
        <v>35</v>
      </c>
      <c r="D4290" s="9" t="n">
        <v>43700</v>
      </c>
      <c r="E4290" s="9" t="n">
        <v>43761</v>
      </c>
      <c r="F4290" s="9" t="n">
        <v>43779</v>
      </c>
      <c r="G4290" s="9" t="n">
        <v>43784</v>
      </c>
      <c r="H4290" s="10" t="s">
        <v>36</v>
      </c>
      <c r="I4290" s="0" t="n">
        <v>12</v>
      </c>
      <c r="J4290" s="0" t="n">
        <v>23</v>
      </c>
      <c r="K4290" s="0" t="n">
        <v>207</v>
      </c>
      <c r="L4290" s="0" t="n">
        <v>11</v>
      </c>
      <c r="M4290" s="0" t="n">
        <v>7</v>
      </c>
      <c r="N4290" s="11" t="n">
        <v>0.05</v>
      </c>
      <c r="O4290" s="12" t="n">
        <v>402</v>
      </c>
      <c r="P4290" s="12" t="n">
        <v>1005</v>
      </c>
      <c r="Q4290" s="12" t="n">
        <f aca="false">M4290*P4290*(1-N4290)</f>
        <v>6683.25</v>
      </c>
      <c r="R4290" s="12" t="n">
        <f aca="false">M4290*O4290</f>
        <v>2814</v>
      </c>
      <c r="S4290" s="12" t="n">
        <f aca="false">Q4290-R4290</f>
        <v>3869.25</v>
      </c>
      <c r="T4290" s="11" t="n">
        <f aca="false">IFERROR(S4290/Q4290,0)</f>
        <v>0.578947368421053</v>
      </c>
      <c r="U4290" s="13" t="n">
        <f aca="false">F4290-E4290</f>
        <v>18</v>
      </c>
      <c r="V4290" s="13" t="n">
        <f aca="false">G4290-F4290</f>
        <v>5</v>
      </c>
      <c r="W4290" s="13" t="n">
        <f aca="false">G4290-E4290</f>
        <v>23</v>
      </c>
      <c r="X4290" s="10" t="n">
        <f aca="false">YEAR(E4290)</f>
        <v>2019</v>
      </c>
      <c r="Y4290" s="0" t="str">
        <f aca="false">TEXT(E4290,"yyyy-mm")</f>
        <v>2019-10</v>
      </c>
      <c r="Z4290" s="0" t="str">
        <f aca="false">"Q"&amp;ROUNDUP(MONTH(E4290)/3,0)&amp;"-"&amp;YEAR(E4290)</f>
        <v>Q4-2019</v>
      </c>
    </row>
    <row r="4291" customFormat="false" ht="14.25" hidden="false" customHeight="false" outlineLevel="0" collapsed="false">
      <c r="A4291" s="0" t="s">
        <v>4333</v>
      </c>
      <c r="B4291" s="0" t="s">
        <v>41</v>
      </c>
      <c r="C4291" s="0" t="s">
        <v>35</v>
      </c>
      <c r="D4291" s="9" t="n">
        <v>43700</v>
      </c>
      <c r="E4291" s="9" t="n">
        <v>43761</v>
      </c>
      <c r="F4291" s="9" t="n">
        <v>43768</v>
      </c>
      <c r="G4291" s="9" t="n">
        <v>43776</v>
      </c>
      <c r="H4291" s="10" t="s">
        <v>36</v>
      </c>
      <c r="I4291" s="0" t="n">
        <v>24</v>
      </c>
      <c r="J4291" s="0" t="n">
        <v>40</v>
      </c>
      <c r="K4291" s="0" t="n">
        <v>214</v>
      </c>
      <c r="L4291" s="0" t="n">
        <v>8</v>
      </c>
      <c r="M4291" s="0" t="n">
        <v>7</v>
      </c>
      <c r="N4291" s="11" t="n">
        <v>0.1</v>
      </c>
      <c r="O4291" s="12" t="n">
        <v>4209.95</v>
      </c>
      <c r="P4291" s="12" t="n">
        <v>5929.5</v>
      </c>
      <c r="Q4291" s="12" t="n">
        <f aca="false">M4291*P4291*(1-N4291)</f>
        <v>37355.85</v>
      </c>
      <c r="R4291" s="12" t="n">
        <f aca="false">M4291*O4291</f>
        <v>29469.65</v>
      </c>
      <c r="S4291" s="12" t="n">
        <f aca="false">Q4291-R4291</f>
        <v>7886.2</v>
      </c>
      <c r="T4291" s="11" t="n">
        <f aca="false">IFERROR(S4291/Q4291,0)</f>
        <v>0.2111101741762</v>
      </c>
      <c r="U4291" s="13" t="n">
        <f aca="false">F4291-E4291</f>
        <v>7</v>
      </c>
      <c r="V4291" s="13" t="n">
        <f aca="false">G4291-F4291</f>
        <v>8</v>
      </c>
      <c r="W4291" s="13" t="n">
        <f aca="false">G4291-E4291</f>
        <v>15</v>
      </c>
      <c r="X4291" s="10" t="n">
        <f aca="false">YEAR(E4291)</f>
        <v>2019</v>
      </c>
      <c r="Y4291" s="0" t="str">
        <f aca="false">TEXT(E4291,"yyyy-mm")</f>
        <v>2019-10</v>
      </c>
      <c r="Z4291" s="0" t="str">
        <f aca="false">"Q"&amp;ROUNDUP(MONTH(E4291)/3,0)&amp;"-"&amp;YEAR(E4291)</f>
        <v>Q4-2019</v>
      </c>
    </row>
    <row r="4292" customFormat="false" ht="14.25" hidden="false" customHeight="false" outlineLevel="0" collapsed="false">
      <c r="A4292" s="0" t="s">
        <v>4334</v>
      </c>
      <c r="B4292" s="0" t="s">
        <v>43</v>
      </c>
      <c r="C4292" s="0" t="s">
        <v>35</v>
      </c>
      <c r="D4292" s="9" t="n">
        <v>43600</v>
      </c>
      <c r="E4292" s="9" t="n">
        <v>43762</v>
      </c>
      <c r="F4292" s="9" t="n">
        <v>43790</v>
      </c>
      <c r="G4292" s="9" t="n">
        <v>43799</v>
      </c>
      <c r="H4292" s="10" t="s">
        <v>36</v>
      </c>
      <c r="I4292" s="0" t="n">
        <v>26</v>
      </c>
      <c r="J4292" s="0" t="n">
        <v>29</v>
      </c>
      <c r="K4292" s="0" t="n">
        <v>209</v>
      </c>
      <c r="L4292" s="0" t="n">
        <v>39</v>
      </c>
      <c r="M4292" s="0" t="n">
        <v>3</v>
      </c>
      <c r="N4292" s="11" t="n">
        <v>0.075</v>
      </c>
      <c r="O4292" s="12" t="n">
        <v>1637.48</v>
      </c>
      <c r="P4292" s="12" t="n">
        <v>3484</v>
      </c>
      <c r="Q4292" s="12" t="n">
        <f aca="false">M4292*P4292*(1-N4292)</f>
        <v>9668.1</v>
      </c>
      <c r="R4292" s="12" t="n">
        <f aca="false">M4292*O4292</f>
        <v>4912.44</v>
      </c>
      <c r="S4292" s="12" t="n">
        <f aca="false">Q4292-R4292</f>
        <v>4755.66</v>
      </c>
      <c r="T4292" s="11" t="n">
        <f aca="false">IFERROR(S4292/Q4292,0)</f>
        <v>0.491891891891892</v>
      </c>
      <c r="U4292" s="13" t="n">
        <f aca="false">F4292-E4292</f>
        <v>28</v>
      </c>
      <c r="V4292" s="13" t="n">
        <f aca="false">G4292-F4292</f>
        <v>9</v>
      </c>
      <c r="W4292" s="13" t="n">
        <f aca="false">G4292-E4292</f>
        <v>37</v>
      </c>
      <c r="X4292" s="10" t="n">
        <f aca="false">YEAR(E4292)</f>
        <v>2019</v>
      </c>
      <c r="Y4292" s="0" t="str">
        <f aca="false">TEXT(E4292,"yyyy-mm")</f>
        <v>2019-10</v>
      </c>
      <c r="Z4292" s="0" t="str">
        <f aca="false">"Q"&amp;ROUNDUP(MONTH(E4292)/3,0)&amp;"-"&amp;YEAR(E4292)</f>
        <v>Q4-2019</v>
      </c>
    </row>
    <row r="4293" customFormat="false" ht="14.25" hidden="false" customHeight="false" outlineLevel="0" collapsed="false">
      <c r="A4293" s="0" t="s">
        <v>4335</v>
      </c>
      <c r="B4293" s="0" t="s">
        <v>38</v>
      </c>
      <c r="C4293" s="0" t="s">
        <v>58</v>
      </c>
      <c r="D4293" s="9" t="n">
        <v>43700</v>
      </c>
      <c r="E4293" s="9" t="n">
        <v>43762</v>
      </c>
      <c r="F4293" s="9" t="n">
        <v>43785</v>
      </c>
      <c r="G4293" s="9" t="n">
        <v>43791</v>
      </c>
      <c r="H4293" s="10" t="s">
        <v>36</v>
      </c>
      <c r="I4293" s="0" t="n">
        <v>18</v>
      </c>
      <c r="J4293" s="0" t="n">
        <v>34</v>
      </c>
      <c r="K4293" s="0" t="n">
        <v>335</v>
      </c>
      <c r="L4293" s="0" t="n">
        <v>10</v>
      </c>
      <c r="M4293" s="0" t="n">
        <v>1</v>
      </c>
      <c r="N4293" s="11" t="n">
        <v>0.4</v>
      </c>
      <c r="O4293" s="12" t="n">
        <v>1484.72</v>
      </c>
      <c r="P4293" s="12" t="n">
        <v>1855.9</v>
      </c>
      <c r="Q4293" s="12" t="n">
        <f aca="false">M4293*P4293*(1-N4293)</f>
        <v>1113.54</v>
      </c>
      <c r="R4293" s="12" t="n">
        <f aca="false">M4293*O4293</f>
        <v>1484.72</v>
      </c>
      <c r="S4293" s="12" t="n">
        <f aca="false">Q4293-R4293</f>
        <v>-371.18</v>
      </c>
      <c r="T4293" s="11" t="n">
        <f aca="false">IFERROR(S4293/Q4293,0)</f>
        <v>-0.333333333333333</v>
      </c>
      <c r="U4293" s="13" t="n">
        <f aca="false">F4293-E4293</f>
        <v>23</v>
      </c>
      <c r="V4293" s="13" t="n">
        <f aca="false">G4293-F4293</f>
        <v>6</v>
      </c>
      <c r="W4293" s="13" t="n">
        <f aca="false">G4293-E4293</f>
        <v>29</v>
      </c>
      <c r="X4293" s="10" t="n">
        <f aca="false">YEAR(E4293)</f>
        <v>2019</v>
      </c>
      <c r="Y4293" s="0" t="str">
        <f aca="false">TEXT(E4293,"yyyy-mm")</f>
        <v>2019-10</v>
      </c>
      <c r="Z4293" s="0" t="str">
        <f aca="false">"Q"&amp;ROUNDUP(MONTH(E4293)/3,0)&amp;"-"&amp;YEAR(E4293)</f>
        <v>Q4-2019</v>
      </c>
    </row>
    <row r="4294" customFormat="false" ht="14.25" hidden="false" customHeight="false" outlineLevel="0" collapsed="false">
      <c r="A4294" s="0" t="s">
        <v>4336</v>
      </c>
      <c r="B4294" s="0" t="s">
        <v>34</v>
      </c>
      <c r="C4294" s="0" t="s">
        <v>35</v>
      </c>
      <c r="D4294" s="9" t="n">
        <v>43700</v>
      </c>
      <c r="E4294" s="9" t="n">
        <v>43762</v>
      </c>
      <c r="F4294" s="9" t="n">
        <v>43784</v>
      </c>
      <c r="G4294" s="9" t="n">
        <v>43794</v>
      </c>
      <c r="H4294" s="10" t="s">
        <v>36</v>
      </c>
      <c r="I4294" s="0" t="n">
        <v>1</v>
      </c>
      <c r="J4294" s="0" t="n">
        <v>6</v>
      </c>
      <c r="K4294" s="0" t="n">
        <v>246</v>
      </c>
      <c r="L4294" s="0" t="n">
        <v>41</v>
      </c>
      <c r="M4294" s="0" t="n">
        <v>7</v>
      </c>
      <c r="N4294" s="11" t="n">
        <v>0.05</v>
      </c>
      <c r="O4294" s="12" t="n">
        <v>2728.17</v>
      </c>
      <c r="P4294" s="12" t="n">
        <v>5567.7</v>
      </c>
      <c r="Q4294" s="12" t="n">
        <f aca="false">M4294*P4294*(1-N4294)</f>
        <v>37025.205</v>
      </c>
      <c r="R4294" s="12" t="n">
        <f aca="false">M4294*O4294</f>
        <v>19097.19</v>
      </c>
      <c r="S4294" s="12" t="n">
        <f aca="false">Q4294-R4294</f>
        <v>17928.015</v>
      </c>
      <c r="T4294" s="11" t="n">
        <f aca="false">IFERROR(S4294/Q4294,0)</f>
        <v>0.484211093496984</v>
      </c>
      <c r="U4294" s="13" t="n">
        <f aca="false">F4294-E4294</f>
        <v>22</v>
      </c>
      <c r="V4294" s="13" t="n">
        <f aca="false">G4294-F4294</f>
        <v>10</v>
      </c>
      <c r="W4294" s="13" t="n">
        <f aca="false">G4294-E4294</f>
        <v>32</v>
      </c>
      <c r="X4294" s="10" t="n">
        <f aca="false">YEAR(E4294)</f>
        <v>2019</v>
      </c>
      <c r="Y4294" s="0" t="str">
        <f aca="false">TEXT(E4294,"yyyy-mm")</f>
        <v>2019-10</v>
      </c>
      <c r="Z4294" s="0" t="str">
        <f aca="false">"Q"&amp;ROUNDUP(MONTH(E4294)/3,0)&amp;"-"&amp;YEAR(E4294)</f>
        <v>Q4-2019</v>
      </c>
    </row>
    <row r="4295" customFormat="false" ht="14.25" hidden="false" customHeight="false" outlineLevel="0" collapsed="false">
      <c r="A4295" s="0" t="s">
        <v>4337</v>
      </c>
      <c r="B4295" s="0" t="s">
        <v>34</v>
      </c>
      <c r="C4295" s="0" t="s">
        <v>58</v>
      </c>
      <c r="D4295" s="9" t="n">
        <v>43600</v>
      </c>
      <c r="E4295" s="9" t="n">
        <v>43762</v>
      </c>
      <c r="F4295" s="9" t="n">
        <v>43773</v>
      </c>
      <c r="G4295" s="9" t="n">
        <v>43780</v>
      </c>
      <c r="H4295" s="10" t="s">
        <v>36</v>
      </c>
      <c r="I4295" s="0" t="n">
        <v>2</v>
      </c>
      <c r="J4295" s="0" t="n">
        <v>2</v>
      </c>
      <c r="K4295" s="0" t="n">
        <v>360</v>
      </c>
      <c r="L4295" s="0" t="n">
        <v>27</v>
      </c>
      <c r="M4295" s="0" t="n">
        <v>1</v>
      </c>
      <c r="N4295" s="11" t="n">
        <v>0.05</v>
      </c>
      <c r="O4295" s="12" t="n">
        <v>399.32</v>
      </c>
      <c r="P4295" s="12" t="n">
        <v>998.3</v>
      </c>
      <c r="Q4295" s="12" t="n">
        <f aca="false">M4295*P4295*(1-N4295)</f>
        <v>948.385</v>
      </c>
      <c r="R4295" s="12" t="n">
        <f aca="false">M4295*O4295</f>
        <v>399.32</v>
      </c>
      <c r="S4295" s="12" t="n">
        <f aca="false">Q4295-R4295</f>
        <v>549.065</v>
      </c>
      <c r="T4295" s="11" t="n">
        <f aca="false">IFERROR(S4295/Q4295,0)</f>
        <v>0.578947368421053</v>
      </c>
      <c r="U4295" s="13" t="n">
        <f aca="false">F4295-E4295</f>
        <v>11</v>
      </c>
      <c r="V4295" s="13" t="n">
        <f aca="false">G4295-F4295</f>
        <v>7</v>
      </c>
      <c r="W4295" s="13" t="n">
        <f aca="false">G4295-E4295</f>
        <v>18</v>
      </c>
      <c r="X4295" s="10" t="n">
        <f aca="false">YEAR(E4295)</f>
        <v>2019</v>
      </c>
      <c r="Y4295" s="0" t="str">
        <f aca="false">TEXT(E4295,"yyyy-mm")</f>
        <v>2019-10</v>
      </c>
      <c r="Z4295" s="0" t="str">
        <f aca="false">"Q"&amp;ROUNDUP(MONTH(E4295)/3,0)&amp;"-"&amp;YEAR(E4295)</f>
        <v>Q4-2019</v>
      </c>
    </row>
    <row r="4296" customFormat="false" ht="14.25" hidden="false" customHeight="false" outlineLevel="0" collapsed="false">
      <c r="A4296" s="0" t="s">
        <v>4338</v>
      </c>
      <c r="B4296" s="0" t="s">
        <v>34</v>
      </c>
      <c r="C4296" s="0" t="s">
        <v>39</v>
      </c>
      <c r="D4296" s="9" t="n">
        <v>43700</v>
      </c>
      <c r="E4296" s="9" t="n">
        <v>43762</v>
      </c>
      <c r="F4296" s="9" t="n">
        <v>43784</v>
      </c>
      <c r="G4296" s="9" t="n">
        <v>43791</v>
      </c>
      <c r="H4296" s="10" t="s">
        <v>36</v>
      </c>
      <c r="I4296" s="0" t="n">
        <v>11</v>
      </c>
      <c r="J4296" s="0" t="n">
        <v>17</v>
      </c>
      <c r="K4296" s="0" t="n">
        <v>174</v>
      </c>
      <c r="L4296" s="0" t="n">
        <v>45</v>
      </c>
      <c r="M4296" s="0" t="n">
        <v>4</v>
      </c>
      <c r="N4296" s="11" t="n">
        <v>0.075</v>
      </c>
      <c r="O4296" s="12" t="n">
        <v>1785.95</v>
      </c>
      <c r="P4296" s="12" t="n">
        <v>2626.4</v>
      </c>
      <c r="Q4296" s="12" t="n">
        <f aca="false">M4296*P4296*(1-N4296)</f>
        <v>9717.68</v>
      </c>
      <c r="R4296" s="12" t="n">
        <f aca="false">M4296*O4296</f>
        <v>7143.8</v>
      </c>
      <c r="S4296" s="12" t="n">
        <f aca="false">Q4296-R4296</f>
        <v>2573.88</v>
      </c>
      <c r="T4296" s="11" t="n">
        <f aca="false">IFERROR(S4296/Q4296,0)</f>
        <v>0.264865688106626</v>
      </c>
      <c r="U4296" s="13" t="n">
        <f aca="false">F4296-E4296</f>
        <v>22</v>
      </c>
      <c r="V4296" s="13" t="n">
        <f aca="false">G4296-F4296</f>
        <v>7</v>
      </c>
      <c r="W4296" s="13" t="n">
        <f aca="false">G4296-E4296</f>
        <v>29</v>
      </c>
      <c r="X4296" s="10" t="n">
        <f aca="false">YEAR(E4296)</f>
        <v>2019</v>
      </c>
      <c r="Y4296" s="0" t="str">
        <f aca="false">TEXT(E4296,"yyyy-mm")</f>
        <v>2019-10</v>
      </c>
      <c r="Z4296" s="0" t="str">
        <f aca="false">"Q"&amp;ROUNDUP(MONTH(E4296)/3,0)&amp;"-"&amp;YEAR(E4296)</f>
        <v>Q4-2019</v>
      </c>
    </row>
    <row r="4297" customFormat="false" ht="14.25" hidden="false" customHeight="false" outlineLevel="0" collapsed="false">
      <c r="A4297" s="0" t="s">
        <v>4339</v>
      </c>
      <c r="B4297" s="0" t="s">
        <v>34</v>
      </c>
      <c r="C4297" s="0" t="s">
        <v>79</v>
      </c>
      <c r="D4297" s="9" t="n">
        <v>43600</v>
      </c>
      <c r="E4297" s="9" t="n">
        <v>43762</v>
      </c>
      <c r="F4297" s="9" t="n">
        <v>43771</v>
      </c>
      <c r="G4297" s="9" t="n">
        <v>43774</v>
      </c>
      <c r="H4297" s="10" t="s">
        <v>36</v>
      </c>
      <c r="I4297" s="0" t="n">
        <v>7</v>
      </c>
      <c r="J4297" s="0" t="n">
        <v>14</v>
      </c>
      <c r="K4297" s="0" t="n">
        <v>60</v>
      </c>
      <c r="L4297" s="0" t="n">
        <v>3</v>
      </c>
      <c r="M4297" s="0" t="n">
        <v>6</v>
      </c>
      <c r="N4297" s="11" t="n">
        <v>0.1</v>
      </c>
      <c r="O4297" s="12" t="n">
        <v>656.2</v>
      </c>
      <c r="P4297" s="12" t="n">
        <v>1112.2</v>
      </c>
      <c r="Q4297" s="12" t="n">
        <f aca="false">M4297*P4297*(1-N4297)</f>
        <v>6005.88</v>
      </c>
      <c r="R4297" s="12" t="n">
        <f aca="false">M4297*O4297</f>
        <v>3937.2</v>
      </c>
      <c r="S4297" s="12" t="n">
        <f aca="false">Q4297-R4297</f>
        <v>2068.68</v>
      </c>
      <c r="T4297" s="11" t="n">
        <f aca="false">IFERROR(S4297/Q4297,0)</f>
        <v>0.344442446402526</v>
      </c>
      <c r="U4297" s="13" t="n">
        <f aca="false">F4297-E4297</f>
        <v>9</v>
      </c>
      <c r="V4297" s="13" t="n">
        <f aca="false">G4297-F4297</f>
        <v>3</v>
      </c>
      <c r="W4297" s="13" t="n">
        <f aca="false">G4297-E4297</f>
        <v>12</v>
      </c>
      <c r="X4297" s="10" t="n">
        <f aca="false">YEAR(E4297)</f>
        <v>2019</v>
      </c>
      <c r="Y4297" s="0" t="str">
        <f aca="false">TEXT(E4297,"yyyy-mm")</f>
        <v>2019-10</v>
      </c>
      <c r="Z4297" s="0" t="str">
        <f aca="false">"Q"&amp;ROUNDUP(MONTH(E4297)/3,0)&amp;"-"&amp;YEAR(E4297)</f>
        <v>Q4-2019</v>
      </c>
    </row>
    <row r="4298" customFormat="false" ht="14.25" hidden="false" customHeight="false" outlineLevel="0" collapsed="false">
      <c r="A4298" s="0" t="s">
        <v>4340</v>
      </c>
      <c r="B4298" s="0" t="s">
        <v>38</v>
      </c>
      <c r="C4298" s="0" t="s">
        <v>39</v>
      </c>
      <c r="D4298" s="9" t="n">
        <v>43600</v>
      </c>
      <c r="E4298" s="9" t="n">
        <v>43762</v>
      </c>
      <c r="F4298" s="9" t="n">
        <v>43772</v>
      </c>
      <c r="G4298" s="9" t="n">
        <v>43781</v>
      </c>
      <c r="H4298" s="10" t="s">
        <v>36</v>
      </c>
      <c r="I4298" s="0" t="n">
        <v>13</v>
      </c>
      <c r="J4298" s="0" t="n">
        <v>6</v>
      </c>
      <c r="K4298" s="0" t="n">
        <v>102</v>
      </c>
      <c r="L4298" s="0" t="n">
        <v>42</v>
      </c>
      <c r="M4298" s="0" t="n">
        <v>1</v>
      </c>
      <c r="N4298" s="11" t="n">
        <v>0.075</v>
      </c>
      <c r="O4298" s="12" t="n">
        <v>97.95</v>
      </c>
      <c r="P4298" s="12" t="n">
        <v>227.8</v>
      </c>
      <c r="Q4298" s="12" t="n">
        <f aca="false">M4298*P4298*(1-N4298)</f>
        <v>210.715</v>
      </c>
      <c r="R4298" s="12" t="n">
        <f aca="false">M4298*O4298</f>
        <v>97.95</v>
      </c>
      <c r="S4298" s="12" t="n">
        <f aca="false">Q4298-R4298</f>
        <v>112.765</v>
      </c>
      <c r="T4298" s="11" t="n">
        <f aca="false">IFERROR(S4298/Q4298,0)</f>
        <v>0.535154118121634</v>
      </c>
      <c r="U4298" s="13" t="n">
        <f aca="false">F4298-E4298</f>
        <v>10</v>
      </c>
      <c r="V4298" s="13" t="n">
        <f aca="false">G4298-F4298</f>
        <v>9</v>
      </c>
      <c r="W4298" s="13" t="n">
        <f aca="false">G4298-E4298</f>
        <v>19</v>
      </c>
      <c r="X4298" s="10" t="n">
        <f aca="false">YEAR(E4298)</f>
        <v>2019</v>
      </c>
      <c r="Y4298" s="0" t="str">
        <f aca="false">TEXT(E4298,"yyyy-mm")</f>
        <v>2019-10</v>
      </c>
      <c r="Z4298" s="0" t="str">
        <f aca="false">"Q"&amp;ROUNDUP(MONTH(E4298)/3,0)&amp;"-"&amp;YEAR(E4298)</f>
        <v>Q4-2019</v>
      </c>
    </row>
    <row r="4299" customFormat="false" ht="14.25" hidden="false" customHeight="false" outlineLevel="0" collapsed="false">
      <c r="A4299" s="0" t="s">
        <v>4341</v>
      </c>
      <c r="B4299" s="0" t="s">
        <v>34</v>
      </c>
      <c r="C4299" s="0" t="s">
        <v>39</v>
      </c>
      <c r="D4299" s="9" t="n">
        <v>43600</v>
      </c>
      <c r="E4299" s="9" t="n">
        <v>43762</v>
      </c>
      <c r="F4299" s="9" t="n">
        <v>43781</v>
      </c>
      <c r="G4299" s="9" t="n">
        <v>43788</v>
      </c>
      <c r="H4299" s="10" t="s">
        <v>36</v>
      </c>
      <c r="I4299" s="0" t="n">
        <v>7</v>
      </c>
      <c r="J4299" s="0" t="n">
        <v>1</v>
      </c>
      <c r="K4299" s="0" t="n">
        <v>116</v>
      </c>
      <c r="L4299" s="0" t="n">
        <v>4</v>
      </c>
      <c r="M4299" s="0" t="n">
        <v>1</v>
      </c>
      <c r="N4299" s="11" t="n">
        <v>0.075</v>
      </c>
      <c r="O4299" s="12" t="n">
        <v>1940.25</v>
      </c>
      <c r="P4299" s="12" t="n">
        <v>3959.7</v>
      </c>
      <c r="Q4299" s="12" t="n">
        <f aca="false">M4299*P4299*(1-N4299)</f>
        <v>3662.7225</v>
      </c>
      <c r="R4299" s="12" t="n">
        <f aca="false">M4299*O4299</f>
        <v>1940.25</v>
      </c>
      <c r="S4299" s="12" t="n">
        <f aca="false">Q4299-R4299</f>
        <v>1722.4725</v>
      </c>
      <c r="T4299" s="11" t="n">
        <f aca="false">IFERROR(S4299/Q4299,0)</f>
        <v>0.47027108933314</v>
      </c>
      <c r="U4299" s="13" t="n">
        <f aca="false">F4299-E4299</f>
        <v>19</v>
      </c>
      <c r="V4299" s="13" t="n">
        <f aca="false">G4299-F4299</f>
        <v>7</v>
      </c>
      <c r="W4299" s="13" t="n">
        <f aca="false">G4299-E4299</f>
        <v>26</v>
      </c>
      <c r="X4299" s="10" t="n">
        <f aca="false">YEAR(E4299)</f>
        <v>2019</v>
      </c>
      <c r="Y4299" s="0" t="str">
        <f aca="false">TEXT(E4299,"yyyy-mm")</f>
        <v>2019-10</v>
      </c>
      <c r="Z4299" s="0" t="str">
        <f aca="false">"Q"&amp;ROUNDUP(MONTH(E4299)/3,0)&amp;"-"&amp;YEAR(E4299)</f>
        <v>Q4-2019</v>
      </c>
    </row>
    <row r="4300" customFormat="false" ht="14.25" hidden="false" customHeight="false" outlineLevel="0" collapsed="false">
      <c r="A4300" s="0" t="s">
        <v>4342</v>
      </c>
      <c r="B4300" s="0" t="s">
        <v>41</v>
      </c>
      <c r="C4300" s="0" t="s">
        <v>39</v>
      </c>
      <c r="D4300" s="9" t="n">
        <v>43600</v>
      </c>
      <c r="E4300" s="9" t="n">
        <v>43762</v>
      </c>
      <c r="F4300" s="9" t="n">
        <v>43768</v>
      </c>
      <c r="G4300" s="9" t="n">
        <v>43777</v>
      </c>
      <c r="H4300" s="10" t="s">
        <v>36</v>
      </c>
      <c r="I4300" s="0" t="n">
        <v>21</v>
      </c>
      <c r="J4300" s="0" t="n">
        <v>34</v>
      </c>
      <c r="K4300" s="0" t="n">
        <v>88</v>
      </c>
      <c r="L4300" s="0" t="n">
        <v>3</v>
      </c>
      <c r="M4300" s="0" t="n">
        <v>8</v>
      </c>
      <c r="N4300" s="11" t="n">
        <v>0.2</v>
      </c>
      <c r="O4300" s="12" t="n">
        <v>4816.63</v>
      </c>
      <c r="P4300" s="12" t="n">
        <v>6097</v>
      </c>
      <c r="Q4300" s="12" t="n">
        <f aca="false">M4300*P4300*(1-N4300)</f>
        <v>39020.8</v>
      </c>
      <c r="R4300" s="12" t="n">
        <f aca="false">M4300*O4300</f>
        <v>38533.04</v>
      </c>
      <c r="S4300" s="12" t="n">
        <f aca="false">Q4300-R4300</f>
        <v>487.760000000002</v>
      </c>
      <c r="T4300" s="11" t="n">
        <f aca="false">IFERROR(S4300/Q4300,0)</f>
        <v>0.0125000000000001</v>
      </c>
      <c r="U4300" s="13" t="n">
        <f aca="false">F4300-E4300</f>
        <v>6</v>
      </c>
      <c r="V4300" s="13" t="n">
        <f aca="false">G4300-F4300</f>
        <v>9</v>
      </c>
      <c r="W4300" s="13" t="n">
        <f aca="false">G4300-E4300</f>
        <v>15</v>
      </c>
      <c r="X4300" s="10" t="n">
        <f aca="false">YEAR(E4300)</f>
        <v>2019</v>
      </c>
      <c r="Y4300" s="0" t="str">
        <f aca="false">TEXT(E4300,"yyyy-mm")</f>
        <v>2019-10</v>
      </c>
      <c r="Z4300" s="0" t="str">
        <f aca="false">"Q"&amp;ROUNDUP(MONTH(E4300)/3,0)&amp;"-"&amp;YEAR(E4300)</f>
        <v>Q4-2019</v>
      </c>
    </row>
    <row r="4301" customFormat="false" ht="14.25" hidden="false" customHeight="false" outlineLevel="0" collapsed="false">
      <c r="A4301" s="0" t="s">
        <v>4343</v>
      </c>
      <c r="B4301" s="0" t="s">
        <v>38</v>
      </c>
      <c r="C4301" s="0" t="s">
        <v>46</v>
      </c>
      <c r="D4301" s="9" t="n">
        <v>43600</v>
      </c>
      <c r="E4301" s="9" t="n">
        <v>43762</v>
      </c>
      <c r="F4301" s="9" t="n">
        <v>43777</v>
      </c>
      <c r="G4301" s="9" t="n">
        <v>43778</v>
      </c>
      <c r="H4301" s="10" t="s">
        <v>36</v>
      </c>
      <c r="I4301" s="0" t="n">
        <v>20</v>
      </c>
      <c r="J4301" s="0" t="n">
        <v>28</v>
      </c>
      <c r="K4301" s="0" t="n">
        <v>295</v>
      </c>
      <c r="L4301" s="0" t="n">
        <v>6</v>
      </c>
      <c r="M4301" s="0" t="n">
        <v>1</v>
      </c>
      <c r="N4301" s="11" t="n">
        <v>0.05</v>
      </c>
      <c r="O4301" s="12" t="n">
        <v>1506.09</v>
      </c>
      <c r="P4301" s="12" t="n">
        <v>2552.7</v>
      </c>
      <c r="Q4301" s="12" t="n">
        <f aca="false">M4301*P4301*(1-N4301)</f>
        <v>2425.065</v>
      </c>
      <c r="R4301" s="12" t="n">
        <f aca="false">M4301*O4301</f>
        <v>1506.09</v>
      </c>
      <c r="S4301" s="12" t="n">
        <f aca="false">Q4301-R4301</f>
        <v>918.975</v>
      </c>
      <c r="T4301" s="11" t="n">
        <f aca="false">IFERROR(S4301/Q4301,0)</f>
        <v>0.378948605501296</v>
      </c>
      <c r="U4301" s="13" t="n">
        <f aca="false">F4301-E4301</f>
        <v>15</v>
      </c>
      <c r="V4301" s="13" t="n">
        <f aca="false">G4301-F4301</f>
        <v>1</v>
      </c>
      <c r="W4301" s="13" t="n">
        <f aca="false">G4301-E4301</f>
        <v>16</v>
      </c>
      <c r="X4301" s="10" t="n">
        <f aca="false">YEAR(E4301)</f>
        <v>2019</v>
      </c>
      <c r="Y4301" s="0" t="str">
        <f aca="false">TEXT(E4301,"yyyy-mm")</f>
        <v>2019-10</v>
      </c>
      <c r="Z4301" s="0" t="str">
        <f aca="false">"Q"&amp;ROUNDUP(MONTH(E4301)/3,0)&amp;"-"&amp;YEAR(E4301)</f>
        <v>Q4-2019</v>
      </c>
    </row>
    <row r="4302" customFormat="false" ht="14.25" hidden="false" customHeight="false" outlineLevel="0" collapsed="false">
      <c r="A4302" s="0" t="s">
        <v>4344</v>
      </c>
      <c r="B4302" s="0" t="s">
        <v>41</v>
      </c>
      <c r="C4302" s="0" t="s">
        <v>46</v>
      </c>
      <c r="D4302" s="9" t="n">
        <v>43600</v>
      </c>
      <c r="E4302" s="9" t="n">
        <v>43762</v>
      </c>
      <c r="F4302" s="9" t="n">
        <v>43773</v>
      </c>
      <c r="G4302" s="9" t="n">
        <v>43781</v>
      </c>
      <c r="H4302" s="10" t="s">
        <v>36</v>
      </c>
      <c r="I4302" s="0" t="n">
        <v>21</v>
      </c>
      <c r="J4302" s="0" t="n">
        <v>24</v>
      </c>
      <c r="K4302" s="0" t="n">
        <v>295</v>
      </c>
      <c r="L4302" s="0" t="n">
        <v>41</v>
      </c>
      <c r="M4302" s="0" t="n">
        <v>8</v>
      </c>
      <c r="N4302" s="11" t="n">
        <v>0.075</v>
      </c>
      <c r="O4302" s="12" t="n">
        <v>512.55</v>
      </c>
      <c r="P4302" s="12" t="n">
        <v>1025.1</v>
      </c>
      <c r="Q4302" s="12" t="n">
        <f aca="false">M4302*P4302*(1-N4302)</f>
        <v>7585.74</v>
      </c>
      <c r="R4302" s="12" t="n">
        <f aca="false">M4302*O4302</f>
        <v>4100.4</v>
      </c>
      <c r="S4302" s="12" t="n">
        <f aca="false">Q4302-R4302</f>
        <v>3485.34</v>
      </c>
      <c r="T4302" s="11" t="n">
        <f aca="false">IFERROR(S4302/Q4302,0)</f>
        <v>0.45945945945946</v>
      </c>
      <c r="U4302" s="13" t="n">
        <f aca="false">F4302-E4302</f>
        <v>11</v>
      </c>
      <c r="V4302" s="13" t="n">
        <f aca="false">G4302-F4302</f>
        <v>8</v>
      </c>
      <c r="W4302" s="13" t="n">
        <f aca="false">G4302-E4302</f>
        <v>19</v>
      </c>
      <c r="X4302" s="10" t="n">
        <f aca="false">YEAR(E4302)</f>
        <v>2019</v>
      </c>
      <c r="Y4302" s="0" t="str">
        <f aca="false">TEXT(E4302,"yyyy-mm")</f>
        <v>2019-10</v>
      </c>
      <c r="Z4302" s="0" t="str">
        <f aca="false">"Q"&amp;ROUNDUP(MONTH(E4302)/3,0)&amp;"-"&amp;YEAR(E4302)</f>
        <v>Q4-2019</v>
      </c>
    </row>
    <row r="4303" customFormat="false" ht="14.25" hidden="false" customHeight="false" outlineLevel="0" collapsed="false">
      <c r="A4303" s="0" t="s">
        <v>4345</v>
      </c>
      <c r="B4303" s="0" t="s">
        <v>41</v>
      </c>
      <c r="C4303" s="0" t="s">
        <v>35</v>
      </c>
      <c r="D4303" s="9" t="n">
        <v>43700</v>
      </c>
      <c r="E4303" s="9" t="n">
        <v>43762</v>
      </c>
      <c r="F4303" s="9" t="n">
        <v>43783</v>
      </c>
      <c r="G4303" s="9" t="n">
        <v>43792</v>
      </c>
      <c r="H4303" s="10" t="s">
        <v>36</v>
      </c>
      <c r="I4303" s="0" t="n">
        <v>21</v>
      </c>
      <c r="J4303" s="0" t="n">
        <v>22</v>
      </c>
      <c r="K4303" s="0" t="n">
        <v>240</v>
      </c>
      <c r="L4303" s="0" t="n">
        <v>46</v>
      </c>
      <c r="M4303" s="0" t="n">
        <v>7</v>
      </c>
      <c r="N4303" s="11" t="n">
        <v>0.075</v>
      </c>
      <c r="O4303" s="12" t="n">
        <v>1455.24</v>
      </c>
      <c r="P4303" s="12" t="n">
        <v>2425.4</v>
      </c>
      <c r="Q4303" s="12" t="n">
        <f aca="false">M4303*P4303*(1-N4303)</f>
        <v>15704.465</v>
      </c>
      <c r="R4303" s="12" t="n">
        <f aca="false">M4303*O4303</f>
        <v>10186.68</v>
      </c>
      <c r="S4303" s="12" t="n">
        <f aca="false">Q4303-R4303</f>
        <v>5517.785</v>
      </c>
      <c r="T4303" s="11" t="n">
        <f aca="false">IFERROR(S4303/Q4303,0)</f>
        <v>0.351351351351351</v>
      </c>
      <c r="U4303" s="13" t="n">
        <f aca="false">F4303-E4303</f>
        <v>21</v>
      </c>
      <c r="V4303" s="13" t="n">
        <f aca="false">G4303-F4303</f>
        <v>9</v>
      </c>
      <c r="W4303" s="13" t="n">
        <f aca="false">G4303-E4303</f>
        <v>30</v>
      </c>
      <c r="X4303" s="10" t="n">
        <f aca="false">YEAR(E4303)</f>
        <v>2019</v>
      </c>
      <c r="Y4303" s="0" t="str">
        <f aca="false">TEXT(E4303,"yyyy-mm")</f>
        <v>2019-10</v>
      </c>
      <c r="Z4303" s="0" t="str">
        <f aca="false">"Q"&amp;ROUNDUP(MONTH(E4303)/3,0)&amp;"-"&amp;YEAR(E4303)</f>
        <v>Q4-2019</v>
      </c>
    </row>
    <row r="4304" customFormat="false" ht="14.25" hidden="false" customHeight="false" outlineLevel="0" collapsed="false">
      <c r="A4304" s="0" t="s">
        <v>4346</v>
      </c>
      <c r="B4304" s="0" t="s">
        <v>34</v>
      </c>
      <c r="C4304" s="0" t="s">
        <v>46</v>
      </c>
      <c r="D4304" s="9" t="n">
        <v>43700</v>
      </c>
      <c r="E4304" s="9" t="n">
        <v>43763</v>
      </c>
      <c r="F4304" s="9" t="n">
        <v>43778</v>
      </c>
      <c r="G4304" s="9" t="n">
        <v>43785</v>
      </c>
      <c r="H4304" s="10" t="s">
        <v>36</v>
      </c>
      <c r="I4304" s="0" t="n">
        <v>7</v>
      </c>
      <c r="J4304" s="0" t="n">
        <v>6</v>
      </c>
      <c r="K4304" s="0" t="n">
        <v>271</v>
      </c>
      <c r="L4304" s="0" t="n">
        <v>4</v>
      </c>
      <c r="M4304" s="0" t="n">
        <v>1</v>
      </c>
      <c r="N4304" s="11" t="n">
        <v>0.2</v>
      </c>
      <c r="O4304" s="12" t="n">
        <v>1985.28</v>
      </c>
      <c r="P4304" s="12" t="n">
        <v>3892.7</v>
      </c>
      <c r="Q4304" s="12" t="n">
        <f aca="false">M4304*P4304*(1-N4304)</f>
        <v>3114.16</v>
      </c>
      <c r="R4304" s="12" t="n">
        <f aca="false">M4304*O4304</f>
        <v>1985.28</v>
      </c>
      <c r="S4304" s="12" t="n">
        <f aca="false">Q4304-R4304</f>
        <v>1128.88</v>
      </c>
      <c r="T4304" s="11" t="n">
        <f aca="false">IFERROR(S4304/Q4304,0)</f>
        <v>0.362499036658361</v>
      </c>
      <c r="U4304" s="13" t="n">
        <f aca="false">F4304-E4304</f>
        <v>15</v>
      </c>
      <c r="V4304" s="13" t="n">
        <f aca="false">G4304-F4304</f>
        <v>7</v>
      </c>
      <c r="W4304" s="13" t="n">
        <f aca="false">G4304-E4304</f>
        <v>22</v>
      </c>
      <c r="X4304" s="10" t="n">
        <f aca="false">YEAR(E4304)</f>
        <v>2019</v>
      </c>
      <c r="Y4304" s="0" t="str">
        <f aca="false">TEXT(E4304,"yyyy-mm")</f>
        <v>2019-10</v>
      </c>
      <c r="Z4304" s="0" t="str">
        <f aca="false">"Q"&amp;ROUNDUP(MONTH(E4304)/3,0)&amp;"-"&amp;YEAR(E4304)</f>
        <v>Q4-2019</v>
      </c>
    </row>
    <row r="4305" customFormat="false" ht="14.25" hidden="false" customHeight="false" outlineLevel="0" collapsed="false">
      <c r="A4305" s="0" t="s">
        <v>4347</v>
      </c>
      <c r="B4305" s="0" t="s">
        <v>34</v>
      </c>
      <c r="C4305" s="0" t="s">
        <v>48</v>
      </c>
      <c r="D4305" s="9" t="n">
        <v>43700</v>
      </c>
      <c r="E4305" s="9" t="n">
        <v>43763</v>
      </c>
      <c r="F4305" s="9" t="n">
        <v>43767</v>
      </c>
      <c r="G4305" s="9" t="n">
        <v>43771</v>
      </c>
      <c r="H4305" s="10" t="s">
        <v>36</v>
      </c>
      <c r="I4305" s="0" t="n">
        <v>11</v>
      </c>
      <c r="J4305" s="0" t="n">
        <v>21</v>
      </c>
      <c r="K4305" s="0" t="n">
        <v>11</v>
      </c>
      <c r="L4305" s="0" t="n">
        <v>4</v>
      </c>
      <c r="M4305" s="0" t="n">
        <v>7</v>
      </c>
      <c r="N4305" s="11" t="n">
        <v>0.1</v>
      </c>
      <c r="O4305" s="12" t="n">
        <v>2031.17</v>
      </c>
      <c r="P4305" s="12" t="n">
        <v>3906.1</v>
      </c>
      <c r="Q4305" s="12" t="n">
        <f aca="false">M4305*P4305*(1-N4305)</f>
        <v>24608.43</v>
      </c>
      <c r="R4305" s="12" t="n">
        <f aca="false">M4305*O4305</f>
        <v>14218.19</v>
      </c>
      <c r="S4305" s="12" t="n">
        <f aca="false">Q4305-R4305</f>
        <v>10390.24</v>
      </c>
      <c r="T4305" s="11" t="n">
        <f aca="false">IFERROR(S4305/Q4305,0)</f>
        <v>0.422222791132957</v>
      </c>
      <c r="U4305" s="13" t="n">
        <f aca="false">F4305-E4305</f>
        <v>4</v>
      </c>
      <c r="V4305" s="13" t="n">
        <f aca="false">G4305-F4305</f>
        <v>4</v>
      </c>
      <c r="W4305" s="13" t="n">
        <f aca="false">G4305-E4305</f>
        <v>8</v>
      </c>
      <c r="X4305" s="10" t="n">
        <f aca="false">YEAR(E4305)</f>
        <v>2019</v>
      </c>
      <c r="Y4305" s="0" t="str">
        <f aca="false">TEXT(E4305,"yyyy-mm")</f>
        <v>2019-10</v>
      </c>
      <c r="Z4305" s="0" t="str">
        <f aca="false">"Q"&amp;ROUNDUP(MONTH(E4305)/3,0)&amp;"-"&amp;YEAR(E4305)</f>
        <v>Q4-2019</v>
      </c>
    </row>
    <row r="4306" customFormat="false" ht="14.25" hidden="false" customHeight="false" outlineLevel="0" collapsed="false">
      <c r="A4306" s="0" t="s">
        <v>4348</v>
      </c>
      <c r="B4306" s="0" t="s">
        <v>38</v>
      </c>
      <c r="C4306" s="0" t="s">
        <v>79</v>
      </c>
      <c r="D4306" s="9" t="n">
        <v>43700</v>
      </c>
      <c r="E4306" s="9" t="n">
        <v>43763</v>
      </c>
      <c r="F4306" s="9" t="n">
        <v>43785</v>
      </c>
      <c r="G4306" s="9" t="n">
        <v>43788</v>
      </c>
      <c r="H4306" s="10" t="s">
        <v>36</v>
      </c>
      <c r="I4306" s="0" t="n">
        <v>12</v>
      </c>
      <c r="J4306" s="0" t="n">
        <v>35</v>
      </c>
      <c r="K4306" s="0" t="n">
        <v>80</v>
      </c>
      <c r="L4306" s="0" t="n">
        <v>47</v>
      </c>
      <c r="M4306" s="0" t="n">
        <v>7</v>
      </c>
      <c r="N4306" s="11" t="n">
        <v>0.3</v>
      </c>
      <c r="O4306" s="12" t="n">
        <v>820.42</v>
      </c>
      <c r="P4306" s="12" t="n">
        <v>1038.5</v>
      </c>
      <c r="Q4306" s="12" t="n">
        <f aca="false">M4306*P4306*(1-N4306)</f>
        <v>5088.65</v>
      </c>
      <c r="R4306" s="12" t="n">
        <f aca="false">M4306*O4306</f>
        <v>5742.94</v>
      </c>
      <c r="S4306" s="12" t="n">
        <f aca="false">Q4306-R4306</f>
        <v>-654.29</v>
      </c>
      <c r="T4306" s="11" t="n">
        <f aca="false">IFERROR(S4306/Q4306,0)</f>
        <v>-0.128578306623564</v>
      </c>
      <c r="U4306" s="13" t="n">
        <f aca="false">F4306-E4306</f>
        <v>22</v>
      </c>
      <c r="V4306" s="13" t="n">
        <f aca="false">G4306-F4306</f>
        <v>3</v>
      </c>
      <c r="W4306" s="13" t="n">
        <f aca="false">G4306-E4306</f>
        <v>25</v>
      </c>
      <c r="X4306" s="10" t="n">
        <f aca="false">YEAR(E4306)</f>
        <v>2019</v>
      </c>
      <c r="Y4306" s="0" t="str">
        <f aca="false">TEXT(E4306,"yyyy-mm")</f>
        <v>2019-10</v>
      </c>
      <c r="Z4306" s="0" t="str">
        <f aca="false">"Q"&amp;ROUNDUP(MONTH(E4306)/3,0)&amp;"-"&amp;YEAR(E4306)</f>
        <v>Q4-2019</v>
      </c>
    </row>
    <row r="4307" customFormat="false" ht="14.25" hidden="false" customHeight="false" outlineLevel="0" collapsed="false">
      <c r="A4307" s="0" t="s">
        <v>4349</v>
      </c>
      <c r="B4307" s="0" t="s">
        <v>38</v>
      </c>
      <c r="C4307" s="0" t="s">
        <v>39</v>
      </c>
      <c r="D4307" s="9" t="n">
        <v>43600</v>
      </c>
      <c r="E4307" s="9" t="n">
        <v>43763</v>
      </c>
      <c r="F4307" s="9" t="n">
        <v>43779</v>
      </c>
      <c r="G4307" s="9" t="n">
        <v>43784</v>
      </c>
      <c r="H4307" s="10" t="s">
        <v>36</v>
      </c>
      <c r="I4307" s="0" t="n">
        <v>17</v>
      </c>
      <c r="J4307" s="0" t="n">
        <v>34</v>
      </c>
      <c r="K4307" s="0" t="n">
        <v>143</v>
      </c>
      <c r="L4307" s="0" t="n">
        <v>35</v>
      </c>
      <c r="M4307" s="0" t="n">
        <v>3</v>
      </c>
      <c r="N4307" s="11" t="n">
        <v>0.15</v>
      </c>
      <c r="O4307" s="12" t="n">
        <v>1295.24</v>
      </c>
      <c r="P4307" s="12" t="n">
        <v>2398.6</v>
      </c>
      <c r="Q4307" s="12" t="n">
        <f aca="false">M4307*P4307*(1-N4307)</f>
        <v>6116.43</v>
      </c>
      <c r="R4307" s="12" t="n">
        <f aca="false">M4307*O4307</f>
        <v>3885.72</v>
      </c>
      <c r="S4307" s="12" t="n">
        <f aca="false">Q4307-R4307</f>
        <v>2230.71</v>
      </c>
      <c r="T4307" s="11" t="n">
        <f aca="false">IFERROR(S4307/Q4307,0)</f>
        <v>0.364707844281713</v>
      </c>
      <c r="U4307" s="13" t="n">
        <f aca="false">F4307-E4307</f>
        <v>16</v>
      </c>
      <c r="V4307" s="13" t="n">
        <f aca="false">G4307-F4307</f>
        <v>5</v>
      </c>
      <c r="W4307" s="13" t="n">
        <f aca="false">G4307-E4307</f>
        <v>21</v>
      </c>
      <c r="X4307" s="10" t="n">
        <f aca="false">YEAR(E4307)</f>
        <v>2019</v>
      </c>
      <c r="Y4307" s="0" t="str">
        <f aca="false">TEXT(E4307,"yyyy-mm")</f>
        <v>2019-10</v>
      </c>
      <c r="Z4307" s="0" t="str">
        <f aca="false">"Q"&amp;ROUNDUP(MONTH(E4307)/3,0)&amp;"-"&amp;YEAR(E4307)</f>
        <v>Q4-2019</v>
      </c>
    </row>
    <row r="4308" customFormat="false" ht="14.25" hidden="false" customHeight="false" outlineLevel="0" collapsed="false">
      <c r="A4308" s="0" t="s">
        <v>4350</v>
      </c>
      <c r="B4308" s="0" t="s">
        <v>34</v>
      </c>
      <c r="C4308" s="0" t="s">
        <v>46</v>
      </c>
      <c r="D4308" s="9" t="n">
        <v>43700</v>
      </c>
      <c r="E4308" s="9" t="n">
        <v>43764</v>
      </c>
      <c r="F4308" s="9" t="n">
        <v>43781</v>
      </c>
      <c r="G4308" s="9" t="n">
        <v>43783</v>
      </c>
      <c r="H4308" s="10" t="s">
        <v>36</v>
      </c>
      <c r="I4308" s="0" t="n">
        <v>3</v>
      </c>
      <c r="J4308" s="0" t="n">
        <v>3</v>
      </c>
      <c r="K4308" s="0" t="n">
        <v>309</v>
      </c>
      <c r="L4308" s="0" t="n">
        <v>19</v>
      </c>
      <c r="M4308" s="0" t="n">
        <v>8</v>
      </c>
      <c r="N4308" s="11" t="n">
        <v>0.05</v>
      </c>
      <c r="O4308" s="12" t="n">
        <v>1374.37</v>
      </c>
      <c r="P4308" s="12" t="n">
        <v>1882.7</v>
      </c>
      <c r="Q4308" s="12" t="n">
        <f aca="false">M4308*P4308*(1-N4308)</f>
        <v>14308.52</v>
      </c>
      <c r="R4308" s="12" t="n">
        <f aca="false">M4308*O4308</f>
        <v>10994.96</v>
      </c>
      <c r="S4308" s="12" t="n">
        <f aca="false">Q4308-R4308</f>
        <v>3313.56</v>
      </c>
      <c r="T4308" s="11" t="n">
        <f aca="false">IFERROR(S4308/Q4308,0)</f>
        <v>0.231579506475862</v>
      </c>
      <c r="U4308" s="13" t="n">
        <f aca="false">F4308-E4308</f>
        <v>17</v>
      </c>
      <c r="V4308" s="13" t="n">
        <f aca="false">G4308-F4308</f>
        <v>2</v>
      </c>
      <c r="W4308" s="13" t="n">
        <f aca="false">G4308-E4308</f>
        <v>19</v>
      </c>
      <c r="X4308" s="10" t="n">
        <f aca="false">YEAR(E4308)</f>
        <v>2019</v>
      </c>
      <c r="Y4308" s="0" t="str">
        <f aca="false">TEXT(E4308,"yyyy-mm")</f>
        <v>2019-10</v>
      </c>
      <c r="Z4308" s="0" t="str">
        <f aca="false">"Q"&amp;ROUNDUP(MONTH(E4308)/3,0)&amp;"-"&amp;YEAR(E4308)</f>
        <v>Q4-2019</v>
      </c>
    </row>
    <row r="4309" customFormat="false" ht="14.25" hidden="false" customHeight="false" outlineLevel="0" collapsed="false">
      <c r="A4309" s="0" t="s">
        <v>4351</v>
      </c>
      <c r="B4309" s="0" t="s">
        <v>38</v>
      </c>
      <c r="C4309" s="0" t="s">
        <v>48</v>
      </c>
      <c r="D4309" s="9" t="n">
        <v>43700</v>
      </c>
      <c r="E4309" s="9" t="n">
        <v>43764</v>
      </c>
      <c r="F4309" s="9" t="n">
        <v>43792</v>
      </c>
      <c r="G4309" s="9" t="n">
        <v>43797</v>
      </c>
      <c r="H4309" s="10" t="s">
        <v>36</v>
      </c>
      <c r="I4309" s="0" t="n">
        <v>18</v>
      </c>
      <c r="J4309" s="0" t="n">
        <v>44</v>
      </c>
      <c r="K4309" s="0" t="n">
        <v>12</v>
      </c>
      <c r="L4309" s="0" t="n">
        <v>23</v>
      </c>
      <c r="M4309" s="0" t="n">
        <v>5</v>
      </c>
      <c r="N4309" s="11" t="n">
        <v>0.15</v>
      </c>
      <c r="O4309" s="12" t="n">
        <v>836.36</v>
      </c>
      <c r="P4309" s="12" t="n">
        <v>1145.7</v>
      </c>
      <c r="Q4309" s="12" t="n">
        <f aca="false">M4309*P4309*(1-N4309)</f>
        <v>4869.225</v>
      </c>
      <c r="R4309" s="12" t="n">
        <f aca="false">M4309*O4309</f>
        <v>4181.8</v>
      </c>
      <c r="S4309" s="12" t="n">
        <f aca="false">Q4309-R4309</f>
        <v>687.424999999999</v>
      </c>
      <c r="T4309" s="11" t="n">
        <f aca="false">IFERROR(S4309/Q4309,0)</f>
        <v>0.141177497445692</v>
      </c>
      <c r="U4309" s="13" t="n">
        <f aca="false">F4309-E4309</f>
        <v>28</v>
      </c>
      <c r="V4309" s="13" t="n">
        <f aca="false">G4309-F4309</f>
        <v>5</v>
      </c>
      <c r="W4309" s="13" t="n">
        <f aca="false">G4309-E4309</f>
        <v>33</v>
      </c>
      <c r="X4309" s="10" t="n">
        <f aca="false">YEAR(E4309)</f>
        <v>2019</v>
      </c>
      <c r="Y4309" s="0" t="str">
        <f aca="false">TEXT(E4309,"yyyy-mm")</f>
        <v>2019-10</v>
      </c>
      <c r="Z4309" s="0" t="str">
        <f aca="false">"Q"&amp;ROUNDUP(MONTH(E4309)/3,0)&amp;"-"&amp;YEAR(E4309)</f>
        <v>Q4-2019</v>
      </c>
    </row>
    <row r="4310" customFormat="false" ht="14.25" hidden="false" customHeight="false" outlineLevel="0" collapsed="false">
      <c r="A4310" s="0" t="s">
        <v>4352</v>
      </c>
      <c r="B4310" s="0" t="s">
        <v>38</v>
      </c>
      <c r="C4310" s="0" t="s">
        <v>39</v>
      </c>
      <c r="D4310" s="9" t="n">
        <v>43700</v>
      </c>
      <c r="E4310" s="9" t="n">
        <v>43764</v>
      </c>
      <c r="F4310" s="9" t="n">
        <v>43775</v>
      </c>
      <c r="G4310" s="9" t="n">
        <v>43778</v>
      </c>
      <c r="H4310" s="10" t="s">
        <v>36</v>
      </c>
      <c r="I4310" s="0" t="n">
        <v>14</v>
      </c>
      <c r="J4310" s="0" t="n">
        <v>37</v>
      </c>
      <c r="K4310" s="0" t="n">
        <v>185</v>
      </c>
      <c r="L4310" s="0" t="n">
        <v>47</v>
      </c>
      <c r="M4310" s="0" t="n">
        <v>3</v>
      </c>
      <c r="N4310" s="11" t="n">
        <v>0.075</v>
      </c>
      <c r="O4310" s="12" t="n">
        <v>3069.67</v>
      </c>
      <c r="P4310" s="12" t="n">
        <v>3698.4</v>
      </c>
      <c r="Q4310" s="12" t="n">
        <f aca="false">M4310*P4310*(1-N4310)</f>
        <v>10263.06</v>
      </c>
      <c r="R4310" s="12" t="n">
        <f aca="false">M4310*O4310</f>
        <v>9209.01</v>
      </c>
      <c r="S4310" s="12" t="n">
        <f aca="false">Q4310-R4310</f>
        <v>1054.05</v>
      </c>
      <c r="T4310" s="11" t="n">
        <f aca="false">IFERROR(S4310/Q4310,0)</f>
        <v>0.102703287323664</v>
      </c>
      <c r="U4310" s="13" t="n">
        <f aca="false">F4310-E4310</f>
        <v>11</v>
      </c>
      <c r="V4310" s="13" t="n">
        <f aca="false">G4310-F4310</f>
        <v>3</v>
      </c>
      <c r="W4310" s="13" t="n">
        <f aca="false">G4310-E4310</f>
        <v>14</v>
      </c>
      <c r="X4310" s="10" t="n">
        <f aca="false">YEAR(E4310)</f>
        <v>2019</v>
      </c>
      <c r="Y4310" s="0" t="str">
        <f aca="false">TEXT(E4310,"yyyy-mm")</f>
        <v>2019-10</v>
      </c>
      <c r="Z4310" s="0" t="str">
        <f aca="false">"Q"&amp;ROUNDUP(MONTH(E4310)/3,0)&amp;"-"&amp;YEAR(E4310)</f>
        <v>Q4-2019</v>
      </c>
    </row>
    <row r="4311" customFormat="false" ht="14.25" hidden="false" customHeight="false" outlineLevel="0" collapsed="false">
      <c r="A4311" s="0" t="s">
        <v>4353</v>
      </c>
      <c r="B4311" s="0" t="s">
        <v>38</v>
      </c>
      <c r="C4311" s="0" t="s">
        <v>46</v>
      </c>
      <c r="D4311" s="9" t="n">
        <v>43700</v>
      </c>
      <c r="E4311" s="9" t="n">
        <v>43764</v>
      </c>
      <c r="F4311" s="9" t="n">
        <v>43792</v>
      </c>
      <c r="G4311" s="9" t="n">
        <v>43793</v>
      </c>
      <c r="H4311" s="10" t="s">
        <v>36</v>
      </c>
      <c r="I4311" s="0" t="n">
        <v>13</v>
      </c>
      <c r="J4311" s="0" t="n">
        <v>28</v>
      </c>
      <c r="K4311" s="0" t="n">
        <v>328</v>
      </c>
      <c r="L4311" s="0" t="n">
        <v>20</v>
      </c>
      <c r="M4311" s="0" t="n">
        <v>8</v>
      </c>
      <c r="N4311" s="11" t="n">
        <v>0.15</v>
      </c>
      <c r="O4311" s="12" t="n">
        <v>1678.35</v>
      </c>
      <c r="P4311" s="12" t="n">
        <v>2237.8</v>
      </c>
      <c r="Q4311" s="12" t="n">
        <f aca="false">M4311*P4311*(1-N4311)</f>
        <v>15217.04</v>
      </c>
      <c r="R4311" s="12" t="n">
        <f aca="false">M4311*O4311</f>
        <v>13426.8</v>
      </c>
      <c r="S4311" s="12" t="n">
        <f aca="false">Q4311-R4311</f>
        <v>1790.24</v>
      </c>
      <c r="T4311" s="11" t="n">
        <f aca="false">IFERROR(S4311/Q4311,0)</f>
        <v>0.11764705882353</v>
      </c>
      <c r="U4311" s="13" t="n">
        <f aca="false">F4311-E4311</f>
        <v>28</v>
      </c>
      <c r="V4311" s="13" t="n">
        <f aca="false">G4311-F4311</f>
        <v>1</v>
      </c>
      <c r="W4311" s="13" t="n">
        <f aca="false">G4311-E4311</f>
        <v>29</v>
      </c>
      <c r="X4311" s="10" t="n">
        <f aca="false">YEAR(E4311)</f>
        <v>2019</v>
      </c>
      <c r="Y4311" s="0" t="str">
        <f aca="false">TEXT(E4311,"yyyy-mm")</f>
        <v>2019-10</v>
      </c>
      <c r="Z4311" s="0" t="str">
        <f aca="false">"Q"&amp;ROUNDUP(MONTH(E4311)/3,0)&amp;"-"&amp;YEAR(E4311)</f>
        <v>Q4-2019</v>
      </c>
    </row>
    <row r="4312" customFormat="false" ht="14.25" hidden="false" customHeight="false" outlineLevel="0" collapsed="false">
      <c r="A4312" s="0" t="s">
        <v>4354</v>
      </c>
      <c r="B4312" s="0" t="s">
        <v>41</v>
      </c>
      <c r="C4312" s="0" t="s">
        <v>39</v>
      </c>
      <c r="D4312" s="9" t="n">
        <v>43700</v>
      </c>
      <c r="E4312" s="9" t="n">
        <v>43764</v>
      </c>
      <c r="F4312" s="9" t="n">
        <v>43783</v>
      </c>
      <c r="G4312" s="9" t="n">
        <v>43791</v>
      </c>
      <c r="H4312" s="10" t="s">
        <v>36</v>
      </c>
      <c r="I4312" s="0" t="n">
        <v>23</v>
      </c>
      <c r="J4312" s="0" t="n">
        <v>29</v>
      </c>
      <c r="K4312" s="0" t="n">
        <v>185</v>
      </c>
      <c r="L4312" s="0" t="n">
        <v>35</v>
      </c>
      <c r="M4312" s="0" t="n">
        <v>8</v>
      </c>
      <c r="N4312" s="11" t="n">
        <v>0.05</v>
      </c>
      <c r="O4312" s="12" t="n">
        <v>102.98</v>
      </c>
      <c r="P4312" s="12" t="n">
        <v>194.3</v>
      </c>
      <c r="Q4312" s="12" t="n">
        <f aca="false">M4312*P4312*(1-N4312)</f>
        <v>1476.68</v>
      </c>
      <c r="R4312" s="12" t="n">
        <f aca="false">M4312*O4312</f>
        <v>823.84</v>
      </c>
      <c r="S4312" s="12" t="n">
        <f aca="false">Q4312-R4312</f>
        <v>652.84</v>
      </c>
      <c r="T4312" s="11" t="n">
        <f aca="false">IFERROR(S4312/Q4312,0)</f>
        <v>0.442099845599588</v>
      </c>
      <c r="U4312" s="13" t="n">
        <f aca="false">F4312-E4312</f>
        <v>19</v>
      </c>
      <c r="V4312" s="13" t="n">
        <f aca="false">G4312-F4312</f>
        <v>8</v>
      </c>
      <c r="W4312" s="13" t="n">
        <f aca="false">G4312-E4312</f>
        <v>27</v>
      </c>
      <c r="X4312" s="10" t="n">
        <f aca="false">YEAR(E4312)</f>
        <v>2019</v>
      </c>
      <c r="Y4312" s="0" t="str">
        <f aca="false">TEXT(E4312,"yyyy-mm")</f>
        <v>2019-10</v>
      </c>
      <c r="Z4312" s="0" t="str">
        <f aca="false">"Q"&amp;ROUNDUP(MONTH(E4312)/3,0)&amp;"-"&amp;YEAR(E4312)</f>
        <v>Q4-2019</v>
      </c>
    </row>
    <row r="4313" customFormat="false" ht="14.25" hidden="false" customHeight="false" outlineLevel="0" collapsed="false">
      <c r="A4313" s="0" t="s">
        <v>4355</v>
      </c>
      <c r="B4313" s="0" t="s">
        <v>34</v>
      </c>
      <c r="C4313" s="0" t="s">
        <v>46</v>
      </c>
      <c r="D4313" s="9" t="n">
        <v>43600</v>
      </c>
      <c r="E4313" s="9" t="n">
        <v>43764</v>
      </c>
      <c r="F4313" s="9" t="n">
        <v>43786</v>
      </c>
      <c r="G4313" s="9" t="n">
        <v>43792</v>
      </c>
      <c r="H4313" s="10" t="s">
        <v>36</v>
      </c>
      <c r="I4313" s="0" t="n">
        <v>3</v>
      </c>
      <c r="J4313" s="0" t="n">
        <v>50</v>
      </c>
      <c r="K4313" s="0" t="n">
        <v>284</v>
      </c>
      <c r="L4313" s="0" t="n">
        <v>32</v>
      </c>
      <c r="M4313" s="0" t="n">
        <v>2</v>
      </c>
      <c r="N4313" s="11" t="n">
        <v>0.075</v>
      </c>
      <c r="O4313" s="12" t="n">
        <v>607.22</v>
      </c>
      <c r="P4313" s="12" t="n">
        <v>1065.3</v>
      </c>
      <c r="Q4313" s="12" t="n">
        <f aca="false">M4313*P4313*(1-N4313)</f>
        <v>1970.805</v>
      </c>
      <c r="R4313" s="12" t="n">
        <f aca="false">M4313*O4313</f>
        <v>1214.44</v>
      </c>
      <c r="S4313" s="12" t="n">
        <f aca="false">Q4313-R4313</f>
        <v>756.365</v>
      </c>
      <c r="T4313" s="11" t="n">
        <f aca="false">IFERROR(S4313/Q4313,0)</f>
        <v>0.383784798597527</v>
      </c>
      <c r="U4313" s="13" t="n">
        <f aca="false">F4313-E4313</f>
        <v>22</v>
      </c>
      <c r="V4313" s="13" t="n">
        <f aca="false">G4313-F4313</f>
        <v>6</v>
      </c>
      <c r="W4313" s="13" t="n">
        <f aca="false">G4313-E4313</f>
        <v>28</v>
      </c>
      <c r="X4313" s="10" t="n">
        <f aca="false">YEAR(E4313)</f>
        <v>2019</v>
      </c>
      <c r="Y4313" s="0" t="str">
        <f aca="false">TEXT(E4313,"yyyy-mm")</f>
        <v>2019-10</v>
      </c>
      <c r="Z4313" s="0" t="str">
        <f aca="false">"Q"&amp;ROUNDUP(MONTH(E4313)/3,0)&amp;"-"&amp;YEAR(E4313)</f>
        <v>Q4-2019</v>
      </c>
    </row>
    <row r="4314" customFormat="false" ht="14.25" hidden="false" customHeight="false" outlineLevel="0" collapsed="false">
      <c r="A4314" s="0" t="s">
        <v>4356</v>
      </c>
      <c r="B4314" s="0" t="s">
        <v>38</v>
      </c>
      <c r="C4314" s="0" t="s">
        <v>39</v>
      </c>
      <c r="D4314" s="9" t="n">
        <v>43600</v>
      </c>
      <c r="E4314" s="9" t="n">
        <v>43764</v>
      </c>
      <c r="F4314" s="9" t="n">
        <v>43792</v>
      </c>
      <c r="G4314" s="9" t="n">
        <v>43800</v>
      </c>
      <c r="H4314" s="10" t="s">
        <v>36</v>
      </c>
      <c r="I4314" s="0" t="n">
        <v>18</v>
      </c>
      <c r="J4314" s="0" t="n">
        <v>24</v>
      </c>
      <c r="K4314" s="0" t="n">
        <v>129</v>
      </c>
      <c r="L4314" s="0" t="n">
        <v>6</v>
      </c>
      <c r="M4314" s="0" t="n">
        <v>2</v>
      </c>
      <c r="N4314" s="11" t="n">
        <v>0.075</v>
      </c>
      <c r="O4314" s="12" t="n">
        <v>301.5</v>
      </c>
      <c r="P4314" s="12" t="n">
        <v>670</v>
      </c>
      <c r="Q4314" s="12" t="n">
        <f aca="false">M4314*P4314*(1-N4314)</f>
        <v>1239.5</v>
      </c>
      <c r="R4314" s="12" t="n">
        <f aca="false">M4314*O4314</f>
        <v>603</v>
      </c>
      <c r="S4314" s="12" t="n">
        <f aca="false">Q4314-R4314</f>
        <v>636.5</v>
      </c>
      <c r="T4314" s="11" t="n">
        <f aca="false">IFERROR(S4314/Q4314,0)</f>
        <v>0.513513513513514</v>
      </c>
      <c r="U4314" s="13" t="n">
        <f aca="false">F4314-E4314</f>
        <v>28</v>
      </c>
      <c r="V4314" s="13" t="n">
        <f aca="false">G4314-F4314</f>
        <v>8</v>
      </c>
      <c r="W4314" s="13" t="n">
        <f aca="false">G4314-E4314</f>
        <v>36</v>
      </c>
      <c r="X4314" s="10" t="n">
        <f aca="false">YEAR(E4314)</f>
        <v>2019</v>
      </c>
      <c r="Y4314" s="0" t="str">
        <f aca="false">TEXT(E4314,"yyyy-mm")</f>
        <v>2019-10</v>
      </c>
      <c r="Z4314" s="0" t="str">
        <f aca="false">"Q"&amp;ROUNDUP(MONTH(E4314)/3,0)&amp;"-"&amp;YEAR(E4314)</f>
        <v>Q4-2019</v>
      </c>
    </row>
    <row r="4315" customFormat="false" ht="14.25" hidden="false" customHeight="false" outlineLevel="0" collapsed="false">
      <c r="A4315" s="0" t="s">
        <v>4357</v>
      </c>
      <c r="B4315" s="0" t="s">
        <v>38</v>
      </c>
      <c r="C4315" s="0" t="s">
        <v>39</v>
      </c>
      <c r="D4315" s="9" t="n">
        <v>43700</v>
      </c>
      <c r="E4315" s="9" t="n">
        <v>43764</v>
      </c>
      <c r="F4315" s="9" t="n">
        <v>43791</v>
      </c>
      <c r="G4315" s="9" t="n">
        <v>43793</v>
      </c>
      <c r="H4315" s="10" t="s">
        <v>36</v>
      </c>
      <c r="I4315" s="0" t="n">
        <v>20</v>
      </c>
      <c r="J4315" s="0" t="n">
        <v>19</v>
      </c>
      <c r="K4315" s="0" t="n">
        <v>147</v>
      </c>
      <c r="L4315" s="0" t="n">
        <v>6</v>
      </c>
      <c r="M4315" s="0" t="n">
        <v>7</v>
      </c>
      <c r="N4315" s="11" t="n">
        <v>0.05</v>
      </c>
      <c r="O4315" s="12" t="n">
        <v>450.31</v>
      </c>
      <c r="P4315" s="12" t="n">
        <v>958.1</v>
      </c>
      <c r="Q4315" s="12" t="n">
        <f aca="false">M4315*P4315*(1-N4315)</f>
        <v>6371.365</v>
      </c>
      <c r="R4315" s="12" t="n">
        <f aca="false">M4315*O4315</f>
        <v>3152.17</v>
      </c>
      <c r="S4315" s="12" t="n">
        <f aca="false">Q4315-R4315</f>
        <v>3219.195</v>
      </c>
      <c r="T4315" s="11" t="n">
        <f aca="false">IFERROR(S4315/Q4315,0)</f>
        <v>0.505259861897725</v>
      </c>
      <c r="U4315" s="13" t="n">
        <f aca="false">F4315-E4315</f>
        <v>27</v>
      </c>
      <c r="V4315" s="13" t="n">
        <f aca="false">G4315-F4315</f>
        <v>2</v>
      </c>
      <c r="W4315" s="13" t="n">
        <f aca="false">G4315-E4315</f>
        <v>29</v>
      </c>
      <c r="X4315" s="10" t="n">
        <f aca="false">YEAR(E4315)</f>
        <v>2019</v>
      </c>
      <c r="Y4315" s="0" t="str">
        <f aca="false">TEXT(E4315,"yyyy-mm")</f>
        <v>2019-10</v>
      </c>
      <c r="Z4315" s="0" t="str">
        <f aca="false">"Q"&amp;ROUNDUP(MONTH(E4315)/3,0)&amp;"-"&amp;YEAR(E4315)</f>
        <v>Q4-2019</v>
      </c>
    </row>
    <row r="4316" customFormat="false" ht="14.25" hidden="false" customHeight="false" outlineLevel="0" collapsed="false">
      <c r="A4316" s="0" t="s">
        <v>4358</v>
      </c>
      <c r="B4316" s="0" t="s">
        <v>34</v>
      </c>
      <c r="C4316" s="0" t="s">
        <v>48</v>
      </c>
      <c r="D4316" s="9" t="n">
        <v>43700</v>
      </c>
      <c r="E4316" s="9" t="n">
        <v>43764</v>
      </c>
      <c r="F4316" s="9" t="n">
        <v>43786</v>
      </c>
      <c r="G4316" s="9" t="n">
        <v>43791</v>
      </c>
      <c r="H4316" s="10" t="s">
        <v>36</v>
      </c>
      <c r="I4316" s="0" t="n">
        <v>11</v>
      </c>
      <c r="J4316" s="0" t="n">
        <v>20</v>
      </c>
      <c r="K4316" s="0" t="n">
        <v>31</v>
      </c>
      <c r="L4316" s="0" t="n">
        <v>23</v>
      </c>
      <c r="M4316" s="0" t="n">
        <v>7</v>
      </c>
      <c r="N4316" s="11" t="n">
        <v>0.075</v>
      </c>
      <c r="O4316" s="12" t="n">
        <v>819.81</v>
      </c>
      <c r="P4316" s="12" t="n">
        <v>1078.7</v>
      </c>
      <c r="Q4316" s="12" t="n">
        <f aca="false">M4316*P4316*(1-N4316)</f>
        <v>6984.5825</v>
      </c>
      <c r="R4316" s="12" t="n">
        <f aca="false">M4316*O4316</f>
        <v>5738.67</v>
      </c>
      <c r="S4316" s="12" t="n">
        <f aca="false">Q4316-R4316</f>
        <v>1245.9125</v>
      </c>
      <c r="T4316" s="11" t="n">
        <f aca="false">IFERROR(S4316/Q4316,0)</f>
        <v>0.178380382793102</v>
      </c>
      <c r="U4316" s="13" t="n">
        <f aca="false">F4316-E4316</f>
        <v>22</v>
      </c>
      <c r="V4316" s="13" t="n">
        <f aca="false">G4316-F4316</f>
        <v>5</v>
      </c>
      <c r="W4316" s="13" t="n">
        <f aca="false">G4316-E4316</f>
        <v>27</v>
      </c>
      <c r="X4316" s="10" t="n">
        <f aca="false">YEAR(E4316)</f>
        <v>2019</v>
      </c>
      <c r="Y4316" s="0" t="str">
        <f aca="false">TEXT(E4316,"yyyy-mm")</f>
        <v>2019-10</v>
      </c>
      <c r="Z4316" s="0" t="str">
        <f aca="false">"Q"&amp;ROUNDUP(MONTH(E4316)/3,0)&amp;"-"&amp;YEAR(E4316)</f>
        <v>Q4-2019</v>
      </c>
    </row>
    <row r="4317" customFormat="false" ht="14.25" hidden="false" customHeight="false" outlineLevel="0" collapsed="false">
      <c r="A4317" s="0" t="s">
        <v>4359</v>
      </c>
      <c r="B4317" s="0" t="s">
        <v>41</v>
      </c>
      <c r="C4317" s="0" t="s">
        <v>58</v>
      </c>
      <c r="D4317" s="9" t="n">
        <v>43700</v>
      </c>
      <c r="E4317" s="9" t="n">
        <v>43764</v>
      </c>
      <c r="F4317" s="9" t="n">
        <v>43792</v>
      </c>
      <c r="G4317" s="9" t="n">
        <v>43802</v>
      </c>
      <c r="H4317" s="10" t="s">
        <v>36</v>
      </c>
      <c r="I4317" s="0" t="n">
        <v>21</v>
      </c>
      <c r="J4317" s="0" t="n">
        <v>3</v>
      </c>
      <c r="K4317" s="0" t="n">
        <v>361</v>
      </c>
      <c r="L4317" s="0" t="n">
        <v>46</v>
      </c>
      <c r="M4317" s="0" t="n">
        <v>8</v>
      </c>
      <c r="N4317" s="11" t="n">
        <v>0.05</v>
      </c>
      <c r="O4317" s="12" t="n">
        <v>103.18</v>
      </c>
      <c r="P4317" s="12" t="n">
        <v>187.6</v>
      </c>
      <c r="Q4317" s="12" t="n">
        <f aca="false">M4317*P4317*(1-N4317)</f>
        <v>1425.76</v>
      </c>
      <c r="R4317" s="12" t="n">
        <f aca="false">M4317*O4317</f>
        <v>825.44</v>
      </c>
      <c r="S4317" s="12" t="n">
        <f aca="false">Q4317-R4317</f>
        <v>600.32</v>
      </c>
      <c r="T4317" s="11" t="n">
        <f aca="false">IFERROR(S4317/Q4317,0)</f>
        <v>0.421052631578947</v>
      </c>
      <c r="U4317" s="13" t="n">
        <f aca="false">F4317-E4317</f>
        <v>28</v>
      </c>
      <c r="V4317" s="13" t="n">
        <f aca="false">G4317-F4317</f>
        <v>10</v>
      </c>
      <c r="W4317" s="13" t="n">
        <f aca="false">G4317-E4317</f>
        <v>38</v>
      </c>
      <c r="X4317" s="10" t="n">
        <f aca="false">YEAR(E4317)</f>
        <v>2019</v>
      </c>
      <c r="Y4317" s="0" t="str">
        <f aca="false">TEXT(E4317,"yyyy-mm")</f>
        <v>2019-10</v>
      </c>
      <c r="Z4317" s="0" t="str">
        <f aca="false">"Q"&amp;ROUNDUP(MONTH(E4317)/3,0)&amp;"-"&amp;YEAR(E4317)</f>
        <v>Q4-2019</v>
      </c>
    </row>
    <row r="4318" customFormat="false" ht="14.25" hidden="false" customHeight="false" outlineLevel="0" collapsed="false">
      <c r="A4318" s="0" t="s">
        <v>4360</v>
      </c>
      <c r="B4318" s="0" t="s">
        <v>41</v>
      </c>
      <c r="C4318" s="0" t="s">
        <v>48</v>
      </c>
      <c r="D4318" s="9" t="n">
        <v>43600</v>
      </c>
      <c r="E4318" s="9" t="n">
        <v>43764</v>
      </c>
      <c r="F4318" s="9" t="n">
        <v>43783</v>
      </c>
      <c r="G4318" s="9" t="n">
        <v>43790</v>
      </c>
      <c r="H4318" s="10" t="s">
        <v>36</v>
      </c>
      <c r="I4318" s="0" t="n">
        <v>23</v>
      </c>
      <c r="J4318" s="0" t="n">
        <v>7</v>
      </c>
      <c r="K4318" s="0" t="n">
        <v>44</v>
      </c>
      <c r="L4318" s="0" t="n">
        <v>35</v>
      </c>
      <c r="M4318" s="0" t="n">
        <v>7</v>
      </c>
      <c r="N4318" s="11" t="n">
        <v>0.4</v>
      </c>
      <c r="O4318" s="12" t="n">
        <v>2112.38</v>
      </c>
      <c r="P4318" s="12" t="n">
        <v>3772.1</v>
      </c>
      <c r="Q4318" s="12" t="n">
        <f aca="false">M4318*P4318*(1-N4318)</f>
        <v>15842.82</v>
      </c>
      <c r="R4318" s="12" t="n">
        <f aca="false">M4318*O4318</f>
        <v>14786.66</v>
      </c>
      <c r="S4318" s="12" t="n">
        <f aca="false">Q4318-R4318</f>
        <v>1056.16</v>
      </c>
      <c r="T4318" s="11" t="n">
        <f aca="false">IFERROR(S4318/Q4318,0)</f>
        <v>0.066664899304543</v>
      </c>
      <c r="U4318" s="13" t="n">
        <f aca="false">F4318-E4318</f>
        <v>19</v>
      </c>
      <c r="V4318" s="13" t="n">
        <f aca="false">G4318-F4318</f>
        <v>7</v>
      </c>
      <c r="W4318" s="13" t="n">
        <f aca="false">G4318-E4318</f>
        <v>26</v>
      </c>
      <c r="X4318" s="10" t="n">
        <f aca="false">YEAR(E4318)</f>
        <v>2019</v>
      </c>
      <c r="Y4318" s="0" t="str">
        <f aca="false">TEXT(E4318,"yyyy-mm")</f>
        <v>2019-10</v>
      </c>
      <c r="Z4318" s="0" t="str">
        <f aca="false">"Q"&amp;ROUNDUP(MONTH(E4318)/3,0)&amp;"-"&amp;YEAR(E4318)</f>
        <v>Q4-2019</v>
      </c>
    </row>
    <row r="4319" customFormat="false" ht="14.25" hidden="false" customHeight="false" outlineLevel="0" collapsed="false">
      <c r="A4319" s="0" t="s">
        <v>4361</v>
      </c>
      <c r="B4319" s="0" t="s">
        <v>34</v>
      </c>
      <c r="C4319" s="0" t="s">
        <v>48</v>
      </c>
      <c r="D4319" s="9" t="n">
        <v>43700</v>
      </c>
      <c r="E4319" s="9" t="n">
        <v>43764</v>
      </c>
      <c r="F4319" s="9" t="n">
        <v>43786</v>
      </c>
      <c r="G4319" s="9" t="n">
        <v>43787</v>
      </c>
      <c r="H4319" s="10" t="s">
        <v>36</v>
      </c>
      <c r="I4319" s="0" t="n">
        <v>1</v>
      </c>
      <c r="J4319" s="0" t="n">
        <v>8</v>
      </c>
      <c r="K4319" s="0" t="n">
        <v>55</v>
      </c>
      <c r="L4319" s="0" t="n">
        <v>45</v>
      </c>
      <c r="M4319" s="0" t="n">
        <v>5</v>
      </c>
      <c r="N4319" s="11" t="n">
        <v>0.05</v>
      </c>
      <c r="O4319" s="12" t="n">
        <v>468.53</v>
      </c>
      <c r="P4319" s="12" t="n">
        <v>743.7</v>
      </c>
      <c r="Q4319" s="12" t="n">
        <f aca="false">M4319*P4319*(1-N4319)</f>
        <v>3532.575</v>
      </c>
      <c r="R4319" s="12" t="n">
        <f aca="false">M4319*O4319</f>
        <v>2342.65</v>
      </c>
      <c r="S4319" s="12" t="n">
        <f aca="false">Q4319-R4319</f>
        <v>1189.925</v>
      </c>
      <c r="T4319" s="11" t="n">
        <f aca="false">IFERROR(S4319/Q4319,0)</f>
        <v>0.336843520661274</v>
      </c>
      <c r="U4319" s="13" t="n">
        <f aca="false">F4319-E4319</f>
        <v>22</v>
      </c>
      <c r="V4319" s="13" t="n">
        <f aca="false">G4319-F4319</f>
        <v>1</v>
      </c>
      <c r="W4319" s="13" t="n">
        <f aca="false">G4319-E4319</f>
        <v>23</v>
      </c>
      <c r="X4319" s="10" t="n">
        <f aca="false">YEAR(E4319)</f>
        <v>2019</v>
      </c>
      <c r="Y4319" s="0" t="str">
        <f aca="false">TEXT(E4319,"yyyy-mm")</f>
        <v>2019-10</v>
      </c>
      <c r="Z4319" s="0" t="str">
        <f aca="false">"Q"&amp;ROUNDUP(MONTH(E4319)/3,0)&amp;"-"&amp;YEAR(E4319)</f>
        <v>Q4-2019</v>
      </c>
    </row>
    <row r="4320" customFormat="false" ht="14.25" hidden="false" customHeight="false" outlineLevel="0" collapsed="false">
      <c r="A4320" s="0" t="s">
        <v>4362</v>
      </c>
      <c r="B4320" s="0" t="s">
        <v>34</v>
      </c>
      <c r="C4320" s="0" t="s">
        <v>58</v>
      </c>
      <c r="D4320" s="9" t="n">
        <v>43700</v>
      </c>
      <c r="E4320" s="9" t="n">
        <v>43764</v>
      </c>
      <c r="F4320" s="9" t="n">
        <v>43788</v>
      </c>
      <c r="G4320" s="9" t="n">
        <v>43794</v>
      </c>
      <c r="H4320" s="10" t="s">
        <v>36</v>
      </c>
      <c r="I4320" s="0" t="n">
        <v>3</v>
      </c>
      <c r="J4320" s="0" t="n">
        <v>48</v>
      </c>
      <c r="K4320" s="0" t="n">
        <v>340</v>
      </c>
      <c r="L4320" s="0" t="n">
        <v>13</v>
      </c>
      <c r="M4320" s="0" t="n">
        <v>2</v>
      </c>
      <c r="N4320" s="11" t="n">
        <v>0.05</v>
      </c>
      <c r="O4320" s="12" t="n">
        <v>3104.24</v>
      </c>
      <c r="P4320" s="12" t="n">
        <v>3979.8</v>
      </c>
      <c r="Q4320" s="12" t="n">
        <f aca="false">M4320*P4320*(1-N4320)</f>
        <v>7561.62</v>
      </c>
      <c r="R4320" s="12" t="n">
        <f aca="false">M4320*O4320</f>
        <v>6208.48</v>
      </c>
      <c r="S4320" s="12" t="n">
        <f aca="false">Q4320-R4320</f>
        <v>1353.14</v>
      </c>
      <c r="T4320" s="11" t="n">
        <f aca="false">IFERROR(S4320/Q4320,0)</f>
        <v>0.178948426395402</v>
      </c>
      <c r="U4320" s="13" t="n">
        <f aca="false">F4320-E4320</f>
        <v>24</v>
      </c>
      <c r="V4320" s="13" t="n">
        <f aca="false">G4320-F4320</f>
        <v>6</v>
      </c>
      <c r="W4320" s="13" t="n">
        <f aca="false">G4320-E4320</f>
        <v>30</v>
      </c>
      <c r="X4320" s="10" t="n">
        <f aca="false">YEAR(E4320)</f>
        <v>2019</v>
      </c>
      <c r="Y4320" s="0" t="str">
        <f aca="false">TEXT(E4320,"yyyy-mm")</f>
        <v>2019-10</v>
      </c>
      <c r="Z4320" s="0" t="str">
        <f aca="false">"Q"&amp;ROUNDUP(MONTH(E4320)/3,0)&amp;"-"&amp;YEAR(E4320)</f>
        <v>Q4-2019</v>
      </c>
    </row>
    <row r="4321" customFormat="false" ht="14.25" hidden="false" customHeight="false" outlineLevel="0" collapsed="false">
      <c r="A4321" s="0" t="s">
        <v>4363</v>
      </c>
      <c r="B4321" s="0" t="s">
        <v>41</v>
      </c>
      <c r="C4321" s="0" t="s">
        <v>39</v>
      </c>
      <c r="D4321" s="9" t="n">
        <v>43600</v>
      </c>
      <c r="E4321" s="9" t="n">
        <v>43765</v>
      </c>
      <c r="F4321" s="9" t="n">
        <v>43779</v>
      </c>
      <c r="G4321" s="9" t="n">
        <v>43787</v>
      </c>
      <c r="H4321" s="10" t="s">
        <v>36</v>
      </c>
      <c r="I4321" s="0" t="n">
        <v>24</v>
      </c>
      <c r="J4321" s="0" t="n">
        <v>44</v>
      </c>
      <c r="K4321" s="0" t="n">
        <v>162</v>
      </c>
      <c r="L4321" s="0" t="n">
        <v>8</v>
      </c>
      <c r="M4321" s="0" t="n">
        <v>7</v>
      </c>
      <c r="N4321" s="11" t="n">
        <v>0.3</v>
      </c>
      <c r="O4321" s="12" t="n">
        <v>1824.54</v>
      </c>
      <c r="P4321" s="12" t="n">
        <v>3966.4</v>
      </c>
      <c r="Q4321" s="12" t="n">
        <f aca="false">M4321*P4321*(1-N4321)</f>
        <v>19435.36</v>
      </c>
      <c r="R4321" s="12" t="n">
        <f aca="false">M4321*O4321</f>
        <v>12771.78</v>
      </c>
      <c r="S4321" s="12" t="n">
        <f aca="false">Q4321-R4321</f>
        <v>6663.58</v>
      </c>
      <c r="T4321" s="11" t="n">
        <f aca="false">IFERROR(S4321/Q4321,0)</f>
        <v>0.342858583530225</v>
      </c>
      <c r="U4321" s="13" t="n">
        <f aca="false">F4321-E4321</f>
        <v>14</v>
      </c>
      <c r="V4321" s="13" t="n">
        <f aca="false">G4321-F4321</f>
        <v>8</v>
      </c>
      <c r="W4321" s="13" t="n">
        <f aca="false">G4321-E4321</f>
        <v>22</v>
      </c>
      <c r="X4321" s="10" t="n">
        <f aca="false">YEAR(E4321)</f>
        <v>2019</v>
      </c>
      <c r="Y4321" s="0" t="str">
        <f aca="false">TEXT(E4321,"yyyy-mm")</f>
        <v>2019-10</v>
      </c>
      <c r="Z4321" s="0" t="str">
        <f aca="false">"Q"&amp;ROUNDUP(MONTH(E4321)/3,0)&amp;"-"&amp;YEAR(E4321)</f>
        <v>Q4-2019</v>
      </c>
    </row>
    <row r="4322" customFormat="false" ht="14.25" hidden="false" customHeight="false" outlineLevel="0" collapsed="false">
      <c r="A4322" s="0" t="s">
        <v>4364</v>
      </c>
      <c r="B4322" s="0" t="s">
        <v>43</v>
      </c>
      <c r="C4322" s="0" t="s">
        <v>48</v>
      </c>
      <c r="D4322" s="9" t="n">
        <v>43700</v>
      </c>
      <c r="E4322" s="9" t="n">
        <v>43765</v>
      </c>
      <c r="F4322" s="9" t="n">
        <v>43783</v>
      </c>
      <c r="G4322" s="9" t="n">
        <v>43787</v>
      </c>
      <c r="H4322" s="10" t="s">
        <v>36</v>
      </c>
      <c r="I4322" s="0" t="n">
        <v>28</v>
      </c>
      <c r="J4322" s="0" t="n">
        <v>13</v>
      </c>
      <c r="K4322" s="0" t="n">
        <v>13</v>
      </c>
      <c r="L4322" s="0" t="n">
        <v>39</v>
      </c>
      <c r="M4322" s="0" t="n">
        <v>6</v>
      </c>
      <c r="N4322" s="11" t="n">
        <v>0.075</v>
      </c>
      <c r="O4322" s="12" t="n">
        <v>113.9</v>
      </c>
      <c r="P4322" s="12" t="n">
        <v>227.8</v>
      </c>
      <c r="Q4322" s="12" t="n">
        <f aca="false">M4322*P4322*(1-N4322)</f>
        <v>1264.29</v>
      </c>
      <c r="R4322" s="12" t="n">
        <f aca="false">M4322*O4322</f>
        <v>683.4</v>
      </c>
      <c r="S4322" s="12" t="n">
        <f aca="false">Q4322-R4322</f>
        <v>580.89</v>
      </c>
      <c r="T4322" s="11" t="n">
        <f aca="false">IFERROR(S4322/Q4322,0)</f>
        <v>0.45945945945946</v>
      </c>
      <c r="U4322" s="13" t="n">
        <f aca="false">F4322-E4322</f>
        <v>18</v>
      </c>
      <c r="V4322" s="13" t="n">
        <f aca="false">G4322-F4322</f>
        <v>4</v>
      </c>
      <c r="W4322" s="13" t="n">
        <f aca="false">G4322-E4322</f>
        <v>22</v>
      </c>
      <c r="X4322" s="10" t="n">
        <f aca="false">YEAR(E4322)</f>
        <v>2019</v>
      </c>
      <c r="Y4322" s="0" t="str">
        <f aca="false">TEXT(E4322,"yyyy-mm")</f>
        <v>2019-10</v>
      </c>
      <c r="Z4322" s="0" t="str">
        <f aca="false">"Q"&amp;ROUNDUP(MONTH(E4322)/3,0)&amp;"-"&amp;YEAR(E4322)</f>
        <v>Q4-2019</v>
      </c>
    </row>
    <row r="4323" customFormat="false" ht="14.25" hidden="false" customHeight="false" outlineLevel="0" collapsed="false">
      <c r="A4323" s="0" t="s">
        <v>4365</v>
      </c>
      <c r="B4323" s="0" t="s">
        <v>34</v>
      </c>
      <c r="C4323" s="0" t="s">
        <v>46</v>
      </c>
      <c r="D4323" s="9" t="n">
        <v>43600</v>
      </c>
      <c r="E4323" s="9" t="n">
        <v>43765</v>
      </c>
      <c r="F4323" s="9" t="n">
        <v>43770</v>
      </c>
      <c r="G4323" s="9" t="n">
        <v>43778</v>
      </c>
      <c r="H4323" s="10" t="s">
        <v>36</v>
      </c>
      <c r="I4323" s="0" t="n">
        <v>2</v>
      </c>
      <c r="J4323" s="0" t="n">
        <v>8</v>
      </c>
      <c r="K4323" s="0" t="n">
        <v>284</v>
      </c>
      <c r="L4323" s="0" t="n">
        <v>46</v>
      </c>
      <c r="M4323" s="0" t="n">
        <v>8</v>
      </c>
      <c r="N4323" s="11" t="n">
        <v>0.3</v>
      </c>
      <c r="O4323" s="12" t="n">
        <v>2736.48</v>
      </c>
      <c r="P4323" s="12" t="n">
        <v>5822.3</v>
      </c>
      <c r="Q4323" s="12" t="n">
        <f aca="false">M4323*P4323*(1-N4323)</f>
        <v>32604.88</v>
      </c>
      <c r="R4323" s="12" t="n">
        <f aca="false">M4323*O4323</f>
        <v>21891.84</v>
      </c>
      <c r="S4323" s="12" t="n">
        <f aca="false">Q4323-R4323</f>
        <v>10713.04</v>
      </c>
      <c r="T4323" s="11" t="n">
        <f aca="false">IFERROR(S4323/Q4323,0)</f>
        <v>0.328571673933473</v>
      </c>
      <c r="U4323" s="13" t="n">
        <f aca="false">F4323-E4323</f>
        <v>5</v>
      </c>
      <c r="V4323" s="13" t="n">
        <f aca="false">G4323-F4323</f>
        <v>8</v>
      </c>
      <c r="W4323" s="13" t="n">
        <f aca="false">G4323-E4323</f>
        <v>13</v>
      </c>
      <c r="X4323" s="10" t="n">
        <f aca="false">YEAR(E4323)</f>
        <v>2019</v>
      </c>
      <c r="Y4323" s="0" t="str">
        <f aca="false">TEXT(E4323,"yyyy-mm")</f>
        <v>2019-10</v>
      </c>
      <c r="Z4323" s="0" t="str">
        <f aca="false">"Q"&amp;ROUNDUP(MONTH(E4323)/3,0)&amp;"-"&amp;YEAR(E4323)</f>
        <v>Q4-2019</v>
      </c>
    </row>
    <row r="4324" customFormat="false" ht="14.25" hidden="false" customHeight="false" outlineLevel="0" collapsed="false">
      <c r="A4324" s="0" t="s">
        <v>4366</v>
      </c>
      <c r="B4324" s="0" t="s">
        <v>34</v>
      </c>
      <c r="C4324" s="0" t="s">
        <v>79</v>
      </c>
      <c r="D4324" s="9" t="n">
        <v>43700</v>
      </c>
      <c r="E4324" s="9" t="n">
        <v>43765</v>
      </c>
      <c r="F4324" s="9" t="n">
        <v>43779</v>
      </c>
      <c r="G4324" s="9" t="n">
        <v>43781</v>
      </c>
      <c r="H4324" s="10" t="s">
        <v>36</v>
      </c>
      <c r="I4324" s="0" t="n">
        <v>9</v>
      </c>
      <c r="J4324" s="0" t="n">
        <v>2</v>
      </c>
      <c r="K4324" s="0" t="n">
        <v>69</v>
      </c>
      <c r="L4324" s="0" t="n">
        <v>29</v>
      </c>
      <c r="M4324" s="0" t="n">
        <v>1</v>
      </c>
      <c r="N4324" s="11" t="n">
        <v>0.2</v>
      </c>
      <c r="O4324" s="12" t="n">
        <v>596.3</v>
      </c>
      <c r="P4324" s="12" t="n">
        <v>1192.6</v>
      </c>
      <c r="Q4324" s="12" t="n">
        <f aca="false">M4324*P4324*(1-N4324)</f>
        <v>954.08</v>
      </c>
      <c r="R4324" s="12" t="n">
        <f aca="false">M4324*O4324</f>
        <v>596.3</v>
      </c>
      <c r="S4324" s="12" t="n">
        <f aca="false">Q4324-R4324</f>
        <v>357.78</v>
      </c>
      <c r="T4324" s="11" t="n">
        <f aca="false">IFERROR(S4324/Q4324,0)</f>
        <v>0.375</v>
      </c>
      <c r="U4324" s="13" t="n">
        <f aca="false">F4324-E4324</f>
        <v>14</v>
      </c>
      <c r="V4324" s="13" t="n">
        <f aca="false">G4324-F4324</f>
        <v>2</v>
      </c>
      <c r="W4324" s="13" t="n">
        <f aca="false">G4324-E4324</f>
        <v>16</v>
      </c>
      <c r="X4324" s="10" t="n">
        <f aca="false">YEAR(E4324)</f>
        <v>2019</v>
      </c>
      <c r="Y4324" s="0" t="str">
        <f aca="false">TEXT(E4324,"yyyy-mm")</f>
        <v>2019-10</v>
      </c>
      <c r="Z4324" s="0" t="str">
        <f aca="false">"Q"&amp;ROUNDUP(MONTH(E4324)/3,0)&amp;"-"&amp;YEAR(E4324)</f>
        <v>Q4-2019</v>
      </c>
    </row>
    <row r="4325" customFormat="false" ht="14.25" hidden="false" customHeight="false" outlineLevel="0" collapsed="false">
      <c r="A4325" s="0" t="s">
        <v>4367</v>
      </c>
      <c r="B4325" s="0" t="s">
        <v>34</v>
      </c>
      <c r="C4325" s="0" t="s">
        <v>39</v>
      </c>
      <c r="D4325" s="9" t="n">
        <v>43700</v>
      </c>
      <c r="E4325" s="9" t="n">
        <v>43765</v>
      </c>
      <c r="F4325" s="9" t="n">
        <v>43790</v>
      </c>
      <c r="G4325" s="9" t="n">
        <v>43798</v>
      </c>
      <c r="H4325" s="10" t="s">
        <v>36</v>
      </c>
      <c r="I4325" s="0" t="n">
        <v>11</v>
      </c>
      <c r="J4325" s="0" t="n">
        <v>29</v>
      </c>
      <c r="K4325" s="0" t="n">
        <v>180</v>
      </c>
      <c r="L4325" s="0" t="n">
        <v>8</v>
      </c>
      <c r="M4325" s="0" t="n">
        <v>8</v>
      </c>
      <c r="N4325" s="11" t="n">
        <v>0.05</v>
      </c>
      <c r="O4325" s="12" t="n">
        <v>775.32</v>
      </c>
      <c r="P4325" s="12" t="n">
        <v>1762.1</v>
      </c>
      <c r="Q4325" s="12" t="n">
        <f aca="false">M4325*P4325*(1-N4325)</f>
        <v>13391.96</v>
      </c>
      <c r="R4325" s="12" t="n">
        <f aca="false">M4325*O4325</f>
        <v>6202.56</v>
      </c>
      <c r="S4325" s="12" t="n">
        <f aca="false">Q4325-R4325</f>
        <v>7189.4</v>
      </c>
      <c r="T4325" s="11" t="n">
        <f aca="false">IFERROR(S4325/Q4325,0)</f>
        <v>0.536844494756555</v>
      </c>
      <c r="U4325" s="13" t="n">
        <f aca="false">F4325-E4325</f>
        <v>25</v>
      </c>
      <c r="V4325" s="13" t="n">
        <f aca="false">G4325-F4325</f>
        <v>8</v>
      </c>
      <c r="W4325" s="13" t="n">
        <f aca="false">G4325-E4325</f>
        <v>33</v>
      </c>
      <c r="X4325" s="10" t="n">
        <f aca="false">YEAR(E4325)</f>
        <v>2019</v>
      </c>
      <c r="Y4325" s="0" t="str">
        <f aca="false">TEXT(E4325,"yyyy-mm")</f>
        <v>2019-10</v>
      </c>
      <c r="Z4325" s="0" t="str">
        <f aca="false">"Q"&amp;ROUNDUP(MONTH(E4325)/3,0)&amp;"-"&amp;YEAR(E4325)</f>
        <v>Q4-2019</v>
      </c>
    </row>
    <row r="4326" customFormat="false" ht="14.25" hidden="false" customHeight="false" outlineLevel="0" collapsed="false">
      <c r="A4326" s="0" t="s">
        <v>4368</v>
      </c>
      <c r="B4326" s="0" t="s">
        <v>34</v>
      </c>
      <c r="C4326" s="0" t="s">
        <v>35</v>
      </c>
      <c r="D4326" s="9" t="n">
        <v>43700</v>
      </c>
      <c r="E4326" s="9" t="n">
        <v>43765</v>
      </c>
      <c r="F4326" s="9" t="n">
        <v>43783</v>
      </c>
      <c r="G4326" s="9" t="n">
        <v>43790</v>
      </c>
      <c r="H4326" s="10" t="s">
        <v>36</v>
      </c>
      <c r="I4326" s="0" t="n">
        <v>6</v>
      </c>
      <c r="J4326" s="0" t="n">
        <v>34</v>
      </c>
      <c r="K4326" s="0" t="n">
        <v>236</v>
      </c>
      <c r="L4326" s="0" t="n">
        <v>44</v>
      </c>
      <c r="M4326" s="0" t="n">
        <v>5</v>
      </c>
      <c r="N4326" s="11" t="n">
        <v>0.05</v>
      </c>
      <c r="O4326" s="12" t="n">
        <v>470.34</v>
      </c>
      <c r="P4326" s="12" t="n">
        <v>904.5</v>
      </c>
      <c r="Q4326" s="12" t="n">
        <f aca="false">M4326*P4326*(1-N4326)</f>
        <v>4296.375</v>
      </c>
      <c r="R4326" s="12" t="n">
        <f aca="false">M4326*O4326</f>
        <v>2351.7</v>
      </c>
      <c r="S4326" s="12" t="n">
        <f aca="false">Q4326-R4326</f>
        <v>1944.675</v>
      </c>
      <c r="T4326" s="11" t="n">
        <f aca="false">IFERROR(S4326/Q4326,0)</f>
        <v>0.452631578947368</v>
      </c>
      <c r="U4326" s="13" t="n">
        <f aca="false">F4326-E4326</f>
        <v>18</v>
      </c>
      <c r="V4326" s="13" t="n">
        <f aca="false">G4326-F4326</f>
        <v>7</v>
      </c>
      <c r="W4326" s="13" t="n">
        <f aca="false">G4326-E4326</f>
        <v>25</v>
      </c>
      <c r="X4326" s="10" t="n">
        <f aca="false">YEAR(E4326)</f>
        <v>2019</v>
      </c>
      <c r="Y4326" s="0" t="str">
        <f aca="false">TEXT(E4326,"yyyy-mm")</f>
        <v>2019-10</v>
      </c>
      <c r="Z4326" s="0" t="str">
        <f aca="false">"Q"&amp;ROUNDUP(MONTH(E4326)/3,0)&amp;"-"&amp;YEAR(E4326)</f>
        <v>Q4-2019</v>
      </c>
    </row>
    <row r="4327" customFormat="false" ht="14.25" hidden="false" customHeight="false" outlineLevel="0" collapsed="false">
      <c r="A4327" s="0" t="s">
        <v>4369</v>
      </c>
      <c r="B4327" s="0" t="s">
        <v>34</v>
      </c>
      <c r="C4327" s="0" t="s">
        <v>58</v>
      </c>
      <c r="D4327" s="9" t="n">
        <v>43700</v>
      </c>
      <c r="E4327" s="9" t="n">
        <v>43765</v>
      </c>
      <c r="F4327" s="9" t="n">
        <v>43772</v>
      </c>
      <c r="G4327" s="9" t="n">
        <v>43782</v>
      </c>
      <c r="H4327" s="10" t="s">
        <v>36</v>
      </c>
      <c r="I4327" s="0" t="n">
        <v>11</v>
      </c>
      <c r="J4327" s="0" t="n">
        <v>35</v>
      </c>
      <c r="K4327" s="0" t="n">
        <v>348</v>
      </c>
      <c r="L4327" s="0" t="n">
        <v>29</v>
      </c>
      <c r="M4327" s="0" t="n">
        <v>1</v>
      </c>
      <c r="N4327" s="11" t="n">
        <v>0.075</v>
      </c>
      <c r="O4327" s="12" t="n">
        <v>159.46</v>
      </c>
      <c r="P4327" s="12" t="n">
        <v>234.5</v>
      </c>
      <c r="Q4327" s="12" t="n">
        <f aca="false">M4327*P4327*(1-N4327)</f>
        <v>216.9125</v>
      </c>
      <c r="R4327" s="12" t="n">
        <f aca="false">M4327*O4327</f>
        <v>159.46</v>
      </c>
      <c r="S4327" s="12" t="n">
        <f aca="false">Q4327-R4327</f>
        <v>57.4525</v>
      </c>
      <c r="T4327" s="11" t="n">
        <f aca="false">IFERROR(S4327/Q4327,0)</f>
        <v>0.264864864864865</v>
      </c>
      <c r="U4327" s="13" t="n">
        <f aca="false">F4327-E4327</f>
        <v>7</v>
      </c>
      <c r="V4327" s="13" t="n">
        <f aca="false">G4327-F4327</f>
        <v>10</v>
      </c>
      <c r="W4327" s="13" t="n">
        <f aca="false">G4327-E4327</f>
        <v>17</v>
      </c>
      <c r="X4327" s="10" t="n">
        <f aca="false">YEAR(E4327)</f>
        <v>2019</v>
      </c>
      <c r="Y4327" s="0" t="str">
        <f aca="false">TEXT(E4327,"yyyy-mm")</f>
        <v>2019-10</v>
      </c>
      <c r="Z4327" s="0" t="str">
        <f aca="false">"Q"&amp;ROUNDUP(MONTH(E4327)/3,0)&amp;"-"&amp;YEAR(E4327)</f>
        <v>Q4-2019</v>
      </c>
    </row>
    <row r="4328" customFormat="false" ht="14.25" hidden="false" customHeight="false" outlineLevel="0" collapsed="false">
      <c r="A4328" s="0" t="s">
        <v>4370</v>
      </c>
      <c r="B4328" s="0" t="s">
        <v>38</v>
      </c>
      <c r="C4328" s="0" t="s">
        <v>58</v>
      </c>
      <c r="D4328" s="9" t="n">
        <v>43700</v>
      </c>
      <c r="E4328" s="9" t="n">
        <v>43766</v>
      </c>
      <c r="F4328" s="9" t="n">
        <v>43785</v>
      </c>
      <c r="G4328" s="9" t="n">
        <v>43795</v>
      </c>
      <c r="H4328" s="10" t="s">
        <v>36</v>
      </c>
      <c r="I4328" s="0" t="n">
        <v>19</v>
      </c>
      <c r="J4328" s="0" t="n">
        <v>17</v>
      </c>
      <c r="K4328" s="0" t="n">
        <v>338</v>
      </c>
      <c r="L4328" s="0" t="n">
        <v>3</v>
      </c>
      <c r="M4328" s="0" t="n">
        <v>5</v>
      </c>
      <c r="N4328" s="11" t="n">
        <v>0.05</v>
      </c>
      <c r="O4328" s="12" t="n">
        <v>1665.89</v>
      </c>
      <c r="P4328" s="12" t="n">
        <v>2974.8</v>
      </c>
      <c r="Q4328" s="12" t="n">
        <f aca="false">M4328*P4328*(1-N4328)</f>
        <v>14130.3</v>
      </c>
      <c r="R4328" s="12" t="n">
        <f aca="false">M4328*O4328</f>
        <v>8329.45</v>
      </c>
      <c r="S4328" s="12" t="n">
        <f aca="false">Q4328-R4328</f>
        <v>5800.85</v>
      </c>
      <c r="T4328" s="11" t="n">
        <f aca="false">IFERROR(S4328/Q4328,0)</f>
        <v>0.410525608090416</v>
      </c>
      <c r="U4328" s="13" t="n">
        <f aca="false">F4328-E4328</f>
        <v>19</v>
      </c>
      <c r="V4328" s="13" t="n">
        <f aca="false">G4328-F4328</f>
        <v>10</v>
      </c>
      <c r="W4328" s="13" t="n">
        <f aca="false">G4328-E4328</f>
        <v>29</v>
      </c>
      <c r="X4328" s="10" t="n">
        <f aca="false">YEAR(E4328)</f>
        <v>2019</v>
      </c>
      <c r="Y4328" s="0" t="str">
        <f aca="false">TEXT(E4328,"yyyy-mm")</f>
        <v>2019-10</v>
      </c>
      <c r="Z4328" s="0" t="str">
        <f aca="false">"Q"&amp;ROUNDUP(MONTH(E4328)/3,0)&amp;"-"&amp;YEAR(E4328)</f>
        <v>Q4-2019</v>
      </c>
    </row>
    <row r="4329" customFormat="false" ht="14.25" hidden="false" customHeight="false" outlineLevel="0" collapsed="false">
      <c r="A4329" s="0" t="s">
        <v>4371</v>
      </c>
      <c r="B4329" s="0" t="s">
        <v>38</v>
      </c>
      <c r="C4329" s="0" t="s">
        <v>46</v>
      </c>
      <c r="D4329" s="9" t="n">
        <v>43700</v>
      </c>
      <c r="E4329" s="9" t="n">
        <v>43766</v>
      </c>
      <c r="F4329" s="9" t="n">
        <v>43790</v>
      </c>
      <c r="G4329" s="9" t="n">
        <v>43795</v>
      </c>
      <c r="H4329" s="10" t="s">
        <v>36</v>
      </c>
      <c r="I4329" s="0" t="n">
        <v>13</v>
      </c>
      <c r="J4329" s="0" t="n">
        <v>15</v>
      </c>
      <c r="K4329" s="0" t="n">
        <v>289</v>
      </c>
      <c r="L4329" s="0" t="n">
        <v>47</v>
      </c>
      <c r="M4329" s="0" t="n">
        <v>4</v>
      </c>
      <c r="N4329" s="11" t="n">
        <v>0.05</v>
      </c>
      <c r="O4329" s="12" t="n">
        <v>694.25</v>
      </c>
      <c r="P4329" s="12" t="n">
        <v>1051.9</v>
      </c>
      <c r="Q4329" s="12" t="n">
        <f aca="false">M4329*P4329*(1-N4329)</f>
        <v>3997.22</v>
      </c>
      <c r="R4329" s="12" t="n">
        <f aca="false">M4329*O4329</f>
        <v>2777</v>
      </c>
      <c r="S4329" s="12" t="n">
        <f aca="false">Q4329-R4329</f>
        <v>1220.22</v>
      </c>
      <c r="T4329" s="11" t="n">
        <f aca="false">IFERROR(S4329/Q4329,0)</f>
        <v>0.30526716067667</v>
      </c>
      <c r="U4329" s="13" t="n">
        <f aca="false">F4329-E4329</f>
        <v>24</v>
      </c>
      <c r="V4329" s="13" t="n">
        <f aca="false">G4329-F4329</f>
        <v>5</v>
      </c>
      <c r="W4329" s="13" t="n">
        <f aca="false">G4329-E4329</f>
        <v>29</v>
      </c>
      <c r="X4329" s="10" t="n">
        <f aca="false">YEAR(E4329)</f>
        <v>2019</v>
      </c>
      <c r="Y4329" s="0" t="str">
        <f aca="false">TEXT(E4329,"yyyy-mm")</f>
        <v>2019-10</v>
      </c>
      <c r="Z4329" s="0" t="str">
        <f aca="false">"Q"&amp;ROUNDUP(MONTH(E4329)/3,0)&amp;"-"&amp;YEAR(E4329)</f>
        <v>Q4-2019</v>
      </c>
    </row>
    <row r="4330" customFormat="false" ht="14.25" hidden="false" customHeight="false" outlineLevel="0" collapsed="false">
      <c r="A4330" s="0" t="s">
        <v>4372</v>
      </c>
      <c r="B4330" s="0" t="s">
        <v>41</v>
      </c>
      <c r="C4330" s="0" t="s">
        <v>39</v>
      </c>
      <c r="D4330" s="9" t="n">
        <v>43700</v>
      </c>
      <c r="E4330" s="9" t="n">
        <v>43766</v>
      </c>
      <c r="F4330" s="9" t="n">
        <v>43787</v>
      </c>
      <c r="G4330" s="9" t="n">
        <v>43793</v>
      </c>
      <c r="H4330" s="10" t="s">
        <v>36</v>
      </c>
      <c r="I4330" s="0" t="n">
        <v>20</v>
      </c>
      <c r="J4330" s="0" t="n">
        <v>45</v>
      </c>
      <c r="K4330" s="0" t="n">
        <v>190</v>
      </c>
      <c r="L4330" s="0" t="n">
        <v>14</v>
      </c>
      <c r="M4330" s="0" t="n">
        <v>1</v>
      </c>
      <c r="N4330" s="11" t="n">
        <v>0.05</v>
      </c>
      <c r="O4330" s="12" t="n">
        <v>569.5</v>
      </c>
      <c r="P4330" s="12" t="n">
        <v>837.5</v>
      </c>
      <c r="Q4330" s="12" t="n">
        <f aca="false">M4330*P4330*(1-N4330)</f>
        <v>795.625</v>
      </c>
      <c r="R4330" s="12" t="n">
        <f aca="false">M4330*O4330</f>
        <v>569.5</v>
      </c>
      <c r="S4330" s="12" t="n">
        <f aca="false">Q4330-R4330</f>
        <v>226.125</v>
      </c>
      <c r="T4330" s="11" t="n">
        <f aca="false">IFERROR(S4330/Q4330,0)</f>
        <v>0.284210526315789</v>
      </c>
      <c r="U4330" s="13" t="n">
        <f aca="false">F4330-E4330</f>
        <v>21</v>
      </c>
      <c r="V4330" s="13" t="n">
        <f aca="false">G4330-F4330</f>
        <v>6</v>
      </c>
      <c r="W4330" s="13" t="n">
        <f aca="false">G4330-E4330</f>
        <v>27</v>
      </c>
      <c r="X4330" s="10" t="n">
        <f aca="false">YEAR(E4330)</f>
        <v>2019</v>
      </c>
      <c r="Y4330" s="0" t="str">
        <f aca="false">TEXT(E4330,"yyyy-mm")</f>
        <v>2019-10</v>
      </c>
      <c r="Z4330" s="0" t="str">
        <f aca="false">"Q"&amp;ROUNDUP(MONTH(E4330)/3,0)&amp;"-"&amp;YEAR(E4330)</f>
        <v>Q4-2019</v>
      </c>
    </row>
    <row r="4331" customFormat="false" ht="14.25" hidden="false" customHeight="false" outlineLevel="0" collapsed="false">
      <c r="A4331" s="0" t="s">
        <v>4373</v>
      </c>
      <c r="B4331" s="0" t="s">
        <v>38</v>
      </c>
      <c r="C4331" s="0" t="s">
        <v>39</v>
      </c>
      <c r="D4331" s="9" t="n">
        <v>43700</v>
      </c>
      <c r="E4331" s="9" t="n">
        <v>43766</v>
      </c>
      <c r="F4331" s="9" t="n">
        <v>43782</v>
      </c>
      <c r="G4331" s="9" t="n">
        <v>43791</v>
      </c>
      <c r="H4331" s="10" t="s">
        <v>36</v>
      </c>
      <c r="I4331" s="0" t="n">
        <v>20</v>
      </c>
      <c r="J4331" s="0" t="n">
        <v>3</v>
      </c>
      <c r="K4331" s="0" t="n">
        <v>98</v>
      </c>
      <c r="L4331" s="0" t="n">
        <v>12</v>
      </c>
      <c r="M4331" s="0" t="n">
        <v>6</v>
      </c>
      <c r="N4331" s="11" t="n">
        <v>0.05</v>
      </c>
      <c r="O4331" s="12" t="n">
        <v>3246.02</v>
      </c>
      <c r="P4331" s="12" t="n">
        <v>5071.9</v>
      </c>
      <c r="Q4331" s="12" t="n">
        <f aca="false">M4331*P4331*(1-N4331)</f>
        <v>28909.83</v>
      </c>
      <c r="R4331" s="12" t="n">
        <f aca="false">M4331*O4331</f>
        <v>19476.12</v>
      </c>
      <c r="S4331" s="12" t="n">
        <f aca="false">Q4331-R4331</f>
        <v>9433.71</v>
      </c>
      <c r="T4331" s="11" t="n">
        <f aca="false">IFERROR(S4331/Q4331,0)</f>
        <v>0.326314959306229</v>
      </c>
      <c r="U4331" s="13" t="n">
        <f aca="false">F4331-E4331</f>
        <v>16</v>
      </c>
      <c r="V4331" s="13" t="n">
        <f aca="false">G4331-F4331</f>
        <v>9</v>
      </c>
      <c r="W4331" s="13" t="n">
        <f aca="false">G4331-E4331</f>
        <v>25</v>
      </c>
      <c r="X4331" s="10" t="n">
        <f aca="false">YEAR(E4331)</f>
        <v>2019</v>
      </c>
      <c r="Y4331" s="0" t="str">
        <f aca="false">TEXT(E4331,"yyyy-mm")</f>
        <v>2019-10</v>
      </c>
      <c r="Z4331" s="0" t="str">
        <f aca="false">"Q"&amp;ROUNDUP(MONTH(E4331)/3,0)&amp;"-"&amp;YEAR(E4331)</f>
        <v>Q4-2019</v>
      </c>
    </row>
    <row r="4332" customFormat="false" ht="14.25" hidden="false" customHeight="false" outlineLevel="0" collapsed="false">
      <c r="A4332" s="0" t="s">
        <v>4374</v>
      </c>
      <c r="B4332" s="0" t="s">
        <v>38</v>
      </c>
      <c r="C4332" s="0" t="s">
        <v>39</v>
      </c>
      <c r="D4332" s="9" t="n">
        <v>43600</v>
      </c>
      <c r="E4332" s="9" t="n">
        <v>43766</v>
      </c>
      <c r="F4332" s="9" t="n">
        <v>43791</v>
      </c>
      <c r="G4332" s="9" t="n">
        <v>43793</v>
      </c>
      <c r="H4332" s="10" t="s">
        <v>36</v>
      </c>
      <c r="I4332" s="0" t="n">
        <v>12</v>
      </c>
      <c r="J4332" s="0" t="n">
        <v>24</v>
      </c>
      <c r="K4332" s="0" t="n">
        <v>143</v>
      </c>
      <c r="L4332" s="0" t="n">
        <v>15</v>
      </c>
      <c r="M4332" s="0" t="n">
        <v>2</v>
      </c>
      <c r="N4332" s="11" t="n">
        <v>0.1</v>
      </c>
      <c r="O4332" s="12" t="n">
        <v>5414.14</v>
      </c>
      <c r="P4332" s="12" t="n">
        <v>6445.4</v>
      </c>
      <c r="Q4332" s="12" t="n">
        <f aca="false">M4332*P4332*(1-N4332)</f>
        <v>11601.72</v>
      </c>
      <c r="R4332" s="12" t="n">
        <f aca="false">M4332*O4332</f>
        <v>10828.28</v>
      </c>
      <c r="S4332" s="12" t="n">
        <f aca="false">Q4332-R4332</f>
        <v>773.439999999999</v>
      </c>
      <c r="T4332" s="11" t="n">
        <f aca="false">IFERROR(S4332/Q4332,0)</f>
        <v>0.0666659771137382</v>
      </c>
      <c r="U4332" s="13" t="n">
        <f aca="false">F4332-E4332</f>
        <v>25</v>
      </c>
      <c r="V4332" s="13" t="n">
        <f aca="false">G4332-F4332</f>
        <v>2</v>
      </c>
      <c r="W4332" s="13" t="n">
        <f aca="false">G4332-E4332</f>
        <v>27</v>
      </c>
      <c r="X4332" s="10" t="n">
        <f aca="false">YEAR(E4332)</f>
        <v>2019</v>
      </c>
      <c r="Y4332" s="0" t="str">
        <f aca="false">TEXT(E4332,"yyyy-mm")</f>
        <v>2019-10</v>
      </c>
      <c r="Z4332" s="0" t="str">
        <f aca="false">"Q"&amp;ROUNDUP(MONTH(E4332)/3,0)&amp;"-"&amp;YEAR(E4332)</f>
        <v>Q4-2019</v>
      </c>
    </row>
    <row r="4333" customFormat="false" ht="14.25" hidden="false" customHeight="false" outlineLevel="0" collapsed="false">
      <c r="A4333" s="0" t="s">
        <v>4375</v>
      </c>
      <c r="B4333" s="0" t="s">
        <v>34</v>
      </c>
      <c r="C4333" s="0" t="s">
        <v>39</v>
      </c>
      <c r="D4333" s="9" t="n">
        <v>43700</v>
      </c>
      <c r="E4333" s="9" t="n">
        <v>43766</v>
      </c>
      <c r="F4333" s="9" t="n">
        <v>43774</v>
      </c>
      <c r="G4333" s="9" t="n">
        <v>43775</v>
      </c>
      <c r="H4333" s="10" t="s">
        <v>36</v>
      </c>
      <c r="I4333" s="0" t="n">
        <v>11</v>
      </c>
      <c r="J4333" s="0" t="n">
        <v>26</v>
      </c>
      <c r="K4333" s="0" t="n">
        <v>126</v>
      </c>
      <c r="L4333" s="0" t="n">
        <v>47</v>
      </c>
      <c r="M4333" s="0" t="n">
        <v>1</v>
      </c>
      <c r="N4333" s="11" t="n">
        <v>0.1</v>
      </c>
      <c r="O4333" s="12" t="n">
        <v>646.68</v>
      </c>
      <c r="P4333" s="12" t="n">
        <v>850.9</v>
      </c>
      <c r="Q4333" s="12" t="n">
        <f aca="false">M4333*P4333*(1-N4333)</f>
        <v>765.81</v>
      </c>
      <c r="R4333" s="12" t="n">
        <f aca="false">M4333*O4333</f>
        <v>646.68</v>
      </c>
      <c r="S4333" s="12" t="n">
        <f aca="false">Q4333-R4333</f>
        <v>119.13</v>
      </c>
      <c r="T4333" s="11" t="n">
        <f aca="false">IFERROR(S4333/Q4333,0)</f>
        <v>0.155560778783249</v>
      </c>
      <c r="U4333" s="13" t="n">
        <f aca="false">F4333-E4333</f>
        <v>8</v>
      </c>
      <c r="V4333" s="13" t="n">
        <f aca="false">G4333-F4333</f>
        <v>1</v>
      </c>
      <c r="W4333" s="13" t="n">
        <f aca="false">G4333-E4333</f>
        <v>9</v>
      </c>
      <c r="X4333" s="10" t="n">
        <f aca="false">YEAR(E4333)</f>
        <v>2019</v>
      </c>
      <c r="Y4333" s="0" t="str">
        <f aca="false">TEXT(E4333,"yyyy-mm")</f>
        <v>2019-10</v>
      </c>
      <c r="Z4333" s="0" t="str">
        <f aca="false">"Q"&amp;ROUNDUP(MONTH(E4333)/3,0)&amp;"-"&amp;YEAR(E4333)</f>
        <v>Q4-2019</v>
      </c>
    </row>
    <row r="4334" customFormat="false" ht="14.25" hidden="false" customHeight="false" outlineLevel="0" collapsed="false">
      <c r="A4334" s="0" t="s">
        <v>4376</v>
      </c>
      <c r="B4334" s="0" t="s">
        <v>38</v>
      </c>
      <c r="C4334" s="0" t="s">
        <v>79</v>
      </c>
      <c r="D4334" s="9" t="n">
        <v>43600</v>
      </c>
      <c r="E4334" s="9" t="n">
        <v>43766</v>
      </c>
      <c r="F4334" s="9" t="n">
        <v>43775</v>
      </c>
      <c r="G4334" s="9" t="n">
        <v>43785</v>
      </c>
      <c r="H4334" s="10" t="s">
        <v>36</v>
      </c>
      <c r="I4334" s="0" t="n">
        <v>18</v>
      </c>
      <c r="J4334" s="0" t="n">
        <v>33</v>
      </c>
      <c r="K4334" s="0" t="n">
        <v>76</v>
      </c>
      <c r="L4334" s="0" t="n">
        <v>10</v>
      </c>
      <c r="M4334" s="0" t="n">
        <v>8</v>
      </c>
      <c r="N4334" s="11" t="n">
        <v>0.075</v>
      </c>
      <c r="O4334" s="12" t="n">
        <v>552.08</v>
      </c>
      <c r="P4334" s="12" t="n">
        <v>690.1</v>
      </c>
      <c r="Q4334" s="12" t="n">
        <f aca="false">M4334*P4334*(1-N4334)</f>
        <v>5106.74</v>
      </c>
      <c r="R4334" s="12" t="n">
        <f aca="false">M4334*O4334</f>
        <v>4416.64</v>
      </c>
      <c r="S4334" s="12" t="n">
        <f aca="false">Q4334-R4334</f>
        <v>690.1</v>
      </c>
      <c r="T4334" s="11" t="n">
        <f aca="false">IFERROR(S4334/Q4334,0)</f>
        <v>0.135135135135135</v>
      </c>
      <c r="U4334" s="13" t="n">
        <f aca="false">F4334-E4334</f>
        <v>9</v>
      </c>
      <c r="V4334" s="13" t="n">
        <f aca="false">G4334-F4334</f>
        <v>10</v>
      </c>
      <c r="W4334" s="13" t="n">
        <f aca="false">G4334-E4334</f>
        <v>19</v>
      </c>
      <c r="X4334" s="10" t="n">
        <f aca="false">YEAR(E4334)</f>
        <v>2019</v>
      </c>
      <c r="Y4334" s="0" t="str">
        <f aca="false">TEXT(E4334,"yyyy-mm")</f>
        <v>2019-10</v>
      </c>
      <c r="Z4334" s="0" t="str">
        <f aca="false">"Q"&amp;ROUNDUP(MONTH(E4334)/3,0)&amp;"-"&amp;YEAR(E4334)</f>
        <v>Q4-2019</v>
      </c>
    </row>
    <row r="4335" customFormat="false" ht="14.25" hidden="false" customHeight="false" outlineLevel="0" collapsed="false">
      <c r="A4335" s="0" t="s">
        <v>4377</v>
      </c>
      <c r="B4335" s="0" t="s">
        <v>34</v>
      </c>
      <c r="C4335" s="0" t="s">
        <v>39</v>
      </c>
      <c r="D4335" s="9" t="n">
        <v>43600</v>
      </c>
      <c r="E4335" s="9" t="n">
        <v>43766</v>
      </c>
      <c r="F4335" s="9" t="n">
        <v>43790</v>
      </c>
      <c r="G4335" s="9" t="n">
        <v>43794</v>
      </c>
      <c r="H4335" s="10" t="s">
        <v>36</v>
      </c>
      <c r="I4335" s="0" t="n">
        <v>7</v>
      </c>
      <c r="J4335" s="0" t="n">
        <v>43</v>
      </c>
      <c r="K4335" s="0" t="n">
        <v>146</v>
      </c>
      <c r="L4335" s="0" t="n">
        <v>46</v>
      </c>
      <c r="M4335" s="0" t="n">
        <v>4</v>
      </c>
      <c r="N4335" s="11" t="n">
        <v>0.3</v>
      </c>
      <c r="O4335" s="12" t="n">
        <v>77.05</v>
      </c>
      <c r="P4335" s="12" t="n">
        <v>167.5</v>
      </c>
      <c r="Q4335" s="12" t="n">
        <f aca="false">M4335*P4335*(1-N4335)</f>
        <v>469</v>
      </c>
      <c r="R4335" s="12" t="n">
        <f aca="false">M4335*O4335</f>
        <v>308.2</v>
      </c>
      <c r="S4335" s="12" t="n">
        <f aca="false">Q4335-R4335</f>
        <v>160.8</v>
      </c>
      <c r="T4335" s="11" t="n">
        <f aca="false">IFERROR(S4335/Q4335,0)</f>
        <v>0.342857142857143</v>
      </c>
      <c r="U4335" s="13" t="n">
        <f aca="false">F4335-E4335</f>
        <v>24</v>
      </c>
      <c r="V4335" s="13" t="n">
        <f aca="false">G4335-F4335</f>
        <v>4</v>
      </c>
      <c r="W4335" s="13" t="n">
        <f aca="false">G4335-E4335</f>
        <v>28</v>
      </c>
      <c r="X4335" s="10" t="n">
        <f aca="false">YEAR(E4335)</f>
        <v>2019</v>
      </c>
      <c r="Y4335" s="0" t="str">
        <f aca="false">TEXT(E4335,"yyyy-mm")</f>
        <v>2019-10</v>
      </c>
      <c r="Z4335" s="0" t="str">
        <f aca="false">"Q"&amp;ROUNDUP(MONTH(E4335)/3,0)&amp;"-"&amp;YEAR(E4335)</f>
        <v>Q4-2019</v>
      </c>
    </row>
    <row r="4336" customFormat="false" ht="14.25" hidden="false" customHeight="false" outlineLevel="0" collapsed="false">
      <c r="A4336" s="0" t="s">
        <v>4378</v>
      </c>
      <c r="B4336" s="0" t="s">
        <v>34</v>
      </c>
      <c r="C4336" s="0" t="s">
        <v>35</v>
      </c>
      <c r="D4336" s="9" t="n">
        <v>43600</v>
      </c>
      <c r="E4336" s="9" t="n">
        <v>43766</v>
      </c>
      <c r="F4336" s="9" t="n">
        <v>43770</v>
      </c>
      <c r="G4336" s="9" t="n">
        <v>43780</v>
      </c>
      <c r="H4336" s="10" t="s">
        <v>36</v>
      </c>
      <c r="I4336" s="0" t="n">
        <v>5</v>
      </c>
      <c r="J4336" s="0" t="n">
        <v>9</v>
      </c>
      <c r="K4336" s="0" t="n">
        <v>245</v>
      </c>
      <c r="L4336" s="0" t="n">
        <v>42</v>
      </c>
      <c r="M4336" s="0" t="n">
        <v>6</v>
      </c>
      <c r="N4336" s="11" t="n">
        <v>0.4</v>
      </c>
      <c r="O4336" s="12" t="n">
        <v>571.38</v>
      </c>
      <c r="P4336" s="12" t="n">
        <v>1098.8</v>
      </c>
      <c r="Q4336" s="12" t="n">
        <f aca="false">M4336*P4336*(1-N4336)</f>
        <v>3955.68</v>
      </c>
      <c r="R4336" s="12" t="n">
        <f aca="false">M4336*O4336</f>
        <v>3428.28</v>
      </c>
      <c r="S4336" s="12" t="n">
        <f aca="false">Q4336-R4336</f>
        <v>527.4</v>
      </c>
      <c r="T4336" s="11" t="n">
        <f aca="false">IFERROR(S4336/Q4336,0)</f>
        <v>0.133327266108482</v>
      </c>
      <c r="U4336" s="13" t="n">
        <f aca="false">F4336-E4336</f>
        <v>4</v>
      </c>
      <c r="V4336" s="13" t="n">
        <f aca="false">G4336-F4336</f>
        <v>10</v>
      </c>
      <c r="W4336" s="13" t="n">
        <f aca="false">G4336-E4336</f>
        <v>14</v>
      </c>
      <c r="X4336" s="10" t="n">
        <f aca="false">YEAR(E4336)</f>
        <v>2019</v>
      </c>
      <c r="Y4336" s="0" t="str">
        <f aca="false">TEXT(E4336,"yyyy-mm")</f>
        <v>2019-10</v>
      </c>
      <c r="Z4336" s="0" t="str">
        <f aca="false">"Q"&amp;ROUNDUP(MONTH(E4336)/3,0)&amp;"-"&amp;YEAR(E4336)</f>
        <v>Q4-2019</v>
      </c>
    </row>
    <row r="4337" customFormat="false" ht="14.25" hidden="false" customHeight="false" outlineLevel="0" collapsed="false">
      <c r="A4337" s="0" t="s">
        <v>4379</v>
      </c>
      <c r="B4337" s="0" t="s">
        <v>38</v>
      </c>
      <c r="C4337" s="0" t="s">
        <v>46</v>
      </c>
      <c r="D4337" s="9" t="n">
        <v>43600</v>
      </c>
      <c r="E4337" s="9" t="n">
        <v>43766</v>
      </c>
      <c r="F4337" s="9" t="n">
        <v>43778</v>
      </c>
      <c r="G4337" s="9" t="n">
        <v>43784</v>
      </c>
      <c r="H4337" s="10" t="s">
        <v>36</v>
      </c>
      <c r="I4337" s="0" t="n">
        <v>13</v>
      </c>
      <c r="J4337" s="0" t="n">
        <v>16</v>
      </c>
      <c r="K4337" s="0" t="n">
        <v>280</v>
      </c>
      <c r="L4337" s="0" t="n">
        <v>12</v>
      </c>
      <c r="M4337" s="0" t="n">
        <v>4</v>
      </c>
      <c r="N4337" s="11" t="n">
        <v>0.05</v>
      </c>
      <c r="O4337" s="12" t="n">
        <v>1950.1</v>
      </c>
      <c r="P4337" s="12" t="n">
        <v>2532.6</v>
      </c>
      <c r="Q4337" s="12" t="n">
        <f aca="false">M4337*P4337*(1-N4337)</f>
        <v>9623.88</v>
      </c>
      <c r="R4337" s="12" t="n">
        <f aca="false">M4337*O4337</f>
        <v>7800.4</v>
      </c>
      <c r="S4337" s="12" t="n">
        <f aca="false">Q4337-R4337</f>
        <v>1823.48</v>
      </c>
      <c r="T4337" s="11" t="n">
        <f aca="false">IFERROR(S4337/Q4337,0)</f>
        <v>0.189474515476087</v>
      </c>
      <c r="U4337" s="13" t="n">
        <f aca="false">F4337-E4337</f>
        <v>12</v>
      </c>
      <c r="V4337" s="13" t="n">
        <f aca="false">G4337-F4337</f>
        <v>6</v>
      </c>
      <c r="W4337" s="13" t="n">
        <f aca="false">G4337-E4337</f>
        <v>18</v>
      </c>
      <c r="X4337" s="10" t="n">
        <f aca="false">YEAR(E4337)</f>
        <v>2019</v>
      </c>
      <c r="Y4337" s="0" t="str">
        <f aca="false">TEXT(E4337,"yyyy-mm")</f>
        <v>2019-10</v>
      </c>
      <c r="Z4337" s="0" t="str">
        <f aca="false">"Q"&amp;ROUNDUP(MONTH(E4337)/3,0)&amp;"-"&amp;YEAR(E4337)</f>
        <v>Q4-2019</v>
      </c>
    </row>
    <row r="4338" customFormat="false" ht="14.25" hidden="false" customHeight="false" outlineLevel="0" collapsed="false">
      <c r="A4338" s="0" t="s">
        <v>4380</v>
      </c>
      <c r="B4338" s="0" t="s">
        <v>38</v>
      </c>
      <c r="C4338" s="0" t="s">
        <v>39</v>
      </c>
      <c r="D4338" s="9" t="n">
        <v>43700</v>
      </c>
      <c r="E4338" s="9" t="n">
        <v>43767</v>
      </c>
      <c r="F4338" s="9" t="n">
        <v>43786</v>
      </c>
      <c r="G4338" s="9" t="n">
        <v>43787</v>
      </c>
      <c r="H4338" s="10" t="s">
        <v>36</v>
      </c>
      <c r="I4338" s="0" t="n">
        <v>19</v>
      </c>
      <c r="J4338" s="0" t="n">
        <v>37</v>
      </c>
      <c r="K4338" s="0" t="n">
        <v>161</v>
      </c>
      <c r="L4338" s="0" t="n">
        <v>36</v>
      </c>
      <c r="M4338" s="0" t="n">
        <v>4</v>
      </c>
      <c r="N4338" s="11" t="n">
        <v>0.2</v>
      </c>
      <c r="O4338" s="12" t="n">
        <v>586.12</v>
      </c>
      <c r="P4338" s="12" t="n">
        <v>1085.4</v>
      </c>
      <c r="Q4338" s="12" t="n">
        <f aca="false">M4338*P4338*(1-N4338)</f>
        <v>3473.28</v>
      </c>
      <c r="R4338" s="12" t="n">
        <f aca="false">M4338*O4338</f>
        <v>2344.48</v>
      </c>
      <c r="S4338" s="12" t="n">
        <f aca="false">Q4338-R4338</f>
        <v>1128.8</v>
      </c>
      <c r="T4338" s="11" t="n">
        <f aca="false">IFERROR(S4338/Q4338,0)</f>
        <v>0.324995393403354</v>
      </c>
      <c r="U4338" s="13" t="n">
        <f aca="false">F4338-E4338</f>
        <v>19</v>
      </c>
      <c r="V4338" s="13" t="n">
        <f aca="false">G4338-F4338</f>
        <v>1</v>
      </c>
      <c r="W4338" s="13" t="n">
        <f aca="false">G4338-E4338</f>
        <v>20</v>
      </c>
      <c r="X4338" s="10" t="n">
        <f aca="false">YEAR(E4338)</f>
        <v>2019</v>
      </c>
      <c r="Y4338" s="0" t="str">
        <f aca="false">TEXT(E4338,"yyyy-mm")</f>
        <v>2019-10</v>
      </c>
      <c r="Z4338" s="0" t="str">
        <f aca="false">"Q"&amp;ROUNDUP(MONTH(E4338)/3,0)&amp;"-"&amp;YEAR(E4338)</f>
        <v>Q4-2019</v>
      </c>
    </row>
    <row r="4339" customFormat="false" ht="14.25" hidden="false" customHeight="false" outlineLevel="0" collapsed="false">
      <c r="A4339" s="0" t="s">
        <v>4381</v>
      </c>
      <c r="B4339" s="0" t="s">
        <v>38</v>
      </c>
      <c r="C4339" s="0" t="s">
        <v>39</v>
      </c>
      <c r="D4339" s="9" t="n">
        <v>43700</v>
      </c>
      <c r="E4339" s="9" t="n">
        <v>43767</v>
      </c>
      <c r="F4339" s="9" t="n">
        <v>43770</v>
      </c>
      <c r="G4339" s="9" t="n">
        <v>43771</v>
      </c>
      <c r="H4339" s="10" t="s">
        <v>36</v>
      </c>
      <c r="I4339" s="0" t="n">
        <v>14</v>
      </c>
      <c r="J4339" s="0" t="n">
        <v>25</v>
      </c>
      <c r="K4339" s="0" t="n">
        <v>169</v>
      </c>
      <c r="L4339" s="0" t="n">
        <v>34</v>
      </c>
      <c r="M4339" s="0" t="n">
        <v>1</v>
      </c>
      <c r="N4339" s="11" t="n">
        <v>0.075</v>
      </c>
      <c r="O4339" s="12" t="n">
        <v>704.04</v>
      </c>
      <c r="P4339" s="12" t="n">
        <v>951.4</v>
      </c>
      <c r="Q4339" s="12" t="n">
        <f aca="false">M4339*P4339*(1-N4339)</f>
        <v>880.045</v>
      </c>
      <c r="R4339" s="12" t="n">
        <f aca="false">M4339*O4339</f>
        <v>704.04</v>
      </c>
      <c r="S4339" s="12" t="n">
        <f aca="false">Q4339-R4339</f>
        <v>176.005</v>
      </c>
      <c r="T4339" s="11" t="n">
        <f aca="false">IFERROR(S4339/Q4339,0)</f>
        <v>0.199995454777881</v>
      </c>
      <c r="U4339" s="13" t="n">
        <f aca="false">F4339-E4339</f>
        <v>3</v>
      </c>
      <c r="V4339" s="13" t="n">
        <f aca="false">G4339-F4339</f>
        <v>1</v>
      </c>
      <c r="W4339" s="13" t="n">
        <f aca="false">G4339-E4339</f>
        <v>4</v>
      </c>
      <c r="X4339" s="10" t="n">
        <f aca="false">YEAR(E4339)</f>
        <v>2019</v>
      </c>
      <c r="Y4339" s="0" t="str">
        <f aca="false">TEXT(E4339,"yyyy-mm")</f>
        <v>2019-10</v>
      </c>
      <c r="Z4339" s="0" t="str">
        <f aca="false">"Q"&amp;ROUNDUP(MONTH(E4339)/3,0)&amp;"-"&amp;YEAR(E4339)</f>
        <v>Q4-2019</v>
      </c>
    </row>
    <row r="4340" customFormat="false" ht="14.25" hidden="false" customHeight="false" outlineLevel="0" collapsed="false">
      <c r="A4340" s="0" t="s">
        <v>4382</v>
      </c>
      <c r="B4340" s="0" t="s">
        <v>38</v>
      </c>
      <c r="C4340" s="0" t="s">
        <v>39</v>
      </c>
      <c r="D4340" s="9" t="n">
        <v>43600</v>
      </c>
      <c r="E4340" s="9" t="n">
        <v>43767</v>
      </c>
      <c r="F4340" s="9" t="n">
        <v>43776</v>
      </c>
      <c r="G4340" s="9" t="n">
        <v>43786</v>
      </c>
      <c r="H4340" s="10" t="s">
        <v>36</v>
      </c>
      <c r="I4340" s="0" t="n">
        <v>18</v>
      </c>
      <c r="J4340" s="0" t="n">
        <v>40</v>
      </c>
      <c r="K4340" s="0" t="n">
        <v>163</v>
      </c>
      <c r="L4340" s="0" t="n">
        <v>37</v>
      </c>
      <c r="M4340" s="0" t="n">
        <v>5</v>
      </c>
      <c r="N4340" s="11" t="n">
        <v>0.075</v>
      </c>
      <c r="O4340" s="12" t="n">
        <v>1163.79</v>
      </c>
      <c r="P4340" s="12" t="n">
        <v>2586.2</v>
      </c>
      <c r="Q4340" s="12" t="n">
        <f aca="false">M4340*P4340*(1-N4340)</f>
        <v>11961.175</v>
      </c>
      <c r="R4340" s="12" t="n">
        <f aca="false">M4340*O4340</f>
        <v>5818.95</v>
      </c>
      <c r="S4340" s="12" t="n">
        <f aca="false">Q4340-R4340</f>
        <v>6142.225</v>
      </c>
      <c r="T4340" s="11" t="n">
        <f aca="false">IFERROR(S4340/Q4340,0)</f>
        <v>0.513513513513514</v>
      </c>
      <c r="U4340" s="13" t="n">
        <f aca="false">F4340-E4340</f>
        <v>9</v>
      </c>
      <c r="V4340" s="13" t="n">
        <f aca="false">G4340-F4340</f>
        <v>10</v>
      </c>
      <c r="W4340" s="13" t="n">
        <f aca="false">G4340-E4340</f>
        <v>19</v>
      </c>
      <c r="X4340" s="10" t="n">
        <f aca="false">YEAR(E4340)</f>
        <v>2019</v>
      </c>
      <c r="Y4340" s="0" t="str">
        <f aca="false">TEXT(E4340,"yyyy-mm")</f>
        <v>2019-10</v>
      </c>
      <c r="Z4340" s="0" t="str">
        <f aca="false">"Q"&amp;ROUNDUP(MONTH(E4340)/3,0)&amp;"-"&amp;YEAR(E4340)</f>
        <v>Q4-2019</v>
      </c>
    </row>
    <row r="4341" customFormat="false" ht="14.25" hidden="false" customHeight="false" outlineLevel="0" collapsed="false">
      <c r="A4341" s="0" t="s">
        <v>4383</v>
      </c>
      <c r="B4341" s="0" t="s">
        <v>38</v>
      </c>
      <c r="C4341" s="0" t="s">
        <v>46</v>
      </c>
      <c r="D4341" s="9" t="n">
        <v>43600</v>
      </c>
      <c r="E4341" s="9" t="n">
        <v>43767</v>
      </c>
      <c r="F4341" s="9" t="n">
        <v>43770</v>
      </c>
      <c r="G4341" s="9" t="n">
        <v>43780</v>
      </c>
      <c r="H4341" s="10" t="s">
        <v>36</v>
      </c>
      <c r="I4341" s="0" t="n">
        <v>17</v>
      </c>
      <c r="J4341" s="0" t="n">
        <v>3</v>
      </c>
      <c r="K4341" s="0" t="n">
        <v>288</v>
      </c>
      <c r="L4341" s="0" t="n">
        <v>15</v>
      </c>
      <c r="M4341" s="0" t="n">
        <v>8</v>
      </c>
      <c r="N4341" s="11" t="n">
        <v>0.4</v>
      </c>
      <c r="O4341" s="12" t="n">
        <v>1161.78</v>
      </c>
      <c r="P4341" s="12" t="n">
        <v>1708.5</v>
      </c>
      <c r="Q4341" s="12" t="n">
        <f aca="false">M4341*P4341*(1-N4341)</f>
        <v>8200.8</v>
      </c>
      <c r="R4341" s="12" t="n">
        <f aca="false">M4341*O4341</f>
        <v>9294.24</v>
      </c>
      <c r="S4341" s="12" t="n">
        <f aca="false">Q4341-R4341</f>
        <v>-1093.44</v>
      </c>
      <c r="T4341" s="11" t="n">
        <f aca="false">IFERROR(S4341/Q4341,0)</f>
        <v>-0.133333333333333</v>
      </c>
      <c r="U4341" s="13" t="n">
        <f aca="false">F4341-E4341</f>
        <v>3</v>
      </c>
      <c r="V4341" s="13" t="n">
        <f aca="false">G4341-F4341</f>
        <v>10</v>
      </c>
      <c r="W4341" s="13" t="n">
        <f aca="false">G4341-E4341</f>
        <v>13</v>
      </c>
      <c r="X4341" s="10" t="n">
        <f aca="false">YEAR(E4341)</f>
        <v>2019</v>
      </c>
      <c r="Y4341" s="0" t="str">
        <f aca="false">TEXT(E4341,"yyyy-mm")</f>
        <v>2019-10</v>
      </c>
      <c r="Z4341" s="0" t="str">
        <f aca="false">"Q"&amp;ROUNDUP(MONTH(E4341)/3,0)&amp;"-"&amp;YEAR(E4341)</f>
        <v>Q4-2019</v>
      </c>
    </row>
    <row r="4342" customFormat="false" ht="14.25" hidden="false" customHeight="false" outlineLevel="0" collapsed="false">
      <c r="A4342" s="0" t="s">
        <v>4384</v>
      </c>
      <c r="B4342" s="0" t="s">
        <v>34</v>
      </c>
      <c r="C4342" s="0" t="s">
        <v>35</v>
      </c>
      <c r="D4342" s="9" t="n">
        <v>43700</v>
      </c>
      <c r="E4342" s="9" t="n">
        <v>43768</v>
      </c>
      <c r="F4342" s="9" t="n">
        <v>43787</v>
      </c>
      <c r="G4342" s="9" t="n">
        <v>43793</v>
      </c>
      <c r="H4342" s="10" t="s">
        <v>36</v>
      </c>
      <c r="I4342" s="0" t="n">
        <v>2</v>
      </c>
      <c r="J4342" s="0" t="n">
        <v>4</v>
      </c>
      <c r="K4342" s="0" t="n">
        <v>212</v>
      </c>
      <c r="L4342" s="0" t="n">
        <v>26</v>
      </c>
      <c r="M4342" s="0" t="n">
        <v>3</v>
      </c>
      <c r="N4342" s="11" t="n">
        <v>0.15</v>
      </c>
      <c r="O4342" s="12" t="n">
        <v>506.99</v>
      </c>
      <c r="P4342" s="12" t="n">
        <v>1078.7</v>
      </c>
      <c r="Q4342" s="12" t="n">
        <f aca="false">M4342*P4342*(1-N4342)</f>
        <v>2750.685</v>
      </c>
      <c r="R4342" s="12" t="n">
        <f aca="false">M4342*O4342</f>
        <v>1520.97</v>
      </c>
      <c r="S4342" s="12" t="n">
        <f aca="false">Q4342-R4342</f>
        <v>1229.715</v>
      </c>
      <c r="T4342" s="11" t="n">
        <f aca="false">IFERROR(S4342/Q4342,0)</f>
        <v>0.447057732891989</v>
      </c>
      <c r="U4342" s="13" t="n">
        <f aca="false">F4342-E4342</f>
        <v>19</v>
      </c>
      <c r="V4342" s="13" t="n">
        <f aca="false">G4342-F4342</f>
        <v>6</v>
      </c>
      <c r="W4342" s="13" t="n">
        <f aca="false">G4342-E4342</f>
        <v>25</v>
      </c>
      <c r="X4342" s="10" t="n">
        <f aca="false">YEAR(E4342)</f>
        <v>2019</v>
      </c>
      <c r="Y4342" s="0" t="str">
        <f aca="false">TEXT(E4342,"yyyy-mm")</f>
        <v>2019-10</v>
      </c>
      <c r="Z4342" s="0" t="str">
        <f aca="false">"Q"&amp;ROUNDUP(MONTH(E4342)/3,0)&amp;"-"&amp;YEAR(E4342)</f>
        <v>Q4-2019</v>
      </c>
    </row>
    <row r="4343" customFormat="false" ht="14.25" hidden="false" customHeight="false" outlineLevel="0" collapsed="false">
      <c r="A4343" s="0" t="s">
        <v>4385</v>
      </c>
      <c r="B4343" s="0" t="s">
        <v>34</v>
      </c>
      <c r="C4343" s="0" t="s">
        <v>35</v>
      </c>
      <c r="D4343" s="9" t="n">
        <v>43700</v>
      </c>
      <c r="E4343" s="9" t="n">
        <v>43768</v>
      </c>
      <c r="F4343" s="9" t="n">
        <v>43794</v>
      </c>
      <c r="G4343" s="9" t="n">
        <v>43797</v>
      </c>
      <c r="H4343" s="10" t="s">
        <v>36</v>
      </c>
      <c r="I4343" s="0" t="n">
        <v>7</v>
      </c>
      <c r="J4343" s="0" t="n">
        <v>50</v>
      </c>
      <c r="K4343" s="0" t="n">
        <v>249</v>
      </c>
      <c r="L4343" s="0" t="n">
        <v>29</v>
      </c>
      <c r="M4343" s="0" t="n">
        <v>5</v>
      </c>
      <c r="N4343" s="11" t="n">
        <v>0.05</v>
      </c>
      <c r="O4343" s="12" t="n">
        <v>758.64</v>
      </c>
      <c r="P4343" s="12" t="n">
        <v>1132.3</v>
      </c>
      <c r="Q4343" s="12" t="n">
        <f aca="false">M4343*P4343*(1-N4343)</f>
        <v>5378.425</v>
      </c>
      <c r="R4343" s="12" t="n">
        <f aca="false">M4343*O4343</f>
        <v>3793.2</v>
      </c>
      <c r="S4343" s="12" t="n">
        <f aca="false">Q4343-R4343</f>
        <v>1585.225</v>
      </c>
      <c r="T4343" s="11" t="n">
        <f aca="false">IFERROR(S4343/Q4343,0)</f>
        <v>0.294737771745446</v>
      </c>
      <c r="U4343" s="13" t="n">
        <f aca="false">F4343-E4343</f>
        <v>26</v>
      </c>
      <c r="V4343" s="13" t="n">
        <f aca="false">G4343-F4343</f>
        <v>3</v>
      </c>
      <c r="W4343" s="13" t="n">
        <f aca="false">G4343-E4343</f>
        <v>29</v>
      </c>
      <c r="X4343" s="10" t="n">
        <f aca="false">YEAR(E4343)</f>
        <v>2019</v>
      </c>
      <c r="Y4343" s="0" t="str">
        <f aca="false">TEXT(E4343,"yyyy-mm")</f>
        <v>2019-10</v>
      </c>
      <c r="Z4343" s="0" t="str">
        <f aca="false">"Q"&amp;ROUNDUP(MONTH(E4343)/3,0)&amp;"-"&amp;YEAR(E4343)</f>
        <v>Q4-2019</v>
      </c>
    </row>
    <row r="4344" customFormat="false" ht="14.25" hidden="false" customHeight="false" outlineLevel="0" collapsed="false">
      <c r="A4344" s="0" t="s">
        <v>4386</v>
      </c>
      <c r="B4344" s="0" t="s">
        <v>41</v>
      </c>
      <c r="C4344" s="0" t="s">
        <v>48</v>
      </c>
      <c r="D4344" s="9" t="n">
        <v>43600</v>
      </c>
      <c r="E4344" s="9" t="n">
        <v>43768</v>
      </c>
      <c r="F4344" s="9" t="n">
        <v>43793</v>
      </c>
      <c r="G4344" s="9" t="n">
        <v>43794</v>
      </c>
      <c r="H4344" s="10" t="s">
        <v>36</v>
      </c>
      <c r="I4344" s="0" t="n">
        <v>24</v>
      </c>
      <c r="J4344" s="0" t="n">
        <v>44</v>
      </c>
      <c r="K4344" s="0" t="n">
        <v>42</v>
      </c>
      <c r="L4344" s="0" t="n">
        <v>26</v>
      </c>
      <c r="M4344" s="0" t="n">
        <v>7</v>
      </c>
      <c r="N4344" s="11" t="n">
        <v>0.15</v>
      </c>
      <c r="O4344" s="12" t="n">
        <v>1269.25</v>
      </c>
      <c r="P4344" s="12" t="n">
        <v>1983.2</v>
      </c>
      <c r="Q4344" s="12" t="n">
        <f aca="false">M4344*P4344*(1-N4344)</f>
        <v>11800.04</v>
      </c>
      <c r="R4344" s="12" t="n">
        <f aca="false">M4344*O4344</f>
        <v>8884.75</v>
      </c>
      <c r="S4344" s="12" t="n">
        <f aca="false">Q4344-R4344</f>
        <v>2915.29</v>
      </c>
      <c r="T4344" s="11" t="n">
        <f aca="false">IFERROR(S4344/Q4344,0)</f>
        <v>0.247057637092756</v>
      </c>
      <c r="U4344" s="13" t="n">
        <f aca="false">F4344-E4344</f>
        <v>25</v>
      </c>
      <c r="V4344" s="13" t="n">
        <f aca="false">G4344-F4344</f>
        <v>1</v>
      </c>
      <c r="W4344" s="13" t="n">
        <f aca="false">G4344-E4344</f>
        <v>26</v>
      </c>
      <c r="X4344" s="10" t="n">
        <f aca="false">YEAR(E4344)</f>
        <v>2019</v>
      </c>
      <c r="Y4344" s="0" t="str">
        <f aca="false">TEXT(E4344,"yyyy-mm")</f>
        <v>2019-10</v>
      </c>
      <c r="Z4344" s="0" t="str">
        <f aca="false">"Q"&amp;ROUNDUP(MONTH(E4344)/3,0)&amp;"-"&amp;YEAR(E4344)</f>
        <v>Q4-2019</v>
      </c>
    </row>
    <row r="4345" customFormat="false" ht="14.25" hidden="false" customHeight="false" outlineLevel="0" collapsed="false">
      <c r="A4345" s="0" t="s">
        <v>4387</v>
      </c>
      <c r="B4345" s="0" t="s">
        <v>38</v>
      </c>
      <c r="C4345" s="0" t="s">
        <v>48</v>
      </c>
      <c r="D4345" s="9" t="n">
        <v>43600</v>
      </c>
      <c r="E4345" s="9" t="n">
        <v>43768</v>
      </c>
      <c r="F4345" s="9" t="n">
        <v>43783</v>
      </c>
      <c r="G4345" s="9" t="n">
        <v>43787</v>
      </c>
      <c r="H4345" s="10" t="s">
        <v>36</v>
      </c>
      <c r="I4345" s="0" t="n">
        <v>19</v>
      </c>
      <c r="J4345" s="0" t="n">
        <v>14</v>
      </c>
      <c r="K4345" s="0" t="n">
        <v>10</v>
      </c>
      <c r="L4345" s="0" t="n">
        <v>7</v>
      </c>
      <c r="M4345" s="0" t="n">
        <v>6</v>
      </c>
      <c r="N4345" s="11" t="n">
        <v>0.075</v>
      </c>
      <c r="O4345" s="12" t="n">
        <v>746.85</v>
      </c>
      <c r="P4345" s="12" t="n">
        <v>1051.9</v>
      </c>
      <c r="Q4345" s="12" t="n">
        <f aca="false">M4345*P4345*(1-N4345)</f>
        <v>5838.045</v>
      </c>
      <c r="R4345" s="12" t="n">
        <f aca="false">M4345*O4345</f>
        <v>4481.1</v>
      </c>
      <c r="S4345" s="12" t="n">
        <f aca="false">Q4345-R4345</f>
        <v>1356.945</v>
      </c>
      <c r="T4345" s="11" t="n">
        <f aca="false">IFERROR(S4345/Q4345,0)</f>
        <v>0.232431404691125</v>
      </c>
      <c r="U4345" s="13" t="n">
        <f aca="false">F4345-E4345</f>
        <v>15</v>
      </c>
      <c r="V4345" s="13" t="n">
        <f aca="false">G4345-F4345</f>
        <v>4</v>
      </c>
      <c r="W4345" s="13" t="n">
        <f aca="false">G4345-E4345</f>
        <v>19</v>
      </c>
      <c r="X4345" s="10" t="n">
        <f aca="false">YEAR(E4345)</f>
        <v>2019</v>
      </c>
      <c r="Y4345" s="0" t="str">
        <f aca="false">TEXT(E4345,"yyyy-mm")</f>
        <v>2019-10</v>
      </c>
      <c r="Z4345" s="0" t="str">
        <f aca="false">"Q"&amp;ROUNDUP(MONTH(E4345)/3,0)&amp;"-"&amp;YEAR(E4345)</f>
        <v>Q4-2019</v>
      </c>
    </row>
    <row r="4346" customFormat="false" ht="14.25" hidden="false" customHeight="false" outlineLevel="0" collapsed="false">
      <c r="A4346" s="0" t="s">
        <v>4388</v>
      </c>
      <c r="B4346" s="0" t="s">
        <v>43</v>
      </c>
      <c r="C4346" s="0" t="s">
        <v>39</v>
      </c>
      <c r="D4346" s="9" t="n">
        <v>43700</v>
      </c>
      <c r="E4346" s="9" t="n">
        <v>43768</v>
      </c>
      <c r="F4346" s="9" t="n">
        <v>43786</v>
      </c>
      <c r="G4346" s="9" t="n">
        <v>43787</v>
      </c>
      <c r="H4346" s="10" t="s">
        <v>36</v>
      </c>
      <c r="I4346" s="0" t="n">
        <v>26</v>
      </c>
      <c r="J4346" s="0" t="n">
        <v>6</v>
      </c>
      <c r="K4346" s="0" t="n">
        <v>120</v>
      </c>
      <c r="L4346" s="0" t="n">
        <v>2</v>
      </c>
      <c r="M4346" s="0" t="n">
        <v>4</v>
      </c>
      <c r="N4346" s="11" t="n">
        <v>0.15</v>
      </c>
      <c r="O4346" s="12" t="n">
        <v>2268.49</v>
      </c>
      <c r="P4346" s="12" t="n">
        <v>3979.8</v>
      </c>
      <c r="Q4346" s="12" t="n">
        <f aca="false">M4346*P4346*(1-N4346)</f>
        <v>13531.32</v>
      </c>
      <c r="R4346" s="12" t="n">
        <f aca="false">M4346*O4346</f>
        <v>9073.96</v>
      </c>
      <c r="S4346" s="12" t="n">
        <f aca="false">Q4346-R4346</f>
        <v>4457.36</v>
      </c>
      <c r="T4346" s="11" t="n">
        <f aca="false">IFERROR(S4346/Q4346,0)</f>
        <v>0.329410582263962</v>
      </c>
      <c r="U4346" s="13" t="n">
        <f aca="false">F4346-E4346</f>
        <v>18</v>
      </c>
      <c r="V4346" s="13" t="n">
        <f aca="false">G4346-F4346</f>
        <v>1</v>
      </c>
      <c r="W4346" s="13" t="n">
        <f aca="false">G4346-E4346</f>
        <v>19</v>
      </c>
      <c r="X4346" s="10" t="n">
        <f aca="false">YEAR(E4346)</f>
        <v>2019</v>
      </c>
      <c r="Y4346" s="0" t="str">
        <f aca="false">TEXT(E4346,"yyyy-mm")</f>
        <v>2019-10</v>
      </c>
      <c r="Z4346" s="0" t="str">
        <f aca="false">"Q"&amp;ROUNDUP(MONTH(E4346)/3,0)&amp;"-"&amp;YEAR(E4346)</f>
        <v>Q4-2019</v>
      </c>
    </row>
    <row r="4347" customFormat="false" ht="14.25" hidden="false" customHeight="false" outlineLevel="0" collapsed="false">
      <c r="A4347" s="0" t="s">
        <v>4389</v>
      </c>
      <c r="B4347" s="0" t="s">
        <v>38</v>
      </c>
      <c r="C4347" s="0" t="s">
        <v>39</v>
      </c>
      <c r="D4347" s="9" t="n">
        <v>43600</v>
      </c>
      <c r="E4347" s="9" t="n">
        <v>43768</v>
      </c>
      <c r="F4347" s="9" t="n">
        <v>43777</v>
      </c>
      <c r="G4347" s="9" t="n">
        <v>43778</v>
      </c>
      <c r="H4347" s="10" t="s">
        <v>36</v>
      </c>
      <c r="I4347" s="0" t="n">
        <v>20</v>
      </c>
      <c r="J4347" s="0" t="n">
        <v>46</v>
      </c>
      <c r="K4347" s="0" t="n">
        <v>97</v>
      </c>
      <c r="L4347" s="0" t="n">
        <v>21</v>
      </c>
      <c r="M4347" s="0" t="n">
        <v>6</v>
      </c>
      <c r="N4347" s="11" t="n">
        <v>0.05</v>
      </c>
      <c r="O4347" s="12" t="n">
        <v>683.4</v>
      </c>
      <c r="P4347" s="12" t="n">
        <v>1708.5</v>
      </c>
      <c r="Q4347" s="12" t="n">
        <f aca="false">M4347*P4347*(1-N4347)</f>
        <v>9738.45</v>
      </c>
      <c r="R4347" s="12" t="n">
        <f aca="false">M4347*O4347</f>
        <v>4100.4</v>
      </c>
      <c r="S4347" s="12" t="n">
        <f aca="false">Q4347-R4347</f>
        <v>5638.05</v>
      </c>
      <c r="T4347" s="11" t="n">
        <f aca="false">IFERROR(S4347/Q4347,0)</f>
        <v>0.578947368421053</v>
      </c>
      <c r="U4347" s="13" t="n">
        <f aca="false">F4347-E4347</f>
        <v>9</v>
      </c>
      <c r="V4347" s="13" t="n">
        <f aca="false">G4347-F4347</f>
        <v>1</v>
      </c>
      <c r="W4347" s="13" t="n">
        <f aca="false">G4347-E4347</f>
        <v>10</v>
      </c>
      <c r="X4347" s="10" t="n">
        <f aca="false">YEAR(E4347)</f>
        <v>2019</v>
      </c>
      <c r="Y4347" s="0" t="str">
        <f aca="false">TEXT(E4347,"yyyy-mm")</f>
        <v>2019-10</v>
      </c>
      <c r="Z4347" s="0" t="str">
        <f aca="false">"Q"&amp;ROUNDUP(MONTH(E4347)/3,0)&amp;"-"&amp;YEAR(E4347)</f>
        <v>Q4-2019</v>
      </c>
    </row>
    <row r="4348" customFormat="false" ht="14.25" hidden="false" customHeight="false" outlineLevel="0" collapsed="false">
      <c r="A4348" s="0" t="s">
        <v>4390</v>
      </c>
      <c r="B4348" s="0" t="s">
        <v>38</v>
      </c>
      <c r="C4348" s="0" t="s">
        <v>48</v>
      </c>
      <c r="D4348" s="9" t="n">
        <v>43700</v>
      </c>
      <c r="E4348" s="9" t="n">
        <v>43768</v>
      </c>
      <c r="F4348" s="9" t="n">
        <v>43785</v>
      </c>
      <c r="G4348" s="9" t="n">
        <v>43788</v>
      </c>
      <c r="H4348" s="10" t="s">
        <v>36</v>
      </c>
      <c r="I4348" s="0" t="n">
        <v>17</v>
      </c>
      <c r="J4348" s="0" t="n">
        <v>13</v>
      </c>
      <c r="K4348" s="0" t="n">
        <v>42</v>
      </c>
      <c r="L4348" s="0" t="n">
        <v>22</v>
      </c>
      <c r="M4348" s="0" t="n">
        <v>7</v>
      </c>
      <c r="N4348" s="11" t="n">
        <v>0.1</v>
      </c>
      <c r="O4348" s="12" t="n">
        <v>623.1</v>
      </c>
      <c r="P4348" s="12" t="n">
        <v>1005</v>
      </c>
      <c r="Q4348" s="12" t="n">
        <f aca="false">M4348*P4348*(1-N4348)</f>
        <v>6331.5</v>
      </c>
      <c r="R4348" s="12" t="n">
        <f aca="false">M4348*O4348</f>
        <v>4361.7</v>
      </c>
      <c r="S4348" s="12" t="n">
        <f aca="false">Q4348-R4348</f>
        <v>1969.8</v>
      </c>
      <c r="T4348" s="11" t="n">
        <f aca="false">IFERROR(S4348/Q4348,0)</f>
        <v>0.311111111111111</v>
      </c>
      <c r="U4348" s="13" t="n">
        <f aca="false">F4348-E4348</f>
        <v>17</v>
      </c>
      <c r="V4348" s="13" t="n">
        <f aca="false">G4348-F4348</f>
        <v>3</v>
      </c>
      <c r="W4348" s="13" t="n">
        <f aca="false">G4348-E4348</f>
        <v>20</v>
      </c>
      <c r="X4348" s="10" t="n">
        <f aca="false">YEAR(E4348)</f>
        <v>2019</v>
      </c>
      <c r="Y4348" s="0" t="str">
        <f aca="false">TEXT(E4348,"yyyy-mm")</f>
        <v>2019-10</v>
      </c>
      <c r="Z4348" s="0" t="str">
        <f aca="false">"Q"&amp;ROUNDUP(MONTH(E4348)/3,0)&amp;"-"&amp;YEAR(E4348)</f>
        <v>Q4-2019</v>
      </c>
    </row>
    <row r="4349" customFormat="false" ht="14.25" hidden="false" customHeight="false" outlineLevel="0" collapsed="false">
      <c r="A4349" s="0" t="s">
        <v>4391</v>
      </c>
      <c r="B4349" s="0" t="s">
        <v>38</v>
      </c>
      <c r="C4349" s="0" t="s">
        <v>48</v>
      </c>
      <c r="D4349" s="9" t="n">
        <v>43600</v>
      </c>
      <c r="E4349" s="9" t="n">
        <v>43768</v>
      </c>
      <c r="F4349" s="9" t="n">
        <v>43786</v>
      </c>
      <c r="G4349" s="9" t="n">
        <v>43792</v>
      </c>
      <c r="H4349" s="10" t="s">
        <v>36</v>
      </c>
      <c r="I4349" s="0" t="n">
        <v>12</v>
      </c>
      <c r="J4349" s="0" t="n">
        <v>44</v>
      </c>
      <c r="K4349" s="0" t="n">
        <v>4</v>
      </c>
      <c r="L4349" s="0" t="n">
        <v>16</v>
      </c>
      <c r="M4349" s="0" t="n">
        <v>8</v>
      </c>
      <c r="N4349" s="11" t="n">
        <v>0.075</v>
      </c>
      <c r="O4349" s="12" t="n">
        <v>2615.14</v>
      </c>
      <c r="P4349" s="12" t="n">
        <v>3845.8</v>
      </c>
      <c r="Q4349" s="12" t="n">
        <f aca="false">M4349*P4349*(1-N4349)</f>
        <v>28458.92</v>
      </c>
      <c r="R4349" s="12" t="n">
        <f aca="false">M4349*O4349</f>
        <v>20921.12</v>
      </c>
      <c r="S4349" s="12" t="n">
        <f aca="false">Q4349-R4349</f>
        <v>7537.8</v>
      </c>
      <c r="T4349" s="11" t="n">
        <f aca="false">IFERROR(S4349/Q4349,0)</f>
        <v>0.264865989292637</v>
      </c>
      <c r="U4349" s="13" t="n">
        <f aca="false">F4349-E4349</f>
        <v>18</v>
      </c>
      <c r="V4349" s="13" t="n">
        <f aca="false">G4349-F4349</f>
        <v>6</v>
      </c>
      <c r="W4349" s="13" t="n">
        <f aca="false">G4349-E4349</f>
        <v>24</v>
      </c>
      <c r="X4349" s="10" t="n">
        <f aca="false">YEAR(E4349)</f>
        <v>2019</v>
      </c>
      <c r="Y4349" s="0" t="str">
        <f aca="false">TEXT(E4349,"yyyy-mm")</f>
        <v>2019-10</v>
      </c>
      <c r="Z4349" s="0" t="str">
        <f aca="false">"Q"&amp;ROUNDUP(MONTH(E4349)/3,0)&amp;"-"&amp;YEAR(E4349)</f>
        <v>Q4-2019</v>
      </c>
    </row>
    <row r="4350" customFormat="false" ht="14.25" hidden="false" customHeight="false" outlineLevel="0" collapsed="false">
      <c r="A4350" s="0" t="s">
        <v>4392</v>
      </c>
      <c r="B4350" s="0" t="s">
        <v>41</v>
      </c>
      <c r="C4350" s="0" t="s">
        <v>35</v>
      </c>
      <c r="D4350" s="9" t="n">
        <v>43700</v>
      </c>
      <c r="E4350" s="9" t="n">
        <v>43769</v>
      </c>
      <c r="F4350" s="9" t="n">
        <v>43795</v>
      </c>
      <c r="G4350" s="9" t="n">
        <v>43802</v>
      </c>
      <c r="H4350" s="10" t="s">
        <v>36</v>
      </c>
      <c r="I4350" s="0" t="n">
        <v>22</v>
      </c>
      <c r="J4350" s="0" t="n">
        <v>15</v>
      </c>
      <c r="K4350" s="0" t="n">
        <v>247</v>
      </c>
      <c r="L4350" s="0" t="n">
        <v>36</v>
      </c>
      <c r="M4350" s="0" t="n">
        <v>3</v>
      </c>
      <c r="N4350" s="11" t="n">
        <v>0.075</v>
      </c>
      <c r="O4350" s="12" t="n">
        <v>664.1</v>
      </c>
      <c r="P4350" s="12" t="n">
        <v>1125.6</v>
      </c>
      <c r="Q4350" s="12" t="n">
        <f aca="false">M4350*P4350*(1-N4350)</f>
        <v>3123.54</v>
      </c>
      <c r="R4350" s="12" t="n">
        <f aca="false">M4350*O4350</f>
        <v>1992.3</v>
      </c>
      <c r="S4350" s="12" t="n">
        <f aca="false">Q4350-R4350</f>
        <v>1131.24</v>
      </c>
      <c r="T4350" s="11" t="n">
        <f aca="false">IFERROR(S4350/Q4350,0)</f>
        <v>0.362166003957049</v>
      </c>
      <c r="U4350" s="13" t="n">
        <f aca="false">F4350-E4350</f>
        <v>26</v>
      </c>
      <c r="V4350" s="13" t="n">
        <f aca="false">G4350-F4350</f>
        <v>7</v>
      </c>
      <c r="W4350" s="13" t="n">
        <f aca="false">G4350-E4350</f>
        <v>33</v>
      </c>
      <c r="X4350" s="10" t="n">
        <f aca="false">YEAR(E4350)</f>
        <v>2019</v>
      </c>
      <c r="Y4350" s="0" t="str">
        <f aca="false">TEXT(E4350,"yyyy-mm")</f>
        <v>2019-10</v>
      </c>
      <c r="Z4350" s="0" t="str">
        <f aca="false">"Q"&amp;ROUNDUP(MONTH(E4350)/3,0)&amp;"-"&amp;YEAR(E4350)</f>
        <v>Q4-2019</v>
      </c>
    </row>
    <row r="4351" customFormat="false" ht="14.25" hidden="false" customHeight="false" outlineLevel="0" collapsed="false">
      <c r="A4351" s="0" t="s">
        <v>4393</v>
      </c>
      <c r="B4351" s="0" t="s">
        <v>41</v>
      </c>
      <c r="C4351" s="0" t="s">
        <v>35</v>
      </c>
      <c r="D4351" s="9" t="n">
        <v>43700</v>
      </c>
      <c r="E4351" s="9" t="n">
        <v>43769</v>
      </c>
      <c r="F4351" s="9" t="n">
        <v>43780</v>
      </c>
      <c r="G4351" s="9" t="n">
        <v>43790</v>
      </c>
      <c r="H4351" s="10" t="s">
        <v>36</v>
      </c>
      <c r="I4351" s="0" t="n">
        <v>25</v>
      </c>
      <c r="J4351" s="0" t="n">
        <v>36</v>
      </c>
      <c r="K4351" s="0" t="n">
        <v>205</v>
      </c>
      <c r="L4351" s="0" t="n">
        <v>29</v>
      </c>
      <c r="M4351" s="0" t="n">
        <v>4</v>
      </c>
      <c r="N4351" s="11" t="n">
        <v>0.2</v>
      </c>
      <c r="O4351" s="12" t="n">
        <v>666.32</v>
      </c>
      <c r="P4351" s="12" t="n">
        <v>1025.1</v>
      </c>
      <c r="Q4351" s="12" t="n">
        <f aca="false">M4351*P4351*(1-N4351)</f>
        <v>3280.32</v>
      </c>
      <c r="R4351" s="12" t="n">
        <f aca="false">M4351*O4351</f>
        <v>2665.28</v>
      </c>
      <c r="S4351" s="12" t="n">
        <f aca="false">Q4351-R4351</f>
        <v>615.04</v>
      </c>
      <c r="T4351" s="11" t="n">
        <f aca="false">IFERROR(S4351/Q4351,0)</f>
        <v>0.18749390303385</v>
      </c>
      <c r="U4351" s="13" t="n">
        <f aca="false">F4351-E4351</f>
        <v>11</v>
      </c>
      <c r="V4351" s="13" t="n">
        <f aca="false">G4351-F4351</f>
        <v>10</v>
      </c>
      <c r="W4351" s="13" t="n">
        <f aca="false">G4351-E4351</f>
        <v>21</v>
      </c>
      <c r="X4351" s="10" t="n">
        <f aca="false">YEAR(E4351)</f>
        <v>2019</v>
      </c>
      <c r="Y4351" s="0" t="str">
        <f aca="false">TEXT(E4351,"yyyy-mm")</f>
        <v>2019-10</v>
      </c>
      <c r="Z4351" s="0" t="str">
        <f aca="false">"Q"&amp;ROUNDUP(MONTH(E4351)/3,0)&amp;"-"&amp;YEAR(E4351)</f>
        <v>Q4-2019</v>
      </c>
    </row>
    <row r="4352" customFormat="false" ht="14.25" hidden="false" customHeight="false" outlineLevel="0" collapsed="false">
      <c r="A4352" s="0" t="s">
        <v>4394</v>
      </c>
      <c r="B4352" s="0" t="s">
        <v>43</v>
      </c>
      <c r="C4352" s="0" t="s">
        <v>39</v>
      </c>
      <c r="D4352" s="9" t="n">
        <v>43700</v>
      </c>
      <c r="E4352" s="9" t="n">
        <v>43769</v>
      </c>
      <c r="F4352" s="9" t="n">
        <v>43779</v>
      </c>
      <c r="G4352" s="9" t="n">
        <v>43786</v>
      </c>
      <c r="H4352" s="10" t="s">
        <v>36</v>
      </c>
      <c r="I4352" s="0" t="n">
        <v>28</v>
      </c>
      <c r="J4352" s="0" t="n">
        <v>10</v>
      </c>
      <c r="K4352" s="0" t="n">
        <v>176</v>
      </c>
      <c r="L4352" s="0" t="n">
        <v>10</v>
      </c>
      <c r="M4352" s="0" t="n">
        <v>1</v>
      </c>
      <c r="N4352" s="11" t="n">
        <v>0.3</v>
      </c>
      <c r="O4352" s="12" t="n">
        <v>5444.22</v>
      </c>
      <c r="P4352" s="12" t="n">
        <v>6559.3</v>
      </c>
      <c r="Q4352" s="12" t="n">
        <f aca="false">M4352*P4352*(1-N4352)</f>
        <v>4591.51</v>
      </c>
      <c r="R4352" s="12" t="n">
        <f aca="false">M4352*O4352</f>
        <v>5444.22</v>
      </c>
      <c r="S4352" s="12" t="n">
        <f aca="false">Q4352-R4352</f>
        <v>-852.71</v>
      </c>
      <c r="T4352" s="11" t="n">
        <f aca="false">IFERROR(S4352/Q4352,0)</f>
        <v>-0.185714503507561</v>
      </c>
      <c r="U4352" s="13" t="n">
        <f aca="false">F4352-E4352</f>
        <v>10</v>
      </c>
      <c r="V4352" s="13" t="n">
        <f aca="false">G4352-F4352</f>
        <v>7</v>
      </c>
      <c r="W4352" s="13" t="n">
        <f aca="false">G4352-E4352</f>
        <v>17</v>
      </c>
      <c r="X4352" s="10" t="n">
        <f aca="false">YEAR(E4352)</f>
        <v>2019</v>
      </c>
      <c r="Y4352" s="0" t="str">
        <f aca="false">TEXT(E4352,"yyyy-mm")</f>
        <v>2019-10</v>
      </c>
      <c r="Z4352" s="0" t="str">
        <f aca="false">"Q"&amp;ROUNDUP(MONTH(E4352)/3,0)&amp;"-"&amp;YEAR(E4352)</f>
        <v>Q4-2019</v>
      </c>
    </row>
    <row r="4353" customFormat="false" ht="14.25" hidden="false" customHeight="false" outlineLevel="0" collapsed="false">
      <c r="A4353" s="0" t="s">
        <v>4395</v>
      </c>
      <c r="B4353" s="0" t="s">
        <v>38</v>
      </c>
      <c r="C4353" s="0" t="s">
        <v>39</v>
      </c>
      <c r="D4353" s="9" t="n">
        <v>43600</v>
      </c>
      <c r="E4353" s="9" t="n">
        <v>43769</v>
      </c>
      <c r="F4353" s="9" t="n">
        <v>43782</v>
      </c>
      <c r="G4353" s="9" t="n">
        <v>43791</v>
      </c>
      <c r="H4353" s="10" t="s">
        <v>36</v>
      </c>
      <c r="I4353" s="0" t="n">
        <v>18</v>
      </c>
      <c r="J4353" s="0" t="n">
        <v>22</v>
      </c>
      <c r="K4353" s="0" t="n">
        <v>160</v>
      </c>
      <c r="L4353" s="0" t="n">
        <v>26</v>
      </c>
      <c r="M4353" s="0" t="n">
        <v>2</v>
      </c>
      <c r="N4353" s="11" t="n">
        <v>0.075</v>
      </c>
      <c r="O4353" s="12" t="n">
        <v>1043.19</v>
      </c>
      <c r="P4353" s="12" t="n">
        <v>2318.2</v>
      </c>
      <c r="Q4353" s="12" t="n">
        <f aca="false">M4353*P4353*(1-N4353)</f>
        <v>4288.67</v>
      </c>
      <c r="R4353" s="12" t="n">
        <f aca="false">M4353*O4353</f>
        <v>2086.38</v>
      </c>
      <c r="S4353" s="12" t="n">
        <f aca="false">Q4353-R4353</f>
        <v>2202.29</v>
      </c>
      <c r="T4353" s="11" t="n">
        <f aca="false">IFERROR(S4353/Q4353,0)</f>
        <v>0.513513513513514</v>
      </c>
      <c r="U4353" s="13" t="n">
        <f aca="false">F4353-E4353</f>
        <v>13</v>
      </c>
      <c r="V4353" s="13" t="n">
        <f aca="false">G4353-F4353</f>
        <v>9</v>
      </c>
      <c r="W4353" s="13" t="n">
        <f aca="false">G4353-E4353</f>
        <v>22</v>
      </c>
      <c r="X4353" s="10" t="n">
        <f aca="false">YEAR(E4353)</f>
        <v>2019</v>
      </c>
      <c r="Y4353" s="0" t="str">
        <f aca="false">TEXT(E4353,"yyyy-mm")</f>
        <v>2019-10</v>
      </c>
      <c r="Z4353" s="0" t="str">
        <f aca="false">"Q"&amp;ROUNDUP(MONTH(E4353)/3,0)&amp;"-"&amp;YEAR(E4353)</f>
        <v>Q4-2019</v>
      </c>
    </row>
    <row r="4354" customFormat="false" ht="14.25" hidden="false" customHeight="false" outlineLevel="0" collapsed="false">
      <c r="A4354" s="0" t="s">
        <v>4396</v>
      </c>
      <c r="B4354" s="0" t="s">
        <v>34</v>
      </c>
      <c r="C4354" s="0" t="s">
        <v>48</v>
      </c>
      <c r="D4354" s="9" t="n">
        <v>43700</v>
      </c>
      <c r="E4354" s="9" t="n">
        <v>43769</v>
      </c>
      <c r="F4354" s="9" t="n">
        <v>43794</v>
      </c>
      <c r="G4354" s="9" t="n">
        <v>43796</v>
      </c>
      <c r="H4354" s="10" t="s">
        <v>36</v>
      </c>
      <c r="I4354" s="0" t="n">
        <v>8</v>
      </c>
      <c r="J4354" s="0" t="n">
        <v>47</v>
      </c>
      <c r="K4354" s="0" t="n">
        <v>38</v>
      </c>
      <c r="L4354" s="0" t="n">
        <v>2</v>
      </c>
      <c r="M4354" s="0" t="n">
        <v>1</v>
      </c>
      <c r="N4354" s="11" t="n">
        <v>0.075</v>
      </c>
      <c r="O4354" s="12" t="n">
        <v>656.33</v>
      </c>
      <c r="P4354" s="12" t="n">
        <v>1058.6</v>
      </c>
      <c r="Q4354" s="12" t="n">
        <f aca="false">M4354*P4354*(1-N4354)</f>
        <v>979.205</v>
      </c>
      <c r="R4354" s="12" t="n">
        <f aca="false">M4354*O4354</f>
        <v>656.33</v>
      </c>
      <c r="S4354" s="12" t="n">
        <f aca="false">Q4354-R4354</f>
        <v>322.875</v>
      </c>
      <c r="T4354" s="11" t="n">
        <f aca="false">IFERROR(S4354/Q4354,0)</f>
        <v>0.32973177220296</v>
      </c>
      <c r="U4354" s="13" t="n">
        <f aca="false">F4354-E4354</f>
        <v>25</v>
      </c>
      <c r="V4354" s="13" t="n">
        <f aca="false">G4354-F4354</f>
        <v>2</v>
      </c>
      <c r="W4354" s="13" t="n">
        <f aca="false">G4354-E4354</f>
        <v>27</v>
      </c>
      <c r="X4354" s="10" t="n">
        <f aca="false">YEAR(E4354)</f>
        <v>2019</v>
      </c>
      <c r="Y4354" s="0" t="str">
        <f aca="false">TEXT(E4354,"yyyy-mm")</f>
        <v>2019-10</v>
      </c>
      <c r="Z4354" s="0" t="str">
        <f aca="false">"Q"&amp;ROUNDUP(MONTH(E4354)/3,0)&amp;"-"&amp;YEAR(E4354)</f>
        <v>Q4-2019</v>
      </c>
    </row>
    <row r="4355" customFormat="false" ht="14.25" hidden="false" customHeight="false" outlineLevel="0" collapsed="false">
      <c r="A4355" s="0" t="s">
        <v>4397</v>
      </c>
      <c r="B4355" s="0" t="s">
        <v>38</v>
      </c>
      <c r="C4355" s="0" t="s">
        <v>39</v>
      </c>
      <c r="D4355" s="9" t="n">
        <v>43600</v>
      </c>
      <c r="E4355" s="9" t="n">
        <v>43770</v>
      </c>
      <c r="F4355" s="9" t="n">
        <v>43779</v>
      </c>
      <c r="G4355" s="9" t="n">
        <v>43784</v>
      </c>
      <c r="H4355" s="10" t="s">
        <v>36</v>
      </c>
      <c r="I4355" s="0" t="n">
        <v>13</v>
      </c>
      <c r="J4355" s="0" t="n">
        <v>10</v>
      </c>
      <c r="K4355" s="0" t="n">
        <v>155</v>
      </c>
      <c r="L4355" s="0" t="n">
        <v>8</v>
      </c>
      <c r="M4355" s="0" t="n">
        <v>4</v>
      </c>
      <c r="N4355" s="11" t="n">
        <v>0.3</v>
      </c>
      <c r="O4355" s="12" t="n">
        <v>1356.82</v>
      </c>
      <c r="P4355" s="12" t="n">
        <v>1762.1</v>
      </c>
      <c r="Q4355" s="12" t="n">
        <f aca="false">M4355*P4355*(1-N4355)</f>
        <v>4933.88</v>
      </c>
      <c r="R4355" s="12" t="n">
        <f aca="false">M4355*O4355</f>
        <v>5427.28</v>
      </c>
      <c r="S4355" s="12" t="n">
        <f aca="false">Q4355-R4355</f>
        <v>-493.400000000001</v>
      </c>
      <c r="T4355" s="11" t="n">
        <f aca="false">IFERROR(S4355/Q4355,0)</f>
        <v>-0.100002432162923</v>
      </c>
      <c r="U4355" s="13" t="n">
        <f aca="false">F4355-E4355</f>
        <v>9</v>
      </c>
      <c r="V4355" s="13" t="n">
        <f aca="false">G4355-F4355</f>
        <v>5</v>
      </c>
      <c r="W4355" s="13" t="n">
        <f aca="false">G4355-E4355</f>
        <v>14</v>
      </c>
      <c r="X4355" s="10" t="n">
        <f aca="false">YEAR(E4355)</f>
        <v>2019</v>
      </c>
      <c r="Y4355" s="0" t="str">
        <f aca="false">TEXT(E4355,"yyyy-mm")</f>
        <v>2019-11</v>
      </c>
      <c r="Z4355" s="0" t="str">
        <f aca="false">"Q"&amp;ROUNDUP(MONTH(E4355)/3,0)&amp;"-"&amp;YEAR(E4355)</f>
        <v>Q4-2019</v>
      </c>
    </row>
    <row r="4356" customFormat="false" ht="14.25" hidden="false" customHeight="false" outlineLevel="0" collapsed="false">
      <c r="A4356" s="0" t="s">
        <v>4398</v>
      </c>
      <c r="B4356" s="0" t="s">
        <v>34</v>
      </c>
      <c r="C4356" s="0" t="s">
        <v>35</v>
      </c>
      <c r="D4356" s="9" t="n">
        <v>43700</v>
      </c>
      <c r="E4356" s="9" t="n">
        <v>43770</v>
      </c>
      <c r="F4356" s="9" t="n">
        <v>43784</v>
      </c>
      <c r="G4356" s="9" t="n">
        <v>43789</v>
      </c>
      <c r="H4356" s="10" t="s">
        <v>36</v>
      </c>
      <c r="I4356" s="0" t="n">
        <v>11</v>
      </c>
      <c r="J4356" s="0" t="n">
        <v>40</v>
      </c>
      <c r="K4356" s="0" t="n">
        <v>252</v>
      </c>
      <c r="L4356" s="0" t="n">
        <v>23</v>
      </c>
      <c r="M4356" s="0" t="n">
        <v>4</v>
      </c>
      <c r="N4356" s="11" t="n">
        <v>0.05</v>
      </c>
      <c r="O4356" s="12" t="n">
        <v>452.32</v>
      </c>
      <c r="P4356" s="12" t="n">
        <v>1051.9</v>
      </c>
      <c r="Q4356" s="12" t="n">
        <f aca="false">M4356*P4356*(1-N4356)</f>
        <v>3997.22</v>
      </c>
      <c r="R4356" s="12" t="n">
        <f aca="false">M4356*O4356</f>
        <v>1809.28</v>
      </c>
      <c r="S4356" s="12" t="n">
        <f aca="false">Q4356-R4356</f>
        <v>2187.94</v>
      </c>
      <c r="T4356" s="11" t="n">
        <f aca="false">IFERROR(S4356/Q4356,0)</f>
        <v>0.547365418966182</v>
      </c>
      <c r="U4356" s="13" t="n">
        <f aca="false">F4356-E4356</f>
        <v>14</v>
      </c>
      <c r="V4356" s="13" t="n">
        <f aca="false">G4356-F4356</f>
        <v>5</v>
      </c>
      <c r="W4356" s="13" t="n">
        <f aca="false">G4356-E4356</f>
        <v>19</v>
      </c>
      <c r="X4356" s="10" t="n">
        <f aca="false">YEAR(E4356)</f>
        <v>2019</v>
      </c>
      <c r="Y4356" s="0" t="str">
        <f aca="false">TEXT(E4356,"yyyy-mm")</f>
        <v>2019-11</v>
      </c>
      <c r="Z4356" s="0" t="str">
        <f aca="false">"Q"&amp;ROUNDUP(MONTH(E4356)/3,0)&amp;"-"&amp;YEAR(E4356)</f>
        <v>Q4-2019</v>
      </c>
    </row>
    <row r="4357" customFormat="false" ht="14.25" hidden="false" customHeight="false" outlineLevel="0" collapsed="false">
      <c r="A4357" s="0" t="s">
        <v>4399</v>
      </c>
      <c r="B4357" s="0" t="s">
        <v>34</v>
      </c>
      <c r="C4357" s="0" t="s">
        <v>35</v>
      </c>
      <c r="D4357" s="9" t="n">
        <v>43700</v>
      </c>
      <c r="E4357" s="9" t="n">
        <v>43770</v>
      </c>
      <c r="F4357" s="9" t="n">
        <v>43795</v>
      </c>
      <c r="G4357" s="9" t="n">
        <v>43800</v>
      </c>
      <c r="H4357" s="10" t="s">
        <v>36</v>
      </c>
      <c r="I4357" s="0" t="n">
        <v>7</v>
      </c>
      <c r="J4357" s="0" t="n">
        <v>42</v>
      </c>
      <c r="K4357" s="0" t="n">
        <v>247</v>
      </c>
      <c r="L4357" s="0" t="n">
        <v>11</v>
      </c>
      <c r="M4357" s="0" t="n">
        <v>4</v>
      </c>
      <c r="N4357" s="11" t="n">
        <v>0.15</v>
      </c>
      <c r="O4357" s="12" t="n">
        <v>1312.13</v>
      </c>
      <c r="P4357" s="12" t="n">
        <v>2572.8</v>
      </c>
      <c r="Q4357" s="12" t="n">
        <f aca="false">M4357*P4357*(1-N4357)</f>
        <v>8747.52</v>
      </c>
      <c r="R4357" s="12" t="n">
        <f aca="false">M4357*O4357</f>
        <v>5248.52</v>
      </c>
      <c r="S4357" s="12" t="n">
        <f aca="false">Q4357-R4357</f>
        <v>3499</v>
      </c>
      <c r="T4357" s="11" t="n">
        <f aca="false">IFERROR(S4357/Q4357,0)</f>
        <v>0.399999085455078</v>
      </c>
      <c r="U4357" s="13" t="n">
        <f aca="false">F4357-E4357</f>
        <v>25</v>
      </c>
      <c r="V4357" s="13" t="n">
        <f aca="false">G4357-F4357</f>
        <v>5</v>
      </c>
      <c r="W4357" s="13" t="n">
        <f aca="false">G4357-E4357</f>
        <v>30</v>
      </c>
      <c r="X4357" s="10" t="n">
        <f aca="false">YEAR(E4357)</f>
        <v>2019</v>
      </c>
      <c r="Y4357" s="0" t="str">
        <f aca="false">TEXT(E4357,"yyyy-mm")</f>
        <v>2019-11</v>
      </c>
      <c r="Z4357" s="0" t="str">
        <f aca="false">"Q"&amp;ROUNDUP(MONTH(E4357)/3,0)&amp;"-"&amp;YEAR(E4357)</f>
        <v>Q4-2019</v>
      </c>
    </row>
    <row r="4358" customFormat="false" ht="14.25" hidden="false" customHeight="false" outlineLevel="0" collapsed="false">
      <c r="A4358" s="0" t="s">
        <v>4400</v>
      </c>
      <c r="B4358" s="0" t="s">
        <v>34</v>
      </c>
      <c r="C4358" s="0" t="s">
        <v>48</v>
      </c>
      <c r="D4358" s="9" t="n">
        <v>43600</v>
      </c>
      <c r="E4358" s="9" t="n">
        <v>43770</v>
      </c>
      <c r="F4358" s="9" t="n">
        <v>43788</v>
      </c>
      <c r="G4358" s="9" t="n">
        <v>43791</v>
      </c>
      <c r="H4358" s="10" t="s">
        <v>36</v>
      </c>
      <c r="I4358" s="0" t="n">
        <v>5</v>
      </c>
      <c r="J4358" s="0" t="n">
        <v>17</v>
      </c>
      <c r="K4358" s="0" t="n">
        <v>17</v>
      </c>
      <c r="L4358" s="0" t="n">
        <v>44</v>
      </c>
      <c r="M4358" s="0" t="n">
        <v>7</v>
      </c>
      <c r="N4358" s="11" t="n">
        <v>0.075</v>
      </c>
      <c r="O4358" s="12" t="n">
        <v>1413.57</v>
      </c>
      <c r="P4358" s="12" t="n">
        <v>1835.8</v>
      </c>
      <c r="Q4358" s="12" t="n">
        <f aca="false">M4358*P4358*(1-N4358)</f>
        <v>11886.805</v>
      </c>
      <c r="R4358" s="12" t="n">
        <f aca="false">M4358*O4358</f>
        <v>9894.99</v>
      </c>
      <c r="S4358" s="12" t="n">
        <f aca="false">Q4358-R4358</f>
        <v>1991.815</v>
      </c>
      <c r="T4358" s="11" t="n">
        <f aca="false">IFERROR(S4358/Q4358,0)</f>
        <v>0.167565212014498</v>
      </c>
      <c r="U4358" s="13" t="n">
        <f aca="false">F4358-E4358</f>
        <v>18</v>
      </c>
      <c r="V4358" s="13" t="n">
        <f aca="false">G4358-F4358</f>
        <v>3</v>
      </c>
      <c r="W4358" s="13" t="n">
        <f aca="false">G4358-E4358</f>
        <v>21</v>
      </c>
      <c r="X4358" s="10" t="n">
        <f aca="false">YEAR(E4358)</f>
        <v>2019</v>
      </c>
      <c r="Y4358" s="0" t="str">
        <f aca="false">TEXT(E4358,"yyyy-mm")</f>
        <v>2019-11</v>
      </c>
      <c r="Z4358" s="0" t="str">
        <f aca="false">"Q"&amp;ROUNDUP(MONTH(E4358)/3,0)&amp;"-"&amp;YEAR(E4358)</f>
        <v>Q4-2019</v>
      </c>
    </row>
    <row r="4359" customFormat="false" ht="14.25" hidden="false" customHeight="false" outlineLevel="0" collapsed="false">
      <c r="A4359" s="0" t="s">
        <v>4401</v>
      </c>
      <c r="B4359" s="0" t="s">
        <v>38</v>
      </c>
      <c r="C4359" s="0" t="s">
        <v>46</v>
      </c>
      <c r="D4359" s="9" t="n">
        <v>43700</v>
      </c>
      <c r="E4359" s="9" t="n">
        <v>43770</v>
      </c>
      <c r="F4359" s="9" t="n">
        <v>43794</v>
      </c>
      <c r="G4359" s="9" t="n">
        <v>43799</v>
      </c>
      <c r="H4359" s="10" t="s">
        <v>36</v>
      </c>
      <c r="I4359" s="0" t="n">
        <v>18</v>
      </c>
      <c r="J4359" s="0" t="n">
        <v>15</v>
      </c>
      <c r="K4359" s="0" t="n">
        <v>321</v>
      </c>
      <c r="L4359" s="0" t="n">
        <v>5</v>
      </c>
      <c r="M4359" s="0" t="n">
        <v>8</v>
      </c>
      <c r="N4359" s="11" t="n">
        <v>0.1</v>
      </c>
      <c r="O4359" s="12" t="n">
        <v>453.05</v>
      </c>
      <c r="P4359" s="12" t="n">
        <v>1078.7</v>
      </c>
      <c r="Q4359" s="12" t="n">
        <f aca="false">M4359*P4359*(1-N4359)</f>
        <v>7766.64</v>
      </c>
      <c r="R4359" s="12" t="n">
        <f aca="false">M4359*O4359</f>
        <v>3624.4</v>
      </c>
      <c r="S4359" s="12" t="n">
        <f aca="false">Q4359-R4359</f>
        <v>4142.24</v>
      </c>
      <c r="T4359" s="11" t="n">
        <f aca="false">IFERROR(S4359/Q4359,0)</f>
        <v>0.533337453519154</v>
      </c>
      <c r="U4359" s="13" t="n">
        <f aca="false">F4359-E4359</f>
        <v>24</v>
      </c>
      <c r="V4359" s="13" t="n">
        <f aca="false">G4359-F4359</f>
        <v>5</v>
      </c>
      <c r="W4359" s="13" t="n">
        <f aca="false">G4359-E4359</f>
        <v>29</v>
      </c>
      <c r="X4359" s="10" t="n">
        <f aca="false">YEAR(E4359)</f>
        <v>2019</v>
      </c>
      <c r="Y4359" s="0" t="str">
        <f aca="false">TEXT(E4359,"yyyy-mm")</f>
        <v>2019-11</v>
      </c>
      <c r="Z4359" s="0" t="str">
        <f aca="false">"Q"&amp;ROUNDUP(MONTH(E4359)/3,0)&amp;"-"&amp;YEAR(E4359)</f>
        <v>Q4-2019</v>
      </c>
    </row>
    <row r="4360" customFormat="false" ht="14.25" hidden="false" customHeight="false" outlineLevel="0" collapsed="false">
      <c r="A4360" s="0" t="s">
        <v>4402</v>
      </c>
      <c r="B4360" s="0" t="s">
        <v>38</v>
      </c>
      <c r="C4360" s="0" t="s">
        <v>46</v>
      </c>
      <c r="D4360" s="9" t="n">
        <v>43700</v>
      </c>
      <c r="E4360" s="9" t="n">
        <v>43770</v>
      </c>
      <c r="F4360" s="9" t="n">
        <v>43796</v>
      </c>
      <c r="G4360" s="9" t="n">
        <v>43806</v>
      </c>
      <c r="H4360" s="10" t="s">
        <v>36</v>
      </c>
      <c r="I4360" s="0" t="n">
        <v>15</v>
      </c>
      <c r="J4360" s="0" t="n">
        <v>39</v>
      </c>
      <c r="K4360" s="0" t="n">
        <v>270</v>
      </c>
      <c r="L4360" s="0" t="n">
        <v>3</v>
      </c>
      <c r="M4360" s="0" t="n">
        <v>2</v>
      </c>
      <c r="N4360" s="11" t="n">
        <v>0.075</v>
      </c>
      <c r="O4360" s="12" t="n">
        <v>3018.02</v>
      </c>
      <c r="P4360" s="12" t="n">
        <v>3919.5</v>
      </c>
      <c r="Q4360" s="12" t="n">
        <f aca="false">M4360*P4360*(1-N4360)</f>
        <v>7251.075</v>
      </c>
      <c r="R4360" s="12" t="n">
        <f aca="false">M4360*O4360</f>
        <v>6036.04</v>
      </c>
      <c r="S4360" s="12" t="n">
        <f aca="false">Q4360-R4360</f>
        <v>1215.035</v>
      </c>
      <c r="T4360" s="11" t="n">
        <f aca="false">IFERROR(S4360/Q4360,0)</f>
        <v>0.167566188461711</v>
      </c>
      <c r="U4360" s="13" t="n">
        <f aca="false">F4360-E4360</f>
        <v>26</v>
      </c>
      <c r="V4360" s="13" t="n">
        <f aca="false">G4360-F4360</f>
        <v>10</v>
      </c>
      <c r="W4360" s="13" t="n">
        <f aca="false">G4360-E4360</f>
        <v>36</v>
      </c>
      <c r="X4360" s="10" t="n">
        <f aca="false">YEAR(E4360)</f>
        <v>2019</v>
      </c>
      <c r="Y4360" s="0" t="str">
        <f aca="false">TEXT(E4360,"yyyy-mm")</f>
        <v>2019-11</v>
      </c>
      <c r="Z4360" s="0" t="str">
        <f aca="false">"Q"&amp;ROUNDUP(MONTH(E4360)/3,0)&amp;"-"&amp;YEAR(E4360)</f>
        <v>Q4-2019</v>
      </c>
    </row>
    <row r="4361" customFormat="false" ht="14.25" hidden="false" customHeight="false" outlineLevel="0" collapsed="false">
      <c r="A4361" s="0" t="s">
        <v>4403</v>
      </c>
      <c r="B4361" s="0" t="s">
        <v>34</v>
      </c>
      <c r="C4361" s="0" t="s">
        <v>39</v>
      </c>
      <c r="D4361" s="9" t="n">
        <v>43700</v>
      </c>
      <c r="E4361" s="9" t="n">
        <v>43770</v>
      </c>
      <c r="F4361" s="9" t="n">
        <v>43785</v>
      </c>
      <c r="G4361" s="9" t="n">
        <v>43794</v>
      </c>
      <c r="H4361" s="10" t="s">
        <v>36</v>
      </c>
      <c r="I4361" s="0" t="n">
        <v>6</v>
      </c>
      <c r="J4361" s="0" t="n">
        <v>14</v>
      </c>
      <c r="K4361" s="0" t="n">
        <v>203</v>
      </c>
      <c r="L4361" s="0" t="n">
        <v>23</v>
      </c>
      <c r="M4361" s="0" t="n">
        <v>1</v>
      </c>
      <c r="N4361" s="11" t="n">
        <v>0.075</v>
      </c>
      <c r="O4361" s="12" t="n">
        <v>4152.46</v>
      </c>
      <c r="P4361" s="12" t="n">
        <v>5688.3</v>
      </c>
      <c r="Q4361" s="12" t="n">
        <f aca="false">M4361*P4361*(1-N4361)</f>
        <v>5261.6775</v>
      </c>
      <c r="R4361" s="12" t="n">
        <f aca="false">M4361*O4361</f>
        <v>4152.46</v>
      </c>
      <c r="S4361" s="12" t="n">
        <f aca="false">Q4361-R4361</f>
        <v>1109.2175</v>
      </c>
      <c r="T4361" s="11" t="n">
        <f aca="false">IFERROR(S4361/Q4361,0)</f>
        <v>0.210810620757354</v>
      </c>
      <c r="U4361" s="13" t="n">
        <f aca="false">F4361-E4361</f>
        <v>15</v>
      </c>
      <c r="V4361" s="13" t="n">
        <f aca="false">G4361-F4361</f>
        <v>9</v>
      </c>
      <c r="W4361" s="13" t="n">
        <f aca="false">G4361-E4361</f>
        <v>24</v>
      </c>
      <c r="X4361" s="10" t="n">
        <f aca="false">YEAR(E4361)</f>
        <v>2019</v>
      </c>
      <c r="Y4361" s="0" t="str">
        <f aca="false">TEXT(E4361,"yyyy-mm")</f>
        <v>2019-11</v>
      </c>
      <c r="Z4361" s="0" t="str">
        <f aca="false">"Q"&amp;ROUNDUP(MONTH(E4361)/3,0)&amp;"-"&amp;YEAR(E4361)</f>
        <v>Q4-2019</v>
      </c>
    </row>
    <row r="4362" customFormat="false" ht="14.25" hidden="false" customHeight="false" outlineLevel="0" collapsed="false">
      <c r="A4362" s="0" t="s">
        <v>4404</v>
      </c>
      <c r="B4362" s="0" t="s">
        <v>38</v>
      </c>
      <c r="C4362" s="0" t="s">
        <v>35</v>
      </c>
      <c r="D4362" s="9" t="n">
        <v>43700</v>
      </c>
      <c r="E4362" s="9" t="n">
        <v>43770</v>
      </c>
      <c r="F4362" s="9" t="n">
        <v>43789</v>
      </c>
      <c r="G4362" s="9" t="n">
        <v>43798</v>
      </c>
      <c r="H4362" s="10" t="s">
        <v>36</v>
      </c>
      <c r="I4362" s="0" t="n">
        <v>19</v>
      </c>
      <c r="J4362" s="0" t="n">
        <v>4</v>
      </c>
      <c r="K4362" s="0" t="n">
        <v>213</v>
      </c>
      <c r="L4362" s="0" t="n">
        <v>13</v>
      </c>
      <c r="M4362" s="0" t="n">
        <v>7</v>
      </c>
      <c r="N4362" s="11" t="n">
        <v>0.15</v>
      </c>
      <c r="O4362" s="12" t="n">
        <v>1414.5</v>
      </c>
      <c r="P4362" s="12" t="n">
        <v>2438.8</v>
      </c>
      <c r="Q4362" s="12" t="n">
        <f aca="false">M4362*P4362*(1-N4362)</f>
        <v>14510.86</v>
      </c>
      <c r="R4362" s="12" t="n">
        <f aca="false">M4362*O4362</f>
        <v>9901.5</v>
      </c>
      <c r="S4362" s="12" t="n">
        <f aca="false">Q4362-R4362</f>
        <v>4609.36</v>
      </c>
      <c r="T4362" s="11" t="n">
        <f aca="false">IFERROR(S4362/Q4362,0)</f>
        <v>0.317648988412816</v>
      </c>
      <c r="U4362" s="13" t="n">
        <f aca="false">F4362-E4362</f>
        <v>19</v>
      </c>
      <c r="V4362" s="13" t="n">
        <f aca="false">G4362-F4362</f>
        <v>9</v>
      </c>
      <c r="W4362" s="13" t="n">
        <f aca="false">G4362-E4362</f>
        <v>28</v>
      </c>
      <c r="X4362" s="10" t="n">
        <f aca="false">YEAR(E4362)</f>
        <v>2019</v>
      </c>
      <c r="Y4362" s="0" t="str">
        <f aca="false">TEXT(E4362,"yyyy-mm")</f>
        <v>2019-11</v>
      </c>
      <c r="Z4362" s="0" t="str">
        <f aca="false">"Q"&amp;ROUNDUP(MONTH(E4362)/3,0)&amp;"-"&amp;YEAR(E4362)</f>
        <v>Q4-2019</v>
      </c>
    </row>
    <row r="4363" customFormat="false" ht="14.25" hidden="false" customHeight="false" outlineLevel="0" collapsed="false">
      <c r="A4363" s="0" t="s">
        <v>4405</v>
      </c>
      <c r="B4363" s="0" t="s">
        <v>34</v>
      </c>
      <c r="C4363" s="0" t="s">
        <v>58</v>
      </c>
      <c r="D4363" s="9" t="n">
        <v>43700</v>
      </c>
      <c r="E4363" s="9" t="n">
        <v>43770</v>
      </c>
      <c r="F4363" s="9" t="n">
        <v>43774</v>
      </c>
      <c r="G4363" s="9" t="n">
        <v>43784</v>
      </c>
      <c r="H4363" s="10" t="s">
        <v>36</v>
      </c>
      <c r="I4363" s="0" t="n">
        <v>10</v>
      </c>
      <c r="J4363" s="0" t="n">
        <v>6</v>
      </c>
      <c r="K4363" s="0" t="n">
        <v>365</v>
      </c>
      <c r="L4363" s="0" t="n">
        <v>46</v>
      </c>
      <c r="M4363" s="0" t="n">
        <v>2</v>
      </c>
      <c r="N4363" s="11" t="n">
        <v>0.1</v>
      </c>
      <c r="O4363" s="12" t="n">
        <v>502.5</v>
      </c>
      <c r="P4363" s="12" t="n">
        <v>837.5</v>
      </c>
      <c r="Q4363" s="12" t="n">
        <f aca="false">M4363*P4363*(1-N4363)</f>
        <v>1507.5</v>
      </c>
      <c r="R4363" s="12" t="n">
        <f aca="false">M4363*O4363</f>
        <v>1005</v>
      </c>
      <c r="S4363" s="12" t="n">
        <f aca="false">Q4363-R4363</f>
        <v>502.5</v>
      </c>
      <c r="T4363" s="11" t="n">
        <f aca="false">IFERROR(S4363/Q4363,0)</f>
        <v>0.333333333333333</v>
      </c>
      <c r="U4363" s="13" t="n">
        <f aca="false">F4363-E4363</f>
        <v>4</v>
      </c>
      <c r="V4363" s="13" t="n">
        <f aca="false">G4363-F4363</f>
        <v>10</v>
      </c>
      <c r="W4363" s="13" t="n">
        <f aca="false">G4363-E4363</f>
        <v>14</v>
      </c>
      <c r="X4363" s="10" t="n">
        <f aca="false">YEAR(E4363)</f>
        <v>2019</v>
      </c>
      <c r="Y4363" s="0" t="str">
        <f aca="false">TEXT(E4363,"yyyy-mm")</f>
        <v>2019-11</v>
      </c>
      <c r="Z4363" s="0" t="str">
        <f aca="false">"Q"&amp;ROUNDUP(MONTH(E4363)/3,0)&amp;"-"&amp;YEAR(E4363)</f>
        <v>Q4-2019</v>
      </c>
    </row>
    <row r="4364" customFormat="false" ht="14.25" hidden="false" customHeight="false" outlineLevel="0" collapsed="false">
      <c r="A4364" s="0" t="s">
        <v>4406</v>
      </c>
      <c r="B4364" s="0" t="s">
        <v>41</v>
      </c>
      <c r="C4364" s="0" t="s">
        <v>39</v>
      </c>
      <c r="D4364" s="9" t="n">
        <v>43600</v>
      </c>
      <c r="E4364" s="9" t="n">
        <v>43770</v>
      </c>
      <c r="F4364" s="9" t="n">
        <v>43782</v>
      </c>
      <c r="G4364" s="9" t="n">
        <v>43790</v>
      </c>
      <c r="H4364" s="10" t="s">
        <v>36</v>
      </c>
      <c r="I4364" s="0" t="n">
        <v>25</v>
      </c>
      <c r="J4364" s="0" t="n">
        <v>20</v>
      </c>
      <c r="K4364" s="0" t="n">
        <v>170</v>
      </c>
      <c r="L4364" s="0" t="n">
        <v>7</v>
      </c>
      <c r="M4364" s="0" t="n">
        <v>7</v>
      </c>
      <c r="N4364" s="11" t="n">
        <v>0.05</v>
      </c>
      <c r="O4364" s="12" t="n">
        <v>4378.32</v>
      </c>
      <c r="P4364" s="12" t="n">
        <v>6438.7</v>
      </c>
      <c r="Q4364" s="12" t="n">
        <f aca="false">M4364*P4364*(1-N4364)</f>
        <v>42817.355</v>
      </c>
      <c r="R4364" s="12" t="n">
        <f aca="false">M4364*O4364</f>
        <v>30648.24</v>
      </c>
      <c r="S4364" s="12" t="n">
        <f aca="false">Q4364-R4364</f>
        <v>12169.115</v>
      </c>
      <c r="T4364" s="11" t="n">
        <f aca="false">IFERROR(S4364/Q4364,0)</f>
        <v>0.284209872375349</v>
      </c>
      <c r="U4364" s="13" t="n">
        <f aca="false">F4364-E4364</f>
        <v>12</v>
      </c>
      <c r="V4364" s="13" t="n">
        <f aca="false">G4364-F4364</f>
        <v>8</v>
      </c>
      <c r="W4364" s="13" t="n">
        <f aca="false">G4364-E4364</f>
        <v>20</v>
      </c>
      <c r="X4364" s="10" t="n">
        <f aca="false">YEAR(E4364)</f>
        <v>2019</v>
      </c>
      <c r="Y4364" s="0" t="str">
        <f aca="false">TEXT(E4364,"yyyy-mm")</f>
        <v>2019-11</v>
      </c>
      <c r="Z4364" s="0" t="str">
        <f aca="false">"Q"&amp;ROUNDUP(MONTH(E4364)/3,0)&amp;"-"&amp;YEAR(E4364)</f>
        <v>Q4-2019</v>
      </c>
    </row>
    <row r="4365" customFormat="false" ht="14.25" hidden="false" customHeight="false" outlineLevel="0" collapsed="false">
      <c r="A4365" s="0" t="s">
        <v>4407</v>
      </c>
      <c r="B4365" s="0" t="s">
        <v>43</v>
      </c>
      <c r="C4365" s="0" t="s">
        <v>39</v>
      </c>
      <c r="D4365" s="9" t="n">
        <v>43700</v>
      </c>
      <c r="E4365" s="9" t="n">
        <v>43771</v>
      </c>
      <c r="F4365" s="9" t="n">
        <v>43796</v>
      </c>
      <c r="G4365" s="9" t="n">
        <v>43797</v>
      </c>
      <c r="H4365" s="10" t="s">
        <v>36</v>
      </c>
      <c r="I4365" s="0" t="n">
        <v>28</v>
      </c>
      <c r="J4365" s="0" t="n">
        <v>15</v>
      </c>
      <c r="K4365" s="0" t="n">
        <v>136</v>
      </c>
      <c r="L4365" s="0" t="n">
        <v>21</v>
      </c>
      <c r="M4365" s="0" t="n">
        <v>8</v>
      </c>
      <c r="N4365" s="11" t="n">
        <v>0.05</v>
      </c>
      <c r="O4365" s="12" t="n">
        <v>1400.57</v>
      </c>
      <c r="P4365" s="12" t="n">
        <v>1795.6</v>
      </c>
      <c r="Q4365" s="12" t="n">
        <f aca="false">M4365*P4365*(1-N4365)</f>
        <v>13646.56</v>
      </c>
      <c r="R4365" s="12" t="n">
        <f aca="false">M4365*O4365</f>
        <v>11204.56</v>
      </c>
      <c r="S4365" s="12" t="n">
        <f aca="false">Q4365-R4365</f>
        <v>2442</v>
      </c>
      <c r="T4365" s="11" t="n">
        <f aca="false">IFERROR(S4365/Q4365,0)</f>
        <v>0.178946195964404</v>
      </c>
      <c r="U4365" s="13" t="n">
        <f aca="false">F4365-E4365</f>
        <v>25</v>
      </c>
      <c r="V4365" s="13" t="n">
        <f aca="false">G4365-F4365</f>
        <v>1</v>
      </c>
      <c r="W4365" s="13" t="n">
        <f aca="false">G4365-E4365</f>
        <v>26</v>
      </c>
      <c r="X4365" s="10" t="n">
        <f aca="false">YEAR(E4365)</f>
        <v>2019</v>
      </c>
      <c r="Y4365" s="0" t="str">
        <f aca="false">TEXT(E4365,"yyyy-mm")</f>
        <v>2019-11</v>
      </c>
      <c r="Z4365" s="0" t="str">
        <f aca="false">"Q"&amp;ROUNDUP(MONTH(E4365)/3,0)&amp;"-"&amp;YEAR(E4365)</f>
        <v>Q4-2019</v>
      </c>
    </row>
    <row r="4366" customFormat="false" ht="14.25" hidden="false" customHeight="false" outlineLevel="0" collapsed="false">
      <c r="A4366" s="0" t="s">
        <v>4408</v>
      </c>
      <c r="B4366" s="0" t="s">
        <v>43</v>
      </c>
      <c r="C4366" s="0" t="s">
        <v>39</v>
      </c>
      <c r="D4366" s="9" t="n">
        <v>43700</v>
      </c>
      <c r="E4366" s="9" t="n">
        <v>43771</v>
      </c>
      <c r="F4366" s="9" t="n">
        <v>43776</v>
      </c>
      <c r="G4366" s="9" t="n">
        <v>43779</v>
      </c>
      <c r="H4366" s="10" t="s">
        <v>36</v>
      </c>
      <c r="I4366" s="0" t="n">
        <v>27</v>
      </c>
      <c r="J4366" s="0" t="n">
        <v>29</v>
      </c>
      <c r="K4366" s="0" t="n">
        <v>143</v>
      </c>
      <c r="L4366" s="0" t="n">
        <v>4</v>
      </c>
      <c r="M4366" s="0" t="n">
        <v>4</v>
      </c>
      <c r="N4366" s="11" t="n">
        <v>0.15</v>
      </c>
      <c r="O4366" s="12" t="n">
        <v>799.65</v>
      </c>
      <c r="P4366" s="12" t="n">
        <v>1038.5</v>
      </c>
      <c r="Q4366" s="12" t="n">
        <f aca="false">M4366*P4366*(1-N4366)</f>
        <v>3530.9</v>
      </c>
      <c r="R4366" s="12" t="n">
        <f aca="false">M4366*O4366</f>
        <v>3198.6</v>
      </c>
      <c r="S4366" s="12" t="n">
        <f aca="false">Q4366-R4366</f>
        <v>332.3</v>
      </c>
      <c r="T4366" s="11" t="n">
        <f aca="false">IFERROR(S4366/Q4366,0)</f>
        <v>0.0941119827805942</v>
      </c>
      <c r="U4366" s="13" t="n">
        <f aca="false">F4366-E4366</f>
        <v>5</v>
      </c>
      <c r="V4366" s="13" t="n">
        <f aca="false">G4366-F4366</f>
        <v>3</v>
      </c>
      <c r="W4366" s="13" t="n">
        <f aca="false">G4366-E4366</f>
        <v>8</v>
      </c>
      <c r="X4366" s="10" t="n">
        <f aca="false">YEAR(E4366)</f>
        <v>2019</v>
      </c>
      <c r="Y4366" s="0" t="str">
        <f aca="false">TEXT(E4366,"yyyy-mm")</f>
        <v>2019-11</v>
      </c>
      <c r="Z4366" s="0" t="str">
        <f aca="false">"Q"&amp;ROUNDUP(MONTH(E4366)/3,0)&amp;"-"&amp;YEAR(E4366)</f>
        <v>Q4-2019</v>
      </c>
    </row>
    <row r="4367" customFormat="false" ht="14.25" hidden="false" customHeight="false" outlineLevel="0" collapsed="false">
      <c r="A4367" s="0" t="s">
        <v>4409</v>
      </c>
      <c r="B4367" s="0" t="s">
        <v>38</v>
      </c>
      <c r="C4367" s="0" t="s">
        <v>48</v>
      </c>
      <c r="D4367" s="9" t="n">
        <v>43700</v>
      </c>
      <c r="E4367" s="9" t="n">
        <v>43771</v>
      </c>
      <c r="F4367" s="9" t="n">
        <v>43798</v>
      </c>
      <c r="G4367" s="9" t="n">
        <v>43808</v>
      </c>
      <c r="H4367" s="10" t="s">
        <v>36</v>
      </c>
      <c r="I4367" s="0" t="n">
        <v>20</v>
      </c>
      <c r="J4367" s="0" t="n">
        <v>10</v>
      </c>
      <c r="K4367" s="0" t="n">
        <v>17</v>
      </c>
      <c r="L4367" s="0" t="n">
        <v>34</v>
      </c>
      <c r="M4367" s="0" t="n">
        <v>4</v>
      </c>
      <c r="N4367" s="11" t="n">
        <v>0.4</v>
      </c>
      <c r="O4367" s="12" t="n">
        <v>85.36</v>
      </c>
      <c r="P4367" s="12" t="n">
        <v>174.2</v>
      </c>
      <c r="Q4367" s="12" t="n">
        <f aca="false">M4367*P4367*(1-N4367)</f>
        <v>418.08</v>
      </c>
      <c r="R4367" s="12" t="n">
        <f aca="false">M4367*O4367</f>
        <v>341.44</v>
      </c>
      <c r="S4367" s="12" t="n">
        <f aca="false">Q4367-R4367</f>
        <v>76.64</v>
      </c>
      <c r="T4367" s="11" t="n">
        <f aca="false">IFERROR(S4367/Q4367,0)</f>
        <v>0.183314198239571</v>
      </c>
      <c r="U4367" s="13" t="n">
        <f aca="false">F4367-E4367</f>
        <v>27</v>
      </c>
      <c r="V4367" s="13" t="n">
        <f aca="false">G4367-F4367</f>
        <v>10</v>
      </c>
      <c r="W4367" s="13" t="n">
        <f aca="false">G4367-E4367</f>
        <v>37</v>
      </c>
      <c r="X4367" s="10" t="n">
        <f aca="false">YEAR(E4367)</f>
        <v>2019</v>
      </c>
      <c r="Y4367" s="0" t="str">
        <f aca="false">TEXT(E4367,"yyyy-mm")</f>
        <v>2019-11</v>
      </c>
      <c r="Z4367" s="0" t="str">
        <f aca="false">"Q"&amp;ROUNDUP(MONTH(E4367)/3,0)&amp;"-"&amp;YEAR(E4367)</f>
        <v>Q4-2019</v>
      </c>
    </row>
    <row r="4368" customFormat="false" ht="14.25" hidden="false" customHeight="false" outlineLevel="0" collapsed="false">
      <c r="A4368" s="0" t="s">
        <v>4410</v>
      </c>
      <c r="B4368" s="0" t="s">
        <v>34</v>
      </c>
      <c r="C4368" s="0" t="s">
        <v>48</v>
      </c>
      <c r="D4368" s="9" t="n">
        <v>43600</v>
      </c>
      <c r="E4368" s="9" t="n">
        <v>43771</v>
      </c>
      <c r="F4368" s="9" t="n">
        <v>43791</v>
      </c>
      <c r="G4368" s="9" t="n">
        <v>43799</v>
      </c>
      <c r="H4368" s="10" t="s">
        <v>36</v>
      </c>
      <c r="I4368" s="0" t="n">
        <v>10</v>
      </c>
      <c r="J4368" s="0" t="n">
        <v>33</v>
      </c>
      <c r="K4368" s="0" t="n">
        <v>48</v>
      </c>
      <c r="L4368" s="0" t="n">
        <v>34</v>
      </c>
      <c r="M4368" s="0" t="n">
        <v>8</v>
      </c>
      <c r="N4368" s="11" t="n">
        <v>0.075</v>
      </c>
      <c r="O4368" s="12" t="n">
        <v>3111.48</v>
      </c>
      <c r="P4368" s="12" t="n">
        <v>5185.8</v>
      </c>
      <c r="Q4368" s="12" t="n">
        <f aca="false">M4368*P4368*(1-N4368)</f>
        <v>38374.92</v>
      </c>
      <c r="R4368" s="12" t="n">
        <f aca="false">M4368*O4368</f>
        <v>24891.84</v>
      </c>
      <c r="S4368" s="12" t="n">
        <f aca="false">Q4368-R4368</f>
        <v>13483.08</v>
      </c>
      <c r="T4368" s="11" t="n">
        <f aca="false">IFERROR(S4368/Q4368,0)</f>
        <v>0.351351351351351</v>
      </c>
      <c r="U4368" s="13" t="n">
        <f aca="false">F4368-E4368</f>
        <v>20</v>
      </c>
      <c r="V4368" s="13" t="n">
        <f aca="false">G4368-F4368</f>
        <v>8</v>
      </c>
      <c r="W4368" s="13" t="n">
        <f aca="false">G4368-E4368</f>
        <v>28</v>
      </c>
      <c r="X4368" s="10" t="n">
        <f aca="false">YEAR(E4368)</f>
        <v>2019</v>
      </c>
      <c r="Y4368" s="0" t="str">
        <f aca="false">TEXT(E4368,"yyyy-mm")</f>
        <v>2019-11</v>
      </c>
      <c r="Z4368" s="0" t="str">
        <f aca="false">"Q"&amp;ROUNDUP(MONTH(E4368)/3,0)&amp;"-"&amp;YEAR(E4368)</f>
        <v>Q4-2019</v>
      </c>
    </row>
    <row r="4369" customFormat="false" ht="14.25" hidden="false" customHeight="false" outlineLevel="0" collapsed="false">
      <c r="A4369" s="0" t="s">
        <v>4411</v>
      </c>
      <c r="B4369" s="0" t="s">
        <v>43</v>
      </c>
      <c r="C4369" s="0" t="s">
        <v>48</v>
      </c>
      <c r="D4369" s="9" t="n">
        <v>43600</v>
      </c>
      <c r="E4369" s="9" t="n">
        <v>43771</v>
      </c>
      <c r="F4369" s="9" t="n">
        <v>43794</v>
      </c>
      <c r="G4369" s="9" t="n">
        <v>43803</v>
      </c>
      <c r="H4369" s="10" t="s">
        <v>36</v>
      </c>
      <c r="I4369" s="0" t="n">
        <v>27</v>
      </c>
      <c r="J4369" s="0" t="n">
        <v>11</v>
      </c>
      <c r="K4369" s="0" t="n">
        <v>54</v>
      </c>
      <c r="L4369" s="0" t="n">
        <v>28</v>
      </c>
      <c r="M4369" s="0" t="n">
        <v>8</v>
      </c>
      <c r="N4369" s="11" t="n">
        <v>0.1</v>
      </c>
      <c r="O4369" s="12" t="n">
        <v>512.15</v>
      </c>
      <c r="P4369" s="12" t="n">
        <v>1045.2</v>
      </c>
      <c r="Q4369" s="12" t="n">
        <f aca="false">M4369*P4369*(1-N4369)</f>
        <v>7525.44</v>
      </c>
      <c r="R4369" s="12" t="n">
        <f aca="false">M4369*O4369</f>
        <v>4097.2</v>
      </c>
      <c r="S4369" s="12" t="n">
        <f aca="false">Q4369-R4369</f>
        <v>3428.24</v>
      </c>
      <c r="T4369" s="11" t="n">
        <f aca="false">IFERROR(S4369/Q4369,0)</f>
        <v>0.455553429434027</v>
      </c>
      <c r="U4369" s="13" t="n">
        <f aca="false">F4369-E4369</f>
        <v>23</v>
      </c>
      <c r="V4369" s="13" t="n">
        <f aca="false">G4369-F4369</f>
        <v>9</v>
      </c>
      <c r="W4369" s="13" t="n">
        <f aca="false">G4369-E4369</f>
        <v>32</v>
      </c>
      <c r="X4369" s="10" t="n">
        <f aca="false">YEAR(E4369)</f>
        <v>2019</v>
      </c>
      <c r="Y4369" s="0" t="str">
        <f aca="false">TEXT(E4369,"yyyy-mm")</f>
        <v>2019-11</v>
      </c>
      <c r="Z4369" s="0" t="str">
        <f aca="false">"Q"&amp;ROUNDUP(MONTH(E4369)/3,0)&amp;"-"&amp;YEAR(E4369)</f>
        <v>Q4-2019</v>
      </c>
    </row>
    <row r="4370" customFormat="false" ht="14.25" hidden="false" customHeight="false" outlineLevel="0" collapsed="false">
      <c r="A4370" s="0" t="s">
        <v>4412</v>
      </c>
      <c r="B4370" s="0" t="s">
        <v>41</v>
      </c>
      <c r="C4370" s="0" t="s">
        <v>58</v>
      </c>
      <c r="D4370" s="9" t="n">
        <v>43700</v>
      </c>
      <c r="E4370" s="9" t="n">
        <v>43771</v>
      </c>
      <c r="F4370" s="9" t="n">
        <v>43798</v>
      </c>
      <c r="G4370" s="9" t="n">
        <v>43802</v>
      </c>
      <c r="H4370" s="10" t="s">
        <v>36</v>
      </c>
      <c r="I4370" s="0" t="n">
        <v>24</v>
      </c>
      <c r="J4370" s="0" t="n">
        <v>48</v>
      </c>
      <c r="K4370" s="0" t="n">
        <v>352</v>
      </c>
      <c r="L4370" s="0" t="n">
        <v>12</v>
      </c>
      <c r="M4370" s="0" t="n">
        <v>2</v>
      </c>
      <c r="N4370" s="11" t="n">
        <v>0.075</v>
      </c>
      <c r="O4370" s="12" t="n">
        <v>2284.83</v>
      </c>
      <c r="P4370" s="12" t="n">
        <v>3872.6</v>
      </c>
      <c r="Q4370" s="12" t="n">
        <f aca="false">M4370*P4370*(1-N4370)</f>
        <v>7164.31</v>
      </c>
      <c r="R4370" s="12" t="n">
        <f aca="false">M4370*O4370</f>
        <v>4569.66</v>
      </c>
      <c r="S4370" s="12" t="n">
        <f aca="false">Q4370-R4370</f>
        <v>2594.65</v>
      </c>
      <c r="T4370" s="11" t="n">
        <f aca="false">IFERROR(S4370/Q4370,0)</f>
        <v>0.362163278808427</v>
      </c>
      <c r="U4370" s="13" t="n">
        <f aca="false">F4370-E4370</f>
        <v>27</v>
      </c>
      <c r="V4370" s="13" t="n">
        <f aca="false">G4370-F4370</f>
        <v>4</v>
      </c>
      <c r="W4370" s="13" t="n">
        <f aca="false">G4370-E4370</f>
        <v>31</v>
      </c>
      <c r="X4370" s="10" t="n">
        <f aca="false">YEAR(E4370)</f>
        <v>2019</v>
      </c>
      <c r="Y4370" s="0" t="str">
        <f aca="false">TEXT(E4370,"yyyy-mm")</f>
        <v>2019-11</v>
      </c>
      <c r="Z4370" s="0" t="str">
        <f aca="false">"Q"&amp;ROUNDUP(MONTH(E4370)/3,0)&amp;"-"&amp;YEAR(E4370)</f>
        <v>Q4-2019</v>
      </c>
    </row>
    <row r="4371" customFormat="false" ht="14.25" hidden="false" customHeight="false" outlineLevel="0" collapsed="false">
      <c r="A4371" s="0" t="s">
        <v>4413</v>
      </c>
      <c r="B4371" s="0" t="s">
        <v>41</v>
      </c>
      <c r="C4371" s="0" t="s">
        <v>46</v>
      </c>
      <c r="D4371" s="9" t="n">
        <v>43700</v>
      </c>
      <c r="E4371" s="9" t="n">
        <v>43771</v>
      </c>
      <c r="F4371" s="9" t="n">
        <v>43794</v>
      </c>
      <c r="G4371" s="9" t="n">
        <v>43796</v>
      </c>
      <c r="H4371" s="10" t="s">
        <v>36</v>
      </c>
      <c r="I4371" s="0" t="n">
        <v>22</v>
      </c>
      <c r="J4371" s="0" t="n">
        <v>50</v>
      </c>
      <c r="K4371" s="0" t="n">
        <v>322</v>
      </c>
      <c r="L4371" s="0" t="n">
        <v>33</v>
      </c>
      <c r="M4371" s="0" t="n">
        <v>6</v>
      </c>
      <c r="N4371" s="11" t="n">
        <v>0.075</v>
      </c>
      <c r="O4371" s="12" t="n">
        <v>1115.28</v>
      </c>
      <c r="P4371" s="12" t="n">
        <v>1922.9</v>
      </c>
      <c r="Q4371" s="12" t="n">
        <f aca="false">M4371*P4371*(1-N4371)</f>
        <v>10672.095</v>
      </c>
      <c r="R4371" s="12" t="n">
        <f aca="false">M4371*O4371</f>
        <v>6691.68</v>
      </c>
      <c r="S4371" s="12" t="n">
        <f aca="false">Q4371-R4371</f>
        <v>3980.415</v>
      </c>
      <c r="T4371" s="11" t="n">
        <f aca="false">IFERROR(S4371/Q4371,0)</f>
        <v>0.372974097400745</v>
      </c>
      <c r="U4371" s="13" t="n">
        <f aca="false">F4371-E4371</f>
        <v>23</v>
      </c>
      <c r="V4371" s="13" t="n">
        <f aca="false">G4371-F4371</f>
        <v>2</v>
      </c>
      <c r="W4371" s="13" t="n">
        <f aca="false">G4371-E4371</f>
        <v>25</v>
      </c>
      <c r="X4371" s="10" t="n">
        <f aca="false">YEAR(E4371)</f>
        <v>2019</v>
      </c>
      <c r="Y4371" s="0" t="str">
        <f aca="false">TEXT(E4371,"yyyy-mm")</f>
        <v>2019-11</v>
      </c>
      <c r="Z4371" s="0" t="str">
        <f aca="false">"Q"&amp;ROUNDUP(MONTH(E4371)/3,0)&amp;"-"&amp;YEAR(E4371)</f>
        <v>Q4-2019</v>
      </c>
    </row>
    <row r="4372" customFormat="false" ht="14.25" hidden="false" customHeight="false" outlineLevel="0" collapsed="false">
      <c r="A4372" s="0" t="s">
        <v>4414</v>
      </c>
      <c r="B4372" s="0" t="s">
        <v>34</v>
      </c>
      <c r="C4372" s="0" t="s">
        <v>39</v>
      </c>
      <c r="D4372" s="9" t="n">
        <v>43600</v>
      </c>
      <c r="E4372" s="9" t="n">
        <v>43771</v>
      </c>
      <c r="F4372" s="9" t="n">
        <v>43779</v>
      </c>
      <c r="G4372" s="9" t="n">
        <v>43785</v>
      </c>
      <c r="H4372" s="10" t="s">
        <v>36</v>
      </c>
      <c r="I4372" s="0" t="n">
        <v>6</v>
      </c>
      <c r="J4372" s="0" t="n">
        <v>39</v>
      </c>
      <c r="K4372" s="0" t="n">
        <v>93</v>
      </c>
      <c r="L4372" s="0" t="n">
        <v>23</v>
      </c>
      <c r="M4372" s="0" t="n">
        <v>7</v>
      </c>
      <c r="N4372" s="11" t="n">
        <v>0.05</v>
      </c>
      <c r="O4372" s="12" t="n">
        <v>939.88</v>
      </c>
      <c r="P4372" s="12" t="n">
        <v>2237.8</v>
      </c>
      <c r="Q4372" s="12" t="n">
        <f aca="false">M4372*P4372*(1-N4372)</f>
        <v>14881.37</v>
      </c>
      <c r="R4372" s="12" t="n">
        <f aca="false">M4372*O4372</f>
        <v>6579.16</v>
      </c>
      <c r="S4372" s="12" t="n">
        <f aca="false">Q4372-R4372</f>
        <v>8302.21</v>
      </c>
      <c r="T4372" s="11" t="n">
        <f aca="false">IFERROR(S4372/Q4372,0)</f>
        <v>0.557892855294909</v>
      </c>
      <c r="U4372" s="13" t="n">
        <f aca="false">F4372-E4372</f>
        <v>8</v>
      </c>
      <c r="V4372" s="13" t="n">
        <f aca="false">G4372-F4372</f>
        <v>6</v>
      </c>
      <c r="W4372" s="13" t="n">
        <f aca="false">G4372-E4372</f>
        <v>14</v>
      </c>
      <c r="X4372" s="10" t="n">
        <f aca="false">YEAR(E4372)</f>
        <v>2019</v>
      </c>
      <c r="Y4372" s="0" t="str">
        <f aca="false">TEXT(E4372,"yyyy-mm")</f>
        <v>2019-11</v>
      </c>
      <c r="Z4372" s="0" t="str">
        <f aca="false">"Q"&amp;ROUNDUP(MONTH(E4372)/3,0)&amp;"-"&amp;YEAR(E4372)</f>
        <v>Q4-2019</v>
      </c>
    </row>
    <row r="4373" customFormat="false" ht="14.25" hidden="false" customHeight="false" outlineLevel="0" collapsed="false">
      <c r="A4373" s="0" t="s">
        <v>4415</v>
      </c>
      <c r="B4373" s="0" t="s">
        <v>38</v>
      </c>
      <c r="C4373" s="0" t="s">
        <v>48</v>
      </c>
      <c r="D4373" s="9" t="n">
        <v>43700</v>
      </c>
      <c r="E4373" s="9" t="n">
        <v>43771</v>
      </c>
      <c r="F4373" s="9" t="n">
        <v>43791</v>
      </c>
      <c r="G4373" s="9" t="n">
        <v>43797</v>
      </c>
      <c r="H4373" s="10" t="s">
        <v>36</v>
      </c>
      <c r="I4373" s="0" t="n">
        <v>16</v>
      </c>
      <c r="J4373" s="0" t="n">
        <v>37</v>
      </c>
      <c r="K4373" s="0" t="n">
        <v>58</v>
      </c>
      <c r="L4373" s="0" t="n">
        <v>21</v>
      </c>
      <c r="M4373" s="0" t="n">
        <v>6</v>
      </c>
      <c r="N4373" s="11" t="n">
        <v>0.075</v>
      </c>
      <c r="O4373" s="12" t="n">
        <v>477.71</v>
      </c>
      <c r="P4373" s="12" t="n">
        <v>1038.5</v>
      </c>
      <c r="Q4373" s="12" t="n">
        <f aca="false">M4373*P4373*(1-N4373)</f>
        <v>5763.675</v>
      </c>
      <c r="R4373" s="12" t="n">
        <f aca="false">M4373*O4373</f>
        <v>2866.26</v>
      </c>
      <c r="S4373" s="12" t="n">
        <f aca="false">Q4373-R4373</f>
        <v>2897.415</v>
      </c>
      <c r="T4373" s="11" t="n">
        <f aca="false">IFERROR(S4373/Q4373,0)</f>
        <v>0.502702702702703</v>
      </c>
      <c r="U4373" s="13" t="n">
        <f aca="false">F4373-E4373</f>
        <v>20</v>
      </c>
      <c r="V4373" s="13" t="n">
        <f aca="false">G4373-F4373</f>
        <v>6</v>
      </c>
      <c r="W4373" s="13" t="n">
        <f aca="false">G4373-E4373</f>
        <v>26</v>
      </c>
      <c r="X4373" s="10" t="n">
        <f aca="false">YEAR(E4373)</f>
        <v>2019</v>
      </c>
      <c r="Y4373" s="0" t="str">
        <f aca="false">TEXT(E4373,"yyyy-mm")</f>
        <v>2019-11</v>
      </c>
      <c r="Z4373" s="0" t="str">
        <f aca="false">"Q"&amp;ROUNDUP(MONTH(E4373)/3,0)&amp;"-"&amp;YEAR(E4373)</f>
        <v>Q4-2019</v>
      </c>
    </row>
    <row r="4374" customFormat="false" ht="14.25" hidden="false" customHeight="false" outlineLevel="0" collapsed="false">
      <c r="A4374" s="0" t="s">
        <v>4416</v>
      </c>
      <c r="B4374" s="0" t="s">
        <v>43</v>
      </c>
      <c r="C4374" s="0" t="s">
        <v>48</v>
      </c>
      <c r="D4374" s="9" t="n">
        <v>43700</v>
      </c>
      <c r="E4374" s="9" t="n">
        <v>43772</v>
      </c>
      <c r="F4374" s="9" t="n">
        <v>43774</v>
      </c>
      <c r="G4374" s="9" t="n">
        <v>43778</v>
      </c>
      <c r="H4374" s="10" t="s">
        <v>36</v>
      </c>
      <c r="I4374" s="0" t="n">
        <v>26</v>
      </c>
      <c r="J4374" s="0" t="n">
        <v>5</v>
      </c>
      <c r="K4374" s="0" t="n">
        <v>13</v>
      </c>
      <c r="L4374" s="0" t="n">
        <v>21</v>
      </c>
      <c r="M4374" s="0" t="n">
        <v>4</v>
      </c>
      <c r="N4374" s="11" t="n">
        <v>0.05</v>
      </c>
      <c r="O4374" s="12" t="n">
        <v>171.19</v>
      </c>
      <c r="P4374" s="12" t="n">
        <v>234.5</v>
      </c>
      <c r="Q4374" s="12" t="n">
        <f aca="false">M4374*P4374*(1-N4374)</f>
        <v>891.1</v>
      </c>
      <c r="R4374" s="12" t="n">
        <f aca="false">M4374*O4374</f>
        <v>684.76</v>
      </c>
      <c r="S4374" s="12" t="n">
        <f aca="false">Q4374-R4374</f>
        <v>206.34</v>
      </c>
      <c r="T4374" s="11" t="n">
        <f aca="false">IFERROR(S4374/Q4374,0)</f>
        <v>0.231556503198294</v>
      </c>
      <c r="U4374" s="13" t="n">
        <f aca="false">F4374-E4374</f>
        <v>2</v>
      </c>
      <c r="V4374" s="13" t="n">
        <f aca="false">G4374-F4374</f>
        <v>4</v>
      </c>
      <c r="W4374" s="13" t="n">
        <f aca="false">G4374-E4374</f>
        <v>6</v>
      </c>
      <c r="X4374" s="10" t="n">
        <f aca="false">YEAR(E4374)</f>
        <v>2019</v>
      </c>
      <c r="Y4374" s="0" t="str">
        <f aca="false">TEXT(E4374,"yyyy-mm")</f>
        <v>2019-11</v>
      </c>
      <c r="Z4374" s="0" t="str">
        <f aca="false">"Q"&amp;ROUNDUP(MONTH(E4374)/3,0)&amp;"-"&amp;YEAR(E4374)</f>
        <v>Q4-2019</v>
      </c>
    </row>
    <row r="4375" customFormat="false" ht="14.25" hidden="false" customHeight="false" outlineLevel="0" collapsed="false">
      <c r="A4375" s="0" t="s">
        <v>4417</v>
      </c>
      <c r="B4375" s="0" t="s">
        <v>34</v>
      </c>
      <c r="C4375" s="0" t="s">
        <v>35</v>
      </c>
      <c r="D4375" s="9" t="n">
        <v>43700</v>
      </c>
      <c r="E4375" s="9" t="n">
        <v>43772</v>
      </c>
      <c r="F4375" s="9" t="n">
        <v>43778</v>
      </c>
      <c r="G4375" s="9" t="n">
        <v>43783</v>
      </c>
      <c r="H4375" s="10" t="s">
        <v>36</v>
      </c>
      <c r="I4375" s="0" t="n">
        <v>12</v>
      </c>
      <c r="J4375" s="0" t="n">
        <v>32</v>
      </c>
      <c r="K4375" s="0" t="n">
        <v>208</v>
      </c>
      <c r="L4375" s="0" t="n">
        <v>4</v>
      </c>
      <c r="M4375" s="0" t="n">
        <v>8</v>
      </c>
      <c r="N4375" s="11" t="n">
        <v>0.15</v>
      </c>
      <c r="O4375" s="12" t="n">
        <v>742.9</v>
      </c>
      <c r="P4375" s="12" t="n">
        <v>1125.6</v>
      </c>
      <c r="Q4375" s="12" t="n">
        <f aca="false">M4375*P4375*(1-N4375)</f>
        <v>7654.08</v>
      </c>
      <c r="R4375" s="12" t="n">
        <f aca="false">M4375*O4375</f>
        <v>5943.2</v>
      </c>
      <c r="S4375" s="12" t="n">
        <f aca="false">Q4375-R4375</f>
        <v>1710.88</v>
      </c>
      <c r="T4375" s="11" t="n">
        <f aca="false">IFERROR(S4375/Q4375,0)</f>
        <v>0.223525230987918</v>
      </c>
      <c r="U4375" s="13" t="n">
        <f aca="false">F4375-E4375</f>
        <v>6</v>
      </c>
      <c r="V4375" s="13" t="n">
        <f aca="false">G4375-F4375</f>
        <v>5</v>
      </c>
      <c r="W4375" s="13" t="n">
        <f aca="false">G4375-E4375</f>
        <v>11</v>
      </c>
      <c r="X4375" s="10" t="n">
        <f aca="false">YEAR(E4375)</f>
        <v>2019</v>
      </c>
      <c r="Y4375" s="0" t="str">
        <f aca="false">TEXT(E4375,"yyyy-mm")</f>
        <v>2019-11</v>
      </c>
      <c r="Z4375" s="0" t="str">
        <f aca="false">"Q"&amp;ROUNDUP(MONTH(E4375)/3,0)&amp;"-"&amp;YEAR(E4375)</f>
        <v>Q4-2019</v>
      </c>
    </row>
    <row r="4376" customFormat="false" ht="14.25" hidden="false" customHeight="false" outlineLevel="0" collapsed="false">
      <c r="A4376" s="0" t="s">
        <v>4418</v>
      </c>
      <c r="B4376" s="0" t="s">
        <v>34</v>
      </c>
      <c r="C4376" s="0" t="s">
        <v>35</v>
      </c>
      <c r="D4376" s="9" t="n">
        <v>43700</v>
      </c>
      <c r="E4376" s="9" t="n">
        <v>43772</v>
      </c>
      <c r="F4376" s="9" t="n">
        <v>43793</v>
      </c>
      <c r="G4376" s="9" t="n">
        <v>43797</v>
      </c>
      <c r="H4376" s="10" t="s">
        <v>36</v>
      </c>
      <c r="I4376" s="0" t="n">
        <v>3</v>
      </c>
      <c r="J4376" s="0" t="n">
        <v>41</v>
      </c>
      <c r="K4376" s="0" t="n">
        <v>248</v>
      </c>
      <c r="L4376" s="0" t="n">
        <v>36</v>
      </c>
      <c r="M4376" s="0" t="n">
        <v>5</v>
      </c>
      <c r="N4376" s="11" t="n">
        <v>0.3</v>
      </c>
      <c r="O4376" s="12" t="n">
        <v>696.47</v>
      </c>
      <c r="P4376" s="12" t="n">
        <v>1105.5</v>
      </c>
      <c r="Q4376" s="12" t="n">
        <f aca="false">M4376*P4376*(1-N4376)</f>
        <v>3869.25</v>
      </c>
      <c r="R4376" s="12" t="n">
        <f aca="false">M4376*O4376</f>
        <v>3482.35</v>
      </c>
      <c r="S4376" s="12" t="n">
        <f aca="false">Q4376-R4376</f>
        <v>386.899999999999</v>
      </c>
      <c r="T4376" s="11" t="n">
        <f aca="false">IFERROR(S4376/Q4376,0)</f>
        <v>0.0999935387995087</v>
      </c>
      <c r="U4376" s="13" t="n">
        <f aca="false">F4376-E4376</f>
        <v>21</v>
      </c>
      <c r="V4376" s="13" t="n">
        <f aca="false">G4376-F4376</f>
        <v>4</v>
      </c>
      <c r="W4376" s="13" t="n">
        <f aca="false">G4376-E4376</f>
        <v>25</v>
      </c>
      <c r="X4376" s="10" t="n">
        <f aca="false">YEAR(E4376)</f>
        <v>2019</v>
      </c>
      <c r="Y4376" s="0" t="str">
        <f aca="false">TEXT(E4376,"yyyy-mm")</f>
        <v>2019-11</v>
      </c>
      <c r="Z4376" s="0" t="str">
        <f aca="false">"Q"&amp;ROUNDUP(MONTH(E4376)/3,0)&amp;"-"&amp;YEAR(E4376)</f>
        <v>Q4-2019</v>
      </c>
    </row>
    <row r="4377" customFormat="false" ht="14.25" hidden="false" customHeight="false" outlineLevel="0" collapsed="false">
      <c r="A4377" s="0" t="s">
        <v>4419</v>
      </c>
      <c r="B4377" s="0" t="s">
        <v>41</v>
      </c>
      <c r="C4377" s="0" t="s">
        <v>35</v>
      </c>
      <c r="D4377" s="9" t="n">
        <v>43700</v>
      </c>
      <c r="E4377" s="9" t="n">
        <v>43772</v>
      </c>
      <c r="F4377" s="9" t="n">
        <v>43785</v>
      </c>
      <c r="G4377" s="9" t="n">
        <v>43792</v>
      </c>
      <c r="H4377" s="10" t="s">
        <v>36</v>
      </c>
      <c r="I4377" s="0" t="n">
        <v>23</v>
      </c>
      <c r="J4377" s="0" t="n">
        <v>46</v>
      </c>
      <c r="K4377" s="0" t="n">
        <v>252</v>
      </c>
      <c r="L4377" s="0" t="n">
        <v>30</v>
      </c>
      <c r="M4377" s="0" t="n">
        <v>2</v>
      </c>
      <c r="N4377" s="11" t="n">
        <v>0.05</v>
      </c>
      <c r="O4377" s="12" t="n">
        <v>2013.08</v>
      </c>
      <c r="P4377" s="12" t="n">
        <v>2425.4</v>
      </c>
      <c r="Q4377" s="12" t="n">
        <f aca="false">M4377*P4377*(1-N4377)</f>
        <v>4608.26</v>
      </c>
      <c r="R4377" s="12" t="n">
        <f aca="false">M4377*O4377</f>
        <v>4026.16</v>
      </c>
      <c r="S4377" s="12" t="n">
        <f aca="false">Q4377-R4377</f>
        <v>582.1</v>
      </c>
      <c r="T4377" s="11" t="n">
        <f aca="false">IFERROR(S4377/Q4377,0)</f>
        <v>0.126316657480264</v>
      </c>
      <c r="U4377" s="13" t="n">
        <f aca="false">F4377-E4377</f>
        <v>13</v>
      </c>
      <c r="V4377" s="13" t="n">
        <f aca="false">G4377-F4377</f>
        <v>7</v>
      </c>
      <c r="W4377" s="13" t="n">
        <f aca="false">G4377-E4377</f>
        <v>20</v>
      </c>
      <c r="X4377" s="10" t="n">
        <f aca="false">YEAR(E4377)</f>
        <v>2019</v>
      </c>
      <c r="Y4377" s="0" t="str">
        <f aca="false">TEXT(E4377,"yyyy-mm")</f>
        <v>2019-11</v>
      </c>
      <c r="Z4377" s="0" t="str">
        <f aca="false">"Q"&amp;ROUNDUP(MONTH(E4377)/3,0)&amp;"-"&amp;YEAR(E4377)</f>
        <v>Q4-2019</v>
      </c>
    </row>
    <row r="4378" customFormat="false" ht="14.25" hidden="false" customHeight="false" outlineLevel="0" collapsed="false">
      <c r="A4378" s="0" t="s">
        <v>4420</v>
      </c>
      <c r="B4378" s="0" t="s">
        <v>38</v>
      </c>
      <c r="C4378" s="0" t="s">
        <v>39</v>
      </c>
      <c r="D4378" s="9" t="n">
        <v>43700</v>
      </c>
      <c r="E4378" s="9" t="n">
        <v>43773</v>
      </c>
      <c r="F4378" s="9" t="n">
        <v>43800</v>
      </c>
      <c r="G4378" s="9" t="n">
        <v>43810</v>
      </c>
      <c r="H4378" s="10" t="s">
        <v>36</v>
      </c>
      <c r="I4378" s="0" t="n">
        <v>20</v>
      </c>
      <c r="J4378" s="0" t="n">
        <v>50</v>
      </c>
      <c r="K4378" s="0" t="n">
        <v>121</v>
      </c>
      <c r="L4378" s="0" t="n">
        <v>7</v>
      </c>
      <c r="M4378" s="0" t="n">
        <v>4</v>
      </c>
      <c r="N4378" s="11" t="n">
        <v>0.1</v>
      </c>
      <c r="O4378" s="12" t="n">
        <v>1987.56</v>
      </c>
      <c r="P4378" s="12" t="n">
        <v>2338.3</v>
      </c>
      <c r="Q4378" s="12" t="n">
        <f aca="false">M4378*P4378*(1-N4378)</f>
        <v>8417.88</v>
      </c>
      <c r="R4378" s="12" t="n">
        <f aca="false">M4378*O4378</f>
        <v>7950.24</v>
      </c>
      <c r="S4378" s="12" t="n">
        <f aca="false">Q4378-R4378</f>
        <v>467.640000000001</v>
      </c>
      <c r="T4378" s="11" t="n">
        <f aca="false">IFERROR(S4378/Q4378,0)</f>
        <v>0.0555531796604372</v>
      </c>
      <c r="U4378" s="13" t="n">
        <f aca="false">F4378-E4378</f>
        <v>27</v>
      </c>
      <c r="V4378" s="13" t="n">
        <f aca="false">G4378-F4378</f>
        <v>10</v>
      </c>
      <c r="W4378" s="13" t="n">
        <f aca="false">G4378-E4378</f>
        <v>37</v>
      </c>
      <c r="X4378" s="10" t="n">
        <f aca="false">YEAR(E4378)</f>
        <v>2019</v>
      </c>
      <c r="Y4378" s="0" t="str">
        <f aca="false">TEXT(E4378,"yyyy-mm")</f>
        <v>2019-11</v>
      </c>
      <c r="Z4378" s="0" t="str">
        <f aca="false">"Q"&amp;ROUNDUP(MONTH(E4378)/3,0)&amp;"-"&amp;YEAR(E4378)</f>
        <v>Q4-2019</v>
      </c>
    </row>
    <row r="4379" customFormat="false" ht="14.25" hidden="false" customHeight="false" outlineLevel="0" collapsed="false">
      <c r="A4379" s="0" t="s">
        <v>4421</v>
      </c>
      <c r="B4379" s="0" t="s">
        <v>38</v>
      </c>
      <c r="C4379" s="0" t="s">
        <v>39</v>
      </c>
      <c r="D4379" s="9" t="n">
        <v>43700</v>
      </c>
      <c r="E4379" s="9" t="n">
        <v>43773</v>
      </c>
      <c r="F4379" s="9" t="n">
        <v>43792</v>
      </c>
      <c r="G4379" s="9" t="n">
        <v>43802</v>
      </c>
      <c r="H4379" s="10" t="s">
        <v>36</v>
      </c>
      <c r="I4379" s="0" t="n">
        <v>16</v>
      </c>
      <c r="J4379" s="0" t="n">
        <v>1</v>
      </c>
      <c r="K4379" s="0" t="n">
        <v>110</v>
      </c>
      <c r="L4379" s="0" t="n">
        <v>18</v>
      </c>
      <c r="M4379" s="0" t="n">
        <v>6</v>
      </c>
      <c r="N4379" s="11" t="n">
        <v>0.2</v>
      </c>
      <c r="O4379" s="12" t="n">
        <v>637.84</v>
      </c>
      <c r="P4379" s="12" t="n">
        <v>750.4</v>
      </c>
      <c r="Q4379" s="12" t="n">
        <f aca="false">M4379*P4379*(1-N4379)</f>
        <v>3601.92</v>
      </c>
      <c r="R4379" s="12" t="n">
        <f aca="false">M4379*O4379</f>
        <v>3827.04</v>
      </c>
      <c r="S4379" s="12" t="n">
        <f aca="false">Q4379-R4379</f>
        <v>-225.12</v>
      </c>
      <c r="T4379" s="11" t="n">
        <f aca="false">IFERROR(S4379/Q4379,0)</f>
        <v>-0.0625</v>
      </c>
      <c r="U4379" s="13" t="n">
        <f aca="false">F4379-E4379</f>
        <v>19</v>
      </c>
      <c r="V4379" s="13" t="n">
        <f aca="false">G4379-F4379</f>
        <v>10</v>
      </c>
      <c r="W4379" s="13" t="n">
        <f aca="false">G4379-E4379</f>
        <v>29</v>
      </c>
      <c r="X4379" s="10" t="n">
        <f aca="false">YEAR(E4379)</f>
        <v>2019</v>
      </c>
      <c r="Y4379" s="0" t="str">
        <f aca="false">TEXT(E4379,"yyyy-mm")</f>
        <v>2019-11</v>
      </c>
      <c r="Z4379" s="0" t="str">
        <f aca="false">"Q"&amp;ROUNDUP(MONTH(E4379)/3,0)&amp;"-"&amp;YEAR(E4379)</f>
        <v>Q4-2019</v>
      </c>
    </row>
    <row r="4380" customFormat="false" ht="14.25" hidden="false" customHeight="false" outlineLevel="0" collapsed="false">
      <c r="A4380" s="0" t="s">
        <v>4422</v>
      </c>
      <c r="B4380" s="0" t="s">
        <v>38</v>
      </c>
      <c r="C4380" s="0" t="s">
        <v>46</v>
      </c>
      <c r="D4380" s="9" t="n">
        <v>43600</v>
      </c>
      <c r="E4380" s="9" t="n">
        <v>43773</v>
      </c>
      <c r="F4380" s="9" t="n">
        <v>43794</v>
      </c>
      <c r="G4380" s="9" t="n">
        <v>43798</v>
      </c>
      <c r="H4380" s="10" t="s">
        <v>36</v>
      </c>
      <c r="I4380" s="0" t="n">
        <v>13</v>
      </c>
      <c r="J4380" s="0" t="n">
        <v>37</v>
      </c>
      <c r="K4380" s="0" t="n">
        <v>328</v>
      </c>
      <c r="L4380" s="0" t="n">
        <v>36</v>
      </c>
      <c r="M4380" s="0" t="n">
        <v>7</v>
      </c>
      <c r="N4380" s="11" t="n">
        <v>0.15</v>
      </c>
      <c r="O4380" s="12" t="n">
        <v>3162.94</v>
      </c>
      <c r="P4380" s="12" t="n">
        <v>3765.4</v>
      </c>
      <c r="Q4380" s="12" t="n">
        <f aca="false">M4380*P4380*(1-N4380)</f>
        <v>22404.13</v>
      </c>
      <c r="R4380" s="12" t="n">
        <f aca="false">M4380*O4380</f>
        <v>22140.58</v>
      </c>
      <c r="S4380" s="12" t="n">
        <f aca="false">Q4380-R4380</f>
        <v>263.549999999996</v>
      </c>
      <c r="T4380" s="11" t="n">
        <f aca="false">IFERROR(S4380/Q4380,0)</f>
        <v>0.011763456112779</v>
      </c>
      <c r="U4380" s="13" t="n">
        <f aca="false">F4380-E4380</f>
        <v>21</v>
      </c>
      <c r="V4380" s="13" t="n">
        <f aca="false">G4380-F4380</f>
        <v>4</v>
      </c>
      <c r="W4380" s="13" t="n">
        <f aca="false">G4380-E4380</f>
        <v>25</v>
      </c>
      <c r="X4380" s="10" t="n">
        <f aca="false">YEAR(E4380)</f>
        <v>2019</v>
      </c>
      <c r="Y4380" s="0" t="str">
        <f aca="false">TEXT(E4380,"yyyy-mm")</f>
        <v>2019-11</v>
      </c>
      <c r="Z4380" s="0" t="str">
        <f aca="false">"Q"&amp;ROUNDUP(MONTH(E4380)/3,0)&amp;"-"&amp;YEAR(E4380)</f>
        <v>Q4-2019</v>
      </c>
    </row>
    <row r="4381" customFormat="false" ht="14.25" hidden="false" customHeight="false" outlineLevel="0" collapsed="false">
      <c r="A4381" s="0" t="s">
        <v>4423</v>
      </c>
      <c r="B4381" s="0" t="s">
        <v>34</v>
      </c>
      <c r="C4381" s="0" t="s">
        <v>48</v>
      </c>
      <c r="D4381" s="9" t="n">
        <v>43700</v>
      </c>
      <c r="E4381" s="9" t="n">
        <v>43773</v>
      </c>
      <c r="F4381" s="9" t="n">
        <v>43780</v>
      </c>
      <c r="G4381" s="9" t="n">
        <v>43790</v>
      </c>
      <c r="H4381" s="10" t="s">
        <v>36</v>
      </c>
      <c r="I4381" s="0" t="n">
        <v>11</v>
      </c>
      <c r="J4381" s="0" t="n">
        <v>10</v>
      </c>
      <c r="K4381" s="0" t="n">
        <v>17</v>
      </c>
      <c r="L4381" s="0" t="n">
        <v>47</v>
      </c>
      <c r="M4381" s="0" t="n">
        <v>8</v>
      </c>
      <c r="N4381" s="11" t="n">
        <v>0.05</v>
      </c>
      <c r="O4381" s="12" t="n">
        <v>2920.26</v>
      </c>
      <c r="P4381" s="12" t="n">
        <v>3946.3</v>
      </c>
      <c r="Q4381" s="12" t="n">
        <f aca="false">M4381*P4381*(1-N4381)</f>
        <v>29991.88</v>
      </c>
      <c r="R4381" s="12" t="n">
        <f aca="false">M4381*O4381</f>
        <v>23362.08</v>
      </c>
      <c r="S4381" s="12" t="n">
        <f aca="false">Q4381-R4381</f>
        <v>6629.8</v>
      </c>
      <c r="T4381" s="11" t="n">
        <f aca="false">IFERROR(S4381/Q4381,0)</f>
        <v>0.221053165056675</v>
      </c>
      <c r="U4381" s="13" t="n">
        <f aca="false">F4381-E4381</f>
        <v>7</v>
      </c>
      <c r="V4381" s="13" t="n">
        <f aca="false">G4381-F4381</f>
        <v>10</v>
      </c>
      <c r="W4381" s="13" t="n">
        <f aca="false">G4381-E4381</f>
        <v>17</v>
      </c>
      <c r="X4381" s="10" t="n">
        <f aca="false">YEAR(E4381)</f>
        <v>2019</v>
      </c>
      <c r="Y4381" s="0" t="str">
        <f aca="false">TEXT(E4381,"yyyy-mm")</f>
        <v>2019-11</v>
      </c>
      <c r="Z4381" s="0" t="str">
        <f aca="false">"Q"&amp;ROUNDUP(MONTH(E4381)/3,0)&amp;"-"&amp;YEAR(E4381)</f>
        <v>Q4-2019</v>
      </c>
    </row>
    <row r="4382" customFormat="false" ht="14.25" hidden="false" customHeight="false" outlineLevel="0" collapsed="false">
      <c r="A4382" s="0" t="s">
        <v>4424</v>
      </c>
      <c r="B4382" s="0" t="s">
        <v>34</v>
      </c>
      <c r="C4382" s="0" t="s">
        <v>39</v>
      </c>
      <c r="D4382" s="9" t="n">
        <v>43600</v>
      </c>
      <c r="E4382" s="9" t="n">
        <v>43773</v>
      </c>
      <c r="F4382" s="9" t="n">
        <v>43798</v>
      </c>
      <c r="G4382" s="9" t="n">
        <v>43800</v>
      </c>
      <c r="H4382" s="10" t="s">
        <v>36</v>
      </c>
      <c r="I4382" s="0" t="n">
        <v>6</v>
      </c>
      <c r="J4382" s="0" t="n">
        <v>15</v>
      </c>
      <c r="K4382" s="0" t="n">
        <v>170</v>
      </c>
      <c r="L4382" s="0" t="n">
        <v>7</v>
      </c>
      <c r="M4382" s="0" t="n">
        <v>7</v>
      </c>
      <c r="N4382" s="11" t="n">
        <v>0.2</v>
      </c>
      <c r="O4382" s="12" t="n">
        <v>409.37</v>
      </c>
      <c r="P4382" s="12" t="n">
        <v>871</v>
      </c>
      <c r="Q4382" s="12" t="n">
        <f aca="false">M4382*P4382*(1-N4382)</f>
        <v>4877.6</v>
      </c>
      <c r="R4382" s="12" t="n">
        <f aca="false">M4382*O4382</f>
        <v>2865.59</v>
      </c>
      <c r="S4382" s="12" t="n">
        <f aca="false">Q4382-R4382</f>
        <v>2012.01</v>
      </c>
      <c r="T4382" s="11" t="n">
        <f aca="false">IFERROR(S4382/Q4382,0)</f>
        <v>0.4125</v>
      </c>
      <c r="U4382" s="13" t="n">
        <f aca="false">F4382-E4382</f>
        <v>25</v>
      </c>
      <c r="V4382" s="13" t="n">
        <f aca="false">G4382-F4382</f>
        <v>2</v>
      </c>
      <c r="W4382" s="13" t="n">
        <f aca="false">G4382-E4382</f>
        <v>27</v>
      </c>
      <c r="X4382" s="10" t="n">
        <f aca="false">YEAR(E4382)</f>
        <v>2019</v>
      </c>
      <c r="Y4382" s="0" t="str">
        <f aca="false">TEXT(E4382,"yyyy-mm")</f>
        <v>2019-11</v>
      </c>
      <c r="Z4382" s="0" t="str">
        <f aca="false">"Q"&amp;ROUNDUP(MONTH(E4382)/3,0)&amp;"-"&amp;YEAR(E4382)</f>
        <v>Q4-2019</v>
      </c>
    </row>
    <row r="4383" customFormat="false" ht="14.25" hidden="false" customHeight="false" outlineLevel="0" collapsed="false">
      <c r="A4383" s="0" t="s">
        <v>4425</v>
      </c>
      <c r="B4383" s="0" t="s">
        <v>38</v>
      </c>
      <c r="C4383" s="0" t="s">
        <v>39</v>
      </c>
      <c r="D4383" s="9" t="n">
        <v>43700</v>
      </c>
      <c r="E4383" s="9" t="n">
        <v>43773</v>
      </c>
      <c r="F4383" s="9" t="n">
        <v>43785</v>
      </c>
      <c r="G4383" s="9" t="n">
        <v>43788</v>
      </c>
      <c r="H4383" s="10" t="s">
        <v>36</v>
      </c>
      <c r="I4383" s="0" t="n">
        <v>20</v>
      </c>
      <c r="J4383" s="0" t="n">
        <v>50</v>
      </c>
      <c r="K4383" s="0" t="n">
        <v>189</v>
      </c>
      <c r="L4383" s="0" t="n">
        <v>17</v>
      </c>
      <c r="M4383" s="0" t="n">
        <v>7</v>
      </c>
      <c r="N4383" s="11" t="n">
        <v>0.1</v>
      </c>
      <c r="O4383" s="12" t="n">
        <v>572.65</v>
      </c>
      <c r="P4383" s="12" t="n">
        <v>743.7</v>
      </c>
      <c r="Q4383" s="12" t="n">
        <f aca="false">M4383*P4383*(1-N4383)</f>
        <v>4685.31</v>
      </c>
      <c r="R4383" s="12" t="n">
        <f aca="false">M4383*O4383</f>
        <v>4008.55</v>
      </c>
      <c r="S4383" s="12" t="n">
        <f aca="false">Q4383-R4383</f>
        <v>676.760000000001</v>
      </c>
      <c r="T4383" s="11" t="n">
        <f aca="false">IFERROR(S4383/Q4383,0)</f>
        <v>0.1444429504131</v>
      </c>
      <c r="U4383" s="13" t="n">
        <f aca="false">F4383-E4383</f>
        <v>12</v>
      </c>
      <c r="V4383" s="13" t="n">
        <f aca="false">G4383-F4383</f>
        <v>3</v>
      </c>
      <c r="W4383" s="13" t="n">
        <f aca="false">G4383-E4383</f>
        <v>15</v>
      </c>
      <c r="X4383" s="10" t="n">
        <f aca="false">YEAR(E4383)</f>
        <v>2019</v>
      </c>
      <c r="Y4383" s="0" t="str">
        <f aca="false">TEXT(E4383,"yyyy-mm")</f>
        <v>2019-11</v>
      </c>
      <c r="Z4383" s="0" t="str">
        <f aca="false">"Q"&amp;ROUNDUP(MONTH(E4383)/3,0)&amp;"-"&amp;YEAR(E4383)</f>
        <v>Q4-2019</v>
      </c>
    </row>
    <row r="4384" customFormat="false" ht="14.25" hidden="false" customHeight="false" outlineLevel="0" collapsed="false">
      <c r="A4384" s="0" t="s">
        <v>4426</v>
      </c>
      <c r="B4384" s="0" t="s">
        <v>34</v>
      </c>
      <c r="C4384" s="0" t="s">
        <v>35</v>
      </c>
      <c r="D4384" s="9" t="n">
        <v>43700</v>
      </c>
      <c r="E4384" s="9" t="n">
        <v>43773</v>
      </c>
      <c r="F4384" s="9" t="n">
        <v>43798</v>
      </c>
      <c r="G4384" s="9" t="n">
        <v>43804</v>
      </c>
      <c r="H4384" s="10" t="s">
        <v>36</v>
      </c>
      <c r="I4384" s="0" t="n">
        <v>9</v>
      </c>
      <c r="J4384" s="0" t="n">
        <v>27</v>
      </c>
      <c r="K4384" s="0" t="n">
        <v>236</v>
      </c>
      <c r="L4384" s="0" t="n">
        <v>9</v>
      </c>
      <c r="M4384" s="0" t="n">
        <v>3</v>
      </c>
      <c r="N4384" s="11" t="n">
        <v>0.1</v>
      </c>
      <c r="O4384" s="12" t="n">
        <v>1374.77</v>
      </c>
      <c r="P4384" s="12" t="n">
        <v>1936.3</v>
      </c>
      <c r="Q4384" s="12" t="n">
        <f aca="false">M4384*P4384*(1-N4384)</f>
        <v>5228.01</v>
      </c>
      <c r="R4384" s="12" t="n">
        <f aca="false">M4384*O4384</f>
        <v>4124.31</v>
      </c>
      <c r="S4384" s="12" t="n">
        <f aca="false">Q4384-R4384</f>
        <v>1103.7</v>
      </c>
      <c r="T4384" s="11" t="n">
        <f aca="false">IFERROR(S4384/Q4384,0)</f>
        <v>0.211112832607436</v>
      </c>
      <c r="U4384" s="13" t="n">
        <f aca="false">F4384-E4384</f>
        <v>25</v>
      </c>
      <c r="V4384" s="13" t="n">
        <f aca="false">G4384-F4384</f>
        <v>6</v>
      </c>
      <c r="W4384" s="13" t="n">
        <f aca="false">G4384-E4384</f>
        <v>31</v>
      </c>
      <c r="X4384" s="10" t="n">
        <f aca="false">YEAR(E4384)</f>
        <v>2019</v>
      </c>
      <c r="Y4384" s="0" t="str">
        <f aca="false">TEXT(E4384,"yyyy-mm")</f>
        <v>2019-11</v>
      </c>
      <c r="Z4384" s="0" t="str">
        <f aca="false">"Q"&amp;ROUNDUP(MONTH(E4384)/3,0)&amp;"-"&amp;YEAR(E4384)</f>
        <v>Q4-2019</v>
      </c>
    </row>
    <row r="4385" customFormat="false" ht="14.25" hidden="false" customHeight="false" outlineLevel="0" collapsed="false">
      <c r="A4385" s="0" t="s">
        <v>4427</v>
      </c>
      <c r="B4385" s="0" t="s">
        <v>34</v>
      </c>
      <c r="C4385" s="0" t="s">
        <v>46</v>
      </c>
      <c r="D4385" s="9" t="n">
        <v>43700</v>
      </c>
      <c r="E4385" s="9" t="n">
        <v>43773</v>
      </c>
      <c r="F4385" s="9" t="n">
        <v>43793</v>
      </c>
      <c r="G4385" s="9" t="n">
        <v>43794</v>
      </c>
      <c r="H4385" s="10" t="s">
        <v>36</v>
      </c>
      <c r="I4385" s="0" t="n">
        <v>11</v>
      </c>
      <c r="J4385" s="0" t="n">
        <v>44</v>
      </c>
      <c r="K4385" s="0" t="n">
        <v>310</v>
      </c>
      <c r="L4385" s="0" t="n">
        <v>3</v>
      </c>
      <c r="M4385" s="0" t="n">
        <v>6</v>
      </c>
      <c r="N4385" s="11" t="n">
        <v>0.075</v>
      </c>
      <c r="O4385" s="12" t="n">
        <v>1517.95</v>
      </c>
      <c r="P4385" s="12" t="n">
        <v>2572.8</v>
      </c>
      <c r="Q4385" s="12" t="n">
        <f aca="false">M4385*P4385*(1-N4385)</f>
        <v>14279.04</v>
      </c>
      <c r="R4385" s="12" t="n">
        <f aca="false">M4385*O4385</f>
        <v>9107.7</v>
      </c>
      <c r="S4385" s="12" t="n">
        <f aca="false">Q4385-R4385</f>
        <v>5171.34</v>
      </c>
      <c r="T4385" s="11" t="n">
        <f aca="false">IFERROR(S4385/Q4385,0)</f>
        <v>0.362163002554794</v>
      </c>
      <c r="U4385" s="13" t="n">
        <f aca="false">F4385-E4385</f>
        <v>20</v>
      </c>
      <c r="V4385" s="13" t="n">
        <f aca="false">G4385-F4385</f>
        <v>1</v>
      </c>
      <c r="W4385" s="13" t="n">
        <f aca="false">G4385-E4385</f>
        <v>21</v>
      </c>
      <c r="X4385" s="10" t="n">
        <f aca="false">YEAR(E4385)</f>
        <v>2019</v>
      </c>
      <c r="Y4385" s="0" t="str">
        <f aca="false">TEXT(E4385,"yyyy-mm")</f>
        <v>2019-11</v>
      </c>
      <c r="Z4385" s="0" t="str">
        <f aca="false">"Q"&amp;ROUNDUP(MONTH(E4385)/3,0)&amp;"-"&amp;YEAR(E4385)</f>
        <v>Q4-2019</v>
      </c>
    </row>
    <row r="4386" customFormat="false" ht="14.25" hidden="false" customHeight="false" outlineLevel="0" collapsed="false">
      <c r="A4386" s="0" t="s">
        <v>4428</v>
      </c>
      <c r="B4386" s="0" t="s">
        <v>41</v>
      </c>
      <c r="C4386" s="0" t="s">
        <v>79</v>
      </c>
      <c r="D4386" s="9" t="n">
        <v>43700</v>
      </c>
      <c r="E4386" s="9" t="n">
        <v>43773</v>
      </c>
      <c r="F4386" s="9" t="n">
        <v>43784</v>
      </c>
      <c r="G4386" s="9" t="n">
        <v>43794</v>
      </c>
      <c r="H4386" s="10" t="s">
        <v>36</v>
      </c>
      <c r="I4386" s="0" t="n">
        <v>22</v>
      </c>
      <c r="J4386" s="0" t="n">
        <v>7</v>
      </c>
      <c r="K4386" s="0" t="n">
        <v>65</v>
      </c>
      <c r="L4386" s="0" t="n">
        <v>8</v>
      </c>
      <c r="M4386" s="0" t="n">
        <v>2</v>
      </c>
      <c r="N4386" s="11" t="n">
        <v>0.15</v>
      </c>
      <c r="O4386" s="12" t="n">
        <v>357.38</v>
      </c>
      <c r="P4386" s="12" t="n">
        <v>850.9</v>
      </c>
      <c r="Q4386" s="12" t="n">
        <f aca="false">M4386*P4386*(1-N4386)</f>
        <v>1446.53</v>
      </c>
      <c r="R4386" s="12" t="n">
        <f aca="false">M4386*O4386</f>
        <v>714.76</v>
      </c>
      <c r="S4386" s="12" t="n">
        <f aca="false">Q4386-R4386</f>
        <v>731.77</v>
      </c>
      <c r="T4386" s="11" t="n">
        <f aca="false">IFERROR(S4386/Q4386,0)</f>
        <v>0.505879587702986</v>
      </c>
      <c r="U4386" s="13" t="n">
        <f aca="false">F4386-E4386</f>
        <v>11</v>
      </c>
      <c r="V4386" s="13" t="n">
        <f aca="false">G4386-F4386</f>
        <v>10</v>
      </c>
      <c r="W4386" s="13" t="n">
        <f aca="false">G4386-E4386</f>
        <v>21</v>
      </c>
      <c r="X4386" s="10" t="n">
        <f aca="false">YEAR(E4386)</f>
        <v>2019</v>
      </c>
      <c r="Y4386" s="0" t="str">
        <f aca="false">TEXT(E4386,"yyyy-mm")</f>
        <v>2019-11</v>
      </c>
      <c r="Z4386" s="0" t="str">
        <f aca="false">"Q"&amp;ROUNDUP(MONTH(E4386)/3,0)&amp;"-"&amp;YEAR(E4386)</f>
        <v>Q4-2019</v>
      </c>
    </row>
    <row r="4387" customFormat="false" ht="14.25" hidden="false" customHeight="false" outlineLevel="0" collapsed="false">
      <c r="A4387" s="0" t="s">
        <v>4429</v>
      </c>
      <c r="B4387" s="0" t="s">
        <v>38</v>
      </c>
      <c r="C4387" s="0" t="s">
        <v>39</v>
      </c>
      <c r="D4387" s="9" t="n">
        <v>43700</v>
      </c>
      <c r="E4387" s="9" t="n">
        <v>43773</v>
      </c>
      <c r="F4387" s="9" t="n">
        <v>43787</v>
      </c>
      <c r="G4387" s="9" t="n">
        <v>43797</v>
      </c>
      <c r="H4387" s="10" t="s">
        <v>36</v>
      </c>
      <c r="I4387" s="0" t="n">
        <v>13</v>
      </c>
      <c r="J4387" s="0" t="n">
        <v>45</v>
      </c>
      <c r="K4387" s="0" t="n">
        <v>112</v>
      </c>
      <c r="L4387" s="0" t="n">
        <v>44</v>
      </c>
      <c r="M4387" s="0" t="n">
        <v>3</v>
      </c>
      <c r="N4387" s="11" t="n">
        <v>0.05</v>
      </c>
      <c r="O4387" s="12" t="n">
        <v>1889.4</v>
      </c>
      <c r="P4387" s="12" t="n">
        <v>2519.2</v>
      </c>
      <c r="Q4387" s="12" t="n">
        <f aca="false">M4387*P4387*(1-N4387)</f>
        <v>7179.72</v>
      </c>
      <c r="R4387" s="12" t="n">
        <f aca="false">M4387*O4387</f>
        <v>5668.2</v>
      </c>
      <c r="S4387" s="12" t="n">
        <f aca="false">Q4387-R4387</f>
        <v>1511.52</v>
      </c>
      <c r="T4387" s="11" t="n">
        <f aca="false">IFERROR(S4387/Q4387,0)</f>
        <v>0.210526315789474</v>
      </c>
      <c r="U4387" s="13" t="n">
        <f aca="false">F4387-E4387</f>
        <v>14</v>
      </c>
      <c r="V4387" s="13" t="n">
        <f aca="false">G4387-F4387</f>
        <v>10</v>
      </c>
      <c r="W4387" s="13" t="n">
        <f aca="false">G4387-E4387</f>
        <v>24</v>
      </c>
      <c r="X4387" s="10" t="n">
        <f aca="false">YEAR(E4387)</f>
        <v>2019</v>
      </c>
      <c r="Y4387" s="0" t="str">
        <f aca="false">TEXT(E4387,"yyyy-mm")</f>
        <v>2019-11</v>
      </c>
      <c r="Z4387" s="0" t="str">
        <f aca="false">"Q"&amp;ROUNDUP(MONTH(E4387)/3,0)&amp;"-"&amp;YEAR(E4387)</f>
        <v>Q4-2019</v>
      </c>
    </row>
    <row r="4388" customFormat="false" ht="14.25" hidden="false" customHeight="false" outlineLevel="0" collapsed="false">
      <c r="A4388" s="0" t="s">
        <v>4430</v>
      </c>
      <c r="B4388" s="0" t="s">
        <v>43</v>
      </c>
      <c r="C4388" s="0" t="s">
        <v>46</v>
      </c>
      <c r="D4388" s="9" t="n">
        <v>43700</v>
      </c>
      <c r="E4388" s="9" t="n">
        <v>43773</v>
      </c>
      <c r="F4388" s="9" t="n">
        <v>43781</v>
      </c>
      <c r="G4388" s="9" t="n">
        <v>43785</v>
      </c>
      <c r="H4388" s="10" t="s">
        <v>36</v>
      </c>
      <c r="I4388" s="0" t="n">
        <v>27</v>
      </c>
      <c r="J4388" s="0" t="n">
        <v>37</v>
      </c>
      <c r="K4388" s="0" t="n">
        <v>266</v>
      </c>
      <c r="L4388" s="0" t="n">
        <v>43</v>
      </c>
      <c r="M4388" s="0" t="n">
        <v>4</v>
      </c>
      <c r="N4388" s="11" t="n">
        <v>0.05</v>
      </c>
      <c r="O4388" s="12" t="n">
        <v>522.6</v>
      </c>
      <c r="P4388" s="12" t="n">
        <v>1045.2</v>
      </c>
      <c r="Q4388" s="12" t="n">
        <f aca="false">M4388*P4388*(1-N4388)</f>
        <v>3971.76</v>
      </c>
      <c r="R4388" s="12" t="n">
        <f aca="false">M4388*O4388</f>
        <v>2090.4</v>
      </c>
      <c r="S4388" s="12" t="n">
        <f aca="false">Q4388-R4388</f>
        <v>1881.36</v>
      </c>
      <c r="T4388" s="11" t="n">
        <f aca="false">IFERROR(S4388/Q4388,0)</f>
        <v>0.473684210526316</v>
      </c>
      <c r="U4388" s="13" t="n">
        <f aca="false">F4388-E4388</f>
        <v>8</v>
      </c>
      <c r="V4388" s="13" t="n">
        <f aca="false">G4388-F4388</f>
        <v>4</v>
      </c>
      <c r="W4388" s="13" t="n">
        <f aca="false">G4388-E4388</f>
        <v>12</v>
      </c>
      <c r="X4388" s="10" t="n">
        <f aca="false">YEAR(E4388)</f>
        <v>2019</v>
      </c>
      <c r="Y4388" s="0" t="str">
        <f aca="false">TEXT(E4388,"yyyy-mm")</f>
        <v>2019-11</v>
      </c>
      <c r="Z4388" s="0" t="str">
        <f aca="false">"Q"&amp;ROUNDUP(MONTH(E4388)/3,0)&amp;"-"&amp;YEAR(E4388)</f>
        <v>Q4-2019</v>
      </c>
    </row>
    <row r="4389" customFormat="false" ht="14.25" hidden="false" customHeight="false" outlineLevel="0" collapsed="false">
      <c r="A4389" s="0" t="s">
        <v>4431</v>
      </c>
      <c r="B4389" s="0" t="s">
        <v>43</v>
      </c>
      <c r="C4389" s="0" t="s">
        <v>39</v>
      </c>
      <c r="D4389" s="9" t="n">
        <v>43600</v>
      </c>
      <c r="E4389" s="9" t="n">
        <v>43774</v>
      </c>
      <c r="F4389" s="9" t="n">
        <v>43784</v>
      </c>
      <c r="G4389" s="9" t="n">
        <v>43790</v>
      </c>
      <c r="H4389" s="10" t="s">
        <v>36</v>
      </c>
      <c r="I4389" s="0" t="n">
        <v>27</v>
      </c>
      <c r="J4389" s="0" t="n">
        <v>39</v>
      </c>
      <c r="K4389" s="0" t="n">
        <v>182</v>
      </c>
      <c r="L4389" s="0" t="n">
        <v>37</v>
      </c>
      <c r="M4389" s="0" t="n">
        <v>1</v>
      </c>
      <c r="N4389" s="11" t="n">
        <v>0.05</v>
      </c>
      <c r="O4389" s="12" t="n">
        <v>4142.68</v>
      </c>
      <c r="P4389" s="12" t="n">
        <v>5674.9</v>
      </c>
      <c r="Q4389" s="12" t="n">
        <f aca="false">M4389*P4389*(1-N4389)</f>
        <v>5391.155</v>
      </c>
      <c r="R4389" s="12" t="n">
        <f aca="false">M4389*O4389</f>
        <v>4142.68</v>
      </c>
      <c r="S4389" s="12" t="n">
        <f aca="false">Q4389-R4389</f>
        <v>1248.475</v>
      </c>
      <c r="T4389" s="11" t="n">
        <f aca="false">IFERROR(S4389/Q4389,0)</f>
        <v>0.231578390901393</v>
      </c>
      <c r="U4389" s="13" t="n">
        <f aca="false">F4389-E4389</f>
        <v>10</v>
      </c>
      <c r="V4389" s="13" t="n">
        <f aca="false">G4389-F4389</f>
        <v>6</v>
      </c>
      <c r="W4389" s="13" t="n">
        <f aca="false">G4389-E4389</f>
        <v>16</v>
      </c>
      <c r="X4389" s="10" t="n">
        <f aca="false">YEAR(E4389)</f>
        <v>2019</v>
      </c>
      <c r="Y4389" s="0" t="str">
        <f aca="false">TEXT(E4389,"yyyy-mm")</f>
        <v>2019-11</v>
      </c>
      <c r="Z4389" s="0" t="str">
        <f aca="false">"Q"&amp;ROUNDUP(MONTH(E4389)/3,0)&amp;"-"&amp;YEAR(E4389)</f>
        <v>Q4-2019</v>
      </c>
    </row>
    <row r="4390" customFormat="false" ht="14.25" hidden="false" customHeight="false" outlineLevel="0" collapsed="false">
      <c r="A4390" s="0" t="s">
        <v>4432</v>
      </c>
      <c r="B4390" s="0" t="s">
        <v>43</v>
      </c>
      <c r="C4390" s="0" t="s">
        <v>46</v>
      </c>
      <c r="D4390" s="9" t="n">
        <v>43700</v>
      </c>
      <c r="E4390" s="9" t="n">
        <v>43774</v>
      </c>
      <c r="F4390" s="9" t="n">
        <v>43802</v>
      </c>
      <c r="G4390" s="9" t="n">
        <v>43811</v>
      </c>
      <c r="H4390" s="10" t="s">
        <v>36</v>
      </c>
      <c r="I4390" s="0" t="n">
        <v>27</v>
      </c>
      <c r="J4390" s="0" t="n">
        <v>13</v>
      </c>
      <c r="K4390" s="0" t="n">
        <v>288</v>
      </c>
      <c r="L4390" s="0" t="n">
        <v>31</v>
      </c>
      <c r="M4390" s="0" t="n">
        <v>8</v>
      </c>
      <c r="N4390" s="11" t="n">
        <v>0.05</v>
      </c>
      <c r="O4390" s="12" t="n">
        <v>1635.6</v>
      </c>
      <c r="P4390" s="12" t="n">
        <v>2405.3</v>
      </c>
      <c r="Q4390" s="12" t="n">
        <f aca="false">M4390*P4390*(1-N4390)</f>
        <v>18280.28</v>
      </c>
      <c r="R4390" s="12" t="n">
        <f aca="false">M4390*O4390</f>
        <v>13084.8</v>
      </c>
      <c r="S4390" s="12" t="n">
        <f aca="false">Q4390-R4390</f>
        <v>5195.48</v>
      </c>
      <c r="T4390" s="11" t="n">
        <f aca="false">IFERROR(S4390/Q4390,0)</f>
        <v>0.284212276836022</v>
      </c>
      <c r="U4390" s="13" t="n">
        <f aca="false">F4390-E4390</f>
        <v>28</v>
      </c>
      <c r="V4390" s="13" t="n">
        <f aca="false">G4390-F4390</f>
        <v>9</v>
      </c>
      <c r="W4390" s="13" t="n">
        <f aca="false">G4390-E4390</f>
        <v>37</v>
      </c>
      <c r="X4390" s="10" t="n">
        <f aca="false">YEAR(E4390)</f>
        <v>2019</v>
      </c>
      <c r="Y4390" s="0" t="str">
        <f aca="false">TEXT(E4390,"yyyy-mm")</f>
        <v>2019-11</v>
      </c>
      <c r="Z4390" s="0" t="str">
        <f aca="false">"Q"&amp;ROUNDUP(MONTH(E4390)/3,0)&amp;"-"&amp;YEAR(E4390)</f>
        <v>Q4-2019</v>
      </c>
    </row>
    <row r="4391" customFormat="false" ht="14.25" hidden="false" customHeight="false" outlineLevel="0" collapsed="false">
      <c r="A4391" s="0" t="s">
        <v>4433</v>
      </c>
      <c r="B4391" s="0" t="s">
        <v>38</v>
      </c>
      <c r="C4391" s="0" t="s">
        <v>48</v>
      </c>
      <c r="D4391" s="9" t="n">
        <v>43700</v>
      </c>
      <c r="E4391" s="9" t="n">
        <v>43774</v>
      </c>
      <c r="F4391" s="9" t="n">
        <v>43788</v>
      </c>
      <c r="G4391" s="9" t="n">
        <v>43797</v>
      </c>
      <c r="H4391" s="10" t="s">
        <v>36</v>
      </c>
      <c r="I4391" s="0" t="n">
        <v>19</v>
      </c>
      <c r="J4391" s="0" t="n">
        <v>18</v>
      </c>
      <c r="K4391" s="0" t="n">
        <v>16</v>
      </c>
      <c r="L4391" s="0" t="n">
        <v>34</v>
      </c>
      <c r="M4391" s="0" t="n">
        <v>4</v>
      </c>
      <c r="N4391" s="11" t="n">
        <v>0.05</v>
      </c>
      <c r="O4391" s="12" t="n">
        <v>2631.09</v>
      </c>
      <c r="P4391" s="12" t="n">
        <v>3095.4</v>
      </c>
      <c r="Q4391" s="12" t="n">
        <f aca="false">M4391*P4391*(1-N4391)</f>
        <v>11762.52</v>
      </c>
      <c r="R4391" s="12" t="n">
        <f aca="false">M4391*O4391</f>
        <v>10524.36</v>
      </c>
      <c r="S4391" s="12" t="n">
        <f aca="false">Q4391-R4391</f>
        <v>1238.16</v>
      </c>
      <c r="T4391" s="11" t="n">
        <f aca="false">IFERROR(S4391/Q4391,0)</f>
        <v>0.105263157894737</v>
      </c>
      <c r="U4391" s="13" t="n">
        <f aca="false">F4391-E4391</f>
        <v>14</v>
      </c>
      <c r="V4391" s="13" t="n">
        <f aca="false">G4391-F4391</f>
        <v>9</v>
      </c>
      <c r="W4391" s="13" t="n">
        <f aca="false">G4391-E4391</f>
        <v>23</v>
      </c>
      <c r="X4391" s="10" t="n">
        <f aca="false">YEAR(E4391)</f>
        <v>2019</v>
      </c>
      <c r="Y4391" s="0" t="str">
        <f aca="false">TEXT(E4391,"yyyy-mm")</f>
        <v>2019-11</v>
      </c>
      <c r="Z4391" s="0" t="str">
        <f aca="false">"Q"&amp;ROUNDUP(MONTH(E4391)/3,0)&amp;"-"&amp;YEAR(E4391)</f>
        <v>Q4-2019</v>
      </c>
    </row>
    <row r="4392" customFormat="false" ht="14.25" hidden="false" customHeight="false" outlineLevel="0" collapsed="false">
      <c r="A4392" s="0" t="s">
        <v>4434</v>
      </c>
      <c r="B4392" s="0" t="s">
        <v>34</v>
      </c>
      <c r="C4392" s="0" t="s">
        <v>48</v>
      </c>
      <c r="D4392" s="9" t="n">
        <v>43700</v>
      </c>
      <c r="E4392" s="9" t="n">
        <v>43774</v>
      </c>
      <c r="F4392" s="9" t="n">
        <v>43800</v>
      </c>
      <c r="G4392" s="9" t="n">
        <v>43809</v>
      </c>
      <c r="H4392" s="10" t="s">
        <v>36</v>
      </c>
      <c r="I4392" s="0" t="n">
        <v>7</v>
      </c>
      <c r="J4392" s="0" t="n">
        <v>3</v>
      </c>
      <c r="K4392" s="0" t="n">
        <v>28</v>
      </c>
      <c r="L4392" s="0" t="n">
        <v>47</v>
      </c>
      <c r="M4392" s="0" t="n">
        <v>8</v>
      </c>
      <c r="N4392" s="11" t="n">
        <v>0.05</v>
      </c>
      <c r="O4392" s="12" t="n">
        <v>458.08</v>
      </c>
      <c r="P4392" s="12" t="n">
        <v>1065.3</v>
      </c>
      <c r="Q4392" s="12" t="n">
        <f aca="false">M4392*P4392*(1-N4392)</f>
        <v>8096.28</v>
      </c>
      <c r="R4392" s="12" t="n">
        <f aca="false">M4392*O4392</f>
        <v>3664.64</v>
      </c>
      <c r="S4392" s="12" t="n">
        <f aca="false">Q4392-R4392</f>
        <v>4431.64</v>
      </c>
      <c r="T4392" s="11" t="n">
        <f aca="false">IFERROR(S4392/Q4392,0)</f>
        <v>0.547367432944513</v>
      </c>
      <c r="U4392" s="13" t="n">
        <f aca="false">F4392-E4392</f>
        <v>26</v>
      </c>
      <c r="V4392" s="13" t="n">
        <f aca="false">G4392-F4392</f>
        <v>9</v>
      </c>
      <c r="W4392" s="13" t="n">
        <f aca="false">G4392-E4392</f>
        <v>35</v>
      </c>
      <c r="X4392" s="10" t="n">
        <f aca="false">YEAR(E4392)</f>
        <v>2019</v>
      </c>
      <c r="Y4392" s="0" t="str">
        <f aca="false">TEXT(E4392,"yyyy-mm")</f>
        <v>2019-11</v>
      </c>
      <c r="Z4392" s="0" t="str">
        <f aca="false">"Q"&amp;ROUNDUP(MONTH(E4392)/3,0)&amp;"-"&amp;YEAR(E4392)</f>
        <v>Q4-2019</v>
      </c>
    </row>
    <row r="4393" customFormat="false" ht="14.25" hidden="false" customHeight="false" outlineLevel="0" collapsed="false">
      <c r="A4393" s="0" t="s">
        <v>4435</v>
      </c>
      <c r="B4393" s="0" t="s">
        <v>38</v>
      </c>
      <c r="C4393" s="0" t="s">
        <v>58</v>
      </c>
      <c r="D4393" s="9" t="n">
        <v>43600</v>
      </c>
      <c r="E4393" s="9" t="n">
        <v>43774</v>
      </c>
      <c r="F4393" s="9" t="n">
        <v>43787</v>
      </c>
      <c r="G4393" s="9" t="n">
        <v>43789</v>
      </c>
      <c r="H4393" s="10" t="s">
        <v>36</v>
      </c>
      <c r="I4393" s="0" t="n">
        <v>17</v>
      </c>
      <c r="J4393" s="0" t="n">
        <v>50</v>
      </c>
      <c r="K4393" s="0" t="n">
        <v>364</v>
      </c>
      <c r="L4393" s="0" t="n">
        <v>21</v>
      </c>
      <c r="M4393" s="0" t="n">
        <v>5</v>
      </c>
      <c r="N4393" s="11" t="n">
        <v>0.075</v>
      </c>
      <c r="O4393" s="12" t="n">
        <v>2239.01</v>
      </c>
      <c r="P4393" s="12" t="n">
        <v>2907.8</v>
      </c>
      <c r="Q4393" s="12" t="n">
        <f aca="false">M4393*P4393*(1-N4393)</f>
        <v>13448.575</v>
      </c>
      <c r="R4393" s="12" t="n">
        <f aca="false">M4393*O4393</f>
        <v>11195.05</v>
      </c>
      <c r="S4393" s="12" t="n">
        <f aca="false">Q4393-R4393</f>
        <v>2253.525</v>
      </c>
      <c r="T4393" s="11" t="n">
        <f aca="false">IFERROR(S4393/Q4393,0)</f>
        <v>0.16756608042116</v>
      </c>
      <c r="U4393" s="13" t="n">
        <f aca="false">F4393-E4393</f>
        <v>13</v>
      </c>
      <c r="V4393" s="13" t="n">
        <f aca="false">G4393-F4393</f>
        <v>2</v>
      </c>
      <c r="W4393" s="13" t="n">
        <f aca="false">G4393-E4393</f>
        <v>15</v>
      </c>
      <c r="X4393" s="10" t="n">
        <f aca="false">YEAR(E4393)</f>
        <v>2019</v>
      </c>
      <c r="Y4393" s="0" t="str">
        <f aca="false">TEXT(E4393,"yyyy-mm")</f>
        <v>2019-11</v>
      </c>
      <c r="Z4393" s="0" t="str">
        <f aca="false">"Q"&amp;ROUNDUP(MONTH(E4393)/3,0)&amp;"-"&amp;YEAR(E4393)</f>
        <v>Q4-2019</v>
      </c>
    </row>
    <row r="4394" customFormat="false" ht="14.25" hidden="false" customHeight="false" outlineLevel="0" collapsed="false">
      <c r="A4394" s="0" t="s">
        <v>4436</v>
      </c>
      <c r="B4394" s="0" t="s">
        <v>41</v>
      </c>
      <c r="C4394" s="0" t="s">
        <v>46</v>
      </c>
      <c r="D4394" s="9" t="n">
        <v>43600</v>
      </c>
      <c r="E4394" s="9" t="n">
        <v>43774</v>
      </c>
      <c r="F4394" s="9" t="n">
        <v>43786</v>
      </c>
      <c r="G4394" s="9" t="n">
        <v>43791</v>
      </c>
      <c r="H4394" s="10" t="s">
        <v>36</v>
      </c>
      <c r="I4394" s="0" t="n">
        <v>25</v>
      </c>
      <c r="J4394" s="0" t="n">
        <v>16</v>
      </c>
      <c r="K4394" s="0" t="n">
        <v>321</v>
      </c>
      <c r="L4394" s="0" t="n">
        <v>4</v>
      </c>
      <c r="M4394" s="0" t="n">
        <v>3</v>
      </c>
      <c r="N4394" s="11" t="n">
        <v>0.075</v>
      </c>
      <c r="O4394" s="12" t="n">
        <v>742.09</v>
      </c>
      <c r="P4394" s="12" t="n">
        <v>1045.2</v>
      </c>
      <c r="Q4394" s="12" t="n">
        <f aca="false">M4394*P4394*(1-N4394)</f>
        <v>2900.43</v>
      </c>
      <c r="R4394" s="12" t="n">
        <f aca="false">M4394*O4394</f>
        <v>2226.27</v>
      </c>
      <c r="S4394" s="12" t="n">
        <f aca="false">Q4394-R4394</f>
        <v>674.16</v>
      </c>
      <c r="T4394" s="11" t="n">
        <f aca="false">IFERROR(S4394/Q4394,0)</f>
        <v>0.232434501091218</v>
      </c>
      <c r="U4394" s="13" t="n">
        <f aca="false">F4394-E4394</f>
        <v>12</v>
      </c>
      <c r="V4394" s="13" t="n">
        <f aca="false">G4394-F4394</f>
        <v>5</v>
      </c>
      <c r="W4394" s="13" t="n">
        <f aca="false">G4394-E4394</f>
        <v>17</v>
      </c>
      <c r="X4394" s="10" t="n">
        <f aca="false">YEAR(E4394)</f>
        <v>2019</v>
      </c>
      <c r="Y4394" s="0" t="str">
        <f aca="false">TEXT(E4394,"yyyy-mm")</f>
        <v>2019-11</v>
      </c>
      <c r="Z4394" s="0" t="str">
        <f aca="false">"Q"&amp;ROUNDUP(MONTH(E4394)/3,0)&amp;"-"&amp;YEAR(E4394)</f>
        <v>Q4-2019</v>
      </c>
    </row>
    <row r="4395" customFormat="false" ht="14.25" hidden="false" customHeight="false" outlineLevel="0" collapsed="false">
      <c r="A4395" s="0" t="s">
        <v>4437</v>
      </c>
      <c r="B4395" s="0" t="s">
        <v>38</v>
      </c>
      <c r="C4395" s="0" t="s">
        <v>39</v>
      </c>
      <c r="D4395" s="9" t="n">
        <v>43700</v>
      </c>
      <c r="E4395" s="9" t="n">
        <v>43774</v>
      </c>
      <c r="F4395" s="9" t="n">
        <v>43782</v>
      </c>
      <c r="G4395" s="9" t="n">
        <v>43783</v>
      </c>
      <c r="H4395" s="10" t="s">
        <v>36</v>
      </c>
      <c r="I4395" s="0" t="n">
        <v>16</v>
      </c>
      <c r="J4395" s="0" t="n">
        <v>13</v>
      </c>
      <c r="K4395" s="0" t="n">
        <v>102</v>
      </c>
      <c r="L4395" s="0" t="n">
        <v>21</v>
      </c>
      <c r="M4395" s="0" t="n">
        <v>8</v>
      </c>
      <c r="N4395" s="11" t="n">
        <v>0.05</v>
      </c>
      <c r="O4395" s="12" t="n">
        <v>1100.27</v>
      </c>
      <c r="P4395" s="12" t="n">
        <v>2619.7</v>
      </c>
      <c r="Q4395" s="12" t="n">
        <f aca="false">M4395*P4395*(1-N4395)</f>
        <v>19909.72</v>
      </c>
      <c r="R4395" s="12" t="n">
        <f aca="false">M4395*O4395</f>
        <v>8802.16</v>
      </c>
      <c r="S4395" s="12" t="n">
        <f aca="false">Q4395-R4395</f>
        <v>11107.56</v>
      </c>
      <c r="T4395" s="11" t="n">
        <f aca="false">IFERROR(S4395/Q4395,0)</f>
        <v>0.557896344097255</v>
      </c>
      <c r="U4395" s="13" t="n">
        <f aca="false">F4395-E4395</f>
        <v>8</v>
      </c>
      <c r="V4395" s="13" t="n">
        <f aca="false">G4395-F4395</f>
        <v>1</v>
      </c>
      <c r="W4395" s="13" t="n">
        <f aca="false">G4395-E4395</f>
        <v>9</v>
      </c>
      <c r="X4395" s="10" t="n">
        <f aca="false">YEAR(E4395)</f>
        <v>2019</v>
      </c>
      <c r="Y4395" s="0" t="str">
        <f aca="false">TEXT(E4395,"yyyy-mm")</f>
        <v>2019-11</v>
      </c>
      <c r="Z4395" s="0" t="str">
        <f aca="false">"Q"&amp;ROUNDUP(MONTH(E4395)/3,0)&amp;"-"&amp;YEAR(E4395)</f>
        <v>Q4-2019</v>
      </c>
    </row>
    <row r="4396" customFormat="false" ht="14.25" hidden="false" customHeight="false" outlineLevel="0" collapsed="false">
      <c r="A4396" s="0" t="s">
        <v>4438</v>
      </c>
      <c r="B4396" s="0" t="s">
        <v>41</v>
      </c>
      <c r="C4396" s="0" t="s">
        <v>48</v>
      </c>
      <c r="D4396" s="9" t="n">
        <v>43700</v>
      </c>
      <c r="E4396" s="9" t="n">
        <v>43775</v>
      </c>
      <c r="F4396" s="9" t="n">
        <v>43787</v>
      </c>
      <c r="G4396" s="9" t="n">
        <v>43797</v>
      </c>
      <c r="H4396" s="10" t="s">
        <v>36</v>
      </c>
      <c r="I4396" s="0" t="n">
        <v>24</v>
      </c>
      <c r="J4396" s="0" t="n">
        <v>19</v>
      </c>
      <c r="K4396" s="0" t="n">
        <v>41</v>
      </c>
      <c r="L4396" s="0" t="n">
        <v>2</v>
      </c>
      <c r="M4396" s="0" t="n">
        <v>2</v>
      </c>
      <c r="N4396" s="11" t="n">
        <v>0.1</v>
      </c>
      <c r="O4396" s="12" t="n">
        <v>714.89</v>
      </c>
      <c r="P4396" s="12" t="n">
        <v>1299.8</v>
      </c>
      <c r="Q4396" s="12" t="n">
        <f aca="false">M4396*P4396*(1-N4396)</f>
        <v>2339.64</v>
      </c>
      <c r="R4396" s="12" t="n">
        <f aca="false">M4396*O4396</f>
        <v>1429.78</v>
      </c>
      <c r="S4396" s="12" t="n">
        <f aca="false">Q4396-R4396</f>
        <v>909.86</v>
      </c>
      <c r="T4396" s="11" t="n">
        <f aca="false">IFERROR(S4396/Q4396,0)</f>
        <v>0.388888888888889</v>
      </c>
      <c r="U4396" s="13" t="n">
        <f aca="false">F4396-E4396</f>
        <v>12</v>
      </c>
      <c r="V4396" s="13" t="n">
        <f aca="false">G4396-F4396</f>
        <v>10</v>
      </c>
      <c r="W4396" s="13" t="n">
        <f aca="false">G4396-E4396</f>
        <v>22</v>
      </c>
      <c r="X4396" s="10" t="n">
        <f aca="false">YEAR(E4396)</f>
        <v>2019</v>
      </c>
      <c r="Y4396" s="0" t="str">
        <f aca="false">TEXT(E4396,"yyyy-mm")</f>
        <v>2019-11</v>
      </c>
      <c r="Z4396" s="0" t="str">
        <f aca="false">"Q"&amp;ROUNDUP(MONTH(E4396)/3,0)&amp;"-"&amp;YEAR(E4396)</f>
        <v>Q4-2019</v>
      </c>
    </row>
    <row r="4397" customFormat="false" ht="14.25" hidden="false" customHeight="false" outlineLevel="0" collapsed="false">
      <c r="A4397" s="0" t="s">
        <v>4439</v>
      </c>
      <c r="B4397" s="0" t="s">
        <v>34</v>
      </c>
      <c r="C4397" s="0" t="s">
        <v>58</v>
      </c>
      <c r="D4397" s="9" t="n">
        <v>43600</v>
      </c>
      <c r="E4397" s="9" t="n">
        <v>43775</v>
      </c>
      <c r="F4397" s="9" t="n">
        <v>43789</v>
      </c>
      <c r="G4397" s="9" t="n">
        <v>43790</v>
      </c>
      <c r="H4397" s="10" t="s">
        <v>36</v>
      </c>
      <c r="I4397" s="0" t="n">
        <v>6</v>
      </c>
      <c r="J4397" s="0" t="n">
        <v>10</v>
      </c>
      <c r="K4397" s="0" t="n">
        <v>337</v>
      </c>
      <c r="L4397" s="0" t="n">
        <v>42</v>
      </c>
      <c r="M4397" s="0" t="n">
        <v>2</v>
      </c>
      <c r="N4397" s="11" t="n">
        <v>0.05</v>
      </c>
      <c r="O4397" s="12" t="n">
        <v>208.77</v>
      </c>
      <c r="P4397" s="12" t="n">
        <v>254.6</v>
      </c>
      <c r="Q4397" s="12" t="n">
        <f aca="false">M4397*P4397*(1-N4397)</f>
        <v>483.74</v>
      </c>
      <c r="R4397" s="12" t="n">
        <f aca="false">M4397*O4397</f>
        <v>417.54</v>
      </c>
      <c r="S4397" s="12" t="n">
        <f aca="false">Q4397-R4397</f>
        <v>66.1999999999999</v>
      </c>
      <c r="T4397" s="11" t="n">
        <f aca="false">IFERROR(S4397/Q4397,0)</f>
        <v>0.136850374167941</v>
      </c>
      <c r="U4397" s="13" t="n">
        <f aca="false">F4397-E4397</f>
        <v>14</v>
      </c>
      <c r="V4397" s="13" t="n">
        <f aca="false">G4397-F4397</f>
        <v>1</v>
      </c>
      <c r="W4397" s="13" t="n">
        <f aca="false">G4397-E4397</f>
        <v>15</v>
      </c>
      <c r="X4397" s="10" t="n">
        <f aca="false">YEAR(E4397)</f>
        <v>2019</v>
      </c>
      <c r="Y4397" s="0" t="str">
        <f aca="false">TEXT(E4397,"yyyy-mm")</f>
        <v>2019-11</v>
      </c>
      <c r="Z4397" s="0" t="str">
        <f aca="false">"Q"&amp;ROUNDUP(MONTH(E4397)/3,0)&amp;"-"&amp;YEAR(E4397)</f>
        <v>Q4-2019</v>
      </c>
    </row>
    <row r="4398" customFormat="false" ht="14.25" hidden="false" customHeight="false" outlineLevel="0" collapsed="false">
      <c r="A4398" s="0" t="s">
        <v>4440</v>
      </c>
      <c r="B4398" s="0" t="s">
        <v>41</v>
      </c>
      <c r="C4398" s="0" t="s">
        <v>39</v>
      </c>
      <c r="D4398" s="9" t="n">
        <v>43700</v>
      </c>
      <c r="E4398" s="9" t="n">
        <v>43775</v>
      </c>
      <c r="F4398" s="9" t="n">
        <v>43798</v>
      </c>
      <c r="G4398" s="9" t="n">
        <v>43804</v>
      </c>
      <c r="H4398" s="10" t="s">
        <v>36</v>
      </c>
      <c r="I4398" s="0" t="n">
        <v>21</v>
      </c>
      <c r="J4398" s="0" t="n">
        <v>22</v>
      </c>
      <c r="K4398" s="0" t="n">
        <v>95</v>
      </c>
      <c r="L4398" s="0" t="n">
        <v>10</v>
      </c>
      <c r="M4398" s="0" t="n">
        <v>2</v>
      </c>
      <c r="N4398" s="11" t="n">
        <v>0.05</v>
      </c>
      <c r="O4398" s="12" t="n">
        <v>689.83</v>
      </c>
      <c r="P4398" s="12" t="n">
        <v>884.4</v>
      </c>
      <c r="Q4398" s="12" t="n">
        <f aca="false">M4398*P4398*(1-N4398)</f>
        <v>1680.36</v>
      </c>
      <c r="R4398" s="12" t="n">
        <f aca="false">M4398*O4398</f>
        <v>1379.66</v>
      </c>
      <c r="S4398" s="12" t="n">
        <f aca="false">Q4398-R4398</f>
        <v>300.7</v>
      </c>
      <c r="T4398" s="11" t="n">
        <f aca="false">IFERROR(S4398/Q4398,0)</f>
        <v>0.178949748863339</v>
      </c>
      <c r="U4398" s="13" t="n">
        <f aca="false">F4398-E4398</f>
        <v>23</v>
      </c>
      <c r="V4398" s="13" t="n">
        <f aca="false">G4398-F4398</f>
        <v>6</v>
      </c>
      <c r="W4398" s="13" t="n">
        <f aca="false">G4398-E4398</f>
        <v>29</v>
      </c>
      <c r="X4398" s="10" t="n">
        <f aca="false">YEAR(E4398)</f>
        <v>2019</v>
      </c>
      <c r="Y4398" s="0" t="str">
        <f aca="false">TEXT(E4398,"yyyy-mm")</f>
        <v>2019-11</v>
      </c>
      <c r="Z4398" s="0" t="str">
        <f aca="false">"Q"&amp;ROUNDUP(MONTH(E4398)/3,0)&amp;"-"&amp;YEAR(E4398)</f>
        <v>Q4-2019</v>
      </c>
    </row>
    <row r="4399" customFormat="false" ht="14.25" hidden="false" customHeight="false" outlineLevel="0" collapsed="false">
      <c r="A4399" s="0" t="s">
        <v>4441</v>
      </c>
      <c r="B4399" s="0" t="s">
        <v>34</v>
      </c>
      <c r="C4399" s="0" t="s">
        <v>46</v>
      </c>
      <c r="D4399" s="9" t="n">
        <v>43700</v>
      </c>
      <c r="E4399" s="9" t="n">
        <v>43775</v>
      </c>
      <c r="F4399" s="9" t="n">
        <v>43780</v>
      </c>
      <c r="G4399" s="9" t="n">
        <v>43788</v>
      </c>
      <c r="H4399" s="10" t="s">
        <v>36</v>
      </c>
      <c r="I4399" s="0" t="n">
        <v>3</v>
      </c>
      <c r="J4399" s="0" t="n">
        <v>2</v>
      </c>
      <c r="K4399" s="0" t="n">
        <v>323</v>
      </c>
      <c r="L4399" s="0" t="n">
        <v>40</v>
      </c>
      <c r="M4399" s="0" t="n">
        <v>3</v>
      </c>
      <c r="N4399" s="11" t="n">
        <v>0.1</v>
      </c>
      <c r="O4399" s="12" t="n">
        <v>144.72</v>
      </c>
      <c r="P4399" s="12" t="n">
        <v>268</v>
      </c>
      <c r="Q4399" s="12" t="n">
        <f aca="false">M4399*P4399*(1-N4399)</f>
        <v>723.6</v>
      </c>
      <c r="R4399" s="12" t="n">
        <f aca="false">M4399*O4399</f>
        <v>434.16</v>
      </c>
      <c r="S4399" s="12" t="n">
        <f aca="false">Q4399-R4399</f>
        <v>289.44</v>
      </c>
      <c r="T4399" s="11" t="n">
        <f aca="false">IFERROR(S4399/Q4399,0)</f>
        <v>0.4</v>
      </c>
      <c r="U4399" s="13" t="n">
        <f aca="false">F4399-E4399</f>
        <v>5</v>
      </c>
      <c r="V4399" s="13" t="n">
        <f aca="false">G4399-F4399</f>
        <v>8</v>
      </c>
      <c r="W4399" s="13" t="n">
        <f aca="false">G4399-E4399</f>
        <v>13</v>
      </c>
      <c r="X4399" s="10" t="n">
        <f aca="false">YEAR(E4399)</f>
        <v>2019</v>
      </c>
      <c r="Y4399" s="0" t="str">
        <f aca="false">TEXT(E4399,"yyyy-mm")</f>
        <v>2019-11</v>
      </c>
      <c r="Z4399" s="0" t="str">
        <f aca="false">"Q"&amp;ROUNDUP(MONTH(E4399)/3,0)&amp;"-"&amp;YEAR(E4399)</f>
        <v>Q4-2019</v>
      </c>
    </row>
    <row r="4400" customFormat="false" ht="14.25" hidden="false" customHeight="false" outlineLevel="0" collapsed="false">
      <c r="A4400" s="0" t="s">
        <v>4442</v>
      </c>
      <c r="B4400" s="0" t="s">
        <v>34</v>
      </c>
      <c r="C4400" s="0" t="s">
        <v>39</v>
      </c>
      <c r="D4400" s="9" t="n">
        <v>43600</v>
      </c>
      <c r="E4400" s="9" t="n">
        <v>43775</v>
      </c>
      <c r="F4400" s="9" t="n">
        <v>43801</v>
      </c>
      <c r="G4400" s="9" t="n">
        <v>43802</v>
      </c>
      <c r="H4400" s="10" t="s">
        <v>36</v>
      </c>
      <c r="I4400" s="0" t="n">
        <v>4</v>
      </c>
      <c r="J4400" s="0" t="n">
        <v>48</v>
      </c>
      <c r="K4400" s="0" t="n">
        <v>104</v>
      </c>
      <c r="L4400" s="0" t="n">
        <v>29</v>
      </c>
      <c r="M4400" s="0" t="n">
        <v>3</v>
      </c>
      <c r="N4400" s="11" t="n">
        <v>0.075</v>
      </c>
      <c r="O4400" s="12" t="n">
        <v>175.88</v>
      </c>
      <c r="P4400" s="12" t="n">
        <v>234.5</v>
      </c>
      <c r="Q4400" s="12" t="n">
        <f aca="false">M4400*P4400*(1-N4400)</f>
        <v>650.7375</v>
      </c>
      <c r="R4400" s="12" t="n">
        <f aca="false">M4400*O4400</f>
        <v>527.64</v>
      </c>
      <c r="S4400" s="12" t="n">
        <f aca="false">Q4400-R4400</f>
        <v>123.0975</v>
      </c>
      <c r="T4400" s="11" t="n">
        <f aca="false">IFERROR(S4400/Q4400,0)</f>
        <v>0.18916613841987</v>
      </c>
      <c r="U4400" s="13" t="n">
        <f aca="false">F4400-E4400</f>
        <v>26</v>
      </c>
      <c r="V4400" s="13" t="n">
        <f aca="false">G4400-F4400</f>
        <v>1</v>
      </c>
      <c r="W4400" s="13" t="n">
        <f aca="false">G4400-E4400</f>
        <v>27</v>
      </c>
      <c r="X4400" s="10" t="n">
        <f aca="false">YEAR(E4400)</f>
        <v>2019</v>
      </c>
      <c r="Y4400" s="0" t="str">
        <f aca="false">TEXT(E4400,"yyyy-mm")</f>
        <v>2019-11</v>
      </c>
      <c r="Z4400" s="0" t="str">
        <f aca="false">"Q"&amp;ROUNDUP(MONTH(E4400)/3,0)&amp;"-"&amp;YEAR(E4400)</f>
        <v>Q4-2019</v>
      </c>
    </row>
    <row r="4401" customFormat="false" ht="14.25" hidden="false" customHeight="false" outlineLevel="0" collapsed="false">
      <c r="A4401" s="0" t="s">
        <v>4443</v>
      </c>
      <c r="B4401" s="0" t="s">
        <v>34</v>
      </c>
      <c r="C4401" s="0" t="s">
        <v>46</v>
      </c>
      <c r="D4401" s="9" t="n">
        <v>43600</v>
      </c>
      <c r="E4401" s="9" t="n">
        <v>43775</v>
      </c>
      <c r="F4401" s="9" t="n">
        <v>43778</v>
      </c>
      <c r="G4401" s="9" t="n">
        <v>43783</v>
      </c>
      <c r="H4401" s="10" t="s">
        <v>36</v>
      </c>
      <c r="I4401" s="0" t="n">
        <v>2</v>
      </c>
      <c r="J4401" s="0" t="n">
        <v>46</v>
      </c>
      <c r="K4401" s="0" t="n">
        <v>262</v>
      </c>
      <c r="L4401" s="0" t="n">
        <v>47</v>
      </c>
      <c r="M4401" s="0" t="n">
        <v>1</v>
      </c>
      <c r="N4401" s="11" t="n">
        <v>0.05</v>
      </c>
      <c r="O4401" s="12" t="n">
        <v>580.49</v>
      </c>
      <c r="P4401" s="12" t="n">
        <v>1018.4</v>
      </c>
      <c r="Q4401" s="12" t="n">
        <f aca="false">M4401*P4401*(1-N4401)</f>
        <v>967.48</v>
      </c>
      <c r="R4401" s="12" t="n">
        <f aca="false">M4401*O4401</f>
        <v>580.49</v>
      </c>
      <c r="S4401" s="12" t="n">
        <f aca="false">Q4401-R4401</f>
        <v>386.99</v>
      </c>
      <c r="T4401" s="11" t="n">
        <f aca="false">IFERROR(S4401/Q4401,0)</f>
        <v>0.399997932773804</v>
      </c>
      <c r="U4401" s="13" t="n">
        <f aca="false">F4401-E4401</f>
        <v>3</v>
      </c>
      <c r="V4401" s="13" t="n">
        <f aca="false">G4401-F4401</f>
        <v>5</v>
      </c>
      <c r="W4401" s="13" t="n">
        <f aca="false">G4401-E4401</f>
        <v>8</v>
      </c>
      <c r="X4401" s="10" t="n">
        <f aca="false">YEAR(E4401)</f>
        <v>2019</v>
      </c>
      <c r="Y4401" s="0" t="str">
        <f aca="false">TEXT(E4401,"yyyy-mm")</f>
        <v>2019-11</v>
      </c>
      <c r="Z4401" s="0" t="str">
        <f aca="false">"Q"&amp;ROUNDUP(MONTH(E4401)/3,0)&amp;"-"&amp;YEAR(E4401)</f>
        <v>Q4-2019</v>
      </c>
    </row>
    <row r="4402" customFormat="false" ht="14.25" hidden="false" customHeight="false" outlineLevel="0" collapsed="false">
      <c r="A4402" s="0" t="s">
        <v>4444</v>
      </c>
      <c r="B4402" s="0" t="s">
        <v>38</v>
      </c>
      <c r="C4402" s="0" t="s">
        <v>79</v>
      </c>
      <c r="D4402" s="9" t="n">
        <v>43700</v>
      </c>
      <c r="E4402" s="9" t="n">
        <v>43775</v>
      </c>
      <c r="F4402" s="9" t="n">
        <v>43791</v>
      </c>
      <c r="G4402" s="9" t="n">
        <v>43799</v>
      </c>
      <c r="H4402" s="10" t="s">
        <v>36</v>
      </c>
      <c r="I4402" s="0" t="n">
        <v>16</v>
      </c>
      <c r="J4402" s="0" t="n">
        <v>2</v>
      </c>
      <c r="K4402" s="0" t="n">
        <v>68</v>
      </c>
      <c r="L4402" s="0" t="n">
        <v>38</v>
      </c>
      <c r="M4402" s="0" t="n">
        <v>8</v>
      </c>
      <c r="N4402" s="11" t="n">
        <v>0.1</v>
      </c>
      <c r="O4402" s="12" t="n">
        <v>2097.84</v>
      </c>
      <c r="P4402" s="12" t="n">
        <v>3329.9</v>
      </c>
      <c r="Q4402" s="12" t="n">
        <f aca="false">M4402*P4402*(1-N4402)</f>
        <v>23975.28</v>
      </c>
      <c r="R4402" s="12" t="n">
        <f aca="false">M4402*O4402</f>
        <v>16782.72</v>
      </c>
      <c r="S4402" s="12" t="n">
        <f aca="false">Q4402-R4402</f>
        <v>7192.56</v>
      </c>
      <c r="T4402" s="11" t="n">
        <f aca="false">IFERROR(S4402/Q4402,0)</f>
        <v>0.299998998968938</v>
      </c>
      <c r="U4402" s="13" t="n">
        <f aca="false">F4402-E4402</f>
        <v>16</v>
      </c>
      <c r="V4402" s="13" t="n">
        <f aca="false">G4402-F4402</f>
        <v>8</v>
      </c>
      <c r="W4402" s="13" t="n">
        <f aca="false">G4402-E4402</f>
        <v>24</v>
      </c>
      <c r="X4402" s="10" t="n">
        <f aca="false">YEAR(E4402)</f>
        <v>2019</v>
      </c>
      <c r="Y4402" s="0" t="str">
        <f aca="false">TEXT(E4402,"yyyy-mm")</f>
        <v>2019-11</v>
      </c>
      <c r="Z4402" s="0" t="str">
        <f aca="false">"Q"&amp;ROUNDUP(MONTH(E4402)/3,0)&amp;"-"&amp;YEAR(E4402)</f>
        <v>Q4-2019</v>
      </c>
    </row>
    <row r="4403" customFormat="false" ht="14.25" hidden="false" customHeight="false" outlineLevel="0" collapsed="false">
      <c r="A4403" s="0" t="s">
        <v>4445</v>
      </c>
      <c r="B4403" s="0" t="s">
        <v>41</v>
      </c>
      <c r="C4403" s="0" t="s">
        <v>39</v>
      </c>
      <c r="D4403" s="9" t="n">
        <v>43700</v>
      </c>
      <c r="E4403" s="9" t="n">
        <v>43775</v>
      </c>
      <c r="F4403" s="9" t="n">
        <v>43796</v>
      </c>
      <c r="G4403" s="9" t="n">
        <v>43797</v>
      </c>
      <c r="H4403" s="10" t="s">
        <v>36</v>
      </c>
      <c r="I4403" s="0" t="n">
        <v>24</v>
      </c>
      <c r="J4403" s="0" t="n">
        <v>9</v>
      </c>
      <c r="K4403" s="0" t="n">
        <v>156</v>
      </c>
      <c r="L4403" s="0" t="n">
        <v>37</v>
      </c>
      <c r="M4403" s="0" t="n">
        <v>5</v>
      </c>
      <c r="N4403" s="11" t="n">
        <v>0.075</v>
      </c>
      <c r="O4403" s="12" t="n">
        <v>2391.9</v>
      </c>
      <c r="P4403" s="12" t="n">
        <v>3986.5</v>
      </c>
      <c r="Q4403" s="12" t="n">
        <f aca="false">M4403*P4403*(1-N4403)</f>
        <v>18437.5625</v>
      </c>
      <c r="R4403" s="12" t="n">
        <f aca="false">M4403*O4403</f>
        <v>11959.5</v>
      </c>
      <c r="S4403" s="12" t="n">
        <f aca="false">Q4403-R4403</f>
        <v>6478.0625</v>
      </c>
      <c r="T4403" s="11" t="n">
        <f aca="false">IFERROR(S4403/Q4403,0)</f>
        <v>0.351351351351351</v>
      </c>
      <c r="U4403" s="13" t="n">
        <f aca="false">F4403-E4403</f>
        <v>21</v>
      </c>
      <c r="V4403" s="13" t="n">
        <f aca="false">G4403-F4403</f>
        <v>1</v>
      </c>
      <c r="W4403" s="13" t="n">
        <f aca="false">G4403-E4403</f>
        <v>22</v>
      </c>
      <c r="X4403" s="10" t="n">
        <f aca="false">YEAR(E4403)</f>
        <v>2019</v>
      </c>
      <c r="Y4403" s="0" t="str">
        <f aca="false">TEXT(E4403,"yyyy-mm")</f>
        <v>2019-11</v>
      </c>
      <c r="Z4403" s="0" t="str">
        <f aca="false">"Q"&amp;ROUNDUP(MONTH(E4403)/3,0)&amp;"-"&amp;YEAR(E4403)</f>
        <v>Q4-2019</v>
      </c>
    </row>
    <row r="4404" customFormat="false" ht="14.25" hidden="false" customHeight="false" outlineLevel="0" collapsed="false">
      <c r="A4404" s="0" t="s">
        <v>4446</v>
      </c>
      <c r="B4404" s="0" t="s">
        <v>38</v>
      </c>
      <c r="C4404" s="0" t="s">
        <v>58</v>
      </c>
      <c r="D4404" s="9" t="n">
        <v>43700</v>
      </c>
      <c r="E4404" s="9" t="n">
        <v>43776</v>
      </c>
      <c r="F4404" s="9" t="n">
        <v>43780</v>
      </c>
      <c r="G4404" s="9" t="n">
        <v>43786</v>
      </c>
      <c r="H4404" s="10" t="s">
        <v>36</v>
      </c>
      <c r="I4404" s="0" t="n">
        <v>20</v>
      </c>
      <c r="J4404" s="0" t="n">
        <v>45</v>
      </c>
      <c r="K4404" s="0" t="n">
        <v>341</v>
      </c>
      <c r="L4404" s="0" t="n">
        <v>2</v>
      </c>
      <c r="M4404" s="0" t="n">
        <v>7</v>
      </c>
      <c r="N4404" s="11" t="n">
        <v>0.05</v>
      </c>
      <c r="O4404" s="12" t="n">
        <v>1058.06</v>
      </c>
      <c r="P4404" s="12" t="n">
        <v>2519.2</v>
      </c>
      <c r="Q4404" s="12" t="n">
        <f aca="false">M4404*P4404*(1-N4404)</f>
        <v>16752.68</v>
      </c>
      <c r="R4404" s="12" t="n">
        <f aca="false">M4404*O4404</f>
        <v>7406.42</v>
      </c>
      <c r="S4404" s="12" t="n">
        <f aca="false">Q4404-R4404</f>
        <v>9346.26</v>
      </c>
      <c r="T4404" s="11" t="n">
        <f aca="false">IFERROR(S4404/Q4404,0)</f>
        <v>0.557896408216476</v>
      </c>
      <c r="U4404" s="13" t="n">
        <f aca="false">F4404-E4404</f>
        <v>4</v>
      </c>
      <c r="V4404" s="13" t="n">
        <f aca="false">G4404-F4404</f>
        <v>6</v>
      </c>
      <c r="W4404" s="13" t="n">
        <f aca="false">G4404-E4404</f>
        <v>10</v>
      </c>
      <c r="X4404" s="10" t="n">
        <f aca="false">YEAR(E4404)</f>
        <v>2019</v>
      </c>
      <c r="Y4404" s="0" t="str">
        <f aca="false">TEXT(E4404,"yyyy-mm")</f>
        <v>2019-11</v>
      </c>
      <c r="Z4404" s="0" t="str">
        <f aca="false">"Q"&amp;ROUNDUP(MONTH(E4404)/3,0)&amp;"-"&amp;YEAR(E4404)</f>
        <v>Q4-2019</v>
      </c>
    </row>
    <row r="4405" customFormat="false" ht="14.25" hidden="false" customHeight="false" outlineLevel="0" collapsed="false">
      <c r="A4405" s="0" t="s">
        <v>4447</v>
      </c>
      <c r="B4405" s="0" t="s">
        <v>34</v>
      </c>
      <c r="C4405" s="0" t="s">
        <v>79</v>
      </c>
      <c r="D4405" s="9" t="n">
        <v>43700</v>
      </c>
      <c r="E4405" s="9" t="n">
        <v>43776</v>
      </c>
      <c r="F4405" s="9" t="n">
        <v>43788</v>
      </c>
      <c r="G4405" s="9" t="n">
        <v>43789</v>
      </c>
      <c r="H4405" s="10" t="s">
        <v>36</v>
      </c>
      <c r="I4405" s="0" t="n">
        <v>4</v>
      </c>
      <c r="J4405" s="0" t="n">
        <v>12</v>
      </c>
      <c r="K4405" s="0" t="n">
        <v>69</v>
      </c>
      <c r="L4405" s="0" t="n">
        <v>14</v>
      </c>
      <c r="M4405" s="0" t="n">
        <v>3</v>
      </c>
      <c r="N4405" s="11" t="n">
        <v>0.1</v>
      </c>
      <c r="O4405" s="12" t="n">
        <v>4095.78</v>
      </c>
      <c r="P4405" s="12" t="n">
        <v>5768.7</v>
      </c>
      <c r="Q4405" s="12" t="n">
        <f aca="false">M4405*P4405*(1-N4405)</f>
        <v>15575.49</v>
      </c>
      <c r="R4405" s="12" t="n">
        <f aca="false">M4405*O4405</f>
        <v>12287.34</v>
      </c>
      <c r="S4405" s="12" t="n">
        <f aca="false">Q4405-R4405</f>
        <v>3288.15</v>
      </c>
      <c r="T4405" s="11" t="n">
        <f aca="false">IFERROR(S4405/Q4405,0)</f>
        <v>0.211110533280173</v>
      </c>
      <c r="U4405" s="13" t="n">
        <f aca="false">F4405-E4405</f>
        <v>12</v>
      </c>
      <c r="V4405" s="13" t="n">
        <f aca="false">G4405-F4405</f>
        <v>1</v>
      </c>
      <c r="W4405" s="13" t="n">
        <f aca="false">G4405-E4405</f>
        <v>13</v>
      </c>
      <c r="X4405" s="10" t="n">
        <f aca="false">YEAR(E4405)</f>
        <v>2019</v>
      </c>
      <c r="Y4405" s="0" t="str">
        <f aca="false">TEXT(E4405,"yyyy-mm")</f>
        <v>2019-11</v>
      </c>
      <c r="Z4405" s="0" t="str">
        <f aca="false">"Q"&amp;ROUNDUP(MONTH(E4405)/3,0)&amp;"-"&amp;YEAR(E4405)</f>
        <v>Q4-2019</v>
      </c>
    </row>
    <row r="4406" customFormat="false" ht="14.25" hidden="false" customHeight="false" outlineLevel="0" collapsed="false">
      <c r="A4406" s="0" t="s">
        <v>4448</v>
      </c>
      <c r="B4406" s="0" t="s">
        <v>34</v>
      </c>
      <c r="C4406" s="0" t="s">
        <v>46</v>
      </c>
      <c r="D4406" s="9" t="n">
        <v>43700</v>
      </c>
      <c r="E4406" s="9" t="n">
        <v>43776</v>
      </c>
      <c r="F4406" s="9" t="n">
        <v>43793</v>
      </c>
      <c r="G4406" s="9" t="n">
        <v>43799</v>
      </c>
      <c r="H4406" s="10" t="s">
        <v>36</v>
      </c>
      <c r="I4406" s="0" t="n">
        <v>4</v>
      </c>
      <c r="J4406" s="0" t="n">
        <v>49</v>
      </c>
      <c r="K4406" s="0" t="n">
        <v>287</v>
      </c>
      <c r="L4406" s="0" t="n">
        <v>21</v>
      </c>
      <c r="M4406" s="0" t="n">
        <v>2</v>
      </c>
      <c r="N4406" s="11" t="n">
        <v>0.05</v>
      </c>
      <c r="O4406" s="12" t="n">
        <v>2319.54</v>
      </c>
      <c r="P4406" s="12" t="n">
        <v>3865.9</v>
      </c>
      <c r="Q4406" s="12" t="n">
        <f aca="false">M4406*P4406*(1-N4406)</f>
        <v>7345.21</v>
      </c>
      <c r="R4406" s="12" t="n">
        <f aca="false">M4406*O4406</f>
        <v>4639.08</v>
      </c>
      <c r="S4406" s="12" t="n">
        <f aca="false">Q4406-R4406</f>
        <v>2706.13</v>
      </c>
      <c r="T4406" s="11" t="n">
        <f aca="false">IFERROR(S4406/Q4406,0)</f>
        <v>0.368421052631579</v>
      </c>
      <c r="U4406" s="13" t="n">
        <f aca="false">F4406-E4406</f>
        <v>17</v>
      </c>
      <c r="V4406" s="13" t="n">
        <f aca="false">G4406-F4406</f>
        <v>6</v>
      </c>
      <c r="W4406" s="13" t="n">
        <f aca="false">G4406-E4406</f>
        <v>23</v>
      </c>
      <c r="X4406" s="10" t="n">
        <f aca="false">YEAR(E4406)</f>
        <v>2019</v>
      </c>
      <c r="Y4406" s="0" t="str">
        <f aca="false">TEXT(E4406,"yyyy-mm")</f>
        <v>2019-11</v>
      </c>
      <c r="Z4406" s="0" t="str">
        <f aca="false">"Q"&amp;ROUNDUP(MONTH(E4406)/3,0)&amp;"-"&amp;YEAR(E4406)</f>
        <v>Q4-2019</v>
      </c>
    </row>
    <row r="4407" customFormat="false" ht="14.25" hidden="false" customHeight="false" outlineLevel="0" collapsed="false">
      <c r="A4407" s="0" t="s">
        <v>4449</v>
      </c>
      <c r="B4407" s="0" t="s">
        <v>41</v>
      </c>
      <c r="C4407" s="0" t="s">
        <v>46</v>
      </c>
      <c r="D4407" s="9" t="n">
        <v>43700</v>
      </c>
      <c r="E4407" s="9" t="n">
        <v>43776</v>
      </c>
      <c r="F4407" s="9" t="n">
        <v>43799</v>
      </c>
      <c r="G4407" s="9" t="n">
        <v>43801</v>
      </c>
      <c r="H4407" s="10" t="s">
        <v>36</v>
      </c>
      <c r="I4407" s="0" t="n">
        <v>23</v>
      </c>
      <c r="J4407" s="0" t="n">
        <v>1</v>
      </c>
      <c r="K4407" s="0" t="n">
        <v>307</v>
      </c>
      <c r="L4407" s="0" t="n">
        <v>23</v>
      </c>
      <c r="M4407" s="0" t="n">
        <v>8</v>
      </c>
      <c r="N4407" s="11" t="n">
        <v>0.1</v>
      </c>
      <c r="O4407" s="12" t="n">
        <v>2207.38</v>
      </c>
      <c r="P4407" s="12" t="n">
        <v>3872.6</v>
      </c>
      <c r="Q4407" s="12" t="n">
        <f aca="false">M4407*P4407*(1-N4407)</f>
        <v>27882.72</v>
      </c>
      <c r="R4407" s="12" t="n">
        <f aca="false">M4407*O4407</f>
        <v>17659.04</v>
      </c>
      <c r="S4407" s="12" t="n">
        <f aca="false">Q4407-R4407</f>
        <v>10223.68</v>
      </c>
      <c r="T4407" s="11" t="n">
        <f aca="false">IFERROR(S4407/Q4407,0)</f>
        <v>0.366667240498775</v>
      </c>
      <c r="U4407" s="13" t="n">
        <f aca="false">F4407-E4407</f>
        <v>23</v>
      </c>
      <c r="V4407" s="13" t="n">
        <f aca="false">G4407-F4407</f>
        <v>2</v>
      </c>
      <c r="W4407" s="13" t="n">
        <f aca="false">G4407-E4407</f>
        <v>25</v>
      </c>
      <c r="X4407" s="10" t="n">
        <f aca="false">YEAR(E4407)</f>
        <v>2019</v>
      </c>
      <c r="Y4407" s="0" t="str">
        <f aca="false">TEXT(E4407,"yyyy-mm")</f>
        <v>2019-11</v>
      </c>
      <c r="Z4407" s="0" t="str">
        <f aca="false">"Q"&amp;ROUNDUP(MONTH(E4407)/3,0)&amp;"-"&amp;YEAR(E4407)</f>
        <v>Q4-2019</v>
      </c>
    </row>
    <row r="4408" customFormat="false" ht="14.25" hidden="false" customHeight="false" outlineLevel="0" collapsed="false">
      <c r="A4408" s="0" t="s">
        <v>4450</v>
      </c>
      <c r="B4408" s="0" t="s">
        <v>41</v>
      </c>
      <c r="C4408" s="0" t="s">
        <v>39</v>
      </c>
      <c r="D4408" s="9" t="n">
        <v>43600</v>
      </c>
      <c r="E4408" s="9" t="n">
        <v>43776</v>
      </c>
      <c r="F4408" s="9" t="n">
        <v>43797</v>
      </c>
      <c r="G4408" s="9" t="n">
        <v>43805</v>
      </c>
      <c r="H4408" s="10" t="s">
        <v>36</v>
      </c>
      <c r="I4408" s="0" t="n">
        <v>24</v>
      </c>
      <c r="J4408" s="0" t="n">
        <v>39</v>
      </c>
      <c r="K4408" s="0" t="n">
        <v>124</v>
      </c>
      <c r="L4408" s="0" t="n">
        <v>20</v>
      </c>
      <c r="M4408" s="0" t="n">
        <v>6</v>
      </c>
      <c r="N4408" s="11" t="n">
        <v>0.1</v>
      </c>
      <c r="O4408" s="12" t="n">
        <v>2041.83</v>
      </c>
      <c r="P4408" s="12" t="n">
        <v>3852.5</v>
      </c>
      <c r="Q4408" s="12" t="n">
        <f aca="false">M4408*P4408*(1-N4408)</f>
        <v>20803.5</v>
      </c>
      <c r="R4408" s="12" t="n">
        <f aca="false">M4408*O4408</f>
        <v>12250.98</v>
      </c>
      <c r="S4408" s="12" t="n">
        <f aca="false">Q4408-R4408</f>
        <v>8552.52</v>
      </c>
      <c r="T4408" s="11" t="n">
        <f aca="false">IFERROR(S4408/Q4408,0)</f>
        <v>0.411109669046074</v>
      </c>
      <c r="U4408" s="13" t="n">
        <f aca="false">F4408-E4408</f>
        <v>21</v>
      </c>
      <c r="V4408" s="13" t="n">
        <f aca="false">G4408-F4408</f>
        <v>8</v>
      </c>
      <c r="W4408" s="13" t="n">
        <f aca="false">G4408-E4408</f>
        <v>29</v>
      </c>
      <c r="X4408" s="10" t="n">
        <f aca="false">YEAR(E4408)</f>
        <v>2019</v>
      </c>
      <c r="Y4408" s="0" t="str">
        <f aca="false">TEXT(E4408,"yyyy-mm")</f>
        <v>2019-11</v>
      </c>
      <c r="Z4408" s="0" t="str">
        <f aca="false">"Q"&amp;ROUNDUP(MONTH(E4408)/3,0)&amp;"-"&amp;YEAR(E4408)</f>
        <v>Q4-2019</v>
      </c>
    </row>
    <row r="4409" customFormat="false" ht="14.25" hidden="false" customHeight="false" outlineLevel="0" collapsed="false">
      <c r="A4409" s="0" t="s">
        <v>4451</v>
      </c>
      <c r="B4409" s="0" t="s">
        <v>41</v>
      </c>
      <c r="C4409" s="0" t="s">
        <v>39</v>
      </c>
      <c r="D4409" s="9" t="n">
        <v>43700</v>
      </c>
      <c r="E4409" s="9" t="n">
        <v>43776</v>
      </c>
      <c r="F4409" s="9" t="n">
        <v>43800</v>
      </c>
      <c r="G4409" s="9" t="n">
        <v>43801</v>
      </c>
      <c r="H4409" s="10" t="s">
        <v>36</v>
      </c>
      <c r="I4409" s="0" t="n">
        <v>21</v>
      </c>
      <c r="J4409" s="0" t="n">
        <v>33</v>
      </c>
      <c r="K4409" s="0" t="n">
        <v>105</v>
      </c>
      <c r="L4409" s="0" t="n">
        <v>2</v>
      </c>
      <c r="M4409" s="0" t="n">
        <v>4</v>
      </c>
      <c r="N4409" s="11" t="n">
        <v>0.075</v>
      </c>
      <c r="O4409" s="12" t="n">
        <v>2749.28</v>
      </c>
      <c r="P4409" s="12" t="n">
        <v>6545.9</v>
      </c>
      <c r="Q4409" s="12" t="n">
        <f aca="false">M4409*P4409*(1-N4409)</f>
        <v>24219.83</v>
      </c>
      <c r="R4409" s="12" t="n">
        <f aca="false">M4409*O4409</f>
        <v>10997.12</v>
      </c>
      <c r="S4409" s="12" t="n">
        <f aca="false">Q4409-R4409</f>
        <v>13222.71</v>
      </c>
      <c r="T4409" s="11" t="n">
        <f aca="false">IFERROR(S4409/Q4409,0)</f>
        <v>0.545945615638095</v>
      </c>
      <c r="U4409" s="13" t="n">
        <f aca="false">F4409-E4409</f>
        <v>24</v>
      </c>
      <c r="V4409" s="13" t="n">
        <f aca="false">G4409-F4409</f>
        <v>1</v>
      </c>
      <c r="W4409" s="13" t="n">
        <f aca="false">G4409-E4409</f>
        <v>25</v>
      </c>
      <c r="X4409" s="10" t="n">
        <f aca="false">YEAR(E4409)</f>
        <v>2019</v>
      </c>
      <c r="Y4409" s="0" t="str">
        <f aca="false">TEXT(E4409,"yyyy-mm")</f>
        <v>2019-11</v>
      </c>
      <c r="Z4409" s="0" t="str">
        <f aca="false">"Q"&amp;ROUNDUP(MONTH(E4409)/3,0)&amp;"-"&amp;YEAR(E4409)</f>
        <v>Q4-2019</v>
      </c>
    </row>
    <row r="4410" customFormat="false" ht="14.25" hidden="false" customHeight="false" outlineLevel="0" collapsed="false">
      <c r="A4410" s="0" t="s">
        <v>4452</v>
      </c>
      <c r="B4410" s="0" t="s">
        <v>38</v>
      </c>
      <c r="C4410" s="0" t="s">
        <v>46</v>
      </c>
      <c r="D4410" s="9" t="n">
        <v>43700</v>
      </c>
      <c r="E4410" s="9" t="n">
        <v>43776</v>
      </c>
      <c r="F4410" s="9" t="n">
        <v>43792</v>
      </c>
      <c r="G4410" s="9" t="n">
        <v>43802</v>
      </c>
      <c r="H4410" s="10" t="s">
        <v>36</v>
      </c>
      <c r="I4410" s="0" t="n">
        <v>13</v>
      </c>
      <c r="J4410" s="0" t="n">
        <v>39</v>
      </c>
      <c r="K4410" s="0" t="n">
        <v>281</v>
      </c>
      <c r="L4410" s="0" t="n">
        <v>35</v>
      </c>
      <c r="M4410" s="0" t="n">
        <v>2</v>
      </c>
      <c r="N4410" s="11" t="n">
        <v>0.05</v>
      </c>
      <c r="O4410" s="12" t="n">
        <v>1790.51</v>
      </c>
      <c r="P4410" s="12" t="n">
        <v>3510.8</v>
      </c>
      <c r="Q4410" s="12" t="n">
        <f aca="false">M4410*P4410*(1-N4410)</f>
        <v>6670.52</v>
      </c>
      <c r="R4410" s="12" t="n">
        <f aca="false">M4410*O4410</f>
        <v>3581.02</v>
      </c>
      <c r="S4410" s="12" t="n">
        <f aca="false">Q4410-R4410</f>
        <v>3089.5</v>
      </c>
      <c r="T4410" s="11" t="n">
        <f aca="false">IFERROR(S4410/Q4410,0)</f>
        <v>0.463157295083442</v>
      </c>
      <c r="U4410" s="13" t="n">
        <f aca="false">F4410-E4410</f>
        <v>16</v>
      </c>
      <c r="V4410" s="13" t="n">
        <f aca="false">G4410-F4410</f>
        <v>10</v>
      </c>
      <c r="W4410" s="13" t="n">
        <f aca="false">G4410-E4410</f>
        <v>26</v>
      </c>
      <c r="X4410" s="10" t="n">
        <f aca="false">YEAR(E4410)</f>
        <v>2019</v>
      </c>
      <c r="Y4410" s="0" t="str">
        <f aca="false">TEXT(E4410,"yyyy-mm")</f>
        <v>2019-11</v>
      </c>
      <c r="Z4410" s="0" t="str">
        <f aca="false">"Q"&amp;ROUNDUP(MONTH(E4410)/3,0)&amp;"-"&amp;YEAR(E4410)</f>
        <v>Q4-2019</v>
      </c>
    </row>
    <row r="4411" customFormat="false" ht="14.25" hidden="false" customHeight="false" outlineLevel="0" collapsed="false">
      <c r="A4411" s="0" t="s">
        <v>4453</v>
      </c>
      <c r="B4411" s="0" t="s">
        <v>38</v>
      </c>
      <c r="C4411" s="0" t="s">
        <v>39</v>
      </c>
      <c r="D4411" s="9" t="n">
        <v>43700</v>
      </c>
      <c r="E4411" s="9" t="n">
        <v>43776</v>
      </c>
      <c r="F4411" s="9" t="n">
        <v>43798</v>
      </c>
      <c r="G4411" s="9" t="n">
        <v>43805</v>
      </c>
      <c r="H4411" s="10" t="s">
        <v>36</v>
      </c>
      <c r="I4411" s="0" t="n">
        <v>20</v>
      </c>
      <c r="J4411" s="0" t="n">
        <v>36</v>
      </c>
      <c r="K4411" s="0" t="n">
        <v>103</v>
      </c>
      <c r="L4411" s="0" t="n">
        <v>7</v>
      </c>
      <c r="M4411" s="0" t="n">
        <v>1</v>
      </c>
      <c r="N4411" s="11" t="n">
        <v>0.3</v>
      </c>
      <c r="O4411" s="12" t="n">
        <v>1331.63</v>
      </c>
      <c r="P4411" s="12" t="n">
        <v>2512.5</v>
      </c>
      <c r="Q4411" s="12" t="n">
        <f aca="false">M4411*P4411*(1-N4411)</f>
        <v>1758.75</v>
      </c>
      <c r="R4411" s="12" t="n">
        <f aca="false">M4411*O4411</f>
        <v>1331.63</v>
      </c>
      <c r="S4411" s="12" t="n">
        <f aca="false">Q4411-R4411</f>
        <v>427.12</v>
      </c>
      <c r="T4411" s="11" t="n">
        <f aca="false">IFERROR(S4411/Q4411,0)</f>
        <v>0.242854299928927</v>
      </c>
      <c r="U4411" s="13" t="n">
        <f aca="false">F4411-E4411</f>
        <v>22</v>
      </c>
      <c r="V4411" s="13" t="n">
        <f aca="false">G4411-F4411</f>
        <v>7</v>
      </c>
      <c r="W4411" s="13" t="n">
        <f aca="false">G4411-E4411</f>
        <v>29</v>
      </c>
      <c r="X4411" s="10" t="n">
        <f aca="false">YEAR(E4411)</f>
        <v>2019</v>
      </c>
      <c r="Y4411" s="0" t="str">
        <f aca="false">TEXT(E4411,"yyyy-mm")</f>
        <v>2019-11</v>
      </c>
      <c r="Z4411" s="0" t="str">
        <f aca="false">"Q"&amp;ROUNDUP(MONTH(E4411)/3,0)&amp;"-"&amp;YEAR(E4411)</f>
        <v>Q4-2019</v>
      </c>
    </row>
    <row r="4412" customFormat="false" ht="14.25" hidden="false" customHeight="false" outlineLevel="0" collapsed="false">
      <c r="A4412" s="0" t="s">
        <v>4454</v>
      </c>
      <c r="B4412" s="0" t="s">
        <v>41</v>
      </c>
      <c r="C4412" s="0" t="s">
        <v>48</v>
      </c>
      <c r="D4412" s="9" t="n">
        <v>43600</v>
      </c>
      <c r="E4412" s="9" t="n">
        <v>43777</v>
      </c>
      <c r="F4412" s="9" t="n">
        <v>43795</v>
      </c>
      <c r="G4412" s="9" t="n">
        <v>43796</v>
      </c>
      <c r="H4412" s="10" t="s">
        <v>36</v>
      </c>
      <c r="I4412" s="0" t="n">
        <v>22</v>
      </c>
      <c r="J4412" s="0" t="n">
        <v>35</v>
      </c>
      <c r="K4412" s="0" t="n">
        <v>28</v>
      </c>
      <c r="L4412" s="0" t="n">
        <v>43</v>
      </c>
      <c r="M4412" s="0" t="n">
        <v>8</v>
      </c>
      <c r="N4412" s="11" t="n">
        <v>0.05</v>
      </c>
      <c r="O4412" s="12" t="n">
        <v>942.02</v>
      </c>
      <c r="P4412" s="12" t="n">
        <v>1239.5</v>
      </c>
      <c r="Q4412" s="12" t="n">
        <f aca="false">M4412*P4412*(1-N4412)</f>
        <v>9420.2</v>
      </c>
      <c r="R4412" s="12" t="n">
        <f aca="false">M4412*O4412</f>
        <v>7536.16</v>
      </c>
      <c r="S4412" s="12" t="n">
        <f aca="false">Q4412-R4412</f>
        <v>1884.04</v>
      </c>
      <c r="T4412" s="11" t="n">
        <f aca="false">IFERROR(S4412/Q4412,0)</f>
        <v>0.2</v>
      </c>
      <c r="U4412" s="13" t="n">
        <f aca="false">F4412-E4412</f>
        <v>18</v>
      </c>
      <c r="V4412" s="13" t="n">
        <f aca="false">G4412-F4412</f>
        <v>1</v>
      </c>
      <c r="W4412" s="13" t="n">
        <f aca="false">G4412-E4412</f>
        <v>19</v>
      </c>
      <c r="X4412" s="10" t="n">
        <f aca="false">YEAR(E4412)</f>
        <v>2019</v>
      </c>
      <c r="Y4412" s="0" t="str">
        <f aca="false">TEXT(E4412,"yyyy-mm")</f>
        <v>2019-11</v>
      </c>
      <c r="Z4412" s="0" t="str">
        <f aca="false">"Q"&amp;ROUNDUP(MONTH(E4412)/3,0)&amp;"-"&amp;YEAR(E4412)</f>
        <v>Q4-2019</v>
      </c>
    </row>
    <row r="4413" customFormat="false" ht="14.25" hidden="false" customHeight="false" outlineLevel="0" collapsed="false">
      <c r="A4413" s="0" t="s">
        <v>4455</v>
      </c>
      <c r="B4413" s="0" t="s">
        <v>34</v>
      </c>
      <c r="C4413" s="0" t="s">
        <v>48</v>
      </c>
      <c r="D4413" s="9" t="n">
        <v>43700</v>
      </c>
      <c r="E4413" s="9" t="n">
        <v>43777</v>
      </c>
      <c r="F4413" s="9" t="n">
        <v>43798</v>
      </c>
      <c r="G4413" s="9" t="n">
        <v>43802</v>
      </c>
      <c r="H4413" s="10" t="s">
        <v>36</v>
      </c>
      <c r="I4413" s="0" t="n">
        <v>8</v>
      </c>
      <c r="J4413" s="0" t="n">
        <v>12</v>
      </c>
      <c r="K4413" s="0" t="n">
        <v>43</v>
      </c>
      <c r="L4413" s="0" t="n">
        <v>16</v>
      </c>
      <c r="M4413" s="0" t="n">
        <v>6</v>
      </c>
      <c r="N4413" s="11" t="n">
        <v>0.15</v>
      </c>
      <c r="O4413" s="12" t="n">
        <v>944.7</v>
      </c>
      <c r="P4413" s="12" t="n">
        <v>2010</v>
      </c>
      <c r="Q4413" s="12" t="n">
        <f aca="false">M4413*P4413*(1-N4413)</f>
        <v>10251</v>
      </c>
      <c r="R4413" s="12" t="n">
        <f aca="false">M4413*O4413</f>
        <v>5668.2</v>
      </c>
      <c r="S4413" s="12" t="n">
        <f aca="false">Q4413-R4413</f>
        <v>4582.8</v>
      </c>
      <c r="T4413" s="11" t="n">
        <f aca="false">IFERROR(S4413/Q4413,0)</f>
        <v>0.447058823529412</v>
      </c>
      <c r="U4413" s="13" t="n">
        <f aca="false">F4413-E4413</f>
        <v>21</v>
      </c>
      <c r="V4413" s="13" t="n">
        <f aca="false">G4413-F4413</f>
        <v>4</v>
      </c>
      <c r="W4413" s="13" t="n">
        <f aca="false">G4413-E4413</f>
        <v>25</v>
      </c>
      <c r="X4413" s="10" t="n">
        <f aca="false">YEAR(E4413)</f>
        <v>2019</v>
      </c>
      <c r="Y4413" s="0" t="str">
        <f aca="false">TEXT(E4413,"yyyy-mm")</f>
        <v>2019-11</v>
      </c>
      <c r="Z4413" s="0" t="str">
        <f aca="false">"Q"&amp;ROUNDUP(MONTH(E4413)/3,0)&amp;"-"&amp;YEAR(E4413)</f>
        <v>Q4-2019</v>
      </c>
    </row>
    <row r="4414" customFormat="false" ht="14.25" hidden="false" customHeight="false" outlineLevel="0" collapsed="false">
      <c r="A4414" s="0" t="s">
        <v>4456</v>
      </c>
      <c r="B4414" s="0" t="s">
        <v>34</v>
      </c>
      <c r="C4414" s="0" t="s">
        <v>39</v>
      </c>
      <c r="D4414" s="9" t="n">
        <v>43700</v>
      </c>
      <c r="E4414" s="9" t="n">
        <v>43777</v>
      </c>
      <c r="F4414" s="9" t="n">
        <v>43780</v>
      </c>
      <c r="G4414" s="9" t="n">
        <v>43784</v>
      </c>
      <c r="H4414" s="10" t="s">
        <v>36</v>
      </c>
      <c r="I4414" s="0" t="n">
        <v>3</v>
      </c>
      <c r="J4414" s="0" t="n">
        <v>15</v>
      </c>
      <c r="K4414" s="0" t="n">
        <v>144</v>
      </c>
      <c r="L4414" s="0" t="n">
        <v>35</v>
      </c>
      <c r="M4414" s="0" t="n">
        <v>5</v>
      </c>
      <c r="N4414" s="11" t="n">
        <v>0.05</v>
      </c>
      <c r="O4414" s="12" t="n">
        <v>114.57</v>
      </c>
      <c r="P4414" s="12" t="n">
        <v>201</v>
      </c>
      <c r="Q4414" s="12" t="n">
        <f aca="false">M4414*P4414*(1-N4414)</f>
        <v>954.75</v>
      </c>
      <c r="R4414" s="12" t="n">
        <f aca="false">M4414*O4414</f>
        <v>572.85</v>
      </c>
      <c r="S4414" s="12" t="n">
        <f aca="false">Q4414-R4414</f>
        <v>381.9</v>
      </c>
      <c r="T4414" s="11" t="n">
        <f aca="false">IFERROR(S4414/Q4414,0)</f>
        <v>0.4</v>
      </c>
      <c r="U4414" s="13" t="n">
        <f aca="false">F4414-E4414</f>
        <v>3</v>
      </c>
      <c r="V4414" s="13" t="n">
        <f aca="false">G4414-F4414</f>
        <v>4</v>
      </c>
      <c r="W4414" s="13" t="n">
        <f aca="false">G4414-E4414</f>
        <v>7</v>
      </c>
      <c r="X4414" s="10" t="n">
        <f aca="false">YEAR(E4414)</f>
        <v>2019</v>
      </c>
      <c r="Y4414" s="0" t="str">
        <f aca="false">TEXT(E4414,"yyyy-mm")</f>
        <v>2019-11</v>
      </c>
      <c r="Z4414" s="0" t="str">
        <f aca="false">"Q"&amp;ROUNDUP(MONTH(E4414)/3,0)&amp;"-"&amp;YEAR(E4414)</f>
        <v>Q4-2019</v>
      </c>
    </row>
    <row r="4415" customFormat="false" ht="14.25" hidden="false" customHeight="false" outlineLevel="0" collapsed="false">
      <c r="A4415" s="0" t="s">
        <v>4457</v>
      </c>
      <c r="B4415" s="0" t="s">
        <v>34</v>
      </c>
      <c r="C4415" s="0" t="s">
        <v>39</v>
      </c>
      <c r="D4415" s="9" t="n">
        <v>43700</v>
      </c>
      <c r="E4415" s="9" t="n">
        <v>43777</v>
      </c>
      <c r="F4415" s="9" t="n">
        <v>43798</v>
      </c>
      <c r="G4415" s="9" t="n">
        <v>43808</v>
      </c>
      <c r="H4415" s="10" t="s">
        <v>36</v>
      </c>
      <c r="I4415" s="0" t="n">
        <v>10</v>
      </c>
      <c r="J4415" s="0" t="n">
        <v>26</v>
      </c>
      <c r="K4415" s="0" t="n">
        <v>110</v>
      </c>
      <c r="L4415" s="0" t="n">
        <v>38</v>
      </c>
      <c r="M4415" s="0" t="n">
        <v>7</v>
      </c>
      <c r="N4415" s="11" t="n">
        <v>0.1</v>
      </c>
      <c r="O4415" s="12" t="n">
        <v>2082.23</v>
      </c>
      <c r="P4415" s="12" t="n">
        <v>2539.3</v>
      </c>
      <c r="Q4415" s="12" t="n">
        <f aca="false">M4415*P4415*(1-N4415)</f>
        <v>15997.59</v>
      </c>
      <c r="R4415" s="12" t="n">
        <f aca="false">M4415*O4415</f>
        <v>14575.61</v>
      </c>
      <c r="S4415" s="12" t="n">
        <f aca="false">Q4415-R4415</f>
        <v>1421.98</v>
      </c>
      <c r="T4415" s="11" t="n">
        <f aca="false">IFERROR(S4415/Q4415,0)</f>
        <v>0.0888871386252555</v>
      </c>
      <c r="U4415" s="13" t="n">
        <f aca="false">F4415-E4415</f>
        <v>21</v>
      </c>
      <c r="V4415" s="13" t="n">
        <f aca="false">G4415-F4415</f>
        <v>10</v>
      </c>
      <c r="W4415" s="13" t="n">
        <f aca="false">G4415-E4415</f>
        <v>31</v>
      </c>
      <c r="X4415" s="10" t="n">
        <f aca="false">YEAR(E4415)</f>
        <v>2019</v>
      </c>
      <c r="Y4415" s="0" t="str">
        <f aca="false">TEXT(E4415,"yyyy-mm")</f>
        <v>2019-11</v>
      </c>
      <c r="Z4415" s="0" t="str">
        <f aca="false">"Q"&amp;ROUNDUP(MONTH(E4415)/3,0)&amp;"-"&amp;YEAR(E4415)</f>
        <v>Q4-2019</v>
      </c>
    </row>
    <row r="4416" customFormat="false" ht="14.25" hidden="false" customHeight="false" outlineLevel="0" collapsed="false">
      <c r="A4416" s="0" t="s">
        <v>4458</v>
      </c>
      <c r="B4416" s="0" t="s">
        <v>34</v>
      </c>
      <c r="C4416" s="0" t="s">
        <v>35</v>
      </c>
      <c r="D4416" s="9" t="n">
        <v>43700</v>
      </c>
      <c r="E4416" s="9" t="n">
        <v>43777</v>
      </c>
      <c r="F4416" s="9" t="n">
        <v>43801</v>
      </c>
      <c r="G4416" s="9" t="n">
        <v>43808</v>
      </c>
      <c r="H4416" s="10" t="s">
        <v>36</v>
      </c>
      <c r="I4416" s="0" t="n">
        <v>9</v>
      </c>
      <c r="J4416" s="0" t="n">
        <v>20</v>
      </c>
      <c r="K4416" s="0" t="n">
        <v>211</v>
      </c>
      <c r="L4416" s="0" t="n">
        <v>12</v>
      </c>
      <c r="M4416" s="0" t="n">
        <v>4</v>
      </c>
      <c r="N4416" s="11" t="n">
        <v>0.05</v>
      </c>
      <c r="O4416" s="12" t="n">
        <v>88.44</v>
      </c>
      <c r="P4416" s="12" t="n">
        <v>201</v>
      </c>
      <c r="Q4416" s="12" t="n">
        <f aca="false">M4416*P4416*(1-N4416)</f>
        <v>763.8</v>
      </c>
      <c r="R4416" s="12" t="n">
        <f aca="false">M4416*O4416</f>
        <v>353.76</v>
      </c>
      <c r="S4416" s="12" t="n">
        <f aca="false">Q4416-R4416</f>
        <v>410.04</v>
      </c>
      <c r="T4416" s="11" t="n">
        <f aca="false">IFERROR(S4416/Q4416,0)</f>
        <v>0.536842105263158</v>
      </c>
      <c r="U4416" s="13" t="n">
        <f aca="false">F4416-E4416</f>
        <v>24</v>
      </c>
      <c r="V4416" s="13" t="n">
        <f aca="false">G4416-F4416</f>
        <v>7</v>
      </c>
      <c r="W4416" s="13" t="n">
        <f aca="false">G4416-E4416</f>
        <v>31</v>
      </c>
      <c r="X4416" s="10" t="n">
        <f aca="false">YEAR(E4416)</f>
        <v>2019</v>
      </c>
      <c r="Y4416" s="0" t="str">
        <f aca="false">TEXT(E4416,"yyyy-mm")</f>
        <v>2019-11</v>
      </c>
      <c r="Z4416" s="0" t="str">
        <f aca="false">"Q"&amp;ROUNDUP(MONTH(E4416)/3,0)&amp;"-"&amp;YEAR(E4416)</f>
        <v>Q4-2019</v>
      </c>
    </row>
    <row r="4417" customFormat="false" ht="14.25" hidden="false" customHeight="false" outlineLevel="0" collapsed="false">
      <c r="A4417" s="0" t="s">
        <v>4459</v>
      </c>
      <c r="B4417" s="0" t="s">
        <v>34</v>
      </c>
      <c r="C4417" s="0" t="s">
        <v>79</v>
      </c>
      <c r="D4417" s="9" t="n">
        <v>43700</v>
      </c>
      <c r="E4417" s="9" t="n">
        <v>43777</v>
      </c>
      <c r="F4417" s="9" t="n">
        <v>43789</v>
      </c>
      <c r="G4417" s="9" t="n">
        <v>43790</v>
      </c>
      <c r="H4417" s="10" t="s">
        <v>36</v>
      </c>
      <c r="I4417" s="0" t="n">
        <v>10</v>
      </c>
      <c r="J4417" s="0" t="n">
        <v>2</v>
      </c>
      <c r="K4417" s="0" t="n">
        <v>73</v>
      </c>
      <c r="L4417" s="0" t="n">
        <v>28</v>
      </c>
      <c r="M4417" s="0" t="n">
        <v>4</v>
      </c>
      <c r="N4417" s="11" t="n">
        <v>0.05</v>
      </c>
      <c r="O4417" s="12" t="n">
        <v>3219.48</v>
      </c>
      <c r="P4417" s="12" t="n">
        <v>3926.2</v>
      </c>
      <c r="Q4417" s="12" t="n">
        <f aca="false">M4417*P4417*(1-N4417)</f>
        <v>14919.56</v>
      </c>
      <c r="R4417" s="12" t="n">
        <f aca="false">M4417*O4417</f>
        <v>12877.92</v>
      </c>
      <c r="S4417" s="12" t="n">
        <f aca="false">Q4417-R4417</f>
        <v>2041.64</v>
      </c>
      <c r="T4417" s="11" t="n">
        <f aca="false">IFERROR(S4417/Q4417,0)</f>
        <v>0.136843177680843</v>
      </c>
      <c r="U4417" s="13" t="n">
        <f aca="false">F4417-E4417</f>
        <v>12</v>
      </c>
      <c r="V4417" s="13" t="n">
        <f aca="false">G4417-F4417</f>
        <v>1</v>
      </c>
      <c r="W4417" s="13" t="n">
        <f aca="false">G4417-E4417</f>
        <v>13</v>
      </c>
      <c r="X4417" s="10" t="n">
        <f aca="false">YEAR(E4417)</f>
        <v>2019</v>
      </c>
      <c r="Y4417" s="0" t="str">
        <f aca="false">TEXT(E4417,"yyyy-mm")</f>
        <v>2019-11</v>
      </c>
      <c r="Z4417" s="0" t="str">
        <f aca="false">"Q"&amp;ROUNDUP(MONTH(E4417)/3,0)&amp;"-"&amp;YEAR(E4417)</f>
        <v>Q4-2019</v>
      </c>
    </row>
    <row r="4418" customFormat="false" ht="14.25" hidden="false" customHeight="false" outlineLevel="0" collapsed="false">
      <c r="A4418" s="0" t="s">
        <v>4460</v>
      </c>
      <c r="B4418" s="0" t="s">
        <v>34</v>
      </c>
      <c r="C4418" s="0" t="s">
        <v>35</v>
      </c>
      <c r="D4418" s="9" t="n">
        <v>43700</v>
      </c>
      <c r="E4418" s="9" t="n">
        <v>43778</v>
      </c>
      <c r="F4418" s="9" t="n">
        <v>43802</v>
      </c>
      <c r="G4418" s="9" t="n">
        <v>43804</v>
      </c>
      <c r="H4418" s="10" t="s">
        <v>36</v>
      </c>
      <c r="I4418" s="0" t="n">
        <v>1</v>
      </c>
      <c r="J4418" s="0" t="n">
        <v>26</v>
      </c>
      <c r="K4418" s="0" t="n">
        <v>242</v>
      </c>
      <c r="L4418" s="0" t="n">
        <v>21</v>
      </c>
      <c r="M4418" s="0" t="n">
        <v>6</v>
      </c>
      <c r="N4418" s="11" t="n">
        <v>0.05</v>
      </c>
      <c r="O4418" s="12" t="n">
        <v>1168.75</v>
      </c>
      <c r="P4418" s="12" t="n">
        <v>2385.2</v>
      </c>
      <c r="Q4418" s="12" t="n">
        <f aca="false">M4418*P4418*(1-N4418)</f>
        <v>13595.64</v>
      </c>
      <c r="R4418" s="12" t="n">
        <f aca="false">M4418*O4418</f>
        <v>7012.5</v>
      </c>
      <c r="S4418" s="12" t="n">
        <f aca="false">Q4418-R4418</f>
        <v>6583.14</v>
      </c>
      <c r="T4418" s="11" t="n">
        <f aca="false">IFERROR(S4418/Q4418,0)</f>
        <v>0.484209643679886</v>
      </c>
      <c r="U4418" s="13" t="n">
        <f aca="false">F4418-E4418</f>
        <v>24</v>
      </c>
      <c r="V4418" s="13" t="n">
        <f aca="false">G4418-F4418</f>
        <v>2</v>
      </c>
      <c r="W4418" s="13" t="n">
        <f aca="false">G4418-E4418</f>
        <v>26</v>
      </c>
      <c r="X4418" s="10" t="n">
        <f aca="false">YEAR(E4418)</f>
        <v>2019</v>
      </c>
      <c r="Y4418" s="0" t="str">
        <f aca="false">TEXT(E4418,"yyyy-mm")</f>
        <v>2019-11</v>
      </c>
      <c r="Z4418" s="0" t="str">
        <f aca="false">"Q"&amp;ROUNDUP(MONTH(E4418)/3,0)&amp;"-"&amp;YEAR(E4418)</f>
        <v>Q4-2019</v>
      </c>
    </row>
    <row r="4419" customFormat="false" ht="14.25" hidden="false" customHeight="false" outlineLevel="0" collapsed="false">
      <c r="A4419" s="0" t="s">
        <v>4461</v>
      </c>
      <c r="B4419" s="0" t="s">
        <v>38</v>
      </c>
      <c r="C4419" s="0" t="s">
        <v>79</v>
      </c>
      <c r="D4419" s="9" t="n">
        <v>43700</v>
      </c>
      <c r="E4419" s="9" t="n">
        <v>43778</v>
      </c>
      <c r="F4419" s="9" t="n">
        <v>43780</v>
      </c>
      <c r="G4419" s="9" t="n">
        <v>43785</v>
      </c>
      <c r="H4419" s="10" t="s">
        <v>36</v>
      </c>
      <c r="I4419" s="0" t="n">
        <v>13</v>
      </c>
      <c r="J4419" s="0" t="n">
        <v>17</v>
      </c>
      <c r="K4419" s="0" t="n">
        <v>77</v>
      </c>
      <c r="L4419" s="0" t="n">
        <v>19</v>
      </c>
      <c r="M4419" s="0" t="n">
        <v>1</v>
      </c>
      <c r="N4419" s="11" t="n">
        <v>0.075</v>
      </c>
      <c r="O4419" s="12" t="n">
        <v>1369.01</v>
      </c>
      <c r="P4419" s="12" t="n">
        <v>2793.9</v>
      </c>
      <c r="Q4419" s="12" t="n">
        <f aca="false">M4419*P4419*(1-N4419)</f>
        <v>2584.3575</v>
      </c>
      <c r="R4419" s="12" t="n">
        <f aca="false">M4419*O4419</f>
        <v>1369.01</v>
      </c>
      <c r="S4419" s="12" t="n">
        <f aca="false">Q4419-R4419</f>
        <v>1215.3475</v>
      </c>
      <c r="T4419" s="11" t="n">
        <f aca="false">IFERROR(S4419/Q4419,0)</f>
        <v>0.47027065721364</v>
      </c>
      <c r="U4419" s="13" t="n">
        <f aca="false">F4419-E4419</f>
        <v>2</v>
      </c>
      <c r="V4419" s="13" t="n">
        <f aca="false">G4419-F4419</f>
        <v>5</v>
      </c>
      <c r="W4419" s="13" t="n">
        <f aca="false">G4419-E4419</f>
        <v>7</v>
      </c>
      <c r="X4419" s="10" t="n">
        <f aca="false">YEAR(E4419)</f>
        <v>2019</v>
      </c>
      <c r="Y4419" s="0" t="str">
        <f aca="false">TEXT(E4419,"yyyy-mm")</f>
        <v>2019-11</v>
      </c>
      <c r="Z4419" s="0" t="str">
        <f aca="false">"Q"&amp;ROUNDUP(MONTH(E4419)/3,0)&amp;"-"&amp;YEAR(E4419)</f>
        <v>Q4-2019</v>
      </c>
    </row>
    <row r="4420" customFormat="false" ht="14.25" hidden="false" customHeight="false" outlineLevel="0" collapsed="false">
      <c r="A4420" s="0" t="s">
        <v>4462</v>
      </c>
      <c r="B4420" s="0" t="s">
        <v>41</v>
      </c>
      <c r="C4420" s="0" t="s">
        <v>58</v>
      </c>
      <c r="D4420" s="9" t="n">
        <v>43700</v>
      </c>
      <c r="E4420" s="9" t="n">
        <v>43778</v>
      </c>
      <c r="F4420" s="9" t="n">
        <v>43803</v>
      </c>
      <c r="G4420" s="9" t="n">
        <v>43808</v>
      </c>
      <c r="H4420" s="10" t="s">
        <v>36</v>
      </c>
      <c r="I4420" s="0" t="n">
        <v>22</v>
      </c>
      <c r="J4420" s="0" t="n">
        <v>39</v>
      </c>
      <c r="K4420" s="0" t="n">
        <v>350</v>
      </c>
      <c r="L4420" s="0" t="n">
        <v>21</v>
      </c>
      <c r="M4420" s="0" t="n">
        <v>2</v>
      </c>
      <c r="N4420" s="11" t="n">
        <v>0.15</v>
      </c>
      <c r="O4420" s="12" t="n">
        <v>124.75</v>
      </c>
      <c r="P4420" s="12" t="n">
        <v>254.6</v>
      </c>
      <c r="Q4420" s="12" t="n">
        <f aca="false">M4420*P4420*(1-N4420)</f>
        <v>432.82</v>
      </c>
      <c r="R4420" s="12" t="n">
        <f aca="false">M4420*O4420</f>
        <v>249.5</v>
      </c>
      <c r="S4420" s="12" t="n">
        <f aca="false">Q4420-R4420</f>
        <v>183.32</v>
      </c>
      <c r="T4420" s="11" t="n">
        <f aca="false">IFERROR(S4420/Q4420,0)</f>
        <v>0.423547895198928</v>
      </c>
      <c r="U4420" s="13" t="n">
        <f aca="false">F4420-E4420</f>
        <v>25</v>
      </c>
      <c r="V4420" s="13" t="n">
        <f aca="false">G4420-F4420</f>
        <v>5</v>
      </c>
      <c r="W4420" s="13" t="n">
        <f aca="false">G4420-E4420</f>
        <v>30</v>
      </c>
      <c r="X4420" s="10" t="n">
        <f aca="false">YEAR(E4420)</f>
        <v>2019</v>
      </c>
      <c r="Y4420" s="0" t="str">
        <f aca="false">TEXT(E4420,"yyyy-mm")</f>
        <v>2019-11</v>
      </c>
      <c r="Z4420" s="0" t="str">
        <f aca="false">"Q"&amp;ROUNDUP(MONTH(E4420)/3,0)&amp;"-"&amp;YEAR(E4420)</f>
        <v>Q4-2019</v>
      </c>
    </row>
    <row r="4421" customFormat="false" ht="14.25" hidden="false" customHeight="false" outlineLevel="0" collapsed="false">
      <c r="A4421" s="0" t="s">
        <v>4463</v>
      </c>
      <c r="B4421" s="0" t="s">
        <v>34</v>
      </c>
      <c r="C4421" s="0" t="s">
        <v>58</v>
      </c>
      <c r="D4421" s="9" t="n">
        <v>43700</v>
      </c>
      <c r="E4421" s="9" t="n">
        <v>43778</v>
      </c>
      <c r="F4421" s="9" t="n">
        <v>43787</v>
      </c>
      <c r="G4421" s="9" t="n">
        <v>43789</v>
      </c>
      <c r="H4421" s="10" t="s">
        <v>36</v>
      </c>
      <c r="I4421" s="0" t="n">
        <v>3</v>
      </c>
      <c r="J4421" s="0" t="n">
        <v>33</v>
      </c>
      <c r="K4421" s="0" t="n">
        <v>362</v>
      </c>
      <c r="L4421" s="0" t="n">
        <v>13</v>
      </c>
      <c r="M4421" s="0" t="n">
        <v>4</v>
      </c>
      <c r="N4421" s="11" t="n">
        <v>0.075</v>
      </c>
      <c r="O4421" s="12" t="n">
        <v>3230.94</v>
      </c>
      <c r="P4421" s="12" t="n">
        <v>3892.7</v>
      </c>
      <c r="Q4421" s="12" t="n">
        <f aca="false">M4421*P4421*(1-N4421)</f>
        <v>14402.99</v>
      </c>
      <c r="R4421" s="12" t="n">
        <f aca="false">M4421*O4421</f>
        <v>12923.76</v>
      </c>
      <c r="S4421" s="12" t="n">
        <f aca="false">Q4421-R4421</f>
        <v>1479.23</v>
      </c>
      <c r="T4421" s="11" t="n">
        <f aca="false">IFERROR(S4421/Q4421,0)</f>
        <v>0.102702980422815</v>
      </c>
      <c r="U4421" s="13" t="n">
        <f aca="false">F4421-E4421</f>
        <v>9</v>
      </c>
      <c r="V4421" s="13" t="n">
        <f aca="false">G4421-F4421</f>
        <v>2</v>
      </c>
      <c r="W4421" s="13" t="n">
        <f aca="false">G4421-E4421</f>
        <v>11</v>
      </c>
      <c r="X4421" s="10" t="n">
        <f aca="false">YEAR(E4421)</f>
        <v>2019</v>
      </c>
      <c r="Y4421" s="0" t="str">
        <f aca="false">TEXT(E4421,"yyyy-mm")</f>
        <v>2019-11</v>
      </c>
      <c r="Z4421" s="0" t="str">
        <f aca="false">"Q"&amp;ROUNDUP(MONTH(E4421)/3,0)&amp;"-"&amp;YEAR(E4421)</f>
        <v>Q4-2019</v>
      </c>
    </row>
    <row r="4422" customFormat="false" ht="14.25" hidden="false" customHeight="false" outlineLevel="0" collapsed="false">
      <c r="A4422" s="0" t="s">
        <v>4464</v>
      </c>
      <c r="B4422" s="0" t="s">
        <v>38</v>
      </c>
      <c r="C4422" s="0" t="s">
        <v>46</v>
      </c>
      <c r="D4422" s="9" t="n">
        <v>43700</v>
      </c>
      <c r="E4422" s="9" t="n">
        <v>43779</v>
      </c>
      <c r="F4422" s="9" t="n">
        <v>43804</v>
      </c>
      <c r="G4422" s="9" t="n">
        <v>43812</v>
      </c>
      <c r="H4422" s="10" t="s">
        <v>36</v>
      </c>
      <c r="I4422" s="0" t="n">
        <v>17</v>
      </c>
      <c r="J4422" s="0" t="n">
        <v>30</v>
      </c>
      <c r="K4422" s="0" t="n">
        <v>281</v>
      </c>
      <c r="L4422" s="0" t="n">
        <v>41</v>
      </c>
      <c r="M4422" s="0" t="n">
        <v>3</v>
      </c>
      <c r="N4422" s="11" t="n">
        <v>0.2</v>
      </c>
      <c r="O4422" s="12" t="n">
        <v>2323.56</v>
      </c>
      <c r="P4422" s="12" t="n">
        <v>3872.6</v>
      </c>
      <c r="Q4422" s="12" t="n">
        <f aca="false">M4422*P4422*(1-N4422)</f>
        <v>9294.24</v>
      </c>
      <c r="R4422" s="12" t="n">
        <f aca="false">M4422*O4422</f>
        <v>6970.68</v>
      </c>
      <c r="S4422" s="12" t="n">
        <f aca="false">Q4422-R4422</f>
        <v>2323.56</v>
      </c>
      <c r="T4422" s="11" t="n">
        <f aca="false">IFERROR(S4422/Q4422,0)</f>
        <v>0.25</v>
      </c>
      <c r="U4422" s="13" t="n">
        <f aca="false">F4422-E4422</f>
        <v>25</v>
      </c>
      <c r="V4422" s="13" t="n">
        <f aca="false">G4422-F4422</f>
        <v>8</v>
      </c>
      <c r="W4422" s="13" t="n">
        <f aca="false">G4422-E4422</f>
        <v>33</v>
      </c>
      <c r="X4422" s="10" t="n">
        <f aca="false">YEAR(E4422)</f>
        <v>2019</v>
      </c>
      <c r="Y4422" s="0" t="str">
        <f aca="false">TEXT(E4422,"yyyy-mm")</f>
        <v>2019-11</v>
      </c>
      <c r="Z4422" s="0" t="str">
        <f aca="false">"Q"&amp;ROUNDUP(MONTH(E4422)/3,0)&amp;"-"&amp;YEAR(E4422)</f>
        <v>Q4-2019</v>
      </c>
    </row>
    <row r="4423" customFormat="false" ht="14.25" hidden="false" customHeight="false" outlineLevel="0" collapsed="false">
      <c r="A4423" s="0" t="s">
        <v>4465</v>
      </c>
      <c r="B4423" s="0" t="s">
        <v>34</v>
      </c>
      <c r="C4423" s="0" t="s">
        <v>46</v>
      </c>
      <c r="D4423" s="9" t="n">
        <v>43600</v>
      </c>
      <c r="E4423" s="9" t="n">
        <v>43779</v>
      </c>
      <c r="F4423" s="9" t="n">
        <v>43797</v>
      </c>
      <c r="G4423" s="9" t="n">
        <v>43806</v>
      </c>
      <c r="H4423" s="10" t="s">
        <v>36</v>
      </c>
      <c r="I4423" s="0" t="n">
        <v>12</v>
      </c>
      <c r="J4423" s="0" t="n">
        <v>22</v>
      </c>
      <c r="K4423" s="0" t="n">
        <v>269</v>
      </c>
      <c r="L4423" s="0" t="n">
        <v>4</v>
      </c>
      <c r="M4423" s="0" t="n">
        <v>5</v>
      </c>
      <c r="N4423" s="11" t="n">
        <v>0.05</v>
      </c>
      <c r="O4423" s="12" t="n">
        <v>452.32</v>
      </c>
      <c r="P4423" s="12" t="n">
        <v>1051.9</v>
      </c>
      <c r="Q4423" s="12" t="n">
        <f aca="false">M4423*P4423*(1-N4423)</f>
        <v>4996.525</v>
      </c>
      <c r="R4423" s="12" t="n">
        <f aca="false">M4423*O4423</f>
        <v>2261.6</v>
      </c>
      <c r="S4423" s="12" t="n">
        <f aca="false">Q4423-R4423</f>
        <v>2734.925</v>
      </c>
      <c r="T4423" s="11" t="n">
        <f aca="false">IFERROR(S4423/Q4423,0)</f>
        <v>0.547365418966182</v>
      </c>
      <c r="U4423" s="13" t="n">
        <f aca="false">F4423-E4423</f>
        <v>18</v>
      </c>
      <c r="V4423" s="13" t="n">
        <f aca="false">G4423-F4423</f>
        <v>9</v>
      </c>
      <c r="W4423" s="13" t="n">
        <f aca="false">G4423-E4423</f>
        <v>27</v>
      </c>
      <c r="X4423" s="10" t="n">
        <f aca="false">YEAR(E4423)</f>
        <v>2019</v>
      </c>
      <c r="Y4423" s="0" t="str">
        <f aca="false">TEXT(E4423,"yyyy-mm")</f>
        <v>2019-11</v>
      </c>
      <c r="Z4423" s="0" t="str">
        <f aca="false">"Q"&amp;ROUNDUP(MONTH(E4423)/3,0)&amp;"-"&amp;YEAR(E4423)</f>
        <v>Q4-2019</v>
      </c>
    </row>
    <row r="4424" customFormat="false" ht="14.25" hidden="false" customHeight="false" outlineLevel="0" collapsed="false">
      <c r="A4424" s="0" t="s">
        <v>4466</v>
      </c>
      <c r="B4424" s="0" t="s">
        <v>34</v>
      </c>
      <c r="C4424" s="0" t="s">
        <v>48</v>
      </c>
      <c r="D4424" s="9" t="n">
        <v>43600</v>
      </c>
      <c r="E4424" s="9" t="n">
        <v>43779</v>
      </c>
      <c r="F4424" s="9" t="n">
        <v>43794</v>
      </c>
      <c r="G4424" s="9" t="n">
        <v>43804</v>
      </c>
      <c r="H4424" s="10" t="s">
        <v>36</v>
      </c>
      <c r="I4424" s="0" t="n">
        <v>2</v>
      </c>
      <c r="J4424" s="0" t="n">
        <v>29</v>
      </c>
      <c r="K4424" s="0" t="n">
        <v>37</v>
      </c>
      <c r="L4424" s="0" t="n">
        <v>42</v>
      </c>
      <c r="M4424" s="0" t="n">
        <v>4</v>
      </c>
      <c r="N4424" s="11" t="n">
        <v>0.075</v>
      </c>
      <c r="O4424" s="12" t="n">
        <v>104.79</v>
      </c>
      <c r="P4424" s="12" t="n">
        <v>227.8</v>
      </c>
      <c r="Q4424" s="12" t="n">
        <f aca="false">M4424*P4424*(1-N4424)</f>
        <v>842.86</v>
      </c>
      <c r="R4424" s="12" t="n">
        <f aca="false">M4424*O4424</f>
        <v>419.16</v>
      </c>
      <c r="S4424" s="12" t="n">
        <f aca="false">Q4424-R4424</f>
        <v>423.7</v>
      </c>
      <c r="T4424" s="11" t="n">
        <f aca="false">IFERROR(S4424/Q4424,0)</f>
        <v>0.502693211209454</v>
      </c>
      <c r="U4424" s="13" t="n">
        <f aca="false">F4424-E4424</f>
        <v>15</v>
      </c>
      <c r="V4424" s="13" t="n">
        <f aca="false">G4424-F4424</f>
        <v>10</v>
      </c>
      <c r="W4424" s="13" t="n">
        <f aca="false">G4424-E4424</f>
        <v>25</v>
      </c>
      <c r="X4424" s="10" t="n">
        <f aca="false">YEAR(E4424)</f>
        <v>2019</v>
      </c>
      <c r="Y4424" s="0" t="str">
        <f aca="false">TEXT(E4424,"yyyy-mm")</f>
        <v>2019-11</v>
      </c>
      <c r="Z4424" s="0" t="str">
        <f aca="false">"Q"&amp;ROUNDUP(MONTH(E4424)/3,0)&amp;"-"&amp;YEAR(E4424)</f>
        <v>Q4-2019</v>
      </c>
    </row>
    <row r="4425" customFormat="false" ht="14.25" hidden="false" customHeight="false" outlineLevel="0" collapsed="false">
      <c r="A4425" s="0" t="s">
        <v>4467</v>
      </c>
      <c r="B4425" s="0" t="s">
        <v>41</v>
      </c>
      <c r="C4425" s="0" t="s">
        <v>35</v>
      </c>
      <c r="D4425" s="9" t="n">
        <v>43600</v>
      </c>
      <c r="E4425" s="9" t="n">
        <v>43780</v>
      </c>
      <c r="F4425" s="9" t="n">
        <v>43799</v>
      </c>
      <c r="G4425" s="9" t="n">
        <v>43803</v>
      </c>
      <c r="H4425" s="10" t="s">
        <v>36</v>
      </c>
      <c r="I4425" s="0" t="n">
        <v>23</v>
      </c>
      <c r="J4425" s="0" t="n">
        <v>11</v>
      </c>
      <c r="K4425" s="0" t="n">
        <v>234</v>
      </c>
      <c r="L4425" s="0" t="n">
        <v>37</v>
      </c>
      <c r="M4425" s="0" t="n">
        <v>1</v>
      </c>
      <c r="N4425" s="11" t="n">
        <v>0.05</v>
      </c>
      <c r="O4425" s="12" t="n">
        <v>2793.1</v>
      </c>
      <c r="P4425" s="12" t="n">
        <v>3879.3</v>
      </c>
      <c r="Q4425" s="12" t="n">
        <f aca="false">M4425*P4425*(1-N4425)</f>
        <v>3685.335</v>
      </c>
      <c r="R4425" s="12" t="n">
        <f aca="false">M4425*O4425</f>
        <v>2793.1</v>
      </c>
      <c r="S4425" s="12" t="n">
        <f aca="false">Q4425-R4425</f>
        <v>892.235</v>
      </c>
      <c r="T4425" s="11" t="n">
        <f aca="false">IFERROR(S4425/Q4425,0)</f>
        <v>0.242104177774883</v>
      </c>
      <c r="U4425" s="13" t="n">
        <f aca="false">F4425-E4425</f>
        <v>19</v>
      </c>
      <c r="V4425" s="13" t="n">
        <f aca="false">G4425-F4425</f>
        <v>4</v>
      </c>
      <c r="W4425" s="13" t="n">
        <f aca="false">G4425-E4425</f>
        <v>23</v>
      </c>
      <c r="X4425" s="10" t="n">
        <f aca="false">YEAR(E4425)</f>
        <v>2019</v>
      </c>
      <c r="Y4425" s="0" t="str">
        <f aca="false">TEXT(E4425,"yyyy-mm")</f>
        <v>2019-11</v>
      </c>
      <c r="Z4425" s="0" t="str">
        <f aca="false">"Q"&amp;ROUNDUP(MONTH(E4425)/3,0)&amp;"-"&amp;YEAR(E4425)</f>
        <v>Q4-2019</v>
      </c>
    </row>
    <row r="4426" customFormat="false" ht="14.25" hidden="false" customHeight="false" outlineLevel="0" collapsed="false">
      <c r="A4426" s="0" t="s">
        <v>4468</v>
      </c>
      <c r="B4426" s="0" t="s">
        <v>41</v>
      </c>
      <c r="C4426" s="0" t="s">
        <v>46</v>
      </c>
      <c r="D4426" s="9" t="n">
        <v>43700</v>
      </c>
      <c r="E4426" s="9" t="n">
        <v>43780</v>
      </c>
      <c r="F4426" s="9" t="n">
        <v>43807</v>
      </c>
      <c r="G4426" s="9" t="n">
        <v>43817</v>
      </c>
      <c r="H4426" s="10" t="s">
        <v>36</v>
      </c>
      <c r="I4426" s="0" t="n">
        <v>24</v>
      </c>
      <c r="J4426" s="0" t="n">
        <v>14</v>
      </c>
      <c r="K4426" s="0" t="n">
        <v>296</v>
      </c>
      <c r="L4426" s="0" t="n">
        <v>1</v>
      </c>
      <c r="M4426" s="0" t="n">
        <v>3</v>
      </c>
      <c r="N4426" s="11" t="n">
        <v>0.05</v>
      </c>
      <c r="O4426" s="12" t="n">
        <v>818.07</v>
      </c>
      <c r="P4426" s="12" t="n">
        <v>1105.5</v>
      </c>
      <c r="Q4426" s="12" t="n">
        <f aca="false">M4426*P4426*(1-N4426)</f>
        <v>3150.675</v>
      </c>
      <c r="R4426" s="12" t="n">
        <f aca="false">M4426*O4426</f>
        <v>2454.21</v>
      </c>
      <c r="S4426" s="12" t="n">
        <f aca="false">Q4426-R4426</f>
        <v>696.465</v>
      </c>
      <c r="T4426" s="11" t="n">
        <f aca="false">IFERROR(S4426/Q4426,0)</f>
        <v>0.221052631578947</v>
      </c>
      <c r="U4426" s="13" t="n">
        <f aca="false">F4426-E4426</f>
        <v>27</v>
      </c>
      <c r="V4426" s="13" t="n">
        <f aca="false">G4426-F4426</f>
        <v>10</v>
      </c>
      <c r="W4426" s="13" t="n">
        <f aca="false">G4426-E4426</f>
        <v>37</v>
      </c>
      <c r="X4426" s="10" t="n">
        <f aca="false">YEAR(E4426)</f>
        <v>2019</v>
      </c>
      <c r="Y4426" s="0" t="str">
        <f aca="false">TEXT(E4426,"yyyy-mm")</f>
        <v>2019-11</v>
      </c>
      <c r="Z4426" s="0" t="str">
        <f aca="false">"Q"&amp;ROUNDUP(MONTH(E4426)/3,0)&amp;"-"&amp;YEAR(E4426)</f>
        <v>Q4-2019</v>
      </c>
    </row>
    <row r="4427" customFormat="false" ht="14.25" hidden="false" customHeight="false" outlineLevel="0" collapsed="false">
      <c r="A4427" s="0" t="s">
        <v>4469</v>
      </c>
      <c r="B4427" s="0" t="s">
        <v>41</v>
      </c>
      <c r="C4427" s="0" t="s">
        <v>58</v>
      </c>
      <c r="D4427" s="9" t="n">
        <v>43700</v>
      </c>
      <c r="E4427" s="9" t="n">
        <v>43780</v>
      </c>
      <c r="F4427" s="9" t="n">
        <v>43782</v>
      </c>
      <c r="G4427" s="9" t="n">
        <v>43783</v>
      </c>
      <c r="H4427" s="10" t="s">
        <v>36</v>
      </c>
      <c r="I4427" s="0" t="n">
        <v>20</v>
      </c>
      <c r="J4427" s="0" t="n">
        <v>25</v>
      </c>
      <c r="K4427" s="0" t="n">
        <v>331</v>
      </c>
      <c r="L4427" s="0" t="n">
        <v>36</v>
      </c>
      <c r="M4427" s="0" t="n">
        <v>2</v>
      </c>
      <c r="N4427" s="11" t="n">
        <v>0.05</v>
      </c>
      <c r="O4427" s="12" t="n">
        <v>2635.51</v>
      </c>
      <c r="P4427" s="12" t="n">
        <v>3993.2</v>
      </c>
      <c r="Q4427" s="12" t="n">
        <f aca="false">M4427*P4427*(1-N4427)</f>
        <v>7587.08</v>
      </c>
      <c r="R4427" s="12" t="n">
        <f aca="false">M4427*O4427</f>
        <v>5271.02</v>
      </c>
      <c r="S4427" s="12" t="n">
        <f aca="false">Q4427-R4427</f>
        <v>2316.06</v>
      </c>
      <c r="T4427" s="11" t="n">
        <f aca="false">IFERROR(S4427/Q4427,0)</f>
        <v>0.305263685106787</v>
      </c>
      <c r="U4427" s="13" t="n">
        <f aca="false">F4427-E4427</f>
        <v>2</v>
      </c>
      <c r="V4427" s="13" t="n">
        <f aca="false">G4427-F4427</f>
        <v>1</v>
      </c>
      <c r="W4427" s="13" t="n">
        <f aca="false">G4427-E4427</f>
        <v>3</v>
      </c>
      <c r="X4427" s="10" t="n">
        <f aca="false">YEAR(E4427)</f>
        <v>2019</v>
      </c>
      <c r="Y4427" s="0" t="str">
        <f aca="false">TEXT(E4427,"yyyy-mm")</f>
        <v>2019-11</v>
      </c>
      <c r="Z4427" s="0" t="str">
        <f aca="false">"Q"&amp;ROUNDUP(MONTH(E4427)/3,0)&amp;"-"&amp;YEAR(E4427)</f>
        <v>Q4-2019</v>
      </c>
    </row>
    <row r="4428" customFormat="false" ht="14.25" hidden="false" customHeight="false" outlineLevel="0" collapsed="false">
      <c r="A4428" s="0" t="s">
        <v>4470</v>
      </c>
      <c r="B4428" s="0" t="s">
        <v>34</v>
      </c>
      <c r="C4428" s="0" t="s">
        <v>58</v>
      </c>
      <c r="D4428" s="9" t="n">
        <v>43700</v>
      </c>
      <c r="E4428" s="9" t="n">
        <v>43780</v>
      </c>
      <c r="F4428" s="9" t="n">
        <v>43795</v>
      </c>
      <c r="G4428" s="9" t="n">
        <v>43801</v>
      </c>
      <c r="H4428" s="10" t="s">
        <v>36</v>
      </c>
      <c r="I4428" s="0" t="n">
        <v>5</v>
      </c>
      <c r="J4428" s="0" t="n">
        <v>15</v>
      </c>
      <c r="K4428" s="0" t="n">
        <v>364</v>
      </c>
      <c r="L4428" s="0" t="n">
        <v>27</v>
      </c>
      <c r="M4428" s="0" t="n">
        <v>3</v>
      </c>
      <c r="N4428" s="11" t="n">
        <v>0.2</v>
      </c>
      <c r="O4428" s="12" t="n">
        <v>129.44</v>
      </c>
      <c r="P4428" s="12" t="n">
        <v>187.6</v>
      </c>
      <c r="Q4428" s="12" t="n">
        <f aca="false">M4428*P4428*(1-N4428)</f>
        <v>450.24</v>
      </c>
      <c r="R4428" s="12" t="n">
        <f aca="false">M4428*O4428</f>
        <v>388.32</v>
      </c>
      <c r="S4428" s="12" t="n">
        <f aca="false">Q4428-R4428</f>
        <v>61.92</v>
      </c>
      <c r="T4428" s="11" t="n">
        <f aca="false">IFERROR(S4428/Q4428,0)</f>
        <v>0.137526652452026</v>
      </c>
      <c r="U4428" s="13" t="n">
        <f aca="false">F4428-E4428</f>
        <v>15</v>
      </c>
      <c r="V4428" s="13" t="n">
        <f aca="false">G4428-F4428</f>
        <v>6</v>
      </c>
      <c r="W4428" s="13" t="n">
        <f aca="false">G4428-E4428</f>
        <v>21</v>
      </c>
      <c r="X4428" s="10" t="n">
        <f aca="false">YEAR(E4428)</f>
        <v>2019</v>
      </c>
      <c r="Y4428" s="0" t="str">
        <f aca="false">TEXT(E4428,"yyyy-mm")</f>
        <v>2019-11</v>
      </c>
      <c r="Z4428" s="0" t="str">
        <f aca="false">"Q"&amp;ROUNDUP(MONTH(E4428)/3,0)&amp;"-"&amp;YEAR(E4428)</f>
        <v>Q4-2019</v>
      </c>
    </row>
    <row r="4429" customFormat="false" ht="14.25" hidden="false" customHeight="false" outlineLevel="0" collapsed="false">
      <c r="A4429" s="0" t="s">
        <v>4471</v>
      </c>
      <c r="B4429" s="0" t="s">
        <v>38</v>
      </c>
      <c r="C4429" s="0" t="s">
        <v>48</v>
      </c>
      <c r="D4429" s="9" t="n">
        <v>43600</v>
      </c>
      <c r="E4429" s="9" t="n">
        <v>43780</v>
      </c>
      <c r="F4429" s="9" t="n">
        <v>43784</v>
      </c>
      <c r="G4429" s="9" t="n">
        <v>43790</v>
      </c>
      <c r="H4429" s="10" t="s">
        <v>36</v>
      </c>
      <c r="I4429" s="0" t="n">
        <v>19</v>
      </c>
      <c r="J4429" s="0" t="n">
        <v>24</v>
      </c>
      <c r="K4429" s="0" t="n">
        <v>8</v>
      </c>
      <c r="L4429" s="0" t="n">
        <v>35</v>
      </c>
      <c r="M4429" s="0" t="n">
        <v>3</v>
      </c>
      <c r="N4429" s="11" t="n">
        <v>0.05</v>
      </c>
      <c r="O4429" s="12" t="n">
        <v>3942.15</v>
      </c>
      <c r="P4429" s="12" t="n">
        <v>6358.3</v>
      </c>
      <c r="Q4429" s="12" t="n">
        <f aca="false">M4429*P4429*(1-N4429)</f>
        <v>18121.155</v>
      </c>
      <c r="R4429" s="12" t="n">
        <f aca="false">M4429*O4429</f>
        <v>11826.45</v>
      </c>
      <c r="S4429" s="12" t="n">
        <f aca="false">Q4429-R4429</f>
        <v>6294.705</v>
      </c>
      <c r="T4429" s="11" t="n">
        <f aca="false">IFERROR(S4429/Q4429,0)</f>
        <v>0.347367758843186</v>
      </c>
      <c r="U4429" s="13" t="n">
        <f aca="false">F4429-E4429</f>
        <v>4</v>
      </c>
      <c r="V4429" s="13" t="n">
        <f aca="false">G4429-F4429</f>
        <v>6</v>
      </c>
      <c r="W4429" s="13" t="n">
        <f aca="false">G4429-E4429</f>
        <v>10</v>
      </c>
      <c r="X4429" s="10" t="n">
        <f aca="false">YEAR(E4429)</f>
        <v>2019</v>
      </c>
      <c r="Y4429" s="0" t="str">
        <f aca="false">TEXT(E4429,"yyyy-mm")</f>
        <v>2019-11</v>
      </c>
      <c r="Z4429" s="0" t="str">
        <f aca="false">"Q"&amp;ROUNDUP(MONTH(E4429)/3,0)&amp;"-"&amp;YEAR(E4429)</f>
        <v>Q4-2019</v>
      </c>
    </row>
    <row r="4430" customFormat="false" ht="14.25" hidden="false" customHeight="false" outlineLevel="0" collapsed="false">
      <c r="A4430" s="0" t="s">
        <v>4472</v>
      </c>
      <c r="B4430" s="0" t="s">
        <v>43</v>
      </c>
      <c r="C4430" s="0" t="s">
        <v>46</v>
      </c>
      <c r="D4430" s="9" t="n">
        <v>43600</v>
      </c>
      <c r="E4430" s="9" t="n">
        <v>43780</v>
      </c>
      <c r="F4430" s="9" t="n">
        <v>43790</v>
      </c>
      <c r="G4430" s="9" t="n">
        <v>43796</v>
      </c>
      <c r="H4430" s="10" t="s">
        <v>36</v>
      </c>
      <c r="I4430" s="0" t="n">
        <v>28</v>
      </c>
      <c r="J4430" s="0" t="n">
        <v>19</v>
      </c>
      <c r="K4430" s="0" t="n">
        <v>266</v>
      </c>
      <c r="L4430" s="0" t="n">
        <v>20</v>
      </c>
      <c r="M4430" s="0" t="n">
        <v>3</v>
      </c>
      <c r="N4430" s="11" t="n">
        <v>0.15</v>
      </c>
      <c r="O4430" s="12" t="n">
        <v>2844.69</v>
      </c>
      <c r="P4430" s="12" t="n">
        <v>4006.6</v>
      </c>
      <c r="Q4430" s="12" t="n">
        <f aca="false">M4430*P4430*(1-N4430)</f>
        <v>10216.83</v>
      </c>
      <c r="R4430" s="12" t="n">
        <f aca="false">M4430*O4430</f>
        <v>8534.07</v>
      </c>
      <c r="S4430" s="12" t="n">
        <f aca="false">Q4430-R4430</f>
        <v>1682.76</v>
      </c>
      <c r="T4430" s="11" t="n">
        <f aca="false">IFERROR(S4430/Q4430,0)</f>
        <v>0.164704707820332</v>
      </c>
      <c r="U4430" s="13" t="n">
        <f aca="false">F4430-E4430</f>
        <v>10</v>
      </c>
      <c r="V4430" s="13" t="n">
        <f aca="false">G4430-F4430</f>
        <v>6</v>
      </c>
      <c r="W4430" s="13" t="n">
        <f aca="false">G4430-E4430</f>
        <v>16</v>
      </c>
      <c r="X4430" s="10" t="n">
        <f aca="false">YEAR(E4430)</f>
        <v>2019</v>
      </c>
      <c r="Y4430" s="0" t="str">
        <f aca="false">TEXT(E4430,"yyyy-mm")</f>
        <v>2019-11</v>
      </c>
      <c r="Z4430" s="0" t="str">
        <f aca="false">"Q"&amp;ROUNDUP(MONTH(E4430)/3,0)&amp;"-"&amp;YEAR(E4430)</f>
        <v>Q4-2019</v>
      </c>
    </row>
    <row r="4431" customFormat="false" ht="14.25" hidden="false" customHeight="false" outlineLevel="0" collapsed="false">
      <c r="A4431" s="0" t="s">
        <v>4473</v>
      </c>
      <c r="B4431" s="0" t="s">
        <v>34</v>
      </c>
      <c r="C4431" s="0" t="s">
        <v>79</v>
      </c>
      <c r="D4431" s="9" t="n">
        <v>43700</v>
      </c>
      <c r="E4431" s="9" t="n">
        <v>43780</v>
      </c>
      <c r="F4431" s="9" t="n">
        <v>43786</v>
      </c>
      <c r="G4431" s="9" t="n">
        <v>43795</v>
      </c>
      <c r="H4431" s="10" t="s">
        <v>36</v>
      </c>
      <c r="I4431" s="0" t="n">
        <v>8</v>
      </c>
      <c r="J4431" s="0" t="n">
        <v>44</v>
      </c>
      <c r="K4431" s="0" t="n">
        <v>67</v>
      </c>
      <c r="L4431" s="0" t="n">
        <v>2</v>
      </c>
      <c r="M4431" s="0" t="n">
        <v>2</v>
      </c>
      <c r="N4431" s="11" t="n">
        <v>0.4</v>
      </c>
      <c r="O4431" s="12" t="n">
        <v>1762.9</v>
      </c>
      <c r="P4431" s="12" t="n">
        <v>4006.6</v>
      </c>
      <c r="Q4431" s="12" t="n">
        <f aca="false">M4431*P4431*(1-N4431)</f>
        <v>4807.92</v>
      </c>
      <c r="R4431" s="12" t="n">
        <f aca="false">M4431*O4431</f>
        <v>3525.8</v>
      </c>
      <c r="S4431" s="12" t="n">
        <f aca="false">Q4431-R4431</f>
        <v>1282.12</v>
      </c>
      <c r="T4431" s="11" t="n">
        <f aca="false">IFERROR(S4431/Q4431,0)</f>
        <v>0.266668330587863</v>
      </c>
      <c r="U4431" s="13" t="n">
        <f aca="false">F4431-E4431</f>
        <v>6</v>
      </c>
      <c r="V4431" s="13" t="n">
        <f aca="false">G4431-F4431</f>
        <v>9</v>
      </c>
      <c r="W4431" s="13" t="n">
        <f aca="false">G4431-E4431</f>
        <v>15</v>
      </c>
      <c r="X4431" s="10" t="n">
        <f aca="false">YEAR(E4431)</f>
        <v>2019</v>
      </c>
      <c r="Y4431" s="0" t="str">
        <f aca="false">TEXT(E4431,"yyyy-mm")</f>
        <v>2019-11</v>
      </c>
      <c r="Z4431" s="0" t="str">
        <f aca="false">"Q"&amp;ROUNDUP(MONTH(E4431)/3,0)&amp;"-"&amp;YEAR(E4431)</f>
        <v>Q4-2019</v>
      </c>
    </row>
    <row r="4432" customFormat="false" ht="14.25" hidden="false" customHeight="false" outlineLevel="0" collapsed="false">
      <c r="A4432" s="0" t="s">
        <v>4474</v>
      </c>
      <c r="B4432" s="0" t="s">
        <v>38</v>
      </c>
      <c r="C4432" s="0" t="s">
        <v>39</v>
      </c>
      <c r="D4432" s="9" t="n">
        <v>43700</v>
      </c>
      <c r="E4432" s="9" t="n">
        <v>43780</v>
      </c>
      <c r="F4432" s="9" t="n">
        <v>43784</v>
      </c>
      <c r="G4432" s="9" t="n">
        <v>43793</v>
      </c>
      <c r="H4432" s="10" t="s">
        <v>36</v>
      </c>
      <c r="I4432" s="0" t="n">
        <v>20</v>
      </c>
      <c r="J4432" s="0" t="n">
        <v>25</v>
      </c>
      <c r="K4432" s="0" t="n">
        <v>104</v>
      </c>
      <c r="L4432" s="0" t="n">
        <v>28</v>
      </c>
      <c r="M4432" s="0" t="n">
        <v>4</v>
      </c>
      <c r="N4432" s="11" t="n">
        <v>0.1</v>
      </c>
      <c r="O4432" s="12" t="n">
        <v>2084.44</v>
      </c>
      <c r="P4432" s="12" t="n">
        <v>3932.9</v>
      </c>
      <c r="Q4432" s="12" t="n">
        <f aca="false">M4432*P4432*(1-N4432)</f>
        <v>14158.44</v>
      </c>
      <c r="R4432" s="12" t="n">
        <f aca="false">M4432*O4432</f>
        <v>8337.76</v>
      </c>
      <c r="S4432" s="12" t="n">
        <f aca="false">Q4432-R4432</f>
        <v>5820.68</v>
      </c>
      <c r="T4432" s="11" t="n">
        <f aca="false">IFERROR(S4432/Q4432,0)</f>
        <v>0.41111026356011</v>
      </c>
      <c r="U4432" s="13" t="n">
        <f aca="false">F4432-E4432</f>
        <v>4</v>
      </c>
      <c r="V4432" s="13" t="n">
        <f aca="false">G4432-F4432</f>
        <v>9</v>
      </c>
      <c r="W4432" s="13" t="n">
        <f aca="false">G4432-E4432</f>
        <v>13</v>
      </c>
      <c r="X4432" s="10" t="n">
        <f aca="false">YEAR(E4432)</f>
        <v>2019</v>
      </c>
      <c r="Y4432" s="0" t="str">
        <f aca="false">TEXT(E4432,"yyyy-mm")</f>
        <v>2019-11</v>
      </c>
      <c r="Z4432" s="0" t="str">
        <f aca="false">"Q"&amp;ROUNDUP(MONTH(E4432)/3,0)&amp;"-"&amp;YEAR(E4432)</f>
        <v>Q4-2019</v>
      </c>
    </row>
    <row r="4433" customFormat="false" ht="14.25" hidden="false" customHeight="false" outlineLevel="0" collapsed="false">
      <c r="A4433" s="0" t="s">
        <v>4475</v>
      </c>
      <c r="B4433" s="0" t="s">
        <v>43</v>
      </c>
      <c r="C4433" s="0" t="s">
        <v>58</v>
      </c>
      <c r="D4433" s="9" t="n">
        <v>43700</v>
      </c>
      <c r="E4433" s="9" t="n">
        <v>43780</v>
      </c>
      <c r="F4433" s="9" t="n">
        <v>43790</v>
      </c>
      <c r="G4433" s="9" t="n">
        <v>43797</v>
      </c>
      <c r="H4433" s="10" t="s">
        <v>36</v>
      </c>
      <c r="I4433" s="0" t="n">
        <v>25</v>
      </c>
      <c r="J4433" s="0" t="n">
        <v>10</v>
      </c>
      <c r="K4433" s="0" t="n">
        <v>364</v>
      </c>
      <c r="L4433" s="0" t="n">
        <v>18</v>
      </c>
      <c r="M4433" s="0" t="n">
        <v>8</v>
      </c>
      <c r="N4433" s="11" t="n">
        <v>0.05</v>
      </c>
      <c r="O4433" s="12" t="n">
        <v>2961.27</v>
      </c>
      <c r="P4433" s="12" t="n">
        <v>6043.4</v>
      </c>
      <c r="Q4433" s="12" t="n">
        <f aca="false">M4433*P4433*(1-N4433)</f>
        <v>45929.84</v>
      </c>
      <c r="R4433" s="12" t="n">
        <f aca="false">M4433*O4433</f>
        <v>23690.16</v>
      </c>
      <c r="S4433" s="12" t="n">
        <f aca="false">Q4433-R4433</f>
        <v>22239.68</v>
      </c>
      <c r="T4433" s="11" t="n">
        <f aca="false">IFERROR(S4433/Q4433,0)</f>
        <v>0.484209829600974</v>
      </c>
      <c r="U4433" s="13" t="n">
        <f aca="false">F4433-E4433</f>
        <v>10</v>
      </c>
      <c r="V4433" s="13" t="n">
        <f aca="false">G4433-F4433</f>
        <v>7</v>
      </c>
      <c r="W4433" s="13" t="n">
        <f aca="false">G4433-E4433</f>
        <v>17</v>
      </c>
      <c r="X4433" s="10" t="n">
        <f aca="false">YEAR(E4433)</f>
        <v>2019</v>
      </c>
      <c r="Y4433" s="0" t="str">
        <f aca="false">TEXT(E4433,"yyyy-mm")</f>
        <v>2019-11</v>
      </c>
      <c r="Z4433" s="0" t="str">
        <f aca="false">"Q"&amp;ROUNDUP(MONTH(E4433)/3,0)&amp;"-"&amp;YEAR(E4433)</f>
        <v>Q4-2019</v>
      </c>
    </row>
    <row r="4434" customFormat="false" ht="14.25" hidden="false" customHeight="false" outlineLevel="0" collapsed="false">
      <c r="A4434" s="0" t="s">
        <v>4476</v>
      </c>
      <c r="B4434" s="0" t="s">
        <v>34</v>
      </c>
      <c r="C4434" s="0" t="s">
        <v>39</v>
      </c>
      <c r="D4434" s="9" t="n">
        <v>43700</v>
      </c>
      <c r="E4434" s="9" t="n">
        <v>43780</v>
      </c>
      <c r="F4434" s="9" t="n">
        <v>43783</v>
      </c>
      <c r="G4434" s="9" t="n">
        <v>43785</v>
      </c>
      <c r="H4434" s="10" t="s">
        <v>36</v>
      </c>
      <c r="I4434" s="0" t="n">
        <v>7</v>
      </c>
      <c r="J4434" s="0" t="n">
        <v>31</v>
      </c>
      <c r="K4434" s="0" t="n">
        <v>193</v>
      </c>
      <c r="L4434" s="0" t="n">
        <v>31</v>
      </c>
      <c r="M4434" s="0" t="n">
        <v>6</v>
      </c>
      <c r="N4434" s="11" t="n">
        <v>0.15</v>
      </c>
      <c r="O4434" s="12" t="n">
        <v>856.39</v>
      </c>
      <c r="P4434" s="12" t="n">
        <v>1112.2</v>
      </c>
      <c r="Q4434" s="12" t="n">
        <f aca="false">M4434*P4434*(1-N4434)</f>
        <v>5672.22</v>
      </c>
      <c r="R4434" s="12" t="n">
        <f aca="false">M4434*O4434</f>
        <v>5138.34</v>
      </c>
      <c r="S4434" s="12" t="n">
        <f aca="false">Q4434-R4434</f>
        <v>533.88</v>
      </c>
      <c r="T4434" s="11" t="n">
        <f aca="false">IFERROR(S4434/Q4434,0)</f>
        <v>0.0941218782064166</v>
      </c>
      <c r="U4434" s="13" t="n">
        <f aca="false">F4434-E4434</f>
        <v>3</v>
      </c>
      <c r="V4434" s="13" t="n">
        <f aca="false">G4434-F4434</f>
        <v>2</v>
      </c>
      <c r="W4434" s="13" t="n">
        <f aca="false">G4434-E4434</f>
        <v>5</v>
      </c>
      <c r="X4434" s="10" t="n">
        <f aca="false">YEAR(E4434)</f>
        <v>2019</v>
      </c>
      <c r="Y4434" s="0" t="str">
        <f aca="false">TEXT(E4434,"yyyy-mm")</f>
        <v>2019-11</v>
      </c>
      <c r="Z4434" s="0" t="str">
        <f aca="false">"Q"&amp;ROUNDUP(MONTH(E4434)/3,0)&amp;"-"&amp;YEAR(E4434)</f>
        <v>Q4-2019</v>
      </c>
    </row>
    <row r="4435" customFormat="false" ht="14.25" hidden="false" customHeight="false" outlineLevel="0" collapsed="false">
      <c r="A4435" s="0" t="s">
        <v>4477</v>
      </c>
      <c r="B4435" s="0" t="s">
        <v>34</v>
      </c>
      <c r="C4435" s="0" t="s">
        <v>46</v>
      </c>
      <c r="D4435" s="9" t="n">
        <v>43600</v>
      </c>
      <c r="E4435" s="9" t="n">
        <v>43781</v>
      </c>
      <c r="F4435" s="9" t="n">
        <v>43808</v>
      </c>
      <c r="G4435" s="9" t="n">
        <v>43815</v>
      </c>
      <c r="H4435" s="10" t="s">
        <v>36</v>
      </c>
      <c r="I4435" s="0" t="n">
        <v>3</v>
      </c>
      <c r="J4435" s="0" t="n">
        <v>6</v>
      </c>
      <c r="K4435" s="0" t="n">
        <v>323</v>
      </c>
      <c r="L4435" s="0" t="n">
        <v>8</v>
      </c>
      <c r="M4435" s="0" t="n">
        <v>7</v>
      </c>
      <c r="N4435" s="11" t="n">
        <v>0.05</v>
      </c>
      <c r="O4435" s="12" t="n">
        <v>827.32</v>
      </c>
      <c r="P4435" s="12" t="n">
        <v>1969.8</v>
      </c>
      <c r="Q4435" s="12" t="n">
        <f aca="false">M4435*P4435*(1-N4435)</f>
        <v>13099.17</v>
      </c>
      <c r="R4435" s="12" t="n">
        <f aca="false">M4435*O4435</f>
        <v>5791.24</v>
      </c>
      <c r="S4435" s="12" t="n">
        <f aca="false">Q4435-R4435</f>
        <v>7307.93</v>
      </c>
      <c r="T4435" s="11" t="n">
        <f aca="false">IFERROR(S4435/Q4435,0)</f>
        <v>0.557892599302093</v>
      </c>
      <c r="U4435" s="13" t="n">
        <f aca="false">F4435-E4435</f>
        <v>27</v>
      </c>
      <c r="V4435" s="13" t="n">
        <f aca="false">G4435-F4435</f>
        <v>7</v>
      </c>
      <c r="W4435" s="13" t="n">
        <f aca="false">G4435-E4435</f>
        <v>34</v>
      </c>
      <c r="X4435" s="10" t="n">
        <f aca="false">YEAR(E4435)</f>
        <v>2019</v>
      </c>
      <c r="Y4435" s="0" t="str">
        <f aca="false">TEXT(E4435,"yyyy-mm")</f>
        <v>2019-11</v>
      </c>
      <c r="Z4435" s="0" t="str">
        <f aca="false">"Q"&amp;ROUNDUP(MONTH(E4435)/3,0)&amp;"-"&amp;YEAR(E4435)</f>
        <v>Q4-2019</v>
      </c>
    </row>
    <row r="4436" customFormat="false" ht="14.25" hidden="false" customHeight="false" outlineLevel="0" collapsed="false">
      <c r="A4436" s="0" t="s">
        <v>4478</v>
      </c>
      <c r="B4436" s="0" t="s">
        <v>41</v>
      </c>
      <c r="C4436" s="0" t="s">
        <v>48</v>
      </c>
      <c r="D4436" s="9" t="n">
        <v>43600</v>
      </c>
      <c r="E4436" s="9" t="n">
        <v>43781</v>
      </c>
      <c r="F4436" s="9" t="n">
        <v>43806</v>
      </c>
      <c r="G4436" s="9" t="n">
        <v>43816</v>
      </c>
      <c r="H4436" s="10" t="s">
        <v>36</v>
      </c>
      <c r="I4436" s="0" t="n">
        <v>23</v>
      </c>
      <c r="J4436" s="0" t="n">
        <v>5</v>
      </c>
      <c r="K4436" s="0" t="n">
        <v>47</v>
      </c>
      <c r="L4436" s="0" t="n">
        <v>45</v>
      </c>
      <c r="M4436" s="0" t="n">
        <v>7</v>
      </c>
      <c r="N4436" s="11" t="n">
        <v>0.1</v>
      </c>
      <c r="O4436" s="12" t="n">
        <v>1798.35</v>
      </c>
      <c r="P4436" s="12" t="n">
        <v>2606.3</v>
      </c>
      <c r="Q4436" s="12" t="n">
        <f aca="false">M4436*P4436*(1-N4436)</f>
        <v>16419.69</v>
      </c>
      <c r="R4436" s="12" t="n">
        <f aca="false">M4436*O4436</f>
        <v>12588.45</v>
      </c>
      <c r="S4436" s="12" t="n">
        <f aca="false">Q4436-R4436</f>
        <v>3831.24</v>
      </c>
      <c r="T4436" s="11" t="n">
        <f aca="false">IFERROR(S4436/Q4436,0)</f>
        <v>0.233332054381051</v>
      </c>
      <c r="U4436" s="13" t="n">
        <f aca="false">F4436-E4436</f>
        <v>25</v>
      </c>
      <c r="V4436" s="13" t="n">
        <f aca="false">G4436-F4436</f>
        <v>10</v>
      </c>
      <c r="W4436" s="13" t="n">
        <f aca="false">G4436-E4436</f>
        <v>35</v>
      </c>
      <c r="X4436" s="10" t="n">
        <f aca="false">YEAR(E4436)</f>
        <v>2019</v>
      </c>
      <c r="Y4436" s="0" t="str">
        <f aca="false">TEXT(E4436,"yyyy-mm")</f>
        <v>2019-11</v>
      </c>
      <c r="Z4436" s="0" t="str">
        <f aca="false">"Q"&amp;ROUNDUP(MONTH(E4436)/3,0)&amp;"-"&amp;YEAR(E4436)</f>
        <v>Q4-2019</v>
      </c>
    </row>
    <row r="4437" customFormat="false" ht="14.25" hidden="false" customHeight="false" outlineLevel="0" collapsed="false">
      <c r="A4437" s="0" t="s">
        <v>4479</v>
      </c>
      <c r="B4437" s="0" t="s">
        <v>34</v>
      </c>
      <c r="C4437" s="0" t="s">
        <v>58</v>
      </c>
      <c r="D4437" s="9" t="n">
        <v>43700</v>
      </c>
      <c r="E4437" s="9" t="n">
        <v>43781</v>
      </c>
      <c r="F4437" s="9" t="n">
        <v>43797</v>
      </c>
      <c r="G4437" s="9" t="n">
        <v>43801</v>
      </c>
      <c r="H4437" s="10" t="s">
        <v>36</v>
      </c>
      <c r="I4437" s="0" t="n">
        <v>1</v>
      </c>
      <c r="J4437" s="0" t="n">
        <v>41</v>
      </c>
      <c r="K4437" s="0" t="n">
        <v>330</v>
      </c>
      <c r="L4437" s="0" t="n">
        <v>13</v>
      </c>
      <c r="M4437" s="0" t="n">
        <v>4</v>
      </c>
      <c r="N4437" s="11" t="n">
        <v>0.075</v>
      </c>
      <c r="O4437" s="12" t="n">
        <v>187.6</v>
      </c>
      <c r="P4437" s="12" t="n">
        <v>268</v>
      </c>
      <c r="Q4437" s="12" t="n">
        <f aca="false">M4437*P4437*(1-N4437)</f>
        <v>991.6</v>
      </c>
      <c r="R4437" s="12" t="n">
        <f aca="false">M4437*O4437</f>
        <v>750.4</v>
      </c>
      <c r="S4437" s="12" t="n">
        <f aca="false">Q4437-R4437</f>
        <v>241.2</v>
      </c>
      <c r="T4437" s="11" t="n">
        <f aca="false">IFERROR(S4437/Q4437,0)</f>
        <v>0.243243243243243</v>
      </c>
      <c r="U4437" s="13" t="n">
        <f aca="false">F4437-E4437</f>
        <v>16</v>
      </c>
      <c r="V4437" s="13" t="n">
        <f aca="false">G4437-F4437</f>
        <v>4</v>
      </c>
      <c r="W4437" s="13" t="n">
        <f aca="false">G4437-E4437</f>
        <v>20</v>
      </c>
      <c r="X4437" s="10" t="n">
        <f aca="false">YEAR(E4437)</f>
        <v>2019</v>
      </c>
      <c r="Y4437" s="0" t="str">
        <f aca="false">TEXT(E4437,"yyyy-mm")</f>
        <v>2019-11</v>
      </c>
      <c r="Z4437" s="0" t="str">
        <f aca="false">"Q"&amp;ROUNDUP(MONTH(E4437)/3,0)&amp;"-"&amp;YEAR(E4437)</f>
        <v>Q4-2019</v>
      </c>
    </row>
    <row r="4438" customFormat="false" ht="14.25" hidden="false" customHeight="false" outlineLevel="0" collapsed="false">
      <c r="A4438" s="0" t="s">
        <v>4480</v>
      </c>
      <c r="B4438" s="0" t="s">
        <v>38</v>
      </c>
      <c r="C4438" s="0" t="s">
        <v>46</v>
      </c>
      <c r="D4438" s="9" t="n">
        <v>43700</v>
      </c>
      <c r="E4438" s="9" t="n">
        <v>43781</v>
      </c>
      <c r="F4438" s="9" t="n">
        <v>43801</v>
      </c>
      <c r="G4438" s="9" t="n">
        <v>43806</v>
      </c>
      <c r="H4438" s="10" t="s">
        <v>36</v>
      </c>
      <c r="I4438" s="0" t="n">
        <v>20</v>
      </c>
      <c r="J4438" s="0" t="n">
        <v>41</v>
      </c>
      <c r="K4438" s="0" t="n">
        <v>266</v>
      </c>
      <c r="L4438" s="0" t="n">
        <v>15</v>
      </c>
      <c r="M4438" s="0" t="n">
        <v>7</v>
      </c>
      <c r="N4438" s="11" t="n">
        <v>0.075</v>
      </c>
      <c r="O4438" s="12" t="n">
        <v>818.2</v>
      </c>
      <c r="P4438" s="12" t="n">
        <v>1902.8</v>
      </c>
      <c r="Q4438" s="12" t="n">
        <f aca="false">M4438*P4438*(1-N4438)</f>
        <v>12320.63</v>
      </c>
      <c r="R4438" s="12" t="n">
        <f aca="false">M4438*O4438</f>
        <v>5727.4</v>
      </c>
      <c r="S4438" s="12" t="n">
        <f aca="false">Q4438-R4438</f>
        <v>6593.23</v>
      </c>
      <c r="T4438" s="11" t="n">
        <f aca="false">IFERROR(S4438/Q4438,0)</f>
        <v>0.535137407746195</v>
      </c>
      <c r="U4438" s="13" t="n">
        <f aca="false">F4438-E4438</f>
        <v>20</v>
      </c>
      <c r="V4438" s="13" t="n">
        <f aca="false">G4438-F4438</f>
        <v>5</v>
      </c>
      <c r="W4438" s="13" t="n">
        <f aca="false">G4438-E4438</f>
        <v>25</v>
      </c>
      <c r="X4438" s="10" t="n">
        <f aca="false">YEAR(E4438)</f>
        <v>2019</v>
      </c>
      <c r="Y4438" s="0" t="str">
        <f aca="false">TEXT(E4438,"yyyy-mm")</f>
        <v>2019-11</v>
      </c>
      <c r="Z4438" s="0" t="str">
        <f aca="false">"Q"&amp;ROUNDUP(MONTH(E4438)/3,0)&amp;"-"&amp;YEAR(E4438)</f>
        <v>Q4-2019</v>
      </c>
    </row>
    <row r="4439" customFormat="false" ht="14.25" hidden="false" customHeight="false" outlineLevel="0" collapsed="false">
      <c r="A4439" s="0" t="s">
        <v>4481</v>
      </c>
      <c r="B4439" s="0" t="s">
        <v>34</v>
      </c>
      <c r="C4439" s="0" t="s">
        <v>46</v>
      </c>
      <c r="D4439" s="9" t="n">
        <v>43700</v>
      </c>
      <c r="E4439" s="9" t="n">
        <v>43781</v>
      </c>
      <c r="F4439" s="9" t="n">
        <v>43801</v>
      </c>
      <c r="G4439" s="9" t="n">
        <v>43802</v>
      </c>
      <c r="H4439" s="10" t="s">
        <v>36</v>
      </c>
      <c r="I4439" s="0" t="n">
        <v>10</v>
      </c>
      <c r="J4439" s="0" t="n">
        <v>34</v>
      </c>
      <c r="K4439" s="0" t="n">
        <v>282</v>
      </c>
      <c r="L4439" s="0" t="n">
        <v>22</v>
      </c>
      <c r="M4439" s="0" t="n">
        <v>2</v>
      </c>
      <c r="N4439" s="11" t="n">
        <v>0.15</v>
      </c>
      <c r="O4439" s="12" t="n">
        <v>1791.58</v>
      </c>
      <c r="P4439" s="12" t="n">
        <v>2559.4</v>
      </c>
      <c r="Q4439" s="12" t="n">
        <f aca="false">M4439*P4439*(1-N4439)</f>
        <v>4350.98</v>
      </c>
      <c r="R4439" s="12" t="n">
        <f aca="false">M4439*O4439</f>
        <v>3583.16</v>
      </c>
      <c r="S4439" s="12" t="n">
        <f aca="false">Q4439-R4439</f>
        <v>767.820000000001</v>
      </c>
      <c r="T4439" s="11" t="n">
        <f aca="false">IFERROR(S4439/Q4439,0)</f>
        <v>0.176470588235294</v>
      </c>
      <c r="U4439" s="13" t="n">
        <f aca="false">F4439-E4439</f>
        <v>20</v>
      </c>
      <c r="V4439" s="13" t="n">
        <f aca="false">G4439-F4439</f>
        <v>1</v>
      </c>
      <c r="W4439" s="13" t="n">
        <f aca="false">G4439-E4439</f>
        <v>21</v>
      </c>
      <c r="X4439" s="10" t="n">
        <f aca="false">YEAR(E4439)</f>
        <v>2019</v>
      </c>
      <c r="Y4439" s="0" t="str">
        <f aca="false">TEXT(E4439,"yyyy-mm")</f>
        <v>2019-11</v>
      </c>
      <c r="Z4439" s="0" t="str">
        <f aca="false">"Q"&amp;ROUNDUP(MONTH(E4439)/3,0)&amp;"-"&amp;YEAR(E4439)</f>
        <v>Q4-2019</v>
      </c>
    </row>
    <row r="4440" customFormat="false" ht="14.25" hidden="false" customHeight="false" outlineLevel="0" collapsed="false">
      <c r="A4440" s="0" t="s">
        <v>4482</v>
      </c>
      <c r="B4440" s="0" t="s">
        <v>34</v>
      </c>
      <c r="C4440" s="0" t="s">
        <v>39</v>
      </c>
      <c r="D4440" s="9" t="n">
        <v>43700</v>
      </c>
      <c r="E4440" s="9" t="n">
        <v>43781</v>
      </c>
      <c r="F4440" s="9" t="n">
        <v>43788</v>
      </c>
      <c r="G4440" s="9" t="n">
        <v>43789</v>
      </c>
      <c r="H4440" s="10" t="s">
        <v>36</v>
      </c>
      <c r="I4440" s="0" t="n">
        <v>10</v>
      </c>
      <c r="J4440" s="0" t="n">
        <v>11</v>
      </c>
      <c r="K4440" s="0" t="n">
        <v>95</v>
      </c>
      <c r="L4440" s="0" t="n">
        <v>26</v>
      </c>
      <c r="M4440" s="0" t="n">
        <v>8</v>
      </c>
      <c r="N4440" s="11" t="n">
        <v>0.1</v>
      </c>
      <c r="O4440" s="12" t="n">
        <v>3103.44</v>
      </c>
      <c r="P4440" s="12" t="n">
        <v>3879.3</v>
      </c>
      <c r="Q4440" s="12" t="n">
        <f aca="false">M4440*P4440*(1-N4440)</f>
        <v>27930.96</v>
      </c>
      <c r="R4440" s="12" t="n">
        <f aca="false">M4440*O4440</f>
        <v>24827.52</v>
      </c>
      <c r="S4440" s="12" t="n">
        <f aca="false">Q4440-R4440</f>
        <v>3103.44</v>
      </c>
      <c r="T4440" s="11" t="n">
        <f aca="false">IFERROR(S4440/Q4440,0)</f>
        <v>0.111111111111111</v>
      </c>
      <c r="U4440" s="13" t="n">
        <f aca="false">F4440-E4440</f>
        <v>7</v>
      </c>
      <c r="V4440" s="13" t="n">
        <f aca="false">G4440-F4440</f>
        <v>1</v>
      </c>
      <c r="W4440" s="13" t="n">
        <f aca="false">G4440-E4440</f>
        <v>8</v>
      </c>
      <c r="X4440" s="10" t="n">
        <f aca="false">YEAR(E4440)</f>
        <v>2019</v>
      </c>
      <c r="Y4440" s="0" t="str">
        <f aca="false">TEXT(E4440,"yyyy-mm")</f>
        <v>2019-11</v>
      </c>
      <c r="Z4440" s="0" t="str">
        <f aca="false">"Q"&amp;ROUNDUP(MONTH(E4440)/3,0)&amp;"-"&amp;YEAR(E4440)</f>
        <v>Q4-2019</v>
      </c>
    </row>
    <row r="4441" customFormat="false" ht="14.25" hidden="false" customHeight="false" outlineLevel="0" collapsed="false">
      <c r="A4441" s="0" t="s">
        <v>4483</v>
      </c>
      <c r="B4441" s="0" t="s">
        <v>38</v>
      </c>
      <c r="C4441" s="0" t="s">
        <v>39</v>
      </c>
      <c r="D4441" s="9" t="n">
        <v>43700</v>
      </c>
      <c r="E4441" s="9" t="n">
        <v>43782</v>
      </c>
      <c r="F4441" s="9" t="n">
        <v>43791</v>
      </c>
      <c r="G4441" s="9" t="n">
        <v>43801</v>
      </c>
      <c r="H4441" s="10" t="s">
        <v>36</v>
      </c>
      <c r="I4441" s="0" t="n">
        <v>16</v>
      </c>
      <c r="J4441" s="0" t="n">
        <v>15</v>
      </c>
      <c r="K4441" s="0" t="n">
        <v>131</v>
      </c>
      <c r="L4441" s="0" t="n">
        <v>13</v>
      </c>
      <c r="M4441" s="0" t="n">
        <v>6</v>
      </c>
      <c r="N4441" s="11" t="n">
        <v>0.05</v>
      </c>
      <c r="O4441" s="12" t="n">
        <v>3241.73</v>
      </c>
      <c r="P4441" s="12" t="n">
        <v>3859.2</v>
      </c>
      <c r="Q4441" s="12" t="n">
        <f aca="false">M4441*P4441*(1-N4441)</f>
        <v>21997.44</v>
      </c>
      <c r="R4441" s="12" t="n">
        <f aca="false">M4441*O4441</f>
        <v>19450.38</v>
      </c>
      <c r="S4441" s="12" t="n">
        <f aca="false">Q4441-R4441</f>
        <v>2547.05999999999</v>
      </c>
      <c r="T4441" s="11" t="n">
        <f aca="false">IFERROR(S4441/Q4441,0)</f>
        <v>0.115788928166186</v>
      </c>
      <c r="U4441" s="13" t="n">
        <f aca="false">F4441-E4441</f>
        <v>9</v>
      </c>
      <c r="V4441" s="13" t="n">
        <f aca="false">G4441-F4441</f>
        <v>10</v>
      </c>
      <c r="W4441" s="13" t="n">
        <f aca="false">G4441-E4441</f>
        <v>19</v>
      </c>
      <c r="X4441" s="10" t="n">
        <f aca="false">YEAR(E4441)</f>
        <v>2019</v>
      </c>
      <c r="Y4441" s="0" t="str">
        <f aca="false">TEXT(E4441,"yyyy-mm")</f>
        <v>2019-11</v>
      </c>
      <c r="Z4441" s="0" t="str">
        <f aca="false">"Q"&amp;ROUNDUP(MONTH(E4441)/3,0)&amp;"-"&amp;YEAR(E4441)</f>
        <v>Q4-2019</v>
      </c>
    </row>
    <row r="4442" customFormat="false" ht="14.25" hidden="false" customHeight="false" outlineLevel="0" collapsed="false">
      <c r="A4442" s="0" t="s">
        <v>4484</v>
      </c>
      <c r="B4442" s="0" t="s">
        <v>41</v>
      </c>
      <c r="C4442" s="0" t="s">
        <v>48</v>
      </c>
      <c r="D4442" s="9" t="n">
        <v>43700</v>
      </c>
      <c r="E4442" s="9" t="n">
        <v>43782</v>
      </c>
      <c r="F4442" s="9" t="n">
        <v>43792</v>
      </c>
      <c r="G4442" s="9" t="n">
        <v>43800</v>
      </c>
      <c r="H4442" s="10" t="s">
        <v>36</v>
      </c>
      <c r="I4442" s="0" t="n">
        <v>21</v>
      </c>
      <c r="J4442" s="0" t="n">
        <v>4</v>
      </c>
      <c r="K4442" s="0" t="n">
        <v>16</v>
      </c>
      <c r="L4442" s="0" t="n">
        <v>5</v>
      </c>
      <c r="M4442" s="0" t="n">
        <v>3</v>
      </c>
      <c r="N4442" s="11" t="n">
        <v>0.075</v>
      </c>
      <c r="O4442" s="12" t="n">
        <v>1069.32</v>
      </c>
      <c r="P4442" s="12" t="n">
        <v>1782.2</v>
      </c>
      <c r="Q4442" s="12" t="n">
        <f aca="false">M4442*P4442*(1-N4442)</f>
        <v>4945.605</v>
      </c>
      <c r="R4442" s="12" t="n">
        <f aca="false">M4442*O4442</f>
        <v>3207.96</v>
      </c>
      <c r="S4442" s="12" t="n">
        <f aca="false">Q4442-R4442</f>
        <v>1737.645</v>
      </c>
      <c r="T4442" s="11" t="n">
        <f aca="false">IFERROR(S4442/Q4442,0)</f>
        <v>0.351351351351351</v>
      </c>
      <c r="U4442" s="13" t="n">
        <f aca="false">F4442-E4442</f>
        <v>10</v>
      </c>
      <c r="V4442" s="13" t="n">
        <f aca="false">G4442-F4442</f>
        <v>8</v>
      </c>
      <c r="W4442" s="13" t="n">
        <f aca="false">G4442-E4442</f>
        <v>18</v>
      </c>
      <c r="X4442" s="10" t="n">
        <f aca="false">YEAR(E4442)</f>
        <v>2019</v>
      </c>
      <c r="Y4442" s="0" t="str">
        <f aca="false">TEXT(E4442,"yyyy-mm")</f>
        <v>2019-11</v>
      </c>
      <c r="Z4442" s="0" t="str">
        <f aca="false">"Q"&amp;ROUNDUP(MONTH(E4442)/3,0)&amp;"-"&amp;YEAR(E4442)</f>
        <v>Q4-2019</v>
      </c>
    </row>
    <row r="4443" customFormat="false" ht="14.25" hidden="false" customHeight="false" outlineLevel="0" collapsed="false">
      <c r="A4443" s="0" t="s">
        <v>4485</v>
      </c>
      <c r="B4443" s="0" t="s">
        <v>38</v>
      </c>
      <c r="C4443" s="0" t="s">
        <v>58</v>
      </c>
      <c r="D4443" s="9" t="n">
        <v>43700</v>
      </c>
      <c r="E4443" s="9" t="n">
        <v>43782</v>
      </c>
      <c r="F4443" s="9" t="n">
        <v>43795</v>
      </c>
      <c r="G4443" s="9" t="n">
        <v>43798</v>
      </c>
      <c r="H4443" s="10" t="s">
        <v>36</v>
      </c>
      <c r="I4443" s="0" t="n">
        <v>15</v>
      </c>
      <c r="J4443" s="0" t="n">
        <v>1</v>
      </c>
      <c r="K4443" s="0" t="n">
        <v>364</v>
      </c>
      <c r="L4443" s="0" t="n">
        <v>40</v>
      </c>
      <c r="M4443" s="0" t="n">
        <v>1</v>
      </c>
      <c r="N4443" s="11" t="n">
        <v>0.15</v>
      </c>
      <c r="O4443" s="12" t="n">
        <v>112.56</v>
      </c>
      <c r="P4443" s="12" t="n">
        <v>268</v>
      </c>
      <c r="Q4443" s="12" t="n">
        <f aca="false">M4443*P4443*(1-N4443)</f>
        <v>227.8</v>
      </c>
      <c r="R4443" s="12" t="n">
        <f aca="false">M4443*O4443</f>
        <v>112.56</v>
      </c>
      <c r="S4443" s="12" t="n">
        <f aca="false">Q4443-R4443</f>
        <v>115.24</v>
      </c>
      <c r="T4443" s="11" t="n">
        <f aca="false">IFERROR(S4443/Q4443,0)</f>
        <v>0.505882352941176</v>
      </c>
      <c r="U4443" s="13" t="n">
        <f aca="false">F4443-E4443</f>
        <v>13</v>
      </c>
      <c r="V4443" s="13" t="n">
        <f aca="false">G4443-F4443</f>
        <v>3</v>
      </c>
      <c r="W4443" s="13" t="n">
        <f aca="false">G4443-E4443</f>
        <v>16</v>
      </c>
      <c r="X4443" s="10" t="n">
        <f aca="false">YEAR(E4443)</f>
        <v>2019</v>
      </c>
      <c r="Y4443" s="0" t="str">
        <f aca="false">TEXT(E4443,"yyyy-mm")</f>
        <v>2019-11</v>
      </c>
      <c r="Z4443" s="0" t="str">
        <f aca="false">"Q"&amp;ROUNDUP(MONTH(E4443)/3,0)&amp;"-"&amp;YEAR(E4443)</f>
        <v>Q4-2019</v>
      </c>
    </row>
    <row r="4444" customFormat="false" ht="14.25" hidden="false" customHeight="false" outlineLevel="0" collapsed="false">
      <c r="A4444" s="0" t="s">
        <v>4486</v>
      </c>
      <c r="B4444" s="0" t="s">
        <v>34</v>
      </c>
      <c r="C4444" s="0" t="s">
        <v>39</v>
      </c>
      <c r="D4444" s="9" t="n">
        <v>43700</v>
      </c>
      <c r="E4444" s="9" t="n">
        <v>43782</v>
      </c>
      <c r="F4444" s="9" t="n">
        <v>43804</v>
      </c>
      <c r="G4444" s="9" t="n">
        <v>43808</v>
      </c>
      <c r="H4444" s="10" t="s">
        <v>36</v>
      </c>
      <c r="I4444" s="0" t="n">
        <v>9</v>
      </c>
      <c r="J4444" s="0" t="n">
        <v>3</v>
      </c>
      <c r="K4444" s="0" t="n">
        <v>117</v>
      </c>
      <c r="L4444" s="0" t="n">
        <v>22</v>
      </c>
      <c r="M4444" s="0" t="n">
        <v>5</v>
      </c>
      <c r="N4444" s="11" t="n">
        <v>0.075</v>
      </c>
      <c r="O4444" s="12" t="n">
        <v>3772.3</v>
      </c>
      <c r="P4444" s="12" t="n">
        <v>6184.1</v>
      </c>
      <c r="Q4444" s="12" t="n">
        <f aca="false">M4444*P4444*(1-N4444)</f>
        <v>28601.4625</v>
      </c>
      <c r="R4444" s="12" t="n">
        <f aca="false">M4444*O4444</f>
        <v>18861.5</v>
      </c>
      <c r="S4444" s="12" t="n">
        <f aca="false">Q4444-R4444</f>
        <v>9739.9625</v>
      </c>
      <c r="T4444" s="11" t="n">
        <f aca="false">IFERROR(S4444/Q4444,0)</f>
        <v>0.340540715356776</v>
      </c>
      <c r="U4444" s="13" t="n">
        <f aca="false">F4444-E4444</f>
        <v>22</v>
      </c>
      <c r="V4444" s="13" t="n">
        <f aca="false">G4444-F4444</f>
        <v>4</v>
      </c>
      <c r="W4444" s="13" t="n">
        <f aca="false">G4444-E4444</f>
        <v>26</v>
      </c>
      <c r="X4444" s="10" t="n">
        <f aca="false">YEAR(E4444)</f>
        <v>2019</v>
      </c>
      <c r="Y4444" s="0" t="str">
        <f aca="false">TEXT(E4444,"yyyy-mm")</f>
        <v>2019-11</v>
      </c>
      <c r="Z4444" s="0" t="str">
        <f aca="false">"Q"&amp;ROUNDUP(MONTH(E4444)/3,0)&amp;"-"&amp;YEAR(E4444)</f>
        <v>Q4-2019</v>
      </c>
    </row>
    <row r="4445" customFormat="false" ht="14.25" hidden="false" customHeight="false" outlineLevel="0" collapsed="false">
      <c r="A4445" s="0" t="s">
        <v>4487</v>
      </c>
      <c r="B4445" s="0" t="s">
        <v>41</v>
      </c>
      <c r="C4445" s="0" t="s">
        <v>39</v>
      </c>
      <c r="D4445" s="9" t="n">
        <v>43700</v>
      </c>
      <c r="E4445" s="9" t="n">
        <v>43782</v>
      </c>
      <c r="F4445" s="9" t="n">
        <v>43790</v>
      </c>
      <c r="G4445" s="9" t="n">
        <v>43791</v>
      </c>
      <c r="H4445" s="10" t="s">
        <v>36</v>
      </c>
      <c r="I4445" s="0" t="n">
        <v>21</v>
      </c>
      <c r="J4445" s="0" t="n">
        <v>16</v>
      </c>
      <c r="K4445" s="0" t="n">
        <v>94</v>
      </c>
      <c r="L4445" s="0" t="n">
        <v>37</v>
      </c>
      <c r="M4445" s="0" t="n">
        <v>6</v>
      </c>
      <c r="N4445" s="11" t="n">
        <v>0.075</v>
      </c>
      <c r="O4445" s="12" t="n">
        <v>1206</v>
      </c>
      <c r="P4445" s="12" t="n">
        <v>2412</v>
      </c>
      <c r="Q4445" s="12" t="n">
        <f aca="false">M4445*P4445*(1-N4445)</f>
        <v>13386.6</v>
      </c>
      <c r="R4445" s="12" t="n">
        <f aca="false">M4445*O4445</f>
        <v>7236</v>
      </c>
      <c r="S4445" s="12" t="n">
        <f aca="false">Q4445-R4445</f>
        <v>6150.6</v>
      </c>
      <c r="T4445" s="11" t="n">
        <f aca="false">IFERROR(S4445/Q4445,0)</f>
        <v>0.45945945945946</v>
      </c>
      <c r="U4445" s="13" t="n">
        <f aca="false">F4445-E4445</f>
        <v>8</v>
      </c>
      <c r="V4445" s="13" t="n">
        <f aca="false">G4445-F4445</f>
        <v>1</v>
      </c>
      <c r="W4445" s="13" t="n">
        <f aca="false">G4445-E4445</f>
        <v>9</v>
      </c>
      <c r="X4445" s="10" t="n">
        <f aca="false">YEAR(E4445)</f>
        <v>2019</v>
      </c>
      <c r="Y4445" s="0" t="str">
        <f aca="false">TEXT(E4445,"yyyy-mm")</f>
        <v>2019-11</v>
      </c>
      <c r="Z4445" s="0" t="str">
        <f aca="false">"Q"&amp;ROUNDUP(MONTH(E4445)/3,0)&amp;"-"&amp;YEAR(E4445)</f>
        <v>Q4-2019</v>
      </c>
    </row>
    <row r="4446" customFormat="false" ht="14.25" hidden="false" customHeight="false" outlineLevel="0" collapsed="false">
      <c r="A4446" s="0" t="s">
        <v>4488</v>
      </c>
      <c r="B4446" s="0" t="s">
        <v>38</v>
      </c>
      <c r="C4446" s="0" t="s">
        <v>39</v>
      </c>
      <c r="D4446" s="9" t="n">
        <v>43700</v>
      </c>
      <c r="E4446" s="9" t="n">
        <v>43782</v>
      </c>
      <c r="F4446" s="9" t="n">
        <v>43798</v>
      </c>
      <c r="G4446" s="9" t="n">
        <v>43806</v>
      </c>
      <c r="H4446" s="10" t="s">
        <v>36</v>
      </c>
      <c r="I4446" s="0" t="n">
        <v>14</v>
      </c>
      <c r="J4446" s="0" t="n">
        <v>23</v>
      </c>
      <c r="K4446" s="0" t="n">
        <v>135</v>
      </c>
      <c r="L4446" s="0" t="n">
        <v>13</v>
      </c>
      <c r="M4446" s="0" t="n">
        <v>8</v>
      </c>
      <c r="N4446" s="11" t="n">
        <v>0.1</v>
      </c>
      <c r="O4446" s="12" t="n">
        <v>695.06</v>
      </c>
      <c r="P4446" s="12" t="n">
        <v>891.1</v>
      </c>
      <c r="Q4446" s="12" t="n">
        <f aca="false">M4446*P4446*(1-N4446)</f>
        <v>6415.92</v>
      </c>
      <c r="R4446" s="12" t="n">
        <f aca="false">M4446*O4446</f>
        <v>5560.48</v>
      </c>
      <c r="S4446" s="12" t="n">
        <f aca="false">Q4446-R4446</f>
        <v>855.440000000001</v>
      </c>
      <c r="T4446" s="11" t="n">
        <f aca="false">IFERROR(S4446/Q4446,0)</f>
        <v>0.133330839536653</v>
      </c>
      <c r="U4446" s="13" t="n">
        <f aca="false">F4446-E4446</f>
        <v>16</v>
      </c>
      <c r="V4446" s="13" t="n">
        <f aca="false">G4446-F4446</f>
        <v>8</v>
      </c>
      <c r="W4446" s="13" t="n">
        <f aca="false">G4446-E4446</f>
        <v>24</v>
      </c>
      <c r="X4446" s="10" t="n">
        <f aca="false">YEAR(E4446)</f>
        <v>2019</v>
      </c>
      <c r="Y4446" s="0" t="str">
        <f aca="false">TEXT(E4446,"yyyy-mm")</f>
        <v>2019-11</v>
      </c>
      <c r="Z4446" s="0" t="str">
        <f aca="false">"Q"&amp;ROUNDUP(MONTH(E4446)/3,0)&amp;"-"&amp;YEAR(E4446)</f>
        <v>Q4-2019</v>
      </c>
    </row>
    <row r="4447" customFormat="false" ht="14.25" hidden="false" customHeight="false" outlineLevel="0" collapsed="false">
      <c r="A4447" s="0" t="s">
        <v>4489</v>
      </c>
      <c r="B4447" s="0" t="s">
        <v>41</v>
      </c>
      <c r="C4447" s="0" t="s">
        <v>79</v>
      </c>
      <c r="D4447" s="9" t="n">
        <v>43700</v>
      </c>
      <c r="E4447" s="9" t="n">
        <v>43782</v>
      </c>
      <c r="F4447" s="9" t="n">
        <v>43784</v>
      </c>
      <c r="G4447" s="9" t="n">
        <v>43789</v>
      </c>
      <c r="H4447" s="10" t="s">
        <v>36</v>
      </c>
      <c r="I4447" s="0" t="n">
        <v>22</v>
      </c>
      <c r="J4447" s="0" t="n">
        <v>41</v>
      </c>
      <c r="K4447" s="0" t="n">
        <v>70</v>
      </c>
      <c r="L4447" s="0" t="n">
        <v>31</v>
      </c>
      <c r="M4447" s="0" t="n">
        <v>7</v>
      </c>
      <c r="N4447" s="11" t="n">
        <v>0.2</v>
      </c>
      <c r="O4447" s="12" t="n">
        <v>1655.17</v>
      </c>
      <c r="P4447" s="12" t="n">
        <v>2586.2</v>
      </c>
      <c r="Q4447" s="12" t="n">
        <f aca="false">M4447*P4447*(1-N4447)</f>
        <v>14482.72</v>
      </c>
      <c r="R4447" s="12" t="n">
        <f aca="false">M4447*O4447</f>
        <v>11586.19</v>
      </c>
      <c r="S4447" s="12" t="n">
        <f aca="false">Q4447-R4447</f>
        <v>2896.53</v>
      </c>
      <c r="T4447" s="11" t="n">
        <f aca="false">IFERROR(S4447/Q4447,0)</f>
        <v>0.199999033330755</v>
      </c>
      <c r="U4447" s="13" t="n">
        <f aca="false">F4447-E4447</f>
        <v>2</v>
      </c>
      <c r="V4447" s="13" t="n">
        <f aca="false">G4447-F4447</f>
        <v>5</v>
      </c>
      <c r="W4447" s="13" t="n">
        <f aca="false">G4447-E4447</f>
        <v>7</v>
      </c>
      <c r="X4447" s="10" t="n">
        <f aca="false">YEAR(E4447)</f>
        <v>2019</v>
      </c>
      <c r="Y4447" s="0" t="str">
        <f aca="false">TEXT(E4447,"yyyy-mm")</f>
        <v>2019-11</v>
      </c>
      <c r="Z4447" s="0" t="str">
        <f aca="false">"Q"&amp;ROUNDUP(MONTH(E4447)/3,0)&amp;"-"&amp;YEAR(E4447)</f>
        <v>Q4-2019</v>
      </c>
    </row>
    <row r="4448" customFormat="false" ht="14.25" hidden="false" customHeight="false" outlineLevel="0" collapsed="false">
      <c r="A4448" s="0" t="s">
        <v>4490</v>
      </c>
      <c r="B4448" s="0" t="s">
        <v>34</v>
      </c>
      <c r="C4448" s="0" t="s">
        <v>39</v>
      </c>
      <c r="D4448" s="9" t="n">
        <v>43700</v>
      </c>
      <c r="E4448" s="9" t="n">
        <v>43782</v>
      </c>
      <c r="F4448" s="9" t="n">
        <v>43798</v>
      </c>
      <c r="G4448" s="9" t="n">
        <v>43806</v>
      </c>
      <c r="H4448" s="10" t="s">
        <v>36</v>
      </c>
      <c r="I4448" s="0" t="n">
        <v>9</v>
      </c>
      <c r="J4448" s="0" t="n">
        <v>9</v>
      </c>
      <c r="K4448" s="0" t="n">
        <v>158</v>
      </c>
      <c r="L4448" s="0" t="n">
        <v>20</v>
      </c>
      <c r="M4448" s="0" t="n">
        <v>3</v>
      </c>
      <c r="N4448" s="11" t="n">
        <v>0.075</v>
      </c>
      <c r="O4448" s="12" t="n">
        <v>569.5</v>
      </c>
      <c r="P4448" s="12" t="n">
        <v>1139</v>
      </c>
      <c r="Q4448" s="12" t="n">
        <f aca="false">M4448*P4448*(1-N4448)</f>
        <v>3160.725</v>
      </c>
      <c r="R4448" s="12" t="n">
        <f aca="false">M4448*O4448</f>
        <v>1708.5</v>
      </c>
      <c r="S4448" s="12" t="n">
        <f aca="false">Q4448-R4448</f>
        <v>1452.225</v>
      </c>
      <c r="T4448" s="11" t="n">
        <f aca="false">IFERROR(S4448/Q4448,0)</f>
        <v>0.45945945945946</v>
      </c>
      <c r="U4448" s="13" t="n">
        <f aca="false">F4448-E4448</f>
        <v>16</v>
      </c>
      <c r="V4448" s="13" t="n">
        <f aca="false">G4448-F4448</f>
        <v>8</v>
      </c>
      <c r="W4448" s="13" t="n">
        <f aca="false">G4448-E4448</f>
        <v>24</v>
      </c>
      <c r="X4448" s="10" t="n">
        <f aca="false">YEAR(E4448)</f>
        <v>2019</v>
      </c>
      <c r="Y4448" s="0" t="str">
        <f aca="false">TEXT(E4448,"yyyy-mm")</f>
        <v>2019-11</v>
      </c>
      <c r="Z4448" s="0" t="str">
        <f aca="false">"Q"&amp;ROUNDUP(MONTH(E4448)/3,0)&amp;"-"&amp;YEAR(E4448)</f>
        <v>Q4-2019</v>
      </c>
    </row>
    <row r="4449" customFormat="false" ht="14.25" hidden="false" customHeight="false" outlineLevel="0" collapsed="false">
      <c r="A4449" s="0" t="s">
        <v>4491</v>
      </c>
      <c r="B4449" s="0" t="s">
        <v>38</v>
      </c>
      <c r="C4449" s="0" t="s">
        <v>48</v>
      </c>
      <c r="D4449" s="9" t="n">
        <v>43700</v>
      </c>
      <c r="E4449" s="9" t="n">
        <v>43782</v>
      </c>
      <c r="F4449" s="9" t="n">
        <v>43793</v>
      </c>
      <c r="G4449" s="9" t="n">
        <v>43802</v>
      </c>
      <c r="H4449" s="10" t="s">
        <v>36</v>
      </c>
      <c r="I4449" s="0" t="n">
        <v>17</v>
      </c>
      <c r="J4449" s="0" t="n">
        <v>33</v>
      </c>
      <c r="K4449" s="0" t="n">
        <v>12</v>
      </c>
      <c r="L4449" s="0" t="n">
        <v>3</v>
      </c>
      <c r="M4449" s="0" t="n">
        <v>5</v>
      </c>
      <c r="N4449" s="11" t="n">
        <v>0.4</v>
      </c>
      <c r="O4449" s="12" t="n">
        <v>4143.41</v>
      </c>
      <c r="P4449" s="12" t="n">
        <v>6277.9</v>
      </c>
      <c r="Q4449" s="12" t="n">
        <f aca="false">M4449*P4449*(1-N4449)</f>
        <v>18833.7</v>
      </c>
      <c r="R4449" s="12" t="n">
        <f aca="false">M4449*O4449</f>
        <v>20717.05</v>
      </c>
      <c r="S4449" s="12" t="n">
        <f aca="false">Q4449-R4449</f>
        <v>-1883.35</v>
      </c>
      <c r="T4449" s="11" t="n">
        <f aca="false">IFERROR(S4449/Q4449,0)</f>
        <v>-0.0999989380737719</v>
      </c>
      <c r="U4449" s="13" t="n">
        <f aca="false">F4449-E4449</f>
        <v>11</v>
      </c>
      <c r="V4449" s="13" t="n">
        <f aca="false">G4449-F4449</f>
        <v>9</v>
      </c>
      <c r="W4449" s="13" t="n">
        <f aca="false">G4449-E4449</f>
        <v>20</v>
      </c>
      <c r="X4449" s="10" t="n">
        <f aca="false">YEAR(E4449)</f>
        <v>2019</v>
      </c>
      <c r="Y4449" s="0" t="str">
        <f aca="false">TEXT(E4449,"yyyy-mm")</f>
        <v>2019-11</v>
      </c>
      <c r="Z4449" s="0" t="str">
        <f aca="false">"Q"&amp;ROUNDUP(MONTH(E4449)/3,0)&amp;"-"&amp;YEAR(E4449)</f>
        <v>Q4-2019</v>
      </c>
    </row>
    <row r="4450" customFormat="false" ht="14.25" hidden="false" customHeight="false" outlineLevel="0" collapsed="false">
      <c r="A4450" s="0" t="s">
        <v>4492</v>
      </c>
      <c r="B4450" s="0" t="s">
        <v>38</v>
      </c>
      <c r="C4450" s="0" t="s">
        <v>58</v>
      </c>
      <c r="D4450" s="9" t="n">
        <v>43700</v>
      </c>
      <c r="E4450" s="9" t="n">
        <v>43782</v>
      </c>
      <c r="F4450" s="9" t="n">
        <v>43789</v>
      </c>
      <c r="G4450" s="9" t="n">
        <v>43796</v>
      </c>
      <c r="H4450" s="10" t="s">
        <v>36</v>
      </c>
      <c r="I4450" s="0" t="n">
        <v>16</v>
      </c>
      <c r="J4450" s="0" t="n">
        <v>36</v>
      </c>
      <c r="K4450" s="0" t="n">
        <v>353</v>
      </c>
      <c r="L4450" s="0" t="n">
        <v>10</v>
      </c>
      <c r="M4450" s="0" t="n">
        <v>6</v>
      </c>
      <c r="N4450" s="11" t="n">
        <v>0.075</v>
      </c>
      <c r="O4450" s="12" t="n">
        <v>2046.78</v>
      </c>
      <c r="P4450" s="12" t="n">
        <v>4013.3</v>
      </c>
      <c r="Q4450" s="12" t="n">
        <f aca="false">M4450*P4450*(1-N4450)</f>
        <v>22273.815</v>
      </c>
      <c r="R4450" s="12" t="n">
        <f aca="false">M4450*O4450</f>
        <v>12280.68</v>
      </c>
      <c r="S4450" s="12" t="n">
        <f aca="false">Q4450-R4450</f>
        <v>9993.135</v>
      </c>
      <c r="T4450" s="11" t="n">
        <f aca="false">IFERROR(S4450/Q4450,0)</f>
        <v>0.448649456772448</v>
      </c>
      <c r="U4450" s="13" t="n">
        <f aca="false">F4450-E4450</f>
        <v>7</v>
      </c>
      <c r="V4450" s="13" t="n">
        <f aca="false">G4450-F4450</f>
        <v>7</v>
      </c>
      <c r="W4450" s="13" t="n">
        <f aca="false">G4450-E4450</f>
        <v>14</v>
      </c>
      <c r="X4450" s="10" t="n">
        <f aca="false">YEAR(E4450)</f>
        <v>2019</v>
      </c>
      <c r="Y4450" s="0" t="str">
        <f aca="false">TEXT(E4450,"yyyy-mm")</f>
        <v>2019-11</v>
      </c>
      <c r="Z4450" s="0" t="str">
        <f aca="false">"Q"&amp;ROUNDUP(MONTH(E4450)/3,0)&amp;"-"&amp;YEAR(E4450)</f>
        <v>Q4-2019</v>
      </c>
    </row>
    <row r="4451" customFormat="false" ht="14.25" hidden="false" customHeight="false" outlineLevel="0" collapsed="false">
      <c r="A4451" s="0" t="s">
        <v>4493</v>
      </c>
      <c r="B4451" s="0" t="s">
        <v>41</v>
      </c>
      <c r="C4451" s="0" t="s">
        <v>58</v>
      </c>
      <c r="D4451" s="9" t="n">
        <v>43700</v>
      </c>
      <c r="E4451" s="9" t="n">
        <v>43783</v>
      </c>
      <c r="F4451" s="9" t="n">
        <v>43799</v>
      </c>
      <c r="G4451" s="9" t="n">
        <v>43809</v>
      </c>
      <c r="H4451" s="10" t="s">
        <v>36</v>
      </c>
      <c r="I4451" s="0" t="n">
        <v>24</v>
      </c>
      <c r="J4451" s="0" t="n">
        <v>26</v>
      </c>
      <c r="K4451" s="0" t="n">
        <v>335</v>
      </c>
      <c r="L4451" s="0" t="n">
        <v>35</v>
      </c>
      <c r="M4451" s="0" t="n">
        <v>7</v>
      </c>
      <c r="N4451" s="11" t="n">
        <v>0.15</v>
      </c>
      <c r="O4451" s="12" t="n">
        <v>2573</v>
      </c>
      <c r="P4451" s="12" t="n">
        <v>5045.1</v>
      </c>
      <c r="Q4451" s="12" t="n">
        <f aca="false">M4451*P4451*(1-N4451)</f>
        <v>30018.345</v>
      </c>
      <c r="R4451" s="12" t="n">
        <f aca="false">M4451*O4451</f>
        <v>18011</v>
      </c>
      <c r="S4451" s="12" t="n">
        <f aca="false">Q4451-R4451</f>
        <v>12007.345</v>
      </c>
      <c r="T4451" s="11" t="n">
        <f aca="false">IFERROR(S4451/Q4451,0)</f>
        <v>0.400000233190737</v>
      </c>
      <c r="U4451" s="13" t="n">
        <f aca="false">F4451-E4451</f>
        <v>16</v>
      </c>
      <c r="V4451" s="13" t="n">
        <f aca="false">G4451-F4451</f>
        <v>10</v>
      </c>
      <c r="W4451" s="13" t="n">
        <f aca="false">G4451-E4451</f>
        <v>26</v>
      </c>
      <c r="X4451" s="10" t="n">
        <f aca="false">YEAR(E4451)</f>
        <v>2019</v>
      </c>
      <c r="Y4451" s="0" t="str">
        <f aca="false">TEXT(E4451,"yyyy-mm")</f>
        <v>2019-11</v>
      </c>
      <c r="Z4451" s="0" t="str">
        <f aca="false">"Q"&amp;ROUNDUP(MONTH(E4451)/3,0)&amp;"-"&amp;YEAR(E4451)</f>
        <v>Q4-2019</v>
      </c>
    </row>
    <row r="4452" customFormat="false" ht="14.25" hidden="false" customHeight="false" outlineLevel="0" collapsed="false">
      <c r="A4452" s="0" t="s">
        <v>4494</v>
      </c>
      <c r="B4452" s="0" t="s">
        <v>38</v>
      </c>
      <c r="C4452" s="0" t="s">
        <v>48</v>
      </c>
      <c r="D4452" s="9" t="n">
        <v>43600</v>
      </c>
      <c r="E4452" s="9" t="n">
        <v>43783</v>
      </c>
      <c r="F4452" s="9" t="n">
        <v>43798</v>
      </c>
      <c r="G4452" s="9" t="n">
        <v>43800</v>
      </c>
      <c r="H4452" s="10" t="s">
        <v>36</v>
      </c>
      <c r="I4452" s="0" t="n">
        <v>18</v>
      </c>
      <c r="J4452" s="0" t="n">
        <v>42</v>
      </c>
      <c r="K4452" s="0" t="n">
        <v>13</v>
      </c>
      <c r="L4452" s="0" t="n">
        <v>30</v>
      </c>
      <c r="M4452" s="0" t="n">
        <v>1</v>
      </c>
      <c r="N4452" s="11" t="n">
        <v>0.15</v>
      </c>
      <c r="O4452" s="12" t="n">
        <v>1154.08</v>
      </c>
      <c r="P4452" s="12" t="n">
        <v>1775.5</v>
      </c>
      <c r="Q4452" s="12" t="n">
        <f aca="false">M4452*P4452*(1-N4452)</f>
        <v>1509.175</v>
      </c>
      <c r="R4452" s="12" t="n">
        <f aca="false">M4452*O4452</f>
        <v>1154.08</v>
      </c>
      <c r="S4452" s="12" t="n">
        <f aca="false">Q4452-R4452</f>
        <v>355.095</v>
      </c>
      <c r="T4452" s="11" t="n">
        <f aca="false">IFERROR(S4452/Q4452,0)</f>
        <v>0.235290804578661</v>
      </c>
      <c r="U4452" s="13" t="n">
        <f aca="false">F4452-E4452</f>
        <v>15</v>
      </c>
      <c r="V4452" s="13" t="n">
        <f aca="false">G4452-F4452</f>
        <v>2</v>
      </c>
      <c r="W4452" s="13" t="n">
        <f aca="false">G4452-E4452</f>
        <v>17</v>
      </c>
      <c r="X4452" s="10" t="n">
        <f aca="false">YEAR(E4452)</f>
        <v>2019</v>
      </c>
      <c r="Y4452" s="0" t="str">
        <f aca="false">TEXT(E4452,"yyyy-mm")</f>
        <v>2019-11</v>
      </c>
      <c r="Z4452" s="0" t="str">
        <f aca="false">"Q"&amp;ROUNDUP(MONTH(E4452)/3,0)&amp;"-"&amp;YEAR(E4452)</f>
        <v>Q4-2019</v>
      </c>
    </row>
    <row r="4453" customFormat="false" ht="14.25" hidden="false" customHeight="false" outlineLevel="0" collapsed="false">
      <c r="A4453" s="0" t="s">
        <v>4495</v>
      </c>
      <c r="B4453" s="0" t="s">
        <v>34</v>
      </c>
      <c r="C4453" s="0" t="s">
        <v>79</v>
      </c>
      <c r="D4453" s="9" t="n">
        <v>43600</v>
      </c>
      <c r="E4453" s="9" t="n">
        <v>43783</v>
      </c>
      <c r="F4453" s="9" t="n">
        <v>43808</v>
      </c>
      <c r="G4453" s="9" t="n">
        <v>43812</v>
      </c>
      <c r="H4453" s="10" t="s">
        <v>36</v>
      </c>
      <c r="I4453" s="0" t="n">
        <v>11</v>
      </c>
      <c r="J4453" s="0" t="n">
        <v>38</v>
      </c>
      <c r="K4453" s="0" t="n">
        <v>65</v>
      </c>
      <c r="L4453" s="0" t="n">
        <v>4</v>
      </c>
      <c r="M4453" s="0" t="n">
        <v>8</v>
      </c>
      <c r="N4453" s="11" t="n">
        <v>0.05</v>
      </c>
      <c r="O4453" s="12" t="n">
        <v>923.26</v>
      </c>
      <c r="P4453" s="12" t="n">
        <v>1742</v>
      </c>
      <c r="Q4453" s="12" t="n">
        <f aca="false">M4453*P4453*(1-N4453)</f>
        <v>13239.2</v>
      </c>
      <c r="R4453" s="12" t="n">
        <f aca="false">M4453*O4453</f>
        <v>7386.08</v>
      </c>
      <c r="S4453" s="12" t="n">
        <f aca="false">Q4453-R4453</f>
        <v>5853.12</v>
      </c>
      <c r="T4453" s="11" t="n">
        <f aca="false">IFERROR(S4453/Q4453,0)</f>
        <v>0.442105263157895</v>
      </c>
      <c r="U4453" s="13" t="n">
        <f aca="false">F4453-E4453</f>
        <v>25</v>
      </c>
      <c r="V4453" s="13" t="n">
        <f aca="false">G4453-F4453</f>
        <v>4</v>
      </c>
      <c r="W4453" s="13" t="n">
        <f aca="false">G4453-E4453</f>
        <v>29</v>
      </c>
      <c r="X4453" s="10" t="n">
        <f aca="false">YEAR(E4453)</f>
        <v>2019</v>
      </c>
      <c r="Y4453" s="0" t="str">
        <f aca="false">TEXT(E4453,"yyyy-mm")</f>
        <v>2019-11</v>
      </c>
      <c r="Z4453" s="0" t="str">
        <f aca="false">"Q"&amp;ROUNDUP(MONTH(E4453)/3,0)&amp;"-"&amp;YEAR(E4453)</f>
        <v>Q4-2019</v>
      </c>
    </row>
    <row r="4454" customFormat="false" ht="14.25" hidden="false" customHeight="false" outlineLevel="0" collapsed="false">
      <c r="A4454" s="0" t="s">
        <v>4496</v>
      </c>
      <c r="B4454" s="0" t="s">
        <v>34</v>
      </c>
      <c r="C4454" s="0" t="s">
        <v>58</v>
      </c>
      <c r="D4454" s="9" t="n">
        <v>43700</v>
      </c>
      <c r="E4454" s="9" t="n">
        <v>43783</v>
      </c>
      <c r="F4454" s="9" t="n">
        <v>43808</v>
      </c>
      <c r="G4454" s="9" t="n">
        <v>43818</v>
      </c>
      <c r="H4454" s="10" t="s">
        <v>36</v>
      </c>
      <c r="I4454" s="0" t="n">
        <v>3</v>
      </c>
      <c r="J4454" s="0" t="n">
        <v>26</v>
      </c>
      <c r="K4454" s="0" t="n">
        <v>329</v>
      </c>
      <c r="L4454" s="0" t="n">
        <v>17</v>
      </c>
      <c r="M4454" s="0" t="n">
        <v>3</v>
      </c>
      <c r="N4454" s="11" t="n">
        <v>0.05</v>
      </c>
      <c r="O4454" s="12" t="n">
        <v>83.55</v>
      </c>
      <c r="P4454" s="12" t="n">
        <v>194.3</v>
      </c>
      <c r="Q4454" s="12" t="n">
        <f aca="false">M4454*P4454*(1-N4454)</f>
        <v>553.755</v>
      </c>
      <c r="R4454" s="12" t="n">
        <f aca="false">M4454*O4454</f>
        <v>250.65</v>
      </c>
      <c r="S4454" s="12" t="n">
        <f aca="false">Q4454-R4454</f>
        <v>303.105</v>
      </c>
      <c r="T4454" s="11" t="n">
        <f aca="false">IFERROR(S4454/Q4454,0)</f>
        <v>0.547363003494325</v>
      </c>
      <c r="U4454" s="13" t="n">
        <f aca="false">F4454-E4454</f>
        <v>25</v>
      </c>
      <c r="V4454" s="13" t="n">
        <f aca="false">G4454-F4454</f>
        <v>10</v>
      </c>
      <c r="W4454" s="13" t="n">
        <f aca="false">G4454-E4454</f>
        <v>35</v>
      </c>
      <c r="X4454" s="10" t="n">
        <f aca="false">YEAR(E4454)</f>
        <v>2019</v>
      </c>
      <c r="Y4454" s="0" t="str">
        <f aca="false">TEXT(E4454,"yyyy-mm")</f>
        <v>2019-11</v>
      </c>
      <c r="Z4454" s="0" t="str">
        <f aca="false">"Q"&amp;ROUNDUP(MONTH(E4454)/3,0)&amp;"-"&amp;YEAR(E4454)</f>
        <v>Q4-2019</v>
      </c>
    </row>
    <row r="4455" customFormat="false" ht="14.25" hidden="false" customHeight="false" outlineLevel="0" collapsed="false">
      <c r="A4455" s="0" t="s">
        <v>4497</v>
      </c>
      <c r="B4455" s="0" t="s">
        <v>41</v>
      </c>
      <c r="C4455" s="0" t="s">
        <v>79</v>
      </c>
      <c r="D4455" s="9" t="n">
        <v>43700</v>
      </c>
      <c r="E4455" s="9" t="n">
        <v>43783</v>
      </c>
      <c r="F4455" s="9" t="n">
        <v>43800</v>
      </c>
      <c r="G4455" s="9" t="n">
        <v>43806</v>
      </c>
      <c r="H4455" s="10" t="s">
        <v>36</v>
      </c>
      <c r="I4455" s="0" t="n">
        <v>22</v>
      </c>
      <c r="J4455" s="0" t="n">
        <v>2</v>
      </c>
      <c r="K4455" s="0" t="n">
        <v>84</v>
      </c>
      <c r="L4455" s="0" t="n">
        <v>41</v>
      </c>
      <c r="M4455" s="0" t="n">
        <v>8</v>
      </c>
      <c r="N4455" s="11" t="n">
        <v>0.075</v>
      </c>
      <c r="O4455" s="12" t="n">
        <v>1452.02</v>
      </c>
      <c r="P4455" s="12" t="n">
        <v>1728.6</v>
      </c>
      <c r="Q4455" s="12" t="n">
        <f aca="false">M4455*P4455*(1-N4455)</f>
        <v>12791.64</v>
      </c>
      <c r="R4455" s="12" t="n">
        <f aca="false">M4455*O4455</f>
        <v>11616.16</v>
      </c>
      <c r="S4455" s="12" t="n">
        <f aca="false">Q4455-R4455</f>
        <v>1175.48</v>
      </c>
      <c r="T4455" s="11" t="n">
        <f aca="false">IFERROR(S4455/Q4455,0)</f>
        <v>0.0918943935257715</v>
      </c>
      <c r="U4455" s="13" t="n">
        <f aca="false">F4455-E4455</f>
        <v>17</v>
      </c>
      <c r="V4455" s="13" t="n">
        <f aca="false">G4455-F4455</f>
        <v>6</v>
      </c>
      <c r="W4455" s="13" t="n">
        <f aca="false">G4455-E4455</f>
        <v>23</v>
      </c>
      <c r="X4455" s="10" t="n">
        <f aca="false">YEAR(E4455)</f>
        <v>2019</v>
      </c>
      <c r="Y4455" s="0" t="str">
        <f aca="false">TEXT(E4455,"yyyy-mm")</f>
        <v>2019-11</v>
      </c>
      <c r="Z4455" s="0" t="str">
        <f aca="false">"Q"&amp;ROUNDUP(MONTH(E4455)/3,0)&amp;"-"&amp;YEAR(E4455)</f>
        <v>Q4-2019</v>
      </c>
    </row>
    <row r="4456" customFormat="false" ht="14.25" hidden="false" customHeight="false" outlineLevel="0" collapsed="false">
      <c r="A4456" s="0" t="s">
        <v>4498</v>
      </c>
      <c r="B4456" s="0" t="s">
        <v>34</v>
      </c>
      <c r="C4456" s="0" t="s">
        <v>58</v>
      </c>
      <c r="D4456" s="9" t="n">
        <v>43700</v>
      </c>
      <c r="E4456" s="9" t="n">
        <v>43783</v>
      </c>
      <c r="F4456" s="9" t="n">
        <v>43800</v>
      </c>
      <c r="G4456" s="9" t="n">
        <v>43809</v>
      </c>
      <c r="H4456" s="10" t="s">
        <v>36</v>
      </c>
      <c r="I4456" s="0" t="n">
        <v>10</v>
      </c>
      <c r="J4456" s="0" t="n">
        <v>38</v>
      </c>
      <c r="K4456" s="0" t="n">
        <v>353</v>
      </c>
      <c r="L4456" s="0" t="n">
        <v>37</v>
      </c>
      <c r="M4456" s="0" t="n">
        <v>4</v>
      </c>
      <c r="N4456" s="11" t="n">
        <v>0.4</v>
      </c>
      <c r="O4456" s="12" t="n">
        <v>68.68</v>
      </c>
      <c r="P4456" s="12" t="n">
        <v>167.5</v>
      </c>
      <c r="Q4456" s="12" t="n">
        <f aca="false">M4456*P4456*(1-N4456)</f>
        <v>402</v>
      </c>
      <c r="R4456" s="12" t="n">
        <f aca="false">M4456*O4456</f>
        <v>274.72</v>
      </c>
      <c r="S4456" s="12" t="n">
        <f aca="false">Q4456-R4456</f>
        <v>127.28</v>
      </c>
      <c r="T4456" s="11" t="n">
        <f aca="false">IFERROR(S4456/Q4456,0)</f>
        <v>0.316616915422886</v>
      </c>
      <c r="U4456" s="13" t="n">
        <f aca="false">F4456-E4456</f>
        <v>17</v>
      </c>
      <c r="V4456" s="13" t="n">
        <f aca="false">G4456-F4456</f>
        <v>9</v>
      </c>
      <c r="W4456" s="13" t="n">
        <f aca="false">G4456-E4456</f>
        <v>26</v>
      </c>
      <c r="X4456" s="10" t="n">
        <f aca="false">YEAR(E4456)</f>
        <v>2019</v>
      </c>
      <c r="Y4456" s="0" t="str">
        <f aca="false">TEXT(E4456,"yyyy-mm")</f>
        <v>2019-11</v>
      </c>
      <c r="Z4456" s="0" t="str">
        <f aca="false">"Q"&amp;ROUNDUP(MONTH(E4456)/3,0)&amp;"-"&amp;YEAR(E4456)</f>
        <v>Q4-2019</v>
      </c>
    </row>
    <row r="4457" customFormat="false" ht="14.25" hidden="false" customHeight="false" outlineLevel="0" collapsed="false">
      <c r="A4457" s="0" t="s">
        <v>4499</v>
      </c>
      <c r="B4457" s="0" t="s">
        <v>34</v>
      </c>
      <c r="C4457" s="0" t="s">
        <v>48</v>
      </c>
      <c r="D4457" s="9" t="n">
        <v>43700</v>
      </c>
      <c r="E4457" s="9" t="n">
        <v>43783</v>
      </c>
      <c r="F4457" s="9" t="n">
        <v>43809</v>
      </c>
      <c r="G4457" s="9" t="n">
        <v>43815</v>
      </c>
      <c r="H4457" s="10" t="s">
        <v>36</v>
      </c>
      <c r="I4457" s="0" t="n">
        <v>1</v>
      </c>
      <c r="J4457" s="0" t="n">
        <v>37</v>
      </c>
      <c r="K4457" s="0" t="n">
        <v>6</v>
      </c>
      <c r="L4457" s="0" t="n">
        <v>19</v>
      </c>
      <c r="M4457" s="0" t="n">
        <v>3</v>
      </c>
      <c r="N4457" s="11" t="n">
        <v>0.075</v>
      </c>
      <c r="O4457" s="12" t="n">
        <v>1013.04</v>
      </c>
      <c r="P4457" s="12" t="n">
        <v>1876</v>
      </c>
      <c r="Q4457" s="12" t="n">
        <f aca="false">M4457*P4457*(1-N4457)</f>
        <v>5205.9</v>
      </c>
      <c r="R4457" s="12" t="n">
        <f aca="false">M4457*O4457</f>
        <v>3039.12</v>
      </c>
      <c r="S4457" s="12" t="n">
        <f aca="false">Q4457-R4457</f>
        <v>2166.78</v>
      </c>
      <c r="T4457" s="11" t="n">
        <f aca="false">IFERROR(S4457/Q4457,0)</f>
        <v>0.416216216216216</v>
      </c>
      <c r="U4457" s="13" t="n">
        <f aca="false">F4457-E4457</f>
        <v>26</v>
      </c>
      <c r="V4457" s="13" t="n">
        <f aca="false">G4457-F4457</f>
        <v>6</v>
      </c>
      <c r="W4457" s="13" t="n">
        <f aca="false">G4457-E4457</f>
        <v>32</v>
      </c>
      <c r="X4457" s="10" t="n">
        <f aca="false">YEAR(E4457)</f>
        <v>2019</v>
      </c>
      <c r="Y4457" s="0" t="str">
        <f aca="false">TEXT(E4457,"yyyy-mm")</f>
        <v>2019-11</v>
      </c>
      <c r="Z4457" s="0" t="str">
        <f aca="false">"Q"&amp;ROUNDUP(MONTH(E4457)/3,0)&amp;"-"&amp;YEAR(E4457)</f>
        <v>Q4-2019</v>
      </c>
    </row>
    <row r="4458" customFormat="false" ht="14.25" hidden="false" customHeight="false" outlineLevel="0" collapsed="false">
      <c r="A4458" s="0" t="s">
        <v>4500</v>
      </c>
      <c r="B4458" s="0" t="s">
        <v>34</v>
      </c>
      <c r="C4458" s="0" t="s">
        <v>46</v>
      </c>
      <c r="D4458" s="9" t="n">
        <v>43700</v>
      </c>
      <c r="E4458" s="9" t="n">
        <v>43783</v>
      </c>
      <c r="F4458" s="9" t="n">
        <v>43786</v>
      </c>
      <c r="G4458" s="9" t="n">
        <v>43790</v>
      </c>
      <c r="H4458" s="10" t="s">
        <v>36</v>
      </c>
      <c r="I4458" s="0" t="n">
        <v>3</v>
      </c>
      <c r="J4458" s="0" t="n">
        <v>31</v>
      </c>
      <c r="K4458" s="0" t="n">
        <v>286</v>
      </c>
      <c r="L4458" s="0" t="n">
        <v>18</v>
      </c>
      <c r="M4458" s="0" t="n">
        <v>7</v>
      </c>
      <c r="N4458" s="11" t="n">
        <v>0.075</v>
      </c>
      <c r="O4458" s="12" t="n">
        <v>5059.84</v>
      </c>
      <c r="P4458" s="12" t="n">
        <v>6324.8</v>
      </c>
      <c r="Q4458" s="12" t="n">
        <f aca="false">M4458*P4458*(1-N4458)</f>
        <v>40953.08</v>
      </c>
      <c r="R4458" s="12" t="n">
        <f aca="false">M4458*O4458</f>
        <v>35418.88</v>
      </c>
      <c r="S4458" s="12" t="n">
        <f aca="false">Q4458-R4458</f>
        <v>5534.2</v>
      </c>
      <c r="T4458" s="11" t="n">
        <f aca="false">IFERROR(S4458/Q4458,0)</f>
        <v>0.135135135135135</v>
      </c>
      <c r="U4458" s="13" t="n">
        <f aca="false">F4458-E4458</f>
        <v>3</v>
      </c>
      <c r="V4458" s="13" t="n">
        <f aca="false">G4458-F4458</f>
        <v>4</v>
      </c>
      <c r="W4458" s="13" t="n">
        <f aca="false">G4458-E4458</f>
        <v>7</v>
      </c>
      <c r="X4458" s="10" t="n">
        <f aca="false">YEAR(E4458)</f>
        <v>2019</v>
      </c>
      <c r="Y4458" s="0" t="str">
        <f aca="false">TEXT(E4458,"yyyy-mm")</f>
        <v>2019-11</v>
      </c>
      <c r="Z4458" s="0" t="str">
        <f aca="false">"Q"&amp;ROUNDUP(MONTH(E4458)/3,0)&amp;"-"&amp;YEAR(E4458)</f>
        <v>Q4-2019</v>
      </c>
    </row>
    <row r="4459" customFormat="false" ht="14.25" hidden="false" customHeight="false" outlineLevel="0" collapsed="false">
      <c r="A4459" s="0" t="s">
        <v>4501</v>
      </c>
      <c r="B4459" s="0" t="s">
        <v>34</v>
      </c>
      <c r="C4459" s="0" t="s">
        <v>35</v>
      </c>
      <c r="D4459" s="9" t="n">
        <v>43700</v>
      </c>
      <c r="E4459" s="9" t="n">
        <v>43783</v>
      </c>
      <c r="F4459" s="9" t="n">
        <v>43811</v>
      </c>
      <c r="G4459" s="9" t="n">
        <v>43819</v>
      </c>
      <c r="H4459" s="10" t="s">
        <v>36</v>
      </c>
      <c r="I4459" s="0" t="n">
        <v>8</v>
      </c>
      <c r="J4459" s="0" t="n">
        <v>44</v>
      </c>
      <c r="K4459" s="0" t="n">
        <v>237</v>
      </c>
      <c r="L4459" s="0" t="n">
        <v>6</v>
      </c>
      <c r="M4459" s="0" t="n">
        <v>2</v>
      </c>
      <c r="N4459" s="11" t="n">
        <v>0.05</v>
      </c>
      <c r="O4459" s="12" t="n">
        <v>1742.67</v>
      </c>
      <c r="P4459" s="12" t="n">
        <v>3872.6</v>
      </c>
      <c r="Q4459" s="12" t="n">
        <f aca="false">M4459*P4459*(1-N4459)</f>
        <v>7357.94</v>
      </c>
      <c r="R4459" s="12" t="n">
        <f aca="false">M4459*O4459</f>
        <v>3485.34</v>
      </c>
      <c r="S4459" s="12" t="n">
        <f aca="false">Q4459-R4459</f>
        <v>3872.6</v>
      </c>
      <c r="T4459" s="11" t="n">
        <f aca="false">IFERROR(S4459/Q4459,0)</f>
        <v>0.526315789473684</v>
      </c>
      <c r="U4459" s="13" t="n">
        <f aca="false">F4459-E4459</f>
        <v>28</v>
      </c>
      <c r="V4459" s="13" t="n">
        <f aca="false">G4459-F4459</f>
        <v>8</v>
      </c>
      <c r="W4459" s="13" t="n">
        <f aca="false">G4459-E4459</f>
        <v>36</v>
      </c>
      <c r="X4459" s="10" t="n">
        <f aca="false">YEAR(E4459)</f>
        <v>2019</v>
      </c>
      <c r="Y4459" s="0" t="str">
        <f aca="false">TEXT(E4459,"yyyy-mm")</f>
        <v>2019-11</v>
      </c>
      <c r="Z4459" s="0" t="str">
        <f aca="false">"Q"&amp;ROUNDUP(MONTH(E4459)/3,0)&amp;"-"&amp;YEAR(E4459)</f>
        <v>Q4-2019</v>
      </c>
    </row>
    <row r="4460" customFormat="false" ht="14.25" hidden="false" customHeight="false" outlineLevel="0" collapsed="false">
      <c r="A4460" s="0" t="s">
        <v>4502</v>
      </c>
      <c r="B4460" s="0" t="s">
        <v>38</v>
      </c>
      <c r="C4460" s="0" t="s">
        <v>46</v>
      </c>
      <c r="D4460" s="9" t="n">
        <v>43700</v>
      </c>
      <c r="E4460" s="9" t="n">
        <v>43783</v>
      </c>
      <c r="F4460" s="9" t="n">
        <v>43809</v>
      </c>
      <c r="G4460" s="9" t="n">
        <v>43814</v>
      </c>
      <c r="H4460" s="10" t="s">
        <v>36</v>
      </c>
      <c r="I4460" s="0" t="n">
        <v>17</v>
      </c>
      <c r="J4460" s="0" t="n">
        <v>5</v>
      </c>
      <c r="K4460" s="0" t="n">
        <v>280</v>
      </c>
      <c r="L4460" s="0" t="n">
        <v>12</v>
      </c>
      <c r="M4460" s="0" t="n">
        <v>3</v>
      </c>
      <c r="N4460" s="11" t="n">
        <v>0.4</v>
      </c>
      <c r="O4460" s="12" t="n">
        <v>365.89</v>
      </c>
      <c r="P4460" s="12" t="n">
        <v>850.9</v>
      </c>
      <c r="Q4460" s="12" t="n">
        <f aca="false">M4460*P4460*(1-N4460)</f>
        <v>1531.62</v>
      </c>
      <c r="R4460" s="12" t="n">
        <f aca="false">M4460*O4460</f>
        <v>1097.67</v>
      </c>
      <c r="S4460" s="12" t="n">
        <f aca="false">Q4460-R4460</f>
        <v>433.95</v>
      </c>
      <c r="T4460" s="11" t="n">
        <f aca="false">IFERROR(S4460/Q4460,0)</f>
        <v>0.283327457202178</v>
      </c>
      <c r="U4460" s="13" t="n">
        <f aca="false">F4460-E4460</f>
        <v>26</v>
      </c>
      <c r="V4460" s="13" t="n">
        <f aca="false">G4460-F4460</f>
        <v>5</v>
      </c>
      <c r="W4460" s="13" t="n">
        <f aca="false">G4460-E4460</f>
        <v>31</v>
      </c>
      <c r="X4460" s="10" t="n">
        <f aca="false">YEAR(E4460)</f>
        <v>2019</v>
      </c>
      <c r="Y4460" s="0" t="str">
        <f aca="false">TEXT(E4460,"yyyy-mm")</f>
        <v>2019-11</v>
      </c>
      <c r="Z4460" s="0" t="str">
        <f aca="false">"Q"&amp;ROUNDUP(MONTH(E4460)/3,0)&amp;"-"&amp;YEAR(E4460)</f>
        <v>Q4-2019</v>
      </c>
    </row>
    <row r="4461" customFormat="false" ht="14.25" hidden="false" customHeight="false" outlineLevel="0" collapsed="false">
      <c r="A4461" s="0" t="s">
        <v>4503</v>
      </c>
      <c r="B4461" s="0" t="s">
        <v>34</v>
      </c>
      <c r="C4461" s="0" t="s">
        <v>35</v>
      </c>
      <c r="D4461" s="9" t="n">
        <v>43700</v>
      </c>
      <c r="E4461" s="9" t="n">
        <v>43783</v>
      </c>
      <c r="F4461" s="9" t="n">
        <v>43797</v>
      </c>
      <c r="G4461" s="9" t="n">
        <v>43807</v>
      </c>
      <c r="H4461" s="10" t="s">
        <v>36</v>
      </c>
      <c r="I4461" s="0" t="n">
        <v>2</v>
      </c>
      <c r="J4461" s="0" t="n">
        <v>22</v>
      </c>
      <c r="K4461" s="0" t="n">
        <v>259</v>
      </c>
      <c r="L4461" s="0" t="n">
        <v>18</v>
      </c>
      <c r="M4461" s="0" t="n">
        <v>8</v>
      </c>
      <c r="N4461" s="11" t="n">
        <v>0.05</v>
      </c>
      <c r="O4461" s="12" t="n">
        <v>2032.78</v>
      </c>
      <c r="P4461" s="12" t="n">
        <v>2479</v>
      </c>
      <c r="Q4461" s="12" t="n">
        <f aca="false">M4461*P4461*(1-N4461)</f>
        <v>18840.4</v>
      </c>
      <c r="R4461" s="12" t="n">
        <f aca="false">M4461*O4461</f>
        <v>16262.24</v>
      </c>
      <c r="S4461" s="12" t="n">
        <f aca="false">Q4461-R4461</f>
        <v>2578.16</v>
      </c>
      <c r="T4461" s="11" t="n">
        <f aca="false">IFERROR(S4461/Q4461,0)</f>
        <v>0.136842105263158</v>
      </c>
      <c r="U4461" s="13" t="n">
        <f aca="false">F4461-E4461</f>
        <v>14</v>
      </c>
      <c r="V4461" s="13" t="n">
        <f aca="false">G4461-F4461</f>
        <v>10</v>
      </c>
      <c r="W4461" s="13" t="n">
        <f aca="false">G4461-E4461</f>
        <v>24</v>
      </c>
      <c r="X4461" s="10" t="n">
        <f aca="false">YEAR(E4461)</f>
        <v>2019</v>
      </c>
      <c r="Y4461" s="0" t="str">
        <f aca="false">TEXT(E4461,"yyyy-mm")</f>
        <v>2019-11</v>
      </c>
      <c r="Z4461" s="0" t="str">
        <f aca="false">"Q"&amp;ROUNDUP(MONTH(E4461)/3,0)&amp;"-"&amp;YEAR(E4461)</f>
        <v>Q4-2019</v>
      </c>
    </row>
    <row r="4462" customFormat="false" ht="14.25" hidden="false" customHeight="false" outlineLevel="0" collapsed="false">
      <c r="A4462" s="0" t="s">
        <v>4504</v>
      </c>
      <c r="B4462" s="0" t="s">
        <v>41</v>
      </c>
      <c r="C4462" s="0" t="s">
        <v>35</v>
      </c>
      <c r="D4462" s="9" t="n">
        <v>43700</v>
      </c>
      <c r="E4462" s="9" t="n">
        <v>43783</v>
      </c>
      <c r="F4462" s="9" t="n">
        <v>43800</v>
      </c>
      <c r="G4462" s="9" t="n">
        <v>43807</v>
      </c>
      <c r="H4462" s="10" t="s">
        <v>36</v>
      </c>
      <c r="I4462" s="0" t="n">
        <v>22</v>
      </c>
      <c r="J4462" s="0" t="n">
        <v>27</v>
      </c>
      <c r="K4462" s="0" t="n">
        <v>253</v>
      </c>
      <c r="L4462" s="0" t="n">
        <v>23</v>
      </c>
      <c r="M4462" s="0" t="n">
        <v>3</v>
      </c>
      <c r="N4462" s="11" t="n">
        <v>0.15</v>
      </c>
      <c r="O4462" s="12" t="n">
        <v>2550.29</v>
      </c>
      <c r="P4462" s="12" t="n">
        <v>5313.1</v>
      </c>
      <c r="Q4462" s="12" t="n">
        <f aca="false">M4462*P4462*(1-N4462)</f>
        <v>13548.405</v>
      </c>
      <c r="R4462" s="12" t="n">
        <f aca="false">M4462*O4462</f>
        <v>7650.87</v>
      </c>
      <c r="S4462" s="12" t="n">
        <f aca="false">Q4462-R4462</f>
        <v>5897.535</v>
      </c>
      <c r="T4462" s="11" t="n">
        <f aca="false">IFERROR(S4462/Q4462,0)</f>
        <v>0.435293674790501</v>
      </c>
      <c r="U4462" s="13" t="n">
        <f aca="false">F4462-E4462</f>
        <v>17</v>
      </c>
      <c r="V4462" s="13" t="n">
        <f aca="false">G4462-F4462</f>
        <v>7</v>
      </c>
      <c r="W4462" s="13" t="n">
        <f aca="false">G4462-E4462</f>
        <v>24</v>
      </c>
      <c r="X4462" s="10" t="n">
        <f aca="false">YEAR(E4462)</f>
        <v>2019</v>
      </c>
      <c r="Y4462" s="0" t="str">
        <f aca="false">TEXT(E4462,"yyyy-mm")</f>
        <v>2019-11</v>
      </c>
      <c r="Z4462" s="0" t="str">
        <f aca="false">"Q"&amp;ROUNDUP(MONTH(E4462)/3,0)&amp;"-"&amp;YEAR(E4462)</f>
        <v>Q4-2019</v>
      </c>
    </row>
    <row r="4463" customFormat="false" ht="14.25" hidden="false" customHeight="false" outlineLevel="0" collapsed="false">
      <c r="A4463" s="0" t="s">
        <v>4505</v>
      </c>
      <c r="B4463" s="0" t="s">
        <v>34</v>
      </c>
      <c r="C4463" s="0" t="s">
        <v>79</v>
      </c>
      <c r="D4463" s="9" t="n">
        <v>43700</v>
      </c>
      <c r="E4463" s="9" t="n">
        <v>43783</v>
      </c>
      <c r="F4463" s="9" t="n">
        <v>43801</v>
      </c>
      <c r="G4463" s="9" t="n">
        <v>43804</v>
      </c>
      <c r="H4463" s="10" t="s">
        <v>36</v>
      </c>
      <c r="I4463" s="0" t="n">
        <v>5</v>
      </c>
      <c r="J4463" s="0" t="n">
        <v>13</v>
      </c>
      <c r="K4463" s="0" t="n">
        <v>86</v>
      </c>
      <c r="L4463" s="0" t="n">
        <v>45</v>
      </c>
      <c r="M4463" s="0" t="n">
        <v>4</v>
      </c>
      <c r="N4463" s="11" t="n">
        <v>0.4</v>
      </c>
      <c r="O4463" s="12" t="n">
        <v>1277.09</v>
      </c>
      <c r="P4463" s="12" t="n">
        <v>2606.3</v>
      </c>
      <c r="Q4463" s="12" t="n">
        <f aca="false">M4463*P4463*(1-N4463)</f>
        <v>6255.12</v>
      </c>
      <c r="R4463" s="12" t="n">
        <f aca="false">M4463*O4463</f>
        <v>5108.36</v>
      </c>
      <c r="S4463" s="12" t="n">
        <f aca="false">Q4463-R4463</f>
        <v>1146.76</v>
      </c>
      <c r="T4463" s="11" t="n">
        <f aca="false">IFERROR(S4463/Q4463,0)</f>
        <v>0.18333141490491</v>
      </c>
      <c r="U4463" s="13" t="n">
        <f aca="false">F4463-E4463</f>
        <v>18</v>
      </c>
      <c r="V4463" s="13" t="n">
        <f aca="false">G4463-F4463</f>
        <v>3</v>
      </c>
      <c r="W4463" s="13" t="n">
        <f aca="false">G4463-E4463</f>
        <v>21</v>
      </c>
      <c r="X4463" s="10" t="n">
        <f aca="false">YEAR(E4463)</f>
        <v>2019</v>
      </c>
      <c r="Y4463" s="0" t="str">
        <f aca="false">TEXT(E4463,"yyyy-mm")</f>
        <v>2019-11</v>
      </c>
      <c r="Z4463" s="0" t="str">
        <f aca="false">"Q"&amp;ROUNDUP(MONTH(E4463)/3,0)&amp;"-"&amp;YEAR(E4463)</f>
        <v>Q4-2019</v>
      </c>
    </row>
    <row r="4464" customFormat="false" ht="14.25" hidden="false" customHeight="false" outlineLevel="0" collapsed="false">
      <c r="A4464" s="0" t="s">
        <v>4506</v>
      </c>
      <c r="B4464" s="0" t="s">
        <v>34</v>
      </c>
      <c r="C4464" s="0" t="s">
        <v>39</v>
      </c>
      <c r="D4464" s="9" t="n">
        <v>43700</v>
      </c>
      <c r="E4464" s="9" t="n">
        <v>43784</v>
      </c>
      <c r="F4464" s="9" t="n">
        <v>43799</v>
      </c>
      <c r="G4464" s="9" t="n">
        <v>43802</v>
      </c>
      <c r="H4464" s="10" t="s">
        <v>36</v>
      </c>
      <c r="I4464" s="0" t="n">
        <v>12</v>
      </c>
      <c r="J4464" s="0" t="n">
        <v>32</v>
      </c>
      <c r="K4464" s="0" t="n">
        <v>105</v>
      </c>
      <c r="L4464" s="0" t="n">
        <v>33</v>
      </c>
      <c r="M4464" s="0" t="n">
        <v>2</v>
      </c>
      <c r="N4464" s="11" t="n">
        <v>0.4</v>
      </c>
      <c r="O4464" s="12" t="n">
        <v>2189.36</v>
      </c>
      <c r="P4464" s="12" t="n">
        <v>5339.9</v>
      </c>
      <c r="Q4464" s="12" t="n">
        <f aca="false">M4464*P4464*(1-N4464)</f>
        <v>6407.88</v>
      </c>
      <c r="R4464" s="12" t="n">
        <f aca="false">M4464*O4464</f>
        <v>4378.72</v>
      </c>
      <c r="S4464" s="12" t="n">
        <f aca="false">Q4464-R4464</f>
        <v>2029.16</v>
      </c>
      <c r="T4464" s="11" t="n">
        <f aca="false">IFERROR(S4464/Q4464,0)</f>
        <v>0.316666354550959</v>
      </c>
      <c r="U4464" s="13" t="n">
        <f aca="false">F4464-E4464</f>
        <v>15</v>
      </c>
      <c r="V4464" s="13" t="n">
        <f aca="false">G4464-F4464</f>
        <v>3</v>
      </c>
      <c r="W4464" s="13" t="n">
        <f aca="false">G4464-E4464</f>
        <v>18</v>
      </c>
      <c r="X4464" s="10" t="n">
        <f aca="false">YEAR(E4464)</f>
        <v>2019</v>
      </c>
      <c r="Y4464" s="0" t="str">
        <f aca="false">TEXT(E4464,"yyyy-mm")</f>
        <v>2019-11</v>
      </c>
      <c r="Z4464" s="0" t="str">
        <f aca="false">"Q"&amp;ROUNDUP(MONTH(E4464)/3,0)&amp;"-"&amp;YEAR(E4464)</f>
        <v>Q4-2019</v>
      </c>
    </row>
    <row r="4465" customFormat="false" ht="14.25" hidden="false" customHeight="false" outlineLevel="0" collapsed="false">
      <c r="A4465" s="0" t="s">
        <v>4507</v>
      </c>
      <c r="B4465" s="0" t="s">
        <v>38</v>
      </c>
      <c r="C4465" s="0" t="s">
        <v>39</v>
      </c>
      <c r="D4465" s="9" t="n">
        <v>43600</v>
      </c>
      <c r="E4465" s="9" t="n">
        <v>43784</v>
      </c>
      <c r="F4465" s="9" t="n">
        <v>43790</v>
      </c>
      <c r="G4465" s="9" t="n">
        <v>43798</v>
      </c>
      <c r="H4465" s="10" t="s">
        <v>36</v>
      </c>
      <c r="I4465" s="0" t="n">
        <v>18</v>
      </c>
      <c r="J4465" s="0" t="n">
        <v>43</v>
      </c>
      <c r="K4465" s="0" t="n">
        <v>188</v>
      </c>
      <c r="L4465" s="0" t="n">
        <v>30</v>
      </c>
      <c r="M4465" s="0" t="n">
        <v>6</v>
      </c>
      <c r="N4465" s="11" t="n">
        <v>0.05</v>
      </c>
      <c r="O4465" s="12" t="n">
        <v>1348.58</v>
      </c>
      <c r="P4465" s="12" t="n">
        <v>1983.2</v>
      </c>
      <c r="Q4465" s="12" t="n">
        <f aca="false">M4465*P4465*(1-N4465)</f>
        <v>11304.24</v>
      </c>
      <c r="R4465" s="12" t="n">
        <f aca="false">M4465*O4465</f>
        <v>8091.48</v>
      </c>
      <c r="S4465" s="12" t="n">
        <f aca="false">Q4465-R4465</f>
        <v>3212.76</v>
      </c>
      <c r="T4465" s="11" t="n">
        <f aca="false">IFERROR(S4465/Q4465,0)</f>
        <v>0.284208403218615</v>
      </c>
      <c r="U4465" s="13" t="n">
        <f aca="false">F4465-E4465</f>
        <v>6</v>
      </c>
      <c r="V4465" s="13" t="n">
        <f aca="false">G4465-F4465</f>
        <v>8</v>
      </c>
      <c r="W4465" s="13" t="n">
        <f aca="false">G4465-E4465</f>
        <v>14</v>
      </c>
      <c r="X4465" s="10" t="n">
        <f aca="false">YEAR(E4465)</f>
        <v>2019</v>
      </c>
      <c r="Y4465" s="0" t="str">
        <f aca="false">TEXT(E4465,"yyyy-mm")</f>
        <v>2019-11</v>
      </c>
      <c r="Z4465" s="0" t="str">
        <f aca="false">"Q"&amp;ROUNDUP(MONTH(E4465)/3,0)&amp;"-"&amp;YEAR(E4465)</f>
        <v>Q4-2019</v>
      </c>
    </row>
    <row r="4466" customFormat="false" ht="14.25" hidden="false" customHeight="false" outlineLevel="0" collapsed="false">
      <c r="A4466" s="0" t="s">
        <v>4508</v>
      </c>
      <c r="B4466" s="0" t="s">
        <v>38</v>
      </c>
      <c r="C4466" s="0" t="s">
        <v>39</v>
      </c>
      <c r="D4466" s="9" t="n">
        <v>43700</v>
      </c>
      <c r="E4466" s="9" t="n">
        <v>43784</v>
      </c>
      <c r="F4466" s="9" t="n">
        <v>43804</v>
      </c>
      <c r="G4466" s="9" t="n">
        <v>43812</v>
      </c>
      <c r="H4466" s="10" t="s">
        <v>36</v>
      </c>
      <c r="I4466" s="0" t="n">
        <v>14</v>
      </c>
      <c r="J4466" s="0" t="n">
        <v>19</v>
      </c>
      <c r="K4466" s="0" t="n">
        <v>142</v>
      </c>
      <c r="L4466" s="0" t="n">
        <v>6</v>
      </c>
      <c r="M4466" s="0" t="n">
        <v>3</v>
      </c>
      <c r="N4466" s="11" t="n">
        <v>0.05</v>
      </c>
      <c r="O4466" s="12" t="n">
        <v>1183.49</v>
      </c>
      <c r="P4466" s="12" t="n">
        <v>1715.2</v>
      </c>
      <c r="Q4466" s="12" t="n">
        <f aca="false">M4466*P4466*(1-N4466)</f>
        <v>4888.32</v>
      </c>
      <c r="R4466" s="12" t="n">
        <f aca="false">M4466*O4466</f>
        <v>3550.47</v>
      </c>
      <c r="S4466" s="12" t="n">
        <f aca="false">Q4466-R4466</f>
        <v>1337.85</v>
      </c>
      <c r="T4466" s="11" t="n">
        <f aca="false">IFERROR(S4466/Q4466,0)</f>
        <v>0.273682983110762</v>
      </c>
      <c r="U4466" s="13" t="n">
        <f aca="false">F4466-E4466</f>
        <v>20</v>
      </c>
      <c r="V4466" s="13" t="n">
        <f aca="false">G4466-F4466</f>
        <v>8</v>
      </c>
      <c r="W4466" s="13" t="n">
        <f aca="false">G4466-E4466</f>
        <v>28</v>
      </c>
      <c r="X4466" s="10" t="n">
        <f aca="false">YEAR(E4466)</f>
        <v>2019</v>
      </c>
      <c r="Y4466" s="0" t="str">
        <f aca="false">TEXT(E4466,"yyyy-mm")</f>
        <v>2019-11</v>
      </c>
      <c r="Z4466" s="0" t="str">
        <f aca="false">"Q"&amp;ROUNDUP(MONTH(E4466)/3,0)&amp;"-"&amp;YEAR(E4466)</f>
        <v>Q4-2019</v>
      </c>
    </row>
    <row r="4467" customFormat="false" ht="14.25" hidden="false" customHeight="false" outlineLevel="0" collapsed="false">
      <c r="A4467" s="0" t="s">
        <v>4509</v>
      </c>
      <c r="B4467" s="0" t="s">
        <v>43</v>
      </c>
      <c r="C4467" s="0" t="s">
        <v>48</v>
      </c>
      <c r="D4467" s="9" t="n">
        <v>43700</v>
      </c>
      <c r="E4467" s="9" t="n">
        <v>43784</v>
      </c>
      <c r="F4467" s="9" t="n">
        <v>43799</v>
      </c>
      <c r="G4467" s="9" t="n">
        <v>43808</v>
      </c>
      <c r="H4467" s="10" t="s">
        <v>36</v>
      </c>
      <c r="I4467" s="0" t="n">
        <v>27</v>
      </c>
      <c r="J4467" s="0" t="n">
        <v>40</v>
      </c>
      <c r="K4467" s="0" t="n">
        <v>10</v>
      </c>
      <c r="L4467" s="0" t="n">
        <v>1</v>
      </c>
      <c r="M4467" s="0" t="n">
        <v>6</v>
      </c>
      <c r="N4467" s="11" t="n">
        <v>0.3</v>
      </c>
      <c r="O4467" s="12" t="n">
        <v>2149.9</v>
      </c>
      <c r="P4467" s="12" t="n">
        <v>3839.1</v>
      </c>
      <c r="Q4467" s="12" t="n">
        <f aca="false">M4467*P4467*(1-N4467)</f>
        <v>16124.22</v>
      </c>
      <c r="R4467" s="12" t="n">
        <f aca="false">M4467*O4467</f>
        <v>12899.4</v>
      </c>
      <c r="S4467" s="12" t="n">
        <f aca="false">Q4467-R4467</f>
        <v>3224.82</v>
      </c>
      <c r="T4467" s="11" t="n">
        <f aca="false">IFERROR(S4467/Q4467,0)</f>
        <v>0.199998511555908</v>
      </c>
      <c r="U4467" s="13" t="n">
        <f aca="false">F4467-E4467</f>
        <v>15</v>
      </c>
      <c r="V4467" s="13" t="n">
        <f aca="false">G4467-F4467</f>
        <v>9</v>
      </c>
      <c r="W4467" s="13" t="n">
        <f aca="false">G4467-E4467</f>
        <v>24</v>
      </c>
      <c r="X4467" s="10" t="n">
        <f aca="false">YEAR(E4467)</f>
        <v>2019</v>
      </c>
      <c r="Y4467" s="0" t="str">
        <f aca="false">TEXT(E4467,"yyyy-mm")</f>
        <v>2019-11</v>
      </c>
      <c r="Z4467" s="0" t="str">
        <f aca="false">"Q"&amp;ROUNDUP(MONTH(E4467)/3,0)&amp;"-"&amp;YEAR(E4467)</f>
        <v>Q4-2019</v>
      </c>
    </row>
    <row r="4468" customFormat="false" ht="14.25" hidden="false" customHeight="false" outlineLevel="0" collapsed="false">
      <c r="A4468" s="0" t="s">
        <v>4510</v>
      </c>
      <c r="B4468" s="0" t="s">
        <v>34</v>
      </c>
      <c r="C4468" s="0" t="s">
        <v>39</v>
      </c>
      <c r="D4468" s="9" t="n">
        <v>43600</v>
      </c>
      <c r="E4468" s="9" t="n">
        <v>43784</v>
      </c>
      <c r="F4468" s="9" t="n">
        <v>43811</v>
      </c>
      <c r="G4468" s="9" t="n">
        <v>43814</v>
      </c>
      <c r="H4468" s="10" t="s">
        <v>36</v>
      </c>
      <c r="I4468" s="0" t="n">
        <v>10</v>
      </c>
      <c r="J4468" s="0" t="n">
        <v>12</v>
      </c>
      <c r="K4468" s="0" t="n">
        <v>185</v>
      </c>
      <c r="L4468" s="0" t="n">
        <v>37</v>
      </c>
      <c r="M4468" s="0" t="n">
        <v>8</v>
      </c>
      <c r="N4468" s="11" t="n">
        <v>0.05</v>
      </c>
      <c r="O4468" s="12" t="n">
        <v>2276.12</v>
      </c>
      <c r="P4468" s="12" t="n">
        <v>3993.2</v>
      </c>
      <c r="Q4468" s="12" t="n">
        <f aca="false">M4468*P4468*(1-N4468)</f>
        <v>30348.32</v>
      </c>
      <c r="R4468" s="12" t="n">
        <f aca="false">M4468*O4468</f>
        <v>18208.96</v>
      </c>
      <c r="S4468" s="12" t="n">
        <f aca="false">Q4468-R4468</f>
        <v>12139.36</v>
      </c>
      <c r="T4468" s="11" t="n">
        <f aca="false">IFERROR(S4468/Q4468,0)</f>
        <v>0.4000010544241</v>
      </c>
      <c r="U4468" s="13" t="n">
        <f aca="false">F4468-E4468</f>
        <v>27</v>
      </c>
      <c r="V4468" s="13" t="n">
        <f aca="false">G4468-F4468</f>
        <v>3</v>
      </c>
      <c r="W4468" s="13" t="n">
        <f aca="false">G4468-E4468</f>
        <v>30</v>
      </c>
      <c r="X4468" s="10" t="n">
        <f aca="false">YEAR(E4468)</f>
        <v>2019</v>
      </c>
      <c r="Y4468" s="0" t="str">
        <f aca="false">TEXT(E4468,"yyyy-mm")</f>
        <v>2019-11</v>
      </c>
      <c r="Z4468" s="0" t="str">
        <f aca="false">"Q"&amp;ROUNDUP(MONTH(E4468)/3,0)&amp;"-"&amp;YEAR(E4468)</f>
        <v>Q4-2019</v>
      </c>
    </row>
    <row r="4469" customFormat="false" ht="14.25" hidden="false" customHeight="false" outlineLevel="0" collapsed="false">
      <c r="A4469" s="0" t="s">
        <v>4511</v>
      </c>
      <c r="B4469" s="0" t="s">
        <v>41</v>
      </c>
      <c r="C4469" s="0" t="s">
        <v>39</v>
      </c>
      <c r="D4469" s="9" t="n">
        <v>43700</v>
      </c>
      <c r="E4469" s="9" t="n">
        <v>43784</v>
      </c>
      <c r="F4469" s="9" t="n">
        <v>43803</v>
      </c>
      <c r="G4469" s="9" t="n">
        <v>43805</v>
      </c>
      <c r="H4469" s="10" t="s">
        <v>36</v>
      </c>
      <c r="I4469" s="0" t="n">
        <v>25</v>
      </c>
      <c r="J4469" s="0" t="n">
        <v>38</v>
      </c>
      <c r="K4469" s="0" t="n">
        <v>120</v>
      </c>
      <c r="L4469" s="0" t="n">
        <v>36</v>
      </c>
      <c r="M4469" s="0" t="n">
        <v>5</v>
      </c>
      <c r="N4469" s="11" t="n">
        <v>0.15</v>
      </c>
      <c r="O4469" s="12" t="n">
        <v>738.68</v>
      </c>
      <c r="P4469" s="12" t="n">
        <v>1172.5</v>
      </c>
      <c r="Q4469" s="12" t="n">
        <f aca="false">M4469*P4469*(1-N4469)</f>
        <v>4983.125</v>
      </c>
      <c r="R4469" s="12" t="n">
        <f aca="false">M4469*O4469</f>
        <v>3693.4</v>
      </c>
      <c r="S4469" s="12" t="n">
        <f aca="false">Q4469-R4469</f>
        <v>1289.725</v>
      </c>
      <c r="T4469" s="11" t="n">
        <f aca="false">IFERROR(S4469/Q4469,0)</f>
        <v>0.258818512479619</v>
      </c>
      <c r="U4469" s="13" t="n">
        <f aca="false">F4469-E4469</f>
        <v>19</v>
      </c>
      <c r="V4469" s="13" t="n">
        <f aca="false">G4469-F4469</f>
        <v>2</v>
      </c>
      <c r="W4469" s="13" t="n">
        <f aca="false">G4469-E4469</f>
        <v>21</v>
      </c>
      <c r="X4469" s="10" t="n">
        <f aca="false">YEAR(E4469)</f>
        <v>2019</v>
      </c>
      <c r="Y4469" s="0" t="str">
        <f aca="false">TEXT(E4469,"yyyy-mm")</f>
        <v>2019-11</v>
      </c>
      <c r="Z4469" s="0" t="str">
        <f aca="false">"Q"&amp;ROUNDUP(MONTH(E4469)/3,0)&amp;"-"&amp;YEAR(E4469)</f>
        <v>Q4-2019</v>
      </c>
    </row>
    <row r="4470" customFormat="false" ht="14.25" hidden="false" customHeight="false" outlineLevel="0" collapsed="false">
      <c r="A4470" s="0" t="s">
        <v>4512</v>
      </c>
      <c r="B4470" s="0" t="s">
        <v>38</v>
      </c>
      <c r="C4470" s="0" t="s">
        <v>46</v>
      </c>
      <c r="D4470" s="9" t="n">
        <v>43600</v>
      </c>
      <c r="E4470" s="9" t="n">
        <v>43784</v>
      </c>
      <c r="F4470" s="9" t="n">
        <v>43801</v>
      </c>
      <c r="G4470" s="9" t="n">
        <v>43809</v>
      </c>
      <c r="H4470" s="10" t="s">
        <v>36</v>
      </c>
      <c r="I4470" s="0" t="n">
        <v>19</v>
      </c>
      <c r="J4470" s="0" t="n">
        <v>42</v>
      </c>
      <c r="K4470" s="0" t="n">
        <v>282</v>
      </c>
      <c r="L4470" s="0" t="n">
        <v>40</v>
      </c>
      <c r="M4470" s="0" t="n">
        <v>6</v>
      </c>
      <c r="N4470" s="11" t="n">
        <v>0.15</v>
      </c>
      <c r="O4470" s="12" t="n">
        <v>1632.59</v>
      </c>
      <c r="P4470" s="12" t="n">
        <v>2767.1</v>
      </c>
      <c r="Q4470" s="12" t="n">
        <f aca="false">M4470*P4470*(1-N4470)</f>
        <v>14112.21</v>
      </c>
      <c r="R4470" s="12" t="n">
        <f aca="false">M4470*O4470</f>
        <v>9795.54</v>
      </c>
      <c r="S4470" s="12" t="n">
        <f aca="false">Q4470-R4470</f>
        <v>4316.67</v>
      </c>
      <c r="T4470" s="11" t="n">
        <f aca="false">IFERROR(S4470/Q4470,0)</f>
        <v>0.305881927777435</v>
      </c>
      <c r="U4470" s="13" t="n">
        <f aca="false">F4470-E4470</f>
        <v>17</v>
      </c>
      <c r="V4470" s="13" t="n">
        <f aca="false">G4470-F4470</f>
        <v>8</v>
      </c>
      <c r="W4470" s="13" t="n">
        <f aca="false">G4470-E4470</f>
        <v>25</v>
      </c>
      <c r="X4470" s="10" t="n">
        <f aca="false">YEAR(E4470)</f>
        <v>2019</v>
      </c>
      <c r="Y4470" s="0" t="str">
        <f aca="false">TEXT(E4470,"yyyy-mm")</f>
        <v>2019-11</v>
      </c>
      <c r="Z4470" s="0" t="str">
        <f aca="false">"Q"&amp;ROUNDUP(MONTH(E4470)/3,0)&amp;"-"&amp;YEAR(E4470)</f>
        <v>Q4-2019</v>
      </c>
    </row>
    <row r="4471" customFormat="false" ht="14.25" hidden="false" customHeight="false" outlineLevel="0" collapsed="false">
      <c r="A4471" s="0" t="s">
        <v>4513</v>
      </c>
      <c r="B4471" s="0" t="s">
        <v>43</v>
      </c>
      <c r="C4471" s="0" t="s">
        <v>35</v>
      </c>
      <c r="D4471" s="9" t="n">
        <v>43700</v>
      </c>
      <c r="E4471" s="9" t="n">
        <v>43784</v>
      </c>
      <c r="F4471" s="9" t="n">
        <v>43800</v>
      </c>
      <c r="G4471" s="9" t="n">
        <v>43808</v>
      </c>
      <c r="H4471" s="10" t="s">
        <v>36</v>
      </c>
      <c r="I4471" s="0" t="n">
        <v>28</v>
      </c>
      <c r="J4471" s="0" t="n">
        <v>6</v>
      </c>
      <c r="K4471" s="0" t="n">
        <v>237</v>
      </c>
      <c r="L4471" s="0" t="n">
        <v>34</v>
      </c>
      <c r="M4471" s="0" t="n">
        <v>6</v>
      </c>
      <c r="N4471" s="11" t="n">
        <v>0.05</v>
      </c>
      <c r="O4471" s="12" t="n">
        <v>374.53</v>
      </c>
      <c r="P4471" s="12" t="n">
        <v>871</v>
      </c>
      <c r="Q4471" s="12" t="n">
        <f aca="false">M4471*P4471*(1-N4471)</f>
        <v>4964.7</v>
      </c>
      <c r="R4471" s="12" t="n">
        <f aca="false">M4471*O4471</f>
        <v>2247.18</v>
      </c>
      <c r="S4471" s="12" t="n">
        <f aca="false">Q4471-R4471</f>
        <v>2717.52</v>
      </c>
      <c r="T4471" s="11" t="n">
        <f aca="false">IFERROR(S4471/Q4471,0)</f>
        <v>0.547368421052632</v>
      </c>
      <c r="U4471" s="13" t="n">
        <f aca="false">F4471-E4471</f>
        <v>16</v>
      </c>
      <c r="V4471" s="13" t="n">
        <f aca="false">G4471-F4471</f>
        <v>8</v>
      </c>
      <c r="W4471" s="13" t="n">
        <f aca="false">G4471-E4471</f>
        <v>24</v>
      </c>
      <c r="X4471" s="10" t="n">
        <f aca="false">YEAR(E4471)</f>
        <v>2019</v>
      </c>
      <c r="Y4471" s="0" t="str">
        <f aca="false">TEXT(E4471,"yyyy-mm")</f>
        <v>2019-11</v>
      </c>
      <c r="Z4471" s="0" t="str">
        <f aca="false">"Q"&amp;ROUNDUP(MONTH(E4471)/3,0)&amp;"-"&amp;YEAR(E4471)</f>
        <v>Q4-2019</v>
      </c>
    </row>
    <row r="4472" customFormat="false" ht="14.25" hidden="false" customHeight="false" outlineLevel="0" collapsed="false">
      <c r="A4472" s="0" t="s">
        <v>4514</v>
      </c>
      <c r="B4472" s="0" t="s">
        <v>43</v>
      </c>
      <c r="C4472" s="0" t="s">
        <v>35</v>
      </c>
      <c r="D4472" s="9" t="n">
        <v>43700</v>
      </c>
      <c r="E4472" s="9" t="n">
        <v>43784</v>
      </c>
      <c r="F4472" s="9" t="n">
        <v>43801</v>
      </c>
      <c r="G4472" s="9" t="n">
        <v>43806</v>
      </c>
      <c r="H4472" s="10" t="s">
        <v>36</v>
      </c>
      <c r="I4472" s="0" t="n">
        <v>27</v>
      </c>
      <c r="J4472" s="0" t="n">
        <v>25</v>
      </c>
      <c r="K4472" s="0" t="n">
        <v>220</v>
      </c>
      <c r="L4472" s="0" t="n">
        <v>9</v>
      </c>
      <c r="M4472" s="0" t="n">
        <v>1</v>
      </c>
      <c r="N4472" s="11" t="n">
        <v>0.2</v>
      </c>
      <c r="O4472" s="12" t="n">
        <v>1326.6</v>
      </c>
      <c r="P4472" s="12" t="n">
        <v>2412</v>
      </c>
      <c r="Q4472" s="12" t="n">
        <f aca="false">M4472*P4472*(1-N4472)</f>
        <v>1929.6</v>
      </c>
      <c r="R4472" s="12" t="n">
        <f aca="false">M4472*O4472</f>
        <v>1326.6</v>
      </c>
      <c r="S4472" s="12" t="n">
        <f aca="false">Q4472-R4472</f>
        <v>603</v>
      </c>
      <c r="T4472" s="11" t="n">
        <f aca="false">IFERROR(S4472/Q4472,0)</f>
        <v>0.3125</v>
      </c>
      <c r="U4472" s="13" t="n">
        <f aca="false">F4472-E4472</f>
        <v>17</v>
      </c>
      <c r="V4472" s="13" t="n">
        <f aca="false">G4472-F4472</f>
        <v>5</v>
      </c>
      <c r="W4472" s="13" t="n">
        <f aca="false">G4472-E4472</f>
        <v>22</v>
      </c>
      <c r="X4472" s="10" t="n">
        <f aca="false">YEAR(E4472)</f>
        <v>2019</v>
      </c>
      <c r="Y4472" s="0" t="str">
        <f aca="false">TEXT(E4472,"yyyy-mm")</f>
        <v>2019-11</v>
      </c>
      <c r="Z4472" s="0" t="str">
        <f aca="false">"Q"&amp;ROUNDUP(MONTH(E4472)/3,0)&amp;"-"&amp;YEAR(E4472)</f>
        <v>Q4-2019</v>
      </c>
    </row>
    <row r="4473" customFormat="false" ht="14.25" hidden="false" customHeight="false" outlineLevel="0" collapsed="false">
      <c r="A4473" s="0" t="s">
        <v>4515</v>
      </c>
      <c r="B4473" s="0" t="s">
        <v>38</v>
      </c>
      <c r="C4473" s="0" t="s">
        <v>39</v>
      </c>
      <c r="D4473" s="9" t="n">
        <v>43700</v>
      </c>
      <c r="E4473" s="9" t="n">
        <v>43784</v>
      </c>
      <c r="F4473" s="9" t="n">
        <v>43792</v>
      </c>
      <c r="G4473" s="9" t="n">
        <v>43800</v>
      </c>
      <c r="H4473" s="10" t="s">
        <v>36</v>
      </c>
      <c r="I4473" s="0" t="n">
        <v>13</v>
      </c>
      <c r="J4473" s="0" t="n">
        <v>31</v>
      </c>
      <c r="K4473" s="0" t="n">
        <v>157</v>
      </c>
      <c r="L4473" s="0" t="n">
        <v>12</v>
      </c>
      <c r="M4473" s="0" t="n">
        <v>7</v>
      </c>
      <c r="N4473" s="11" t="n">
        <v>0.05</v>
      </c>
      <c r="O4473" s="12" t="n">
        <v>1526.53</v>
      </c>
      <c r="P4473" s="12" t="n">
        <v>2385.2</v>
      </c>
      <c r="Q4473" s="12" t="n">
        <f aca="false">M4473*P4473*(1-N4473)</f>
        <v>15861.58</v>
      </c>
      <c r="R4473" s="12" t="n">
        <f aca="false">M4473*O4473</f>
        <v>10685.71</v>
      </c>
      <c r="S4473" s="12" t="n">
        <f aca="false">Q4473-R4473</f>
        <v>5175.87</v>
      </c>
      <c r="T4473" s="11" t="n">
        <f aca="false">IFERROR(S4473/Q4473,0)</f>
        <v>0.32631490683778</v>
      </c>
      <c r="U4473" s="13" t="n">
        <f aca="false">F4473-E4473</f>
        <v>8</v>
      </c>
      <c r="V4473" s="13" t="n">
        <f aca="false">G4473-F4473</f>
        <v>8</v>
      </c>
      <c r="W4473" s="13" t="n">
        <f aca="false">G4473-E4473</f>
        <v>16</v>
      </c>
      <c r="X4473" s="10" t="n">
        <f aca="false">YEAR(E4473)</f>
        <v>2019</v>
      </c>
      <c r="Y4473" s="0" t="str">
        <f aca="false">TEXT(E4473,"yyyy-mm")</f>
        <v>2019-11</v>
      </c>
      <c r="Z4473" s="0" t="str">
        <f aca="false">"Q"&amp;ROUNDUP(MONTH(E4473)/3,0)&amp;"-"&amp;YEAR(E4473)</f>
        <v>Q4-2019</v>
      </c>
    </row>
    <row r="4474" customFormat="false" ht="14.25" hidden="false" customHeight="false" outlineLevel="0" collapsed="false">
      <c r="A4474" s="0" t="s">
        <v>4516</v>
      </c>
      <c r="B4474" s="0" t="s">
        <v>34</v>
      </c>
      <c r="C4474" s="0" t="s">
        <v>35</v>
      </c>
      <c r="D4474" s="9" t="n">
        <v>43700</v>
      </c>
      <c r="E4474" s="9" t="n">
        <v>43784</v>
      </c>
      <c r="F4474" s="9" t="n">
        <v>43789</v>
      </c>
      <c r="G4474" s="9" t="n">
        <v>43793</v>
      </c>
      <c r="H4474" s="10" t="s">
        <v>36</v>
      </c>
      <c r="I4474" s="0" t="n">
        <v>3</v>
      </c>
      <c r="J4474" s="0" t="n">
        <v>30</v>
      </c>
      <c r="K4474" s="0" t="n">
        <v>208</v>
      </c>
      <c r="L4474" s="0" t="n">
        <v>24</v>
      </c>
      <c r="M4474" s="0" t="n">
        <v>8</v>
      </c>
      <c r="N4474" s="11" t="n">
        <v>0.1</v>
      </c>
      <c r="O4474" s="12" t="n">
        <v>1889.6</v>
      </c>
      <c r="P4474" s="12" t="n">
        <v>2391.9</v>
      </c>
      <c r="Q4474" s="12" t="n">
        <f aca="false">M4474*P4474*(1-N4474)</f>
        <v>17221.68</v>
      </c>
      <c r="R4474" s="12" t="n">
        <f aca="false">M4474*O4474</f>
        <v>15116.8</v>
      </c>
      <c r="S4474" s="12" t="n">
        <f aca="false">Q4474-R4474</f>
        <v>2104.88</v>
      </c>
      <c r="T4474" s="11" t="n">
        <f aca="false">IFERROR(S4474/Q4474,0)</f>
        <v>0.122222686752977</v>
      </c>
      <c r="U4474" s="13" t="n">
        <f aca="false">F4474-E4474</f>
        <v>5</v>
      </c>
      <c r="V4474" s="13" t="n">
        <f aca="false">G4474-F4474</f>
        <v>4</v>
      </c>
      <c r="W4474" s="13" t="n">
        <f aca="false">G4474-E4474</f>
        <v>9</v>
      </c>
      <c r="X4474" s="10" t="n">
        <f aca="false">YEAR(E4474)</f>
        <v>2019</v>
      </c>
      <c r="Y4474" s="0" t="str">
        <f aca="false">TEXT(E4474,"yyyy-mm")</f>
        <v>2019-11</v>
      </c>
      <c r="Z4474" s="0" t="str">
        <f aca="false">"Q"&amp;ROUNDUP(MONTH(E4474)/3,0)&amp;"-"&amp;YEAR(E4474)</f>
        <v>Q4-2019</v>
      </c>
    </row>
    <row r="4475" customFormat="false" ht="14.25" hidden="false" customHeight="false" outlineLevel="0" collapsed="false">
      <c r="A4475" s="0" t="s">
        <v>4517</v>
      </c>
      <c r="B4475" s="0" t="s">
        <v>34</v>
      </c>
      <c r="C4475" s="0" t="s">
        <v>79</v>
      </c>
      <c r="D4475" s="9" t="n">
        <v>43700</v>
      </c>
      <c r="E4475" s="9" t="n">
        <v>43785</v>
      </c>
      <c r="F4475" s="9" t="n">
        <v>43788</v>
      </c>
      <c r="G4475" s="9" t="n">
        <v>43789</v>
      </c>
      <c r="H4475" s="10" t="s">
        <v>36</v>
      </c>
      <c r="I4475" s="0" t="n">
        <v>12</v>
      </c>
      <c r="J4475" s="0" t="n">
        <v>48</v>
      </c>
      <c r="K4475" s="0" t="n">
        <v>78</v>
      </c>
      <c r="L4475" s="0" t="n">
        <v>31</v>
      </c>
      <c r="M4475" s="0" t="n">
        <v>8</v>
      </c>
      <c r="N4475" s="11" t="n">
        <v>0.05</v>
      </c>
      <c r="O4475" s="12" t="n">
        <v>1371.69</v>
      </c>
      <c r="P4475" s="12" t="n">
        <v>2324.9</v>
      </c>
      <c r="Q4475" s="12" t="n">
        <f aca="false">M4475*P4475*(1-N4475)</f>
        <v>17669.24</v>
      </c>
      <c r="R4475" s="12" t="n">
        <f aca="false">M4475*O4475</f>
        <v>10973.52</v>
      </c>
      <c r="S4475" s="12" t="n">
        <f aca="false">Q4475-R4475</f>
        <v>6695.72</v>
      </c>
      <c r="T4475" s="11" t="n">
        <f aca="false">IFERROR(S4475/Q4475,0)</f>
        <v>0.378947821185292</v>
      </c>
      <c r="U4475" s="13" t="n">
        <f aca="false">F4475-E4475</f>
        <v>3</v>
      </c>
      <c r="V4475" s="13" t="n">
        <f aca="false">G4475-F4475</f>
        <v>1</v>
      </c>
      <c r="W4475" s="13" t="n">
        <f aca="false">G4475-E4475</f>
        <v>4</v>
      </c>
      <c r="X4475" s="10" t="n">
        <f aca="false">YEAR(E4475)</f>
        <v>2019</v>
      </c>
      <c r="Y4475" s="0" t="str">
        <f aca="false">TEXT(E4475,"yyyy-mm")</f>
        <v>2019-11</v>
      </c>
      <c r="Z4475" s="0" t="str">
        <f aca="false">"Q"&amp;ROUNDUP(MONTH(E4475)/3,0)&amp;"-"&amp;YEAR(E4475)</f>
        <v>Q4-2019</v>
      </c>
    </row>
    <row r="4476" customFormat="false" ht="14.25" hidden="false" customHeight="false" outlineLevel="0" collapsed="false">
      <c r="A4476" s="0" t="s">
        <v>4518</v>
      </c>
      <c r="B4476" s="0" t="s">
        <v>41</v>
      </c>
      <c r="C4476" s="0" t="s">
        <v>39</v>
      </c>
      <c r="D4476" s="9" t="n">
        <v>43700</v>
      </c>
      <c r="E4476" s="9" t="n">
        <v>43785</v>
      </c>
      <c r="F4476" s="9" t="n">
        <v>43798</v>
      </c>
      <c r="G4476" s="9" t="n">
        <v>43801</v>
      </c>
      <c r="H4476" s="10" t="s">
        <v>36</v>
      </c>
      <c r="I4476" s="0" t="n">
        <v>24</v>
      </c>
      <c r="J4476" s="0" t="n">
        <v>38</v>
      </c>
      <c r="K4476" s="0" t="n">
        <v>103</v>
      </c>
      <c r="L4476" s="0" t="n">
        <v>43</v>
      </c>
      <c r="M4476" s="0" t="n">
        <v>5</v>
      </c>
      <c r="N4476" s="11" t="n">
        <v>0.15</v>
      </c>
      <c r="O4476" s="12" t="n">
        <v>2399.61</v>
      </c>
      <c r="P4476" s="12" t="n">
        <v>3691.7</v>
      </c>
      <c r="Q4476" s="12" t="n">
        <f aca="false">M4476*P4476*(1-N4476)</f>
        <v>15689.725</v>
      </c>
      <c r="R4476" s="12" t="n">
        <f aca="false">M4476*O4476</f>
        <v>11998.05</v>
      </c>
      <c r="S4476" s="12" t="n">
        <f aca="false">Q4476-R4476</f>
        <v>3691.675</v>
      </c>
      <c r="T4476" s="11" t="n">
        <f aca="false">IFERROR(S4476/Q4476,0)</f>
        <v>0.235292524247557</v>
      </c>
      <c r="U4476" s="13" t="n">
        <f aca="false">F4476-E4476</f>
        <v>13</v>
      </c>
      <c r="V4476" s="13" t="n">
        <f aca="false">G4476-F4476</f>
        <v>3</v>
      </c>
      <c r="W4476" s="13" t="n">
        <f aca="false">G4476-E4476</f>
        <v>16</v>
      </c>
      <c r="X4476" s="10" t="n">
        <f aca="false">YEAR(E4476)</f>
        <v>2019</v>
      </c>
      <c r="Y4476" s="0" t="str">
        <f aca="false">TEXT(E4476,"yyyy-mm")</f>
        <v>2019-11</v>
      </c>
      <c r="Z4476" s="0" t="str">
        <f aca="false">"Q"&amp;ROUNDUP(MONTH(E4476)/3,0)&amp;"-"&amp;YEAR(E4476)</f>
        <v>Q4-2019</v>
      </c>
    </row>
    <row r="4477" customFormat="false" ht="14.25" hidden="false" customHeight="false" outlineLevel="0" collapsed="false">
      <c r="A4477" s="0" t="s">
        <v>4519</v>
      </c>
      <c r="B4477" s="0" t="s">
        <v>38</v>
      </c>
      <c r="C4477" s="0" t="s">
        <v>39</v>
      </c>
      <c r="D4477" s="9" t="n">
        <v>43700</v>
      </c>
      <c r="E4477" s="9" t="n">
        <v>43785</v>
      </c>
      <c r="F4477" s="9" t="n">
        <v>43811</v>
      </c>
      <c r="G4477" s="9" t="n">
        <v>43812</v>
      </c>
      <c r="H4477" s="10" t="s">
        <v>36</v>
      </c>
      <c r="I4477" s="0" t="n">
        <v>13</v>
      </c>
      <c r="J4477" s="0" t="n">
        <v>36</v>
      </c>
      <c r="K4477" s="0" t="n">
        <v>181</v>
      </c>
      <c r="L4477" s="0" t="n">
        <v>34</v>
      </c>
      <c r="M4477" s="0" t="n">
        <v>3</v>
      </c>
      <c r="N4477" s="11" t="n">
        <v>0.05</v>
      </c>
      <c r="O4477" s="12" t="n">
        <v>506.52</v>
      </c>
      <c r="P4477" s="12" t="n">
        <v>904.5</v>
      </c>
      <c r="Q4477" s="12" t="n">
        <f aca="false">M4477*P4477*(1-N4477)</f>
        <v>2577.825</v>
      </c>
      <c r="R4477" s="12" t="n">
        <f aca="false">M4477*O4477</f>
        <v>1519.56</v>
      </c>
      <c r="S4477" s="12" t="n">
        <f aca="false">Q4477-R4477</f>
        <v>1058.265</v>
      </c>
      <c r="T4477" s="11" t="n">
        <f aca="false">IFERROR(S4477/Q4477,0)</f>
        <v>0.410526315789474</v>
      </c>
      <c r="U4477" s="13" t="n">
        <f aca="false">F4477-E4477</f>
        <v>26</v>
      </c>
      <c r="V4477" s="13" t="n">
        <f aca="false">G4477-F4477</f>
        <v>1</v>
      </c>
      <c r="W4477" s="13" t="n">
        <f aca="false">G4477-E4477</f>
        <v>27</v>
      </c>
      <c r="X4477" s="10" t="n">
        <f aca="false">YEAR(E4477)</f>
        <v>2019</v>
      </c>
      <c r="Y4477" s="0" t="str">
        <f aca="false">TEXT(E4477,"yyyy-mm")</f>
        <v>2019-11</v>
      </c>
      <c r="Z4477" s="0" t="str">
        <f aca="false">"Q"&amp;ROUNDUP(MONTH(E4477)/3,0)&amp;"-"&amp;YEAR(E4477)</f>
        <v>Q4-2019</v>
      </c>
    </row>
    <row r="4478" customFormat="false" ht="14.25" hidden="false" customHeight="false" outlineLevel="0" collapsed="false">
      <c r="A4478" s="0" t="s">
        <v>4520</v>
      </c>
      <c r="B4478" s="0" t="s">
        <v>34</v>
      </c>
      <c r="C4478" s="0" t="s">
        <v>39</v>
      </c>
      <c r="D4478" s="9" t="n">
        <v>43700</v>
      </c>
      <c r="E4478" s="9" t="n">
        <v>43785</v>
      </c>
      <c r="F4478" s="9" t="n">
        <v>43804</v>
      </c>
      <c r="G4478" s="9" t="n">
        <v>43807</v>
      </c>
      <c r="H4478" s="10" t="s">
        <v>36</v>
      </c>
      <c r="I4478" s="0" t="n">
        <v>11</v>
      </c>
      <c r="J4478" s="0" t="n">
        <v>46</v>
      </c>
      <c r="K4478" s="0" t="n">
        <v>110</v>
      </c>
      <c r="L4478" s="0" t="n">
        <v>25</v>
      </c>
      <c r="M4478" s="0" t="n">
        <v>4</v>
      </c>
      <c r="N4478" s="11" t="n">
        <v>0.05</v>
      </c>
      <c r="O4478" s="12" t="n">
        <v>943.36</v>
      </c>
      <c r="P4478" s="12" t="n">
        <v>1715.2</v>
      </c>
      <c r="Q4478" s="12" t="n">
        <f aca="false">M4478*P4478*(1-N4478)</f>
        <v>6517.76</v>
      </c>
      <c r="R4478" s="12" t="n">
        <f aca="false">M4478*O4478</f>
        <v>3773.44</v>
      </c>
      <c r="S4478" s="12" t="n">
        <f aca="false">Q4478-R4478</f>
        <v>2744.32</v>
      </c>
      <c r="T4478" s="11" t="n">
        <f aca="false">IFERROR(S4478/Q4478,0)</f>
        <v>0.421052631578947</v>
      </c>
      <c r="U4478" s="13" t="n">
        <f aca="false">F4478-E4478</f>
        <v>19</v>
      </c>
      <c r="V4478" s="13" t="n">
        <f aca="false">G4478-F4478</f>
        <v>3</v>
      </c>
      <c r="W4478" s="13" t="n">
        <f aca="false">G4478-E4478</f>
        <v>22</v>
      </c>
      <c r="X4478" s="10" t="n">
        <f aca="false">YEAR(E4478)</f>
        <v>2019</v>
      </c>
      <c r="Y4478" s="0" t="str">
        <f aca="false">TEXT(E4478,"yyyy-mm")</f>
        <v>2019-11</v>
      </c>
      <c r="Z4478" s="0" t="str">
        <f aca="false">"Q"&amp;ROUNDUP(MONTH(E4478)/3,0)&amp;"-"&amp;YEAR(E4478)</f>
        <v>Q4-2019</v>
      </c>
    </row>
    <row r="4479" customFormat="false" ht="14.25" hidden="false" customHeight="false" outlineLevel="0" collapsed="false">
      <c r="A4479" s="0" t="s">
        <v>4521</v>
      </c>
      <c r="B4479" s="0" t="s">
        <v>41</v>
      </c>
      <c r="C4479" s="0" t="s">
        <v>39</v>
      </c>
      <c r="D4479" s="9" t="n">
        <v>43700</v>
      </c>
      <c r="E4479" s="9" t="n">
        <v>43785</v>
      </c>
      <c r="F4479" s="9" t="n">
        <v>43795</v>
      </c>
      <c r="G4479" s="9" t="n">
        <v>43801</v>
      </c>
      <c r="H4479" s="10" t="s">
        <v>36</v>
      </c>
      <c r="I4479" s="0" t="n">
        <v>25</v>
      </c>
      <c r="J4479" s="0" t="n">
        <v>21</v>
      </c>
      <c r="K4479" s="0" t="n">
        <v>174</v>
      </c>
      <c r="L4479" s="0" t="n">
        <v>25</v>
      </c>
      <c r="M4479" s="0" t="n">
        <v>8</v>
      </c>
      <c r="N4479" s="11" t="n">
        <v>0.05</v>
      </c>
      <c r="O4479" s="12" t="n">
        <v>515.9</v>
      </c>
      <c r="P4479" s="12" t="n">
        <v>938</v>
      </c>
      <c r="Q4479" s="12" t="n">
        <f aca="false">M4479*P4479*(1-N4479)</f>
        <v>7128.8</v>
      </c>
      <c r="R4479" s="12" t="n">
        <f aca="false">M4479*O4479</f>
        <v>4127.2</v>
      </c>
      <c r="S4479" s="12" t="n">
        <f aca="false">Q4479-R4479</f>
        <v>3001.6</v>
      </c>
      <c r="T4479" s="11" t="n">
        <f aca="false">IFERROR(S4479/Q4479,0)</f>
        <v>0.421052631578947</v>
      </c>
      <c r="U4479" s="13" t="n">
        <f aca="false">F4479-E4479</f>
        <v>10</v>
      </c>
      <c r="V4479" s="13" t="n">
        <f aca="false">G4479-F4479</f>
        <v>6</v>
      </c>
      <c r="W4479" s="13" t="n">
        <f aca="false">G4479-E4479</f>
        <v>16</v>
      </c>
      <c r="X4479" s="10" t="n">
        <f aca="false">YEAR(E4479)</f>
        <v>2019</v>
      </c>
      <c r="Y4479" s="0" t="str">
        <f aca="false">TEXT(E4479,"yyyy-mm")</f>
        <v>2019-11</v>
      </c>
      <c r="Z4479" s="0" t="str">
        <f aca="false">"Q"&amp;ROUNDUP(MONTH(E4479)/3,0)&amp;"-"&amp;YEAR(E4479)</f>
        <v>Q4-2019</v>
      </c>
    </row>
    <row r="4480" customFormat="false" ht="14.25" hidden="false" customHeight="false" outlineLevel="0" collapsed="false">
      <c r="A4480" s="0" t="s">
        <v>4522</v>
      </c>
      <c r="B4480" s="0" t="s">
        <v>38</v>
      </c>
      <c r="C4480" s="0" t="s">
        <v>39</v>
      </c>
      <c r="D4480" s="9" t="n">
        <v>43700</v>
      </c>
      <c r="E4480" s="9" t="n">
        <v>43785</v>
      </c>
      <c r="F4480" s="9" t="n">
        <v>43789</v>
      </c>
      <c r="G4480" s="9" t="n">
        <v>43791</v>
      </c>
      <c r="H4480" s="10" t="s">
        <v>36</v>
      </c>
      <c r="I4480" s="0" t="n">
        <v>15</v>
      </c>
      <c r="J4480" s="0" t="n">
        <v>15</v>
      </c>
      <c r="K4480" s="0" t="n">
        <v>135</v>
      </c>
      <c r="L4480" s="0" t="n">
        <v>34</v>
      </c>
      <c r="M4480" s="0" t="n">
        <v>4</v>
      </c>
      <c r="N4480" s="11" t="n">
        <v>0.075</v>
      </c>
      <c r="O4480" s="12" t="n">
        <v>1762.9</v>
      </c>
      <c r="P4480" s="12" t="n">
        <v>4006.6</v>
      </c>
      <c r="Q4480" s="12" t="n">
        <f aca="false">M4480*P4480*(1-N4480)</f>
        <v>14824.42</v>
      </c>
      <c r="R4480" s="12" t="n">
        <f aca="false">M4480*O4480</f>
        <v>7051.6</v>
      </c>
      <c r="S4480" s="12" t="n">
        <f aca="false">Q4480-R4480</f>
        <v>7772.82</v>
      </c>
      <c r="T4480" s="11" t="n">
        <f aca="false">IFERROR(S4480/Q4480,0)</f>
        <v>0.52432540362456</v>
      </c>
      <c r="U4480" s="13" t="n">
        <f aca="false">F4480-E4480</f>
        <v>4</v>
      </c>
      <c r="V4480" s="13" t="n">
        <f aca="false">G4480-F4480</f>
        <v>2</v>
      </c>
      <c r="W4480" s="13" t="n">
        <f aca="false">G4480-E4480</f>
        <v>6</v>
      </c>
      <c r="X4480" s="10" t="n">
        <f aca="false">YEAR(E4480)</f>
        <v>2019</v>
      </c>
      <c r="Y4480" s="0" t="str">
        <f aca="false">TEXT(E4480,"yyyy-mm")</f>
        <v>2019-11</v>
      </c>
      <c r="Z4480" s="0" t="str">
        <f aca="false">"Q"&amp;ROUNDUP(MONTH(E4480)/3,0)&amp;"-"&amp;YEAR(E4480)</f>
        <v>Q4-2019</v>
      </c>
    </row>
    <row r="4481" customFormat="false" ht="14.25" hidden="false" customHeight="false" outlineLevel="0" collapsed="false">
      <c r="A4481" s="0" t="s">
        <v>4523</v>
      </c>
      <c r="B4481" s="0" t="s">
        <v>34</v>
      </c>
      <c r="C4481" s="0" t="s">
        <v>46</v>
      </c>
      <c r="D4481" s="9" t="n">
        <v>43700</v>
      </c>
      <c r="E4481" s="9" t="n">
        <v>43785</v>
      </c>
      <c r="F4481" s="9" t="n">
        <v>43802</v>
      </c>
      <c r="G4481" s="9" t="n">
        <v>43809</v>
      </c>
      <c r="H4481" s="10" t="s">
        <v>36</v>
      </c>
      <c r="I4481" s="0" t="n">
        <v>10</v>
      </c>
      <c r="J4481" s="0" t="n">
        <v>26</v>
      </c>
      <c r="K4481" s="0" t="n">
        <v>321</v>
      </c>
      <c r="L4481" s="0" t="n">
        <v>17</v>
      </c>
      <c r="M4481" s="0" t="n">
        <v>8</v>
      </c>
      <c r="N4481" s="11" t="n">
        <v>0.05</v>
      </c>
      <c r="O4481" s="12" t="n">
        <v>628.73</v>
      </c>
      <c r="P4481" s="12" t="n">
        <v>1232.8</v>
      </c>
      <c r="Q4481" s="12" t="n">
        <f aca="false">M4481*P4481*(1-N4481)</f>
        <v>9369.28</v>
      </c>
      <c r="R4481" s="12" t="n">
        <f aca="false">M4481*O4481</f>
        <v>5029.84</v>
      </c>
      <c r="S4481" s="12" t="n">
        <f aca="false">Q4481-R4481</f>
        <v>4339.44</v>
      </c>
      <c r="T4481" s="11" t="n">
        <f aca="false">IFERROR(S4481/Q4481,0)</f>
        <v>0.463156187028245</v>
      </c>
      <c r="U4481" s="13" t="n">
        <f aca="false">F4481-E4481</f>
        <v>17</v>
      </c>
      <c r="V4481" s="13" t="n">
        <f aca="false">G4481-F4481</f>
        <v>7</v>
      </c>
      <c r="W4481" s="13" t="n">
        <f aca="false">G4481-E4481</f>
        <v>24</v>
      </c>
      <c r="X4481" s="10" t="n">
        <f aca="false">YEAR(E4481)</f>
        <v>2019</v>
      </c>
      <c r="Y4481" s="0" t="str">
        <f aca="false">TEXT(E4481,"yyyy-mm")</f>
        <v>2019-11</v>
      </c>
      <c r="Z4481" s="0" t="str">
        <f aca="false">"Q"&amp;ROUNDUP(MONTH(E4481)/3,0)&amp;"-"&amp;YEAR(E4481)</f>
        <v>Q4-2019</v>
      </c>
    </row>
    <row r="4482" customFormat="false" ht="14.25" hidden="false" customHeight="false" outlineLevel="0" collapsed="false">
      <c r="A4482" s="0" t="s">
        <v>4524</v>
      </c>
      <c r="B4482" s="0" t="s">
        <v>43</v>
      </c>
      <c r="C4482" s="0" t="s">
        <v>39</v>
      </c>
      <c r="D4482" s="9" t="n">
        <v>43700</v>
      </c>
      <c r="E4482" s="9" t="n">
        <v>43785</v>
      </c>
      <c r="F4482" s="9" t="n">
        <v>43802</v>
      </c>
      <c r="G4482" s="9" t="n">
        <v>43803</v>
      </c>
      <c r="H4482" s="10" t="s">
        <v>36</v>
      </c>
      <c r="I4482" s="0" t="n">
        <v>25</v>
      </c>
      <c r="J4482" s="0" t="n">
        <v>21</v>
      </c>
      <c r="K4482" s="0" t="n">
        <v>178</v>
      </c>
      <c r="L4482" s="0" t="n">
        <v>33</v>
      </c>
      <c r="M4482" s="0" t="n">
        <v>7</v>
      </c>
      <c r="N4482" s="11" t="n">
        <v>0.2</v>
      </c>
      <c r="O4482" s="12" t="n">
        <v>2296.69</v>
      </c>
      <c r="P4482" s="12" t="n">
        <v>3892.7</v>
      </c>
      <c r="Q4482" s="12" t="n">
        <f aca="false">M4482*P4482*(1-N4482)</f>
        <v>21799.12</v>
      </c>
      <c r="R4482" s="12" t="n">
        <f aca="false">M4482*O4482</f>
        <v>16076.83</v>
      </c>
      <c r="S4482" s="12" t="n">
        <f aca="false">Q4482-R4482</f>
        <v>5722.29</v>
      </c>
      <c r="T4482" s="11" t="n">
        <f aca="false">IFERROR(S4482/Q4482,0)</f>
        <v>0.262500963341639</v>
      </c>
      <c r="U4482" s="13" t="n">
        <f aca="false">F4482-E4482</f>
        <v>17</v>
      </c>
      <c r="V4482" s="13" t="n">
        <f aca="false">G4482-F4482</f>
        <v>1</v>
      </c>
      <c r="W4482" s="13" t="n">
        <f aca="false">G4482-E4482</f>
        <v>18</v>
      </c>
      <c r="X4482" s="10" t="n">
        <f aca="false">YEAR(E4482)</f>
        <v>2019</v>
      </c>
      <c r="Y4482" s="0" t="str">
        <f aca="false">TEXT(E4482,"yyyy-mm")</f>
        <v>2019-11</v>
      </c>
      <c r="Z4482" s="0" t="str">
        <f aca="false">"Q"&amp;ROUNDUP(MONTH(E4482)/3,0)&amp;"-"&amp;YEAR(E4482)</f>
        <v>Q4-2019</v>
      </c>
    </row>
    <row r="4483" customFormat="false" ht="14.25" hidden="false" customHeight="false" outlineLevel="0" collapsed="false">
      <c r="A4483" s="0" t="s">
        <v>4525</v>
      </c>
      <c r="B4483" s="0" t="s">
        <v>34</v>
      </c>
      <c r="C4483" s="0" t="s">
        <v>79</v>
      </c>
      <c r="D4483" s="9" t="n">
        <v>43700</v>
      </c>
      <c r="E4483" s="9" t="n">
        <v>43785</v>
      </c>
      <c r="F4483" s="9" t="n">
        <v>43812</v>
      </c>
      <c r="G4483" s="9" t="n">
        <v>43815</v>
      </c>
      <c r="H4483" s="10" t="s">
        <v>36</v>
      </c>
      <c r="I4483" s="0" t="n">
        <v>1</v>
      </c>
      <c r="J4483" s="0" t="n">
        <v>23</v>
      </c>
      <c r="K4483" s="0" t="n">
        <v>72</v>
      </c>
      <c r="L4483" s="0" t="n">
        <v>6</v>
      </c>
      <c r="M4483" s="0" t="n">
        <v>1</v>
      </c>
      <c r="N4483" s="11" t="n">
        <v>0.05</v>
      </c>
      <c r="O4483" s="12" t="n">
        <v>1093.71</v>
      </c>
      <c r="P4483" s="12" t="n">
        <v>2485.7</v>
      </c>
      <c r="Q4483" s="12" t="n">
        <f aca="false">M4483*P4483*(1-N4483)</f>
        <v>2361.415</v>
      </c>
      <c r="R4483" s="12" t="n">
        <f aca="false">M4483*O4483</f>
        <v>1093.71</v>
      </c>
      <c r="S4483" s="12" t="n">
        <f aca="false">Q4483-R4483</f>
        <v>1267.705</v>
      </c>
      <c r="T4483" s="11" t="n">
        <f aca="false">IFERROR(S4483/Q4483,0)</f>
        <v>0.536841258313342</v>
      </c>
      <c r="U4483" s="13" t="n">
        <f aca="false">F4483-E4483</f>
        <v>27</v>
      </c>
      <c r="V4483" s="13" t="n">
        <f aca="false">G4483-F4483</f>
        <v>3</v>
      </c>
      <c r="W4483" s="13" t="n">
        <f aca="false">G4483-E4483</f>
        <v>30</v>
      </c>
      <c r="X4483" s="10" t="n">
        <f aca="false">YEAR(E4483)</f>
        <v>2019</v>
      </c>
      <c r="Y4483" s="0" t="str">
        <f aca="false">TEXT(E4483,"yyyy-mm")</f>
        <v>2019-11</v>
      </c>
      <c r="Z4483" s="0" t="str">
        <f aca="false">"Q"&amp;ROUNDUP(MONTH(E4483)/3,0)&amp;"-"&amp;YEAR(E4483)</f>
        <v>Q4-2019</v>
      </c>
    </row>
    <row r="4484" customFormat="false" ht="14.25" hidden="false" customHeight="false" outlineLevel="0" collapsed="false">
      <c r="A4484" s="0" t="s">
        <v>4526</v>
      </c>
      <c r="B4484" s="0" t="s">
        <v>34</v>
      </c>
      <c r="C4484" s="0" t="s">
        <v>35</v>
      </c>
      <c r="D4484" s="9" t="n">
        <v>43600</v>
      </c>
      <c r="E4484" s="9" t="n">
        <v>43785</v>
      </c>
      <c r="F4484" s="9" t="n">
        <v>43797</v>
      </c>
      <c r="G4484" s="9" t="n">
        <v>43807</v>
      </c>
      <c r="H4484" s="10" t="s">
        <v>36</v>
      </c>
      <c r="I4484" s="0" t="n">
        <v>9</v>
      </c>
      <c r="J4484" s="0" t="n">
        <v>40</v>
      </c>
      <c r="K4484" s="0" t="n">
        <v>228</v>
      </c>
      <c r="L4484" s="0" t="n">
        <v>47</v>
      </c>
      <c r="M4484" s="0" t="n">
        <v>2</v>
      </c>
      <c r="N4484" s="11" t="n">
        <v>0.05</v>
      </c>
      <c r="O4484" s="12" t="n">
        <v>1341.34</v>
      </c>
      <c r="P4484" s="12" t="n">
        <v>1742</v>
      </c>
      <c r="Q4484" s="12" t="n">
        <f aca="false">M4484*P4484*(1-N4484)</f>
        <v>3309.8</v>
      </c>
      <c r="R4484" s="12" t="n">
        <f aca="false">M4484*O4484</f>
        <v>2682.68</v>
      </c>
      <c r="S4484" s="12" t="n">
        <f aca="false">Q4484-R4484</f>
        <v>627.12</v>
      </c>
      <c r="T4484" s="11" t="n">
        <f aca="false">IFERROR(S4484/Q4484,0)</f>
        <v>0.189473684210526</v>
      </c>
      <c r="U4484" s="13" t="n">
        <f aca="false">F4484-E4484</f>
        <v>12</v>
      </c>
      <c r="V4484" s="13" t="n">
        <f aca="false">G4484-F4484</f>
        <v>10</v>
      </c>
      <c r="W4484" s="13" t="n">
        <f aca="false">G4484-E4484</f>
        <v>22</v>
      </c>
      <c r="X4484" s="10" t="n">
        <f aca="false">YEAR(E4484)</f>
        <v>2019</v>
      </c>
      <c r="Y4484" s="0" t="str">
        <f aca="false">TEXT(E4484,"yyyy-mm")</f>
        <v>2019-11</v>
      </c>
      <c r="Z4484" s="0" t="str">
        <f aca="false">"Q"&amp;ROUNDUP(MONTH(E4484)/3,0)&amp;"-"&amp;YEAR(E4484)</f>
        <v>Q4-2019</v>
      </c>
    </row>
    <row r="4485" customFormat="false" ht="14.25" hidden="false" customHeight="false" outlineLevel="0" collapsed="false">
      <c r="A4485" s="0" t="s">
        <v>4527</v>
      </c>
      <c r="B4485" s="0" t="s">
        <v>38</v>
      </c>
      <c r="C4485" s="0" t="s">
        <v>48</v>
      </c>
      <c r="D4485" s="9" t="n">
        <v>43700</v>
      </c>
      <c r="E4485" s="9" t="n">
        <v>43785</v>
      </c>
      <c r="F4485" s="9" t="n">
        <v>43806</v>
      </c>
      <c r="G4485" s="9" t="n">
        <v>43814</v>
      </c>
      <c r="H4485" s="10" t="s">
        <v>36</v>
      </c>
      <c r="I4485" s="0" t="n">
        <v>13</v>
      </c>
      <c r="J4485" s="0" t="n">
        <v>18</v>
      </c>
      <c r="K4485" s="0" t="n">
        <v>37</v>
      </c>
      <c r="L4485" s="0" t="n">
        <v>29</v>
      </c>
      <c r="M4485" s="0" t="n">
        <v>2</v>
      </c>
      <c r="N4485" s="11" t="n">
        <v>0.05</v>
      </c>
      <c r="O4485" s="12" t="n">
        <v>91.92</v>
      </c>
      <c r="P4485" s="12" t="n">
        <v>187.6</v>
      </c>
      <c r="Q4485" s="12" t="n">
        <f aca="false">M4485*P4485*(1-N4485)</f>
        <v>356.44</v>
      </c>
      <c r="R4485" s="12" t="n">
        <f aca="false">M4485*O4485</f>
        <v>183.84</v>
      </c>
      <c r="S4485" s="12" t="n">
        <f aca="false">Q4485-R4485</f>
        <v>172.6</v>
      </c>
      <c r="T4485" s="11" t="n">
        <f aca="false">IFERROR(S4485/Q4485,0)</f>
        <v>0.484232970485916</v>
      </c>
      <c r="U4485" s="13" t="n">
        <f aca="false">F4485-E4485</f>
        <v>21</v>
      </c>
      <c r="V4485" s="13" t="n">
        <f aca="false">G4485-F4485</f>
        <v>8</v>
      </c>
      <c r="W4485" s="13" t="n">
        <f aca="false">G4485-E4485</f>
        <v>29</v>
      </c>
      <c r="X4485" s="10" t="n">
        <f aca="false">YEAR(E4485)</f>
        <v>2019</v>
      </c>
      <c r="Y4485" s="0" t="str">
        <f aca="false">TEXT(E4485,"yyyy-mm")</f>
        <v>2019-11</v>
      </c>
      <c r="Z4485" s="0" t="str">
        <f aca="false">"Q"&amp;ROUNDUP(MONTH(E4485)/3,0)&amp;"-"&amp;YEAR(E4485)</f>
        <v>Q4-2019</v>
      </c>
    </row>
    <row r="4486" customFormat="false" ht="14.25" hidden="false" customHeight="false" outlineLevel="0" collapsed="false">
      <c r="A4486" s="0" t="s">
        <v>4528</v>
      </c>
      <c r="B4486" s="0" t="s">
        <v>38</v>
      </c>
      <c r="C4486" s="0" t="s">
        <v>48</v>
      </c>
      <c r="D4486" s="9" t="n">
        <v>43700</v>
      </c>
      <c r="E4486" s="9" t="n">
        <v>43785</v>
      </c>
      <c r="F4486" s="9" t="n">
        <v>43804</v>
      </c>
      <c r="G4486" s="9" t="n">
        <v>43814</v>
      </c>
      <c r="H4486" s="10" t="s">
        <v>36</v>
      </c>
      <c r="I4486" s="0" t="n">
        <v>15</v>
      </c>
      <c r="J4486" s="0" t="n">
        <v>8</v>
      </c>
      <c r="K4486" s="0" t="n">
        <v>30</v>
      </c>
      <c r="L4486" s="0" t="n">
        <v>43</v>
      </c>
      <c r="M4486" s="0" t="n">
        <v>3</v>
      </c>
      <c r="N4486" s="11" t="n">
        <v>0.3</v>
      </c>
      <c r="O4486" s="12" t="n">
        <v>2141.86</v>
      </c>
      <c r="P4486" s="12" t="n">
        <v>3966.4</v>
      </c>
      <c r="Q4486" s="12" t="n">
        <f aca="false">M4486*P4486*(1-N4486)</f>
        <v>8329.44</v>
      </c>
      <c r="R4486" s="12" t="n">
        <f aca="false">M4486*O4486</f>
        <v>6425.58</v>
      </c>
      <c r="S4486" s="12" t="n">
        <f aca="false">Q4486-R4486</f>
        <v>1903.86</v>
      </c>
      <c r="T4486" s="11" t="n">
        <f aca="false">IFERROR(S4486/Q4486,0)</f>
        <v>0.228569987898346</v>
      </c>
      <c r="U4486" s="13" t="n">
        <f aca="false">F4486-E4486</f>
        <v>19</v>
      </c>
      <c r="V4486" s="13" t="n">
        <f aca="false">G4486-F4486</f>
        <v>10</v>
      </c>
      <c r="W4486" s="13" t="n">
        <f aca="false">G4486-E4486</f>
        <v>29</v>
      </c>
      <c r="X4486" s="10" t="n">
        <f aca="false">YEAR(E4486)</f>
        <v>2019</v>
      </c>
      <c r="Y4486" s="0" t="str">
        <f aca="false">TEXT(E4486,"yyyy-mm")</f>
        <v>2019-11</v>
      </c>
      <c r="Z4486" s="0" t="str">
        <f aca="false">"Q"&amp;ROUNDUP(MONTH(E4486)/3,0)&amp;"-"&amp;YEAR(E4486)</f>
        <v>Q4-2019</v>
      </c>
    </row>
    <row r="4487" customFormat="false" ht="14.25" hidden="false" customHeight="false" outlineLevel="0" collapsed="false">
      <c r="A4487" s="0" t="s">
        <v>4529</v>
      </c>
      <c r="B4487" s="0" t="s">
        <v>38</v>
      </c>
      <c r="C4487" s="0" t="s">
        <v>46</v>
      </c>
      <c r="D4487" s="9" t="n">
        <v>43700</v>
      </c>
      <c r="E4487" s="9" t="n">
        <v>43786</v>
      </c>
      <c r="F4487" s="9" t="n">
        <v>43790</v>
      </c>
      <c r="G4487" s="9" t="n">
        <v>43791</v>
      </c>
      <c r="H4487" s="10" t="s">
        <v>36</v>
      </c>
      <c r="I4487" s="0" t="n">
        <v>18</v>
      </c>
      <c r="J4487" s="0" t="n">
        <v>35</v>
      </c>
      <c r="K4487" s="0" t="n">
        <v>297</v>
      </c>
      <c r="L4487" s="0" t="n">
        <v>34</v>
      </c>
      <c r="M4487" s="0" t="n">
        <v>3</v>
      </c>
      <c r="N4487" s="11" t="n">
        <v>0.2</v>
      </c>
      <c r="O4487" s="12" t="n">
        <v>578.88</v>
      </c>
      <c r="P4487" s="12" t="n">
        <v>1072</v>
      </c>
      <c r="Q4487" s="12" t="n">
        <f aca="false">M4487*P4487*(1-N4487)</f>
        <v>2572.8</v>
      </c>
      <c r="R4487" s="12" t="n">
        <f aca="false">M4487*O4487</f>
        <v>1736.64</v>
      </c>
      <c r="S4487" s="12" t="n">
        <f aca="false">Q4487-R4487</f>
        <v>836.16</v>
      </c>
      <c r="T4487" s="11" t="n">
        <f aca="false">IFERROR(S4487/Q4487,0)</f>
        <v>0.325</v>
      </c>
      <c r="U4487" s="13" t="n">
        <f aca="false">F4487-E4487</f>
        <v>4</v>
      </c>
      <c r="V4487" s="13" t="n">
        <f aca="false">G4487-F4487</f>
        <v>1</v>
      </c>
      <c r="W4487" s="13" t="n">
        <f aca="false">G4487-E4487</f>
        <v>5</v>
      </c>
      <c r="X4487" s="10" t="n">
        <f aca="false">YEAR(E4487)</f>
        <v>2019</v>
      </c>
      <c r="Y4487" s="0" t="str">
        <f aca="false">TEXT(E4487,"yyyy-mm")</f>
        <v>2019-11</v>
      </c>
      <c r="Z4487" s="0" t="str">
        <f aca="false">"Q"&amp;ROUNDUP(MONTH(E4487)/3,0)&amp;"-"&amp;YEAR(E4487)</f>
        <v>Q4-2019</v>
      </c>
    </row>
    <row r="4488" customFormat="false" ht="14.25" hidden="false" customHeight="false" outlineLevel="0" collapsed="false">
      <c r="A4488" s="0" t="s">
        <v>4530</v>
      </c>
      <c r="B4488" s="0" t="s">
        <v>34</v>
      </c>
      <c r="C4488" s="0" t="s">
        <v>46</v>
      </c>
      <c r="D4488" s="9" t="n">
        <v>43700</v>
      </c>
      <c r="E4488" s="9" t="n">
        <v>43786</v>
      </c>
      <c r="F4488" s="9" t="n">
        <v>43789</v>
      </c>
      <c r="G4488" s="9" t="n">
        <v>43792</v>
      </c>
      <c r="H4488" s="10" t="s">
        <v>36</v>
      </c>
      <c r="I4488" s="0" t="n">
        <v>9</v>
      </c>
      <c r="J4488" s="0" t="n">
        <v>49</v>
      </c>
      <c r="K4488" s="0" t="n">
        <v>300</v>
      </c>
      <c r="L4488" s="0" t="n">
        <v>32</v>
      </c>
      <c r="M4488" s="0" t="n">
        <v>4</v>
      </c>
      <c r="N4488" s="11" t="n">
        <v>0.15</v>
      </c>
      <c r="O4488" s="12" t="n">
        <v>675.83</v>
      </c>
      <c r="P4488" s="12" t="n">
        <v>877.7</v>
      </c>
      <c r="Q4488" s="12" t="n">
        <f aca="false">M4488*P4488*(1-N4488)</f>
        <v>2984.18</v>
      </c>
      <c r="R4488" s="12" t="n">
        <f aca="false">M4488*O4488</f>
        <v>2703.32</v>
      </c>
      <c r="S4488" s="12" t="n">
        <f aca="false">Q4488-R4488</f>
        <v>280.86</v>
      </c>
      <c r="T4488" s="11" t="n">
        <f aca="false">IFERROR(S4488/Q4488,0)</f>
        <v>0.0941163066571052</v>
      </c>
      <c r="U4488" s="13" t="n">
        <f aca="false">F4488-E4488</f>
        <v>3</v>
      </c>
      <c r="V4488" s="13" t="n">
        <f aca="false">G4488-F4488</f>
        <v>3</v>
      </c>
      <c r="W4488" s="13" t="n">
        <f aca="false">G4488-E4488</f>
        <v>6</v>
      </c>
      <c r="X4488" s="10" t="n">
        <f aca="false">YEAR(E4488)</f>
        <v>2019</v>
      </c>
      <c r="Y4488" s="0" t="str">
        <f aca="false">TEXT(E4488,"yyyy-mm")</f>
        <v>2019-11</v>
      </c>
      <c r="Z4488" s="0" t="str">
        <f aca="false">"Q"&amp;ROUNDUP(MONTH(E4488)/3,0)&amp;"-"&amp;YEAR(E4488)</f>
        <v>Q4-2019</v>
      </c>
    </row>
    <row r="4489" customFormat="false" ht="14.25" hidden="false" customHeight="false" outlineLevel="0" collapsed="false">
      <c r="A4489" s="0" t="s">
        <v>4531</v>
      </c>
      <c r="B4489" s="0" t="s">
        <v>34</v>
      </c>
      <c r="C4489" s="0" t="s">
        <v>35</v>
      </c>
      <c r="D4489" s="9" t="n">
        <v>43700</v>
      </c>
      <c r="E4489" s="9" t="n">
        <v>43786</v>
      </c>
      <c r="F4489" s="9" t="n">
        <v>43808</v>
      </c>
      <c r="G4489" s="9" t="n">
        <v>43812</v>
      </c>
      <c r="H4489" s="10" t="s">
        <v>36</v>
      </c>
      <c r="I4489" s="0" t="n">
        <v>11</v>
      </c>
      <c r="J4489" s="0" t="n">
        <v>16</v>
      </c>
      <c r="K4489" s="0" t="n">
        <v>243</v>
      </c>
      <c r="L4489" s="0" t="n">
        <v>10</v>
      </c>
      <c r="M4489" s="0" t="n">
        <v>5</v>
      </c>
      <c r="N4489" s="11" t="n">
        <v>0.05</v>
      </c>
      <c r="O4489" s="12" t="n">
        <v>3763.12</v>
      </c>
      <c r="P4489" s="12" t="n">
        <v>5701.7</v>
      </c>
      <c r="Q4489" s="12" t="n">
        <f aca="false">M4489*P4489*(1-N4489)</f>
        <v>27083.075</v>
      </c>
      <c r="R4489" s="12" t="n">
        <f aca="false">M4489*O4489</f>
        <v>18815.6</v>
      </c>
      <c r="S4489" s="12" t="n">
        <f aca="false">Q4489-R4489</f>
        <v>8267.475</v>
      </c>
      <c r="T4489" s="11" t="n">
        <f aca="false">IFERROR(S4489/Q4489,0)</f>
        <v>0.305263527129028</v>
      </c>
      <c r="U4489" s="13" t="n">
        <f aca="false">F4489-E4489</f>
        <v>22</v>
      </c>
      <c r="V4489" s="13" t="n">
        <f aca="false">G4489-F4489</f>
        <v>4</v>
      </c>
      <c r="W4489" s="13" t="n">
        <f aca="false">G4489-E4489</f>
        <v>26</v>
      </c>
      <c r="X4489" s="10" t="n">
        <f aca="false">YEAR(E4489)</f>
        <v>2019</v>
      </c>
      <c r="Y4489" s="0" t="str">
        <f aca="false">TEXT(E4489,"yyyy-mm")</f>
        <v>2019-11</v>
      </c>
      <c r="Z4489" s="0" t="str">
        <f aca="false">"Q"&amp;ROUNDUP(MONTH(E4489)/3,0)&amp;"-"&amp;YEAR(E4489)</f>
        <v>Q4-2019</v>
      </c>
    </row>
    <row r="4490" customFormat="false" ht="14.25" hidden="false" customHeight="false" outlineLevel="0" collapsed="false">
      <c r="A4490" s="0" t="s">
        <v>4532</v>
      </c>
      <c r="B4490" s="0" t="s">
        <v>34</v>
      </c>
      <c r="C4490" s="0" t="s">
        <v>79</v>
      </c>
      <c r="D4490" s="9" t="n">
        <v>43600</v>
      </c>
      <c r="E4490" s="9" t="n">
        <v>43786</v>
      </c>
      <c r="F4490" s="9" t="n">
        <v>43811</v>
      </c>
      <c r="G4490" s="9" t="n">
        <v>43813</v>
      </c>
      <c r="H4490" s="10" t="s">
        <v>36</v>
      </c>
      <c r="I4490" s="0" t="n">
        <v>5</v>
      </c>
      <c r="J4490" s="0" t="n">
        <v>49</v>
      </c>
      <c r="K4490" s="0" t="n">
        <v>74</v>
      </c>
      <c r="L4490" s="0" t="n">
        <v>19</v>
      </c>
      <c r="M4490" s="0" t="n">
        <v>7</v>
      </c>
      <c r="N4490" s="11" t="n">
        <v>0.05</v>
      </c>
      <c r="O4490" s="12" t="n">
        <v>973.85</v>
      </c>
      <c r="P4490" s="12" t="n">
        <v>1708.5</v>
      </c>
      <c r="Q4490" s="12" t="n">
        <f aca="false">M4490*P4490*(1-N4490)</f>
        <v>11361.525</v>
      </c>
      <c r="R4490" s="12" t="n">
        <f aca="false">M4490*O4490</f>
        <v>6816.95</v>
      </c>
      <c r="S4490" s="12" t="n">
        <f aca="false">Q4490-R4490</f>
        <v>4544.575</v>
      </c>
      <c r="T4490" s="11" t="n">
        <f aca="false">IFERROR(S4490/Q4490,0)</f>
        <v>0.39999691942763</v>
      </c>
      <c r="U4490" s="13" t="n">
        <f aca="false">F4490-E4490</f>
        <v>25</v>
      </c>
      <c r="V4490" s="13" t="n">
        <f aca="false">G4490-F4490</f>
        <v>2</v>
      </c>
      <c r="W4490" s="13" t="n">
        <f aca="false">G4490-E4490</f>
        <v>27</v>
      </c>
      <c r="X4490" s="10" t="n">
        <f aca="false">YEAR(E4490)</f>
        <v>2019</v>
      </c>
      <c r="Y4490" s="0" t="str">
        <f aca="false">TEXT(E4490,"yyyy-mm")</f>
        <v>2019-11</v>
      </c>
      <c r="Z4490" s="0" t="str">
        <f aca="false">"Q"&amp;ROUNDUP(MONTH(E4490)/3,0)&amp;"-"&amp;YEAR(E4490)</f>
        <v>Q4-2019</v>
      </c>
    </row>
    <row r="4491" customFormat="false" ht="14.25" hidden="false" customHeight="false" outlineLevel="0" collapsed="false">
      <c r="A4491" s="0" t="s">
        <v>4533</v>
      </c>
      <c r="B4491" s="0" t="s">
        <v>38</v>
      </c>
      <c r="C4491" s="0" t="s">
        <v>39</v>
      </c>
      <c r="D4491" s="9" t="n">
        <v>43700</v>
      </c>
      <c r="E4491" s="9" t="n">
        <v>43786</v>
      </c>
      <c r="F4491" s="9" t="n">
        <v>43805</v>
      </c>
      <c r="G4491" s="9" t="n">
        <v>43809</v>
      </c>
      <c r="H4491" s="10" t="s">
        <v>36</v>
      </c>
      <c r="I4491" s="0" t="n">
        <v>18</v>
      </c>
      <c r="J4491" s="0" t="n">
        <v>20</v>
      </c>
      <c r="K4491" s="0" t="n">
        <v>107</v>
      </c>
      <c r="L4491" s="0" t="n">
        <v>33</v>
      </c>
      <c r="M4491" s="0" t="n">
        <v>3</v>
      </c>
      <c r="N4491" s="11" t="n">
        <v>0.05</v>
      </c>
      <c r="O4491" s="12" t="n">
        <v>688.09</v>
      </c>
      <c r="P4491" s="12" t="n">
        <v>871</v>
      </c>
      <c r="Q4491" s="12" t="n">
        <f aca="false">M4491*P4491*(1-N4491)</f>
        <v>2482.35</v>
      </c>
      <c r="R4491" s="12" t="n">
        <f aca="false">M4491*O4491</f>
        <v>2064.27</v>
      </c>
      <c r="S4491" s="12" t="n">
        <f aca="false">Q4491-R4491</f>
        <v>418.08</v>
      </c>
      <c r="T4491" s="11" t="n">
        <f aca="false">IFERROR(S4491/Q4491,0)</f>
        <v>0.168421052631579</v>
      </c>
      <c r="U4491" s="13" t="n">
        <f aca="false">F4491-E4491</f>
        <v>19</v>
      </c>
      <c r="V4491" s="13" t="n">
        <f aca="false">G4491-F4491</f>
        <v>4</v>
      </c>
      <c r="W4491" s="13" t="n">
        <f aca="false">G4491-E4491</f>
        <v>23</v>
      </c>
      <c r="X4491" s="10" t="n">
        <f aca="false">YEAR(E4491)</f>
        <v>2019</v>
      </c>
      <c r="Y4491" s="0" t="str">
        <f aca="false">TEXT(E4491,"yyyy-mm")</f>
        <v>2019-11</v>
      </c>
      <c r="Z4491" s="0" t="str">
        <f aca="false">"Q"&amp;ROUNDUP(MONTH(E4491)/3,0)&amp;"-"&amp;YEAR(E4491)</f>
        <v>Q4-2019</v>
      </c>
    </row>
    <row r="4492" customFormat="false" ht="14.25" hidden="false" customHeight="false" outlineLevel="0" collapsed="false">
      <c r="A4492" s="0" t="s">
        <v>4534</v>
      </c>
      <c r="B4492" s="0" t="s">
        <v>43</v>
      </c>
      <c r="C4492" s="0" t="s">
        <v>48</v>
      </c>
      <c r="D4492" s="9" t="n">
        <v>43700</v>
      </c>
      <c r="E4492" s="9" t="n">
        <v>43786</v>
      </c>
      <c r="F4492" s="9" t="n">
        <v>43788</v>
      </c>
      <c r="G4492" s="9" t="n">
        <v>43793</v>
      </c>
      <c r="H4492" s="10" t="s">
        <v>36</v>
      </c>
      <c r="I4492" s="0" t="n">
        <v>27</v>
      </c>
      <c r="J4492" s="0" t="n">
        <v>33</v>
      </c>
      <c r="K4492" s="0" t="n">
        <v>28</v>
      </c>
      <c r="L4492" s="0" t="n">
        <v>29</v>
      </c>
      <c r="M4492" s="0" t="n">
        <v>4</v>
      </c>
      <c r="N4492" s="11" t="n">
        <v>0.075</v>
      </c>
      <c r="O4492" s="12" t="n">
        <v>2894.4</v>
      </c>
      <c r="P4492" s="12" t="n">
        <v>6030</v>
      </c>
      <c r="Q4492" s="12" t="n">
        <f aca="false">M4492*P4492*(1-N4492)</f>
        <v>22311</v>
      </c>
      <c r="R4492" s="12" t="n">
        <f aca="false">M4492*O4492</f>
        <v>11577.6</v>
      </c>
      <c r="S4492" s="12" t="n">
        <f aca="false">Q4492-R4492</f>
        <v>10733.4</v>
      </c>
      <c r="T4492" s="11" t="n">
        <f aca="false">IFERROR(S4492/Q4492,0)</f>
        <v>0.481081081081081</v>
      </c>
      <c r="U4492" s="13" t="n">
        <f aca="false">F4492-E4492</f>
        <v>2</v>
      </c>
      <c r="V4492" s="13" t="n">
        <f aca="false">G4492-F4492</f>
        <v>5</v>
      </c>
      <c r="W4492" s="13" t="n">
        <f aca="false">G4492-E4492</f>
        <v>7</v>
      </c>
      <c r="X4492" s="10" t="n">
        <f aca="false">YEAR(E4492)</f>
        <v>2019</v>
      </c>
      <c r="Y4492" s="0" t="str">
        <f aca="false">TEXT(E4492,"yyyy-mm")</f>
        <v>2019-11</v>
      </c>
      <c r="Z4492" s="0" t="str">
        <f aca="false">"Q"&amp;ROUNDUP(MONTH(E4492)/3,0)&amp;"-"&amp;YEAR(E4492)</f>
        <v>Q4-2019</v>
      </c>
    </row>
    <row r="4493" customFormat="false" ht="14.25" hidden="false" customHeight="false" outlineLevel="0" collapsed="false">
      <c r="A4493" s="0" t="s">
        <v>4535</v>
      </c>
      <c r="B4493" s="0" t="s">
        <v>34</v>
      </c>
      <c r="C4493" s="0" t="s">
        <v>48</v>
      </c>
      <c r="D4493" s="9" t="n">
        <v>43700</v>
      </c>
      <c r="E4493" s="9" t="n">
        <v>43786</v>
      </c>
      <c r="F4493" s="9" t="n">
        <v>43812</v>
      </c>
      <c r="G4493" s="9" t="n">
        <v>43822</v>
      </c>
      <c r="H4493" s="10" t="s">
        <v>36</v>
      </c>
      <c r="I4493" s="0" t="n">
        <v>1</v>
      </c>
      <c r="J4493" s="0" t="n">
        <v>17</v>
      </c>
      <c r="K4493" s="0" t="n">
        <v>1</v>
      </c>
      <c r="L4493" s="0" t="n">
        <v>11</v>
      </c>
      <c r="M4493" s="0" t="n">
        <v>5</v>
      </c>
      <c r="N4493" s="11" t="n">
        <v>0.075</v>
      </c>
      <c r="O4493" s="12" t="n">
        <v>3676.69</v>
      </c>
      <c r="P4493" s="12" t="n">
        <v>5406.9</v>
      </c>
      <c r="Q4493" s="12" t="n">
        <f aca="false">M4493*P4493*(1-N4493)</f>
        <v>25006.9125</v>
      </c>
      <c r="R4493" s="12" t="n">
        <f aca="false">M4493*O4493</f>
        <v>18383.45</v>
      </c>
      <c r="S4493" s="12" t="n">
        <f aca="false">Q4493-R4493</f>
        <v>6623.4625</v>
      </c>
      <c r="T4493" s="11" t="n">
        <f aca="false">IFERROR(S4493/Q4493,0)</f>
        <v>0.264865264754295</v>
      </c>
      <c r="U4493" s="13" t="n">
        <f aca="false">F4493-E4493</f>
        <v>26</v>
      </c>
      <c r="V4493" s="13" t="n">
        <f aca="false">G4493-F4493</f>
        <v>10</v>
      </c>
      <c r="W4493" s="13" t="n">
        <f aca="false">G4493-E4493</f>
        <v>36</v>
      </c>
      <c r="X4493" s="10" t="n">
        <f aca="false">YEAR(E4493)</f>
        <v>2019</v>
      </c>
      <c r="Y4493" s="0" t="str">
        <f aca="false">TEXT(E4493,"yyyy-mm")</f>
        <v>2019-11</v>
      </c>
      <c r="Z4493" s="0" t="str">
        <f aca="false">"Q"&amp;ROUNDUP(MONTH(E4493)/3,0)&amp;"-"&amp;YEAR(E4493)</f>
        <v>Q4-2019</v>
      </c>
    </row>
    <row r="4494" customFormat="false" ht="14.25" hidden="false" customHeight="false" outlineLevel="0" collapsed="false">
      <c r="A4494" s="0" t="s">
        <v>4536</v>
      </c>
      <c r="B4494" s="0" t="s">
        <v>34</v>
      </c>
      <c r="C4494" s="0" t="s">
        <v>48</v>
      </c>
      <c r="D4494" s="9" t="n">
        <v>43700</v>
      </c>
      <c r="E4494" s="9" t="n">
        <v>43786</v>
      </c>
      <c r="F4494" s="9" t="n">
        <v>43805</v>
      </c>
      <c r="G4494" s="9" t="n">
        <v>43806</v>
      </c>
      <c r="H4494" s="10" t="s">
        <v>36</v>
      </c>
      <c r="I4494" s="0" t="n">
        <v>3</v>
      </c>
      <c r="J4494" s="0" t="n">
        <v>6</v>
      </c>
      <c r="K4494" s="0" t="n">
        <v>22</v>
      </c>
      <c r="L4494" s="0" t="n">
        <v>8</v>
      </c>
      <c r="M4494" s="0" t="n">
        <v>5</v>
      </c>
      <c r="N4494" s="11" t="n">
        <v>0.1</v>
      </c>
      <c r="O4494" s="12" t="n">
        <v>352.76</v>
      </c>
      <c r="P4494" s="12" t="n">
        <v>783.9</v>
      </c>
      <c r="Q4494" s="12" t="n">
        <f aca="false">M4494*P4494*(1-N4494)</f>
        <v>3527.55</v>
      </c>
      <c r="R4494" s="12" t="n">
        <f aca="false">M4494*O4494</f>
        <v>1763.8</v>
      </c>
      <c r="S4494" s="12" t="n">
        <f aca="false">Q4494-R4494</f>
        <v>1763.75</v>
      </c>
      <c r="T4494" s="11" t="n">
        <f aca="false">IFERROR(S4494/Q4494,0)</f>
        <v>0.499992912928236</v>
      </c>
      <c r="U4494" s="13" t="n">
        <f aca="false">F4494-E4494</f>
        <v>19</v>
      </c>
      <c r="V4494" s="13" t="n">
        <f aca="false">G4494-F4494</f>
        <v>1</v>
      </c>
      <c r="W4494" s="13" t="n">
        <f aca="false">G4494-E4494</f>
        <v>20</v>
      </c>
      <c r="X4494" s="10" t="n">
        <f aca="false">YEAR(E4494)</f>
        <v>2019</v>
      </c>
      <c r="Y4494" s="0" t="str">
        <f aca="false">TEXT(E4494,"yyyy-mm")</f>
        <v>2019-11</v>
      </c>
      <c r="Z4494" s="0" t="str">
        <f aca="false">"Q"&amp;ROUNDUP(MONTH(E4494)/3,0)&amp;"-"&amp;YEAR(E4494)</f>
        <v>Q4-2019</v>
      </c>
    </row>
    <row r="4495" customFormat="false" ht="14.25" hidden="false" customHeight="false" outlineLevel="0" collapsed="false">
      <c r="A4495" s="0" t="s">
        <v>4537</v>
      </c>
      <c r="B4495" s="0" t="s">
        <v>38</v>
      </c>
      <c r="C4495" s="0" t="s">
        <v>39</v>
      </c>
      <c r="D4495" s="9" t="n">
        <v>43700</v>
      </c>
      <c r="E4495" s="9" t="n">
        <v>43786</v>
      </c>
      <c r="F4495" s="9" t="n">
        <v>43802</v>
      </c>
      <c r="G4495" s="9" t="n">
        <v>43803</v>
      </c>
      <c r="H4495" s="10" t="s">
        <v>36</v>
      </c>
      <c r="I4495" s="0" t="n">
        <v>19</v>
      </c>
      <c r="J4495" s="0" t="n">
        <v>36</v>
      </c>
      <c r="K4495" s="0" t="n">
        <v>117</v>
      </c>
      <c r="L4495" s="0" t="n">
        <v>10</v>
      </c>
      <c r="M4495" s="0" t="n">
        <v>2</v>
      </c>
      <c r="N4495" s="11" t="n">
        <v>0.15</v>
      </c>
      <c r="O4495" s="12" t="n">
        <v>147.4</v>
      </c>
      <c r="P4495" s="12" t="n">
        <v>268</v>
      </c>
      <c r="Q4495" s="12" t="n">
        <f aca="false">M4495*P4495*(1-N4495)</f>
        <v>455.6</v>
      </c>
      <c r="R4495" s="12" t="n">
        <f aca="false">M4495*O4495</f>
        <v>294.8</v>
      </c>
      <c r="S4495" s="12" t="n">
        <f aca="false">Q4495-R4495</f>
        <v>160.8</v>
      </c>
      <c r="T4495" s="11" t="n">
        <f aca="false">IFERROR(S4495/Q4495,0)</f>
        <v>0.352941176470588</v>
      </c>
      <c r="U4495" s="13" t="n">
        <f aca="false">F4495-E4495</f>
        <v>16</v>
      </c>
      <c r="V4495" s="13" t="n">
        <f aca="false">G4495-F4495</f>
        <v>1</v>
      </c>
      <c r="W4495" s="13" t="n">
        <f aca="false">G4495-E4495</f>
        <v>17</v>
      </c>
      <c r="X4495" s="10" t="n">
        <f aca="false">YEAR(E4495)</f>
        <v>2019</v>
      </c>
      <c r="Y4495" s="0" t="str">
        <f aca="false">TEXT(E4495,"yyyy-mm")</f>
        <v>2019-11</v>
      </c>
      <c r="Z4495" s="0" t="str">
        <f aca="false">"Q"&amp;ROUNDUP(MONTH(E4495)/3,0)&amp;"-"&amp;YEAR(E4495)</f>
        <v>Q4-2019</v>
      </c>
    </row>
    <row r="4496" customFormat="false" ht="14.25" hidden="false" customHeight="false" outlineLevel="0" collapsed="false">
      <c r="A4496" s="0" t="s">
        <v>4538</v>
      </c>
      <c r="B4496" s="0" t="s">
        <v>38</v>
      </c>
      <c r="C4496" s="0" t="s">
        <v>39</v>
      </c>
      <c r="D4496" s="9" t="n">
        <v>43700</v>
      </c>
      <c r="E4496" s="9" t="n">
        <v>43786</v>
      </c>
      <c r="F4496" s="9" t="n">
        <v>43798</v>
      </c>
      <c r="G4496" s="9" t="n">
        <v>43805</v>
      </c>
      <c r="H4496" s="10" t="s">
        <v>36</v>
      </c>
      <c r="I4496" s="0" t="n">
        <v>14</v>
      </c>
      <c r="J4496" s="0" t="n">
        <v>42</v>
      </c>
      <c r="K4496" s="0" t="n">
        <v>163</v>
      </c>
      <c r="L4496" s="0" t="n">
        <v>45</v>
      </c>
      <c r="M4496" s="0" t="n">
        <v>8</v>
      </c>
      <c r="N4496" s="11" t="n">
        <v>0.075</v>
      </c>
      <c r="O4496" s="12" t="n">
        <v>793.88</v>
      </c>
      <c r="P4496" s="12" t="n">
        <v>1936.3</v>
      </c>
      <c r="Q4496" s="12" t="n">
        <f aca="false">M4496*P4496*(1-N4496)</f>
        <v>14328.62</v>
      </c>
      <c r="R4496" s="12" t="n">
        <f aca="false">M4496*O4496</f>
        <v>6351.04</v>
      </c>
      <c r="S4496" s="12" t="n">
        <f aca="false">Q4496-R4496</f>
        <v>7977.58</v>
      </c>
      <c r="T4496" s="11" t="n">
        <f aca="false">IFERROR(S4496/Q4496,0)</f>
        <v>0.556758431726154</v>
      </c>
      <c r="U4496" s="13" t="n">
        <f aca="false">F4496-E4496</f>
        <v>12</v>
      </c>
      <c r="V4496" s="13" t="n">
        <f aca="false">G4496-F4496</f>
        <v>7</v>
      </c>
      <c r="W4496" s="13" t="n">
        <f aca="false">G4496-E4496</f>
        <v>19</v>
      </c>
      <c r="X4496" s="10" t="n">
        <f aca="false">YEAR(E4496)</f>
        <v>2019</v>
      </c>
      <c r="Y4496" s="0" t="str">
        <f aca="false">TEXT(E4496,"yyyy-mm")</f>
        <v>2019-11</v>
      </c>
      <c r="Z4496" s="0" t="str">
        <f aca="false">"Q"&amp;ROUNDUP(MONTH(E4496)/3,0)&amp;"-"&amp;YEAR(E4496)</f>
        <v>Q4-2019</v>
      </c>
    </row>
    <row r="4497" customFormat="false" ht="14.25" hidden="false" customHeight="false" outlineLevel="0" collapsed="false">
      <c r="A4497" s="0" t="s">
        <v>4539</v>
      </c>
      <c r="B4497" s="0" t="s">
        <v>38</v>
      </c>
      <c r="C4497" s="0" t="s">
        <v>46</v>
      </c>
      <c r="D4497" s="9" t="n">
        <v>43700</v>
      </c>
      <c r="E4497" s="9" t="n">
        <v>43787</v>
      </c>
      <c r="F4497" s="9" t="n">
        <v>43803</v>
      </c>
      <c r="G4497" s="9" t="n">
        <v>43812</v>
      </c>
      <c r="H4497" s="10" t="s">
        <v>36</v>
      </c>
      <c r="I4497" s="0" t="n">
        <v>12</v>
      </c>
      <c r="J4497" s="0" t="n">
        <v>32</v>
      </c>
      <c r="K4497" s="0" t="n">
        <v>297</v>
      </c>
      <c r="L4497" s="0" t="n">
        <v>33</v>
      </c>
      <c r="M4497" s="0" t="n">
        <v>2</v>
      </c>
      <c r="N4497" s="11" t="n">
        <v>0.15</v>
      </c>
      <c r="O4497" s="12" t="n">
        <v>690.37</v>
      </c>
      <c r="P4497" s="12" t="n">
        <v>1078.7</v>
      </c>
      <c r="Q4497" s="12" t="n">
        <f aca="false">M4497*P4497*(1-N4497)</f>
        <v>1833.79</v>
      </c>
      <c r="R4497" s="12" t="n">
        <f aca="false">M4497*O4497</f>
        <v>1380.74</v>
      </c>
      <c r="S4497" s="12" t="n">
        <f aca="false">Q4497-R4497</f>
        <v>453.05</v>
      </c>
      <c r="T4497" s="11" t="n">
        <f aca="false">IFERROR(S4497/Q4497,0)</f>
        <v>0.247056642254566</v>
      </c>
      <c r="U4497" s="13" t="n">
        <f aca="false">F4497-E4497</f>
        <v>16</v>
      </c>
      <c r="V4497" s="13" t="n">
        <f aca="false">G4497-F4497</f>
        <v>9</v>
      </c>
      <c r="W4497" s="13" t="n">
        <f aca="false">G4497-E4497</f>
        <v>25</v>
      </c>
      <c r="X4497" s="10" t="n">
        <f aca="false">YEAR(E4497)</f>
        <v>2019</v>
      </c>
      <c r="Y4497" s="0" t="str">
        <f aca="false">TEXT(E4497,"yyyy-mm")</f>
        <v>2019-11</v>
      </c>
      <c r="Z4497" s="0" t="str">
        <f aca="false">"Q"&amp;ROUNDUP(MONTH(E4497)/3,0)&amp;"-"&amp;YEAR(E4497)</f>
        <v>Q4-2019</v>
      </c>
    </row>
    <row r="4498" customFormat="false" ht="14.25" hidden="false" customHeight="false" outlineLevel="0" collapsed="false">
      <c r="A4498" s="0" t="s">
        <v>4540</v>
      </c>
      <c r="B4498" s="0" t="s">
        <v>41</v>
      </c>
      <c r="C4498" s="0" t="s">
        <v>79</v>
      </c>
      <c r="D4498" s="9" t="n">
        <v>43700</v>
      </c>
      <c r="E4498" s="9" t="n">
        <v>43787</v>
      </c>
      <c r="F4498" s="9" t="n">
        <v>43814</v>
      </c>
      <c r="G4498" s="9" t="n">
        <v>43817</v>
      </c>
      <c r="H4498" s="10" t="s">
        <v>36</v>
      </c>
      <c r="I4498" s="0" t="n">
        <v>23</v>
      </c>
      <c r="J4498" s="0" t="n">
        <v>47</v>
      </c>
      <c r="K4498" s="0" t="n">
        <v>64</v>
      </c>
      <c r="L4498" s="0" t="n">
        <v>22</v>
      </c>
      <c r="M4498" s="0" t="n">
        <v>6</v>
      </c>
      <c r="N4498" s="11" t="n">
        <v>0.075</v>
      </c>
      <c r="O4498" s="12" t="n">
        <v>1968.46</v>
      </c>
      <c r="P4498" s="12" t="n">
        <v>3785.5</v>
      </c>
      <c r="Q4498" s="12" t="n">
        <f aca="false">M4498*P4498*(1-N4498)</f>
        <v>21009.525</v>
      </c>
      <c r="R4498" s="12" t="n">
        <f aca="false">M4498*O4498</f>
        <v>11810.76</v>
      </c>
      <c r="S4498" s="12" t="n">
        <f aca="false">Q4498-R4498</f>
        <v>9198.765</v>
      </c>
      <c r="T4498" s="11" t="n">
        <f aca="false">IFERROR(S4498/Q4498,0)</f>
        <v>0.437837837837838</v>
      </c>
      <c r="U4498" s="13" t="n">
        <f aca="false">F4498-E4498</f>
        <v>27</v>
      </c>
      <c r="V4498" s="13" t="n">
        <f aca="false">G4498-F4498</f>
        <v>3</v>
      </c>
      <c r="W4498" s="13" t="n">
        <f aca="false">G4498-E4498</f>
        <v>30</v>
      </c>
      <c r="X4498" s="10" t="n">
        <f aca="false">YEAR(E4498)</f>
        <v>2019</v>
      </c>
      <c r="Y4498" s="0" t="str">
        <f aca="false">TEXT(E4498,"yyyy-mm")</f>
        <v>2019-11</v>
      </c>
      <c r="Z4498" s="0" t="str">
        <f aca="false">"Q"&amp;ROUNDUP(MONTH(E4498)/3,0)&amp;"-"&amp;YEAR(E4498)</f>
        <v>Q4-2019</v>
      </c>
    </row>
    <row r="4499" customFormat="false" ht="14.25" hidden="false" customHeight="false" outlineLevel="0" collapsed="false">
      <c r="A4499" s="0" t="s">
        <v>4541</v>
      </c>
      <c r="B4499" s="0" t="s">
        <v>41</v>
      </c>
      <c r="C4499" s="0" t="s">
        <v>35</v>
      </c>
      <c r="D4499" s="9" t="n">
        <v>43700</v>
      </c>
      <c r="E4499" s="9" t="n">
        <v>43787</v>
      </c>
      <c r="F4499" s="9" t="n">
        <v>43789</v>
      </c>
      <c r="G4499" s="9" t="n">
        <v>43797</v>
      </c>
      <c r="H4499" s="10" t="s">
        <v>36</v>
      </c>
      <c r="I4499" s="0" t="n">
        <v>24</v>
      </c>
      <c r="J4499" s="0" t="n">
        <v>14</v>
      </c>
      <c r="K4499" s="0" t="n">
        <v>236</v>
      </c>
      <c r="L4499" s="0" t="n">
        <v>21</v>
      </c>
      <c r="M4499" s="0" t="n">
        <v>6</v>
      </c>
      <c r="N4499" s="11" t="n">
        <v>0.075</v>
      </c>
      <c r="O4499" s="12" t="n">
        <v>1637.75</v>
      </c>
      <c r="P4499" s="12" t="n">
        <v>2599.6</v>
      </c>
      <c r="Q4499" s="12" t="n">
        <f aca="false">M4499*P4499*(1-N4499)</f>
        <v>14427.78</v>
      </c>
      <c r="R4499" s="12" t="n">
        <f aca="false">M4499*O4499</f>
        <v>9826.5</v>
      </c>
      <c r="S4499" s="12" t="n">
        <f aca="false">Q4499-R4499</f>
        <v>4601.28</v>
      </c>
      <c r="T4499" s="11" t="n">
        <f aca="false">IFERROR(S4499/Q4499,0)</f>
        <v>0.318918087190129</v>
      </c>
      <c r="U4499" s="13" t="n">
        <f aca="false">F4499-E4499</f>
        <v>2</v>
      </c>
      <c r="V4499" s="13" t="n">
        <f aca="false">G4499-F4499</f>
        <v>8</v>
      </c>
      <c r="W4499" s="13" t="n">
        <f aca="false">G4499-E4499</f>
        <v>10</v>
      </c>
      <c r="X4499" s="10" t="n">
        <f aca="false">YEAR(E4499)</f>
        <v>2019</v>
      </c>
      <c r="Y4499" s="0" t="str">
        <f aca="false">TEXT(E4499,"yyyy-mm")</f>
        <v>2019-11</v>
      </c>
      <c r="Z4499" s="0" t="str">
        <f aca="false">"Q"&amp;ROUNDUP(MONTH(E4499)/3,0)&amp;"-"&amp;YEAR(E4499)</f>
        <v>Q4-2019</v>
      </c>
    </row>
    <row r="4500" customFormat="false" ht="14.25" hidden="false" customHeight="false" outlineLevel="0" collapsed="false">
      <c r="A4500" s="0" t="s">
        <v>4542</v>
      </c>
      <c r="B4500" s="0" t="s">
        <v>34</v>
      </c>
      <c r="C4500" s="0" t="s">
        <v>46</v>
      </c>
      <c r="D4500" s="9" t="n">
        <v>43700</v>
      </c>
      <c r="E4500" s="9" t="n">
        <v>43787</v>
      </c>
      <c r="F4500" s="9" t="n">
        <v>43799</v>
      </c>
      <c r="G4500" s="9" t="n">
        <v>43801</v>
      </c>
      <c r="H4500" s="10" t="s">
        <v>36</v>
      </c>
      <c r="I4500" s="0" t="n">
        <v>4</v>
      </c>
      <c r="J4500" s="0" t="n">
        <v>12</v>
      </c>
      <c r="K4500" s="0" t="n">
        <v>262</v>
      </c>
      <c r="L4500" s="0" t="n">
        <v>3</v>
      </c>
      <c r="M4500" s="0" t="n">
        <v>2</v>
      </c>
      <c r="N4500" s="11" t="n">
        <v>0.2</v>
      </c>
      <c r="O4500" s="12" t="n">
        <v>1522.51</v>
      </c>
      <c r="P4500" s="12" t="n">
        <v>2003.3</v>
      </c>
      <c r="Q4500" s="12" t="n">
        <f aca="false">M4500*P4500*(1-N4500)</f>
        <v>3205.28</v>
      </c>
      <c r="R4500" s="12" t="n">
        <f aca="false">M4500*O4500</f>
        <v>3045.02</v>
      </c>
      <c r="S4500" s="12" t="n">
        <f aca="false">Q4500-R4500</f>
        <v>160.26</v>
      </c>
      <c r="T4500" s="11" t="n">
        <f aca="false">IFERROR(S4500/Q4500,0)</f>
        <v>0.0499987520591025</v>
      </c>
      <c r="U4500" s="13" t="n">
        <f aca="false">F4500-E4500</f>
        <v>12</v>
      </c>
      <c r="V4500" s="13" t="n">
        <f aca="false">G4500-F4500</f>
        <v>2</v>
      </c>
      <c r="W4500" s="13" t="n">
        <f aca="false">G4500-E4500</f>
        <v>14</v>
      </c>
      <c r="X4500" s="10" t="n">
        <f aca="false">YEAR(E4500)</f>
        <v>2019</v>
      </c>
      <c r="Y4500" s="0" t="str">
        <f aca="false">TEXT(E4500,"yyyy-mm")</f>
        <v>2019-11</v>
      </c>
      <c r="Z4500" s="0" t="str">
        <f aca="false">"Q"&amp;ROUNDUP(MONTH(E4500)/3,0)&amp;"-"&amp;YEAR(E4500)</f>
        <v>Q4-2019</v>
      </c>
    </row>
    <row r="4501" customFormat="false" ht="14.25" hidden="false" customHeight="false" outlineLevel="0" collapsed="false">
      <c r="A4501" s="0" t="s">
        <v>4543</v>
      </c>
      <c r="B4501" s="0" t="s">
        <v>34</v>
      </c>
      <c r="C4501" s="0" t="s">
        <v>39</v>
      </c>
      <c r="D4501" s="9" t="n">
        <v>43700</v>
      </c>
      <c r="E4501" s="9" t="n">
        <v>43787</v>
      </c>
      <c r="F4501" s="9" t="n">
        <v>43805</v>
      </c>
      <c r="G4501" s="9" t="n">
        <v>43812</v>
      </c>
      <c r="H4501" s="10" t="s">
        <v>36</v>
      </c>
      <c r="I4501" s="0" t="n">
        <v>10</v>
      </c>
      <c r="J4501" s="0" t="n">
        <v>18</v>
      </c>
      <c r="K4501" s="0" t="n">
        <v>185</v>
      </c>
      <c r="L4501" s="0" t="n">
        <v>10</v>
      </c>
      <c r="M4501" s="0" t="n">
        <v>1</v>
      </c>
      <c r="N4501" s="11" t="n">
        <v>0.05</v>
      </c>
      <c r="O4501" s="12" t="n">
        <v>2666.47</v>
      </c>
      <c r="P4501" s="12" t="n">
        <v>3979.8</v>
      </c>
      <c r="Q4501" s="12" t="n">
        <f aca="false">M4501*P4501*(1-N4501)</f>
        <v>3780.81</v>
      </c>
      <c r="R4501" s="12" t="n">
        <f aca="false">M4501*O4501</f>
        <v>2666.47</v>
      </c>
      <c r="S4501" s="12" t="n">
        <f aca="false">Q4501-R4501</f>
        <v>1114.34</v>
      </c>
      <c r="T4501" s="11" t="n">
        <f aca="false">IFERROR(S4501/Q4501,0)</f>
        <v>0.294735784130914</v>
      </c>
      <c r="U4501" s="13" t="n">
        <f aca="false">F4501-E4501</f>
        <v>18</v>
      </c>
      <c r="V4501" s="13" t="n">
        <f aca="false">G4501-F4501</f>
        <v>7</v>
      </c>
      <c r="W4501" s="13" t="n">
        <f aca="false">G4501-E4501</f>
        <v>25</v>
      </c>
      <c r="X4501" s="10" t="n">
        <f aca="false">YEAR(E4501)</f>
        <v>2019</v>
      </c>
      <c r="Y4501" s="0" t="str">
        <f aca="false">TEXT(E4501,"yyyy-mm")</f>
        <v>2019-11</v>
      </c>
      <c r="Z4501" s="0" t="str">
        <f aca="false">"Q"&amp;ROUNDUP(MONTH(E4501)/3,0)&amp;"-"&amp;YEAR(E4501)</f>
        <v>Q4-2019</v>
      </c>
    </row>
    <row r="4502" customFormat="false" ht="14.25" hidden="false" customHeight="false" outlineLevel="0" collapsed="false">
      <c r="A4502" s="0" t="s">
        <v>4544</v>
      </c>
      <c r="B4502" s="0" t="s">
        <v>34</v>
      </c>
      <c r="C4502" s="0" t="s">
        <v>46</v>
      </c>
      <c r="D4502" s="9" t="n">
        <v>43700</v>
      </c>
      <c r="E4502" s="9" t="n">
        <v>43787</v>
      </c>
      <c r="F4502" s="9" t="n">
        <v>43804</v>
      </c>
      <c r="G4502" s="9" t="n">
        <v>43809</v>
      </c>
      <c r="H4502" s="10" t="s">
        <v>36</v>
      </c>
      <c r="I4502" s="0" t="n">
        <v>2</v>
      </c>
      <c r="J4502" s="0" t="n">
        <v>7</v>
      </c>
      <c r="K4502" s="0" t="n">
        <v>302</v>
      </c>
      <c r="L4502" s="0" t="n">
        <v>40</v>
      </c>
      <c r="M4502" s="0" t="n">
        <v>5</v>
      </c>
      <c r="N4502" s="11" t="n">
        <v>0.15</v>
      </c>
      <c r="O4502" s="12" t="n">
        <v>574.06</v>
      </c>
      <c r="P4502" s="12" t="n">
        <v>1125.6</v>
      </c>
      <c r="Q4502" s="12" t="n">
        <f aca="false">M4502*P4502*(1-N4502)</f>
        <v>4783.8</v>
      </c>
      <c r="R4502" s="12" t="n">
        <f aca="false">M4502*O4502</f>
        <v>2870.3</v>
      </c>
      <c r="S4502" s="12" t="n">
        <f aca="false">Q4502-R4502</f>
        <v>1913.5</v>
      </c>
      <c r="T4502" s="11" t="n">
        <f aca="false">IFERROR(S4502/Q4502,0)</f>
        <v>0.399995819223212</v>
      </c>
      <c r="U4502" s="13" t="n">
        <f aca="false">F4502-E4502</f>
        <v>17</v>
      </c>
      <c r="V4502" s="13" t="n">
        <f aca="false">G4502-F4502</f>
        <v>5</v>
      </c>
      <c r="W4502" s="13" t="n">
        <f aca="false">G4502-E4502</f>
        <v>22</v>
      </c>
      <c r="X4502" s="10" t="n">
        <f aca="false">YEAR(E4502)</f>
        <v>2019</v>
      </c>
      <c r="Y4502" s="0" t="str">
        <f aca="false">TEXT(E4502,"yyyy-mm")</f>
        <v>2019-11</v>
      </c>
      <c r="Z4502" s="0" t="str">
        <f aca="false">"Q"&amp;ROUNDUP(MONTH(E4502)/3,0)&amp;"-"&amp;YEAR(E4502)</f>
        <v>Q4-2019</v>
      </c>
    </row>
    <row r="4503" customFormat="false" ht="14.25" hidden="false" customHeight="false" outlineLevel="0" collapsed="false">
      <c r="A4503" s="0" t="s">
        <v>4545</v>
      </c>
      <c r="B4503" s="0" t="s">
        <v>38</v>
      </c>
      <c r="C4503" s="0" t="s">
        <v>46</v>
      </c>
      <c r="D4503" s="9" t="n">
        <v>43700</v>
      </c>
      <c r="E4503" s="9" t="n">
        <v>43787</v>
      </c>
      <c r="F4503" s="9" t="n">
        <v>43809</v>
      </c>
      <c r="G4503" s="9" t="n">
        <v>43817</v>
      </c>
      <c r="H4503" s="10" t="s">
        <v>36</v>
      </c>
      <c r="I4503" s="0" t="n">
        <v>16</v>
      </c>
      <c r="J4503" s="0" t="n">
        <v>44</v>
      </c>
      <c r="K4503" s="0" t="n">
        <v>275</v>
      </c>
      <c r="L4503" s="0" t="n">
        <v>41</v>
      </c>
      <c r="M4503" s="0" t="n">
        <v>2</v>
      </c>
      <c r="N4503" s="11" t="n">
        <v>0.05</v>
      </c>
      <c r="O4503" s="12" t="n">
        <v>1417.99</v>
      </c>
      <c r="P4503" s="12" t="n">
        <v>2726.9</v>
      </c>
      <c r="Q4503" s="12" t="n">
        <f aca="false">M4503*P4503*(1-N4503)</f>
        <v>5181.11</v>
      </c>
      <c r="R4503" s="12" t="n">
        <f aca="false">M4503*O4503</f>
        <v>2835.98</v>
      </c>
      <c r="S4503" s="12" t="n">
        <f aca="false">Q4503-R4503</f>
        <v>2345.13</v>
      </c>
      <c r="T4503" s="11" t="n">
        <f aca="false">IFERROR(S4503/Q4503,0)</f>
        <v>0.452630806912032</v>
      </c>
      <c r="U4503" s="13" t="n">
        <f aca="false">F4503-E4503</f>
        <v>22</v>
      </c>
      <c r="V4503" s="13" t="n">
        <f aca="false">G4503-F4503</f>
        <v>8</v>
      </c>
      <c r="W4503" s="13" t="n">
        <f aca="false">G4503-E4503</f>
        <v>30</v>
      </c>
      <c r="X4503" s="10" t="n">
        <f aca="false">YEAR(E4503)</f>
        <v>2019</v>
      </c>
      <c r="Y4503" s="0" t="str">
        <f aca="false">TEXT(E4503,"yyyy-mm")</f>
        <v>2019-11</v>
      </c>
      <c r="Z4503" s="0" t="str">
        <f aca="false">"Q"&amp;ROUNDUP(MONTH(E4503)/3,0)&amp;"-"&amp;YEAR(E4503)</f>
        <v>Q4-2019</v>
      </c>
    </row>
    <row r="4504" customFormat="false" ht="14.25" hidden="false" customHeight="false" outlineLevel="0" collapsed="false">
      <c r="A4504" s="0" t="s">
        <v>4546</v>
      </c>
      <c r="B4504" s="0" t="s">
        <v>41</v>
      </c>
      <c r="C4504" s="0" t="s">
        <v>39</v>
      </c>
      <c r="D4504" s="9" t="n">
        <v>43700</v>
      </c>
      <c r="E4504" s="9" t="n">
        <v>43787</v>
      </c>
      <c r="F4504" s="9" t="n">
        <v>43805</v>
      </c>
      <c r="G4504" s="9" t="n">
        <v>43813</v>
      </c>
      <c r="H4504" s="10" t="s">
        <v>36</v>
      </c>
      <c r="I4504" s="0" t="n">
        <v>25</v>
      </c>
      <c r="J4504" s="0" t="n">
        <v>2</v>
      </c>
      <c r="K4504" s="0" t="n">
        <v>187</v>
      </c>
      <c r="L4504" s="0" t="n">
        <v>18</v>
      </c>
      <c r="M4504" s="0" t="n">
        <v>5</v>
      </c>
      <c r="N4504" s="11" t="n">
        <v>0.075</v>
      </c>
      <c r="O4504" s="12" t="n">
        <v>1379.53</v>
      </c>
      <c r="P4504" s="12" t="n">
        <v>1943</v>
      </c>
      <c r="Q4504" s="12" t="n">
        <f aca="false">M4504*P4504*(1-N4504)</f>
        <v>8986.375</v>
      </c>
      <c r="R4504" s="12" t="n">
        <f aca="false">M4504*O4504</f>
        <v>6897.65</v>
      </c>
      <c r="S4504" s="12" t="n">
        <f aca="false">Q4504-R4504</f>
        <v>2088.725</v>
      </c>
      <c r="T4504" s="11" t="n">
        <f aca="false">IFERROR(S4504/Q4504,0)</f>
        <v>0.232432432432432</v>
      </c>
      <c r="U4504" s="13" t="n">
        <f aca="false">F4504-E4504</f>
        <v>18</v>
      </c>
      <c r="V4504" s="13" t="n">
        <f aca="false">G4504-F4504</f>
        <v>8</v>
      </c>
      <c r="W4504" s="13" t="n">
        <f aca="false">G4504-E4504</f>
        <v>26</v>
      </c>
      <c r="X4504" s="10" t="n">
        <f aca="false">YEAR(E4504)</f>
        <v>2019</v>
      </c>
      <c r="Y4504" s="0" t="str">
        <f aca="false">TEXT(E4504,"yyyy-mm")</f>
        <v>2019-11</v>
      </c>
      <c r="Z4504" s="0" t="str">
        <f aca="false">"Q"&amp;ROUNDUP(MONTH(E4504)/3,0)&amp;"-"&amp;YEAR(E4504)</f>
        <v>Q4-2019</v>
      </c>
    </row>
    <row r="4505" customFormat="false" ht="14.25" hidden="false" customHeight="false" outlineLevel="0" collapsed="false">
      <c r="A4505" s="0" t="s">
        <v>4547</v>
      </c>
      <c r="B4505" s="0" t="s">
        <v>38</v>
      </c>
      <c r="C4505" s="0" t="s">
        <v>48</v>
      </c>
      <c r="D4505" s="9" t="n">
        <v>43700</v>
      </c>
      <c r="E4505" s="9" t="n">
        <v>43788</v>
      </c>
      <c r="F4505" s="9" t="n">
        <v>43803</v>
      </c>
      <c r="G4505" s="9" t="n">
        <v>43811</v>
      </c>
      <c r="H4505" s="10" t="s">
        <v>36</v>
      </c>
      <c r="I4505" s="0" t="n">
        <v>17</v>
      </c>
      <c r="J4505" s="0" t="n">
        <v>21</v>
      </c>
      <c r="K4505" s="0" t="n">
        <v>12</v>
      </c>
      <c r="L4505" s="0" t="n">
        <v>41</v>
      </c>
      <c r="M4505" s="0" t="n">
        <v>8</v>
      </c>
      <c r="N4505" s="11" t="n">
        <v>0.2</v>
      </c>
      <c r="O4505" s="12" t="n">
        <v>776.66</v>
      </c>
      <c r="P4505" s="12" t="n">
        <v>1078.7</v>
      </c>
      <c r="Q4505" s="12" t="n">
        <f aca="false">M4505*P4505*(1-N4505)</f>
        <v>6903.68</v>
      </c>
      <c r="R4505" s="12" t="n">
        <f aca="false">M4505*O4505</f>
        <v>6213.28</v>
      </c>
      <c r="S4505" s="12" t="n">
        <f aca="false">Q4505-R4505</f>
        <v>690.400000000001</v>
      </c>
      <c r="T4505" s="11" t="n">
        <f aca="false">IFERROR(S4505/Q4505,0)</f>
        <v>0.100004635209048</v>
      </c>
      <c r="U4505" s="13" t="n">
        <f aca="false">F4505-E4505</f>
        <v>15</v>
      </c>
      <c r="V4505" s="13" t="n">
        <f aca="false">G4505-F4505</f>
        <v>8</v>
      </c>
      <c r="W4505" s="13" t="n">
        <f aca="false">G4505-E4505</f>
        <v>23</v>
      </c>
      <c r="X4505" s="10" t="n">
        <f aca="false">YEAR(E4505)</f>
        <v>2019</v>
      </c>
      <c r="Y4505" s="0" t="str">
        <f aca="false">TEXT(E4505,"yyyy-mm")</f>
        <v>2019-11</v>
      </c>
      <c r="Z4505" s="0" t="str">
        <f aca="false">"Q"&amp;ROUNDUP(MONTH(E4505)/3,0)&amp;"-"&amp;YEAR(E4505)</f>
        <v>Q4-2019</v>
      </c>
    </row>
    <row r="4506" customFormat="false" ht="14.25" hidden="false" customHeight="false" outlineLevel="0" collapsed="false">
      <c r="A4506" s="0" t="s">
        <v>4548</v>
      </c>
      <c r="B4506" s="0" t="s">
        <v>34</v>
      </c>
      <c r="C4506" s="0" t="s">
        <v>46</v>
      </c>
      <c r="D4506" s="9" t="n">
        <v>43700</v>
      </c>
      <c r="E4506" s="9" t="n">
        <v>43788</v>
      </c>
      <c r="F4506" s="9" t="n">
        <v>43795</v>
      </c>
      <c r="G4506" s="9" t="n">
        <v>43804</v>
      </c>
      <c r="H4506" s="10" t="s">
        <v>36</v>
      </c>
      <c r="I4506" s="0" t="n">
        <v>1</v>
      </c>
      <c r="J4506" s="0" t="n">
        <v>49</v>
      </c>
      <c r="K4506" s="0" t="n">
        <v>272</v>
      </c>
      <c r="L4506" s="0" t="n">
        <v>11</v>
      </c>
      <c r="M4506" s="0" t="n">
        <v>8</v>
      </c>
      <c r="N4506" s="11" t="n">
        <v>0.3</v>
      </c>
      <c r="O4506" s="12" t="n">
        <v>3887.07</v>
      </c>
      <c r="P4506" s="12" t="n">
        <v>5252.8</v>
      </c>
      <c r="Q4506" s="12" t="n">
        <f aca="false">M4506*P4506*(1-N4506)</f>
        <v>29415.68</v>
      </c>
      <c r="R4506" s="12" t="n">
        <f aca="false">M4506*O4506</f>
        <v>31096.56</v>
      </c>
      <c r="S4506" s="12" t="n">
        <f aca="false">Q4506-R4506</f>
        <v>-1680.88</v>
      </c>
      <c r="T4506" s="11" t="n">
        <f aca="false">IFERROR(S4506/Q4506,0)</f>
        <v>-0.0571423132152648</v>
      </c>
      <c r="U4506" s="13" t="n">
        <f aca="false">F4506-E4506</f>
        <v>7</v>
      </c>
      <c r="V4506" s="13" t="n">
        <f aca="false">G4506-F4506</f>
        <v>9</v>
      </c>
      <c r="W4506" s="13" t="n">
        <f aca="false">G4506-E4506</f>
        <v>16</v>
      </c>
      <c r="X4506" s="10" t="n">
        <f aca="false">YEAR(E4506)</f>
        <v>2019</v>
      </c>
      <c r="Y4506" s="0" t="str">
        <f aca="false">TEXT(E4506,"yyyy-mm")</f>
        <v>2019-11</v>
      </c>
      <c r="Z4506" s="0" t="str">
        <f aca="false">"Q"&amp;ROUNDUP(MONTH(E4506)/3,0)&amp;"-"&amp;YEAR(E4506)</f>
        <v>Q4-2019</v>
      </c>
    </row>
    <row r="4507" customFormat="false" ht="14.25" hidden="false" customHeight="false" outlineLevel="0" collapsed="false">
      <c r="A4507" s="0" t="s">
        <v>4549</v>
      </c>
      <c r="B4507" s="0" t="s">
        <v>41</v>
      </c>
      <c r="C4507" s="0" t="s">
        <v>46</v>
      </c>
      <c r="D4507" s="9" t="n">
        <v>43700</v>
      </c>
      <c r="E4507" s="9" t="n">
        <v>43788</v>
      </c>
      <c r="F4507" s="9" t="n">
        <v>43801</v>
      </c>
      <c r="G4507" s="9" t="n">
        <v>43810</v>
      </c>
      <c r="H4507" s="10" t="s">
        <v>36</v>
      </c>
      <c r="I4507" s="0" t="n">
        <v>23</v>
      </c>
      <c r="J4507" s="0" t="n">
        <v>29</v>
      </c>
      <c r="K4507" s="0" t="n">
        <v>267</v>
      </c>
      <c r="L4507" s="0" t="n">
        <v>35</v>
      </c>
      <c r="M4507" s="0" t="n">
        <v>8</v>
      </c>
      <c r="N4507" s="11" t="n">
        <v>0.05</v>
      </c>
      <c r="O4507" s="12" t="n">
        <v>4161.1</v>
      </c>
      <c r="P4507" s="12" t="n">
        <v>6304.7</v>
      </c>
      <c r="Q4507" s="12" t="n">
        <f aca="false">M4507*P4507*(1-N4507)</f>
        <v>47915.72</v>
      </c>
      <c r="R4507" s="12" t="n">
        <f aca="false">M4507*O4507</f>
        <v>33288.8</v>
      </c>
      <c r="S4507" s="12" t="n">
        <f aca="false">Q4507-R4507</f>
        <v>14626.92</v>
      </c>
      <c r="T4507" s="11" t="n">
        <f aca="false">IFERROR(S4507/Q4507,0)</f>
        <v>0.305263491814377</v>
      </c>
      <c r="U4507" s="13" t="n">
        <f aca="false">F4507-E4507</f>
        <v>13</v>
      </c>
      <c r="V4507" s="13" t="n">
        <f aca="false">G4507-F4507</f>
        <v>9</v>
      </c>
      <c r="W4507" s="13" t="n">
        <f aca="false">G4507-E4507</f>
        <v>22</v>
      </c>
      <c r="X4507" s="10" t="n">
        <f aca="false">YEAR(E4507)</f>
        <v>2019</v>
      </c>
      <c r="Y4507" s="0" t="str">
        <f aca="false">TEXT(E4507,"yyyy-mm")</f>
        <v>2019-11</v>
      </c>
      <c r="Z4507" s="0" t="str">
        <f aca="false">"Q"&amp;ROUNDUP(MONTH(E4507)/3,0)&amp;"-"&amp;YEAR(E4507)</f>
        <v>Q4-2019</v>
      </c>
    </row>
    <row r="4508" customFormat="false" ht="14.25" hidden="false" customHeight="false" outlineLevel="0" collapsed="false">
      <c r="A4508" s="0" t="s">
        <v>4550</v>
      </c>
      <c r="B4508" s="0" t="s">
        <v>34</v>
      </c>
      <c r="C4508" s="0" t="s">
        <v>35</v>
      </c>
      <c r="D4508" s="9" t="n">
        <v>43700</v>
      </c>
      <c r="E4508" s="9" t="n">
        <v>43788</v>
      </c>
      <c r="F4508" s="9" t="n">
        <v>43816</v>
      </c>
      <c r="G4508" s="9" t="n">
        <v>43818</v>
      </c>
      <c r="H4508" s="10" t="s">
        <v>36</v>
      </c>
      <c r="I4508" s="0" t="n">
        <v>5</v>
      </c>
      <c r="J4508" s="0" t="n">
        <v>33</v>
      </c>
      <c r="K4508" s="0" t="n">
        <v>225</v>
      </c>
      <c r="L4508" s="0" t="n">
        <v>38</v>
      </c>
      <c r="M4508" s="0" t="n">
        <v>3</v>
      </c>
      <c r="N4508" s="11" t="n">
        <v>0.15</v>
      </c>
      <c r="O4508" s="12" t="n">
        <v>1492.22</v>
      </c>
      <c r="P4508" s="12" t="n">
        <v>2331.6</v>
      </c>
      <c r="Q4508" s="12" t="n">
        <f aca="false">M4508*P4508*(1-N4508)</f>
        <v>5945.58</v>
      </c>
      <c r="R4508" s="12" t="n">
        <f aca="false">M4508*O4508</f>
        <v>4476.66</v>
      </c>
      <c r="S4508" s="12" t="n">
        <f aca="false">Q4508-R4508</f>
        <v>1468.92</v>
      </c>
      <c r="T4508" s="11" t="n">
        <f aca="false">IFERROR(S4508/Q4508,0)</f>
        <v>0.247060841835447</v>
      </c>
      <c r="U4508" s="13" t="n">
        <f aca="false">F4508-E4508</f>
        <v>28</v>
      </c>
      <c r="V4508" s="13" t="n">
        <f aca="false">G4508-F4508</f>
        <v>2</v>
      </c>
      <c r="W4508" s="13" t="n">
        <f aca="false">G4508-E4508</f>
        <v>30</v>
      </c>
      <c r="X4508" s="10" t="n">
        <f aca="false">YEAR(E4508)</f>
        <v>2019</v>
      </c>
      <c r="Y4508" s="0" t="str">
        <f aca="false">TEXT(E4508,"yyyy-mm")</f>
        <v>2019-11</v>
      </c>
      <c r="Z4508" s="0" t="str">
        <f aca="false">"Q"&amp;ROUNDUP(MONTH(E4508)/3,0)&amp;"-"&amp;YEAR(E4508)</f>
        <v>Q4-2019</v>
      </c>
    </row>
    <row r="4509" customFormat="false" ht="14.25" hidden="false" customHeight="false" outlineLevel="0" collapsed="false">
      <c r="A4509" s="0" t="s">
        <v>4551</v>
      </c>
      <c r="B4509" s="0" t="s">
        <v>34</v>
      </c>
      <c r="C4509" s="0" t="s">
        <v>46</v>
      </c>
      <c r="D4509" s="9" t="n">
        <v>43700</v>
      </c>
      <c r="E4509" s="9" t="n">
        <v>43788</v>
      </c>
      <c r="F4509" s="9" t="n">
        <v>43812</v>
      </c>
      <c r="G4509" s="9" t="n">
        <v>43818</v>
      </c>
      <c r="H4509" s="10" t="s">
        <v>36</v>
      </c>
      <c r="I4509" s="0" t="n">
        <v>2</v>
      </c>
      <c r="J4509" s="0" t="n">
        <v>35</v>
      </c>
      <c r="K4509" s="0" t="n">
        <v>316</v>
      </c>
      <c r="L4509" s="0" t="n">
        <v>27</v>
      </c>
      <c r="M4509" s="0" t="n">
        <v>3</v>
      </c>
      <c r="N4509" s="11" t="n">
        <v>0.05</v>
      </c>
      <c r="O4509" s="12" t="n">
        <v>922.59</v>
      </c>
      <c r="P4509" s="12" t="n">
        <v>1085.4</v>
      </c>
      <c r="Q4509" s="12" t="n">
        <f aca="false">M4509*P4509*(1-N4509)</f>
        <v>3093.39</v>
      </c>
      <c r="R4509" s="12" t="n">
        <f aca="false">M4509*O4509</f>
        <v>2767.77</v>
      </c>
      <c r="S4509" s="12" t="n">
        <f aca="false">Q4509-R4509</f>
        <v>325.62</v>
      </c>
      <c r="T4509" s="11" t="n">
        <f aca="false">IFERROR(S4509/Q4509,0)</f>
        <v>0.105263157894737</v>
      </c>
      <c r="U4509" s="13" t="n">
        <f aca="false">F4509-E4509</f>
        <v>24</v>
      </c>
      <c r="V4509" s="13" t="n">
        <f aca="false">G4509-F4509</f>
        <v>6</v>
      </c>
      <c r="W4509" s="13" t="n">
        <f aca="false">G4509-E4509</f>
        <v>30</v>
      </c>
      <c r="X4509" s="10" t="n">
        <f aca="false">YEAR(E4509)</f>
        <v>2019</v>
      </c>
      <c r="Y4509" s="0" t="str">
        <f aca="false">TEXT(E4509,"yyyy-mm")</f>
        <v>2019-11</v>
      </c>
      <c r="Z4509" s="0" t="str">
        <f aca="false">"Q"&amp;ROUNDUP(MONTH(E4509)/3,0)&amp;"-"&amp;YEAR(E4509)</f>
        <v>Q4-2019</v>
      </c>
    </row>
    <row r="4510" customFormat="false" ht="14.25" hidden="false" customHeight="false" outlineLevel="0" collapsed="false">
      <c r="A4510" s="0" t="s">
        <v>4552</v>
      </c>
      <c r="B4510" s="0" t="s">
        <v>41</v>
      </c>
      <c r="C4510" s="0" t="s">
        <v>48</v>
      </c>
      <c r="D4510" s="9" t="n">
        <v>43700</v>
      </c>
      <c r="E4510" s="9" t="n">
        <v>43788</v>
      </c>
      <c r="F4510" s="9" t="n">
        <v>43804</v>
      </c>
      <c r="G4510" s="9" t="n">
        <v>43806</v>
      </c>
      <c r="H4510" s="10" t="s">
        <v>36</v>
      </c>
      <c r="I4510" s="0" t="n">
        <v>24</v>
      </c>
      <c r="J4510" s="0" t="n">
        <v>44</v>
      </c>
      <c r="K4510" s="0" t="n">
        <v>33</v>
      </c>
      <c r="L4510" s="0" t="n">
        <v>16</v>
      </c>
      <c r="M4510" s="0" t="n">
        <v>4</v>
      </c>
      <c r="N4510" s="11" t="n">
        <v>0.075</v>
      </c>
      <c r="O4510" s="12" t="n">
        <v>2104.87</v>
      </c>
      <c r="P4510" s="12" t="n">
        <v>3095.4</v>
      </c>
      <c r="Q4510" s="12" t="n">
        <f aca="false">M4510*P4510*(1-N4510)</f>
        <v>11452.98</v>
      </c>
      <c r="R4510" s="12" t="n">
        <f aca="false">M4510*O4510</f>
        <v>8419.48</v>
      </c>
      <c r="S4510" s="12" t="n">
        <f aca="false">Q4510-R4510</f>
        <v>3033.5</v>
      </c>
      <c r="T4510" s="11" t="n">
        <f aca="false">IFERROR(S4510/Q4510,0)</f>
        <v>0.264865563373026</v>
      </c>
      <c r="U4510" s="13" t="n">
        <f aca="false">F4510-E4510</f>
        <v>16</v>
      </c>
      <c r="V4510" s="13" t="n">
        <f aca="false">G4510-F4510</f>
        <v>2</v>
      </c>
      <c r="W4510" s="13" t="n">
        <f aca="false">G4510-E4510</f>
        <v>18</v>
      </c>
      <c r="X4510" s="10" t="n">
        <f aca="false">YEAR(E4510)</f>
        <v>2019</v>
      </c>
      <c r="Y4510" s="0" t="str">
        <f aca="false">TEXT(E4510,"yyyy-mm")</f>
        <v>2019-11</v>
      </c>
      <c r="Z4510" s="0" t="str">
        <f aca="false">"Q"&amp;ROUNDUP(MONTH(E4510)/3,0)&amp;"-"&amp;YEAR(E4510)</f>
        <v>Q4-2019</v>
      </c>
    </row>
    <row r="4511" customFormat="false" ht="14.25" hidden="false" customHeight="false" outlineLevel="0" collapsed="false">
      <c r="A4511" s="0" t="s">
        <v>4553</v>
      </c>
      <c r="B4511" s="0" t="s">
        <v>38</v>
      </c>
      <c r="C4511" s="0" t="s">
        <v>39</v>
      </c>
      <c r="D4511" s="9" t="n">
        <v>43700</v>
      </c>
      <c r="E4511" s="9" t="n">
        <v>43788</v>
      </c>
      <c r="F4511" s="9" t="n">
        <v>43790</v>
      </c>
      <c r="G4511" s="9" t="n">
        <v>43794</v>
      </c>
      <c r="H4511" s="10" t="s">
        <v>36</v>
      </c>
      <c r="I4511" s="0" t="n">
        <v>15</v>
      </c>
      <c r="J4511" s="0" t="n">
        <v>43</v>
      </c>
      <c r="K4511" s="0" t="n">
        <v>157</v>
      </c>
      <c r="L4511" s="0" t="n">
        <v>4</v>
      </c>
      <c r="M4511" s="0" t="n">
        <v>7</v>
      </c>
      <c r="N4511" s="11" t="n">
        <v>0.2</v>
      </c>
      <c r="O4511" s="12" t="n">
        <v>3197.58</v>
      </c>
      <c r="P4511" s="12" t="n">
        <v>3852.5</v>
      </c>
      <c r="Q4511" s="12" t="n">
        <f aca="false">M4511*P4511*(1-N4511)</f>
        <v>21574</v>
      </c>
      <c r="R4511" s="12" t="n">
        <f aca="false">M4511*O4511</f>
        <v>22383.06</v>
      </c>
      <c r="S4511" s="12" t="n">
        <f aca="false">Q4511-R4511</f>
        <v>-809.059999999998</v>
      </c>
      <c r="T4511" s="11" t="n">
        <f aca="false">IFERROR(S4511/Q4511,0)</f>
        <v>-0.0375016223231667</v>
      </c>
      <c r="U4511" s="13" t="n">
        <f aca="false">F4511-E4511</f>
        <v>2</v>
      </c>
      <c r="V4511" s="13" t="n">
        <f aca="false">G4511-F4511</f>
        <v>4</v>
      </c>
      <c r="W4511" s="13" t="n">
        <f aca="false">G4511-E4511</f>
        <v>6</v>
      </c>
      <c r="X4511" s="10" t="n">
        <f aca="false">YEAR(E4511)</f>
        <v>2019</v>
      </c>
      <c r="Y4511" s="0" t="str">
        <f aca="false">TEXT(E4511,"yyyy-mm")</f>
        <v>2019-11</v>
      </c>
      <c r="Z4511" s="0" t="str">
        <f aca="false">"Q"&amp;ROUNDUP(MONTH(E4511)/3,0)&amp;"-"&amp;YEAR(E4511)</f>
        <v>Q4-2019</v>
      </c>
    </row>
    <row r="4512" customFormat="false" ht="14.25" hidden="false" customHeight="false" outlineLevel="0" collapsed="false">
      <c r="A4512" s="0" t="s">
        <v>4554</v>
      </c>
      <c r="B4512" s="0" t="s">
        <v>34</v>
      </c>
      <c r="C4512" s="0" t="s">
        <v>39</v>
      </c>
      <c r="D4512" s="9" t="n">
        <v>43700</v>
      </c>
      <c r="E4512" s="9" t="n">
        <v>43788</v>
      </c>
      <c r="F4512" s="9" t="n">
        <v>43799</v>
      </c>
      <c r="G4512" s="9" t="n">
        <v>43807</v>
      </c>
      <c r="H4512" s="10" t="s">
        <v>36</v>
      </c>
      <c r="I4512" s="0" t="n">
        <v>9</v>
      </c>
      <c r="J4512" s="0" t="n">
        <v>8</v>
      </c>
      <c r="K4512" s="0" t="n">
        <v>198</v>
      </c>
      <c r="L4512" s="0" t="n">
        <v>9</v>
      </c>
      <c r="M4512" s="0" t="n">
        <v>5</v>
      </c>
      <c r="N4512" s="11" t="n">
        <v>0.15</v>
      </c>
      <c r="O4512" s="12" t="n">
        <v>772.78</v>
      </c>
      <c r="P4512" s="12" t="n">
        <v>1058.6</v>
      </c>
      <c r="Q4512" s="12" t="n">
        <f aca="false">M4512*P4512*(1-N4512)</f>
        <v>4499.05</v>
      </c>
      <c r="R4512" s="12" t="n">
        <f aca="false">M4512*O4512</f>
        <v>3863.9</v>
      </c>
      <c r="S4512" s="12" t="n">
        <f aca="false">Q4512-R4512</f>
        <v>635.150000000001</v>
      </c>
      <c r="T4512" s="11" t="n">
        <f aca="false">IFERROR(S4512/Q4512,0)</f>
        <v>0.141174247896778</v>
      </c>
      <c r="U4512" s="13" t="n">
        <f aca="false">F4512-E4512</f>
        <v>11</v>
      </c>
      <c r="V4512" s="13" t="n">
        <f aca="false">G4512-F4512</f>
        <v>8</v>
      </c>
      <c r="W4512" s="13" t="n">
        <f aca="false">G4512-E4512</f>
        <v>19</v>
      </c>
      <c r="X4512" s="10" t="n">
        <f aca="false">YEAR(E4512)</f>
        <v>2019</v>
      </c>
      <c r="Y4512" s="0" t="str">
        <f aca="false">TEXT(E4512,"yyyy-mm")</f>
        <v>2019-11</v>
      </c>
      <c r="Z4512" s="0" t="str">
        <f aca="false">"Q"&amp;ROUNDUP(MONTH(E4512)/3,0)&amp;"-"&amp;YEAR(E4512)</f>
        <v>Q4-2019</v>
      </c>
    </row>
    <row r="4513" customFormat="false" ht="14.25" hidden="false" customHeight="false" outlineLevel="0" collapsed="false">
      <c r="A4513" s="0" t="s">
        <v>4555</v>
      </c>
      <c r="B4513" s="0" t="s">
        <v>41</v>
      </c>
      <c r="C4513" s="0" t="s">
        <v>39</v>
      </c>
      <c r="D4513" s="9" t="n">
        <v>43700</v>
      </c>
      <c r="E4513" s="9" t="n">
        <v>43788</v>
      </c>
      <c r="F4513" s="9" t="n">
        <v>43799</v>
      </c>
      <c r="G4513" s="9" t="n">
        <v>43800</v>
      </c>
      <c r="H4513" s="10" t="s">
        <v>36</v>
      </c>
      <c r="I4513" s="0" t="n">
        <v>21</v>
      </c>
      <c r="J4513" s="0" t="n">
        <v>21</v>
      </c>
      <c r="K4513" s="0" t="n">
        <v>94</v>
      </c>
      <c r="L4513" s="0" t="n">
        <v>19</v>
      </c>
      <c r="M4513" s="0" t="n">
        <v>6</v>
      </c>
      <c r="N4513" s="11" t="n">
        <v>0.05</v>
      </c>
      <c r="O4513" s="12" t="n">
        <v>2069.56</v>
      </c>
      <c r="P4513" s="12" t="n">
        <v>2619.7</v>
      </c>
      <c r="Q4513" s="12" t="n">
        <f aca="false">M4513*P4513*(1-N4513)</f>
        <v>14932.29</v>
      </c>
      <c r="R4513" s="12" t="n">
        <f aca="false">M4513*O4513</f>
        <v>12417.36</v>
      </c>
      <c r="S4513" s="12" t="n">
        <f aca="false">Q4513-R4513</f>
        <v>2514.93</v>
      </c>
      <c r="T4513" s="11" t="n">
        <f aca="false">IFERROR(S4513/Q4513,0)</f>
        <v>0.168422258072941</v>
      </c>
      <c r="U4513" s="13" t="n">
        <f aca="false">F4513-E4513</f>
        <v>11</v>
      </c>
      <c r="V4513" s="13" t="n">
        <f aca="false">G4513-F4513</f>
        <v>1</v>
      </c>
      <c r="W4513" s="13" t="n">
        <f aca="false">G4513-E4513</f>
        <v>12</v>
      </c>
      <c r="X4513" s="10" t="n">
        <f aca="false">YEAR(E4513)</f>
        <v>2019</v>
      </c>
      <c r="Y4513" s="0" t="str">
        <f aca="false">TEXT(E4513,"yyyy-mm")</f>
        <v>2019-11</v>
      </c>
      <c r="Z4513" s="0" t="str">
        <f aca="false">"Q"&amp;ROUNDUP(MONTH(E4513)/3,0)&amp;"-"&amp;YEAR(E4513)</f>
        <v>Q4-2019</v>
      </c>
    </row>
    <row r="4514" customFormat="false" ht="14.25" hidden="false" customHeight="false" outlineLevel="0" collapsed="false">
      <c r="A4514" s="0" t="s">
        <v>4556</v>
      </c>
      <c r="B4514" s="0" t="s">
        <v>38</v>
      </c>
      <c r="C4514" s="0" t="s">
        <v>35</v>
      </c>
      <c r="D4514" s="9" t="n">
        <v>43700</v>
      </c>
      <c r="E4514" s="9" t="n">
        <v>43788</v>
      </c>
      <c r="F4514" s="9" t="n">
        <v>43791</v>
      </c>
      <c r="G4514" s="9" t="n">
        <v>43801</v>
      </c>
      <c r="H4514" s="10" t="s">
        <v>36</v>
      </c>
      <c r="I4514" s="0" t="n">
        <v>17</v>
      </c>
      <c r="J4514" s="0" t="n">
        <v>14</v>
      </c>
      <c r="K4514" s="0" t="n">
        <v>233</v>
      </c>
      <c r="L4514" s="0" t="n">
        <v>10</v>
      </c>
      <c r="M4514" s="0" t="n">
        <v>3</v>
      </c>
      <c r="N4514" s="11" t="n">
        <v>0.1</v>
      </c>
      <c r="O4514" s="12" t="n">
        <v>1668.7</v>
      </c>
      <c r="P4514" s="12" t="n">
        <v>3973.1</v>
      </c>
      <c r="Q4514" s="12" t="n">
        <f aca="false">M4514*P4514*(1-N4514)</f>
        <v>10727.37</v>
      </c>
      <c r="R4514" s="12" t="n">
        <f aca="false">M4514*O4514</f>
        <v>5006.1</v>
      </c>
      <c r="S4514" s="12" t="n">
        <f aca="false">Q4514-R4514</f>
        <v>5721.27</v>
      </c>
      <c r="T4514" s="11" t="n">
        <f aca="false">IFERROR(S4514/Q4514,0)</f>
        <v>0.533333892650295</v>
      </c>
      <c r="U4514" s="13" t="n">
        <f aca="false">F4514-E4514</f>
        <v>3</v>
      </c>
      <c r="V4514" s="13" t="n">
        <f aca="false">G4514-F4514</f>
        <v>10</v>
      </c>
      <c r="W4514" s="13" t="n">
        <f aca="false">G4514-E4514</f>
        <v>13</v>
      </c>
      <c r="X4514" s="10" t="n">
        <f aca="false">YEAR(E4514)</f>
        <v>2019</v>
      </c>
      <c r="Y4514" s="0" t="str">
        <f aca="false">TEXT(E4514,"yyyy-mm")</f>
        <v>2019-11</v>
      </c>
      <c r="Z4514" s="0" t="str">
        <f aca="false">"Q"&amp;ROUNDUP(MONTH(E4514)/3,0)&amp;"-"&amp;YEAR(E4514)</f>
        <v>Q4-2019</v>
      </c>
    </row>
    <row r="4515" customFormat="false" ht="14.25" hidden="false" customHeight="false" outlineLevel="0" collapsed="false">
      <c r="A4515" s="0" t="s">
        <v>4557</v>
      </c>
      <c r="B4515" s="0" t="s">
        <v>38</v>
      </c>
      <c r="C4515" s="0" t="s">
        <v>46</v>
      </c>
      <c r="D4515" s="9" t="n">
        <v>43600</v>
      </c>
      <c r="E4515" s="9" t="n">
        <v>43788</v>
      </c>
      <c r="F4515" s="9" t="n">
        <v>43802</v>
      </c>
      <c r="G4515" s="9" t="n">
        <v>43807</v>
      </c>
      <c r="H4515" s="10" t="s">
        <v>36</v>
      </c>
      <c r="I4515" s="0" t="n">
        <v>13</v>
      </c>
      <c r="J4515" s="0" t="n">
        <v>12</v>
      </c>
      <c r="K4515" s="0" t="n">
        <v>309</v>
      </c>
      <c r="L4515" s="0" t="n">
        <v>32</v>
      </c>
      <c r="M4515" s="0" t="n">
        <v>7</v>
      </c>
      <c r="N4515" s="11" t="n">
        <v>0.1</v>
      </c>
      <c r="O4515" s="12" t="n">
        <v>150.08</v>
      </c>
      <c r="P4515" s="12" t="n">
        <v>187.6</v>
      </c>
      <c r="Q4515" s="12" t="n">
        <f aca="false">M4515*P4515*(1-N4515)</f>
        <v>1181.88</v>
      </c>
      <c r="R4515" s="12" t="n">
        <f aca="false">M4515*O4515</f>
        <v>1050.56</v>
      </c>
      <c r="S4515" s="12" t="n">
        <f aca="false">Q4515-R4515</f>
        <v>131.32</v>
      </c>
      <c r="T4515" s="11" t="n">
        <f aca="false">IFERROR(S4515/Q4515,0)</f>
        <v>0.111111111111111</v>
      </c>
      <c r="U4515" s="13" t="n">
        <f aca="false">F4515-E4515</f>
        <v>14</v>
      </c>
      <c r="V4515" s="13" t="n">
        <f aca="false">G4515-F4515</f>
        <v>5</v>
      </c>
      <c r="W4515" s="13" t="n">
        <f aca="false">G4515-E4515</f>
        <v>19</v>
      </c>
      <c r="X4515" s="10" t="n">
        <f aca="false">YEAR(E4515)</f>
        <v>2019</v>
      </c>
      <c r="Y4515" s="0" t="str">
        <f aca="false">TEXT(E4515,"yyyy-mm")</f>
        <v>2019-11</v>
      </c>
      <c r="Z4515" s="0" t="str">
        <f aca="false">"Q"&amp;ROUNDUP(MONTH(E4515)/3,0)&amp;"-"&amp;YEAR(E4515)</f>
        <v>Q4-2019</v>
      </c>
    </row>
    <row r="4516" customFormat="false" ht="14.25" hidden="false" customHeight="false" outlineLevel="0" collapsed="false">
      <c r="A4516" s="0" t="s">
        <v>4558</v>
      </c>
      <c r="B4516" s="0" t="s">
        <v>38</v>
      </c>
      <c r="C4516" s="0" t="s">
        <v>39</v>
      </c>
      <c r="D4516" s="9" t="n">
        <v>43700</v>
      </c>
      <c r="E4516" s="9" t="n">
        <v>43788</v>
      </c>
      <c r="F4516" s="9" t="n">
        <v>43813</v>
      </c>
      <c r="G4516" s="9" t="n">
        <v>43819</v>
      </c>
      <c r="H4516" s="10" t="s">
        <v>36</v>
      </c>
      <c r="I4516" s="0" t="n">
        <v>18</v>
      </c>
      <c r="J4516" s="0" t="n">
        <v>29</v>
      </c>
      <c r="K4516" s="0" t="n">
        <v>135</v>
      </c>
      <c r="L4516" s="0" t="n">
        <v>3</v>
      </c>
      <c r="M4516" s="0" t="n">
        <v>5</v>
      </c>
      <c r="N4516" s="11" t="n">
        <v>0.2</v>
      </c>
      <c r="O4516" s="12" t="n">
        <v>2351.1</v>
      </c>
      <c r="P4516" s="12" t="n">
        <v>3731.9</v>
      </c>
      <c r="Q4516" s="12" t="n">
        <f aca="false">M4516*P4516*(1-N4516)</f>
        <v>14927.6</v>
      </c>
      <c r="R4516" s="12" t="n">
        <f aca="false">M4516*O4516</f>
        <v>11755.5</v>
      </c>
      <c r="S4516" s="12" t="n">
        <f aca="false">Q4516-R4516</f>
        <v>3172.1</v>
      </c>
      <c r="T4516" s="11" t="n">
        <f aca="false">IFERROR(S4516/Q4516,0)</f>
        <v>0.212498995149924</v>
      </c>
      <c r="U4516" s="13" t="n">
        <f aca="false">F4516-E4516</f>
        <v>25</v>
      </c>
      <c r="V4516" s="13" t="n">
        <f aca="false">G4516-F4516</f>
        <v>6</v>
      </c>
      <c r="W4516" s="13" t="n">
        <f aca="false">G4516-E4516</f>
        <v>31</v>
      </c>
      <c r="X4516" s="10" t="n">
        <f aca="false">YEAR(E4516)</f>
        <v>2019</v>
      </c>
      <c r="Y4516" s="0" t="str">
        <f aca="false">TEXT(E4516,"yyyy-mm")</f>
        <v>2019-11</v>
      </c>
      <c r="Z4516" s="0" t="str">
        <f aca="false">"Q"&amp;ROUNDUP(MONTH(E4516)/3,0)&amp;"-"&amp;YEAR(E4516)</f>
        <v>Q4-2019</v>
      </c>
    </row>
    <row r="4517" customFormat="false" ht="14.25" hidden="false" customHeight="false" outlineLevel="0" collapsed="false">
      <c r="A4517" s="0" t="s">
        <v>4559</v>
      </c>
      <c r="B4517" s="0" t="s">
        <v>43</v>
      </c>
      <c r="C4517" s="0" t="s">
        <v>46</v>
      </c>
      <c r="D4517" s="9" t="n">
        <v>43700</v>
      </c>
      <c r="E4517" s="9" t="n">
        <v>43789</v>
      </c>
      <c r="F4517" s="9" t="n">
        <v>43807</v>
      </c>
      <c r="G4517" s="9" t="n">
        <v>43812</v>
      </c>
      <c r="H4517" s="10" t="s">
        <v>36</v>
      </c>
      <c r="I4517" s="0" t="n">
        <v>27</v>
      </c>
      <c r="J4517" s="0" t="n">
        <v>38</v>
      </c>
      <c r="K4517" s="0" t="n">
        <v>289</v>
      </c>
      <c r="L4517" s="0" t="n">
        <v>14</v>
      </c>
      <c r="M4517" s="0" t="n">
        <v>6</v>
      </c>
      <c r="N4517" s="11" t="n">
        <v>0.05</v>
      </c>
      <c r="O4517" s="12" t="n">
        <v>469.6</v>
      </c>
      <c r="P4517" s="12" t="n">
        <v>1092.1</v>
      </c>
      <c r="Q4517" s="12" t="n">
        <f aca="false">M4517*P4517*(1-N4517)</f>
        <v>6224.97</v>
      </c>
      <c r="R4517" s="12" t="n">
        <f aca="false">M4517*O4517</f>
        <v>2817.6</v>
      </c>
      <c r="S4517" s="12" t="n">
        <f aca="false">Q4517-R4517</f>
        <v>3407.37</v>
      </c>
      <c r="T4517" s="11" t="n">
        <f aca="false">IFERROR(S4517/Q4517,0)</f>
        <v>0.547371312632832</v>
      </c>
      <c r="U4517" s="13" t="n">
        <f aca="false">F4517-E4517</f>
        <v>18</v>
      </c>
      <c r="V4517" s="13" t="n">
        <f aca="false">G4517-F4517</f>
        <v>5</v>
      </c>
      <c r="W4517" s="13" t="n">
        <f aca="false">G4517-E4517</f>
        <v>23</v>
      </c>
      <c r="X4517" s="10" t="n">
        <f aca="false">YEAR(E4517)</f>
        <v>2019</v>
      </c>
      <c r="Y4517" s="0" t="str">
        <f aca="false">TEXT(E4517,"yyyy-mm")</f>
        <v>2019-11</v>
      </c>
      <c r="Z4517" s="0" t="str">
        <f aca="false">"Q"&amp;ROUNDUP(MONTH(E4517)/3,0)&amp;"-"&amp;YEAR(E4517)</f>
        <v>Q4-2019</v>
      </c>
    </row>
    <row r="4518" customFormat="false" ht="14.25" hidden="false" customHeight="false" outlineLevel="0" collapsed="false">
      <c r="A4518" s="0" t="s">
        <v>4560</v>
      </c>
      <c r="B4518" s="0" t="s">
        <v>43</v>
      </c>
      <c r="C4518" s="0" t="s">
        <v>79</v>
      </c>
      <c r="D4518" s="9" t="n">
        <v>43700</v>
      </c>
      <c r="E4518" s="9" t="n">
        <v>43789</v>
      </c>
      <c r="F4518" s="9" t="n">
        <v>43804</v>
      </c>
      <c r="G4518" s="9" t="n">
        <v>43808</v>
      </c>
      <c r="H4518" s="10" t="s">
        <v>36</v>
      </c>
      <c r="I4518" s="0" t="n">
        <v>25</v>
      </c>
      <c r="J4518" s="0" t="n">
        <v>34</v>
      </c>
      <c r="K4518" s="0" t="n">
        <v>84</v>
      </c>
      <c r="L4518" s="0" t="n">
        <v>14</v>
      </c>
      <c r="M4518" s="0" t="n">
        <v>8</v>
      </c>
      <c r="N4518" s="11" t="n">
        <v>0.1</v>
      </c>
      <c r="O4518" s="12" t="n">
        <v>3308.8</v>
      </c>
      <c r="P4518" s="12" t="n">
        <v>3986.5</v>
      </c>
      <c r="Q4518" s="12" t="n">
        <f aca="false">M4518*P4518*(1-N4518)</f>
        <v>28702.8</v>
      </c>
      <c r="R4518" s="12" t="n">
        <f aca="false">M4518*O4518</f>
        <v>26470.4</v>
      </c>
      <c r="S4518" s="12" t="n">
        <f aca="false">Q4518-R4518</f>
        <v>2232.4</v>
      </c>
      <c r="T4518" s="11" t="n">
        <f aca="false">IFERROR(S4518/Q4518,0)</f>
        <v>0.0777763841855149</v>
      </c>
      <c r="U4518" s="13" t="n">
        <f aca="false">F4518-E4518</f>
        <v>15</v>
      </c>
      <c r="V4518" s="13" t="n">
        <f aca="false">G4518-F4518</f>
        <v>4</v>
      </c>
      <c r="W4518" s="13" t="n">
        <f aca="false">G4518-E4518</f>
        <v>19</v>
      </c>
      <c r="X4518" s="10" t="n">
        <f aca="false">YEAR(E4518)</f>
        <v>2019</v>
      </c>
      <c r="Y4518" s="0" t="str">
        <f aca="false">TEXT(E4518,"yyyy-mm")</f>
        <v>2019-11</v>
      </c>
      <c r="Z4518" s="0" t="str">
        <f aca="false">"Q"&amp;ROUNDUP(MONTH(E4518)/3,0)&amp;"-"&amp;YEAR(E4518)</f>
        <v>Q4-2019</v>
      </c>
    </row>
    <row r="4519" customFormat="false" ht="14.25" hidden="false" customHeight="false" outlineLevel="0" collapsed="false">
      <c r="A4519" s="0" t="s">
        <v>4561</v>
      </c>
      <c r="B4519" s="0" t="s">
        <v>43</v>
      </c>
      <c r="C4519" s="0" t="s">
        <v>46</v>
      </c>
      <c r="D4519" s="9" t="n">
        <v>43700</v>
      </c>
      <c r="E4519" s="9" t="n">
        <v>43789</v>
      </c>
      <c r="F4519" s="9" t="n">
        <v>43807</v>
      </c>
      <c r="G4519" s="9" t="n">
        <v>43814</v>
      </c>
      <c r="H4519" s="10" t="s">
        <v>36</v>
      </c>
      <c r="I4519" s="0" t="n">
        <v>26</v>
      </c>
      <c r="J4519" s="0" t="n">
        <v>49</v>
      </c>
      <c r="K4519" s="0" t="n">
        <v>277</v>
      </c>
      <c r="L4519" s="0" t="n">
        <v>15</v>
      </c>
      <c r="M4519" s="0" t="n">
        <v>4</v>
      </c>
      <c r="N4519" s="11" t="n">
        <v>0.15</v>
      </c>
      <c r="O4519" s="12" t="n">
        <v>4748.63</v>
      </c>
      <c r="P4519" s="12" t="n">
        <v>6331.5</v>
      </c>
      <c r="Q4519" s="12" t="n">
        <f aca="false">M4519*P4519*(1-N4519)</f>
        <v>21527.1</v>
      </c>
      <c r="R4519" s="12" t="n">
        <f aca="false">M4519*O4519</f>
        <v>18994.52</v>
      </c>
      <c r="S4519" s="12" t="n">
        <f aca="false">Q4519-R4519</f>
        <v>2532.58</v>
      </c>
      <c r="T4519" s="11" t="n">
        <f aca="false">IFERROR(S4519/Q4519,0)</f>
        <v>0.117646129762021</v>
      </c>
      <c r="U4519" s="13" t="n">
        <f aca="false">F4519-E4519</f>
        <v>18</v>
      </c>
      <c r="V4519" s="13" t="n">
        <f aca="false">G4519-F4519</f>
        <v>7</v>
      </c>
      <c r="W4519" s="13" t="n">
        <f aca="false">G4519-E4519</f>
        <v>25</v>
      </c>
      <c r="X4519" s="10" t="n">
        <f aca="false">YEAR(E4519)</f>
        <v>2019</v>
      </c>
      <c r="Y4519" s="0" t="str">
        <f aca="false">TEXT(E4519,"yyyy-mm")</f>
        <v>2019-11</v>
      </c>
      <c r="Z4519" s="0" t="str">
        <f aca="false">"Q"&amp;ROUNDUP(MONTH(E4519)/3,0)&amp;"-"&amp;YEAR(E4519)</f>
        <v>Q4-2019</v>
      </c>
    </row>
    <row r="4520" customFormat="false" ht="14.25" hidden="false" customHeight="false" outlineLevel="0" collapsed="false">
      <c r="A4520" s="0" t="s">
        <v>4562</v>
      </c>
      <c r="B4520" s="0" t="s">
        <v>34</v>
      </c>
      <c r="C4520" s="0" t="s">
        <v>46</v>
      </c>
      <c r="D4520" s="9" t="n">
        <v>43700</v>
      </c>
      <c r="E4520" s="9" t="n">
        <v>43789</v>
      </c>
      <c r="F4520" s="9" t="n">
        <v>43796</v>
      </c>
      <c r="G4520" s="9" t="n">
        <v>43805</v>
      </c>
      <c r="H4520" s="10" t="s">
        <v>36</v>
      </c>
      <c r="I4520" s="0" t="n">
        <v>8</v>
      </c>
      <c r="J4520" s="0" t="n">
        <v>34</v>
      </c>
      <c r="K4520" s="0" t="n">
        <v>302</v>
      </c>
      <c r="L4520" s="0" t="n">
        <v>30</v>
      </c>
      <c r="M4520" s="0" t="n">
        <v>3</v>
      </c>
      <c r="N4520" s="11" t="n">
        <v>0.1</v>
      </c>
      <c r="O4520" s="12" t="n">
        <v>3190.27</v>
      </c>
      <c r="P4520" s="12" t="n">
        <v>5145.6</v>
      </c>
      <c r="Q4520" s="12" t="n">
        <f aca="false">M4520*P4520*(1-N4520)</f>
        <v>13893.12</v>
      </c>
      <c r="R4520" s="12" t="n">
        <f aca="false">M4520*O4520</f>
        <v>9570.81</v>
      </c>
      <c r="S4520" s="12" t="n">
        <f aca="false">Q4520-R4520</f>
        <v>4322.31</v>
      </c>
      <c r="T4520" s="11" t="n">
        <f aca="false">IFERROR(S4520/Q4520,0)</f>
        <v>0.311111542979547</v>
      </c>
      <c r="U4520" s="13" t="n">
        <f aca="false">F4520-E4520</f>
        <v>7</v>
      </c>
      <c r="V4520" s="13" t="n">
        <f aca="false">G4520-F4520</f>
        <v>9</v>
      </c>
      <c r="W4520" s="13" t="n">
        <f aca="false">G4520-E4520</f>
        <v>16</v>
      </c>
      <c r="X4520" s="10" t="n">
        <f aca="false">YEAR(E4520)</f>
        <v>2019</v>
      </c>
      <c r="Y4520" s="0" t="str">
        <f aca="false">TEXT(E4520,"yyyy-mm")</f>
        <v>2019-11</v>
      </c>
      <c r="Z4520" s="0" t="str">
        <f aca="false">"Q"&amp;ROUNDUP(MONTH(E4520)/3,0)&amp;"-"&amp;YEAR(E4520)</f>
        <v>Q4-2019</v>
      </c>
    </row>
    <row r="4521" customFormat="false" ht="14.25" hidden="false" customHeight="false" outlineLevel="0" collapsed="false">
      <c r="A4521" s="0" t="s">
        <v>4563</v>
      </c>
      <c r="B4521" s="0" t="s">
        <v>34</v>
      </c>
      <c r="C4521" s="0" t="s">
        <v>48</v>
      </c>
      <c r="D4521" s="9" t="n">
        <v>43700</v>
      </c>
      <c r="E4521" s="9" t="n">
        <v>43789</v>
      </c>
      <c r="F4521" s="9" t="n">
        <v>43792</v>
      </c>
      <c r="G4521" s="9" t="n">
        <v>43796</v>
      </c>
      <c r="H4521" s="10" t="s">
        <v>36</v>
      </c>
      <c r="I4521" s="0" t="n">
        <v>2</v>
      </c>
      <c r="J4521" s="0" t="n">
        <v>38</v>
      </c>
      <c r="K4521" s="0" t="n">
        <v>39</v>
      </c>
      <c r="L4521" s="0" t="n">
        <v>5</v>
      </c>
      <c r="M4521" s="0" t="n">
        <v>7</v>
      </c>
      <c r="N4521" s="11" t="n">
        <v>0.1</v>
      </c>
      <c r="O4521" s="12" t="n">
        <v>2188.29</v>
      </c>
      <c r="P4521" s="12" t="n">
        <v>3839.1</v>
      </c>
      <c r="Q4521" s="12" t="n">
        <f aca="false">M4521*P4521*(1-N4521)</f>
        <v>24186.33</v>
      </c>
      <c r="R4521" s="12" t="n">
        <f aca="false">M4521*O4521</f>
        <v>15318.03</v>
      </c>
      <c r="S4521" s="12" t="n">
        <f aca="false">Q4521-R4521</f>
        <v>8868.3</v>
      </c>
      <c r="T4521" s="11" t="n">
        <f aca="false">IFERROR(S4521/Q4521,0)</f>
        <v>0.366665798407613</v>
      </c>
      <c r="U4521" s="13" t="n">
        <f aca="false">F4521-E4521</f>
        <v>3</v>
      </c>
      <c r="V4521" s="13" t="n">
        <f aca="false">G4521-F4521</f>
        <v>4</v>
      </c>
      <c r="W4521" s="13" t="n">
        <f aca="false">G4521-E4521</f>
        <v>7</v>
      </c>
      <c r="X4521" s="10" t="n">
        <f aca="false">YEAR(E4521)</f>
        <v>2019</v>
      </c>
      <c r="Y4521" s="0" t="str">
        <f aca="false">TEXT(E4521,"yyyy-mm")</f>
        <v>2019-11</v>
      </c>
      <c r="Z4521" s="0" t="str">
        <f aca="false">"Q"&amp;ROUNDUP(MONTH(E4521)/3,0)&amp;"-"&amp;YEAR(E4521)</f>
        <v>Q4-2019</v>
      </c>
    </row>
    <row r="4522" customFormat="false" ht="14.25" hidden="false" customHeight="false" outlineLevel="0" collapsed="false">
      <c r="A4522" s="0" t="s">
        <v>4564</v>
      </c>
      <c r="B4522" s="0" t="s">
        <v>38</v>
      </c>
      <c r="C4522" s="0" t="s">
        <v>39</v>
      </c>
      <c r="D4522" s="9" t="n">
        <v>43700</v>
      </c>
      <c r="E4522" s="9" t="n">
        <v>43789</v>
      </c>
      <c r="F4522" s="9" t="n">
        <v>43795</v>
      </c>
      <c r="G4522" s="9" t="n">
        <v>43803</v>
      </c>
      <c r="H4522" s="10" t="s">
        <v>36</v>
      </c>
      <c r="I4522" s="0" t="n">
        <v>16</v>
      </c>
      <c r="J4522" s="0" t="n">
        <v>2</v>
      </c>
      <c r="K4522" s="0" t="n">
        <v>177</v>
      </c>
      <c r="L4522" s="0" t="n">
        <v>19</v>
      </c>
      <c r="M4522" s="0" t="n">
        <v>1</v>
      </c>
      <c r="N4522" s="11" t="n">
        <v>0.1</v>
      </c>
      <c r="O4522" s="12" t="n">
        <v>1595.54</v>
      </c>
      <c r="P4522" s="12" t="n">
        <v>2532.6</v>
      </c>
      <c r="Q4522" s="12" t="n">
        <f aca="false">M4522*P4522*(1-N4522)</f>
        <v>2279.34</v>
      </c>
      <c r="R4522" s="12" t="n">
        <f aca="false">M4522*O4522</f>
        <v>1595.54</v>
      </c>
      <c r="S4522" s="12" t="n">
        <f aca="false">Q4522-R4522</f>
        <v>683.8</v>
      </c>
      <c r="T4522" s="11" t="n">
        <f aca="false">IFERROR(S4522/Q4522,0)</f>
        <v>0.29999912255302</v>
      </c>
      <c r="U4522" s="13" t="n">
        <f aca="false">F4522-E4522</f>
        <v>6</v>
      </c>
      <c r="V4522" s="13" t="n">
        <f aca="false">G4522-F4522</f>
        <v>8</v>
      </c>
      <c r="W4522" s="13" t="n">
        <f aca="false">G4522-E4522</f>
        <v>14</v>
      </c>
      <c r="X4522" s="10" t="n">
        <f aca="false">YEAR(E4522)</f>
        <v>2019</v>
      </c>
      <c r="Y4522" s="0" t="str">
        <f aca="false">TEXT(E4522,"yyyy-mm")</f>
        <v>2019-11</v>
      </c>
      <c r="Z4522" s="0" t="str">
        <f aca="false">"Q"&amp;ROUNDUP(MONTH(E4522)/3,0)&amp;"-"&amp;YEAR(E4522)</f>
        <v>Q4-2019</v>
      </c>
    </row>
    <row r="4523" customFormat="false" ht="14.25" hidden="false" customHeight="false" outlineLevel="0" collapsed="false">
      <c r="A4523" s="0" t="s">
        <v>4565</v>
      </c>
      <c r="B4523" s="0" t="s">
        <v>34</v>
      </c>
      <c r="C4523" s="0" t="s">
        <v>35</v>
      </c>
      <c r="D4523" s="9" t="n">
        <v>43700</v>
      </c>
      <c r="E4523" s="9" t="n">
        <v>43789</v>
      </c>
      <c r="F4523" s="9" t="n">
        <v>43817</v>
      </c>
      <c r="G4523" s="9" t="n">
        <v>43821</v>
      </c>
      <c r="H4523" s="10" t="s">
        <v>36</v>
      </c>
      <c r="I4523" s="0" t="n">
        <v>5</v>
      </c>
      <c r="J4523" s="0" t="n">
        <v>6</v>
      </c>
      <c r="K4523" s="0" t="n">
        <v>227</v>
      </c>
      <c r="L4523" s="0" t="n">
        <v>28</v>
      </c>
      <c r="M4523" s="0" t="n">
        <v>6</v>
      </c>
      <c r="N4523" s="11" t="n">
        <v>0.2</v>
      </c>
      <c r="O4523" s="12" t="n">
        <v>1947.29</v>
      </c>
      <c r="P4523" s="12" t="n">
        <v>2318.2</v>
      </c>
      <c r="Q4523" s="12" t="n">
        <f aca="false">M4523*P4523*(1-N4523)</f>
        <v>11127.36</v>
      </c>
      <c r="R4523" s="12" t="n">
        <f aca="false">M4523*O4523</f>
        <v>11683.74</v>
      </c>
      <c r="S4523" s="12" t="n">
        <f aca="false">Q4523-R4523</f>
        <v>-556.379999999999</v>
      </c>
      <c r="T4523" s="11" t="n">
        <f aca="false">IFERROR(S4523/Q4523,0)</f>
        <v>-0.0500010784229143</v>
      </c>
      <c r="U4523" s="13" t="n">
        <f aca="false">F4523-E4523</f>
        <v>28</v>
      </c>
      <c r="V4523" s="13" t="n">
        <f aca="false">G4523-F4523</f>
        <v>4</v>
      </c>
      <c r="W4523" s="13" t="n">
        <f aca="false">G4523-E4523</f>
        <v>32</v>
      </c>
      <c r="X4523" s="10" t="n">
        <f aca="false">YEAR(E4523)</f>
        <v>2019</v>
      </c>
      <c r="Y4523" s="0" t="str">
        <f aca="false">TEXT(E4523,"yyyy-mm")</f>
        <v>2019-11</v>
      </c>
      <c r="Z4523" s="0" t="str">
        <f aca="false">"Q"&amp;ROUNDUP(MONTH(E4523)/3,0)&amp;"-"&amp;YEAR(E4523)</f>
        <v>Q4-2019</v>
      </c>
    </row>
    <row r="4524" customFormat="false" ht="14.25" hidden="false" customHeight="false" outlineLevel="0" collapsed="false">
      <c r="A4524" s="0" t="s">
        <v>4566</v>
      </c>
      <c r="B4524" s="0" t="s">
        <v>43</v>
      </c>
      <c r="C4524" s="0" t="s">
        <v>35</v>
      </c>
      <c r="D4524" s="9" t="n">
        <v>43700</v>
      </c>
      <c r="E4524" s="9" t="n">
        <v>43789</v>
      </c>
      <c r="F4524" s="9" t="n">
        <v>43806</v>
      </c>
      <c r="G4524" s="9" t="n">
        <v>43810</v>
      </c>
      <c r="H4524" s="10" t="s">
        <v>36</v>
      </c>
      <c r="I4524" s="0" t="n">
        <v>27</v>
      </c>
      <c r="J4524" s="0" t="n">
        <v>44</v>
      </c>
      <c r="K4524" s="0" t="n">
        <v>218</v>
      </c>
      <c r="L4524" s="0" t="n">
        <v>9</v>
      </c>
      <c r="M4524" s="0" t="n">
        <v>7</v>
      </c>
      <c r="N4524" s="11" t="n">
        <v>0.15</v>
      </c>
      <c r="O4524" s="12" t="n">
        <v>564.01</v>
      </c>
      <c r="P4524" s="12" t="n">
        <v>924.6</v>
      </c>
      <c r="Q4524" s="12" t="n">
        <f aca="false">M4524*P4524*(1-N4524)</f>
        <v>5501.37</v>
      </c>
      <c r="R4524" s="12" t="n">
        <f aca="false">M4524*O4524</f>
        <v>3948.07</v>
      </c>
      <c r="S4524" s="12" t="n">
        <f aca="false">Q4524-R4524</f>
        <v>1553.3</v>
      </c>
      <c r="T4524" s="11" t="n">
        <f aca="false">IFERROR(S4524/Q4524,0)</f>
        <v>0.282347851535163</v>
      </c>
      <c r="U4524" s="13" t="n">
        <f aca="false">F4524-E4524</f>
        <v>17</v>
      </c>
      <c r="V4524" s="13" t="n">
        <f aca="false">G4524-F4524</f>
        <v>4</v>
      </c>
      <c r="W4524" s="13" t="n">
        <f aca="false">G4524-E4524</f>
        <v>21</v>
      </c>
      <c r="X4524" s="10" t="n">
        <f aca="false">YEAR(E4524)</f>
        <v>2019</v>
      </c>
      <c r="Y4524" s="0" t="str">
        <f aca="false">TEXT(E4524,"yyyy-mm")</f>
        <v>2019-11</v>
      </c>
      <c r="Z4524" s="0" t="str">
        <f aca="false">"Q"&amp;ROUNDUP(MONTH(E4524)/3,0)&amp;"-"&amp;YEAR(E4524)</f>
        <v>Q4-2019</v>
      </c>
    </row>
    <row r="4525" customFormat="false" ht="14.25" hidden="false" customHeight="false" outlineLevel="0" collapsed="false">
      <c r="A4525" s="0" t="s">
        <v>4567</v>
      </c>
      <c r="B4525" s="0" t="s">
        <v>34</v>
      </c>
      <c r="C4525" s="0" t="s">
        <v>58</v>
      </c>
      <c r="D4525" s="9" t="n">
        <v>43700</v>
      </c>
      <c r="E4525" s="9" t="n">
        <v>43790</v>
      </c>
      <c r="F4525" s="9" t="n">
        <v>43815</v>
      </c>
      <c r="G4525" s="9" t="n">
        <v>43822</v>
      </c>
      <c r="H4525" s="10" t="s">
        <v>36</v>
      </c>
      <c r="I4525" s="0" t="n">
        <v>6</v>
      </c>
      <c r="J4525" s="0" t="n">
        <v>24</v>
      </c>
      <c r="K4525" s="0" t="n">
        <v>348</v>
      </c>
      <c r="L4525" s="0" t="n">
        <v>33</v>
      </c>
      <c r="M4525" s="0" t="n">
        <v>6</v>
      </c>
      <c r="N4525" s="11" t="n">
        <v>0.1</v>
      </c>
      <c r="O4525" s="12" t="n">
        <v>688.76</v>
      </c>
      <c r="P4525" s="12" t="n">
        <v>1721.9</v>
      </c>
      <c r="Q4525" s="12" t="n">
        <f aca="false">M4525*P4525*(1-N4525)</f>
        <v>9298.26</v>
      </c>
      <c r="R4525" s="12" t="n">
        <f aca="false">M4525*O4525</f>
        <v>4132.56</v>
      </c>
      <c r="S4525" s="12" t="n">
        <f aca="false">Q4525-R4525</f>
        <v>5165.7</v>
      </c>
      <c r="T4525" s="11" t="n">
        <f aca="false">IFERROR(S4525/Q4525,0)</f>
        <v>0.555555555555556</v>
      </c>
      <c r="U4525" s="13" t="n">
        <f aca="false">F4525-E4525</f>
        <v>25</v>
      </c>
      <c r="V4525" s="13" t="n">
        <f aca="false">G4525-F4525</f>
        <v>7</v>
      </c>
      <c r="W4525" s="13" t="n">
        <f aca="false">G4525-E4525</f>
        <v>32</v>
      </c>
      <c r="X4525" s="10" t="n">
        <f aca="false">YEAR(E4525)</f>
        <v>2019</v>
      </c>
      <c r="Y4525" s="0" t="str">
        <f aca="false">TEXT(E4525,"yyyy-mm")</f>
        <v>2019-11</v>
      </c>
      <c r="Z4525" s="0" t="str">
        <f aca="false">"Q"&amp;ROUNDUP(MONTH(E4525)/3,0)&amp;"-"&amp;YEAR(E4525)</f>
        <v>Q4-2019</v>
      </c>
    </row>
    <row r="4526" customFormat="false" ht="14.25" hidden="false" customHeight="false" outlineLevel="0" collapsed="false">
      <c r="A4526" s="0" t="s">
        <v>4568</v>
      </c>
      <c r="B4526" s="0" t="s">
        <v>43</v>
      </c>
      <c r="C4526" s="0" t="s">
        <v>46</v>
      </c>
      <c r="D4526" s="9" t="n">
        <v>43700</v>
      </c>
      <c r="E4526" s="9" t="n">
        <v>43790</v>
      </c>
      <c r="F4526" s="9" t="n">
        <v>43813</v>
      </c>
      <c r="G4526" s="9" t="n">
        <v>43818</v>
      </c>
      <c r="H4526" s="10" t="s">
        <v>36</v>
      </c>
      <c r="I4526" s="0" t="n">
        <v>28</v>
      </c>
      <c r="J4526" s="0" t="n">
        <v>11</v>
      </c>
      <c r="K4526" s="0" t="n">
        <v>274</v>
      </c>
      <c r="L4526" s="0" t="n">
        <v>12</v>
      </c>
      <c r="M4526" s="0" t="n">
        <v>5</v>
      </c>
      <c r="N4526" s="11" t="n">
        <v>0.2</v>
      </c>
      <c r="O4526" s="12" t="n">
        <v>90.45</v>
      </c>
      <c r="P4526" s="12" t="n">
        <v>180.9</v>
      </c>
      <c r="Q4526" s="12" t="n">
        <f aca="false">M4526*P4526*(1-N4526)</f>
        <v>723.6</v>
      </c>
      <c r="R4526" s="12" t="n">
        <f aca="false">M4526*O4526</f>
        <v>452.25</v>
      </c>
      <c r="S4526" s="12" t="n">
        <f aca="false">Q4526-R4526</f>
        <v>271.35</v>
      </c>
      <c r="T4526" s="11" t="n">
        <f aca="false">IFERROR(S4526/Q4526,0)</f>
        <v>0.375</v>
      </c>
      <c r="U4526" s="13" t="n">
        <f aca="false">F4526-E4526</f>
        <v>23</v>
      </c>
      <c r="V4526" s="13" t="n">
        <f aca="false">G4526-F4526</f>
        <v>5</v>
      </c>
      <c r="W4526" s="13" t="n">
        <f aca="false">G4526-E4526</f>
        <v>28</v>
      </c>
      <c r="X4526" s="10" t="n">
        <f aca="false">YEAR(E4526)</f>
        <v>2019</v>
      </c>
      <c r="Y4526" s="0" t="str">
        <f aca="false">TEXT(E4526,"yyyy-mm")</f>
        <v>2019-11</v>
      </c>
      <c r="Z4526" s="0" t="str">
        <f aca="false">"Q"&amp;ROUNDUP(MONTH(E4526)/3,0)&amp;"-"&amp;YEAR(E4526)</f>
        <v>Q4-2019</v>
      </c>
    </row>
    <row r="4527" customFormat="false" ht="14.25" hidden="false" customHeight="false" outlineLevel="0" collapsed="false">
      <c r="A4527" s="0" t="s">
        <v>4569</v>
      </c>
      <c r="B4527" s="0" t="s">
        <v>38</v>
      </c>
      <c r="C4527" s="0" t="s">
        <v>46</v>
      </c>
      <c r="D4527" s="9" t="n">
        <v>43700</v>
      </c>
      <c r="E4527" s="9" t="n">
        <v>43790</v>
      </c>
      <c r="F4527" s="9" t="n">
        <v>43794</v>
      </c>
      <c r="G4527" s="9" t="n">
        <v>43798</v>
      </c>
      <c r="H4527" s="10" t="s">
        <v>36</v>
      </c>
      <c r="I4527" s="0" t="n">
        <v>20</v>
      </c>
      <c r="J4527" s="0" t="n">
        <v>39</v>
      </c>
      <c r="K4527" s="0" t="n">
        <v>261</v>
      </c>
      <c r="L4527" s="0" t="n">
        <v>24</v>
      </c>
      <c r="M4527" s="0" t="n">
        <v>1</v>
      </c>
      <c r="N4527" s="11" t="n">
        <v>0.05</v>
      </c>
      <c r="O4527" s="12" t="n">
        <v>455.27</v>
      </c>
      <c r="P4527" s="12" t="n">
        <v>1011.7</v>
      </c>
      <c r="Q4527" s="12" t="n">
        <f aca="false">M4527*P4527*(1-N4527)</f>
        <v>961.115</v>
      </c>
      <c r="R4527" s="12" t="n">
        <f aca="false">M4527*O4527</f>
        <v>455.27</v>
      </c>
      <c r="S4527" s="12" t="n">
        <f aca="false">Q4527-R4527</f>
        <v>505.845</v>
      </c>
      <c r="T4527" s="11" t="n">
        <f aca="false">IFERROR(S4527/Q4527,0)</f>
        <v>0.526310587182595</v>
      </c>
      <c r="U4527" s="13" t="n">
        <f aca="false">F4527-E4527</f>
        <v>4</v>
      </c>
      <c r="V4527" s="13" t="n">
        <f aca="false">G4527-F4527</f>
        <v>4</v>
      </c>
      <c r="W4527" s="13" t="n">
        <f aca="false">G4527-E4527</f>
        <v>8</v>
      </c>
      <c r="X4527" s="10" t="n">
        <f aca="false">YEAR(E4527)</f>
        <v>2019</v>
      </c>
      <c r="Y4527" s="0" t="str">
        <f aca="false">TEXT(E4527,"yyyy-mm")</f>
        <v>2019-11</v>
      </c>
      <c r="Z4527" s="0" t="str">
        <f aca="false">"Q"&amp;ROUNDUP(MONTH(E4527)/3,0)&amp;"-"&amp;YEAR(E4527)</f>
        <v>Q4-2019</v>
      </c>
    </row>
    <row r="4528" customFormat="false" ht="14.25" hidden="false" customHeight="false" outlineLevel="0" collapsed="false">
      <c r="A4528" s="0" t="s">
        <v>4570</v>
      </c>
      <c r="B4528" s="0" t="s">
        <v>34</v>
      </c>
      <c r="C4528" s="0" t="s">
        <v>58</v>
      </c>
      <c r="D4528" s="9" t="n">
        <v>43700</v>
      </c>
      <c r="E4528" s="9" t="n">
        <v>43790</v>
      </c>
      <c r="F4528" s="9" t="n">
        <v>43802</v>
      </c>
      <c r="G4528" s="9" t="n">
        <v>43806</v>
      </c>
      <c r="H4528" s="10" t="s">
        <v>36</v>
      </c>
      <c r="I4528" s="0" t="n">
        <v>8</v>
      </c>
      <c r="J4528" s="0" t="n">
        <v>23</v>
      </c>
      <c r="K4528" s="0" t="n">
        <v>337</v>
      </c>
      <c r="L4528" s="0" t="n">
        <v>19</v>
      </c>
      <c r="M4528" s="0" t="n">
        <v>5</v>
      </c>
      <c r="N4528" s="11" t="n">
        <v>0.15</v>
      </c>
      <c r="O4528" s="12" t="n">
        <v>542.7</v>
      </c>
      <c r="P4528" s="12" t="n">
        <v>1005</v>
      </c>
      <c r="Q4528" s="12" t="n">
        <f aca="false">M4528*P4528*(1-N4528)</f>
        <v>4271.25</v>
      </c>
      <c r="R4528" s="12" t="n">
        <f aca="false">M4528*O4528</f>
        <v>2713.5</v>
      </c>
      <c r="S4528" s="12" t="n">
        <f aca="false">Q4528-R4528</f>
        <v>1557.75</v>
      </c>
      <c r="T4528" s="11" t="n">
        <f aca="false">IFERROR(S4528/Q4528,0)</f>
        <v>0.364705882352941</v>
      </c>
      <c r="U4528" s="13" t="n">
        <f aca="false">F4528-E4528</f>
        <v>12</v>
      </c>
      <c r="V4528" s="13" t="n">
        <f aca="false">G4528-F4528</f>
        <v>4</v>
      </c>
      <c r="W4528" s="13" t="n">
        <f aca="false">G4528-E4528</f>
        <v>16</v>
      </c>
      <c r="X4528" s="10" t="n">
        <f aca="false">YEAR(E4528)</f>
        <v>2019</v>
      </c>
      <c r="Y4528" s="0" t="str">
        <f aca="false">TEXT(E4528,"yyyy-mm")</f>
        <v>2019-11</v>
      </c>
      <c r="Z4528" s="0" t="str">
        <f aca="false">"Q"&amp;ROUNDUP(MONTH(E4528)/3,0)&amp;"-"&amp;YEAR(E4528)</f>
        <v>Q4-2019</v>
      </c>
    </row>
    <row r="4529" customFormat="false" ht="14.25" hidden="false" customHeight="false" outlineLevel="0" collapsed="false">
      <c r="A4529" s="0" t="s">
        <v>4571</v>
      </c>
      <c r="B4529" s="0" t="s">
        <v>38</v>
      </c>
      <c r="C4529" s="0" t="s">
        <v>39</v>
      </c>
      <c r="D4529" s="9" t="n">
        <v>43700</v>
      </c>
      <c r="E4529" s="9" t="n">
        <v>43791</v>
      </c>
      <c r="F4529" s="9" t="n">
        <v>43814</v>
      </c>
      <c r="G4529" s="9" t="n">
        <v>43820</v>
      </c>
      <c r="H4529" s="10" t="s">
        <v>36</v>
      </c>
      <c r="I4529" s="0" t="n">
        <v>13</v>
      </c>
      <c r="J4529" s="0" t="n">
        <v>18</v>
      </c>
      <c r="K4529" s="0" t="n">
        <v>150</v>
      </c>
      <c r="L4529" s="0" t="n">
        <v>21</v>
      </c>
      <c r="M4529" s="0" t="n">
        <v>6</v>
      </c>
      <c r="N4529" s="11" t="n">
        <v>0.2</v>
      </c>
      <c r="O4529" s="12" t="n">
        <v>918.3</v>
      </c>
      <c r="P4529" s="12" t="n">
        <v>1192.6</v>
      </c>
      <c r="Q4529" s="12" t="n">
        <f aca="false">M4529*P4529*(1-N4529)</f>
        <v>5724.48</v>
      </c>
      <c r="R4529" s="12" t="n">
        <f aca="false">M4529*O4529</f>
        <v>5509.8</v>
      </c>
      <c r="S4529" s="12" t="n">
        <f aca="false">Q4529-R4529</f>
        <v>214.68</v>
      </c>
      <c r="T4529" s="11" t="n">
        <f aca="false">IFERROR(S4529/Q4529,0)</f>
        <v>0.0375020962602717</v>
      </c>
      <c r="U4529" s="13" t="n">
        <f aca="false">F4529-E4529</f>
        <v>23</v>
      </c>
      <c r="V4529" s="13" t="n">
        <f aca="false">G4529-F4529</f>
        <v>6</v>
      </c>
      <c r="W4529" s="13" t="n">
        <f aca="false">G4529-E4529</f>
        <v>29</v>
      </c>
      <c r="X4529" s="10" t="n">
        <f aca="false">YEAR(E4529)</f>
        <v>2019</v>
      </c>
      <c r="Y4529" s="0" t="str">
        <f aca="false">TEXT(E4529,"yyyy-mm")</f>
        <v>2019-11</v>
      </c>
      <c r="Z4529" s="0" t="str">
        <f aca="false">"Q"&amp;ROUNDUP(MONTH(E4529)/3,0)&amp;"-"&amp;YEAR(E4529)</f>
        <v>Q4-2019</v>
      </c>
    </row>
    <row r="4530" customFormat="false" ht="14.25" hidden="false" customHeight="false" outlineLevel="0" collapsed="false">
      <c r="A4530" s="0" t="s">
        <v>4572</v>
      </c>
      <c r="B4530" s="0" t="s">
        <v>41</v>
      </c>
      <c r="C4530" s="0" t="s">
        <v>39</v>
      </c>
      <c r="D4530" s="9" t="n">
        <v>43700</v>
      </c>
      <c r="E4530" s="9" t="n">
        <v>43791</v>
      </c>
      <c r="F4530" s="9" t="n">
        <v>43802</v>
      </c>
      <c r="G4530" s="9" t="n">
        <v>43812</v>
      </c>
      <c r="H4530" s="10" t="s">
        <v>36</v>
      </c>
      <c r="I4530" s="0" t="n">
        <v>21</v>
      </c>
      <c r="J4530" s="0" t="n">
        <v>49</v>
      </c>
      <c r="K4530" s="0" t="n">
        <v>108</v>
      </c>
      <c r="L4530" s="0" t="n">
        <v>46</v>
      </c>
      <c r="M4530" s="0" t="n">
        <v>6</v>
      </c>
      <c r="N4530" s="11" t="n">
        <v>0.05</v>
      </c>
      <c r="O4530" s="12" t="n">
        <v>680.99</v>
      </c>
      <c r="P4530" s="12" t="n">
        <v>810.7</v>
      </c>
      <c r="Q4530" s="12" t="n">
        <f aca="false">M4530*P4530*(1-N4530)</f>
        <v>4620.99</v>
      </c>
      <c r="R4530" s="12" t="n">
        <f aca="false">M4530*O4530</f>
        <v>4085.94</v>
      </c>
      <c r="S4530" s="12" t="n">
        <f aca="false">Q4530-R4530</f>
        <v>535.050000000001</v>
      </c>
      <c r="T4530" s="11" t="n">
        <f aca="false">IFERROR(S4530/Q4530,0)</f>
        <v>0.11578687683808</v>
      </c>
      <c r="U4530" s="13" t="n">
        <f aca="false">F4530-E4530</f>
        <v>11</v>
      </c>
      <c r="V4530" s="13" t="n">
        <f aca="false">G4530-F4530</f>
        <v>10</v>
      </c>
      <c r="W4530" s="13" t="n">
        <f aca="false">G4530-E4530</f>
        <v>21</v>
      </c>
      <c r="X4530" s="10" t="n">
        <f aca="false">YEAR(E4530)</f>
        <v>2019</v>
      </c>
      <c r="Y4530" s="0" t="str">
        <f aca="false">TEXT(E4530,"yyyy-mm")</f>
        <v>2019-11</v>
      </c>
      <c r="Z4530" s="0" t="str">
        <f aca="false">"Q"&amp;ROUNDUP(MONTH(E4530)/3,0)&amp;"-"&amp;YEAR(E4530)</f>
        <v>Q4-2019</v>
      </c>
    </row>
    <row r="4531" customFormat="false" ht="14.25" hidden="false" customHeight="false" outlineLevel="0" collapsed="false">
      <c r="A4531" s="0" t="s">
        <v>4573</v>
      </c>
      <c r="B4531" s="0" t="s">
        <v>34</v>
      </c>
      <c r="C4531" s="0" t="s">
        <v>39</v>
      </c>
      <c r="D4531" s="9" t="n">
        <v>43700</v>
      </c>
      <c r="E4531" s="9" t="n">
        <v>43791</v>
      </c>
      <c r="F4531" s="9" t="n">
        <v>43814</v>
      </c>
      <c r="G4531" s="9" t="n">
        <v>43824</v>
      </c>
      <c r="H4531" s="10" t="s">
        <v>36</v>
      </c>
      <c r="I4531" s="0" t="n">
        <v>5</v>
      </c>
      <c r="J4531" s="0" t="n">
        <v>29</v>
      </c>
      <c r="K4531" s="0" t="n">
        <v>189</v>
      </c>
      <c r="L4531" s="0" t="n">
        <v>31</v>
      </c>
      <c r="M4531" s="0" t="n">
        <v>8</v>
      </c>
      <c r="N4531" s="11" t="n">
        <v>0.4</v>
      </c>
      <c r="O4531" s="12" t="n">
        <v>3878.5</v>
      </c>
      <c r="P4531" s="12" t="n">
        <v>5386.8</v>
      </c>
      <c r="Q4531" s="12" t="n">
        <f aca="false">M4531*P4531*(1-N4531)</f>
        <v>25856.64</v>
      </c>
      <c r="R4531" s="12" t="n">
        <f aca="false">M4531*O4531</f>
        <v>31028</v>
      </c>
      <c r="S4531" s="12" t="n">
        <f aca="false">Q4531-R4531</f>
        <v>-5171.36</v>
      </c>
      <c r="T4531" s="11" t="n">
        <f aca="false">IFERROR(S4531/Q4531,0)</f>
        <v>-0.200001237593129</v>
      </c>
      <c r="U4531" s="13" t="n">
        <f aca="false">F4531-E4531</f>
        <v>23</v>
      </c>
      <c r="V4531" s="13" t="n">
        <f aca="false">G4531-F4531</f>
        <v>10</v>
      </c>
      <c r="W4531" s="13" t="n">
        <f aca="false">G4531-E4531</f>
        <v>33</v>
      </c>
      <c r="X4531" s="10" t="n">
        <f aca="false">YEAR(E4531)</f>
        <v>2019</v>
      </c>
      <c r="Y4531" s="0" t="str">
        <f aca="false">TEXT(E4531,"yyyy-mm")</f>
        <v>2019-11</v>
      </c>
      <c r="Z4531" s="0" t="str">
        <f aca="false">"Q"&amp;ROUNDUP(MONTH(E4531)/3,0)&amp;"-"&amp;YEAR(E4531)</f>
        <v>Q4-2019</v>
      </c>
    </row>
    <row r="4532" customFormat="false" ht="14.25" hidden="false" customHeight="false" outlineLevel="0" collapsed="false">
      <c r="A4532" s="0" t="s">
        <v>4574</v>
      </c>
      <c r="B4532" s="0" t="s">
        <v>43</v>
      </c>
      <c r="C4532" s="0" t="s">
        <v>39</v>
      </c>
      <c r="D4532" s="9" t="n">
        <v>43700</v>
      </c>
      <c r="E4532" s="9" t="n">
        <v>43791</v>
      </c>
      <c r="F4532" s="9" t="n">
        <v>43817</v>
      </c>
      <c r="G4532" s="9" t="n">
        <v>43826</v>
      </c>
      <c r="H4532" s="10" t="s">
        <v>36</v>
      </c>
      <c r="I4532" s="0" t="n">
        <v>25</v>
      </c>
      <c r="J4532" s="0" t="n">
        <v>2</v>
      </c>
      <c r="K4532" s="0" t="n">
        <v>152</v>
      </c>
      <c r="L4532" s="0" t="n">
        <v>14</v>
      </c>
      <c r="M4532" s="0" t="n">
        <v>8</v>
      </c>
      <c r="N4532" s="11" t="n">
        <v>0.075</v>
      </c>
      <c r="O4532" s="12" t="n">
        <v>1034.95</v>
      </c>
      <c r="P4532" s="12" t="n">
        <v>1815.7</v>
      </c>
      <c r="Q4532" s="12" t="n">
        <f aca="false">M4532*P4532*(1-N4532)</f>
        <v>13436.18</v>
      </c>
      <c r="R4532" s="12" t="n">
        <f aca="false">M4532*O4532</f>
        <v>8279.6</v>
      </c>
      <c r="S4532" s="12" t="n">
        <f aca="false">Q4532-R4532</f>
        <v>5156.58</v>
      </c>
      <c r="T4532" s="11" t="n">
        <f aca="false">IFERROR(S4532/Q4532,0)</f>
        <v>0.383783188376458</v>
      </c>
      <c r="U4532" s="13" t="n">
        <f aca="false">F4532-E4532</f>
        <v>26</v>
      </c>
      <c r="V4532" s="13" t="n">
        <f aca="false">G4532-F4532</f>
        <v>9</v>
      </c>
      <c r="W4532" s="13" t="n">
        <f aca="false">G4532-E4532</f>
        <v>35</v>
      </c>
      <c r="X4532" s="10" t="n">
        <f aca="false">YEAR(E4532)</f>
        <v>2019</v>
      </c>
      <c r="Y4532" s="0" t="str">
        <f aca="false">TEXT(E4532,"yyyy-mm")</f>
        <v>2019-11</v>
      </c>
      <c r="Z4532" s="0" t="str">
        <f aca="false">"Q"&amp;ROUNDUP(MONTH(E4532)/3,0)&amp;"-"&amp;YEAR(E4532)</f>
        <v>Q4-2019</v>
      </c>
    </row>
    <row r="4533" customFormat="false" ht="14.25" hidden="false" customHeight="false" outlineLevel="0" collapsed="false">
      <c r="A4533" s="0" t="s">
        <v>4575</v>
      </c>
      <c r="B4533" s="0" t="s">
        <v>34</v>
      </c>
      <c r="C4533" s="0" t="s">
        <v>39</v>
      </c>
      <c r="D4533" s="9" t="n">
        <v>43700</v>
      </c>
      <c r="E4533" s="9" t="n">
        <v>43791</v>
      </c>
      <c r="F4533" s="9" t="n">
        <v>43802</v>
      </c>
      <c r="G4533" s="9" t="n">
        <v>43808</v>
      </c>
      <c r="H4533" s="10" t="s">
        <v>36</v>
      </c>
      <c r="I4533" s="0" t="n">
        <v>2</v>
      </c>
      <c r="J4533" s="0" t="n">
        <v>44</v>
      </c>
      <c r="K4533" s="0" t="n">
        <v>168</v>
      </c>
      <c r="L4533" s="0" t="n">
        <v>46</v>
      </c>
      <c r="M4533" s="0" t="n">
        <v>6</v>
      </c>
      <c r="N4533" s="11" t="n">
        <v>0.15</v>
      </c>
      <c r="O4533" s="12" t="n">
        <v>578.55</v>
      </c>
      <c r="P4533" s="12" t="n">
        <v>1051.9</v>
      </c>
      <c r="Q4533" s="12" t="n">
        <f aca="false">M4533*P4533*(1-N4533)</f>
        <v>5364.69</v>
      </c>
      <c r="R4533" s="12" t="n">
        <f aca="false">M4533*O4533</f>
        <v>3471.3</v>
      </c>
      <c r="S4533" s="12" t="n">
        <f aca="false">Q4533-R4533</f>
        <v>1893.39</v>
      </c>
      <c r="T4533" s="11" t="n">
        <f aca="false">IFERROR(S4533/Q4533,0)</f>
        <v>0.35293558434877</v>
      </c>
      <c r="U4533" s="13" t="n">
        <f aca="false">F4533-E4533</f>
        <v>11</v>
      </c>
      <c r="V4533" s="13" t="n">
        <f aca="false">G4533-F4533</f>
        <v>6</v>
      </c>
      <c r="W4533" s="13" t="n">
        <f aca="false">G4533-E4533</f>
        <v>17</v>
      </c>
      <c r="X4533" s="10" t="n">
        <f aca="false">YEAR(E4533)</f>
        <v>2019</v>
      </c>
      <c r="Y4533" s="0" t="str">
        <f aca="false">TEXT(E4533,"yyyy-mm")</f>
        <v>2019-11</v>
      </c>
      <c r="Z4533" s="0" t="str">
        <f aca="false">"Q"&amp;ROUNDUP(MONTH(E4533)/3,0)&amp;"-"&amp;YEAR(E4533)</f>
        <v>Q4-2019</v>
      </c>
    </row>
    <row r="4534" customFormat="false" ht="14.25" hidden="false" customHeight="false" outlineLevel="0" collapsed="false">
      <c r="A4534" s="0" t="s">
        <v>4576</v>
      </c>
      <c r="B4534" s="0" t="s">
        <v>43</v>
      </c>
      <c r="C4534" s="0" t="s">
        <v>46</v>
      </c>
      <c r="D4534" s="9" t="n">
        <v>43700</v>
      </c>
      <c r="E4534" s="9" t="n">
        <v>43791</v>
      </c>
      <c r="F4534" s="9" t="n">
        <v>43811</v>
      </c>
      <c r="G4534" s="9" t="n">
        <v>43820</v>
      </c>
      <c r="H4534" s="10" t="s">
        <v>36</v>
      </c>
      <c r="I4534" s="0" t="n">
        <v>26</v>
      </c>
      <c r="J4534" s="0" t="n">
        <v>46</v>
      </c>
      <c r="K4534" s="0" t="n">
        <v>289</v>
      </c>
      <c r="L4534" s="0" t="n">
        <v>4</v>
      </c>
      <c r="M4534" s="0" t="n">
        <v>4</v>
      </c>
      <c r="N4534" s="11" t="n">
        <v>0.4</v>
      </c>
      <c r="O4534" s="12" t="n">
        <v>611.58</v>
      </c>
      <c r="P4534" s="12" t="n">
        <v>1092.1</v>
      </c>
      <c r="Q4534" s="12" t="n">
        <f aca="false">M4534*P4534*(1-N4534)</f>
        <v>2621.04</v>
      </c>
      <c r="R4534" s="12" t="n">
        <f aca="false">M4534*O4534</f>
        <v>2446.32</v>
      </c>
      <c r="S4534" s="12" t="n">
        <f aca="false">Q4534-R4534</f>
        <v>174.719999999999</v>
      </c>
      <c r="T4534" s="11" t="n">
        <f aca="false">IFERROR(S4534/Q4534,0)</f>
        <v>0.0666605622195767</v>
      </c>
      <c r="U4534" s="13" t="n">
        <f aca="false">F4534-E4534</f>
        <v>20</v>
      </c>
      <c r="V4534" s="13" t="n">
        <f aca="false">G4534-F4534</f>
        <v>9</v>
      </c>
      <c r="W4534" s="13" t="n">
        <f aca="false">G4534-E4534</f>
        <v>29</v>
      </c>
      <c r="X4534" s="10" t="n">
        <f aca="false">YEAR(E4534)</f>
        <v>2019</v>
      </c>
      <c r="Y4534" s="0" t="str">
        <f aca="false">TEXT(E4534,"yyyy-mm")</f>
        <v>2019-11</v>
      </c>
      <c r="Z4534" s="0" t="str">
        <f aca="false">"Q"&amp;ROUNDUP(MONTH(E4534)/3,0)&amp;"-"&amp;YEAR(E4534)</f>
        <v>Q4-2019</v>
      </c>
    </row>
    <row r="4535" customFormat="false" ht="14.25" hidden="false" customHeight="false" outlineLevel="0" collapsed="false">
      <c r="A4535" s="0" t="s">
        <v>4577</v>
      </c>
      <c r="B4535" s="0" t="s">
        <v>34</v>
      </c>
      <c r="C4535" s="0" t="s">
        <v>39</v>
      </c>
      <c r="D4535" s="9" t="n">
        <v>43700</v>
      </c>
      <c r="E4535" s="9" t="n">
        <v>43791</v>
      </c>
      <c r="F4535" s="9" t="n">
        <v>43819</v>
      </c>
      <c r="G4535" s="9" t="n">
        <v>43825</v>
      </c>
      <c r="H4535" s="10" t="s">
        <v>36</v>
      </c>
      <c r="I4535" s="0" t="n">
        <v>1</v>
      </c>
      <c r="J4535" s="0" t="n">
        <v>26</v>
      </c>
      <c r="K4535" s="0" t="n">
        <v>132</v>
      </c>
      <c r="L4535" s="0" t="n">
        <v>27</v>
      </c>
      <c r="M4535" s="0" t="n">
        <v>3</v>
      </c>
      <c r="N4535" s="11" t="n">
        <v>0.05</v>
      </c>
      <c r="O4535" s="12" t="n">
        <v>1568.4</v>
      </c>
      <c r="P4535" s="12" t="n">
        <v>1936.3</v>
      </c>
      <c r="Q4535" s="12" t="n">
        <f aca="false">M4535*P4535*(1-N4535)</f>
        <v>5518.455</v>
      </c>
      <c r="R4535" s="12" t="n">
        <f aca="false">M4535*O4535</f>
        <v>4705.2</v>
      </c>
      <c r="S4535" s="12" t="n">
        <f aca="false">Q4535-R4535</f>
        <v>813.254999999998</v>
      </c>
      <c r="T4535" s="11" t="n">
        <f aca="false">IFERROR(S4535/Q4535,0)</f>
        <v>0.147370051943886</v>
      </c>
      <c r="U4535" s="13" t="n">
        <f aca="false">F4535-E4535</f>
        <v>28</v>
      </c>
      <c r="V4535" s="13" t="n">
        <f aca="false">G4535-F4535</f>
        <v>6</v>
      </c>
      <c r="W4535" s="13" t="n">
        <f aca="false">G4535-E4535</f>
        <v>34</v>
      </c>
      <c r="X4535" s="10" t="n">
        <f aca="false">YEAR(E4535)</f>
        <v>2019</v>
      </c>
      <c r="Y4535" s="0" t="str">
        <f aca="false">TEXT(E4535,"yyyy-mm")</f>
        <v>2019-11</v>
      </c>
      <c r="Z4535" s="0" t="str">
        <f aca="false">"Q"&amp;ROUNDUP(MONTH(E4535)/3,0)&amp;"-"&amp;YEAR(E4535)</f>
        <v>Q4-2019</v>
      </c>
    </row>
    <row r="4536" customFormat="false" ht="14.25" hidden="false" customHeight="false" outlineLevel="0" collapsed="false">
      <c r="A4536" s="0" t="s">
        <v>4578</v>
      </c>
      <c r="B4536" s="0" t="s">
        <v>38</v>
      </c>
      <c r="C4536" s="0" t="s">
        <v>48</v>
      </c>
      <c r="D4536" s="9" t="n">
        <v>43700</v>
      </c>
      <c r="E4536" s="9" t="n">
        <v>43791</v>
      </c>
      <c r="F4536" s="9" t="n">
        <v>43808</v>
      </c>
      <c r="G4536" s="9" t="n">
        <v>43814</v>
      </c>
      <c r="H4536" s="10" t="s">
        <v>36</v>
      </c>
      <c r="I4536" s="0" t="n">
        <v>12</v>
      </c>
      <c r="J4536" s="0" t="n">
        <v>12</v>
      </c>
      <c r="K4536" s="0" t="n">
        <v>55</v>
      </c>
      <c r="L4536" s="0" t="n">
        <v>6</v>
      </c>
      <c r="M4536" s="0" t="n">
        <v>1</v>
      </c>
      <c r="N4536" s="11" t="n">
        <v>0.2</v>
      </c>
      <c r="O4536" s="12" t="n">
        <v>2887.16</v>
      </c>
      <c r="P4536" s="12" t="n">
        <v>3437.1</v>
      </c>
      <c r="Q4536" s="12" t="n">
        <f aca="false">M4536*P4536*(1-N4536)</f>
        <v>2749.68</v>
      </c>
      <c r="R4536" s="12" t="n">
        <f aca="false">M4536*O4536</f>
        <v>2887.16</v>
      </c>
      <c r="S4536" s="12" t="n">
        <f aca="false">Q4536-R4536</f>
        <v>-137.48</v>
      </c>
      <c r="T4536" s="11" t="n">
        <f aca="false">IFERROR(S4536/Q4536,0)</f>
        <v>-0.0499985452852694</v>
      </c>
      <c r="U4536" s="13" t="n">
        <f aca="false">F4536-E4536</f>
        <v>17</v>
      </c>
      <c r="V4536" s="13" t="n">
        <f aca="false">G4536-F4536</f>
        <v>6</v>
      </c>
      <c r="W4536" s="13" t="n">
        <f aca="false">G4536-E4536</f>
        <v>23</v>
      </c>
      <c r="X4536" s="10" t="n">
        <f aca="false">YEAR(E4536)</f>
        <v>2019</v>
      </c>
      <c r="Y4536" s="0" t="str">
        <f aca="false">TEXT(E4536,"yyyy-mm")</f>
        <v>2019-11</v>
      </c>
      <c r="Z4536" s="0" t="str">
        <f aca="false">"Q"&amp;ROUNDUP(MONTH(E4536)/3,0)&amp;"-"&amp;YEAR(E4536)</f>
        <v>Q4-2019</v>
      </c>
    </row>
    <row r="4537" customFormat="false" ht="14.25" hidden="false" customHeight="false" outlineLevel="0" collapsed="false">
      <c r="A4537" s="0" t="s">
        <v>4579</v>
      </c>
      <c r="B4537" s="0" t="s">
        <v>34</v>
      </c>
      <c r="C4537" s="0" t="s">
        <v>35</v>
      </c>
      <c r="D4537" s="9" t="n">
        <v>43700</v>
      </c>
      <c r="E4537" s="9" t="n">
        <v>43791</v>
      </c>
      <c r="F4537" s="9" t="n">
        <v>43800</v>
      </c>
      <c r="G4537" s="9" t="n">
        <v>43808</v>
      </c>
      <c r="H4537" s="10" t="s">
        <v>36</v>
      </c>
      <c r="I4537" s="0" t="n">
        <v>2</v>
      </c>
      <c r="J4537" s="0" t="n">
        <v>23</v>
      </c>
      <c r="K4537" s="0" t="n">
        <v>257</v>
      </c>
      <c r="L4537" s="0" t="n">
        <v>1</v>
      </c>
      <c r="M4537" s="0" t="n">
        <v>1</v>
      </c>
      <c r="N4537" s="11" t="n">
        <v>0.1</v>
      </c>
      <c r="O4537" s="12" t="n">
        <v>1782.2</v>
      </c>
      <c r="P4537" s="12" t="n">
        <v>3182.5</v>
      </c>
      <c r="Q4537" s="12" t="n">
        <f aca="false">M4537*P4537*(1-N4537)</f>
        <v>2864.25</v>
      </c>
      <c r="R4537" s="12" t="n">
        <f aca="false">M4537*O4537</f>
        <v>1782.2</v>
      </c>
      <c r="S4537" s="12" t="n">
        <f aca="false">Q4537-R4537</f>
        <v>1082.05</v>
      </c>
      <c r="T4537" s="11" t="n">
        <f aca="false">IFERROR(S4537/Q4537,0)</f>
        <v>0.377777777777778</v>
      </c>
      <c r="U4537" s="13" t="n">
        <f aca="false">F4537-E4537</f>
        <v>9</v>
      </c>
      <c r="V4537" s="13" t="n">
        <f aca="false">G4537-F4537</f>
        <v>8</v>
      </c>
      <c r="W4537" s="13" t="n">
        <f aca="false">G4537-E4537</f>
        <v>17</v>
      </c>
      <c r="X4537" s="10" t="n">
        <f aca="false">YEAR(E4537)</f>
        <v>2019</v>
      </c>
      <c r="Y4537" s="0" t="str">
        <f aca="false">TEXT(E4537,"yyyy-mm")</f>
        <v>2019-11</v>
      </c>
      <c r="Z4537" s="0" t="str">
        <f aca="false">"Q"&amp;ROUNDUP(MONTH(E4537)/3,0)&amp;"-"&amp;YEAR(E4537)</f>
        <v>Q4-2019</v>
      </c>
    </row>
    <row r="4538" customFormat="false" ht="14.25" hidden="false" customHeight="false" outlineLevel="0" collapsed="false">
      <c r="A4538" s="0" t="s">
        <v>4580</v>
      </c>
      <c r="B4538" s="0" t="s">
        <v>34</v>
      </c>
      <c r="C4538" s="0" t="s">
        <v>58</v>
      </c>
      <c r="D4538" s="9" t="n">
        <v>43700</v>
      </c>
      <c r="E4538" s="9" t="n">
        <v>43792</v>
      </c>
      <c r="F4538" s="9" t="n">
        <v>43794</v>
      </c>
      <c r="G4538" s="9" t="n">
        <v>43796</v>
      </c>
      <c r="H4538" s="10" t="s">
        <v>36</v>
      </c>
      <c r="I4538" s="0" t="n">
        <v>2</v>
      </c>
      <c r="J4538" s="0" t="n">
        <v>43</v>
      </c>
      <c r="K4538" s="0" t="n">
        <v>358</v>
      </c>
      <c r="L4538" s="0" t="n">
        <v>28</v>
      </c>
      <c r="M4538" s="0" t="n">
        <v>2</v>
      </c>
      <c r="N4538" s="11" t="n">
        <v>0.1</v>
      </c>
      <c r="O4538" s="12" t="n">
        <v>2237.4</v>
      </c>
      <c r="P4538" s="12" t="n">
        <v>3792.2</v>
      </c>
      <c r="Q4538" s="12" t="n">
        <f aca="false">M4538*P4538*(1-N4538)</f>
        <v>6825.96</v>
      </c>
      <c r="R4538" s="12" t="n">
        <f aca="false">M4538*O4538</f>
        <v>4474.8</v>
      </c>
      <c r="S4538" s="12" t="n">
        <f aca="false">Q4538-R4538</f>
        <v>2351.16</v>
      </c>
      <c r="T4538" s="11" t="n">
        <f aca="false">IFERROR(S4538/Q4538,0)</f>
        <v>0.344443858446284</v>
      </c>
      <c r="U4538" s="13" t="n">
        <f aca="false">F4538-E4538</f>
        <v>2</v>
      </c>
      <c r="V4538" s="13" t="n">
        <f aca="false">G4538-F4538</f>
        <v>2</v>
      </c>
      <c r="W4538" s="13" t="n">
        <f aca="false">G4538-E4538</f>
        <v>4</v>
      </c>
      <c r="X4538" s="10" t="n">
        <f aca="false">YEAR(E4538)</f>
        <v>2019</v>
      </c>
      <c r="Y4538" s="0" t="str">
        <f aca="false">TEXT(E4538,"yyyy-mm")</f>
        <v>2019-11</v>
      </c>
      <c r="Z4538" s="0" t="str">
        <f aca="false">"Q"&amp;ROUNDUP(MONTH(E4538)/3,0)&amp;"-"&amp;YEAR(E4538)</f>
        <v>Q4-2019</v>
      </c>
    </row>
    <row r="4539" customFormat="false" ht="14.25" hidden="false" customHeight="false" outlineLevel="0" collapsed="false">
      <c r="A4539" s="0" t="s">
        <v>4581</v>
      </c>
      <c r="B4539" s="0" t="s">
        <v>34</v>
      </c>
      <c r="C4539" s="0" t="s">
        <v>39</v>
      </c>
      <c r="D4539" s="9" t="n">
        <v>43700</v>
      </c>
      <c r="E4539" s="9" t="n">
        <v>43792</v>
      </c>
      <c r="F4539" s="9" t="n">
        <v>43816</v>
      </c>
      <c r="G4539" s="9" t="n">
        <v>43818</v>
      </c>
      <c r="H4539" s="10" t="s">
        <v>36</v>
      </c>
      <c r="I4539" s="0" t="n">
        <v>3</v>
      </c>
      <c r="J4539" s="0" t="n">
        <v>45</v>
      </c>
      <c r="K4539" s="0" t="n">
        <v>116</v>
      </c>
      <c r="L4539" s="0" t="n">
        <v>12</v>
      </c>
      <c r="M4539" s="0" t="n">
        <v>5</v>
      </c>
      <c r="N4539" s="11" t="n">
        <v>0.15</v>
      </c>
      <c r="O4539" s="12" t="n">
        <v>792.61</v>
      </c>
      <c r="P4539" s="12" t="n">
        <v>1132.3</v>
      </c>
      <c r="Q4539" s="12" t="n">
        <f aca="false">M4539*P4539*(1-N4539)</f>
        <v>4812.275</v>
      </c>
      <c r="R4539" s="12" t="n">
        <f aca="false">M4539*O4539</f>
        <v>3963.05</v>
      </c>
      <c r="S4539" s="12" t="n">
        <f aca="false">Q4539-R4539</f>
        <v>849.225</v>
      </c>
      <c r="T4539" s="11" t="n">
        <f aca="false">IFERROR(S4539/Q4539,0)</f>
        <v>0.176470588235294</v>
      </c>
      <c r="U4539" s="13" t="n">
        <f aca="false">F4539-E4539</f>
        <v>24</v>
      </c>
      <c r="V4539" s="13" t="n">
        <f aca="false">G4539-F4539</f>
        <v>2</v>
      </c>
      <c r="W4539" s="13" t="n">
        <f aca="false">G4539-E4539</f>
        <v>26</v>
      </c>
      <c r="X4539" s="10" t="n">
        <f aca="false">YEAR(E4539)</f>
        <v>2019</v>
      </c>
      <c r="Y4539" s="0" t="str">
        <f aca="false">TEXT(E4539,"yyyy-mm")</f>
        <v>2019-11</v>
      </c>
      <c r="Z4539" s="0" t="str">
        <f aca="false">"Q"&amp;ROUNDUP(MONTH(E4539)/3,0)&amp;"-"&amp;YEAR(E4539)</f>
        <v>Q4-2019</v>
      </c>
    </row>
    <row r="4540" customFormat="false" ht="14.25" hidden="false" customHeight="false" outlineLevel="0" collapsed="false">
      <c r="A4540" s="0" t="s">
        <v>4582</v>
      </c>
      <c r="B4540" s="0" t="s">
        <v>34</v>
      </c>
      <c r="C4540" s="0" t="s">
        <v>58</v>
      </c>
      <c r="D4540" s="9" t="n">
        <v>43700</v>
      </c>
      <c r="E4540" s="9" t="n">
        <v>43792</v>
      </c>
      <c r="F4540" s="9" t="n">
        <v>43814</v>
      </c>
      <c r="G4540" s="9" t="n">
        <v>43822</v>
      </c>
      <c r="H4540" s="10" t="s">
        <v>36</v>
      </c>
      <c r="I4540" s="0" t="n">
        <v>1</v>
      </c>
      <c r="J4540" s="0" t="n">
        <v>34</v>
      </c>
      <c r="K4540" s="0" t="n">
        <v>358</v>
      </c>
      <c r="L4540" s="0" t="n">
        <v>32</v>
      </c>
      <c r="M4540" s="0" t="n">
        <v>7</v>
      </c>
      <c r="N4540" s="11" t="n">
        <v>0.15</v>
      </c>
      <c r="O4540" s="12" t="n">
        <v>768.83</v>
      </c>
      <c r="P4540" s="12" t="n">
        <v>904.5</v>
      </c>
      <c r="Q4540" s="12" t="n">
        <f aca="false">M4540*P4540*(1-N4540)</f>
        <v>5381.775</v>
      </c>
      <c r="R4540" s="12" t="n">
        <f aca="false">M4540*O4540</f>
        <v>5381.81</v>
      </c>
      <c r="S4540" s="12" t="n">
        <f aca="false">Q4540-R4540</f>
        <v>-0.035000000000764</v>
      </c>
      <c r="T4540" s="11" t="n">
        <f aca="false">IFERROR(S4540/Q4540,0)</f>
        <v>-6.50343055976216E-006</v>
      </c>
      <c r="U4540" s="13" t="n">
        <f aca="false">F4540-E4540</f>
        <v>22</v>
      </c>
      <c r="V4540" s="13" t="n">
        <f aca="false">G4540-F4540</f>
        <v>8</v>
      </c>
      <c r="W4540" s="13" t="n">
        <f aca="false">G4540-E4540</f>
        <v>30</v>
      </c>
      <c r="X4540" s="10" t="n">
        <f aca="false">YEAR(E4540)</f>
        <v>2019</v>
      </c>
      <c r="Y4540" s="0" t="str">
        <f aca="false">TEXT(E4540,"yyyy-mm")</f>
        <v>2019-11</v>
      </c>
      <c r="Z4540" s="0" t="str">
        <f aca="false">"Q"&amp;ROUNDUP(MONTH(E4540)/3,0)&amp;"-"&amp;YEAR(E4540)</f>
        <v>Q4-2019</v>
      </c>
    </row>
    <row r="4541" customFormat="false" ht="14.25" hidden="false" customHeight="false" outlineLevel="0" collapsed="false">
      <c r="A4541" s="0" t="s">
        <v>4583</v>
      </c>
      <c r="B4541" s="0" t="s">
        <v>34</v>
      </c>
      <c r="C4541" s="0" t="s">
        <v>39</v>
      </c>
      <c r="D4541" s="9" t="n">
        <v>43700</v>
      </c>
      <c r="E4541" s="9" t="n">
        <v>43792</v>
      </c>
      <c r="F4541" s="9" t="n">
        <v>43807</v>
      </c>
      <c r="G4541" s="9" t="n">
        <v>43812</v>
      </c>
      <c r="H4541" s="10" t="s">
        <v>36</v>
      </c>
      <c r="I4541" s="0" t="n">
        <v>7</v>
      </c>
      <c r="J4541" s="0" t="n">
        <v>29</v>
      </c>
      <c r="K4541" s="0" t="n">
        <v>143</v>
      </c>
      <c r="L4541" s="0" t="n">
        <v>35</v>
      </c>
      <c r="M4541" s="0" t="n">
        <v>8</v>
      </c>
      <c r="N4541" s="11" t="n">
        <v>0.075</v>
      </c>
      <c r="O4541" s="12" t="n">
        <v>2511.5</v>
      </c>
      <c r="P4541" s="12" t="n">
        <v>3986.5</v>
      </c>
      <c r="Q4541" s="12" t="n">
        <f aca="false">M4541*P4541*(1-N4541)</f>
        <v>29500.1</v>
      </c>
      <c r="R4541" s="12" t="n">
        <f aca="false">M4541*O4541</f>
        <v>20092</v>
      </c>
      <c r="S4541" s="12" t="n">
        <f aca="false">Q4541-R4541</f>
        <v>9408.1</v>
      </c>
      <c r="T4541" s="11" t="n">
        <f aca="false">IFERROR(S4541/Q4541,0)</f>
        <v>0.318917562991312</v>
      </c>
      <c r="U4541" s="13" t="n">
        <f aca="false">F4541-E4541</f>
        <v>15</v>
      </c>
      <c r="V4541" s="13" t="n">
        <f aca="false">G4541-F4541</f>
        <v>5</v>
      </c>
      <c r="W4541" s="13" t="n">
        <f aca="false">G4541-E4541</f>
        <v>20</v>
      </c>
      <c r="X4541" s="10" t="n">
        <f aca="false">YEAR(E4541)</f>
        <v>2019</v>
      </c>
      <c r="Y4541" s="0" t="str">
        <f aca="false">TEXT(E4541,"yyyy-mm")</f>
        <v>2019-11</v>
      </c>
      <c r="Z4541" s="0" t="str">
        <f aca="false">"Q"&amp;ROUNDUP(MONTH(E4541)/3,0)&amp;"-"&amp;YEAR(E4541)</f>
        <v>Q4-2019</v>
      </c>
    </row>
    <row r="4542" customFormat="false" ht="14.25" hidden="false" customHeight="false" outlineLevel="0" collapsed="false">
      <c r="A4542" s="0" t="s">
        <v>4584</v>
      </c>
      <c r="B4542" s="0" t="s">
        <v>43</v>
      </c>
      <c r="C4542" s="0" t="s">
        <v>35</v>
      </c>
      <c r="D4542" s="9" t="n">
        <v>43700</v>
      </c>
      <c r="E4542" s="9" t="n">
        <v>43792</v>
      </c>
      <c r="F4542" s="9" t="n">
        <v>43810</v>
      </c>
      <c r="G4542" s="9" t="n">
        <v>43812</v>
      </c>
      <c r="H4542" s="10" t="s">
        <v>36</v>
      </c>
      <c r="I4542" s="0" t="n">
        <v>26</v>
      </c>
      <c r="J4542" s="0" t="n">
        <v>22</v>
      </c>
      <c r="K4542" s="0" t="n">
        <v>236</v>
      </c>
      <c r="L4542" s="0" t="n">
        <v>20</v>
      </c>
      <c r="M4542" s="0" t="n">
        <v>3</v>
      </c>
      <c r="N4542" s="11" t="n">
        <v>0.2</v>
      </c>
      <c r="O4542" s="12" t="n">
        <v>662.7</v>
      </c>
      <c r="P4542" s="12" t="n">
        <v>1051.9</v>
      </c>
      <c r="Q4542" s="12" t="n">
        <f aca="false">M4542*P4542*(1-N4542)</f>
        <v>2524.56</v>
      </c>
      <c r="R4542" s="12" t="n">
        <f aca="false">M4542*O4542</f>
        <v>1988.1</v>
      </c>
      <c r="S4542" s="12" t="n">
        <f aca="false">Q4542-R4542</f>
        <v>536.46</v>
      </c>
      <c r="T4542" s="11" t="n">
        <f aca="false">IFERROR(S4542/Q4542,0)</f>
        <v>0.212496435022341</v>
      </c>
      <c r="U4542" s="13" t="n">
        <f aca="false">F4542-E4542</f>
        <v>18</v>
      </c>
      <c r="V4542" s="13" t="n">
        <f aca="false">G4542-F4542</f>
        <v>2</v>
      </c>
      <c r="W4542" s="13" t="n">
        <f aca="false">G4542-E4542</f>
        <v>20</v>
      </c>
      <c r="X4542" s="10" t="n">
        <f aca="false">YEAR(E4542)</f>
        <v>2019</v>
      </c>
      <c r="Y4542" s="0" t="str">
        <f aca="false">TEXT(E4542,"yyyy-mm")</f>
        <v>2019-11</v>
      </c>
      <c r="Z4542" s="0" t="str">
        <f aca="false">"Q"&amp;ROUNDUP(MONTH(E4542)/3,0)&amp;"-"&amp;YEAR(E4542)</f>
        <v>Q4-2019</v>
      </c>
    </row>
    <row r="4543" customFormat="false" ht="14.25" hidden="false" customHeight="false" outlineLevel="0" collapsed="false">
      <c r="A4543" s="0" t="s">
        <v>4585</v>
      </c>
      <c r="B4543" s="0" t="s">
        <v>38</v>
      </c>
      <c r="C4543" s="0" t="s">
        <v>39</v>
      </c>
      <c r="D4543" s="9" t="n">
        <v>43700</v>
      </c>
      <c r="E4543" s="9" t="n">
        <v>43792</v>
      </c>
      <c r="F4543" s="9" t="n">
        <v>43799</v>
      </c>
      <c r="G4543" s="9" t="n">
        <v>43802</v>
      </c>
      <c r="H4543" s="10" t="s">
        <v>36</v>
      </c>
      <c r="I4543" s="0" t="n">
        <v>19</v>
      </c>
      <c r="J4543" s="0" t="n">
        <v>33</v>
      </c>
      <c r="K4543" s="0" t="n">
        <v>122</v>
      </c>
      <c r="L4543" s="0" t="n">
        <v>1</v>
      </c>
      <c r="M4543" s="0" t="n">
        <v>2</v>
      </c>
      <c r="N4543" s="11" t="n">
        <v>0.15</v>
      </c>
      <c r="O4543" s="12" t="n">
        <v>405.22</v>
      </c>
      <c r="P4543" s="12" t="n">
        <v>964.8</v>
      </c>
      <c r="Q4543" s="12" t="n">
        <f aca="false">M4543*P4543*(1-N4543)</f>
        <v>1640.16</v>
      </c>
      <c r="R4543" s="12" t="n">
        <f aca="false">M4543*O4543</f>
        <v>810.44</v>
      </c>
      <c r="S4543" s="12" t="n">
        <f aca="false">Q4543-R4543</f>
        <v>829.72</v>
      </c>
      <c r="T4543" s="11" t="n">
        <f aca="false">IFERROR(S4543/Q4543,0)</f>
        <v>0.505877475368257</v>
      </c>
      <c r="U4543" s="13" t="n">
        <f aca="false">F4543-E4543</f>
        <v>7</v>
      </c>
      <c r="V4543" s="13" t="n">
        <f aca="false">G4543-F4543</f>
        <v>3</v>
      </c>
      <c r="W4543" s="13" t="n">
        <f aca="false">G4543-E4543</f>
        <v>10</v>
      </c>
      <c r="X4543" s="10" t="n">
        <f aca="false">YEAR(E4543)</f>
        <v>2019</v>
      </c>
      <c r="Y4543" s="0" t="str">
        <f aca="false">TEXT(E4543,"yyyy-mm")</f>
        <v>2019-11</v>
      </c>
      <c r="Z4543" s="0" t="str">
        <f aca="false">"Q"&amp;ROUNDUP(MONTH(E4543)/3,0)&amp;"-"&amp;YEAR(E4543)</f>
        <v>Q4-2019</v>
      </c>
    </row>
    <row r="4544" customFormat="false" ht="14.25" hidden="false" customHeight="false" outlineLevel="0" collapsed="false">
      <c r="A4544" s="0" t="s">
        <v>4586</v>
      </c>
      <c r="B4544" s="0" t="s">
        <v>43</v>
      </c>
      <c r="C4544" s="0" t="s">
        <v>48</v>
      </c>
      <c r="D4544" s="9" t="n">
        <v>43700</v>
      </c>
      <c r="E4544" s="9" t="n">
        <v>43792</v>
      </c>
      <c r="F4544" s="9" t="n">
        <v>43797</v>
      </c>
      <c r="G4544" s="9" t="n">
        <v>43803</v>
      </c>
      <c r="H4544" s="10" t="s">
        <v>36</v>
      </c>
      <c r="I4544" s="0" t="n">
        <v>26</v>
      </c>
      <c r="J4544" s="0" t="n">
        <v>8</v>
      </c>
      <c r="K4544" s="0" t="n">
        <v>38</v>
      </c>
      <c r="L4544" s="0" t="n">
        <v>41</v>
      </c>
      <c r="M4544" s="0" t="n">
        <v>3</v>
      </c>
      <c r="N4544" s="11" t="n">
        <v>0.1</v>
      </c>
      <c r="O4544" s="12" t="n">
        <v>516.44</v>
      </c>
      <c r="P4544" s="12" t="n">
        <v>1098.8</v>
      </c>
      <c r="Q4544" s="12" t="n">
        <f aca="false">M4544*P4544*(1-N4544)</f>
        <v>2966.76</v>
      </c>
      <c r="R4544" s="12" t="n">
        <f aca="false">M4544*O4544</f>
        <v>1549.32</v>
      </c>
      <c r="S4544" s="12" t="n">
        <f aca="false">Q4544-R4544</f>
        <v>1417.44</v>
      </c>
      <c r="T4544" s="11" t="n">
        <f aca="false">IFERROR(S4544/Q4544,0)</f>
        <v>0.47777373296121</v>
      </c>
      <c r="U4544" s="13" t="n">
        <f aca="false">F4544-E4544</f>
        <v>5</v>
      </c>
      <c r="V4544" s="13" t="n">
        <f aca="false">G4544-F4544</f>
        <v>6</v>
      </c>
      <c r="W4544" s="13" t="n">
        <f aca="false">G4544-E4544</f>
        <v>11</v>
      </c>
      <c r="X4544" s="10" t="n">
        <f aca="false">YEAR(E4544)</f>
        <v>2019</v>
      </c>
      <c r="Y4544" s="0" t="str">
        <f aca="false">TEXT(E4544,"yyyy-mm")</f>
        <v>2019-11</v>
      </c>
      <c r="Z4544" s="0" t="str">
        <f aca="false">"Q"&amp;ROUNDUP(MONTH(E4544)/3,0)&amp;"-"&amp;YEAR(E4544)</f>
        <v>Q4-2019</v>
      </c>
    </row>
    <row r="4545" customFormat="false" ht="14.25" hidden="false" customHeight="false" outlineLevel="0" collapsed="false">
      <c r="A4545" s="0" t="s">
        <v>4587</v>
      </c>
      <c r="B4545" s="0" t="s">
        <v>43</v>
      </c>
      <c r="C4545" s="0" t="s">
        <v>35</v>
      </c>
      <c r="D4545" s="9" t="n">
        <v>43700</v>
      </c>
      <c r="E4545" s="9" t="n">
        <v>43792</v>
      </c>
      <c r="F4545" s="9" t="n">
        <v>43799</v>
      </c>
      <c r="G4545" s="9" t="n">
        <v>43808</v>
      </c>
      <c r="H4545" s="10" t="s">
        <v>36</v>
      </c>
      <c r="I4545" s="0" t="n">
        <v>26</v>
      </c>
      <c r="J4545" s="0" t="n">
        <v>8</v>
      </c>
      <c r="K4545" s="0" t="n">
        <v>261</v>
      </c>
      <c r="L4545" s="0" t="n">
        <v>4</v>
      </c>
      <c r="M4545" s="0" t="n">
        <v>7</v>
      </c>
      <c r="N4545" s="11" t="n">
        <v>0.4</v>
      </c>
      <c r="O4545" s="12" t="n">
        <v>1370.69</v>
      </c>
      <c r="P4545" s="12" t="n">
        <v>2586.2</v>
      </c>
      <c r="Q4545" s="12" t="n">
        <f aca="false">M4545*P4545*(1-N4545)</f>
        <v>10862.04</v>
      </c>
      <c r="R4545" s="12" t="n">
        <f aca="false">M4545*O4545</f>
        <v>9594.83</v>
      </c>
      <c r="S4545" s="12" t="n">
        <f aca="false">Q4545-R4545</f>
        <v>1267.21</v>
      </c>
      <c r="T4545" s="11" t="n">
        <f aca="false">IFERROR(S4545/Q4545,0)</f>
        <v>0.116664088882015</v>
      </c>
      <c r="U4545" s="13" t="n">
        <f aca="false">F4545-E4545</f>
        <v>7</v>
      </c>
      <c r="V4545" s="13" t="n">
        <f aca="false">G4545-F4545</f>
        <v>9</v>
      </c>
      <c r="W4545" s="13" t="n">
        <f aca="false">G4545-E4545</f>
        <v>16</v>
      </c>
      <c r="X4545" s="10" t="n">
        <f aca="false">YEAR(E4545)</f>
        <v>2019</v>
      </c>
      <c r="Y4545" s="0" t="str">
        <f aca="false">TEXT(E4545,"yyyy-mm")</f>
        <v>2019-11</v>
      </c>
      <c r="Z4545" s="0" t="str">
        <f aca="false">"Q"&amp;ROUNDUP(MONTH(E4545)/3,0)&amp;"-"&amp;YEAR(E4545)</f>
        <v>Q4-2019</v>
      </c>
    </row>
    <row r="4546" customFormat="false" ht="14.25" hidden="false" customHeight="false" outlineLevel="0" collapsed="false">
      <c r="A4546" s="0" t="s">
        <v>4588</v>
      </c>
      <c r="B4546" s="0" t="s">
        <v>34</v>
      </c>
      <c r="C4546" s="0" t="s">
        <v>46</v>
      </c>
      <c r="D4546" s="9" t="n">
        <v>43700</v>
      </c>
      <c r="E4546" s="9" t="n">
        <v>43792</v>
      </c>
      <c r="F4546" s="9" t="n">
        <v>43815</v>
      </c>
      <c r="G4546" s="9" t="n">
        <v>43823</v>
      </c>
      <c r="H4546" s="10" t="s">
        <v>36</v>
      </c>
      <c r="I4546" s="0" t="n">
        <v>4</v>
      </c>
      <c r="J4546" s="0" t="n">
        <v>46</v>
      </c>
      <c r="K4546" s="0" t="n">
        <v>302</v>
      </c>
      <c r="L4546" s="0" t="n">
        <v>1</v>
      </c>
      <c r="M4546" s="0" t="n">
        <v>7</v>
      </c>
      <c r="N4546" s="11" t="n">
        <v>0.1</v>
      </c>
      <c r="O4546" s="12" t="n">
        <v>3268.13</v>
      </c>
      <c r="P4546" s="12" t="n">
        <v>5634.7</v>
      </c>
      <c r="Q4546" s="12" t="n">
        <f aca="false">M4546*P4546*(1-N4546)</f>
        <v>35498.61</v>
      </c>
      <c r="R4546" s="12" t="n">
        <f aca="false">M4546*O4546</f>
        <v>22876.91</v>
      </c>
      <c r="S4546" s="12" t="n">
        <f aca="false">Q4546-R4546</f>
        <v>12621.7</v>
      </c>
      <c r="T4546" s="11" t="n">
        <f aca="false">IFERROR(S4546/Q4546,0)</f>
        <v>0.355554766792277</v>
      </c>
      <c r="U4546" s="13" t="n">
        <f aca="false">F4546-E4546</f>
        <v>23</v>
      </c>
      <c r="V4546" s="13" t="n">
        <f aca="false">G4546-F4546</f>
        <v>8</v>
      </c>
      <c r="W4546" s="13" t="n">
        <f aca="false">G4546-E4546</f>
        <v>31</v>
      </c>
      <c r="X4546" s="10" t="n">
        <f aca="false">YEAR(E4546)</f>
        <v>2019</v>
      </c>
      <c r="Y4546" s="0" t="str">
        <f aca="false">TEXT(E4546,"yyyy-mm")</f>
        <v>2019-11</v>
      </c>
      <c r="Z4546" s="0" t="str">
        <f aca="false">"Q"&amp;ROUNDUP(MONTH(E4546)/3,0)&amp;"-"&amp;YEAR(E4546)</f>
        <v>Q4-2019</v>
      </c>
    </row>
    <row r="4547" customFormat="false" ht="14.25" hidden="false" customHeight="false" outlineLevel="0" collapsed="false">
      <c r="A4547" s="0" t="s">
        <v>4589</v>
      </c>
      <c r="B4547" s="0" t="s">
        <v>38</v>
      </c>
      <c r="C4547" s="0" t="s">
        <v>35</v>
      </c>
      <c r="D4547" s="9" t="n">
        <v>43700</v>
      </c>
      <c r="E4547" s="9" t="n">
        <v>43793</v>
      </c>
      <c r="F4547" s="9" t="n">
        <v>43818</v>
      </c>
      <c r="G4547" s="9" t="n">
        <v>43822</v>
      </c>
      <c r="H4547" s="10" t="s">
        <v>36</v>
      </c>
      <c r="I4547" s="0" t="n">
        <v>14</v>
      </c>
      <c r="J4547" s="0" t="n">
        <v>42</v>
      </c>
      <c r="K4547" s="0" t="n">
        <v>233</v>
      </c>
      <c r="L4547" s="0" t="n">
        <v>26</v>
      </c>
      <c r="M4547" s="0" t="n">
        <v>5</v>
      </c>
      <c r="N4547" s="11" t="n">
        <v>0.075</v>
      </c>
      <c r="O4547" s="12" t="n">
        <v>2855.81</v>
      </c>
      <c r="P4547" s="12" t="n">
        <v>3859.2</v>
      </c>
      <c r="Q4547" s="12" t="n">
        <f aca="false">M4547*P4547*(1-N4547)</f>
        <v>17848.8</v>
      </c>
      <c r="R4547" s="12" t="n">
        <f aca="false">M4547*O4547</f>
        <v>14279.05</v>
      </c>
      <c r="S4547" s="12" t="n">
        <f aca="false">Q4547-R4547</f>
        <v>3569.75</v>
      </c>
      <c r="T4547" s="11" t="n">
        <f aca="false">IFERROR(S4547/Q4547,0)</f>
        <v>0.199999439738246</v>
      </c>
      <c r="U4547" s="13" t="n">
        <f aca="false">F4547-E4547</f>
        <v>25</v>
      </c>
      <c r="V4547" s="13" t="n">
        <f aca="false">G4547-F4547</f>
        <v>4</v>
      </c>
      <c r="W4547" s="13" t="n">
        <f aca="false">G4547-E4547</f>
        <v>29</v>
      </c>
      <c r="X4547" s="10" t="n">
        <f aca="false">YEAR(E4547)</f>
        <v>2019</v>
      </c>
      <c r="Y4547" s="0" t="str">
        <f aca="false">TEXT(E4547,"yyyy-mm")</f>
        <v>2019-11</v>
      </c>
      <c r="Z4547" s="0" t="str">
        <f aca="false">"Q"&amp;ROUNDUP(MONTH(E4547)/3,0)&amp;"-"&amp;YEAR(E4547)</f>
        <v>Q4-2019</v>
      </c>
    </row>
    <row r="4548" customFormat="false" ht="14.25" hidden="false" customHeight="false" outlineLevel="0" collapsed="false">
      <c r="A4548" s="0" t="s">
        <v>4590</v>
      </c>
      <c r="B4548" s="0" t="s">
        <v>34</v>
      </c>
      <c r="C4548" s="0" t="s">
        <v>58</v>
      </c>
      <c r="D4548" s="9" t="n">
        <v>43700</v>
      </c>
      <c r="E4548" s="9" t="n">
        <v>43793</v>
      </c>
      <c r="F4548" s="9" t="n">
        <v>43813</v>
      </c>
      <c r="G4548" s="9" t="n">
        <v>43818</v>
      </c>
      <c r="H4548" s="10" t="s">
        <v>36</v>
      </c>
      <c r="I4548" s="0" t="n">
        <v>9</v>
      </c>
      <c r="J4548" s="0" t="n">
        <v>5</v>
      </c>
      <c r="K4548" s="0" t="n">
        <v>343</v>
      </c>
      <c r="L4548" s="0" t="n">
        <v>17</v>
      </c>
      <c r="M4548" s="0" t="n">
        <v>4</v>
      </c>
      <c r="N4548" s="11" t="n">
        <v>0.3</v>
      </c>
      <c r="O4548" s="12" t="n">
        <v>95.54</v>
      </c>
      <c r="P4548" s="12" t="n">
        <v>207.7</v>
      </c>
      <c r="Q4548" s="12" t="n">
        <f aca="false">M4548*P4548*(1-N4548)</f>
        <v>581.56</v>
      </c>
      <c r="R4548" s="12" t="n">
        <f aca="false">M4548*O4548</f>
        <v>382.16</v>
      </c>
      <c r="S4548" s="12" t="n">
        <f aca="false">Q4548-R4548</f>
        <v>199.4</v>
      </c>
      <c r="T4548" s="11" t="n">
        <f aca="false">IFERROR(S4548/Q4548,0)</f>
        <v>0.342870898961414</v>
      </c>
      <c r="U4548" s="13" t="n">
        <f aca="false">F4548-E4548</f>
        <v>20</v>
      </c>
      <c r="V4548" s="13" t="n">
        <f aca="false">G4548-F4548</f>
        <v>5</v>
      </c>
      <c r="W4548" s="13" t="n">
        <f aca="false">G4548-E4548</f>
        <v>25</v>
      </c>
      <c r="X4548" s="10" t="n">
        <f aca="false">YEAR(E4548)</f>
        <v>2019</v>
      </c>
      <c r="Y4548" s="0" t="str">
        <f aca="false">TEXT(E4548,"yyyy-mm")</f>
        <v>2019-11</v>
      </c>
      <c r="Z4548" s="0" t="str">
        <f aca="false">"Q"&amp;ROUNDUP(MONTH(E4548)/3,0)&amp;"-"&amp;YEAR(E4548)</f>
        <v>Q4-2019</v>
      </c>
    </row>
    <row r="4549" customFormat="false" ht="14.25" hidden="false" customHeight="false" outlineLevel="0" collapsed="false">
      <c r="A4549" s="0" t="s">
        <v>4591</v>
      </c>
      <c r="B4549" s="0" t="s">
        <v>38</v>
      </c>
      <c r="C4549" s="0" t="s">
        <v>39</v>
      </c>
      <c r="D4549" s="9" t="n">
        <v>43700</v>
      </c>
      <c r="E4549" s="9" t="n">
        <v>43793</v>
      </c>
      <c r="F4549" s="9" t="n">
        <v>43800</v>
      </c>
      <c r="G4549" s="9" t="n">
        <v>43810</v>
      </c>
      <c r="H4549" s="10" t="s">
        <v>36</v>
      </c>
      <c r="I4549" s="0" t="n">
        <v>16</v>
      </c>
      <c r="J4549" s="0" t="n">
        <v>12</v>
      </c>
      <c r="K4549" s="0" t="n">
        <v>99</v>
      </c>
      <c r="L4549" s="0" t="n">
        <v>25</v>
      </c>
      <c r="M4549" s="0" t="n">
        <v>8</v>
      </c>
      <c r="N4549" s="11" t="n">
        <v>0.05</v>
      </c>
      <c r="O4549" s="12" t="n">
        <v>615.06</v>
      </c>
      <c r="P4549" s="12" t="n">
        <v>1139</v>
      </c>
      <c r="Q4549" s="12" t="n">
        <f aca="false">M4549*P4549*(1-N4549)</f>
        <v>8656.4</v>
      </c>
      <c r="R4549" s="12" t="n">
        <f aca="false">M4549*O4549</f>
        <v>4920.48</v>
      </c>
      <c r="S4549" s="12" t="n">
        <f aca="false">Q4549-R4549</f>
        <v>3735.92</v>
      </c>
      <c r="T4549" s="11" t="n">
        <f aca="false">IFERROR(S4549/Q4549,0)</f>
        <v>0.431578947368421</v>
      </c>
      <c r="U4549" s="13" t="n">
        <f aca="false">F4549-E4549</f>
        <v>7</v>
      </c>
      <c r="V4549" s="13" t="n">
        <f aca="false">G4549-F4549</f>
        <v>10</v>
      </c>
      <c r="W4549" s="13" t="n">
        <f aca="false">G4549-E4549</f>
        <v>17</v>
      </c>
      <c r="X4549" s="10" t="n">
        <f aca="false">YEAR(E4549)</f>
        <v>2019</v>
      </c>
      <c r="Y4549" s="0" t="str">
        <f aca="false">TEXT(E4549,"yyyy-mm")</f>
        <v>2019-11</v>
      </c>
      <c r="Z4549" s="0" t="str">
        <f aca="false">"Q"&amp;ROUNDUP(MONTH(E4549)/3,0)&amp;"-"&amp;YEAR(E4549)</f>
        <v>Q4-2019</v>
      </c>
    </row>
    <row r="4550" customFormat="false" ht="14.25" hidden="false" customHeight="false" outlineLevel="0" collapsed="false">
      <c r="A4550" s="0" t="s">
        <v>4592</v>
      </c>
      <c r="B4550" s="0" t="s">
        <v>34</v>
      </c>
      <c r="C4550" s="0" t="s">
        <v>39</v>
      </c>
      <c r="D4550" s="9" t="n">
        <v>43700</v>
      </c>
      <c r="E4550" s="9" t="n">
        <v>43793</v>
      </c>
      <c r="F4550" s="9" t="n">
        <v>43808</v>
      </c>
      <c r="G4550" s="9" t="n">
        <v>43814</v>
      </c>
      <c r="H4550" s="10" t="s">
        <v>36</v>
      </c>
      <c r="I4550" s="0" t="n">
        <v>7</v>
      </c>
      <c r="J4550" s="0" t="n">
        <v>13</v>
      </c>
      <c r="K4550" s="0" t="n">
        <v>89</v>
      </c>
      <c r="L4550" s="0" t="n">
        <v>14</v>
      </c>
      <c r="M4550" s="0" t="n">
        <v>3</v>
      </c>
      <c r="N4550" s="11" t="n">
        <v>0.15</v>
      </c>
      <c r="O4550" s="12" t="n">
        <v>2910.15</v>
      </c>
      <c r="P4550" s="12" t="n">
        <v>3986.5</v>
      </c>
      <c r="Q4550" s="12" t="n">
        <f aca="false">M4550*P4550*(1-N4550)</f>
        <v>10165.575</v>
      </c>
      <c r="R4550" s="12" t="n">
        <f aca="false">M4550*O4550</f>
        <v>8730.45</v>
      </c>
      <c r="S4550" s="12" t="n">
        <f aca="false">Q4550-R4550</f>
        <v>1435.125</v>
      </c>
      <c r="T4550" s="11" t="n">
        <f aca="false">IFERROR(S4550/Q4550,0)</f>
        <v>0.141174995019957</v>
      </c>
      <c r="U4550" s="13" t="n">
        <f aca="false">F4550-E4550</f>
        <v>15</v>
      </c>
      <c r="V4550" s="13" t="n">
        <f aca="false">G4550-F4550</f>
        <v>6</v>
      </c>
      <c r="W4550" s="13" t="n">
        <f aca="false">G4550-E4550</f>
        <v>21</v>
      </c>
      <c r="X4550" s="10" t="n">
        <f aca="false">YEAR(E4550)</f>
        <v>2019</v>
      </c>
      <c r="Y4550" s="0" t="str">
        <f aca="false">TEXT(E4550,"yyyy-mm")</f>
        <v>2019-11</v>
      </c>
      <c r="Z4550" s="0" t="str">
        <f aca="false">"Q"&amp;ROUNDUP(MONTH(E4550)/3,0)&amp;"-"&amp;YEAR(E4550)</f>
        <v>Q4-2019</v>
      </c>
    </row>
    <row r="4551" customFormat="false" ht="14.25" hidden="false" customHeight="false" outlineLevel="0" collapsed="false">
      <c r="A4551" s="0" t="s">
        <v>4593</v>
      </c>
      <c r="B4551" s="0" t="s">
        <v>38</v>
      </c>
      <c r="C4551" s="0" t="s">
        <v>39</v>
      </c>
      <c r="D4551" s="9" t="n">
        <v>43700</v>
      </c>
      <c r="E4551" s="9" t="n">
        <v>43793</v>
      </c>
      <c r="F4551" s="9" t="n">
        <v>43821</v>
      </c>
      <c r="G4551" s="9" t="n">
        <v>43830</v>
      </c>
      <c r="H4551" s="10" t="s">
        <v>36</v>
      </c>
      <c r="I4551" s="0" t="n">
        <v>15</v>
      </c>
      <c r="J4551" s="0" t="n">
        <v>18</v>
      </c>
      <c r="K4551" s="0" t="n">
        <v>128</v>
      </c>
      <c r="L4551" s="0" t="n">
        <v>15</v>
      </c>
      <c r="M4551" s="0" t="n">
        <v>3</v>
      </c>
      <c r="N4551" s="11" t="n">
        <v>0.05</v>
      </c>
      <c r="O4551" s="12" t="n">
        <v>377.88</v>
      </c>
      <c r="P4551" s="12" t="n">
        <v>944.7</v>
      </c>
      <c r="Q4551" s="12" t="n">
        <f aca="false">M4551*P4551*(1-N4551)</f>
        <v>2692.395</v>
      </c>
      <c r="R4551" s="12" t="n">
        <f aca="false">M4551*O4551</f>
        <v>1133.64</v>
      </c>
      <c r="S4551" s="12" t="n">
        <f aca="false">Q4551-R4551</f>
        <v>1558.755</v>
      </c>
      <c r="T4551" s="11" t="n">
        <f aca="false">IFERROR(S4551/Q4551,0)</f>
        <v>0.578947368421053</v>
      </c>
      <c r="U4551" s="13" t="n">
        <f aca="false">F4551-E4551</f>
        <v>28</v>
      </c>
      <c r="V4551" s="13" t="n">
        <f aca="false">G4551-F4551</f>
        <v>9</v>
      </c>
      <c r="W4551" s="13" t="n">
        <f aca="false">G4551-E4551</f>
        <v>37</v>
      </c>
      <c r="X4551" s="10" t="n">
        <f aca="false">YEAR(E4551)</f>
        <v>2019</v>
      </c>
      <c r="Y4551" s="0" t="str">
        <f aca="false">TEXT(E4551,"yyyy-mm")</f>
        <v>2019-11</v>
      </c>
      <c r="Z4551" s="0" t="str">
        <f aca="false">"Q"&amp;ROUNDUP(MONTH(E4551)/3,0)&amp;"-"&amp;YEAR(E4551)</f>
        <v>Q4-2019</v>
      </c>
    </row>
    <row r="4552" customFormat="false" ht="14.25" hidden="false" customHeight="false" outlineLevel="0" collapsed="false">
      <c r="A4552" s="0" t="s">
        <v>4594</v>
      </c>
      <c r="B4552" s="0" t="s">
        <v>38</v>
      </c>
      <c r="C4552" s="0" t="s">
        <v>48</v>
      </c>
      <c r="D4552" s="9" t="n">
        <v>43700</v>
      </c>
      <c r="E4552" s="9" t="n">
        <v>43793</v>
      </c>
      <c r="F4552" s="9" t="n">
        <v>43808</v>
      </c>
      <c r="G4552" s="9" t="n">
        <v>43812</v>
      </c>
      <c r="H4552" s="10" t="s">
        <v>36</v>
      </c>
      <c r="I4552" s="0" t="n">
        <v>14</v>
      </c>
      <c r="J4552" s="0" t="n">
        <v>13</v>
      </c>
      <c r="K4552" s="0" t="n">
        <v>50</v>
      </c>
      <c r="L4552" s="0" t="n">
        <v>32</v>
      </c>
      <c r="M4552" s="0" t="n">
        <v>4</v>
      </c>
      <c r="N4552" s="11" t="n">
        <v>0.1</v>
      </c>
      <c r="O4552" s="12" t="n">
        <v>389.14</v>
      </c>
      <c r="P4552" s="12" t="n">
        <v>884.4</v>
      </c>
      <c r="Q4552" s="12" t="n">
        <f aca="false">M4552*P4552*(1-N4552)</f>
        <v>3183.84</v>
      </c>
      <c r="R4552" s="12" t="n">
        <f aca="false">M4552*O4552</f>
        <v>1556.56</v>
      </c>
      <c r="S4552" s="12" t="n">
        <f aca="false">Q4552-R4552</f>
        <v>1627.28</v>
      </c>
      <c r="T4552" s="11" t="n">
        <f aca="false">IFERROR(S4552/Q4552,0)</f>
        <v>0.511106085732952</v>
      </c>
      <c r="U4552" s="13" t="n">
        <f aca="false">F4552-E4552</f>
        <v>15</v>
      </c>
      <c r="V4552" s="13" t="n">
        <f aca="false">G4552-F4552</f>
        <v>4</v>
      </c>
      <c r="W4552" s="13" t="n">
        <f aca="false">G4552-E4552</f>
        <v>19</v>
      </c>
      <c r="X4552" s="10" t="n">
        <f aca="false">YEAR(E4552)</f>
        <v>2019</v>
      </c>
      <c r="Y4552" s="0" t="str">
        <f aca="false">TEXT(E4552,"yyyy-mm")</f>
        <v>2019-11</v>
      </c>
      <c r="Z4552" s="0" t="str">
        <f aca="false">"Q"&amp;ROUNDUP(MONTH(E4552)/3,0)&amp;"-"&amp;YEAR(E4552)</f>
        <v>Q4-2019</v>
      </c>
    </row>
    <row r="4553" customFormat="false" ht="14.25" hidden="false" customHeight="false" outlineLevel="0" collapsed="false">
      <c r="A4553" s="0" t="s">
        <v>4595</v>
      </c>
      <c r="B4553" s="0" t="s">
        <v>34</v>
      </c>
      <c r="C4553" s="0" t="s">
        <v>46</v>
      </c>
      <c r="D4553" s="9" t="n">
        <v>43700</v>
      </c>
      <c r="E4553" s="9" t="n">
        <v>43793</v>
      </c>
      <c r="F4553" s="9" t="n">
        <v>43805</v>
      </c>
      <c r="G4553" s="9" t="n">
        <v>43811</v>
      </c>
      <c r="H4553" s="10" t="s">
        <v>36</v>
      </c>
      <c r="I4553" s="0" t="n">
        <v>5</v>
      </c>
      <c r="J4553" s="0" t="n">
        <v>42</v>
      </c>
      <c r="K4553" s="0" t="n">
        <v>323</v>
      </c>
      <c r="L4553" s="0" t="n">
        <v>47</v>
      </c>
      <c r="M4553" s="0" t="n">
        <v>1</v>
      </c>
      <c r="N4553" s="11" t="n">
        <v>0.075</v>
      </c>
      <c r="O4553" s="12" t="n">
        <v>760.85</v>
      </c>
      <c r="P4553" s="12" t="n">
        <v>1118.9</v>
      </c>
      <c r="Q4553" s="12" t="n">
        <f aca="false">M4553*P4553*(1-N4553)</f>
        <v>1034.9825</v>
      </c>
      <c r="R4553" s="12" t="n">
        <f aca="false">M4553*O4553</f>
        <v>760.85</v>
      </c>
      <c r="S4553" s="12" t="n">
        <f aca="false">Q4553-R4553</f>
        <v>274.1325</v>
      </c>
      <c r="T4553" s="11" t="n">
        <f aca="false">IFERROR(S4553/Q4553,0)</f>
        <v>0.264866797264688</v>
      </c>
      <c r="U4553" s="13" t="n">
        <f aca="false">F4553-E4553</f>
        <v>12</v>
      </c>
      <c r="V4553" s="13" t="n">
        <f aca="false">G4553-F4553</f>
        <v>6</v>
      </c>
      <c r="W4553" s="13" t="n">
        <f aca="false">G4553-E4553</f>
        <v>18</v>
      </c>
      <c r="X4553" s="10" t="n">
        <f aca="false">YEAR(E4553)</f>
        <v>2019</v>
      </c>
      <c r="Y4553" s="0" t="str">
        <f aca="false">TEXT(E4553,"yyyy-mm")</f>
        <v>2019-11</v>
      </c>
      <c r="Z4553" s="0" t="str">
        <f aca="false">"Q"&amp;ROUNDUP(MONTH(E4553)/3,0)&amp;"-"&amp;YEAR(E4553)</f>
        <v>Q4-2019</v>
      </c>
    </row>
    <row r="4554" customFormat="false" ht="14.25" hidden="false" customHeight="false" outlineLevel="0" collapsed="false">
      <c r="A4554" s="0" t="s">
        <v>4596</v>
      </c>
      <c r="B4554" s="0" t="s">
        <v>41</v>
      </c>
      <c r="C4554" s="0" t="s">
        <v>48</v>
      </c>
      <c r="D4554" s="9" t="n">
        <v>43700</v>
      </c>
      <c r="E4554" s="9" t="n">
        <v>43793</v>
      </c>
      <c r="F4554" s="9" t="n">
        <v>43800</v>
      </c>
      <c r="G4554" s="9" t="n">
        <v>43803</v>
      </c>
      <c r="H4554" s="10" t="s">
        <v>36</v>
      </c>
      <c r="I4554" s="0" t="n">
        <v>25</v>
      </c>
      <c r="J4554" s="0" t="n">
        <v>21</v>
      </c>
      <c r="K4554" s="0" t="n">
        <v>9</v>
      </c>
      <c r="L4554" s="0" t="n">
        <v>31</v>
      </c>
      <c r="M4554" s="0" t="n">
        <v>4</v>
      </c>
      <c r="N4554" s="11" t="n">
        <v>0.05</v>
      </c>
      <c r="O4554" s="12" t="n">
        <v>788.99</v>
      </c>
      <c r="P4554" s="12" t="n">
        <v>1232.8</v>
      </c>
      <c r="Q4554" s="12" t="n">
        <f aca="false">M4554*P4554*(1-N4554)</f>
        <v>4684.64</v>
      </c>
      <c r="R4554" s="12" t="n">
        <f aca="false">M4554*O4554</f>
        <v>3155.96</v>
      </c>
      <c r="S4554" s="12" t="n">
        <f aca="false">Q4554-R4554</f>
        <v>1528.68</v>
      </c>
      <c r="T4554" s="11" t="n">
        <f aca="false">IFERROR(S4554/Q4554,0)</f>
        <v>0.326317497182281</v>
      </c>
      <c r="U4554" s="13" t="n">
        <f aca="false">F4554-E4554</f>
        <v>7</v>
      </c>
      <c r="V4554" s="13" t="n">
        <f aca="false">G4554-F4554</f>
        <v>3</v>
      </c>
      <c r="W4554" s="13" t="n">
        <f aca="false">G4554-E4554</f>
        <v>10</v>
      </c>
      <c r="X4554" s="10" t="n">
        <f aca="false">YEAR(E4554)</f>
        <v>2019</v>
      </c>
      <c r="Y4554" s="0" t="str">
        <f aca="false">TEXT(E4554,"yyyy-mm")</f>
        <v>2019-11</v>
      </c>
      <c r="Z4554" s="0" t="str">
        <f aca="false">"Q"&amp;ROUNDUP(MONTH(E4554)/3,0)&amp;"-"&amp;YEAR(E4554)</f>
        <v>Q4-2019</v>
      </c>
    </row>
    <row r="4555" customFormat="false" ht="14.25" hidden="false" customHeight="false" outlineLevel="0" collapsed="false">
      <c r="A4555" s="0" t="s">
        <v>4597</v>
      </c>
      <c r="B4555" s="0" t="s">
        <v>34</v>
      </c>
      <c r="C4555" s="0" t="s">
        <v>39</v>
      </c>
      <c r="D4555" s="9" t="n">
        <v>43700</v>
      </c>
      <c r="E4555" s="9" t="n">
        <v>43793</v>
      </c>
      <c r="F4555" s="9" t="n">
        <v>43812</v>
      </c>
      <c r="G4555" s="9" t="n">
        <v>43813</v>
      </c>
      <c r="H4555" s="10" t="s">
        <v>36</v>
      </c>
      <c r="I4555" s="0" t="n">
        <v>8</v>
      </c>
      <c r="J4555" s="0" t="n">
        <v>3</v>
      </c>
      <c r="K4555" s="0" t="n">
        <v>151</v>
      </c>
      <c r="L4555" s="0" t="n">
        <v>47</v>
      </c>
      <c r="M4555" s="0" t="n">
        <v>6</v>
      </c>
      <c r="N4555" s="11" t="n">
        <v>0.075</v>
      </c>
      <c r="O4555" s="12" t="n">
        <v>128.24</v>
      </c>
      <c r="P4555" s="12" t="n">
        <v>194.3</v>
      </c>
      <c r="Q4555" s="12" t="n">
        <f aca="false">M4555*P4555*(1-N4555)</f>
        <v>1078.365</v>
      </c>
      <c r="R4555" s="12" t="n">
        <f aca="false">M4555*O4555</f>
        <v>769.44</v>
      </c>
      <c r="S4555" s="12" t="n">
        <f aca="false">Q4555-R4555</f>
        <v>308.925</v>
      </c>
      <c r="T4555" s="11" t="n">
        <f aca="false">IFERROR(S4555/Q4555,0)</f>
        <v>0.286475358528884</v>
      </c>
      <c r="U4555" s="13" t="n">
        <f aca="false">F4555-E4555</f>
        <v>19</v>
      </c>
      <c r="V4555" s="13" t="n">
        <f aca="false">G4555-F4555</f>
        <v>1</v>
      </c>
      <c r="W4555" s="13" t="n">
        <f aca="false">G4555-E4555</f>
        <v>20</v>
      </c>
      <c r="X4555" s="10" t="n">
        <f aca="false">YEAR(E4555)</f>
        <v>2019</v>
      </c>
      <c r="Y4555" s="0" t="str">
        <f aca="false">TEXT(E4555,"yyyy-mm")</f>
        <v>2019-11</v>
      </c>
      <c r="Z4555" s="0" t="str">
        <f aca="false">"Q"&amp;ROUNDUP(MONTH(E4555)/3,0)&amp;"-"&amp;YEAR(E4555)</f>
        <v>Q4-2019</v>
      </c>
    </row>
    <row r="4556" customFormat="false" ht="14.25" hidden="false" customHeight="false" outlineLevel="0" collapsed="false">
      <c r="A4556" s="0" t="s">
        <v>4598</v>
      </c>
      <c r="B4556" s="0" t="s">
        <v>34</v>
      </c>
      <c r="C4556" s="0" t="s">
        <v>58</v>
      </c>
      <c r="D4556" s="9" t="n">
        <v>43700</v>
      </c>
      <c r="E4556" s="9" t="n">
        <v>43793</v>
      </c>
      <c r="F4556" s="9" t="n">
        <v>43806</v>
      </c>
      <c r="G4556" s="9" t="n">
        <v>43809</v>
      </c>
      <c r="H4556" s="10" t="s">
        <v>36</v>
      </c>
      <c r="I4556" s="0" t="n">
        <v>12</v>
      </c>
      <c r="J4556" s="0" t="n">
        <v>34</v>
      </c>
      <c r="K4556" s="0" t="n">
        <v>355</v>
      </c>
      <c r="L4556" s="0" t="n">
        <v>24</v>
      </c>
      <c r="M4556" s="0" t="n">
        <v>5</v>
      </c>
      <c r="N4556" s="11" t="n">
        <v>0.05</v>
      </c>
      <c r="O4556" s="12" t="n">
        <v>625.31</v>
      </c>
      <c r="P4556" s="12" t="n">
        <v>1025.1</v>
      </c>
      <c r="Q4556" s="12" t="n">
        <f aca="false">M4556*P4556*(1-N4556)</f>
        <v>4869.225</v>
      </c>
      <c r="R4556" s="12" t="n">
        <f aca="false">M4556*O4556</f>
        <v>3126.55</v>
      </c>
      <c r="S4556" s="12" t="n">
        <f aca="false">Q4556-R4556</f>
        <v>1742.675</v>
      </c>
      <c r="T4556" s="11" t="n">
        <f aca="false">IFERROR(S4556/Q4556,0)</f>
        <v>0.357895763699562</v>
      </c>
      <c r="U4556" s="13" t="n">
        <f aca="false">F4556-E4556</f>
        <v>13</v>
      </c>
      <c r="V4556" s="13" t="n">
        <f aca="false">G4556-F4556</f>
        <v>3</v>
      </c>
      <c r="W4556" s="13" t="n">
        <f aca="false">G4556-E4556</f>
        <v>16</v>
      </c>
      <c r="X4556" s="10" t="n">
        <f aca="false">YEAR(E4556)</f>
        <v>2019</v>
      </c>
      <c r="Y4556" s="0" t="str">
        <f aca="false">TEXT(E4556,"yyyy-mm")</f>
        <v>2019-11</v>
      </c>
      <c r="Z4556" s="0" t="str">
        <f aca="false">"Q"&amp;ROUNDUP(MONTH(E4556)/3,0)&amp;"-"&amp;YEAR(E4556)</f>
        <v>Q4-2019</v>
      </c>
    </row>
    <row r="4557" customFormat="false" ht="14.25" hidden="false" customHeight="false" outlineLevel="0" collapsed="false">
      <c r="A4557" s="0" t="s">
        <v>4599</v>
      </c>
      <c r="B4557" s="0" t="s">
        <v>34</v>
      </c>
      <c r="C4557" s="0" t="s">
        <v>35</v>
      </c>
      <c r="D4557" s="9" t="n">
        <v>43700</v>
      </c>
      <c r="E4557" s="9" t="n">
        <v>43793</v>
      </c>
      <c r="F4557" s="9" t="n">
        <v>43800</v>
      </c>
      <c r="G4557" s="9" t="n">
        <v>43801</v>
      </c>
      <c r="H4557" s="10" t="s">
        <v>36</v>
      </c>
      <c r="I4557" s="0" t="n">
        <v>8</v>
      </c>
      <c r="J4557" s="0" t="n">
        <v>7</v>
      </c>
      <c r="K4557" s="0" t="n">
        <v>209</v>
      </c>
      <c r="L4557" s="0" t="n">
        <v>8</v>
      </c>
      <c r="M4557" s="0" t="n">
        <v>7</v>
      </c>
      <c r="N4557" s="11" t="n">
        <v>0.075</v>
      </c>
      <c r="O4557" s="12" t="n">
        <v>2430.09</v>
      </c>
      <c r="P4557" s="12" t="n">
        <v>3919.5</v>
      </c>
      <c r="Q4557" s="12" t="n">
        <f aca="false">M4557*P4557*(1-N4557)</f>
        <v>25378.7625</v>
      </c>
      <c r="R4557" s="12" t="n">
        <f aca="false">M4557*O4557</f>
        <v>17010.63</v>
      </c>
      <c r="S4557" s="12" t="n">
        <f aca="false">Q4557-R4557</f>
        <v>8368.1325</v>
      </c>
      <c r="T4557" s="11" t="n">
        <f aca="false">IFERROR(S4557/Q4557,0)</f>
        <v>0.32972972972973</v>
      </c>
      <c r="U4557" s="13" t="n">
        <f aca="false">F4557-E4557</f>
        <v>7</v>
      </c>
      <c r="V4557" s="13" t="n">
        <f aca="false">G4557-F4557</f>
        <v>1</v>
      </c>
      <c r="W4557" s="13" t="n">
        <f aca="false">G4557-E4557</f>
        <v>8</v>
      </c>
      <c r="X4557" s="10" t="n">
        <f aca="false">YEAR(E4557)</f>
        <v>2019</v>
      </c>
      <c r="Y4557" s="0" t="str">
        <f aca="false">TEXT(E4557,"yyyy-mm")</f>
        <v>2019-11</v>
      </c>
      <c r="Z4557" s="0" t="str">
        <f aca="false">"Q"&amp;ROUNDUP(MONTH(E4557)/3,0)&amp;"-"&amp;YEAR(E4557)</f>
        <v>Q4-2019</v>
      </c>
    </row>
    <row r="4558" customFormat="false" ht="14.25" hidden="false" customHeight="false" outlineLevel="0" collapsed="false">
      <c r="A4558" s="0" t="s">
        <v>4600</v>
      </c>
      <c r="B4558" s="0" t="s">
        <v>38</v>
      </c>
      <c r="C4558" s="0" t="s">
        <v>35</v>
      </c>
      <c r="D4558" s="9" t="n">
        <v>43700</v>
      </c>
      <c r="E4558" s="9" t="n">
        <v>43793</v>
      </c>
      <c r="F4558" s="9" t="n">
        <v>43811</v>
      </c>
      <c r="G4558" s="9" t="n">
        <v>43813</v>
      </c>
      <c r="H4558" s="10" t="s">
        <v>36</v>
      </c>
      <c r="I4558" s="0" t="n">
        <v>14</v>
      </c>
      <c r="J4558" s="0" t="n">
        <v>2</v>
      </c>
      <c r="K4558" s="0" t="n">
        <v>238</v>
      </c>
      <c r="L4558" s="0" t="n">
        <v>25</v>
      </c>
      <c r="M4558" s="0" t="n">
        <v>6</v>
      </c>
      <c r="N4558" s="11" t="n">
        <v>0.075</v>
      </c>
      <c r="O4558" s="12" t="n">
        <v>962.39</v>
      </c>
      <c r="P4558" s="12" t="n">
        <v>1782.2</v>
      </c>
      <c r="Q4558" s="12" t="n">
        <f aca="false">M4558*P4558*(1-N4558)</f>
        <v>9891.21</v>
      </c>
      <c r="R4558" s="12" t="n">
        <f aca="false">M4558*O4558</f>
        <v>5774.34</v>
      </c>
      <c r="S4558" s="12" t="n">
        <f aca="false">Q4558-R4558</f>
        <v>4116.87</v>
      </c>
      <c r="T4558" s="11" t="n">
        <f aca="false">IFERROR(S4558/Q4558,0)</f>
        <v>0.416215003017831</v>
      </c>
      <c r="U4558" s="13" t="n">
        <f aca="false">F4558-E4558</f>
        <v>18</v>
      </c>
      <c r="V4558" s="13" t="n">
        <f aca="false">G4558-F4558</f>
        <v>2</v>
      </c>
      <c r="W4558" s="13" t="n">
        <f aca="false">G4558-E4558</f>
        <v>20</v>
      </c>
      <c r="X4558" s="10" t="n">
        <f aca="false">YEAR(E4558)</f>
        <v>2019</v>
      </c>
      <c r="Y4558" s="0" t="str">
        <f aca="false">TEXT(E4558,"yyyy-mm")</f>
        <v>2019-11</v>
      </c>
      <c r="Z4558" s="0" t="str">
        <f aca="false">"Q"&amp;ROUNDUP(MONTH(E4558)/3,0)&amp;"-"&amp;YEAR(E4558)</f>
        <v>Q4-2019</v>
      </c>
    </row>
    <row r="4559" customFormat="false" ht="14.25" hidden="false" customHeight="false" outlineLevel="0" collapsed="false">
      <c r="A4559" s="0" t="s">
        <v>4601</v>
      </c>
      <c r="B4559" s="0" t="s">
        <v>34</v>
      </c>
      <c r="C4559" s="0" t="s">
        <v>35</v>
      </c>
      <c r="D4559" s="9" t="n">
        <v>43700</v>
      </c>
      <c r="E4559" s="9" t="n">
        <v>43793</v>
      </c>
      <c r="F4559" s="9" t="n">
        <v>43802</v>
      </c>
      <c r="G4559" s="9" t="n">
        <v>43811</v>
      </c>
      <c r="H4559" s="10" t="s">
        <v>36</v>
      </c>
      <c r="I4559" s="0" t="n">
        <v>5</v>
      </c>
      <c r="J4559" s="0" t="n">
        <v>48</v>
      </c>
      <c r="K4559" s="0" t="n">
        <v>257</v>
      </c>
      <c r="L4559" s="0" t="n">
        <v>22</v>
      </c>
      <c r="M4559" s="0" t="n">
        <v>8</v>
      </c>
      <c r="N4559" s="11" t="n">
        <v>0.075</v>
      </c>
      <c r="O4559" s="12" t="n">
        <v>1116.22</v>
      </c>
      <c r="P4559" s="12" t="n">
        <v>2278</v>
      </c>
      <c r="Q4559" s="12" t="n">
        <f aca="false">M4559*P4559*(1-N4559)</f>
        <v>16857.2</v>
      </c>
      <c r="R4559" s="12" t="n">
        <f aca="false">M4559*O4559</f>
        <v>8929.76</v>
      </c>
      <c r="S4559" s="12" t="n">
        <f aca="false">Q4559-R4559</f>
        <v>7927.44</v>
      </c>
      <c r="T4559" s="11" t="n">
        <f aca="false">IFERROR(S4559/Q4559,0)</f>
        <v>0.47027027027027</v>
      </c>
      <c r="U4559" s="13" t="n">
        <f aca="false">F4559-E4559</f>
        <v>9</v>
      </c>
      <c r="V4559" s="13" t="n">
        <f aca="false">G4559-F4559</f>
        <v>9</v>
      </c>
      <c r="W4559" s="13" t="n">
        <f aca="false">G4559-E4559</f>
        <v>18</v>
      </c>
      <c r="X4559" s="10" t="n">
        <f aca="false">YEAR(E4559)</f>
        <v>2019</v>
      </c>
      <c r="Y4559" s="0" t="str">
        <f aca="false">TEXT(E4559,"yyyy-mm")</f>
        <v>2019-11</v>
      </c>
      <c r="Z4559" s="0" t="str">
        <f aca="false">"Q"&amp;ROUNDUP(MONTH(E4559)/3,0)&amp;"-"&amp;YEAR(E4559)</f>
        <v>Q4-2019</v>
      </c>
    </row>
    <row r="4560" customFormat="false" ht="14.25" hidden="false" customHeight="false" outlineLevel="0" collapsed="false">
      <c r="A4560" s="0" t="s">
        <v>4602</v>
      </c>
      <c r="B4560" s="0" t="s">
        <v>34</v>
      </c>
      <c r="C4560" s="0" t="s">
        <v>46</v>
      </c>
      <c r="D4560" s="9" t="n">
        <v>43700</v>
      </c>
      <c r="E4560" s="9" t="n">
        <v>43794</v>
      </c>
      <c r="F4560" s="9" t="n">
        <v>43820</v>
      </c>
      <c r="G4560" s="9" t="n">
        <v>43825</v>
      </c>
      <c r="H4560" s="10" t="s">
        <v>36</v>
      </c>
      <c r="I4560" s="0" t="n">
        <v>1</v>
      </c>
      <c r="J4560" s="0" t="n">
        <v>47</v>
      </c>
      <c r="K4560" s="0" t="n">
        <v>317</v>
      </c>
      <c r="L4560" s="0" t="n">
        <v>3</v>
      </c>
      <c r="M4560" s="0" t="n">
        <v>5</v>
      </c>
      <c r="N4560" s="11" t="n">
        <v>0.05</v>
      </c>
      <c r="O4560" s="12" t="n">
        <v>2076.73</v>
      </c>
      <c r="P4560" s="12" t="n">
        <v>2532.6</v>
      </c>
      <c r="Q4560" s="12" t="n">
        <f aca="false">M4560*P4560*(1-N4560)</f>
        <v>12029.85</v>
      </c>
      <c r="R4560" s="12" t="n">
        <f aca="false">M4560*O4560</f>
        <v>10383.65</v>
      </c>
      <c r="S4560" s="12" t="n">
        <f aca="false">Q4560-R4560</f>
        <v>1646.2</v>
      </c>
      <c r="T4560" s="11" t="n">
        <f aca="false">IFERROR(S4560/Q4560,0)</f>
        <v>0.136842936528718</v>
      </c>
      <c r="U4560" s="13" t="n">
        <f aca="false">F4560-E4560</f>
        <v>26</v>
      </c>
      <c r="V4560" s="13" t="n">
        <f aca="false">G4560-F4560</f>
        <v>5</v>
      </c>
      <c r="W4560" s="13" t="n">
        <f aca="false">G4560-E4560</f>
        <v>31</v>
      </c>
      <c r="X4560" s="10" t="n">
        <f aca="false">YEAR(E4560)</f>
        <v>2019</v>
      </c>
      <c r="Y4560" s="0" t="str">
        <f aca="false">TEXT(E4560,"yyyy-mm")</f>
        <v>2019-11</v>
      </c>
      <c r="Z4560" s="0" t="str">
        <f aca="false">"Q"&amp;ROUNDUP(MONTH(E4560)/3,0)&amp;"-"&amp;YEAR(E4560)</f>
        <v>Q4-2019</v>
      </c>
    </row>
    <row r="4561" customFormat="false" ht="14.25" hidden="false" customHeight="false" outlineLevel="0" collapsed="false">
      <c r="A4561" s="0" t="s">
        <v>4603</v>
      </c>
      <c r="B4561" s="0" t="s">
        <v>41</v>
      </c>
      <c r="C4561" s="0" t="s">
        <v>46</v>
      </c>
      <c r="D4561" s="9" t="n">
        <v>43700</v>
      </c>
      <c r="E4561" s="9" t="n">
        <v>43794</v>
      </c>
      <c r="F4561" s="9" t="n">
        <v>43801</v>
      </c>
      <c r="G4561" s="9" t="n">
        <v>43809</v>
      </c>
      <c r="H4561" s="10" t="s">
        <v>36</v>
      </c>
      <c r="I4561" s="0" t="n">
        <v>23</v>
      </c>
      <c r="J4561" s="0" t="n">
        <v>39</v>
      </c>
      <c r="K4561" s="0" t="n">
        <v>311</v>
      </c>
      <c r="L4561" s="0" t="n">
        <v>38</v>
      </c>
      <c r="M4561" s="0" t="n">
        <v>8</v>
      </c>
      <c r="N4561" s="11" t="n">
        <v>0.1</v>
      </c>
      <c r="O4561" s="12" t="n">
        <v>2319.94</v>
      </c>
      <c r="P4561" s="12" t="n">
        <v>3999.9</v>
      </c>
      <c r="Q4561" s="12" t="n">
        <f aca="false">M4561*P4561*(1-N4561)</f>
        <v>28799.28</v>
      </c>
      <c r="R4561" s="12" t="n">
        <f aca="false">M4561*O4561</f>
        <v>18559.52</v>
      </c>
      <c r="S4561" s="12" t="n">
        <f aca="false">Q4561-R4561</f>
        <v>10239.76</v>
      </c>
      <c r="T4561" s="11" t="n">
        <f aca="false">IFERROR(S4561/Q4561,0)</f>
        <v>0.355556111125</v>
      </c>
      <c r="U4561" s="13" t="n">
        <f aca="false">F4561-E4561</f>
        <v>7</v>
      </c>
      <c r="V4561" s="13" t="n">
        <f aca="false">G4561-F4561</f>
        <v>8</v>
      </c>
      <c r="W4561" s="13" t="n">
        <f aca="false">G4561-E4561</f>
        <v>15</v>
      </c>
      <c r="X4561" s="10" t="n">
        <f aca="false">YEAR(E4561)</f>
        <v>2019</v>
      </c>
      <c r="Y4561" s="0" t="str">
        <f aca="false">TEXT(E4561,"yyyy-mm")</f>
        <v>2019-11</v>
      </c>
      <c r="Z4561" s="0" t="str">
        <f aca="false">"Q"&amp;ROUNDUP(MONTH(E4561)/3,0)&amp;"-"&amp;YEAR(E4561)</f>
        <v>Q4-2019</v>
      </c>
    </row>
    <row r="4562" customFormat="false" ht="14.25" hidden="false" customHeight="false" outlineLevel="0" collapsed="false">
      <c r="A4562" s="0" t="s">
        <v>4604</v>
      </c>
      <c r="B4562" s="0" t="s">
        <v>41</v>
      </c>
      <c r="C4562" s="0" t="s">
        <v>48</v>
      </c>
      <c r="D4562" s="9" t="n">
        <v>43700</v>
      </c>
      <c r="E4562" s="9" t="n">
        <v>43794</v>
      </c>
      <c r="F4562" s="9" t="n">
        <v>43815</v>
      </c>
      <c r="G4562" s="9" t="n">
        <v>43820</v>
      </c>
      <c r="H4562" s="10" t="s">
        <v>36</v>
      </c>
      <c r="I4562" s="0" t="n">
        <v>24</v>
      </c>
      <c r="J4562" s="0" t="n">
        <v>8</v>
      </c>
      <c r="K4562" s="0" t="n">
        <v>56</v>
      </c>
      <c r="L4562" s="0" t="n">
        <v>43</v>
      </c>
      <c r="M4562" s="0" t="n">
        <v>2</v>
      </c>
      <c r="N4562" s="11" t="n">
        <v>0.075</v>
      </c>
      <c r="O4562" s="12" t="n">
        <v>749.93</v>
      </c>
      <c r="P4562" s="12" t="n">
        <v>1829.1</v>
      </c>
      <c r="Q4562" s="12" t="n">
        <f aca="false">M4562*P4562*(1-N4562)</f>
        <v>3383.835</v>
      </c>
      <c r="R4562" s="12" t="n">
        <f aca="false">M4562*O4562</f>
        <v>1499.86</v>
      </c>
      <c r="S4562" s="12" t="n">
        <f aca="false">Q4562-R4562</f>
        <v>1883.975</v>
      </c>
      <c r="T4562" s="11" t="n">
        <f aca="false">IFERROR(S4562/Q4562,0)</f>
        <v>0.556757347802124</v>
      </c>
      <c r="U4562" s="13" t="n">
        <f aca="false">F4562-E4562</f>
        <v>21</v>
      </c>
      <c r="V4562" s="13" t="n">
        <f aca="false">G4562-F4562</f>
        <v>5</v>
      </c>
      <c r="W4562" s="13" t="n">
        <f aca="false">G4562-E4562</f>
        <v>26</v>
      </c>
      <c r="X4562" s="10" t="n">
        <f aca="false">YEAR(E4562)</f>
        <v>2019</v>
      </c>
      <c r="Y4562" s="0" t="str">
        <f aca="false">TEXT(E4562,"yyyy-mm")</f>
        <v>2019-11</v>
      </c>
      <c r="Z4562" s="0" t="str">
        <f aca="false">"Q"&amp;ROUNDUP(MONTH(E4562)/3,0)&amp;"-"&amp;YEAR(E4562)</f>
        <v>Q4-2019</v>
      </c>
    </row>
    <row r="4563" customFormat="false" ht="14.25" hidden="false" customHeight="false" outlineLevel="0" collapsed="false">
      <c r="A4563" s="0" t="s">
        <v>4605</v>
      </c>
      <c r="B4563" s="0" t="s">
        <v>34</v>
      </c>
      <c r="C4563" s="0" t="s">
        <v>39</v>
      </c>
      <c r="D4563" s="9" t="n">
        <v>43700</v>
      </c>
      <c r="E4563" s="9" t="n">
        <v>43794</v>
      </c>
      <c r="F4563" s="9" t="n">
        <v>43797</v>
      </c>
      <c r="G4563" s="9" t="n">
        <v>43807</v>
      </c>
      <c r="H4563" s="10" t="s">
        <v>36</v>
      </c>
      <c r="I4563" s="0" t="n">
        <v>8</v>
      </c>
      <c r="J4563" s="0" t="n">
        <v>37</v>
      </c>
      <c r="K4563" s="0" t="n">
        <v>155</v>
      </c>
      <c r="L4563" s="0" t="n">
        <v>36</v>
      </c>
      <c r="M4563" s="0" t="n">
        <v>6</v>
      </c>
      <c r="N4563" s="11" t="n">
        <v>0.05</v>
      </c>
      <c r="O4563" s="12" t="n">
        <v>2498.83</v>
      </c>
      <c r="P4563" s="12" t="n">
        <v>5949.6</v>
      </c>
      <c r="Q4563" s="12" t="n">
        <f aca="false">M4563*P4563*(1-N4563)</f>
        <v>33912.72</v>
      </c>
      <c r="R4563" s="12" t="n">
        <f aca="false">M4563*O4563</f>
        <v>14992.98</v>
      </c>
      <c r="S4563" s="12" t="n">
        <f aca="false">Q4563-R4563</f>
        <v>18919.74</v>
      </c>
      <c r="T4563" s="11" t="n">
        <f aca="false">IFERROR(S4563/Q4563,0)</f>
        <v>0.557895090691634</v>
      </c>
      <c r="U4563" s="13" t="n">
        <f aca="false">F4563-E4563</f>
        <v>3</v>
      </c>
      <c r="V4563" s="13" t="n">
        <f aca="false">G4563-F4563</f>
        <v>10</v>
      </c>
      <c r="W4563" s="13" t="n">
        <f aca="false">G4563-E4563</f>
        <v>13</v>
      </c>
      <c r="X4563" s="10" t="n">
        <f aca="false">YEAR(E4563)</f>
        <v>2019</v>
      </c>
      <c r="Y4563" s="0" t="str">
        <f aca="false">TEXT(E4563,"yyyy-mm")</f>
        <v>2019-11</v>
      </c>
      <c r="Z4563" s="0" t="str">
        <f aca="false">"Q"&amp;ROUNDUP(MONTH(E4563)/3,0)&amp;"-"&amp;YEAR(E4563)</f>
        <v>Q4-2019</v>
      </c>
    </row>
    <row r="4564" customFormat="false" ht="14.25" hidden="false" customHeight="false" outlineLevel="0" collapsed="false">
      <c r="A4564" s="0" t="s">
        <v>4606</v>
      </c>
      <c r="B4564" s="0" t="s">
        <v>38</v>
      </c>
      <c r="C4564" s="0" t="s">
        <v>39</v>
      </c>
      <c r="D4564" s="9" t="n">
        <v>43700</v>
      </c>
      <c r="E4564" s="9" t="n">
        <v>43794</v>
      </c>
      <c r="F4564" s="9" t="n">
        <v>43797</v>
      </c>
      <c r="G4564" s="9" t="n">
        <v>43805</v>
      </c>
      <c r="H4564" s="10" t="s">
        <v>36</v>
      </c>
      <c r="I4564" s="0" t="n">
        <v>12</v>
      </c>
      <c r="J4564" s="0" t="n">
        <v>25</v>
      </c>
      <c r="K4564" s="0" t="n">
        <v>96</v>
      </c>
      <c r="L4564" s="0" t="n">
        <v>2</v>
      </c>
      <c r="M4564" s="0" t="n">
        <v>3</v>
      </c>
      <c r="N4564" s="11" t="n">
        <v>0.05</v>
      </c>
      <c r="O4564" s="12" t="n">
        <v>777.67</v>
      </c>
      <c r="P4564" s="12" t="n">
        <v>1065.3</v>
      </c>
      <c r="Q4564" s="12" t="n">
        <f aca="false">M4564*P4564*(1-N4564)</f>
        <v>3036.105</v>
      </c>
      <c r="R4564" s="12" t="n">
        <f aca="false">M4564*O4564</f>
        <v>2333.01</v>
      </c>
      <c r="S4564" s="12" t="n">
        <f aca="false">Q4564-R4564</f>
        <v>703.095</v>
      </c>
      <c r="T4564" s="11" t="n">
        <f aca="false">IFERROR(S4564/Q4564,0)</f>
        <v>0.231577959260302</v>
      </c>
      <c r="U4564" s="13" t="n">
        <f aca="false">F4564-E4564</f>
        <v>3</v>
      </c>
      <c r="V4564" s="13" t="n">
        <f aca="false">G4564-F4564</f>
        <v>8</v>
      </c>
      <c r="W4564" s="13" t="n">
        <f aca="false">G4564-E4564</f>
        <v>11</v>
      </c>
      <c r="X4564" s="10" t="n">
        <f aca="false">YEAR(E4564)</f>
        <v>2019</v>
      </c>
      <c r="Y4564" s="0" t="str">
        <f aca="false">TEXT(E4564,"yyyy-mm")</f>
        <v>2019-11</v>
      </c>
      <c r="Z4564" s="0" t="str">
        <f aca="false">"Q"&amp;ROUNDUP(MONTH(E4564)/3,0)&amp;"-"&amp;YEAR(E4564)</f>
        <v>Q4-2019</v>
      </c>
    </row>
    <row r="4565" customFormat="false" ht="14.25" hidden="false" customHeight="false" outlineLevel="0" collapsed="false">
      <c r="A4565" s="0" t="s">
        <v>4607</v>
      </c>
      <c r="B4565" s="0" t="s">
        <v>38</v>
      </c>
      <c r="C4565" s="0" t="s">
        <v>79</v>
      </c>
      <c r="D4565" s="9" t="n">
        <v>43700</v>
      </c>
      <c r="E4565" s="9" t="n">
        <v>43794</v>
      </c>
      <c r="F4565" s="9" t="n">
        <v>43801</v>
      </c>
      <c r="G4565" s="9" t="n">
        <v>43807</v>
      </c>
      <c r="H4565" s="10" t="s">
        <v>36</v>
      </c>
      <c r="I4565" s="0" t="n">
        <v>19</v>
      </c>
      <c r="J4565" s="0" t="n">
        <v>31</v>
      </c>
      <c r="K4565" s="0" t="n">
        <v>82</v>
      </c>
      <c r="L4565" s="0" t="n">
        <v>23</v>
      </c>
      <c r="M4565" s="0" t="n">
        <v>7</v>
      </c>
      <c r="N4565" s="11" t="n">
        <v>0.4</v>
      </c>
      <c r="O4565" s="12" t="n">
        <v>519.59</v>
      </c>
      <c r="P4565" s="12" t="n">
        <v>1105.5</v>
      </c>
      <c r="Q4565" s="12" t="n">
        <f aca="false">M4565*P4565*(1-N4565)</f>
        <v>4643.1</v>
      </c>
      <c r="R4565" s="12" t="n">
        <f aca="false">M4565*O4565</f>
        <v>3637.13</v>
      </c>
      <c r="S4565" s="12" t="n">
        <f aca="false">Q4565-R4565</f>
        <v>1005.97</v>
      </c>
      <c r="T4565" s="11" t="n">
        <f aca="false">IFERROR(S4565/Q4565,0)</f>
        <v>0.216659128599427</v>
      </c>
      <c r="U4565" s="13" t="n">
        <f aca="false">F4565-E4565</f>
        <v>7</v>
      </c>
      <c r="V4565" s="13" t="n">
        <f aca="false">G4565-F4565</f>
        <v>6</v>
      </c>
      <c r="W4565" s="13" t="n">
        <f aca="false">G4565-E4565</f>
        <v>13</v>
      </c>
      <c r="X4565" s="10" t="n">
        <f aca="false">YEAR(E4565)</f>
        <v>2019</v>
      </c>
      <c r="Y4565" s="0" t="str">
        <f aca="false">TEXT(E4565,"yyyy-mm")</f>
        <v>2019-11</v>
      </c>
      <c r="Z4565" s="0" t="str">
        <f aca="false">"Q"&amp;ROUNDUP(MONTH(E4565)/3,0)&amp;"-"&amp;YEAR(E4565)</f>
        <v>Q4-2019</v>
      </c>
    </row>
    <row r="4566" customFormat="false" ht="14.25" hidden="false" customHeight="false" outlineLevel="0" collapsed="false">
      <c r="A4566" s="0" t="s">
        <v>4608</v>
      </c>
      <c r="B4566" s="0" t="s">
        <v>34</v>
      </c>
      <c r="C4566" s="0" t="s">
        <v>35</v>
      </c>
      <c r="D4566" s="9" t="n">
        <v>43700</v>
      </c>
      <c r="E4566" s="9" t="n">
        <v>43794</v>
      </c>
      <c r="F4566" s="9" t="n">
        <v>43796</v>
      </c>
      <c r="G4566" s="9" t="n">
        <v>43799</v>
      </c>
      <c r="H4566" s="10" t="s">
        <v>36</v>
      </c>
      <c r="I4566" s="0" t="n">
        <v>7</v>
      </c>
      <c r="J4566" s="0" t="n">
        <v>16</v>
      </c>
      <c r="K4566" s="0" t="n">
        <v>211</v>
      </c>
      <c r="L4566" s="0" t="n">
        <v>14</v>
      </c>
      <c r="M4566" s="0" t="n">
        <v>8</v>
      </c>
      <c r="N4566" s="11" t="n">
        <v>0.05</v>
      </c>
      <c r="O4566" s="12" t="n">
        <v>1688.4</v>
      </c>
      <c r="P4566" s="12" t="n">
        <v>2680</v>
      </c>
      <c r="Q4566" s="12" t="n">
        <f aca="false">M4566*P4566*(1-N4566)</f>
        <v>20368</v>
      </c>
      <c r="R4566" s="12" t="n">
        <f aca="false">M4566*O4566</f>
        <v>13507.2</v>
      </c>
      <c r="S4566" s="12" t="n">
        <f aca="false">Q4566-R4566</f>
        <v>6860.8</v>
      </c>
      <c r="T4566" s="11" t="n">
        <f aca="false">IFERROR(S4566/Q4566,0)</f>
        <v>0.336842105263158</v>
      </c>
      <c r="U4566" s="13" t="n">
        <f aca="false">F4566-E4566</f>
        <v>2</v>
      </c>
      <c r="V4566" s="13" t="n">
        <f aca="false">G4566-F4566</f>
        <v>3</v>
      </c>
      <c r="W4566" s="13" t="n">
        <f aca="false">G4566-E4566</f>
        <v>5</v>
      </c>
      <c r="X4566" s="10" t="n">
        <f aca="false">YEAR(E4566)</f>
        <v>2019</v>
      </c>
      <c r="Y4566" s="0" t="str">
        <f aca="false">TEXT(E4566,"yyyy-mm")</f>
        <v>2019-11</v>
      </c>
      <c r="Z4566" s="0" t="str">
        <f aca="false">"Q"&amp;ROUNDUP(MONTH(E4566)/3,0)&amp;"-"&amp;YEAR(E4566)</f>
        <v>Q4-2019</v>
      </c>
    </row>
    <row r="4567" customFormat="false" ht="14.25" hidden="false" customHeight="false" outlineLevel="0" collapsed="false">
      <c r="A4567" s="0" t="s">
        <v>4609</v>
      </c>
      <c r="B4567" s="0" t="s">
        <v>34</v>
      </c>
      <c r="C4567" s="0" t="s">
        <v>46</v>
      </c>
      <c r="D4567" s="9" t="n">
        <v>43700</v>
      </c>
      <c r="E4567" s="9" t="n">
        <v>43795</v>
      </c>
      <c r="F4567" s="9" t="n">
        <v>43797</v>
      </c>
      <c r="G4567" s="9" t="n">
        <v>43802</v>
      </c>
      <c r="H4567" s="10" t="s">
        <v>36</v>
      </c>
      <c r="I4567" s="0" t="n">
        <v>8</v>
      </c>
      <c r="J4567" s="0" t="n">
        <v>27</v>
      </c>
      <c r="K4567" s="0" t="n">
        <v>278</v>
      </c>
      <c r="L4567" s="0" t="n">
        <v>23</v>
      </c>
      <c r="M4567" s="0" t="n">
        <v>1</v>
      </c>
      <c r="N4567" s="11" t="n">
        <v>0.2</v>
      </c>
      <c r="O4567" s="12" t="n">
        <v>536.27</v>
      </c>
      <c r="P4567" s="12" t="n">
        <v>777.2</v>
      </c>
      <c r="Q4567" s="12" t="n">
        <f aca="false">M4567*P4567*(1-N4567)</f>
        <v>621.76</v>
      </c>
      <c r="R4567" s="12" t="n">
        <f aca="false">M4567*O4567</f>
        <v>536.27</v>
      </c>
      <c r="S4567" s="12" t="n">
        <f aca="false">Q4567-R4567</f>
        <v>85.4900000000001</v>
      </c>
      <c r="T4567" s="11" t="n">
        <f aca="false">IFERROR(S4567/Q4567,0)</f>
        <v>0.137496783324756</v>
      </c>
      <c r="U4567" s="13" t="n">
        <f aca="false">F4567-E4567</f>
        <v>2</v>
      </c>
      <c r="V4567" s="13" t="n">
        <f aca="false">G4567-F4567</f>
        <v>5</v>
      </c>
      <c r="W4567" s="13" t="n">
        <f aca="false">G4567-E4567</f>
        <v>7</v>
      </c>
      <c r="X4567" s="10" t="n">
        <f aca="false">YEAR(E4567)</f>
        <v>2019</v>
      </c>
      <c r="Y4567" s="0" t="str">
        <f aca="false">TEXT(E4567,"yyyy-mm")</f>
        <v>2019-11</v>
      </c>
      <c r="Z4567" s="0" t="str">
        <f aca="false">"Q"&amp;ROUNDUP(MONTH(E4567)/3,0)&amp;"-"&amp;YEAR(E4567)</f>
        <v>Q4-2019</v>
      </c>
    </row>
    <row r="4568" customFormat="false" ht="14.25" hidden="false" customHeight="false" outlineLevel="0" collapsed="false">
      <c r="A4568" s="0" t="s">
        <v>4610</v>
      </c>
      <c r="B4568" s="0" t="s">
        <v>43</v>
      </c>
      <c r="C4568" s="0" t="s">
        <v>35</v>
      </c>
      <c r="D4568" s="9" t="n">
        <v>43700</v>
      </c>
      <c r="E4568" s="9" t="n">
        <v>43795</v>
      </c>
      <c r="F4568" s="9" t="n">
        <v>43809</v>
      </c>
      <c r="G4568" s="9" t="n">
        <v>43813</v>
      </c>
      <c r="H4568" s="10" t="s">
        <v>36</v>
      </c>
      <c r="I4568" s="0" t="n">
        <v>25</v>
      </c>
      <c r="J4568" s="0" t="n">
        <v>26</v>
      </c>
      <c r="K4568" s="0" t="n">
        <v>248</v>
      </c>
      <c r="L4568" s="0" t="n">
        <v>22</v>
      </c>
      <c r="M4568" s="0" t="n">
        <v>3</v>
      </c>
      <c r="N4568" s="11" t="n">
        <v>0.075</v>
      </c>
      <c r="O4568" s="12" t="n">
        <v>1855.63</v>
      </c>
      <c r="P4568" s="12" t="n">
        <v>3865.9</v>
      </c>
      <c r="Q4568" s="12" t="n">
        <f aca="false">M4568*P4568*(1-N4568)</f>
        <v>10727.8725</v>
      </c>
      <c r="R4568" s="12" t="n">
        <f aca="false">M4568*O4568</f>
        <v>5566.89</v>
      </c>
      <c r="S4568" s="12" t="n">
        <f aca="false">Q4568-R4568</f>
        <v>5160.9825</v>
      </c>
      <c r="T4568" s="11" t="n">
        <f aca="false">IFERROR(S4568/Q4568,0)</f>
        <v>0.481081640371845</v>
      </c>
      <c r="U4568" s="13" t="n">
        <f aca="false">F4568-E4568</f>
        <v>14</v>
      </c>
      <c r="V4568" s="13" t="n">
        <f aca="false">G4568-F4568</f>
        <v>4</v>
      </c>
      <c r="W4568" s="13" t="n">
        <f aca="false">G4568-E4568</f>
        <v>18</v>
      </c>
      <c r="X4568" s="10" t="n">
        <f aca="false">YEAR(E4568)</f>
        <v>2019</v>
      </c>
      <c r="Y4568" s="0" t="str">
        <f aca="false">TEXT(E4568,"yyyy-mm")</f>
        <v>2019-11</v>
      </c>
      <c r="Z4568" s="0" t="str">
        <f aca="false">"Q"&amp;ROUNDUP(MONTH(E4568)/3,0)&amp;"-"&amp;YEAR(E4568)</f>
        <v>Q4-2019</v>
      </c>
    </row>
    <row r="4569" customFormat="false" ht="14.25" hidden="false" customHeight="false" outlineLevel="0" collapsed="false">
      <c r="A4569" s="0" t="s">
        <v>4611</v>
      </c>
      <c r="B4569" s="0" t="s">
        <v>34</v>
      </c>
      <c r="C4569" s="0" t="s">
        <v>58</v>
      </c>
      <c r="D4569" s="9" t="n">
        <v>43700</v>
      </c>
      <c r="E4569" s="9" t="n">
        <v>43795</v>
      </c>
      <c r="F4569" s="9" t="n">
        <v>43812</v>
      </c>
      <c r="G4569" s="9" t="n">
        <v>43814</v>
      </c>
      <c r="H4569" s="10" t="s">
        <v>36</v>
      </c>
      <c r="I4569" s="0" t="n">
        <v>3</v>
      </c>
      <c r="J4569" s="0" t="n">
        <v>26</v>
      </c>
      <c r="K4569" s="0" t="n">
        <v>353</v>
      </c>
      <c r="L4569" s="0" t="n">
        <v>30</v>
      </c>
      <c r="M4569" s="0" t="n">
        <v>2</v>
      </c>
      <c r="N4569" s="11" t="n">
        <v>0.1</v>
      </c>
      <c r="O4569" s="12" t="n">
        <v>1161.91</v>
      </c>
      <c r="P4569" s="12" t="n">
        <v>2003.3</v>
      </c>
      <c r="Q4569" s="12" t="n">
        <f aca="false">M4569*P4569*(1-N4569)</f>
        <v>3605.94</v>
      </c>
      <c r="R4569" s="12" t="n">
        <f aca="false">M4569*O4569</f>
        <v>2323.82</v>
      </c>
      <c r="S4569" s="12" t="n">
        <f aca="false">Q4569-R4569</f>
        <v>1282.12</v>
      </c>
      <c r="T4569" s="11" t="n">
        <f aca="false">IFERROR(S4569/Q4569,0)</f>
        <v>0.355557774117151</v>
      </c>
      <c r="U4569" s="13" t="n">
        <f aca="false">F4569-E4569</f>
        <v>17</v>
      </c>
      <c r="V4569" s="13" t="n">
        <f aca="false">G4569-F4569</f>
        <v>2</v>
      </c>
      <c r="W4569" s="13" t="n">
        <f aca="false">G4569-E4569</f>
        <v>19</v>
      </c>
      <c r="X4569" s="10" t="n">
        <f aca="false">YEAR(E4569)</f>
        <v>2019</v>
      </c>
      <c r="Y4569" s="0" t="str">
        <f aca="false">TEXT(E4569,"yyyy-mm")</f>
        <v>2019-11</v>
      </c>
      <c r="Z4569" s="0" t="str">
        <f aca="false">"Q"&amp;ROUNDUP(MONTH(E4569)/3,0)&amp;"-"&amp;YEAR(E4569)</f>
        <v>Q4-2019</v>
      </c>
    </row>
    <row r="4570" customFormat="false" ht="14.25" hidden="false" customHeight="false" outlineLevel="0" collapsed="false">
      <c r="A4570" s="0" t="s">
        <v>4612</v>
      </c>
      <c r="B4570" s="0" t="s">
        <v>41</v>
      </c>
      <c r="C4570" s="0" t="s">
        <v>35</v>
      </c>
      <c r="D4570" s="9" t="n">
        <v>43700</v>
      </c>
      <c r="E4570" s="9" t="n">
        <v>43795</v>
      </c>
      <c r="F4570" s="9" t="n">
        <v>43823</v>
      </c>
      <c r="G4570" s="9" t="n">
        <v>43828</v>
      </c>
      <c r="H4570" s="10" t="s">
        <v>36</v>
      </c>
      <c r="I4570" s="0" t="n">
        <v>21</v>
      </c>
      <c r="J4570" s="0" t="n">
        <v>46</v>
      </c>
      <c r="K4570" s="0" t="n">
        <v>248</v>
      </c>
      <c r="L4570" s="0" t="n">
        <v>38</v>
      </c>
      <c r="M4570" s="0" t="n">
        <v>5</v>
      </c>
      <c r="N4570" s="11" t="n">
        <v>0.1</v>
      </c>
      <c r="O4570" s="12" t="n">
        <v>2857.01</v>
      </c>
      <c r="P4570" s="12" t="n">
        <v>6210.9</v>
      </c>
      <c r="Q4570" s="12" t="n">
        <f aca="false">M4570*P4570*(1-N4570)</f>
        <v>27949.05</v>
      </c>
      <c r="R4570" s="12" t="n">
        <f aca="false">M4570*O4570</f>
        <v>14285.05</v>
      </c>
      <c r="S4570" s="12" t="n">
        <f aca="false">Q4570-R4570</f>
        <v>13664</v>
      </c>
      <c r="T4570" s="11" t="n">
        <f aca="false">IFERROR(S4570/Q4570,0)</f>
        <v>0.488889604476717</v>
      </c>
      <c r="U4570" s="13" t="n">
        <f aca="false">F4570-E4570</f>
        <v>28</v>
      </c>
      <c r="V4570" s="13" t="n">
        <f aca="false">G4570-F4570</f>
        <v>5</v>
      </c>
      <c r="W4570" s="13" t="n">
        <f aca="false">G4570-E4570</f>
        <v>33</v>
      </c>
      <c r="X4570" s="10" t="n">
        <f aca="false">YEAR(E4570)</f>
        <v>2019</v>
      </c>
      <c r="Y4570" s="0" t="str">
        <f aca="false">TEXT(E4570,"yyyy-mm")</f>
        <v>2019-11</v>
      </c>
      <c r="Z4570" s="0" t="str">
        <f aca="false">"Q"&amp;ROUNDUP(MONTH(E4570)/3,0)&amp;"-"&amp;YEAR(E4570)</f>
        <v>Q4-2019</v>
      </c>
    </row>
    <row r="4571" customFormat="false" ht="14.25" hidden="false" customHeight="false" outlineLevel="0" collapsed="false">
      <c r="A4571" s="0" t="s">
        <v>4613</v>
      </c>
      <c r="B4571" s="0" t="s">
        <v>38</v>
      </c>
      <c r="C4571" s="0" t="s">
        <v>46</v>
      </c>
      <c r="D4571" s="9" t="n">
        <v>43700</v>
      </c>
      <c r="E4571" s="9" t="n">
        <v>43795</v>
      </c>
      <c r="F4571" s="9" t="n">
        <v>43809</v>
      </c>
      <c r="G4571" s="9" t="n">
        <v>43817</v>
      </c>
      <c r="H4571" s="10" t="s">
        <v>36</v>
      </c>
      <c r="I4571" s="0" t="n">
        <v>19</v>
      </c>
      <c r="J4571" s="0" t="n">
        <v>49</v>
      </c>
      <c r="K4571" s="0" t="n">
        <v>278</v>
      </c>
      <c r="L4571" s="0" t="n">
        <v>16</v>
      </c>
      <c r="M4571" s="0" t="n">
        <v>7</v>
      </c>
      <c r="N4571" s="11" t="n">
        <v>0.05</v>
      </c>
      <c r="O4571" s="12" t="n">
        <v>2037.81</v>
      </c>
      <c r="P4571" s="12" t="n">
        <v>2579.5</v>
      </c>
      <c r="Q4571" s="12" t="n">
        <f aca="false">M4571*P4571*(1-N4571)</f>
        <v>17153.675</v>
      </c>
      <c r="R4571" s="12" t="n">
        <f aca="false">M4571*O4571</f>
        <v>14264.67</v>
      </c>
      <c r="S4571" s="12" t="n">
        <f aca="false">Q4571-R4571</f>
        <v>2889.005</v>
      </c>
      <c r="T4571" s="11" t="n">
        <f aca="false">IFERROR(S4571/Q4571,0)</f>
        <v>0.168419012252476</v>
      </c>
      <c r="U4571" s="13" t="n">
        <f aca="false">F4571-E4571</f>
        <v>14</v>
      </c>
      <c r="V4571" s="13" t="n">
        <f aca="false">G4571-F4571</f>
        <v>8</v>
      </c>
      <c r="W4571" s="13" t="n">
        <f aca="false">G4571-E4571</f>
        <v>22</v>
      </c>
      <c r="X4571" s="10" t="n">
        <f aca="false">YEAR(E4571)</f>
        <v>2019</v>
      </c>
      <c r="Y4571" s="0" t="str">
        <f aca="false">TEXT(E4571,"yyyy-mm")</f>
        <v>2019-11</v>
      </c>
      <c r="Z4571" s="0" t="str">
        <f aca="false">"Q"&amp;ROUNDUP(MONTH(E4571)/3,0)&amp;"-"&amp;YEAR(E4571)</f>
        <v>Q4-2019</v>
      </c>
    </row>
    <row r="4572" customFormat="false" ht="14.25" hidden="false" customHeight="false" outlineLevel="0" collapsed="false">
      <c r="A4572" s="0" t="s">
        <v>4614</v>
      </c>
      <c r="B4572" s="0" t="s">
        <v>34</v>
      </c>
      <c r="C4572" s="0" t="s">
        <v>48</v>
      </c>
      <c r="D4572" s="9" t="n">
        <v>43700</v>
      </c>
      <c r="E4572" s="9" t="n">
        <v>43795</v>
      </c>
      <c r="F4572" s="9" t="n">
        <v>43808</v>
      </c>
      <c r="G4572" s="9" t="n">
        <v>43815</v>
      </c>
      <c r="H4572" s="10" t="s">
        <v>36</v>
      </c>
      <c r="I4572" s="0" t="n">
        <v>8</v>
      </c>
      <c r="J4572" s="0" t="n">
        <v>37</v>
      </c>
      <c r="K4572" s="0" t="n">
        <v>9</v>
      </c>
      <c r="L4572" s="0" t="n">
        <v>3</v>
      </c>
      <c r="M4572" s="0" t="n">
        <v>3</v>
      </c>
      <c r="N4572" s="11" t="n">
        <v>0.05</v>
      </c>
      <c r="O4572" s="12" t="n">
        <v>118.59</v>
      </c>
      <c r="P4572" s="12" t="n">
        <v>201</v>
      </c>
      <c r="Q4572" s="12" t="n">
        <f aca="false">M4572*P4572*(1-N4572)</f>
        <v>572.85</v>
      </c>
      <c r="R4572" s="12" t="n">
        <f aca="false">M4572*O4572</f>
        <v>355.77</v>
      </c>
      <c r="S4572" s="12" t="n">
        <f aca="false">Q4572-R4572</f>
        <v>217.08</v>
      </c>
      <c r="T4572" s="11" t="n">
        <f aca="false">IFERROR(S4572/Q4572,0)</f>
        <v>0.378947368421053</v>
      </c>
      <c r="U4572" s="13" t="n">
        <f aca="false">F4572-E4572</f>
        <v>13</v>
      </c>
      <c r="V4572" s="13" t="n">
        <f aca="false">G4572-F4572</f>
        <v>7</v>
      </c>
      <c r="W4572" s="13" t="n">
        <f aca="false">G4572-E4572</f>
        <v>20</v>
      </c>
      <c r="X4572" s="10" t="n">
        <f aca="false">YEAR(E4572)</f>
        <v>2019</v>
      </c>
      <c r="Y4572" s="0" t="str">
        <f aca="false">TEXT(E4572,"yyyy-mm")</f>
        <v>2019-11</v>
      </c>
      <c r="Z4572" s="0" t="str">
        <f aca="false">"Q"&amp;ROUNDUP(MONTH(E4572)/3,0)&amp;"-"&amp;YEAR(E4572)</f>
        <v>Q4-2019</v>
      </c>
    </row>
    <row r="4573" customFormat="false" ht="14.25" hidden="false" customHeight="false" outlineLevel="0" collapsed="false">
      <c r="A4573" s="0" t="s">
        <v>4615</v>
      </c>
      <c r="B4573" s="0" t="s">
        <v>38</v>
      </c>
      <c r="C4573" s="0" t="s">
        <v>48</v>
      </c>
      <c r="D4573" s="9" t="n">
        <v>43700</v>
      </c>
      <c r="E4573" s="9" t="n">
        <v>43795</v>
      </c>
      <c r="F4573" s="9" t="n">
        <v>43804</v>
      </c>
      <c r="G4573" s="9" t="n">
        <v>43809</v>
      </c>
      <c r="H4573" s="10" t="s">
        <v>36</v>
      </c>
      <c r="I4573" s="0" t="n">
        <v>17</v>
      </c>
      <c r="J4573" s="0" t="n">
        <v>29</v>
      </c>
      <c r="K4573" s="0" t="n">
        <v>41</v>
      </c>
      <c r="L4573" s="0" t="n">
        <v>30</v>
      </c>
      <c r="M4573" s="0" t="n">
        <v>8</v>
      </c>
      <c r="N4573" s="11" t="n">
        <v>0.15</v>
      </c>
      <c r="O4573" s="12" t="n">
        <v>929.83</v>
      </c>
      <c r="P4573" s="12" t="n">
        <v>1721.9</v>
      </c>
      <c r="Q4573" s="12" t="n">
        <f aca="false">M4573*P4573*(1-N4573)</f>
        <v>11708.92</v>
      </c>
      <c r="R4573" s="12" t="n">
        <f aca="false">M4573*O4573</f>
        <v>7438.64</v>
      </c>
      <c r="S4573" s="12" t="n">
        <f aca="false">Q4573-R4573</f>
        <v>4270.28</v>
      </c>
      <c r="T4573" s="11" t="n">
        <f aca="false">IFERROR(S4573/Q4573,0)</f>
        <v>0.364703149393796</v>
      </c>
      <c r="U4573" s="13" t="n">
        <f aca="false">F4573-E4573</f>
        <v>9</v>
      </c>
      <c r="V4573" s="13" t="n">
        <f aca="false">G4573-F4573</f>
        <v>5</v>
      </c>
      <c r="W4573" s="13" t="n">
        <f aca="false">G4573-E4573</f>
        <v>14</v>
      </c>
      <c r="X4573" s="10" t="n">
        <f aca="false">YEAR(E4573)</f>
        <v>2019</v>
      </c>
      <c r="Y4573" s="0" t="str">
        <f aca="false">TEXT(E4573,"yyyy-mm")</f>
        <v>2019-11</v>
      </c>
      <c r="Z4573" s="0" t="str">
        <f aca="false">"Q"&amp;ROUNDUP(MONTH(E4573)/3,0)&amp;"-"&amp;YEAR(E4573)</f>
        <v>Q4-2019</v>
      </c>
    </row>
    <row r="4574" customFormat="false" ht="14.25" hidden="false" customHeight="false" outlineLevel="0" collapsed="false">
      <c r="A4574" s="0" t="s">
        <v>4616</v>
      </c>
      <c r="B4574" s="0" t="s">
        <v>38</v>
      </c>
      <c r="C4574" s="0" t="s">
        <v>46</v>
      </c>
      <c r="D4574" s="9" t="n">
        <v>43700</v>
      </c>
      <c r="E4574" s="9" t="n">
        <v>43795</v>
      </c>
      <c r="F4574" s="9" t="n">
        <v>43820</v>
      </c>
      <c r="G4574" s="9" t="n">
        <v>43824</v>
      </c>
      <c r="H4574" s="10" t="s">
        <v>36</v>
      </c>
      <c r="I4574" s="0" t="n">
        <v>18</v>
      </c>
      <c r="J4574" s="0" t="n">
        <v>40</v>
      </c>
      <c r="K4574" s="0" t="n">
        <v>320</v>
      </c>
      <c r="L4574" s="0" t="n">
        <v>28</v>
      </c>
      <c r="M4574" s="0" t="n">
        <v>4</v>
      </c>
      <c r="N4574" s="11" t="n">
        <v>0.075</v>
      </c>
      <c r="O4574" s="12" t="n">
        <v>3924.53</v>
      </c>
      <c r="P4574" s="12" t="n">
        <v>5232.7</v>
      </c>
      <c r="Q4574" s="12" t="n">
        <f aca="false">M4574*P4574*(1-N4574)</f>
        <v>19360.99</v>
      </c>
      <c r="R4574" s="12" t="n">
        <f aca="false">M4574*O4574</f>
        <v>15698.12</v>
      </c>
      <c r="S4574" s="12" t="n">
        <f aca="false">Q4574-R4574</f>
        <v>3662.87</v>
      </c>
      <c r="T4574" s="11" t="n">
        <f aca="false">IFERROR(S4574/Q4574,0)</f>
        <v>0.189188156184162</v>
      </c>
      <c r="U4574" s="13" t="n">
        <f aca="false">F4574-E4574</f>
        <v>25</v>
      </c>
      <c r="V4574" s="13" t="n">
        <f aca="false">G4574-F4574</f>
        <v>4</v>
      </c>
      <c r="W4574" s="13" t="n">
        <f aca="false">G4574-E4574</f>
        <v>29</v>
      </c>
      <c r="X4574" s="10" t="n">
        <f aca="false">YEAR(E4574)</f>
        <v>2019</v>
      </c>
      <c r="Y4574" s="0" t="str">
        <f aca="false">TEXT(E4574,"yyyy-mm")</f>
        <v>2019-11</v>
      </c>
      <c r="Z4574" s="0" t="str">
        <f aca="false">"Q"&amp;ROUNDUP(MONTH(E4574)/3,0)&amp;"-"&amp;YEAR(E4574)</f>
        <v>Q4-2019</v>
      </c>
    </row>
    <row r="4575" customFormat="false" ht="14.25" hidden="false" customHeight="false" outlineLevel="0" collapsed="false">
      <c r="A4575" s="0" t="s">
        <v>4617</v>
      </c>
      <c r="B4575" s="0" t="s">
        <v>34</v>
      </c>
      <c r="C4575" s="0" t="s">
        <v>39</v>
      </c>
      <c r="D4575" s="9" t="n">
        <v>43700</v>
      </c>
      <c r="E4575" s="9" t="n">
        <v>43795</v>
      </c>
      <c r="F4575" s="9" t="n">
        <v>43804</v>
      </c>
      <c r="G4575" s="9" t="n">
        <v>43806</v>
      </c>
      <c r="H4575" s="10" t="s">
        <v>36</v>
      </c>
      <c r="I4575" s="0" t="n">
        <v>6</v>
      </c>
      <c r="J4575" s="0" t="n">
        <v>19</v>
      </c>
      <c r="K4575" s="0" t="n">
        <v>174</v>
      </c>
      <c r="L4575" s="0" t="n">
        <v>44</v>
      </c>
      <c r="M4575" s="0" t="n">
        <v>7</v>
      </c>
      <c r="N4575" s="11" t="n">
        <v>0.2</v>
      </c>
      <c r="O4575" s="12" t="n">
        <v>2869.21</v>
      </c>
      <c r="P4575" s="12" t="n">
        <v>5413.6</v>
      </c>
      <c r="Q4575" s="12" t="n">
        <f aca="false">M4575*P4575*(1-N4575)</f>
        <v>30316.16</v>
      </c>
      <c r="R4575" s="12" t="n">
        <f aca="false">M4575*O4575</f>
        <v>20084.47</v>
      </c>
      <c r="S4575" s="12" t="n">
        <f aca="false">Q4575-R4575</f>
        <v>10231.69</v>
      </c>
      <c r="T4575" s="11" t="n">
        <f aca="false">IFERROR(S4575/Q4575,0)</f>
        <v>0.337499538200089</v>
      </c>
      <c r="U4575" s="13" t="n">
        <f aca="false">F4575-E4575</f>
        <v>9</v>
      </c>
      <c r="V4575" s="13" t="n">
        <f aca="false">G4575-F4575</f>
        <v>2</v>
      </c>
      <c r="W4575" s="13" t="n">
        <f aca="false">G4575-E4575</f>
        <v>11</v>
      </c>
      <c r="X4575" s="10" t="n">
        <f aca="false">YEAR(E4575)</f>
        <v>2019</v>
      </c>
      <c r="Y4575" s="0" t="str">
        <f aca="false">TEXT(E4575,"yyyy-mm")</f>
        <v>2019-11</v>
      </c>
      <c r="Z4575" s="0" t="str">
        <f aca="false">"Q"&amp;ROUNDUP(MONTH(E4575)/3,0)&amp;"-"&amp;YEAR(E4575)</f>
        <v>Q4-2019</v>
      </c>
    </row>
    <row r="4576" customFormat="false" ht="14.25" hidden="false" customHeight="false" outlineLevel="0" collapsed="false">
      <c r="A4576" s="0" t="s">
        <v>4618</v>
      </c>
      <c r="B4576" s="0" t="s">
        <v>38</v>
      </c>
      <c r="C4576" s="0" t="s">
        <v>79</v>
      </c>
      <c r="D4576" s="9" t="n">
        <v>43700</v>
      </c>
      <c r="E4576" s="9" t="n">
        <v>43796</v>
      </c>
      <c r="F4576" s="9" t="n">
        <v>43812</v>
      </c>
      <c r="G4576" s="9" t="n">
        <v>43819</v>
      </c>
      <c r="H4576" s="10" t="s">
        <v>36</v>
      </c>
      <c r="I4576" s="0" t="n">
        <v>18</v>
      </c>
      <c r="J4576" s="0" t="n">
        <v>36</v>
      </c>
      <c r="K4576" s="0" t="n">
        <v>81</v>
      </c>
      <c r="L4576" s="0" t="n">
        <v>36</v>
      </c>
      <c r="M4576" s="0" t="n">
        <v>3</v>
      </c>
      <c r="N4576" s="11" t="n">
        <v>0.2</v>
      </c>
      <c r="O4576" s="12" t="n">
        <v>607.02</v>
      </c>
      <c r="P4576" s="12" t="n">
        <v>1011.7</v>
      </c>
      <c r="Q4576" s="12" t="n">
        <f aca="false">M4576*P4576*(1-N4576)</f>
        <v>2428.08</v>
      </c>
      <c r="R4576" s="12" t="n">
        <f aca="false">M4576*O4576</f>
        <v>1821.06</v>
      </c>
      <c r="S4576" s="12" t="n">
        <f aca="false">Q4576-R4576</f>
        <v>607.02</v>
      </c>
      <c r="T4576" s="11" t="n">
        <f aca="false">IFERROR(S4576/Q4576,0)</f>
        <v>0.25</v>
      </c>
      <c r="U4576" s="13" t="n">
        <f aca="false">F4576-E4576</f>
        <v>16</v>
      </c>
      <c r="V4576" s="13" t="n">
        <f aca="false">G4576-F4576</f>
        <v>7</v>
      </c>
      <c r="W4576" s="13" t="n">
        <f aca="false">G4576-E4576</f>
        <v>23</v>
      </c>
      <c r="X4576" s="10" t="n">
        <f aca="false">YEAR(E4576)</f>
        <v>2019</v>
      </c>
      <c r="Y4576" s="0" t="str">
        <f aca="false">TEXT(E4576,"yyyy-mm")</f>
        <v>2019-11</v>
      </c>
      <c r="Z4576" s="0" t="str">
        <f aca="false">"Q"&amp;ROUNDUP(MONTH(E4576)/3,0)&amp;"-"&amp;YEAR(E4576)</f>
        <v>Q4-2019</v>
      </c>
    </row>
    <row r="4577" customFormat="false" ht="14.25" hidden="false" customHeight="false" outlineLevel="0" collapsed="false">
      <c r="A4577" s="0" t="s">
        <v>4619</v>
      </c>
      <c r="B4577" s="0" t="s">
        <v>34</v>
      </c>
      <c r="C4577" s="0" t="s">
        <v>46</v>
      </c>
      <c r="D4577" s="9" t="n">
        <v>43700</v>
      </c>
      <c r="E4577" s="9" t="n">
        <v>43796</v>
      </c>
      <c r="F4577" s="9" t="n">
        <v>43814</v>
      </c>
      <c r="G4577" s="9" t="n">
        <v>43819</v>
      </c>
      <c r="H4577" s="10" t="s">
        <v>36</v>
      </c>
      <c r="I4577" s="0" t="n">
        <v>1</v>
      </c>
      <c r="J4577" s="0" t="n">
        <v>23</v>
      </c>
      <c r="K4577" s="0" t="n">
        <v>281</v>
      </c>
      <c r="L4577" s="0" t="n">
        <v>16</v>
      </c>
      <c r="M4577" s="0" t="n">
        <v>3</v>
      </c>
      <c r="N4577" s="11" t="n">
        <v>0.05</v>
      </c>
      <c r="O4577" s="12" t="n">
        <v>2524.16</v>
      </c>
      <c r="P4577" s="12" t="n">
        <v>4006.6</v>
      </c>
      <c r="Q4577" s="12" t="n">
        <f aca="false">M4577*P4577*(1-N4577)</f>
        <v>11418.81</v>
      </c>
      <c r="R4577" s="12" t="n">
        <f aca="false">M4577*O4577</f>
        <v>7572.48</v>
      </c>
      <c r="S4577" s="12" t="n">
        <f aca="false">Q4577-R4577</f>
        <v>3846.33</v>
      </c>
      <c r="T4577" s="11" t="n">
        <f aca="false">IFERROR(S4577/Q4577,0)</f>
        <v>0.336841579814359</v>
      </c>
      <c r="U4577" s="13" t="n">
        <f aca="false">F4577-E4577</f>
        <v>18</v>
      </c>
      <c r="V4577" s="13" t="n">
        <f aca="false">G4577-F4577</f>
        <v>5</v>
      </c>
      <c r="W4577" s="13" t="n">
        <f aca="false">G4577-E4577</f>
        <v>23</v>
      </c>
      <c r="X4577" s="10" t="n">
        <f aca="false">YEAR(E4577)</f>
        <v>2019</v>
      </c>
      <c r="Y4577" s="0" t="str">
        <f aca="false">TEXT(E4577,"yyyy-mm")</f>
        <v>2019-11</v>
      </c>
      <c r="Z4577" s="0" t="str">
        <f aca="false">"Q"&amp;ROUNDUP(MONTH(E4577)/3,0)&amp;"-"&amp;YEAR(E4577)</f>
        <v>Q4-2019</v>
      </c>
    </row>
    <row r="4578" customFormat="false" ht="14.25" hidden="false" customHeight="false" outlineLevel="0" collapsed="false">
      <c r="A4578" s="0" t="s">
        <v>4620</v>
      </c>
      <c r="B4578" s="0" t="s">
        <v>34</v>
      </c>
      <c r="C4578" s="0" t="s">
        <v>39</v>
      </c>
      <c r="D4578" s="9" t="n">
        <v>43700</v>
      </c>
      <c r="E4578" s="9" t="n">
        <v>43796</v>
      </c>
      <c r="F4578" s="9" t="n">
        <v>43813</v>
      </c>
      <c r="G4578" s="9" t="n">
        <v>43817</v>
      </c>
      <c r="H4578" s="10" t="s">
        <v>36</v>
      </c>
      <c r="I4578" s="0" t="n">
        <v>4</v>
      </c>
      <c r="J4578" s="0" t="n">
        <v>2</v>
      </c>
      <c r="K4578" s="0" t="n">
        <v>166</v>
      </c>
      <c r="L4578" s="0" t="n">
        <v>20</v>
      </c>
      <c r="M4578" s="0" t="n">
        <v>3</v>
      </c>
      <c r="N4578" s="11" t="n">
        <v>0.075</v>
      </c>
      <c r="O4578" s="12" t="n">
        <v>1373.37</v>
      </c>
      <c r="P4578" s="12" t="n">
        <v>1855.9</v>
      </c>
      <c r="Q4578" s="12" t="n">
        <f aca="false">M4578*P4578*(1-N4578)</f>
        <v>5150.1225</v>
      </c>
      <c r="R4578" s="12" t="n">
        <f aca="false">M4578*O4578</f>
        <v>4120.11</v>
      </c>
      <c r="S4578" s="12" t="n">
        <f aca="false">Q4578-R4578</f>
        <v>1030.0125</v>
      </c>
      <c r="T4578" s="11" t="n">
        <f aca="false">IFERROR(S4578/Q4578,0)</f>
        <v>0.199997669958336</v>
      </c>
      <c r="U4578" s="13" t="n">
        <f aca="false">F4578-E4578</f>
        <v>17</v>
      </c>
      <c r="V4578" s="13" t="n">
        <f aca="false">G4578-F4578</f>
        <v>4</v>
      </c>
      <c r="W4578" s="13" t="n">
        <f aca="false">G4578-E4578</f>
        <v>21</v>
      </c>
      <c r="X4578" s="10" t="n">
        <f aca="false">YEAR(E4578)</f>
        <v>2019</v>
      </c>
      <c r="Y4578" s="0" t="str">
        <f aca="false">TEXT(E4578,"yyyy-mm")</f>
        <v>2019-11</v>
      </c>
      <c r="Z4578" s="0" t="str">
        <f aca="false">"Q"&amp;ROUNDUP(MONTH(E4578)/3,0)&amp;"-"&amp;YEAR(E4578)</f>
        <v>Q4-2019</v>
      </c>
    </row>
    <row r="4579" customFormat="false" ht="14.25" hidden="false" customHeight="false" outlineLevel="0" collapsed="false">
      <c r="A4579" s="0" t="s">
        <v>4621</v>
      </c>
      <c r="B4579" s="0" t="s">
        <v>38</v>
      </c>
      <c r="C4579" s="0" t="s">
        <v>39</v>
      </c>
      <c r="D4579" s="9" t="n">
        <v>43700</v>
      </c>
      <c r="E4579" s="9" t="n">
        <v>43796</v>
      </c>
      <c r="F4579" s="9" t="n">
        <v>43800</v>
      </c>
      <c r="G4579" s="9" t="n">
        <v>43805</v>
      </c>
      <c r="H4579" s="10" t="s">
        <v>36</v>
      </c>
      <c r="I4579" s="0" t="n">
        <v>16</v>
      </c>
      <c r="J4579" s="0" t="n">
        <v>16</v>
      </c>
      <c r="K4579" s="0" t="n">
        <v>128</v>
      </c>
      <c r="L4579" s="0" t="n">
        <v>44</v>
      </c>
      <c r="M4579" s="0" t="n">
        <v>4</v>
      </c>
      <c r="N4579" s="11" t="n">
        <v>0.075</v>
      </c>
      <c r="O4579" s="12" t="n">
        <v>2921.2</v>
      </c>
      <c r="P4579" s="12" t="n">
        <v>3651.5</v>
      </c>
      <c r="Q4579" s="12" t="n">
        <f aca="false">M4579*P4579*(1-N4579)</f>
        <v>13510.55</v>
      </c>
      <c r="R4579" s="12" t="n">
        <f aca="false">M4579*O4579</f>
        <v>11684.8</v>
      </c>
      <c r="S4579" s="12" t="n">
        <f aca="false">Q4579-R4579</f>
        <v>1825.75</v>
      </c>
      <c r="T4579" s="11" t="n">
        <f aca="false">IFERROR(S4579/Q4579,0)</f>
        <v>0.135135135135135</v>
      </c>
      <c r="U4579" s="13" t="n">
        <f aca="false">F4579-E4579</f>
        <v>4</v>
      </c>
      <c r="V4579" s="13" t="n">
        <f aca="false">G4579-F4579</f>
        <v>5</v>
      </c>
      <c r="W4579" s="13" t="n">
        <f aca="false">G4579-E4579</f>
        <v>9</v>
      </c>
      <c r="X4579" s="10" t="n">
        <f aca="false">YEAR(E4579)</f>
        <v>2019</v>
      </c>
      <c r="Y4579" s="0" t="str">
        <f aca="false">TEXT(E4579,"yyyy-mm")</f>
        <v>2019-11</v>
      </c>
      <c r="Z4579" s="0" t="str">
        <f aca="false">"Q"&amp;ROUNDUP(MONTH(E4579)/3,0)&amp;"-"&amp;YEAR(E4579)</f>
        <v>Q4-2019</v>
      </c>
    </row>
    <row r="4580" customFormat="false" ht="14.25" hidden="false" customHeight="false" outlineLevel="0" collapsed="false">
      <c r="A4580" s="0" t="s">
        <v>4622</v>
      </c>
      <c r="B4580" s="0" t="s">
        <v>34</v>
      </c>
      <c r="C4580" s="0" t="s">
        <v>58</v>
      </c>
      <c r="D4580" s="9" t="n">
        <v>43700</v>
      </c>
      <c r="E4580" s="9" t="n">
        <v>43796</v>
      </c>
      <c r="F4580" s="9" t="n">
        <v>43808</v>
      </c>
      <c r="G4580" s="9" t="n">
        <v>43815</v>
      </c>
      <c r="H4580" s="10" t="s">
        <v>36</v>
      </c>
      <c r="I4580" s="0" t="n">
        <v>4</v>
      </c>
      <c r="J4580" s="0" t="n">
        <v>12</v>
      </c>
      <c r="K4580" s="0" t="n">
        <v>359</v>
      </c>
      <c r="L4580" s="0" t="n">
        <v>20</v>
      </c>
      <c r="M4580" s="0" t="n">
        <v>8</v>
      </c>
      <c r="N4580" s="11" t="n">
        <v>0.2</v>
      </c>
      <c r="O4580" s="12" t="n">
        <v>99.43</v>
      </c>
      <c r="P4580" s="12" t="n">
        <v>187.6</v>
      </c>
      <c r="Q4580" s="12" t="n">
        <f aca="false">M4580*P4580*(1-N4580)</f>
        <v>1200.64</v>
      </c>
      <c r="R4580" s="12" t="n">
        <f aca="false">M4580*O4580</f>
        <v>795.44</v>
      </c>
      <c r="S4580" s="12" t="n">
        <f aca="false">Q4580-R4580</f>
        <v>405.2</v>
      </c>
      <c r="T4580" s="11" t="n">
        <f aca="false">IFERROR(S4580/Q4580,0)</f>
        <v>0.337486673773987</v>
      </c>
      <c r="U4580" s="13" t="n">
        <f aca="false">F4580-E4580</f>
        <v>12</v>
      </c>
      <c r="V4580" s="13" t="n">
        <f aca="false">G4580-F4580</f>
        <v>7</v>
      </c>
      <c r="W4580" s="13" t="n">
        <f aca="false">G4580-E4580</f>
        <v>19</v>
      </c>
      <c r="X4580" s="10" t="n">
        <f aca="false">YEAR(E4580)</f>
        <v>2019</v>
      </c>
      <c r="Y4580" s="0" t="str">
        <f aca="false">TEXT(E4580,"yyyy-mm")</f>
        <v>2019-11</v>
      </c>
      <c r="Z4580" s="0" t="str">
        <f aca="false">"Q"&amp;ROUNDUP(MONTH(E4580)/3,0)&amp;"-"&amp;YEAR(E4580)</f>
        <v>Q4-2019</v>
      </c>
    </row>
    <row r="4581" customFormat="false" ht="14.25" hidden="false" customHeight="false" outlineLevel="0" collapsed="false">
      <c r="A4581" s="0" t="s">
        <v>4623</v>
      </c>
      <c r="B4581" s="0" t="s">
        <v>41</v>
      </c>
      <c r="C4581" s="0" t="s">
        <v>35</v>
      </c>
      <c r="D4581" s="9" t="n">
        <v>43700</v>
      </c>
      <c r="E4581" s="9" t="n">
        <v>43796</v>
      </c>
      <c r="F4581" s="9" t="n">
        <v>43822</v>
      </c>
      <c r="G4581" s="9" t="n">
        <v>43824</v>
      </c>
      <c r="H4581" s="10" t="s">
        <v>36</v>
      </c>
      <c r="I4581" s="0" t="n">
        <v>25</v>
      </c>
      <c r="J4581" s="0" t="n">
        <v>3</v>
      </c>
      <c r="K4581" s="0" t="n">
        <v>211</v>
      </c>
      <c r="L4581" s="0" t="n">
        <v>33</v>
      </c>
      <c r="M4581" s="0" t="n">
        <v>5</v>
      </c>
      <c r="N4581" s="11" t="n">
        <v>0.4</v>
      </c>
      <c r="O4581" s="12" t="n">
        <v>607.82</v>
      </c>
      <c r="P4581" s="12" t="n">
        <v>1125.6</v>
      </c>
      <c r="Q4581" s="12" t="n">
        <f aca="false">M4581*P4581*(1-N4581)</f>
        <v>3376.8</v>
      </c>
      <c r="R4581" s="12" t="n">
        <f aca="false">M4581*O4581</f>
        <v>3039.1</v>
      </c>
      <c r="S4581" s="12" t="n">
        <f aca="false">Q4581-R4581</f>
        <v>337.699999999999</v>
      </c>
      <c r="T4581" s="11" t="n">
        <f aca="false">IFERROR(S4581/Q4581,0)</f>
        <v>0.100005922767117</v>
      </c>
      <c r="U4581" s="13" t="n">
        <f aca="false">F4581-E4581</f>
        <v>26</v>
      </c>
      <c r="V4581" s="13" t="n">
        <f aca="false">G4581-F4581</f>
        <v>2</v>
      </c>
      <c r="W4581" s="13" t="n">
        <f aca="false">G4581-E4581</f>
        <v>28</v>
      </c>
      <c r="X4581" s="10" t="n">
        <f aca="false">YEAR(E4581)</f>
        <v>2019</v>
      </c>
      <c r="Y4581" s="0" t="str">
        <f aca="false">TEXT(E4581,"yyyy-mm")</f>
        <v>2019-11</v>
      </c>
      <c r="Z4581" s="0" t="str">
        <f aca="false">"Q"&amp;ROUNDUP(MONTH(E4581)/3,0)&amp;"-"&amp;YEAR(E4581)</f>
        <v>Q4-2019</v>
      </c>
    </row>
    <row r="4582" customFormat="false" ht="14.25" hidden="false" customHeight="false" outlineLevel="0" collapsed="false">
      <c r="A4582" s="0" t="s">
        <v>4624</v>
      </c>
      <c r="B4582" s="0" t="s">
        <v>38</v>
      </c>
      <c r="C4582" s="0" t="s">
        <v>48</v>
      </c>
      <c r="D4582" s="9" t="n">
        <v>43700</v>
      </c>
      <c r="E4582" s="9" t="n">
        <v>43796</v>
      </c>
      <c r="F4582" s="9" t="n">
        <v>43807</v>
      </c>
      <c r="G4582" s="9" t="n">
        <v>43808</v>
      </c>
      <c r="H4582" s="10" t="s">
        <v>36</v>
      </c>
      <c r="I4582" s="0" t="n">
        <v>17</v>
      </c>
      <c r="J4582" s="0" t="n">
        <v>1</v>
      </c>
      <c r="K4582" s="0" t="n">
        <v>10</v>
      </c>
      <c r="L4582" s="0" t="n">
        <v>33</v>
      </c>
      <c r="M4582" s="0" t="n">
        <v>1</v>
      </c>
      <c r="N4582" s="11" t="n">
        <v>0.075</v>
      </c>
      <c r="O4582" s="12" t="n">
        <v>3027.06</v>
      </c>
      <c r="P4582" s="12" t="n">
        <v>5045.1</v>
      </c>
      <c r="Q4582" s="12" t="n">
        <f aca="false">M4582*P4582*(1-N4582)</f>
        <v>4666.7175</v>
      </c>
      <c r="R4582" s="12" t="n">
        <f aca="false">M4582*O4582</f>
        <v>3027.06</v>
      </c>
      <c r="S4582" s="12" t="n">
        <f aca="false">Q4582-R4582</f>
        <v>1639.6575</v>
      </c>
      <c r="T4582" s="11" t="n">
        <f aca="false">IFERROR(S4582/Q4582,0)</f>
        <v>0.351351351351351</v>
      </c>
      <c r="U4582" s="13" t="n">
        <f aca="false">F4582-E4582</f>
        <v>11</v>
      </c>
      <c r="V4582" s="13" t="n">
        <f aca="false">G4582-F4582</f>
        <v>1</v>
      </c>
      <c r="W4582" s="13" t="n">
        <f aca="false">G4582-E4582</f>
        <v>12</v>
      </c>
      <c r="X4582" s="10" t="n">
        <f aca="false">YEAR(E4582)</f>
        <v>2019</v>
      </c>
      <c r="Y4582" s="0" t="str">
        <f aca="false">TEXT(E4582,"yyyy-mm")</f>
        <v>2019-11</v>
      </c>
      <c r="Z4582" s="0" t="str">
        <f aca="false">"Q"&amp;ROUNDUP(MONTH(E4582)/3,0)&amp;"-"&amp;YEAR(E4582)</f>
        <v>Q4-2019</v>
      </c>
    </row>
    <row r="4583" customFormat="false" ht="14.25" hidden="false" customHeight="false" outlineLevel="0" collapsed="false">
      <c r="A4583" s="0" t="s">
        <v>4625</v>
      </c>
      <c r="B4583" s="0" t="s">
        <v>34</v>
      </c>
      <c r="C4583" s="0" t="s">
        <v>46</v>
      </c>
      <c r="D4583" s="9" t="n">
        <v>43700</v>
      </c>
      <c r="E4583" s="9" t="n">
        <v>43796</v>
      </c>
      <c r="F4583" s="9" t="n">
        <v>43813</v>
      </c>
      <c r="G4583" s="9" t="n">
        <v>43823</v>
      </c>
      <c r="H4583" s="10" t="s">
        <v>36</v>
      </c>
      <c r="I4583" s="0" t="n">
        <v>11</v>
      </c>
      <c r="J4583" s="0" t="n">
        <v>20</v>
      </c>
      <c r="K4583" s="0" t="n">
        <v>320</v>
      </c>
      <c r="L4583" s="0" t="n">
        <v>16</v>
      </c>
      <c r="M4583" s="0" t="n">
        <v>4</v>
      </c>
      <c r="N4583" s="11" t="n">
        <v>0.15</v>
      </c>
      <c r="O4583" s="12" t="n">
        <v>150.08</v>
      </c>
      <c r="P4583" s="12" t="n">
        <v>214.4</v>
      </c>
      <c r="Q4583" s="12" t="n">
        <f aca="false">M4583*P4583*(1-N4583)</f>
        <v>728.96</v>
      </c>
      <c r="R4583" s="12" t="n">
        <f aca="false">M4583*O4583</f>
        <v>600.32</v>
      </c>
      <c r="S4583" s="12" t="n">
        <f aca="false">Q4583-R4583</f>
        <v>128.64</v>
      </c>
      <c r="T4583" s="11" t="n">
        <f aca="false">IFERROR(S4583/Q4583,0)</f>
        <v>0.176470588235294</v>
      </c>
      <c r="U4583" s="13" t="n">
        <f aca="false">F4583-E4583</f>
        <v>17</v>
      </c>
      <c r="V4583" s="13" t="n">
        <f aca="false">G4583-F4583</f>
        <v>10</v>
      </c>
      <c r="W4583" s="13" t="n">
        <f aca="false">G4583-E4583</f>
        <v>27</v>
      </c>
      <c r="X4583" s="10" t="n">
        <f aca="false">YEAR(E4583)</f>
        <v>2019</v>
      </c>
      <c r="Y4583" s="0" t="str">
        <f aca="false">TEXT(E4583,"yyyy-mm")</f>
        <v>2019-11</v>
      </c>
      <c r="Z4583" s="0" t="str">
        <f aca="false">"Q"&amp;ROUNDUP(MONTH(E4583)/3,0)&amp;"-"&amp;YEAR(E4583)</f>
        <v>Q4-2019</v>
      </c>
    </row>
    <row r="4584" customFormat="false" ht="14.25" hidden="false" customHeight="false" outlineLevel="0" collapsed="false">
      <c r="A4584" s="0" t="s">
        <v>4626</v>
      </c>
      <c r="B4584" s="0" t="s">
        <v>34</v>
      </c>
      <c r="C4584" s="0" t="s">
        <v>58</v>
      </c>
      <c r="D4584" s="9" t="n">
        <v>43700</v>
      </c>
      <c r="E4584" s="9" t="n">
        <v>43796</v>
      </c>
      <c r="F4584" s="9" t="n">
        <v>43822</v>
      </c>
      <c r="G4584" s="9" t="n">
        <v>43828</v>
      </c>
      <c r="H4584" s="10" t="s">
        <v>36</v>
      </c>
      <c r="I4584" s="0" t="n">
        <v>8</v>
      </c>
      <c r="J4584" s="0" t="n">
        <v>5</v>
      </c>
      <c r="K4584" s="0" t="n">
        <v>335</v>
      </c>
      <c r="L4584" s="0" t="n">
        <v>39</v>
      </c>
      <c r="M4584" s="0" t="n">
        <v>7</v>
      </c>
      <c r="N4584" s="11" t="n">
        <v>0.075</v>
      </c>
      <c r="O4584" s="12" t="n">
        <v>1331.96</v>
      </c>
      <c r="P4584" s="12" t="n">
        <v>1876</v>
      </c>
      <c r="Q4584" s="12" t="n">
        <f aca="false">M4584*P4584*(1-N4584)</f>
        <v>12147.1</v>
      </c>
      <c r="R4584" s="12" t="n">
        <f aca="false">M4584*O4584</f>
        <v>9323.72</v>
      </c>
      <c r="S4584" s="12" t="n">
        <f aca="false">Q4584-R4584</f>
        <v>2823.38</v>
      </c>
      <c r="T4584" s="11" t="n">
        <f aca="false">IFERROR(S4584/Q4584,0)</f>
        <v>0.232432432432432</v>
      </c>
      <c r="U4584" s="13" t="n">
        <f aca="false">F4584-E4584</f>
        <v>26</v>
      </c>
      <c r="V4584" s="13" t="n">
        <f aca="false">G4584-F4584</f>
        <v>6</v>
      </c>
      <c r="W4584" s="13" t="n">
        <f aca="false">G4584-E4584</f>
        <v>32</v>
      </c>
      <c r="X4584" s="10" t="n">
        <f aca="false">YEAR(E4584)</f>
        <v>2019</v>
      </c>
      <c r="Y4584" s="0" t="str">
        <f aca="false">TEXT(E4584,"yyyy-mm")</f>
        <v>2019-11</v>
      </c>
      <c r="Z4584" s="0" t="str">
        <f aca="false">"Q"&amp;ROUNDUP(MONTH(E4584)/3,0)&amp;"-"&amp;YEAR(E4584)</f>
        <v>Q4-2019</v>
      </c>
    </row>
    <row r="4585" customFormat="false" ht="14.25" hidden="false" customHeight="false" outlineLevel="0" collapsed="false">
      <c r="A4585" s="0" t="s">
        <v>4627</v>
      </c>
      <c r="B4585" s="0" t="s">
        <v>43</v>
      </c>
      <c r="C4585" s="0" t="s">
        <v>39</v>
      </c>
      <c r="D4585" s="9" t="n">
        <v>43700</v>
      </c>
      <c r="E4585" s="9" t="n">
        <v>43796</v>
      </c>
      <c r="F4585" s="9" t="n">
        <v>43813</v>
      </c>
      <c r="G4585" s="9" t="n">
        <v>43822</v>
      </c>
      <c r="H4585" s="10" t="s">
        <v>36</v>
      </c>
      <c r="I4585" s="0" t="n">
        <v>25</v>
      </c>
      <c r="J4585" s="0" t="n">
        <v>17</v>
      </c>
      <c r="K4585" s="0" t="n">
        <v>188</v>
      </c>
      <c r="L4585" s="0" t="n">
        <v>38</v>
      </c>
      <c r="M4585" s="0" t="n">
        <v>3</v>
      </c>
      <c r="N4585" s="11" t="n">
        <v>0.075</v>
      </c>
      <c r="O4585" s="12" t="n">
        <v>551.54</v>
      </c>
      <c r="P4585" s="12" t="n">
        <v>1125.6</v>
      </c>
      <c r="Q4585" s="12" t="n">
        <f aca="false">M4585*P4585*(1-N4585)</f>
        <v>3123.54</v>
      </c>
      <c r="R4585" s="12" t="n">
        <f aca="false">M4585*O4585</f>
        <v>1654.62</v>
      </c>
      <c r="S4585" s="12" t="n">
        <f aca="false">Q4585-R4585</f>
        <v>1468.92</v>
      </c>
      <c r="T4585" s="11" t="n">
        <f aca="false">IFERROR(S4585/Q4585,0)</f>
        <v>0.470274112065157</v>
      </c>
      <c r="U4585" s="13" t="n">
        <f aca="false">F4585-E4585</f>
        <v>17</v>
      </c>
      <c r="V4585" s="13" t="n">
        <f aca="false">G4585-F4585</f>
        <v>9</v>
      </c>
      <c r="W4585" s="13" t="n">
        <f aca="false">G4585-E4585</f>
        <v>26</v>
      </c>
      <c r="X4585" s="10" t="n">
        <f aca="false">YEAR(E4585)</f>
        <v>2019</v>
      </c>
      <c r="Y4585" s="0" t="str">
        <f aca="false">TEXT(E4585,"yyyy-mm")</f>
        <v>2019-11</v>
      </c>
      <c r="Z4585" s="0" t="str">
        <f aca="false">"Q"&amp;ROUNDUP(MONTH(E4585)/3,0)&amp;"-"&amp;YEAR(E4585)</f>
        <v>Q4-2019</v>
      </c>
    </row>
    <row r="4586" customFormat="false" ht="14.25" hidden="false" customHeight="false" outlineLevel="0" collapsed="false">
      <c r="A4586" s="0" t="s">
        <v>4628</v>
      </c>
      <c r="B4586" s="0" t="s">
        <v>38</v>
      </c>
      <c r="C4586" s="0" t="s">
        <v>79</v>
      </c>
      <c r="D4586" s="9" t="n">
        <v>43700</v>
      </c>
      <c r="E4586" s="9" t="n">
        <v>43796</v>
      </c>
      <c r="F4586" s="9" t="n">
        <v>43807</v>
      </c>
      <c r="G4586" s="9" t="n">
        <v>43811</v>
      </c>
      <c r="H4586" s="10" t="s">
        <v>36</v>
      </c>
      <c r="I4586" s="0" t="n">
        <v>17</v>
      </c>
      <c r="J4586" s="0" t="n">
        <v>41</v>
      </c>
      <c r="K4586" s="0" t="n">
        <v>85</v>
      </c>
      <c r="L4586" s="0" t="n">
        <v>21</v>
      </c>
      <c r="M4586" s="0" t="n">
        <v>1</v>
      </c>
      <c r="N4586" s="11" t="n">
        <v>0.075</v>
      </c>
      <c r="O4586" s="12" t="n">
        <v>2989.88</v>
      </c>
      <c r="P4586" s="12" t="n">
        <v>3986.5</v>
      </c>
      <c r="Q4586" s="12" t="n">
        <f aca="false">M4586*P4586*(1-N4586)</f>
        <v>3687.5125</v>
      </c>
      <c r="R4586" s="12" t="n">
        <f aca="false">M4586*O4586</f>
        <v>2989.88</v>
      </c>
      <c r="S4586" s="12" t="n">
        <f aca="false">Q4586-R4586</f>
        <v>697.6325</v>
      </c>
      <c r="T4586" s="11" t="n">
        <f aca="false">IFERROR(S4586/Q4586,0)</f>
        <v>0.189187833261582</v>
      </c>
      <c r="U4586" s="13" t="n">
        <f aca="false">F4586-E4586</f>
        <v>11</v>
      </c>
      <c r="V4586" s="13" t="n">
        <f aca="false">G4586-F4586</f>
        <v>4</v>
      </c>
      <c r="W4586" s="13" t="n">
        <f aca="false">G4586-E4586</f>
        <v>15</v>
      </c>
      <c r="X4586" s="10" t="n">
        <f aca="false">YEAR(E4586)</f>
        <v>2019</v>
      </c>
      <c r="Y4586" s="0" t="str">
        <f aca="false">TEXT(E4586,"yyyy-mm")</f>
        <v>2019-11</v>
      </c>
      <c r="Z4586" s="0" t="str">
        <f aca="false">"Q"&amp;ROUNDUP(MONTH(E4586)/3,0)&amp;"-"&amp;YEAR(E4586)</f>
        <v>Q4-2019</v>
      </c>
    </row>
    <row r="4587" customFormat="false" ht="14.25" hidden="false" customHeight="false" outlineLevel="0" collapsed="false">
      <c r="A4587" s="0" t="s">
        <v>4629</v>
      </c>
      <c r="B4587" s="0" t="s">
        <v>38</v>
      </c>
      <c r="C4587" s="0" t="s">
        <v>39</v>
      </c>
      <c r="D4587" s="9" t="n">
        <v>43700</v>
      </c>
      <c r="E4587" s="9" t="n">
        <v>43796</v>
      </c>
      <c r="F4587" s="9" t="n">
        <v>43819</v>
      </c>
      <c r="G4587" s="9" t="n">
        <v>43827</v>
      </c>
      <c r="H4587" s="10" t="s">
        <v>36</v>
      </c>
      <c r="I4587" s="0" t="n">
        <v>12</v>
      </c>
      <c r="J4587" s="0" t="n">
        <v>13</v>
      </c>
      <c r="K4587" s="0" t="n">
        <v>165</v>
      </c>
      <c r="L4587" s="0" t="n">
        <v>3</v>
      </c>
      <c r="M4587" s="0" t="n">
        <v>6</v>
      </c>
      <c r="N4587" s="11" t="n">
        <v>0.075</v>
      </c>
      <c r="O4587" s="12" t="n">
        <v>4901.32</v>
      </c>
      <c r="P4587" s="12" t="n">
        <v>6204.2</v>
      </c>
      <c r="Q4587" s="12" t="n">
        <f aca="false">M4587*P4587*(1-N4587)</f>
        <v>34433.31</v>
      </c>
      <c r="R4587" s="12" t="n">
        <f aca="false">M4587*O4587</f>
        <v>29407.92</v>
      </c>
      <c r="S4587" s="12" t="n">
        <f aca="false">Q4587-R4587</f>
        <v>5025.39</v>
      </c>
      <c r="T4587" s="11" t="n">
        <f aca="false">IFERROR(S4587/Q4587,0)</f>
        <v>0.145945597446194</v>
      </c>
      <c r="U4587" s="13" t="n">
        <f aca="false">F4587-E4587</f>
        <v>23</v>
      </c>
      <c r="V4587" s="13" t="n">
        <f aca="false">G4587-F4587</f>
        <v>8</v>
      </c>
      <c r="W4587" s="13" t="n">
        <f aca="false">G4587-E4587</f>
        <v>31</v>
      </c>
      <c r="X4587" s="10" t="n">
        <f aca="false">YEAR(E4587)</f>
        <v>2019</v>
      </c>
      <c r="Y4587" s="0" t="str">
        <f aca="false">TEXT(E4587,"yyyy-mm")</f>
        <v>2019-11</v>
      </c>
      <c r="Z4587" s="0" t="str">
        <f aca="false">"Q"&amp;ROUNDUP(MONTH(E4587)/3,0)&amp;"-"&amp;YEAR(E4587)</f>
        <v>Q4-2019</v>
      </c>
    </row>
    <row r="4588" customFormat="false" ht="14.25" hidden="false" customHeight="false" outlineLevel="0" collapsed="false">
      <c r="A4588" s="0" t="s">
        <v>4630</v>
      </c>
      <c r="B4588" s="0" t="s">
        <v>34</v>
      </c>
      <c r="C4588" s="0" t="s">
        <v>46</v>
      </c>
      <c r="D4588" s="9" t="n">
        <v>43700</v>
      </c>
      <c r="E4588" s="9" t="n">
        <v>43797</v>
      </c>
      <c r="F4588" s="9" t="n">
        <v>43813</v>
      </c>
      <c r="G4588" s="9" t="n">
        <v>43819</v>
      </c>
      <c r="H4588" s="10" t="s">
        <v>36</v>
      </c>
      <c r="I4588" s="0" t="n">
        <v>3</v>
      </c>
      <c r="J4588" s="0" t="n">
        <v>49</v>
      </c>
      <c r="K4588" s="0" t="n">
        <v>314</v>
      </c>
      <c r="L4588" s="0" t="n">
        <v>4</v>
      </c>
      <c r="M4588" s="0" t="n">
        <v>8</v>
      </c>
      <c r="N4588" s="11" t="n">
        <v>0.075</v>
      </c>
      <c r="O4588" s="12" t="n">
        <v>767.02</v>
      </c>
      <c r="P4588" s="12" t="n">
        <v>1065.3</v>
      </c>
      <c r="Q4588" s="12" t="n">
        <f aca="false">M4588*P4588*(1-N4588)</f>
        <v>7883.22</v>
      </c>
      <c r="R4588" s="12" t="n">
        <f aca="false">M4588*O4588</f>
        <v>6136.16</v>
      </c>
      <c r="S4588" s="12" t="n">
        <f aca="false">Q4588-R4588</f>
        <v>1747.06</v>
      </c>
      <c r="T4588" s="11" t="n">
        <f aca="false">IFERROR(S4588/Q4588,0)</f>
        <v>0.221617562366647</v>
      </c>
      <c r="U4588" s="13" t="n">
        <f aca="false">F4588-E4588</f>
        <v>16</v>
      </c>
      <c r="V4588" s="13" t="n">
        <f aca="false">G4588-F4588</f>
        <v>6</v>
      </c>
      <c r="W4588" s="13" t="n">
        <f aca="false">G4588-E4588</f>
        <v>22</v>
      </c>
      <c r="X4588" s="10" t="n">
        <f aca="false">YEAR(E4588)</f>
        <v>2019</v>
      </c>
      <c r="Y4588" s="0" t="str">
        <f aca="false">TEXT(E4588,"yyyy-mm")</f>
        <v>2019-11</v>
      </c>
      <c r="Z4588" s="0" t="str">
        <f aca="false">"Q"&amp;ROUNDUP(MONTH(E4588)/3,0)&amp;"-"&amp;YEAR(E4588)</f>
        <v>Q4-2019</v>
      </c>
    </row>
    <row r="4589" customFormat="false" ht="14.25" hidden="false" customHeight="false" outlineLevel="0" collapsed="false">
      <c r="A4589" s="0" t="s">
        <v>4631</v>
      </c>
      <c r="B4589" s="0" t="s">
        <v>41</v>
      </c>
      <c r="C4589" s="0" t="s">
        <v>58</v>
      </c>
      <c r="D4589" s="9" t="n">
        <v>43700</v>
      </c>
      <c r="E4589" s="9" t="n">
        <v>43797</v>
      </c>
      <c r="F4589" s="9" t="n">
        <v>43818</v>
      </c>
      <c r="G4589" s="9" t="n">
        <v>43826</v>
      </c>
      <c r="H4589" s="10" t="s">
        <v>36</v>
      </c>
      <c r="I4589" s="0" t="n">
        <v>24</v>
      </c>
      <c r="J4589" s="0" t="n">
        <v>29</v>
      </c>
      <c r="K4589" s="0" t="n">
        <v>330</v>
      </c>
      <c r="L4589" s="0" t="n">
        <v>4</v>
      </c>
      <c r="M4589" s="0" t="n">
        <v>5</v>
      </c>
      <c r="N4589" s="11" t="n">
        <v>0.2</v>
      </c>
      <c r="O4589" s="12" t="n">
        <v>633.49</v>
      </c>
      <c r="P4589" s="12" t="n">
        <v>1038.5</v>
      </c>
      <c r="Q4589" s="12" t="n">
        <f aca="false">M4589*P4589*(1-N4589)</f>
        <v>4154</v>
      </c>
      <c r="R4589" s="12" t="n">
        <f aca="false">M4589*O4589</f>
        <v>3167.45</v>
      </c>
      <c r="S4589" s="12" t="n">
        <f aca="false">Q4589-R4589</f>
        <v>986.55</v>
      </c>
      <c r="T4589" s="11" t="n">
        <f aca="false">IFERROR(S4589/Q4589,0)</f>
        <v>0.237493981704381</v>
      </c>
      <c r="U4589" s="13" t="n">
        <f aca="false">F4589-E4589</f>
        <v>21</v>
      </c>
      <c r="V4589" s="13" t="n">
        <f aca="false">G4589-F4589</f>
        <v>8</v>
      </c>
      <c r="W4589" s="13" t="n">
        <f aca="false">G4589-E4589</f>
        <v>29</v>
      </c>
      <c r="X4589" s="10" t="n">
        <f aca="false">YEAR(E4589)</f>
        <v>2019</v>
      </c>
      <c r="Y4589" s="0" t="str">
        <f aca="false">TEXT(E4589,"yyyy-mm")</f>
        <v>2019-11</v>
      </c>
      <c r="Z4589" s="0" t="str">
        <f aca="false">"Q"&amp;ROUNDUP(MONTH(E4589)/3,0)&amp;"-"&amp;YEAR(E4589)</f>
        <v>Q4-2019</v>
      </c>
    </row>
    <row r="4590" customFormat="false" ht="14.25" hidden="false" customHeight="false" outlineLevel="0" collapsed="false">
      <c r="A4590" s="0" t="s">
        <v>4632</v>
      </c>
      <c r="B4590" s="0" t="s">
        <v>38</v>
      </c>
      <c r="C4590" s="0" t="s">
        <v>35</v>
      </c>
      <c r="D4590" s="9" t="n">
        <v>43700</v>
      </c>
      <c r="E4590" s="9" t="n">
        <v>43797</v>
      </c>
      <c r="F4590" s="9" t="n">
        <v>43820</v>
      </c>
      <c r="G4590" s="9" t="n">
        <v>43823</v>
      </c>
      <c r="H4590" s="10" t="s">
        <v>36</v>
      </c>
      <c r="I4590" s="0" t="n">
        <v>17</v>
      </c>
      <c r="J4590" s="0" t="n">
        <v>36</v>
      </c>
      <c r="K4590" s="0" t="n">
        <v>248</v>
      </c>
      <c r="L4590" s="0" t="n">
        <v>37</v>
      </c>
      <c r="M4590" s="0" t="n">
        <v>3</v>
      </c>
      <c r="N4590" s="11" t="n">
        <v>0.1</v>
      </c>
      <c r="O4590" s="12" t="n">
        <v>3138.82</v>
      </c>
      <c r="P4590" s="12" t="n">
        <v>6539.2</v>
      </c>
      <c r="Q4590" s="12" t="n">
        <f aca="false">M4590*P4590*(1-N4590)</f>
        <v>17655.84</v>
      </c>
      <c r="R4590" s="12" t="n">
        <f aca="false">M4590*O4590</f>
        <v>9416.46</v>
      </c>
      <c r="S4590" s="12" t="n">
        <f aca="false">Q4590-R4590</f>
        <v>8239.38</v>
      </c>
      <c r="T4590" s="11" t="n">
        <f aca="false">IFERROR(S4590/Q4590,0)</f>
        <v>0.466665987004866</v>
      </c>
      <c r="U4590" s="13" t="n">
        <f aca="false">F4590-E4590</f>
        <v>23</v>
      </c>
      <c r="V4590" s="13" t="n">
        <f aca="false">G4590-F4590</f>
        <v>3</v>
      </c>
      <c r="W4590" s="13" t="n">
        <f aca="false">G4590-E4590</f>
        <v>26</v>
      </c>
      <c r="X4590" s="10" t="n">
        <f aca="false">YEAR(E4590)</f>
        <v>2019</v>
      </c>
      <c r="Y4590" s="0" t="str">
        <f aca="false">TEXT(E4590,"yyyy-mm")</f>
        <v>2019-11</v>
      </c>
      <c r="Z4590" s="0" t="str">
        <f aca="false">"Q"&amp;ROUNDUP(MONTH(E4590)/3,0)&amp;"-"&amp;YEAR(E4590)</f>
        <v>Q4-2019</v>
      </c>
    </row>
    <row r="4591" customFormat="false" ht="14.25" hidden="false" customHeight="false" outlineLevel="0" collapsed="false">
      <c r="A4591" s="0" t="s">
        <v>4633</v>
      </c>
      <c r="B4591" s="0" t="s">
        <v>43</v>
      </c>
      <c r="C4591" s="0" t="s">
        <v>35</v>
      </c>
      <c r="D4591" s="9" t="n">
        <v>43700</v>
      </c>
      <c r="E4591" s="9" t="n">
        <v>43797</v>
      </c>
      <c r="F4591" s="9" t="n">
        <v>43816</v>
      </c>
      <c r="G4591" s="9" t="n">
        <v>43825</v>
      </c>
      <c r="H4591" s="10" t="s">
        <v>36</v>
      </c>
      <c r="I4591" s="0" t="n">
        <v>28</v>
      </c>
      <c r="J4591" s="0" t="n">
        <v>41</v>
      </c>
      <c r="K4591" s="0" t="n">
        <v>206</v>
      </c>
      <c r="L4591" s="0" t="n">
        <v>36</v>
      </c>
      <c r="M4591" s="0" t="n">
        <v>4</v>
      </c>
      <c r="N4591" s="11" t="n">
        <v>0.1</v>
      </c>
      <c r="O4591" s="12" t="n">
        <v>526.08</v>
      </c>
      <c r="P4591" s="12" t="n">
        <v>1011.7</v>
      </c>
      <c r="Q4591" s="12" t="n">
        <f aca="false">M4591*P4591*(1-N4591)</f>
        <v>3642.12</v>
      </c>
      <c r="R4591" s="12" t="n">
        <f aca="false">M4591*O4591</f>
        <v>2104.32</v>
      </c>
      <c r="S4591" s="12" t="n">
        <f aca="false">Q4591-R4591</f>
        <v>1537.8</v>
      </c>
      <c r="T4591" s="11" t="n">
        <f aca="false">IFERROR(S4591/Q4591,0)</f>
        <v>0.422226615268031</v>
      </c>
      <c r="U4591" s="13" t="n">
        <f aca="false">F4591-E4591</f>
        <v>19</v>
      </c>
      <c r="V4591" s="13" t="n">
        <f aca="false">G4591-F4591</f>
        <v>9</v>
      </c>
      <c r="W4591" s="13" t="n">
        <f aca="false">G4591-E4591</f>
        <v>28</v>
      </c>
      <c r="X4591" s="10" t="n">
        <f aca="false">YEAR(E4591)</f>
        <v>2019</v>
      </c>
      <c r="Y4591" s="0" t="str">
        <f aca="false">TEXT(E4591,"yyyy-mm")</f>
        <v>2019-11</v>
      </c>
      <c r="Z4591" s="0" t="str">
        <f aca="false">"Q"&amp;ROUNDUP(MONTH(E4591)/3,0)&amp;"-"&amp;YEAR(E4591)</f>
        <v>Q4-2019</v>
      </c>
    </row>
    <row r="4592" customFormat="false" ht="14.25" hidden="false" customHeight="false" outlineLevel="0" collapsed="false">
      <c r="A4592" s="0" t="s">
        <v>4634</v>
      </c>
      <c r="B4592" s="0" t="s">
        <v>43</v>
      </c>
      <c r="C4592" s="0" t="s">
        <v>39</v>
      </c>
      <c r="D4592" s="9" t="n">
        <v>43700</v>
      </c>
      <c r="E4592" s="9" t="n">
        <v>43797</v>
      </c>
      <c r="F4592" s="9" t="n">
        <v>43825</v>
      </c>
      <c r="G4592" s="9" t="n">
        <v>43829</v>
      </c>
      <c r="H4592" s="10" t="s">
        <v>36</v>
      </c>
      <c r="I4592" s="0" t="n">
        <v>28</v>
      </c>
      <c r="J4592" s="0" t="n">
        <v>33</v>
      </c>
      <c r="K4592" s="0" t="n">
        <v>161</v>
      </c>
      <c r="L4592" s="0" t="n">
        <v>46</v>
      </c>
      <c r="M4592" s="0" t="n">
        <v>7</v>
      </c>
      <c r="N4592" s="11" t="n">
        <v>0.05</v>
      </c>
      <c r="O4592" s="12" t="n">
        <v>2561.81</v>
      </c>
      <c r="P4592" s="12" t="n">
        <v>3242.8</v>
      </c>
      <c r="Q4592" s="12" t="n">
        <f aca="false">M4592*P4592*(1-N4592)</f>
        <v>21564.62</v>
      </c>
      <c r="R4592" s="12" t="n">
        <f aca="false">M4592*O4592</f>
        <v>17932.67</v>
      </c>
      <c r="S4592" s="12" t="n">
        <f aca="false">Q4592-R4592</f>
        <v>3631.95</v>
      </c>
      <c r="T4592" s="11" t="n">
        <f aca="false">IFERROR(S4592/Q4592,0)</f>
        <v>0.168421701843112</v>
      </c>
      <c r="U4592" s="13" t="n">
        <f aca="false">F4592-E4592</f>
        <v>28</v>
      </c>
      <c r="V4592" s="13" t="n">
        <f aca="false">G4592-F4592</f>
        <v>4</v>
      </c>
      <c r="W4592" s="13" t="n">
        <f aca="false">G4592-E4592</f>
        <v>32</v>
      </c>
      <c r="X4592" s="10" t="n">
        <f aca="false">YEAR(E4592)</f>
        <v>2019</v>
      </c>
      <c r="Y4592" s="0" t="str">
        <f aca="false">TEXT(E4592,"yyyy-mm")</f>
        <v>2019-11</v>
      </c>
      <c r="Z4592" s="0" t="str">
        <f aca="false">"Q"&amp;ROUNDUP(MONTH(E4592)/3,0)&amp;"-"&amp;YEAR(E4592)</f>
        <v>Q4-2019</v>
      </c>
    </row>
    <row r="4593" customFormat="false" ht="14.25" hidden="false" customHeight="false" outlineLevel="0" collapsed="false">
      <c r="A4593" s="0" t="s">
        <v>4635</v>
      </c>
      <c r="B4593" s="0" t="s">
        <v>41</v>
      </c>
      <c r="C4593" s="0" t="s">
        <v>35</v>
      </c>
      <c r="D4593" s="9" t="n">
        <v>43700</v>
      </c>
      <c r="E4593" s="9" t="n">
        <v>43797</v>
      </c>
      <c r="F4593" s="9" t="n">
        <v>43805</v>
      </c>
      <c r="G4593" s="9" t="n">
        <v>43815</v>
      </c>
      <c r="H4593" s="10" t="s">
        <v>36</v>
      </c>
      <c r="I4593" s="0" t="n">
        <v>21</v>
      </c>
      <c r="J4593" s="0" t="n">
        <v>35</v>
      </c>
      <c r="K4593" s="0" t="n">
        <v>241</v>
      </c>
      <c r="L4593" s="0" t="n">
        <v>31</v>
      </c>
      <c r="M4593" s="0" t="n">
        <v>2</v>
      </c>
      <c r="N4593" s="11" t="n">
        <v>0.05</v>
      </c>
      <c r="O4593" s="12" t="n">
        <v>843.73</v>
      </c>
      <c r="P4593" s="12" t="n">
        <v>1721.9</v>
      </c>
      <c r="Q4593" s="12" t="n">
        <f aca="false">M4593*P4593*(1-N4593)</f>
        <v>3271.61</v>
      </c>
      <c r="R4593" s="12" t="n">
        <f aca="false">M4593*O4593</f>
        <v>1687.46</v>
      </c>
      <c r="S4593" s="12" t="n">
        <f aca="false">Q4593-R4593</f>
        <v>1584.15</v>
      </c>
      <c r="T4593" s="11" t="n">
        <f aca="false">IFERROR(S4593/Q4593,0)</f>
        <v>0.484211137635598</v>
      </c>
      <c r="U4593" s="13" t="n">
        <f aca="false">F4593-E4593</f>
        <v>8</v>
      </c>
      <c r="V4593" s="13" t="n">
        <f aca="false">G4593-F4593</f>
        <v>10</v>
      </c>
      <c r="W4593" s="13" t="n">
        <f aca="false">G4593-E4593</f>
        <v>18</v>
      </c>
      <c r="X4593" s="10" t="n">
        <f aca="false">YEAR(E4593)</f>
        <v>2019</v>
      </c>
      <c r="Y4593" s="0" t="str">
        <f aca="false">TEXT(E4593,"yyyy-mm")</f>
        <v>2019-11</v>
      </c>
      <c r="Z4593" s="0" t="str">
        <f aca="false">"Q"&amp;ROUNDUP(MONTH(E4593)/3,0)&amp;"-"&amp;YEAR(E4593)</f>
        <v>Q4-2019</v>
      </c>
    </row>
    <row r="4594" customFormat="false" ht="14.25" hidden="false" customHeight="false" outlineLevel="0" collapsed="false">
      <c r="A4594" s="0" t="s">
        <v>4636</v>
      </c>
      <c r="B4594" s="0" t="s">
        <v>38</v>
      </c>
      <c r="C4594" s="0" t="s">
        <v>48</v>
      </c>
      <c r="D4594" s="9" t="n">
        <v>43700</v>
      </c>
      <c r="E4594" s="9" t="n">
        <v>43797</v>
      </c>
      <c r="F4594" s="9" t="n">
        <v>43808</v>
      </c>
      <c r="G4594" s="9" t="n">
        <v>43809</v>
      </c>
      <c r="H4594" s="10" t="s">
        <v>36</v>
      </c>
      <c r="I4594" s="0" t="n">
        <v>17</v>
      </c>
      <c r="J4594" s="0" t="n">
        <v>6</v>
      </c>
      <c r="K4594" s="0" t="n">
        <v>56</v>
      </c>
      <c r="L4594" s="0" t="n">
        <v>28</v>
      </c>
      <c r="M4594" s="0" t="n">
        <v>2</v>
      </c>
      <c r="N4594" s="11" t="n">
        <v>0.075</v>
      </c>
      <c r="O4594" s="12" t="n">
        <v>2910.15</v>
      </c>
      <c r="P4594" s="12" t="n">
        <v>3986.5</v>
      </c>
      <c r="Q4594" s="12" t="n">
        <f aca="false">M4594*P4594*(1-N4594)</f>
        <v>7375.025</v>
      </c>
      <c r="R4594" s="12" t="n">
        <f aca="false">M4594*O4594</f>
        <v>5820.3</v>
      </c>
      <c r="S4594" s="12" t="n">
        <f aca="false">Q4594-R4594</f>
        <v>1554.725</v>
      </c>
      <c r="T4594" s="11" t="n">
        <f aca="false">IFERROR(S4594/Q4594,0)</f>
        <v>0.210809454883204</v>
      </c>
      <c r="U4594" s="13" t="n">
        <f aca="false">F4594-E4594</f>
        <v>11</v>
      </c>
      <c r="V4594" s="13" t="n">
        <f aca="false">G4594-F4594</f>
        <v>1</v>
      </c>
      <c r="W4594" s="13" t="n">
        <f aca="false">G4594-E4594</f>
        <v>12</v>
      </c>
      <c r="X4594" s="10" t="n">
        <f aca="false">YEAR(E4594)</f>
        <v>2019</v>
      </c>
      <c r="Y4594" s="0" t="str">
        <f aca="false">TEXT(E4594,"yyyy-mm")</f>
        <v>2019-11</v>
      </c>
      <c r="Z4594" s="0" t="str">
        <f aca="false">"Q"&amp;ROUNDUP(MONTH(E4594)/3,0)&amp;"-"&amp;YEAR(E4594)</f>
        <v>Q4-2019</v>
      </c>
    </row>
    <row r="4595" customFormat="false" ht="14.25" hidden="false" customHeight="false" outlineLevel="0" collapsed="false">
      <c r="A4595" s="0" t="s">
        <v>4637</v>
      </c>
      <c r="B4595" s="0" t="s">
        <v>38</v>
      </c>
      <c r="C4595" s="0" t="s">
        <v>48</v>
      </c>
      <c r="D4595" s="9" t="n">
        <v>43700</v>
      </c>
      <c r="E4595" s="9" t="n">
        <v>43798</v>
      </c>
      <c r="F4595" s="9" t="n">
        <v>43808</v>
      </c>
      <c r="G4595" s="9" t="n">
        <v>43813</v>
      </c>
      <c r="H4595" s="10" t="s">
        <v>36</v>
      </c>
      <c r="I4595" s="0" t="n">
        <v>18</v>
      </c>
      <c r="J4595" s="0" t="n">
        <v>40</v>
      </c>
      <c r="K4595" s="0" t="n">
        <v>52</v>
      </c>
      <c r="L4595" s="0" t="n">
        <v>45</v>
      </c>
      <c r="M4595" s="0" t="n">
        <v>3</v>
      </c>
      <c r="N4595" s="11" t="n">
        <v>0.15</v>
      </c>
      <c r="O4595" s="12" t="n">
        <v>1279.16</v>
      </c>
      <c r="P4595" s="12" t="n">
        <v>1728.6</v>
      </c>
      <c r="Q4595" s="12" t="n">
        <f aca="false">M4595*P4595*(1-N4595)</f>
        <v>4407.93</v>
      </c>
      <c r="R4595" s="12" t="n">
        <f aca="false">M4595*O4595</f>
        <v>3837.48</v>
      </c>
      <c r="S4595" s="12" t="n">
        <f aca="false">Q4595-R4595</f>
        <v>570.449999999999</v>
      </c>
      <c r="T4595" s="11" t="n">
        <f aca="false">IFERROR(S4595/Q4595,0)</f>
        <v>0.129414487072163</v>
      </c>
      <c r="U4595" s="13" t="n">
        <f aca="false">F4595-E4595</f>
        <v>10</v>
      </c>
      <c r="V4595" s="13" t="n">
        <f aca="false">G4595-F4595</f>
        <v>5</v>
      </c>
      <c r="W4595" s="13" t="n">
        <f aca="false">G4595-E4595</f>
        <v>15</v>
      </c>
      <c r="X4595" s="10" t="n">
        <f aca="false">YEAR(E4595)</f>
        <v>2019</v>
      </c>
      <c r="Y4595" s="0" t="str">
        <f aca="false">TEXT(E4595,"yyyy-mm")</f>
        <v>2019-11</v>
      </c>
      <c r="Z4595" s="0" t="str">
        <f aca="false">"Q"&amp;ROUNDUP(MONTH(E4595)/3,0)&amp;"-"&amp;YEAR(E4595)</f>
        <v>Q4-2019</v>
      </c>
    </row>
    <row r="4596" customFormat="false" ht="14.25" hidden="false" customHeight="false" outlineLevel="0" collapsed="false">
      <c r="A4596" s="0" t="s">
        <v>4638</v>
      </c>
      <c r="B4596" s="0" t="s">
        <v>38</v>
      </c>
      <c r="C4596" s="0" t="s">
        <v>58</v>
      </c>
      <c r="D4596" s="9" t="n">
        <v>43700</v>
      </c>
      <c r="E4596" s="9" t="n">
        <v>43798</v>
      </c>
      <c r="F4596" s="9" t="n">
        <v>43813</v>
      </c>
      <c r="G4596" s="9" t="n">
        <v>43821</v>
      </c>
      <c r="H4596" s="10" t="s">
        <v>36</v>
      </c>
      <c r="I4596" s="0" t="n">
        <v>15</v>
      </c>
      <c r="J4596" s="0" t="n">
        <v>28</v>
      </c>
      <c r="K4596" s="0" t="n">
        <v>335</v>
      </c>
      <c r="L4596" s="0" t="n">
        <v>38</v>
      </c>
      <c r="M4596" s="0" t="n">
        <v>3</v>
      </c>
      <c r="N4596" s="11" t="n">
        <v>0.075</v>
      </c>
      <c r="O4596" s="12" t="n">
        <v>106.53</v>
      </c>
      <c r="P4596" s="12" t="n">
        <v>201</v>
      </c>
      <c r="Q4596" s="12" t="n">
        <f aca="false">M4596*P4596*(1-N4596)</f>
        <v>557.775</v>
      </c>
      <c r="R4596" s="12" t="n">
        <f aca="false">M4596*O4596</f>
        <v>319.59</v>
      </c>
      <c r="S4596" s="12" t="n">
        <f aca="false">Q4596-R4596</f>
        <v>238.185</v>
      </c>
      <c r="T4596" s="11" t="n">
        <f aca="false">IFERROR(S4596/Q4596,0)</f>
        <v>0.427027027027027</v>
      </c>
      <c r="U4596" s="13" t="n">
        <f aca="false">F4596-E4596</f>
        <v>15</v>
      </c>
      <c r="V4596" s="13" t="n">
        <f aca="false">G4596-F4596</f>
        <v>8</v>
      </c>
      <c r="W4596" s="13" t="n">
        <f aca="false">G4596-E4596</f>
        <v>23</v>
      </c>
      <c r="X4596" s="10" t="n">
        <f aca="false">YEAR(E4596)</f>
        <v>2019</v>
      </c>
      <c r="Y4596" s="0" t="str">
        <f aca="false">TEXT(E4596,"yyyy-mm")</f>
        <v>2019-11</v>
      </c>
      <c r="Z4596" s="0" t="str">
        <f aca="false">"Q"&amp;ROUNDUP(MONTH(E4596)/3,0)&amp;"-"&amp;YEAR(E4596)</f>
        <v>Q4-2019</v>
      </c>
    </row>
    <row r="4597" customFormat="false" ht="14.25" hidden="false" customHeight="false" outlineLevel="0" collapsed="false">
      <c r="A4597" s="0" t="s">
        <v>4639</v>
      </c>
      <c r="B4597" s="0" t="s">
        <v>41</v>
      </c>
      <c r="C4597" s="0" t="s">
        <v>46</v>
      </c>
      <c r="D4597" s="9" t="n">
        <v>43700</v>
      </c>
      <c r="E4597" s="9" t="n">
        <v>43798</v>
      </c>
      <c r="F4597" s="9" t="n">
        <v>43816</v>
      </c>
      <c r="G4597" s="9" t="n">
        <v>43817</v>
      </c>
      <c r="H4597" s="10" t="s">
        <v>36</v>
      </c>
      <c r="I4597" s="0" t="n">
        <v>25</v>
      </c>
      <c r="J4597" s="0" t="n">
        <v>42</v>
      </c>
      <c r="K4597" s="0" t="n">
        <v>304</v>
      </c>
      <c r="L4597" s="0" t="n">
        <v>8</v>
      </c>
      <c r="M4597" s="0" t="n">
        <v>1</v>
      </c>
      <c r="N4597" s="11" t="n">
        <v>0.15</v>
      </c>
      <c r="O4597" s="12" t="n">
        <v>582.9</v>
      </c>
      <c r="P4597" s="12" t="n">
        <v>971.5</v>
      </c>
      <c r="Q4597" s="12" t="n">
        <f aca="false">M4597*P4597*(1-N4597)</f>
        <v>825.775</v>
      </c>
      <c r="R4597" s="12" t="n">
        <f aca="false">M4597*O4597</f>
        <v>582.9</v>
      </c>
      <c r="S4597" s="12" t="n">
        <f aca="false">Q4597-R4597</f>
        <v>242.875</v>
      </c>
      <c r="T4597" s="11" t="n">
        <f aca="false">IFERROR(S4597/Q4597,0)</f>
        <v>0.294117647058824</v>
      </c>
      <c r="U4597" s="13" t="n">
        <f aca="false">F4597-E4597</f>
        <v>18</v>
      </c>
      <c r="V4597" s="13" t="n">
        <f aca="false">G4597-F4597</f>
        <v>1</v>
      </c>
      <c r="W4597" s="13" t="n">
        <f aca="false">G4597-E4597</f>
        <v>19</v>
      </c>
      <c r="X4597" s="10" t="n">
        <f aca="false">YEAR(E4597)</f>
        <v>2019</v>
      </c>
      <c r="Y4597" s="0" t="str">
        <f aca="false">TEXT(E4597,"yyyy-mm")</f>
        <v>2019-11</v>
      </c>
      <c r="Z4597" s="0" t="str">
        <f aca="false">"Q"&amp;ROUNDUP(MONTH(E4597)/3,0)&amp;"-"&amp;YEAR(E4597)</f>
        <v>Q4-2019</v>
      </c>
    </row>
    <row r="4598" customFormat="false" ht="14.25" hidden="false" customHeight="false" outlineLevel="0" collapsed="false">
      <c r="A4598" s="0" t="s">
        <v>4640</v>
      </c>
      <c r="B4598" s="0" t="s">
        <v>34</v>
      </c>
      <c r="C4598" s="0" t="s">
        <v>48</v>
      </c>
      <c r="D4598" s="9" t="n">
        <v>43700</v>
      </c>
      <c r="E4598" s="9" t="n">
        <v>43798</v>
      </c>
      <c r="F4598" s="9" t="n">
        <v>43825</v>
      </c>
      <c r="G4598" s="9" t="n">
        <v>43830</v>
      </c>
      <c r="H4598" s="10" t="s">
        <v>36</v>
      </c>
      <c r="I4598" s="0" t="n">
        <v>3</v>
      </c>
      <c r="J4598" s="0" t="n">
        <v>24</v>
      </c>
      <c r="K4598" s="0" t="n">
        <v>33</v>
      </c>
      <c r="L4598" s="0" t="n">
        <v>16</v>
      </c>
      <c r="M4598" s="0" t="n">
        <v>4</v>
      </c>
      <c r="N4598" s="11" t="n">
        <v>0.3</v>
      </c>
      <c r="O4598" s="12" t="n">
        <v>594.02</v>
      </c>
      <c r="P4598" s="12" t="n">
        <v>958.1</v>
      </c>
      <c r="Q4598" s="12" t="n">
        <f aca="false">M4598*P4598*(1-N4598)</f>
        <v>2682.68</v>
      </c>
      <c r="R4598" s="12" t="n">
        <f aca="false">M4598*O4598</f>
        <v>2376.08</v>
      </c>
      <c r="S4598" s="12" t="n">
        <f aca="false">Q4598-R4598</f>
        <v>306.6</v>
      </c>
      <c r="T4598" s="11" t="n">
        <f aca="false">IFERROR(S4598/Q4598,0)</f>
        <v>0.114288696378249</v>
      </c>
      <c r="U4598" s="13" t="n">
        <f aca="false">F4598-E4598</f>
        <v>27</v>
      </c>
      <c r="V4598" s="13" t="n">
        <f aca="false">G4598-F4598</f>
        <v>5</v>
      </c>
      <c r="W4598" s="13" t="n">
        <f aca="false">G4598-E4598</f>
        <v>32</v>
      </c>
      <c r="X4598" s="10" t="n">
        <f aca="false">YEAR(E4598)</f>
        <v>2019</v>
      </c>
      <c r="Y4598" s="0" t="str">
        <f aca="false">TEXT(E4598,"yyyy-mm")</f>
        <v>2019-11</v>
      </c>
      <c r="Z4598" s="0" t="str">
        <f aca="false">"Q"&amp;ROUNDUP(MONTH(E4598)/3,0)&amp;"-"&amp;YEAR(E4598)</f>
        <v>Q4-2019</v>
      </c>
    </row>
    <row r="4599" customFormat="false" ht="14.25" hidden="false" customHeight="false" outlineLevel="0" collapsed="false">
      <c r="A4599" s="0" t="s">
        <v>4641</v>
      </c>
      <c r="B4599" s="0" t="s">
        <v>34</v>
      </c>
      <c r="C4599" s="0" t="s">
        <v>79</v>
      </c>
      <c r="D4599" s="9" t="n">
        <v>43700</v>
      </c>
      <c r="E4599" s="9" t="n">
        <v>43798</v>
      </c>
      <c r="F4599" s="9" t="n">
        <v>43800</v>
      </c>
      <c r="G4599" s="9" t="n">
        <v>43809</v>
      </c>
      <c r="H4599" s="10" t="s">
        <v>36</v>
      </c>
      <c r="I4599" s="0" t="n">
        <v>6</v>
      </c>
      <c r="J4599" s="0" t="n">
        <v>25</v>
      </c>
      <c r="K4599" s="0" t="n">
        <v>83</v>
      </c>
      <c r="L4599" s="0" t="n">
        <v>14</v>
      </c>
      <c r="M4599" s="0" t="n">
        <v>8</v>
      </c>
      <c r="N4599" s="11" t="n">
        <v>0.4</v>
      </c>
      <c r="O4599" s="12" t="n">
        <v>1818.38</v>
      </c>
      <c r="P4599" s="12" t="n">
        <v>3953</v>
      </c>
      <c r="Q4599" s="12" t="n">
        <f aca="false">M4599*P4599*(1-N4599)</f>
        <v>18974.4</v>
      </c>
      <c r="R4599" s="12" t="n">
        <f aca="false">M4599*O4599</f>
        <v>14547.04</v>
      </c>
      <c r="S4599" s="12" t="n">
        <f aca="false">Q4599-R4599</f>
        <v>4427.36</v>
      </c>
      <c r="T4599" s="11" t="n">
        <f aca="false">IFERROR(S4599/Q4599,0)</f>
        <v>0.233333333333333</v>
      </c>
      <c r="U4599" s="13" t="n">
        <f aca="false">F4599-E4599</f>
        <v>2</v>
      </c>
      <c r="V4599" s="13" t="n">
        <f aca="false">G4599-F4599</f>
        <v>9</v>
      </c>
      <c r="W4599" s="13" t="n">
        <f aca="false">G4599-E4599</f>
        <v>11</v>
      </c>
      <c r="X4599" s="10" t="n">
        <f aca="false">YEAR(E4599)</f>
        <v>2019</v>
      </c>
      <c r="Y4599" s="0" t="str">
        <f aca="false">TEXT(E4599,"yyyy-mm")</f>
        <v>2019-11</v>
      </c>
      <c r="Z4599" s="0" t="str">
        <f aca="false">"Q"&amp;ROUNDUP(MONTH(E4599)/3,0)&amp;"-"&amp;YEAR(E4599)</f>
        <v>Q4-2019</v>
      </c>
    </row>
    <row r="4600" customFormat="false" ht="14.25" hidden="false" customHeight="false" outlineLevel="0" collapsed="false">
      <c r="A4600" s="0" t="s">
        <v>4642</v>
      </c>
      <c r="B4600" s="0" t="s">
        <v>38</v>
      </c>
      <c r="C4600" s="0" t="s">
        <v>39</v>
      </c>
      <c r="D4600" s="9" t="n">
        <v>43700</v>
      </c>
      <c r="E4600" s="9" t="n">
        <v>43798</v>
      </c>
      <c r="F4600" s="9" t="n">
        <v>43809</v>
      </c>
      <c r="G4600" s="9" t="n">
        <v>43817</v>
      </c>
      <c r="H4600" s="10" t="s">
        <v>36</v>
      </c>
      <c r="I4600" s="0" t="n">
        <v>15</v>
      </c>
      <c r="J4600" s="0" t="n">
        <v>14</v>
      </c>
      <c r="K4600" s="0" t="n">
        <v>89</v>
      </c>
      <c r="L4600" s="0" t="n">
        <v>21</v>
      </c>
      <c r="M4600" s="0" t="n">
        <v>1</v>
      </c>
      <c r="N4600" s="11" t="n">
        <v>0.2</v>
      </c>
      <c r="O4600" s="12" t="n">
        <v>706.52</v>
      </c>
      <c r="P4600" s="12" t="n">
        <v>1239.5</v>
      </c>
      <c r="Q4600" s="12" t="n">
        <f aca="false">M4600*P4600*(1-N4600)</f>
        <v>991.6</v>
      </c>
      <c r="R4600" s="12" t="n">
        <f aca="false">M4600*O4600</f>
        <v>706.52</v>
      </c>
      <c r="S4600" s="12" t="n">
        <f aca="false">Q4600-R4600</f>
        <v>285.08</v>
      </c>
      <c r="T4600" s="11" t="n">
        <f aca="false">IFERROR(S4600/Q4600,0)</f>
        <v>0.287494957644211</v>
      </c>
      <c r="U4600" s="13" t="n">
        <f aca="false">F4600-E4600</f>
        <v>11</v>
      </c>
      <c r="V4600" s="13" t="n">
        <f aca="false">G4600-F4600</f>
        <v>8</v>
      </c>
      <c r="W4600" s="13" t="n">
        <f aca="false">G4600-E4600</f>
        <v>19</v>
      </c>
      <c r="X4600" s="10" t="n">
        <f aca="false">YEAR(E4600)</f>
        <v>2019</v>
      </c>
      <c r="Y4600" s="0" t="str">
        <f aca="false">TEXT(E4600,"yyyy-mm")</f>
        <v>2019-11</v>
      </c>
      <c r="Z4600" s="0" t="str">
        <f aca="false">"Q"&amp;ROUNDUP(MONTH(E4600)/3,0)&amp;"-"&amp;YEAR(E4600)</f>
        <v>Q4-2019</v>
      </c>
    </row>
    <row r="4601" customFormat="false" ht="14.25" hidden="false" customHeight="false" outlineLevel="0" collapsed="false">
      <c r="A4601" s="0" t="s">
        <v>4643</v>
      </c>
      <c r="B4601" s="0" t="s">
        <v>41</v>
      </c>
      <c r="C4601" s="0" t="s">
        <v>39</v>
      </c>
      <c r="D4601" s="9" t="n">
        <v>43700</v>
      </c>
      <c r="E4601" s="9" t="n">
        <v>43798</v>
      </c>
      <c r="F4601" s="9" t="n">
        <v>43813</v>
      </c>
      <c r="G4601" s="9" t="n">
        <v>43816</v>
      </c>
      <c r="H4601" s="10" t="s">
        <v>36</v>
      </c>
      <c r="I4601" s="0" t="n">
        <v>23</v>
      </c>
      <c r="J4601" s="0" t="n">
        <v>20</v>
      </c>
      <c r="K4601" s="0" t="n">
        <v>128</v>
      </c>
      <c r="L4601" s="0" t="n">
        <v>29</v>
      </c>
      <c r="M4601" s="0" t="n">
        <v>4</v>
      </c>
      <c r="N4601" s="11" t="n">
        <v>0.05</v>
      </c>
      <c r="O4601" s="12" t="n">
        <v>4215.98</v>
      </c>
      <c r="P4601" s="12" t="n">
        <v>5621.3</v>
      </c>
      <c r="Q4601" s="12" t="n">
        <f aca="false">M4601*P4601*(1-N4601)</f>
        <v>21360.94</v>
      </c>
      <c r="R4601" s="12" t="n">
        <f aca="false">M4601*O4601</f>
        <v>16863.92</v>
      </c>
      <c r="S4601" s="12" t="n">
        <f aca="false">Q4601-R4601</f>
        <v>4497.02</v>
      </c>
      <c r="T4601" s="11" t="n">
        <f aca="false">IFERROR(S4601/Q4601,0)</f>
        <v>0.210525379501089</v>
      </c>
      <c r="U4601" s="13" t="n">
        <f aca="false">F4601-E4601</f>
        <v>15</v>
      </c>
      <c r="V4601" s="13" t="n">
        <f aca="false">G4601-F4601</f>
        <v>3</v>
      </c>
      <c r="W4601" s="13" t="n">
        <f aca="false">G4601-E4601</f>
        <v>18</v>
      </c>
      <c r="X4601" s="10" t="n">
        <f aca="false">YEAR(E4601)</f>
        <v>2019</v>
      </c>
      <c r="Y4601" s="0" t="str">
        <f aca="false">TEXT(E4601,"yyyy-mm")</f>
        <v>2019-11</v>
      </c>
      <c r="Z4601" s="0" t="str">
        <f aca="false">"Q"&amp;ROUNDUP(MONTH(E4601)/3,0)&amp;"-"&amp;YEAR(E4601)</f>
        <v>Q4-2019</v>
      </c>
    </row>
    <row r="4602" customFormat="false" ht="14.25" hidden="false" customHeight="false" outlineLevel="0" collapsed="false">
      <c r="A4602" s="0" t="s">
        <v>4644</v>
      </c>
      <c r="B4602" s="0" t="s">
        <v>38</v>
      </c>
      <c r="C4602" s="0" t="s">
        <v>39</v>
      </c>
      <c r="D4602" s="9" t="n">
        <v>43700</v>
      </c>
      <c r="E4602" s="9" t="n">
        <v>43798</v>
      </c>
      <c r="F4602" s="9" t="n">
        <v>43811</v>
      </c>
      <c r="G4602" s="9" t="n">
        <v>43816</v>
      </c>
      <c r="H4602" s="10" t="s">
        <v>36</v>
      </c>
      <c r="I4602" s="0" t="n">
        <v>18</v>
      </c>
      <c r="J4602" s="0" t="n">
        <v>40</v>
      </c>
      <c r="K4602" s="0" t="n">
        <v>90</v>
      </c>
      <c r="L4602" s="0" t="n">
        <v>10</v>
      </c>
      <c r="M4602" s="0" t="n">
        <v>1</v>
      </c>
      <c r="N4602" s="11" t="n">
        <v>0.075</v>
      </c>
      <c r="O4602" s="12" t="n">
        <v>1881.16</v>
      </c>
      <c r="P4602" s="12" t="n">
        <v>3839.1</v>
      </c>
      <c r="Q4602" s="12" t="n">
        <f aca="false">M4602*P4602*(1-N4602)</f>
        <v>3551.1675</v>
      </c>
      <c r="R4602" s="12" t="n">
        <f aca="false">M4602*O4602</f>
        <v>1881.16</v>
      </c>
      <c r="S4602" s="12" t="n">
        <f aca="false">Q4602-R4602</f>
        <v>1670.0075</v>
      </c>
      <c r="T4602" s="11" t="n">
        <f aca="false">IFERROR(S4602/Q4602,0)</f>
        <v>0.470269988672739</v>
      </c>
      <c r="U4602" s="13" t="n">
        <f aca="false">F4602-E4602</f>
        <v>13</v>
      </c>
      <c r="V4602" s="13" t="n">
        <f aca="false">G4602-F4602</f>
        <v>5</v>
      </c>
      <c r="W4602" s="13" t="n">
        <f aca="false">G4602-E4602</f>
        <v>18</v>
      </c>
      <c r="X4602" s="10" t="n">
        <f aca="false">YEAR(E4602)</f>
        <v>2019</v>
      </c>
      <c r="Y4602" s="0" t="str">
        <f aca="false">TEXT(E4602,"yyyy-mm")</f>
        <v>2019-11</v>
      </c>
      <c r="Z4602" s="0" t="str">
        <f aca="false">"Q"&amp;ROUNDUP(MONTH(E4602)/3,0)&amp;"-"&amp;YEAR(E4602)</f>
        <v>Q4-2019</v>
      </c>
    </row>
    <row r="4603" customFormat="false" ht="14.25" hidden="false" customHeight="false" outlineLevel="0" collapsed="false">
      <c r="A4603" s="0" t="s">
        <v>4645</v>
      </c>
      <c r="B4603" s="0" t="s">
        <v>43</v>
      </c>
      <c r="C4603" s="0" t="s">
        <v>46</v>
      </c>
      <c r="D4603" s="9" t="n">
        <v>43700</v>
      </c>
      <c r="E4603" s="9" t="n">
        <v>43798</v>
      </c>
      <c r="F4603" s="9" t="n">
        <v>43811</v>
      </c>
      <c r="G4603" s="9" t="n">
        <v>43821</v>
      </c>
      <c r="H4603" s="10" t="s">
        <v>36</v>
      </c>
      <c r="I4603" s="0" t="n">
        <v>27</v>
      </c>
      <c r="J4603" s="0" t="n">
        <v>41</v>
      </c>
      <c r="K4603" s="0" t="n">
        <v>307</v>
      </c>
      <c r="L4603" s="0" t="n">
        <v>8</v>
      </c>
      <c r="M4603" s="0" t="n">
        <v>2</v>
      </c>
      <c r="N4603" s="11" t="n">
        <v>0.05</v>
      </c>
      <c r="O4603" s="12" t="n">
        <v>1309.98</v>
      </c>
      <c r="P4603" s="12" t="n">
        <v>2519.2</v>
      </c>
      <c r="Q4603" s="12" t="n">
        <f aca="false">M4603*P4603*(1-N4603)</f>
        <v>4786.48</v>
      </c>
      <c r="R4603" s="12" t="n">
        <f aca="false">M4603*O4603</f>
        <v>2619.96</v>
      </c>
      <c r="S4603" s="12" t="n">
        <f aca="false">Q4603-R4603</f>
        <v>2166.52</v>
      </c>
      <c r="T4603" s="11" t="n">
        <f aca="false">IFERROR(S4603/Q4603,0)</f>
        <v>0.45263325032174</v>
      </c>
      <c r="U4603" s="13" t="n">
        <f aca="false">F4603-E4603</f>
        <v>13</v>
      </c>
      <c r="V4603" s="13" t="n">
        <f aca="false">G4603-F4603</f>
        <v>10</v>
      </c>
      <c r="W4603" s="13" t="n">
        <f aca="false">G4603-E4603</f>
        <v>23</v>
      </c>
      <c r="X4603" s="10" t="n">
        <f aca="false">YEAR(E4603)</f>
        <v>2019</v>
      </c>
      <c r="Y4603" s="0" t="str">
        <f aca="false">TEXT(E4603,"yyyy-mm")</f>
        <v>2019-11</v>
      </c>
      <c r="Z4603" s="0" t="str">
        <f aca="false">"Q"&amp;ROUNDUP(MONTH(E4603)/3,0)&amp;"-"&amp;YEAR(E4603)</f>
        <v>Q4-2019</v>
      </c>
    </row>
    <row r="4604" customFormat="false" ht="14.25" hidden="false" customHeight="false" outlineLevel="0" collapsed="false">
      <c r="A4604" s="0" t="s">
        <v>4646</v>
      </c>
      <c r="B4604" s="0" t="s">
        <v>38</v>
      </c>
      <c r="C4604" s="0" t="s">
        <v>39</v>
      </c>
      <c r="D4604" s="9" t="n">
        <v>43700</v>
      </c>
      <c r="E4604" s="9" t="n">
        <v>43798</v>
      </c>
      <c r="F4604" s="9" t="n">
        <v>43819</v>
      </c>
      <c r="G4604" s="9" t="n">
        <v>43821</v>
      </c>
      <c r="H4604" s="10" t="s">
        <v>36</v>
      </c>
      <c r="I4604" s="0" t="n">
        <v>18</v>
      </c>
      <c r="J4604" s="0" t="n">
        <v>37</v>
      </c>
      <c r="K4604" s="0" t="n">
        <v>153</v>
      </c>
      <c r="L4604" s="0" t="n">
        <v>23</v>
      </c>
      <c r="M4604" s="0" t="n">
        <v>1</v>
      </c>
      <c r="N4604" s="11" t="n">
        <v>0.05</v>
      </c>
      <c r="O4604" s="12" t="n">
        <v>572.85</v>
      </c>
      <c r="P4604" s="12" t="n">
        <v>1005</v>
      </c>
      <c r="Q4604" s="12" t="n">
        <f aca="false">M4604*P4604*(1-N4604)</f>
        <v>954.75</v>
      </c>
      <c r="R4604" s="12" t="n">
        <f aca="false">M4604*O4604</f>
        <v>572.85</v>
      </c>
      <c r="S4604" s="12" t="n">
        <f aca="false">Q4604-R4604</f>
        <v>381.9</v>
      </c>
      <c r="T4604" s="11" t="n">
        <f aca="false">IFERROR(S4604/Q4604,0)</f>
        <v>0.4</v>
      </c>
      <c r="U4604" s="13" t="n">
        <f aca="false">F4604-E4604</f>
        <v>21</v>
      </c>
      <c r="V4604" s="13" t="n">
        <f aca="false">G4604-F4604</f>
        <v>2</v>
      </c>
      <c r="W4604" s="13" t="n">
        <f aca="false">G4604-E4604</f>
        <v>23</v>
      </c>
      <c r="X4604" s="10" t="n">
        <f aca="false">YEAR(E4604)</f>
        <v>2019</v>
      </c>
      <c r="Y4604" s="0" t="str">
        <f aca="false">TEXT(E4604,"yyyy-mm")</f>
        <v>2019-11</v>
      </c>
      <c r="Z4604" s="0" t="str">
        <f aca="false">"Q"&amp;ROUNDUP(MONTH(E4604)/3,0)&amp;"-"&amp;YEAR(E4604)</f>
        <v>Q4-2019</v>
      </c>
    </row>
    <row r="4605" customFormat="false" ht="14.25" hidden="false" customHeight="false" outlineLevel="0" collapsed="false">
      <c r="A4605" s="0" t="s">
        <v>4647</v>
      </c>
      <c r="B4605" s="0" t="s">
        <v>41</v>
      </c>
      <c r="C4605" s="0" t="s">
        <v>48</v>
      </c>
      <c r="D4605" s="9" t="n">
        <v>43700</v>
      </c>
      <c r="E4605" s="9" t="n">
        <v>43798</v>
      </c>
      <c r="F4605" s="9" t="n">
        <v>43807</v>
      </c>
      <c r="G4605" s="9" t="n">
        <v>43810</v>
      </c>
      <c r="H4605" s="10" t="s">
        <v>36</v>
      </c>
      <c r="I4605" s="0" t="n">
        <v>24</v>
      </c>
      <c r="J4605" s="0" t="n">
        <v>2</v>
      </c>
      <c r="K4605" s="0" t="n">
        <v>21</v>
      </c>
      <c r="L4605" s="0" t="n">
        <v>31</v>
      </c>
      <c r="M4605" s="0" t="n">
        <v>7</v>
      </c>
      <c r="N4605" s="11" t="n">
        <v>0.05</v>
      </c>
      <c r="O4605" s="12" t="n">
        <v>933.78</v>
      </c>
      <c r="P4605" s="12" t="n">
        <v>1212.7</v>
      </c>
      <c r="Q4605" s="12" t="n">
        <f aca="false">M4605*P4605*(1-N4605)</f>
        <v>8064.455</v>
      </c>
      <c r="R4605" s="12" t="n">
        <f aca="false">M4605*O4605</f>
        <v>6536.46</v>
      </c>
      <c r="S4605" s="12" t="n">
        <f aca="false">Q4605-R4605</f>
        <v>1527.995</v>
      </c>
      <c r="T4605" s="11" t="n">
        <f aca="false">IFERROR(S4605/Q4605,0)</f>
        <v>0.189472816203947</v>
      </c>
      <c r="U4605" s="13" t="n">
        <f aca="false">F4605-E4605</f>
        <v>9</v>
      </c>
      <c r="V4605" s="13" t="n">
        <f aca="false">G4605-F4605</f>
        <v>3</v>
      </c>
      <c r="W4605" s="13" t="n">
        <f aca="false">G4605-E4605</f>
        <v>12</v>
      </c>
      <c r="X4605" s="10" t="n">
        <f aca="false">YEAR(E4605)</f>
        <v>2019</v>
      </c>
      <c r="Y4605" s="0" t="str">
        <f aca="false">TEXT(E4605,"yyyy-mm")</f>
        <v>2019-11</v>
      </c>
      <c r="Z4605" s="0" t="str">
        <f aca="false">"Q"&amp;ROUNDUP(MONTH(E4605)/3,0)&amp;"-"&amp;YEAR(E4605)</f>
        <v>Q4-2019</v>
      </c>
    </row>
    <row r="4606" customFormat="false" ht="14.25" hidden="false" customHeight="false" outlineLevel="0" collapsed="false">
      <c r="A4606" s="0" t="s">
        <v>4648</v>
      </c>
      <c r="B4606" s="0" t="s">
        <v>43</v>
      </c>
      <c r="C4606" s="0" t="s">
        <v>35</v>
      </c>
      <c r="D4606" s="9" t="n">
        <v>43700</v>
      </c>
      <c r="E4606" s="9" t="n">
        <v>43798</v>
      </c>
      <c r="F4606" s="9" t="n">
        <v>43805</v>
      </c>
      <c r="G4606" s="9" t="n">
        <v>43813</v>
      </c>
      <c r="H4606" s="10" t="s">
        <v>36</v>
      </c>
      <c r="I4606" s="0" t="n">
        <v>27</v>
      </c>
      <c r="J4606" s="0" t="n">
        <v>5</v>
      </c>
      <c r="K4606" s="0" t="n">
        <v>249</v>
      </c>
      <c r="L4606" s="0" t="n">
        <v>29</v>
      </c>
      <c r="M4606" s="0" t="n">
        <v>4</v>
      </c>
      <c r="N4606" s="11" t="n">
        <v>0.075</v>
      </c>
      <c r="O4606" s="12" t="n">
        <v>2364.9</v>
      </c>
      <c r="P4606" s="12" t="n">
        <v>5031.7</v>
      </c>
      <c r="Q4606" s="12" t="n">
        <f aca="false">M4606*P4606*(1-N4606)</f>
        <v>18617.29</v>
      </c>
      <c r="R4606" s="12" t="n">
        <f aca="false">M4606*O4606</f>
        <v>9459.6</v>
      </c>
      <c r="S4606" s="12" t="n">
        <f aca="false">Q4606-R4606</f>
        <v>9157.69</v>
      </c>
      <c r="T4606" s="11" t="n">
        <f aca="false">IFERROR(S4606/Q4606,0)</f>
        <v>0.49189167703785</v>
      </c>
      <c r="U4606" s="13" t="n">
        <f aca="false">F4606-E4606</f>
        <v>7</v>
      </c>
      <c r="V4606" s="13" t="n">
        <f aca="false">G4606-F4606</f>
        <v>8</v>
      </c>
      <c r="W4606" s="13" t="n">
        <f aca="false">G4606-E4606</f>
        <v>15</v>
      </c>
      <c r="X4606" s="10" t="n">
        <f aca="false">YEAR(E4606)</f>
        <v>2019</v>
      </c>
      <c r="Y4606" s="0" t="str">
        <f aca="false">TEXT(E4606,"yyyy-mm")</f>
        <v>2019-11</v>
      </c>
      <c r="Z4606" s="0" t="str">
        <f aca="false">"Q"&amp;ROUNDUP(MONTH(E4606)/3,0)&amp;"-"&amp;YEAR(E4606)</f>
        <v>Q4-2019</v>
      </c>
    </row>
    <row r="4607" customFormat="false" ht="14.25" hidden="false" customHeight="false" outlineLevel="0" collapsed="false">
      <c r="A4607" s="0" t="s">
        <v>4649</v>
      </c>
      <c r="B4607" s="0" t="s">
        <v>43</v>
      </c>
      <c r="C4607" s="0" t="s">
        <v>48</v>
      </c>
      <c r="D4607" s="9" t="n">
        <v>43700</v>
      </c>
      <c r="E4607" s="9" t="n">
        <v>43799</v>
      </c>
      <c r="F4607" s="9" t="n">
        <v>43815</v>
      </c>
      <c r="G4607" s="9" t="n">
        <v>43816</v>
      </c>
      <c r="H4607" s="10" t="s">
        <v>36</v>
      </c>
      <c r="I4607" s="0" t="n">
        <v>28</v>
      </c>
      <c r="J4607" s="0" t="n">
        <v>25</v>
      </c>
      <c r="K4607" s="0" t="n">
        <v>47</v>
      </c>
      <c r="L4607" s="0" t="n">
        <v>25</v>
      </c>
      <c r="M4607" s="0" t="n">
        <v>6</v>
      </c>
      <c r="N4607" s="11" t="n">
        <v>0.075</v>
      </c>
      <c r="O4607" s="12" t="n">
        <v>1330.29</v>
      </c>
      <c r="P4607" s="12" t="n">
        <v>2418.7</v>
      </c>
      <c r="Q4607" s="12" t="n">
        <f aca="false">M4607*P4607*(1-N4607)</f>
        <v>13423.785</v>
      </c>
      <c r="R4607" s="12" t="n">
        <f aca="false">M4607*O4607</f>
        <v>7981.74</v>
      </c>
      <c r="S4607" s="12" t="n">
        <f aca="false">Q4607-R4607</f>
        <v>5442.045</v>
      </c>
      <c r="T4607" s="11" t="n">
        <f aca="false">IFERROR(S4607/Q4607,0)</f>
        <v>0.405403170566275</v>
      </c>
      <c r="U4607" s="13" t="n">
        <f aca="false">F4607-E4607</f>
        <v>16</v>
      </c>
      <c r="V4607" s="13" t="n">
        <f aca="false">G4607-F4607</f>
        <v>1</v>
      </c>
      <c r="W4607" s="13" t="n">
        <f aca="false">G4607-E4607</f>
        <v>17</v>
      </c>
      <c r="X4607" s="10" t="n">
        <f aca="false">YEAR(E4607)</f>
        <v>2019</v>
      </c>
      <c r="Y4607" s="0" t="str">
        <f aca="false">TEXT(E4607,"yyyy-mm")</f>
        <v>2019-11</v>
      </c>
      <c r="Z4607" s="0" t="str">
        <f aca="false">"Q"&amp;ROUNDUP(MONTH(E4607)/3,0)&amp;"-"&amp;YEAR(E4607)</f>
        <v>Q4-2019</v>
      </c>
    </row>
    <row r="4608" customFormat="false" ht="14.25" hidden="false" customHeight="false" outlineLevel="0" collapsed="false">
      <c r="A4608" s="0" t="s">
        <v>4650</v>
      </c>
      <c r="B4608" s="0" t="s">
        <v>38</v>
      </c>
      <c r="C4608" s="0" t="s">
        <v>48</v>
      </c>
      <c r="D4608" s="9" t="n">
        <v>43700</v>
      </c>
      <c r="E4608" s="9" t="n">
        <v>43799</v>
      </c>
      <c r="F4608" s="9" t="n">
        <v>43808</v>
      </c>
      <c r="G4608" s="9" t="n">
        <v>43817</v>
      </c>
      <c r="H4608" s="10" t="s">
        <v>36</v>
      </c>
      <c r="I4608" s="0" t="n">
        <v>20</v>
      </c>
      <c r="J4608" s="0" t="n">
        <v>11</v>
      </c>
      <c r="K4608" s="0" t="n">
        <v>14</v>
      </c>
      <c r="L4608" s="0" t="n">
        <v>44</v>
      </c>
      <c r="M4608" s="0" t="n">
        <v>3</v>
      </c>
      <c r="N4608" s="11" t="n">
        <v>0.075</v>
      </c>
      <c r="O4608" s="12" t="n">
        <v>716.36</v>
      </c>
      <c r="P4608" s="12" t="n">
        <v>1085.4</v>
      </c>
      <c r="Q4608" s="12" t="n">
        <f aca="false">M4608*P4608*(1-N4608)</f>
        <v>3011.985</v>
      </c>
      <c r="R4608" s="12" t="n">
        <f aca="false">M4608*O4608</f>
        <v>2149.08</v>
      </c>
      <c r="S4608" s="12" t="n">
        <f aca="false">Q4608-R4608</f>
        <v>862.905000000001</v>
      </c>
      <c r="T4608" s="11" t="n">
        <f aca="false">IFERROR(S4608/Q4608,0)</f>
        <v>0.286490470570073</v>
      </c>
      <c r="U4608" s="13" t="n">
        <f aca="false">F4608-E4608</f>
        <v>9</v>
      </c>
      <c r="V4608" s="13" t="n">
        <f aca="false">G4608-F4608</f>
        <v>9</v>
      </c>
      <c r="W4608" s="13" t="n">
        <f aca="false">G4608-E4608</f>
        <v>18</v>
      </c>
      <c r="X4608" s="10" t="n">
        <f aca="false">YEAR(E4608)</f>
        <v>2019</v>
      </c>
      <c r="Y4608" s="0" t="str">
        <f aca="false">TEXT(E4608,"yyyy-mm")</f>
        <v>2019-11</v>
      </c>
      <c r="Z4608" s="0" t="str">
        <f aca="false">"Q"&amp;ROUNDUP(MONTH(E4608)/3,0)&amp;"-"&amp;YEAR(E4608)</f>
        <v>Q4-2019</v>
      </c>
    </row>
    <row r="4609" customFormat="false" ht="14.25" hidden="false" customHeight="false" outlineLevel="0" collapsed="false">
      <c r="A4609" s="0" t="s">
        <v>4651</v>
      </c>
      <c r="B4609" s="0" t="s">
        <v>34</v>
      </c>
      <c r="C4609" s="0" t="s">
        <v>58</v>
      </c>
      <c r="D4609" s="9" t="n">
        <v>43700</v>
      </c>
      <c r="E4609" s="9" t="n">
        <v>43799</v>
      </c>
      <c r="F4609" s="9" t="n">
        <v>43824</v>
      </c>
      <c r="G4609" s="9" t="n">
        <v>43826</v>
      </c>
      <c r="H4609" s="10" t="s">
        <v>36</v>
      </c>
      <c r="I4609" s="0" t="n">
        <v>8</v>
      </c>
      <c r="J4609" s="0" t="n">
        <v>8</v>
      </c>
      <c r="K4609" s="0" t="n">
        <v>351</v>
      </c>
      <c r="L4609" s="0" t="n">
        <v>2</v>
      </c>
      <c r="M4609" s="0" t="n">
        <v>3</v>
      </c>
      <c r="N4609" s="11" t="n">
        <v>0.1</v>
      </c>
      <c r="O4609" s="12" t="n">
        <v>3207.96</v>
      </c>
      <c r="P4609" s="12" t="n">
        <v>5728.5</v>
      </c>
      <c r="Q4609" s="12" t="n">
        <f aca="false">M4609*P4609*(1-N4609)</f>
        <v>15466.95</v>
      </c>
      <c r="R4609" s="12" t="n">
        <f aca="false">M4609*O4609</f>
        <v>9623.88</v>
      </c>
      <c r="S4609" s="12" t="n">
        <f aca="false">Q4609-R4609</f>
        <v>5843.07</v>
      </c>
      <c r="T4609" s="11" t="n">
        <f aca="false">IFERROR(S4609/Q4609,0)</f>
        <v>0.377777777777778</v>
      </c>
      <c r="U4609" s="13" t="n">
        <f aca="false">F4609-E4609</f>
        <v>25</v>
      </c>
      <c r="V4609" s="13" t="n">
        <f aca="false">G4609-F4609</f>
        <v>2</v>
      </c>
      <c r="W4609" s="13" t="n">
        <f aca="false">G4609-E4609</f>
        <v>27</v>
      </c>
      <c r="X4609" s="10" t="n">
        <f aca="false">YEAR(E4609)</f>
        <v>2019</v>
      </c>
      <c r="Y4609" s="0" t="str">
        <f aca="false">TEXT(E4609,"yyyy-mm")</f>
        <v>2019-11</v>
      </c>
      <c r="Z4609" s="0" t="str">
        <f aca="false">"Q"&amp;ROUNDUP(MONTH(E4609)/3,0)&amp;"-"&amp;YEAR(E4609)</f>
        <v>Q4-2019</v>
      </c>
    </row>
    <row r="4610" customFormat="false" ht="14.25" hidden="false" customHeight="false" outlineLevel="0" collapsed="false">
      <c r="A4610" s="0" t="s">
        <v>4652</v>
      </c>
      <c r="B4610" s="0" t="s">
        <v>34</v>
      </c>
      <c r="C4610" s="0" t="s">
        <v>58</v>
      </c>
      <c r="D4610" s="9" t="n">
        <v>43700</v>
      </c>
      <c r="E4610" s="9" t="n">
        <v>43799</v>
      </c>
      <c r="F4610" s="9" t="n">
        <v>43809</v>
      </c>
      <c r="G4610" s="9" t="n">
        <v>43817</v>
      </c>
      <c r="H4610" s="10" t="s">
        <v>36</v>
      </c>
      <c r="I4610" s="0" t="n">
        <v>1</v>
      </c>
      <c r="J4610" s="0" t="n">
        <v>13</v>
      </c>
      <c r="K4610" s="0" t="n">
        <v>341</v>
      </c>
      <c r="L4610" s="0" t="n">
        <v>33</v>
      </c>
      <c r="M4610" s="0" t="n">
        <v>7</v>
      </c>
      <c r="N4610" s="11" t="n">
        <v>0.2</v>
      </c>
      <c r="O4610" s="12" t="n">
        <v>122.21</v>
      </c>
      <c r="P4610" s="12" t="n">
        <v>214.4</v>
      </c>
      <c r="Q4610" s="12" t="n">
        <f aca="false">M4610*P4610*(1-N4610)</f>
        <v>1200.64</v>
      </c>
      <c r="R4610" s="12" t="n">
        <f aca="false">M4610*O4610</f>
        <v>855.47</v>
      </c>
      <c r="S4610" s="12" t="n">
        <f aca="false">Q4610-R4610</f>
        <v>345.17</v>
      </c>
      <c r="T4610" s="11" t="n">
        <f aca="false">IFERROR(S4610/Q4610,0)</f>
        <v>0.287488339552239</v>
      </c>
      <c r="U4610" s="13" t="n">
        <f aca="false">F4610-E4610</f>
        <v>10</v>
      </c>
      <c r="V4610" s="13" t="n">
        <f aca="false">G4610-F4610</f>
        <v>8</v>
      </c>
      <c r="W4610" s="13" t="n">
        <f aca="false">G4610-E4610</f>
        <v>18</v>
      </c>
      <c r="X4610" s="10" t="n">
        <f aca="false">YEAR(E4610)</f>
        <v>2019</v>
      </c>
      <c r="Y4610" s="0" t="str">
        <f aca="false">TEXT(E4610,"yyyy-mm")</f>
        <v>2019-11</v>
      </c>
      <c r="Z4610" s="0" t="str">
        <f aca="false">"Q"&amp;ROUNDUP(MONTH(E4610)/3,0)&amp;"-"&amp;YEAR(E4610)</f>
        <v>Q4-2019</v>
      </c>
    </row>
    <row r="4611" customFormat="false" ht="14.25" hidden="false" customHeight="false" outlineLevel="0" collapsed="false">
      <c r="A4611" s="0" t="s">
        <v>4653</v>
      </c>
      <c r="B4611" s="0" t="s">
        <v>34</v>
      </c>
      <c r="C4611" s="0" t="s">
        <v>46</v>
      </c>
      <c r="D4611" s="9" t="n">
        <v>43700</v>
      </c>
      <c r="E4611" s="9" t="n">
        <v>43799</v>
      </c>
      <c r="F4611" s="9" t="n">
        <v>43806</v>
      </c>
      <c r="G4611" s="9" t="n">
        <v>43815</v>
      </c>
      <c r="H4611" s="10" t="s">
        <v>36</v>
      </c>
      <c r="I4611" s="0" t="n">
        <v>2</v>
      </c>
      <c r="J4611" s="0" t="n">
        <v>35</v>
      </c>
      <c r="K4611" s="0" t="n">
        <v>283</v>
      </c>
      <c r="L4611" s="0" t="n">
        <v>46</v>
      </c>
      <c r="M4611" s="0" t="n">
        <v>7</v>
      </c>
      <c r="N4611" s="11" t="n">
        <v>0.075</v>
      </c>
      <c r="O4611" s="12" t="n">
        <v>525.75</v>
      </c>
      <c r="P4611" s="12" t="n">
        <v>891.1</v>
      </c>
      <c r="Q4611" s="12" t="n">
        <f aca="false">M4611*P4611*(1-N4611)</f>
        <v>5769.8725</v>
      </c>
      <c r="R4611" s="12" t="n">
        <f aca="false">M4611*O4611</f>
        <v>3680.25</v>
      </c>
      <c r="S4611" s="12" t="n">
        <f aca="false">Q4611-R4611</f>
        <v>2089.6225</v>
      </c>
      <c r="T4611" s="11" t="n">
        <f aca="false">IFERROR(S4611/Q4611,0)</f>
        <v>0.362160948963777</v>
      </c>
      <c r="U4611" s="13" t="n">
        <f aca="false">F4611-E4611</f>
        <v>7</v>
      </c>
      <c r="V4611" s="13" t="n">
        <f aca="false">G4611-F4611</f>
        <v>9</v>
      </c>
      <c r="W4611" s="13" t="n">
        <f aca="false">G4611-E4611</f>
        <v>16</v>
      </c>
      <c r="X4611" s="10" t="n">
        <f aca="false">YEAR(E4611)</f>
        <v>2019</v>
      </c>
      <c r="Y4611" s="0" t="str">
        <f aca="false">TEXT(E4611,"yyyy-mm")</f>
        <v>2019-11</v>
      </c>
      <c r="Z4611" s="0" t="str">
        <f aca="false">"Q"&amp;ROUNDUP(MONTH(E4611)/3,0)&amp;"-"&amp;YEAR(E4611)</f>
        <v>Q4-2019</v>
      </c>
    </row>
    <row r="4612" customFormat="false" ht="14.25" hidden="false" customHeight="false" outlineLevel="0" collapsed="false">
      <c r="A4612" s="0" t="s">
        <v>4654</v>
      </c>
      <c r="B4612" s="0" t="s">
        <v>43</v>
      </c>
      <c r="C4612" s="0" t="s">
        <v>48</v>
      </c>
      <c r="D4612" s="9" t="n">
        <v>43700</v>
      </c>
      <c r="E4612" s="9" t="n">
        <v>43799</v>
      </c>
      <c r="F4612" s="9" t="n">
        <v>43809</v>
      </c>
      <c r="G4612" s="9" t="n">
        <v>43810</v>
      </c>
      <c r="H4612" s="10" t="s">
        <v>36</v>
      </c>
      <c r="I4612" s="0" t="n">
        <v>26</v>
      </c>
      <c r="J4612" s="0" t="n">
        <v>47</v>
      </c>
      <c r="K4612" s="0" t="n">
        <v>55</v>
      </c>
      <c r="L4612" s="0" t="n">
        <v>37</v>
      </c>
      <c r="M4612" s="0" t="n">
        <v>3</v>
      </c>
      <c r="N4612" s="11" t="n">
        <v>0.05</v>
      </c>
      <c r="O4612" s="12" t="n">
        <v>639.18</v>
      </c>
      <c r="P4612" s="12" t="n">
        <v>1065.3</v>
      </c>
      <c r="Q4612" s="12" t="n">
        <f aca="false">M4612*P4612*(1-N4612)</f>
        <v>3036.105</v>
      </c>
      <c r="R4612" s="12" t="n">
        <f aca="false">M4612*O4612</f>
        <v>1917.54</v>
      </c>
      <c r="S4612" s="12" t="n">
        <f aca="false">Q4612-R4612</f>
        <v>1118.565</v>
      </c>
      <c r="T4612" s="11" t="n">
        <f aca="false">IFERROR(S4612/Q4612,0)</f>
        <v>0.368421052631579</v>
      </c>
      <c r="U4612" s="13" t="n">
        <f aca="false">F4612-E4612</f>
        <v>10</v>
      </c>
      <c r="V4612" s="13" t="n">
        <f aca="false">G4612-F4612</f>
        <v>1</v>
      </c>
      <c r="W4612" s="13" t="n">
        <f aca="false">G4612-E4612</f>
        <v>11</v>
      </c>
      <c r="X4612" s="10" t="n">
        <f aca="false">YEAR(E4612)</f>
        <v>2019</v>
      </c>
      <c r="Y4612" s="0" t="str">
        <f aca="false">TEXT(E4612,"yyyy-mm")</f>
        <v>2019-11</v>
      </c>
      <c r="Z4612" s="0" t="str">
        <f aca="false">"Q"&amp;ROUNDUP(MONTH(E4612)/3,0)&amp;"-"&amp;YEAR(E4612)</f>
        <v>Q4-2019</v>
      </c>
    </row>
    <row r="4613" customFormat="false" ht="14.25" hidden="false" customHeight="false" outlineLevel="0" collapsed="false">
      <c r="A4613" s="0" t="s">
        <v>4655</v>
      </c>
      <c r="B4613" s="0" t="s">
        <v>38</v>
      </c>
      <c r="C4613" s="0" t="s">
        <v>46</v>
      </c>
      <c r="D4613" s="9" t="n">
        <v>43700</v>
      </c>
      <c r="E4613" s="9" t="n">
        <v>43799</v>
      </c>
      <c r="F4613" s="9" t="n">
        <v>43808</v>
      </c>
      <c r="G4613" s="9" t="n">
        <v>43818</v>
      </c>
      <c r="H4613" s="10" t="s">
        <v>36</v>
      </c>
      <c r="I4613" s="0" t="n">
        <v>18</v>
      </c>
      <c r="J4613" s="0" t="n">
        <v>25</v>
      </c>
      <c r="K4613" s="0" t="n">
        <v>271</v>
      </c>
      <c r="L4613" s="0" t="n">
        <v>10</v>
      </c>
      <c r="M4613" s="0" t="n">
        <v>1</v>
      </c>
      <c r="N4613" s="11" t="n">
        <v>0.05</v>
      </c>
      <c r="O4613" s="12" t="n">
        <v>3892.3</v>
      </c>
      <c r="P4613" s="12" t="n">
        <v>6277.9</v>
      </c>
      <c r="Q4613" s="12" t="n">
        <f aca="false">M4613*P4613*(1-N4613)</f>
        <v>5964.005</v>
      </c>
      <c r="R4613" s="12" t="n">
        <f aca="false">M4613*O4613</f>
        <v>3892.3</v>
      </c>
      <c r="S4613" s="12" t="n">
        <f aca="false">Q4613-R4613</f>
        <v>2071.705</v>
      </c>
      <c r="T4613" s="11" t="n">
        <f aca="false">IFERROR(S4613/Q4613,0)</f>
        <v>0.347368085707507</v>
      </c>
      <c r="U4613" s="13" t="n">
        <f aca="false">F4613-E4613</f>
        <v>9</v>
      </c>
      <c r="V4613" s="13" t="n">
        <f aca="false">G4613-F4613</f>
        <v>10</v>
      </c>
      <c r="W4613" s="13" t="n">
        <f aca="false">G4613-E4613</f>
        <v>19</v>
      </c>
      <c r="X4613" s="10" t="n">
        <f aca="false">YEAR(E4613)</f>
        <v>2019</v>
      </c>
      <c r="Y4613" s="0" t="str">
        <f aca="false">TEXT(E4613,"yyyy-mm")</f>
        <v>2019-11</v>
      </c>
      <c r="Z4613" s="0" t="str">
        <f aca="false">"Q"&amp;ROUNDUP(MONTH(E4613)/3,0)&amp;"-"&amp;YEAR(E4613)</f>
        <v>Q4-2019</v>
      </c>
    </row>
    <row r="4614" customFormat="false" ht="14.25" hidden="false" customHeight="false" outlineLevel="0" collapsed="false">
      <c r="A4614" s="0" t="s">
        <v>4656</v>
      </c>
      <c r="B4614" s="0" t="s">
        <v>43</v>
      </c>
      <c r="C4614" s="0" t="s">
        <v>39</v>
      </c>
      <c r="D4614" s="9" t="n">
        <v>43700</v>
      </c>
      <c r="E4614" s="9" t="n">
        <v>43799</v>
      </c>
      <c r="F4614" s="9" t="n">
        <v>43804</v>
      </c>
      <c r="G4614" s="9" t="n">
        <v>43805</v>
      </c>
      <c r="H4614" s="10" t="s">
        <v>36</v>
      </c>
      <c r="I4614" s="0" t="n">
        <v>27</v>
      </c>
      <c r="J4614" s="0" t="n">
        <v>7</v>
      </c>
      <c r="K4614" s="0" t="n">
        <v>182</v>
      </c>
      <c r="L4614" s="0" t="n">
        <v>14</v>
      </c>
      <c r="M4614" s="0" t="n">
        <v>4</v>
      </c>
      <c r="N4614" s="11" t="n">
        <v>0.15</v>
      </c>
      <c r="O4614" s="12" t="n">
        <v>868.32</v>
      </c>
      <c r="P4614" s="12" t="n">
        <v>1085.4</v>
      </c>
      <c r="Q4614" s="12" t="n">
        <f aca="false">M4614*P4614*(1-N4614)</f>
        <v>3690.36</v>
      </c>
      <c r="R4614" s="12" t="n">
        <f aca="false">M4614*O4614</f>
        <v>3473.28</v>
      </c>
      <c r="S4614" s="12" t="n">
        <f aca="false">Q4614-R4614</f>
        <v>217.08</v>
      </c>
      <c r="T4614" s="11" t="n">
        <f aca="false">IFERROR(S4614/Q4614,0)</f>
        <v>0.0588235294117647</v>
      </c>
      <c r="U4614" s="13" t="n">
        <f aca="false">F4614-E4614</f>
        <v>5</v>
      </c>
      <c r="V4614" s="13" t="n">
        <f aca="false">G4614-F4614</f>
        <v>1</v>
      </c>
      <c r="W4614" s="13" t="n">
        <f aca="false">G4614-E4614</f>
        <v>6</v>
      </c>
      <c r="X4614" s="10" t="n">
        <f aca="false">YEAR(E4614)</f>
        <v>2019</v>
      </c>
      <c r="Y4614" s="0" t="str">
        <f aca="false">TEXT(E4614,"yyyy-mm")</f>
        <v>2019-11</v>
      </c>
      <c r="Z4614" s="0" t="str">
        <f aca="false">"Q"&amp;ROUNDUP(MONTH(E4614)/3,0)&amp;"-"&amp;YEAR(E4614)</f>
        <v>Q4-2019</v>
      </c>
    </row>
    <row r="4615" customFormat="false" ht="14.25" hidden="false" customHeight="false" outlineLevel="0" collapsed="false">
      <c r="A4615" s="0" t="s">
        <v>4657</v>
      </c>
      <c r="B4615" s="0" t="s">
        <v>34</v>
      </c>
      <c r="C4615" s="0" t="s">
        <v>35</v>
      </c>
      <c r="D4615" s="9" t="n">
        <v>43700</v>
      </c>
      <c r="E4615" s="9" t="n">
        <v>43799</v>
      </c>
      <c r="F4615" s="9" t="n">
        <v>43807</v>
      </c>
      <c r="G4615" s="9" t="n">
        <v>43811</v>
      </c>
      <c r="H4615" s="10" t="s">
        <v>36</v>
      </c>
      <c r="I4615" s="0" t="n">
        <v>11</v>
      </c>
      <c r="J4615" s="0" t="n">
        <v>32</v>
      </c>
      <c r="K4615" s="0" t="n">
        <v>222</v>
      </c>
      <c r="L4615" s="0" t="n">
        <v>3</v>
      </c>
      <c r="M4615" s="0" t="n">
        <v>8</v>
      </c>
      <c r="N4615" s="11" t="n">
        <v>0.4</v>
      </c>
      <c r="O4615" s="12" t="n">
        <v>3128.23</v>
      </c>
      <c r="P4615" s="12" t="n">
        <v>5393.5</v>
      </c>
      <c r="Q4615" s="12" t="n">
        <f aca="false">M4615*P4615*(1-N4615)</f>
        <v>25888.8</v>
      </c>
      <c r="R4615" s="12" t="n">
        <f aca="false">M4615*O4615</f>
        <v>25025.84</v>
      </c>
      <c r="S4615" s="12" t="n">
        <f aca="false">Q4615-R4615</f>
        <v>862.959999999999</v>
      </c>
      <c r="T4615" s="11" t="n">
        <f aca="false">IFERROR(S4615/Q4615,0)</f>
        <v>0.0333333333333333</v>
      </c>
      <c r="U4615" s="13" t="n">
        <f aca="false">F4615-E4615</f>
        <v>8</v>
      </c>
      <c r="V4615" s="13" t="n">
        <f aca="false">G4615-F4615</f>
        <v>4</v>
      </c>
      <c r="W4615" s="13" t="n">
        <f aca="false">G4615-E4615</f>
        <v>12</v>
      </c>
      <c r="X4615" s="10" t="n">
        <f aca="false">YEAR(E4615)</f>
        <v>2019</v>
      </c>
      <c r="Y4615" s="0" t="str">
        <f aca="false">TEXT(E4615,"yyyy-mm")</f>
        <v>2019-11</v>
      </c>
      <c r="Z4615" s="0" t="str">
        <f aca="false">"Q"&amp;ROUNDUP(MONTH(E4615)/3,0)&amp;"-"&amp;YEAR(E4615)</f>
        <v>Q4-2019</v>
      </c>
    </row>
    <row r="4616" customFormat="false" ht="14.25" hidden="false" customHeight="false" outlineLevel="0" collapsed="false">
      <c r="A4616" s="0" t="s">
        <v>4658</v>
      </c>
      <c r="B4616" s="0" t="s">
        <v>41</v>
      </c>
      <c r="C4616" s="0" t="s">
        <v>39</v>
      </c>
      <c r="D4616" s="9" t="n">
        <v>43700</v>
      </c>
      <c r="E4616" s="9" t="n">
        <v>43799</v>
      </c>
      <c r="F4616" s="9" t="n">
        <v>43818</v>
      </c>
      <c r="G4616" s="9" t="n">
        <v>43827</v>
      </c>
      <c r="H4616" s="10" t="s">
        <v>36</v>
      </c>
      <c r="I4616" s="0" t="n">
        <v>25</v>
      </c>
      <c r="J4616" s="0" t="n">
        <v>32</v>
      </c>
      <c r="K4616" s="0" t="n">
        <v>113</v>
      </c>
      <c r="L4616" s="0" t="n">
        <v>7</v>
      </c>
      <c r="M4616" s="0" t="n">
        <v>7</v>
      </c>
      <c r="N4616" s="11" t="n">
        <v>0.05</v>
      </c>
      <c r="O4616" s="12" t="n">
        <v>119.6</v>
      </c>
      <c r="P4616" s="12" t="n">
        <v>234.5</v>
      </c>
      <c r="Q4616" s="12" t="n">
        <f aca="false">M4616*P4616*(1-N4616)</f>
        <v>1559.425</v>
      </c>
      <c r="R4616" s="12" t="n">
        <f aca="false">M4616*O4616</f>
        <v>837.2</v>
      </c>
      <c r="S4616" s="12" t="n">
        <f aca="false">Q4616-R4616</f>
        <v>722.225</v>
      </c>
      <c r="T4616" s="11" t="n">
        <f aca="false">IFERROR(S4616/Q4616,0)</f>
        <v>0.463135450566715</v>
      </c>
      <c r="U4616" s="13" t="n">
        <f aca="false">F4616-E4616</f>
        <v>19</v>
      </c>
      <c r="V4616" s="13" t="n">
        <f aca="false">G4616-F4616</f>
        <v>9</v>
      </c>
      <c r="W4616" s="13" t="n">
        <f aca="false">G4616-E4616</f>
        <v>28</v>
      </c>
      <c r="X4616" s="10" t="n">
        <f aca="false">YEAR(E4616)</f>
        <v>2019</v>
      </c>
      <c r="Y4616" s="0" t="str">
        <f aca="false">TEXT(E4616,"yyyy-mm")</f>
        <v>2019-11</v>
      </c>
      <c r="Z4616" s="0" t="str">
        <f aca="false">"Q"&amp;ROUNDUP(MONTH(E4616)/3,0)&amp;"-"&amp;YEAR(E4616)</f>
        <v>Q4-2019</v>
      </c>
    </row>
    <row r="4617" customFormat="false" ht="14.25" hidden="false" customHeight="false" outlineLevel="0" collapsed="false">
      <c r="A4617" s="0" t="s">
        <v>4659</v>
      </c>
      <c r="B4617" s="0" t="s">
        <v>34</v>
      </c>
      <c r="C4617" s="0" t="s">
        <v>39</v>
      </c>
      <c r="D4617" s="9" t="n">
        <v>43700</v>
      </c>
      <c r="E4617" s="9" t="n">
        <v>43800</v>
      </c>
      <c r="F4617" s="9" t="n">
        <v>43803</v>
      </c>
      <c r="G4617" s="9" t="n">
        <v>43809</v>
      </c>
      <c r="H4617" s="10" t="s">
        <v>36</v>
      </c>
      <c r="I4617" s="0" t="n">
        <v>11</v>
      </c>
      <c r="J4617" s="0" t="n">
        <v>2</v>
      </c>
      <c r="K4617" s="0" t="n">
        <v>198</v>
      </c>
      <c r="L4617" s="0" t="n">
        <v>20</v>
      </c>
      <c r="M4617" s="0" t="n">
        <v>6</v>
      </c>
      <c r="N4617" s="11" t="n">
        <v>0.075</v>
      </c>
      <c r="O4617" s="12" t="n">
        <v>410.84</v>
      </c>
      <c r="P4617" s="12" t="n">
        <v>978.2</v>
      </c>
      <c r="Q4617" s="12" t="n">
        <f aca="false">M4617*P4617*(1-N4617)</f>
        <v>5429.01</v>
      </c>
      <c r="R4617" s="12" t="n">
        <f aca="false">M4617*O4617</f>
        <v>2465.04</v>
      </c>
      <c r="S4617" s="12" t="n">
        <f aca="false">Q4617-R4617</f>
        <v>2963.97</v>
      </c>
      <c r="T4617" s="11" t="n">
        <f aca="false">IFERROR(S4617/Q4617,0)</f>
        <v>0.545950366641432</v>
      </c>
      <c r="U4617" s="13" t="n">
        <f aca="false">F4617-E4617</f>
        <v>3</v>
      </c>
      <c r="V4617" s="13" t="n">
        <f aca="false">G4617-F4617</f>
        <v>6</v>
      </c>
      <c r="W4617" s="13" t="n">
        <f aca="false">G4617-E4617</f>
        <v>9</v>
      </c>
      <c r="X4617" s="10" t="n">
        <f aca="false">YEAR(E4617)</f>
        <v>2019</v>
      </c>
      <c r="Y4617" s="0" t="str">
        <f aca="false">TEXT(E4617,"yyyy-mm")</f>
        <v>2019-12</v>
      </c>
      <c r="Z4617" s="0" t="str">
        <f aca="false">"Q"&amp;ROUNDUP(MONTH(E4617)/3,0)&amp;"-"&amp;YEAR(E4617)</f>
        <v>Q4-2019</v>
      </c>
    </row>
    <row r="4618" customFormat="false" ht="14.25" hidden="false" customHeight="false" outlineLevel="0" collapsed="false">
      <c r="A4618" s="0" t="s">
        <v>4660</v>
      </c>
      <c r="B4618" s="0" t="s">
        <v>34</v>
      </c>
      <c r="C4618" s="0" t="s">
        <v>39</v>
      </c>
      <c r="D4618" s="9" t="n">
        <v>43700</v>
      </c>
      <c r="E4618" s="9" t="n">
        <v>43800</v>
      </c>
      <c r="F4618" s="9" t="n">
        <v>43821</v>
      </c>
      <c r="G4618" s="9" t="n">
        <v>43826</v>
      </c>
      <c r="H4618" s="10" t="s">
        <v>36</v>
      </c>
      <c r="I4618" s="0" t="n">
        <v>8</v>
      </c>
      <c r="J4618" s="0" t="n">
        <v>43</v>
      </c>
      <c r="K4618" s="0" t="n">
        <v>190</v>
      </c>
      <c r="L4618" s="0" t="n">
        <v>2</v>
      </c>
      <c r="M4618" s="0" t="n">
        <v>6</v>
      </c>
      <c r="N4618" s="11" t="n">
        <v>0.2</v>
      </c>
      <c r="O4618" s="12" t="n">
        <v>155.31</v>
      </c>
      <c r="P4618" s="12" t="n">
        <v>254.6</v>
      </c>
      <c r="Q4618" s="12" t="n">
        <f aca="false">M4618*P4618*(1-N4618)</f>
        <v>1222.08</v>
      </c>
      <c r="R4618" s="12" t="n">
        <f aca="false">M4618*O4618</f>
        <v>931.86</v>
      </c>
      <c r="S4618" s="12" t="n">
        <f aca="false">Q4618-R4618</f>
        <v>290.22</v>
      </c>
      <c r="T4618" s="11" t="n">
        <f aca="false">IFERROR(S4618/Q4618,0)</f>
        <v>0.237480361351139</v>
      </c>
      <c r="U4618" s="13" t="n">
        <f aca="false">F4618-E4618</f>
        <v>21</v>
      </c>
      <c r="V4618" s="13" t="n">
        <f aca="false">G4618-F4618</f>
        <v>5</v>
      </c>
      <c r="W4618" s="13" t="n">
        <f aca="false">G4618-E4618</f>
        <v>26</v>
      </c>
      <c r="X4618" s="10" t="n">
        <f aca="false">YEAR(E4618)</f>
        <v>2019</v>
      </c>
      <c r="Y4618" s="0" t="str">
        <f aca="false">TEXT(E4618,"yyyy-mm")</f>
        <v>2019-12</v>
      </c>
      <c r="Z4618" s="0" t="str">
        <f aca="false">"Q"&amp;ROUNDUP(MONTH(E4618)/3,0)&amp;"-"&amp;YEAR(E4618)</f>
        <v>Q4-2019</v>
      </c>
    </row>
    <row r="4619" customFormat="false" ht="14.25" hidden="false" customHeight="false" outlineLevel="0" collapsed="false">
      <c r="A4619" s="0" t="s">
        <v>4661</v>
      </c>
      <c r="B4619" s="0" t="s">
        <v>43</v>
      </c>
      <c r="C4619" s="0" t="s">
        <v>39</v>
      </c>
      <c r="D4619" s="9" t="n">
        <v>43700</v>
      </c>
      <c r="E4619" s="9" t="n">
        <v>43800</v>
      </c>
      <c r="F4619" s="9" t="n">
        <v>43821</v>
      </c>
      <c r="G4619" s="9" t="n">
        <v>43825</v>
      </c>
      <c r="H4619" s="10" t="s">
        <v>36</v>
      </c>
      <c r="I4619" s="0" t="n">
        <v>27</v>
      </c>
      <c r="J4619" s="0" t="n">
        <v>38</v>
      </c>
      <c r="K4619" s="0" t="n">
        <v>189</v>
      </c>
      <c r="L4619" s="0" t="n">
        <v>44</v>
      </c>
      <c r="M4619" s="0" t="n">
        <v>7</v>
      </c>
      <c r="N4619" s="11" t="n">
        <v>0.2</v>
      </c>
      <c r="O4619" s="12" t="n">
        <v>1052.44</v>
      </c>
      <c r="P4619" s="12" t="n">
        <v>1252.9</v>
      </c>
      <c r="Q4619" s="12" t="n">
        <f aca="false">M4619*P4619*(1-N4619)</f>
        <v>7016.24</v>
      </c>
      <c r="R4619" s="12" t="n">
        <f aca="false">M4619*O4619</f>
        <v>7367.08</v>
      </c>
      <c r="S4619" s="12" t="n">
        <f aca="false">Q4619-R4619</f>
        <v>-350.839999999998</v>
      </c>
      <c r="T4619" s="11" t="n">
        <f aca="false">IFERROR(S4619/Q4619,0)</f>
        <v>-0.0500039907414795</v>
      </c>
      <c r="U4619" s="13" t="n">
        <f aca="false">F4619-E4619</f>
        <v>21</v>
      </c>
      <c r="V4619" s="13" t="n">
        <f aca="false">G4619-F4619</f>
        <v>4</v>
      </c>
      <c r="W4619" s="13" t="n">
        <f aca="false">G4619-E4619</f>
        <v>25</v>
      </c>
      <c r="X4619" s="10" t="n">
        <f aca="false">YEAR(E4619)</f>
        <v>2019</v>
      </c>
      <c r="Y4619" s="0" t="str">
        <f aca="false">TEXT(E4619,"yyyy-mm")</f>
        <v>2019-12</v>
      </c>
      <c r="Z4619" s="0" t="str">
        <f aca="false">"Q"&amp;ROUNDUP(MONTH(E4619)/3,0)&amp;"-"&amp;YEAR(E4619)</f>
        <v>Q4-2019</v>
      </c>
    </row>
    <row r="4620" customFormat="false" ht="14.25" hidden="false" customHeight="false" outlineLevel="0" collapsed="false">
      <c r="A4620" s="0" t="s">
        <v>4662</v>
      </c>
      <c r="B4620" s="0" t="s">
        <v>41</v>
      </c>
      <c r="C4620" s="0" t="s">
        <v>58</v>
      </c>
      <c r="D4620" s="9" t="n">
        <v>43700</v>
      </c>
      <c r="E4620" s="9" t="n">
        <v>43800</v>
      </c>
      <c r="F4620" s="9" t="n">
        <v>43816</v>
      </c>
      <c r="G4620" s="9" t="n">
        <v>43826</v>
      </c>
      <c r="H4620" s="10" t="s">
        <v>36</v>
      </c>
      <c r="I4620" s="0" t="n">
        <v>23</v>
      </c>
      <c r="J4620" s="0" t="n">
        <v>33</v>
      </c>
      <c r="K4620" s="0" t="n">
        <v>336</v>
      </c>
      <c r="L4620" s="0" t="n">
        <v>23</v>
      </c>
      <c r="M4620" s="0" t="n">
        <v>8</v>
      </c>
      <c r="N4620" s="11" t="n">
        <v>0.075</v>
      </c>
      <c r="O4620" s="12" t="n">
        <v>813.11</v>
      </c>
      <c r="P4620" s="12" t="n">
        <v>1098.8</v>
      </c>
      <c r="Q4620" s="12" t="n">
        <f aca="false">M4620*P4620*(1-N4620)</f>
        <v>8131.12</v>
      </c>
      <c r="R4620" s="12" t="n">
        <f aca="false">M4620*O4620</f>
        <v>6504.88</v>
      </c>
      <c r="S4620" s="12" t="n">
        <f aca="false">Q4620-R4620</f>
        <v>1626.24</v>
      </c>
      <c r="T4620" s="11" t="n">
        <f aca="false">IFERROR(S4620/Q4620,0)</f>
        <v>0.2000019677486</v>
      </c>
      <c r="U4620" s="13" t="n">
        <f aca="false">F4620-E4620</f>
        <v>16</v>
      </c>
      <c r="V4620" s="13" t="n">
        <f aca="false">G4620-F4620</f>
        <v>10</v>
      </c>
      <c r="W4620" s="13" t="n">
        <f aca="false">G4620-E4620</f>
        <v>26</v>
      </c>
      <c r="X4620" s="10" t="n">
        <f aca="false">YEAR(E4620)</f>
        <v>2019</v>
      </c>
      <c r="Y4620" s="0" t="str">
        <f aca="false">TEXT(E4620,"yyyy-mm")</f>
        <v>2019-12</v>
      </c>
      <c r="Z4620" s="0" t="str">
        <f aca="false">"Q"&amp;ROUNDUP(MONTH(E4620)/3,0)&amp;"-"&amp;YEAR(E4620)</f>
        <v>Q4-2019</v>
      </c>
    </row>
    <row r="4621" customFormat="false" ht="14.25" hidden="false" customHeight="false" outlineLevel="0" collapsed="false">
      <c r="A4621" s="0" t="s">
        <v>4663</v>
      </c>
      <c r="B4621" s="0" t="s">
        <v>38</v>
      </c>
      <c r="C4621" s="0" t="s">
        <v>58</v>
      </c>
      <c r="D4621" s="9" t="n">
        <v>43700</v>
      </c>
      <c r="E4621" s="9" t="n">
        <v>43800</v>
      </c>
      <c r="F4621" s="9" t="n">
        <v>43815</v>
      </c>
      <c r="G4621" s="9" t="n">
        <v>43825</v>
      </c>
      <c r="H4621" s="10" t="s">
        <v>36</v>
      </c>
      <c r="I4621" s="0" t="n">
        <v>19</v>
      </c>
      <c r="J4621" s="0" t="n">
        <v>6</v>
      </c>
      <c r="K4621" s="0" t="n">
        <v>355</v>
      </c>
      <c r="L4621" s="0" t="n">
        <v>39</v>
      </c>
      <c r="M4621" s="0" t="n">
        <v>4</v>
      </c>
      <c r="N4621" s="11" t="n">
        <v>0.075</v>
      </c>
      <c r="O4621" s="12" t="n">
        <v>592.82</v>
      </c>
      <c r="P4621" s="12" t="n">
        <v>1058.6</v>
      </c>
      <c r="Q4621" s="12" t="n">
        <f aca="false">M4621*P4621*(1-N4621)</f>
        <v>3916.82</v>
      </c>
      <c r="R4621" s="12" t="n">
        <f aca="false">M4621*O4621</f>
        <v>2371.28</v>
      </c>
      <c r="S4621" s="12" t="n">
        <f aca="false">Q4621-R4621</f>
        <v>1545.54</v>
      </c>
      <c r="T4621" s="11" t="n">
        <f aca="false">IFERROR(S4621/Q4621,0)</f>
        <v>0.394590509648133</v>
      </c>
      <c r="U4621" s="13" t="n">
        <f aca="false">F4621-E4621</f>
        <v>15</v>
      </c>
      <c r="V4621" s="13" t="n">
        <f aca="false">G4621-F4621</f>
        <v>10</v>
      </c>
      <c r="W4621" s="13" t="n">
        <f aca="false">G4621-E4621</f>
        <v>25</v>
      </c>
      <c r="X4621" s="10" t="n">
        <f aca="false">YEAR(E4621)</f>
        <v>2019</v>
      </c>
      <c r="Y4621" s="0" t="str">
        <f aca="false">TEXT(E4621,"yyyy-mm")</f>
        <v>2019-12</v>
      </c>
      <c r="Z4621" s="0" t="str">
        <f aca="false">"Q"&amp;ROUNDUP(MONTH(E4621)/3,0)&amp;"-"&amp;YEAR(E4621)</f>
        <v>Q4-2019</v>
      </c>
    </row>
    <row r="4622" customFormat="false" ht="14.25" hidden="false" customHeight="false" outlineLevel="0" collapsed="false">
      <c r="A4622" s="0" t="s">
        <v>4664</v>
      </c>
      <c r="B4622" s="0" t="s">
        <v>34</v>
      </c>
      <c r="C4622" s="0" t="s">
        <v>46</v>
      </c>
      <c r="D4622" s="9" t="n">
        <v>43700</v>
      </c>
      <c r="E4622" s="9" t="n">
        <v>43800</v>
      </c>
      <c r="F4622" s="9" t="n">
        <v>43814</v>
      </c>
      <c r="G4622" s="9" t="n">
        <v>43824</v>
      </c>
      <c r="H4622" s="10" t="s">
        <v>36</v>
      </c>
      <c r="I4622" s="0" t="n">
        <v>12</v>
      </c>
      <c r="J4622" s="0" t="n">
        <v>21</v>
      </c>
      <c r="K4622" s="0" t="n">
        <v>270</v>
      </c>
      <c r="L4622" s="0" t="n">
        <v>38</v>
      </c>
      <c r="M4622" s="0" t="n">
        <v>8</v>
      </c>
      <c r="N4622" s="11" t="n">
        <v>0.05</v>
      </c>
      <c r="O4622" s="12" t="n">
        <v>132.66</v>
      </c>
      <c r="P4622" s="12" t="n">
        <v>201</v>
      </c>
      <c r="Q4622" s="12" t="n">
        <f aca="false">M4622*P4622*(1-N4622)</f>
        <v>1527.6</v>
      </c>
      <c r="R4622" s="12" t="n">
        <f aca="false">M4622*O4622</f>
        <v>1061.28</v>
      </c>
      <c r="S4622" s="12" t="n">
        <f aca="false">Q4622-R4622</f>
        <v>466.32</v>
      </c>
      <c r="T4622" s="11" t="n">
        <f aca="false">IFERROR(S4622/Q4622,0)</f>
        <v>0.305263157894737</v>
      </c>
      <c r="U4622" s="13" t="n">
        <f aca="false">F4622-E4622</f>
        <v>14</v>
      </c>
      <c r="V4622" s="13" t="n">
        <f aca="false">G4622-F4622</f>
        <v>10</v>
      </c>
      <c r="W4622" s="13" t="n">
        <f aca="false">G4622-E4622</f>
        <v>24</v>
      </c>
      <c r="X4622" s="10" t="n">
        <f aca="false">YEAR(E4622)</f>
        <v>2019</v>
      </c>
      <c r="Y4622" s="0" t="str">
        <f aca="false">TEXT(E4622,"yyyy-mm")</f>
        <v>2019-12</v>
      </c>
      <c r="Z4622" s="0" t="str">
        <f aca="false">"Q"&amp;ROUNDUP(MONTH(E4622)/3,0)&amp;"-"&amp;YEAR(E4622)</f>
        <v>Q4-2019</v>
      </c>
    </row>
    <row r="4623" customFormat="false" ht="14.25" hidden="false" customHeight="false" outlineLevel="0" collapsed="false">
      <c r="A4623" s="0" t="s">
        <v>4665</v>
      </c>
      <c r="B4623" s="0" t="s">
        <v>34</v>
      </c>
      <c r="C4623" s="0" t="s">
        <v>35</v>
      </c>
      <c r="D4623" s="9" t="n">
        <v>43700</v>
      </c>
      <c r="E4623" s="9" t="n">
        <v>43800</v>
      </c>
      <c r="F4623" s="9" t="n">
        <v>43816</v>
      </c>
      <c r="G4623" s="9" t="n">
        <v>43821</v>
      </c>
      <c r="H4623" s="10" t="s">
        <v>36</v>
      </c>
      <c r="I4623" s="0" t="n">
        <v>1</v>
      </c>
      <c r="J4623" s="0" t="n">
        <v>44</v>
      </c>
      <c r="K4623" s="0" t="n">
        <v>213</v>
      </c>
      <c r="L4623" s="0" t="n">
        <v>3</v>
      </c>
      <c r="M4623" s="0" t="n">
        <v>4</v>
      </c>
      <c r="N4623" s="11" t="n">
        <v>0.075</v>
      </c>
      <c r="O4623" s="12" t="n">
        <v>867.52</v>
      </c>
      <c r="P4623" s="12" t="n">
        <v>1045.2</v>
      </c>
      <c r="Q4623" s="12" t="n">
        <f aca="false">M4623*P4623*(1-N4623)</f>
        <v>3867.24</v>
      </c>
      <c r="R4623" s="12" t="n">
        <f aca="false">M4623*O4623</f>
        <v>3470.08</v>
      </c>
      <c r="S4623" s="12" t="n">
        <f aca="false">Q4623-R4623</f>
        <v>397.16</v>
      </c>
      <c r="T4623" s="11" t="n">
        <f aca="false">IFERROR(S4623/Q4623,0)</f>
        <v>0.102698565385133</v>
      </c>
      <c r="U4623" s="13" t="n">
        <f aca="false">F4623-E4623</f>
        <v>16</v>
      </c>
      <c r="V4623" s="13" t="n">
        <f aca="false">G4623-F4623</f>
        <v>5</v>
      </c>
      <c r="W4623" s="13" t="n">
        <f aca="false">G4623-E4623</f>
        <v>21</v>
      </c>
      <c r="X4623" s="10" t="n">
        <f aca="false">YEAR(E4623)</f>
        <v>2019</v>
      </c>
      <c r="Y4623" s="0" t="str">
        <f aca="false">TEXT(E4623,"yyyy-mm")</f>
        <v>2019-12</v>
      </c>
      <c r="Z4623" s="0" t="str">
        <f aca="false">"Q"&amp;ROUNDUP(MONTH(E4623)/3,0)&amp;"-"&amp;YEAR(E4623)</f>
        <v>Q4-2019</v>
      </c>
    </row>
    <row r="4624" customFormat="false" ht="14.25" hidden="false" customHeight="false" outlineLevel="0" collapsed="false">
      <c r="A4624" s="0" t="s">
        <v>4666</v>
      </c>
      <c r="B4624" s="0" t="s">
        <v>38</v>
      </c>
      <c r="C4624" s="0" t="s">
        <v>46</v>
      </c>
      <c r="D4624" s="9" t="n">
        <v>43700</v>
      </c>
      <c r="E4624" s="9" t="n">
        <v>43800</v>
      </c>
      <c r="F4624" s="9" t="n">
        <v>43802</v>
      </c>
      <c r="G4624" s="9" t="n">
        <v>43812</v>
      </c>
      <c r="H4624" s="10" t="s">
        <v>36</v>
      </c>
      <c r="I4624" s="0" t="n">
        <v>14</v>
      </c>
      <c r="J4624" s="0" t="n">
        <v>3</v>
      </c>
      <c r="K4624" s="0" t="n">
        <v>291</v>
      </c>
      <c r="L4624" s="0" t="n">
        <v>8</v>
      </c>
      <c r="M4624" s="0" t="n">
        <v>6</v>
      </c>
      <c r="N4624" s="11" t="n">
        <v>0.05</v>
      </c>
      <c r="O4624" s="12" t="n">
        <v>1132.03</v>
      </c>
      <c r="P4624" s="12" t="n">
        <v>2358.4</v>
      </c>
      <c r="Q4624" s="12" t="n">
        <f aca="false">M4624*P4624*(1-N4624)</f>
        <v>13442.88</v>
      </c>
      <c r="R4624" s="12" t="n">
        <f aca="false">M4624*O4624</f>
        <v>6792.18</v>
      </c>
      <c r="S4624" s="12" t="n">
        <f aca="false">Q4624-R4624</f>
        <v>6650.7</v>
      </c>
      <c r="T4624" s="11" t="n">
        <f aca="false">IFERROR(S4624/Q4624,0)</f>
        <v>0.494737734771121</v>
      </c>
      <c r="U4624" s="13" t="n">
        <f aca="false">F4624-E4624</f>
        <v>2</v>
      </c>
      <c r="V4624" s="13" t="n">
        <f aca="false">G4624-F4624</f>
        <v>10</v>
      </c>
      <c r="W4624" s="13" t="n">
        <f aca="false">G4624-E4624</f>
        <v>12</v>
      </c>
      <c r="X4624" s="10" t="n">
        <f aca="false">YEAR(E4624)</f>
        <v>2019</v>
      </c>
      <c r="Y4624" s="0" t="str">
        <f aca="false">TEXT(E4624,"yyyy-mm")</f>
        <v>2019-12</v>
      </c>
      <c r="Z4624" s="0" t="str">
        <f aca="false">"Q"&amp;ROUNDUP(MONTH(E4624)/3,0)&amp;"-"&amp;YEAR(E4624)</f>
        <v>Q4-2019</v>
      </c>
    </row>
    <row r="4625" customFormat="false" ht="14.25" hidden="false" customHeight="false" outlineLevel="0" collapsed="false">
      <c r="A4625" s="0" t="s">
        <v>4667</v>
      </c>
      <c r="B4625" s="0" t="s">
        <v>34</v>
      </c>
      <c r="C4625" s="0" t="s">
        <v>39</v>
      </c>
      <c r="D4625" s="9" t="n">
        <v>43700</v>
      </c>
      <c r="E4625" s="9" t="n">
        <v>43800</v>
      </c>
      <c r="F4625" s="9" t="n">
        <v>43825</v>
      </c>
      <c r="G4625" s="9" t="n">
        <v>43833</v>
      </c>
      <c r="H4625" s="10" t="s">
        <v>36</v>
      </c>
      <c r="I4625" s="0" t="n">
        <v>9</v>
      </c>
      <c r="J4625" s="0" t="n">
        <v>43</v>
      </c>
      <c r="K4625" s="0" t="n">
        <v>133</v>
      </c>
      <c r="L4625" s="0" t="n">
        <v>44</v>
      </c>
      <c r="M4625" s="0" t="n">
        <v>4</v>
      </c>
      <c r="N4625" s="11" t="n">
        <v>0.15</v>
      </c>
      <c r="O4625" s="12" t="n">
        <v>1132.03</v>
      </c>
      <c r="P4625" s="12" t="n">
        <v>2572.8</v>
      </c>
      <c r="Q4625" s="12" t="n">
        <f aca="false">M4625*P4625*(1-N4625)</f>
        <v>8747.52</v>
      </c>
      <c r="R4625" s="12" t="n">
        <f aca="false">M4625*O4625</f>
        <v>4528.12</v>
      </c>
      <c r="S4625" s="12" t="n">
        <f aca="false">Q4625-R4625</f>
        <v>4219.4</v>
      </c>
      <c r="T4625" s="11" t="n">
        <f aca="false">IFERROR(S4625/Q4625,0)</f>
        <v>0.482353855721393</v>
      </c>
      <c r="U4625" s="13" t="n">
        <f aca="false">F4625-E4625</f>
        <v>25</v>
      </c>
      <c r="V4625" s="13" t="n">
        <f aca="false">G4625-F4625</f>
        <v>8</v>
      </c>
      <c r="W4625" s="13" t="n">
        <f aca="false">G4625-E4625</f>
        <v>33</v>
      </c>
      <c r="X4625" s="10" t="n">
        <f aca="false">YEAR(E4625)</f>
        <v>2019</v>
      </c>
      <c r="Y4625" s="0" t="str">
        <f aca="false">TEXT(E4625,"yyyy-mm")</f>
        <v>2019-12</v>
      </c>
      <c r="Z4625" s="0" t="str">
        <f aca="false">"Q"&amp;ROUNDUP(MONTH(E4625)/3,0)&amp;"-"&amp;YEAR(E4625)</f>
        <v>Q4-2019</v>
      </c>
    </row>
    <row r="4626" customFormat="false" ht="14.25" hidden="false" customHeight="false" outlineLevel="0" collapsed="false">
      <c r="A4626" s="0" t="s">
        <v>4668</v>
      </c>
      <c r="B4626" s="0" t="s">
        <v>38</v>
      </c>
      <c r="C4626" s="0" t="s">
        <v>35</v>
      </c>
      <c r="D4626" s="9" t="n">
        <v>43700</v>
      </c>
      <c r="E4626" s="9" t="n">
        <v>43801</v>
      </c>
      <c r="F4626" s="9" t="n">
        <v>43828</v>
      </c>
      <c r="G4626" s="9" t="n">
        <v>43834</v>
      </c>
      <c r="H4626" s="10" t="s">
        <v>36</v>
      </c>
      <c r="I4626" s="0" t="n">
        <v>15</v>
      </c>
      <c r="J4626" s="0" t="n">
        <v>26</v>
      </c>
      <c r="K4626" s="0" t="n">
        <v>260</v>
      </c>
      <c r="L4626" s="0" t="n">
        <v>13</v>
      </c>
      <c r="M4626" s="0" t="n">
        <v>5</v>
      </c>
      <c r="N4626" s="11" t="n">
        <v>0.05</v>
      </c>
      <c r="O4626" s="12" t="n">
        <v>585.92</v>
      </c>
      <c r="P4626" s="12" t="n">
        <v>1065.3</v>
      </c>
      <c r="Q4626" s="12" t="n">
        <f aca="false">M4626*P4626*(1-N4626)</f>
        <v>5060.175</v>
      </c>
      <c r="R4626" s="12" t="n">
        <f aca="false">M4626*O4626</f>
        <v>2929.6</v>
      </c>
      <c r="S4626" s="12" t="n">
        <f aca="false">Q4626-R4626</f>
        <v>2130.575</v>
      </c>
      <c r="T4626" s="11" t="n">
        <f aca="false">IFERROR(S4626/Q4626,0)</f>
        <v>0.421047691038353</v>
      </c>
      <c r="U4626" s="13" t="n">
        <f aca="false">F4626-E4626</f>
        <v>27</v>
      </c>
      <c r="V4626" s="13" t="n">
        <f aca="false">G4626-F4626</f>
        <v>6</v>
      </c>
      <c r="W4626" s="13" t="n">
        <f aca="false">G4626-E4626</f>
        <v>33</v>
      </c>
      <c r="X4626" s="10" t="n">
        <f aca="false">YEAR(E4626)</f>
        <v>2019</v>
      </c>
      <c r="Y4626" s="0" t="str">
        <f aca="false">TEXT(E4626,"yyyy-mm")</f>
        <v>2019-12</v>
      </c>
      <c r="Z4626" s="0" t="str">
        <f aca="false">"Q"&amp;ROUNDUP(MONTH(E4626)/3,0)&amp;"-"&amp;YEAR(E4626)</f>
        <v>Q4-2019</v>
      </c>
    </row>
    <row r="4627" customFormat="false" ht="14.25" hidden="false" customHeight="false" outlineLevel="0" collapsed="false">
      <c r="A4627" s="0" t="s">
        <v>4669</v>
      </c>
      <c r="B4627" s="0" t="s">
        <v>38</v>
      </c>
      <c r="C4627" s="0" t="s">
        <v>39</v>
      </c>
      <c r="D4627" s="9" t="n">
        <v>43700</v>
      </c>
      <c r="E4627" s="9" t="n">
        <v>43801</v>
      </c>
      <c r="F4627" s="9" t="n">
        <v>43828</v>
      </c>
      <c r="G4627" s="9" t="n">
        <v>43832</v>
      </c>
      <c r="H4627" s="10" t="s">
        <v>36</v>
      </c>
      <c r="I4627" s="0" t="n">
        <v>18</v>
      </c>
      <c r="J4627" s="0" t="n">
        <v>38</v>
      </c>
      <c r="K4627" s="0" t="n">
        <v>169</v>
      </c>
      <c r="L4627" s="0" t="n">
        <v>18</v>
      </c>
      <c r="M4627" s="0" t="n">
        <v>1</v>
      </c>
      <c r="N4627" s="11" t="n">
        <v>0.05</v>
      </c>
      <c r="O4627" s="12" t="n">
        <v>1884.44</v>
      </c>
      <c r="P4627" s="12" t="n">
        <v>2298.1</v>
      </c>
      <c r="Q4627" s="12" t="n">
        <f aca="false">M4627*P4627*(1-N4627)</f>
        <v>2183.195</v>
      </c>
      <c r="R4627" s="12" t="n">
        <f aca="false">M4627*O4627</f>
        <v>1884.44</v>
      </c>
      <c r="S4627" s="12" t="n">
        <f aca="false">Q4627-R4627</f>
        <v>298.755</v>
      </c>
      <c r="T4627" s="11" t="n">
        <f aca="false">IFERROR(S4627/Q4627,0)</f>
        <v>0.136843021351734</v>
      </c>
      <c r="U4627" s="13" t="n">
        <f aca="false">F4627-E4627</f>
        <v>27</v>
      </c>
      <c r="V4627" s="13" t="n">
        <f aca="false">G4627-F4627</f>
        <v>4</v>
      </c>
      <c r="W4627" s="13" t="n">
        <f aca="false">G4627-E4627</f>
        <v>31</v>
      </c>
      <c r="X4627" s="10" t="n">
        <f aca="false">YEAR(E4627)</f>
        <v>2019</v>
      </c>
      <c r="Y4627" s="0" t="str">
        <f aca="false">TEXT(E4627,"yyyy-mm")</f>
        <v>2019-12</v>
      </c>
      <c r="Z4627" s="0" t="str">
        <f aca="false">"Q"&amp;ROUNDUP(MONTH(E4627)/3,0)&amp;"-"&amp;YEAR(E4627)</f>
        <v>Q4-2019</v>
      </c>
    </row>
    <row r="4628" customFormat="false" ht="14.25" hidden="false" customHeight="false" outlineLevel="0" collapsed="false">
      <c r="A4628" s="0" t="s">
        <v>4670</v>
      </c>
      <c r="B4628" s="0" t="s">
        <v>43</v>
      </c>
      <c r="C4628" s="0" t="s">
        <v>48</v>
      </c>
      <c r="D4628" s="9" t="n">
        <v>43700</v>
      </c>
      <c r="E4628" s="9" t="n">
        <v>43801</v>
      </c>
      <c r="F4628" s="9" t="n">
        <v>43825</v>
      </c>
      <c r="G4628" s="9" t="n">
        <v>43828</v>
      </c>
      <c r="H4628" s="10" t="s">
        <v>36</v>
      </c>
      <c r="I4628" s="0" t="n">
        <v>27</v>
      </c>
      <c r="J4628" s="0" t="n">
        <v>5</v>
      </c>
      <c r="K4628" s="0" t="n">
        <v>8</v>
      </c>
      <c r="L4628" s="0" t="n">
        <v>7</v>
      </c>
      <c r="M4628" s="0" t="n">
        <v>2</v>
      </c>
      <c r="N4628" s="11" t="n">
        <v>0.1</v>
      </c>
      <c r="O4628" s="12" t="n">
        <v>1997.94</v>
      </c>
      <c r="P4628" s="12" t="n">
        <v>2814</v>
      </c>
      <c r="Q4628" s="12" t="n">
        <f aca="false">M4628*P4628*(1-N4628)</f>
        <v>5065.2</v>
      </c>
      <c r="R4628" s="12" t="n">
        <f aca="false">M4628*O4628</f>
        <v>3995.88</v>
      </c>
      <c r="S4628" s="12" t="n">
        <f aca="false">Q4628-R4628</f>
        <v>1069.32</v>
      </c>
      <c r="T4628" s="11" t="n">
        <f aca="false">IFERROR(S4628/Q4628,0)</f>
        <v>0.211111111111111</v>
      </c>
      <c r="U4628" s="13" t="n">
        <f aca="false">F4628-E4628</f>
        <v>24</v>
      </c>
      <c r="V4628" s="13" t="n">
        <f aca="false">G4628-F4628</f>
        <v>3</v>
      </c>
      <c r="W4628" s="13" t="n">
        <f aca="false">G4628-E4628</f>
        <v>27</v>
      </c>
      <c r="X4628" s="10" t="n">
        <f aca="false">YEAR(E4628)</f>
        <v>2019</v>
      </c>
      <c r="Y4628" s="0" t="str">
        <f aca="false">TEXT(E4628,"yyyy-mm")</f>
        <v>2019-12</v>
      </c>
      <c r="Z4628" s="0" t="str">
        <f aca="false">"Q"&amp;ROUNDUP(MONTH(E4628)/3,0)&amp;"-"&amp;YEAR(E4628)</f>
        <v>Q4-2019</v>
      </c>
    </row>
    <row r="4629" customFormat="false" ht="14.25" hidden="false" customHeight="false" outlineLevel="0" collapsed="false">
      <c r="A4629" s="0" t="s">
        <v>4671</v>
      </c>
      <c r="B4629" s="0" t="s">
        <v>34</v>
      </c>
      <c r="C4629" s="0" t="s">
        <v>39</v>
      </c>
      <c r="D4629" s="9" t="n">
        <v>43700</v>
      </c>
      <c r="E4629" s="9" t="n">
        <v>43801</v>
      </c>
      <c r="F4629" s="9" t="n">
        <v>43819</v>
      </c>
      <c r="G4629" s="9" t="n">
        <v>43827</v>
      </c>
      <c r="H4629" s="10" t="s">
        <v>36</v>
      </c>
      <c r="I4629" s="0" t="n">
        <v>10</v>
      </c>
      <c r="J4629" s="0" t="n">
        <v>42</v>
      </c>
      <c r="K4629" s="0" t="n">
        <v>112</v>
      </c>
      <c r="L4629" s="0" t="n">
        <v>19</v>
      </c>
      <c r="M4629" s="0" t="n">
        <v>7</v>
      </c>
      <c r="N4629" s="11" t="n">
        <v>0.2</v>
      </c>
      <c r="O4629" s="12" t="n">
        <v>760.85</v>
      </c>
      <c r="P4629" s="12" t="n">
        <v>1118.9</v>
      </c>
      <c r="Q4629" s="12" t="n">
        <f aca="false">M4629*P4629*(1-N4629)</f>
        <v>6265.84</v>
      </c>
      <c r="R4629" s="12" t="n">
        <f aca="false">M4629*O4629</f>
        <v>5325.95</v>
      </c>
      <c r="S4629" s="12" t="n">
        <f aca="false">Q4629-R4629</f>
        <v>939.890000000001</v>
      </c>
      <c r="T4629" s="11" t="n">
        <f aca="false">IFERROR(S4629/Q4629,0)</f>
        <v>0.150002234337296</v>
      </c>
      <c r="U4629" s="13" t="n">
        <f aca="false">F4629-E4629</f>
        <v>18</v>
      </c>
      <c r="V4629" s="13" t="n">
        <f aca="false">G4629-F4629</f>
        <v>8</v>
      </c>
      <c r="W4629" s="13" t="n">
        <f aca="false">G4629-E4629</f>
        <v>26</v>
      </c>
      <c r="X4629" s="10" t="n">
        <f aca="false">YEAR(E4629)</f>
        <v>2019</v>
      </c>
      <c r="Y4629" s="0" t="str">
        <f aca="false">TEXT(E4629,"yyyy-mm")</f>
        <v>2019-12</v>
      </c>
      <c r="Z4629" s="0" t="str">
        <f aca="false">"Q"&amp;ROUNDUP(MONTH(E4629)/3,0)&amp;"-"&amp;YEAR(E4629)</f>
        <v>Q4-2019</v>
      </c>
    </row>
    <row r="4630" customFormat="false" ht="14.25" hidden="false" customHeight="false" outlineLevel="0" collapsed="false">
      <c r="A4630" s="0" t="s">
        <v>4672</v>
      </c>
      <c r="B4630" s="0" t="s">
        <v>38</v>
      </c>
      <c r="C4630" s="0" t="s">
        <v>79</v>
      </c>
      <c r="D4630" s="9" t="n">
        <v>43700</v>
      </c>
      <c r="E4630" s="9" t="n">
        <v>43801</v>
      </c>
      <c r="F4630" s="9" t="n">
        <v>43824</v>
      </c>
      <c r="G4630" s="9" t="n">
        <v>43831</v>
      </c>
      <c r="H4630" s="10" t="s">
        <v>36</v>
      </c>
      <c r="I4630" s="0" t="n">
        <v>15</v>
      </c>
      <c r="J4630" s="0" t="n">
        <v>30</v>
      </c>
      <c r="K4630" s="0" t="n">
        <v>87</v>
      </c>
      <c r="L4630" s="0" t="n">
        <v>44</v>
      </c>
      <c r="M4630" s="0" t="n">
        <v>4</v>
      </c>
      <c r="N4630" s="11" t="n">
        <v>0.4</v>
      </c>
      <c r="O4630" s="12" t="n">
        <v>472.48</v>
      </c>
      <c r="P4630" s="12" t="n">
        <v>1098.8</v>
      </c>
      <c r="Q4630" s="12" t="n">
        <f aca="false">M4630*P4630*(1-N4630)</f>
        <v>2637.12</v>
      </c>
      <c r="R4630" s="12" t="n">
        <f aca="false">M4630*O4630</f>
        <v>1889.92</v>
      </c>
      <c r="S4630" s="12" t="n">
        <f aca="false">Q4630-R4630</f>
        <v>747.2</v>
      </c>
      <c r="T4630" s="11" t="n">
        <f aca="false">IFERROR(S4630/Q4630,0)</f>
        <v>0.283339400558185</v>
      </c>
      <c r="U4630" s="13" t="n">
        <f aca="false">F4630-E4630</f>
        <v>23</v>
      </c>
      <c r="V4630" s="13" t="n">
        <f aca="false">G4630-F4630</f>
        <v>7</v>
      </c>
      <c r="W4630" s="13" t="n">
        <f aca="false">G4630-E4630</f>
        <v>30</v>
      </c>
      <c r="X4630" s="10" t="n">
        <f aca="false">YEAR(E4630)</f>
        <v>2019</v>
      </c>
      <c r="Y4630" s="0" t="str">
        <f aca="false">TEXT(E4630,"yyyy-mm")</f>
        <v>2019-12</v>
      </c>
      <c r="Z4630" s="0" t="str">
        <f aca="false">"Q"&amp;ROUNDUP(MONTH(E4630)/3,0)&amp;"-"&amp;YEAR(E4630)</f>
        <v>Q4-2019</v>
      </c>
    </row>
    <row r="4631" customFormat="false" ht="14.25" hidden="false" customHeight="false" outlineLevel="0" collapsed="false">
      <c r="A4631" s="0" t="s">
        <v>4673</v>
      </c>
      <c r="B4631" s="0" t="s">
        <v>41</v>
      </c>
      <c r="C4631" s="0" t="s">
        <v>48</v>
      </c>
      <c r="D4631" s="9" t="n">
        <v>43700</v>
      </c>
      <c r="E4631" s="9" t="n">
        <v>43801</v>
      </c>
      <c r="F4631" s="9" t="n">
        <v>43814</v>
      </c>
      <c r="G4631" s="9" t="n">
        <v>43823</v>
      </c>
      <c r="H4631" s="10" t="s">
        <v>36</v>
      </c>
      <c r="I4631" s="0" t="n">
        <v>21</v>
      </c>
      <c r="J4631" s="0" t="n">
        <v>45</v>
      </c>
      <c r="K4631" s="0" t="n">
        <v>17</v>
      </c>
      <c r="L4631" s="0" t="n">
        <v>29</v>
      </c>
      <c r="M4631" s="0" t="n">
        <v>8</v>
      </c>
      <c r="N4631" s="11" t="n">
        <v>0.075</v>
      </c>
      <c r="O4631" s="12" t="n">
        <v>760.92</v>
      </c>
      <c r="P4631" s="12" t="n">
        <v>1855.9</v>
      </c>
      <c r="Q4631" s="12" t="n">
        <f aca="false">M4631*P4631*(1-N4631)</f>
        <v>13733.66</v>
      </c>
      <c r="R4631" s="12" t="n">
        <f aca="false">M4631*O4631</f>
        <v>6087.36</v>
      </c>
      <c r="S4631" s="12" t="n">
        <f aca="false">Q4631-R4631</f>
        <v>7646.3</v>
      </c>
      <c r="T4631" s="11" t="n">
        <f aca="false">IFERROR(S4631/Q4631,0)</f>
        <v>0.556756174246341</v>
      </c>
      <c r="U4631" s="13" t="n">
        <f aca="false">F4631-E4631</f>
        <v>13</v>
      </c>
      <c r="V4631" s="13" t="n">
        <f aca="false">G4631-F4631</f>
        <v>9</v>
      </c>
      <c r="W4631" s="13" t="n">
        <f aca="false">G4631-E4631</f>
        <v>22</v>
      </c>
      <c r="X4631" s="10" t="n">
        <f aca="false">YEAR(E4631)</f>
        <v>2019</v>
      </c>
      <c r="Y4631" s="0" t="str">
        <f aca="false">TEXT(E4631,"yyyy-mm")</f>
        <v>2019-12</v>
      </c>
      <c r="Z4631" s="0" t="str">
        <f aca="false">"Q"&amp;ROUNDUP(MONTH(E4631)/3,0)&amp;"-"&amp;YEAR(E4631)</f>
        <v>Q4-2019</v>
      </c>
    </row>
    <row r="4632" customFormat="false" ht="14.25" hidden="false" customHeight="false" outlineLevel="0" collapsed="false">
      <c r="A4632" s="0" t="s">
        <v>4674</v>
      </c>
      <c r="B4632" s="0" t="s">
        <v>38</v>
      </c>
      <c r="C4632" s="0" t="s">
        <v>48</v>
      </c>
      <c r="D4632" s="9" t="n">
        <v>43700</v>
      </c>
      <c r="E4632" s="9" t="n">
        <v>43801</v>
      </c>
      <c r="F4632" s="9" t="n">
        <v>43829</v>
      </c>
      <c r="G4632" s="9" t="n">
        <v>43839</v>
      </c>
      <c r="H4632" s="10" t="s">
        <v>36</v>
      </c>
      <c r="I4632" s="0" t="n">
        <v>19</v>
      </c>
      <c r="J4632" s="0" t="n">
        <v>47</v>
      </c>
      <c r="K4632" s="0" t="n">
        <v>2</v>
      </c>
      <c r="L4632" s="0" t="n">
        <v>3</v>
      </c>
      <c r="M4632" s="0" t="n">
        <v>7</v>
      </c>
      <c r="N4632" s="11" t="n">
        <v>0.05</v>
      </c>
      <c r="O4632" s="12" t="n">
        <v>1696.84</v>
      </c>
      <c r="P4632" s="12" t="n">
        <v>2532.6</v>
      </c>
      <c r="Q4632" s="12" t="n">
        <f aca="false">M4632*P4632*(1-N4632)</f>
        <v>16841.79</v>
      </c>
      <c r="R4632" s="12" t="n">
        <f aca="false">M4632*O4632</f>
        <v>11877.88</v>
      </c>
      <c r="S4632" s="12" t="n">
        <f aca="false">Q4632-R4632</f>
        <v>4963.91</v>
      </c>
      <c r="T4632" s="11" t="n">
        <f aca="false">IFERROR(S4632/Q4632,0)</f>
        <v>0.294737673370824</v>
      </c>
      <c r="U4632" s="13" t="n">
        <f aca="false">F4632-E4632</f>
        <v>28</v>
      </c>
      <c r="V4632" s="13" t="n">
        <f aca="false">G4632-F4632</f>
        <v>10</v>
      </c>
      <c r="W4632" s="13" t="n">
        <f aca="false">G4632-E4632</f>
        <v>38</v>
      </c>
      <c r="X4632" s="10" t="n">
        <f aca="false">YEAR(E4632)</f>
        <v>2019</v>
      </c>
      <c r="Y4632" s="0" t="str">
        <f aca="false">TEXT(E4632,"yyyy-mm")</f>
        <v>2019-12</v>
      </c>
      <c r="Z4632" s="0" t="str">
        <f aca="false">"Q"&amp;ROUNDUP(MONTH(E4632)/3,0)&amp;"-"&amp;YEAR(E4632)</f>
        <v>Q4-2019</v>
      </c>
    </row>
    <row r="4633" customFormat="false" ht="14.25" hidden="false" customHeight="false" outlineLevel="0" collapsed="false">
      <c r="A4633" s="0" t="s">
        <v>4675</v>
      </c>
      <c r="B4633" s="0" t="s">
        <v>34</v>
      </c>
      <c r="C4633" s="0" t="s">
        <v>39</v>
      </c>
      <c r="D4633" s="9" t="n">
        <v>43700</v>
      </c>
      <c r="E4633" s="9" t="n">
        <v>43801</v>
      </c>
      <c r="F4633" s="9" t="n">
        <v>43812</v>
      </c>
      <c r="G4633" s="9" t="n">
        <v>43818</v>
      </c>
      <c r="H4633" s="10" t="s">
        <v>36</v>
      </c>
      <c r="I4633" s="0" t="n">
        <v>11</v>
      </c>
      <c r="J4633" s="0" t="n">
        <v>43</v>
      </c>
      <c r="K4633" s="0" t="n">
        <v>145</v>
      </c>
      <c r="L4633" s="0" t="n">
        <v>40</v>
      </c>
      <c r="M4633" s="0" t="n">
        <v>6</v>
      </c>
      <c r="N4633" s="11" t="n">
        <v>0.1</v>
      </c>
      <c r="O4633" s="12" t="n">
        <v>737</v>
      </c>
      <c r="P4633" s="12" t="n">
        <v>1340</v>
      </c>
      <c r="Q4633" s="12" t="n">
        <f aca="false">M4633*P4633*(1-N4633)</f>
        <v>7236</v>
      </c>
      <c r="R4633" s="12" t="n">
        <f aca="false">M4633*O4633</f>
        <v>4422</v>
      </c>
      <c r="S4633" s="12" t="n">
        <f aca="false">Q4633-R4633</f>
        <v>2814</v>
      </c>
      <c r="T4633" s="11" t="n">
        <f aca="false">IFERROR(S4633/Q4633,0)</f>
        <v>0.388888888888889</v>
      </c>
      <c r="U4633" s="13" t="n">
        <f aca="false">F4633-E4633</f>
        <v>11</v>
      </c>
      <c r="V4633" s="13" t="n">
        <f aca="false">G4633-F4633</f>
        <v>6</v>
      </c>
      <c r="W4633" s="13" t="n">
        <f aca="false">G4633-E4633</f>
        <v>17</v>
      </c>
      <c r="X4633" s="10" t="n">
        <f aca="false">YEAR(E4633)</f>
        <v>2019</v>
      </c>
      <c r="Y4633" s="0" t="str">
        <f aca="false">TEXT(E4633,"yyyy-mm")</f>
        <v>2019-12</v>
      </c>
      <c r="Z4633" s="0" t="str">
        <f aca="false">"Q"&amp;ROUNDUP(MONTH(E4633)/3,0)&amp;"-"&amp;YEAR(E4633)</f>
        <v>Q4-2019</v>
      </c>
    </row>
    <row r="4634" customFormat="false" ht="14.25" hidden="false" customHeight="false" outlineLevel="0" collapsed="false">
      <c r="A4634" s="0" t="s">
        <v>4676</v>
      </c>
      <c r="B4634" s="0" t="s">
        <v>34</v>
      </c>
      <c r="C4634" s="0" t="s">
        <v>48</v>
      </c>
      <c r="D4634" s="9" t="n">
        <v>43700</v>
      </c>
      <c r="E4634" s="9" t="n">
        <v>43802</v>
      </c>
      <c r="F4634" s="9" t="n">
        <v>43827</v>
      </c>
      <c r="G4634" s="9" t="n">
        <v>43831</v>
      </c>
      <c r="H4634" s="10" t="s">
        <v>36</v>
      </c>
      <c r="I4634" s="0" t="n">
        <v>6</v>
      </c>
      <c r="J4634" s="0" t="n">
        <v>9</v>
      </c>
      <c r="K4634" s="0" t="n">
        <v>35</v>
      </c>
      <c r="L4634" s="0" t="n">
        <v>4</v>
      </c>
      <c r="M4634" s="0" t="n">
        <v>4</v>
      </c>
      <c r="N4634" s="11" t="n">
        <v>0.15</v>
      </c>
      <c r="O4634" s="12" t="n">
        <v>1382.88</v>
      </c>
      <c r="P4634" s="12" t="n">
        <v>1728.6</v>
      </c>
      <c r="Q4634" s="12" t="n">
        <f aca="false">M4634*P4634*(1-N4634)</f>
        <v>5877.24</v>
      </c>
      <c r="R4634" s="12" t="n">
        <f aca="false">M4634*O4634</f>
        <v>5531.52</v>
      </c>
      <c r="S4634" s="12" t="n">
        <f aca="false">Q4634-R4634</f>
        <v>345.719999999999</v>
      </c>
      <c r="T4634" s="11" t="n">
        <f aca="false">IFERROR(S4634/Q4634,0)</f>
        <v>0.0588235294117646</v>
      </c>
      <c r="U4634" s="13" t="n">
        <f aca="false">F4634-E4634</f>
        <v>25</v>
      </c>
      <c r="V4634" s="13" t="n">
        <f aca="false">G4634-F4634</f>
        <v>4</v>
      </c>
      <c r="W4634" s="13" t="n">
        <f aca="false">G4634-E4634</f>
        <v>29</v>
      </c>
      <c r="X4634" s="10" t="n">
        <f aca="false">YEAR(E4634)</f>
        <v>2019</v>
      </c>
      <c r="Y4634" s="0" t="str">
        <f aca="false">TEXT(E4634,"yyyy-mm")</f>
        <v>2019-12</v>
      </c>
      <c r="Z4634" s="0" t="str">
        <f aca="false">"Q"&amp;ROUNDUP(MONTH(E4634)/3,0)&amp;"-"&amp;YEAR(E4634)</f>
        <v>Q4-2019</v>
      </c>
    </row>
    <row r="4635" customFormat="false" ht="14.25" hidden="false" customHeight="false" outlineLevel="0" collapsed="false">
      <c r="A4635" s="0" t="s">
        <v>4677</v>
      </c>
      <c r="B4635" s="0" t="s">
        <v>34</v>
      </c>
      <c r="C4635" s="0" t="s">
        <v>39</v>
      </c>
      <c r="D4635" s="9" t="n">
        <v>43700</v>
      </c>
      <c r="E4635" s="9" t="n">
        <v>43802</v>
      </c>
      <c r="F4635" s="9" t="n">
        <v>43830</v>
      </c>
      <c r="G4635" s="9" t="n">
        <v>43838</v>
      </c>
      <c r="H4635" s="10" t="s">
        <v>36</v>
      </c>
      <c r="I4635" s="0" t="n">
        <v>10</v>
      </c>
      <c r="J4635" s="0" t="n">
        <v>23</v>
      </c>
      <c r="K4635" s="0" t="n">
        <v>122</v>
      </c>
      <c r="L4635" s="0" t="n">
        <v>42</v>
      </c>
      <c r="M4635" s="0" t="n">
        <v>8</v>
      </c>
      <c r="N4635" s="11" t="n">
        <v>0.05</v>
      </c>
      <c r="O4635" s="12" t="n">
        <v>486.42</v>
      </c>
      <c r="P4635" s="12" t="n">
        <v>1105.5</v>
      </c>
      <c r="Q4635" s="12" t="n">
        <f aca="false">M4635*P4635*(1-N4635)</f>
        <v>8401.8</v>
      </c>
      <c r="R4635" s="12" t="n">
        <f aca="false">M4635*O4635</f>
        <v>3891.36</v>
      </c>
      <c r="S4635" s="12" t="n">
        <f aca="false">Q4635-R4635</f>
        <v>4510.44</v>
      </c>
      <c r="T4635" s="11" t="n">
        <f aca="false">IFERROR(S4635/Q4635,0)</f>
        <v>0.536842105263158</v>
      </c>
      <c r="U4635" s="13" t="n">
        <f aca="false">F4635-E4635</f>
        <v>28</v>
      </c>
      <c r="V4635" s="13" t="n">
        <f aca="false">G4635-F4635</f>
        <v>8</v>
      </c>
      <c r="W4635" s="13" t="n">
        <f aca="false">G4635-E4635</f>
        <v>36</v>
      </c>
      <c r="X4635" s="10" t="n">
        <f aca="false">YEAR(E4635)</f>
        <v>2019</v>
      </c>
      <c r="Y4635" s="0" t="str">
        <f aca="false">TEXT(E4635,"yyyy-mm")</f>
        <v>2019-12</v>
      </c>
      <c r="Z4635" s="0" t="str">
        <f aca="false">"Q"&amp;ROUNDUP(MONTH(E4635)/3,0)&amp;"-"&amp;YEAR(E4635)</f>
        <v>Q4-2019</v>
      </c>
    </row>
    <row r="4636" customFormat="false" ht="14.25" hidden="false" customHeight="false" outlineLevel="0" collapsed="false">
      <c r="A4636" s="0" t="s">
        <v>4678</v>
      </c>
      <c r="B4636" s="0" t="s">
        <v>43</v>
      </c>
      <c r="C4636" s="0" t="s">
        <v>46</v>
      </c>
      <c r="D4636" s="9" t="n">
        <v>43700</v>
      </c>
      <c r="E4636" s="9" t="n">
        <v>43802</v>
      </c>
      <c r="F4636" s="9" t="n">
        <v>43805</v>
      </c>
      <c r="G4636" s="9" t="n">
        <v>43810</v>
      </c>
      <c r="H4636" s="10" t="s">
        <v>36</v>
      </c>
      <c r="I4636" s="0" t="n">
        <v>25</v>
      </c>
      <c r="J4636" s="0" t="n">
        <v>29</v>
      </c>
      <c r="K4636" s="0" t="n">
        <v>296</v>
      </c>
      <c r="L4636" s="0" t="n">
        <v>23</v>
      </c>
      <c r="M4636" s="0" t="n">
        <v>8</v>
      </c>
      <c r="N4636" s="11" t="n">
        <v>0.075</v>
      </c>
      <c r="O4636" s="12" t="n">
        <v>485.01</v>
      </c>
      <c r="P4636" s="12" t="n">
        <v>850.9</v>
      </c>
      <c r="Q4636" s="12" t="n">
        <f aca="false">M4636*P4636*(1-N4636)</f>
        <v>6296.66</v>
      </c>
      <c r="R4636" s="12" t="n">
        <f aca="false">M4636*O4636</f>
        <v>3880.08</v>
      </c>
      <c r="S4636" s="12" t="n">
        <f aca="false">Q4636-R4636</f>
        <v>2416.58</v>
      </c>
      <c r="T4636" s="11" t="n">
        <f aca="false">IFERROR(S4636/Q4636,0)</f>
        <v>0.383787595328317</v>
      </c>
      <c r="U4636" s="13" t="n">
        <f aca="false">F4636-E4636</f>
        <v>3</v>
      </c>
      <c r="V4636" s="13" t="n">
        <f aca="false">G4636-F4636</f>
        <v>5</v>
      </c>
      <c r="W4636" s="13" t="n">
        <f aca="false">G4636-E4636</f>
        <v>8</v>
      </c>
      <c r="X4636" s="10" t="n">
        <f aca="false">YEAR(E4636)</f>
        <v>2019</v>
      </c>
      <c r="Y4636" s="0" t="str">
        <f aca="false">TEXT(E4636,"yyyy-mm")</f>
        <v>2019-12</v>
      </c>
      <c r="Z4636" s="0" t="str">
        <f aca="false">"Q"&amp;ROUNDUP(MONTH(E4636)/3,0)&amp;"-"&amp;YEAR(E4636)</f>
        <v>Q4-2019</v>
      </c>
    </row>
    <row r="4637" customFormat="false" ht="14.25" hidden="false" customHeight="false" outlineLevel="0" collapsed="false">
      <c r="A4637" s="0" t="s">
        <v>4679</v>
      </c>
      <c r="B4637" s="0" t="s">
        <v>38</v>
      </c>
      <c r="C4637" s="0" t="s">
        <v>39</v>
      </c>
      <c r="D4637" s="9" t="n">
        <v>43700</v>
      </c>
      <c r="E4637" s="9" t="n">
        <v>43802</v>
      </c>
      <c r="F4637" s="9" t="n">
        <v>43824</v>
      </c>
      <c r="G4637" s="9" t="n">
        <v>43825</v>
      </c>
      <c r="H4637" s="10" t="s">
        <v>36</v>
      </c>
      <c r="I4637" s="0" t="n">
        <v>17</v>
      </c>
      <c r="J4637" s="0" t="n">
        <v>11</v>
      </c>
      <c r="K4637" s="0" t="n">
        <v>95</v>
      </c>
      <c r="L4637" s="0" t="n">
        <v>11</v>
      </c>
      <c r="M4637" s="0" t="n">
        <v>1</v>
      </c>
      <c r="N4637" s="11" t="n">
        <v>0.4</v>
      </c>
      <c r="O4637" s="12" t="n">
        <v>3020.09</v>
      </c>
      <c r="P4637" s="12" t="n">
        <v>5118.8</v>
      </c>
      <c r="Q4637" s="12" t="n">
        <f aca="false">M4637*P4637*(1-N4637)</f>
        <v>3071.28</v>
      </c>
      <c r="R4637" s="12" t="n">
        <f aca="false">M4637*O4637</f>
        <v>3020.09</v>
      </c>
      <c r="S4637" s="12" t="n">
        <f aca="false">Q4637-R4637</f>
        <v>51.1900000000001</v>
      </c>
      <c r="T4637" s="11" t="n">
        <f aca="false">IFERROR(S4637/Q4637,0)</f>
        <v>0.016667317860957</v>
      </c>
      <c r="U4637" s="13" t="n">
        <f aca="false">F4637-E4637</f>
        <v>22</v>
      </c>
      <c r="V4637" s="13" t="n">
        <f aca="false">G4637-F4637</f>
        <v>1</v>
      </c>
      <c r="W4637" s="13" t="n">
        <f aca="false">G4637-E4637</f>
        <v>23</v>
      </c>
      <c r="X4637" s="10" t="n">
        <f aca="false">YEAR(E4637)</f>
        <v>2019</v>
      </c>
      <c r="Y4637" s="0" t="str">
        <f aca="false">TEXT(E4637,"yyyy-mm")</f>
        <v>2019-12</v>
      </c>
      <c r="Z4637" s="0" t="str">
        <f aca="false">"Q"&amp;ROUNDUP(MONTH(E4637)/3,0)&amp;"-"&amp;YEAR(E4637)</f>
        <v>Q4-2019</v>
      </c>
    </row>
    <row r="4638" customFormat="false" ht="14.25" hidden="false" customHeight="false" outlineLevel="0" collapsed="false">
      <c r="A4638" s="0" t="s">
        <v>4680</v>
      </c>
      <c r="B4638" s="0" t="s">
        <v>43</v>
      </c>
      <c r="C4638" s="0" t="s">
        <v>58</v>
      </c>
      <c r="D4638" s="9" t="n">
        <v>43700</v>
      </c>
      <c r="E4638" s="9" t="n">
        <v>43802</v>
      </c>
      <c r="F4638" s="9" t="n">
        <v>43806</v>
      </c>
      <c r="G4638" s="9" t="n">
        <v>43811</v>
      </c>
      <c r="H4638" s="10" t="s">
        <v>36</v>
      </c>
      <c r="I4638" s="0" t="n">
        <v>28</v>
      </c>
      <c r="J4638" s="0" t="n">
        <v>25</v>
      </c>
      <c r="K4638" s="0" t="n">
        <v>355</v>
      </c>
      <c r="L4638" s="0" t="n">
        <v>14</v>
      </c>
      <c r="M4638" s="0" t="n">
        <v>4</v>
      </c>
      <c r="N4638" s="11" t="n">
        <v>0.4</v>
      </c>
      <c r="O4638" s="12" t="n">
        <v>1460.47</v>
      </c>
      <c r="P4638" s="12" t="n">
        <v>2318.2</v>
      </c>
      <c r="Q4638" s="12" t="n">
        <f aca="false">M4638*P4638*(1-N4638)</f>
        <v>5563.68</v>
      </c>
      <c r="R4638" s="12" t="n">
        <f aca="false">M4638*O4638</f>
        <v>5841.88</v>
      </c>
      <c r="S4638" s="12" t="n">
        <f aca="false">Q4638-R4638</f>
        <v>-278.200000000001</v>
      </c>
      <c r="T4638" s="11" t="n">
        <f aca="false">IFERROR(S4638/Q4638,0)</f>
        <v>-0.0500028757944384</v>
      </c>
      <c r="U4638" s="13" t="n">
        <f aca="false">F4638-E4638</f>
        <v>4</v>
      </c>
      <c r="V4638" s="13" t="n">
        <f aca="false">G4638-F4638</f>
        <v>5</v>
      </c>
      <c r="W4638" s="13" t="n">
        <f aca="false">G4638-E4638</f>
        <v>9</v>
      </c>
      <c r="X4638" s="10" t="n">
        <f aca="false">YEAR(E4638)</f>
        <v>2019</v>
      </c>
      <c r="Y4638" s="0" t="str">
        <f aca="false">TEXT(E4638,"yyyy-mm")</f>
        <v>2019-12</v>
      </c>
      <c r="Z4638" s="0" t="str">
        <f aca="false">"Q"&amp;ROUNDUP(MONTH(E4638)/3,0)&amp;"-"&amp;YEAR(E4638)</f>
        <v>Q4-2019</v>
      </c>
    </row>
    <row r="4639" customFormat="false" ht="14.25" hidden="false" customHeight="false" outlineLevel="0" collapsed="false">
      <c r="A4639" s="0" t="s">
        <v>4681</v>
      </c>
      <c r="B4639" s="0" t="s">
        <v>43</v>
      </c>
      <c r="C4639" s="0" t="s">
        <v>35</v>
      </c>
      <c r="D4639" s="9" t="n">
        <v>43700</v>
      </c>
      <c r="E4639" s="9" t="n">
        <v>43802</v>
      </c>
      <c r="F4639" s="9" t="n">
        <v>43811</v>
      </c>
      <c r="G4639" s="9" t="n">
        <v>43819</v>
      </c>
      <c r="H4639" s="10" t="s">
        <v>36</v>
      </c>
      <c r="I4639" s="0" t="n">
        <v>28</v>
      </c>
      <c r="J4639" s="0" t="n">
        <v>30</v>
      </c>
      <c r="K4639" s="0" t="n">
        <v>212</v>
      </c>
      <c r="L4639" s="0" t="n">
        <v>21</v>
      </c>
      <c r="M4639" s="0" t="n">
        <v>3</v>
      </c>
      <c r="N4639" s="11" t="n">
        <v>0.075</v>
      </c>
      <c r="O4639" s="12" t="n">
        <v>644.88</v>
      </c>
      <c r="P4639" s="12" t="n">
        <v>837.5</v>
      </c>
      <c r="Q4639" s="12" t="n">
        <f aca="false">M4639*P4639*(1-N4639)</f>
        <v>2324.0625</v>
      </c>
      <c r="R4639" s="12" t="n">
        <f aca="false">M4639*O4639</f>
        <v>1934.64</v>
      </c>
      <c r="S4639" s="12" t="n">
        <f aca="false">Q4639-R4639</f>
        <v>389.4225</v>
      </c>
      <c r="T4639" s="11" t="n">
        <f aca="false">IFERROR(S4639/Q4639,0)</f>
        <v>0.167561113352158</v>
      </c>
      <c r="U4639" s="13" t="n">
        <f aca="false">F4639-E4639</f>
        <v>9</v>
      </c>
      <c r="V4639" s="13" t="n">
        <f aca="false">G4639-F4639</f>
        <v>8</v>
      </c>
      <c r="W4639" s="13" t="n">
        <f aca="false">G4639-E4639</f>
        <v>17</v>
      </c>
      <c r="X4639" s="10" t="n">
        <f aca="false">YEAR(E4639)</f>
        <v>2019</v>
      </c>
      <c r="Y4639" s="0" t="str">
        <f aca="false">TEXT(E4639,"yyyy-mm")</f>
        <v>2019-12</v>
      </c>
      <c r="Z4639" s="0" t="str">
        <f aca="false">"Q"&amp;ROUNDUP(MONTH(E4639)/3,0)&amp;"-"&amp;YEAR(E4639)</f>
        <v>Q4-2019</v>
      </c>
    </row>
    <row r="4640" customFormat="false" ht="14.25" hidden="false" customHeight="false" outlineLevel="0" collapsed="false">
      <c r="A4640" s="0" t="s">
        <v>4682</v>
      </c>
      <c r="B4640" s="0" t="s">
        <v>38</v>
      </c>
      <c r="C4640" s="0" t="s">
        <v>46</v>
      </c>
      <c r="D4640" s="9" t="n">
        <v>43700</v>
      </c>
      <c r="E4640" s="9" t="n">
        <v>43802</v>
      </c>
      <c r="F4640" s="9" t="n">
        <v>43816</v>
      </c>
      <c r="G4640" s="9" t="n">
        <v>43821</v>
      </c>
      <c r="H4640" s="10" t="s">
        <v>36</v>
      </c>
      <c r="I4640" s="0" t="n">
        <v>13</v>
      </c>
      <c r="J4640" s="0" t="n">
        <v>5</v>
      </c>
      <c r="K4640" s="0" t="n">
        <v>265</v>
      </c>
      <c r="L4640" s="0" t="n">
        <v>19</v>
      </c>
      <c r="M4640" s="0" t="n">
        <v>8</v>
      </c>
      <c r="N4640" s="11" t="n">
        <v>0.4</v>
      </c>
      <c r="O4640" s="12" t="n">
        <v>1337.72</v>
      </c>
      <c r="P4640" s="12" t="n">
        <v>1996.6</v>
      </c>
      <c r="Q4640" s="12" t="n">
        <f aca="false">M4640*P4640*(1-N4640)</f>
        <v>9583.68</v>
      </c>
      <c r="R4640" s="12" t="n">
        <f aca="false">M4640*O4640</f>
        <v>10701.76</v>
      </c>
      <c r="S4640" s="12" t="n">
        <f aca="false">Q4640-R4640</f>
        <v>-1118.08</v>
      </c>
      <c r="T4640" s="11" t="n">
        <f aca="false">IFERROR(S4640/Q4640,0)</f>
        <v>-0.116664997161842</v>
      </c>
      <c r="U4640" s="13" t="n">
        <f aca="false">F4640-E4640</f>
        <v>14</v>
      </c>
      <c r="V4640" s="13" t="n">
        <f aca="false">G4640-F4640</f>
        <v>5</v>
      </c>
      <c r="W4640" s="13" t="n">
        <f aca="false">G4640-E4640</f>
        <v>19</v>
      </c>
      <c r="X4640" s="10" t="n">
        <f aca="false">YEAR(E4640)</f>
        <v>2019</v>
      </c>
      <c r="Y4640" s="0" t="str">
        <f aca="false">TEXT(E4640,"yyyy-mm")</f>
        <v>2019-12</v>
      </c>
      <c r="Z4640" s="0" t="str">
        <f aca="false">"Q"&amp;ROUNDUP(MONTH(E4640)/3,0)&amp;"-"&amp;YEAR(E4640)</f>
        <v>Q4-2019</v>
      </c>
    </row>
    <row r="4641" customFormat="false" ht="14.25" hidden="false" customHeight="false" outlineLevel="0" collapsed="false">
      <c r="A4641" s="0" t="s">
        <v>4683</v>
      </c>
      <c r="B4641" s="0" t="s">
        <v>41</v>
      </c>
      <c r="C4641" s="0" t="s">
        <v>46</v>
      </c>
      <c r="D4641" s="9" t="n">
        <v>43700</v>
      </c>
      <c r="E4641" s="9" t="n">
        <v>43802</v>
      </c>
      <c r="F4641" s="9" t="n">
        <v>43830</v>
      </c>
      <c r="G4641" s="9" t="n">
        <v>43839</v>
      </c>
      <c r="H4641" s="10" t="s">
        <v>36</v>
      </c>
      <c r="I4641" s="0" t="n">
        <v>21</v>
      </c>
      <c r="J4641" s="0" t="n">
        <v>1</v>
      </c>
      <c r="K4641" s="0" t="n">
        <v>298</v>
      </c>
      <c r="L4641" s="0" t="n">
        <v>5</v>
      </c>
      <c r="M4641" s="0" t="n">
        <v>7</v>
      </c>
      <c r="N4641" s="11" t="n">
        <v>0.3</v>
      </c>
      <c r="O4641" s="12" t="n">
        <v>3004.95</v>
      </c>
      <c r="P4641" s="12" t="n">
        <v>4006.6</v>
      </c>
      <c r="Q4641" s="12" t="n">
        <f aca="false">M4641*P4641*(1-N4641)</f>
        <v>19632.34</v>
      </c>
      <c r="R4641" s="12" t="n">
        <f aca="false">M4641*O4641</f>
        <v>21034.65</v>
      </c>
      <c r="S4641" s="12" t="n">
        <f aca="false">Q4641-R4641</f>
        <v>-1402.31</v>
      </c>
      <c r="T4641" s="11" t="n">
        <f aca="false">IFERROR(S4641/Q4641,0)</f>
        <v>-0.0714285714285713</v>
      </c>
      <c r="U4641" s="13" t="n">
        <f aca="false">F4641-E4641</f>
        <v>28</v>
      </c>
      <c r="V4641" s="13" t="n">
        <f aca="false">G4641-F4641</f>
        <v>9</v>
      </c>
      <c r="W4641" s="13" t="n">
        <f aca="false">G4641-E4641</f>
        <v>37</v>
      </c>
      <c r="X4641" s="10" t="n">
        <f aca="false">YEAR(E4641)</f>
        <v>2019</v>
      </c>
      <c r="Y4641" s="0" t="str">
        <f aca="false">TEXT(E4641,"yyyy-mm")</f>
        <v>2019-12</v>
      </c>
      <c r="Z4641" s="0" t="str">
        <f aca="false">"Q"&amp;ROUNDUP(MONTH(E4641)/3,0)&amp;"-"&amp;YEAR(E4641)</f>
        <v>Q4-2019</v>
      </c>
    </row>
    <row r="4642" customFormat="false" ht="14.25" hidden="false" customHeight="false" outlineLevel="0" collapsed="false">
      <c r="A4642" s="0" t="s">
        <v>4684</v>
      </c>
      <c r="B4642" s="0" t="s">
        <v>34</v>
      </c>
      <c r="C4642" s="0" t="s">
        <v>35</v>
      </c>
      <c r="D4642" s="9" t="n">
        <v>43700</v>
      </c>
      <c r="E4642" s="9" t="n">
        <v>43803</v>
      </c>
      <c r="F4642" s="9" t="n">
        <v>43813</v>
      </c>
      <c r="G4642" s="9" t="n">
        <v>43821</v>
      </c>
      <c r="H4642" s="10" t="s">
        <v>36</v>
      </c>
      <c r="I4642" s="0" t="n">
        <v>12</v>
      </c>
      <c r="J4642" s="0" t="n">
        <v>13</v>
      </c>
      <c r="K4642" s="0" t="n">
        <v>243</v>
      </c>
      <c r="L4642" s="0" t="n">
        <v>6</v>
      </c>
      <c r="M4642" s="0" t="n">
        <v>2</v>
      </c>
      <c r="N4642" s="11" t="n">
        <v>0.05</v>
      </c>
      <c r="O4642" s="12" t="n">
        <v>683.74</v>
      </c>
      <c r="P4642" s="12" t="n">
        <v>1051.9</v>
      </c>
      <c r="Q4642" s="12" t="n">
        <f aca="false">M4642*P4642*(1-N4642)</f>
        <v>1998.61</v>
      </c>
      <c r="R4642" s="12" t="n">
        <f aca="false">M4642*O4642</f>
        <v>1367.48</v>
      </c>
      <c r="S4642" s="12" t="n">
        <f aca="false">Q4642-R4642</f>
        <v>631.13</v>
      </c>
      <c r="T4642" s="11" t="n">
        <f aca="false">IFERROR(S4642/Q4642,0)</f>
        <v>0.315784470206794</v>
      </c>
      <c r="U4642" s="13" t="n">
        <f aca="false">F4642-E4642</f>
        <v>10</v>
      </c>
      <c r="V4642" s="13" t="n">
        <f aca="false">G4642-F4642</f>
        <v>8</v>
      </c>
      <c r="W4642" s="13" t="n">
        <f aca="false">G4642-E4642</f>
        <v>18</v>
      </c>
      <c r="X4642" s="10" t="n">
        <f aca="false">YEAR(E4642)</f>
        <v>2019</v>
      </c>
      <c r="Y4642" s="0" t="str">
        <f aca="false">TEXT(E4642,"yyyy-mm")</f>
        <v>2019-12</v>
      </c>
      <c r="Z4642" s="0" t="str">
        <f aca="false">"Q"&amp;ROUNDUP(MONTH(E4642)/3,0)&amp;"-"&amp;YEAR(E4642)</f>
        <v>Q4-2019</v>
      </c>
    </row>
    <row r="4643" customFormat="false" ht="14.25" hidden="false" customHeight="false" outlineLevel="0" collapsed="false">
      <c r="A4643" s="0" t="s">
        <v>4685</v>
      </c>
      <c r="B4643" s="0" t="s">
        <v>34</v>
      </c>
      <c r="C4643" s="0" t="s">
        <v>35</v>
      </c>
      <c r="D4643" s="9" t="n">
        <v>43700</v>
      </c>
      <c r="E4643" s="9" t="n">
        <v>43803</v>
      </c>
      <c r="F4643" s="9" t="n">
        <v>43806</v>
      </c>
      <c r="G4643" s="9" t="n">
        <v>43810</v>
      </c>
      <c r="H4643" s="10" t="s">
        <v>36</v>
      </c>
      <c r="I4643" s="0" t="n">
        <v>11</v>
      </c>
      <c r="J4643" s="0" t="n">
        <v>1</v>
      </c>
      <c r="K4643" s="0" t="n">
        <v>250</v>
      </c>
      <c r="L4643" s="0" t="n">
        <v>38</v>
      </c>
      <c r="M4643" s="0" t="n">
        <v>1</v>
      </c>
      <c r="N4643" s="11" t="n">
        <v>0.05</v>
      </c>
      <c r="O4643" s="12" t="n">
        <v>2525.63</v>
      </c>
      <c r="P4643" s="12" t="n">
        <v>3946.3</v>
      </c>
      <c r="Q4643" s="12" t="n">
        <f aca="false">M4643*P4643*(1-N4643)</f>
        <v>3748.985</v>
      </c>
      <c r="R4643" s="12" t="n">
        <f aca="false">M4643*O4643</f>
        <v>2525.63</v>
      </c>
      <c r="S4643" s="12" t="n">
        <f aca="false">Q4643-R4643</f>
        <v>1223.355</v>
      </c>
      <c r="T4643" s="11" t="n">
        <f aca="false">IFERROR(S4643/Q4643,0)</f>
        <v>0.326316322951412</v>
      </c>
      <c r="U4643" s="13" t="n">
        <f aca="false">F4643-E4643</f>
        <v>3</v>
      </c>
      <c r="V4643" s="13" t="n">
        <f aca="false">G4643-F4643</f>
        <v>4</v>
      </c>
      <c r="W4643" s="13" t="n">
        <f aca="false">G4643-E4643</f>
        <v>7</v>
      </c>
      <c r="X4643" s="10" t="n">
        <f aca="false">YEAR(E4643)</f>
        <v>2019</v>
      </c>
      <c r="Y4643" s="0" t="str">
        <f aca="false">TEXT(E4643,"yyyy-mm")</f>
        <v>2019-12</v>
      </c>
      <c r="Z4643" s="0" t="str">
        <f aca="false">"Q"&amp;ROUNDUP(MONTH(E4643)/3,0)&amp;"-"&amp;YEAR(E4643)</f>
        <v>Q4-2019</v>
      </c>
    </row>
    <row r="4644" customFormat="false" ht="14.25" hidden="false" customHeight="false" outlineLevel="0" collapsed="false">
      <c r="A4644" s="0" t="s">
        <v>4686</v>
      </c>
      <c r="B4644" s="0" t="s">
        <v>38</v>
      </c>
      <c r="C4644" s="0" t="s">
        <v>48</v>
      </c>
      <c r="D4644" s="9" t="n">
        <v>43700</v>
      </c>
      <c r="E4644" s="9" t="n">
        <v>43803</v>
      </c>
      <c r="F4644" s="9" t="n">
        <v>43809</v>
      </c>
      <c r="G4644" s="9" t="n">
        <v>43810</v>
      </c>
      <c r="H4644" s="10" t="s">
        <v>36</v>
      </c>
      <c r="I4644" s="0" t="n">
        <v>13</v>
      </c>
      <c r="J4644" s="0" t="n">
        <v>3</v>
      </c>
      <c r="K4644" s="0" t="n">
        <v>41</v>
      </c>
      <c r="L4644" s="0" t="n">
        <v>46</v>
      </c>
      <c r="M4644" s="0" t="n">
        <v>5</v>
      </c>
      <c r="N4644" s="11" t="n">
        <v>0.4</v>
      </c>
      <c r="O4644" s="12" t="n">
        <v>472.75</v>
      </c>
      <c r="P4644" s="12" t="n">
        <v>984.9</v>
      </c>
      <c r="Q4644" s="12" t="n">
        <f aca="false">M4644*P4644*(1-N4644)</f>
        <v>2954.7</v>
      </c>
      <c r="R4644" s="12" t="n">
        <f aca="false">M4644*O4644</f>
        <v>2363.75</v>
      </c>
      <c r="S4644" s="12" t="n">
        <f aca="false">Q4644-R4644</f>
        <v>590.95</v>
      </c>
      <c r="T4644" s="11" t="n">
        <f aca="false">IFERROR(S4644/Q4644,0)</f>
        <v>0.200003384438352</v>
      </c>
      <c r="U4644" s="13" t="n">
        <f aca="false">F4644-E4644</f>
        <v>6</v>
      </c>
      <c r="V4644" s="13" t="n">
        <f aca="false">G4644-F4644</f>
        <v>1</v>
      </c>
      <c r="W4644" s="13" t="n">
        <f aca="false">G4644-E4644</f>
        <v>7</v>
      </c>
      <c r="X4644" s="10" t="n">
        <f aca="false">YEAR(E4644)</f>
        <v>2019</v>
      </c>
      <c r="Y4644" s="0" t="str">
        <f aca="false">TEXT(E4644,"yyyy-mm")</f>
        <v>2019-12</v>
      </c>
      <c r="Z4644" s="0" t="str">
        <f aca="false">"Q"&amp;ROUNDUP(MONTH(E4644)/3,0)&amp;"-"&amp;YEAR(E4644)</f>
        <v>Q4-2019</v>
      </c>
    </row>
    <row r="4645" customFormat="false" ht="14.25" hidden="false" customHeight="false" outlineLevel="0" collapsed="false">
      <c r="A4645" s="0" t="s">
        <v>4687</v>
      </c>
      <c r="B4645" s="0" t="s">
        <v>38</v>
      </c>
      <c r="C4645" s="0" t="s">
        <v>46</v>
      </c>
      <c r="D4645" s="9" t="n">
        <v>43700</v>
      </c>
      <c r="E4645" s="9" t="n">
        <v>43803</v>
      </c>
      <c r="F4645" s="9" t="n">
        <v>43820</v>
      </c>
      <c r="G4645" s="9" t="n">
        <v>43830</v>
      </c>
      <c r="H4645" s="10" t="s">
        <v>36</v>
      </c>
      <c r="I4645" s="0" t="n">
        <v>13</v>
      </c>
      <c r="J4645" s="0" t="n">
        <v>43</v>
      </c>
      <c r="K4645" s="0" t="n">
        <v>289</v>
      </c>
      <c r="L4645" s="0" t="n">
        <v>24</v>
      </c>
      <c r="M4645" s="0" t="n">
        <v>8</v>
      </c>
      <c r="N4645" s="11" t="n">
        <v>0.075</v>
      </c>
      <c r="O4645" s="12" t="n">
        <v>1496.65</v>
      </c>
      <c r="P4645" s="12" t="n">
        <v>2934.6</v>
      </c>
      <c r="Q4645" s="12" t="n">
        <f aca="false">M4645*P4645*(1-N4645)</f>
        <v>21716.04</v>
      </c>
      <c r="R4645" s="12" t="n">
        <f aca="false">M4645*O4645</f>
        <v>11973.2</v>
      </c>
      <c r="S4645" s="12" t="n">
        <f aca="false">Q4645-R4645</f>
        <v>9742.84</v>
      </c>
      <c r="T4645" s="11" t="n">
        <f aca="false">IFERROR(S4645/Q4645,0)</f>
        <v>0.448647175083487</v>
      </c>
      <c r="U4645" s="13" t="n">
        <f aca="false">F4645-E4645</f>
        <v>17</v>
      </c>
      <c r="V4645" s="13" t="n">
        <f aca="false">G4645-F4645</f>
        <v>10</v>
      </c>
      <c r="W4645" s="13" t="n">
        <f aca="false">G4645-E4645</f>
        <v>27</v>
      </c>
      <c r="X4645" s="10" t="n">
        <f aca="false">YEAR(E4645)</f>
        <v>2019</v>
      </c>
      <c r="Y4645" s="0" t="str">
        <f aca="false">TEXT(E4645,"yyyy-mm")</f>
        <v>2019-12</v>
      </c>
      <c r="Z4645" s="0" t="str">
        <f aca="false">"Q"&amp;ROUNDUP(MONTH(E4645)/3,0)&amp;"-"&amp;YEAR(E4645)</f>
        <v>Q4-2019</v>
      </c>
    </row>
    <row r="4646" customFormat="false" ht="14.25" hidden="false" customHeight="false" outlineLevel="0" collapsed="false">
      <c r="A4646" s="0" t="s">
        <v>4688</v>
      </c>
      <c r="B4646" s="0" t="s">
        <v>34</v>
      </c>
      <c r="C4646" s="0" t="s">
        <v>39</v>
      </c>
      <c r="D4646" s="9" t="n">
        <v>43700</v>
      </c>
      <c r="E4646" s="9" t="n">
        <v>43803</v>
      </c>
      <c r="F4646" s="9" t="n">
        <v>43806</v>
      </c>
      <c r="G4646" s="9" t="n">
        <v>43813</v>
      </c>
      <c r="H4646" s="10" t="s">
        <v>36</v>
      </c>
      <c r="I4646" s="0" t="n">
        <v>12</v>
      </c>
      <c r="J4646" s="0" t="n">
        <v>38</v>
      </c>
      <c r="K4646" s="0" t="n">
        <v>201</v>
      </c>
      <c r="L4646" s="0" t="n">
        <v>40</v>
      </c>
      <c r="M4646" s="0" t="n">
        <v>8</v>
      </c>
      <c r="N4646" s="11" t="n">
        <v>0.2</v>
      </c>
      <c r="O4646" s="12" t="n">
        <v>2925.15</v>
      </c>
      <c r="P4646" s="12" t="n">
        <v>3798.9</v>
      </c>
      <c r="Q4646" s="12" t="n">
        <f aca="false">M4646*P4646*(1-N4646)</f>
        <v>24312.96</v>
      </c>
      <c r="R4646" s="12" t="n">
        <f aca="false">M4646*O4646</f>
        <v>23401.2</v>
      </c>
      <c r="S4646" s="12" t="n">
        <f aca="false">Q4646-R4646</f>
        <v>911.760000000002</v>
      </c>
      <c r="T4646" s="11" t="n">
        <f aca="false">IFERROR(S4646/Q4646,0)</f>
        <v>0.0375009871278529</v>
      </c>
      <c r="U4646" s="13" t="n">
        <f aca="false">F4646-E4646</f>
        <v>3</v>
      </c>
      <c r="V4646" s="13" t="n">
        <f aca="false">G4646-F4646</f>
        <v>7</v>
      </c>
      <c r="W4646" s="13" t="n">
        <f aca="false">G4646-E4646</f>
        <v>10</v>
      </c>
      <c r="X4646" s="10" t="n">
        <f aca="false">YEAR(E4646)</f>
        <v>2019</v>
      </c>
      <c r="Y4646" s="0" t="str">
        <f aca="false">TEXT(E4646,"yyyy-mm")</f>
        <v>2019-12</v>
      </c>
      <c r="Z4646" s="0" t="str">
        <f aca="false">"Q"&amp;ROUNDUP(MONTH(E4646)/3,0)&amp;"-"&amp;YEAR(E4646)</f>
        <v>Q4-2019</v>
      </c>
    </row>
    <row r="4647" customFormat="false" ht="14.25" hidden="false" customHeight="false" outlineLevel="0" collapsed="false">
      <c r="A4647" s="0" t="s">
        <v>4689</v>
      </c>
      <c r="B4647" s="0" t="s">
        <v>34</v>
      </c>
      <c r="C4647" s="0" t="s">
        <v>46</v>
      </c>
      <c r="D4647" s="9" t="n">
        <v>43700</v>
      </c>
      <c r="E4647" s="9" t="n">
        <v>43803</v>
      </c>
      <c r="F4647" s="9" t="n">
        <v>43805</v>
      </c>
      <c r="G4647" s="9" t="n">
        <v>43806</v>
      </c>
      <c r="H4647" s="10" t="s">
        <v>36</v>
      </c>
      <c r="I4647" s="0" t="n">
        <v>12</v>
      </c>
      <c r="J4647" s="0" t="n">
        <v>30</v>
      </c>
      <c r="K4647" s="0" t="n">
        <v>305</v>
      </c>
      <c r="L4647" s="0" t="n">
        <v>8</v>
      </c>
      <c r="M4647" s="0" t="n">
        <v>2</v>
      </c>
      <c r="N4647" s="11" t="n">
        <v>0.1</v>
      </c>
      <c r="O4647" s="12" t="n">
        <v>3055.2</v>
      </c>
      <c r="P4647" s="12" t="n">
        <v>3819</v>
      </c>
      <c r="Q4647" s="12" t="n">
        <f aca="false">M4647*P4647*(1-N4647)</f>
        <v>6874.2</v>
      </c>
      <c r="R4647" s="12" t="n">
        <f aca="false">M4647*O4647</f>
        <v>6110.4</v>
      </c>
      <c r="S4647" s="12" t="n">
        <f aca="false">Q4647-R4647</f>
        <v>763.8</v>
      </c>
      <c r="T4647" s="11" t="n">
        <f aca="false">IFERROR(S4647/Q4647,0)</f>
        <v>0.111111111111111</v>
      </c>
      <c r="U4647" s="13" t="n">
        <f aca="false">F4647-E4647</f>
        <v>2</v>
      </c>
      <c r="V4647" s="13" t="n">
        <f aca="false">G4647-F4647</f>
        <v>1</v>
      </c>
      <c r="W4647" s="13" t="n">
        <f aca="false">G4647-E4647</f>
        <v>3</v>
      </c>
      <c r="X4647" s="10" t="n">
        <f aca="false">YEAR(E4647)</f>
        <v>2019</v>
      </c>
      <c r="Y4647" s="0" t="str">
        <f aca="false">TEXT(E4647,"yyyy-mm")</f>
        <v>2019-12</v>
      </c>
      <c r="Z4647" s="0" t="str">
        <f aca="false">"Q"&amp;ROUNDUP(MONTH(E4647)/3,0)&amp;"-"&amp;YEAR(E4647)</f>
        <v>Q4-2019</v>
      </c>
    </row>
    <row r="4648" customFormat="false" ht="14.25" hidden="false" customHeight="false" outlineLevel="0" collapsed="false">
      <c r="A4648" s="0" t="s">
        <v>4690</v>
      </c>
      <c r="B4648" s="0" t="s">
        <v>38</v>
      </c>
      <c r="C4648" s="0" t="s">
        <v>39</v>
      </c>
      <c r="D4648" s="9" t="n">
        <v>43700</v>
      </c>
      <c r="E4648" s="9" t="n">
        <v>43803</v>
      </c>
      <c r="F4648" s="9" t="n">
        <v>43818</v>
      </c>
      <c r="G4648" s="9" t="n">
        <v>43825</v>
      </c>
      <c r="H4648" s="10" t="s">
        <v>36</v>
      </c>
      <c r="I4648" s="0" t="n">
        <v>16</v>
      </c>
      <c r="J4648" s="0" t="n">
        <v>13</v>
      </c>
      <c r="K4648" s="0" t="n">
        <v>176</v>
      </c>
      <c r="L4648" s="0" t="n">
        <v>29</v>
      </c>
      <c r="M4648" s="0" t="n">
        <v>2</v>
      </c>
      <c r="N4648" s="11" t="n">
        <v>0.1</v>
      </c>
      <c r="O4648" s="12" t="n">
        <v>1476.75</v>
      </c>
      <c r="P4648" s="12" t="n">
        <v>1869.3</v>
      </c>
      <c r="Q4648" s="12" t="n">
        <f aca="false">M4648*P4648*(1-N4648)</f>
        <v>3364.74</v>
      </c>
      <c r="R4648" s="12" t="n">
        <f aca="false">M4648*O4648</f>
        <v>2953.5</v>
      </c>
      <c r="S4648" s="12" t="n">
        <f aca="false">Q4648-R4648</f>
        <v>411.24</v>
      </c>
      <c r="T4648" s="11" t="n">
        <f aca="false">IFERROR(S4648/Q4648,0)</f>
        <v>0.12222043902352</v>
      </c>
      <c r="U4648" s="13" t="n">
        <f aca="false">F4648-E4648</f>
        <v>15</v>
      </c>
      <c r="V4648" s="13" t="n">
        <f aca="false">G4648-F4648</f>
        <v>7</v>
      </c>
      <c r="W4648" s="13" t="n">
        <f aca="false">G4648-E4648</f>
        <v>22</v>
      </c>
      <c r="X4648" s="10" t="n">
        <f aca="false">YEAR(E4648)</f>
        <v>2019</v>
      </c>
      <c r="Y4648" s="0" t="str">
        <f aca="false">TEXT(E4648,"yyyy-mm")</f>
        <v>2019-12</v>
      </c>
      <c r="Z4648" s="0" t="str">
        <f aca="false">"Q"&amp;ROUNDUP(MONTH(E4648)/3,0)&amp;"-"&amp;YEAR(E4648)</f>
        <v>Q4-2019</v>
      </c>
    </row>
    <row r="4649" customFormat="false" ht="14.25" hidden="false" customHeight="false" outlineLevel="0" collapsed="false">
      <c r="A4649" s="0" t="s">
        <v>4691</v>
      </c>
      <c r="B4649" s="0" t="s">
        <v>41</v>
      </c>
      <c r="C4649" s="0" t="s">
        <v>39</v>
      </c>
      <c r="D4649" s="9" t="n">
        <v>43700</v>
      </c>
      <c r="E4649" s="9" t="n">
        <v>43803</v>
      </c>
      <c r="F4649" s="9" t="n">
        <v>43815</v>
      </c>
      <c r="G4649" s="9" t="n">
        <v>43821</v>
      </c>
      <c r="H4649" s="10" t="s">
        <v>36</v>
      </c>
      <c r="I4649" s="0" t="n">
        <v>23</v>
      </c>
      <c r="J4649" s="0" t="n">
        <v>35</v>
      </c>
      <c r="K4649" s="0" t="n">
        <v>179</v>
      </c>
      <c r="L4649" s="0" t="n">
        <v>36</v>
      </c>
      <c r="M4649" s="0" t="n">
        <v>2</v>
      </c>
      <c r="N4649" s="11" t="n">
        <v>0.05</v>
      </c>
      <c r="O4649" s="12" t="n">
        <v>486.89</v>
      </c>
      <c r="P4649" s="12" t="n">
        <v>1132.3</v>
      </c>
      <c r="Q4649" s="12" t="n">
        <f aca="false">M4649*P4649*(1-N4649)</f>
        <v>2151.37</v>
      </c>
      <c r="R4649" s="12" t="n">
        <f aca="false">M4649*O4649</f>
        <v>973.78</v>
      </c>
      <c r="S4649" s="12" t="n">
        <f aca="false">Q4649-R4649</f>
        <v>1177.59</v>
      </c>
      <c r="T4649" s="11" t="n">
        <f aca="false">IFERROR(S4649/Q4649,0)</f>
        <v>0.547367491412449</v>
      </c>
      <c r="U4649" s="13" t="n">
        <f aca="false">F4649-E4649</f>
        <v>12</v>
      </c>
      <c r="V4649" s="13" t="n">
        <f aca="false">G4649-F4649</f>
        <v>6</v>
      </c>
      <c r="W4649" s="13" t="n">
        <f aca="false">G4649-E4649</f>
        <v>18</v>
      </c>
      <c r="X4649" s="10" t="n">
        <f aca="false">YEAR(E4649)</f>
        <v>2019</v>
      </c>
      <c r="Y4649" s="0" t="str">
        <f aca="false">TEXT(E4649,"yyyy-mm")</f>
        <v>2019-12</v>
      </c>
      <c r="Z4649" s="0" t="str">
        <f aca="false">"Q"&amp;ROUNDUP(MONTH(E4649)/3,0)&amp;"-"&amp;YEAR(E4649)</f>
        <v>Q4-2019</v>
      </c>
    </row>
    <row r="4650" customFormat="false" ht="14.25" hidden="false" customHeight="false" outlineLevel="0" collapsed="false">
      <c r="A4650" s="0" t="s">
        <v>4692</v>
      </c>
      <c r="B4650" s="0" t="s">
        <v>34</v>
      </c>
      <c r="C4650" s="0" t="s">
        <v>39</v>
      </c>
      <c r="D4650" s="9" t="n">
        <v>43700</v>
      </c>
      <c r="E4650" s="9" t="n">
        <v>43804</v>
      </c>
      <c r="F4650" s="9" t="n">
        <v>43821</v>
      </c>
      <c r="G4650" s="9" t="n">
        <v>43824</v>
      </c>
      <c r="H4650" s="10" t="s">
        <v>36</v>
      </c>
      <c r="I4650" s="0" t="n">
        <v>12</v>
      </c>
      <c r="J4650" s="0" t="n">
        <v>11</v>
      </c>
      <c r="K4650" s="0" t="n">
        <v>103</v>
      </c>
      <c r="L4650" s="0" t="n">
        <v>34</v>
      </c>
      <c r="M4650" s="0" t="n">
        <v>2</v>
      </c>
      <c r="N4650" s="11" t="n">
        <v>0.15</v>
      </c>
      <c r="O4650" s="12" t="n">
        <v>678.44</v>
      </c>
      <c r="P4650" s="12" t="n">
        <v>817.4</v>
      </c>
      <c r="Q4650" s="12" t="n">
        <f aca="false">M4650*P4650*(1-N4650)</f>
        <v>1389.58</v>
      </c>
      <c r="R4650" s="12" t="n">
        <f aca="false">M4650*O4650</f>
        <v>1356.88</v>
      </c>
      <c r="S4650" s="12" t="n">
        <f aca="false">Q4650-R4650</f>
        <v>32.6999999999998</v>
      </c>
      <c r="T4650" s="11" t="n">
        <f aca="false">IFERROR(S4650/Q4650,0)</f>
        <v>0.0235322903323305</v>
      </c>
      <c r="U4650" s="13" t="n">
        <f aca="false">F4650-E4650</f>
        <v>17</v>
      </c>
      <c r="V4650" s="13" t="n">
        <f aca="false">G4650-F4650</f>
        <v>3</v>
      </c>
      <c r="W4650" s="13" t="n">
        <f aca="false">G4650-E4650</f>
        <v>20</v>
      </c>
      <c r="X4650" s="10" t="n">
        <f aca="false">YEAR(E4650)</f>
        <v>2019</v>
      </c>
      <c r="Y4650" s="0" t="str">
        <f aca="false">TEXT(E4650,"yyyy-mm")</f>
        <v>2019-12</v>
      </c>
      <c r="Z4650" s="0" t="str">
        <f aca="false">"Q"&amp;ROUNDUP(MONTH(E4650)/3,0)&amp;"-"&amp;YEAR(E4650)</f>
        <v>Q4-2019</v>
      </c>
    </row>
    <row r="4651" customFormat="false" ht="14.25" hidden="false" customHeight="false" outlineLevel="0" collapsed="false">
      <c r="A4651" s="0" t="s">
        <v>4693</v>
      </c>
      <c r="B4651" s="0" t="s">
        <v>34</v>
      </c>
      <c r="C4651" s="0" t="s">
        <v>39</v>
      </c>
      <c r="D4651" s="9" t="n">
        <v>43700</v>
      </c>
      <c r="E4651" s="9" t="n">
        <v>43804</v>
      </c>
      <c r="F4651" s="9" t="n">
        <v>43830</v>
      </c>
      <c r="G4651" s="9" t="n">
        <v>43836</v>
      </c>
      <c r="H4651" s="10" t="s">
        <v>36</v>
      </c>
      <c r="I4651" s="0" t="n">
        <v>9</v>
      </c>
      <c r="J4651" s="0" t="n">
        <v>28</v>
      </c>
      <c r="K4651" s="0" t="n">
        <v>142</v>
      </c>
      <c r="L4651" s="0" t="n">
        <v>37</v>
      </c>
      <c r="M4651" s="0" t="n">
        <v>3</v>
      </c>
      <c r="N4651" s="11" t="n">
        <v>0.15</v>
      </c>
      <c r="O4651" s="12" t="n">
        <v>461.5</v>
      </c>
      <c r="P4651" s="12" t="n">
        <v>1125.6</v>
      </c>
      <c r="Q4651" s="12" t="n">
        <f aca="false">M4651*P4651*(1-N4651)</f>
        <v>2870.28</v>
      </c>
      <c r="R4651" s="12" t="n">
        <f aca="false">M4651*O4651</f>
        <v>1384.5</v>
      </c>
      <c r="S4651" s="12" t="n">
        <f aca="false">Q4651-R4651</f>
        <v>1485.78</v>
      </c>
      <c r="T4651" s="11" t="n">
        <f aca="false">IFERROR(S4651/Q4651,0)</f>
        <v>0.517642878046741</v>
      </c>
      <c r="U4651" s="13" t="n">
        <f aca="false">F4651-E4651</f>
        <v>26</v>
      </c>
      <c r="V4651" s="13" t="n">
        <f aca="false">G4651-F4651</f>
        <v>6</v>
      </c>
      <c r="W4651" s="13" t="n">
        <f aca="false">G4651-E4651</f>
        <v>32</v>
      </c>
      <c r="X4651" s="10" t="n">
        <f aca="false">YEAR(E4651)</f>
        <v>2019</v>
      </c>
      <c r="Y4651" s="0" t="str">
        <f aca="false">TEXT(E4651,"yyyy-mm")</f>
        <v>2019-12</v>
      </c>
      <c r="Z4651" s="0" t="str">
        <f aca="false">"Q"&amp;ROUNDUP(MONTH(E4651)/3,0)&amp;"-"&amp;YEAR(E4651)</f>
        <v>Q4-2019</v>
      </c>
    </row>
    <row r="4652" customFormat="false" ht="14.25" hidden="false" customHeight="false" outlineLevel="0" collapsed="false">
      <c r="A4652" s="0" t="s">
        <v>4694</v>
      </c>
      <c r="B4652" s="0" t="s">
        <v>34</v>
      </c>
      <c r="C4652" s="0" t="s">
        <v>46</v>
      </c>
      <c r="D4652" s="9" t="n">
        <v>43700</v>
      </c>
      <c r="E4652" s="9" t="n">
        <v>43804</v>
      </c>
      <c r="F4652" s="9" t="n">
        <v>43821</v>
      </c>
      <c r="G4652" s="9" t="n">
        <v>43826</v>
      </c>
      <c r="H4652" s="10" t="s">
        <v>36</v>
      </c>
      <c r="I4652" s="0" t="n">
        <v>10</v>
      </c>
      <c r="J4652" s="0" t="n">
        <v>32</v>
      </c>
      <c r="K4652" s="0" t="n">
        <v>293</v>
      </c>
      <c r="L4652" s="0" t="n">
        <v>10</v>
      </c>
      <c r="M4652" s="0" t="n">
        <v>7</v>
      </c>
      <c r="N4652" s="11" t="n">
        <v>0.15</v>
      </c>
      <c r="O4652" s="12" t="n">
        <v>515.9</v>
      </c>
      <c r="P4652" s="12" t="n">
        <v>1172.5</v>
      </c>
      <c r="Q4652" s="12" t="n">
        <f aca="false">M4652*P4652*(1-N4652)</f>
        <v>6976.375</v>
      </c>
      <c r="R4652" s="12" t="n">
        <f aca="false">M4652*O4652</f>
        <v>3611.3</v>
      </c>
      <c r="S4652" s="12" t="n">
        <f aca="false">Q4652-R4652</f>
        <v>3365.075</v>
      </c>
      <c r="T4652" s="11" t="n">
        <f aca="false">IFERROR(S4652/Q4652,0)</f>
        <v>0.482352941176471</v>
      </c>
      <c r="U4652" s="13" t="n">
        <f aca="false">F4652-E4652</f>
        <v>17</v>
      </c>
      <c r="V4652" s="13" t="n">
        <f aca="false">G4652-F4652</f>
        <v>5</v>
      </c>
      <c r="W4652" s="13" t="n">
        <f aca="false">G4652-E4652</f>
        <v>22</v>
      </c>
      <c r="X4652" s="10" t="n">
        <f aca="false">YEAR(E4652)</f>
        <v>2019</v>
      </c>
      <c r="Y4652" s="0" t="str">
        <f aca="false">TEXT(E4652,"yyyy-mm")</f>
        <v>2019-12</v>
      </c>
      <c r="Z4652" s="0" t="str">
        <f aca="false">"Q"&amp;ROUNDUP(MONTH(E4652)/3,0)&amp;"-"&amp;YEAR(E4652)</f>
        <v>Q4-2019</v>
      </c>
    </row>
    <row r="4653" customFormat="false" ht="14.25" hidden="false" customHeight="false" outlineLevel="0" collapsed="false">
      <c r="A4653" s="0" t="s">
        <v>4695</v>
      </c>
      <c r="B4653" s="0" t="s">
        <v>34</v>
      </c>
      <c r="C4653" s="0" t="s">
        <v>46</v>
      </c>
      <c r="D4653" s="9" t="n">
        <v>43700</v>
      </c>
      <c r="E4653" s="9" t="n">
        <v>43804</v>
      </c>
      <c r="F4653" s="9" t="n">
        <v>43828</v>
      </c>
      <c r="G4653" s="9" t="n">
        <v>43834</v>
      </c>
      <c r="H4653" s="10" t="s">
        <v>36</v>
      </c>
      <c r="I4653" s="0" t="n">
        <v>9</v>
      </c>
      <c r="J4653" s="0" t="n">
        <v>50</v>
      </c>
      <c r="K4653" s="0" t="n">
        <v>297</v>
      </c>
      <c r="L4653" s="0" t="n">
        <v>38</v>
      </c>
      <c r="M4653" s="0" t="n">
        <v>8</v>
      </c>
      <c r="N4653" s="11" t="n">
        <v>0.05</v>
      </c>
      <c r="O4653" s="12" t="n">
        <v>749.06</v>
      </c>
      <c r="P4653" s="12" t="n">
        <v>1152.4</v>
      </c>
      <c r="Q4653" s="12" t="n">
        <f aca="false">M4653*P4653*(1-N4653)</f>
        <v>8758.24</v>
      </c>
      <c r="R4653" s="12" t="n">
        <f aca="false">M4653*O4653</f>
        <v>5992.48</v>
      </c>
      <c r="S4653" s="12" t="n">
        <f aca="false">Q4653-R4653</f>
        <v>2765.76</v>
      </c>
      <c r="T4653" s="11" t="n">
        <f aca="false">IFERROR(S4653/Q4653,0)</f>
        <v>0.315789473684211</v>
      </c>
      <c r="U4653" s="13" t="n">
        <f aca="false">F4653-E4653</f>
        <v>24</v>
      </c>
      <c r="V4653" s="13" t="n">
        <f aca="false">G4653-F4653</f>
        <v>6</v>
      </c>
      <c r="W4653" s="13" t="n">
        <f aca="false">G4653-E4653</f>
        <v>30</v>
      </c>
      <c r="X4653" s="10" t="n">
        <f aca="false">YEAR(E4653)</f>
        <v>2019</v>
      </c>
      <c r="Y4653" s="0" t="str">
        <f aca="false">TEXT(E4653,"yyyy-mm")</f>
        <v>2019-12</v>
      </c>
      <c r="Z4653" s="0" t="str">
        <f aca="false">"Q"&amp;ROUNDUP(MONTH(E4653)/3,0)&amp;"-"&amp;YEAR(E4653)</f>
        <v>Q4-2019</v>
      </c>
    </row>
    <row r="4654" customFormat="false" ht="14.25" hidden="false" customHeight="false" outlineLevel="0" collapsed="false">
      <c r="A4654" s="0" t="s">
        <v>4696</v>
      </c>
      <c r="B4654" s="0" t="s">
        <v>43</v>
      </c>
      <c r="C4654" s="0" t="s">
        <v>46</v>
      </c>
      <c r="D4654" s="9" t="n">
        <v>43700</v>
      </c>
      <c r="E4654" s="9" t="n">
        <v>43804</v>
      </c>
      <c r="F4654" s="9" t="n">
        <v>43829</v>
      </c>
      <c r="G4654" s="9" t="n">
        <v>43838</v>
      </c>
      <c r="H4654" s="10" t="s">
        <v>36</v>
      </c>
      <c r="I4654" s="0" t="n">
        <v>26</v>
      </c>
      <c r="J4654" s="0" t="n">
        <v>15</v>
      </c>
      <c r="K4654" s="0" t="n">
        <v>270</v>
      </c>
      <c r="L4654" s="0" t="n">
        <v>16</v>
      </c>
      <c r="M4654" s="0" t="n">
        <v>7</v>
      </c>
      <c r="N4654" s="11" t="n">
        <v>0.05</v>
      </c>
      <c r="O4654" s="12" t="n">
        <v>3270.47</v>
      </c>
      <c r="P4654" s="12" t="n">
        <v>6170.7</v>
      </c>
      <c r="Q4654" s="12" t="n">
        <f aca="false">M4654*P4654*(1-N4654)</f>
        <v>41035.155</v>
      </c>
      <c r="R4654" s="12" t="n">
        <f aca="false">M4654*O4654</f>
        <v>22893.29</v>
      </c>
      <c r="S4654" s="12" t="n">
        <f aca="false">Q4654-R4654</f>
        <v>18141.865</v>
      </c>
      <c r="T4654" s="11" t="n">
        <f aca="false">IFERROR(S4654/Q4654,0)</f>
        <v>0.442105433743336</v>
      </c>
      <c r="U4654" s="13" t="n">
        <f aca="false">F4654-E4654</f>
        <v>25</v>
      </c>
      <c r="V4654" s="13" t="n">
        <f aca="false">G4654-F4654</f>
        <v>9</v>
      </c>
      <c r="W4654" s="13" t="n">
        <f aca="false">G4654-E4654</f>
        <v>34</v>
      </c>
      <c r="X4654" s="10" t="n">
        <f aca="false">YEAR(E4654)</f>
        <v>2019</v>
      </c>
      <c r="Y4654" s="0" t="str">
        <f aca="false">TEXT(E4654,"yyyy-mm")</f>
        <v>2019-12</v>
      </c>
      <c r="Z4654" s="0" t="str">
        <f aca="false">"Q"&amp;ROUNDUP(MONTH(E4654)/3,0)&amp;"-"&amp;YEAR(E4654)</f>
        <v>Q4-2019</v>
      </c>
    </row>
    <row r="4655" customFormat="false" ht="14.25" hidden="false" customHeight="false" outlineLevel="0" collapsed="false">
      <c r="A4655" s="0" t="s">
        <v>4697</v>
      </c>
      <c r="B4655" s="0" t="s">
        <v>34</v>
      </c>
      <c r="C4655" s="0" t="s">
        <v>48</v>
      </c>
      <c r="D4655" s="9" t="n">
        <v>43700</v>
      </c>
      <c r="E4655" s="9" t="n">
        <v>43804</v>
      </c>
      <c r="F4655" s="9" t="n">
        <v>43822</v>
      </c>
      <c r="G4655" s="9" t="n">
        <v>43831</v>
      </c>
      <c r="H4655" s="10" t="s">
        <v>36</v>
      </c>
      <c r="I4655" s="0" t="n">
        <v>6</v>
      </c>
      <c r="J4655" s="0" t="n">
        <v>33</v>
      </c>
      <c r="K4655" s="0" t="n">
        <v>12</v>
      </c>
      <c r="L4655" s="0" t="n">
        <v>47</v>
      </c>
      <c r="M4655" s="0" t="n">
        <v>7</v>
      </c>
      <c r="N4655" s="11" t="n">
        <v>0.075</v>
      </c>
      <c r="O4655" s="12" t="n">
        <v>5106.81</v>
      </c>
      <c r="P4655" s="12" t="n">
        <v>6304.7</v>
      </c>
      <c r="Q4655" s="12" t="n">
        <f aca="false">M4655*P4655*(1-N4655)</f>
        <v>40822.9325</v>
      </c>
      <c r="R4655" s="12" t="n">
        <f aca="false">M4655*O4655</f>
        <v>35747.67</v>
      </c>
      <c r="S4655" s="12" t="n">
        <f aca="false">Q4655-R4655</f>
        <v>5075.2625</v>
      </c>
      <c r="T4655" s="11" t="n">
        <f aca="false">IFERROR(S4655/Q4655,0)</f>
        <v>0.124323809907581</v>
      </c>
      <c r="U4655" s="13" t="n">
        <f aca="false">F4655-E4655</f>
        <v>18</v>
      </c>
      <c r="V4655" s="13" t="n">
        <f aca="false">G4655-F4655</f>
        <v>9</v>
      </c>
      <c r="W4655" s="13" t="n">
        <f aca="false">G4655-E4655</f>
        <v>27</v>
      </c>
      <c r="X4655" s="10" t="n">
        <f aca="false">YEAR(E4655)</f>
        <v>2019</v>
      </c>
      <c r="Y4655" s="0" t="str">
        <f aca="false">TEXT(E4655,"yyyy-mm")</f>
        <v>2019-12</v>
      </c>
      <c r="Z4655" s="0" t="str">
        <f aca="false">"Q"&amp;ROUNDUP(MONTH(E4655)/3,0)&amp;"-"&amp;YEAR(E4655)</f>
        <v>Q4-2019</v>
      </c>
    </row>
    <row r="4656" customFormat="false" ht="14.25" hidden="false" customHeight="false" outlineLevel="0" collapsed="false">
      <c r="A4656" s="0" t="s">
        <v>4698</v>
      </c>
      <c r="B4656" s="0" t="s">
        <v>41</v>
      </c>
      <c r="C4656" s="0" t="s">
        <v>48</v>
      </c>
      <c r="D4656" s="9" t="n">
        <v>43700</v>
      </c>
      <c r="E4656" s="9" t="n">
        <v>43804</v>
      </c>
      <c r="F4656" s="9" t="n">
        <v>43807</v>
      </c>
      <c r="G4656" s="9" t="n">
        <v>43810</v>
      </c>
      <c r="H4656" s="10" t="s">
        <v>36</v>
      </c>
      <c r="I4656" s="0" t="n">
        <v>23</v>
      </c>
      <c r="J4656" s="0" t="n">
        <v>26</v>
      </c>
      <c r="K4656" s="0" t="n">
        <v>33</v>
      </c>
      <c r="L4656" s="0" t="n">
        <v>31</v>
      </c>
      <c r="M4656" s="0" t="n">
        <v>1</v>
      </c>
      <c r="N4656" s="11" t="n">
        <v>0.075</v>
      </c>
      <c r="O4656" s="12" t="n">
        <v>711.81</v>
      </c>
      <c r="P4656" s="12" t="n">
        <v>857.6</v>
      </c>
      <c r="Q4656" s="12" t="n">
        <f aca="false">M4656*P4656*(1-N4656)</f>
        <v>793.28</v>
      </c>
      <c r="R4656" s="12" t="n">
        <f aca="false">M4656*O4656</f>
        <v>711.81</v>
      </c>
      <c r="S4656" s="12" t="n">
        <f aca="false">Q4656-R4656</f>
        <v>81.4700000000001</v>
      </c>
      <c r="T4656" s="11" t="n">
        <f aca="false">IFERROR(S4656/Q4656,0)</f>
        <v>0.102700181524809</v>
      </c>
      <c r="U4656" s="13" t="n">
        <f aca="false">F4656-E4656</f>
        <v>3</v>
      </c>
      <c r="V4656" s="13" t="n">
        <f aca="false">G4656-F4656</f>
        <v>3</v>
      </c>
      <c r="W4656" s="13" t="n">
        <f aca="false">G4656-E4656</f>
        <v>6</v>
      </c>
      <c r="X4656" s="10" t="n">
        <f aca="false">YEAR(E4656)</f>
        <v>2019</v>
      </c>
      <c r="Y4656" s="0" t="str">
        <f aca="false">TEXT(E4656,"yyyy-mm")</f>
        <v>2019-12</v>
      </c>
      <c r="Z4656" s="0" t="str">
        <f aca="false">"Q"&amp;ROUNDUP(MONTH(E4656)/3,0)&amp;"-"&amp;YEAR(E4656)</f>
        <v>Q4-2019</v>
      </c>
    </row>
    <row r="4657" customFormat="false" ht="14.25" hidden="false" customHeight="false" outlineLevel="0" collapsed="false">
      <c r="A4657" s="0" t="s">
        <v>4699</v>
      </c>
      <c r="B4657" s="0" t="s">
        <v>41</v>
      </c>
      <c r="C4657" s="0" t="s">
        <v>39</v>
      </c>
      <c r="D4657" s="9" t="n">
        <v>43700</v>
      </c>
      <c r="E4657" s="9" t="n">
        <v>43805</v>
      </c>
      <c r="F4657" s="9" t="n">
        <v>43813</v>
      </c>
      <c r="G4657" s="9" t="n">
        <v>43815</v>
      </c>
      <c r="H4657" s="10" t="s">
        <v>36</v>
      </c>
      <c r="I4657" s="0" t="n">
        <v>21</v>
      </c>
      <c r="J4657" s="0" t="n">
        <v>5</v>
      </c>
      <c r="K4657" s="0" t="n">
        <v>183</v>
      </c>
      <c r="L4657" s="0" t="n">
        <v>25</v>
      </c>
      <c r="M4657" s="0" t="n">
        <v>6</v>
      </c>
      <c r="N4657" s="11" t="n">
        <v>0.2</v>
      </c>
      <c r="O4657" s="12" t="n">
        <v>2020.72</v>
      </c>
      <c r="P4657" s="12" t="n">
        <v>5051.8</v>
      </c>
      <c r="Q4657" s="12" t="n">
        <f aca="false">M4657*P4657*(1-N4657)</f>
        <v>24248.64</v>
      </c>
      <c r="R4657" s="12" t="n">
        <f aca="false">M4657*O4657</f>
        <v>12124.32</v>
      </c>
      <c r="S4657" s="12" t="n">
        <f aca="false">Q4657-R4657</f>
        <v>12124.32</v>
      </c>
      <c r="T4657" s="11" t="n">
        <f aca="false">IFERROR(S4657/Q4657,0)</f>
        <v>0.5</v>
      </c>
      <c r="U4657" s="13" t="n">
        <f aca="false">F4657-E4657</f>
        <v>8</v>
      </c>
      <c r="V4657" s="13" t="n">
        <f aca="false">G4657-F4657</f>
        <v>2</v>
      </c>
      <c r="W4657" s="13" t="n">
        <f aca="false">G4657-E4657</f>
        <v>10</v>
      </c>
      <c r="X4657" s="10" t="n">
        <f aca="false">YEAR(E4657)</f>
        <v>2019</v>
      </c>
      <c r="Y4657" s="0" t="str">
        <f aca="false">TEXT(E4657,"yyyy-mm")</f>
        <v>2019-12</v>
      </c>
      <c r="Z4657" s="0" t="str">
        <f aca="false">"Q"&amp;ROUNDUP(MONTH(E4657)/3,0)&amp;"-"&amp;YEAR(E4657)</f>
        <v>Q4-2019</v>
      </c>
    </row>
    <row r="4658" customFormat="false" ht="14.25" hidden="false" customHeight="false" outlineLevel="0" collapsed="false">
      <c r="A4658" s="0" t="s">
        <v>4700</v>
      </c>
      <c r="B4658" s="0" t="s">
        <v>34</v>
      </c>
      <c r="C4658" s="0" t="s">
        <v>79</v>
      </c>
      <c r="D4658" s="9" t="n">
        <v>43700</v>
      </c>
      <c r="E4658" s="9" t="n">
        <v>43805</v>
      </c>
      <c r="F4658" s="9" t="n">
        <v>43820</v>
      </c>
      <c r="G4658" s="9" t="n">
        <v>43826</v>
      </c>
      <c r="H4658" s="10" t="s">
        <v>36</v>
      </c>
      <c r="I4658" s="0" t="n">
        <v>7</v>
      </c>
      <c r="J4658" s="0" t="n">
        <v>1</v>
      </c>
      <c r="K4658" s="0" t="n">
        <v>80</v>
      </c>
      <c r="L4658" s="0" t="n">
        <v>12</v>
      </c>
      <c r="M4658" s="0" t="n">
        <v>3</v>
      </c>
      <c r="N4658" s="11" t="n">
        <v>0.05</v>
      </c>
      <c r="O4658" s="12" t="n">
        <v>125.96</v>
      </c>
      <c r="P4658" s="12" t="n">
        <v>268</v>
      </c>
      <c r="Q4658" s="12" t="n">
        <f aca="false">M4658*P4658*(1-N4658)</f>
        <v>763.8</v>
      </c>
      <c r="R4658" s="12" t="n">
        <f aca="false">M4658*O4658</f>
        <v>377.88</v>
      </c>
      <c r="S4658" s="12" t="n">
        <f aca="false">Q4658-R4658</f>
        <v>385.92</v>
      </c>
      <c r="T4658" s="11" t="n">
        <f aca="false">IFERROR(S4658/Q4658,0)</f>
        <v>0.505263157894737</v>
      </c>
      <c r="U4658" s="13" t="n">
        <f aca="false">F4658-E4658</f>
        <v>15</v>
      </c>
      <c r="V4658" s="13" t="n">
        <f aca="false">G4658-F4658</f>
        <v>6</v>
      </c>
      <c r="W4658" s="13" t="n">
        <f aca="false">G4658-E4658</f>
        <v>21</v>
      </c>
      <c r="X4658" s="10" t="n">
        <f aca="false">YEAR(E4658)</f>
        <v>2019</v>
      </c>
      <c r="Y4658" s="0" t="str">
        <f aca="false">TEXT(E4658,"yyyy-mm")</f>
        <v>2019-12</v>
      </c>
      <c r="Z4658" s="0" t="str">
        <f aca="false">"Q"&amp;ROUNDUP(MONTH(E4658)/3,0)&amp;"-"&amp;YEAR(E4658)</f>
        <v>Q4-2019</v>
      </c>
    </row>
    <row r="4659" customFormat="false" ht="14.25" hidden="false" customHeight="false" outlineLevel="0" collapsed="false">
      <c r="A4659" s="0" t="s">
        <v>4701</v>
      </c>
      <c r="B4659" s="0" t="s">
        <v>38</v>
      </c>
      <c r="C4659" s="0" t="s">
        <v>48</v>
      </c>
      <c r="D4659" s="9" t="n">
        <v>43700</v>
      </c>
      <c r="E4659" s="9" t="n">
        <v>43805</v>
      </c>
      <c r="F4659" s="9" t="n">
        <v>43816</v>
      </c>
      <c r="G4659" s="9" t="n">
        <v>43817</v>
      </c>
      <c r="H4659" s="10" t="s">
        <v>36</v>
      </c>
      <c r="I4659" s="0" t="n">
        <v>19</v>
      </c>
      <c r="J4659" s="0" t="n">
        <v>34</v>
      </c>
      <c r="K4659" s="0" t="n">
        <v>58</v>
      </c>
      <c r="L4659" s="0" t="n">
        <v>9</v>
      </c>
      <c r="M4659" s="0" t="n">
        <v>2</v>
      </c>
      <c r="N4659" s="11" t="n">
        <v>0.1</v>
      </c>
      <c r="O4659" s="12" t="n">
        <v>837.9</v>
      </c>
      <c r="P4659" s="12" t="n">
        <v>1132.3</v>
      </c>
      <c r="Q4659" s="12" t="n">
        <f aca="false">M4659*P4659*(1-N4659)</f>
        <v>2038.14</v>
      </c>
      <c r="R4659" s="12" t="n">
        <f aca="false">M4659*O4659</f>
        <v>1675.8</v>
      </c>
      <c r="S4659" s="12" t="n">
        <f aca="false">Q4659-R4659</f>
        <v>362.34</v>
      </c>
      <c r="T4659" s="11" t="n">
        <f aca="false">IFERROR(S4659/Q4659,0)</f>
        <v>0.177779740351497</v>
      </c>
      <c r="U4659" s="13" t="n">
        <f aca="false">F4659-E4659</f>
        <v>11</v>
      </c>
      <c r="V4659" s="13" t="n">
        <f aca="false">G4659-F4659</f>
        <v>1</v>
      </c>
      <c r="W4659" s="13" t="n">
        <f aca="false">G4659-E4659</f>
        <v>12</v>
      </c>
      <c r="X4659" s="10" t="n">
        <f aca="false">YEAR(E4659)</f>
        <v>2019</v>
      </c>
      <c r="Y4659" s="0" t="str">
        <f aca="false">TEXT(E4659,"yyyy-mm")</f>
        <v>2019-12</v>
      </c>
      <c r="Z4659" s="0" t="str">
        <f aca="false">"Q"&amp;ROUNDUP(MONTH(E4659)/3,0)&amp;"-"&amp;YEAR(E4659)</f>
        <v>Q4-2019</v>
      </c>
    </row>
    <row r="4660" customFormat="false" ht="14.25" hidden="false" customHeight="false" outlineLevel="0" collapsed="false">
      <c r="A4660" s="0" t="s">
        <v>4702</v>
      </c>
      <c r="B4660" s="0" t="s">
        <v>38</v>
      </c>
      <c r="C4660" s="0" t="s">
        <v>39</v>
      </c>
      <c r="D4660" s="9" t="n">
        <v>43700</v>
      </c>
      <c r="E4660" s="9" t="n">
        <v>43805</v>
      </c>
      <c r="F4660" s="9" t="n">
        <v>43818</v>
      </c>
      <c r="G4660" s="9" t="n">
        <v>43825</v>
      </c>
      <c r="H4660" s="10" t="s">
        <v>36</v>
      </c>
      <c r="I4660" s="0" t="n">
        <v>15</v>
      </c>
      <c r="J4660" s="0" t="n">
        <v>2</v>
      </c>
      <c r="K4660" s="0" t="n">
        <v>91</v>
      </c>
      <c r="L4660" s="0" t="n">
        <v>27</v>
      </c>
      <c r="M4660" s="0" t="n">
        <v>1</v>
      </c>
      <c r="N4660" s="11" t="n">
        <v>0.05</v>
      </c>
      <c r="O4660" s="12" t="n">
        <v>1886.59</v>
      </c>
      <c r="P4660" s="12" t="n">
        <v>3309.8</v>
      </c>
      <c r="Q4660" s="12" t="n">
        <f aca="false">M4660*P4660*(1-N4660)</f>
        <v>3144.31</v>
      </c>
      <c r="R4660" s="12" t="n">
        <f aca="false">M4660*O4660</f>
        <v>1886.59</v>
      </c>
      <c r="S4660" s="12" t="n">
        <f aca="false">Q4660-R4660</f>
        <v>1257.72</v>
      </c>
      <c r="T4660" s="11" t="n">
        <f aca="false">IFERROR(S4660/Q4660,0)</f>
        <v>0.399998727860803</v>
      </c>
      <c r="U4660" s="13" t="n">
        <f aca="false">F4660-E4660</f>
        <v>13</v>
      </c>
      <c r="V4660" s="13" t="n">
        <f aca="false">G4660-F4660</f>
        <v>7</v>
      </c>
      <c r="W4660" s="13" t="n">
        <f aca="false">G4660-E4660</f>
        <v>20</v>
      </c>
      <c r="X4660" s="10" t="n">
        <f aca="false">YEAR(E4660)</f>
        <v>2019</v>
      </c>
      <c r="Y4660" s="0" t="str">
        <f aca="false">TEXT(E4660,"yyyy-mm")</f>
        <v>2019-12</v>
      </c>
      <c r="Z4660" s="0" t="str">
        <f aca="false">"Q"&amp;ROUNDUP(MONTH(E4660)/3,0)&amp;"-"&amp;YEAR(E4660)</f>
        <v>Q4-2019</v>
      </c>
    </row>
    <row r="4661" customFormat="false" ht="14.25" hidden="false" customHeight="false" outlineLevel="0" collapsed="false">
      <c r="A4661" s="0" t="s">
        <v>4703</v>
      </c>
      <c r="B4661" s="0" t="s">
        <v>38</v>
      </c>
      <c r="C4661" s="0" t="s">
        <v>35</v>
      </c>
      <c r="D4661" s="9" t="n">
        <v>43700</v>
      </c>
      <c r="E4661" s="9" t="n">
        <v>43805</v>
      </c>
      <c r="F4661" s="9" t="n">
        <v>43827</v>
      </c>
      <c r="G4661" s="9" t="n">
        <v>43837</v>
      </c>
      <c r="H4661" s="10" t="s">
        <v>36</v>
      </c>
      <c r="I4661" s="0" t="n">
        <v>19</v>
      </c>
      <c r="J4661" s="0" t="n">
        <v>44</v>
      </c>
      <c r="K4661" s="0" t="n">
        <v>252</v>
      </c>
      <c r="L4661" s="0" t="n">
        <v>28</v>
      </c>
      <c r="M4661" s="0" t="n">
        <v>7</v>
      </c>
      <c r="N4661" s="11" t="n">
        <v>0.05</v>
      </c>
      <c r="O4661" s="12" t="n">
        <v>400.46</v>
      </c>
      <c r="P4661" s="12" t="n">
        <v>931.3</v>
      </c>
      <c r="Q4661" s="12" t="n">
        <f aca="false">M4661*P4661*(1-N4661)</f>
        <v>6193.145</v>
      </c>
      <c r="R4661" s="12" t="n">
        <f aca="false">M4661*O4661</f>
        <v>2803.22</v>
      </c>
      <c r="S4661" s="12" t="n">
        <f aca="false">Q4661-R4661</f>
        <v>3389.925</v>
      </c>
      <c r="T4661" s="11" t="n">
        <f aca="false">IFERROR(S4661/Q4661,0)</f>
        <v>0.547367290770683</v>
      </c>
      <c r="U4661" s="13" t="n">
        <f aca="false">F4661-E4661</f>
        <v>22</v>
      </c>
      <c r="V4661" s="13" t="n">
        <f aca="false">G4661-F4661</f>
        <v>10</v>
      </c>
      <c r="W4661" s="13" t="n">
        <f aca="false">G4661-E4661</f>
        <v>32</v>
      </c>
      <c r="X4661" s="10" t="n">
        <f aca="false">YEAR(E4661)</f>
        <v>2019</v>
      </c>
      <c r="Y4661" s="0" t="str">
        <f aca="false">TEXT(E4661,"yyyy-mm")</f>
        <v>2019-12</v>
      </c>
      <c r="Z4661" s="0" t="str">
        <f aca="false">"Q"&amp;ROUNDUP(MONTH(E4661)/3,0)&amp;"-"&amp;YEAR(E4661)</f>
        <v>Q4-2019</v>
      </c>
    </row>
    <row r="4662" customFormat="false" ht="14.25" hidden="false" customHeight="false" outlineLevel="0" collapsed="false">
      <c r="A4662" s="0" t="s">
        <v>4704</v>
      </c>
      <c r="B4662" s="0" t="s">
        <v>38</v>
      </c>
      <c r="C4662" s="0" t="s">
        <v>58</v>
      </c>
      <c r="D4662" s="9" t="n">
        <v>43700</v>
      </c>
      <c r="E4662" s="9" t="n">
        <v>43805</v>
      </c>
      <c r="F4662" s="9" t="n">
        <v>43817</v>
      </c>
      <c r="G4662" s="9" t="n">
        <v>43825</v>
      </c>
      <c r="H4662" s="10" t="s">
        <v>36</v>
      </c>
      <c r="I4662" s="0" t="n">
        <v>15</v>
      </c>
      <c r="J4662" s="0" t="n">
        <v>39</v>
      </c>
      <c r="K4662" s="0" t="n">
        <v>339</v>
      </c>
      <c r="L4662" s="0" t="n">
        <v>42</v>
      </c>
      <c r="M4662" s="0" t="n">
        <v>1</v>
      </c>
      <c r="N4662" s="11" t="n">
        <v>0.3</v>
      </c>
      <c r="O4662" s="12" t="n">
        <v>1002.59</v>
      </c>
      <c r="P4662" s="12" t="n">
        <v>2331.6</v>
      </c>
      <c r="Q4662" s="12" t="n">
        <f aca="false">M4662*P4662*(1-N4662)</f>
        <v>1632.12</v>
      </c>
      <c r="R4662" s="12" t="n">
        <f aca="false">M4662*O4662</f>
        <v>1002.59</v>
      </c>
      <c r="S4662" s="12" t="n">
        <f aca="false">Q4662-R4662</f>
        <v>629.53</v>
      </c>
      <c r="T4662" s="11" t="n">
        <f aca="false">IFERROR(S4662/Q4662,0)</f>
        <v>0.385713060314193</v>
      </c>
      <c r="U4662" s="13" t="n">
        <f aca="false">F4662-E4662</f>
        <v>12</v>
      </c>
      <c r="V4662" s="13" t="n">
        <f aca="false">G4662-F4662</f>
        <v>8</v>
      </c>
      <c r="W4662" s="13" t="n">
        <f aca="false">G4662-E4662</f>
        <v>20</v>
      </c>
      <c r="X4662" s="10" t="n">
        <f aca="false">YEAR(E4662)</f>
        <v>2019</v>
      </c>
      <c r="Y4662" s="0" t="str">
        <f aca="false">TEXT(E4662,"yyyy-mm")</f>
        <v>2019-12</v>
      </c>
      <c r="Z4662" s="0" t="str">
        <f aca="false">"Q"&amp;ROUNDUP(MONTH(E4662)/3,0)&amp;"-"&amp;YEAR(E4662)</f>
        <v>Q4-2019</v>
      </c>
    </row>
    <row r="4663" customFormat="false" ht="14.25" hidden="false" customHeight="false" outlineLevel="0" collapsed="false">
      <c r="A4663" s="0" t="s">
        <v>4705</v>
      </c>
      <c r="B4663" s="0" t="s">
        <v>41</v>
      </c>
      <c r="C4663" s="0" t="s">
        <v>39</v>
      </c>
      <c r="D4663" s="9" t="n">
        <v>43700</v>
      </c>
      <c r="E4663" s="9" t="n">
        <v>43805</v>
      </c>
      <c r="F4663" s="9" t="n">
        <v>43828</v>
      </c>
      <c r="G4663" s="9" t="n">
        <v>43836</v>
      </c>
      <c r="H4663" s="10" t="s">
        <v>36</v>
      </c>
      <c r="I4663" s="0" t="n">
        <v>22</v>
      </c>
      <c r="J4663" s="0" t="n">
        <v>14</v>
      </c>
      <c r="K4663" s="0" t="n">
        <v>182</v>
      </c>
      <c r="L4663" s="0" t="n">
        <v>7</v>
      </c>
      <c r="M4663" s="0" t="n">
        <v>7</v>
      </c>
      <c r="N4663" s="11" t="n">
        <v>0.1</v>
      </c>
      <c r="O4663" s="12" t="n">
        <v>2026.08</v>
      </c>
      <c r="P4663" s="12" t="n">
        <v>5065.2</v>
      </c>
      <c r="Q4663" s="12" t="n">
        <f aca="false">M4663*P4663*(1-N4663)</f>
        <v>31910.76</v>
      </c>
      <c r="R4663" s="12" t="n">
        <f aca="false">M4663*O4663</f>
        <v>14182.56</v>
      </c>
      <c r="S4663" s="12" t="n">
        <f aca="false">Q4663-R4663</f>
        <v>17728.2</v>
      </c>
      <c r="T4663" s="11" t="n">
        <f aca="false">IFERROR(S4663/Q4663,0)</f>
        <v>0.555555555555556</v>
      </c>
      <c r="U4663" s="13" t="n">
        <f aca="false">F4663-E4663</f>
        <v>23</v>
      </c>
      <c r="V4663" s="13" t="n">
        <f aca="false">G4663-F4663</f>
        <v>8</v>
      </c>
      <c r="W4663" s="13" t="n">
        <f aca="false">G4663-E4663</f>
        <v>31</v>
      </c>
      <c r="X4663" s="10" t="n">
        <f aca="false">YEAR(E4663)</f>
        <v>2019</v>
      </c>
      <c r="Y4663" s="0" t="str">
        <f aca="false">TEXT(E4663,"yyyy-mm")</f>
        <v>2019-12</v>
      </c>
      <c r="Z4663" s="0" t="str">
        <f aca="false">"Q"&amp;ROUNDUP(MONTH(E4663)/3,0)&amp;"-"&amp;YEAR(E4663)</f>
        <v>Q4-2019</v>
      </c>
    </row>
    <row r="4664" customFormat="false" ht="14.25" hidden="false" customHeight="false" outlineLevel="0" collapsed="false">
      <c r="A4664" s="0" t="s">
        <v>4706</v>
      </c>
      <c r="B4664" s="0" t="s">
        <v>38</v>
      </c>
      <c r="C4664" s="0" t="s">
        <v>48</v>
      </c>
      <c r="D4664" s="9" t="n">
        <v>43700</v>
      </c>
      <c r="E4664" s="9" t="n">
        <v>43805</v>
      </c>
      <c r="F4664" s="9" t="n">
        <v>43829</v>
      </c>
      <c r="G4664" s="9" t="n">
        <v>43839</v>
      </c>
      <c r="H4664" s="10" t="s">
        <v>36</v>
      </c>
      <c r="I4664" s="0" t="n">
        <v>15</v>
      </c>
      <c r="J4664" s="0" t="n">
        <v>44</v>
      </c>
      <c r="K4664" s="0" t="n">
        <v>45</v>
      </c>
      <c r="L4664" s="0" t="n">
        <v>19</v>
      </c>
      <c r="M4664" s="0" t="n">
        <v>3</v>
      </c>
      <c r="N4664" s="11" t="n">
        <v>0.05</v>
      </c>
      <c r="O4664" s="12" t="n">
        <v>653.25</v>
      </c>
      <c r="P4664" s="12" t="n">
        <v>837.5</v>
      </c>
      <c r="Q4664" s="12" t="n">
        <f aca="false">M4664*P4664*(1-N4664)</f>
        <v>2386.875</v>
      </c>
      <c r="R4664" s="12" t="n">
        <f aca="false">M4664*O4664</f>
        <v>1959.75</v>
      </c>
      <c r="S4664" s="12" t="n">
        <f aca="false">Q4664-R4664</f>
        <v>427.125</v>
      </c>
      <c r="T4664" s="11" t="n">
        <f aca="false">IFERROR(S4664/Q4664,0)</f>
        <v>0.178947368421053</v>
      </c>
      <c r="U4664" s="13" t="n">
        <f aca="false">F4664-E4664</f>
        <v>24</v>
      </c>
      <c r="V4664" s="13" t="n">
        <f aca="false">G4664-F4664</f>
        <v>10</v>
      </c>
      <c r="W4664" s="13" t="n">
        <f aca="false">G4664-E4664</f>
        <v>34</v>
      </c>
      <c r="X4664" s="10" t="n">
        <f aca="false">YEAR(E4664)</f>
        <v>2019</v>
      </c>
      <c r="Y4664" s="0" t="str">
        <f aca="false">TEXT(E4664,"yyyy-mm")</f>
        <v>2019-12</v>
      </c>
      <c r="Z4664" s="0" t="str">
        <f aca="false">"Q"&amp;ROUNDUP(MONTH(E4664)/3,0)&amp;"-"&amp;YEAR(E4664)</f>
        <v>Q4-2019</v>
      </c>
    </row>
    <row r="4665" customFormat="false" ht="14.25" hidden="false" customHeight="false" outlineLevel="0" collapsed="false">
      <c r="A4665" s="0" t="s">
        <v>4707</v>
      </c>
      <c r="B4665" s="0" t="s">
        <v>43</v>
      </c>
      <c r="C4665" s="0" t="s">
        <v>35</v>
      </c>
      <c r="D4665" s="9" t="n">
        <v>43700</v>
      </c>
      <c r="E4665" s="9" t="n">
        <v>43805</v>
      </c>
      <c r="F4665" s="9" t="n">
        <v>43829</v>
      </c>
      <c r="G4665" s="9" t="n">
        <v>43833</v>
      </c>
      <c r="H4665" s="10" t="s">
        <v>36</v>
      </c>
      <c r="I4665" s="0" t="n">
        <v>27</v>
      </c>
      <c r="J4665" s="0" t="n">
        <v>34</v>
      </c>
      <c r="K4665" s="0" t="n">
        <v>232</v>
      </c>
      <c r="L4665" s="0" t="n">
        <v>13</v>
      </c>
      <c r="M4665" s="0" t="n">
        <v>2</v>
      </c>
      <c r="N4665" s="11" t="n">
        <v>0.05</v>
      </c>
      <c r="O4665" s="12" t="n">
        <v>282.94</v>
      </c>
      <c r="P4665" s="12" t="n">
        <v>690.1</v>
      </c>
      <c r="Q4665" s="12" t="n">
        <f aca="false">M4665*P4665*(1-N4665)</f>
        <v>1311.19</v>
      </c>
      <c r="R4665" s="12" t="n">
        <f aca="false">M4665*O4665</f>
        <v>565.88</v>
      </c>
      <c r="S4665" s="12" t="n">
        <f aca="false">Q4665-R4665</f>
        <v>745.31</v>
      </c>
      <c r="T4665" s="11" t="n">
        <f aca="false">IFERROR(S4665/Q4665,0)</f>
        <v>0.568422577963529</v>
      </c>
      <c r="U4665" s="13" t="n">
        <f aca="false">F4665-E4665</f>
        <v>24</v>
      </c>
      <c r="V4665" s="13" t="n">
        <f aca="false">G4665-F4665</f>
        <v>4</v>
      </c>
      <c r="W4665" s="13" t="n">
        <f aca="false">G4665-E4665</f>
        <v>28</v>
      </c>
      <c r="X4665" s="10" t="n">
        <f aca="false">YEAR(E4665)</f>
        <v>2019</v>
      </c>
      <c r="Y4665" s="0" t="str">
        <f aca="false">TEXT(E4665,"yyyy-mm")</f>
        <v>2019-12</v>
      </c>
      <c r="Z4665" s="0" t="str">
        <f aca="false">"Q"&amp;ROUNDUP(MONTH(E4665)/3,0)&amp;"-"&amp;YEAR(E4665)</f>
        <v>Q4-2019</v>
      </c>
    </row>
    <row r="4666" customFormat="false" ht="14.25" hidden="false" customHeight="false" outlineLevel="0" collapsed="false">
      <c r="A4666" s="0" t="s">
        <v>4708</v>
      </c>
      <c r="B4666" s="0" t="s">
        <v>34</v>
      </c>
      <c r="C4666" s="0" t="s">
        <v>35</v>
      </c>
      <c r="D4666" s="9" t="n">
        <v>43700</v>
      </c>
      <c r="E4666" s="9" t="n">
        <v>43806</v>
      </c>
      <c r="F4666" s="9" t="n">
        <v>43808</v>
      </c>
      <c r="G4666" s="9" t="n">
        <v>43813</v>
      </c>
      <c r="H4666" s="10" t="s">
        <v>36</v>
      </c>
      <c r="I4666" s="0" t="n">
        <v>2</v>
      </c>
      <c r="J4666" s="0" t="n">
        <v>34</v>
      </c>
      <c r="K4666" s="0" t="n">
        <v>230</v>
      </c>
      <c r="L4666" s="0" t="n">
        <v>31</v>
      </c>
      <c r="M4666" s="0" t="n">
        <v>7</v>
      </c>
      <c r="N4666" s="11" t="n">
        <v>0.05</v>
      </c>
      <c r="O4666" s="12" t="n">
        <v>1575.84</v>
      </c>
      <c r="P4666" s="12" t="n">
        <v>2626.4</v>
      </c>
      <c r="Q4666" s="12" t="n">
        <f aca="false">M4666*P4666*(1-N4666)</f>
        <v>17465.56</v>
      </c>
      <c r="R4666" s="12" t="n">
        <f aca="false">M4666*O4666</f>
        <v>11030.88</v>
      </c>
      <c r="S4666" s="12" t="n">
        <f aca="false">Q4666-R4666</f>
        <v>6434.68</v>
      </c>
      <c r="T4666" s="11" t="n">
        <f aca="false">IFERROR(S4666/Q4666,0)</f>
        <v>0.368421052631579</v>
      </c>
      <c r="U4666" s="13" t="n">
        <f aca="false">F4666-E4666</f>
        <v>2</v>
      </c>
      <c r="V4666" s="13" t="n">
        <f aca="false">G4666-F4666</f>
        <v>5</v>
      </c>
      <c r="W4666" s="13" t="n">
        <f aca="false">G4666-E4666</f>
        <v>7</v>
      </c>
      <c r="X4666" s="10" t="n">
        <f aca="false">YEAR(E4666)</f>
        <v>2019</v>
      </c>
      <c r="Y4666" s="0" t="str">
        <f aca="false">TEXT(E4666,"yyyy-mm")</f>
        <v>2019-12</v>
      </c>
      <c r="Z4666" s="0" t="str">
        <f aca="false">"Q"&amp;ROUNDUP(MONTH(E4666)/3,0)&amp;"-"&amp;YEAR(E4666)</f>
        <v>Q4-2019</v>
      </c>
    </row>
    <row r="4667" customFormat="false" ht="14.25" hidden="false" customHeight="false" outlineLevel="0" collapsed="false">
      <c r="A4667" s="0" t="s">
        <v>4709</v>
      </c>
      <c r="B4667" s="0" t="s">
        <v>34</v>
      </c>
      <c r="C4667" s="0" t="s">
        <v>48</v>
      </c>
      <c r="D4667" s="9" t="n">
        <v>43700</v>
      </c>
      <c r="E4667" s="9" t="n">
        <v>43806</v>
      </c>
      <c r="F4667" s="9" t="n">
        <v>43817</v>
      </c>
      <c r="G4667" s="9" t="n">
        <v>43820</v>
      </c>
      <c r="H4667" s="10" t="s">
        <v>36</v>
      </c>
      <c r="I4667" s="0" t="n">
        <v>8</v>
      </c>
      <c r="J4667" s="0" t="n">
        <v>47</v>
      </c>
      <c r="K4667" s="0" t="n">
        <v>10</v>
      </c>
      <c r="L4667" s="0" t="n">
        <v>31</v>
      </c>
      <c r="M4667" s="0" t="n">
        <v>2</v>
      </c>
      <c r="N4667" s="11" t="n">
        <v>0.15</v>
      </c>
      <c r="O4667" s="12" t="n">
        <v>1479.49</v>
      </c>
      <c r="P4667" s="12" t="n">
        <v>2425.4</v>
      </c>
      <c r="Q4667" s="12" t="n">
        <f aca="false">M4667*P4667*(1-N4667)</f>
        <v>4123.18</v>
      </c>
      <c r="R4667" s="12" t="n">
        <f aca="false">M4667*O4667</f>
        <v>2958.98</v>
      </c>
      <c r="S4667" s="12" t="n">
        <f aca="false">Q4667-R4667</f>
        <v>1164.2</v>
      </c>
      <c r="T4667" s="11" t="n">
        <f aca="false">IFERROR(S4667/Q4667,0)</f>
        <v>0.282354881426472</v>
      </c>
      <c r="U4667" s="13" t="n">
        <f aca="false">F4667-E4667</f>
        <v>11</v>
      </c>
      <c r="V4667" s="13" t="n">
        <f aca="false">G4667-F4667</f>
        <v>3</v>
      </c>
      <c r="W4667" s="13" t="n">
        <f aca="false">G4667-E4667</f>
        <v>14</v>
      </c>
      <c r="X4667" s="10" t="n">
        <f aca="false">YEAR(E4667)</f>
        <v>2019</v>
      </c>
      <c r="Y4667" s="0" t="str">
        <f aca="false">TEXT(E4667,"yyyy-mm")</f>
        <v>2019-12</v>
      </c>
      <c r="Z4667" s="0" t="str">
        <f aca="false">"Q"&amp;ROUNDUP(MONTH(E4667)/3,0)&amp;"-"&amp;YEAR(E4667)</f>
        <v>Q4-2019</v>
      </c>
    </row>
    <row r="4668" customFormat="false" ht="14.25" hidden="false" customHeight="false" outlineLevel="0" collapsed="false">
      <c r="A4668" s="0" t="s">
        <v>4710</v>
      </c>
      <c r="B4668" s="0" t="s">
        <v>41</v>
      </c>
      <c r="C4668" s="0" t="s">
        <v>46</v>
      </c>
      <c r="D4668" s="9" t="n">
        <v>43700</v>
      </c>
      <c r="E4668" s="9" t="n">
        <v>43806</v>
      </c>
      <c r="F4668" s="9" t="n">
        <v>43815</v>
      </c>
      <c r="G4668" s="9" t="n">
        <v>43819</v>
      </c>
      <c r="H4668" s="10" t="s">
        <v>36</v>
      </c>
      <c r="I4668" s="0" t="n">
        <v>24</v>
      </c>
      <c r="J4668" s="0" t="n">
        <v>9</v>
      </c>
      <c r="K4668" s="0" t="n">
        <v>312</v>
      </c>
      <c r="L4668" s="0" t="n">
        <v>28</v>
      </c>
      <c r="M4668" s="0" t="n">
        <v>3</v>
      </c>
      <c r="N4668" s="11" t="n">
        <v>0.075</v>
      </c>
      <c r="O4668" s="12" t="n">
        <v>3247.36</v>
      </c>
      <c r="P4668" s="12" t="n">
        <v>3865.9</v>
      </c>
      <c r="Q4668" s="12" t="n">
        <f aca="false">M4668*P4668*(1-N4668)</f>
        <v>10727.8725</v>
      </c>
      <c r="R4668" s="12" t="n">
        <f aca="false">M4668*O4668</f>
        <v>9742.08</v>
      </c>
      <c r="S4668" s="12" t="n">
        <f aca="false">Q4668-R4668</f>
        <v>985.792500000001</v>
      </c>
      <c r="T4668" s="11" t="n">
        <f aca="false">IFERROR(S4668/Q4668,0)</f>
        <v>0.0918907733103652</v>
      </c>
      <c r="U4668" s="13" t="n">
        <f aca="false">F4668-E4668</f>
        <v>9</v>
      </c>
      <c r="V4668" s="13" t="n">
        <f aca="false">G4668-F4668</f>
        <v>4</v>
      </c>
      <c r="W4668" s="13" t="n">
        <f aca="false">G4668-E4668</f>
        <v>13</v>
      </c>
      <c r="X4668" s="10" t="n">
        <f aca="false">YEAR(E4668)</f>
        <v>2019</v>
      </c>
      <c r="Y4668" s="0" t="str">
        <f aca="false">TEXT(E4668,"yyyy-mm")</f>
        <v>2019-12</v>
      </c>
      <c r="Z4668" s="0" t="str">
        <f aca="false">"Q"&amp;ROUNDUP(MONTH(E4668)/3,0)&amp;"-"&amp;YEAR(E4668)</f>
        <v>Q4-2019</v>
      </c>
    </row>
    <row r="4669" customFormat="false" ht="14.25" hidden="false" customHeight="false" outlineLevel="0" collapsed="false">
      <c r="A4669" s="0" t="s">
        <v>4711</v>
      </c>
      <c r="B4669" s="0" t="s">
        <v>38</v>
      </c>
      <c r="C4669" s="0" t="s">
        <v>46</v>
      </c>
      <c r="D4669" s="9" t="n">
        <v>43700</v>
      </c>
      <c r="E4669" s="9" t="n">
        <v>43806</v>
      </c>
      <c r="F4669" s="9" t="n">
        <v>43823</v>
      </c>
      <c r="G4669" s="9" t="n">
        <v>43830</v>
      </c>
      <c r="H4669" s="10" t="s">
        <v>36</v>
      </c>
      <c r="I4669" s="0" t="n">
        <v>16</v>
      </c>
      <c r="J4669" s="0" t="n">
        <v>19</v>
      </c>
      <c r="K4669" s="0" t="n">
        <v>274</v>
      </c>
      <c r="L4669" s="0" t="n">
        <v>34</v>
      </c>
      <c r="M4669" s="0" t="n">
        <v>2</v>
      </c>
      <c r="N4669" s="11" t="n">
        <v>0.075</v>
      </c>
      <c r="O4669" s="12" t="n">
        <v>501.7</v>
      </c>
      <c r="P4669" s="12" t="n">
        <v>783.9</v>
      </c>
      <c r="Q4669" s="12" t="n">
        <f aca="false">M4669*P4669*(1-N4669)</f>
        <v>1450.215</v>
      </c>
      <c r="R4669" s="12" t="n">
        <f aca="false">M4669*O4669</f>
        <v>1003.4</v>
      </c>
      <c r="S4669" s="12" t="n">
        <f aca="false">Q4669-R4669</f>
        <v>446.815</v>
      </c>
      <c r="T4669" s="11" t="n">
        <f aca="false">IFERROR(S4669/Q4669,0)</f>
        <v>0.308102591684681</v>
      </c>
      <c r="U4669" s="13" t="n">
        <f aca="false">F4669-E4669</f>
        <v>17</v>
      </c>
      <c r="V4669" s="13" t="n">
        <f aca="false">G4669-F4669</f>
        <v>7</v>
      </c>
      <c r="W4669" s="13" t="n">
        <f aca="false">G4669-E4669</f>
        <v>24</v>
      </c>
      <c r="X4669" s="10" t="n">
        <f aca="false">YEAR(E4669)</f>
        <v>2019</v>
      </c>
      <c r="Y4669" s="0" t="str">
        <f aca="false">TEXT(E4669,"yyyy-mm")</f>
        <v>2019-12</v>
      </c>
      <c r="Z4669" s="0" t="str">
        <f aca="false">"Q"&amp;ROUNDUP(MONTH(E4669)/3,0)&amp;"-"&amp;YEAR(E4669)</f>
        <v>Q4-2019</v>
      </c>
    </row>
    <row r="4670" customFormat="false" ht="14.25" hidden="false" customHeight="false" outlineLevel="0" collapsed="false">
      <c r="A4670" s="0" t="s">
        <v>4712</v>
      </c>
      <c r="B4670" s="0" t="s">
        <v>41</v>
      </c>
      <c r="C4670" s="0" t="s">
        <v>35</v>
      </c>
      <c r="D4670" s="9" t="n">
        <v>43700</v>
      </c>
      <c r="E4670" s="9" t="n">
        <v>43806</v>
      </c>
      <c r="F4670" s="9" t="n">
        <v>43822</v>
      </c>
      <c r="G4670" s="9" t="n">
        <v>43831</v>
      </c>
      <c r="H4670" s="10" t="s">
        <v>36</v>
      </c>
      <c r="I4670" s="0" t="n">
        <v>20</v>
      </c>
      <c r="J4670" s="0" t="n">
        <v>7</v>
      </c>
      <c r="K4670" s="0" t="n">
        <v>238</v>
      </c>
      <c r="L4670" s="0" t="n">
        <v>19</v>
      </c>
      <c r="M4670" s="0" t="n">
        <v>8</v>
      </c>
      <c r="N4670" s="11" t="n">
        <v>0.075</v>
      </c>
      <c r="O4670" s="12" t="n">
        <v>3322.87</v>
      </c>
      <c r="P4670" s="12" t="n">
        <v>5112.1</v>
      </c>
      <c r="Q4670" s="12" t="n">
        <f aca="false">M4670*P4670*(1-N4670)</f>
        <v>37829.54</v>
      </c>
      <c r="R4670" s="12" t="n">
        <f aca="false">M4670*O4670</f>
        <v>26582.96</v>
      </c>
      <c r="S4670" s="12" t="n">
        <f aca="false">Q4670-R4670</f>
        <v>11246.58</v>
      </c>
      <c r="T4670" s="11" t="n">
        <f aca="false">IFERROR(S4670/Q4670,0)</f>
        <v>0.297296239922558</v>
      </c>
      <c r="U4670" s="13" t="n">
        <f aca="false">F4670-E4670</f>
        <v>16</v>
      </c>
      <c r="V4670" s="13" t="n">
        <f aca="false">G4670-F4670</f>
        <v>9</v>
      </c>
      <c r="W4670" s="13" t="n">
        <f aca="false">G4670-E4670</f>
        <v>25</v>
      </c>
      <c r="X4670" s="10" t="n">
        <f aca="false">YEAR(E4670)</f>
        <v>2019</v>
      </c>
      <c r="Y4670" s="0" t="str">
        <f aca="false">TEXT(E4670,"yyyy-mm")</f>
        <v>2019-12</v>
      </c>
      <c r="Z4670" s="0" t="str">
        <f aca="false">"Q"&amp;ROUNDUP(MONTH(E4670)/3,0)&amp;"-"&amp;YEAR(E4670)</f>
        <v>Q4-2019</v>
      </c>
    </row>
    <row r="4671" customFormat="false" ht="14.25" hidden="false" customHeight="false" outlineLevel="0" collapsed="false">
      <c r="A4671" s="0" t="s">
        <v>4713</v>
      </c>
      <c r="B4671" s="0" t="s">
        <v>34</v>
      </c>
      <c r="C4671" s="0" t="s">
        <v>48</v>
      </c>
      <c r="D4671" s="9" t="n">
        <v>43700</v>
      </c>
      <c r="E4671" s="9" t="n">
        <v>43806</v>
      </c>
      <c r="F4671" s="9" t="n">
        <v>43818</v>
      </c>
      <c r="G4671" s="9" t="n">
        <v>43824</v>
      </c>
      <c r="H4671" s="10" t="s">
        <v>36</v>
      </c>
      <c r="I4671" s="0" t="n">
        <v>3</v>
      </c>
      <c r="J4671" s="0" t="n">
        <v>10</v>
      </c>
      <c r="K4671" s="0" t="n">
        <v>39</v>
      </c>
      <c r="L4671" s="0" t="n">
        <v>15</v>
      </c>
      <c r="M4671" s="0" t="n">
        <v>6</v>
      </c>
      <c r="N4671" s="11" t="n">
        <v>0.1</v>
      </c>
      <c r="O4671" s="12" t="n">
        <v>1049.22</v>
      </c>
      <c r="P4671" s="12" t="n">
        <v>1809</v>
      </c>
      <c r="Q4671" s="12" t="n">
        <f aca="false">M4671*P4671*(1-N4671)</f>
        <v>9768.6</v>
      </c>
      <c r="R4671" s="12" t="n">
        <f aca="false">M4671*O4671</f>
        <v>6295.32</v>
      </c>
      <c r="S4671" s="12" t="n">
        <f aca="false">Q4671-R4671</f>
        <v>3473.28</v>
      </c>
      <c r="T4671" s="11" t="n">
        <f aca="false">IFERROR(S4671/Q4671,0)</f>
        <v>0.355555555555556</v>
      </c>
      <c r="U4671" s="13" t="n">
        <f aca="false">F4671-E4671</f>
        <v>12</v>
      </c>
      <c r="V4671" s="13" t="n">
        <f aca="false">G4671-F4671</f>
        <v>6</v>
      </c>
      <c r="W4671" s="13" t="n">
        <f aca="false">G4671-E4671</f>
        <v>18</v>
      </c>
      <c r="X4671" s="10" t="n">
        <f aca="false">YEAR(E4671)</f>
        <v>2019</v>
      </c>
      <c r="Y4671" s="0" t="str">
        <f aca="false">TEXT(E4671,"yyyy-mm")</f>
        <v>2019-12</v>
      </c>
      <c r="Z4671" s="0" t="str">
        <f aca="false">"Q"&amp;ROUNDUP(MONTH(E4671)/3,0)&amp;"-"&amp;YEAR(E4671)</f>
        <v>Q4-2019</v>
      </c>
    </row>
    <row r="4672" customFormat="false" ht="14.25" hidden="false" customHeight="false" outlineLevel="0" collapsed="false">
      <c r="A4672" s="0" t="s">
        <v>4714</v>
      </c>
      <c r="B4672" s="0" t="s">
        <v>34</v>
      </c>
      <c r="C4672" s="0" t="s">
        <v>39</v>
      </c>
      <c r="D4672" s="9" t="n">
        <v>43700</v>
      </c>
      <c r="E4672" s="9" t="n">
        <v>43806</v>
      </c>
      <c r="F4672" s="9" t="n">
        <v>43819</v>
      </c>
      <c r="G4672" s="9" t="n">
        <v>43820</v>
      </c>
      <c r="H4672" s="10" t="s">
        <v>36</v>
      </c>
      <c r="I4672" s="0" t="n">
        <v>4</v>
      </c>
      <c r="J4672" s="0" t="n">
        <v>37</v>
      </c>
      <c r="K4672" s="0" t="n">
        <v>154</v>
      </c>
      <c r="L4672" s="0" t="n">
        <v>9</v>
      </c>
      <c r="M4672" s="0" t="n">
        <v>6</v>
      </c>
      <c r="N4672" s="11" t="n">
        <v>0.1</v>
      </c>
      <c r="O4672" s="12" t="n">
        <v>1764.38</v>
      </c>
      <c r="P4672" s="12" t="n">
        <v>2673.3</v>
      </c>
      <c r="Q4672" s="12" t="n">
        <f aca="false">M4672*P4672*(1-N4672)</f>
        <v>14435.82</v>
      </c>
      <c r="R4672" s="12" t="n">
        <f aca="false">M4672*O4672</f>
        <v>10586.28</v>
      </c>
      <c r="S4672" s="12" t="n">
        <f aca="false">Q4672-R4672</f>
        <v>3849.54</v>
      </c>
      <c r="T4672" s="11" t="n">
        <f aca="false">IFERROR(S4672/Q4672,0)</f>
        <v>0.266665835401106</v>
      </c>
      <c r="U4672" s="13" t="n">
        <f aca="false">F4672-E4672</f>
        <v>13</v>
      </c>
      <c r="V4672" s="13" t="n">
        <f aca="false">G4672-F4672</f>
        <v>1</v>
      </c>
      <c r="W4672" s="13" t="n">
        <f aca="false">G4672-E4672</f>
        <v>14</v>
      </c>
      <c r="X4672" s="10" t="n">
        <f aca="false">YEAR(E4672)</f>
        <v>2019</v>
      </c>
      <c r="Y4672" s="0" t="str">
        <f aca="false">TEXT(E4672,"yyyy-mm")</f>
        <v>2019-12</v>
      </c>
      <c r="Z4672" s="0" t="str">
        <f aca="false">"Q"&amp;ROUNDUP(MONTH(E4672)/3,0)&amp;"-"&amp;YEAR(E4672)</f>
        <v>Q4-2019</v>
      </c>
    </row>
    <row r="4673" customFormat="false" ht="14.25" hidden="false" customHeight="false" outlineLevel="0" collapsed="false">
      <c r="A4673" s="0" t="s">
        <v>4715</v>
      </c>
      <c r="B4673" s="0" t="s">
        <v>38</v>
      </c>
      <c r="C4673" s="0" t="s">
        <v>46</v>
      </c>
      <c r="D4673" s="9" t="n">
        <v>43700</v>
      </c>
      <c r="E4673" s="9" t="n">
        <v>43807</v>
      </c>
      <c r="F4673" s="9" t="n">
        <v>43829</v>
      </c>
      <c r="G4673" s="9" t="n">
        <v>43836</v>
      </c>
      <c r="H4673" s="10" t="s">
        <v>36</v>
      </c>
      <c r="I4673" s="0" t="n">
        <v>19</v>
      </c>
      <c r="J4673" s="0" t="n">
        <v>41</v>
      </c>
      <c r="K4673" s="0" t="n">
        <v>318</v>
      </c>
      <c r="L4673" s="0" t="n">
        <v>21</v>
      </c>
      <c r="M4673" s="0" t="n">
        <v>6</v>
      </c>
      <c r="N4673" s="11" t="n">
        <v>0.075</v>
      </c>
      <c r="O4673" s="12" t="n">
        <v>2781.17</v>
      </c>
      <c r="P4673" s="12" t="n">
        <v>3973.1</v>
      </c>
      <c r="Q4673" s="12" t="n">
        <f aca="false">M4673*P4673*(1-N4673)</f>
        <v>22050.705</v>
      </c>
      <c r="R4673" s="12" t="n">
        <f aca="false">M4673*O4673</f>
        <v>16687.02</v>
      </c>
      <c r="S4673" s="12" t="n">
        <f aca="false">Q4673-R4673</f>
        <v>5363.685</v>
      </c>
      <c r="T4673" s="11" t="n">
        <f aca="false">IFERROR(S4673/Q4673,0)</f>
        <v>0.243243243243243</v>
      </c>
      <c r="U4673" s="13" t="n">
        <f aca="false">F4673-E4673</f>
        <v>22</v>
      </c>
      <c r="V4673" s="13" t="n">
        <f aca="false">G4673-F4673</f>
        <v>7</v>
      </c>
      <c r="W4673" s="13" t="n">
        <f aca="false">G4673-E4673</f>
        <v>29</v>
      </c>
      <c r="X4673" s="10" t="n">
        <f aca="false">YEAR(E4673)</f>
        <v>2019</v>
      </c>
      <c r="Y4673" s="0" t="str">
        <f aca="false">TEXT(E4673,"yyyy-mm")</f>
        <v>2019-12</v>
      </c>
      <c r="Z4673" s="0" t="str">
        <f aca="false">"Q"&amp;ROUNDUP(MONTH(E4673)/3,0)&amp;"-"&amp;YEAR(E4673)</f>
        <v>Q4-2019</v>
      </c>
    </row>
    <row r="4674" customFormat="false" ht="14.25" hidden="false" customHeight="false" outlineLevel="0" collapsed="false">
      <c r="A4674" s="0" t="s">
        <v>4716</v>
      </c>
      <c r="B4674" s="0" t="s">
        <v>41</v>
      </c>
      <c r="C4674" s="0" t="s">
        <v>48</v>
      </c>
      <c r="D4674" s="9" t="n">
        <v>43700</v>
      </c>
      <c r="E4674" s="9" t="n">
        <v>43807</v>
      </c>
      <c r="F4674" s="9" t="n">
        <v>43818</v>
      </c>
      <c r="G4674" s="9" t="n">
        <v>43824</v>
      </c>
      <c r="H4674" s="10" t="s">
        <v>36</v>
      </c>
      <c r="I4674" s="0" t="n">
        <v>23</v>
      </c>
      <c r="J4674" s="0" t="n">
        <v>34</v>
      </c>
      <c r="K4674" s="0" t="n">
        <v>19</v>
      </c>
      <c r="L4674" s="0" t="n">
        <v>46</v>
      </c>
      <c r="M4674" s="0" t="n">
        <v>2</v>
      </c>
      <c r="N4674" s="11" t="n">
        <v>0.15</v>
      </c>
      <c r="O4674" s="12" t="n">
        <v>1229.32</v>
      </c>
      <c r="P4674" s="12" t="n">
        <v>1862.6</v>
      </c>
      <c r="Q4674" s="12" t="n">
        <f aca="false">M4674*P4674*(1-N4674)</f>
        <v>3166.42</v>
      </c>
      <c r="R4674" s="12" t="n">
        <f aca="false">M4674*O4674</f>
        <v>2458.64</v>
      </c>
      <c r="S4674" s="12" t="n">
        <f aca="false">Q4674-R4674</f>
        <v>707.78</v>
      </c>
      <c r="T4674" s="11" t="n">
        <f aca="false">IFERROR(S4674/Q4674,0)</f>
        <v>0.223526885252114</v>
      </c>
      <c r="U4674" s="13" t="n">
        <f aca="false">F4674-E4674</f>
        <v>11</v>
      </c>
      <c r="V4674" s="13" t="n">
        <f aca="false">G4674-F4674</f>
        <v>6</v>
      </c>
      <c r="W4674" s="13" t="n">
        <f aca="false">G4674-E4674</f>
        <v>17</v>
      </c>
      <c r="X4674" s="10" t="n">
        <f aca="false">YEAR(E4674)</f>
        <v>2019</v>
      </c>
      <c r="Y4674" s="0" t="str">
        <f aca="false">TEXT(E4674,"yyyy-mm")</f>
        <v>2019-12</v>
      </c>
      <c r="Z4674" s="0" t="str">
        <f aca="false">"Q"&amp;ROUNDUP(MONTH(E4674)/3,0)&amp;"-"&amp;YEAR(E4674)</f>
        <v>Q4-2019</v>
      </c>
    </row>
    <row r="4675" customFormat="false" ht="14.25" hidden="false" customHeight="false" outlineLevel="0" collapsed="false">
      <c r="A4675" s="0" t="s">
        <v>4717</v>
      </c>
      <c r="B4675" s="0" t="s">
        <v>43</v>
      </c>
      <c r="C4675" s="0" t="s">
        <v>46</v>
      </c>
      <c r="D4675" s="9" t="n">
        <v>43700</v>
      </c>
      <c r="E4675" s="9" t="n">
        <v>43807</v>
      </c>
      <c r="F4675" s="9" t="n">
        <v>43819</v>
      </c>
      <c r="G4675" s="9" t="n">
        <v>43824</v>
      </c>
      <c r="H4675" s="10" t="s">
        <v>36</v>
      </c>
      <c r="I4675" s="0" t="n">
        <v>28</v>
      </c>
      <c r="J4675" s="0" t="n">
        <v>15</v>
      </c>
      <c r="K4675" s="0" t="n">
        <v>316</v>
      </c>
      <c r="L4675" s="0" t="n">
        <v>29</v>
      </c>
      <c r="M4675" s="0" t="n">
        <v>3</v>
      </c>
      <c r="N4675" s="11" t="n">
        <v>0.15</v>
      </c>
      <c r="O4675" s="12" t="n">
        <v>526.96</v>
      </c>
      <c r="P4675" s="12" t="n">
        <v>958.1</v>
      </c>
      <c r="Q4675" s="12" t="n">
        <f aca="false">M4675*P4675*(1-N4675)</f>
        <v>2443.155</v>
      </c>
      <c r="R4675" s="12" t="n">
        <f aca="false">M4675*O4675</f>
        <v>1580.88</v>
      </c>
      <c r="S4675" s="12" t="n">
        <f aca="false">Q4675-R4675</f>
        <v>862.275</v>
      </c>
      <c r="T4675" s="11" t="n">
        <f aca="false">IFERROR(S4675/Q4675,0)</f>
        <v>0.352935036868312</v>
      </c>
      <c r="U4675" s="13" t="n">
        <f aca="false">F4675-E4675</f>
        <v>12</v>
      </c>
      <c r="V4675" s="13" t="n">
        <f aca="false">G4675-F4675</f>
        <v>5</v>
      </c>
      <c r="W4675" s="13" t="n">
        <f aca="false">G4675-E4675</f>
        <v>17</v>
      </c>
      <c r="X4675" s="10" t="n">
        <f aca="false">YEAR(E4675)</f>
        <v>2019</v>
      </c>
      <c r="Y4675" s="0" t="str">
        <f aca="false">TEXT(E4675,"yyyy-mm")</f>
        <v>2019-12</v>
      </c>
      <c r="Z4675" s="0" t="str">
        <f aca="false">"Q"&amp;ROUNDUP(MONTH(E4675)/3,0)&amp;"-"&amp;YEAR(E4675)</f>
        <v>Q4-2019</v>
      </c>
    </row>
    <row r="4676" customFormat="false" ht="14.25" hidden="false" customHeight="false" outlineLevel="0" collapsed="false">
      <c r="A4676" s="0" t="s">
        <v>4718</v>
      </c>
      <c r="B4676" s="0" t="s">
        <v>38</v>
      </c>
      <c r="C4676" s="0" t="s">
        <v>39</v>
      </c>
      <c r="D4676" s="9" t="n">
        <v>43700</v>
      </c>
      <c r="E4676" s="9" t="n">
        <v>43807</v>
      </c>
      <c r="F4676" s="9" t="n">
        <v>43817</v>
      </c>
      <c r="G4676" s="9" t="n">
        <v>43825</v>
      </c>
      <c r="H4676" s="10" t="s">
        <v>36</v>
      </c>
      <c r="I4676" s="0" t="n">
        <v>14</v>
      </c>
      <c r="J4676" s="0" t="n">
        <v>27</v>
      </c>
      <c r="K4676" s="0" t="n">
        <v>189</v>
      </c>
      <c r="L4676" s="0" t="n">
        <v>25</v>
      </c>
      <c r="M4676" s="0" t="n">
        <v>8</v>
      </c>
      <c r="N4676" s="11" t="n">
        <v>0.3</v>
      </c>
      <c r="O4676" s="12" t="n">
        <v>774.52</v>
      </c>
      <c r="P4676" s="12" t="n">
        <v>911.2</v>
      </c>
      <c r="Q4676" s="12" t="n">
        <f aca="false">M4676*P4676*(1-N4676)</f>
        <v>5102.72</v>
      </c>
      <c r="R4676" s="12" t="n">
        <f aca="false">M4676*O4676</f>
        <v>6196.16</v>
      </c>
      <c r="S4676" s="12" t="n">
        <f aca="false">Q4676-R4676</f>
        <v>-1093.44</v>
      </c>
      <c r="T4676" s="11" t="n">
        <f aca="false">IFERROR(S4676/Q4676,0)</f>
        <v>-0.214285714285714</v>
      </c>
      <c r="U4676" s="13" t="n">
        <f aca="false">F4676-E4676</f>
        <v>10</v>
      </c>
      <c r="V4676" s="13" t="n">
        <f aca="false">G4676-F4676</f>
        <v>8</v>
      </c>
      <c r="W4676" s="13" t="n">
        <f aca="false">G4676-E4676</f>
        <v>18</v>
      </c>
      <c r="X4676" s="10" t="n">
        <f aca="false">YEAR(E4676)</f>
        <v>2019</v>
      </c>
      <c r="Y4676" s="0" t="str">
        <f aca="false">TEXT(E4676,"yyyy-mm")</f>
        <v>2019-12</v>
      </c>
      <c r="Z4676" s="0" t="str">
        <f aca="false">"Q"&amp;ROUNDUP(MONTH(E4676)/3,0)&amp;"-"&amp;YEAR(E4676)</f>
        <v>Q4-2019</v>
      </c>
    </row>
    <row r="4677" customFormat="false" ht="14.25" hidden="false" customHeight="false" outlineLevel="0" collapsed="false">
      <c r="A4677" s="0" t="s">
        <v>4719</v>
      </c>
      <c r="B4677" s="0" t="s">
        <v>43</v>
      </c>
      <c r="C4677" s="0" t="s">
        <v>46</v>
      </c>
      <c r="D4677" s="9" t="n">
        <v>43700</v>
      </c>
      <c r="E4677" s="9" t="n">
        <v>43808</v>
      </c>
      <c r="F4677" s="9" t="n">
        <v>43824</v>
      </c>
      <c r="G4677" s="9" t="n">
        <v>43834</v>
      </c>
      <c r="H4677" s="10" t="s">
        <v>36</v>
      </c>
      <c r="I4677" s="0" t="n">
        <v>27</v>
      </c>
      <c r="J4677" s="0" t="n">
        <v>21</v>
      </c>
      <c r="K4677" s="0" t="n">
        <v>278</v>
      </c>
      <c r="L4677" s="0" t="n">
        <v>45</v>
      </c>
      <c r="M4677" s="0" t="n">
        <v>6</v>
      </c>
      <c r="N4677" s="11" t="n">
        <v>0.15</v>
      </c>
      <c r="O4677" s="12" t="n">
        <v>410.04</v>
      </c>
      <c r="P4677" s="12" t="n">
        <v>1025.1</v>
      </c>
      <c r="Q4677" s="12" t="n">
        <f aca="false">M4677*P4677*(1-N4677)</f>
        <v>5228.01</v>
      </c>
      <c r="R4677" s="12" t="n">
        <f aca="false">M4677*O4677</f>
        <v>2460.24</v>
      </c>
      <c r="S4677" s="12" t="n">
        <f aca="false">Q4677-R4677</f>
        <v>2767.77</v>
      </c>
      <c r="T4677" s="11" t="n">
        <f aca="false">IFERROR(S4677/Q4677,0)</f>
        <v>0.529411764705882</v>
      </c>
      <c r="U4677" s="13" t="n">
        <f aca="false">F4677-E4677</f>
        <v>16</v>
      </c>
      <c r="V4677" s="13" t="n">
        <f aca="false">G4677-F4677</f>
        <v>10</v>
      </c>
      <c r="W4677" s="13" t="n">
        <f aca="false">G4677-E4677</f>
        <v>26</v>
      </c>
      <c r="X4677" s="10" t="n">
        <f aca="false">YEAR(E4677)</f>
        <v>2019</v>
      </c>
      <c r="Y4677" s="0" t="str">
        <f aca="false">TEXT(E4677,"yyyy-mm")</f>
        <v>2019-12</v>
      </c>
      <c r="Z4677" s="0" t="str">
        <f aca="false">"Q"&amp;ROUNDUP(MONTH(E4677)/3,0)&amp;"-"&amp;YEAR(E4677)</f>
        <v>Q4-2019</v>
      </c>
    </row>
    <row r="4678" customFormat="false" ht="14.25" hidden="false" customHeight="false" outlineLevel="0" collapsed="false">
      <c r="A4678" s="0" t="s">
        <v>4720</v>
      </c>
      <c r="B4678" s="0" t="s">
        <v>43</v>
      </c>
      <c r="C4678" s="0" t="s">
        <v>48</v>
      </c>
      <c r="D4678" s="9" t="n">
        <v>43700</v>
      </c>
      <c r="E4678" s="9" t="n">
        <v>43808</v>
      </c>
      <c r="F4678" s="9" t="n">
        <v>43832</v>
      </c>
      <c r="G4678" s="9" t="n">
        <v>43835</v>
      </c>
      <c r="H4678" s="10" t="s">
        <v>36</v>
      </c>
      <c r="I4678" s="0" t="n">
        <v>27</v>
      </c>
      <c r="J4678" s="0" t="n">
        <v>3</v>
      </c>
      <c r="K4678" s="0" t="n">
        <v>35</v>
      </c>
      <c r="L4678" s="0" t="n">
        <v>7</v>
      </c>
      <c r="M4678" s="0" t="n">
        <v>8</v>
      </c>
      <c r="N4678" s="11" t="n">
        <v>0.05</v>
      </c>
      <c r="O4678" s="12" t="n">
        <v>934.25</v>
      </c>
      <c r="P4678" s="12" t="n">
        <v>2224.4</v>
      </c>
      <c r="Q4678" s="12" t="n">
        <f aca="false">M4678*P4678*(1-N4678)</f>
        <v>16905.44</v>
      </c>
      <c r="R4678" s="12" t="n">
        <f aca="false">M4678*O4678</f>
        <v>7474</v>
      </c>
      <c r="S4678" s="12" t="n">
        <f aca="false">Q4678-R4678</f>
        <v>9431.44</v>
      </c>
      <c r="T4678" s="11" t="n">
        <f aca="false">IFERROR(S4678/Q4678,0)</f>
        <v>0.557893790401196</v>
      </c>
      <c r="U4678" s="13" t="n">
        <f aca="false">F4678-E4678</f>
        <v>24</v>
      </c>
      <c r="V4678" s="13" t="n">
        <f aca="false">G4678-F4678</f>
        <v>3</v>
      </c>
      <c r="W4678" s="13" t="n">
        <f aca="false">G4678-E4678</f>
        <v>27</v>
      </c>
      <c r="X4678" s="10" t="n">
        <f aca="false">YEAR(E4678)</f>
        <v>2019</v>
      </c>
      <c r="Y4678" s="0" t="str">
        <f aca="false">TEXT(E4678,"yyyy-mm")</f>
        <v>2019-12</v>
      </c>
      <c r="Z4678" s="0" t="str">
        <f aca="false">"Q"&amp;ROUNDUP(MONTH(E4678)/3,0)&amp;"-"&amp;YEAR(E4678)</f>
        <v>Q4-2019</v>
      </c>
    </row>
    <row r="4679" customFormat="false" ht="14.25" hidden="false" customHeight="false" outlineLevel="0" collapsed="false">
      <c r="A4679" s="0" t="s">
        <v>4721</v>
      </c>
      <c r="B4679" s="0" t="s">
        <v>34</v>
      </c>
      <c r="C4679" s="0" t="s">
        <v>46</v>
      </c>
      <c r="D4679" s="9" t="n">
        <v>43700</v>
      </c>
      <c r="E4679" s="9" t="n">
        <v>43808</v>
      </c>
      <c r="F4679" s="9" t="n">
        <v>43812</v>
      </c>
      <c r="G4679" s="9" t="n">
        <v>43821</v>
      </c>
      <c r="H4679" s="10" t="s">
        <v>36</v>
      </c>
      <c r="I4679" s="0" t="n">
        <v>12</v>
      </c>
      <c r="J4679" s="0" t="n">
        <v>40</v>
      </c>
      <c r="K4679" s="0" t="n">
        <v>304</v>
      </c>
      <c r="L4679" s="0" t="n">
        <v>13</v>
      </c>
      <c r="M4679" s="0" t="n">
        <v>3</v>
      </c>
      <c r="N4679" s="11" t="n">
        <v>0.2</v>
      </c>
      <c r="O4679" s="12" t="n">
        <v>1768.8</v>
      </c>
      <c r="P4679" s="12" t="n">
        <v>2358.4</v>
      </c>
      <c r="Q4679" s="12" t="n">
        <f aca="false">M4679*P4679*(1-N4679)</f>
        <v>5660.16</v>
      </c>
      <c r="R4679" s="12" t="n">
        <f aca="false">M4679*O4679</f>
        <v>5306.4</v>
      </c>
      <c r="S4679" s="12" t="n">
        <f aca="false">Q4679-R4679</f>
        <v>353.760000000001</v>
      </c>
      <c r="T4679" s="11" t="n">
        <f aca="false">IFERROR(S4679/Q4679,0)</f>
        <v>0.0625000000000002</v>
      </c>
      <c r="U4679" s="13" t="n">
        <f aca="false">F4679-E4679</f>
        <v>4</v>
      </c>
      <c r="V4679" s="13" t="n">
        <f aca="false">G4679-F4679</f>
        <v>9</v>
      </c>
      <c r="W4679" s="13" t="n">
        <f aca="false">G4679-E4679</f>
        <v>13</v>
      </c>
      <c r="X4679" s="10" t="n">
        <f aca="false">YEAR(E4679)</f>
        <v>2019</v>
      </c>
      <c r="Y4679" s="0" t="str">
        <f aca="false">TEXT(E4679,"yyyy-mm")</f>
        <v>2019-12</v>
      </c>
      <c r="Z4679" s="0" t="str">
        <f aca="false">"Q"&amp;ROUNDUP(MONTH(E4679)/3,0)&amp;"-"&amp;YEAR(E4679)</f>
        <v>Q4-2019</v>
      </c>
    </row>
    <row r="4680" customFormat="false" ht="14.25" hidden="false" customHeight="false" outlineLevel="0" collapsed="false">
      <c r="A4680" s="0" t="s">
        <v>4722</v>
      </c>
      <c r="B4680" s="0" t="s">
        <v>38</v>
      </c>
      <c r="C4680" s="0" t="s">
        <v>35</v>
      </c>
      <c r="D4680" s="9" t="n">
        <v>43700</v>
      </c>
      <c r="E4680" s="9" t="n">
        <v>43808</v>
      </c>
      <c r="F4680" s="9" t="n">
        <v>43833</v>
      </c>
      <c r="G4680" s="9" t="n">
        <v>43838</v>
      </c>
      <c r="H4680" s="10" t="s">
        <v>36</v>
      </c>
      <c r="I4680" s="0" t="n">
        <v>19</v>
      </c>
      <c r="J4680" s="0" t="n">
        <v>19</v>
      </c>
      <c r="K4680" s="0" t="n">
        <v>214</v>
      </c>
      <c r="L4680" s="0" t="n">
        <v>14</v>
      </c>
      <c r="M4680" s="0" t="n">
        <v>6</v>
      </c>
      <c r="N4680" s="11" t="n">
        <v>0.15</v>
      </c>
      <c r="O4680" s="12" t="n">
        <v>2525.63</v>
      </c>
      <c r="P4680" s="12" t="n">
        <v>3946.3</v>
      </c>
      <c r="Q4680" s="12" t="n">
        <f aca="false">M4680*P4680*(1-N4680)</f>
        <v>20126.13</v>
      </c>
      <c r="R4680" s="12" t="n">
        <f aca="false">M4680*O4680</f>
        <v>15153.78</v>
      </c>
      <c r="S4680" s="12" t="n">
        <f aca="false">Q4680-R4680</f>
        <v>4972.35</v>
      </c>
      <c r="T4680" s="11" t="n">
        <f aca="false">IFERROR(S4680/Q4680,0)</f>
        <v>0.247059419769225</v>
      </c>
      <c r="U4680" s="13" t="n">
        <f aca="false">F4680-E4680</f>
        <v>25</v>
      </c>
      <c r="V4680" s="13" t="n">
        <f aca="false">G4680-F4680</f>
        <v>5</v>
      </c>
      <c r="W4680" s="13" t="n">
        <f aca="false">G4680-E4680</f>
        <v>30</v>
      </c>
      <c r="X4680" s="10" t="n">
        <f aca="false">YEAR(E4680)</f>
        <v>2019</v>
      </c>
      <c r="Y4680" s="0" t="str">
        <f aca="false">TEXT(E4680,"yyyy-mm")</f>
        <v>2019-12</v>
      </c>
      <c r="Z4680" s="0" t="str">
        <f aca="false">"Q"&amp;ROUNDUP(MONTH(E4680)/3,0)&amp;"-"&amp;YEAR(E4680)</f>
        <v>Q4-2019</v>
      </c>
    </row>
    <row r="4681" customFormat="false" ht="14.25" hidden="false" customHeight="false" outlineLevel="0" collapsed="false">
      <c r="A4681" s="0" t="s">
        <v>4723</v>
      </c>
      <c r="B4681" s="0" t="s">
        <v>34</v>
      </c>
      <c r="C4681" s="0" t="s">
        <v>46</v>
      </c>
      <c r="D4681" s="9" t="n">
        <v>43700</v>
      </c>
      <c r="E4681" s="9" t="n">
        <v>43808</v>
      </c>
      <c r="F4681" s="9" t="n">
        <v>43826</v>
      </c>
      <c r="G4681" s="9" t="n">
        <v>43832</v>
      </c>
      <c r="H4681" s="10" t="s">
        <v>36</v>
      </c>
      <c r="I4681" s="0" t="n">
        <v>9</v>
      </c>
      <c r="J4681" s="0" t="n">
        <v>7</v>
      </c>
      <c r="K4681" s="0" t="n">
        <v>327</v>
      </c>
      <c r="L4681" s="0" t="n">
        <v>34</v>
      </c>
      <c r="M4681" s="0" t="n">
        <v>7</v>
      </c>
      <c r="N4681" s="11" t="n">
        <v>0.05</v>
      </c>
      <c r="O4681" s="12" t="n">
        <v>428.26</v>
      </c>
      <c r="P4681" s="12" t="n">
        <v>911.2</v>
      </c>
      <c r="Q4681" s="12" t="n">
        <f aca="false">M4681*P4681*(1-N4681)</f>
        <v>6059.48</v>
      </c>
      <c r="R4681" s="12" t="n">
        <f aca="false">M4681*O4681</f>
        <v>2997.82</v>
      </c>
      <c r="S4681" s="12" t="n">
        <f aca="false">Q4681-R4681</f>
        <v>3061.66</v>
      </c>
      <c r="T4681" s="11" t="n">
        <f aca="false">IFERROR(S4681/Q4681,0)</f>
        <v>0.505267778753292</v>
      </c>
      <c r="U4681" s="13" t="n">
        <f aca="false">F4681-E4681</f>
        <v>18</v>
      </c>
      <c r="V4681" s="13" t="n">
        <f aca="false">G4681-F4681</f>
        <v>6</v>
      </c>
      <c r="W4681" s="13" t="n">
        <f aca="false">G4681-E4681</f>
        <v>24</v>
      </c>
      <c r="X4681" s="10" t="n">
        <f aca="false">YEAR(E4681)</f>
        <v>2019</v>
      </c>
      <c r="Y4681" s="0" t="str">
        <f aca="false">TEXT(E4681,"yyyy-mm")</f>
        <v>2019-12</v>
      </c>
      <c r="Z4681" s="0" t="str">
        <f aca="false">"Q"&amp;ROUNDUP(MONTH(E4681)/3,0)&amp;"-"&amp;YEAR(E4681)</f>
        <v>Q4-2019</v>
      </c>
    </row>
    <row r="4682" customFormat="false" ht="14.25" hidden="false" customHeight="false" outlineLevel="0" collapsed="false">
      <c r="A4682" s="0" t="s">
        <v>4724</v>
      </c>
      <c r="B4682" s="0" t="s">
        <v>38</v>
      </c>
      <c r="C4682" s="0" t="s">
        <v>58</v>
      </c>
      <c r="D4682" s="9" t="n">
        <v>43700</v>
      </c>
      <c r="E4682" s="9" t="n">
        <v>43808</v>
      </c>
      <c r="F4682" s="9" t="n">
        <v>43813</v>
      </c>
      <c r="G4682" s="9" t="n">
        <v>43820</v>
      </c>
      <c r="H4682" s="10" t="s">
        <v>36</v>
      </c>
      <c r="I4682" s="0" t="n">
        <v>16</v>
      </c>
      <c r="J4682" s="0" t="n">
        <v>27</v>
      </c>
      <c r="K4682" s="0" t="n">
        <v>342</v>
      </c>
      <c r="L4682" s="0" t="n">
        <v>37</v>
      </c>
      <c r="M4682" s="0" t="n">
        <v>5</v>
      </c>
      <c r="N4682" s="11" t="n">
        <v>0.05</v>
      </c>
      <c r="O4682" s="12" t="n">
        <v>466.32</v>
      </c>
      <c r="P4682" s="12" t="n">
        <v>777.2</v>
      </c>
      <c r="Q4682" s="12" t="n">
        <f aca="false">M4682*P4682*(1-N4682)</f>
        <v>3691.7</v>
      </c>
      <c r="R4682" s="12" t="n">
        <f aca="false">M4682*O4682</f>
        <v>2331.6</v>
      </c>
      <c r="S4682" s="12" t="n">
        <f aca="false">Q4682-R4682</f>
        <v>1360.1</v>
      </c>
      <c r="T4682" s="11" t="n">
        <f aca="false">IFERROR(S4682/Q4682,0)</f>
        <v>0.368421052631579</v>
      </c>
      <c r="U4682" s="13" t="n">
        <f aca="false">F4682-E4682</f>
        <v>5</v>
      </c>
      <c r="V4682" s="13" t="n">
        <f aca="false">G4682-F4682</f>
        <v>7</v>
      </c>
      <c r="W4682" s="13" t="n">
        <f aca="false">G4682-E4682</f>
        <v>12</v>
      </c>
      <c r="X4682" s="10" t="n">
        <f aca="false">YEAR(E4682)</f>
        <v>2019</v>
      </c>
      <c r="Y4682" s="0" t="str">
        <f aca="false">TEXT(E4682,"yyyy-mm")</f>
        <v>2019-12</v>
      </c>
      <c r="Z4682" s="0" t="str">
        <f aca="false">"Q"&amp;ROUNDUP(MONTH(E4682)/3,0)&amp;"-"&amp;YEAR(E4682)</f>
        <v>Q4-2019</v>
      </c>
    </row>
    <row r="4683" customFormat="false" ht="14.25" hidden="false" customHeight="false" outlineLevel="0" collapsed="false">
      <c r="A4683" s="0" t="s">
        <v>4725</v>
      </c>
      <c r="B4683" s="0" t="s">
        <v>43</v>
      </c>
      <c r="C4683" s="0" t="s">
        <v>46</v>
      </c>
      <c r="D4683" s="9" t="n">
        <v>43700</v>
      </c>
      <c r="E4683" s="9" t="n">
        <v>43808</v>
      </c>
      <c r="F4683" s="9" t="n">
        <v>43829</v>
      </c>
      <c r="G4683" s="9" t="n">
        <v>43833</v>
      </c>
      <c r="H4683" s="10" t="s">
        <v>36</v>
      </c>
      <c r="I4683" s="0" t="n">
        <v>26</v>
      </c>
      <c r="J4683" s="0" t="n">
        <v>36</v>
      </c>
      <c r="K4683" s="0" t="n">
        <v>312</v>
      </c>
      <c r="L4683" s="0" t="n">
        <v>36</v>
      </c>
      <c r="M4683" s="0" t="n">
        <v>6</v>
      </c>
      <c r="N4683" s="11" t="n">
        <v>0.075</v>
      </c>
      <c r="O4683" s="12" t="n">
        <v>1195.95</v>
      </c>
      <c r="P4683" s="12" t="n">
        <v>2345</v>
      </c>
      <c r="Q4683" s="12" t="n">
        <f aca="false">M4683*P4683*(1-N4683)</f>
        <v>13014.75</v>
      </c>
      <c r="R4683" s="12" t="n">
        <f aca="false">M4683*O4683</f>
        <v>7175.7</v>
      </c>
      <c r="S4683" s="12" t="n">
        <f aca="false">Q4683-R4683</f>
        <v>5839.05</v>
      </c>
      <c r="T4683" s="11" t="n">
        <f aca="false">IFERROR(S4683/Q4683,0)</f>
        <v>0.448648648648649</v>
      </c>
      <c r="U4683" s="13" t="n">
        <f aca="false">F4683-E4683</f>
        <v>21</v>
      </c>
      <c r="V4683" s="13" t="n">
        <f aca="false">G4683-F4683</f>
        <v>4</v>
      </c>
      <c r="W4683" s="13" t="n">
        <f aca="false">G4683-E4683</f>
        <v>25</v>
      </c>
      <c r="X4683" s="10" t="n">
        <f aca="false">YEAR(E4683)</f>
        <v>2019</v>
      </c>
      <c r="Y4683" s="0" t="str">
        <f aca="false">TEXT(E4683,"yyyy-mm")</f>
        <v>2019-12</v>
      </c>
      <c r="Z4683" s="0" t="str">
        <f aca="false">"Q"&amp;ROUNDUP(MONTH(E4683)/3,0)&amp;"-"&amp;YEAR(E4683)</f>
        <v>Q4-2019</v>
      </c>
    </row>
    <row r="4684" customFormat="false" ht="14.25" hidden="false" customHeight="false" outlineLevel="0" collapsed="false">
      <c r="A4684" s="0" t="s">
        <v>4726</v>
      </c>
      <c r="B4684" s="0" t="s">
        <v>38</v>
      </c>
      <c r="C4684" s="0" t="s">
        <v>79</v>
      </c>
      <c r="D4684" s="9" t="n">
        <v>43700</v>
      </c>
      <c r="E4684" s="9" t="n">
        <v>43808</v>
      </c>
      <c r="F4684" s="9" t="n">
        <v>43818</v>
      </c>
      <c r="G4684" s="9" t="n">
        <v>43827</v>
      </c>
      <c r="H4684" s="10" t="s">
        <v>36</v>
      </c>
      <c r="I4684" s="0" t="n">
        <v>12</v>
      </c>
      <c r="J4684" s="0" t="n">
        <v>41</v>
      </c>
      <c r="K4684" s="0" t="n">
        <v>61</v>
      </c>
      <c r="L4684" s="0" t="n">
        <v>38</v>
      </c>
      <c r="M4684" s="0" t="n">
        <v>6</v>
      </c>
      <c r="N4684" s="11" t="n">
        <v>0.05</v>
      </c>
      <c r="O4684" s="12" t="n">
        <v>1676.07</v>
      </c>
      <c r="P4684" s="12" t="n">
        <v>3162.4</v>
      </c>
      <c r="Q4684" s="12" t="n">
        <f aca="false">M4684*P4684*(1-N4684)</f>
        <v>18025.68</v>
      </c>
      <c r="R4684" s="12" t="n">
        <f aca="false">M4684*O4684</f>
        <v>10056.42</v>
      </c>
      <c r="S4684" s="12" t="n">
        <f aca="false">Q4684-R4684</f>
        <v>7969.26</v>
      </c>
      <c r="T4684" s="11" t="n">
        <f aca="false">IFERROR(S4684/Q4684,0)</f>
        <v>0.442105928874805</v>
      </c>
      <c r="U4684" s="13" t="n">
        <f aca="false">F4684-E4684</f>
        <v>10</v>
      </c>
      <c r="V4684" s="13" t="n">
        <f aca="false">G4684-F4684</f>
        <v>9</v>
      </c>
      <c r="W4684" s="13" t="n">
        <f aca="false">G4684-E4684</f>
        <v>19</v>
      </c>
      <c r="X4684" s="10" t="n">
        <f aca="false">YEAR(E4684)</f>
        <v>2019</v>
      </c>
      <c r="Y4684" s="0" t="str">
        <f aca="false">TEXT(E4684,"yyyy-mm")</f>
        <v>2019-12</v>
      </c>
      <c r="Z4684" s="0" t="str">
        <f aca="false">"Q"&amp;ROUNDUP(MONTH(E4684)/3,0)&amp;"-"&amp;YEAR(E4684)</f>
        <v>Q4-2019</v>
      </c>
    </row>
    <row r="4685" customFormat="false" ht="14.25" hidden="false" customHeight="false" outlineLevel="0" collapsed="false">
      <c r="A4685" s="0" t="s">
        <v>4727</v>
      </c>
      <c r="B4685" s="0" t="s">
        <v>38</v>
      </c>
      <c r="C4685" s="0" t="s">
        <v>39</v>
      </c>
      <c r="D4685" s="9" t="n">
        <v>43700</v>
      </c>
      <c r="E4685" s="9" t="n">
        <v>43809</v>
      </c>
      <c r="F4685" s="9" t="n">
        <v>43830</v>
      </c>
      <c r="G4685" s="9" t="n">
        <v>43835</v>
      </c>
      <c r="H4685" s="10" t="s">
        <v>36</v>
      </c>
      <c r="I4685" s="0" t="n">
        <v>13</v>
      </c>
      <c r="J4685" s="0" t="n">
        <v>26</v>
      </c>
      <c r="K4685" s="0" t="n">
        <v>165</v>
      </c>
      <c r="L4685" s="0" t="n">
        <v>20</v>
      </c>
      <c r="M4685" s="0" t="n">
        <v>5</v>
      </c>
      <c r="N4685" s="11" t="n">
        <v>0.15</v>
      </c>
      <c r="O4685" s="12" t="n">
        <v>1519.56</v>
      </c>
      <c r="P4685" s="12" t="n">
        <v>2532.6</v>
      </c>
      <c r="Q4685" s="12" t="n">
        <f aca="false">M4685*P4685*(1-N4685)</f>
        <v>10763.55</v>
      </c>
      <c r="R4685" s="12" t="n">
        <f aca="false">M4685*O4685</f>
        <v>7597.8</v>
      </c>
      <c r="S4685" s="12" t="n">
        <f aca="false">Q4685-R4685</f>
        <v>3165.75</v>
      </c>
      <c r="T4685" s="11" t="n">
        <f aca="false">IFERROR(S4685/Q4685,0)</f>
        <v>0.294117647058824</v>
      </c>
      <c r="U4685" s="13" t="n">
        <f aca="false">F4685-E4685</f>
        <v>21</v>
      </c>
      <c r="V4685" s="13" t="n">
        <f aca="false">G4685-F4685</f>
        <v>5</v>
      </c>
      <c r="W4685" s="13" t="n">
        <f aca="false">G4685-E4685</f>
        <v>26</v>
      </c>
      <c r="X4685" s="10" t="n">
        <f aca="false">YEAR(E4685)</f>
        <v>2019</v>
      </c>
      <c r="Y4685" s="0" t="str">
        <f aca="false">TEXT(E4685,"yyyy-mm")</f>
        <v>2019-12</v>
      </c>
      <c r="Z4685" s="0" t="str">
        <f aca="false">"Q"&amp;ROUNDUP(MONTH(E4685)/3,0)&amp;"-"&amp;YEAR(E4685)</f>
        <v>Q4-2019</v>
      </c>
    </row>
    <row r="4686" customFormat="false" ht="14.25" hidden="false" customHeight="false" outlineLevel="0" collapsed="false">
      <c r="A4686" s="0" t="s">
        <v>4728</v>
      </c>
      <c r="B4686" s="0" t="s">
        <v>34</v>
      </c>
      <c r="C4686" s="0" t="s">
        <v>35</v>
      </c>
      <c r="D4686" s="9" t="n">
        <v>43700</v>
      </c>
      <c r="E4686" s="9" t="n">
        <v>43809</v>
      </c>
      <c r="F4686" s="9" t="n">
        <v>43818</v>
      </c>
      <c r="G4686" s="9" t="n">
        <v>43824</v>
      </c>
      <c r="H4686" s="10" t="s">
        <v>36</v>
      </c>
      <c r="I4686" s="0" t="n">
        <v>5</v>
      </c>
      <c r="J4686" s="0" t="n">
        <v>25</v>
      </c>
      <c r="K4686" s="0" t="n">
        <v>212</v>
      </c>
      <c r="L4686" s="0" t="n">
        <v>10</v>
      </c>
      <c r="M4686" s="0" t="n">
        <v>3</v>
      </c>
      <c r="N4686" s="11" t="n">
        <v>0.15</v>
      </c>
      <c r="O4686" s="12" t="n">
        <v>90.45</v>
      </c>
      <c r="P4686" s="12" t="n">
        <v>201</v>
      </c>
      <c r="Q4686" s="12" t="n">
        <f aca="false">M4686*P4686*(1-N4686)</f>
        <v>512.55</v>
      </c>
      <c r="R4686" s="12" t="n">
        <f aca="false">M4686*O4686</f>
        <v>271.35</v>
      </c>
      <c r="S4686" s="12" t="n">
        <f aca="false">Q4686-R4686</f>
        <v>241.2</v>
      </c>
      <c r="T4686" s="11" t="n">
        <f aca="false">IFERROR(S4686/Q4686,0)</f>
        <v>0.470588235294118</v>
      </c>
      <c r="U4686" s="13" t="n">
        <f aca="false">F4686-E4686</f>
        <v>9</v>
      </c>
      <c r="V4686" s="13" t="n">
        <f aca="false">G4686-F4686</f>
        <v>6</v>
      </c>
      <c r="W4686" s="13" t="n">
        <f aca="false">G4686-E4686</f>
        <v>15</v>
      </c>
      <c r="X4686" s="10" t="n">
        <f aca="false">YEAR(E4686)</f>
        <v>2019</v>
      </c>
      <c r="Y4686" s="0" t="str">
        <f aca="false">TEXT(E4686,"yyyy-mm")</f>
        <v>2019-12</v>
      </c>
      <c r="Z4686" s="0" t="str">
        <f aca="false">"Q"&amp;ROUNDUP(MONTH(E4686)/3,0)&amp;"-"&amp;YEAR(E4686)</f>
        <v>Q4-2019</v>
      </c>
    </row>
    <row r="4687" customFormat="false" ht="14.25" hidden="false" customHeight="false" outlineLevel="0" collapsed="false">
      <c r="A4687" s="0" t="s">
        <v>4729</v>
      </c>
      <c r="B4687" s="0" t="s">
        <v>38</v>
      </c>
      <c r="C4687" s="0" t="s">
        <v>79</v>
      </c>
      <c r="D4687" s="9" t="n">
        <v>43700</v>
      </c>
      <c r="E4687" s="9" t="n">
        <v>43809</v>
      </c>
      <c r="F4687" s="9" t="n">
        <v>43819</v>
      </c>
      <c r="G4687" s="9" t="n">
        <v>43824</v>
      </c>
      <c r="H4687" s="10" t="s">
        <v>36</v>
      </c>
      <c r="I4687" s="0" t="n">
        <v>13</v>
      </c>
      <c r="J4687" s="0" t="n">
        <v>35</v>
      </c>
      <c r="K4687" s="0" t="n">
        <v>75</v>
      </c>
      <c r="L4687" s="0" t="n">
        <v>11</v>
      </c>
      <c r="M4687" s="0" t="n">
        <v>2</v>
      </c>
      <c r="N4687" s="11" t="n">
        <v>0.05</v>
      </c>
      <c r="O4687" s="12" t="n">
        <v>779.08</v>
      </c>
      <c r="P4687" s="12" t="n">
        <v>1025.1</v>
      </c>
      <c r="Q4687" s="12" t="n">
        <f aca="false">M4687*P4687*(1-N4687)</f>
        <v>1947.69</v>
      </c>
      <c r="R4687" s="12" t="n">
        <f aca="false">M4687*O4687</f>
        <v>1558.16</v>
      </c>
      <c r="S4687" s="12" t="n">
        <f aca="false">Q4687-R4687</f>
        <v>389.53</v>
      </c>
      <c r="T4687" s="11" t="n">
        <f aca="false">IFERROR(S4687/Q4687,0)</f>
        <v>0.199995892570173</v>
      </c>
      <c r="U4687" s="13" t="n">
        <f aca="false">F4687-E4687</f>
        <v>10</v>
      </c>
      <c r="V4687" s="13" t="n">
        <f aca="false">G4687-F4687</f>
        <v>5</v>
      </c>
      <c r="W4687" s="13" t="n">
        <f aca="false">G4687-E4687</f>
        <v>15</v>
      </c>
      <c r="X4687" s="10" t="n">
        <f aca="false">YEAR(E4687)</f>
        <v>2019</v>
      </c>
      <c r="Y4687" s="0" t="str">
        <f aca="false">TEXT(E4687,"yyyy-mm")</f>
        <v>2019-12</v>
      </c>
      <c r="Z4687" s="0" t="str">
        <f aca="false">"Q"&amp;ROUNDUP(MONTH(E4687)/3,0)&amp;"-"&amp;YEAR(E4687)</f>
        <v>Q4-2019</v>
      </c>
    </row>
    <row r="4688" customFormat="false" ht="14.25" hidden="false" customHeight="false" outlineLevel="0" collapsed="false">
      <c r="A4688" s="0" t="s">
        <v>4730</v>
      </c>
      <c r="B4688" s="0" t="s">
        <v>34</v>
      </c>
      <c r="C4688" s="0" t="s">
        <v>39</v>
      </c>
      <c r="D4688" s="9" t="n">
        <v>43700</v>
      </c>
      <c r="E4688" s="9" t="n">
        <v>43809</v>
      </c>
      <c r="F4688" s="9" t="n">
        <v>43815</v>
      </c>
      <c r="G4688" s="9" t="n">
        <v>43822</v>
      </c>
      <c r="H4688" s="10" t="s">
        <v>36</v>
      </c>
      <c r="I4688" s="0" t="n">
        <v>6</v>
      </c>
      <c r="J4688" s="0" t="n">
        <v>23</v>
      </c>
      <c r="K4688" s="0" t="n">
        <v>177</v>
      </c>
      <c r="L4688" s="0" t="n">
        <v>23</v>
      </c>
      <c r="M4688" s="0" t="n">
        <v>4</v>
      </c>
      <c r="N4688" s="11" t="n">
        <v>0.075</v>
      </c>
      <c r="O4688" s="12" t="n">
        <v>1567.8</v>
      </c>
      <c r="P4688" s="12" t="n">
        <v>3484</v>
      </c>
      <c r="Q4688" s="12" t="n">
        <f aca="false">M4688*P4688*(1-N4688)</f>
        <v>12890.8</v>
      </c>
      <c r="R4688" s="12" t="n">
        <f aca="false">M4688*O4688</f>
        <v>6271.2</v>
      </c>
      <c r="S4688" s="12" t="n">
        <f aca="false">Q4688-R4688</f>
        <v>6619.6</v>
      </c>
      <c r="T4688" s="11" t="n">
        <f aca="false">IFERROR(S4688/Q4688,0)</f>
        <v>0.513513513513514</v>
      </c>
      <c r="U4688" s="13" t="n">
        <f aca="false">F4688-E4688</f>
        <v>6</v>
      </c>
      <c r="V4688" s="13" t="n">
        <f aca="false">G4688-F4688</f>
        <v>7</v>
      </c>
      <c r="W4688" s="13" t="n">
        <f aca="false">G4688-E4688</f>
        <v>13</v>
      </c>
      <c r="X4688" s="10" t="n">
        <f aca="false">YEAR(E4688)</f>
        <v>2019</v>
      </c>
      <c r="Y4688" s="0" t="str">
        <f aca="false">TEXT(E4688,"yyyy-mm")</f>
        <v>2019-12</v>
      </c>
      <c r="Z4688" s="0" t="str">
        <f aca="false">"Q"&amp;ROUNDUP(MONTH(E4688)/3,0)&amp;"-"&amp;YEAR(E4688)</f>
        <v>Q4-2019</v>
      </c>
    </row>
    <row r="4689" customFormat="false" ht="14.25" hidden="false" customHeight="false" outlineLevel="0" collapsed="false">
      <c r="A4689" s="0" t="s">
        <v>4731</v>
      </c>
      <c r="B4689" s="0" t="s">
        <v>34</v>
      </c>
      <c r="C4689" s="0" t="s">
        <v>35</v>
      </c>
      <c r="D4689" s="9" t="n">
        <v>43700</v>
      </c>
      <c r="E4689" s="9" t="n">
        <v>43809</v>
      </c>
      <c r="F4689" s="9" t="n">
        <v>43836</v>
      </c>
      <c r="G4689" s="9" t="n">
        <v>43846</v>
      </c>
      <c r="H4689" s="10" t="s">
        <v>36</v>
      </c>
      <c r="I4689" s="0" t="n">
        <v>4</v>
      </c>
      <c r="J4689" s="0" t="n">
        <v>8</v>
      </c>
      <c r="K4689" s="0" t="n">
        <v>220</v>
      </c>
      <c r="L4689" s="0" t="n">
        <v>17</v>
      </c>
      <c r="M4689" s="0" t="n">
        <v>7</v>
      </c>
      <c r="N4689" s="11" t="n">
        <v>0.1</v>
      </c>
      <c r="O4689" s="12" t="n">
        <v>2048.39</v>
      </c>
      <c r="P4689" s="12" t="n">
        <v>2592.9</v>
      </c>
      <c r="Q4689" s="12" t="n">
        <f aca="false">M4689*P4689*(1-N4689)</f>
        <v>16335.27</v>
      </c>
      <c r="R4689" s="12" t="n">
        <f aca="false">M4689*O4689</f>
        <v>14338.73</v>
      </c>
      <c r="S4689" s="12" t="n">
        <f aca="false">Q4689-R4689</f>
        <v>1996.54</v>
      </c>
      <c r="T4689" s="11" t="n">
        <f aca="false">IFERROR(S4689/Q4689,0)</f>
        <v>0.122222650742841</v>
      </c>
      <c r="U4689" s="13" t="n">
        <f aca="false">F4689-E4689</f>
        <v>27</v>
      </c>
      <c r="V4689" s="13" t="n">
        <f aca="false">G4689-F4689</f>
        <v>10</v>
      </c>
      <c r="W4689" s="13" t="n">
        <f aca="false">G4689-E4689</f>
        <v>37</v>
      </c>
      <c r="X4689" s="10" t="n">
        <f aca="false">YEAR(E4689)</f>
        <v>2019</v>
      </c>
      <c r="Y4689" s="0" t="str">
        <f aca="false">TEXT(E4689,"yyyy-mm")</f>
        <v>2019-12</v>
      </c>
      <c r="Z4689" s="0" t="str">
        <f aca="false">"Q"&amp;ROUNDUP(MONTH(E4689)/3,0)&amp;"-"&amp;YEAR(E4689)</f>
        <v>Q4-2019</v>
      </c>
    </row>
    <row r="4690" customFormat="false" ht="14.25" hidden="false" customHeight="false" outlineLevel="0" collapsed="false">
      <c r="A4690" s="0" t="s">
        <v>4732</v>
      </c>
      <c r="B4690" s="0" t="s">
        <v>34</v>
      </c>
      <c r="C4690" s="0" t="s">
        <v>48</v>
      </c>
      <c r="D4690" s="9" t="n">
        <v>43700</v>
      </c>
      <c r="E4690" s="9" t="n">
        <v>43809</v>
      </c>
      <c r="F4690" s="9" t="n">
        <v>43811</v>
      </c>
      <c r="G4690" s="9" t="n">
        <v>43820</v>
      </c>
      <c r="H4690" s="10" t="s">
        <v>36</v>
      </c>
      <c r="I4690" s="0" t="n">
        <v>6</v>
      </c>
      <c r="J4690" s="0" t="n">
        <v>14</v>
      </c>
      <c r="K4690" s="0" t="n">
        <v>34</v>
      </c>
      <c r="L4690" s="0" t="n">
        <v>38</v>
      </c>
      <c r="M4690" s="0" t="n">
        <v>2</v>
      </c>
      <c r="N4690" s="11" t="n">
        <v>0.3</v>
      </c>
      <c r="O4690" s="12" t="n">
        <v>1692.02</v>
      </c>
      <c r="P4690" s="12" t="n">
        <v>2773.8</v>
      </c>
      <c r="Q4690" s="12" t="n">
        <f aca="false">M4690*P4690*(1-N4690)</f>
        <v>3883.32</v>
      </c>
      <c r="R4690" s="12" t="n">
        <f aca="false">M4690*O4690</f>
        <v>3384.04</v>
      </c>
      <c r="S4690" s="12" t="n">
        <f aca="false">Q4690-R4690</f>
        <v>499.28</v>
      </c>
      <c r="T4690" s="11" t="n">
        <f aca="false">IFERROR(S4690/Q4690,0)</f>
        <v>0.128570398524974</v>
      </c>
      <c r="U4690" s="13" t="n">
        <f aca="false">F4690-E4690</f>
        <v>2</v>
      </c>
      <c r="V4690" s="13" t="n">
        <f aca="false">G4690-F4690</f>
        <v>9</v>
      </c>
      <c r="W4690" s="13" t="n">
        <f aca="false">G4690-E4690</f>
        <v>11</v>
      </c>
      <c r="X4690" s="10" t="n">
        <f aca="false">YEAR(E4690)</f>
        <v>2019</v>
      </c>
      <c r="Y4690" s="0" t="str">
        <f aca="false">TEXT(E4690,"yyyy-mm")</f>
        <v>2019-12</v>
      </c>
      <c r="Z4690" s="0" t="str">
        <f aca="false">"Q"&amp;ROUNDUP(MONTH(E4690)/3,0)&amp;"-"&amp;YEAR(E4690)</f>
        <v>Q4-2019</v>
      </c>
    </row>
    <row r="4691" customFormat="false" ht="14.25" hidden="false" customHeight="false" outlineLevel="0" collapsed="false">
      <c r="A4691" s="0" t="s">
        <v>4733</v>
      </c>
      <c r="B4691" s="0" t="s">
        <v>34</v>
      </c>
      <c r="C4691" s="0" t="s">
        <v>48</v>
      </c>
      <c r="D4691" s="9" t="n">
        <v>43700</v>
      </c>
      <c r="E4691" s="9" t="n">
        <v>43810</v>
      </c>
      <c r="F4691" s="9" t="n">
        <v>43838</v>
      </c>
      <c r="G4691" s="9" t="n">
        <v>43839</v>
      </c>
      <c r="H4691" s="10" t="s">
        <v>36</v>
      </c>
      <c r="I4691" s="0" t="n">
        <v>4</v>
      </c>
      <c r="J4691" s="0" t="n">
        <v>29</v>
      </c>
      <c r="K4691" s="0" t="n">
        <v>5</v>
      </c>
      <c r="L4691" s="0" t="n">
        <v>25</v>
      </c>
      <c r="M4691" s="0" t="n">
        <v>1</v>
      </c>
      <c r="N4691" s="11" t="n">
        <v>0.4</v>
      </c>
      <c r="O4691" s="12" t="n">
        <v>607.82</v>
      </c>
      <c r="P4691" s="12" t="n">
        <v>1085.4</v>
      </c>
      <c r="Q4691" s="12" t="n">
        <f aca="false">M4691*P4691*(1-N4691)</f>
        <v>651.24</v>
      </c>
      <c r="R4691" s="12" t="n">
        <f aca="false">M4691*O4691</f>
        <v>607.82</v>
      </c>
      <c r="S4691" s="12" t="n">
        <f aca="false">Q4691-R4691</f>
        <v>43.42</v>
      </c>
      <c r="T4691" s="11" t="n">
        <f aca="false">IFERROR(S4691/Q4691,0)</f>
        <v>0.0666728087955285</v>
      </c>
      <c r="U4691" s="13" t="n">
        <f aca="false">F4691-E4691</f>
        <v>28</v>
      </c>
      <c r="V4691" s="13" t="n">
        <f aca="false">G4691-F4691</f>
        <v>1</v>
      </c>
      <c r="W4691" s="13" t="n">
        <f aca="false">G4691-E4691</f>
        <v>29</v>
      </c>
      <c r="X4691" s="10" t="n">
        <f aca="false">YEAR(E4691)</f>
        <v>2019</v>
      </c>
      <c r="Y4691" s="0" t="str">
        <f aca="false">TEXT(E4691,"yyyy-mm")</f>
        <v>2019-12</v>
      </c>
      <c r="Z4691" s="0" t="str">
        <f aca="false">"Q"&amp;ROUNDUP(MONTH(E4691)/3,0)&amp;"-"&amp;YEAR(E4691)</f>
        <v>Q4-2019</v>
      </c>
    </row>
    <row r="4692" customFormat="false" ht="14.25" hidden="false" customHeight="false" outlineLevel="0" collapsed="false">
      <c r="A4692" s="0" t="s">
        <v>4734</v>
      </c>
      <c r="B4692" s="0" t="s">
        <v>43</v>
      </c>
      <c r="C4692" s="0" t="s">
        <v>39</v>
      </c>
      <c r="D4692" s="9" t="n">
        <v>43700</v>
      </c>
      <c r="E4692" s="9" t="n">
        <v>43810</v>
      </c>
      <c r="F4692" s="9" t="n">
        <v>43816</v>
      </c>
      <c r="G4692" s="9" t="n">
        <v>43821</v>
      </c>
      <c r="H4692" s="10" t="s">
        <v>36</v>
      </c>
      <c r="I4692" s="0" t="n">
        <v>28</v>
      </c>
      <c r="J4692" s="0" t="n">
        <v>15</v>
      </c>
      <c r="K4692" s="0" t="n">
        <v>90</v>
      </c>
      <c r="L4692" s="0" t="n">
        <v>30</v>
      </c>
      <c r="M4692" s="0" t="n">
        <v>2</v>
      </c>
      <c r="N4692" s="11" t="n">
        <v>0.1</v>
      </c>
      <c r="O4692" s="12" t="n">
        <v>3208.5</v>
      </c>
      <c r="P4692" s="12" t="n">
        <v>3912.8</v>
      </c>
      <c r="Q4692" s="12" t="n">
        <f aca="false">M4692*P4692*(1-N4692)</f>
        <v>7043.04</v>
      </c>
      <c r="R4692" s="12" t="n">
        <f aca="false">M4692*O4692</f>
        <v>6417</v>
      </c>
      <c r="S4692" s="12" t="n">
        <f aca="false">Q4692-R4692</f>
        <v>626.040000000001</v>
      </c>
      <c r="T4692" s="11" t="n">
        <f aca="false">IFERROR(S4692/Q4692,0)</f>
        <v>0.0888877530157433</v>
      </c>
      <c r="U4692" s="13" t="n">
        <f aca="false">F4692-E4692</f>
        <v>6</v>
      </c>
      <c r="V4692" s="13" t="n">
        <f aca="false">G4692-F4692</f>
        <v>5</v>
      </c>
      <c r="W4692" s="13" t="n">
        <f aca="false">G4692-E4692</f>
        <v>11</v>
      </c>
      <c r="X4692" s="10" t="n">
        <f aca="false">YEAR(E4692)</f>
        <v>2019</v>
      </c>
      <c r="Y4692" s="0" t="str">
        <f aca="false">TEXT(E4692,"yyyy-mm")</f>
        <v>2019-12</v>
      </c>
      <c r="Z4692" s="0" t="str">
        <f aca="false">"Q"&amp;ROUNDUP(MONTH(E4692)/3,0)&amp;"-"&amp;YEAR(E4692)</f>
        <v>Q4-2019</v>
      </c>
    </row>
    <row r="4693" customFormat="false" ht="14.25" hidden="false" customHeight="false" outlineLevel="0" collapsed="false">
      <c r="A4693" s="0" t="s">
        <v>4735</v>
      </c>
      <c r="B4693" s="0" t="s">
        <v>38</v>
      </c>
      <c r="C4693" s="0" t="s">
        <v>48</v>
      </c>
      <c r="D4693" s="9" t="n">
        <v>43700</v>
      </c>
      <c r="E4693" s="9" t="n">
        <v>43810</v>
      </c>
      <c r="F4693" s="9" t="n">
        <v>43823</v>
      </c>
      <c r="G4693" s="9" t="n">
        <v>43830</v>
      </c>
      <c r="H4693" s="10" t="s">
        <v>36</v>
      </c>
      <c r="I4693" s="0" t="n">
        <v>15</v>
      </c>
      <c r="J4693" s="0" t="n">
        <v>14</v>
      </c>
      <c r="K4693" s="0" t="n">
        <v>1</v>
      </c>
      <c r="L4693" s="0" t="n">
        <v>7</v>
      </c>
      <c r="M4693" s="0" t="n">
        <v>5</v>
      </c>
      <c r="N4693" s="11" t="n">
        <v>0.05</v>
      </c>
      <c r="O4693" s="12" t="n">
        <v>83.75</v>
      </c>
      <c r="P4693" s="12" t="n">
        <v>167.5</v>
      </c>
      <c r="Q4693" s="12" t="n">
        <f aca="false">M4693*P4693*(1-N4693)</f>
        <v>795.625</v>
      </c>
      <c r="R4693" s="12" t="n">
        <f aca="false">M4693*O4693</f>
        <v>418.75</v>
      </c>
      <c r="S4693" s="12" t="n">
        <f aca="false">Q4693-R4693</f>
        <v>376.875</v>
      </c>
      <c r="T4693" s="11" t="n">
        <f aca="false">IFERROR(S4693/Q4693,0)</f>
        <v>0.473684210526316</v>
      </c>
      <c r="U4693" s="13" t="n">
        <f aca="false">F4693-E4693</f>
        <v>13</v>
      </c>
      <c r="V4693" s="13" t="n">
        <f aca="false">G4693-F4693</f>
        <v>7</v>
      </c>
      <c r="W4693" s="13" t="n">
        <f aca="false">G4693-E4693</f>
        <v>20</v>
      </c>
      <c r="X4693" s="10" t="n">
        <f aca="false">YEAR(E4693)</f>
        <v>2019</v>
      </c>
      <c r="Y4693" s="0" t="str">
        <f aca="false">TEXT(E4693,"yyyy-mm")</f>
        <v>2019-12</v>
      </c>
      <c r="Z4693" s="0" t="str">
        <f aca="false">"Q"&amp;ROUNDUP(MONTH(E4693)/3,0)&amp;"-"&amp;YEAR(E4693)</f>
        <v>Q4-2019</v>
      </c>
    </row>
    <row r="4694" customFormat="false" ht="14.25" hidden="false" customHeight="false" outlineLevel="0" collapsed="false">
      <c r="A4694" s="0" t="s">
        <v>4736</v>
      </c>
      <c r="B4694" s="0" t="s">
        <v>34</v>
      </c>
      <c r="C4694" s="0" t="s">
        <v>48</v>
      </c>
      <c r="D4694" s="9" t="n">
        <v>43700</v>
      </c>
      <c r="E4694" s="9" t="n">
        <v>43810</v>
      </c>
      <c r="F4694" s="9" t="n">
        <v>43815</v>
      </c>
      <c r="G4694" s="9" t="n">
        <v>43816</v>
      </c>
      <c r="H4694" s="10" t="s">
        <v>36</v>
      </c>
      <c r="I4694" s="0" t="n">
        <v>4</v>
      </c>
      <c r="J4694" s="0" t="n">
        <v>11</v>
      </c>
      <c r="K4694" s="0" t="n">
        <v>20</v>
      </c>
      <c r="L4694" s="0" t="n">
        <v>46</v>
      </c>
      <c r="M4694" s="0" t="n">
        <v>8</v>
      </c>
      <c r="N4694" s="11" t="n">
        <v>0.075</v>
      </c>
      <c r="O4694" s="12" t="n">
        <v>897.8</v>
      </c>
      <c r="P4694" s="12" t="n">
        <v>1795.6</v>
      </c>
      <c r="Q4694" s="12" t="n">
        <f aca="false">M4694*P4694*(1-N4694)</f>
        <v>13287.44</v>
      </c>
      <c r="R4694" s="12" t="n">
        <f aca="false">M4694*O4694</f>
        <v>7182.4</v>
      </c>
      <c r="S4694" s="12" t="n">
        <f aca="false">Q4694-R4694</f>
        <v>6105.04</v>
      </c>
      <c r="T4694" s="11" t="n">
        <f aca="false">IFERROR(S4694/Q4694,0)</f>
        <v>0.45945945945946</v>
      </c>
      <c r="U4694" s="13" t="n">
        <f aca="false">F4694-E4694</f>
        <v>5</v>
      </c>
      <c r="V4694" s="13" t="n">
        <f aca="false">G4694-F4694</f>
        <v>1</v>
      </c>
      <c r="W4694" s="13" t="n">
        <f aca="false">G4694-E4694</f>
        <v>6</v>
      </c>
      <c r="X4694" s="10" t="n">
        <f aca="false">YEAR(E4694)</f>
        <v>2019</v>
      </c>
      <c r="Y4694" s="0" t="str">
        <f aca="false">TEXT(E4694,"yyyy-mm")</f>
        <v>2019-12</v>
      </c>
      <c r="Z4694" s="0" t="str">
        <f aca="false">"Q"&amp;ROUNDUP(MONTH(E4694)/3,0)&amp;"-"&amp;YEAR(E4694)</f>
        <v>Q4-2019</v>
      </c>
    </row>
    <row r="4695" customFormat="false" ht="14.25" hidden="false" customHeight="false" outlineLevel="0" collapsed="false">
      <c r="A4695" s="0" t="s">
        <v>4737</v>
      </c>
      <c r="B4695" s="0" t="s">
        <v>34</v>
      </c>
      <c r="C4695" s="0" t="s">
        <v>46</v>
      </c>
      <c r="D4695" s="9" t="n">
        <v>43700</v>
      </c>
      <c r="E4695" s="9" t="n">
        <v>43810</v>
      </c>
      <c r="F4695" s="9" t="n">
        <v>43816</v>
      </c>
      <c r="G4695" s="9" t="n">
        <v>43823</v>
      </c>
      <c r="H4695" s="10" t="s">
        <v>36</v>
      </c>
      <c r="I4695" s="0" t="n">
        <v>6</v>
      </c>
      <c r="J4695" s="0" t="n">
        <v>10</v>
      </c>
      <c r="K4695" s="0" t="n">
        <v>316</v>
      </c>
      <c r="L4695" s="0" t="n">
        <v>23</v>
      </c>
      <c r="M4695" s="0" t="n">
        <v>3</v>
      </c>
      <c r="N4695" s="11" t="n">
        <v>0.05</v>
      </c>
      <c r="O4695" s="12" t="n">
        <v>2841.67</v>
      </c>
      <c r="P4695" s="12" t="n">
        <v>3892.7</v>
      </c>
      <c r="Q4695" s="12" t="n">
        <f aca="false">M4695*P4695*(1-N4695)</f>
        <v>11094.195</v>
      </c>
      <c r="R4695" s="12" t="n">
        <f aca="false">M4695*O4695</f>
        <v>8525.01</v>
      </c>
      <c r="S4695" s="12" t="n">
        <f aca="false">Q4695-R4695</f>
        <v>2569.185</v>
      </c>
      <c r="T4695" s="11" t="n">
        <f aca="false">IFERROR(S4695/Q4695,0)</f>
        <v>0.231579217780109</v>
      </c>
      <c r="U4695" s="13" t="n">
        <f aca="false">F4695-E4695</f>
        <v>6</v>
      </c>
      <c r="V4695" s="13" t="n">
        <f aca="false">G4695-F4695</f>
        <v>7</v>
      </c>
      <c r="W4695" s="13" t="n">
        <f aca="false">G4695-E4695</f>
        <v>13</v>
      </c>
      <c r="X4695" s="10" t="n">
        <f aca="false">YEAR(E4695)</f>
        <v>2019</v>
      </c>
      <c r="Y4695" s="0" t="str">
        <f aca="false">TEXT(E4695,"yyyy-mm")</f>
        <v>2019-12</v>
      </c>
      <c r="Z4695" s="0" t="str">
        <f aca="false">"Q"&amp;ROUNDUP(MONTH(E4695)/3,0)&amp;"-"&amp;YEAR(E4695)</f>
        <v>Q4-2019</v>
      </c>
    </row>
    <row r="4696" customFormat="false" ht="14.25" hidden="false" customHeight="false" outlineLevel="0" collapsed="false">
      <c r="A4696" s="0" t="s">
        <v>4738</v>
      </c>
      <c r="B4696" s="0" t="s">
        <v>34</v>
      </c>
      <c r="C4696" s="0" t="s">
        <v>46</v>
      </c>
      <c r="D4696" s="9" t="n">
        <v>43700</v>
      </c>
      <c r="E4696" s="9" t="n">
        <v>43810</v>
      </c>
      <c r="F4696" s="9" t="n">
        <v>43838</v>
      </c>
      <c r="G4696" s="9" t="n">
        <v>43847</v>
      </c>
      <c r="H4696" s="10" t="s">
        <v>36</v>
      </c>
      <c r="I4696" s="0" t="n">
        <v>12</v>
      </c>
      <c r="J4696" s="0" t="n">
        <v>27</v>
      </c>
      <c r="K4696" s="0" t="n">
        <v>276</v>
      </c>
      <c r="L4696" s="0" t="n">
        <v>21</v>
      </c>
      <c r="M4696" s="0" t="n">
        <v>1</v>
      </c>
      <c r="N4696" s="11" t="n">
        <v>0.1</v>
      </c>
      <c r="O4696" s="12" t="n">
        <v>83.62</v>
      </c>
      <c r="P4696" s="12" t="n">
        <v>174.2</v>
      </c>
      <c r="Q4696" s="12" t="n">
        <f aca="false">M4696*P4696*(1-N4696)</f>
        <v>156.78</v>
      </c>
      <c r="R4696" s="12" t="n">
        <f aca="false">M4696*O4696</f>
        <v>83.62</v>
      </c>
      <c r="S4696" s="12" t="n">
        <f aca="false">Q4696-R4696</f>
        <v>73.16</v>
      </c>
      <c r="T4696" s="11" t="n">
        <f aca="false">IFERROR(S4696/Q4696,0)</f>
        <v>0.466641153208317</v>
      </c>
      <c r="U4696" s="13" t="n">
        <f aca="false">F4696-E4696</f>
        <v>28</v>
      </c>
      <c r="V4696" s="13" t="n">
        <f aca="false">G4696-F4696</f>
        <v>9</v>
      </c>
      <c r="W4696" s="13" t="n">
        <f aca="false">G4696-E4696</f>
        <v>37</v>
      </c>
      <c r="X4696" s="10" t="n">
        <f aca="false">YEAR(E4696)</f>
        <v>2019</v>
      </c>
      <c r="Y4696" s="0" t="str">
        <f aca="false">TEXT(E4696,"yyyy-mm")</f>
        <v>2019-12</v>
      </c>
      <c r="Z4696" s="0" t="str">
        <f aca="false">"Q"&amp;ROUNDUP(MONTH(E4696)/3,0)&amp;"-"&amp;YEAR(E4696)</f>
        <v>Q4-2019</v>
      </c>
    </row>
    <row r="4697" customFormat="false" ht="14.25" hidden="false" customHeight="false" outlineLevel="0" collapsed="false">
      <c r="A4697" s="0" t="s">
        <v>4739</v>
      </c>
      <c r="B4697" s="0" t="s">
        <v>38</v>
      </c>
      <c r="C4697" s="0" t="s">
        <v>35</v>
      </c>
      <c r="D4697" s="9" t="n">
        <v>43700</v>
      </c>
      <c r="E4697" s="9" t="n">
        <v>43810</v>
      </c>
      <c r="F4697" s="9" t="n">
        <v>43820</v>
      </c>
      <c r="G4697" s="9" t="n">
        <v>43821</v>
      </c>
      <c r="H4697" s="10" t="s">
        <v>36</v>
      </c>
      <c r="I4697" s="0" t="n">
        <v>19</v>
      </c>
      <c r="J4697" s="0" t="n">
        <v>34</v>
      </c>
      <c r="K4697" s="0" t="n">
        <v>215</v>
      </c>
      <c r="L4697" s="0" t="n">
        <v>36</v>
      </c>
      <c r="M4697" s="0" t="n">
        <v>6</v>
      </c>
      <c r="N4697" s="11" t="n">
        <v>0.05</v>
      </c>
      <c r="O4697" s="12" t="n">
        <v>1878.14</v>
      </c>
      <c r="P4697" s="12" t="n">
        <v>2572.8</v>
      </c>
      <c r="Q4697" s="12" t="n">
        <f aca="false">M4697*P4697*(1-N4697)</f>
        <v>14664.96</v>
      </c>
      <c r="R4697" s="12" t="n">
        <f aca="false">M4697*O4697</f>
        <v>11268.84</v>
      </c>
      <c r="S4697" s="12" t="n">
        <f aca="false">Q4697-R4697</f>
        <v>3396.12</v>
      </c>
      <c r="T4697" s="11" t="n">
        <f aca="false">IFERROR(S4697/Q4697,0)</f>
        <v>0.231580583922493</v>
      </c>
      <c r="U4697" s="13" t="n">
        <f aca="false">F4697-E4697</f>
        <v>10</v>
      </c>
      <c r="V4697" s="13" t="n">
        <f aca="false">G4697-F4697</f>
        <v>1</v>
      </c>
      <c r="W4697" s="13" t="n">
        <f aca="false">G4697-E4697</f>
        <v>11</v>
      </c>
      <c r="X4697" s="10" t="n">
        <f aca="false">YEAR(E4697)</f>
        <v>2019</v>
      </c>
      <c r="Y4697" s="0" t="str">
        <f aca="false">TEXT(E4697,"yyyy-mm")</f>
        <v>2019-12</v>
      </c>
      <c r="Z4697" s="0" t="str">
        <f aca="false">"Q"&amp;ROUNDUP(MONTH(E4697)/3,0)&amp;"-"&amp;YEAR(E4697)</f>
        <v>Q4-2019</v>
      </c>
    </row>
    <row r="4698" customFormat="false" ht="14.25" hidden="false" customHeight="false" outlineLevel="0" collapsed="false">
      <c r="A4698" s="0" t="s">
        <v>4740</v>
      </c>
      <c r="B4698" s="0" t="s">
        <v>38</v>
      </c>
      <c r="C4698" s="0" t="s">
        <v>39</v>
      </c>
      <c r="D4698" s="9" t="n">
        <v>43700</v>
      </c>
      <c r="E4698" s="9" t="n">
        <v>43810</v>
      </c>
      <c r="F4698" s="9" t="n">
        <v>43831</v>
      </c>
      <c r="G4698" s="9" t="n">
        <v>43834</v>
      </c>
      <c r="H4698" s="10" t="s">
        <v>36</v>
      </c>
      <c r="I4698" s="0" t="n">
        <v>19</v>
      </c>
      <c r="J4698" s="0" t="n">
        <v>49</v>
      </c>
      <c r="K4698" s="0" t="n">
        <v>91</v>
      </c>
      <c r="L4698" s="0" t="n">
        <v>13</v>
      </c>
      <c r="M4698" s="0" t="n">
        <v>8</v>
      </c>
      <c r="N4698" s="11" t="n">
        <v>0.075</v>
      </c>
      <c r="O4698" s="12" t="n">
        <v>98.49</v>
      </c>
      <c r="P4698" s="12" t="n">
        <v>201</v>
      </c>
      <c r="Q4698" s="12" t="n">
        <f aca="false">M4698*P4698*(1-N4698)</f>
        <v>1487.4</v>
      </c>
      <c r="R4698" s="12" t="n">
        <f aca="false">M4698*O4698</f>
        <v>787.92</v>
      </c>
      <c r="S4698" s="12" t="n">
        <f aca="false">Q4698-R4698</f>
        <v>699.48</v>
      </c>
      <c r="T4698" s="11" t="n">
        <f aca="false">IFERROR(S4698/Q4698,0)</f>
        <v>0.47027027027027</v>
      </c>
      <c r="U4698" s="13" t="n">
        <f aca="false">F4698-E4698</f>
        <v>21</v>
      </c>
      <c r="V4698" s="13" t="n">
        <f aca="false">G4698-F4698</f>
        <v>3</v>
      </c>
      <c r="W4698" s="13" t="n">
        <f aca="false">G4698-E4698</f>
        <v>24</v>
      </c>
      <c r="X4698" s="10" t="n">
        <f aca="false">YEAR(E4698)</f>
        <v>2019</v>
      </c>
      <c r="Y4698" s="0" t="str">
        <f aca="false">TEXT(E4698,"yyyy-mm")</f>
        <v>2019-12</v>
      </c>
      <c r="Z4698" s="0" t="str">
        <f aca="false">"Q"&amp;ROUNDUP(MONTH(E4698)/3,0)&amp;"-"&amp;YEAR(E4698)</f>
        <v>Q4-2019</v>
      </c>
    </row>
    <row r="4699" customFormat="false" ht="14.25" hidden="false" customHeight="false" outlineLevel="0" collapsed="false">
      <c r="A4699" s="0" t="s">
        <v>4741</v>
      </c>
      <c r="B4699" s="0" t="s">
        <v>34</v>
      </c>
      <c r="C4699" s="0" t="s">
        <v>35</v>
      </c>
      <c r="D4699" s="9" t="n">
        <v>43700</v>
      </c>
      <c r="E4699" s="9" t="n">
        <v>43810</v>
      </c>
      <c r="F4699" s="9" t="n">
        <v>43818</v>
      </c>
      <c r="G4699" s="9" t="n">
        <v>43826</v>
      </c>
      <c r="H4699" s="10" t="s">
        <v>36</v>
      </c>
      <c r="I4699" s="0" t="n">
        <v>4</v>
      </c>
      <c r="J4699" s="0" t="n">
        <v>14</v>
      </c>
      <c r="K4699" s="0" t="n">
        <v>257</v>
      </c>
      <c r="L4699" s="0" t="n">
        <v>29</v>
      </c>
      <c r="M4699" s="0" t="n">
        <v>3</v>
      </c>
      <c r="N4699" s="11" t="n">
        <v>0.075</v>
      </c>
      <c r="O4699" s="12" t="n">
        <v>2599.94</v>
      </c>
      <c r="P4699" s="12" t="n">
        <v>3999.9</v>
      </c>
      <c r="Q4699" s="12" t="n">
        <f aca="false">M4699*P4699*(1-N4699)</f>
        <v>11099.7225</v>
      </c>
      <c r="R4699" s="12" t="n">
        <f aca="false">M4699*O4699</f>
        <v>7799.82</v>
      </c>
      <c r="S4699" s="12" t="n">
        <f aca="false">Q4699-R4699</f>
        <v>3299.9025</v>
      </c>
      <c r="T4699" s="11" t="n">
        <f aca="false">IFERROR(S4699/Q4699,0)</f>
        <v>0.297295945912161</v>
      </c>
      <c r="U4699" s="13" t="n">
        <f aca="false">F4699-E4699</f>
        <v>8</v>
      </c>
      <c r="V4699" s="13" t="n">
        <f aca="false">G4699-F4699</f>
        <v>8</v>
      </c>
      <c r="W4699" s="13" t="n">
        <f aca="false">G4699-E4699</f>
        <v>16</v>
      </c>
      <c r="X4699" s="10" t="n">
        <f aca="false">YEAR(E4699)</f>
        <v>2019</v>
      </c>
      <c r="Y4699" s="0" t="str">
        <f aca="false">TEXT(E4699,"yyyy-mm")</f>
        <v>2019-12</v>
      </c>
      <c r="Z4699" s="0" t="str">
        <f aca="false">"Q"&amp;ROUNDUP(MONTH(E4699)/3,0)&amp;"-"&amp;YEAR(E4699)</f>
        <v>Q4-2019</v>
      </c>
    </row>
    <row r="4700" customFormat="false" ht="14.25" hidden="false" customHeight="false" outlineLevel="0" collapsed="false">
      <c r="A4700" s="0" t="s">
        <v>4742</v>
      </c>
      <c r="B4700" s="0" t="s">
        <v>34</v>
      </c>
      <c r="C4700" s="0" t="s">
        <v>79</v>
      </c>
      <c r="D4700" s="9" t="n">
        <v>43700</v>
      </c>
      <c r="E4700" s="9" t="n">
        <v>43811</v>
      </c>
      <c r="F4700" s="9" t="n">
        <v>43829</v>
      </c>
      <c r="G4700" s="9" t="n">
        <v>43831</v>
      </c>
      <c r="H4700" s="10" t="s">
        <v>36</v>
      </c>
      <c r="I4700" s="0" t="n">
        <v>8</v>
      </c>
      <c r="J4700" s="0" t="n">
        <v>21</v>
      </c>
      <c r="K4700" s="0" t="n">
        <v>75</v>
      </c>
      <c r="L4700" s="0" t="n">
        <v>15</v>
      </c>
      <c r="M4700" s="0" t="n">
        <v>3</v>
      </c>
      <c r="N4700" s="11" t="n">
        <v>0.075</v>
      </c>
      <c r="O4700" s="12" t="n">
        <v>1234.34</v>
      </c>
      <c r="P4700" s="12" t="n">
        <v>1788.9</v>
      </c>
      <c r="Q4700" s="12" t="n">
        <f aca="false">M4700*P4700*(1-N4700)</f>
        <v>4964.1975</v>
      </c>
      <c r="R4700" s="12" t="n">
        <f aca="false">M4700*O4700</f>
        <v>3703.02</v>
      </c>
      <c r="S4700" s="12" t="n">
        <f aca="false">Q4700-R4700</f>
        <v>1261.1775</v>
      </c>
      <c r="T4700" s="11" t="n">
        <f aca="false">IFERROR(S4700/Q4700,0)</f>
        <v>0.25405465838134</v>
      </c>
      <c r="U4700" s="13" t="n">
        <f aca="false">F4700-E4700</f>
        <v>18</v>
      </c>
      <c r="V4700" s="13" t="n">
        <f aca="false">G4700-F4700</f>
        <v>2</v>
      </c>
      <c r="W4700" s="13" t="n">
        <f aca="false">G4700-E4700</f>
        <v>20</v>
      </c>
      <c r="X4700" s="10" t="n">
        <f aca="false">YEAR(E4700)</f>
        <v>2019</v>
      </c>
      <c r="Y4700" s="0" t="str">
        <f aca="false">TEXT(E4700,"yyyy-mm")</f>
        <v>2019-12</v>
      </c>
      <c r="Z4700" s="0" t="str">
        <f aca="false">"Q"&amp;ROUNDUP(MONTH(E4700)/3,0)&amp;"-"&amp;YEAR(E4700)</f>
        <v>Q4-2019</v>
      </c>
    </row>
    <row r="4701" customFormat="false" ht="14.25" hidden="false" customHeight="false" outlineLevel="0" collapsed="false">
      <c r="A4701" s="0" t="s">
        <v>4743</v>
      </c>
      <c r="B4701" s="0" t="s">
        <v>34</v>
      </c>
      <c r="C4701" s="0" t="s">
        <v>39</v>
      </c>
      <c r="D4701" s="9" t="n">
        <v>43700</v>
      </c>
      <c r="E4701" s="9" t="n">
        <v>43811</v>
      </c>
      <c r="F4701" s="9" t="n">
        <v>43825</v>
      </c>
      <c r="G4701" s="9" t="n">
        <v>43826</v>
      </c>
      <c r="H4701" s="10" t="s">
        <v>36</v>
      </c>
      <c r="I4701" s="0" t="n">
        <v>9</v>
      </c>
      <c r="J4701" s="0" t="n">
        <v>42</v>
      </c>
      <c r="K4701" s="0" t="n">
        <v>202</v>
      </c>
      <c r="L4701" s="0" t="n">
        <v>27</v>
      </c>
      <c r="M4701" s="0" t="n">
        <v>7</v>
      </c>
      <c r="N4701" s="11" t="n">
        <v>0.3</v>
      </c>
      <c r="O4701" s="12" t="n">
        <v>132.66</v>
      </c>
      <c r="P4701" s="12" t="n">
        <v>201</v>
      </c>
      <c r="Q4701" s="12" t="n">
        <f aca="false">M4701*P4701*(1-N4701)</f>
        <v>984.9</v>
      </c>
      <c r="R4701" s="12" t="n">
        <f aca="false">M4701*O4701</f>
        <v>928.62</v>
      </c>
      <c r="S4701" s="12" t="n">
        <f aca="false">Q4701-R4701</f>
        <v>56.28</v>
      </c>
      <c r="T4701" s="11" t="n">
        <f aca="false">IFERROR(S4701/Q4701,0)</f>
        <v>0.0571428571428571</v>
      </c>
      <c r="U4701" s="13" t="n">
        <f aca="false">F4701-E4701</f>
        <v>14</v>
      </c>
      <c r="V4701" s="13" t="n">
        <f aca="false">G4701-F4701</f>
        <v>1</v>
      </c>
      <c r="W4701" s="13" t="n">
        <f aca="false">G4701-E4701</f>
        <v>15</v>
      </c>
      <c r="X4701" s="10" t="n">
        <f aca="false">YEAR(E4701)</f>
        <v>2019</v>
      </c>
      <c r="Y4701" s="0" t="str">
        <f aca="false">TEXT(E4701,"yyyy-mm")</f>
        <v>2019-12</v>
      </c>
      <c r="Z4701" s="0" t="str">
        <f aca="false">"Q"&amp;ROUNDUP(MONTH(E4701)/3,0)&amp;"-"&amp;YEAR(E4701)</f>
        <v>Q4-2019</v>
      </c>
    </row>
    <row r="4702" customFormat="false" ht="14.25" hidden="false" customHeight="false" outlineLevel="0" collapsed="false">
      <c r="A4702" s="0" t="s">
        <v>4744</v>
      </c>
      <c r="B4702" s="0" t="s">
        <v>34</v>
      </c>
      <c r="C4702" s="0" t="s">
        <v>35</v>
      </c>
      <c r="D4702" s="9" t="n">
        <v>43700</v>
      </c>
      <c r="E4702" s="9" t="n">
        <v>43811</v>
      </c>
      <c r="F4702" s="9" t="n">
        <v>43816</v>
      </c>
      <c r="G4702" s="9" t="n">
        <v>43820</v>
      </c>
      <c r="H4702" s="10" t="s">
        <v>36</v>
      </c>
      <c r="I4702" s="0" t="n">
        <v>6</v>
      </c>
      <c r="J4702" s="0" t="n">
        <v>9</v>
      </c>
      <c r="K4702" s="0" t="n">
        <v>231</v>
      </c>
      <c r="L4702" s="0" t="n">
        <v>34</v>
      </c>
      <c r="M4702" s="0" t="n">
        <v>4</v>
      </c>
      <c r="N4702" s="11" t="n">
        <v>0.075</v>
      </c>
      <c r="O4702" s="12" t="n">
        <v>106.13</v>
      </c>
      <c r="P4702" s="12" t="n">
        <v>241.2</v>
      </c>
      <c r="Q4702" s="12" t="n">
        <f aca="false">M4702*P4702*(1-N4702)</f>
        <v>892.44</v>
      </c>
      <c r="R4702" s="12" t="n">
        <f aca="false">M4702*O4702</f>
        <v>424.52</v>
      </c>
      <c r="S4702" s="12" t="n">
        <f aca="false">Q4702-R4702</f>
        <v>467.92</v>
      </c>
      <c r="T4702" s="11" t="n">
        <f aca="false">IFERROR(S4702/Q4702,0)</f>
        <v>0.524315360136256</v>
      </c>
      <c r="U4702" s="13" t="n">
        <f aca="false">F4702-E4702</f>
        <v>5</v>
      </c>
      <c r="V4702" s="13" t="n">
        <f aca="false">G4702-F4702</f>
        <v>4</v>
      </c>
      <c r="W4702" s="13" t="n">
        <f aca="false">G4702-E4702</f>
        <v>9</v>
      </c>
      <c r="X4702" s="10" t="n">
        <f aca="false">YEAR(E4702)</f>
        <v>2019</v>
      </c>
      <c r="Y4702" s="0" t="str">
        <f aca="false">TEXT(E4702,"yyyy-mm")</f>
        <v>2019-12</v>
      </c>
      <c r="Z4702" s="0" t="str">
        <f aca="false">"Q"&amp;ROUNDUP(MONTH(E4702)/3,0)&amp;"-"&amp;YEAR(E4702)</f>
        <v>Q4-2019</v>
      </c>
    </row>
    <row r="4703" customFormat="false" ht="14.25" hidden="false" customHeight="false" outlineLevel="0" collapsed="false">
      <c r="A4703" s="0" t="s">
        <v>4745</v>
      </c>
      <c r="B4703" s="0" t="s">
        <v>34</v>
      </c>
      <c r="C4703" s="0" t="s">
        <v>58</v>
      </c>
      <c r="D4703" s="9" t="n">
        <v>43700</v>
      </c>
      <c r="E4703" s="9" t="n">
        <v>43811</v>
      </c>
      <c r="F4703" s="9" t="n">
        <v>43819</v>
      </c>
      <c r="G4703" s="9" t="n">
        <v>43824</v>
      </c>
      <c r="H4703" s="10" t="s">
        <v>36</v>
      </c>
      <c r="I4703" s="0" t="n">
        <v>7</v>
      </c>
      <c r="J4703" s="0" t="n">
        <v>41</v>
      </c>
      <c r="K4703" s="0" t="n">
        <v>364</v>
      </c>
      <c r="L4703" s="0" t="n">
        <v>39</v>
      </c>
      <c r="M4703" s="0" t="n">
        <v>4</v>
      </c>
      <c r="N4703" s="11" t="n">
        <v>0.075</v>
      </c>
      <c r="O4703" s="12" t="n">
        <v>798.98</v>
      </c>
      <c r="P4703" s="12" t="n">
        <v>1065.3</v>
      </c>
      <c r="Q4703" s="12" t="n">
        <f aca="false">M4703*P4703*(1-N4703)</f>
        <v>3941.61</v>
      </c>
      <c r="R4703" s="12" t="n">
        <f aca="false">M4703*O4703</f>
        <v>3195.92</v>
      </c>
      <c r="S4703" s="12" t="n">
        <f aca="false">Q4703-R4703</f>
        <v>745.69</v>
      </c>
      <c r="T4703" s="11" t="n">
        <f aca="false">IFERROR(S4703/Q4703,0)</f>
        <v>0.189184115120471</v>
      </c>
      <c r="U4703" s="13" t="n">
        <f aca="false">F4703-E4703</f>
        <v>8</v>
      </c>
      <c r="V4703" s="13" t="n">
        <f aca="false">G4703-F4703</f>
        <v>5</v>
      </c>
      <c r="W4703" s="13" t="n">
        <f aca="false">G4703-E4703</f>
        <v>13</v>
      </c>
      <c r="X4703" s="10" t="n">
        <f aca="false">YEAR(E4703)</f>
        <v>2019</v>
      </c>
      <c r="Y4703" s="0" t="str">
        <f aca="false">TEXT(E4703,"yyyy-mm")</f>
        <v>2019-12</v>
      </c>
      <c r="Z4703" s="0" t="str">
        <f aca="false">"Q"&amp;ROUNDUP(MONTH(E4703)/3,0)&amp;"-"&amp;YEAR(E4703)</f>
        <v>Q4-2019</v>
      </c>
    </row>
    <row r="4704" customFormat="false" ht="14.25" hidden="false" customHeight="false" outlineLevel="0" collapsed="false">
      <c r="A4704" s="0" t="s">
        <v>4746</v>
      </c>
      <c r="B4704" s="0" t="s">
        <v>34</v>
      </c>
      <c r="C4704" s="0" t="s">
        <v>39</v>
      </c>
      <c r="D4704" s="9" t="n">
        <v>43700</v>
      </c>
      <c r="E4704" s="9" t="n">
        <v>43811</v>
      </c>
      <c r="F4704" s="9" t="n">
        <v>43815</v>
      </c>
      <c r="G4704" s="9" t="n">
        <v>43816</v>
      </c>
      <c r="H4704" s="10" t="s">
        <v>36</v>
      </c>
      <c r="I4704" s="0" t="n">
        <v>2</v>
      </c>
      <c r="J4704" s="0" t="n">
        <v>28</v>
      </c>
      <c r="K4704" s="0" t="n">
        <v>108</v>
      </c>
      <c r="L4704" s="0" t="n">
        <v>15</v>
      </c>
      <c r="M4704" s="0" t="n">
        <v>4</v>
      </c>
      <c r="N4704" s="11" t="n">
        <v>0.075</v>
      </c>
      <c r="O4704" s="12" t="n">
        <v>1507.9</v>
      </c>
      <c r="P4704" s="12" t="n">
        <v>2432.1</v>
      </c>
      <c r="Q4704" s="12" t="n">
        <f aca="false">M4704*P4704*(1-N4704)</f>
        <v>8998.77</v>
      </c>
      <c r="R4704" s="12" t="n">
        <f aca="false">M4704*O4704</f>
        <v>6031.6</v>
      </c>
      <c r="S4704" s="12" t="n">
        <f aca="false">Q4704-R4704</f>
        <v>2967.17</v>
      </c>
      <c r="T4704" s="11" t="n">
        <f aca="false">IFERROR(S4704/Q4704,0)</f>
        <v>0.329730618740117</v>
      </c>
      <c r="U4704" s="13" t="n">
        <f aca="false">F4704-E4704</f>
        <v>4</v>
      </c>
      <c r="V4704" s="13" t="n">
        <f aca="false">G4704-F4704</f>
        <v>1</v>
      </c>
      <c r="W4704" s="13" t="n">
        <f aca="false">G4704-E4704</f>
        <v>5</v>
      </c>
      <c r="X4704" s="10" t="n">
        <f aca="false">YEAR(E4704)</f>
        <v>2019</v>
      </c>
      <c r="Y4704" s="0" t="str">
        <f aca="false">TEXT(E4704,"yyyy-mm")</f>
        <v>2019-12</v>
      </c>
      <c r="Z4704" s="0" t="str">
        <f aca="false">"Q"&amp;ROUNDUP(MONTH(E4704)/3,0)&amp;"-"&amp;YEAR(E4704)</f>
        <v>Q4-2019</v>
      </c>
    </row>
    <row r="4705" customFormat="false" ht="14.25" hidden="false" customHeight="false" outlineLevel="0" collapsed="false">
      <c r="A4705" s="0" t="s">
        <v>4747</v>
      </c>
      <c r="B4705" s="0" t="s">
        <v>34</v>
      </c>
      <c r="C4705" s="0" t="s">
        <v>35</v>
      </c>
      <c r="D4705" s="9" t="n">
        <v>43700</v>
      </c>
      <c r="E4705" s="9" t="n">
        <v>43811</v>
      </c>
      <c r="F4705" s="9" t="n">
        <v>43837</v>
      </c>
      <c r="G4705" s="9" t="n">
        <v>43838</v>
      </c>
      <c r="H4705" s="10" t="s">
        <v>36</v>
      </c>
      <c r="I4705" s="0" t="n">
        <v>4</v>
      </c>
      <c r="J4705" s="0" t="n">
        <v>17</v>
      </c>
      <c r="K4705" s="0" t="n">
        <v>237</v>
      </c>
      <c r="L4705" s="0" t="n">
        <v>46</v>
      </c>
      <c r="M4705" s="0" t="n">
        <v>2</v>
      </c>
      <c r="N4705" s="11" t="n">
        <v>0.05</v>
      </c>
      <c r="O4705" s="12" t="n">
        <v>3137.07</v>
      </c>
      <c r="P4705" s="12" t="n">
        <v>3825.7</v>
      </c>
      <c r="Q4705" s="12" t="n">
        <f aca="false">M4705*P4705*(1-N4705)</f>
        <v>7268.83</v>
      </c>
      <c r="R4705" s="12" t="n">
        <f aca="false">M4705*O4705</f>
        <v>6274.14</v>
      </c>
      <c r="S4705" s="12" t="n">
        <f aca="false">Q4705-R4705</f>
        <v>994.689999999999</v>
      </c>
      <c r="T4705" s="11" t="n">
        <f aca="false">IFERROR(S4705/Q4705,0)</f>
        <v>0.136843205852936</v>
      </c>
      <c r="U4705" s="13" t="n">
        <f aca="false">F4705-E4705</f>
        <v>26</v>
      </c>
      <c r="V4705" s="13" t="n">
        <f aca="false">G4705-F4705</f>
        <v>1</v>
      </c>
      <c r="W4705" s="13" t="n">
        <f aca="false">G4705-E4705</f>
        <v>27</v>
      </c>
      <c r="X4705" s="10" t="n">
        <f aca="false">YEAR(E4705)</f>
        <v>2019</v>
      </c>
      <c r="Y4705" s="0" t="str">
        <f aca="false">TEXT(E4705,"yyyy-mm")</f>
        <v>2019-12</v>
      </c>
      <c r="Z4705" s="0" t="str">
        <f aca="false">"Q"&amp;ROUNDUP(MONTH(E4705)/3,0)&amp;"-"&amp;YEAR(E4705)</f>
        <v>Q4-2019</v>
      </c>
    </row>
    <row r="4706" customFormat="false" ht="14.25" hidden="false" customHeight="false" outlineLevel="0" collapsed="false">
      <c r="A4706" s="0" t="s">
        <v>4748</v>
      </c>
      <c r="B4706" s="0" t="s">
        <v>41</v>
      </c>
      <c r="C4706" s="0" t="s">
        <v>39</v>
      </c>
      <c r="D4706" s="9" t="n">
        <v>43700</v>
      </c>
      <c r="E4706" s="9" t="n">
        <v>43811</v>
      </c>
      <c r="F4706" s="9" t="n">
        <v>43828</v>
      </c>
      <c r="G4706" s="9" t="n">
        <v>43830</v>
      </c>
      <c r="H4706" s="10" t="s">
        <v>36</v>
      </c>
      <c r="I4706" s="0" t="n">
        <v>20</v>
      </c>
      <c r="J4706" s="0" t="n">
        <v>9</v>
      </c>
      <c r="K4706" s="0" t="n">
        <v>188</v>
      </c>
      <c r="L4706" s="0" t="n">
        <v>25</v>
      </c>
      <c r="M4706" s="0" t="n">
        <v>7</v>
      </c>
      <c r="N4706" s="11" t="n">
        <v>0.075</v>
      </c>
      <c r="O4706" s="12" t="n">
        <v>3937.26</v>
      </c>
      <c r="P4706" s="12" t="n">
        <v>5393.5</v>
      </c>
      <c r="Q4706" s="12" t="n">
        <f aca="false">M4706*P4706*(1-N4706)</f>
        <v>34922.9125</v>
      </c>
      <c r="R4706" s="12" t="n">
        <f aca="false">M4706*O4706</f>
        <v>27560.82</v>
      </c>
      <c r="S4706" s="12" t="n">
        <f aca="false">Q4706-R4706</f>
        <v>7362.0925</v>
      </c>
      <c r="T4706" s="11" t="n">
        <f aca="false">IFERROR(S4706/Q4706,0)</f>
        <v>0.210809808603449</v>
      </c>
      <c r="U4706" s="13" t="n">
        <f aca="false">F4706-E4706</f>
        <v>17</v>
      </c>
      <c r="V4706" s="13" t="n">
        <f aca="false">G4706-F4706</f>
        <v>2</v>
      </c>
      <c r="W4706" s="13" t="n">
        <f aca="false">G4706-E4706</f>
        <v>19</v>
      </c>
      <c r="X4706" s="10" t="n">
        <f aca="false">YEAR(E4706)</f>
        <v>2019</v>
      </c>
      <c r="Y4706" s="0" t="str">
        <f aca="false">TEXT(E4706,"yyyy-mm")</f>
        <v>2019-12</v>
      </c>
      <c r="Z4706" s="0" t="str">
        <f aca="false">"Q"&amp;ROUNDUP(MONTH(E4706)/3,0)&amp;"-"&amp;YEAR(E4706)</f>
        <v>Q4-2019</v>
      </c>
    </row>
    <row r="4707" customFormat="false" ht="14.25" hidden="false" customHeight="false" outlineLevel="0" collapsed="false">
      <c r="A4707" s="0" t="s">
        <v>4749</v>
      </c>
      <c r="B4707" s="0" t="s">
        <v>34</v>
      </c>
      <c r="C4707" s="0" t="s">
        <v>48</v>
      </c>
      <c r="D4707" s="9" t="n">
        <v>43700</v>
      </c>
      <c r="E4707" s="9" t="n">
        <v>43811</v>
      </c>
      <c r="F4707" s="9" t="n">
        <v>43813</v>
      </c>
      <c r="G4707" s="9" t="n">
        <v>43822</v>
      </c>
      <c r="H4707" s="10" t="s">
        <v>36</v>
      </c>
      <c r="I4707" s="0" t="n">
        <v>6</v>
      </c>
      <c r="J4707" s="0" t="n">
        <v>29</v>
      </c>
      <c r="K4707" s="0" t="n">
        <v>33</v>
      </c>
      <c r="L4707" s="0" t="n">
        <v>26</v>
      </c>
      <c r="M4707" s="0" t="n">
        <v>7</v>
      </c>
      <c r="N4707" s="11" t="n">
        <v>0.4</v>
      </c>
      <c r="O4707" s="12" t="n">
        <v>1674.33</v>
      </c>
      <c r="P4707" s="12" t="n">
        <v>3986.5</v>
      </c>
      <c r="Q4707" s="12" t="n">
        <f aca="false">M4707*P4707*(1-N4707)</f>
        <v>16743.3</v>
      </c>
      <c r="R4707" s="12" t="n">
        <f aca="false">M4707*O4707</f>
        <v>11720.31</v>
      </c>
      <c r="S4707" s="12" t="n">
        <f aca="false">Q4707-R4707</f>
        <v>5022.99</v>
      </c>
      <c r="T4707" s="11" t="n">
        <f aca="false">IFERROR(S4707/Q4707,0)</f>
        <v>0.3</v>
      </c>
      <c r="U4707" s="13" t="n">
        <f aca="false">F4707-E4707</f>
        <v>2</v>
      </c>
      <c r="V4707" s="13" t="n">
        <f aca="false">G4707-F4707</f>
        <v>9</v>
      </c>
      <c r="W4707" s="13" t="n">
        <f aca="false">G4707-E4707</f>
        <v>11</v>
      </c>
      <c r="X4707" s="10" t="n">
        <f aca="false">YEAR(E4707)</f>
        <v>2019</v>
      </c>
      <c r="Y4707" s="0" t="str">
        <f aca="false">TEXT(E4707,"yyyy-mm")</f>
        <v>2019-12</v>
      </c>
      <c r="Z4707" s="0" t="str">
        <f aca="false">"Q"&amp;ROUNDUP(MONTH(E4707)/3,0)&amp;"-"&amp;YEAR(E4707)</f>
        <v>Q4-2019</v>
      </c>
    </row>
    <row r="4708" customFormat="false" ht="14.25" hidden="false" customHeight="false" outlineLevel="0" collapsed="false">
      <c r="A4708" s="0" t="s">
        <v>4750</v>
      </c>
      <c r="B4708" s="0" t="s">
        <v>41</v>
      </c>
      <c r="C4708" s="0" t="s">
        <v>48</v>
      </c>
      <c r="D4708" s="9" t="n">
        <v>43700</v>
      </c>
      <c r="E4708" s="9" t="n">
        <v>43811</v>
      </c>
      <c r="F4708" s="9" t="n">
        <v>43815</v>
      </c>
      <c r="G4708" s="9" t="n">
        <v>43816</v>
      </c>
      <c r="H4708" s="10" t="s">
        <v>36</v>
      </c>
      <c r="I4708" s="0" t="n">
        <v>23</v>
      </c>
      <c r="J4708" s="0" t="n">
        <v>14</v>
      </c>
      <c r="K4708" s="0" t="n">
        <v>7</v>
      </c>
      <c r="L4708" s="0" t="n">
        <v>45</v>
      </c>
      <c r="M4708" s="0" t="n">
        <v>5</v>
      </c>
      <c r="N4708" s="11" t="n">
        <v>0.075</v>
      </c>
      <c r="O4708" s="12" t="n">
        <v>582.9</v>
      </c>
      <c r="P4708" s="12" t="n">
        <v>1005</v>
      </c>
      <c r="Q4708" s="12" t="n">
        <f aca="false">M4708*P4708*(1-N4708)</f>
        <v>4648.125</v>
      </c>
      <c r="R4708" s="12" t="n">
        <f aca="false">M4708*O4708</f>
        <v>2914.5</v>
      </c>
      <c r="S4708" s="12" t="n">
        <f aca="false">Q4708-R4708</f>
        <v>1733.625</v>
      </c>
      <c r="T4708" s="11" t="n">
        <f aca="false">IFERROR(S4708/Q4708,0)</f>
        <v>0.372972972972973</v>
      </c>
      <c r="U4708" s="13" t="n">
        <f aca="false">F4708-E4708</f>
        <v>4</v>
      </c>
      <c r="V4708" s="13" t="n">
        <f aca="false">G4708-F4708</f>
        <v>1</v>
      </c>
      <c r="W4708" s="13" t="n">
        <f aca="false">G4708-E4708</f>
        <v>5</v>
      </c>
      <c r="X4708" s="10" t="n">
        <f aca="false">YEAR(E4708)</f>
        <v>2019</v>
      </c>
      <c r="Y4708" s="0" t="str">
        <f aca="false">TEXT(E4708,"yyyy-mm")</f>
        <v>2019-12</v>
      </c>
      <c r="Z4708" s="0" t="str">
        <f aca="false">"Q"&amp;ROUNDUP(MONTH(E4708)/3,0)&amp;"-"&amp;YEAR(E4708)</f>
        <v>Q4-2019</v>
      </c>
    </row>
    <row r="4709" customFormat="false" ht="14.25" hidden="false" customHeight="false" outlineLevel="0" collapsed="false">
      <c r="A4709" s="0" t="s">
        <v>4751</v>
      </c>
      <c r="B4709" s="0" t="s">
        <v>41</v>
      </c>
      <c r="C4709" s="0" t="s">
        <v>35</v>
      </c>
      <c r="D4709" s="9" t="n">
        <v>43700</v>
      </c>
      <c r="E4709" s="9" t="n">
        <v>43812</v>
      </c>
      <c r="F4709" s="9" t="n">
        <v>43834</v>
      </c>
      <c r="G4709" s="9" t="n">
        <v>43837</v>
      </c>
      <c r="H4709" s="10" t="s">
        <v>36</v>
      </c>
      <c r="I4709" s="0" t="n">
        <v>24</v>
      </c>
      <c r="J4709" s="0" t="n">
        <v>23</v>
      </c>
      <c r="K4709" s="0" t="n">
        <v>249</v>
      </c>
      <c r="L4709" s="0" t="n">
        <v>47</v>
      </c>
      <c r="M4709" s="0" t="n">
        <v>7</v>
      </c>
      <c r="N4709" s="11" t="n">
        <v>0.2</v>
      </c>
      <c r="O4709" s="12" t="n">
        <v>2837.25</v>
      </c>
      <c r="P4709" s="12" t="n">
        <v>6036.7</v>
      </c>
      <c r="Q4709" s="12" t="n">
        <f aca="false">M4709*P4709*(1-N4709)</f>
        <v>33805.52</v>
      </c>
      <c r="R4709" s="12" t="n">
        <f aca="false">M4709*O4709</f>
        <v>19860.75</v>
      </c>
      <c r="S4709" s="12" t="n">
        <f aca="false">Q4709-R4709</f>
        <v>13944.77</v>
      </c>
      <c r="T4709" s="11" t="n">
        <f aca="false">IFERROR(S4709/Q4709,0)</f>
        <v>0.412499792933225</v>
      </c>
      <c r="U4709" s="13" t="n">
        <f aca="false">F4709-E4709</f>
        <v>22</v>
      </c>
      <c r="V4709" s="13" t="n">
        <f aca="false">G4709-F4709</f>
        <v>3</v>
      </c>
      <c r="W4709" s="13" t="n">
        <f aca="false">G4709-E4709</f>
        <v>25</v>
      </c>
      <c r="X4709" s="10" t="n">
        <f aca="false">YEAR(E4709)</f>
        <v>2019</v>
      </c>
      <c r="Y4709" s="0" t="str">
        <f aca="false">TEXT(E4709,"yyyy-mm")</f>
        <v>2019-12</v>
      </c>
      <c r="Z4709" s="0" t="str">
        <f aca="false">"Q"&amp;ROUNDUP(MONTH(E4709)/3,0)&amp;"-"&amp;YEAR(E4709)</f>
        <v>Q4-2019</v>
      </c>
    </row>
    <row r="4710" customFormat="false" ht="14.25" hidden="false" customHeight="false" outlineLevel="0" collapsed="false">
      <c r="A4710" s="0" t="s">
        <v>4752</v>
      </c>
      <c r="B4710" s="0" t="s">
        <v>38</v>
      </c>
      <c r="C4710" s="0" t="s">
        <v>48</v>
      </c>
      <c r="D4710" s="9" t="n">
        <v>43700</v>
      </c>
      <c r="E4710" s="9" t="n">
        <v>43812</v>
      </c>
      <c r="F4710" s="9" t="n">
        <v>43831</v>
      </c>
      <c r="G4710" s="9" t="n">
        <v>43832</v>
      </c>
      <c r="H4710" s="10" t="s">
        <v>36</v>
      </c>
      <c r="I4710" s="0" t="n">
        <v>18</v>
      </c>
      <c r="J4710" s="0" t="n">
        <v>9</v>
      </c>
      <c r="K4710" s="0" t="n">
        <v>14</v>
      </c>
      <c r="L4710" s="0" t="n">
        <v>46</v>
      </c>
      <c r="M4710" s="0" t="n">
        <v>7</v>
      </c>
      <c r="N4710" s="11" t="n">
        <v>0.05</v>
      </c>
      <c r="O4710" s="12" t="n">
        <v>1311.86</v>
      </c>
      <c r="P4710" s="12" t="n">
        <v>2385.2</v>
      </c>
      <c r="Q4710" s="12" t="n">
        <f aca="false">M4710*P4710*(1-N4710)</f>
        <v>15861.58</v>
      </c>
      <c r="R4710" s="12" t="n">
        <f aca="false">M4710*O4710</f>
        <v>9183.02</v>
      </c>
      <c r="S4710" s="12" t="n">
        <f aca="false">Q4710-R4710</f>
        <v>6678.56</v>
      </c>
      <c r="T4710" s="11" t="n">
        <f aca="false">IFERROR(S4710/Q4710,0)</f>
        <v>0.421052631578947</v>
      </c>
      <c r="U4710" s="13" t="n">
        <f aca="false">F4710-E4710</f>
        <v>19</v>
      </c>
      <c r="V4710" s="13" t="n">
        <f aca="false">G4710-F4710</f>
        <v>1</v>
      </c>
      <c r="W4710" s="13" t="n">
        <f aca="false">G4710-E4710</f>
        <v>20</v>
      </c>
      <c r="X4710" s="10" t="n">
        <f aca="false">YEAR(E4710)</f>
        <v>2019</v>
      </c>
      <c r="Y4710" s="0" t="str">
        <f aca="false">TEXT(E4710,"yyyy-mm")</f>
        <v>2019-12</v>
      </c>
      <c r="Z4710" s="0" t="str">
        <f aca="false">"Q"&amp;ROUNDUP(MONTH(E4710)/3,0)&amp;"-"&amp;YEAR(E4710)</f>
        <v>Q4-2019</v>
      </c>
    </row>
    <row r="4711" customFormat="false" ht="14.25" hidden="false" customHeight="false" outlineLevel="0" collapsed="false">
      <c r="A4711" s="0" t="s">
        <v>4753</v>
      </c>
      <c r="B4711" s="0" t="s">
        <v>34</v>
      </c>
      <c r="C4711" s="0" t="s">
        <v>46</v>
      </c>
      <c r="D4711" s="9" t="n">
        <v>43700</v>
      </c>
      <c r="E4711" s="9" t="n">
        <v>43812</v>
      </c>
      <c r="F4711" s="9" t="n">
        <v>43837</v>
      </c>
      <c r="G4711" s="9" t="n">
        <v>43840</v>
      </c>
      <c r="H4711" s="10" t="s">
        <v>36</v>
      </c>
      <c r="I4711" s="0" t="n">
        <v>8</v>
      </c>
      <c r="J4711" s="0" t="n">
        <v>39</v>
      </c>
      <c r="K4711" s="0" t="n">
        <v>323</v>
      </c>
      <c r="L4711" s="0" t="n">
        <v>2</v>
      </c>
      <c r="M4711" s="0" t="n">
        <v>8</v>
      </c>
      <c r="N4711" s="11" t="n">
        <v>0.1</v>
      </c>
      <c r="O4711" s="12" t="n">
        <v>771.84</v>
      </c>
      <c r="P4711" s="12" t="n">
        <v>1072</v>
      </c>
      <c r="Q4711" s="12" t="n">
        <f aca="false">M4711*P4711*(1-N4711)</f>
        <v>7718.4</v>
      </c>
      <c r="R4711" s="12" t="n">
        <f aca="false">M4711*O4711</f>
        <v>6174.72</v>
      </c>
      <c r="S4711" s="12" t="n">
        <f aca="false">Q4711-R4711</f>
        <v>1543.68</v>
      </c>
      <c r="T4711" s="11" t="n">
        <f aca="false">IFERROR(S4711/Q4711,0)</f>
        <v>0.2</v>
      </c>
      <c r="U4711" s="13" t="n">
        <f aca="false">F4711-E4711</f>
        <v>25</v>
      </c>
      <c r="V4711" s="13" t="n">
        <f aca="false">G4711-F4711</f>
        <v>3</v>
      </c>
      <c r="W4711" s="13" t="n">
        <f aca="false">G4711-E4711</f>
        <v>28</v>
      </c>
      <c r="X4711" s="10" t="n">
        <f aca="false">YEAR(E4711)</f>
        <v>2019</v>
      </c>
      <c r="Y4711" s="0" t="str">
        <f aca="false">TEXT(E4711,"yyyy-mm")</f>
        <v>2019-12</v>
      </c>
      <c r="Z4711" s="0" t="str">
        <f aca="false">"Q"&amp;ROUNDUP(MONTH(E4711)/3,0)&amp;"-"&amp;YEAR(E4711)</f>
        <v>Q4-2019</v>
      </c>
    </row>
    <row r="4712" customFormat="false" ht="14.25" hidden="false" customHeight="false" outlineLevel="0" collapsed="false">
      <c r="A4712" s="0" t="s">
        <v>4754</v>
      </c>
      <c r="B4712" s="0" t="s">
        <v>38</v>
      </c>
      <c r="C4712" s="0" t="s">
        <v>46</v>
      </c>
      <c r="D4712" s="9" t="n">
        <v>43700</v>
      </c>
      <c r="E4712" s="9" t="n">
        <v>43812</v>
      </c>
      <c r="F4712" s="9" t="n">
        <v>43839</v>
      </c>
      <c r="G4712" s="9" t="n">
        <v>43845</v>
      </c>
      <c r="H4712" s="10" t="s">
        <v>36</v>
      </c>
      <c r="I4712" s="0" t="n">
        <v>12</v>
      </c>
      <c r="J4712" s="0" t="n">
        <v>20</v>
      </c>
      <c r="K4712" s="0" t="n">
        <v>284</v>
      </c>
      <c r="L4712" s="0" t="n">
        <v>11</v>
      </c>
      <c r="M4712" s="0" t="n">
        <v>7</v>
      </c>
      <c r="N4712" s="11" t="n">
        <v>0.1</v>
      </c>
      <c r="O4712" s="12" t="n">
        <v>2695.21</v>
      </c>
      <c r="P4712" s="12" t="n">
        <v>5085.3</v>
      </c>
      <c r="Q4712" s="12" t="n">
        <f aca="false">M4712*P4712*(1-N4712)</f>
        <v>32037.39</v>
      </c>
      <c r="R4712" s="12" t="n">
        <f aca="false">M4712*O4712</f>
        <v>18866.47</v>
      </c>
      <c r="S4712" s="12" t="n">
        <f aca="false">Q4712-R4712</f>
        <v>13170.92</v>
      </c>
      <c r="T4712" s="11" t="n">
        <f aca="false">IFERROR(S4712/Q4712,0)</f>
        <v>0.411110892616409</v>
      </c>
      <c r="U4712" s="13" t="n">
        <f aca="false">F4712-E4712</f>
        <v>27</v>
      </c>
      <c r="V4712" s="13" t="n">
        <f aca="false">G4712-F4712</f>
        <v>6</v>
      </c>
      <c r="W4712" s="13" t="n">
        <f aca="false">G4712-E4712</f>
        <v>33</v>
      </c>
      <c r="X4712" s="10" t="n">
        <f aca="false">YEAR(E4712)</f>
        <v>2019</v>
      </c>
      <c r="Y4712" s="0" t="str">
        <f aca="false">TEXT(E4712,"yyyy-mm")</f>
        <v>2019-12</v>
      </c>
      <c r="Z4712" s="0" t="str">
        <f aca="false">"Q"&amp;ROUNDUP(MONTH(E4712)/3,0)&amp;"-"&amp;YEAR(E4712)</f>
        <v>Q4-2019</v>
      </c>
    </row>
    <row r="4713" customFormat="false" ht="14.25" hidden="false" customHeight="false" outlineLevel="0" collapsed="false">
      <c r="A4713" s="0" t="s">
        <v>4755</v>
      </c>
      <c r="B4713" s="0" t="s">
        <v>34</v>
      </c>
      <c r="C4713" s="0" t="s">
        <v>39</v>
      </c>
      <c r="D4713" s="9" t="n">
        <v>43700</v>
      </c>
      <c r="E4713" s="9" t="n">
        <v>43812</v>
      </c>
      <c r="F4713" s="9" t="n">
        <v>43840</v>
      </c>
      <c r="G4713" s="9" t="n">
        <v>43848</v>
      </c>
      <c r="H4713" s="10" t="s">
        <v>36</v>
      </c>
      <c r="I4713" s="0" t="n">
        <v>2</v>
      </c>
      <c r="J4713" s="0" t="n">
        <v>6</v>
      </c>
      <c r="K4713" s="0" t="n">
        <v>103</v>
      </c>
      <c r="L4713" s="0" t="n">
        <v>10</v>
      </c>
      <c r="M4713" s="0" t="n">
        <v>5</v>
      </c>
      <c r="N4713" s="11" t="n">
        <v>0.15</v>
      </c>
      <c r="O4713" s="12" t="n">
        <v>1922.9</v>
      </c>
      <c r="P4713" s="12" t="n">
        <v>3845.8</v>
      </c>
      <c r="Q4713" s="12" t="n">
        <f aca="false">M4713*P4713*(1-N4713)</f>
        <v>16344.65</v>
      </c>
      <c r="R4713" s="12" t="n">
        <f aca="false">M4713*O4713</f>
        <v>9614.5</v>
      </c>
      <c r="S4713" s="12" t="n">
        <f aca="false">Q4713-R4713</f>
        <v>6730.15</v>
      </c>
      <c r="T4713" s="11" t="n">
        <f aca="false">IFERROR(S4713/Q4713,0)</f>
        <v>0.411764705882353</v>
      </c>
      <c r="U4713" s="13" t="n">
        <f aca="false">F4713-E4713</f>
        <v>28</v>
      </c>
      <c r="V4713" s="13" t="n">
        <f aca="false">G4713-F4713</f>
        <v>8</v>
      </c>
      <c r="W4713" s="13" t="n">
        <f aca="false">G4713-E4713</f>
        <v>36</v>
      </c>
      <c r="X4713" s="10" t="n">
        <f aca="false">YEAR(E4713)</f>
        <v>2019</v>
      </c>
      <c r="Y4713" s="0" t="str">
        <f aca="false">TEXT(E4713,"yyyy-mm")</f>
        <v>2019-12</v>
      </c>
      <c r="Z4713" s="0" t="str">
        <f aca="false">"Q"&amp;ROUNDUP(MONTH(E4713)/3,0)&amp;"-"&amp;YEAR(E4713)</f>
        <v>Q4-2019</v>
      </c>
    </row>
    <row r="4714" customFormat="false" ht="14.25" hidden="false" customHeight="false" outlineLevel="0" collapsed="false">
      <c r="A4714" s="0" t="s">
        <v>4756</v>
      </c>
      <c r="B4714" s="0" t="s">
        <v>34</v>
      </c>
      <c r="C4714" s="0" t="s">
        <v>46</v>
      </c>
      <c r="D4714" s="9" t="n">
        <v>43700</v>
      </c>
      <c r="E4714" s="9" t="n">
        <v>43812</v>
      </c>
      <c r="F4714" s="9" t="n">
        <v>43821</v>
      </c>
      <c r="G4714" s="9" t="n">
        <v>43822</v>
      </c>
      <c r="H4714" s="10" t="s">
        <v>36</v>
      </c>
      <c r="I4714" s="0" t="n">
        <v>8</v>
      </c>
      <c r="J4714" s="0" t="n">
        <v>24</v>
      </c>
      <c r="K4714" s="0" t="n">
        <v>322</v>
      </c>
      <c r="L4714" s="0" t="n">
        <v>24</v>
      </c>
      <c r="M4714" s="0" t="n">
        <v>6</v>
      </c>
      <c r="N4714" s="11" t="n">
        <v>0.4</v>
      </c>
      <c r="O4714" s="12" t="n">
        <v>668.93</v>
      </c>
      <c r="P4714" s="12" t="n">
        <v>1286.4</v>
      </c>
      <c r="Q4714" s="12" t="n">
        <f aca="false">M4714*P4714*(1-N4714)</f>
        <v>4631.04</v>
      </c>
      <c r="R4714" s="12" t="n">
        <f aca="false">M4714*O4714</f>
        <v>4013.58</v>
      </c>
      <c r="S4714" s="12" t="n">
        <f aca="false">Q4714-R4714</f>
        <v>617.46</v>
      </c>
      <c r="T4714" s="11" t="n">
        <f aca="false">IFERROR(S4714/Q4714,0)</f>
        <v>0.13333074212272</v>
      </c>
      <c r="U4714" s="13" t="n">
        <f aca="false">F4714-E4714</f>
        <v>9</v>
      </c>
      <c r="V4714" s="13" t="n">
        <f aca="false">G4714-F4714</f>
        <v>1</v>
      </c>
      <c r="W4714" s="13" t="n">
        <f aca="false">G4714-E4714</f>
        <v>10</v>
      </c>
      <c r="X4714" s="10" t="n">
        <f aca="false">YEAR(E4714)</f>
        <v>2019</v>
      </c>
      <c r="Y4714" s="0" t="str">
        <f aca="false">TEXT(E4714,"yyyy-mm")</f>
        <v>2019-12</v>
      </c>
      <c r="Z4714" s="0" t="str">
        <f aca="false">"Q"&amp;ROUNDUP(MONTH(E4714)/3,0)&amp;"-"&amp;YEAR(E4714)</f>
        <v>Q4-2019</v>
      </c>
    </row>
    <row r="4715" customFormat="false" ht="14.25" hidden="false" customHeight="false" outlineLevel="0" collapsed="false">
      <c r="A4715" s="0" t="s">
        <v>4757</v>
      </c>
      <c r="B4715" s="0" t="s">
        <v>34</v>
      </c>
      <c r="C4715" s="0" t="s">
        <v>35</v>
      </c>
      <c r="D4715" s="9" t="n">
        <v>43700</v>
      </c>
      <c r="E4715" s="9" t="n">
        <v>43812</v>
      </c>
      <c r="F4715" s="9" t="n">
        <v>43827</v>
      </c>
      <c r="G4715" s="9" t="n">
        <v>43831</v>
      </c>
      <c r="H4715" s="10" t="s">
        <v>36</v>
      </c>
      <c r="I4715" s="0" t="n">
        <v>4</v>
      </c>
      <c r="J4715" s="0" t="n">
        <v>12</v>
      </c>
      <c r="K4715" s="0" t="n">
        <v>250</v>
      </c>
      <c r="L4715" s="0" t="n">
        <v>1</v>
      </c>
      <c r="M4715" s="0" t="n">
        <v>8</v>
      </c>
      <c r="N4715" s="11" t="n">
        <v>0.075</v>
      </c>
      <c r="O4715" s="12" t="n">
        <v>809.03</v>
      </c>
      <c r="P4715" s="12" t="n">
        <v>1078.7</v>
      </c>
      <c r="Q4715" s="12" t="n">
        <f aca="false">M4715*P4715*(1-N4715)</f>
        <v>7982.38</v>
      </c>
      <c r="R4715" s="12" t="n">
        <f aca="false">M4715*O4715</f>
        <v>6472.24</v>
      </c>
      <c r="S4715" s="12" t="n">
        <f aca="false">Q4715-R4715</f>
        <v>1510.14</v>
      </c>
      <c r="T4715" s="11" t="n">
        <f aca="false">IFERROR(S4715/Q4715,0)</f>
        <v>0.189184178152381</v>
      </c>
      <c r="U4715" s="13" t="n">
        <f aca="false">F4715-E4715</f>
        <v>15</v>
      </c>
      <c r="V4715" s="13" t="n">
        <f aca="false">G4715-F4715</f>
        <v>4</v>
      </c>
      <c r="W4715" s="13" t="n">
        <f aca="false">G4715-E4715</f>
        <v>19</v>
      </c>
      <c r="X4715" s="10" t="n">
        <f aca="false">YEAR(E4715)</f>
        <v>2019</v>
      </c>
      <c r="Y4715" s="0" t="str">
        <f aca="false">TEXT(E4715,"yyyy-mm")</f>
        <v>2019-12</v>
      </c>
      <c r="Z4715" s="0" t="str">
        <f aca="false">"Q"&amp;ROUNDUP(MONTH(E4715)/3,0)&amp;"-"&amp;YEAR(E4715)</f>
        <v>Q4-2019</v>
      </c>
    </row>
    <row r="4716" customFormat="false" ht="14.25" hidden="false" customHeight="false" outlineLevel="0" collapsed="false">
      <c r="A4716" s="0" t="s">
        <v>4758</v>
      </c>
      <c r="B4716" s="0" t="s">
        <v>41</v>
      </c>
      <c r="C4716" s="0" t="s">
        <v>35</v>
      </c>
      <c r="D4716" s="9" t="n">
        <v>43700</v>
      </c>
      <c r="E4716" s="9" t="n">
        <v>43813</v>
      </c>
      <c r="F4716" s="9" t="n">
        <v>43819</v>
      </c>
      <c r="G4716" s="9" t="n">
        <v>43828</v>
      </c>
      <c r="H4716" s="10" t="s">
        <v>36</v>
      </c>
      <c r="I4716" s="0" t="n">
        <v>25</v>
      </c>
      <c r="J4716" s="0" t="n">
        <v>6</v>
      </c>
      <c r="K4716" s="0" t="n">
        <v>247</v>
      </c>
      <c r="L4716" s="0" t="n">
        <v>38</v>
      </c>
      <c r="M4716" s="0" t="n">
        <v>7</v>
      </c>
      <c r="N4716" s="11" t="n">
        <v>0.1</v>
      </c>
      <c r="O4716" s="12" t="n">
        <v>4583.74</v>
      </c>
      <c r="P4716" s="12" t="n">
        <v>5802.2</v>
      </c>
      <c r="Q4716" s="12" t="n">
        <f aca="false">M4716*P4716*(1-N4716)</f>
        <v>36553.86</v>
      </c>
      <c r="R4716" s="12" t="n">
        <f aca="false">M4716*O4716</f>
        <v>32086.18</v>
      </c>
      <c r="S4716" s="12" t="n">
        <f aca="false">Q4716-R4716</f>
        <v>4467.68</v>
      </c>
      <c r="T4716" s="11" t="n">
        <f aca="false">IFERROR(S4716/Q4716,0)</f>
        <v>0.122221839225734</v>
      </c>
      <c r="U4716" s="13" t="n">
        <f aca="false">F4716-E4716</f>
        <v>6</v>
      </c>
      <c r="V4716" s="13" t="n">
        <f aca="false">G4716-F4716</f>
        <v>9</v>
      </c>
      <c r="W4716" s="13" t="n">
        <f aca="false">G4716-E4716</f>
        <v>15</v>
      </c>
      <c r="X4716" s="10" t="n">
        <f aca="false">YEAR(E4716)</f>
        <v>2019</v>
      </c>
      <c r="Y4716" s="0" t="str">
        <f aca="false">TEXT(E4716,"yyyy-mm")</f>
        <v>2019-12</v>
      </c>
      <c r="Z4716" s="0" t="str">
        <f aca="false">"Q"&amp;ROUNDUP(MONTH(E4716)/3,0)&amp;"-"&amp;YEAR(E4716)</f>
        <v>Q4-2019</v>
      </c>
    </row>
    <row r="4717" customFormat="false" ht="14.25" hidden="false" customHeight="false" outlineLevel="0" collapsed="false">
      <c r="A4717" s="0" t="s">
        <v>4759</v>
      </c>
      <c r="B4717" s="0" t="s">
        <v>41</v>
      </c>
      <c r="C4717" s="0" t="s">
        <v>58</v>
      </c>
      <c r="D4717" s="9" t="n">
        <v>43700</v>
      </c>
      <c r="E4717" s="9" t="n">
        <v>43813</v>
      </c>
      <c r="F4717" s="9" t="n">
        <v>43823</v>
      </c>
      <c r="G4717" s="9" t="n">
        <v>43833</v>
      </c>
      <c r="H4717" s="10" t="s">
        <v>36</v>
      </c>
      <c r="I4717" s="0" t="n">
        <v>21</v>
      </c>
      <c r="J4717" s="0" t="n">
        <v>49</v>
      </c>
      <c r="K4717" s="0" t="n">
        <v>340</v>
      </c>
      <c r="L4717" s="0" t="n">
        <v>5</v>
      </c>
      <c r="M4717" s="0" t="n">
        <v>8</v>
      </c>
      <c r="N4717" s="11" t="n">
        <v>0.15</v>
      </c>
      <c r="O4717" s="12" t="n">
        <v>1050.36</v>
      </c>
      <c r="P4717" s="12" t="n">
        <v>1721.9</v>
      </c>
      <c r="Q4717" s="12" t="n">
        <f aca="false">M4717*P4717*(1-N4717)</f>
        <v>11708.92</v>
      </c>
      <c r="R4717" s="12" t="n">
        <f aca="false">M4717*O4717</f>
        <v>8402.88</v>
      </c>
      <c r="S4717" s="12" t="n">
        <f aca="false">Q4717-R4717</f>
        <v>3306.04</v>
      </c>
      <c r="T4717" s="11" t="n">
        <f aca="false">IFERROR(S4717/Q4717,0)</f>
        <v>0.282352257936684</v>
      </c>
      <c r="U4717" s="13" t="n">
        <f aca="false">F4717-E4717</f>
        <v>10</v>
      </c>
      <c r="V4717" s="13" t="n">
        <f aca="false">G4717-F4717</f>
        <v>10</v>
      </c>
      <c r="W4717" s="13" t="n">
        <f aca="false">G4717-E4717</f>
        <v>20</v>
      </c>
      <c r="X4717" s="10" t="n">
        <f aca="false">YEAR(E4717)</f>
        <v>2019</v>
      </c>
      <c r="Y4717" s="0" t="str">
        <f aca="false">TEXT(E4717,"yyyy-mm")</f>
        <v>2019-12</v>
      </c>
      <c r="Z4717" s="0" t="str">
        <f aca="false">"Q"&amp;ROUNDUP(MONTH(E4717)/3,0)&amp;"-"&amp;YEAR(E4717)</f>
        <v>Q4-2019</v>
      </c>
    </row>
    <row r="4718" customFormat="false" ht="14.25" hidden="false" customHeight="false" outlineLevel="0" collapsed="false">
      <c r="A4718" s="0" t="s">
        <v>4760</v>
      </c>
      <c r="B4718" s="0" t="s">
        <v>34</v>
      </c>
      <c r="C4718" s="0" t="s">
        <v>79</v>
      </c>
      <c r="D4718" s="9" t="n">
        <v>43700</v>
      </c>
      <c r="E4718" s="9" t="n">
        <v>43813</v>
      </c>
      <c r="F4718" s="9" t="n">
        <v>43818</v>
      </c>
      <c r="G4718" s="9" t="n">
        <v>43824</v>
      </c>
      <c r="H4718" s="10" t="s">
        <v>36</v>
      </c>
      <c r="I4718" s="0" t="n">
        <v>4</v>
      </c>
      <c r="J4718" s="0" t="n">
        <v>10</v>
      </c>
      <c r="K4718" s="0" t="n">
        <v>62</v>
      </c>
      <c r="L4718" s="0" t="n">
        <v>7</v>
      </c>
      <c r="M4718" s="0" t="n">
        <v>1</v>
      </c>
      <c r="N4718" s="11" t="n">
        <v>0.15</v>
      </c>
      <c r="O4718" s="12" t="n">
        <v>736.87</v>
      </c>
      <c r="P4718" s="12" t="n">
        <v>944.7</v>
      </c>
      <c r="Q4718" s="12" t="n">
        <f aca="false">M4718*P4718*(1-N4718)</f>
        <v>802.995</v>
      </c>
      <c r="R4718" s="12" t="n">
        <f aca="false">M4718*O4718</f>
        <v>736.87</v>
      </c>
      <c r="S4718" s="12" t="n">
        <f aca="false">Q4718-R4718</f>
        <v>66.125</v>
      </c>
      <c r="T4718" s="11" t="n">
        <f aca="false">IFERROR(S4718/Q4718,0)</f>
        <v>0.0823479598254037</v>
      </c>
      <c r="U4718" s="13" t="n">
        <f aca="false">F4718-E4718</f>
        <v>5</v>
      </c>
      <c r="V4718" s="13" t="n">
        <f aca="false">G4718-F4718</f>
        <v>6</v>
      </c>
      <c r="W4718" s="13" t="n">
        <f aca="false">G4718-E4718</f>
        <v>11</v>
      </c>
      <c r="X4718" s="10" t="n">
        <f aca="false">YEAR(E4718)</f>
        <v>2019</v>
      </c>
      <c r="Y4718" s="0" t="str">
        <f aca="false">TEXT(E4718,"yyyy-mm")</f>
        <v>2019-12</v>
      </c>
      <c r="Z4718" s="0" t="str">
        <f aca="false">"Q"&amp;ROUNDUP(MONTH(E4718)/3,0)&amp;"-"&amp;YEAR(E4718)</f>
        <v>Q4-2019</v>
      </c>
    </row>
    <row r="4719" customFormat="false" ht="14.25" hidden="false" customHeight="false" outlineLevel="0" collapsed="false">
      <c r="A4719" s="0" t="s">
        <v>4761</v>
      </c>
      <c r="B4719" s="0" t="s">
        <v>38</v>
      </c>
      <c r="C4719" s="0" t="s">
        <v>39</v>
      </c>
      <c r="D4719" s="9" t="n">
        <v>43700</v>
      </c>
      <c r="E4719" s="9" t="n">
        <v>43813</v>
      </c>
      <c r="F4719" s="9" t="n">
        <v>43836</v>
      </c>
      <c r="G4719" s="9" t="n">
        <v>43846</v>
      </c>
      <c r="H4719" s="10" t="s">
        <v>36</v>
      </c>
      <c r="I4719" s="0" t="n">
        <v>19</v>
      </c>
      <c r="J4719" s="0" t="n">
        <v>26</v>
      </c>
      <c r="K4719" s="0" t="n">
        <v>138</v>
      </c>
      <c r="L4719" s="0" t="n">
        <v>20</v>
      </c>
      <c r="M4719" s="0" t="n">
        <v>3</v>
      </c>
      <c r="N4719" s="11" t="n">
        <v>0.15</v>
      </c>
      <c r="O4719" s="12" t="n">
        <v>131.39</v>
      </c>
      <c r="P4719" s="12" t="n">
        <v>247.9</v>
      </c>
      <c r="Q4719" s="12" t="n">
        <f aca="false">M4719*P4719*(1-N4719)</f>
        <v>632.145</v>
      </c>
      <c r="R4719" s="12" t="n">
        <f aca="false">M4719*O4719</f>
        <v>394.17</v>
      </c>
      <c r="S4719" s="12" t="n">
        <f aca="false">Q4719-R4719</f>
        <v>237.975</v>
      </c>
      <c r="T4719" s="11" t="n">
        <f aca="false">IFERROR(S4719/Q4719,0)</f>
        <v>0.37645635099542</v>
      </c>
      <c r="U4719" s="13" t="n">
        <f aca="false">F4719-E4719</f>
        <v>23</v>
      </c>
      <c r="V4719" s="13" t="n">
        <f aca="false">G4719-F4719</f>
        <v>10</v>
      </c>
      <c r="W4719" s="13" t="n">
        <f aca="false">G4719-E4719</f>
        <v>33</v>
      </c>
      <c r="X4719" s="10" t="n">
        <f aca="false">YEAR(E4719)</f>
        <v>2019</v>
      </c>
      <c r="Y4719" s="0" t="str">
        <f aca="false">TEXT(E4719,"yyyy-mm")</f>
        <v>2019-12</v>
      </c>
      <c r="Z4719" s="0" t="str">
        <f aca="false">"Q"&amp;ROUNDUP(MONTH(E4719)/3,0)&amp;"-"&amp;YEAR(E4719)</f>
        <v>Q4-2019</v>
      </c>
    </row>
    <row r="4720" customFormat="false" ht="14.25" hidden="false" customHeight="false" outlineLevel="0" collapsed="false">
      <c r="A4720" s="0" t="s">
        <v>4762</v>
      </c>
      <c r="B4720" s="0" t="s">
        <v>43</v>
      </c>
      <c r="C4720" s="0" t="s">
        <v>48</v>
      </c>
      <c r="D4720" s="9" t="n">
        <v>43700</v>
      </c>
      <c r="E4720" s="9" t="n">
        <v>43813</v>
      </c>
      <c r="F4720" s="9" t="n">
        <v>43828</v>
      </c>
      <c r="G4720" s="9" t="n">
        <v>43838</v>
      </c>
      <c r="H4720" s="10" t="s">
        <v>36</v>
      </c>
      <c r="I4720" s="0" t="n">
        <v>27</v>
      </c>
      <c r="J4720" s="0" t="n">
        <v>13</v>
      </c>
      <c r="K4720" s="0" t="n">
        <v>46</v>
      </c>
      <c r="L4720" s="0" t="n">
        <v>33</v>
      </c>
      <c r="M4720" s="0" t="n">
        <v>6</v>
      </c>
      <c r="N4720" s="11" t="n">
        <v>0.1</v>
      </c>
      <c r="O4720" s="12" t="n">
        <v>1447.2</v>
      </c>
      <c r="P4720" s="12" t="n">
        <v>1929.6</v>
      </c>
      <c r="Q4720" s="12" t="n">
        <f aca="false">M4720*P4720*(1-N4720)</f>
        <v>10419.84</v>
      </c>
      <c r="R4720" s="12" t="n">
        <f aca="false">M4720*O4720</f>
        <v>8683.2</v>
      </c>
      <c r="S4720" s="12" t="n">
        <f aca="false">Q4720-R4720</f>
        <v>1736.64</v>
      </c>
      <c r="T4720" s="11" t="n">
        <f aca="false">IFERROR(S4720/Q4720,0)</f>
        <v>0.166666666666666</v>
      </c>
      <c r="U4720" s="13" t="n">
        <f aca="false">F4720-E4720</f>
        <v>15</v>
      </c>
      <c r="V4720" s="13" t="n">
        <f aca="false">G4720-F4720</f>
        <v>10</v>
      </c>
      <c r="W4720" s="13" t="n">
        <f aca="false">G4720-E4720</f>
        <v>25</v>
      </c>
      <c r="X4720" s="10" t="n">
        <f aca="false">YEAR(E4720)</f>
        <v>2019</v>
      </c>
      <c r="Y4720" s="0" t="str">
        <f aca="false">TEXT(E4720,"yyyy-mm")</f>
        <v>2019-12</v>
      </c>
      <c r="Z4720" s="0" t="str">
        <f aca="false">"Q"&amp;ROUNDUP(MONTH(E4720)/3,0)&amp;"-"&amp;YEAR(E4720)</f>
        <v>Q4-2019</v>
      </c>
    </row>
    <row r="4721" customFormat="false" ht="14.25" hidden="false" customHeight="false" outlineLevel="0" collapsed="false">
      <c r="A4721" s="0" t="s">
        <v>4763</v>
      </c>
      <c r="B4721" s="0" t="s">
        <v>41</v>
      </c>
      <c r="C4721" s="0" t="s">
        <v>79</v>
      </c>
      <c r="D4721" s="9" t="n">
        <v>43700</v>
      </c>
      <c r="E4721" s="9" t="n">
        <v>43813</v>
      </c>
      <c r="F4721" s="9" t="n">
        <v>43816</v>
      </c>
      <c r="G4721" s="9" t="n">
        <v>43826</v>
      </c>
      <c r="H4721" s="10" t="s">
        <v>36</v>
      </c>
      <c r="I4721" s="0" t="n">
        <v>20</v>
      </c>
      <c r="J4721" s="0" t="n">
        <v>41</v>
      </c>
      <c r="K4721" s="0" t="n">
        <v>71</v>
      </c>
      <c r="L4721" s="0" t="n">
        <v>15</v>
      </c>
      <c r="M4721" s="0" t="n">
        <v>2</v>
      </c>
      <c r="N4721" s="11" t="n">
        <v>0.075</v>
      </c>
      <c r="O4721" s="12" t="n">
        <v>612.05</v>
      </c>
      <c r="P4721" s="12" t="n">
        <v>971.5</v>
      </c>
      <c r="Q4721" s="12" t="n">
        <f aca="false">M4721*P4721*(1-N4721)</f>
        <v>1797.275</v>
      </c>
      <c r="R4721" s="12" t="n">
        <f aca="false">M4721*O4721</f>
        <v>1224.1</v>
      </c>
      <c r="S4721" s="12" t="n">
        <f aca="false">Q4721-R4721</f>
        <v>573.175</v>
      </c>
      <c r="T4721" s="11" t="n">
        <f aca="false">IFERROR(S4721/Q4721,0)</f>
        <v>0.318913354940118</v>
      </c>
      <c r="U4721" s="13" t="n">
        <f aca="false">F4721-E4721</f>
        <v>3</v>
      </c>
      <c r="V4721" s="13" t="n">
        <f aca="false">G4721-F4721</f>
        <v>10</v>
      </c>
      <c r="W4721" s="13" t="n">
        <f aca="false">G4721-E4721</f>
        <v>13</v>
      </c>
      <c r="X4721" s="10" t="n">
        <f aca="false">YEAR(E4721)</f>
        <v>2019</v>
      </c>
      <c r="Y4721" s="0" t="str">
        <f aca="false">TEXT(E4721,"yyyy-mm")</f>
        <v>2019-12</v>
      </c>
      <c r="Z4721" s="0" t="str">
        <f aca="false">"Q"&amp;ROUNDUP(MONTH(E4721)/3,0)&amp;"-"&amp;YEAR(E4721)</f>
        <v>Q4-2019</v>
      </c>
    </row>
    <row r="4722" customFormat="false" ht="14.25" hidden="false" customHeight="false" outlineLevel="0" collapsed="false">
      <c r="A4722" s="0" t="s">
        <v>4764</v>
      </c>
      <c r="B4722" s="0" t="s">
        <v>43</v>
      </c>
      <c r="C4722" s="0" t="s">
        <v>46</v>
      </c>
      <c r="D4722" s="9" t="n">
        <v>43700</v>
      </c>
      <c r="E4722" s="9" t="n">
        <v>43813</v>
      </c>
      <c r="F4722" s="9" t="n">
        <v>43821</v>
      </c>
      <c r="G4722" s="9" t="n">
        <v>43827</v>
      </c>
      <c r="H4722" s="10" t="s">
        <v>36</v>
      </c>
      <c r="I4722" s="0" t="n">
        <v>27</v>
      </c>
      <c r="J4722" s="0" t="n">
        <v>48</v>
      </c>
      <c r="K4722" s="0" t="n">
        <v>270</v>
      </c>
      <c r="L4722" s="0" t="n">
        <v>9</v>
      </c>
      <c r="M4722" s="0" t="n">
        <v>1</v>
      </c>
      <c r="N4722" s="11" t="n">
        <v>0.05</v>
      </c>
      <c r="O4722" s="12" t="n">
        <v>716.1</v>
      </c>
      <c r="P4722" s="12" t="n">
        <v>1118.9</v>
      </c>
      <c r="Q4722" s="12" t="n">
        <f aca="false">M4722*P4722*(1-N4722)</f>
        <v>1062.955</v>
      </c>
      <c r="R4722" s="12" t="n">
        <f aca="false">M4722*O4722</f>
        <v>716.1</v>
      </c>
      <c r="S4722" s="12" t="n">
        <f aca="false">Q4722-R4722</f>
        <v>346.855</v>
      </c>
      <c r="T4722" s="11" t="n">
        <f aca="false">IFERROR(S4722/Q4722,0)</f>
        <v>0.326312026379292</v>
      </c>
      <c r="U4722" s="13" t="n">
        <f aca="false">F4722-E4722</f>
        <v>8</v>
      </c>
      <c r="V4722" s="13" t="n">
        <f aca="false">G4722-F4722</f>
        <v>6</v>
      </c>
      <c r="W4722" s="13" t="n">
        <f aca="false">G4722-E4722</f>
        <v>14</v>
      </c>
      <c r="X4722" s="10" t="n">
        <f aca="false">YEAR(E4722)</f>
        <v>2019</v>
      </c>
      <c r="Y4722" s="0" t="str">
        <f aca="false">TEXT(E4722,"yyyy-mm")</f>
        <v>2019-12</v>
      </c>
      <c r="Z4722" s="0" t="str">
        <f aca="false">"Q"&amp;ROUNDUP(MONTH(E4722)/3,0)&amp;"-"&amp;YEAR(E4722)</f>
        <v>Q4-2019</v>
      </c>
    </row>
    <row r="4723" customFormat="false" ht="14.25" hidden="false" customHeight="false" outlineLevel="0" collapsed="false">
      <c r="A4723" s="0" t="s">
        <v>4765</v>
      </c>
      <c r="B4723" s="0" t="s">
        <v>38</v>
      </c>
      <c r="C4723" s="0" t="s">
        <v>46</v>
      </c>
      <c r="D4723" s="9" t="n">
        <v>43700</v>
      </c>
      <c r="E4723" s="9" t="n">
        <v>43814</v>
      </c>
      <c r="F4723" s="9" t="n">
        <v>43825</v>
      </c>
      <c r="G4723" s="9" t="n">
        <v>43830</v>
      </c>
      <c r="H4723" s="10" t="s">
        <v>36</v>
      </c>
      <c r="I4723" s="0" t="n">
        <v>14</v>
      </c>
      <c r="J4723" s="0" t="n">
        <v>25</v>
      </c>
      <c r="K4723" s="0" t="n">
        <v>297</v>
      </c>
      <c r="L4723" s="0" t="n">
        <v>27</v>
      </c>
      <c r="M4723" s="0" t="n">
        <v>7</v>
      </c>
      <c r="N4723" s="11" t="n">
        <v>0.1</v>
      </c>
      <c r="O4723" s="12" t="n">
        <v>813.11</v>
      </c>
      <c r="P4723" s="12" t="n">
        <v>991.6</v>
      </c>
      <c r="Q4723" s="12" t="n">
        <f aca="false">M4723*P4723*(1-N4723)</f>
        <v>6247.08</v>
      </c>
      <c r="R4723" s="12" t="n">
        <f aca="false">M4723*O4723</f>
        <v>5691.77</v>
      </c>
      <c r="S4723" s="12" t="n">
        <f aca="false">Q4723-R4723</f>
        <v>555.31</v>
      </c>
      <c r="T4723" s="11" t="n">
        <f aca="false">IFERROR(S4723/Q4723,0)</f>
        <v>0.088891129935906</v>
      </c>
      <c r="U4723" s="13" t="n">
        <f aca="false">F4723-E4723</f>
        <v>11</v>
      </c>
      <c r="V4723" s="13" t="n">
        <f aca="false">G4723-F4723</f>
        <v>5</v>
      </c>
      <c r="W4723" s="13" t="n">
        <f aca="false">G4723-E4723</f>
        <v>16</v>
      </c>
      <c r="X4723" s="10" t="n">
        <f aca="false">YEAR(E4723)</f>
        <v>2019</v>
      </c>
      <c r="Y4723" s="0" t="str">
        <f aca="false">TEXT(E4723,"yyyy-mm")</f>
        <v>2019-12</v>
      </c>
      <c r="Z4723" s="0" t="str">
        <f aca="false">"Q"&amp;ROUNDUP(MONTH(E4723)/3,0)&amp;"-"&amp;YEAR(E4723)</f>
        <v>Q4-2019</v>
      </c>
    </row>
    <row r="4724" customFormat="false" ht="14.25" hidden="false" customHeight="false" outlineLevel="0" collapsed="false">
      <c r="A4724" s="0" t="s">
        <v>4766</v>
      </c>
      <c r="B4724" s="0" t="s">
        <v>34</v>
      </c>
      <c r="C4724" s="0" t="s">
        <v>35</v>
      </c>
      <c r="D4724" s="9" t="n">
        <v>43700</v>
      </c>
      <c r="E4724" s="9" t="n">
        <v>43814</v>
      </c>
      <c r="F4724" s="9" t="n">
        <v>43822</v>
      </c>
      <c r="G4724" s="9" t="n">
        <v>43825</v>
      </c>
      <c r="H4724" s="10" t="s">
        <v>36</v>
      </c>
      <c r="I4724" s="0" t="n">
        <v>4</v>
      </c>
      <c r="J4724" s="0" t="n">
        <v>38</v>
      </c>
      <c r="K4724" s="0" t="n">
        <v>246</v>
      </c>
      <c r="L4724" s="0" t="n">
        <v>40</v>
      </c>
      <c r="M4724" s="0" t="n">
        <v>6</v>
      </c>
      <c r="N4724" s="11" t="n">
        <v>0.05</v>
      </c>
      <c r="O4724" s="12" t="n">
        <v>1810.21</v>
      </c>
      <c r="P4724" s="12" t="n">
        <v>2291.4</v>
      </c>
      <c r="Q4724" s="12" t="n">
        <f aca="false">M4724*P4724*(1-N4724)</f>
        <v>13060.98</v>
      </c>
      <c r="R4724" s="12" t="n">
        <f aca="false">M4724*O4724</f>
        <v>10861.26</v>
      </c>
      <c r="S4724" s="12" t="n">
        <f aca="false">Q4724-R4724</f>
        <v>2199.72</v>
      </c>
      <c r="T4724" s="11" t="n">
        <f aca="false">IFERROR(S4724/Q4724,0)</f>
        <v>0.168419215097183</v>
      </c>
      <c r="U4724" s="13" t="n">
        <f aca="false">F4724-E4724</f>
        <v>8</v>
      </c>
      <c r="V4724" s="13" t="n">
        <f aca="false">G4724-F4724</f>
        <v>3</v>
      </c>
      <c r="W4724" s="13" t="n">
        <f aca="false">G4724-E4724</f>
        <v>11</v>
      </c>
      <c r="X4724" s="10" t="n">
        <f aca="false">YEAR(E4724)</f>
        <v>2019</v>
      </c>
      <c r="Y4724" s="0" t="str">
        <f aca="false">TEXT(E4724,"yyyy-mm")</f>
        <v>2019-12</v>
      </c>
      <c r="Z4724" s="0" t="str">
        <f aca="false">"Q"&amp;ROUNDUP(MONTH(E4724)/3,0)&amp;"-"&amp;YEAR(E4724)</f>
        <v>Q4-2019</v>
      </c>
    </row>
    <row r="4725" customFormat="false" ht="14.25" hidden="false" customHeight="false" outlineLevel="0" collapsed="false">
      <c r="A4725" s="0" t="s">
        <v>4767</v>
      </c>
      <c r="B4725" s="0" t="s">
        <v>38</v>
      </c>
      <c r="C4725" s="0" t="s">
        <v>39</v>
      </c>
      <c r="D4725" s="9" t="n">
        <v>43700</v>
      </c>
      <c r="E4725" s="9" t="n">
        <v>43814</v>
      </c>
      <c r="F4725" s="9" t="n">
        <v>43830</v>
      </c>
      <c r="G4725" s="9" t="n">
        <v>43836</v>
      </c>
      <c r="H4725" s="10" t="s">
        <v>36</v>
      </c>
      <c r="I4725" s="0" t="n">
        <v>18</v>
      </c>
      <c r="J4725" s="0" t="n">
        <v>14</v>
      </c>
      <c r="K4725" s="0" t="n">
        <v>105</v>
      </c>
      <c r="L4725" s="0" t="n">
        <v>24</v>
      </c>
      <c r="M4725" s="0" t="n">
        <v>4</v>
      </c>
      <c r="N4725" s="11" t="n">
        <v>0.05</v>
      </c>
      <c r="O4725" s="12" t="n">
        <v>576.27</v>
      </c>
      <c r="P4725" s="12" t="n">
        <v>944.7</v>
      </c>
      <c r="Q4725" s="12" t="n">
        <f aca="false">M4725*P4725*(1-N4725)</f>
        <v>3589.86</v>
      </c>
      <c r="R4725" s="12" t="n">
        <f aca="false">M4725*O4725</f>
        <v>2305.08</v>
      </c>
      <c r="S4725" s="12" t="n">
        <f aca="false">Q4725-R4725</f>
        <v>1284.78</v>
      </c>
      <c r="T4725" s="11" t="n">
        <f aca="false">IFERROR(S4725/Q4725,0)</f>
        <v>0.357891394093363</v>
      </c>
      <c r="U4725" s="13" t="n">
        <f aca="false">F4725-E4725</f>
        <v>16</v>
      </c>
      <c r="V4725" s="13" t="n">
        <f aca="false">G4725-F4725</f>
        <v>6</v>
      </c>
      <c r="W4725" s="13" t="n">
        <f aca="false">G4725-E4725</f>
        <v>22</v>
      </c>
      <c r="X4725" s="10" t="n">
        <f aca="false">YEAR(E4725)</f>
        <v>2019</v>
      </c>
      <c r="Y4725" s="0" t="str">
        <f aca="false">TEXT(E4725,"yyyy-mm")</f>
        <v>2019-12</v>
      </c>
      <c r="Z4725" s="0" t="str">
        <f aca="false">"Q"&amp;ROUNDUP(MONTH(E4725)/3,0)&amp;"-"&amp;YEAR(E4725)</f>
        <v>Q4-2019</v>
      </c>
    </row>
    <row r="4726" customFormat="false" ht="14.25" hidden="false" customHeight="false" outlineLevel="0" collapsed="false">
      <c r="A4726" s="0" t="s">
        <v>4768</v>
      </c>
      <c r="B4726" s="0" t="s">
        <v>34</v>
      </c>
      <c r="C4726" s="0" t="s">
        <v>39</v>
      </c>
      <c r="D4726" s="9" t="n">
        <v>43700</v>
      </c>
      <c r="E4726" s="9" t="n">
        <v>43814</v>
      </c>
      <c r="F4726" s="9" t="n">
        <v>43821</v>
      </c>
      <c r="G4726" s="9" t="n">
        <v>43822</v>
      </c>
      <c r="H4726" s="10" t="s">
        <v>36</v>
      </c>
      <c r="I4726" s="0" t="n">
        <v>11</v>
      </c>
      <c r="J4726" s="0" t="n">
        <v>3</v>
      </c>
      <c r="K4726" s="0" t="n">
        <v>197</v>
      </c>
      <c r="L4726" s="0" t="n">
        <v>46</v>
      </c>
      <c r="M4726" s="0" t="n">
        <v>5</v>
      </c>
      <c r="N4726" s="11" t="n">
        <v>0.05</v>
      </c>
      <c r="O4726" s="12" t="n">
        <v>2164.9</v>
      </c>
      <c r="P4726" s="12" t="n">
        <v>3865.9</v>
      </c>
      <c r="Q4726" s="12" t="n">
        <f aca="false">M4726*P4726*(1-N4726)</f>
        <v>18363.025</v>
      </c>
      <c r="R4726" s="12" t="n">
        <f aca="false">M4726*O4726</f>
        <v>10824.5</v>
      </c>
      <c r="S4726" s="12" t="n">
        <f aca="false">Q4726-R4726</f>
        <v>7538.525</v>
      </c>
      <c r="T4726" s="11" t="n">
        <f aca="false">IFERROR(S4726/Q4726,0)</f>
        <v>0.410527404934644</v>
      </c>
      <c r="U4726" s="13" t="n">
        <f aca="false">F4726-E4726</f>
        <v>7</v>
      </c>
      <c r="V4726" s="13" t="n">
        <f aca="false">G4726-F4726</f>
        <v>1</v>
      </c>
      <c r="W4726" s="13" t="n">
        <f aca="false">G4726-E4726</f>
        <v>8</v>
      </c>
      <c r="X4726" s="10" t="n">
        <f aca="false">YEAR(E4726)</f>
        <v>2019</v>
      </c>
      <c r="Y4726" s="0" t="str">
        <f aca="false">TEXT(E4726,"yyyy-mm")</f>
        <v>2019-12</v>
      </c>
      <c r="Z4726" s="0" t="str">
        <f aca="false">"Q"&amp;ROUNDUP(MONTH(E4726)/3,0)&amp;"-"&amp;YEAR(E4726)</f>
        <v>Q4-2019</v>
      </c>
    </row>
    <row r="4727" customFormat="false" ht="14.25" hidden="false" customHeight="false" outlineLevel="0" collapsed="false">
      <c r="A4727" s="0" t="s">
        <v>4769</v>
      </c>
      <c r="B4727" s="0" t="s">
        <v>43</v>
      </c>
      <c r="C4727" s="0" t="s">
        <v>39</v>
      </c>
      <c r="D4727" s="9" t="n">
        <v>43700</v>
      </c>
      <c r="E4727" s="9" t="n">
        <v>43814</v>
      </c>
      <c r="F4727" s="9" t="n">
        <v>43841</v>
      </c>
      <c r="G4727" s="9" t="n">
        <v>43845</v>
      </c>
      <c r="H4727" s="10" t="s">
        <v>36</v>
      </c>
      <c r="I4727" s="0" t="n">
        <v>27</v>
      </c>
      <c r="J4727" s="0" t="n">
        <v>7</v>
      </c>
      <c r="K4727" s="0" t="n">
        <v>154</v>
      </c>
      <c r="L4727" s="0" t="n">
        <v>16</v>
      </c>
      <c r="M4727" s="0" t="n">
        <v>3</v>
      </c>
      <c r="N4727" s="11" t="n">
        <v>0.075</v>
      </c>
      <c r="O4727" s="12" t="n">
        <v>850.36</v>
      </c>
      <c r="P4727" s="12" t="n">
        <v>1118.9</v>
      </c>
      <c r="Q4727" s="12" t="n">
        <f aca="false">M4727*P4727*(1-N4727)</f>
        <v>3104.9475</v>
      </c>
      <c r="R4727" s="12" t="n">
        <f aca="false">M4727*O4727</f>
        <v>2551.08</v>
      </c>
      <c r="S4727" s="12" t="n">
        <f aca="false">Q4727-R4727</f>
        <v>553.8675</v>
      </c>
      <c r="T4727" s="11" t="n">
        <f aca="false">IFERROR(S4727/Q4727,0)</f>
        <v>0.178382243178025</v>
      </c>
      <c r="U4727" s="13" t="n">
        <f aca="false">F4727-E4727</f>
        <v>27</v>
      </c>
      <c r="V4727" s="13" t="n">
        <f aca="false">G4727-F4727</f>
        <v>4</v>
      </c>
      <c r="W4727" s="13" t="n">
        <f aca="false">G4727-E4727</f>
        <v>31</v>
      </c>
      <c r="X4727" s="10" t="n">
        <f aca="false">YEAR(E4727)</f>
        <v>2019</v>
      </c>
      <c r="Y4727" s="0" t="str">
        <f aca="false">TEXT(E4727,"yyyy-mm")</f>
        <v>2019-12</v>
      </c>
      <c r="Z4727" s="0" t="str">
        <f aca="false">"Q"&amp;ROUNDUP(MONTH(E4727)/3,0)&amp;"-"&amp;YEAR(E4727)</f>
        <v>Q4-2019</v>
      </c>
    </row>
    <row r="4728" customFormat="false" ht="14.25" hidden="false" customHeight="false" outlineLevel="0" collapsed="false">
      <c r="A4728" s="0" t="s">
        <v>4770</v>
      </c>
      <c r="B4728" s="0" t="s">
        <v>38</v>
      </c>
      <c r="C4728" s="0" t="s">
        <v>48</v>
      </c>
      <c r="D4728" s="9" t="n">
        <v>43700</v>
      </c>
      <c r="E4728" s="9" t="n">
        <v>43814</v>
      </c>
      <c r="F4728" s="9" t="n">
        <v>43818</v>
      </c>
      <c r="G4728" s="9" t="n">
        <v>43826</v>
      </c>
      <c r="H4728" s="10" t="s">
        <v>36</v>
      </c>
      <c r="I4728" s="0" t="n">
        <v>18</v>
      </c>
      <c r="J4728" s="0" t="n">
        <v>14</v>
      </c>
      <c r="K4728" s="0" t="n">
        <v>17</v>
      </c>
      <c r="L4728" s="0" t="n">
        <v>12</v>
      </c>
      <c r="M4728" s="0" t="n">
        <v>8</v>
      </c>
      <c r="N4728" s="11" t="n">
        <v>0.15</v>
      </c>
      <c r="O4728" s="12" t="n">
        <v>123.01</v>
      </c>
      <c r="P4728" s="12" t="n">
        <v>180.9</v>
      </c>
      <c r="Q4728" s="12" t="n">
        <f aca="false">M4728*P4728*(1-N4728)</f>
        <v>1230.12</v>
      </c>
      <c r="R4728" s="12" t="n">
        <f aca="false">M4728*O4728</f>
        <v>984.08</v>
      </c>
      <c r="S4728" s="12" t="n">
        <f aca="false">Q4728-R4728</f>
        <v>246.04</v>
      </c>
      <c r="T4728" s="11" t="n">
        <f aca="false">IFERROR(S4728/Q4728,0)</f>
        <v>0.200013006861119</v>
      </c>
      <c r="U4728" s="13" t="n">
        <f aca="false">F4728-E4728</f>
        <v>4</v>
      </c>
      <c r="V4728" s="13" t="n">
        <f aca="false">G4728-F4728</f>
        <v>8</v>
      </c>
      <c r="W4728" s="13" t="n">
        <f aca="false">G4728-E4728</f>
        <v>12</v>
      </c>
      <c r="X4728" s="10" t="n">
        <f aca="false">YEAR(E4728)</f>
        <v>2019</v>
      </c>
      <c r="Y4728" s="0" t="str">
        <f aca="false">TEXT(E4728,"yyyy-mm")</f>
        <v>2019-12</v>
      </c>
      <c r="Z4728" s="0" t="str">
        <f aca="false">"Q"&amp;ROUNDUP(MONTH(E4728)/3,0)&amp;"-"&amp;YEAR(E4728)</f>
        <v>Q4-2019</v>
      </c>
    </row>
    <row r="4729" customFormat="false" ht="14.25" hidden="false" customHeight="false" outlineLevel="0" collapsed="false">
      <c r="A4729" s="0" t="s">
        <v>4771</v>
      </c>
      <c r="B4729" s="0" t="s">
        <v>38</v>
      </c>
      <c r="C4729" s="0" t="s">
        <v>46</v>
      </c>
      <c r="D4729" s="9" t="n">
        <v>43700</v>
      </c>
      <c r="E4729" s="9" t="n">
        <v>43814</v>
      </c>
      <c r="F4729" s="9" t="n">
        <v>43840</v>
      </c>
      <c r="G4729" s="9" t="n">
        <v>43843</v>
      </c>
      <c r="H4729" s="10" t="s">
        <v>36</v>
      </c>
      <c r="I4729" s="0" t="n">
        <v>20</v>
      </c>
      <c r="J4729" s="0" t="n">
        <v>29</v>
      </c>
      <c r="K4729" s="0" t="n">
        <v>290</v>
      </c>
      <c r="L4729" s="0" t="n">
        <v>11</v>
      </c>
      <c r="M4729" s="0" t="n">
        <v>4</v>
      </c>
      <c r="N4729" s="11" t="n">
        <v>0.1</v>
      </c>
      <c r="O4729" s="12" t="n">
        <v>3238.51</v>
      </c>
      <c r="P4729" s="12" t="n">
        <v>5681.6</v>
      </c>
      <c r="Q4729" s="12" t="n">
        <f aca="false">M4729*P4729*(1-N4729)</f>
        <v>20453.76</v>
      </c>
      <c r="R4729" s="12" t="n">
        <f aca="false">M4729*O4729</f>
        <v>12954.04</v>
      </c>
      <c r="S4729" s="12" t="n">
        <f aca="false">Q4729-R4729</f>
        <v>7499.72</v>
      </c>
      <c r="T4729" s="11" t="n">
        <f aca="false">IFERROR(S4729/Q4729,0)</f>
        <v>0.366667057792797</v>
      </c>
      <c r="U4729" s="13" t="n">
        <f aca="false">F4729-E4729</f>
        <v>26</v>
      </c>
      <c r="V4729" s="13" t="n">
        <f aca="false">G4729-F4729</f>
        <v>3</v>
      </c>
      <c r="W4729" s="13" t="n">
        <f aca="false">G4729-E4729</f>
        <v>29</v>
      </c>
      <c r="X4729" s="10" t="n">
        <f aca="false">YEAR(E4729)</f>
        <v>2019</v>
      </c>
      <c r="Y4729" s="0" t="str">
        <f aca="false">TEXT(E4729,"yyyy-mm")</f>
        <v>2019-12</v>
      </c>
      <c r="Z4729" s="0" t="str">
        <f aca="false">"Q"&amp;ROUNDUP(MONTH(E4729)/3,0)&amp;"-"&amp;YEAR(E4729)</f>
        <v>Q4-2019</v>
      </c>
    </row>
    <row r="4730" customFormat="false" ht="14.25" hidden="false" customHeight="false" outlineLevel="0" collapsed="false">
      <c r="A4730" s="0" t="s">
        <v>4772</v>
      </c>
      <c r="B4730" s="0" t="s">
        <v>38</v>
      </c>
      <c r="C4730" s="0" t="s">
        <v>39</v>
      </c>
      <c r="D4730" s="9" t="n">
        <v>43700</v>
      </c>
      <c r="E4730" s="9" t="n">
        <v>43814</v>
      </c>
      <c r="F4730" s="9" t="n">
        <v>43818</v>
      </c>
      <c r="G4730" s="9" t="n">
        <v>43824</v>
      </c>
      <c r="H4730" s="10" t="s">
        <v>36</v>
      </c>
      <c r="I4730" s="0" t="n">
        <v>16</v>
      </c>
      <c r="J4730" s="0" t="n">
        <v>37</v>
      </c>
      <c r="K4730" s="0" t="n">
        <v>135</v>
      </c>
      <c r="L4730" s="0" t="n">
        <v>8</v>
      </c>
      <c r="M4730" s="0" t="n">
        <v>6</v>
      </c>
      <c r="N4730" s="11" t="n">
        <v>0.3</v>
      </c>
      <c r="O4730" s="12" t="n">
        <v>1581.2</v>
      </c>
      <c r="P4730" s="12" t="n">
        <v>2680</v>
      </c>
      <c r="Q4730" s="12" t="n">
        <f aca="false">M4730*P4730*(1-N4730)</f>
        <v>11256</v>
      </c>
      <c r="R4730" s="12" t="n">
        <f aca="false">M4730*O4730</f>
        <v>9487.2</v>
      </c>
      <c r="S4730" s="12" t="n">
        <f aca="false">Q4730-R4730</f>
        <v>1768.8</v>
      </c>
      <c r="T4730" s="11" t="n">
        <f aca="false">IFERROR(S4730/Q4730,0)</f>
        <v>0.157142857142857</v>
      </c>
      <c r="U4730" s="13" t="n">
        <f aca="false">F4730-E4730</f>
        <v>4</v>
      </c>
      <c r="V4730" s="13" t="n">
        <f aca="false">G4730-F4730</f>
        <v>6</v>
      </c>
      <c r="W4730" s="13" t="n">
        <f aca="false">G4730-E4730</f>
        <v>10</v>
      </c>
      <c r="X4730" s="10" t="n">
        <f aca="false">YEAR(E4730)</f>
        <v>2019</v>
      </c>
      <c r="Y4730" s="0" t="str">
        <f aca="false">TEXT(E4730,"yyyy-mm")</f>
        <v>2019-12</v>
      </c>
      <c r="Z4730" s="0" t="str">
        <f aca="false">"Q"&amp;ROUNDUP(MONTH(E4730)/3,0)&amp;"-"&amp;YEAR(E4730)</f>
        <v>Q4-2019</v>
      </c>
    </row>
    <row r="4731" customFormat="false" ht="14.25" hidden="false" customHeight="false" outlineLevel="0" collapsed="false">
      <c r="A4731" s="0" t="s">
        <v>4773</v>
      </c>
      <c r="B4731" s="0" t="s">
        <v>34</v>
      </c>
      <c r="C4731" s="0" t="s">
        <v>48</v>
      </c>
      <c r="D4731" s="9" t="n">
        <v>43700</v>
      </c>
      <c r="E4731" s="9" t="n">
        <v>43814</v>
      </c>
      <c r="F4731" s="9" t="n">
        <v>43842</v>
      </c>
      <c r="G4731" s="9" t="n">
        <v>43848</v>
      </c>
      <c r="H4731" s="10" t="s">
        <v>36</v>
      </c>
      <c r="I4731" s="0" t="n">
        <v>9</v>
      </c>
      <c r="J4731" s="0" t="n">
        <v>25</v>
      </c>
      <c r="K4731" s="0" t="n">
        <v>50</v>
      </c>
      <c r="L4731" s="0" t="n">
        <v>45</v>
      </c>
      <c r="M4731" s="0" t="n">
        <v>6</v>
      </c>
      <c r="N4731" s="11" t="n">
        <v>0.1</v>
      </c>
      <c r="O4731" s="12" t="n">
        <v>1122.79</v>
      </c>
      <c r="P4731" s="12" t="n">
        <v>1782.2</v>
      </c>
      <c r="Q4731" s="12" t="n">
        <f aca="false">M4731*P4731*(1-N4731)</f>
        <v>9623.88</v>
      </c>
      <c r="R4731" s="12" t="n">
        <f aca="false">M4731*O4731</f>
        <v>6736.74</v>
      </c>
      <c r="S4731" s="12" t="n">
        <f aca="false">Q4731-R4731</f>
        <v>2887.14</v>
      </c>
      <c r="T4731" s="11" t="n">
        <f aca="false">IFERROR(S4731/Q4731,0)</f>
        <v>0.299997506203319</v>
      </c>
      <c r="U4731" s="13" t="n">
        <f aca="false">F4731-E4731</f>
        <v>28</v>
      </c>
      <c r="V4731" s="13" t="n">
        <f aca="false">G4731-F4731</f>
        <v>6</v>
      </c>
      <c r="W4731" s="13" t="n">
        <f aca="false">G4731-E4731</f>
        <v>34</v>
      </c>
      <c r="X4731" s="10" t="n">
        <f aca="false">YEAR(E4731)</f>
        <v>2019</v>
      </c>
      <c r="Y4731" s="0" t="str">
        <f aca="false">TEXT(E4731,"yyyy-mm")</f>
        <v>2019-12</v>
      </c>
      <c r="Z4731" s="0" t="str">
        <f aca="false">"Q"&amp;ROUNDUP(MONTH(E4731)/3,0)&amp;"-"&amp;YEAR(E4731)</f>
        <v>Q4-2019</v>
      </c>
    </row>
    <row r="4732" customFormat="false" ht="14.25" hidden="false" customHeight="false" outlineLevel="0" collapsed="false">
      <c r="A4732" s="0" t="s">
        <v>4774</v>
      </c>
      <c r="B4732" s="0" t="s">
        <v>43</v>
      </c>
      <c r="C4732" s="0" t="s">
        <v>39</v>
      </c>
      <c r="D4732" s="9" t="n">
        <v>43700</v>
      </c>
      <c r="E4732" s="9" t="n">
        <v>43814</v>
      </c>
      <c r="F4732" s="9" t="n">
        <v>43835</v>
      </c>
      <c r="G4732" s="9" t="n">
        <v>43843</v>
      </c>
      <c r="H4732" s="10" t="s">
        <v>36</v>
      </c>
      <c r="I4732" s="0" t="n">
        <v>27</v>
      </c>
      <c r="J4732" s="0" t="n">
        <v>12</v>
      </c>
      <c r="K4732" s="0" t="n">
        <v>193</v>
      </c>
      <c r="L4732" s="0" t="n">
        <v>11</v>
      </c>
      <c r="M4732" s="0" t="n">
        <v>2</v>
      </c>
      <c r="N4732" s="11" t="n">
        <v>0.15</v>
      </c>
      <c r="O4732" s="12" t="n">
        <v>922.59</v>
      </c>
      <c r="P4732" s="12" t="n">
        <v>1085.4</v>
      </c>
      <c r="Q4732" s="12" t="n">
        <f aca="false">M4732*P4732*(1-N4732)</f>
        <v>1845.18</v>
      </c>
      <c r="R4732" s="12" t="n">
        <f aca="false">M4732*O4732</f>
        <v>1845.18</v>
      </c>
      <c r="S4732" s="12" t="n">
        <f aca="false">Q4732-R4732</f>
        <v>0</v>
      </c>
      <c r="T4732" s="11" t="n">
        <f aca="false">IFERROR(S4732/Q4732,0)</f>
        <v>0</v>
      </c>
      <c r="U4732" s="13" t="n">
        <f aca="false">F4732-E4732</f>
        <v>21</v>
      </c>
      <c r="V4732" s="13" t="n">
        <f aca="false">G4732-F4732</f>
        <v>8</v>
      </c>
      <c r="W4732" s="13" t="n">
        <f aca="false">G4732-E4732</f>
        <v>29</v>
      </c>
      <c r="X4732" s="10" t="n">
        <f aca="false">YEAR(E4732)</f>
        <v>2019</v>
      </c>
      <c r="Y4732" s="0" t="str">
        <f aca="false">TEXT(E4732,"yyyy-mm")</f>
        <v>2019-12</v>
      </c>
      <c r="Z4732" s="0" t="str">
        <f aca="false">"Q"&amp;ROUNDUP(MONTH(E4732)/3,0)&amp;"-"&amp;YEAR(E4732)</f>
        <v>Q4-2019</v>
      </c>
    </row>
    <row r="4733" customFormat="false" ht="14.25" hidden="false" customHeight="false" outlineLevel="0" collapsed="false">
      <c r="A4733" s="0" t="s">
        <v>4775</v>
      </c>
      <c r="B4733" s="0" t="s">
        <v>38</v>
      </c>
      <c r="C4733" s="0" t="s">
        <v>35</v>
      </c>
      <c r="D4733" s="9" t="n">
        <v>43700</v>
      </c>
      <c r="E4733" s="9" t="n">
        <v>43814</v>
      </c>
      <c r="F4733" s="9" t="n">
        <v>43829</v>
      </c>
      <c r="G4733" s="9" t="n">
        <v>43831</v>
      </c>
      <c r="H4733" s="10" t="s">
        <v>36</v>
      </c>
      <c r="I4733" s="0" t="n">
        <v>17</v>
      </c>
      <c r="J4733" s="0" t="n">
        <v>43</v>
      </c>
      <c r="K4733" s="0" t="n">
        <v>258</v>
      </c>
      <c r="L4733" s="0" t="n">
        <v>8</v>
      </c>
      <c r="M4733" s="0" t="n">
        <v>3</v>
      </c>
      <c r="N4733" s="11" t="n">
        <v>0.075</v>
      </c>
      <c r="O4733" s="12" t="n">
        <v>3325.48</v>
      </c>
      <c r="P4733" s="12" t="n">
        <v>4006.6</v>
      </c>
      <c r="Q4733" s="12" t="n">
        <f aca="false">M4733*P4733*(1-N4733)</f>
        <v>11118.315</v>
      </c>
      <c r="R4733" s="12" t="n">
        <f aca="false">M4733*O4733</f>
        <v>9976.44</v>
      </c>
      <c r="S4733" s="12" t="n">
        <f aca="false">Q4733-R4733</f>
        <v>1141.875</v>
      </c>
      <c r="T4733" s="11" t="n">
        <f aca="false">IFERROR(S4733/Q4733,0)</f>
        <v>0.102702163052585</v>
      </c>
      <c r="U4733" s="13" t="n">
        <f aca="false">F4733-E4733</f>
        <v>15</v>
      </c>
      <c r="V4733" s="13" t="n">
        <f aca="false">G4733-F4733</f>
        <v>2</v>
      </c>
      <c r="W4733" s="13" t="n">
        <f aca="false">G4733-E4733</f>
        <v>17</v>
      </c>
      <c r="X4733" s="10" t="n">
        <f aca="false">YEAR(E4733)</f>
        <v>2019</v>
      </c>
      <c r="Y4733" s="0" t="str">
        <f aca="false">TEXT(E4733,"yyyy-mm")</f>
        <v>2019-12</v>
      </c>
      <c r="Z4733" s="0" t="str">
        <f aca="false">"Q"&amp;ROUNDUP(MONTH(E4733)/3,0)&amp;"-"&amp;YEAR(E4733)</f>
        <v>Q4-2019</v>
      </c>
    </row>
    <row r="4734" customFormat="false" ht="14.25" hidden="false" customHeight="false" outlineLevel="0" collapsed="false">
      <c r="A4734" s="0" t="s">
        <v>4776</v>
      </c>
      <c r="B4734" s="0" t="s">
        <v>38</v>
      </c>
      <c r="C4734" s="0" t="s">
        <v>46</v>
      </c>
      <c r="D4734" s="9" t="n">
        <v>43700</v>
      </c>
      <c r="E4734" s="9" t="n">
        <v>43815</v>
      </c>
      <c r="F4734" s="9" t="n">
        <v>43840</v>
      </c>
      <c r="G4734" s="9" t="n">
        <v>43841</v>
      </c>
      <c r="H4734" s="10" t="s">
        <v>36</v>
      </c>
      <c r="I4734" s="0" t="n">
        <v>14</v>
      </c>
      <c r="J4734" s="0" t="n">
        <v>40</v>
      </c>
      <c r="K4734" s="0" t="n">
        <v>297</v>
      </c>
      <c r="L4734" s="0" t="n">
        <v>47</v>
      </c>
      <c r="M4734" s="0" t="n">
        <v>3</v>
      </c>
      <c r="N4734" s="11" t="n">
        <v>0.1</v>
      </c>
      <c r="O4734" s="12" t="n">
        <v>1516.34</v>
      </c>
      <c r="P4734" s="12" t="n">
        <v>1849.2</v>
      </c>
      <c r="Q4734" s="12" t="n">
        <f aca="false">M4734*P4734*(1-N4734)</f>
        <v>4992.84</v>
      </c>
      <c r="R4734" s="12" t="n">
        <f aca="false">M4734*O4734</f>
        <v>4549.02</v>
      </c>
      <c r="S4734" s="12" t="n">
        <f aca="false">Q4734-R4734</f>
        <v>443.820000000001</v>
      </c>
      <c r="T4734" s="11" t="n">
        <f aca="false">IFERROR(S4734/Q4734,0)</f>
        <v>0.0888912923306176</v>
      </c>
      <c r="U4734" s="13" t="n">
        <f aca="false">F4734-E4734</f>
        <v>25</v>
      </c>
      <c r="V4734" s="13" t="n">
        <f aca="false">G4734-F4734</f>
        <v>1</v>
      </c>
      <c r="W4734" s="13" t="n">
        <f aca="false">G4734-E4734</f>
        <v>26</v>
      </c>
      <c r="X4734" s="10" t="n">
        <f aca="false">YEAR(E4734)</f>
        <v>2019</v>
      </c>
      <c r="Y4734" s="0" t="str">
        <f aca="false">TEXT(E4734,"yyyy-mm")</f>
        <v>2019-12</v>
      </c>
      <c r="Z4734" s="0" t="str">
        <f aca="false">"Q"&amp;ROUNDUP(MONTH(E4734)/3,0)&amp;"-"&amp;YEAR(E4734)</f>
        <v>Q4-2019</v>
      </c>
    </row>
    <row r="4735" customFormat="false" ht="14.25" hidden="false" customHeight="false" outlineLevel="0" collapsed="false">
      <c r="A4735" s="0" t="s">
        <v>4777</v>
      </c>
      <c r="B4735" s="0" t="s">
        <v>34</v>
      </c>
      <c r="C4735" s="0" t="s">
        <v>39</v>
      </c>
      <c r="D4735" s="9" t="n">
        <v>43700</v>
      </c>
      <c r="E4735" s="9" t="n">
        <v>43815</v>
      </c>
      <c r="F4735" s="9" t="n">
        <v>43832</v>
      </c>
      <c r="G4735" s="9" t="n">
        <v>43840</v>
      </c>
      <c r="H4735" s="10" t="s">
        <v>36</v>
      </c>
      <c r="I4735" s="0" t="n">
        <v>8</v>
      </c>
      <c r="J4735" s="0" t="n">
        <v>50</v>
      </c>
      <c r="K4735" s="0" t="n">
        <v>190</v>
      </c>
      <c r="L4735" s="0" t="n">
        <v>30</v>
      </c>
      <c r="M4735" s="0" t="n">
        <v>5</v>
      </c>
      <c r="N4735" s="11" t="n">
        <v>0.075</v>
      </c>
      <c r="O4735" s="12" t="n">
        <v>1188.92</v>
      </c>
      <c r="P4735" s="12" t="n">
        <v>1829.1</v>
      </c>
      <c r="Q4735" s="12" t="n">
        <f aca="false">M4735*P4735*(1-N4735)</f>
        <v>8459.5875</v>
      </c>
      <c r="R4735" s="12" t="n">
        <f aca="false">M4735*O4735</f>
        <v>5944.6</v>
      </c>
      <c r="S4735" s="12" t="n">
        <f aca="false">Q4735-R4735</f>
        <v>2514.9875</v>
      </c>
      <c r="T4735" s="11" t="n">
        <f aca="false">IFERROR(S4735/Q4735,0)</f>
        <v>0.297294342070461</v>
      </c>
      <c r="U4735" s="13" t="n">
        <f aca="false">F4735-E4735</f>
        <v>17</v>
      </c>
      <c r="V4735" s="13" t="n">
        <f aca="false">G4735-F4735</f>
        <v>8</v>
      </c>
      <c r="W4735" s="13" t="n">
        <f aca="false">G4735-E4735</f>
        <v>25</v>
      </c>
      <c r="X4735" s="10" t="n">
        <f aca="false">YEAR(E4735)</f>
        <v>2019</v>
      </c>
      <c r="Y4735" s="0" t="str">
        <f aca="false">TEXT(E4735,"yyyy-mm")</f>
        <v>2019-12</v>
      </c>
      <c r="Z4735" s="0" t="str">
        <f aca="false">"Q"&amp;ROUNDUP(MONTH(E4735)/3,0)&amp;"-"&amp;YEAR(E4735)</f>
        <v>Q4-2019</v>
      </c>
    </row>
    <row r="4736" customFormat="false" ht="14.25" hidden="false" customHeight="false" outlineLevel="0" collapsed="false">
      <c r="A4736" s="0" t="s">
        <v>4778</v>
      </c>
      <c r="B4736" s="0" t="s">
        <v>38</v>
      </c>
      <c r="C4736" s="0" t="s">
        <v>39</v>
      </c>
      <c r="D4736" s="9" t="n">
        <v>43700</v>
      </c>
      <c r="E4736" s="9" t="n">
        <v>43815</v>
      </c>
      <c r="F4736" s="9" t="n">
        <v>43842</v>
      </c>
      <c r="G4736" s="9" t="n">
        <v>43848</v>
      </c>
      <c r="H4736" s="10" t="s">
        <v>36</v>
      </c>
      <c r="I4736" s="0" t="n">
        <v>14</v>
      </c>
      <c r="J4736" s="0" t="n">
        <v>48</v>
      </c>
      <c r="K4736" s="0" t="n">
        <v>183</v>
      </c>
      <c r="L4736" s="0" t="n">
        <v>40</v>
      </c>
      <c r="M4736" s="0" t="n">
        <v>6</v>
      </c>
      <c r="N4736" s="11" t="n">
        <v>0.2</v>
      </c>
      <c r="O4736" s="12" t="n">
        <v>1378.66</v>
      </c>
      <c r="P4736" s="12" t="n">
        <v>2418.7</v>
      </c>
      <c r="Q4736" s="12" t="n">
        <f aca="false">M4736*P4736*(1-N4736)</f>
        <v>11609.76</v>
      </c>
      <c r="R4736" s="12" t="n">
        <f aca="false">M4736*O4736</f>
        <v>8271.96</v>
      </c>
      <c r="S4736" s="12" t="n">
        <f aca="false">Q4736-R4736</f>
        <v>3337.8</v>
      </c>
      <c r="T4736" s="11" t="n">
        <f aca="false">IFERROR(S4736/Q4736,0)</f>
        <v>0.287499483193451</v>
      </c>
      <c r="U4736" s="13" t="n">
        <f aca="false">F4736-E4736</f>
        <v>27</v>
      </c>
      <c r="V4736" s="13" t="n">
        <f aca="false">G4736-F4736</f>
        <v>6</v>
      </c>
      <c r="W4736" s="13" t="n">
        <f aca="false">G4736-E4736</f>
        <v>33</v>
      </c>
      <c r="X4736" s="10" t="n">
        <f aca="false">YEAR(E4736)</f>
        <v>2019</v>
      </c>
      <c r="Y4736" s="0" t="str">
        <f aca="false">TEXT(E4736,"yyyy-mm")</f>
        <v>2019-12</v>
      </c>
      <c r="Z4736" s="0" t="str">
        <f aca="false">"Q"&amp;ROUNDUP(MONTH(E4736)/3,0)&amp;"-"&amp;YEAR(E4736)</f>
        <v>Q4-2019</v>
      </c>
    </row>
    <row r="4737" customFormat="false" ht="14.25" hidden="false" customHeight="false" outlineLevel="0" collapsed="false">
      <c r="A4737" s="0" t="s">
        <v>4779</v>
      </c>
      <c r="B4737" s="0" t="s">
        <v>34</v>
      </c>
      <c r="C4737" s="0" t="s">
        <v>35</v>
      </c>
      <c r="D4737" s="9" t="n">
        <v>43700</v>
      </c>
      <c r="E4737" s="9" t="n">
        <v>43815</v>
      </c>
      <c r="F4737" s="9" t="n">
        <v>43825</v>
      </c>
      <c r="G4737" s="9" t="n">
        <v>43832</v>
      </c>
      <c r="H4737" s="10" t="s">
        <v>36</v>
      </c>
      <c r="I4737" s="0" t="n">
        <v>9</v>
      </c>
      <c r="J4737" s="0" t="n">
        <v>18</v>
      </c>
      <c r="K4737" s="0" t="n">
        <v>251</v>
      </c>
      <c r="L4737" s="0" t="n">
        <v>28</v>
      </c>
      <c r="M4737" s="0" t="n">
        <v>3</v>
      </c>
      <c r="N4737" s="11" t="n">
        <v>0.075</v>
      </c>
      <c r="O4737" s="12" t="n">
        <v>1055.12</v>
      </c>
      <c r="P4737" s="12" t="n">
        <v>1701.8</v>
      </c>
      <c r="Q4737" s="12" t="n">
        <f aca="false">M4737*P4737*(1-N4737)</f>
        <v>4722.495</v>
      </c>
      <c r="R4737" s="12" t="n">
        <f aca="false">M4737*O4737</f>
        <v>3165.36</v>
      </c>
      <c r="S4737" s="12" t="n">
        <f aca="false">Q4737-R4737</f>
        <v>1557.135</v>
      </c>
      <c r="T4737" s="11" t="n">
        <f aca="false">IFERROR(S4737/Q4737,0)</f>
        <v>0.329727188700041</v>
      </c>
      <c r="U4737" s="13" t="n">
        <f aca="false">F4737-E4737</f>
        <v>10</v>
      </c>
      <c r="V4737" s="13" t="n">
        <f aca="false">G4737-F4737</f>
        <v>7</v>
      </c>
      <c r="W4737" s="13" t="n">
        <f aca="false">G4737-E4737</f>
        <v>17</v>
      </c>
      <c r="X4737" s="10" t="n">
        <f aca="false">YEAR(E4737)</f>
        <v>2019</v>
      </c>
      <c r="Y4737" s="0" t="str">
        <f aca="false">TEXT(E4737,"yyyy-mm")</f>
        <v>2019-12</v>
      </c>
      <c r="Z4737" s="0" t="str">
        <f aca="false">"Q"&amp;ROUNDUP(MONTH(E4737)/3,0)&amp;"-"&amp;YEAR(E4737)</f>
        <v>Q4-2019</v>
      </c>
    </row>
    <row r="4738" customFormat="false" ht="14.25" hidden="false" customHeight="false" outlineLevel="0" collapsed="false">
      <c r="A4738" s="0" t="s">
        <v>4780</v>
      </c>
      <c r="B4738" s="0" t="s">
        <v>38</v>
      </c>
      <c r="C4738" s="0" t="s">
        <v>39</v>
      </c>
      <c r="D4738" s="9" t="n">
        <v>43700</v>
      </c>
      <c r="E4738" s="9" t="n">
        <v>43815</v>
      </c>
      <c r="F4738" s="9" t="n">
        <v>43819</v>
      </c>
      <c r="G4738" s="9" t="n">
        <v>43824</v>
      </c>
      <c r="H4738" s="10" t="s">
        <v>36</v>
      </c>
      <c r="I4738" s="0" t="n">
        <v>20</v>
      </c>
      <c r="J4738" s="0" t="n">
        <v>22</v>
      </c>
      <c r="K4738" s="0" t="n">
        <v>162</v>
      </c>
      <c r="L4738" s="0" t="n">
        <v>4</v>
      </c>
      <c r="M4738" s="0" t="n">
        <v>1</v>
      </c>
      <c r="N4738" s="11" t="n">
        <v>0.075</v>
      </c>
      <c r="O4738" s="12" t="n">
        <v>568.16</v>
      </c>
      <c r="P4738" s="12" t="n">
        <v>1072</v>
      </c>
      <c r="Q4738" s="12" t="n">
        <f aca="false">M4738*P4738*(1-N4738)</f>
        <v>991.6</v>
      </c>
      <c r="R4738" s="12" t="n">
        <f aca="false">M4738*O4738</f>
        <v>568.16</v>
      </c>
      <c r="S4738" s="12" t="n">
        <f aca="false">Q4738-R4738</f>
        <v>423.44</v>
      </c>
      <c r="T4738" s="11" t="n">
        <f aca="false">IFERROR(S4738/Q4738,0)</f>
        <v>0.427027027027027</v>
      </c>
      <c r="U4738" s="13" t="n">
        <f aca="false">F4738-E4738</f>
        <v>4</v>
      </c>
      <c r="V4738" s="13" t="n">
        <f aca="false">G4738-F4738</f>
        <v>5</v>
      </c>
      <c r="W4738" s="13" t="n">
        <f aca="false">G4738-E4738</f>
        <v>9</v>
      </c>
      <c r="X4738" s="10" t="n">
        <f aca="false">YEAR(E4738)</f>
        <v>2019</v>
      </c>
      <c r="Y4738" s="0" t="str">
        <f aca="false">TEXT(E4738,"yyyy-mm")</f>
        <v>2019-12</v>
      </c>
      <c r="Z4738" s="0" t="str">
        <f aca="false">"Q"&amp;ROUNDUP(MONTH(E4738)/3,0)&amp;"-"&amp;YEAR(E4738)</f>
        <v>Q4-2019</v>
      </c>
    </row>
    <row r="4739" customFormat="false" ht="14.25" hidden="false" customHeight="false" outlineLevel="0" collapsed="false">
      <c r="A4739" s="0" t="s">
        <v>4781</v>
      </c>
      <c r="B4739" s="0" t="s">
        <v>38</v>
      </c>
      <c r="C4739" s="0" t="s">
        <v>48</v>
      </c>
      <c r="D4739" s="9" t="n">
        <v>43700</v>
      </c>
      <c r="E4739" s="9" t="n">
        <v>43815</v>
      </c>
      <c r="F4739" s="9" t="n">
        <v>43836</v>
      </c>
      <c r="G4739" s="9" t="n">
        <v>43839</v>
      </c>
      <c r="H4739" s="10" t="s">
        <v>36</v>
      </c>
      <c r="I4739" s="0" t="n">
        <v>15</v>
      </c>
      <c r="J4739" s="0" t="n">
        <v>44</v>
      </c>
      <c r="K4739" s="0" t="n">
        <v>54</v>
      </c>
      <c r="L4739" s="0" t="n">
        <v>35</v>
      </c>
      <c r="M4739" s="0" t="n">
        <v>8</v>
      </c>
      <c r="N4739" s="11" t="n">
        <v>0.075</v>
      </c>
      <c r="O4739" s="12" t="n">
        <v>2864.25</v>
      </c>
      <c r="P4739" s="12" t="n">
        <v>3819</v>
      </c>
      <c r="Q4739" s="12" t="n">
        <f aca="false">M4739*P4739*(1-N4739)</f>
        <v>28260.6</v>
      </c>
      <c r="R4739" s="12" t="n">
        <f aca="false">M4739*O4739</f>
        <v>22914</v>
      </c>
      <c r="S4739" s="12" t="n">
        <f aca="false">Q4739-R4739</f>
        <v>5346.6</v>
      </c>
      <c r="T4739" s="11" t="n">
        <f aca="false">IFERROR(S4739/Q4739,0)</f>
        <v>0.189189189189189</v>
      </c>
      <c r="U4739" s="13" t="n">
        <f aca="false">F4739-E4739</f>
        <v>21</v>
      </c>
      <c r="V4739" s="13" t="n">
        <f aca="false">G4739-F4739</f>
        <v>3</v>
      </c>
      <c r="W4739" s="13" t="n">
        <f aca="false">G4739-E4739</f>
        <v>24</v>
      </c>
      <c r="X4739" s="10" t="n">
        <f aca="false">YEAR(E4739)</f>
        <v>2019</v>
      </c>
      <c r="Y4739" s="0" t="str">
        <f aca="false">TEXT(E4739,"yyyy-mm")</f>
        <v>2019-12</v>
      </c>
      <c r="Z4739" s="0" t="str">
        <f aca="false">"Q"&amp;ROUNDUP(MONTH(E4739)/3,0)&amp;"-"&amp;YEAR(E4739)</f>
        <v>Q4-2019</v>
      </c>
    </row>
    <row r="4740" customFormat="false" ht="14.25" hidden="false" customHeight="false" outlineLevel="0" collapsed="false">
      <c r="A4740" s="0" t="s">
        <v>4782</v>
      </c>
      <c r="B4740" s="0" t="s">
        <v>34</v>
      </c>
      <c r="C4740" s="0" t="s">
        <v>39</v>
      </c>
      <c r="D4740" s="9" t="n">
        <v>43700</v>
      </c>
      <c r="E4740" s="9" t="n">
        <v>43815</v>
      </c>
      <c r="F4740" s="9" t="n">
        <v>43838</v>
      </c>
      <c r="G4740" s="9" t="n">
        <v>43846</v>
      </c>
      <c r="H4740" s="10" t="s">
        <v>36</v>
      </c>
      <c r="I4740" s="0" t="n">
        <v>6</v>
      </c>
      <c r="J4740" s="0" t="n">
        <v>10</v>
      </c>
      <c r="K4740" s="0" t="n">
        <v>102</v>
      </c>
      <c r="L4740" s="0" t="n">
        <v>39</v>
      </c>
      <c r="M4740" s="0" t="n">
        <v>5</v>
      </c>
      <c r="N4740" s="11" t="n">
        <v>0.15</v>
      </c>
      <c r="O4740" s="12" t="n">
        <v>740.35</v>
      </c>
      <c r="P4740" s="12" t="n">
        <v>871</v>
      </c>
      <c r="Q4740" s="12" t="n">
        <f aca="false">M4740*P4740*(1-N4740)</f>
        <v>3701.75</v>
      </c>
      <c r="R4740" s="12" t="n">
        <f aca="false">M4740*O4740</f>
        <v>3701.75</v>
      </c>
      <c r="S4740" s="12" t="n">
        <f aca="false">Q4740-R4740</f>
        <v>0</v>
      </c>
      <c r="T4740" s="11" t="n">
        <f aca="false">IFERROR(S4740/Q4740,0)</f>
        <v>0</v>
      </c>
      <c r="U4740" s="13" t="n">
        <f aca="false">F4740-E4740</f>
        <v>23</v>
      </c>
      <c r="V4740" s="13" t="n">
        <f aca="false">G4740-F4740</f>
        <v>8</v>
      </c>
      <c r="W4740" s="13" t="n">
        <f aca="false">G4740-E4740</f>
        <v>31</v>
      </c>
      <c r="X4740" s="10" t="n">
        <f aca="false">YEAR(E4740)</f>
        <v>2019</v>
      </c>
      <c r="Y4740" s="0" t="str">
        <f aca="false">TEXT(E4740,"yyyy-mm")</f>
        <v>2019-12</v>
      </c>
      <c r="Z4740" s="0" t="str">
        <f aca="false">"Q"&amp;ROUNDUP(MONTH(E4740)/3,0)&amp;"-"&amp;YEAR(E4740)</f>
        <v>Q4-2019</v>
      </c>
    </row>
    <row r="4741" customFormat="false" ht="14.25" hidden="false" customHeight="false" outlineLevel="0" collapsed="false">
      <c r="A4741" s="0" t="s">
        <v>4783</v>
      </c>
      <c r="B4741" s="0" t="s">
        <v>41</v>
      </c>
      <c r="C4741" s="0" t="s">
        <v>35</v>
      </c>
      <c r="D4741" s="9" t="n">
        <v>43700</v>
      </c>
      <c r="E4741" s="9" t="n">
        <v>43815</v>
      </c>
      <c r="F4741" s="9" t="n">
        <v>43822</v>
      </c>
      <c r="G4741" s="9" t="n">
        <v>43832</v>
      </c>
      <c r="H4741" s="10" t="s">
        <v>36</v>
      </c>
      <c r="I4741" s="0" t="n">
        <v>22</v>
      </c>
      <c r="J4741" s="0" t="n">
        <v>13</v>
      </c>
      <c r="K4741" s="0" t="n">
        <v>213</v>
      </c>
      <c r="L4741" s="0" t="n">
        <v>47</v>
      </c>
      <c r="M4741" s="0" t="n">
        <v>1</v>
      </c>
      <c r="N4741" s="11" t="n">
        <v>0.1</v>
      </c>
      <c r="O4741" s="12" t="n">
        <v>1712.79</v>
      </c>
      <c r="P4741" s="12" t="n">
        <v>3892.7</v>
      </c>
      <c r="Q4741" s="12" t="n">
        <f aca="false">M4741*P4741*(1-N4741)</f>
        <v>3503.43</v>
      </c>
      <c r="R4741" s="12" t="n">
        <f aca="false">M4741*O4741</f>
        <v>1712.79</v>
      </c>
      <c r="S4741" s="12" t="n">
        <f aca="false">Q4741-R4741</f>
        <v>1790.64</v>
      </c>
      <c r="T4741" s="11" t="n">
        <f aca="false">IFERROR(S4741/Q4741,0)</f>
        <v>0.511110540241991</v>
      </c>
      <c r="U4741" s="13" t="n">
        <f aca="false">F4741-E4741</f>
        <v>7</v>
      </c>
      <c r="V4741" s="13" t="n">
        <f aca="false">G4741-F4741</f>
        <v>10</v>
      </c>
      <c r="W4741" s="13" t="n">
        <f aca="false">G4741-E4741</f>
        <v>17</v>
      </c>
      <c r="X4741" s="10" t="n">
        <f aca="false">YEAR(E4741)</f>
        <v>2019</v>
      </c>
      <c r="Y4741" s="0" t="str">
        <f aca="false">TEXT(E4741,"yyyy-mm")</f>
        <v>2019-12</v>
      </c>
      <c r="Z4741" s="0" t="str">
        <f aca="false">"Q"&amp;ROUNDUP(MONTH(E4741)/3,0)&amp;"-"&amp;YEAR(E4741)</f>
        <v>Q4-2019</v>
      </c>
    </row>
    <row r="4742" customFormat="false" ht="14.25" hidden="false" customHeight="false" outlineLevel="0" collapsed="false">
      <c r="A4742" s="0" t="s">
        <v>4784</v>
      </c>
      <c r="B4742" s="0" t="s">
        <v>38</v>
      </c>
      <c r="C4742" s="0" t="s">
        <v>39</v>
      </c>
      <c r="D4742" s="9" t="n">
        <v>43700</v>
      </c>
      <c r="E4742" s="9" t="n">
        <v>43815</v>
      </c>
      <c r="F4742" s="9" t="n">
        <v>43843</v>
      </c>
      <c r="G4742" s="9" t="n">
        <v>43844</v>
      </c>
      <c r="H4742" s="10" t="s">
        <v>36</v>
      </c>
      <c r="I4742" s="0" t="n">
        <v>14</v>
      </c>
      <c r="J4742" s="0" t="n">
        <v>13</v>
      </c>
      <c r="K4742" s="0" t="n">
        <v>106</v>
      </c>
      <c r="L4742" s="0" t="n">
        <v>5</v>
      </c>
      <c r="M4742" s="0" t="n">
        <v>1</v>
      </c>
      <c r="N4742" s="11" t="n">
        <v>0.05</v>
      </c>
      <c r="O4742" s="12" t="n">
        <v>2384.4</v>
      </c>
      <c r="P4742" s="12" t="n">
        <v>3845.8</v>
      </c>
      <c r="Q4742" s="12" t="n">
        <f aca="false">M4742*P4742*(1-N4742)</f>
        <v>3653.51</v>
      </c>
      <c r="R4742" s="12" t="n">
        <f aca="false">M4742*O4742</f>
        <v>2384.4</v>
      </c>
      <c r="S4742" s="12" t="n">
        <f aca="false">Q4742-R4742</f>
        <v>1269.11</v>
      </c>
      <c r="T4742" s="11" t="n">
        <f aca="false">IFERROR(S4742/Q4742,0)</f>
        <v>0.347367326215064</v>
      </c>
      <c r="U4742" s="13" t="n">
        <f aca="false">F4742-E4742</f>
        <v>28</v>
      </c>
      <c r="V4742" s="13" t="n">
        <f aca="false">G4742-F4742</f>
        <v>1</v>
      </c>
      <c r="W4742" s="13" t="n">
        <f aca="false">G4742-E4742</f>
        <v>29</v>
      </c>
      <c r="X4742" s="10" t="n">
        <f aca="false">YEAR(E4742)</f>
        <v>2019</v>
      </c>
      <c r="Y4742" s="0" t="str">
        <f aca="false">TEXT(E4742,"yyyy-mm")</f>
        <v>2019-12</v>
      </c>
      <c r="Z4742" s="0" t="str">
        <f aca="false">"Q"&amp;ROUNDUP(MONTH(E4742)/3,0)&amp;"-"&amp;YEAR(E4742)</f>
        <v>Q4-2019</v>
      </c>
    </row>
    <row r="4743" customFormat="false" ht="14.25" hidden="false" customHeight="false" outlineLevel="0" collapsed="false">
      <c r="A4743" s="0" t="s">
        <v>4785</v>
      </c>
      <c r="B4743" s="0" t="s">
        <v>41</v>
      </c>
      <c r="C4743" s="0" t="s">
        <v>39</v>
      </c>
      <c r="D4743" s="9" t="n">
        <v>43700</v>
      </c>
      <c r="E4743" s="9" t="n">
        <v>43815</v>
      </c>
      <c r="F4743" s="9" t="n">
        <v>43820</v>
      </c>
      <c r="G4743" s="9" t="n">
        <v>43822</v>
      </c>
      <c r="H4743" s="10" t="s">
        <v>36</v>
      </c>
      <c r="I4743" s="0" t="n">
        <v>25</v>
      </c>
      <c r="J4743" s="0" t="n">
        <v>5</v>
      </c>
      <c r="K4743" s="0" t="n">
        <v>98</v>
      </c>
      <c r="L4743" s="0" t="n">
        <v>7</v>
      </c>
      <c r="M4743" s="0" t="n">
        <v>7</v>
      </c>
      <c r="N4743" s="11" t="n">
        <v>0.05</v>
      </c>
      <c r="O4743" s="12" t="n">
        <v>596.97</v>
      </c>
      <c r="P4743" s="12" t="n">
        <v>1085.4</v>
      </c>
      <c r="Q4743" s="12" t="n">
        <f aca="false">M4743*P4743*(1-N4743)</f>
        <v>7217.91</v>
      </c>
      <c r="R4743" s="12" t="n">
        <f aca="false">M4743*O4743</f>
        <v>4178.79</v>
      </c>
      <c r="S4743" s="12" t="n">
        <f aca="false">Q4743-R4743</f>
        <v>3039.12</v>
      </c>
      <c r="T4743" s="11" t="n">
        <f aca="false">IFERROR(S4743/Q4743,0)</f>
        <v>0.421052631578947</v>
      </c>
      <c r="U4743" s="13" t="n">
        <f aca="false">F4743-E4743</f>
        <v>5</v>
      </c>
      <c r="V4743" s="13" t="n">
        <f aca="false">G4743-F4743</f>
        <v>2</v>
      </c>
      <c r="W4743" s="13" t="n">
        <f aca="false">G4743-E4743</f>
        <v>7</v>
      </c>
      <c r="X4743" s="10" t="n">
        <f aca="false">YEAR(E4743)</f>
        <v>2019</v>
      </c>
      <c r="Y4743" s="0" t="str">
        <f aca="false">TEXT(E4743,"yyyy-mm")</f>
        <v>2019-12</v>
      </c>
      <c r="Z4743" s="0" t="str">
        <f aca="false">"Q"&amp;ROUNDUP(MONTH(E4743)/3,0)&amp;"-"&amp;YEAR(E4743)</f>
        <v>Q4-2019</v>
      </c>
    </row>
    <row r="4744" customFormat="false" ht="14.25" hidden="false" customHeight="false" outlineLevel="0" collapsed="false">
      <c r="A4744" s="0" t="s">
        <v>4786</v>
      </c>
      <c r="B4744" s="0" t="s">
        <v>34</v>
      </c>
      <c r="C4744" s="0" t="s">
        <v>79</v>
      </c>
      <c r="D4744" s="9" t="n">
        <v>43700</v>
      </c>
      <c r="E4744" s="9" t="n">
        <v>43816</v>
      </c>
      <c r="F4744" s="9" t="n">
        <v>43819</v>
      </c>
      <c r="G4744" s="9" t="n">
        <v>43827</v>
      </c>
      <c r="H4744" s="10" t="s">
        <v>36</v>
      </c>
      <c r="I4744" s="0" t="n">
        <v>5</v>
      </c>
      <c r="J4744" s="0" t="n">
        <v>36</v>
      </c>
      <c r="K4744" s="0" t="n">
        <v>77</v>
      </c>
      <c r="L4744" s="0" t="n">
        <v>20</v>
      </c>
      <c r="M4744" s="0" t="n">
        <v>3</v>
      </c>
      <c r="N4744" s="11" t="n">
        <v>0.15</v>
      </c>
      <c r="O4744" s="12" t="n">
        <v>1054.92</v>
      </c>
      <c r="P4744" s="12" t="n">
        <v>2244.5</v>
      </c>
      <c r="Q4744" s="12" t="n">
        <f aca="false">M4744*P4744*(1-N4744)</f>
        <v>5723.475</v>
      </c>
      <c r="R4744" s="12" t="n">
        <f aca="false">M4744*O4744</f>
        <v>3164.76</v>
      </c>
      <c r="S4744" s="12" t="n">
        <f aca="false">Q4744-R4744</f>
        <v>2558.715</v>
      </c>
      <c r="T4744" s="11" t="n">
        <f aca="false">IFERROR(S4744/Q4744,0)</f>
        <v>0.447056202743962</v>
      </c>
      <c r="U4744" s="13" t="n">
        <f aca="false">F4744-E4744</f>
        <v>3</v>
      </c>
      <c r="V4744" s="13" t="n">
        <f aca="false">G4744-F4744</f>
        <v>8</v>
      </c>
      <c r="W4744" s="13" t="n">
        <f aca="false">G4744-E4744</f>
        <v>11</v>
      </c>
      <c r="X4744" s="10" t="n">
        <f aca="false">YEAR(E4744)</f>
        <v>2019</v>
      </c>
      <c r="Y4744" s="0" t="str">
        <f aca="false">TEXT(E4744,"yyyy-mm")</f>
        <v>2019-12</v>
      </c>
      <c r="Z4744" s="0" t="str">
        <f aca="false">"Q"&amp;ROUNDUP(MONTH(E4744)/3,0)&amp;"-"&amp;YEAR(E4744)</f>
        <v>Q4-2019</v>
      </c>
    </row>
    <row r="4745" customFormat="false" ht="14.25" hidden="false" customHeight="false" outlineLevel="0" collapsed="false">
      <c r="A4745" s="0" t="s">
        <v>4787</v>
      </c>
      <c r="B4745" s="0" t="s">
        <v>34</v>
      </c>
      <c r="C4745" s="0" t="s">
        <v>79</v>
      </c>
      <c r="D4745" s="9" t="n">
        <v>43700</v>
      </c>
      <c r="E4745" s="9" t="n">
        <v>43816</v>
      </c>
      <c r="F4745" s="9" t="n">
        <v>43819</v>
      </c>
      <c r="G4745" s="9" t="n">
        <v>43824</v>
      </c>
      <c r="H4745" s="10" t="s">
        <v>36</v>
      </c>
      <c r="I4745" s="0" t="n">
        <v>5</v>
      </c>
      <c r="J4745" s="0" t="n">
        <v>21</v>
      </c>
      <c r="K4745" s="0" t="n">
        <v>68</v>
      </c>
      <c r="L4745" s="0" t="n">
        <v>7</v>
      </c>
      <c r="M4745" s="0" t="n">
        <v>5</v>
      </c>
      <c r="N4745" s="11" t="n">
        <v>0.05</v>
      </c>
      <c r="O4745" s="12" t="n">
        <v>472.35</v>
      </c>
      <c r="P4745" s="12" t="n">
        <v>1005</v>
      </c>
      <c r="Q4745" s="12" t="n">
        <f aca="false">M4745*P4745*(1-N4745)</f>
        <v>4773.75</v>
      </c>
      <c r="R4745" s="12" t="n">
        <f aca="false">M4745*O4745</f>
        <v>2361.75</v>
      </c>
      <c r="S4745" s="12" t="n">
        <f aca="false">Q4745-R4745</f>
        <v>2412</v>
      </c>
      <c r="T4745" s="11" t="n">
        <f aca="false">IFERROR(S4745/Q4745,0)</f>
        <v>0.505263157894737</v>
      </c>
      <c r="U4745" s="13" t="n">
        <f aca="false">F4745-E4745</f>
        <v>3</v>
      </c>
      <c r="V4745" s="13" t="n">
        <f aca="false">G4745-F4745</f>
        <v>5</v>
      </c>
      <c r="W4745" s="13" t="n">
        <f aca="false">G4745-E4745</f>
        <v>8</v>
      </c>
      <c r="X4745" s="10" t="n">
        <f aca="false">YEAR(E4745)</f>
        <v>2019</v>
      </c>
      <c r="Y4745" s="0" t="str">
        <f aca="false">TEXT(E4745,"yyyy-mm")</f>
        <v>2019-12</v>
      </c>
      <c r="Z4745" s="0" t="str">
        <f aca="false">"Q"&amp;ROUNDUP(MONTH(E4745)/3,0)&amp;"-"&amp;YEAR(E4745)</f>
        <v>Q4-2019</v>
      </c>
    </row>
    <row r="4746" customFormat="false" ht="14.25" hidden="false" customHeight="false" outlineLevel="0" collapsed="false">
      <c r="A4746" s="0" t="s">
        <v>4788</v>
      </c>
      <c r="B4746" s="0" t="s">
        <v>34</v>
      </c>
      <c r="C4746" s="0" t="s">
        <v>39</v>
      </c>
      <c r="D4746" s="9" t="n">
        <v>43700</v>
      </c>
      <c r="E4746" s="9" t="n">
        <v>43816</v>
      </c>
      <c r="F4746" s="9" t="n">
        <v>43823</v>
      </c>
      <c r="G4746" s="9" t="n">
        <v>43828</v>
      </c>
      <c r="H4746" s="10" t="s">
        <v>36</v>
      </c>
      <c r="I4746" s="0" t="n">
        <v>1</v>
      </c>
      <c r="J4746" s="0" t="n">
        <v>35</v>
      </c>
      <c r="K4746" s="0" t="n">
        <v>191</v>
      </c>
      <c r="L4746" s="0" t="n">
        <v>7</v>
      </c>
      <c r="M4746" s="0" t="n">
        <v>4</v>
      </c>
      <c r="N4746" s="11" t="n">
        <v>0.1</v>
      </c>
      <c r="O4746" s="12" t="n">
        <v>1370.02</v>
      </c>
      <c r="P4746" s="12" t="n">
        <v>1929.6</v>
      </c>
      <c r="Q4746" s="12" t="n">
        <f aca="false">M4746*P4746*(1-N4746)</f>
        <v>6946.56</v>
      </c>
      <c r="R4746" s="12" t="n">
        <f aca="false">M4746*O4746</f>
        <v>5480.08</v>
      </c>
      <c r="S4746" s="12" t="n">
        <f aca="false">Q4746-R4746</f>
        <v>1466.48</v>
      </c>
      <c r="T4746" s="11" t="n">
        <f aca="false">IFERROR(S4746/Q4746,0)</f>
        <v>0.211108807812788</v>
      </c>
      <c r="U4746" s="13" t="n">
        <f aca="false">F4746-E4746</f>
        <v>7</v>
      </c>
      <c r="V4746" s="13" t="n">
        <f aca="false">G4746-F4746</f>
        <v>5</v>
      </c>
      <c r="W4746" s="13" t="n">
        <f aca="false">G4746-E4746</f>
        <v>12</v>
      </c>
      <c r="X4746" s="10" t="n">
        <f aca="false">YEAR(E4746)</f>
        <v>2019</v>
      </c>
      <c r="Y4746" s="0" t="str">
        <f aca="false">TEXT(E4746,"yyyy-mm")</f>
        <v>2019-12</v>
      </c>
      <c r="Z4746" s="0" t="str">
        <f aca="false">"Q"&amp;ROUNDUP(MONTH(E4746)/3,0)&amp;"-"&amp;YEAR(E4746)</f>
        <v>Q4-2019</v>
      </c>
    </row>
    <row r="4747" customFormat="false" ht="14.25" hidden="false" customHeight="false" outlineLevel="0" collapsed="false">
      <c r="A4747" s="0" t="s">
        <v>4789</v>
      </c>
      <c r="B4747" s="0" t="s">
        <v>34</v>
      </c>
      <c r="C4747" s="0" t="s">
        <v>35</v>
      </c>
      <c r="D4747" s="9" t="n">
        <v>43700</v>
      </c>
      <c r="E4747" s="9" t="n">
        <v>43816</v>
      </c>
      <c r="F4747" s="9" t="n">
        <v>43818</v>
      </c>
      <c r="G4747" s="9" t="n">
        <v>43825</v>
      </c>
      <c r="H4747" s="10" t="s">
        <v>36</v>
      </c>
      <c r="I4747" s="0" t="n">
        <v>11</v>
      </c>
      <c r="J4747" s="0" t="n">
        <v>10</v>
      </c>
      <c r="K4747" s="0" t="n">
        <v>244</v>
      </c>
      <c r="L4747" s="0" t="n">
        <v>34</v>
      </c>
      <c r="M4747" s="0" t="n">
        <v>5</v>
      </c>
      <c r="N4747" s="11" t="n">
        <v>0.05</v>
      </c>
      <c r="O4747" s="12" t="n">
        <v>791.14</v>
      </c>
      <c r="P4747" s="12" t="n">
        <v>1098.8</v>
      </c>
      <c r="Q4747" s="12" t="n">
        <f aca="false">M4747*P4747*(1-N4747)</f>
        <v>5219.3</v>
      </c>
      <c r="R4747" s="12" t="n">
        <f aca="false">M4747*O4747</f>
        <v>3955.7</v>
      </c>
      <c r="S4747" s="12" t="n">
        <f aca="false">Q4747-R4747</f>
        <v>1263.6</v>
      </c>
      <c r="T4747" s="11" t="n">
        <f aca="false">IFERROR(S4747/Q4747,0)</f>
        <v>0.24210143122641</v>
      </c>
      <c r="U4747" s="13" t="n">
        <f aca="false">F4747-E4747</f>
        <v>2</v>
      </c>
      <c r="V4747" s="13" t="n">
        <f aca="false">G4747-F4747</f>
        <v>7</v>
      </c>
      <c r="W4747" s="13" t="n">
        <f aca="false">G4747-E4747</f>
        <v>9</v>
      </c>
      <c r="X4747" s="10" t="n">
        <f aca="false">YEAR(E4747)</f>
        <v>2019</v>
      </c>
      <c r="Y4747" s="0" t="str">
        <f aca="false">TEXT(E4747,"yyyy-mm")</f>
        <v>2019-12</v>
      </c>
      <c r="Z4747" s="0" t="str">
        <f aca="false">"Q"&amp;ROUNDUP(MONTH(E4747)/3,0)&amp;"-"&amp;YEAR(E4747)</f>
        <v>Q4-2019</v>
      </c>
    </row>
    <row r="4748" customFormat="false" ht="14.25" hidden="false" customHeight="false" outlineLevel="0" collapsed="false">
      <c r="A4748" s="0" t="s">
        <v>4790</v>
      </c>
      <c r="B4748" s="0" t="s">
        <v>38</v>
      </c>
      <c r="C4748" s="0" t="s">
        <v>58</v>
      </c>
      <c r="D4748" s="9" t="n">
        <v>43700</v>
      </c>
      <c r="E4748" s="9" t="n">
        <v>43816</v>
      </c>
      <c r="F4748" s="9" t="n">
        <v>43836</v>
      </c>
      <c r="G4748" s="9" t="n">
        <v>43844</v>
      </c>
      <c r="H4748" s="10" t="s">
        <v>36</v>
      </c>
      <c r="I4748" s="0" t="n">
        <v>14</v>
      </c>
      <c r="J4748" s="0" t="n">
        <v>21</v>
      </c>
      <c r="K4748" s="0" t="n">
        <v>358</v>
      </c>
      <c r="L4748" s="0" t="n">
        <v>35</v>
      </c>
      <c r="M4748" s="0" t="n">
        <v>3</v>
      </c>
      <c r="N4748" s="11" t="n">
        <v>0.1</v>
      </c>
      <c r="O4748" s="12" t="n">
        <v>475.37</v>
      </c>
      <c r="P4748" s="12" t="n">
        <v>864.3</v>
      </c>
      <c r="Q4748" s="12" t="n">
        <f aca="false">M4748*P4748*(1-N4748)</f>
        <v>2333.61</v>
      </c>
      <c r="R4748" s="12" t="n">
        <f aca="false">M4748*O4748</f>
        <v>1426.11</v>
      </c>
      <c r="S4748" s="12" t="n">
        <f aca="false">Q4748-R4748</f>
        <v>907.5</v>
      </c>
      <c r="T4748" s="11" t="n">
        <f aca="false">IFERROR(S4748/Q4748,0)</f>
        <v>0.388882461079615</v>
      </c>
      <c r="U4748" s="13" t="n">
        <f aca="false">F4748-E4748</f>
        <v>20</v>
      </c>
      <c r="V4748" s="13" t="n">
        <f aca="false">G4748-F4748</f>
        <v>8</v>
      </c>
      <c r="W4748" s="13" t="n">
        <f aca="false">G4748-E4748</f>
        <v>28</v>
      </c>
      <c r="X4748" s="10" t="n">
        <f aca="false">YEAR(E4748)</f>
        <v>2019</v>
      </c>
      <c r="Y4748" s="0" t="str">
        <f aca="false">TEXT(E4748,"yyyy-mm")</f>
        <v>2019-12</v>
      </c>
      <c r="Z4748" s="0" t="str">
        <f aca="false">"Q"&amp;ROUNDUP(MONTH(E4748)/3,0)&amp;"-"&amp;YEAR(E4748)</f>
        <v>Q4-2019</v>
      </c>
    </row>
    <row r="4749" customFormat="false" ht="14.25" hidden="false" customHeight="false" outlineLevel="0" collapsed="false">
      <c r="A4749" s="0" t="s">
        <v>4791</v>
      </c>
      <c r="B4749" s="0" t="s">
        <v>41</v>
      </c>
      <c r="C4749" s="0" t="s">
        <v>39</v>
      </c>
      <c r="D4749" s="9" t="n">
        <v>43700</v>
      </c>
      <c r="E4749" s="9" t="n">
        <v>43816</v>
      </c>
      <c r="F4749" s="9" t="n">
        <v>43819</v>
      </c>
      <c r="G4749" s="9" t="n">
        <v>43820</v>
      </c>
      <c r="H4749" s="10" t="s">
        <v>36</v>
      </c>
      <c r="I4749" s="0" t="n">
        <v>25</v>
      </c>
      <c r="J4749" s="0" t="n">
        <v>31</v>
      </c>
      <c r="K4749" s="0" t="n">
        <v>97</v>
      </c>
      <c r="L4749" s="0" t="n">
        <v>11</v>
      </c>
      <c r="M4749" s="0" t="n">
        <v>5</v>
      </c>
      <c r="N4749" s="11" t="n">
        <v>0.075</v>
      </c>
      <c r="O4749" s="12" t="n">
        <v>2428.35</v>
      </c>
      <c r="P4749" s="12" t="n">
        <v>5922.8</v>
      </c>
      <c r="Q4749" s="12" t="n">
        <f aca="false">M4749*P4749*(1-N4749)</f>
        <v>27392.95</v>
      </c>
      <c r="R4749" s="12" t="n">
        <f aca="false">M4749*O4749</f>
        <v>12141.75</v>
      </c>
      <c r="S4749" s="12" t="n">
        <f aca="false">Q4749-R4749</f>
        <v>15251.2</v>
      </c>
      <c r="T4749" s="11" t="n">
        <f aca="false">IFERROR(S4749/Q4749,0)</f>
        <v>0.556756391699324</v>
      </c>
      <c r="U4749" s="13" t="n">
        <f aca="false">F4749-E4749</f>
        <v>3</v>
      </c>
      <c r="V4749" s="13" t="n">
        <f aca="false">G4749-F4749</f>
        <v>1</v>
      </c>
      <c r="W4749" s="13" t="n">
        <f aca="false">G4749-E4749</f>
        <v>4</v>
      </c>
      <c r="X4749" s="10" t="n">
        <f aca="false">YEAR(E4749)</f>
        <v>2019</v>
      </c>
      <c r="Y4749" s="0" t="str">
        <f aca="false">TEXT(E4749,"yyyy-mm")</f>
        <v>2019-12</v>
      </c>
      <c r="Z4749" s="0" t="str">
        <f aca="false">"Q"&amp;ROUNDUP(MONTH(E4749)/3,0)&amp;"-"&amp;YEAR(E4749)</f>
        <v>Q4-2019</v>
      </c>
    </row>
    <row r="4750" customFormat="false" ht="14.25" hidden="false" customHeight="false" outlineLevel="0" collapsed="false">
      <c r="A4750" s="0" t="s">
        <v>4792</v>
      </c>
      <c r="B4750" s="0" t="s">
        <v>43</v>
      </c>
      <c r="C4750" s="0" t="s">
        <v>39</v>
      </c>
      <c r="D4750" s="9" t="n">
        <v>43700</v>
      </c>
      <c r="E4750" s="9" t="n">
        <v>43816</v>
      </c>
      <c r="F4750" s="9" t="n">
        <v>43821</v>
      </c>
      <c r="G4750" s="9" t="n">
        <v>43831</v>
      </c>
      <c r="H4750" s="10" t="s">
        <v>36</v>
      </c>
      <c r="I4750" s="0" t="n">
        <v>27</v>
      </c>
      <c r="J4750" s="0" t="n">
        <v>26</v>
      </c>
      <c r="K4750" s="0" t="n">
        <v>153</v>
      </c>
      <c r="L4750" s="0" t="n">
        <v>47</v>
      </c>
      <c r="M4750" s="0" t="n">
        <v>4</v>
      </c>
      <c r="N4750" s="11" t="n">
        <v>0.4</v>
      </c>
      <c r="O4750" s="12" t="n">
        <v>1929.6</v>
      </c>
      <c r="P4750" s="12" t="n">
        <v>3859.2</v>
      </c>
      <c r="Q4750" s="12" t="n">
        <f aca="false">M4750*P4750*(1-N4750)</f>
        <v>9262.08</v>
      </c>
      <c r="R4750" s="12" t="n">
        <f aca="false">M4750*O4750</f>
        <v>7718.4</v>
      </c>
      <c r="S4750" s="12" t="n">
        <f aca="false">Q4750-R4750</f>
        <v>1543.68</v>
      </c>
      <c r="T4750" s="11" t="n">
        <f aca="false">IFERROR(S4750/Q4750,0)</f>
        <v>0.166666666666667</v>
      </c>
      <c r="U4750" s="13" t="n">
        <f aca="false">F4750-E4750</f>
        <v>5</v>
      </c>
      <c r="V4750" s="13" t="n">
        <f aca="false">G4750-F4750</f>
        <v>10</v>
      </c>
      <c r="W4750" s="13" t="n">
        <f aca="false">G4750-E4750</f>
        <v>15</v>
      </c>
      <c r="X4750" s="10" t="n">
        <f aca="false">YEAR(E4750)</f>
        <v>2019</v>
      </c>
      <c r="Y4750" s="0" t="str">
        <f aca="false">TEXT(E4750,"yyyy-mm")</f>
        <v>2019-12</v>
      </c>
      <c r="Z4750" s="0" t="str">
        <f aca="false">"Q"&amp;ROUNDUP(MONTH(E4750)/3,0)&amp;"-"&amp;YEAR(E4750)</f>
        <v>Q4-2019</v>
      </c>
    </row>
    <row r="4751" customFormat="false" ht="14.25" hidden="false" customHeight="false" outlineLevel="0" collapsed="false">
      <c r="A4751" s="0" t="s">
        <v>4793</v>
      </c>
      <c r="B4751" s="0" t="s">
        <v>41</v>
      </c>
      <c r="C4751" s="0" t="s">
        <v>46</v>
      </c>
      <c r="D4751" s="9" t="n">
        <v>43700</v>
      </c>
      <c r="E4751" s="9" t="n">
        <v>43816</v>
      </c>
      <c r="F4751" s="9" t="n">
        <v>43827</v>
      </c>
      <c r="G4751" s="9" t="n">
        <v>43831</v>
      </c>
      <c r="H4751" s="10" t="s">
        <v>36</v>
      </c>
      <c r="I4751" s="0" t="n">
        <v>21</v>
      </c>
      <c r="J4751" s="0" t="n">
        <v>34</v>
      </c>
      <c r="K4751" s="0" t="n">
        <v>304</v>
      </c>
      <c r="L4751" s="0" t="n">
        <v>12</v>
      </c>
      <c r="M4751" s="0" t="n">
        <v>2</v>
      </c>
      <c r="N4751" s="11" t="n">
        <v>0.075</v>
      </c>
      <c r="O4751" s="12" t="n">
        <v>1565.12</v>
      </c>
      <c r="P4751" s="12" t="n">
        <v>3912.8</v>
      </c>
      <c r="Q4751" s="12" t="n">
        <f aca="false">M4751*P4751*(1-N4751)</f>
        <v>7238.68</v>
      </c>
      <c r="R4751" s="12" t="n">
        <f aca="false">M4751*O4751</f>
        <v>3130.24</v>
      </c>
      <c r="S4751" s="12" t="n">
        <f aca="false">Q4751-R4751</f>
        <v>4108.44</v>
      </c>
      <c r="T4751" s="11" t="n">
        <f aca="false">IFERROR(S4751/Q4751,0)</f>
        <v>0.567567567567568</v>
      </c>
      <c r="U4751" s="13" t="n">
        <f aca="false">F4751-E4751</f>
        <v>11</v>
      </c>
      <c r="V4751" s="13" t="n">
        <f aca="false">G4751-F4751</f>
        <v>4</v>
      </c>
      <c r="W4751" s="13" t="n">
        <f aca="false">G4751-E4751</f>
        <v>15</v>
      </c>
      <c r="X4751" s="10" t="n">
        <f aca="false">YEAR(E4751)</f>
        <v>2019</v>
      </c>
      <c r="Y4751" s="0" t="str">
        <f aca="false">TEXT(E4751,"yyyy-mm")</f>
        <v>2019-12</v>
      </c>
      <c r="Z4751" s="0" t="str">
        <f aca="false">"Q"&amp;ROUNDUP(MONTH(E4751)/3,0)&amp;"-"&amp;YEAR(E4751)</f>
        <v>Q4-2019</v>
      </c>
    </row>
    <row r="4752" customFormat="false" ht="14.25" hidden="false" customHeight="false" outlineLevel="0" collapsed="false">
      <c r="A4752" s="0" t="s">
        <v>4794</v>
      </c>
      <c r="B4752" s="0" t="s">
        <v>34</v>
      </c>
      <c r="C4752" s="0" t="s">
        <v>79</v>
      </c>
      <c r="D4752" s="9" t="n">
        <v>43700</v>
      </c>
      <c r="E4752" s="9" t="n">
        <v>43816</v>
      </c>
      <c r="F4752" s="9" t="n">
        <v>43838</v>
      </c>
      <c r="G4752" s="9" t="n">
        <v>43845</v>
      </c>
      <c r="H4752" s="10" t="s">
        <v>36</v>
      </c>
      <c r="I4752" s="0" t="n">
        <v>11</v>
      </c>
      <c r="J4752" s="0" t="n">
        <v>18</v>
      </c>
      <c r="K4752" s="0" t="n">
        <v>65</v>
      </c>
      <c r="L4752" s="0" t="n">
        <v>15</v>
      </c>
      <c r="M4752" s="0" t="n">
        <v>2</v>
      </c>
      <c r="N4752" s="11" t="n">
        <v>0.075</v>
      </c>
      <c r="O4752" s="12" t="n">
        <v>978.74</v>
      </c>
      <c r="P4752" s="12" t="n">
        <v>1179.2</v>
      </c>
      <c r="Q4752" s="12" t="n">
        <f aca="false">M4752*P4752*(1-N4752)</f>
        <v>2181.52</v>
      </c>
      <c r="R4752" s="12" t="n">
        <f aca="false">M4752*O4752</f>
        <v>1957.48</v>
      </c>
      <c r="S4752" s="12" t="n">
        <f aca="false">Q4752-R4752</f>
        <v>224.04</v>
      </c>
      <c r="T4752" s="11" t="n">
        <f aca="false">IFERROR(S4752/Q4752,0)</f>
        <v>0.102699035534856</v>
      </c>
      <c r="U4752" s="13" t="n">
        <f aca="false">F4752-E4752</f>
        <v>22</v>
      </c>
      <c r="V4752" s="13" t="n">
        <f aca="false">G4752-F4752</f>
        <v>7</v>
      </c>
      <c r="W4752" s="13" t="n">
        <f aca="false">G4752-E4752</f>
        <v>29</v>
      </c>
      <c r="X4752" s="10" t="n">
        <f aca="false">YEAR(E4752)</f>
        <v>2019</v>
      </c>
      <c r="Y4752" s="0" t="str">
        <f aca="false">TEXT(E4752,"yyyy-mm")</f>
        <v>2019-12</v>
      </c>
      <c r="Z4752" s="0" t="str">
        <f aca="false">"Q"&amp;ROUNDUP(MONTH(E4752)/3,0)&amp;"-"&amp;YEAR(E4752)</f>
        <v>Q4-2019</v>
      </c>
    </row>
    <row r="4753" customFormat="false" ht="14.25" hidden="false" customHeight="false" outlineLevel="0" collapsed="false">
      <c r="A4753" s="0" t="s">
        <v>4795</v>
      </c>
      <c r="B4753" s="0" t="s">
        <v>38</v>
      </c>
      <c r="C4753" s="0" t="s">
        <v>46</v>
      </c>
      <c r="D4753" s="9" t="n">
        <v>43700</v>
      </c>
      <c r="E4753" s="9" t="n">
        <v>43816</v>
      </c>
      <c r="F4753" s="9" t="n">
        <v>43822</v>
      </c>
      <c r="G4753" s="9" t="n">
        <v>43831</v>
      </c>
      <c r="H4753" s="10" t="s">
        <v>36</v>
      </c>
      <c r="I4753" s="0" t="n">
        <v>17</v>
      </c>
      <c r="J4753" s="0" t="n">
        <v>45</v>
      </c>
      <c r="K4753" s="0" t="n">
        <v>298</v>
      </c>
      <c r="L4753" s="0" t="n">
        <v>14</v>
      </c>
      <c r="M4753" s="0" t="n">
        <v>4</v>
      </c>
      <c r="N4753" s="11" t="n">
        <v>0.075</v>
      </c>
      <c r="O4753" s="12" t="n">
        <v>1378.99</v>
      </c>
      <c r="P4753" s="12" t="n">
        <v>1681.7</v>
      </c>
      <c r="Q4753" s="12" t="n">
        <f aca="false">M4753*P4753*(1-N4753)</f>
        <v>6222.29</v>
      </c>
      <c r="R4753" s="12" t="n">
        <f aca="false">M4753*O4753</f>
        <v>5515.96</v>
      </c>
      <c r="S4753" s="12" t="n">
        <f aca="false">Q4753-R4753</f>
        <v>706.330000000001</v>
      </c>
      <c r="T4753" s="11" t="n">
        <f aca="false">IFERROR(S4753/Q4753,0)</f>
        <v>0.113516084914075</v>
      </c>
      <c r="U4753" s="13" t="n">
        <f aca="false">F4753-E4753</f>
        <v>6</v>
      </c>
      <c r="V4753" s="13" t="n">
        <f aca="false">G4753-F4753</f>
        <v>9</v>
      </c>
      <c r="W4753" s="13" t="n">
        <f aca="false">G4753-E4753</f>
        <v>15</v>
      </c>
      <c r="X4753" s="10" t="n">
        <f aca="false">YEAR(E4753)</f>
        <v>2019</v>
      </c>
      <c r="Y4753" s="0" t="str">
        <f aca="false">TEXT(E4753,"yyyy-mm")</f>
        <v>2019-12</v>
      </c>
      <c r="Z4753" s="0" t="str">
        <f aca="false">"Q"&amp;ROUNDUP(MONTH(E4753)/3,0)&amp;"-"&amp;YEAR(E4753)</f>
        <v>Q4-2019</v>
      </c>
    </row>
    <row r="4754" customFormat="false" ht="14.25" hidden="false" customHeight="false" outlineLevel="0" collapsed="false">
      <c r="A4754" s="0" t="s">
        <v>4796</v>
      </c>
      <c r="B4754" s="0" t="s">
        <v>34</v>
      </c>
      <c r="C4754" s="0" t="s">
        <v>35</v>
      </c>
      <c r="D4754" s="9" t="n">
        <v>43700</v>
      </c>
      <c r="E4754" s="9" t="n">
        <v>43817</v>
      </c>
      <c r="F4754" s="9" t="n">
        <v>43820</v>
      </c>
      <c r="G4754" s="9" t="n">
        <v>43823</v>
      </c>
      <c r="H4754" s="10" t="s">
        <v>36</v>
      </c>
      <c r="I4754" s="0" t="n">
        <v>1</v>
      </c>
      <c r="J4754" s="0" t="n">
        <v>35</v>
      </c>
      <c r="K4754" s="0" t="n">
        <v>204</v>
      </c>
      <c r="L4754" s="0" t="n">
        <v>34</v>
      </c>
      <c r="M4754" s="0" t="n">
        <v>1</v>
      </c>
      <c r="N4754" s="11" t="n">
        <v>0.2</v>
      </c>
      <c r="O4754" s="12" t="n">
        <v>1697.78</v>
      </c>
      <c r="P4754" s="12" t="n">
        <v>2425.4</v>
      </c>
      <c r="Q4754" s="12" t="n">
        <f aca="false">M4754*P4754*(1-N4754)</f>
        <v>1940.32</v>
      </c>
      <c r="R4754" s="12" t="n">
        <f aca="false">M4754*O4754</f>
        <v>1697.78</v>
      </c>
      <c r="S4754" s="12" t="n">
        <f aca="false">Q4754-R4754</f>
        <v>242.54</v>
      </c>
      <c r="T4754" s="11" t="n">
        <f aca="false">IFERROR(S4754/Q4754,0)</f>
        <v>0.125</v>
      </c>
      <c r="U4754" s="13" t="n">
        <f aca="false">F4754-E4754</f>
        <v>3</v>
      </c>
      <c r="V4754" s="13" t="n">
        <f aca="false">G4754-F4754</f>
        <v>3</v>
      </c>
      <c r="W4754" s="13" t="n">
        <f aca="false">G4754-E4754</f>
        <v>6</v>
      </c>
      <c r="X4754" s="10" t="n">
        <f aca="false">YEAR(E4754)</f>
        <v>2019</v>
      </c>
      <c r="Y4754" s="0" t="str">
        <f aca="false">TEXT(E4754,"yyyy-mm")</f>
        <v>2019-12</v>
      </c>
      <c r="Z4754" s="0" t="str">
        <f aca="false">"Q"&amp;ROUNDUP(MONTH(E4754)/3,0)&amp;"-"&amp;YEAR(E4754)</f>
        <v>Q4-2019</v>
      </c>
    </row>
    <row r="4755" customFormat="false" ht="14.25" hidden="false" customHeight="false" outlineLevel="0" collapsed="false">
      <c r="A4755" s="0" t="s">
        <v>4797</v>
      </c>
      <c r="B4755" s="0" t="s">
        <v>34</v>
      </c>
      <c r="C4755" s="0" t="s">
        <v>39</v>
      </c>
      <c r="D4755" s="9" t="n">
        <v>43700</v>
      </c>
      <c r="E4755" s="9" t="n">
        <v>43817</v>
      </c>
      <c r="F4755" s="9" t="n">
        <v>43840</v>
      </c>
      <c r="G4755" s="9" t="n">
        <v>43848</v>
      </c>
      <c r="H4755" s="10" t="s">
        <v>36</v>
      </c>
      <c r="I4755" s="0" t="n">
        <v>3</v>
      </c>
      <c r="J4755" s="0" t="n">
        <v>23</v>
      </c>
      <c r="K4755" s="0" t="n">
        <v>120</v>
      </c>
      <c r="L4755" s="0" t="n">
        <v>22</v>
      </c>
      <c r="M4755" s="0" t="n">
        <v>8</v>
      </c>
      <c r="N4755" s="11" t="n">
        <v>0.075</v>
      </c>
      <c r="O4755" s="12" t="n">
        <v>760.85</v>
      </c>
      <c r="P4755" s="12" t="n">
        <v>1118.9</v>
      </c>
      <c r="Q4755" s="12" t="n">
        <f aca="false">M4755*P4755*(1-N4755)</f>
        <v>8279.86</v>
      </c>
      <c r="R4755" s="12" t="n">
        <f aca="false">M4755*O4755</f>
        <v>6086.8</v>
      </c>
      <c r="S4755" s="12" t="n">
        <f aca="false">Q4755-R4755</f>
        <v>2193.06</v>
      </c>
      <c r="T4755" s="11" t="n">
        <f aca="false">IFERROR(S4755/Q4755,0)</f>
        <v>0.264866797264688</v>
      </c>
      <c r="U4755" s="13" t="n">
        <f aca="false">F4755-E4755</f>
        <v>23</v>
      </c>
      <c r="V4755" s="13" t="n">
        <f aca="false">G4755-F4755</f>
        <v>8</v>
      </c>
      <c r="W4755" s="13" t="n">
        <f aca="false">G4755-E4755</f>
        <v>31</v>
      </c>
      <c r="X4755" s="10" t="n">
        <f aca="false">YEAR(E4755)</f>
        <v>2019</v>
      </c>
      <c r="Y4755" s="0" t="str">
        <f aca="false">TEXT(E4755,"yyyy-mm")</f>
        <v>2019-12</v>
      </c>
      <c r="Z4755" s="0" t="str">
        <f aca="false">"Q"&amp;ROUNDUP(MONTH(E4755)/3,0)&amp;"-"&amp;YEAR(E4755)</f>
        <v>Q4-2019</v>
      </c>
    </row>
    <row r="4756" customFormat="false" ht="14.25" hidden="false" customHeight="false" outlineLevel="0" collapsed="false">
      <c r="A4756" s="0" t="s">
        <v>4798</v>
      </c>
      <c r="B4756" s="0" t="s">
        <v>41</v>
      </c>
      <c r="C4756" s="0" t="s">
        <v>79</v>
      </c>
      <c r="D4756" s="9" t="n">
        <v>43700</v>
      </c>
      <c r="E4756" s="9" t="n">
        <v>43817</v>
      </c>
      <c r="F4756" s="9" t="n">
        <v>43840</v>
      </c>
      <c r="G4756" s="9" t="n">
        <v>43845</v>
      </c>
      <c r="H4756" s="10" t="s">
        <v>36</v>
      </c>
      <c r="I4756" s="0" t="n">
        <v>21</v>
      </c>
      <c r="J4756" s="0" t="n">
        <v>17</v>
      </c>
      <c r="K4756" s="0" t="n">
        <v>66</v>
      </c>
      <c r="L4756" s="0" t="n">
        <v>35</v>
      </c>
      <c r="M4756" s="0" t="n">
        <v>6</v>
      </c>
      <c r="N4756" s="11" t="n">
        <v>0.075</v>
      </c>
      <c r="O4756" s="12" t="n">
        <v>955.15</v>
      </c>
      <c r="P4756" s="12" t="n">
        <v>1326.6</v>
      </c>
      <c r="Q4756" s="12" t="n">
        <f aca="false">M4756*P4756*(1-N4756)</f>
        <v>7362.63</v>
      </c>
      <c r="R4756" s="12" t="n">
        <f aca="false">M4756*O4756</f>
        <v>5730.9</v>
      </c>
      <c r="S4756" s="12" t="n">
        <f aca="false">Q4756-R4756</f>
        <v>1631.73</v>
      </c>
      <c r="T4756" s="11" t="n">
        <f aca="false">IFERROR(S4756/Q4756,0)</f>
        <v>0.221623251473998</v>
      </c>
      <c r="U4756" s="13" t="n">
        <f aca="false">F4756-E4756</f>
        <v>23</v>
      </c>
      <c r="V4756" s="13" t="n">
        <f aca="false">G4756-F4756</f>
        <v>5</v>
      </c>
      <c r="W4756" s="13" t="n">
        <f aca="false">G4756-E4756</f>
        <v>28</v>
      </c>
      <c r="X4756" s="10" t="n">
        <f aca="false">YEAR(E4756)</f>
        <v>2019</v>
      </c>
      <c r="Y4756" s="0" t="str">
        <f aca="false">TEXT(E4756,"yyyy-mm")</f>
        <v>2019-12</v>
      </c>
      <c r="Z4756" s="0" t="str">
        <f aca="false">"Q"&amp;ROUNDUP(MONTH(E4756)/3,0)&amp;"-"&amp;YEAR(E4756)</f>
        <v>Q4-2019</v>
      </c>
    </row>
    <row r="4757" customFormat="false" ht="14.25" hidden="false" customHeight="false" outlineLevel="0" collapsed="false">
      <c r="A4757" s="0" t="s">
        <v>4799</v>
      </c>
      <c r="B4757" s="0" t="s">
        <v>38</v>
      </c>
      <c r="C4757" s="0" t="s">
        <v>35</v>
      </c>
      <c r="D4757" s="9" t="n">
        <v>43700</v>
      </c>
      <c r="E4757" s="9" t="n">
        <v>43817</v>
      </c>
      <c r="F4757" s="9" t="n">
        <v>43828</v>
      </c>
      <c r="G4757" s="9" t="n">
        <v>43829</v>
      </c>
      <c r="H4757" s="10" t="s">
        <v>36</v>
      </c>
      <c r="I4757" s="0" t="n">
        <v>16</v>
      </c>
      <c r="J4757" s="0" t="n">
        <v>9</v>
      </c>
      <c r="K4757" s="0" t="n">
        <v>207</v>
      </c>
      <c r="L4757" s="0" t="n">
        <v>1</v>
      </c>
      <c r="M4757" s="0" t="n">
        <v>1</v>
      </c>
      <c r="N4757" s="11" t="n">
        <v>0.075</v>
      </c>
      <c r="O4757" s="12" t="n">
        <v>1487.4</v>
      </c>
      <c r="P4757" s="12" t="n">
        <v>2974.8</v>
      </c>
      <c r="Q4757" s="12" t="n">
        <f aca="false">M4757*P4757*(1-N4757)</f>
        <v>2751.69</v>
      </c>
      <c r="R4757" s="12" t="n">
        <f aca="false">M4757*O4757</f>
        <v>1487.4</v>
      </c>
      <c r="S4757" s="12" t="n">
        <f aca="false">Q4757-R4757</f>
        <v>1264.29</v>
      </c>
      <c r="T4757" s="11" t="n">
        <f aca="false">IFERROR(S4757/Q4757,0)</f>
        <v>0.45945945945946</v>
      </c>
      <c r="U4757" s="13" t="n">
        <f aca="false">F4757-E4757</f>
        <v>11</v>
      </c>
      <c r="V4757" s="13" t="n">
        <f aca="false">G4757-F4757</f>
        <v>1</v>
      </c>
      <c r="W4757" s="13" t="n">
        <f aca="false">G4757-E4757</f>
        <v>12</v>
      </c>
      <c r="X4757" s="10" t="n">
        <f aca="false">YEAR(E4757)</f>
        <v>2019</v>
      </c>
      <c r="Y4757" s="0" t="str">
        <f aca="false">TEXT(E4757,"yyyy-mm")</f>
        <v>2019-12</v>
      </c>
      <c r="Z4757" s="0" t="str">
        <f aca="false">"Q"&amp;ROUNDUP(MONTH(E4757)/3,0)&amp;"-"&amp;YEAR(E4757)</f>
        <v>Q4-2019</v>
      </c>
    </row>
    <row r="4758" customFormat="false" ht="14.25" hidden="false" customHeight="false" outlineLevel="0" collapsed="false">
      <c r="A4758" s="0" t="s">
        <v>4800</v>
      </c>
      <c r="B4758" s="0" t="s">
        <v>34</v>
      </c>
      <c r="C4758" s="0" t="s">
        <v>39</v>
      </c>
      <c r="D4758" s="9" t="n">
        <v>43700</v>
      </c>
      <c r="E4758" s="9" t="n">
        <v>43817</v>
      </c>
      <c r="F4758" s="9" t="n">
        <v>43840</v>
      </c>
      <c r="G4758" s="9" t="n">
        <v>43848</v>
      </c>
      <c r="H4758" s="10" t="s">
        <v>36</v>
      </c>
      <c r="I4758" s="0" t="n">
        <v>9</v>
      </c>
      <c r="J4758" s="0" t="n">
        <v>22</v>
      </c>
      <c r="K4758" s="0" t="n">
        <v>103</v>
      </c>
      <c r="L4758" s="0" t="n">
        <v>33</v>
      </c>
      <c r="M4758" s="0" t="n">
        <v>1</v>
      </c>
      <c r="N4758" s="11" t="n">
        <v>0.15</v>
      </c>
      <c r="O4758" s="12" t="n">
        <v>88.64</v>
      </c>
      <c r="P4758" s="12" t="n">
        <v>180.9</v>
      </c>
      <c r="Q4758" s="12" t="n">
        <f aca="false">M4758*P4758*(1-N4758)</f>
        <v>153.765</v>
      </c>
      <c r="R4758" s="12" t="n">
        <f aca="false">M4758*O4758</f>
        <v>88.64</v>
      </c>
      <c r="S4758" s="12" t="n">
        <f aca="false">Q4758-R4758</f>
        <v>65.125</v>
      </c>
      <c r="T4758" s="11" t="n">
        <f aca="false">IFERROR(S4758/Q4758,0)</f>
        <v>0.423535915195266</v>
      </c>
      <c r="U4758" s="13" t="n">
        <f aca="false">F4758-E4758</f>
        <v>23</v>
      </c>
      <c r="V4758" s="13" t="n">
        <f aca="false">G4758-F4758</f>
        <v>8</v>
      </c>
      <c r="W4758" s="13" t="n">
        <f aca="false">G4758-E4758</f>
        <v>31</v>
      </c>
      <c r="X4758" s="10" t="n">
        <f aca="false">YEAR(E4758)</f>
        <v>2019</v>
      </c>
      <c r="Y4758" s="0" t="str">
        <f aca="false">TEXT(E4758,"yyyy-mm")</f>
        <v>2019-12</v>
      </c>
      <c r="Z4758" s="0" t="str">
        <f aca="false">"Q"&amp;ROUNDUP(MONTH(E4758)/3,0)&amp;"-"&amp;YEAR(E4758)</f>
        <v>Q4-2019</v>
      </c>
    </row>
    <row r="4759" customFormat="false" ht="14.25" hidden="false" customHeight="false" outlineLevel="0" collapsed="false">
      <c r="A4759" s="0" t="s">
        <v>4801</v>
      </c>
      <c r="B4759" s="0" t="s">
        <v>43</v>
      </c>
      <c r="C4759" s="0" t="s">
        <v>39</v>
      </c>
      <c r="D4759" s="9" t="n">
        <v>43700</v>
      </c>
      <c r="E4759" s="9" t="n">
        <v>43817</v>
      </c>
      <c r="F4759" s="9" t="n">
        <v>43824</v>
      </c>
      <c r="G4759" s="9" t="n">
        <v>43831</v>
      </c>
      <c r="H4759" s="10" t="s">
        <v>36</v>
      </c>
      <c r="I4759" s="0" t="n">
        <v>26</v>
      </c>
      <c r="J4759" s="0" t="n">
        <v>34</v>
      </c>
      <c r="K4759" s="0" t="n">
        <v>167</v>
      </c>
      <c r="L4759" s="0" t="n">
        <v>17</v>
      </c>
      <c r="M4759" s="0" t="n">
        <v>3</v>
      </c>
      <c r="N4759" s="11" t="n">
        <v>0.05</v>
      </c>
      <c r="O4759" s="12" t="n">
        <v>4917.13</v>
      </c>
      <c r="P4759" s="12" t="n">
        <v>5996.5</v>
      </c>
      <c r="Q4759" s="12" t="n">
        <f aca="false">M4759*P4759*(1-N4759)</f>
        <v>17090.025</v>
      </c>
      <c r="R4759" s="12" t="n">
        <f aca="false">M4759*O4759</f>
        <v>14751.39</v>
      </c>
      <c r="S4759" s="12" t="n">
        <f aca="false">Q4759-R4759</f>
        <v>2338.635</v>
      </c>
      <c r="T4759" s="11" t="n">
        <f aca="false">IFERROR(S4759/Q4759,0)</f>
        <v>0.136842105263158</v>
      </c>
      <c r="U4759" s="13" t="n">
        <f aca="false">F4759-E4759</f>
        <v>7</v>
      </c>
      <c r="V4759" s="13" t="n">
        <f aca="false">G4759-F4759</f>
        <v>7</v>
      </c>
      <c r="W4759" s="13" t="n">
        <f aca="false">G4759-E4759</f>
        <v>14</v>
      </c>
      <c r="X4759" s="10" t="n">
        <f aca="false">YEAR(E4759)</f>
        <v>2019</v>
      </c>
      <c r="Y4759" s="0" t="str">
        <f aca="false">TEXT(E4759,"yyyy-mm")</f>
        <v>2019-12</v>
      </c>
      <c r="Z4759" s="0" t="str">
        <f aca="false">"Q"&amp;ROUNDUP(MONTH(E4759)/3,0)&amp;"-"&amp;YEAR(E4759)</f>
        <v>Q4-2019</v>
      </c>
    </row>
    <row r="4760" customFormat="false" ht="14.25" hidden="false" customHeight="false" outlineLevel="0" collapsed="false">
      <c r="A4760" s="0" t="s">
        <v>4802</v>
      </c>
      <c r="B4760" s="0" t="s">
        <v>38</v>
      </c>
      <c r="C4760" s="0" t="s">
        <v>79</v>
      </c>
      <c r="D4760" s="9" t="n">
        <v>43700</v>
      </c>
      <c r="E4760" s="9" t="n">
        <v>43818</v>
      </c>
      <c r="F4760" s="9" t="n">
        <v>43827</v>
      </c>
      <c r="G4760" s="9" t="n">
        <v>43831</v>
      </c>
      <c r="H4760" s="10" t="s">
        <v>36</v>
      </c>
      <c r="I4760" s="0" t="n">
        <v>12</v>
      </c>
      <c r="J4760" s="0" t="n">
        <v>27</v>
      </c>
      <c r="K4760" s="0" t="n">
        <v>60</v>
      </c>
      <c r="L4760" s="0" t="n">
        <v>40</v>
      </c>
      <c r="M4760" s="0" t="n">
        <v>4</v>
      </c>
      <c r="N4760" s="11" t="n">
        <v>0.05</v>
      </c>
      <c r="O4760" s="12" t="n">
        <v>1164.19</v>
      </c>
      <c r="P4760" s="12" t="n">
        <v>2425.4</v>
      </c>
      <c r="Q4760" s="12" t="n">
        <f aca="false">M4760*P4760*(1-N4760)</f>
        <v>9216.52</v>
      </c>
      <c r="R4760" s="12" t="n">
        <f aca="false">M4760*O4760</f>
        <v>4656.76</v>
      </c>
      <c r="S4760" s="12" t="n">
        <f aca="false">Q4760-R4760</f>
        <v>4559.76</v>
      </c>
      <c r="T4760" s="11" t="n">
        <f aca="false">IFERROR(S4760/Q4760,0)</f>
        <v>0.494737710111843</v>
      </c>
      <c r="U4760" s="13" t="n">
        <f aca="false">F4760-E4760</f>
        <v>9</v>
      </c>
      <c r="V4760" s="13" t="n">
        <f aca="false">G4760-F4760</f>
        <v>4</v>
      </c>
      <c r="W4760" s="13" t="n">
        <f aca="false">G4760-E4760</f>
        <v>13</v>
      </c>
      <c r="X4760" s="10" t="n">
        <f aca="false">YEAR(E4760)</f>
        <v>2019</v>
      </c>
      <c r="Y4760" s="0" t="str">
        <f aca="false">TEXT(E4760,"yyyy-mm")</f>
        <v>2019-12</v>
      </c>
      <c r="Z4760" s="0" t="str">
        <f aca="false">"Q"&amp;ROUNDUP(MONTH(E4760)/3,0)&amp;"-"&amp;YEAR(E4760)</f>
        <v>Q4-2019</v>
      </c>
    </row>
    <row r="4761" customFormat="false" ht="14.25" hidden="false" customHeight="false" outlineLevel="0" collapsed="false">
      <c r="A4761" s="0" t="s">
        <v>4803</v>
      </c>
      <c r="B4761" s="0" t="s">
        <v>34</v>
      </c>
      <c r="C4761" s="0" t="s">
        <v>46</v>
      </c>
      <c r="D4761" s="9" t="n">
        <v>43700</v>
      </c>
      <c r="E4761" s="9" t="n">
        <v>43818</v>
      </c>
      <c r="F4761" s="9" t="n">
        <v>43840</v>
      </c>
      <c r="G4761" s="9" t="n">
        <v>43846</v>
      </c>
      <c r="H4761" s="10" t="s">
        <v>36</v>
      </c>
      <c r="I4761" s="0" t="n">
        <v>6</v>
      </c>
      <c r="J4761" s="0" t="n">
        <v>11</v>
      </c>
      <c r="K4761" s="0" t="n">
        <v>286</v>
      </c>
      <c r="L4761" s="0" t="n">
        <v>28</v>
      </c>
      <c r="M4761" s="0" t="n">
        <v>4</v>
      </c>
      <c r="N4761" s="11" t="n">
        <v>0.05</v>
      </c>
      <c r="O4761" s="12" t="n">
        <v>4313.8</v>
      </c>
      <c r="P4761" s="12" t="n">
        <v>5460.5</v>
      </c>
      <c r="Q4761" s="12" t="n">
        <f aca="false">M4761*P4761*(1-N4761)</f>
        <v>20749.9</v>
      </c>
      <c r="R4761" s="12" t="n">
        <f aca="false">M4761*O4761</f>
        <v>17255.2</v>
      </c>
      <c r="S4761" s="12" t="n">
        <f aca="false">Q4761-R4761</f>
        <v>3494.7</v>
      </c>
      <c r="T4761" s="11" t="n">
        <f aca="false">IFERROR(S4761/Q4761,0)</f>
        <v>0.168420088771512</v>
      </c>
      <c r="U4761" s="13" t="n">
        <f aca="false">F4761-E4761</f>
        <v>22</v>
      </c>
      <c r="V4761" s="13" t="n">
        <f aca="false">G4761-F4761</f>
        <v>6</v>
      </c>
      <c r="W4761" s="13" t="n">
        <f aca="false">G4761-E4761</f>
        <v>28</v>
      </c>
      <c r="X4761" s="10" t="n">
        <f aca="false">YEAR(E4761)</f>
        <v>2019</v>
      </c>
      <c r="Y4761" s="0" t="str">
        <f aca="false">TEXT(E4761,"yyyy-mm")</f>
        <v>2019-12</v>
      </c>
      <c r="Z4761" s="0" t="str">
        <f aca="false">"Q"&amp;ROUNDUP(MONTH(E4761)/3,0)&amp;"-"&amp;YEAR(E4761)</f>
        <v>Q4-2019</v>
      </c>
    </row>
    <row r="4762" customFormat="false" ht="14.25" hidden="false" customHeight="false" outlineLevel="0" collapsed="false">
      <c r="A4762" s="0" t="s">
        <v>4804</v>
      </c>
      <c r="B4762" s="0" t="s">
        <v>34</v>
      </c>
      <c r="C4762" s="0" t="s">
        <v>39</v>
      </c>
      <c r="D4762" s="9" t="n">
        <v>43700</v>
      </c>
      <c r="E4762" s="9" t="n">
        <v>43818</v>
      </c>
      <c r="F4762" s="9" t="n">
        <v>43825</v>
      </c>
      <c r="G4762" s="9" t="n">
        <v>43826</v>
      </c>
      <c r="H4762" s="10" t="s">
        <v>36</v>
      </c>
      <c r="I4762" s="0" t="n">
        <v>9</v>
      </c>
      <c r="J4762" s="0" t="n">
        <v>30</v>
      </c>
      <c r="K4762" s="0" t="n">
        <v>143</v>
      </c>
      <c r="L4762" s="0" t="n">
        <v>30</v>
      </c>
      <c r="M4762" s="0" t="n">
        <v>2</v>
      </c>
      <c r="N4762" s="11" t="n">
        <v>0.2</v>
      </c>
      <c r="O4762" s="12" t="n">
        <v>499.02</v>
      </c>
      <c r="P4762" s="12" t="n">
        <v>891.1</v>
      </c>
      <c r="Q4762" s="12" t="n">
        <f aca="false">M4762*P4762*(1-N4762)</f>
        <v>1425.76</v>
      </c>
      <c r="R4762" s="12" t="n">
        <f aca="false">M4762*O4762</f>
        <v>998.04</v>
      </c>
      <c r="S4762" s="12" t="n">
        <f aca="false">Q4762-R4762</f>
        <v>427.72</v>
      </c>
      <c r="T4762" s="11" t="n">
        <f aca="false">IFERROR(S4762/Q4762,0)</f>
        <v>0.299994388957468</v>
      </c>
      <c r="U4762" s="13" t="n">
        <f aca="false">F4762-E4762</f>
        <v>7</v>
      </c>
      <c r="V4762" s="13" t="n">
        <f aca="false">G4762-F4762</f>
        <v>1</v>
      </c>
      <c r="W4762" s="13" t="n">
        <f aca="false">G4762-E4762</f>
        <v>8</v>
      </c>
      <c r="X4762" s="10" t="n">
        <f aca="false">YEAR(E4762)</f>
        <v>2019</v>
      </c>
      <c r="Y4762" s="0" t="str">
        <f aca="false">TEXT(E4762,"yyyy-mm")</f>
        <v>2019-12</v>
      </c>
      <c r="Z4762" s="0" t="str">
        <f aca="false">"Q"&amp;ROUNDUP(MONTH(E4762)/3,0)&amp;"-"&amp;YEAR(E4762)</f>
        <v>Q4-2019</v>
      </c>
    </row>
    <row r="4763" customFormat="false" ht="14.25" hidden="false" customHeight="false" outlineLevel="0" collapsed="false">
      <c r="A4763" s="0" t="s">
        <v>4805</v>
      </c>
      <c r="B4763" s="0" t="s">
        <v>34</v>
      </c>
      <c r="C4763" s="0" t="s">
        <v>48</v>
      </c>
      <c r="D4763" s="9" t="n">
        <v>43700</v>
      </c>
      <c r="E4763" s="9" t="n">
        <v>43818</v>
      </c>
      <c r="F4763" s="9" t="n">
        <v>43831</v>
      </c>
      <c r="G4763" s="9" t="n">
        <v>43832</v>
      </c>
      <c r="H4763" s="10" t="s">
        <v>36</v>
      </c>
      <c r="I4763" s="0" t="n">
        <v>7</v>
      </c>
      <c r="J4763" s="0" t="n">
        <v>34</v>
      </c>
      <c r="K4763" s="0" t="n">
        <v>42</v>
      </c>
      <c r="L4763" s="0" t="n">
        <v>38</v>
      </c>
      <c r="M4763" s="0" t="n">
        <v>4</v>
      </c>
      <c r="N4763" s="11" t="n">
        <v>0.05</v>
      </c>
      <c r="O4763" s="12" t="n">
        <v>1063.69</v>
      </c>
      <c r="P4763" s="12" t="n">
        <v>1688.4</v>
      </c>
      <c r="Q4763" s="12" t="n">
        <f aca="false">M4763*P4763*(1-N4763)</f>
        <v>6415.92</v>
      </c>
      <c r="R4763" s="12" t="n">
        <f aca="false">M4763*O4763</f>
        <v>4254.76</v>
      </c>
      <c r="S4763" s="12" t="n">
        <f aca="false">Q4763-R4763</f>
        <v>2161.16</v>
      </c>
      <c r="T4763" s="11" t="n">
        <f aca="false">IFERROR(S4763/Q4763,0)</f>
        <v>0.336843352161498</v>
      </c>
      <c r="U4763" s="13" t="n">
        <f aca="false">F4763-E4763</f>
        <v>13</v>
      </c>
      <c r="V4763" s="13" t="n">
        <f aca="false">G4763-F4763</f>
        <v>1</v>
      </c>
      <c r="W4763" s="13" t="n">
        <f aca="false">G4763-E4763</f>
        <v>14</v>
      </c>
      <c r="X4763" s="10" t="n">
        <f aca="false">YEAR(E4763)</f>
        <v>2019</v>
      </c>
      <c r="Y4763" s="0" t="str">
        <f aca="false">TEXT(E4763,"yyyy-mm")</f>
        <v>2019-12</v>
      </c>
      <c r="Z4763" s="0" t="str">
        <f aca="false">"Q"&amp;ROUNDUP(MONTH(E4763)/3,0)&amp;"-"&amp;YEAR(E4763)</f>
        <v>Q4-2019</v>
      </c>
    </row>
    <row r="4764" customFormat="false" ht="14.25" hidden="false" customHeight="false" outlineLevel="0" collapsed="false">
      <c r="A4764" s="0" t="s">
        <v>4806</v>
      </c>
      <c r="B4764" s="0" t="s">
        <v>38</v>
      </c>
      <c r="C4764" s="0" t="s">
        <v>39</v>
      </c>
      <c r="D4764" s="9" t="n">
        <v>43700</v>
      </c>
      <c r="E4764" s="9" t="n">
        <v>43818</v>
      </c>
      <c r="F4764" s="9" t="n">
        <v>43823</v>
      </c>
      <c r="G4764" s="9" t="n">
        <v>43825</v>
      </c>
      <c r="H4764" s="10" t="s">
        <v>36</v>
      </c>
      <c r="I4764" s="0" t="n">
        <v>19</v>
      </c>
      <c r="J4764" s="0" t="n">
        <v>26</v>
      </c>
      <c r="K4764" s="0" t="n">
        <v>173</v>
      </c>
      <c r="L4764" s="0" t="n">
        <v>39</v>
      </c>
      <c r="M4764" s="0" t="n">
        <v>7</v>
      </c>
      <c r="N4764" s="11" t="n">
        <v>0.4</v>
      </c>
      <c r="O4764" s="12" t="n">
        <v>1441.44</v>
      </c>
      <c r="P4764" s="12" t="n">
        <v>2324.9</v>
      </c>
      <c r="Q4764" s="12" t="n">
        <f aca="false">M4764*P4764*(1-N4764)</f>
        <v>9764.58</v>
      </c>
      <c r="R4764" s="12" t="n">
        <f aca="false">M4764*O4764</f>
        <v>10090.08</v>
      </c>
      <c r="S4764" s="12" t="n">
        <f aca="false">Q4764-R4764</f>
        <v>-325.5</v>
      </c>
      <c r="T4764" s="11" t="n">
        <f aca="false">IFERROR(S4764/Q4764,0)</f>
        <v>-0.0333347670867564</v>
      </c>
      <c r="U4764" s="13" t="n">
        <f aca="false">F4764-E4764</f>
        <v>5</v>
      </c>
      <c r="V4764" s="13" t="n">
        <f aca="false">G4764-F4764</f>
        <v>2</v>
      </c>
      <c r="W4764" s="13" t="n">
        <f aca="false">G4764-E4764</f>
        <v>7</v>
      </c>
      <c r="X4764" s="10" t="n">
        <f aca="false">YEAR(E4764)</f>
        <v>2019</v>
      </c>
      <c r="Y4764" s="0" t="str">
        <f aca="false">TEXT(E4764,"yyyy-mm")</f>
        <v>2019-12</v>
      </c>
      <c r="Z4764" s="0" t="str">
        <f aca="false">"Q"&amp;ROUNDUP(MONTH(E4764)/3,0)&amp;"-"&amp;YEAR(E4764)</f>
        <v>Q4-2019</v>
      </c>
    </row>
    <row r="4765" customFormat="false" ht="14.25" hidden="false" customHeight="false" outlineLevel="0" collapsed="false">
      <c r="A4765" s="0" t="s">
        <v>4807</v>
      </c>
      <c r="B4765" s="0" t="s">
        <v>43</v>
      </c>
      <c r="C4765" s="0" t="s">
        <v>79</v>
      </c>
      <c r="D4765" s="9" t="n">
        <v>43700</v>
      </c>
      <c r="E4765" s="9" t="n">
        <v>43818</v>
      </c>
      <c r="F4765" s="9" t="n">
        <v>43839</v>
      </c>
      <c r="G4765" s="9" t="n">
        <v>43847</v>
      </c>
      <c r="H4765" s="10" t="s">
        <v>36</v>
      </c>
      <c r="I4765" s="0" t="n">
        <v>28</v>
      </c>
      <c r="J4765" s="0" t="n">
        <v>35</v>
      </c>
      <c r="K4765" s="0" t="n">
        <v>87</v>
      </c>
      <c r="L4765" s="0" t="n">
        <v>44</v>
      </c>
      <c r="M4765" s="0" t="n">
        <v>4</v>
      </c>
      <c r="N4765" s="11" t="n">
        <v>0.2</v>
      </c>
      <c r="O4765" s="12" t="n">
        <v>414.8</v>
      </c>
      <c r="P4765" s="12" t="n">
        <v>1011.7</v>
      </c>
      <c r="Q4765" s="12" t="n">
        <f aca="false">M4765*P4765*(1-N4765)</f>
        <v>3237.44</v>
      </c>
      <c r="R4765" s="12" t="n">
        <f aca="false">M4765*O4765</f>
        <v>1659.2</v>
      </c>
      <c r="S4765" s="12" t="n">
        <f aca="false">Q4765-R4765</f>
        <v>1578.24</v>
      </c>
      <c r="T4765" s="11" t="n">
        <f aca="false">IFERROR(S4765/Q4765,0)</f>
        <v>0.487496293367599</v>
      </c>
      <c r="U4765" s="13" t="n">
        <f aca="false">F4765-E4765</f>
        <v>21</v>
      </c>
      <c r="V4765" s="13" t="n">
        <f aca="false">G4765-F4765</f>
        <v>8</v>
      </c>
      <c r="W4765" s="13" t="n">
        <f aca="false">G4765-E4765</f>
        <v>29</v>
      </c>
      <c r="X4765" s="10" t="n">
        <f aca="false">YEAR(E4765)</f>
        <v>2019</v>
      </c>
      <c r="Y4765" s="0" t="str">
        <f aca="false">TEXT(E4765,"yyyy-mm")</f>
        <v>2019-12</v>
      </c>
      <c r="Z4765" s="0" t="str">
        <f aca="false">"Q"&amp;ROUNDUP(MONTH(E4765)/3,0)&amp;"-"&amp;YEAR(E4765)</f>
        <v>Q4-2019</v>
      </c>
    </row>
    <row r="4766" customFormat="false" ht="14.25" hidden="false" customHeight="false" outlineLevel="0" collapsed="false">
      <c r="A4766" s="0" t="s">
        <v>4808</v>
      </c>
      <c r="B4766" s="0" t="s">
        <v>38</v>
      </c>
      <c r="C4766" s="0" t="s">
        <v>48</v>
      </c>
      <c r="D4766" s="9" t="n">
        <v>43700</v>
      </c>
      <c r="E4766" s="9" t="n">
        <v>43818</v>
      </c>
      <c r="F4766" s="9" t="n">
        <v>43841</v>
      </c>
      <c r="G4766" s="9" t="n">
        <v>43849</v>
      </c>
      <c r="H4766" s="10" t="s">
        <v>36</v>
      </c>
      <c r="I4766" s="0" t="n">
        <v>16</v>
      </c>
      <c r="J4766" s="0" t="n">
        <v>7</v>
      </c>
      <c r="K4766" s="0" t="n">
        <v>37</v>
      </c>
      <c r="L4766" s="0" t="n">
        <v>4</v>
      </c>
      <c r="M4766" s="0" t="n">
        <v>8</v>
      </c>
      <c r="N4766" s="11" t="n">
        <v>0.2</v>
      </c>
      <c r="O4766" s="12" t="n">
        <v>180.57</v>
      </c>
      <c r="P4766" s="12" t="n">
        <v>234.5</v>
      </c>
      <c r="Q4766" s="12" t="n">
        <f aca="false">M4766*P4766*(1-N4766)</f>
        <v>1500.8</v>
      </c>
      <c r="R4766" s="12" t="n">
        <f aca="false">M4766*O4766</f>
        <v>1444.56</v>
      </c>
      <c r="S4766" s="12" t="n">
        <f aca="false">Q4766-R4766</f>
        <v>56.2400000000002</v>
      </c>
      <c r="T4766" s="11" t="n">
        <f aca="false">IFERROR(S4766/Q4766,0)</f>
        <v>0.0374733475479746</v>
      </c>
      <c r="U4766" s="13" t="n">
        <f aca="false">F4766-E4766</f>
        <v>23</v>
      </c>
      <c r="V4766" s="13" t="n">
        <f aca="false">G4766-F4766</f>
        <v>8</v>
      </c>
      <c r="W4766" s="13" t="n">
        <f aca="false">G4766-E4766</f>
        <v>31</v>
      </c>
      <c r="X4766" s="10" t="n">
        <f aca="false">YEAR(E4766)</f>
        <v>2019</v>
      </c>
      <c r="Y4766" s="0" t="str">
        <f aca="false">TEXT(E4766,"yyyy-mm")</f>
        <v>2019-12</v>
      </c>
      <c r="Z4766" s="0" t="str">
        <f aca="false">"Q"&amp;ROUNDUP(MONTH(E4766)/3,0)&amp;"-"&amp;YEAR(E4766)</f>
        <v>Q4-2019</v>
      </c>
    </row>
    <row r="4767" customFormat="false" ht="14.25" hidden="false" customHeight="false" outlineLevel="0" collapsed="false">
      <c r="A4767" s="0" t="s">
        <v>4809</v>
      </c>
      <c r="B4767" s="0" t="s">
        <v>34</v>
      </c>
      <c r="C4767" s="0" t="s">
        <v>58</v>
      </c>
      <c r="D4767" s="9" t="n">
        <v>43700</v>
      </c>
      <c r="E4767" s="9" t="n">
        <v>43818</v>
      </c>
      <c r="F4767" s="9" t="n">
        <v>43841</v>
      </c>
      <c r="G4767" s="9" t="n">
        <v>43843</v>
      </c>
      <c r="H4767" s="10" t="s">
        <v>36</v>
      </c>
      <c r="I4767" s="0" t="n">
        <v>3</v>
      </c>
      <c r="J4767" s="0" t="n">
        <v>13</v>
      </c>
      <c r="K4767" s="0" t="n">
        <v>355</v>
      </c>
      <c r="L4767" s="0" t="n">
        <v>18</v>
      </c>
      <c r="M4767" s="0" t="n">
        <v>5</v>
      </c>
      <c r="N4767" s="11" t="n">
        <v>0.05</v>
      </c>
      <c r="O4767" s="12" t="n">
        <v>625.65</v>
      </c>
      <c r="P4767" s="12" t="n">
        <v>1078.7</v>
      </c>
      <c r="Q4767" s="12" t="n">
        <f aca="false">M4767*P4767*(1-N4767)</f>
        <v>5123.825</v>
      </c>
      <c r="R4767" s="12" t="n">
        <f aca="false">M4767*O4767</f>
        <v>3128.25</v>
      </c>
      <c r="S4767" s="12" t="n">
        <f aca="false">Q4767-R4767</f>
        <v>1995.575</v>
      </c>
      <c r="T4767" s="11" t="n">
        <f aca="false">IFERROR(S4767/Q4767,0)</f>
        <v>0.389469780876591</v>
      </c>
      <c r="U4767" s="13" t="n">
        <f aca="false">F4767-E4767</f>
        <v>23</v>
      </c>
      <c r="V4767" s="13" t="n">
        <f aca="false">G4767-F4767</f>
        <v>2</v>
      </c>
      <c r="W4767" s="13" t="n">
        <f aca="false">G4767-E4767</f>
        <v>25</v>
      </c>
      <c r="X4767" s="10" t="n">
        <f aca="false">YEAR(E4767)</f>
        <v>2019</v>
      </c>
      <c r="Y4767" s="0" t="str">
        <f aca="false">TEXT(E4767,"yyyy-mm")</f>
        <v>2019-12</v>
      </c>
      <c r="Z4767" s="0" t="str">
        <f aca="false">"Q"&amp;ROUNDUP(MONTH(E4767)/3,0)&amp;"-"&amp;YEAR(E4767)</f>
        <v>Q4-2019</v>
      </c>
    </row>
    <row r="4768" customFormat="false" ht="14.25" hidden="false" customHeight="false" outlineLevel="0" collapsed="false">
      <c r="A4768" s="0" t="s">
        <v>4810</v>
      </c>
      <c r="B4768" s="0" t="s">
        <v>38</v>
      </c>
      <c r="C4768" s="0" t="s">
        <v>79</v>
      </c>
      <c r="D4768" s="9" t="n">
        <v>43700</v>
      </c>
      <c r="E4768" s="9" t="n">
        <v>43818</v>
      </c>
      <c r="F4768" s="9" t="n">
        <v>43839</v>
      </c>
      <c r="G4768" s="9" t="n">
        <v>43841</v>
      </c>
      <c r="H4768" s="10" t="s">
        <v>36</v>
      </c>
      <c r="I4768" s="0" t="n">
        <v>20</v>
      </c>
      <c r="J4768" s="0" t="n">
        <v>18</v>
      </c>
      <c r="K4768" s="0" t="n">
        <v>69</v>
      </c>
      <c r="L4768" s="0" t="n">
        <v>38</v>
      </c>
      <c r="M4768" s="0" t="n">
        <v>2</v>
      </c>
      <c r="N4768" s="11" t="n">
        <v>0.05</v>
      </c>
      <c r="O4768" s="12" t="n">
        <v>112.16</v>
      </c>
      <c r="P4768" s="12" t="n">
        <v>207.7</v>
      </c>
      <c r="Q4768" s="12" t="n">
        <f aca="false">M4768*P4768*(1-N4768)</f>
        <v>394.63</v>
      </c>
      <c r="R4768" s="12" t="n">
        <f aca="false">M4768*O4768</f>
        <v>224.32</v>
      </c>
      <c r="S4768" s="12" t="n">
        <f aca="false">Q4768-R4768</f>
        <v>170.31</v>
      </c>
      <c r="T4768" s="11" t="n">
        <f aca="false">IFERROR(S4768/Q4768,0)</f>
        <v>0.43156881129159</v>
      </c>
      <c r="U4768" s="13" t="n">
        <f aca="false">F4768-E4768</f>
        <v>21</v>
      </c>
      <c r="V4768" s="13" t="n">
        <f aca="false">G4768-F4768</f>
        <v>2</v>
      </c>
      <c r="W4768" s="13" t="n">
        <f aca="false">G4768-E4768</f>
        <v>23</v>
      </c>
      <c r="X4768" s="10" t="n">
        <f aca="false">YEAR(E4768)</f>
        <v>2019</v>
      </c>
      <c r="Y4768" s="0" t="str">
        <f aca="false">TEXT(E4768,"yyyy-mm")</f>
        <v>2019-12</v>
      </c>
      <c r="Z4768" s="0" t="str">
        <f aca="false">"Q"&amp;ROUNDUP(MONTH(E4768)/3,0)&amp;"-"&amp;YEAR(E4768)</f>
        <v>Q4-2019</v>
      </c>
    </row>
    <row r="4769" customFormat="false" ht="14.25" hidden="false" customHeight="false" outlineLevel="0" collapsed="false">
      <c r="A4769" s="0" t="s">
        <v>4811</v>
      </c>
      <c r="B4769" s="0" t="s">
        <v>34</v>
      </c>
      <c r="C4769" s="0" t="s">
        <v>39</v>
      </c>
      <c r="D4769" s="9" t="n">
        <v>43700</v>
      </c>
      <c r="E4769" s="9" t="n">
        <v>43818</v>
      </c>
      <c r="F4769" s="9" t="n">
        <v>43825</v>
      </c>
      <c r="G4769" s="9" t="n">
        <v>43828</v>
      </c>
      <c r="H4769" s="10" t="s">
        <v>36</v>
      </c>
      <c r="I4769" s="0" t="n">
        <v>12</v>
      </c>
      <c r="J4769" s="0" t="n">
        <v>33</v>
      </c>
      <c r="K4769" s="0" t="n">
        <v>189</v>
      </c>
      <c r="L4769" s="0" t="n">
        <v>9</v>
      </c>
      <c r="M4769" s="0" t="n">
        <v>8</v>
      </c>
      <c r="N4769" s="11" t="n">
        <v>0.15</v>
      </c>
      <c r="O4769" s="12" t="n">
        <v>1109.65</v>
      </c>
      <c r="P4769" s="12" t="n">
        <v>2264.6</v>
      </c>
      <c r="Q4769" s="12" t="n">
        <f aca="false">M4769*P4769*(1-N4769)</f>
        <v>15399.28</v>
      </c>
      <c r="R4769" s="12" t="n">
        <f aca="false">M4769*O4769</f>
        <v>8877.2</v>
      </c>
      <c r="S4769" s="12" t="n">
        <f aca="false">Q4769-R4769</f>
        <v>6522.08</v>
      </c>
      <c r="T4769" s="11" t="n">
        <f aca="false">IFERROR(S4769/Q4769,0)</f>
        <v>0.423531489783938</v>
      </c>
      <c r="U4769" s="13" t="n">
        <f aca="false">F4769-E4769</f>
        <v>7</v>
      </c>
      <c r="V4769" s="13" t="n">
        <f aca="false">G4769-F4769</f>
        <v>3</v>
      </c>
      <c r="W4769" s="13" t="n">
        <f aca="false">G4769-E4769</f>
        <v>10</v>
      </c>
      <c r="X4769" s="10" t="n">
        <f aca="false">YEAR(E4769)</f>
        <v>2019</v>
      </c>
      <c r="Y4769" s="0" t="str">
        <f aca="false">TEXT(E4769,"yyyy-mm")</f>
        <v>2019-12</v>
      </c>
      <c r="Z4769" s="0" t="str">
        <f aca="false">"Q"&amp;ROUNDUP(MONTH(E4769)/3,0)&amp;"-"&amp;YEAR(E4769)</f>
        <v>Q4-2019</v>
      </c>
    </row>
    <row r="4770" customFormat="false" ht="14.25" hidden="false" customHeight="false" outlineLevel="0" collapsed="false">
      <c r="A4770" s="0" t="s">
        <v>4812</v>
      </c>
      <c r="B4770" s="0" t="s">
        <v>34</v>
      </c>
      <c r="C4770" s="0" t="s">
        <v>39</v>
      </c>
      <c r="D4770" s="9" t="n">
        <v>43700</v>
      </c>
      <c r="E4770" s="9" t="n">
        <v>43819</v>
      </c>
      <c r="F4770" s="9" t="n">
        <v>43843</v>
      </c>
      <c r="G4770" s="9" t="n">
        <v>43852</v>
      </c>
      <c r="H4770" s="10" t="s">
        <v>36</v>
      </c>
      <c r="I4770" s="0" t="n">
        <v>8</v>
      </c>
      <c r="J4770" s="0" t="n">
        <v>4</v>
      </c>
      <c r="K4770" s="0" t="n">
        <v>93</v>
      </c>
      <c r="L4770" s="0" t="n">
        <v>42</v>
      </c>
      <c r="M4770" s="0" t="n">
        <v>6</v>
      </c>
      <c r="N4770" s="11" t="n">
        <v>0.05</v>
      </c>
      <c r="O4770" s="12" t="n">
        <v>566.02</v>
      </c>
      <c r="P4770" s="12" t="n">
        <v>884.4</v>
      </c>
      <c r="Q4770" s="12" t="n">
        <f aca="false">M4770*P4770*(1-N4770)</f>
        <v>5041.08</v>
      </c>
      <c r="R4770" s="12" t="n">
        <f aca="false">M4770*O4770</f>
        <v>3396.12</v>
      </c>
      <c r="S4770" s="12" t="n">
        <f aca="false">Q4770-R4770</f>
        <v>1644.96</v>
      </c>
      <c r="T4770" s="11" t="n">
        <f aca="false">IFERROR(S4770/Q4770,0)</f>
        <v>0.326311028589112</v>
      </c>
      <c r="U4770" s="13" t="n">
        <f aca="false">F4770-E4770</f>
        <v>24</v>
      </c>
      <c r="V4770" s="13" t="n">
        <f aca="false">G4770-F4770</f>
        <v>9</v>
      </c>
      <c r="W4770" s="13" t="n">
        <f aca="false">G4770-E4770</f>
        <v>33</v>
      </c>
      <c r="X4770" s="10" t="n">
        <f aca="false">YEAR(E4770)</f>
        <v>2019</v>
      </c>
      <c r="Y4770" s="0" t="str">
        <f aca="false">TEXT(E4770,"yyyy-mm")</f>
        <v>2019-12</v>
      </c>
      <c r="Z4770" s="0" t="str">
        <f aca="false">"Q"&amp;ROUNDUP(MONTH(E4770)/3,0)&amp;"-"&amp;YEAR(E4770)</f>
        <v>Q4-2019</v>
      </c>
    </row>
    <row r="4771" customFormat="false" ht="14.25" hidden="false" customHeight="false" outlineLevel="0" collapsed="false">
      <c r="A4771" s="0" t="s">
        <v>4813</v>
      </c>
      <c r="B4771" s="0" t="s">
        <v>34</v>
      </c>
      <c r="C4771" s="0" t="s">
        <v>46</v>
      </c>
      <c r="D4771" s="9" t="n">
        <v>43700</v>
      </c>
      <c r="E4771" s="9" t="n">
        <v>43819</v>
      </c>
      <c r="F4771" s="9" t="n">
        <v>43823</v>
      </c>
      <c r="G4771" s="9" t="n">
        <v>43833</v>
      </c>
      <c r="H4771" s="10" t="s">
        <v>36</v>
      </c>
      <c r="I4771" s="0" t="n">
        <v>8</v>
      </c>
      <c r="J4771" s="0" t="n">
        <v>12</v>
      </c>
      <c r="K4771" s="0" t="n">
        <v>301</v>
      </c>
      <c r="L4771" s="0" t="n">
        <v>17</v>
      </c>
      <c r="M4771" s="0" t="n">
        <v>8</v>
      </c>
      <c r="N4771" s="11" t="n">
        <v>0.075</v>
      </c>
      <c r="O4771" s="12" t="n">
        <v>2045.38</v>
      </c>
      <c r="P4771" s="12" t="n">
        <v>2840.8</v>
      </c>
      <c r="Q4771" s="12" t="n">
        <f aca="false">M4771*P4771*(1-N4771)</f>
        <v>21021.92</v>
      </c>
      <c r="R4771" s="12" t="n">
        <f aca="false">M4771*O4771</f>
        <v>16363.04</v>
      </c>
      <c r="S4771" s="12" t="n">
        <f aca="false">Q4771-R4771</f>
        <v>4658.88</v>
      </c>
      <c r="T4771" s="11" t="n">
        <f aca="false">IFERROR(S4771/Q4771,0)</f>
        <v>0.221620099401006</v>
      </c>
      <c r="U4771" s="13" t="n">
        <f aca="false">F4771-E4771</f>
        <v>4</v>
      </c>
      <c r="V4771" s="13" t="n">
        <f aca="false">G4771-F4771</f>
        <v>10</v>
      </c>
      <c r="W4771" s="13" t="n">
        <f aca="false">G4771-E4771</f>
        <v>14</v>
      </c>
      <c r="X4771" s="10" t="n">
        <f aca="false">YEAR(E4771)</f>
        <v>2019</v>
      </c>
      <c r="Y4771" s="0" t="str">
        <f aca="false">TEXT(E4771,"yyyy-mm")</f>
        <v>2019-12</v>
      </c>
      <c r="Z4771" s="0" t="str">
        <f aca="false">"Q"&amp;ROUNDUP(MONTH(E4771)/3,0)&amp;"-"&amp;YEAR(E4771)</f>
        <v>Q4-2019</v>
      </c>
    </row>
    <row r="4772" customFormat="false" ht="14.25" hidden="false" customHeight="false" outlineLevel="0" collapsed="false">
      <c r="A4772" s="0" t="s">
        <v>4814</v>
      </c>
      <c r="B4772" s="0" t="s">
        <v>38</v>
      </c>
      <c r="C4772" s="0" t="s">
        <v>58</v>
      </c>
      <c r="D4772" s="9" t="n">
        <v>43700</v>
      </c>
      <c r="E4772" s="9" t="n">
        <v>43819</v>
      </c>
      <c r="F4772" s="9" t="n">
        <v>43821</v>
      </c>
      <c r="G4772" s="9" t="n">
        <v>43823</v>
      </c>
      <c r="H4772" s="10" t="s">
        <v>36</v>
      </c>
      <c r="I4772" s="0" t="n">
        <v>14</v>
      </c>
      <c r="J4772" s="0" t="n">
        <v>9</v>
      </c>
      <c r="K4772" s="0" t="n">
        <v>349</v>
      </c>
      <c r="L4772" s="0" t="n">
        <v>31</v>
      </c>
      <c r="M4772" s="0" t="n">
        <v>3</v>
      </c>
      <c r="N4772" s="11" t="n">
        <v>0.075</v>
      </c>
      <c r="O4772" s="12" t="n">
        <v>2897.62</v>
      </c>
      <c r="P4772" s="12" t="n">
        <v>5681.6</v>
      </c>
      <c r="Q4772" s="12" t="n">
        <f aca="false">M4772*P4772*(1-N4772)</f>
        <v>15766.44</v>
      </c>
      <c r="R4772" s="12" t="n">
        <f aca="false">M4772*O4772</f>
        <v>8692.86</v>
      </c>
      <c r="S4772" s="12" t="n">
        <f aca="false">Q4772-R4772</f>
        <v>7073.58</v>
      </c>
      <c r="T4772" s="11" t="n">
        <f aca="false">IFERROR(S4772/Q4772,0)</f>
        <v>0.448647887538341</v>
      </c>
      <c r="U4772" s="13" t="n">
        <f aca="false">F4772-E4772</f>
        <v>2</v>
      </c>
      <c r="V4772" s="13" t="n">
        <f aca="false">G4772-F4772</f>
        <v>2</v>
      </c>
      <c r="W4772" s="13" t="n">
        <f aca="false">G4772-E4772</f>
        <v>4</v>
      </c>
      <c r="X4772" s="10" t="n">
        <f aca="false">YEAR(E4772)</f>
        <v>2019</v>
      </c>
      <c r="Y4772" s="0" t="str">
        <f aca="false">TEXT(E4772,"yyyy-mm")</f>
        <v>2019-12</v>
      </c>
      <c r="Z4772" s="0" t="str">
        <f aca="false">"Q"&amp;ROUNDUP(MONTH(E4772)/3,0)&amp;"-"&amp;YEAR(E4772)</f>
        <v>Q4-2019</v>
      </c>
    </row>
    <row r="4773" customFormat="false" ht="14.25" hidden="false" customHeight="false" outlineLevel="0" collapsed="false">
      <c r="A4773" s="0" t="s">
        <v>4815</v>
      </c>
      <c r="B4773" s="0" t="s">
        <v>34</v>
      </c>
      <c r="C4773" s="0" t="s">
        <v>39</v>
      </c>
      <c r="D4773" s="9" t="n">
        <v>43700</v>
      </c>
      <c r="E4773" s="9" t="n">
        <v>43819</v>
      </c>
      <c r="F4773" s="9" t="n">
        <v>43823</v>
      </c>
      <c r="G4773" s="9" t="n">
        <v>43827</v>
      </c>
      <c r="H4773" s="10" t="s">
        <v>36</v>
      </c>
      <c r="I4773" s="0" t="n">
        <v>11</v>
      </c>
      <c r="J4773" s="0" t="n">
        <v>4</v>
      </c>
      <c r="K4773" s="0" t="n">
        <v>182</v>
      </c>
      <c r="L4773" s="0" t="n">
        <v>19</v>
      </c>
      <c r="M4773" s="0" t="n">
        <v>7</v>
      </c>
      <c r="N4773" s="11" t="n">
        <v>0.1</v>
      </c>
      <c r="O4773" s="12" t="n">
        <v>3027.46</v>
      </c>
      <c r="P4773" s="12" t="n">
        <v>5936.2</v>
      </c>
      <c r="Q4773" s="12" t="n">
        <f aca="false">M4773*P4773*(1-N4773)</f>
        <v>37398.06</v>
      </c>
      <c r="R4773" s="12" t="n">
        <f aca="false">M4773*O4773</f>
        <v>21192.22</v>
      </c>
      <c r="S4773" s="12" t="n">
        <f aca="false">Q4773-R4773</f>
        <v>16205.84</v>
      </c>
      <c r="T4773" s="11" t="n">
        <f aca="false">IFERROR(S4773/Q4773,0)</f>
        <v>0.433333707684302</v>
      </c>
      <c r="U4773" s="13" t="n">
        <f aca="false">F4773-E4773</f>
        <v>4</v>
      </c>
      <c r="V4773" s="13" t="n">
        <f aca="false">G4773-F4773</f>
        <v>4</v>
      </c>
      <c r="W4773" s="13" t="n">
        <f aca="false">G4773-E4773</f>
        <v>8</v>
      </c>
      <c r="X4773" s="10" t="n">
        <f aca="false">YEAR(E4773)</f>
        <v>2019</v>
      </c>
      <c r="Y4773" s="0" t="str">
        <f aca="false">TEXT(E4773,"yyyy-mm")</f>
        <v>2019-12</v>
      </c>
      <c r="Z4773" s="0" t="str">
        <f aca="false">"Q"&amp;ROUNDUP(MONTH(E4773)/3,0)&amp;"-"&amp;YEAR(E4773)</f>
        <v>Q4-2019</v>
      </c>
    </row>
    <row r="4774" customFormat="false" ht="14.25" hidden="false" customHeight="false" outlineLevel="0" collapsed="false">
      <c r="A4774" s="0" t="s">
        <v>4816</v>
      </c>
      <c r="B4774" s="0" t="s">
        <v>38</v>
      </c>
      <c r="C4774" s="0" t="s">
        <v>46</v>
      </c>
      <c r="D4774" s="9" t="n">
        <v>43700</v>
      </c>
      <c r="E4774" s="9" t="n">
        <v>43819</v>
      </c>
      <c r="F4774" s="9" t="n">
        <v>43821</v>
      </c>
      <c r="G4774" s="9" t="n">
        <v>43822</v>
      </c>
      <c r="H4774" s="10" t="s">
        <v>36</v>
      </c>
      <c r="I4774" s="0" t="n">
        <v>15</v>
      </c>
      <c r="J4774" s="0" t="n">
        <v>25</v>
      </c>
      <c r="K4774" s="0" t="n">
        <v>275</v>
      </c>
      <c r="L4774" s="0" t="n">
        <v>16</v>
      </c>
      <c r="M4774" s="0" t="n">
        <v>1</v>
      </c>
      <c r="N4774" s="11" t="n">
        <v>0.3</v>
      </c>
      <c r="O4774" s="12" t="n">
        <v>550.14</v>
      </c>
      <c r="P4774" s="12" t="n">
        <v>1078.7</v>
      </c>
      <c r="Q4774" s="12" t="n">
        <f aca="false">M4774*P4774*(1-N4774)</f>
        <v>755.09</v>
      </c>
      <c r="R4774" s="12" t="n">
        <f aca="false">M4774*O4774</f>
        <v>550.14</v>
      </c>
      <c r="S4774" s="12" t="n">
        <f aca="false">Q4774-R4774</f>
        <v>204.95</v>
      </c>
      <c r="T4774" s="11" t="n">
        <f aca="false">IFERROR(S4774/Q4774,0)</f>
        <v>0.271424598392245</v>
      </c>
      <c r="U4774" s="13" t="n">
        <f aca="false">F4774-E4774</f>
        <v>2</v>
      </c>
      <c r="V4774" s="13" t="n">
        <f aca="false">G4774-F4774</f>
        <v>1</v>
      </c>
      <c r="W4774" s="13" t="n">
        <f aca="false">G4774-E4774</f>
        <v>3</v>
      </c>
      <c r="X4774" s="10" t="n">
        <f aca="false">YEAR(E4774)</f>
        <v>2019</v>
      </c>
      <c r="Y4774" s="0" t="str">
        <f aca="false">TEXT(E4774,"yyyy-mm")</f>
        <v>2019-12</v>
      </c>
      <c r="Z4774" s="0" t="str">
        <f aca="false">"Q"&amp;ROUNDUP(MONTH(E4774)/3,0)&amp;"-"&amp;YEAR(E4774)</f>
        <v>Q4-2019</v>
      </c>
    </row>
    <row r="4775" customFormat="false" ht="14.25" hidden="false" customHeight="false" outlineLevel="0" collapsed="false">
      <c r="A4775" s="0" t="s">
        <v>4817</v>
      </c>
      <c r="B4775" s="0" t="s">
        <v>34</v>
      </c>
      <c r="C4775" s="0" t="s">
        <v>39</v>
      </c>
      <c r="D4775" s="9" t="n">
        <v>43700</v>
      </c>
      <c r="E4775" s="9" t="n">
        <v>43819</v>
      </c>
      <c r="F4775" s="9" t="n">
        <v>43825</v>
      </c>
      <c r="G4775" s="9" t="n">
        <v>43829</v>
      </c>
      <c r="H4775" s="10" t="s">
        <v>36</v>
      </c>
      <c r="I4775" s="0" t="n">
        <v>5</v>
      </c>
      <c r="J4775" s="0" t="n">
        <v>12</v>
      </c>
      <c r="K4775" s="0" t="n">
        <v>99</v>
      </c>
      <c r="L4775" s="0" t="n">
        <v>10</v>
      </c>
      <c r="M4775" s="0" t="n">
        <v>7</v>
      </c>
      <c r="N4775" s="11" t="n">
        <v>0.05</v>
      </c>
      <c r="O4775" s="12" t="n">
        <v>1485.79</v>
      </c>
      <c r="P4775" s="12" t="n">
        <v>2653.2</v>
      </c>
      <c r="Q4775" s="12" t="n">
        <f aca="false">M4775*P4775*(1-N4775)</f>
        <v>17643.78</v>
      </c>
      <c r="R4775" s="12" t="n">
        <f aca="false">M4775*O4775</f>
        <v>10400.53</v>
      </c>
      <c r="S4775" s="12" t="n">
        <f aca="false">Q4775-R4775</f>
        <v>7243.25</v>
      </c>
      <c r="T4775" s="11" t="n">
        <f aca="false">IFERROR(S4775/Q4775,0)</f>
        <v>0.410527109270236</v>
      </c>
      <c r="U4775" s="13" t="n">
        <f aca="false">F4775-E4775</f>
        <v>6</v>
      </c>
      <c r="V4775" s="13" t="n">
        <f aca="false">G4775-F4775</f>
        <v>4</v>
      </c>
      <c r="W4775" s="13" t="n">
        <f aca="false">G4775-E4775</f>
        <v>10</v>
      </c>
      <c r="X4775" s="10" t="n">
        <f aca="false">YEAR(E4775)</f>
        <v>2019</v>
      </c>
      <c r="Y4775" s="0" t="str">
        <f aca="false">TEXT(E4775,"yyyy-mm")</f>
        <v>2019-12</v>
      </c>
      <c r="Z4775" s="0" t="str">
        <f aca="false">"Q"&amp;ROUNDUP(MONTH(E4775)/3,0)&amp;"-"&amp;YEAR(E4775)</f>
        <v>Q4-2019</v>
      </c>
    </row>
    <row r="4776" customFormat="false" ht="14.25" hidden="false" customHeight="false" outlineLevel="0" collapsed="false">
      <c r="A4776" s="0" t="s">
        <v>4818</v>
      </c>
      <c r="B4776" s="0" t="s">
        <v>34</v>
      </c>
      <c r="C4776" s="0" t="s">
        <v>48</v>
      </c>
      <c r="D4776" s="9" t="n">
        <v>43700</v>
      </c>
      <c r="E4776" s="9" t="n">
        <v>43819</v>
      </c>
      <c r="F4776" s="9" t="n">
        <v>43828</v>
      </c>
      <c r="G4776" s="9" t="n">
        <v>43832</v>
      </c>
      <c r="H4776" s="10" t="s">
        <v>36</v>
      </c>
      <c r="I4776" s="0" t="n">
        <v>3</v>
      </c>
      <c r="J4776" s="0" t="n">
        <v>39</v>
      </c>
      <c r="K4776" s="0" t="n">
        <v>17</v>
      </c>
      <c r="L4776" s="0" t="n">
        <v>43</v>
      </c>
      <c r="M4776" s="0" t="n">
        <v>6</v>
      </c>
      <c r="N4776" s="11" t="n">
        <v>0.075</v>
      </c>
      <c r="O4776" s="12" t="n">
        <v>131.32</v>
      </c>
      <c r="P4776" s="12" t="n">
        <v>268</v>
      </c>
      <c r="Q4776" s="12" t="n">
        <f aca="false">M4776*P4776*(1-N4776)</f>
        <v>1487.4</v>
      </c>
      <c r="R4776" s="12" t="n">
        <f aca="false">M4776*O4776</f>
        <v>787.92</v>
      </c>
      <c r="S4776" s="12" t="n">
        <f aca="false">Q4776-R4776</f>
        <v>699.48</v>
      </c>
      <c r="T4776" s="11" t="n">
        <f aca="false">IFERROR(S4776/Q4776,0)</f>
        <v>0.47027027027027</v>
      </c>
      <c r="U4776" s="13" t="n">
        <f aca="false">F4776-E4776</f>
        <v>9</v>
      </c>
      <c r="V4776" s="13" t="n">
        <f aca="false">G4776-F4776</f>
        <v>4</v>
      </c>
      <c r="W4776" s="13" t="n">
        <f aca="false">G4776-E4776</f>
        <v>13</v>
      </c>
      <c r="X4776" s="10" t="n">
        <f aca="false">YEAR(E4776)</f>
        <v>2019</v>
      </c>
      <c r="Y4776" s="0" t="str">
        <f aca="false">TEXT(E4776,"yyyy-mm")</f>
        <v>2019-12</v>
      </c>
      <c r="Z4776" s="0" t="str">
        <f aca="false">"Q"&amp;ROUNDUP(MONTH(E4776)/3,0)&amp;"-"&amp;YEAR(E4776)</f>
        <v>Q4-2019</v>
      </c>
    </row>
    <row r="4777" customFormat="false" ht="14.25" hidden="false" customHeight="false" outlineLevel="0" collapsed="false">
      <c r="A4777" s="0" t="s">
        <v>4819</v>
      </c>
      <c r="B4777" s="0" t="s">
        <v>41</v>
      </c>
      <c r="C4777" s="0" t="s">
        <v>48</v>
      </c>
      <c r="D4777" s="9" t="n">
        <v>43700</v>
      </c>
      <c r="E4777" s="9" t="n">
        <v>43819</v>
      </c>
      <c r="F4777" s="9" t="n">
        <v>43830</v>
      </c>
      <c r="G4777" s="9" t="n">
        <v>43835</v>
      </c>
      <c r="H4777" s="10" t="s">
        <v>36</v>
      </c>
      <c r="I4777" s="0" t="n">
        <v>24</v>
      </c>
      <c r="J4777" s="0" t="n">
        <v>41</v>
      </c>
      <c r="K4777" s="0" t="n">
        <v>51</v>
      </c>
      <c r="L4777" s="0" t="n">
        <v>20</v>
      </c>
      <c r="M4777" s="0" t="n">
        <v>7</v>
      </c>
      <c r="N4777" s="11" t="n">
        <v>0.1</v>
      </c>
      <c r="O4777" s="12" t="n">
        <v>890.03</v>
      </c>
      <c r="P4777" s="12" t="n">
        <v>1098.8</v>
      </c>
      <c r="Q4777" s="12" t="n">
        <f aca="false">M4777*P4777*(1-N4777)</f>
        <v>6922.44</v>
      </c>
      <c r="R4777" s="12" t="n">
        <f aca="false">M4777*O4777</f>
        <v>6230.21</v>
      </c>
      <c r="S4777" s="12" t="n">
        <f aca="false">Q4777-R4777</f>
        <v>692.23</v>
      </c>
      <c r="T4777" s="11" t="n">
        <f aca="false">IFERROR(S4777/Q4777,0)</f>
        <v>0.0999979775917162</v>
      </c>
      <c r="U4777" s="13" t="n">
        <f aca="false">F4777-E4777</f>
        <v>11</v>
      </c>
      <c r="V4777" s="13" t="n">
        <f aca="false">G4777-F4777</f>
        <v>5</v>
      </c>
      <c r="W4777" s="13" t="n">
        <f aca="false">G4777-E4777</f>
        <v>16</v>
      </c>
      <c r="X4777" s="10" t="n">
        <f aca="false">YEAR(E4777)</f>
        <v>2019</v>
      </c>
      <c r="Y4777" s="0" t="str">
        <f aca="false">TEXT(E4777,"yyyy-mm")</f>
        <v>2019-12</v>
      </c>
      <c r="Z4777" s="0" t="str">
        <f aca="false">"Q"&amp;ROUNDUP(MONTH(E4777)/3,0)&amp;"-"&amp;YEAR(E4777)</f>
        <v>Q4-2019</v>
      </c>
    </row>
    <row r="4778" customFormat="false" ht="14.25" hidden="false" customHeight="false" outlineLevel="0" collapsed="false">
      <c r="A4778" s="0" t="s">
        <v>4820</v>
      </c>
      <c r="B4778" s="0" t="s">
        <v>34</v>
      </c>
      <c r="C4778" s="0" t="s">
        <v>39</v>
      </c>
      <c r="D4778" s="9" t="n">
        <v>43700</v>
      </c>
      <c r="E4778" s="9" t="n">
        <v>43820</v>
      </c>
      <c r="F4778" s="9" t="n">
        <v>43832</v>
      </c>
      <c r="G4778" s="9" t="n">
        <v>43836</v>
      </c>
      <c r="H4778" s="10" t="s">
        <v>36</v>
      </c>
      <c r="I4778" s="0" t="n">
        <v>12</v>
      </c>
      <c r="J4778" s="0" t="n">
        <v>43</v>
      </c>
      <c r="K4778" s="0" t="n">
        <v>100</v>
      </c>
      <c r="L4778" s="0" t="n">
        <v>1</v>
      </c>
      <c r="M4778" s="0" t="n">
        <v>6</v>
      </c>
      <c r="N4778" s="11" t="n">
        <v>0.075</v>
      </c>
      <c r="O4778" s="12" t="n">
        <v>3399.92</v>
      </c>
      <c r="P4778" s="12" t="n">
        <v>3999.9</v>
      </c>
      <c r="Q4778" s="12" t="n">
        <f aca="false">M4778*P4778*(1-N4778)</f>
        <v>22199.445</v>
      </c>
      <c r="R4778" s="12" t="n">
        <f aca="false">M4778*O4778</f>
        <v>20399.52</v>
      </c>
      <c r="S4778" s="12" t="n">
        <f aca="false">Q4778-R4778</f>
        <v>1799.925</v>
      </c>
      <c r="T4778" s="11" t="n">
        <f aca="false">IFERROR(S4778/Q4778,0)</f>
        <v>0.0810797296959452</v>
      </c>
      <c r="U4778" s="13" t="n">
        <f aca="false">F4778-E4778</f>
        <v>12</v>
      </c>
      <c r="V4778" s="13" t="n">
        <f aca="false">G4778-F4778</f>
        <v>4</v>
      </c>
      <c r="W4778" s="13" t="n">
        <f aca="false">G4778-E4778</f>
        <v>16</v>
      </c>
      <c r="X4778" s="10" t="n">
        <f aca="false">YEAR(E4778)</f>
        <v>2019</v>
      </c>
      <c r="Y4778" s="0" t="str">
        <f aca="false">TEXT(E4778,"yyyy-mm")</f>
        <v>2019-12</v>
      </c>
      <c r="Z4778" s="0" t="str">
        <f aca="false">"Q"&amp;ROUNDUP(MONTH(E4778)/3,0)&amp;"-"&amp;YEAR(E4778)</f>
        <v>Q4-2019</v>
      </c>
    </row>
    <row r="4779" customFormat="false" ht="14.25" hidden="false" customHeight="false" outlineLevel="0" collapsed="false">
      <c r="A4779" s="0" t="s">
        <v>4821</v>
      </c>
      <c r="B4779" s="0" t="s">
        <v>34</v>
      </c>
      <c r="C4779" s="0" t="s">
        <v>35</v>
      </c>
      <c r="D4779" s="9" t="n">
        <v>43700</v>
      </c>
      <c r="E4779" s="9" t="n">
        <v>43820</v>
      </c>
      <c r="F4779" s="9" t="n">
        <v>43836</v>
      </c>
      <c r="G4779" s="9" t="n">
        <v>43846</v>
      </c>
      <c r="H4779" s="10" t="s">
        <v>36</v>
      </c>
      <c r="I4779" s="0" t="n">
        <v>2</v>
      </c>
      <c r="J4779" s="0" t="n">
        <v>29</v>
      </c>
      <c r="K4779" s="0" t="n">
        <v>213</v>
      </c>
      <c r="L4779" s="0" t="n">
        <v>1</v>
      </c>
      <c r="M4779" s="0" t="n">
        <v>7</v>
      </c>
      <c r="N4779" s="11" t="n">
        <v>0.075</v>
      </c>
      <c r="O4779" s="12" t="n">
        <v>3226.18</v>
      </c>
      <c r="P4779" s="12" t="n">
        <v>6204.2</v>
      </c>
      <c r="Q4779" s="12" t="n">
        <f aca="false">M4779*P4779*(1-N4779)</f>
        <v>40172.195</v>
      </c>
      <c r="R4779" s="12" t="n">
        <f aca="false">M4779*O4779</f>
        <v>22583.26</v>
      </c>
      <c r="S4779" s="12" t="n">
        <f aca="false">Q4779-R4779</f>
        <v>17588.935</v>
      </c>
      <c r="T4779" s="11" t="n">
        <f aca="false">IFERROR(S4779/Q4779,0)</f>
        <v>0.437838534837342</v>
      </c>
      <c r="U4779" s="13" t="n">
        <f aca="false">F4779-E4779</f>
        <v>16</v>
      </c>
      <c r="V4779" s="13" t="n">
        <f aca="false">G4779-F4779</f>
        <v>10</v>
      </c>
      <c r="W4779" s="13" t="n">
        <f aca="false">G4779-E4779</f>
        <v>26</v>
      </c>
      <c r="X4779" s="10" t="n">
        <f aca="false">YEAR(E4779)</f>
        <v>2019</v>
      </c>
      <c r="Y4779" s="0" t="str">
        <f aca="false">TEXT(E4779,"yyyy-mm")</f>
        <v>2019-12</v>
      </c>
      <c r="Z4779" s="0" t="str">
        <f aca="false">"Q"&amp;ROUNDUP(MONTH(E4779)/3,0)&amp;"-"&amp;YEAR(E4779)</f>
        <v>Q4-2019</v>
      </c>
    </row>
    <row r="4780" customFormat="false" ht="14.25" hidden="false" customHeight="false" outlineLevel="0" collapsed="false">
      <c r="A4780" s="0" t="s">
        <v>4822</v>
      </c>
      <c r="B4780" s="0" t="s">
        <v>34</v>
      </c>
      <c r="C4780" s="0" t="s">
        <v>46</v>
      </c>
      <c r="D4780" s="9" t="n">
        <v>43700</v>
      </c>
      <c r="E4780" s="9" t="n">
        <v>43820</v>
      </c>
      <c r="F4780" s="9" t="n">
        <v>43833</v>
      </c>
      <c r="G4780" s="9" t="n">
        <v>43836</v>
      </c>
      <c r="H4780" s="10" t="s">
        <v>36</v>
      </c>
      <c r="I4780" s="0" t="n">
        <v>1</v>
      </c>
      <c r="J4780" s="0" t="n">
        <v>32</v>
      </c>
      <c r="K4780" s="0" t="n">
        <v>267</v>
      </c>
      <c r="L4780" s="0" t="n">
        <v>7</v>
      </c>
      <c r="M4780" s="0" t="n">
        <v>3</v>
      </c>
      <c r="N4780" s="11" t="n">
        <v>0.15</v>
      </c>
      <c r="O4780" s="12" t="n">
        <v>1151.53</v>
      </c>
      <c r="P4780" s="12" t="n">
        <v>2257.9</v>
      </c>
      <c r="Q4780" s="12" t="n">
        <f aca="false">M4780*P4780*(1-N4780)</f>
        <v>5757.645</v>
      </c>
      <c r="R4780" s="12" t="n">
        <f aca="false">M4780*O4780</f>
        <v>3454.59</v>
      </c>
      <c r="S4780" s="12" t="n">
        <f aca="false">Q4780-R4780</f>
        <v>2303.055</v>
      </c>
      <c r="T4780" s="11" t="n">
        <f aca="false">IFERROR(S4780/Q4780,0)</f>
        <v>0.399999478953635</v>
      </c>
      <c r="U4780" s="13" t="n">
        <f aca="false">F4780-E4780</f>
        <v>13</v>
      </c>
      <c r="V4780" s="13" t="n">
        <f aca="false">G4780-F4780</f>
        <v>3</v>
      </c>
      <c r="W4780" s="13" t="n">
        <f aca="false">G4780-E4780</f>
        <v>16</v>
      </c>
      <c r="X4780" s="10" t="n">
        <f aca="false">YEAR(E4780)</f>
        <v>2019</v>
      </c>
      <c r="Y4780" s="0" t="str">
        <f aca="false">TEXT(E4780,"yyyy-mm")</f>
        <v>2019-12</v>
      </c>
      <c r="Z4780" s="0" t="str">
        <f aca="false">"Q"&amp;ROUNDUP(MONTH(E4780)/3,0)&amp;"-"&amp;YEAR(E4780)</f>
        <v>Q4-2019</v>
      </c>
    </row>
    <row r="4781" customFormat="false" ht="14.25" hidden="false" customHeight="false" outlineLevel="0" collapsed="false">
      <c r="A4781" s="0" t="s">
        <v>4823</v>
      </c>
      <c r="B4781" s="0" t="s">
        <v>38</v>
      </c>
      <c r="C4781" s="0" t="s">
        <v>39</v>
      </c>
      <c r="D4781" s="9" t="n">
        <v>43700</v>
      </c>
      <c r="E4781" s="9" t="n">
        <v>43820</v>
      </c>
      <c r="F4781" s="9" t="n">
        <v>43846</v>
      </c>
      <c r="G4781" s="9" t="n">
        <v>43849</v>
      </c>
      <c r="H4781" s="10" t="s">
        <v>36</v>
      </c>
      <c r="I4781" s="0" t="n">
        <v>14</v>
      </c>
      <c r="J4781" s="0" t="n">
        <v>38</v>
      </c>
      <c r="K4781" s="0" t="n">
        <v>184</v>
      </c>
      <c r="L4781" s="0" t="n">
        <v>11</v>
      </c>
      <c r="M4781" s="0" t="n">
        <v>8</v>
      </c>
      <c r="N4781" s="11" t="n">
        <v>0.4</v>
      </c>
      <c r="O4781" s="12" t="n">
        <v>1460.47</v>
      </c>
      <c r="P4781" s="12" t="n">
        <v>2318.2</v>
      </c>
      <c r="Q4781" s="12" t="n">
        <f aca="false">M4781*P4781*(1-N4781)</f>
        <v>11127.36</v>
      </c>
      <c r="R4781" s="12" t="n">
        <f aca="false">M4781*O4781</f>
        <v>11683.76</v>
      </c>
      <c r="S4781" s="12" t="n">
        <f aca="false">Q4781-R4781</f>
        <v>-556.400000000002</v>
      </c>
      <c r="T4781" s="11" t="n">
        <f aca="false">IFERROR(S4781/Q4781,0)</f>
        <v>-0.0500028757944384</v>
      </c>
      <c r="U4781" s="13" t="n">
        <f aca="false">F4781-E4781</f>
        <v>26</v>
      </c>
      <c r="V4781" s="13" t="n">
        <f aca="false">G4781-F4781</f>
        <v>3</v>
      </c>
      <c r="W4781" s="13" t="n">
        <f aca="false">G4781-E4781</f>
        <v>29</v>
      </c>
      <c r="X4781" s="10" t="n">
        <f aca="false">YEAR(E4781)</f>
        <v>2019</v>
      </c>
      <c r="Y4781" s="0" t="str">
        <f aca="false">TEXT(E4781,"yyyy-mm")</f>
        <v>2019-12</v>
      </c>
      <c r="Z4781" s="0" t="str">
        <f aca="false">"Q"&amp;ROUNDUP(MONTH(E4781)/3,0)&amp;"-"&amp;YEAR(E4781)</f>
        <v>Q4-2019</v>
      </c>
    </row>
    <row r="4782" customFormat="false" ht="14.25" hidden="false" customHeight="false" outlineLevel="0" collapsed="false">
      <c r="A4782" s="0" t="s">
        <v>4824</v>
      </c>
      <c r="B4782" s="0" t="s">
        <v>38</v>
      </c>
      <c r="C4782" s="0" t="s">
        <v>79</v>
      </c>
      <c r="D4782" s="9" t="n">
        <v>43700</v>
      </c>
      <c r="E4782" s="9" t="n">
        <v>43820</v>
      </c>
      <c r="F4782" s="9" t="n">
        <v>43839</v>
      </c>
      <c r="G4782" s="9" t="n">
        <v>43840</v>
      </c>
      <c r="H4782" s="10" t="s">
        <v>36</v>
      </c>
      <c r="I4782" s="0" t="n">
        <v>16</v>
      </c>
      <c r="J4782" s="0" t="n">
        <v>33</v>
      </c>
      <c r="K4782" s="0" t="n">
        <v>84</v>
      </c>
      <c r="L4782" s="0" t="n">
        <v>23</v>
      </c>
      <c r="M4782" s="0" t="n">
        <v>5</v>
      </c>
      <c r="N4782" s="11" t="n">
        <v>0.2</v>
      </c>
      <c r="O4782" s="12" t="n">
        <v>1125.6</v>
      </c>
      <c r="P4782" s="12" t="n">
        <v>2680</v>
      </c>
      <c r="Q4782" s="12" t="n">
        <f aca="false">M4782*P4782*(1-N4782)</f>
        <v>10720</v>
      </c>
      <c r="R4782" s="12" t="n">
        <f aca="false">M4782*O4782</f>
        <v>5628</v>
      </c>
      <c r="S4782" s="12" t="n">
        <f aca="false">Q4782-R4782</f>
        <v>5092</v>
      </c>
      <c r="T4782" s="11" t="n">
        <f aca="false">IFERROR(S4782/Q4782,0)</f>
        <v>0.475</v>
      </c>
      <c r="U4782" s="13" t="n">
        <f aca="false">F4782-E4782</f>
        <v>19</v>
      </c>
      <c r="V4782" s="13" t="n">
        <f aca="false">G4782-F4782</f>
        <v>1</v>
      </c>
      <c r="W4782" s="13" t="n">
        <f aca="false">G4782-E4782</f>
        <v>20</v>
      </c>
      <c r="X4782" s="10" t="n">
        <f aca="false">YEAR(E4782)</f>
        <v>2019</v>
      </c>
      <c r="Y4782" s="0" t="str">
        <f aca="false">TEXT(E4782,"yyyy-mm")</f>
        <v>2019-12</v>
      </c>
      <c r="Z4782" s="0" t="str">
        <f aca="false">"Q"&amp;ROUNDUP(MONTH(E4782)/3,0)&amp;"-"&amp;YEAR(E4782)</f>
        <v>Q4-2019</v>
      </c>
    </row>
    <row r="4783" customFormat="false" ht="14.25" hidden="false" customHeight="false" outlineLevel="0" collapsed="false">
      <c r="A4783" s="0" t="s">
        <v>4825</v>
      </c>
      <c r="B4783" s="0" t="s">
        <v>38</v>
      </c>
      <c r="C4783" s="0" t="s">
        <v>46</v>
      </c>
      <c r="D4783" s="9" t="n">
        <v>43700</v>
      </c>
      <c r="E4783" s="9" t="n">
        <v>43820</v>
      </c>
      <c r="F4783" s="9" t="n">
        <v>43839</v>
      </c>
      <c r="G4783" s="9" t="n">
        <v>43847</v>
      </c>
      <c r="H4783" s="10" t="s">
        <v>36</v>
      </c>
      <c r="I4783" s="0" t="n">
        <v>17</v>
      </c>
      <c r="J4783" s="0" t="n">
        <v>34</v>
      </c>
      <c r="K4783" s="0" t="n">
        <v>309</v>
      </c>
      <c r="L4783" s="0" t="n">
        <v>16</v>
      </c>
      <c r="M4783" s="0" t="n">
        <v>3</v>
      </c>
      <c r="N4783" s="11" t="n">
        <v>0.05</v>
      </c>
      <c r="O4783" s="12" t="n">
        <v>787.92</v>
      </c>
      <c r="P4783" s="12" t="n">
        <v>1125.6</v>
      </c>
      <c r="Q4783" s="12" t="n">
        <f aca="false">M4783*P4783*(1-N4783)</f>
        <v>3207.96</v>
      </c>
      <c r="R4783" s="12" t="n">
        <f aca="false">M4783*O4783</f>
        <v>2363.76</v>
      </c>
      <c r="S4783" s="12" t="n">
        <f aca="false">Q4783-R4783</f>
        <v>844.2</v>
      </c>
      <c r="T4783" s="11" t="n">
        <f aca="false">IFERROR(S4783/Q4783,0)</f>
        <v>0.263157894736842</v>
      </c>
      <c r="U4783" s="13" t="n">
        <f aca="false">F4783-E4783</f>
        <v>19</v>
      </c>
      <c r="V4783" s="13" t="n">
        <f aca="false">G4783-F4783</f>
        <v>8</v>
      </c>
      <c r="W4783" s="13" t="n">
        <f aca="false">G4783-E4783</f>
        <v>27</v>
      </c>
      <c r="X4783" s="10" t="n">
        <f aca="false">YEAR(E4783)</f>
        <v>2019</v>
      </c>
      <c r="Y4783" s="0" t="str">
        <f aca="false">TEXT(E4783,"yyyy-mm")</f>
        <v>2019-12</v>
      </c>
      <c r="Z4783" s="0" t="str">
        <f aca="false">"Q"&amp;ROUNDUP(MONTH(E4783)/3,0)&amp;"-"&amp;YEAR(E4783)</f>
        <v>Q4-2019</v>
      </c>
    </row>
    <row r="4784" customFormat="false" ht="14.25" hidden="false" customHeight="false" outlineLevel="0" collapsed="false">
      <c r="A4784" s="0" t="s">
        <v>4826</v>
      </c>
      <c r="B4784" s="0" t="s">
        <v>38</v>
      </c>
      <c r="C4784" s="0" t="s">
        <v>46</v>
      </c>
      <c r="D4784" s="9" t="n">
        <v>43700</v>
      </c>
      <c r="E4784" s="9" t="n">
        <v>43820</v>
      </c>
      <c r="F4784" s="9" t="n">
        <v>43829</v>
      </c>
      <c r="G4784" s="9" t="n">
        <v>43832</v>
      </c>
      <c r="H4784" s="10" t="s">
        <v>36</v>
      </c>
      <c r="I4784" s="0" t="n">
        <v>20</v>
      </c>
      <c r="J4784" s="0" t="n">
        <v>7</v>
      </c>
      <c r="K4784" s="0" t="n">
        <v>292</v>
      </c>
      <c r="L4784" s="0" t="n">
        <v>17</v>
      </c>
      <c r="M4784" s="0" t="n">
        <v>7</v>
      </c>
      <c r="N4784" s="11" t="n">
        <v>0.075</v>
      </c>
      <c r="O4784" s="12" t="n">
        <v>2713.7</v>
      </c>
      <c r="P4784" s="12" t="n">
        <v>3932.9</v>
      </c>
      <c r="Q4784" s="12" t="n">
        <f aca="false">M4784*P4784*(1-N4784)</f>
        <v>25465.5275</v>
      </c>
      <c r="R4784" s="12" t="n">
        <f aca="false">M4784*O4784</f>
        <v>18995.9</v>
      </c>
      <c r="S4784" s="12" t="n">
        <f aca="false">Q4784-R4784</f>
        <v>6469.6275</v>
      </c>
      <c r="T4784" s="11" t="n">
        <f aca="false">IFERROR(S4784/Q4784,0)</f>
        <v>0.25405432893546</v>
      </c>
      <c r="U4784" s="13" t="n">
        <f aca="false">F4784-E4784</f>
        <v>9</v>
      </c>
      <c r="V4784" s="13" t="n">
        <f aca="false">G4784-F4784</f>
        <v>3</v>
      </c>
      <c r="W4784" s="13" t="n">
        <f aca="false">G4784-E4784</f>
        <v>12</v>
      </c>
      <c r="X4784" s="10" t="n">
        <f aca="false">YEAR(E4784)</f>
        <v>2019</v>
      </c>
      <c r="Y4784" s="0" t="str">
        <f aca="false">TEXT(E4784,"yyyy-mm")</f>
        <v>2019-12</v>
      </c>
      <c r="Z4784" s="0" t="str">
        <f aca="false">"Q"&amp;ROUNDUP(MONTH(E4784)/3,0)&amp;"-"&amp;YEAR(E4784)</f>
        <v>Q4-2019</v>
      </c>
    </row>
    <row r="4785" customFormat="false" ht="14.25" hidden="false" customHeight="false" outlineLevel="0" collapsed="false">
      <c r="A4785" s="0" t="s">
        <v>4827</v>
      </c>
      <c r="B4785" s="0" t="s">
        <v>43</v>
      </c>
      <c r="C4785" s="0" t="s">
        <v>58</v>
      </c>
      <c r="D4785" s="9" t="n">
        <v>43700</v>
      </c>
      <c r="E4785" s="9" t="n">
        <v>43820</v>
      </c>
      <c r="F4785" s="9" t="n">
        <v>43840</v>
      </c>
      <c r="G4785" s="9" t="n">
        <v>43845</v>
      </c>
      <c r="H4785" s="10" t="s">
        <v>36</v>
      </c>
      <c r="I4785" s="0" t="n">
        <v>26</v>
      </c>
      <c r="J4785" s="0" t="n">
        <v>7</v>
      </c>
      <c r="K4785" s="0" t="n">
        <v>361</v>
      </c>
      <c r="L4785" s="0" t="n">
        <v>12</v>
      </c>
      <c r="M4785" s="0" t="n">
        <v>8</v>
      </c>
      <c r="N4785" s="11" t="n">
        <v>0.05</v>
      </c>
      <c r="O4785" s="12" t="n">
        <v>4586.82</v>
      </c>
      <c r="P4785" s="12" t="n">
        <v>5460.5</v>
      </c>
      <c r="Q4785" s="12" t="n">
        <f aca="false">M4785*P4785*(1-N4785)</f>
        <v>41499.8</v>
      </c>
      <c r="R4785" s="12" t="n">
        <f aca="false">M4785*O4785</f>
        <v>36694.56</v>
      </c>
      <c r="S4785" s="12" t="n">
        <f aca="false">Q4785-R4785</f>
        <v>4805.24</v>
      </c>
      <c r="T4785" s="11" t="n">
        <f aca="false">IFERROR(S4785/Q4785,0)</f>
        <v>0.11578947368421</v>
      </c>
      <c r="U4785" s="13" t="n">
        <f aca="false">F4785-E4785</f>
        <v>20</v>
      </c>
      <c r="V4785" s="13" t="n">
        <f aca="false">G4785-F4785</f>
        <v>5</v>
      </c>
      <c r="W4785" s="13" t="n">
        <f aca="false">G4785-E4785</f>
        <v>25</v>
      </c>
      <c r="X4785" s="10" t="n">
        <f aca="false">YEAR(E4785)</f>
        <v>2019</v>
      </c>
      <c r="Y4785" s="0" t="str">
        <f aca="false">TEXT(E4785,"yyyy-mm")</f>
        <v>2019-12</v>
      </c>
      <c r="Z4785" s="0" t="str">
        <f aca="false">"Q"&amp;ROUNDUP(MONTH(E4785)/3,0)&amp;"-"&amp;YEAR(E4785)</f>
        <v>Q4-2019</v>
      </c>
    </row>
    <row r="4786" customFormat="false" ht="14.25" hidden="false" customHeight="false" outlineLevel="0" collapsed="false">
      <c r="A4786" s="0" t="s">
        <v>4828</v>
      </c>
      <c r="B4786" s="0" t="s">
        <v>43</v>
      </c>
      <c r="C4786" s="0" t="s">
        <v>58</v>
      </c>
      <c r="D4786" s="9" t="n">
        <v>43700</v>
      </c>
      <c r="E4786" s="9" t="n">
        <v>43821</v>
      </c>
      <c r="F4786" s="9" t="n">
        <v>43824</v>
      </c>
      <c r="G4786" s="9" t="n">
        <v>43827</v>
      </c>
      <c r="H4786" s="10" t="s">
        <v>36</v>
      </c>
      <c r="I4786" s="0" t="n">
        <v>28</v>
      </c>
      <c r="J4786" s="0" t="n">
        <v>8</v>
      </c>
      <c r="K4786" s="0" t="n">
        <v>352</v>
      </c>
      <c r="L4786" s="0" t="n">
        <v>31</v>
      </c>
      <c r="M4786" s="0" t="n">
        <v>8</v>
      </c>
      <c r="N4786" s="11" t="n">
        <v>0.05</v>
      </c>
      <c r="O4786" s="12" t="n">
        <v>501.16</v>
      </c>
      <c r="P4786" s="12" t="n">
        <v>1139</v>
      </c>
      <c r="Q4786" s="12" t="n">
        <f aca="false">M4786*P4786*(1-N4786)</f>
        <v>8656.4</v>
      </c>
      <c r="R4786" s="12" t="n">
        <f aca="false">M4786*O4786</f>
        <v>4009.28</v>
      </c>
      <c r="S4786" s="12" t="n">
        <f aca="false">Q4786-R4786</f>
        <v>4647.12</v>
      </c>
      <c r="T4786" s="11" t="n">
        <f aca="false">IFERROR(S4786/Q4786,0)</f>
        <v>0.536842105263158</v>
      </c>
      <c r="U4786" s="13" t="n">
        <f aca="false">F4786-E4786</f>
        <v>3</v>
      </c>
      <c r="V4786" s="13" t="n">
        <f aca="false">G4786-F4786</f>
        <v>3</v>
      </c>
      <c r="W4786" s="13" t="n">
        <f aca="false">G4786-E4786</f>
        <v>6</v>
      </c>
      <c r="X4786" s="10" t="n">
        <f aca="false">YEAR(E4786)</f>
        <v>2019</v>
      </c>
      <c r="Y4786" s="0" t="str">
        <f aca="false">TEXT(E4786,"yyyy-mm")</f>
        <v>2019-12</v>
      </c>
      <c r="Z4786" s="0" t="str">
        <f aca="false">"Q"&amp;ROUNDUP(MONTH(E4786)/3,0)&amp;"-"&amp;YEAR(E4786)</f>
        <v>Q4-2019</v>
      </c>
    </row>
    <row r="4787" customFormat="false" ht="14.25" hidden="false" customHeight="false" outlineLevel="0" collapsed="false">
      <c r="A4787" s="0" t="s">
        <v>4829</v>
      </c>
      <c r="B4787" s="0" t="s">
        <v>34</v>
      </c>
      <c r="C4787" s="0" t="s">
        <v>39</v>
      </c>
      <c r="D4787" s="9" t="n">
        <v>43700</v>
      </c>
      <c r="E4787" s="9" t="n">
        <v>43821</v>
      </c>
      <c r="F4787" s="9" t="n">
        <v>43834</v>
      </c>
      <c r="G4787" s="9" t="n">
        <v>43837</v>
      </c>
      <c r="H4787" s="10" t="s">
        <v>36</v>
      </c>
      <c r="I4787" s="0" t="n">
        <v>11</v>
      </c>
      <c r="J4787" s="0" t="n">
        <v>25</v>
      </c>
      <c r="K4787" s="0" t="n">
        <v>128</v>
      </c>
      <c r="L4787" s="0" t="n">
        <v>17</v>
      </c>
      <c r="M4787" s="0" t="n">
        <v>5</v>
      </c>
      <c r="N4787" s="11" t="n">
        <v>0.075</v>
      </c>
      <c r="O4787" s="12" t="n">
        <v>165.49</v>
      </c>
      <c r="P4787" s="12" t="n">
        <v>254.6</v>
      </c>
      <c r="Q4787" s="12" t="n">
        <f aca="false">M4787*P4787*(1-N4787)</f>
        <v>1177.525</v>
      </c>
      <c r="R4787" s="12" t="n">
        <f aca="false">M4787*O4787</f>
        <v>827.45</v>
      </c>
      <c r="S4787" s="12" t="n">
        <f aca="false">Q4787-R4787</f>
        <v>350.075</v>
      </c>
      <c r="T4787" s="11" t="n">
        <f aca="false">IFERROR(S4787/Q4787,0)</f>
        <v>0.297297297297297</v>
      </c>
      <c r="U4787" s="13" t="n">
        <f aca="false">F4787-E4787</f>
        <v>13</v>
      </c>
      <c r="V4787" s="13" t="n">
        <f aca="false">G4787-F4787</f>
        <v>3</v>
      </c>
      <c r="W4787" s="13" t="n">
        <f aca="false">G4787-E4787</f>
        <v>16</v>
      </c>
      <c r="X4787" s="10" t="n">
        <f aca="false">YEAR(E4787)</f>
        <v>2019</v>
      </c>
      <c r="Y4787" s="0" t="str">
        <f aca="false">TEXT(E4787,"yyyy-mm")</f>
        <v>2019-12</v>
      </c>
      <c r="Z4787" s="0" t="str">
        <f aca="false">"Q"&amp;ROUNDUP(MONTH(E4787)/3,0)&amp;"-"&amp;YEAR(E4787)</f>
        <v>Q4-2019</v>
      </c>
    </row>
    <row r="4788" customFormat="false" ht="14.25" hidden="false" customHeight="false" outlineLevel="0" collapsed="false">
      <c r="A4788" s="0" t="s">
        <v>4830</v>
      </c>
      <c r="B4788" s="0" t="s">
        <v>38</v>
      </c>
      <c r="C4788" s="0" t="s">
        <v>39</v>
      </c>
      <c r="D4788" s="9" t="n">
        <v>43700</v>
      </c>
      <c r="E4788" s="9" t="n">
        <v>43821</v>
      </c>
      <c r="F4788" s="9" t="n">
        <v>43841</v>
      </c>
      <c r="G4788" s="9" t="n">
        <v>43844</v>
      </c>
      <c r="H4788" s="10" t="s">
        <v>36</v>
      </c>
      <c r="I4788" s="0" t="n">
        <v>16</v>
      </c>
      <c r="J4788" s="0" t="n">
        <v>47</v>
      </c>
      <c r="K4788" s="0" t="n">
        <v>157</v>
      </c>
      <c r="L4788" s="0" t="n">
        <v>41</v>
      </c>
      <c r="M4788" s="0" t="n">
        <v>3</v>
      </c>
      <c r="N4788" s="11" t="n">
        <v>0.1</v>
      </c>
      <c r="O4788" s="12" t="n">
        <v>1015.72</v>
      </c>
      <c r="P4788" s="12" t="n">
        <v>2539.3</v>
      </c>
      <c r="Q4788" s="12" t="n">
        <f aca="false">M4788*P4788*(1-N4788)</f>
        <v>6856.11</v>
      </c>
      <c r="R4788" s="12" t="n">
        <f aca="false">M4788*O4788</f>
        <v>3047.16</v>
      </c>
      <c r="S4788" s="12" t="n">
        <f aca="false">Q4788-R4788</f>
        <v>3808.95</v>
      </c>
      <c r="T4788" s="11" t="n">
        <f aca="false">IFERROR(S4788/Q4788,0)</f>
        <v>0.555555555555556</v>
      </c>
      <c r="U4788" s="13" t="n">
        <f aca="false">F4788-E4788</f>
        <v>20</v>
      </c>
      <c r="V4788" s="13" t="n">
        <f aca="false">G4788-F4788</f>
        <v>3</v>
      </c>
      <c r="W4788" s="13" t="n">
        <f aca="false">G4788-E4788</f>
        <v>23</v>
      </c>
      <c r="X4788" s="10" t="n">
        <f aca="false">YEAR(E4788)</f>
        <v>2019</v>
      </c>
      <c r="Y4788" s="0" t="str">
        <f aca="false">TEXT(E4788,"yyyy-mm")</f>
        <v>2019-12</v>
      </c>
      <c r="Z4788" s="0" t="str">
        <f aca="false">"Q"&amp;ROUNDUP(MONTH(E4788)/3,0)&amp;"-"&amp;YEAR(E4788)</f>
        <v>Q4-2019</v>
      </c>
    </row>
    <row r="4789" customFormat="false" ht="14.25" hidden="false" customHeight="false" outlineLevel="0" collapsed="false">
      <c r="A4789" s="0" t="s">
        <v>4831</v>
      </c>
      <c r="B4789" s="0" t="s">
        <v>34</v>
      </c>
      <c r="C4789" s="0" t="s">
        <v>46</v>
      </c>
      <c r="D4789" s="9" t="n">
        <v>43700</v>
      </c>
      <c r="E4789" s="9" t="n">
        <v>43821</v>
      </c>
      <c r="F4789" s="9" t="n">
        <v>43841</v>
      </c>
      <c r="G4789" s="9" t="n">
        <v>43847</v>
      </c>
      <c r="H4789" s="10" t="s">
        <v>36</v>
      </c>
      <c r="I4789" s="0" t="n">
        <v>1</v>
      </c>
      <c r="J4789" s="0" t="n">
        <v>13</v>
      </c>
      <c r="K4789" s="0" t="n">
        <v>320</v>
      </c>
      <c r="L4789" s="0" t="n">
        <v>7</v>
      </c>
      <c r="M4789" s="0" t="n">
        <v>8</v>
      </c>
      <c r="N4789" s="11" t="n">
        <v>0.2</v>
      </c>
      <c r="O4789" s="12" t="n">
        <v>4598.88</v>
      </c>
      <c r="P4789" s="12" t="n">
        <v>5748.6</v>
      </c>
      <c r="Q4789" s="12" t="n">
        <f aca="false">M4789*P4789*(1-N4789)</f>
        <v>36791.04</v>
      </c>
      <c r="R4789" s="12" t="n">
        <f aca="false">M4789*O4789</f>
        <v>36791.04</v>
      </c>
      <c r="S4789" s="12" t="n">
        <f aca="false">Q4789-R4789</f>
        <v>0</v>
      </c>
      <c r="T4789" s="11" t="n">
        <f aca="false">IFERROR(S4789/Q4789,0)</f>
        <v>0</v>
      </c>
      <c r="U4789" s="13" t="n">
        <f aca="false">F4789-E4789</f>
        <v>20</v>
      </c>
      <c r="V4789" s="13" t="n">
        <f aca="false">G4789-F4789</f>
        <v>6</v>
      </c>
      <c r="W4789" s="13" t="n">
        <f aca="false">G4789-E4789</f>
        <v>26</v>
      </c>
      <c r="X4789" s="10" t="n">
        <f aca="false">YEAR(E4789)</f>
        <v>2019</v>
      </c>
      <c r="Y4789" s="0" t="str">
        <f aca="false">TEXT(E4789,"yyyy-mm")</f>
        <v>2019-12</v>
      </c>
      <c r="Z4789" s="0" t="str">
        <f aca="false">"Q"&amp;ROUNDUP(MONTH(E4789)/3,0)&amp;"-"&amp;YEAR(E4789)</f>
        <v>Q4-2019</v>
      </c>
    </row>
    <row r="4790" customFormat="false" ht="14.25" hidden="false" customHeight="false" outlineLevel="0" collapsed="false">
      <c r="A4790" s="0" t="s">
        <v>4832</v>
      </c>
      <c r="B4790" s="0" t="s">
        <v>43</v>
      </c>
      <c r="C4790" s="0" t="s">
        <v>79</v>
      </c>
      <c r="D4790" s="9" t="n">
        <v>43700</v>
      </c>
      <c r="E4790" s="9" t="n">
        <v>43821</v>
      </c>
      <c r="F4790" s="9" t="n">
        <v>43837</v>
      </c>
      <c r="G4790" s="9" t="n">
        <v>43843</v>
      </c>
      <c r="H4790" s="10" t="s">
        <v>36</v>
      </c>
      <c r="I4790" s="0" t="n">
        <v>27</v>
      </c>
      <c r="J4790" s="0" t="n">
        <v>28</v>
      </c>
      <c r="K4790" s="0" t="n">
        <v>68</v>
      </c>
      <c r="L4790" s="0" t="n">
        <v>41</v>
      </c>
      <c r="M4790" s="0" t="n">
        <v>1</v>
      </c>
      <c r="N4790" s="11" t="n">
        <v>0.4</v>
      </c>
      <c r="O4790" s="12" t="n">
        <v>1193.94</v>
      </c>
      <c r="P4790" s="12" t="n">
        <v>1809</v>
      </c>
      <c r="Q4790" s="12" t="n">
        <f aca="false">M4790*P4790*(1-N4790)</f>
        <v>1085.4</v>
      </c>
      <c r="R4790" s="12" t="n">
        <f aca="false">M4790*O4790</f>
        <v>1193.94</v>
      </c>
      <c r="S4790" s="12" t="n">
        <f aca="false">Q4790-R4790</f>
        <v>-108.54</v>
      </c>
      <c r="T4790" s="11" t="n">
        <f aca="false">IFERROR(S4790/Q4790,0)</f>
        <v>-0.1</v>
      </c>
      <c r="U4790" s="13" t="n">
        <f aca="false">F4790-E4790</f>
        <v>16</v>
      </c>
      <c r="V4790" s="13" t="n">
        <f aca="false">G4790-F4790</f>
        <v>6</v>
      </c>
      <c r="W4790" s="13" t="n">
        <f aca="false">G4790-E4790</f>
        <v>22</v>
      </c>
      <c r="X4790" s="10" t="n">
        <f aca="false">YEAR(E4790)</f>
        <v>2019</v>
      </c>
      <c r="Y4790" s="0" t="str">
        <f aca="false">TEXT(E4790,"yyyy-mm")</f>
        <v>2019-12</v>
      </c>
      <c r="Z4790" s="0" t="str">
        <f aca="false">"Q"&amp;ROUNDUP(MONTH(E4790)/3,0)&amp;"-"&amp;YEAR(E4790)</f>
        <v>Q4-2019</v>
      </c>
    </row>
    <row r="4791" customFormat="false" ht="14.25" hidden="false" customHeight="false" outlineLevel="0" collapsed="false">
      <c r="A4791" s="0" t="s">
        <v>4833</v>
      </c>
      <c r="B4791" s="0" t="s">
        <v>43</v>
      </c>
      <c r="C4791" s="0" t="s">
        <v>39</v>
      </c>
      <c r="D4791" s="9" t="n">
        <v>43700</v>
      </c>
      <c r="E4791" s="9" t="n">
        <v>43821</v>
      </c>
      <c r="F4791" s="9" t="n">
        <v>43838</v>
      </c>
      <c r="G4791" s="9" t="n">
        <v>43845</v>
      </c>
      <c r="H4791" s="10" t="s">
        <v>36</v>
      </c>
      <c r="I4791" s="0" t="n">
        <v>28</v>
      </c>
      <c r="J4791" s="0" t="n">
        <v>16</v>
      </c>
      <c r="K4791" s="0" t="n">
        <v>90</v>
      </c>
      <c r="L4791" s="0" t="n">
        <v>8</v>
      </c>
      <c r="M4791" s="0" t="n">
        <v>4</v>
      </c>
      <c r="N4791" s="11" t="n">
        <v>0.1</v>
      </c>
      <c r="O4791" s="12" t="n">
        <v>122.28</v>
      </c>
      <c r="P4791" s="12" t="n">
        <v>167.5</v>
      </c>
      <c r="Q4791" s="12" t="n">
        <f aca="false">M4791*P4791*(1-N4791)</f>
        <v>603</v>
      </c>
      <c r="R4791" s="12" t="n">
        <f aca="false">M4791*O4791</f>
        <v>489.12</v>
      </c>
      <c r="S4791" s="12" t="n">
        <f aca="false">Q4791-R4791</f>
        <v>113.88</v>
      </c>
      <c r="T4791" s="11" t="n">
        <f aca="false">IFERROR(S4791/Q4791,0)</f>
        <v>0.188855721393035</v>
      </c>
      <c r="U4791" s="13" t="n">
        <f aca="false">F4791-E4791</f>
        <v>17</v>
      </c>
      <c r="V4791" s="13" t="n">
        <f aca="false">G4791-F4791</f>
        <v>7</v>
      </c>
      <c r="W4791" s="13" t="n">
        <f aca="false">G4791-E4791</f>
        <v>24</v>
      </c>
      <c r="X4791" s="10" t="n">
        <f aca="false">YEAR(E4791)</f>
        <v>2019</v>
      </c>
      <c r="Y4791" s="0" t="str">
        <f aca="false">TEXT(E4791,"yyyy-mm")</f>
        <v>2019-12</v>
      </c>
      <c r="Z4791" s="0" t="str">
        <f aca="false">"Q"&amp;ROUNDUP(MONTH(E4791)/3,0)&amp;"-"&amp;YEAR(E4791)</f>
        <v>Q4-2019</v>
      </c>
    </row>
    <row r="4792" customFormat="false" ht="14.25" hidden="false" customHeight="false" outlineLevel="0" collapsed="false">
      <c r="A4792" s="0" t="s">
        <v>4834</v>
      </c>
      <c r="B4792" s="0" t="s">
        <v>34</v>
      </c>
      <c r="C4792" s="0" t="s">
        <v>39</v>
      </c>
      <c r="D4792" s="9" t="n">
        <v>43700</v>
      </c>
      <c r="E4792" s="9" t="n">
        <v>43822</v>
      </c>
      <c r="F4792" s="9" t="n">
        <v>43840</v>
      </c>
      <c r="G4792" s="9" t="n">
        <v>43846</v>
      </c>
      <c r="H4792" s="10" t="s">
        <v>36</v>
      </c>
      <c r="I4792" s="0" t="n">
        <v>3</v>
      </c>
      <c r="J4792" s="0" t="n">
        <v>36</v>
      </c>
      <c r="K4792" s="0" t="n">
        <v>94</v>
      </c>
      <c r="L4792" s="0" t="n">
        <v>12</v>
      </c>
      <c r="M4792" s="0" t="n">
        <v>3</v>
      </c>
      <c r="N4792" s="11" t="n">
        <v>0.05</v>
      </c>
      <c r="O4792" s="12" t="n">
        <v>161.27</v>
      </c>
      <c r="P4792" s="12" t="n">
        <v>194.3</v>
      </c>
      <c r="Q4792" s="12" t="n">
        <f aca="false">M4792*P4792*(1-N4792)</f>
        <v>553.755</v>
      </c>
      <c r="R4792" s="12" t="n">
        <f aca="false">M4792*O4792</f>
        <v>483.81</v>
      </c>
      <c r="S4792" s="12" t="n">
        <f aca="false">Q4792-R4792</f>
        <v>69.9450000000001</v>
      </c>
      <c r="T4792" s="11" t="n">
        <f aca="false">IFERROR(S4792/Q4792,0)</f>
        <v>0.126310371915378</v>
      </c>
      <c r="U4792" s="13" t="n">
        <f aca="false">F4792-E4792</f>
        <v>18</v>
      </c>
      <c r="V4792" s="13" t="n">
        <f aca="false">G4792-F4792</f>
        <v>6</v>
      </c>
      <c r="W4792" s="13" t="n">
        <f aca="false">G4792-E4792</f>
        <v>24</v>
      </c>
      <c r="X4792" s="10" t="n">
        <f aca="false">YEAR(E4792)</f>
        <v>2019</v>
      </c>
      <c r="Y4792" s="0" t="str">
        <f aca="false">TEXT(E4792,"yyyy-mm")</f>
        <v>2019-12</v>
      </c>
      <c r="Z4792" s="0" t="str">
        <f aca="false">"Q"&amp;ROUNDUP(MONTH(E4792)/3,0)&amp;"-"&amp;YEAR(E4792)</f>
        <v>Q4-2019</v>
      </c>
    </row>
    <row r="4793" customFormat="false" ht="14.25" hidden="false" customHeight="false" outlineLevel="0" collapsed="false">
      <c r="A4793" s="0" t="s">
        <v>4835</v>
      </c>
      <c r="B4793" s="0" t="s">
        <v>34</v>
      </c>
      <c r="C4793" s="0" t="s">
        <v>48</v>
      </c>
      <c r="D4793" s="9" t="n">
        <v>43700</v>
      </c>
      <c r="E4793" s="9" t="n">
        <v>43822</v>
      </c>
      <c r="F4793" s="9" t="n">
        <v>43848</v>
      </c>
      <c r="G4793" s="9" t="n">
        <v>43849</v>
      </c>
      <c r="H4793" s="10" t="s">
        <v>36</v>
      </c>
      <c r="I4793" s="0" t="n">
        <v>10</v>
      </c>
      <c r="J4793" s="0" t="n">
        <v>17</v>
      </c>
      <c r="K4793" s="0" t="n">
        <v>30</v>
      </c>
      <c r="L4793" s="0" t="n">
        <v>36</v>
      </c>
      <c r="M4793" s="0" t="n">
        <v>6</v>
      </c>
      <c r="N4793" s="11" t="n">
        <v>0.3</v>
      </c>
      <c r="O4793" s="12" t="n">
        <v>1691.15</v>
      </c>
      <c r="P4793" s="12" t="n">
        <v>3932.9</v>
      </c>
      <c r="Q4793" s="12" t="n">
        <f aca="false">M4793*P4793*(1-N4793)</f>
        <v>16518.18</v>
      </c>
      <c r="R4793" s="12" t="n">
        <f aca="false">M4793*O4793</f>
        <v>10146.9</v>
      </c>
      <c r="S4793" s="12" t="n">
        <f aca="false">Q4793-R4793</f>
        <v>6371.28</v>
      </c>
      <c r="T4793" s="11" t="n">
        <f aca="false">IFERROR(S4793/Q4793,0)</f>
        <v>0.385713196005855</v>
      </c>
      <c r="U4793" s="13" t="n">
        <f aca="false">F4793-E4793</f>
        <v>26</v>
      </c>
      <c r="V4793" s="13" t="n">
        <f aca="false">G4793-F4793</f>
        <v>1</v>
      </c>
      <c r="W4793" s="13" t="n">
        <f aca="false">G4793-E4793</f>
        <v>27</v>
      </c>
      <c r="X4793" s="10" t="n">
        <f aca="false">YEAR(E4793)</f>
        <v>2019</v>
      </c>
      <c r="Y4793" s="0" t="str">
        <f aca="false">TEXT(E4793,"yyyy-mm")</f>
        <v>2019-12</v>
      </c>
      <c r="Z4793" s="0" t="str">
        <f aca="false">"Q"&amp;ROUNDUP(MONTH(E4793)/3,0)&amp;"-"&amp;YEAR(E4793)</f>
        <v>Q4-2019</v>
      </c>
    </row>
    <row r="4794" customFormat="false" ht="14.25" hidden="false" customHeight="false" outlineLevel="0" collapsed="false">
      <c r="A4794" s="0" t="s">
        <v>4836</v>
      </c>
      <c r="B4794" s="0" t="s">
        <v>38</v>
      </c>
      <c r="C4794" s="0" t="s">
        <v>46</v>
      </c>
      <c r="D4794" s="9" t="n">
        <v>43700</v>
      </c>
      <c r="E4794" s="9" t="n">
        <v>43822</v>
      </c>
      <c r="F4794" s="9" t="n">
        <v>43849</v>
      </c>
      <c r="G4794" s="9" t="n">
        <v>43854</v>
      </c>
      <c r="H4794" s="10" t="s">
        <v>36</v>
      </c>
      <c r="I4794" s="0" t="n">
        <v>13</v>
      </c>
      <c r="J4794" s="0" t="n">
        <v>11</v>
      </c>
      <c r="K4794" s="0" t="n">
        <v>264</v>
      </c>
      <c r="L4794" s="0" t="n">
        <v>46</v>
      </c>
      <c r="M4794" s="0" t="n">
        <v>1</v>
      </c>
      <c r="N4794" s="11" t="n">
        <v>0.075</v>
      </c>
      <c r="O4794" s="12" t="n">
        <v>1857.24</v>
      </c>
      <c r="P4794" s="12" t="n">
        <v>3376.8</v>
      </c>
      <c r="Q4794" s="12" t="n">
        <f aca="false">M4794*P4794*(1-N4794)</f>
        <v>3123.54</v>
      </c>
      <c r="R4794" s="12" t="n">
        <f aca="false">M4794*O4794</f>
        <v>1857.24</v>
      </c>
      <c r="S4794" s="12" t="n">
        <f aca="false">Q4794-R4794</f>
        <v>1266.3</v>
      </c>
      <c r="T4794" s="11" t="n">
        <f aca="false">IFERROR(S4794/Q4794,0)</f>
        <v>0.405405405405406</v>
      </c>
      <c r="U4794" s="13" t="n">
        <f aca="false">F4794-E4794</f>
        <v>27</v>
      </c>
      <c r="V4794" s="13" t="n">
        <f aca="false">G4794-F4794</f>
        <v>5</v>
      </c>
      <c r="W4794" s="13" t="n">
        <f aca="false">G4794-E4794</f>
        <v>32</v>
      </c>
      <c r="X4794" s="10" t="n">
        <f aca="false">YEAR(E4794)</f>
        <v>2019</v>
      </c>
      <c r="Y4794" s="0" t="str">
        <f aca="false">TEXT(E4794,"yyyy-mm")</f>
        <v>2019-12</v>
      </c>
      <c r="Z4794" s="0" t="str">
        <f aca="false">"Q"&amp;ROUNDUP(MONTH(E4794)/3,0)&amp;"-"&amp;YEAR(E4794)</f>
        <v>Q4-2019</v>
      </c>
    </row>
    <row r="4795" customFormat="false" ht="14.25" hidden="false" customHeight="false" outlineLevel="0" collapsed="false">
      <c r="A4795" s="0" t="s">
        <v>4837</v>
      </c>
      <c r="B4795" s="0" t="s">
        <v>34</v>
      </c>
      <c r="C4795" s="0" t="s">
        <v>39</v>
      </c>
      <c r="D4795" s="9" t="n">
        <v>43700</v>
      </c>
      <c r="E4795" s="9" t="n">
        <v>43822</v>
      </c>
      <c r="F4795" s="9" t="n">
        <v>43850</v>
      </c>
      <c r="G4795" s="9" t="n">
        <v>43853</v>
      </c>
      <c r="H4795" s="10" t="s">
        <v>36</v>
      </c>
      <c r="I4795" s="0" t="n">
        <v>9</v>
      </c>
      <c r="J4795" s="0" t="n">
        <v>40</v>
      </c>
      <c r="K4795" s="0" t="n">
        <v>152</v>
      </c>
      <c r="L4795" s="0" t="n">
        <v>16</v>
      </c>
      <c r="M4795" s="0" t="n">
        <v>8</v>
      </c>
      <c r="N4795" s="11" t="n">
        <v>0.05</v>
      </c>
      <c r="O4795" s="12" t="n">
        <v>3803.59</v>
      </c>
      <c r="P4795" s="12" t="n">
        <v>5433.7</v>
      </c>
      <c r="Q4795" s="12" t="n">
        <f aca="false">M4795*P4795*(1-N4795)</f>
        <v>41296.12</v>
      </c>
      <c r="R4795" s="12" t="n">
        <f aca="false">M4795*O4795</f>
        <v>30428.72</v>
      </c>
      <c r="S4795" s="12" t="n">
        <f aca="false">Q4795-R4795</f>
        <v>10867.4</v>
      </c>
      <c r="T4795" s="11" t="n">
        <f aca="false">IFERROR(S4795/Q4795,0)</f>
        <v>0.263157894736842</v>
      </c>
      <c r="U4795" s="13" t="n">
        <f aca="false">F4795-E4795</f>
        <v>28</v>
      </c>
      <c r="V4795" s="13" t="n">
        <f aca="false">G4795-F4795</f>
        <v>3</v>
      </c>
      <c r="W4795" s="13" t="n">
        <f aca="false">G4795-E4795</f>
        <v>31</v>
      </c>
      <c r="X4795" s="10" t="n">
        <f aca="false">YEAR(E4795)</f>
        <v>2019</v>
      </c>
      <c r="Y4795" s="0" t="str">
        <f aca="false">TEXT(E4795,"yyyy-mm")</f>
        <v>2019-12</v>
      </c>
      <c r="Z4795" s="0" t="str">
        <f aca="false">"Q"&amp;ROUNDUP(MONTH(E4795)/3,0)&amp;"-"&amp;YEAR(E4795)</f>
        <v>Q4-2019</v>
      </c>
    </row>
    <row r="4796" customFormat="false" ht="14.25" hidden="false" customHeight="false" outlineLevel="0" collapsed="false">
      <c r="A4796" s="0" t="s">
        <v>4838</v>
      </c>
      <c r="B4796" s="0" t="s">
        <v>34</v>
      </c>
      <c r="C4796" s="0" t="s">
        <v>35</v>
      </c>
      <c r="D4796" s="9" t="n">
        <v>43700</v>
      </c>
      <c r="E4796" s="9" t="n">
        <v>43822</v>
      </c>
      <c r="F4796" s="9" t="n">
        <v>43849</v>
      </c>
      <c r="G4796" s="9" t="n">
        <v>43856</v>
      </c>
      <c r="H4796" s="10" t="s">
        <v>36</v>
      </c>
      <c r="I4796" s="0" t="n">
        <v>6</v>
      </c>
      <c r="J4796" s="0" t="n">
        <v>9</v>
      </c>
      <c r="K4796" s="0" t="n">
        <v>256</v>
      </c>
      <c r="L4796" s="0" t="n">
        <v>30</v>
      </c>
      <c r="M4796" s="0" t="n">
        <v>5</v>
      </c>
      <c r="N4796" s="11" t="n">
        <v>0.075</v>
      </c>
      <c r="O4796" s="12" t="n">
        <v>4216.18</v>
      </c>
      <c r="P4796" s="12" t="n">
        <v>5855.8</v>
      </c>
      <c r="Q4796" s="12" t="n">
        <f aca="false">M4796*P4796*(1-N4796)</f>
        <v>27083.075</v>
      </c>
      <c r="R4796" s="12" t="n">
        <f aca="false">M4796*O4796</f>
        <v>21080.9</v>
      </c>
      <c r="S4796" s="12" t="n">
        <f aca="false">Q4796-R4796</f>
        <v>6002.175</v>
      </c>
      <c r="T4796" s="11" t="n">
        <f aca="false">IFERROR(S4796/Q4796,0)</f>
        <v>0.221620883153039</v>
      </c>
      <c r="U4796" s="13" t="n">
        <f aca="false">F4796-E4796</f>
        <v>27</v>
      </c>
      <c r="V4796" s="13" t="n">
        <f aca="false">G4796-F4796</f>
        <v>7</v>
      </c>
      <c r="W4796" s="13" t="n">
        <f aca="false">G4796-E4796</f>
        <v>34</v>
      </c>
      <c r="X4796" s="10" t="n">
        <f aca="false">YEAR(E4796)</f>
        <v>2019</v>
      </c>
      <c r="Y4796" s="0" t="str">
        <f aca="false">TEXT(E4796,"yyyy-mm")</f>
        <v>2019-12</v>
      </c>
      <c r="Z4796" s="0" t="str">
        <f aca="false">"Q"&amp;ROUNDUP(MONTH(E4796)/3,0)&amp;"-"&amp;YEAR(E4796)</f>
        <v>Q4-2019</v>
      </c>
    </row>
    <row r="4797" customFormat="false" ht="14.25" hidden="false" customHeight="false" outlineLevel="0" collapsed="false">
      <c r="A4797" s="0" t="s">
        <v>4839</v>
      </c>
      <c r="B4797" s="0" t="s">
        <v>34</v>
      </c>
      <c r="C4797" s="0" t="s">
        <v>79</v>
      </c>
      <c r="D4797" s="9" t="n">
        <v>43700</v>
      </c>
      <c r="E4797" s="9" t="n">
        <v>43822</v>
      </c>
      <c r="F4797" s="9" t="n">
        <v>43829</v>
      </c>
      <c r="G4797" s="9" t="n">
        <v>43837</v>
      </c>
      <c r="H4797" s="10" t="s">
        <v>36</v>
      </c>
      <c r="I4797" s="0" t="n">
        <v>6</v>
      </c>
      <c r="J4797" s="0" t="n">
        <v>34</v>
      </c>
      <c r="K4797" s="0" t="n">
        <v>67</v>
      </c>
      <c r="L4797" s="0" t="n">
        <v>13</v>
      </c>
      <c r="M4797" s="0" t="n">
        <v>4</v>
      </c>
      <c r="N4797" s="11" t="n">
        <v>0.15</v>
      </c>
      <c r="O4797" s="12" t="n">
        <v>438.98</v>
      </c>
      <c r="P4797" s="12" t="n">
        <v>844.2</v>
      </c>
      <c r="Q4797" s="12" t="n">
        <f aca="false">M4797*P4797*(1-N4797)</f>
        <v>2870.28</v>
      </c>
      <c r="R4797" s="12" t="n">
        <f aca="false">M4797*O4797</f>
        <v>1755.92</v>
      </c>
      <c r="S4797" s="12" t="n">
        <f aca="false">Q4797-R4797</f>
        <v>1114.36</v>
      </c>
      <c r="T4797" s="11" t="n">
        <f aca="false">IFERROR(S4797/Q4797,0)</f>
        <v>0.388240868486698</v>
      </c>
      <c r="U4797" s="13" t="n">
        <f aca="false">F4797-E4797</f>
        <v>7</v>
      </c>
      <c r="V4797" s="13" t="n">
        <f aca="false">G4797-F4797</f>
        <v>8</v>
      </c>
      <c r="W4797" s="13" t="n">
        <f aca="false">G4797-E4797</f>
        <v>15</v>
      </c>
      <c r="X4797" s="10" t="n">
        <f aca="false">YEAR(E4797)</f>
        <v>2019</v>
      </c>
      <c r="Y4797" s="0" t="str">
        <f aca="false">TEXT(E4797,"yyyy-mm")</f>
        <v>2019-12</v>
      </c>
      <c r="Z4797" s="0" t="str">
        <f aca="false">"Q"&amp;ROUNDUP(MONTH(E4797)/3,0)&amp;"-"&amp;YEAR(E4797)</f>
        <v>Q4-2019</v>
      </c>
    </row>
    <row r="4798" customFormat="false" ht="14.25" hidden="false" customHeight="false" outlineLevel="0" collapsed="false">
      <c r="A4798" s="0" t="s">
        <v>4840</v>
      </c>
      <c r="B4798" s="0" t="s">
        <v>38</v>
      </c>
      <c r="C4798" s="0" t="s">
        <v>39</v>
      </c>
      <c r="D4798" s="9" t="n">
        <v>43700</v>
      </c>
      <c r="E4798" s="9" t="n">
        <v>43822</v>
      </c>
      <c r="F4798" s="9" t="n">
        <v>43826</v>
      </c>
      <c r="G4798" s="9" t="n">
        <v>43836</v>
      </c>
      <c r="H4798" s="10" t="s">
        <v>36</v>
      </c>
      <c r="I4798" s="0" t="n">
        <v>13</v>
      </c>
      <c r="J4798" s="0" t="n">
        <v>18</v>
      </c>
      <c r="K4798" s="0" t="n">
        <v>150</v>
      </c>
      <c r="L4798" s="0" t="n">
        <v>32</v>
      </c>
      <c r="M4798" s="0" t="n">
        <v>6</v>
      </c>
      <c r="N4798" s="11" t="n">
        <v>0.1</v>
      </c>
      <c r="O4798" s="12" t="n">
        <v>596.03</v>
      </c>
      <c r="P4798" s="12" t="n">
        <v>931.3</v>
      </c>
      <c r="Q4798" s="12" t="n">
        <f aca="false">M4798*P4798*(1-N4798)</f>
        <v>5029.02</v>
      </c>
      <c r="R4798" s="12" t="n">
        <f aca="false">M4798*O4798</f>
        <v>3576.18</v>
      </c>
      <c r="S4798" s="12" t="n">
        <f aca="false">Q4798-R4798</f>
        <v>1452.84</v>
      </c>
      <c r="T4798" s="11" t="n">
        <f aca="false">IFERROR(S4798/Q4798,0)</f>
        <v>0.28889127503967</v>
      </c>
      <c r="U4798" s="13" t="n">
        <f aca="false">F4798-E4798</f>
        <v>4</v>
      </c>
      <c r="V4798" s="13" t="n">
        <f aca="false">G4798-F4798</f>
        <v>10</v>
      </c>
      <c r="W4798" s="13" t="n">
        <f aca="false">G4798-E4798</f>
        <v>14</v>
      </c>
      <c r="X4798" s="10" t="n">
        <f aca="false">YEAR(E4798)</f>
        <v>2019</v>
      </c>
      <c r="Y4798" s="0" t="str">
        <f aca="false">TEXT(E4798,"yyyy-mm")</f>
        <v>2019-12</v>
      </c>
      <c r="Z4798" s="0" t="str">
        <f aca="false">"Q"&amp;ROUNDUP(MONTH(E4798)/3,0)&amp;"-"&amp;YEAR(E4798)</f>
        <v>Q4-2019</v>
      </c>
    </row>
    <row r="4799" customFormat="false" ht="14.25" hidden="false" customHeight="false" outlineLevel="0" collapsed="false">
      <c r="A4799" s="0" t="s">
        <v>4841</v>
      </c>
      <c r="B4799" s="0" t="s">
        <v>38</v>
      </c>
      <c r="C4799" s="0" t="s">
        <v>35</v>
      </c>
      <c r="D4799" s="9" t="n">
        <v>43700</v>
      </c>
      <c r="E4799" s="9" t="n">
        <v>43822</v>
      </c>
      <c r="F4799" s="9" t="n">
        <v>43826</v>
      </c>
      <c r="G4799" s="9" t="n">
        <v>43830</v>
      </c>
      <c r="H4799" s="10" t="s">
        <v>36</v>
      </c>
      <c r="I4799" s="0" t="n">
        <v>19</v>
      </c>
      <c r="J4799" s="0" t="n">
        <v>7</v>
      </c>
      <c r="K4799" s="0" t="n">
        <v>226</v>
      </c>
      <c r="L4799" s="0" t="n">
        <v>34</v>
      </c>
      <c r="M4799" s="0" t="n">
        <v>4</v>
      </c>
      <c r="N4799" s="11" t="n">
        <v>0.05</v>
      </c>
      <c r="O4799" s="12" t="n">
        <v>677.71</v>
      </c>
      <c r="P4799" s="12" t="n">
        <v>797.3</v>
      </c>
      <c r="Q4799" s="12" t="n">
        <f aca="false">M4799*P4799*(1-N4799)</f>
        <v>3029.74</v>
      </c>
      <c r="R4799" s="12" t="n">
        <f aca="false">M4799*O4799</f>
        <v>2710.84</v>
      </c>
      <c r="S4799" s="12" t="n">
        <f aca="false">Q4799-R4799</f>
        <v>318.9</v>
      </c>
      <c r="T4799" s="11" t="n">
        <f aca="false">IFERROR(S4799/Q4799,0)</f>
        <v>0.105256556668229</v>
      </c>
      <c r="U4799" s="13" t="n">
        <f aca="false">F4799-E4799</f>
        <v>4</v>
      </c>
      <c r="V4799" s="13" t="n">
        <f aca="false">G4799-F4799</f>
        <v>4</v>
      </c>
      <c r="W4799" s="13" t="n">
        <f aca="false">G4799-E4799</f>
        <v>8</v>
      </c>
      <c r="X4799" s="10" t="n">
        <f aca="false">YEAR(E4799)</f>
        <v>2019</v>
      </c>
      <c r="Y4799" s="0" t="str">
        <f aca="false">TEXT(E4799,"yyyy-mm")</f>
        <v>2019-12</v>
      </c>
      <c r="Z4799" s="0" t="str">
        <f aca="false">"Q"&amp;ROUNDUP(MONTH(E4799)/3,0)&amp;"-"&amp;YEAR(E4799)</f>
        <v>Q4-2019</v>
      </c>
    </row>
    <row r="4800" customFormat="false" ht="14.25" hidden="false" customHeight="false" outlineLevel="0" collapsed="false">
      <c r="A4800" s="0" t="s">
        <v>4842</v>
      </c>
      <c r="B4800" s="0" t="s">
        <v>43</v>
      </c>
      <c r="C4800" s="0" t="s">
        <v>39</v>
      </c>
      <c r="D4800" s="9" t="n">
        <v>43700</v>
      </c>
      <c r="E4800" s="9" t="n">
        <v>43822</v>
      </c>
      <c r="F4800" s="9" t="n">
        <v>43841</v>
      </c>
      <c r="G4800" s="9" t="n">
        <v>43846</v>
      </c>
      <c r="H4800" s="10" t="s">
        <v>36</v>
      </c>
      <c r="I4800" s="0" t="n">
        <v>27</v>
      </c>
      <c r="J4800" s="0" t="n">
        <v>7</v>
      </c>
      <c r="K4800" s="0" t="n">
        <v>191</v>
      </c>
      <c r="L4800" s="0" t="n">
        <v>10</v>
      </c>
      <c r="M4800" s="0" t="n">
        <v>5</v>
      </c>
      <c r="N4800" s="11" t="n">
        <v>0.05</v>
      </c>
      <c r="O4800" s="12" t="n">
        <v>465.18</v>
      </c>
      <c r="P4800" s="12" t="n">
        <v>877.7</v>
      </c>
      <c r="Q4800" s="12" t="n">
        <f aca="false">M4800*P4800*(1-N4800)</f>
        <v>4169.075</v>
      </c>
      <c r="R4800" s="12" t="n">
        <f aca="false">M4800*O4800</f>
        <v>2325.9</v>
      </c>
      <c r="S4800" s="12" t="n">
        <f aca="false">Q4800-R4800</f>
        <v>1843.175</v>
      </c>
      <c r="T4800" s="11" t="n">
        <f aca="false">IFERROR(S4800/Q4800,0)</f>
        <v>0.442106462464695</v>
      </c>
      <c r="U4800" s="13" t="n">
        <f aca="false">F4800-E4800</f>
        <v>19</v>
      </c>
      <c r="V4800" s="13" t="n">
        <f aca="false">G4800-F4800</f>
        <v>5</v>
      </c>
      <c r="W4800" s="13" t="n">
        <f aca="false">G4800-E4800</f>
        <v>24</v>
      </c>
      <c r="X4800" s="10" t="n">
        <f aca="false">YEAR(E4800)</f>
        <v>2019</v>
      </c>
      <c r="Y4800" s="0" t="str">
        <f aca="false">TEXT(E4800,"yyyy-mm")</f>
        <v>2019-12</v>
      </c>
      <c r="Z4800" s="0" t="str">
        <f aca="false">"Q"&amp;ROUNDUP(MONTH(E4800)/3,0)&amp;"-"&amp;YEAR(E4800)</f>
        <v>Q4-2019</v>
      </c>
    </row>
    <row r="4801" customFormat="false" ht="14.25" hidden="false" customHeight="false" outlineLevel="0" collapsed="false">
      <c r="A4801" s="0" t="s">
        <v>4843</v>
      </c>
      <c r="B4801" s="0" t="s">
        <v>38</v>
      </c>
      <c r="C4801" s="0" t="s">
        <v>35</v>
      </c>
      <c r="D4801" s="9" t="n">
        <v>43700</v>
      </c>
      <c r="E4801" s="9" t="n">
        <v>43822</v>
      </c>
      <c r="F4801" s="9" t="n">
        <v>43848</v>
      </c>
      <c r="G4801" s="9" t="n">
        <v>43849</v>
      </c>
      <c r="H4801" s="10" t="s">
        <v>36</v>
      </c>
      <c r="I4801" s="0" t="n">
        <v>16</v>
      </c>
      <c r="J4801" s="0" t="n">
        <v>2</v>
      </c>
      <c r="K4801" s="0" t="n">
        <v>244</v>
      </c>
      <c r="L4801" s="0" t="n">
        <v>33</v>
      </c>
      <c r="M4801" s="0" t="n">
        <v>2</v>
      </c>
      <c r="N4801" s="11" t="n">
        <v>0.05</v>
      </c>
      <c r="O4801" s="12" t="n">
        <v>986.17</v>
      </c>
      <c r="P4801" s="12" t="n">
        <v>2405.3</v>
      </c>
      <c r="Q4801" s="12" t="n">
        <f aca="false">M4801*P4801*(1-N4801)</f>
        <v>4570.07</v>
      </c>
      <c r="R4801" s="12" t="n">
        <f aca="false">M4801*O4801</f>
        <v>1972.34</v>
      </c>
      <c r="S4801" s="12" t="n">
        <f aca="false">Q4801-R4801</f>
        <v>2597.73</v>
      </c>
      <c r="T4801" s="11" t="n">
        <f aca="false">IFERROR(S4801/Q4801,0)</f>
        <v>0.568422365521753</v>
      </c>
      <c r="U4801" s="13" t="n">
        <f aca="false">F4801-E4801</f>
        <v>26</v>
      </c>
      <c r="V4801" s="13" t="n">
        <f aca="false">G4801-F4801</f>
        <v>1</v>
      </c>
      <c r="W4801" s="13" t="n">
        <f aca="false">G4801-E4801</f>
        <v>27</v>
      </c>
      <c r="X4801" s="10" t="n">
        <f aca="false">YEAR(E4801)</f>
        <v>2019</v>
      </c>
      <c r="Y4801" s="0" t="str">
        <f aca="false">TEXT(E4801,"yyyy-mm")</f>
        <v>2019-12</v>
      </c>
      <c r="Z4801" s="0" t="str">
        <f aca="false">"Q"&amp;ROUNDUP(MONTH(E4801)/3,0)&amp;"-"&amp;YEAR(E4801)</f>
        <v>Q4-2019</v>
      </c>
    </row>
    <row r="4802" customFormat="false" ht="14.25" hidden="false" customHeight="false" outlineLevel="0" collapsed="false">
      <c r="A4802" s="0" t="s">
        <v>4844</v>
      </c>
      <c r="B4802" s="0" t="s">
        <v>43</v>
      </c>
      <c r="C4802" s="0" t="s">
        <v>39</v>
      </c>
      <c r="D4802" s="9" t="n">
        <v>43700</v>
      </c>
      <c r="E4802" s="9" t="n">
        <v>43823</v>
      </c>
      <c r="F4802" s="9" t="n">
        <v>43843</v>
      </c>
      <c r="G4802" s="9" t="n">
        <v>43846</v>
      </c>
      <c r="H4802" s="10" t="s">
        <v>36</v>
      </c>
      <c r="I4802" s="0" t="n">
        <v>27</v>
      </c>
      <c r="J4802" s="0" t="n">
        <v>39</v>
      </c>
      <c r="K4802" s="0" t="n">
        <v>128</v>
      </c>
      <c r="L4802" s="0" t="n">
        <v>13</v>
      </c>
      <c r="M4802" s="0" t="n">
        <v>7</v>
      </c>
      <c r="N4802" s="11" t="n">
        <v>0.075</v>
      </c>
      <c r="O4802" s="12" t="n">
        <v>188.4</v>
      </c>
      <c r="P4802" s="12" t="n">
        <v>254.6</v>
      </c>
      <c r="Q4802" s="12" t="n">
        <f aca="false">M4802*P4802*(1-N4802)</f>
        <v>1648.535</v>
      </c>
      <c r="R4802" s="12" t="n">
        <f aca="false">M4802*O4802</f>
        <v>1318.8</v>
      </c>
      <c r="S4802" s="12" t="n">
        <f aca="false">Q4802-R4802</f>
        <v>329.735</v>
      </c>
      <c r="T4802" s="11" t="n">
        <f aca="false">IFERROR(S4802/Q4802,0)</f>
        <v>0.200016984777393</v>
      </c>
      <c r="U4802" s="13" t="n">
        <f aca="false">F4802-E4802</f>
        <v>20</v>
      </c>
      <c r="V4802" s="13" t="n">
        <f aca="false">G4802-F4802</f>
        <v>3</v>
      </c>
      <c r="W4802" s="13" t="n">
        <f aca="false">G4802-E4802</f>
        <v>23</v>
      </c>
      <c r="X4802" s="10" t="n">
        <f aca="false">YEAR(E4802)</f>
        <v>2019</v>
      </c>
      <c r="Y4802" s="0" t="str">
        <f aca="false">TEXT(E4802,"yyyy-mm")</f>
        <v>2019-12</v>
      </c>
      <c r="Z4802" s="0" t="str">
        <f aca="false">"Q"&amp;ROUNDUP(MONTH(E4802)/3,0)&amp;"-"&amp;YEAR(E4802)</f>
        <v>Q4-2019</v>
      </c>
    </row>
    <row r="4803" customFormat="false" ht="14.25" hidden="false" customHeight="false" outlineLevel="0" collapsed="false">
      <c r="A4803" s="0" t="s">
        <v>4845</v>
      </c>
      <c r="B4803" s="0" t="s">
        <v>43</v>
      </c>
      <c r="C4803" s="0" t="s">
        <v>46</v>
      </c>
      <c r="D4803" s="9" t="n">
        <v>43700</v>
      </c>
      <c r="E4803" s="9" t="n">
        <v>43823</v>
      </c>
      <c r="F4803" s="9" t="n">
        <v>43833</v>
      </c>
      <c r="G4803" s="9" t="n">
        <v>43840</v>
      </c>
      <c r="H4803" s="10" t="s">
        <v>36</v>
      </c>
      <c r="I4803" s="0" t="n">
        <v>26</v>
      </c>
      <c r="J4803" s="0" t="n">
        <v>35</v>
      </c>
      <c r="K4803" s="0" t="n">
        <v>326</v>
      </c>
      <c r="L4803" s="0" t="n">
        <v>28</v>
      </c>
      <c r="M4803" s="0" t="n">
        <v>2</v>
      </c>
      <c r="N4803" s="11" t="n">
        <v>0.075</v>
      </c>
      <c r="O4803" s="12" t="n">
        <v>1665.89</v>
      </c>
      <c r="P4803" s="12" t="n">
        <v>1983.2</v>
      </c>
      <c r="Q4803" s="12" t="n">
        <f aca="false">M4803*P4803*(1-N4803)</f>
        <v>3668.92</v>
      </c>
      <c r="R4803" s="12" t="n">
        <f aca="false">M4803*O4803</f>
        <v>3331.78</v>
      </c>
      <c r="S4803" s="12" t="n">
        <f aca="false">Q4803-R4803</f>
        <v>337.14</v>
      </c>
      <c r="T4803" s="11" t="n">
        <f aca="false">IFERROR(S4803/Q4803,0)</f>
        <v>0.0918908016528024</v>
      </c>
      <c r="U4803" s="13" t="n">
        <f aca="false">F4803-E4803</f>
        <v>10</v>
      </c>
      <c r="V4803" s="13" t="n">
        <f aca="false">G4803-F4803</f>
        <v>7</v>
      </c>
      <c r="W4803" s="13" t="n">
        <f aca="false">G4803-E4803</f>
        <v>17</v>
      </c>
      <c r="X4803" s="10" t="n">
        <f aca="false">YEAR(E4803)</f>
        <v>2019</v>
      </c>
      <c r="Y4803" s="0" t="str">
        <f aca="false">TEXT(E4803,"yyyy-mm")</f>
        <v>2019-12</v>
      </c>
      <c r="Z4803" s="0" t="str">
        <f aca="false">"Q"&amp;ROUNDUP(MONTH(E4803)/3,0)&amp;"-"&amp;YEAR(E4803)</f>
        <v>Q4-2019</v>
      </c>
    </row>
    <row r="4804" customFormat="false" ht="14.25" hidden="false" customHeight="false" outlineLevel="0" collapsed="false">
      <c r="A4804" s="0" t="s">
        <v>4846</v>
      </c>
      <c r="B4804" s="0" t="s">
        <v>34</v>
      </c>
      <c r="C4804" s="0" t="s">
        <v>35</v>
      </c>
      <c r="D4804" s="9" t="n">
        <v>43700</v>
      </c>
      <c r="E4804" s="9" t="n">
        <v>43823</v>
      </c>
      <c r="F4804" s="9" t="n">
        <v>43840</v>
      </c>
      <c r="G4804" s="9" t="n">
        <v>43844</v>
      </c>
      <c r="H4804" s="10" t="s">
        <v>36</v>
      </c>
      <c r="I4804" s="0" t="n">
        <v>11</v>
      </c>
      <c r="J4804" s="0" t="n">
        <v>6</v>
      </c>
      <c r="K4804" s="0" t="n">
        <v>254</v>
      </c>
      <c r="L4804" s="0" t="n">
        <v>45</v>
      </c>
      <c r="M4804" s="0" t="n">
        <v>6</v>
      </c>
      <c r="N4804" s="11" t="n">
        <v>0.15</v>
      </c>
      <c r="O4804" s="12" t="n">
        <v>791.14</v>
      </c>
      <c r="P4804" s="12" t="n">
        <v>1098.8</v>
      </c>
      <c r="Q4804" s="12" t="n">
        <f aca="false">M4804*P4804*(1-N4804)</f>
        <v>5603.88</v>
      </c>
      <c r="R4804" s="12" t="n">
        <f aca="false">M4804*O4804</f>
        <v>4746.84</v>
      </c>
      <c r="S4804" s="12" t="n">
        <f aca="false">Q4804-R4804</f>
        <v>857.039999999999</v>
      </c>
      <c r="T4804" s="11" t="n">
        <f aca="false">IFERROR(S4804/Q4804,0)</f>
        <v>0.152936893723634</v>
      </c>
      <c r="U4804" s="13" t="n">
        <f aca="false">F4804-E4804</f>
        <v>17</v>
      </c>
      <c r="V4804" s="13" t="n">
        <f aca="false">G4804-F4804</f>
        <v>4</v>
      </c>
      <c r="W4804" s="13" t="n">
        <f aca="false">G4804-E4804</f>
        <v>21</v>
      </c>
      <c r="X4804" s="10" t="n">
        <f aca="false">YEAR(E4804)</f>
        <v>2019</v>
      </c>
      <c r="Y4804" s="0" t="str">
        <f aca="false">TEXT(E4804,"yyyy-mm")</f>
        <v>2019-12</v>
      </c>
      <c r="Z4804" s="0" t="str">
        <f aca="false">"Q"&amp;ROUNDUP(MONTH(E4804)/3,0)&amp;"-"&amp;YEAR(E4804)</f>
        <v>Q4-2019</v>
      </c>
    </row>
    <row r="4805" customFormat="false" ht="14.25" hidden="false" customHeight="false" outlineLevel="0" collapsed="false">
      <c r="A4805" s="0" t="s">
        <v>4847</v>
      </c>
      <c r="B4805" s="0" t="s">
        <v>34</v>
      </c>
      <c r="C4805" s="0" t="s">
        <v>39</v>
      </c>
      <c r="D4805" s="9" t="n">
        <v>43700</v>
      </c>
      <c r="E4805" s="9" t="n">
        <v>43823</v>
      </c>
      <c r="F4805" s="9" t="n">
        <v>43826</v>
      </c>
      <c r="G4805" s="9" t="n">
        <v>43831</v>
      </c>
      <c r="H4805" s="10" t="s">
        <v>36</v>
      </c>
      <c r="I4805" s="0" t="n">
        <v>10</v>
      </c>
      <c r="J4805" s="0" t="n">
        <v>12</v>
      </c>
      <c r="K4805" s="0" t="n">
        <v>166</v>
      </c>
      <c r="L4805" s="0" t="n">
        <v>28</v>
      </c>
      <c r="M4805" s="0" t="n">
        <v>4</v>
      </c>
      <c r="N4805" s="11" t="n">
        <v>0.15</v>
      </c>
      <c r="O4805" s="12" t="n">
        <v>514.56</v>
      </c>
      <c r="P4805" s="12" t="n">
        <v>1286.4</v>
      </c>
      <c r="Q4805" s="12" t="n">
        <f aca="false">M4805*P4805*(1-N4805)</f>
        <v>4373.76</v>
      </c>
      <c r="R4805" s="12" t="n">
        <f aca="false">M4805*O4805</f>
        <v>2058.24</v>
      </c>
      <c r="S4805" s="12" t="n">
        <f aca="false">Q4805-R4805</f>
        <v>2315.52</v>
      </c>
      <c r="T4805" s="11" t="n">
        <f aca="false">IFERROR(S4805/Q4805,0)</f>
        <v>0.529411764705883</v>
      </c>
      <c r="U4805" s="13" t="n">
        <f aca="false">F4805-E4805</f>
        <v>3</v>
      </c>
      <c r="V4805" s="13" t="n">
        <f aca="false">G4805-F4805</f>
        <v>5</v>
      </c>
      <c r="W4805" s="13" t="n">
        <f aca="false">G4805-E4805</f>
        <v>8</v>
      </c>
      <c r="X4805" s="10" t="n">
        <f aca="false">YEAR(E4805)</f>
        <v>2019</v>
      </c>
      <c r="Y4805" s="0" t="str">
        <f aca="false">TEXT(E4805,"yyyy-mm")</f>
        <v>2019-12</v>
      </c>
      <c r="Z4805" s="0" t="str">
        <f aca="false">"Q"&amp;ROUNDUP(MONTH(E4805)/3,0)&amp;"-"&amp;YEAR(E4805)</f>
        <v>Q4-2019</v>
      </c>
    </row>
    <row r="4806" customFormat="false" ht="14.25" hidden="false" customHeight="false" outlineLevel="0" collapsed="false">
      <c r="A4806" s="0" t="s">
        <v>4848</v>
      </c>
      <c r="B4806" s="0" t="s">
        <v>41</v>
      </c>
      <c r="C4806" s="0" t="s">
        <v>39</v>
      </c>
      <c r="D4806" s="9" t="n">
        <v>43700</v>
      </c>
      <c r="E4806" s="9" t="n">
        <v>43823</v>
      </c>
      <c r="F4806" s="9" t="n">
        <v>43825</v>
      </c>
      <c r="G4806" s="9" t="n">
        <v>43832</v>
      </c>
      <c r="H4806" s="10" t="s">
        <v>36</v>
      </c>
      <c r="I4806" s="0" t="n">
        <v>22</v>
      </c>
      <c r="J4806" s="0" t="n">
        <v>1</v>
      </c>
      <c r="K4806" s="0" t="n">
        <v>120</v>
      </c>
      <c r="L4806" s="0" t="n">
        <v>20</v>
      </c>
      <c r="M4806" s="0" t="n">
        <v>2</v>
      </c>
      <c r="N4806" s="11" t="n">
        <v>0.15</v>
      </c>
      <c r="O4806" s="12" t="n">
        <v>1549.58</v>
      </c>
      <c r="P4806" s="12" t="n">
        <v>2626.4</v>
      </c>
      <c r="Q4806" s="12" t="n">
        <f aca="false">M4806*P4806*(1-N4806)</f>
        <v>4464.88</v>
      </c>
      <c r="R4806" s="12" t="n">
        <f aca="false">M4806*O4806</f>
        <v>3099.16</v>
      </c>
      <c r="S4806" s="12" t="n">
        <f aca="false">Q4806-R4806</f>
        <v>1365.72</v>
      </c>
      <c r="T4806" s="11" t="n">
        <f aca="false">IFERROR(S4806/Q4806,0)</f>
        <v>0.305880561179696</v>
      </c>
      <c r="U4806" s="13" t="n">
        <f aca="false">F4806-E4806</f>
        <v>2</v>
      </c>
      <c r="V4806" s="13" t="n">
        <f aca="false">G4806-F4806</f>
        <v>7</v>
      </c>
      <c r="W4806" s="13" t="n">
        <f aca="false">G4806-E4806</f>
        <v>9</v>
      </c>
      <c r="X4806" s="10" t="n">
        <f aca="false">YEAR(E4806)</f>
        <v>2019</v>
      </c>
      <c r="Y4806" s="0" t="str">
        <f aca="false">TEXT(E4806,"yyyy-mm")</f>
        <v>2019-12</v>
      </c>
      <c r="Z4806" s="0" t="str">
        <f aca="false">"Q"&amp;ROUNDUP(MONTH(E4806)/3,0)&amp;"-"&amp;YEAR(E4806)</f>
        <v>Q4-2019</v>
      </c>
    </row>
    <row r="4807" customFormat="false" ht="14.25" hidden="false" customHeight="false" outlineLevel="0" collapsed="false">
      <c r="A4807" s="0" t="s">
        <v>4849</v>
      </c>
      <c r="B4807" s="0" t="s">
        <v>34</v>
      </c>
      <c r="C4807" s="0" t="s">
        <v>79</v>
      </c>
      <c r="D4807" s="9" t="n">
        <v>43700</v>
      </c>
      <c r="E4807" s="9" t="n">
        <v>43823</v>
      </c>
      <c r="F4807" s="9" t="n">
        <v>43834</v>
      </c>
      <c r="G4807" s="9" t="n">
        <v>43838</v>
      </c>
      <c r="H4807" s="10" t="s">
        <v>36</v>
      </c>
      <c r="I4807" s="0" t="n">
        <v>1</v>
      </c>
      <c r="J4807" s="0" t="n">
        <v>38</v>
      </c>
      <c r="K4807" s="0" t="n">
        <v>62</v>
      </c>
      <c r="L4807" s="0" t="n">
        <v>44</v>
      </c>
      <c r="M4807" s="0" t="n">
        <v>6</v>
      </c>
      <c r="N4807" s="11" t="n">
        <v>0.15</v>
      </c>
      <c r="O4807" s="12" t="n">
        <v>2218.84</v>
      </c>
      <c r="P4807" s="12" t="n">
        <v>3892.7</v>
      </c>
      <c r="Q4807" s="12" t="n">
        <f aca="false">M4807*P4807*(1-N4807)</f>
        <v>19852.77</v>
      </c>
      <c r="R4807" s="12" t="n">
        <f aca="false">M4807*O4807</f>
        <v>13313.04</v>
      </c>
      <c r="S4807" s="12" t="n">
        <f aca="false">Q4807-R4807</f>
        <v>6539.73</v>
      </c>
      <c r="T4807" s="11" t="n">
        <f aca="false">IFERROR(S4807/Q4807,0)</f>
        <v>0.329411462481054</v>
      </c>
      <c r="U4807" s="13" t="n">
        <f aca="false">F4807-E4807</f>
        <v>11</v>
      </c>
      <c r="V4807" s="13" t="n">
        <f aca="false">G4807-F4807</f>
        <v>4</v>
      </c>
      <c r="W4807" s="13" t="n">
        <f aca="false">G4807-E4807</f>
        <v>15</v>
      </c>
      <c r="X4807" s="10" t="n">
        <f aca="false">YEAR(E4807)</f>
        <v>2019</v>
      </c>
      <c r="Y4807" s="0" t="str">
        <f aca="false">TEXT(E4807,"yyyy-mm")</f>
        <v>2019-12</v>
      </c>
      <c r="Z4807" s="0" t="str">
        <f aca="false">"Q"&amp;ROUNDUP(MONTH(E4807)/3,0)&amp;"-"&amp;YEAR(E4807)</f>
        <v>Q4-2019</v>
      </c>
    </row>
    <row r="4808" customFormat="false" ht="14.25" hidden="false" customHeight="false" outlineLevel="0" collapsed="false">
      <c r="A4808" s="0" t="s">
        <v>4850</v>
      </c>
      <c r="B4808" s="0" t="s">
        <v>38</v>
      </c>
      <c r="C4808" s="0" t="s">
        <v>39</v>
      </c>
      <c r="D4808" s="9" t="n">
        <v>43700</v>
      </c>
      <c r="E4808" s="9" t="n">
        <v>43824</v>
      </c>
      <c r="F4808" s="9" t="n">
        <v>43837</v>
      </c>
      <c r="G4808" s="9" t="n">
        <v>43844</v>
      </c>
      <c r="H4808" s="10" t="s">
        <v>36</v>
      </c>
      <c r="I4808" s="0" t="n">
        <v>16</v>
      </c>
      <c r="J4808" s="0" t="n">
        <v>47</v>
      </c>
      <c r="K4808" s="0" t="n">
        <v>161</v>
      </c>
      <c r="L4808" s="0" t="n">
        <v>35</v>
      </c>
      <c r="M4808" s="0" t="n">
        <v>8</v>
      </c>
      <c r="N4808" s="11" t="n">
        <v>0.05</v>
      </c>
      <c r="O4808" s="12" t="n">
        <v>660.62</v>
      </c>
      <c r="P4808" s="12" t="n">
        <v>1139</v>
      </c>
      <c r="Q4808" s="12" t="n">
        <f aca="false">M4808*P4808*(1-N4808)</f>
        <v>8656.4</v>
      </c>
      <c r="R4808" s="12" t="n">
        <f aca="false">M4808*O4808</f>
        <v>5284.96</v>
      </c>
      <c r="S4808" s="12" t="n">
        <f aca="false">Q4808-R4808</f>
        <v>3371.44</v>
      </c>
      <c r="T4808" s="11" t="n">
        <f aca="false">IFERROR(S4808/Q4808,0)</f>
        <v>0.389473684210526</v>
      </c>
      <c r="U4808" s="13" t="n">
        <f aca="false">F4808-E4808</f>
        <v>13</v>
      </c>
      <c r="V4808" s="13" t="n">
        <f aca="false">G4808-F4808</f>
        <v>7</v>
      </c>
      <c r="W4808" s="13" t="n">
        <f aca="false">G4808-E4808</f>
        <v>20</v>
      </c>
      <c r="X4808" s="10" t="n">
        <f aca="false">YEAR(E4808)</f>
        <v>2019</v>
      </c>
      <c r="Y4808" s="0" t="str">
        <f aca="false">TEXT(E4808,"yyyy-mm")</f>
        <v>2019-12</v>
      </c>
      <c r="Z4808" s="0" t="str">
        <f aca="false">"Q"&amp;ROUNDUP(MONTH(E4808)/3,0)&amp;"-"&amp;YEAR(E4808)</f>
        <v>Q4-2019</v>
      </c>
    </row>
    <row r="4809" customFormat="false" ht="14.25" hidden="false" customHeight="false" outlineLevel="0" collapsed="false">
      <c r="A4809" s="0" t="s">
        <v>4851</v>
      </c>
      <c r="B4809" s="0" t="s">
        <v>34</v>
      </c>
      <c r="C4809" s="0" t="s">
        <v>35</v>
      </c>
      <c r="D4809" s="9" t="n">
        <v>43700</v>
      </c>
      <c r="E4809" s="9" t="n">
        <v>43824</v>
      </c>
      <c r="F4809" s="9" t="n">
        <v>43849</v>
      </c>
      <c r="G4809" s="9" t="n">
        <v>43858</v>
      </c>
      <c r="H4809" s="10" t="s">
        <v>36</v>
      </c>
      <c r="I4809" s="0" t="n">
        <v>7</v>
      </c>
      <c r="J4809" s="0" t="n">
        <v>6</v>
      </c>
      <c r="K4809" s="0" t="n">
        <v>247</v>
      </c>
      <c r="L4809" s="0" t="n">
        <v>45</v>
      </c>
      <c r="M4809" s="0" t="n">
        <v>3</v>
      </c>
      <c r="N4809" s="11" t="n">
        <v>0.1</v>
      </c>
      <c r="O4809" s="12" t="n">
        <v>143.72</v>
      </c>
      <c r="P4809" s="12" t="n">
        <v>261.3</v>
      </c>
      <c r="Q4809" s="12" t="n">
        <f aca="false">M4809*P4809*(1-N4809)</f>
        <v>705.51</v>
      </c>
      <c r="R4809" s="12" t="n">
        <f aca="false">M4809*O4809</f>
        <v>431.16</v>
      </c>
      <c r="S4809" s="12" t="n">
        <f aca="false">Q4809-R4809</f>
        <v>274.35</v>
      </c>
      <c r="T4809" s="11" t="n">
        <f aca="false">IFERROR(S4809/Q4809,0)</f>
        <v>0.388867627673598</v>
      </c>
      <c r="U4809" s="13" t="n">
        <f aca="false">F4809-E4809</f>
        <v>25</v>
      </c>
      <c r="V4809" s="13" t="n">
        <f aca="false">G4809-F4809</f>
        <v>9</v>
      </c>
      <c r="W4809" s="13" t="n">
        <f aca="false">G4809-E4809</f>
        <v>34</v>
      </c>
      <c r="X4809" s="10" t="n">
        <f aca="false">YEAR(E4809)</f>
        <v>2019</v>
      </c>
      <c r="Y4809" s="0" t="str">
        <f aca="false">TEXT(E4809,"yyyy-mm")</f>
        <v>2019-12</v>
      </c>
      <c r="Z4809" s="0" t="str">
        <f aca="false">"Q"&amp;ROUNDUP(MONTH(E4809)/3,0)&amp;"-"&amp;YEAR(E4809)</f>
        <v>Q4-2019</v>
      </c>
    </row>
    <row r="4810" customFormat="false" ht="14.25" hidden="false" customHeight="false" outlineLevel="0" collapsed="false">
      <c r="A4810" s="0" t="s">
        <v>4852</v>
      </c>
      <c r="B4810" s="0" t="s">
        <v>43</v>
      </c>
      <c r="C4810" s="0" t="s">
        <v>39</v>
      </c>
      <c r="D4810" s="9" t="n">
        <v>43700</v>
      </c>
      <c r="E4810" s="9" t="n">
        <v>43824</v>
      </c>
      <c r="F4810" s="9" t="n">
        <v>43838</v>
      </c>
      <c r="G4810" s="9" t="n">
        <v>43845</v>
      </c>
      <c r="H4810" s="10" t="s">
        <v>36</v>
      </c>
      <c r="I4810" s="0" t="n">
        <v>26</v>
      </c>
      <c r="J4810" s="0" t="n">
        <v>31</v>
      </c>
      <c r="K4810" s="0" t="n">
        <v>196</v>
      </c>
      <c r="L4810" s="0" t="n">
        <v>19</v>
      </c>
      <c r="M4810" s="0" t="n">
        <v>4</v>
      </c>
      <c r="N4810" s="11" t="n">
        <v>0.05</v>
      </c>
      <c r="O4810" s="12" t="n">
        <v>143.05</v>
      </c>
      <c r="P4810" s="12" t="n">
        <v>234.5</v>
      </c>
      <c r="Q4810" s="12" t="n">
        <f aca="false">M4810*P4810*(1-N4810)</f>
        <v>891.1</v>
      </c>
      <c r="R4810" s="12" t="n">
        <f aca="false">M4810*O4810</f>
        <v>572.2</v>
      </c>
      <c r="S4810" s="12" t="n">
        <f aca="false">Q4810-R4810</f>
        <v>318.9</v>
      </c>
      <c r="T4810" s="11" t="n">
        <f aca="false">IFERROR(S4810/Q4810,0)</f>
        <v>0.357872292671978</v>
      </c>
      <c r="U4810" s="13" t="n">
        <f aca="false">F4810-E4810</f>
        <v>14</v>
      </c>
      <c r="V4810" s="13" t="n">
        <f aca="false">G4810-F4810</f>
        <v>7</v>
      </c>
      <c r="W4810" s="13" t="n">
        <f aca="false">G4810-E4810</f>
        <v>21</v>
      </c>
      <c r="X4810" s="10" t="n">
        <f aca="false">YEAR(E4810)</f>
        <v>2019</v>
      </c>
      <c r="Y4810" s="0" t="str">
        <f aca="false">TEXT(E4810,"yyyy-mm")</f>
        <v>2019-12</v>
      </c>
      <c r="Z4810" s="0" t="str">
        <f aca="false">"Q"&amp;ROUNDUP(MONTH(E4810)/3,0)&amp;"-"&amp;YEAR(E4810)</f>
        <v>Q4-2019</v>
      </c>
    </row>
    <row r="4811" customFormat="false" ht="14.25" hidden="false" customHeight="false" outlineLevel="0" collapsed="false">
      <c r="A4811" s="0" t="s">
        <v>4853</v>
      </c>
      <c r="B4811" s="0" t="s">
        <v>38</v>
      </c>
      <c r="C4811" s="0" t="s">
        <v>79</v>
      </c>
      <c r="D4811" s="9" t="n">
        <v>43700</v>
      </c>
      <c r="E4811" s="9" t="n">
        <v>43824</v>
      </c>
      <c r="F4811" s="9" t="n">
        <v>43828</v>
      </c>
      <c r="G4811" s="9" t="n">
        <v>43836</v>
      </c>
      <c r="H4811" s="10" t="s">
        <v>36</v>
      </c>
      <c r="I4811" s="0" t="n">
        <v>17</v>
      </c>
      <c r="J4811" s="0" t="n">
        <v>22</v>
      </c>
      <c r="K4811" s="0" t="n">
        <v>77</v>
      </c>
      <c r="L4811" s="0" t="n">
        <v>3</v>
      </c>
      <c r="M4811" s="0" t="n">
        <v>8</v>
      </c>
      <c r="N4811" s="11" t="n">
        <v>0.15</v>
      </c>
      <c r="O4811" s="12" t="n">
        <v>884.33</v>
      </c>
      <c r="P4811" s="12" t="n">
        <v>1319.9</v>
      </c>
      <c r="Q4811" s="12" t="n">
        <f aca="false">M4811*P4811*(1-N4811)</f>
        <v>8975.32</v>
      </c>
      <c r="R4811" s="12" t="n">
        <f aca="false">M4811*O4811</f>
        <v>7074.64</v>
      </c>
      <c r="S4811" s="12" t="n">
        <f aca="false">Q4811-R4811</f>
        <v>1900.68</v>
      </c>
      <c r="T4811" s="11" t="n">
        <f aca="false">IFERROR(S4811/Q4811,0)</f>
        <v>0.21176737988172</v>
      </c>
      <c r="U4811" s="13" t="n">
        <f aca="false">F4811-E4811</f>
        <v>4</v>
      </c>
      <c r="V4811" s="13" t="n">
        <f aca="false">G4811-F4811</f>
        <v>8</v>
      </c>
      <c r="W4811" s="13" t="n">
        <f aca="false">G4811-E4811</f>
        <v>12</v>
      </c>
      <c r="X4811" s="10" t="n">
        <f aca="false">YEAR(E4811)</f>
        <v>2019</v>
      </c>
      <c r="Y4811" s="0" t="str">
        <f aca="false">TEXT(E4811,"yyyy-mm")</f>
        <v>2019-12</v>
      </c>
      <c r="Z4811" s="0" t="str">
        <f aca="false">"Q"&amp;ROUNDUP(MONTH(E4811)/3,0)&amp;"-"&amp;YEAR(E4811)</f>
        <v>Q4-2019</v>
      </c>
    </row>
    <row r="4812" customFormat="false" ht="14.25" hidden="false" customHeight="false" outlineLevel="0" collapsed="false">
      <c r="A4812" s="0" t="s">
        <v>4854</v>
      </c>
      <c r="B4812" s="0" t="s">
        <v>34</v>
      </c>
      <c r="C4812" s="0" t="s">
        <v>35</v>
      </c>
      <c r="D4812" s="9" t="n">
        <v>43700</v>
      </c>
      <c r="E4812" s="9" t="n">
        <v>43825</v>
      </c>
      <c r="F4812" s="9" t="n">
        <v>43837</v>
      </c>
      <c r="G4812" s="9" t="n">
        <v>43840</v>
      </c>
      <c r="H4812" s="10" t="s">
        <v>36</v>
      </c>
      <c r="I4812" s="0" t="n">
        <v>7</v>
      </c>
      <c r="J4812" s="0" t="n">
        <v>35</v>
      </c>
      <c r="K4812" s="0" t="n">
        <v>216</v>
      </c>
      <c r="L4812" s="0" t="n">
        <v>25</v>
      </c>
      <c r="M4812" s="0" t="n">
        <v>7</v>
      </c>
      <c r="N4812" s="11" t="n">
        <v>0.075</v>
      </c>
      <c r="O4812" s="12" t="n">
        <v>1229.72</v>
      </c>
      <c r="P4812" s="12" t="n">
        <v>2673.3</v>
      </c>
      <c r="Q4812" s="12" t="n">
        <f aca="false">M4812*P4812*(1-N4812)</f>
        <v>17309.6175</v>
      </c>
      <c r="R4812" s="12" t="n">
        <f aca="false">M4812*O4812</f>
        <v>8608.04</v>
      </c>
      <c r="S4812" s="12" t="n">
        <f aca="false">Q4812-R4812</f>
        <v>8701.5775</v>
      </c>
      <c r="T4812" s="11" t="n">
        <f aca="false">IFERROR(S4812/Q4812,0)</f>
        <v>0.502701893903779</v>
      </c>
      <c r="U4812" s="13" t="n">
        <f aca="false">F4812-E4812</f>
        <v>12</v>
      </c>
      <c r="V4812" s="13" t="n">
        <f aca="false">G4812-F4812</f>
        <v>3</v>
      </c>
      <c r="W4812" s="13" t="n">
        <f aca="false">G4812-E4812</f>
        <v>15</v>
      </c>
      <c r="X4812" s="10" t="n">
        <f aca="false">YEAR(E4812)</f>
        <v>2019</v>
      </c>
      <c r="Y4812" s="0" t="str">
        <f aca="false">TEXT(E4812,"yyyy-mm")</f>
        <v>2019-12</v>
      </c>
      <c r="Z4812" s="0" t="str">
        <f aca="false">"Q"&amp;ROUNDUP(MONTH(E4812)/3,0)&amp;"-"&amp;YEAR(E4812)</f>
        <v>Q4-2019</v>
      </c>
    </row>
    <row r="4813" customFormat="false" ht="14.25" hidden="false" customHeight="false" outlineLevel="0" collapsed="false">
      <c r="A4813" s="0" t="s">
        <v>4855</v>
      </c>
      <c r="B4813" s="0" t="s">
        <v>34</v>
      </c>
      <c r="C4813" s="0" t="s">
        <v>35</v>
      </c>
      <c r="D4813" s="9" t="n">
        <v>43700</v>
      </c>
      <c r="E4813" s="9" t="n">
        <v>43825</v>
      </c>
      <c r="F4813" s="9" t="n">
        <v>43832</v>
      </c>
      <c r="G4813" s="9" t="n">
        <v>43835</v>
      </c>
      <c r="H4813" s="10" t="s">
        <v>36</v>
      </c>
      <c r="I4813" s="0" t="n">
        <v>7</v>
      </c>
      <c r="J4813" s="0" t="n">
        <v>33</v>
      </c>
      <c r="K4813" s="0" t="n">
        <v>243</v>
      </c>
      <c r="L4813" s="0" t="n">
        <v>23</v>
      </c>
      <c r="M4813" s="0" t="n">
        <v>5</v>
      </c>
      <c r="N4813" s="11" t="n">
        <v>0.1</v>
      </c>
      <c r="O4813" s="12" t="n">
        <v>1621.4</v>
      </c>
      <c r="P4813" s="12" t="n">
        <v>2948</v>
      </c>
      <c r="Q4813" s="12" t="n">
        <f aca="false">M4813*P4813*(1-N4813)</f>
        <v>13266</v>
      </c>
      <c r="R4813" s="12" t="n">
        <f aca="false">M4813*O4813</f>
        <v>8107</v>
      </c>
      <c r="S4813" s="12" t="n">
        <f aca="false">Q4813-R4813</f>
        <v>5159</v>
      </c>
      <c r="T4813" s="11" t="n">
        <f aca="false">IFERROR(S4813/Q4813,0)</f>
        <v>0.388888888888889</v>
      </c>
      <c r="U4813" s="13" t="n">
        <f aca="false">F4813-E4813</f>
        <v>7</v>
      </c>
      <c r="V4813" s="13" t="n">
        <f aca="false">G4813-F4813</f>
        <v>3</v>
      </c>
      <c r="W4813" s="13" t="n">
        <f aca="false">G4813-E4813</f>
        <v>10</v>
      </c>
      <c r="X4813" s="10" t="n">
        <f aca="false">YEAR(E4813)</f>
        <v>2019</v>
      </c>
      <c r="Y4813" s="0" t="str">
        <f aca="false">TEXT(E4813,"yyyy-mm")</f>
        <v>2019-12</v>
      </c>
      <c r="Z4813" s="0" t="str">
        <f aca="false">"Q"&amp;ROUNDUP(MONTH(E4813)/3,0)&amp;"-"&amp;YEAR(E4813)</f>
        <v>Q4-2019</v>
      </c>
    </row>
    <row r="4814" customFormat="false" ht="14.25" hidden="false" customHeight="false" outlineLevel="0" collapsed="false">
      <c r="A4814" s="0" t="s">
        <v>4856</v>
      </c>
      <c r="B4814" s="0" t="s">
        <v>34</v>
      </c>
      <c r="C4814" s="0" t="s">
        <v>39</v>
      </c>
      <c r="D4814" s="9" t="n">
        <v>43700</v>
      </c>
      <c r="E4814" s="9" t="n">
        <v>43825</v>
      </c>
      <c r="F4814" s="9" t="n">
        <v>43850</v>
      </c>
      <c r="G4814" s="9" t="n">
        <v>43860</v>
      </c>
      <c r="H4814" s="10" t="s">
        <v>36</v>
      </c>
      <c r="I4814" s="0" t="n">
        <v>1</v>
      </c>
      <c r="J4814" s="0" t="n">
        <v>37</v>
      </c>
      <c r="K4814" s="0" t="n">
        <v>186</v>
      </c>
      <c r="L4814" s="0" t="n">
        <v>20</v>
      </c>
      <c r="M4814" s="0" t="n">
        <v>2</v>
      </c>
      <c r="N4814" s="11" t="n">
        <v>0.05</v>
      </c>
      <c r="O4814" s="12" t="n">
        <v>75.38</v>
      </c>
      <c r="P4814" s="12" t="n">
        <v>167.5</v>
      </c>
      <c r="Q4814" s="12" t="n">
        <f aca="false">M4814*P4814*(1-N4814)</f>
        <v>318.25</v>
      </c>
      <c r="R4814" s="12" t="n">
        <f aca="false">M4814*O4814</f>
        <v>150.76</v>
      </c>
      <c r="S4814" s="12" t="n">
        <f aca="false">Q4814-R4814</f>
        <v>167.49</v>
      </c>
      <c r="T4814" s="11" t="n">
        <f aca="false">IFERROR(S4814/Q4814,0)</f>
        <v>0.526284367635507</v>
      </c>
      <c r="U4814" s="13" t="n">
        <f aca="false">F4814-E4814</f>
        <v>25</v>
      </c>
      <c r="V4814" s="13" t="n">
        <f aca="false">G4814-F4814</f>
        <v>10</v>
      </c>
      <c r="W4814" s="13" t="n">
        <f aca="false">G4814-E4814</f>
        <v>35</v>
      </c>
      <c r="X4814" s="10" t="n">
        <f aca="false">YEAR(E4814)</f>
        <v>2019</v>
      </c>
      <c r="Y4814" s="0" t="str">
        <f aca="false">TEXT(E4814,"yyyy-mm")</f>
        <v>2019-12</v>
      </c>
      <c r="Z4814" s="0" t="str">
        <f aca="false">"Q"&amp;ROUNDUP(MONTH(E4814)/3,0)&amp;"-"&amp;YEAR(E4814)</f>
        <v>Q4-2019</v>
      </c>
    </row>
    <row r="4815" customFormat="false" ht="14.25" hidden="false" customHeight="false" outlineLevel="0" collapsed="false">
      <c r="A4815" s="0" t="s">
        <v>4857</v>
      </c>
      <c r="B4815" s="0" t="s">
        <v>34</v>
      </c>
      <c r="C4815" s="0" t="s">
        <v>35</v>
      </c>
      <c r="D4815" s="9" t="n">
        <v>43700</v>
      </c>
      <c r="E4815" s="9" t="n">
        <v>43825</v>
      </c>
      <c r="F4815" s="9" t="n">
        <v>43837</v>
      </c>
      <c r="G4815" s="9" t="n">
        <v>43844</v>
      </c>
      <c r="H4815" s="10" t="s">
        <v>36</v>
      </c>
      <c r="I4815" s="0" t="n">
        <v>4</v>
      </c>
      <c r="J4815" s="0" t="n">
        <v>3</v>
      </c>
      <c r="K4815" s="0" t="n">
        <v>257</v>
      </c>
      <c r="L4815" s="0" t="n">
        <v>17</v>
      </c>
      <c r="M4815" s="0" t="n">
        <v>7</v>
      </c>
      <c r="N4815" s="11" t="n">
        <v>0.15</v>
      </c>
      <c r="O4815" s="12" t="n">
        <v>3059.35</v>
      </c>
      <c r="P4815" s="12" t="n">
        <v>3872.6</v>
      </c>
      <c r="Q4815" s="12" t="n">
        <f aca="false">M4815*P4815*(1-N4815)</f>
        <v>23041.97</v>
      </c>
      <c r="R4815" s="12" t="n">
        <f aca="false">M4815*O4815</f>
        <v>21415.45</v>
      </c>
      <c r="S4815" s="12" t="n">
        <f aca="false">Q4815-R4815</f>
        <v>1626.52</v>
      </c>
      <c r="T4815" s="11" t="n">
        <f aca="false">IFERROR(S4815/Q4815,0)</f>
        <v>0.0705894504679939</v>
      </c>
      <c r="U4815" s="13" t="n">
        <f aca="false">F4815-E4815</f>
        <v>12</v>
      </c>
      <c r="V4815" s="13" t="n">
        <f aca="false">G4815-F4815</f>
        <v>7</v>
      </c>
      <c r="W4815" s="13" t="n">
        <f aca="false">G4815-E4815</f>
        <v>19</v>
      </c>
      <c r="X4815" s="10" t="n">
        <f aca="false">YEAR(E4815)</f>
        <v>2019</v>
      </c>
      <c r="Y4815" s="0" t="str">
        <f aca="false">TEXT(E4815,"yyyy-mm")</f>
        <v>2019-12</v>
      </c>
      <c r="Z4815" s="0" t="str">
        <f aca="false">"Q"&amp;ROUNDUP(MONTH(E4815)/3,0)&amp;"-"&amp;YEAR(E4815)</f>
        <v>Q4-2019</v>
      </c>
    </row>
    <row r="4816" customFormat="false" ht="14.25" hidden="false" customHeight="false" outlineLevel="0" collapsed="false">
      <c r="A4816" s="0" t="s">
        <v>4858</v>
      </c>
      <c r="B4816" s="0" t="s">
        <v>34</v>
      </c>
      <c r="C4816" s="0" t="s">
        <v>48</v>
      </c>
      <c r="D4816" s="9" t="n">
        <v>43700</v>
      </c>
      <c r="E4816" s="9" t="n">
        <v>43825</v>
      </c>
      <c r="F4816" s="9" t="n">
        <v>43833</v>
      </c>
      <c r="G4816" s="9" t="n">
        <v>43839</v>
      </c>
      <c r="H4816" s="10" t="s">
        <v>36</v>
      </c>
      <c r="I4816" s="0" t="n">
        <v>7</v>
      </c>
      <c r="J4816" s="0" t="n">
        <v>1</v>
      </c>
      <c r="K4816" s="0" t="n">
        <v>49</v>
      </c>
      <c r="L4816" s="0" t="n">
        <v>41</v>
      </c>
      <c r="M4816" s="0" t="n">
        <v>1</v>
      </c>
      <c r="N4816" s="11" t="n">
        <v>0.075</v>
      </c>
      <c r="O4816" s="12" t="n">
        <v>3185.65</v>
      </c>
      <c r="P4816" s="12" t="n">
        <v>3932.9</v>
      </c>
      <c r="Q4816" s="12" t="n">
        <f aca="false">M4816*P4816*(1-N4816)</f>
        <v>3637.9325</v>
      </c>
      <c r="R4816" s="12" t="n">
        <f aca="false">M4816*O4816</f>
        <v>3185.65</v>
      </c>
      <c r="S4816" s="12" t="n">
        <f aca="false">Q4816-R4816</f>
        <v>452.2825</v>
      </c>
      <c r="T4816" s="11" t="n">
        <f aca="false">IFERROR(S4816/Q4816,0)</f>
        <v>0.124324049442919</v>
      </c>
      <c r="U4816" s="13" t="n">
        <f aca="false">F4816-E4816</f>
        <v>8</v>
      </c>
      <c r="V4816" s="13" t="n">
        <f aca="false">G4816-F4816</f>
        <v>6</v>
      </c>
      <c r="W4816" s="13" t="n">
        <f aca="false">G4816-E4816</f>
        <v>14</v>
      </c>
      <c r="X4816" s="10" t="n">
        <f aca="false">YEAR(E4816)</f>
        <v>2019</v>
      </c>
      <c r="Y4816" s="0" t="str">
        <f aca="false">TEXT(E4816,"yyyy-mm")</f>
        <v>2019-12</v>
      </c>
      <c r="Z4816" s="0" t="str">
        <f aca="false">"Q"&amp;ROUNDUP(MONTH(E4816)/3,0)&amp;"-"&amp;YEAR(E4816)</f>
        <v>Q4-2019</v>
      </c>
    </row>
    <row r="4817" customFormat="false" ht="14.25" hidden="false" customHeight="false" outlineLevel="0" collapsed="false">
      <c r="A4817" s="0" t="s">
        <v>4859</v>
      </c>
      <c r="B4817" s="0" t="s">
        <v>43</v>
      </c>
      <c r="C4817" s="0" t="s">
        <v>39</v>
      </c>
      <c r="D4817" s="9" t="n">
        <v>43700</v>
      </c>
      <c r="E4817" s="9" t="n">
        <v>43825</v>
      </c>
      <c r="F4817" s="9" t="n">
        <v>43843</v>
      </c>
      <c r="G4817" s="9" t="n">
        <v>43851</v>
      </c>
      <c r="H4817" s="10" t="s">
        <v>36</v>
      </c>
      <c r="I4817" s="0" t="n">
        <v>25</v>
      </c>
      <c r="J4817" s="0" t="n">
        <v>17</v>
      </c>
      <c r="K4817" s="0" t="n">
        <v>90</v>
      </c>
      <c r="L4817" s="0" t="n">
        <v>2</v>
      </c>
      <c r="M4817" s="0" t="n">
        <v>5</v>
      </c>
      <c r="N4817" s="11" t="n">
        <v>0.075</v>
      </c>
      <c r="O4817" s="12" t="n">
        <v>688.09</v>
      </c>
      <c r="P4817" s="12" t="n">
        <v>1058.6</v>
      </c>
      <c r="Q4817" s="12" t="n">
        <f aca="false">M4817*P4817*(1-N4817)</f>
        <v>4896.025</v>
      </c>
      <c r="R4817" s="12" t="n">
        <f aca="false">M4817*O4817</f>
        <v>3440.45</v>
      </c>
      <c r="S4817" s="12" t="n">
        <f aca="false">Q4817-R4817</f>
        <v>1455.575</v>
      </c>
      <c r="T4817" s="11" t="n">
        <f aca="false">IFERROR(S4817/Q4817,0)</f>
        <v>0.297297297297297</v>
      </c>
      <c r="U4817" s="13" t="n">
        <f aca="false">F4817-E4817</f>
        <v>18</v>
      </c>
      <c r="V4817" s="13" t="n">
        <f aca="false">G4817-F4817</f>
        <v>8</v>
      </c>
      <c r="W4817" s="13" t="n">
        <f aca="false">G4817-E4817</f>
        <v>26</v>
      </c>
      <c r="X4817" s="10" t="n">
        <f aca="false">YEAR(E4817)</f>
        <v>2019</v>
      </c>
      <c r="Y4817" s="0" t="str">
        <f aca="false">TEXT(E4817,"yyyy-mm")</f>
        <v>2019-12</v>
      </c>
      <c r="Z4817" s="0" t="str">
        <f aca="false">"Q"&amp;ROUNDUP(MONTH(E4817)/3,0)&amp;"-"&amp;YEAR(E4817)</f>
        <v>Q4-2019</v>
      </c>
    </row>
    <row r="4818" customFormat="false" ht="14.25" hidden="false" customHeight="false" outlineLevel="0" collapsed="false">
      <c r="A4818" s="0" t="s">
        <v>4860</v>
      </c>
      <c r="B4818" s="0" t="s">
        <v>34</v>
      </c>
      <c r="C4818" s="0" t="s">
        <v>39</v>
      </c>
      <c r="D4818" s="9" t="n">
        <v>43700</v>
      </c>
      <c r="E4818" s="9" t="n">
        <v>43825</v>
      </c>
      <c r="F4818" s="9" t="n">
        <v>43834</v>
      </c>
      <c r="G4818" s="9" t="n">
        <v>43842</v>
      </c>
      <c r="H4818" s="10" t="s">
        <v>36</v>
      </c>
      <c r="I4818" s="0" t="n">
        <v>9</v>
      </c>
      <c r="J4818" s="0" t="n">
        <v>1</v>
      </c>
      <c r="K4818" s="0" t="n">
        <v>128</v>
      </c>
      <c r="L4818" s="0" t="n">
        <v>14</v>
      </c>
      <c r="M4818" s="0" t="n">
        <v>5</v>
      </c>
      <c r="N4818" s="11" t="n">
        <v>0.05</v>
      </c>
      <c r="O4818" s="12" t="n">
        <v>88.17</v>
      </c>
      <c r="P4818" s="12" t="n">
        <v>187.6</v>
      </c>
      <c r="Q4818" s="12" t="n">
        <f aca="false">M4818*P4818*(1-N4818)</f>
        <v>891.1</v>
      </c>
      <c r="R4818" s="12" t="n">
        <f aca="false">M4818*O4818</f>
        <v>440.85</v>
      </c>
      <c r="S4818" s="12" t="n">
        <f aca="false">Q4818-R4818</f>
        <v>450.25</v>
      </c>
      <c r="T4818" s="11" t="n">
        <f aca="false">IFERROR(S4818/Q4818,0)</f>
        <v>0.5052743799798</v>
      </c>
      <c r="U4818" s="13" t="n">
        <f aca="false">F4818-E4818</f>
        <v>9</v>
      </c>
      <c r="V4818" s="13" t="n">
        <f aca="false">G4818-F4818</f>
        <v>8</v>
      </c>
      <c r="W4818" s="13" t="n">
        <f aca="false">G4818-E4818</f>
        <v>17</v>
      </c>
      <c r="X4818" s="10" t="n">
        <f aca="false">YEAR(E4818)</f>
        <v>2019</v>
      </c>
      <c r="Y4818" s="0" t="str">
        <f aca="false">TEXT(E4818,"yyyy-mm")</f>
        <v>2019-12</v>
      </c>
      <c r="Z4818" s="0" t="str">
        <f aca="false">"Q"&amp;ROUNDUP(MONTH(E4818)/3,0)&amp;"-"&amp;YEAR(E4818)</f>
        <v>Q4-2019</v>
      </c>
    </row>
    <row r="4819" customFormat="false" ht="14.25" hidden="false" customHeight="false" outlineLevel="0" collapsed="false">
      <c r="A4819" s="0" t="s">
        <v>4861</v>
      </c>
      <c r="B4819" s="0" t="s">
        <v>38</v>
      </c>
      <c r="C4819" s="0" t="s">
        <v>35</v>
      </c>
      <c r="D4819" s="9" t="n">
        <v>43700</v>
      </c>
      <c r="E4819" s="9" t="n">
        <v>43825</v>
      </c>
      <c r="F4819" s="9" t="n">
        <v>43851</v>
      </c>
      <c r="G4819" s="9" t="n">
        <v>43859</v>
      </c>
      <c r="H4819" s="10" t="s">
        <v>36</v>
      </c>
      <c r="I4819" s="0" t="n">
        <v>20</v>
      </c>
      <c r="J4819" s="0" t="n">
        <v>32</v>
      </c>
      <c r="K4819" s="0" t="n">
        <v>241</v>
      </c>
      <c r="L4819" s="0" t="n">
        <v>21</v>
      </c>
      <c r="M4819" s="0" t="n">
        <v>8</v>
      </c>
      <c r="N4819" s="11" t="n">
        <v>0.075</v>
      </c>
      <c r="O4819" s="12" t="n">
        <v>2168.79</v>
      </c>
      <c r="P4819" s="12" t="n">
        <v>2613</v>
      </c>
      <c r="Q4819" s="12" t="n">
        <f aca="false">M4819*P4819*(1-N4819)</f>
        <v>19336.2</v>
      </c>
      <c r="R4819" s="12" t="n">
        <f aca="false">M4819*O4819</f>
        <v>17350.32</v>
      </c>
      <c r="S4819" s="12" t="n">
        <f aca="false">Q4819-R4819</f>
        <v>1985.88</v>
      </c>
      <c r="T4819" s="11" t="n">
        <f aca="false">IFERROR(S4819/Q4819,0)</f>
        <v>0.102702702702703</v>
      </c>
      <c r="U4819" s="13" t="n">
        <f aca="false">F4819-E4819</f>
        <v>26</v>
      </c>
      <c r="V4819" s="13" t="n">
        <f aca="false">G4819-F4819</f>
        <v>8</v>
      </c>
      <c r="W4819" s="13" t="n">
        <f aca="false">G4819-E4819</f>
        <v>34</v>
      </c>
      <c r="X4819" s="10" t="n">
        <f aca="false">YEAR(E4819)</f>
        <v>2019</v>
      </c>
      <c r="Y4819" s="0" t="str">
        <f aca="false">TEXT(E4819,"yyyy-mm")</f>
        <v>2019-12</v>
      </c>
      <c r="Z4819" s="0" t="str">
        <f aca="false">"Q"&amp;ROUNDUP(MONTH(E4819)/3,0)&amp;"-"&amp;YEAR(E4819)</f>
        <v>Q4-2019</v>
      </c>
    </row>
    <row r="4820" customFormat="false" ht="14.25" hidden="false" customHeight="false" outlineLevel="0" collapsed="false">
      <c r="A4820" s="0" t="s">
        <v>4862</v>
      </c>
      <c r="B4820" s="0" t="s">
        <v>38</v>
      </c>
      <c r="C4820" s="0" t="s">
        <v>48</v>
      </c>
      <c r="D4820" s="9" t="n">
        <v>43700</v>
      </c>
      <c r="E4820" s="9" t="n">
        <v>43825</v>
      </c>
      <c r="F4820" s="9" t="n">
        <v>43834</v>
      </c>
      <c r="G4820" s="9" t="n">
        <v>43844</v>
      </c>
      <c r="H4820" s="10" t="s">
        <v>36</v>
      </c>
      <c r="I4820" s="0" t="n">
        <v>13</v>
      </c>
      <c r="J4820" s="0" t="n">
        <v>23</v>
      </c>
      <c r="K4820" s="0" t="n">
        <v>27</v>
      </c>
      <c r="L4820" s="0" t="n">
        <v>35</v>
      </c>
      <c r="M4820" s="0" t="n">
        <v>6</v>
      </c>
      <c r="N4820" s="11" t="n">
        <v>0.05</v>
      </c>
      <c r="O4820" s="12" t="n">
        <v>1040.44</v>
      </c>
      <c r="P4820" s="12" t="n">
        <v>1963.1</v>
      </c>
      <c r="Q4820" s="12" t="n">
        <f aca="false">M4820*P4820*(1-N4820)</f>
        <v>11189.67</v>
      </c>
      <c r="R4820" s="12" t="n">
        <f aca="false">M4820*O4820</f>
        <v>6242.64</v>
      </c>
      <c r="S4820" s="12" t="n">
        <f aca="false">Q4820-R4820</f>
        <v>4947.03</v>
      </c>
      <c r="T4820" s="11" t="n">
        <f aca="false">IFERROR(S4820/Q4820,0)</f>
        <v>0.442106871784423</v>
      </c>
      <c r="U4820" s="13" t="n">
        <f aca="false">F4820-E4820</f>
        <v>9</v>
      </c>
      <c r="V4820" s="13" t="n">
        <f aca="false">G4820-F4820</f>
        <v>10</v>
      </c>
      <c r="W4820" s="13" t="n">
        <f aca="false">G4820-E4820</f>
        <v>19</v>
      </c>
      <c r="X4820" s="10" t="n">
        <f aca="false">YEAR(E4820)</f>
        <v>2019</v>
      </c>
      <c r="Y4820" s="0" t="str">
        <f aca="false">TEXT(E4820,"yyyy-mm")</f>
        <v>2019-12</v>
      </c>
      <c r="Z4820" s="0" t="str">
        <f aca="false">"Q"&amp;ROUNDUP(MONTH(E4820)/3,0)&amp;"-"&amp;YEAR(E4820)</f>
        <v>Q4-2019</v>
      </c>
    </row>
    <row r="4821" customFormat="false" ht="14.25" hidden="false" customHeight="false" outlineLevel="0" collapsed="false">
      <c r="A4821" s="0" t="s">
        <v>4863</v>
      </c>
      <c r="B4821" s="0" t="s">
        <v>38</v>
      </c>
      <c r="C4821" s="0" t="s">
        <v>39</v>
      </c>
      <c r="D4821" s="9" t="n">
        <v>43700</v>
      </c>
      <c r="E4821" s="9" t="n">
        <v>43825</v>
      </c>
      <c r="F4821" s="9" t="n">
        <v>43847</v>
      </c>
      <c r="G4821" s="9" t="n">
        <v>43854</v>
      </c>
      <c r="H4821" s="10" t="s">
        <v>36</v>
      </c>
      <c r="I4821" s="0" t="n">
        <v>18</v>
      </c>
      <c r="J4821" s="0" t="n">
        <v>40</v>
      </c>
      <c r="K4821" s="0" t="n">
        <v>88</v>
      </c>
      <c r="L4821" s="0" t="n">
        <v>12</v>
      </c>
      <c r="M4821" s="0" t="n">
        <v>6</v>
      </c>
      <c r="N4821" s="11" t="n">
        <v>0.075</v>
      </c>
      <c r="O4821" s="12" t="n">
        <v>3154.63</v>
      </c>
      <c r="P4821" s="12" t="n">
        <v>3993.2</v>
      </c>
      <c r="Q4821" s="12" t="n">
        <f aca="false">M4821*P4821*(1-N4821)</f>
        <v>22162.26</v>
      </c>
      <c r="R4821" s="12" t="n">
        <f aca="false">M4821*O4821</f>
        <v>18927.78</v>
      </c>
      <c r="S4821" s="12" t="n">
        <f aca="false">Q4821-R4821</f>
        <v>3234.48</v>
      </c>
      <c r="T4821" s="11" t="n">
        <f aca="false">IFERROR(S4821/Q4821,0)</f>
        <v>0.145945404484922</v>
      </c>
      <c r="U4821" s="13" t="n">
        <f aca="false">F4821-E4821</f>
        <v>22</v>
      </c>
      <c r="V4821" s="13" t="n">
        <f aca="false">G4821-F4821</f>
        <v>7</v>
      </c>
      <c r="W4821" s="13" t="n">
        <f aca="false">G4821-E4821</f>
        <v>29</v>
      </c>
      <c r="X4821" s="10" t="n">
        <f aca="false">YEAR(E4821)</f>
        <v>2019</v>
      </c>
      <c r="Y4821" s="0" t="str">
        <f aca="false">TEXT(E4821,"yyyy-mm")</f>
        <v>2019-12</v>
      </c>
      <c r="Z4821" s="0" t="str">
        <f aca="false">"Q"&amp;ROUNDUP(MONTH(E4821)/3,0)&amp;"-"&amp;YEAR(E4821)</f>
        <v>Q4-2019</v>
      </c>
    </row>
    <row r="4822" customFormat="false" ht="14.25" hidden="false" customHeight="false" outlineLevel="0" collapsed="false">
      <c r="A4822" s="0" t="s">
        <v>4864</v>
      </c>
      <c r="B4822" s="0" t="s">
        <v>34</v>
      </c>
      <c r="C4822" s="0" t="s">
        <v>79</v>
      </c>
      <c r="D4822" s="9" t="n">
        <v>43700</v>
      </c>
      <c r="E4822" s="9" t="n">
        <v>43826</v>
      </c>
      <c r="F4822" s="9" t="n">
        <v>43849</v>
      </c>
      <c r="G4822" s="9" t="n">
        <v>43857</v>
      </c>
      <c r="H4822" s="10" t="s">
        <v>36</v>
      </c>
      <c r="I4822" s="0" t="n">
        <v>10</v>
      </c>
      <c r="J4822" s="0" t="n">
        <v>27</v>
      </c>
      <c r="K4822" s="0" t="n">
        <v>59</v>
      </c>
      <c r="L4822" s="0" t="n">
        <v>15</v>
      </c>
      <c r="M4822" s="0" t="n">
        <v>7</v>
      </c>
      <c r="N4822" s="11" t="n">
        <v>0.075</v>
      </c>
      <c r="O4822" s="12" t="n">
        <v>392.96</v>
      </c>
      <c r="P4822" s="12" t="n">
        <v>770.5</v>
      </c>
      <c r="Q4822" s="12" t="n">
        <f aca="false">M4822*P4822*(1-N4822)</f>
        <v>4988.9875</v>
      </c>
      <c r="R4822" s="12" t="n">
        <f aca="false">M4822*O4822</f>
        <v>2750.72</v>
      </c>
      <c r="S4822" s="12" t="n">
        <f aca="false">Q4822-R4822</f>
        <v>2238.2675</v>
      </c>
      <c r="T4822" s="11" t="n">
        <f aca="false">IFERROR(S4822/Q4822,0)</f>
        <v>0.448641633197117</v>
      </c>
      <c r="U4822" s="13" t="n">
        <f aca="false">F4822-E4822</f>
        <v>23</v>
      </c>
      <c r="V4822" s="13" t="n">
        <f aca="false">G4822-F4822</f>
        <v>8</v>
      </c>
      <c r="W4822" s="13" t="n">
        <f aca="false">G4822-E4822</f>
        <v>31</v>
      </c>
      <c r="X4822" s="10" t="n">
        <f aca="false">YEAR(E4822)</f>
        <v>2019</v>
      </c>
      <c r="Y4822" s="0" t="str">
        <f aca="false">TEXT(E4822,"yyyy-mm")</f>
        <v>2019-12</v>
      </c>
      <c r="Z4822" s="0" t="str">
        <f aca="false">"Q"&amp;ROUNDUP(MONTH(E4822)/3,0)&amp;"-"&amp;YEAR(E4822)</f>
        <v>Q4-2019</v>
      </c>
    </row>
    <row r="4823" customFormat="false" ht="14.25" hidden="false" customHeight="false" outlineLevel="0" collapsed="false">
      <c r="A4823" s="0" t="s">
        <v>4865</v>
      </c>
      <c r="B4823" s="0" t="s">
        <v>34</v>
      </c>
      <c r="C4823" s="0" t="s">
        <v>48</v>
      </c>
      <c r="D4823" s="9" t="n">
        <v>43700</v>
      </c>
      <c r="E4823" s="9" t="n">
        <v>43826</v>
      </c>
      <c r="F4823" s="9" t="n">
        <v>43837</v>
      </c>
      <c r="G4823" s="9" t="n">
        <v>43842</v>
      </c>
      <c r="H4823" s="10" t="s">
        <v>36</v>
      </c>
      <c r="I4823" s="0" t="n">
        <v>4</v>
      </c>
      <c r="J4823" s="0" t="n">
        <v>31</v>
      </c>
      <c r="K4823" s="0" t="n">
        <v>28</v>
      </c>
      <c r="L4823" s="0" t="n">
        <v>22</v>
      </c>
      <c r="M4823" s="0" t="n">
        <v>2</v>
      </c>
      <c r="N4823" s="11" t="n">
        <v>0.15</v>
      </c>
      <c r="O4823" s="12" t="n">
        <v>4488.13</v>
      </c>
      <c r="P4823" s="12" t="n">
        <v>5540.9</v>
      </c>
      <c r="Q4823" s="12" t="n">
        <f aca="false">M4823*P4823*(1-N4823)</f>
        <v>9419.53</v>
      </c>
      <c r="R4823" s="12" t="n">
        <f aca="false">M4823*O4823</f>
        <v>8976.26</v>
      </c>
      <c r="S4823" s="12" t="n">
        <f aca="false">Q4823-R4823</f>
        <v>443.269999999999</v>
      </c>
      <c r="T4823" s="11" t="n">
        <f aca="false">IFERROR(S4823/Q4823,0)</f>
        <v>0.0470586112045929</v>
      </c>
      <c r="U4823" s="13" t="n">
        <f aca="false">F4823-E4823</f>
        <v>11</v>
      </c>
      <c r="V4823" s="13" t="n">
        <f aca="false">G4823-F4823</f>
        <v>5</v>
      </c>
      <c r="W4823" s="13" t="n">
        <f aca="false">G4823-E4823</f>
        <v>16</v>
      </c>
      <c r="X4823" s="10" t="n">
        <f aca="false">YEAR(E4823)</f>
        <v>2019</v>
      </c>
      <c r="Y4823" s="0" t="str">
        <f aca="false">TEXT(E4823,"yyyy-mm")</f>
        <v>2019-12</v>
      </c>
      <c r="Z4823" s="0" t="str">
        <f aca="false">"Q"&amp;ROUNDUP(MONTH(E4823)/3,0)&amp;"-"&amp;YEAR(E4823)</f>
        <v>Q4-2019</v>
      </c>
    </row>
    <row r="4824" customFormat="false" ht="14.25" hidden="false" customHeight="false" outlineLevel="0" collapsed="false">
      <c r="A4824" s="0" t="s">
        <v>4866</v>
      </c>
      <c r="B4824" s="0" t="s">
        <v>43</v>
      </c>
      <c r="C4824" s="0" t="s">
        <v>39</v>
      </c>
      <c r="D4824" s="9" t="n">
        <v>43700</v>
      </c>
      <c r="E4824" s="9" t="n">
        <v>43826</v>
      </c>
      <c r="F4824" s="9" t="n">
        <v>43848</v>
      </c>
      <c r="G4824" s="9" t="n">
        <v>43855</v>
      </c>
      <c r="H4824" s="10" t="s">
        <v>36</v>
      </c>
      <c r="I4824" s="0" t="n">
        <v>26</v>
      </c>
      <c r="J4824" s="0" t="n">
        <v>11</v>
      </c>
      <c r="K4824" s="0" t="n">
        <v>179</v>
      </c>
      <c r="L4824" s="0" t="n">
        <v>24</v>
      </c>
      <c r="M4824" s="0" t="n">
        <v>2</v>
      </c>
      <c r="N4824" s="11" t="n">
        <v>0.05</v>
      </c>
      <c r="O4824" s="12" t="n">
        <v>1559.76</v>
      </c>
      <c r="P4824" s="12" t="n">
        <v>1949.7</v>
      </c>
      <c r="Q4824" s="12" t="n">
        <f aca="false">M4824*P4824*(1-N4824)</f>
        <v>3704.43</v>
      </c>
      <c r="R4824" s="12" t="n">
        <f aca="false">M4824*O4824</f>
        <v>3119.52</v>
      </c>
      <c r="S4824" s="12" t="n">
        <f aca="false">Q4824-R4824</f>
        <v>584.91</v>
      </c>
      <c r="T4824" s="11" t="n">
        <f aca="false">IFERROR(S4824/Q4824,0)</f>
        <v>0.157894736842105</v>
      </c>
      <c r="U4824" s="13" t="n">
        <f aca="false">F4824-E4824</f>
        <v>22</v>
      </c>
      <c r="V4824" s="13" t="n">
        <f aca="false">G4824-F4824</f>
        <v>7</v>
      </c>
      <c r="W4824" s="13" t="n">
        <f aca="false">G4824-E4824</f>
        <v>29</v>
      </c>
      <c r="X4824" s="10" t="n">
        <f aca="false">YEAR(E4824)</f>
        <v>2019</v>
      </c>
      <c r="Y4824" s="0" t="str">
        <f aca="false">TEXT(E4824,"yyyy-mm")</f>
        <v>2019-12</v>
      </c>
      <c r="Z4824" s="0" t="str">
        <f aca="false">"Q"&amp;ROUNDUP(MONTH(E4824)/3,0)&amp;"-"&amp;YEAR(E4824)</f>
        <v>Q4-2019</v>
      </c>
    </row>
    <row r="4825" customFormat="false" ht="14.25" hidden="false" customHeight="false" outlineLevel="0" collapsed="false">
      <c r="A4825" s="0" t="s">
        <v>4867</v>
      </c>
      <c r="B4825" s="0" t="s">
        <v>34</v>
      </c>
      <c r="C4825" s="0" t="s">
        <v>79</v>
      </c>
      <c r="D4825" s="9" t="n">
        <v>43700</v>
      </c>
      <c r="E4825" s="9" t="n">
        <v>43826</v>
      </c>
      <c r="F4825" s="9" t="n">
        <v>43847</v>
      </c>
      <c r="G4825" s="9" t="n">
        <v>43848</v>
      </c>
      <c r="H4825" s="10" t="s">
        <v>36</v>
      </c>
      <c r="I4825" s="0" t="n">
        <v>8</v>
      </c>
      <c r="J4825" s="0" t="n">
        <v>37</v>
      </c>
      <c r="K4825" s="0" t="n">
        <v>84</v>
      </c>
      <c r="L4825" s="0" t="n">
        <v>29</v>
      </c>
      <c r="M4825" s="0" t="n">
        <v>2</v>
      </c>
      <c r="N4825" s="11" t="n">
        <v>0.05</v>
      </c>
      <c r="O4825" s="12" t="n">
        <v>4888.12</v>
      </c>
      <c r="P4825" s="12" t="n">
        <v>5889.3</v>
      </c>
      <c r="Q4825" s="12" t="n">
        <f aca="false">M4825*P4825*(1-N4825)</f>
        <v>11189.67</v>
      </c>
      <c r="R4825" s="12" t="n">
        <f aca="false">M4825*O4825</f>
        <v>9776.24</v>
      </c>
      <c r="S4825" s="12" t="n">
        <f aca="false">Q4825-R4825</f>
        <v>1413.43</v>
      </c>
      <c r="T4825" s="11" t="n">
        <f aca="false">IFERROR(S4825/Q4825,0)</f>
        <v>0.126315610737403</v>
      </c>
      <c r="U4825" s="13" t="n">
        <f aca="false">F4825-E4825</f>
        <v>21</v>
      </c>
      <c r="V4825" s="13" t="n">
        <f aca="false">G4825-F4825</f>
        <v>1</v>
      </c>
      <c r="W4825" s="13" t="n">
        <f aca="false">G4825-E4825</f>
        <v>22</v>
      </c>
      <c r="X4825" s="10" t="n">
        <f aca="false">YEAR(E4825)</f>
        <v>2019</v>
      </c>
      <c r="Y4825" s="0" t="str">
        <f aca="false">TEXT(E4825,"yyyy-mm")</f>
        <v>2019-12</v>
      </c>
      <c r="Z4825" s="0" t="str">
        <f aca="false">"Q"&amp;ROUNDUP(MONTH(E4825)/3,0)&amp;"-"&amp;YEAR(E4825)</f>
        <v>Q4-2019</v>
      </c>
    </row>
    <row r="4826" customFormat="false" ht="14.25" hidden="false" customHeight="false" outlineLevel="0" collapsed="false">
      <c r="A4826" s="0" t="s">
        <v>4868</v>
      </c>
      <c r="B4826" s="0" t="s">
        <v>38</v>
      </c>
      <c r="C4826" s="0" t="s">
        <v>46</v>
      </c>
      <c r="D4826" s="9" t="n">
        <v>43700</v>
      </c>
      <c r="E4826" s="9" t="n">
        <v>43826</v>
      </c>
      <c r="F4826" s="9" t="n">
        <v>43845</v>
      </c>
      <c r="G4826" s="9" t="n">
        <v>43854</v>
      </c>
      <c r="H4826" s="10" t="s">
        <v>36</v>
      </c>
      <c r="I4826" s="0" t="n">
        <v>13</v>
      </c>
      <c r="J4826" s="0" t="n">
        <v>13</v>
      </c>
      <c r="K4826" s="0" t="n">
        <v>280</v>
      </c>
      <c r="L4826" s="0" t="n">
        <v>21</v>
      </c>
      <c r="M4826" s="0" t="n">
        <v>4</v>
      </c>
      <c r="N4826" s="11" t="n">
        <v>0.075</v>
      </c>
      <c r="O4826" s="12" t="n">
        <v>496.6</v>
      </c>
      <c r="P4826" s="12" t="n">
        <v>730.3</v>
      </c>
      <c r="Q4826" s="12" t="n">
        <f aca="false">M4826*P4826*(1-N4826)</f>
        <v>2702.11</v>
      </c>
      <c r="R4826" s="12" t="n">
        <f aca="false">M4826*O4826</f>
        <v>1986.4</v>
      </c>
      <c r="S4826" s="12" t="n">
        <f aca="false">Q4826-R4826</f>
        <v>715.71</v>
      </c>
      <c r="T4826" s="11" t="n">
        <f aca="false">IFERROR(S4826/Q4826,0)</f>
        <v>0.264870786163406</v>
      </c>
      <c r="U4826" s="13" t="n">
        <f aca="false">F4826-E4826</f>
        <v>19</v>
      </c>
      <c r="V4826" s="13" t="n">
        <f aca="false">G4826-F4826</f>
        <v>9</v>
      </c>
      <c r="W4826" s="13" t="n">
        <f aca="false">G4826-E4826</f>
        <v>28</v>
      </c>
      <c r="X4826" s="10" t="n">
        <f aca="false">YEAR(E4826)</f>
        <v>2019</v>
      </c>
      <c r="Y4826" s="0" t="str">
        <f aca="false">TEXT(E4826,"yyyy-mm")</f>
        <v>2019-12</v>
      </c>
      <c r="Z4826" s="0" t="str">
        <f aca="false">"Q"&amp;ROUNDUP(MONTH(E4826)/3,0)&amp;"-"&amp;YEAR(E4826)</f>
        <v>Q4-2019</v>
      </c>
    </row>
    <row r="4827" customFormat="false" ht="14.25" hidden="false" customHeight="false" outlineLevel="0" collapsed="false">
      <c r="A4827" s="0" t="s">
        <v>4869</v>
      </c>
      <c r="B4827" s="0" t="s">
        <v>43</v>
      </c>
      <c r="C4827" s="0" t="s">
        <v>46</v>
      </c>
      <c r="D4827" s="9" t="n">
        <v>43700</v>
      </c>
      <c r="E4827" s="9" t="n">
        <v>43826</v>
      </c>
      <c r="F4827" s="9" t="n">
        <v>43845</v>
      </c>
      <c r="G4827" s="9" t="n">
        <v>43852</v>
      </c>
      <c r="H4827" s="10" t="s">
        <v>36</v>
      </c>
      <c r="I4827" s="0" t="n">
        <v>26</v>
      </c>
      <c r="J4827" s="0" t="n">
        <v>45</v>
      </c>
      <c r="K4827" s="0" t="n">
        <v>301</v>
      </c>
      <c r="L4827" s="0" t="n">
        <v>33</v>
      </c>
      <c r="M4827" s="0" t="n">
        <v>4</v>
      </c>
      <c r="N4827" s="11" t="n">
        <v>0.075</v>
      </c>
      <c r="O4827" s="12" t="n">
        <v>1858.85</v>
      </c>
      <c r="P4827" s="12" t="n">
        <v>3872.6</v>
      </c>
      <c r="Q4827" s="12" t="n">
        <f aca="false">M4827*P4827*(1-N4827)</f>
        <v>14328.62</v>
      </c>
      <c r="R4827" s="12" t="n">
        <f aca="false">M4827*O4827</f>
        <v>7435.4</v>
      </c>
      <c r="S4827" s="12" t="n">
        <f aca="false">Q4827-R4827</f>
        <v>6893.22</v>
      </c>
      <c r="T4827" s="11" t="n">
        <f aca="false">IFERROR(S4827/Q4827,0)</f>
        <v>0.481080522757949</v>
      </c>
      <c r="U4827" s="13" t="n">
        <f aca="false">F4827-E4827</f>
        <v>19</v>
      </c>
      <c r="V4827" s="13" t="n">
        <f aca="false">G4827-F4827</f>
        <v>7</v>
      </c>
      <c r="W4827" s="13" t="n">
        <f aca="false">G4827-E4827</f>
        <v>26</v>
      </c>
      <c r="X4827" s="10" t="n">
        <f aca="false">YEAR(E4827)</f>
        <v>2019</v>
      </c>
      <c r="Y4827" s="0" t="str">
        <f aca="false">TEXT(E4827,"yyyy-mm")</f>
        <v>2019-12</v>
      </c>
      <c r="Z4827" s="0" t="str">
        <f aca="false">"Q"&amp;ROUNDUP(MONTH(E4827)/3,0)&amp;"-"&amp;YEAR(E4827)</f>
        <v>Q4-2019</v>
      </c>
    </row>
    <row r="4828" customFormat="false" ht="14.25" hidden="false" customHeight="false" outlineLevel="0" collapsed="false">
      <c r="A4828" s="0" t="s">
        <v>4870</v>
      </c>
      <c r="B4828" s="0" t="s">
        <v>34</v>
      </c>
      <c r="C4828" s="0" t="s">
        <v>46</v>
      </c>
      <c r="D4828" s="9" t="n">
        <v>43700</v>
      </c>
      <c r="E4828" s="9" t="n">
        <v>43827</v>
      </c>
      <c r="F4828" s="9" t="n">
        <v>43833</v>
      </c>
      <c r="G4828" s="9" t="n">
        <v>43843</v>
      </c>
      <c r="H4828" s="10" t="s">
        <v>36</v>
      </c>
      <c r="I4828" s="0" t="n">
        <v>10</v>
      </c>
      <c r="J4828" s="0" t="n">
        <v>5</v>
      </c>
      <c r="K4828" s="0" t="n">
        <v>315</v>
      </c>
      <c r="L4828" s="0" t="n">
        <v>11</v>
      </c>
      <c r="M4828" s="0" t="n">
        <v>5</v>
      </c>
      <c r="N4828" s="11" t="n">
        <v>0.075</v>
      </c>
      <c r="O4828" s="12" t="n">
        <v>1645.79</v>
      </c>
      <c r="P4828" s="12" t="n">
        <v>3577.8</v>
      </c>
      <c r="Q4828" s="12" t="n">
        <f aca="false">M4828*P4828*(1-N4828)</f>
        <v>16547.325</v>
      </c>
      <c r="R4828" s="12" t="n">
        <f aca="false">M4828*O4828</f>
        <v>8228.95</v>
      </c>
      <c r="S4828" s="12" t="n">
        <f aca="false">Q4828-R4828</f>
        <v>8318.375</v>
      </c>
      <c r="T4828" s="11" t="n">
        <f aca="false">IFERROR(S4828/Q4828,0)</f>
        <v>0.502702098375417</v>
      </c>
      <c r="U4828" s="13" t="n">
        <f aca="false">F4828-E4828</f>
        <v>6</v>
      </c>
      <c r="V4828" s="13" t="n">
        <f aca="false">G4828-F4828</f>
        <v>10</v>
      </c>
      <c r="W4828" s="13" t="n">
        <f aca="false">G4828-E4828</f>
        <v>16</v>
      </c>
      <c r="X4828" s="10" t="n">
        <f aca="false">YEAR(E4828)</f>
        <v>2019</v>
      </c>
      <c r="Y4828" s="0" t="str">
        <f aca="false">TEXT(E4828,"yyyy-mm")</f>
        <v>2019-12</v>
      </c>
      <c r="Z4828" s="0" t="str">
        <f aca="false">"Q"&amp;ROUNDUP(MONTH(E4828)/3,0)&amp;"-"&amp;YEAR(E4828)</f>
        <v>Q4-2019</v>
      </c>
    </row>
    <row r="4829" customFormat="false" ht="14.25" hidden="false" customHeight="false" outlineLevel="0" collapsed="false">
      <c r="A4829" s="0" t="s">
        <v>4871</v>
      </c>
      <c r="B4829" s="0" t="s">
        <v>41</v>
      </c>
      <c r="C4829" s="0" t="s">
        <v>35</v>
      </c>
      <c r="D4829" s="9" t="n">
        <v>43700</v>
      </c>
      <c r="E4829" s="9" t="n">
        <v>43827</v>
      </c>
      <c r="F4829" s="9" t="n">
        <v>43829</v>
      </c>
      <c r="G4829" s="9" t="n">
        <v>43837</v>
      </c>
      <c r="H4829" s="10" t="s">
        <v>36</v>
      </c>
      <c r="I4829" s="0" t="n">
        <v>25</v>
      </c>
      <c r="J4829" s="0" t="n">
        <v>4</v>
      </c>
      <c r="K4829" s="0" t="n">
        <v>209</v>
      </c>
      <c r="L4829" s="0" t="n">
        <v>27</v>
      </c>
      <c r="M4829" s="0" t="n">
        <v>1</v>
      </c>
      <c r="N4829" s="11" t="n">
        <v>0.05</v>
      </c>
      <c r="O4829" s="12" t="n">
        <v>1063.69</v>
      </c>
      <c r="P4829" s="12" t="n">
        <v>2532.6</v>
      </c>
      <c r="Q4829" s="12" t="n">
        <f aca="false">M4829*P4829*(1-N4829)</f>
        <v>2405.97</v>
      </c>
      <c r="R4829" s="12" t="n">
        <f aca="false">M4829*O4829</f>
        <v>1063.69</v>
      </c>
      <c r="S4829" s="12" t="n">
        <f aca="false">Q4829-R4829</f>
        <v>1342.28</v>
      </c>
      <c r="T4829" s="11" t="n">
        <f aca="false">IFERROR(S4829/Q4829,0)</f>
        <v>0.557895568107666</v>
      </c>
      <c r="U4829" s="13" t="n">
        <f aca="false">F4829-E4829</f>
        <v>2</v>
      </c>
      <c r="V4829" s="13" t="n">
        <f aca="false">G4829-F4829</f>
        <v>8</v>
      </c>
      <c r="W4829" s="13" t="n">
        <f aca="false">G4829-E4829</f>
        <v>10</v>
      </c>
      <c r="X4829" s="10" t="n">
        <f aca="false">YEAR(E4829)</f>
        <v>2019</v>
      </c>
      <c r="Y4829" s="0" t="str">
        <f aca="false">TEXT(E4829,"yyyy-mm")</f>
        <v>2019-12</v>
      </c>
      <c r="Z4829" s="0" t="str">
        <f aca="false">"Q"&amp;ROUNDUP(MONTH(E4829)/3,0)&amp;"-"&amp;YEAR(E4829)</f>
        <v>Q4-2019</v>
      </c>
    </row>
    <row r="4830" customFormat="false" ht="14.25" hidden="false" customHeight="false" outlineLevel="0" collapsed="false">
      <c r="A4830" s="0" t="s">
        <v>4872</v>
      </c>
      <c r="B4830" s="0" t="s">
        <v>34</v>
      </c>
      <c r="C4830" s="0" t="s">
        <v>35</v>
      </c>
      <c r="D4830" s="9" t="n">
        <v>43700</v>
      </c>
      <c r="E4830" s="9" t="n">
        <v>43827</v>
      </c>
      <c r="F4830" s="9" t="n">
        <v>43854</v>
      </c>
      <c r="G4830" s="9" t="n">
        <v>43857</v>
      </c>
      <c r="H4830" s="10" t="s">
        <v>36</v>
      </c>
      <c r="I4830" s="0" t="n">
        <v>8</v>
      </c>
      <c r="J4830" s="0" t="n">
        <v>30</v>
      </c>
      <c r="K4830" s="0" t="n">
        <v>234</v>
      </c>
      <c r="L4830" s="0" t="n">
        <v>30</v>
      </c>
      <c r="M4830" s="0" t="n">
        <v>8</v>
      </c>
      <c r="N4830" s="11" t="n">
        <v>0.1</v>
      </c>
      <c r="O4830" s="12" t="n">
        <v>2138.64</v>
      </c>
      <c r="P4830" s="12" t="n">
        <v>2673.3</v>
      </c>
      <c r="Q4830" s="12" t="n">
        <f aca="false">M4830*P4830*(1-N4830)</f>
        <v>19247.76</v>
      </c>
      <c r="R4830" s="12" t="n">
        <f aca="false">M4830*O4830</f>
        <v>17109.12</v>
      </c>
      <c r="S4830" s="12" t="n">
        <f aca="false">Q4830-R4830</f>
        <v>2138.64</v>
      </c>
      <c r="T4830" s="11" t="n">
        <f aca="false">IFERROR(S4830/Q4830,0)</f>
        <v>0.111111111111111</v>
      </c>
      <c r="U4830" s="13" t="n">
        <f aca="false">F4830-E4830</f>
        <v>27</v>
      </c>
      <c r="V4830" s="13" t="n">
        <f aca="false">G4830-F4830</f>
        <v>3</v>
      </c>
      <c r="W4830" s="13" t="n">
        <f aca="false">G4830-E4830</f>
        <v>30</v>
      </c>
      <c r="X4830" s="10" t="n">
        <f aca="false">YEAR(E4830)</f>
        <v>2019</v>
      </c>
      <c r="Y4830" s="0" t="str">
        <f aca="false">TEXT(E4830,"yyyy-mm")</f>
        <v>2019-12</v>
      </c>
      <c r="Z4830" s="0" t="str">
        <f aca="false">"Q"&amp;ROUNDUP(MONTH(E4830)/3,0)&amp;"-"&amp;YEAR(E4830)</f>
        <v>Q4-2019</v>
      </c>
    </row>
    <row r="4831" customFormat="false" ht="14.25" hidden="false" customHeight="false" outlineLevel="0" collapsed="false">
      <c r="A4831" s="0" t="s">
        <v>4873</v>
      </c>
      <c r="B4831" s="0" t="s">
        <v>43</v>
      </c>
      <c r="C4831" s="0" t="s">
        <v>46</v>
      </c>
      <c r="D4831" s="9" t="n">
        <v>43700</v>
      </c>
      <c r="E4831" s="9" t="n">
        <v>43827</v>
      </c>
      <c r="F4831" s="9" t="n">
        <v>43848</v>
      </c>
      <c r="G4831" s="9" t="n">
        <v>43854</v>
      </c>
      <c r="H4831" s="10" t="s">
        <v>36</v>
      </c>
      <c r="I4831" s="0" t="n">
        <v>25</v>
      </c>
      <c r="J4831" s="0" t="n">
        <v>8</v>
      </c>
      <c r="K4831" s="0" t="n">
        <v>275</v>
      </c>
      <c r="L4831" s="0" t="n">
        <v>15</v>
      </c>
      <c r="M4831" s="0" t="n">
        <v>7</v>
      </c>
      <c r="N4831" s="11" t="n">
        <v>0.05</v>
      </c>
      <c r="O4831" s="12" t="n">
        <v>894.85</v>
      </c>
      <c r="P4831" s="12" t="n">
        <v>1065.3</v>
      </c>
      <c r="Q4831" s="12" t="n">
        <f aca="false">M4831*P4831*(1-N4831)</f>
        <v>7084.245</v>
      </c>
      <c r="R4831" s="12" t="n">
        <f aca="false">M4831*O4831</f>
        <v>6263.95</v>
      </c>
      <c r="S4831" s="12" t="n">
        <f aca="false">Q4831-R4831</f>
        <v>820.294999999999</v>
      </c>
      <c r="T4831" s="11" t="n">
        <f aca="false">IFERROR(S4831/Q4831,0)</f>
        <v>0.115791449900448</v>
      </c>
      <c r="U4831" s="13" t="n">
        <f aca="false">F4831-E4831</f>
        <v>21</v>
      </c>
      <c r="V4831" s="13" t="n">
        <f aca="false">G4831-F4831</f>
        <v>6</v>
      </c>
      <c r="W4831" s="13" t="n">
        <f aca="false">G4831-E4831</f>
        <v>27</v>
      </c>
      <c r="X4831" s="10" t="n">
        <f aca="false">YEAR(E4831)</f>
        <v>2019</v>
      </c>
      <c r="Y4831" s="0" t="str">
        <f aca="false">TEXT(E4831,"yyyy-mm")</f>
        <v>2019-12</v>
      </c>
      <c r="Z4831" s="0" t="str">
        <f aca="false">"Q"&amp;ROUNDUP(MONTH(E4831)/3,0)&amp;"-"&amp;YEAR(E4831)</f>
        <v>Q4-2019</v>
      </c>
    </row>
    <row r="4832" customFormat="false" ht="14.25" hidden="false" customHeight="false" outlineLevel="0" collapsed="false">
      <c r="A4832" s="0" t="s">
        <v>4874</v>
      </c>
      <c r="B4832" s="0" t="s">
        <v>38</v>
      </c>
      <c r="C4832" s="0" t="s">
        <v>35</v>
      </c>
      <c r="D4832" s="9" t="n">
        <v>43700</v>
      </c>
      <c r="E4832" s="9" t="n">
        <v>43827</v>
      </c>
      <c r="F4832" s="9" t="n">
        <v>43841</v>
      </c>
      <c r="G4832" s="9" t="n">
        <v>43842</v>
      </c>
      <c r="H4832" s="10" t="s">
        <v>36</v>
      </c>
      <c r="I4832" s="0" t="n">
        <v>17</v>
      </c>
      <c r="J4832" s="0" t="n">
        <v>37</v>
      </c>
      <c r="K4832" s="0" t="n">
        <v>240</v>
      </c>
      <c r="L4832" s="0" t="n">
        <v>4</v>
      </c>
      <c r="M4832" s="0" t="n">
        <v>4</v>
      </c>
      <c r="N4832" s="11" t="n">
        <v>0.15</v>
      </c>
      <c r="O4832" s="12" t="n">
        <v>634.09</v>
      </c>
      <c r="P4832" s="12" t="n">
        <v>1132.3</v>
      </c>
      <c r="Q4832" s="12" t="n">
        <f aca="false">M4832*P4832*(1-N4832)</f>
        <v>3849.82</v>
      </c>
      <c r="R4832" s="12" t="n">
        <f aca="false">M4832*O4832</f>
        <v>2536.36</v>
      </c>
      <c r="S4832" s="12" t="n">
        <f aca="false">Q4832-R4832</f>
        <v>1313.46</v>
      </c>
      <c r="T4832" s="11" t="n">
        <f aca="false">IFERROR(S4832/Q4832,0)</f>
        <v>0.341174392569003</v>
      </c>
      <c r="U4832" s="13" t="n">
        <f aca="false">F4832-E4832</f>
        <v>14</v>
      </c>
      <c r="V4832" s="13" t="n">
        <f aca="false">G4832-F4832</f>
        <v>1</v>
      </c>
      <c r="W4832" s="13" t="n">
        <f aca="false">G4832-E4832</f>
        <v>15</v>
      </c>
      <c r="X4832" s="10" t="n">
        <f aca="false">YEAR(E4832)</f>
        <v>2019</v>
      </c>
      <c r="Y4832" s="0" t="str">
        <f aca="false">TEXT(E4832,"yyyy-mm")</f>
        <v>2019-12</v>
      </c>
      <c r="Z4832" s="0" t="str">
        <f aca="false">"Q"&amp;ROUNDUP(MONTH(E4832)/3,0)&amp;"-"&amp;YEAR(E4832)</f>
        <v>Q4-2019</v>
      </c>
    </row>
    <row r="4833" customFormat="false" ht="14.25" hidden="false" customHeight="false" outlineLevel="0" collapsed="false">
      <c r="A4833" s="0" t="s">
        <v>4875</v>
      </c>
      <c r="B4833" s="0" t="s">
        <v>41</v>
      </c>
      <c r="C4833" s="0" t="s">
        <v>35</v>
      </c>
      <c r="D4833" s="9" t="n">
        <v>43700</v>
      </c>
      <c r="E4833" s="9" t="n">
        <v>43827</v>
      </c>
      <c r="F4833" s="9" t="n">
        <v>43846</v>
      </c>
      <c r="G4833" s="9" t="n">
        <v>43851</v>
      </c>
      <c r="H4833" s="10" t="s">
        <v>36</v>
      </c>
      <c r="I4833" s="0" t="n">
        <v>25</v>
      </c>
      <c r="J4833" s="0" t="n">
        <v>13</v>
      </c>
      <c r="K4833" s="0" t="n">
        <v>245</v>
      </c>
      <c r="L4833" s="0" t="n">
        <v>47</v>
      </c>
      <c r="M4833" s="0" t="n">
        <v>2</v>
      </c>
      <c r="N4833" s="11" t="n">
        <v>0.05</v>
      </c>
      <c r="O4833" s="12" t="n">
        <v>4266.56</v>
      </c>
      <c r="P4833" s="12" t="n">
        <v>5333.2</v>
      </c>
      <c r="Q4833" s="12" t="n">
        <f aca="false">M4833*P4833*(1-N4833)</f>
        <v>10133.08</v>
      </c>
      <c r="R4833" s="12" t="n">
        <f aca="false">M4833*O4833</f>
        <v>8533.12</v>
      </c>
      <c r="S4833" s="12" t="n">
        <f aca="false">Q4833-R4833</f>
        <v>1599.96</v>
      </c>
      <c r="T4833" s="11" t="n">
        <f aca="false">IFERROR(S4833/Q4833,0)</f>
        <v>0.157894736842105</v>
      </c>
      <c r="U4833" s="13" t="n">
        <f aca="false">F4833-E4833</f>
        <v>19</v>
      </c>
      <c r="V4833" s="13" t="n">
        <f aca="false">G4833-F4833</f>
        <v>5</v>
      </c>
      <c r="W4833" s="13" t="n">
        <f aca="false">G4833-E4833</f>
        <v>24</v>
      </c>
      <c r="X4833" s="10" t="n">
        <f aca="false">YEAR(E4833)</f>
        <v>2019</v>
      </c>
      <c r="Y4833" s="0" t="str">
        <f aca="false">TEXT(E4833,"yyyy-mm")</f>
        <v>2019-12</v>
      </c>
      <c r="Z4833" s="0" t="str">
        <f aca="false">"Q"&amp;ROUNDUP(MONTH(E4833)/3,0)&amp;"-"&amp;YEAR(E4833)</f>
        <v>Q4-2019</v>
      </c>
    </row>
    <row r="4834" customFormat="false" ht="14.25" hidden="false" customHeight="false" outlineLevel="0" collapsed="false">
      <c r="A4834" s="0" t="s">
        <v>4876</v>
      </c>
      <c r="B4834" s="0" t="s">
        <v>34</v>
      </c>
      <c r="C4834" s="0" t="s">
        <v>48</v>
      </c>
      <c r="D4834" s="9" t="n">
        <v>43700</v>
      </c>
      <c r="E4834" s="9" t="n">
        <v>43827</v>
      </c>
      <c r="F4834" s="9" t="n">
        <v>43833</v>
      </c>
      <c r="G4834" s="9" t="n">
        <v>43839</v>
      </c>
      <c r="H4834" s="10" t="s">
        <v>36</v>
      </c>
      <c r="I4834" s="0" t="n">
        <v>9</v>
      </c>
      <c r="J4834" s="0" t="n">
        <v>10</v>
      </c>
      <c r="K4834" s="0" t="n">
        <v>50</v>
      </c>
      <c r="L4834" s="0" t="n">
        <v>23</v>
      </c>
      <c r="M4834" s="0" t="n">
        <v>1</v>
      </c>
      <c r="N4834" s="11" t="n">
        <v>0.075</v>
      </c>
      <c r="O4834" s="12" t="n">
        <v>420.22</v>
      </c>
      <c r="P4834" s="12" t="n">
        <v>857.6</v>
      </c>
      <c r="Q4834" s="12" t="n">
        <f aca="false">M4834*P4834*(1-N4834)</f>
        <v>793.28</v>
      </c>
      <c r="R4834" s="12" t="n">
        <f aca="false">M4834*O4834</f>
        <v>420.22</v>
      </c>
      <c r="S4834" s="12" t="n">
        <f aca="false">Q4834-R4834</f>
        <v>373.06</v>
      </c>
      <c r="T4834" s="11" t="n">
        <f aca="false">IFERROR(S4834/Q4834,0)</f>
        <v>0.470275312626059</v>
      </c>
      <c r="U4834" s="13" t="n">
        <f aca="false">F4834-E4834</f>
        <v>6</v>
      </c>
      <c r="V4834" s="13" t="n">
        <f aca="false">G4834-F4834</f>
        <v>6</v>
      </c>
      <c r="W4834" s="13" t="n">
        <f aca="false">G4834-E4834</f>
        <v>12</v>
      </c>
      <c r="X4834" s="10" t="n">
        <f aca="false">YEAR(E4834)</f>
        <v>2019</v>
      </c>
      <c r="Y4834" s="0" t="str">
        <f aca="false">TEXT(E4834,"yyyy-mm")</f>
        <v>2019-12</v>
      </c>
      <c r="Z4834" s="0" t="str">
        <f aca="false">"Q"&amp;ROUNDUP(MONTH(E4834)/3,0)&amp;"-"&amp;YEAR(E4834)</f>
        <v>Q4-2019</v>
      </c>
    </row>
    <row r="4835" customFormat="false" ht="14.25" hidden="false" customHeight="false" outlineLevel="0" collapsed="false">
      <c r="A4835" s="0" t="s">
        <v>4877</v>
      </c>
      <c r="B4835" s="0" t="s">
        <v>41</v>
      </c>
      <c r="C4835" s="0" t="s">
        <v>48</v>
      </c>
      <c r="D4835" s="9" t="n">
        <v>43700</v>
      </c>
      <c r="E4835" s="9" t="n">
        <v>43827</v>
      </c>
      <c r="F4835" s="9" t="n">
        <v>43849</v>
      </c>
      <c r="G4835" s="9" t="n">
        <v>43852</v>
      </c>
      <c r="H4835" s="10" t="s">
        <v>36</v>
      </c>
      <c r="I4835" s="0" t="n">
        <v>23</v>
      </c>
      <c r="J4835" s="0" t="n">
        <v>14</v>
      </c>
      <c r="K4835" s="0" t="n">
        <v>47</v>
      </c>
      <c r="L4835" s="0" t="n">
        <v>26</v>
      </c>
      <c r="M4835" s="0" t="n">
        <v>8</v>
      </c>
      <c r="N4835" s="11" t="n">
        <v>0.075</v>
      </c>
      <c r="O4835" s="12" t="n">
        <v>128.91</v>
      </c>
      <c r="P4835" s="12" t="n">
        <v>174.2</v>
      </c>
      <c r="Q4835" s="12" t="n">
        <f aca="false">M4835*P4835*(1-N4835)</f>
        <v>1289.08</v>
      </c>
      <c r="R4835" s="12" t="n">
        <f aca="false">M4835*O4835</f>
        <v>1031.28</v>
      </c>
      <c r="S4835" s="12" t="n">
        <f aca="false">Q4835-R4835</f>
        <v>257.8</v>
      </c>
      <c r="T4835" s="11" t="n">
        <f aca="false">IFERROR(S4835/Q4835,0)</f>
        <v>0.19998758804729</v>
      </c>
      <c r="U4835" s="13" t="n">
        <f aca="false">F4835-E4835</f>
        <v>22</v>
      </c>
      <c r="V4835" s="13" t="n">
        <f aca="false">G4835-F4835</f>
        <v>3</v>
      </c>
      <c r="W4835" s="13" t="n">
        <f aca="false">G4835-E4835</f>
        <v>25</v>
      </c>
      <c r="X4835" s="10" t="n">
        <f aca="false">YEAR(E4835)</f>
        <v>2019</v>
      </c>
      <c r="Y4835" s="0" t="str">
        <f aca="false">TEXT(E4835,"yyyy-mm")</f>
        <v>2019-12</v>
      </c>
      <c r="Z4835" s="0" t="str">
        <f aca="false">"Q"&amp;ROUNDUP(MONTH(E4835)/3,0)&amp;"-"&amp;YEAR(E4835)</f>
        <v>Q4-2019</v>
      </c>
    </row>
    <row r="4836" customFormat="false" ht="14.25" hidden="false" customHeight="false" outlineLevel="0" collapsed="false">
      <c r="A4836" s="0" t="s">
        <v>4878</v>
      </c>
      <c r="B4836" s="0" t="s">
        <v>38</v>
      </c>
      <c r="C4836" s="0" t="s">
        <v>48</v>
      </c>
      <c r="D4836" s="9" t="n">
        <v>43700</v>
      </c>
      <c r="E4836" s="9" t="n">
        <v>43827</v>
      </c>
      <c r="F4836" s="9" t="n">
        <v>43842</v>
      </c>
      <c r="G4836" s="9" t="n">
        <v>43849</v>
      </c>
      <c r="H4836" s="10" t="s">
        <v>36</v>
      </c>
      <c r="I4836" s="0" t="n">
        <v>19</v>
      </c>
      <c r="J4836" s="0" t="n">
        <v>48</v>
      </c>
      <c r="K4836" s="0" t="n">
        <v>58</v>
      </c>
      <c r="L4836" s="0" t="n">
        <v>13</v>
      </c>
      <c r="M4836" s="0" t="n">
        <v>8</v>
      </c>
      <c r="N4836" s="11" t="n">
        <v>0.05</v>
      </c>
      <c r="O4836" s="12" t="n">
        <v>4367.73</v>
      </c>
      <c r="P4836" s="12" t="n">
        <v>5326.5</v>
      </c>
      <c r="Q4836" s="12" t="n">
        <f aca="false">M4836*P4836*(1-N4836)</f>
        <v>40481.4</v>
      </c>
      <c r="R4836" s="12" t="n">
        <f aca="false">M4836*O4836</f>
        <v>34941.84</v>
      </c>
      <c r="S4836" s="12" t="n">
        <f aca="false">Q4836-R4836</f>
        <v>5539.56000000001</v>
      </c>
      <c r="T4836" s="11" t="n">
        <f aca="false">IFERROR(S4836/Q4836,0)</f>
        <v>0.136842105263158</v>
      </c>
      <c r="U4836" s="13" t="n">
        <f aca="false">F4836-E4836</f>
        <v>15</v>
      </c>
      <c r="V4836" s="13" t="n">
        <f aca="false">G4836-F4836</f>
        <v>7</v>
      </c>
      <c r="W4836" s="13" t="n">
        <f aca="false">G4836-E4836</f>
        <v>22</v>
      </c>
      <c r="X4836" s="10" t="n">
        <f aca="false">YEAR(E4836)</f>
        <v>2019</v>
      </c>
      <c r="Y4836" s="0" t="str">
        <f aca="false">TEXT(E4836,"yyyy-mm")</f>
        <v>2019-12</v>
      </c>
      <c r="Z4836" s="0" t="str">
        <f aca="false">"Q"&amp;ROUNDUP(MONTH(E4836)/3,0)&amp;"-"&amp;YEAR(E4836)</f>
        <v>Q4-2019</v>
      </c>
    </row>
    <row r="4837" customFormat="false" ht="14.25" hidden="false" customHeight="false" outlineLevel="0" collapsed="false">
      <c r="A4837" s="0" t="s">
        <v>4879</v>
      </c>
      <c r="B4837" s="0" t="s">
        <v>34</v>
      </c>
      <c r="C4837" s="0" t="s">
        <v>39</v>
      </c>
      <c r="D4837" s="9" t="n">
        <v>43700</v>
      </c>
      <c r="E4837" s="9" t="n">
        <v>43827</v>
      </c>
      <c r="F4837" s="9" t="n">
        <v>43832</v>
      </c>
      <c r="G4837" s="9" t="n">
        <v>43841</v>
      </c>
      <c r="H4837" s="10" t="s">
        <v>36</v>
      </c>
      <c r="I4837" s="0" t="n">
        <v>9</v>
      </c>
      <c r="J4837" s="0" t="n">
        <v>49</v>
      </c>
      <c r="K4837" s="0" t="n">
        <v>179</v>
      </c>
      <c r="L4837" s="0" t="n">
        <v>46</v>
      </c>
      <c r="M4837" s="0" t="n">
        <v>7</v>
      </c>
      <c r="N4837" s="11" t="n">
        <v>0.2</v>
      </c>
      <c r="O4837" s="12" t="n">
        <v>139.29</v>
      </c>
      <c r="P4837" s="12" t="n">
        <v>180.9</v>
      </c>
      <c r="Q4837" s="12" t="n">
        <f aca="false">M4837*P4837*(1-N4837)</f>
        <v>1013.04</v>
      </c>
      <c r="R4837" s="12" t="n">
        <f aca="false">M4837*O4837</f>
        <v>975.03</v>
      </c>
      <c r="S4837" s="12" t="n">
        <f aca="false">Q4837-R4837</f>
        <v>38.01</v>
      </c>
      <c r="T4837" s="11" t="n">
        <f aca="false">IFERROR(S4837/Q4837,0)</f>
        <v>0.0375207296849088</v>
      </c>
      <c r="U4837" s="13" t="n">
        <f aca="false">F4837-E4837</f>
        <v>5</v>
      </c>
      <c r="V4837" s="13" t="n">
        <f aca="false">G4837-F4837</f>
        <v>9</v>
      </c>
      <c r="W4837" s="13" t="n">
        <f aca="false">G4837-E4837</f>
        <v>14</v>
      </c>
      <c r="X4837" s="10" t="n">
        <f aca="false">YEAR(E4837)</f>
        <v>2019</v>
      </c>
      <c r="Y4837" s="0" t="str">
        <f aca="false">TEXT(E4837,"yyyy-mm")</f>
        <v>2019-12</v>
      </c>
      <c r="Z4837" s="0" t="str">
        <f aca="false">"Q"&amp;ROUNDUP(MONTH(E4837)/3,0)&amp;"-"&amp;YEAR(E4837)</f>
        <v>Q4-2019</v>
      </c>
    </row>
    <row r="4838" customFormat="false" ht="14.25" hidden="false" customHeight="false" outlineLevel="0" collapsed="false">
      <c r="A4838" s="0" t="s">
        <v>4880</v>
      </c>
      <c r="B4838" s="0" t="s">
        <v>34</v>
      </c>
      <c r="C4838" s="0" t="s">
        <v>58</v>
      </c>
      <c r="D4838" s="9" t="n">
        <v>43700</v>
      </c>
      <c r="E4838" s="9" t="n">
        <v>43828</v>
      </c>
      <c r="F4838" s="9" t="n">
        <v>43852</v>
      </c>
      <c r="G4838" s="9" t="n">
        <v>43860</v>
      </c>
      <c r="H4838" s="10" t="s">
        <v>36</v>
      </c>
      <c r="I4838" s="0" t="n">
        <v>8</v>
      </c>
      <c r="J4838" s="0" t="n">
        <v>49</v>
      </c>
      <c r="K4838" s="0" t="n">
        <v>341</v>
      </c>
      <c r="L4838" s="0" t="n">
        <v>8</v>
      </c>
      <c r="M4838" s="0" t="n">
        <v>7</v>
      </c>
      <c r="N4838" s="11" t="n">
        <v>0.05</v>
      </c>
      <c r="O4838" s="12" t="n">
        <v>1369.75</v>
      </c>
      <c r="P4838" s="12" t="n">
        <v>1802.3</v>
      </c>
      <c r="Q4838" s="12" t="n">
        <f aca="false">M4838*P4838*(1-N4838)</f>
        <v>11985.295</v>
      </c>
      <c r="R4838" s="12" t="n">
        <f aca="false">M4838*O4838</f>
        <v>9588.25</v>
      </c>
      <c r="S4838" s="12" t="n">
        <f aca="false">Q4838-R4838</f>
        <v>2397.045</v>
      </c>
      <c r="T4838" s="11" t="n">
        <f aca="false">IFERROR(S4838/Q4838,0)</f>
        <v>0.199998831901927</v>
      </c>
      <c r="U4838" s="13" t="n">
        <f aca="false">F4838-E4838</f>
        <v>24</v>
      </c>
      <c r="V4838" s="13" t="n">
        <f aca="false">G4838-F4838</f>
        <v>8</v>
      </c>
      <c r="W4838" s="13" t="n">
        <f aca="false">G4838-E4838</f>
        <v>32</v>
      </c>
      <c r="X4838" s="10" t="n">
        <f aca="false">YEAR(E4838)</f>
        <v>2019</v>
      </c>
      <c r="Y4838" s="0" t="str">
        <f aca="false">TEXT(E4838,"yyyy-mm")</f>
        <v>2019-12</v>
      </c>
      <c r="Z4838" s="0" t="str">
        <f aca="false">"Q"&amp;ROUNDUP(MONTH(E4838)/3,0)&amp;"-"&amp;YEAR(E4838)</f>
        <v>Q4-2019</v>
      </c>
    </row>
    <row r="4839" customFormat="false" ht="14.25" hidden="false" customHeight="false" outlineLevel="0" collapsed="false">
      <c r="A4839" s="0" t="s">
        <v>4881</v>
      </c>
      <c r="B4839" s="0" t="s">
        <v>34</v>
      </c>
      <c r="C4839" s="0" t="s">
        <v>39</v>
      </c>
      <c r="D4839" s="9" t="n">
        <v>43700</v>
      </c>
      <c r="E4839" s="9" t="n">
        <v>43828</v>
      </c>
      <c r="F4839" s="9" t="n">
        <v>43848</v>
      </c>
      <c r="G4839" s="9" t="n">
        <v>43853</v>
      </c>
      <c r="H4839" s="10" t="s">
        <v>36</v>
      </c>
      <c r="I4839" s="0" t="n">
        <v>11</v>
      </c>
      <c r="J4839" s="0" t="n">
        <v>10</v>
      </c>
      <c r="K4839" s="0" t="n">
        <v>92</v>
      </c>
      <c r="L4839" s="0" t="n">
        <v>45</v>
      </c>
      <c r="M4839" s="0" t="n">
        <v>2</v>
      </c>
      <c r="N4839" s="11" t="n">
        <v>0.05</v>
      </c>
      <c r="O4839" s="12" t="n">
        <v>1706.89</v>
      </c>
      <c r="P4839" s="12" t="n">
        <v>3879.3</v>
      </c>
      <c r="Q4839" s="12" t="n">
        <f aca="false">M4839*P4839*(1-N4839)</f>
        <v>7370.67</v>
      </c>
      <c r="R4839" s="12" t="n">
        <f aca="false">M4839*O4839</f>
        <v>3413.78</v>
      </c>
      <c r="S4839" s="12" t="n">
        <f aca="false">Q4839-R4839</f>
        <v>3956.89</v>
      </c>
      <c r="T4839" s="11" t="n">
        <f aca="false">IFERROR(S4839/Q4839,0)</f>
        <v>0.536842647954664</v>
      </c>
      <c r="U4839" s="13" t="n">
        <f aca="false">F4839-E4839</f>
        <v>20</v>
      </c>
      <c r="V4839" s="13" t="n">
        <f aca="false">G4839-F4839</f>
        <v>5</v>
      </c>
      <c r="W4839" s="13" t="n">
        <f aca="false">G4839-E4839</f>
        <v>25</v>
      </c>
      <c r="X4839" s="10" t="n">
        <f aca="false">YEAR(E4839)</f>
        <v>2019</v>
      </c>
      <c r="Y4839" s="0" t="str">
        <f aca="false">TEXT(E4839,"yyyy-mm")</f>
        <v>2019-12</v>
      </c>
      <c r="Z4839" s="0" t="str">
        <f aca="false">"Q"&amp;ROUNDUP(MONTH(E4839)/3,0)&amp;"-"&amp;YEAR(E4839)</f>
        <v>Q4-2019</v>
      </c>
    </row>
    <row r="4840" customFormat="false" ht="14.25" hidden="false" customHeight="false" outlineLevel="0" collapsed="false">
      <c r="A4840" s="0" t="s">
        <v>4882</v>
      </c>
      <c r="B4840" s="0" t="s">
        <v>41</v>
      </c>
      <c r="C4840" s="0" t="s">
        <v>39</v>
      </c>
      <c r="D4840" s="9" t="n">
        <v>43700</v>
      </c>
      <c r="E4840" s="9" t="n">
        <v>43828</v>
      </c>
      <c r="F4840" s="9" t="n">
        <v>43852</v>
      </c>
      <c r="G4840" s="9" t="n">
        <v>43856</v>
      </c>
      <c r="H4840" s="10" t="s">
        <v>36</v>
      </c>
      <c r="I4840" s="0" t="n">
        <v>24</v>
      </c>
      <c r="J4840" s="0" t="n">
        <v>32</v>
      </c>
      <c r="K4840" s="0" t="n">
        <v>200</v>
      </c>
      <c r="L4840" s="0" t="n">
        <v>44</v>
      </c>
      <c r="M4840" s="0" t="n">
        <v>3</v>
      </c>
      <c r="N4840" s="11" t="n">
        <v>0.05</v>
      </c>
      <c r="O4840" s="12" t="n">
        <v>820.48</v>
      </c>
      <c r="P4840" s="12" t="n">
        <v>1051.9</v>
      </c>
      <c r="Q4840" s="12" t="n">
        <f aca="false">M4840*P4840*(1-N4840)</f>
        <v>2997.915</v>
      </c>
      <c r="R4840" s="12" t="n">
        <f aca="false">M4840*O4840</f>
        <v>2461.44</v>
      </c>
      <c r="S4840" s="12" t="n">
        <f aca="false">Q4840-R4840</f>
        <v>536.475</v>
      </c>
      <c r="T4840" s="11" t="n">
        <f aca="false">IFERROR(S4840/Q4840,0)</f>
        <v>0.178949369812019</v>
      </c>
      <c r="U4840" s="13" t="n">
        <f aca="false">F4840-E4840</f>
        <v>24</v>
      </c>
      <c r="V4840" s="13" t="n">
        <f aca="false">G4840-F4840</f>
        <v>4</v>
      </c>
      <c r="W4840" s="13" t="n">
        <f aca="false">G4840-E4840</f>
        <v>28</v>
      </c>
      <c r="X4840" s="10" t="n">
        <f aca="false">YEAR(E4840)</f>
        <v>2019</v>
      </c>
      <c r="Y4840" s="0" t="str">
        <f aca="false">TEXT(E4840,"yyyy-mm")</f>
        <v>2019-12</v>
      </c>
      <c r="Z4840" s="0" t="str">
        <f aca="false">"Q"&amp;ROUNDUP(MONTH(E4840)/3,0)&amp;"-"&amp;YEAR(E4840)</f>
        <v>Q4-2019</v>
      </c>
    </row>
    <row r="4841" customFormat="false" ht="14.25" hidden="false" customHeight="false" outlineLevel="0" collapsed="false">
      <c r="A4841" s="0" t="s">
        <v>4883</v>
      </c>
      <c r="B4841" s="0" t="s">
        <v>38</v>
      </c>
      <c r="C4841" s="0" t="s">
        <v>39</v>
      </c>
      <c r="D4841" s="9" t="n">
        <v>43700</v>
      </c>
      <c r="E4841" s="9" t="n">
        <v>43828</v>
      </c>
      <c r="F4841" s="9" t="n">
        <v>43830</v>
      </c>
      <c r="G4841" s="9" t="n">
        <v>43836</v>
      </c>
      <c r="H4841" s="10" t="s">
        <v>36</v>
      </c>
      <c r="I4841" s="0" t="n">
        <v>14</v>
      </c>
      <c r="J4841" s="0" t="n">
        <v>4</v>
      </c>
      <c r="K4841" s="0" t="n">
        <v>116</v>
      </c>
      <c r="L4841" s="0" t="n">
        <v>30</v>
      </c>
      <c r="M4841" s="0" t="n">
        <v>1</v>
      </c>
      <c r="N4841" s="11" t="n">
        <v>0.05</v>
      </c>
      <c r="O4841" s="12" t="n">
        <v>2226.48</v>
      </c>
      <c r="P4841" s="12" t="n">
        <v>3906.1</v>
      </c>
      <c r="Q4841" s="12" t="n">
        <f aca="false">M4841*P4841*(1-N4841)</f>
        <v>3710.795</v>
      </c>
      <c r="R4841" s="12" t="n">
        <f aca="false">M4841*O4841</f>
        <v>2226.48</v>
      </c>
      <c r="S4841" s="12" t="n">
        <f aca="false">Q4841-R4841</f>
        <v>1484.315</v>
      </c>
      <c r="T4841" s="11" t="n">
        <f aca="false">IFERROR(S4841/Q4841,0)</f>
        <v>0.399999191547903</v>
      </c>
      <c r="U4841" s="13" t="n">
        <f aca="false">F4841-E4841</f>
        <v>2</v>
      </c>
      <c r="V4841" s="13" t="n">
        <f aca="false">G4841-F4841</f>
        <v>6</v>
      </c>
      <c r="W4841" s="13" t="n">
        <f aca="false">G4841-E4841</f>
        <v>8</v>
      </c>
      <c r="X4841" s="10" t="n">
        <f aca="false">YEAR(E4841)</f>
        <v>2019</v>
      </c>
      <c r="Y4841" s="0" t="str">
        <f aca="false">TEXT(E4841,"yyyy-mm")</f>
        <v>2019-12</v>
      </c>
      <c r="Z4841" s="0" t="str">
        <f aca="false">"Q"&amp;ROUNDUP(MONTH(E4841)/3,0)&amp;"-"&amp;YEAR(E4841)</f>
        <v>Q4-2019</v>
      </c>
    </row>
    <row r="4842" customFormat="false" ht="14.25" hidden="false" customHeight="false" outlineLevel="0" collapsed="false">
      <c r="A4842" s="0" t="s">
        <v>4884</v>
      </c>
      <c r="B4842" s="0" t="s">
        <v>34</v>
      </c>
      <c r="C4842" s="0" t="s">
        <v>46</v>
      </c>
      <c r="D4842" s="9" t="n">
        <v>43700</v>
      </c>
      <c r="E4842" s="9" t="n">
        <v>43828</v>
      </c>
      <c r="F4842" s="9" t="n">
        <v>43842</v>
      </c>
      <c r="G4842" s="9" t="n">
        <v>43847</v>
      </c>
      <c r="H4842" s="10" t="s">
        <v>36</v>
      </c>
      <c r="I4842" s="0" t="n">
        <v>2</v>
      </c>
      <c r="J4842" s="0" t="n">
        <v>31</v>
      </c>
      <c r="K4842" s="0" t="n">
        <v>262</v>
      </c>
      <c r="L4842" s="0" t="n">
        <v>26</v>
      </c>
      <c r="M4842" s="0" t="n">
        <v>5</v>
      </c>
      <c r="N4842" s="11" t="n">
        <v>0.05</v>
      </c>
      <c r="O4842" s="12" t="n">
        <v>507.93</v>
      </c>
      <c r="P4842" s="12" t="n">
        <v>891.1</v>
      </c>
      <c r="Q4842" s="12" t="n">
        <f aca="false">M4842*P4842*(1-N4842)</f>
        <v>4232.725</v>
      </c>
      <c r="R4842" s="12" t="n">
        <f aca="false">M4842*O4842</f>
        <v>2539.65</v>
      </c>
      <c r="S4842" s="12" t="n">
        <f aca="false">Q4842-R4842</f>
        <v>1693.075</v>
      </c>
      <c r="T4842" s="11" t="n">
        <f aca="false">IFERROR(S4842/Q4842,0)</f>
        <v>0.399996456183664</v>
      </c>
      <c r="U4842" s="13" t="n">
        <f aca="false">F4842-E4842</f>
        <v>14</v>
      </c>
      <c r="V4842" s="13" t="n">
        <f aca="false">G4842-F4842</f>
        <v>5</v>
      </c>
      <c r="W4842" s="13" t="n">
        <f aca="false">G4842-E4842</f>
        <v>19</v>
      </c>
      <c r="X4842" s="10" t="n">
        <f aca="false">YEAR(E4842)</f>
        <v>2019</v>
      </c>
      <c r="Y4842" s="0" t="str">
        <f aca="false">TEXT(E4842,"yyyy-mm")</f>
        <v>2019-12</v>
      </c>
      <c r="Z4842" s="0" t="str">
        <f aca="false">"Q"&amp;ROUNDUP(MONTH(E4842)/3,0)&amp;"-"&amp;YEAR(E4842)</f>
        <v>Q4-2019</v>
      </c>
    </row>
    <row r="4843" customFormat="false" ht="14.25" hidden="false" customHeight="false" outlineLevel="0" collapsed="false">
      <c r="A4843" s="0" t="s">
        <v>4885</v>
      </c>
      <c r="B4843" s="0" t="s">
        <v>34</v>
      </c>
      <c r="C4843" s="0" t="s">
        <v>39</v>
      </c>
      <c r="D4843" s="9" t="n">
        <v>43700</v>
      </c>
      <c r="E4843" s="9" t="n">
        <v>43828</v>
      </c>
      <c r="F4843" s="9" t="n">
        <v>43845</v>
      </c>
      <c r="G4843" s="9" t="n">
        <v>43851</v>
      </c>
      <c r="H4843" s="10" t="s">
        <v>36</v>
      </c>
      <c r="I4843" s="0" t="n">
        <v>12</v>
      </c>
      <c r="J4843" s="0" t="n">
        <v>40</v>
      </c>
      <c r="K4843" s="0" t="n">
        <v>124</v>
      </c>
      <c r="L4843" s="0" t="n">
        <v>1</v>
      </c>
      <c r="M4843" s="0" t="n">
        <v>2</v>
      </c>
      <c r="N4843" s="11" t="n">
        <v>0.075</v>
      </c>
      <c r="O4843" s="12" t="n">
        <v>170.25</v>
      </c>
      <c r="P4843" s="12" t="n">
        <v>221.1</v>
      </c>
      <c r="Q4843" s="12" t="n">
        <f aca="false">M4843*P4843*(1-N4843)</f>
        <v>409.035</v>
      </c>
      <c r="R4843" s="12" t="n">
        <f aca="false">M4843*O4843</f>
        <v>340.5</v>
      </c>
      <c r="S4843" s="12" t="n">
        <f aca="false">Q4843-R4843</f>
        <v>68.535</v>
      </c>
      <c r="T4843" s="11" t="n">
        <f aca="false">IFERROR(S4843/Q4843,0)</f>
        <v>0.167552898896183</v>
      </c>
      <c r="U4843" s="13" t="n">
        <f aca="false">F4843-E4843</f>
        <v>17</v>
      </c>
      <c r="V4843" s="13" t="n">
        <f aca="false">G4843-F4843</f>
        <v>6</v>
      </c>
      <c r="W4843" s="13" t="n">
        <f aca="false">G4843-E4843</f>
        <v>23</v>
      </c>
      <c r="X4843" s="10" t="n">
        <f aca="false">YEAR(E4843)</f>
        <v>2019</v>
      </c>
      <c r="Y4843" s="0" t="str">
        <f aca="false">TEXT(E4843,"yyyy-mm")</f>
        <v>2019-12</v>
      </c>
      <c r="Z4843" s="0" t="str">
        <f aca="false">"Q"&amp;ROUNDUP(MONTH(E4843)/3,0)&amp;"-"&amp;YEAR(E4843)</f>
        <v>Q4-2019</v>
      </c>
    </row>
    <row r="4844" customFormat="false" ht="14.25" hidden="false" customHeight="false" outlineLevel="0" collapsed="false">
      <c r="A4844" s="0" t="s">
        <v>4886</v>
      </c>
      <c r="B4844" s="0" t="s">
        <v>43</v>
      </c>
      <c r="C4844" s="0" t="s">
        <v>79</v>
      </c>
      <c r="D4844" s="9" t="n">
        <v>43700</v>
      </c>
      <c r="E4844" s="9" t="n">
        <v>43828</v>
      </c>
      <c r="F4844" s="9" t="n">
        <v>43856</v>
      </c>
      <c r="G4844" s="9" t="n">
        <v>43858</v>
      </c>
      <c r="H4844" s="10" t="s">
        <v>36</v>
      </c>
      <c r="I4844" s="0" t="n">
        <v>28</v>
      </c>
      <c r="J4844" s="0" t="n">
        <v>25</v>
      </c>
      <c r="K4844" s="0" t="n">
        <v>78</v>
      </c>
      <c r="L4844" s="0" t="n">
        <v>21</v>
      </c>
      <c r="M4844" s="0" t="n">
        <v>3</v>
      </c>
      <c r="N4844" s="11" t="n">
        <v>0.15</v>
      </c>
      <c r="O4844" s="12" t="n">
        <v>2551.36</v>
      </c>
      <c r="P4844" s="12" t="n">
        <v>3986.5</v>
      </c>
      <c r="Q4844" s="12" t="n">
        <f aca="false">M4844*P4844*(1-N4844)</f>
        <v>10165.575</v>
      </c>
      <c r="R4844" s="12" t="n">
        <f aca="false">M4844*O4844</f>
        <v>7654.08</v>
      </c>
      <c r="S4844" s="12" t="n">
        <f aca="false">Q4844-R4844</f>
        <v>2511.495</v>
      </c>
      <c r="T4844" s="11" t="n">
        <f aca="false">IFERROR(S4844/Q4844,0)</f>
        <v>0.247058823529412</v>
      </c>
      <c r="U4844" s="13" t="n">
        <f aca="false">F4844-E4844</f>
        <v>28</v>
      </c>
      <c r="V4844" s="13" t="n">
        <f aca="false">G4844-F4844</f>
        <v>2</v>
      </c>
      <c r="W4844" s="13" t="n">
        <f aca="false">G4844-E4844</f>
        <v>30</v>
      </c>
      <c r="X4844" s="10" t="n">
        <f aca="false">YEAR(E4844)</f>
        <v>2019</v>
      </c>
      <c r="Y4844" s="0" t="str">
        <f aca="false">TEXT(E4844,"yyyy-mm")</f>
        <v>2019-12</v>
      </c>
      <c r="Z4844" s="0" t="str">
        <f aca="false">"Q"&amp;ROUNDUP(MONTH(E4844)/3,0)&amp;"-"&amp;YEAR(E4844)</f>
        <v>Q4-2019</v>
      </c>
    </row>
    <row r="4845" customFormat="false" ht="14.25" hidden="false" customHeight="false" outlineLevel="0" collapsed="false">
      <c r="A4845" s="0" t="s">
        <v>4887</v>
      </c>
      <c r="B4845" s="0" t="s">
        <v>41</v>
      </c>
      <c r="C4845" s="0" t="s">
        <v>46</v>
      </c>
      <c r="D4845" s="9" t="n">
        <v>43700</v>
      </c>
      <c r="E4845" s="9" t="n">
        <v>43828</v>
      </c>
      <c r="F4845" s="9" t="n">
        <v>43837</v>
      </c>
      <c r="G4845" s="9" t="n">
        <v>43839</v>
      </c>
      <c r="H4845" s="10" t="s">
        <v>36</v>
      </c>
      <c r="I4845" s="0" t="n">
        <v>21</v>
      </c>
      <c r="J4845" s="0" t="n">
        <v>30</v>
      </c>
      <c r="K4845" s="0" t="n">
        <v>288</v>
      </c>
      <c r="L4845" s="0" t="n">
        <v>20</v>
      </c>
      <c r="M4845" s="0" t="n">
        <v>1</v>
      </c>
      <c r="N4845" s="11" t="n">
        <v>0.2</v>
      </c>
      <c r="O4845" s="12" t="n">
        <v>153.83</v>
      </c>
      <c r="P4845" s="12" t="n">
        <v>187.6</v>
      </c>
      <c r="Q4845" s="12" t="n">
        <f aca="false">M4845*P4845*(1-N4845)</f>
        <v>150.08</v>
      </c>
      <c r="R4845" s="12" t="n">
        <f aca="false">M4845*O4845</f>
        <v>153.83</v>
      </c>
      <c r="S4845" s="12" t="n">
        <f aca="false">Q4845-R4845</f>
        <v>-3.75</v>
      </c>
      <c r="T4845" s="11" t="n">
        <f aca="false">IFERROR(S4845/Q4845,0)</f>
        <v>-0.0249866737739872</v>
      </c>
      <c r="U4845" s="13" t="n">
        <f aca="false">F4845-E4845</f>
        <v>9</v>
      </c>
      <c r="V4845" s="13" t="n">
        <f aca="false">G4845-F4845</f>
        <v>2</v>
      </c>
      <c r="W4845" s="13" t="n">
        <f aca="false">G4845-E4845</f>
        <v>11</v>
      </c>
      <c r="X4845" s="10" t="n">
        <f aca="false">YEAR(E4845)</f>
        <v>2019</v>
      </c>
      <c r="Y4845" s="0" t="str">
        <f aca="false">TEXT(E4845,"yyyy-mm")</f>
        <v>2019-12</v>
      </c>
      <c r="Z4845" s="0" t="str">
        <f aca="false">"Q"&amp;ROUNDUP(MONTH(E4845)/3,0)&amp;"-"&amp;YEAR(E4845)</f>
        <v>Q4-2019</v>
      </c>
    </row>
    <row r="4846" customFormat="false" ht="14.25" hidden="false" customHeight="false" outlineLevel="0" collapsed="false">
      <c r="A4846" s="0" t="s">
        <v>4888</v>
      </c>
      <c r="B4846" s="0" t="s">
        <v>34</v>
      </c>
      <c r="C4846" s="0" t="s">
        <v>79</v>
      </c>
      <c r="D4846" s="9" t="n">
        <v>43700</v>
      </c>
      <c r="E4846" s="9" t="n">
        <v>43828</v>
      </c>
      <c r="F4846" s="9" t="n">
        <v>43833</v>
      </c>
      <c r="G4846" s="9" t="n">
        <v>43838</v>
      </c>
      <c r="H4846" s="10" t="s">
        <v>36</v>
      </c>
      <c r="I4846" s="0" t="n">
        <v>11</v>
      </c>
      <c r="J4846" s="0" t="n">
        <v>47</v>
      </c>
      <c r="K4846" s="0" t="n">
        <v>60</v>
      </c>
      <c r="L4846" s="0" t="n">
        <v>27</v>
      </c>
      <c r="M4846" s="0" t="n">
        <v>5</v>
      </c>
      <c r="N4846" s="11" t="n">
        <v>0.1</v>
      </c>
      <c r="O4846" s="12" t="n">
        <v>102.91</v>
      </c>
      <c r="P4846" s="12" t="n">
        <v>214.4</v>
      </c>
      <c r="Q4846" s="12" t="n">
        <f aca="false">M4846*P4846*(1-N4846)</f>
        <v>964.8</v>
      </c>
      <c r="R4846" s="12" t="n">
        <f aca="false">M4846*O4846</f>
        <v>514.55</v>
      </c>
      <c r="S4846" s="12" t="n">
        <f aca="false">Q4846-R4846</f>
        <v>450.25</v>
      </c>
      <c r="T4846" s="11" t="n">
        <f aca="false">IFERROR(S4846/Q4846,0)</f>
        <v>0.466677031509121</v>
      </c>
      <c r="U4846" s="13" t="n">
        <f aca="false">F4846-E4846</f>
        <v>5</v>
      </c>
      <c r="V4846" s="13" t="n">
        <f aca="false">G4846-F4846</f>
        <v>5</v>
      </c>
      <c r="W4846" s="13" t="n">
        <f aca="false">G4846-E4846</f>
        <v>10</v>
      </c>
      <c r="X4846" s="10" t="n">
        <f aca="false">YEAR(E4846)</f>
        <v>2019</v>
      </c>
      <c r="Y4846" s="0" t="str">
        <f aca="false">TEXT(E4846,"yyyy-mm")</f>
        <v>2019-12</v>
      </c>
      <c r="Z4846" s="0" t="str">
        <f aca="false">"Q"&amp;ROUNDUP(MONTH(E4846)/3,0)&amp;"-"&amp;YEAR(E4846)</f>
        <v>Q4-2019</v>
      </c>
    </row>
    <row r="4847" customFormat="false" ht="14.25" hidden="false" customHeight="false" outlineLevel="0" collapsed="false">
      <c r="A4847" s="0" t="s">
        <v>4889</v>
      </c>
      <c r="B4847" s="0" t="s">
        <v>34</v>
      </c>
      <c r="C4847" s="0" t="s">
        <v>35</v>
      </c>
      <c r="D4847" s="9" t="n">
        <v>43700</v>
      </c>
      <c r="E4847" s="9" t="n">
        <v>43828</v>
      </c>
      <c r="F4847" s="9" t="n">
        <v>43855</v>
      </c>
      <c r="G4847" s="9" t="n">
        <v>43859</v>
      </c>
      <c r="H4847" s="10" t="s">
        <v>36</v>
      </c>
      <c r="I4847" s="0" t="n">
        <v>7</v>
      </c>
      <c r="J4847" s="0" t="n">
        <v>18</v>
      </c>
      <c r="K4847" s="0" t="n">
        <v>250</v>
      </c>
      <c r="L4847" s="0" t="n">
        <v>45</v>
      </c>
      <c r="M4847" s="0" t="n">
        <v>2</v>
      </c>
      <c r="N4847" s="11" t="n">
        <v>0.1</v>
      </c>
      <c r="O4847" s="12" t="n">
        <v>909.32</v>
      </c>
      <c r="P4847" s="12" t="n">
        <v>1748.7</v>
      </c>
      <c r="Q4847" s="12" t="n">
        <f aca="false">M4847*P4847*(1-N4847)</f>
        <v>3147.66</v>
      </c>
      <c r="R4847" s="12" t="n">
        <f aca="false">M4847*O4847</f>
        <v>1818.64</v>
      </c>
      <c r="S4847" s="12" t="n">
        <f aca="false">Q4847-R4847</f>
        <v>1329.02</v>
      </c>
      <c r="T4847" s="11" t="n">
        <f aca="false">IFERROR(S4847/Q4847,0)</f>
        <v>0.422224763792786</v>
      </c>
      <c r="U4847" s="13" t="n">
        <f aca="false">F4847-E4847</f>
        <v>27</v>
      </c>
      <c r="V4847" s="13" t="n">
        <f aca="false">G4847-F4847</f>
        <v>4</v>
      </c>
      <c r="W4847" s="13" t="n">
        <f aca="false">G4847-E4847</f>
        <v>31</v>
      </c>
      <c r="X4847" s="10" t="n">
        <f aca="false">YEAR(E4847)</f>
        <v>2019</v>
      </c>
      <c r="Y4847" s="0" t="str">
        <f aca="false">TEXT(E4847,"yyyy-mm")</f>
        <v>2019-12</v>
      </c>
      <c r="Z4847" s="0" t="str">
        <f aca="false">"Q"&amp;ROUNDUP(MONTH(E4847)/3,0)&amp;"-"&amp;YEAR(E4847)</f>
        <v>Q4-2019</v>
      </c>
    </row>
    <row r="4848" customFormat="false" ht="14.25" hidden="false" customHeight="false" outlineLevel="0" collapsed="false">
      <c r="A4848" s="0" t="s">
        <v>4890</v>
      </c>
      <c r="B4848" s="0" t="s">
        <v>34</v>
      </c>
      <c r="C4848" s="0" t="s">
        <v>39</v>
      </c>
      <c r="D4848" s="9" t="n">
        <v>43700</v>
      </c>
      <c r="E4848" s="9" t="n">
        <v>43828</v>
      </c>
      <c r="F4848" s="9" t="n">
        <v>43848</v>
      </c>
      <c r="G4848" s="9" t="n">
        <v>43855</v>
      </c>
      <c r="H4848" s="10" t="s">
        <v>36</v>
      </c>
      <c r="I4848" s="0" t="n">
        <v>8</v>
      </c>
      <c r="J4848" s="0" t="n">
        <v>21</v>
      </c>
      <c r="K4848" s="0" t="n">
        <v>128</v>
      </c>
      <c r="L4848" s="0" t="n">
        <v>41</v>
      </c>
      <c r="M4848" s="0" t="n">
        <v>6</v>
      </c>
      <c r="N4848" s="11" t="n">
        <v>0.075</v>
      </c>
      <c r="O4848" s="12" t="n">
        <v>1477.35</v>
      </c>
      <c r="P4848" s="12" t="n">
        <v>1969.8</v>
      </c>
      <c r="Q4848" s="12" t="n">
        <f aca="false">M4848*P4848*(1-N4848)</f>
        <v>10932.39</v>
      </c>
      <c r="R4848" s="12" t="n">
        <f aca="false">M4848*O4848</f>
        <v>8864.1</v>
      </c>
      <c r="S4848" s="12" t="n">
        <f aca="false">Q4848-R4848</f>
        <v>2068.29</v>
      </c>
      <c r="T4848" s="11" t="n">
        <f aca="false">IFERROR(S4848/Q4848,0)</f>
        <v>0.189189189189189</v>
      </c>
      <c r="U4848" s="13" t="n">
        <f aca="false">F4848-E4848</f>
        <v>20</v>
      </c>
      <c r="V4848" s="13" t="n">
        <f aca="false">G4848-F4848</f>
        <v>7</v>
      </c>
      <c r="W4848" s="13" t="n">
        <f aca="false">G4848-E4848</f>
        <v>27</v>
      </c>
      <c r="X4848" s="10" t="n">
        <f aca="false">YEAR(E4848)</f>
        <v>2019</v>
      </c>
      <c r="Y4848" s="0" t="str">
        <f aca="false">TEXT(E4848,"yyyy-mm")</f>
        <v>2019-12</v>
      </c>
      <c r="Z4848" s="0" t="str">
        <f aca="false">"Q"&amp;ROUNDUP(MONTH(E4848)/3,0)&amp;"-"&amp;YEAR(E4848)</f>
        <v>Q4-2019</v>
      </c>
    </row>
    <row r="4849" customFormat="false" ht="14.25" hidden="false" customHeight="false" outlineLevel="0" collapsed="false">
      <c r="A4849" s="0" t="s">
        <v>4891</v>
      </c>
      <c r="B4849" s="0" t="s">
        <v>38</v>
      </c>
      <c r="C4849" s="0" t="s">
        <v>48</v>
      </c>
      <c r="D4849" s="9" t="n">
        <v>43700</v>
      </c>
      <c r="E4849" s="9" t="n">
        <v>43829</v>
      </c>
      <c r="F4849" s="9" t="n">
        <v>43836</v>
      </c>
      <c r="G4849" s="9" t="n">
        <v>43845</v>
      </c>
      <c r="H4849" s="10" t="s">
        <v>36</v>
      </c>
      <c r="I4849" s="0" t="n">
        <v>18</v>
      </c>
      <c r="J4849" s="0" t="n">
        <v>13</v>
      </c>
      <c r="K4849" s="0" t="n">
        <v>46</v>
      </c>
      <c r="L4849" s="0" t="n">
        <v>28</v>
      </c>
      <c r="M4849" s="0" t="n">
        <v>3</v>
      </c>
      <c r="N4849" s="11" t="n">
        <v>0.3</v>
      </c>
      <c r="O4849" s="12" t="n">
        <v>2648.51</v>
      </c>
      <c r="P4849" s="12" t="n">
        <v>3953</v>
      </c>
      <c r="Q4849" s="12" t="n">
        <f aca="false">M4849*P4849*(1-N4849)</f>
        <v>8301.3</v>
      </c>
      <c r="R4849" s="12" t="n">
        <f aca="false">M4849*O4849</f>
        <v>7945.53</v>
      </c>
      <c r="S4849" s="12" t="n">
        <f aca="false">Q4849-R4849</f>
        <v>355.769999999999</v>
      </c>
      <c r="T4849" s="11" t="n">
        <f aca="false">IFERROR(S4849/Q4849,0)</f>
        <v>0.0428571428571427</v>
      </c>
      <c r="U4849" s="13" t="n">
        <f aca="false">F4849-E4849</f>
        <v>7</v>
      </c>
      <c r="V4849" s="13" t="n">
        <f aca="false">G4849-F4849</f>
        <v>9</v>
      </c>
      <c r="W4849" s="13" t="n">
        <f aca="false">G4849-E4849</f>
        <v>16</v>
      </c>
      <c r="X4849" s="10" t="n">
        <f aca="false">YEAR(E4849)</f>
        <v>2019</v>
      </c>
      <c r="Y4849" s="0" t="str">
        <f aca="false">TEXT(E4849,"yyyy-mm")</f>
        <v>2019-12</v>
      </c>
      <c r="Z4849" s="0" t="str">
        <f aca="false">"Q"&amp;ROUNDUP(MONTH(E4849)/3,0)&amp;"-"&amp;YEAR(E4849)</f>
        <v>Q4-2019</v>
      </c>
    </row>
    <row r="4850" customFormat="false" ht="14.25" hidden="false" customHeight="false" outlineLevel="0" collapsed="false">
      <c r="A4850" s="0" t="s">
        <v>4892</v>
      </c>
      <c r="B4850" s="0" t="s">
        <v>38</v>
      </c>
      <c r="C4850" s="0" t="s">
        <v>48</v>
      </c>
      <c r="D4850" s="9" t="n">
        <v>43700</v>
      </c>
      <c r="E4850" s="9" t="n">
        <v>43829</v>
      </c>
      <c r="F4850" s="9" t="n">
        <v>43844</v>
      </c>
      <c r="G4850" s="9" t="n">
        <v>43850</v>
      </c>
      <c r="H4850" s="10" t="s">
        <v>36</v>
      </c>
      <c r="I4850" s="0" t="n">
        <v>16</v>
      </c>
      <c r="J4850" s="0" t="n">
        <v>45</v>
      </c>
      <c r="K4850" s="0" t="n">
        <v>49</v>
      </c>
      <c r="L4850" s="0" t="n">
        <v>42</v>
      </c>
      <c r="M4850" s="0" t="n">
        <v>1</v>
      </c>
      <c r="N4850" s="11" t="n">
        <v>0.05</v>
      </c>
      <c r="O4850" s="12" t="n">
        <v>1105.5</v>
      </c>
      <c r="P4850" s="12" t="n">
        <v>2512.5</v>
      </c>
      <c r="Q4850" s="12" t="n">
        <f aca="false">M4850*P4850*(1-N4850)</f>
        <v>2386.875</v>
      </c>
      <c r="R4850" s="12" t="n">
        <f aca="false">M4850*O4850</f>
        <v>1105.5</v>
      </c>
      <c r="S4850" s="12" t="n">
        <f aca="false">Q4850-R4850</f>
        <v>1281.375</v>
      </c>
      <c r="T4850" s="11" t="n">
        <f aca="false">IFERROR(S4850/Q4850,0)</f>
        <v>0.536842105263158</v>
      </c>
      <c r="U4850" s="13" t="n">
        <f aca="false">F4850-E4850</f>
        <v>15</v>
      </c>
      <c r="V4850" s="13" t="n">
        <f aca="false">G4850-F4850</f>
        <v>6</v>
      </c>
      <c r="W4850" s="13" t="n">
        <f aca="false">G4850-E4850</f>
        <v>21</v>
      </c>
      <c r="X4850" s="10" t="n">
        <f aca="false">YEAR(E4850)</f>
        <v>2019</v>
      </c>
      <c r="Y4850" s="0" t="str">
        <f aca="false">TEXT(E4850,"yyyy-mm")</f>
        <v>2019-12</v>
      </c>
      <c r="Z4850" s="0" t="str">
        <f aca="false">"Q"&amp;ROUNDUP(MONTH(E4850)/3,0)&amp;"-"&amp;YEAR(E4850)</f>
        <v>Q4-2019</v>
      </c>
    </row>
    <row r="4851" customFormat="false" ht="14.25" hidden="false" customHeight="false" outlineLevel="0" collapsed="false">
      <c r="A4851" s="0" t="s">
        <v>4893</v>
      </c>
      <c r="B4851" s="0" t="s">
        <v>38</v>
      </c>
      <c r="C4851" s="0" t="s">
        <v>48</v>
      </c>
      <c r="D4851" s="9" t="n">
        <v>43700</v>
      </c>
      <c r="E4851" s="9" t="n">
        <v>43829</v>
      </c>
      <c r="F4851" s="9" t="n">
        <v>43833</v>
      </c>
      <c r="G4851" s="9" t="n">
        <v>43834</v>
      </c>
      <c r="H4851" s="10" t="s">
        <v>36</v>
      </c>
      <c r="I4851" s="0" t="n">
        <v>15</v>
      </c>
      <c r="J4851" s="0" t="n">
        <v>46</v>
      </c>
      <c r="K4851" s="0" t="n">
        <v>10</v>
      </c>
      <c r="L4851" s="0" t="n">
        <v>39</v>
      </c>
      <c r="M4851" s="0" t="n">
        <v>4</v>
      </c>
      <c r="N4851" s="11" t="n">
        <v>0.15</v>
      </c>
      <c r="O4851" s="12" t="n">
        <v>3098.82</v>
      </c>
      <c r="P4851" s="12" t="n">
        <v>3825.7</v>
      </c>
      <c r="Q4851" s="12" t="n">
        <f aca="false">M4851*P4851*(1-N4851)</f>
        <v>13007.38</v>
      </c>
      <c r="R4851" s="12" t="n">
        <f aca="false">M4851*O4851</f>
        <v>12395.28</v>
      </c>
      <c r="S4851" s="12" t="n">
        <f aca="false">Q4851-R4851</f>
        <v>612.099999999999</v>
      </c>
      <c r="T4851" s="11" t="n">
        <f aca="false">IFERROR(S4851/Q4851,0)</f>
        <v>0.0470579009762149</v>
      </c>
      <c r="U4851" s="13" t="n">
        <f aca="false">F4851-E4851</f>
        <v>4</v>
      </c>
      <c r="V4851" s="13" t="n">
        <f aca="false">G4851-F4851</f>
        <v>1</v>
      </c>
      <c r="W4851" s="13" t="n">
        <f aca="false">G4851-E4851</f>
        <v>5</v>
      </c>
      <c r="X4851" s="10" t="n">
        <f aca="false">YEAR(E4851)</f>
        <v>2019</v>
      </c>
      <c r="Y4851" s="0" t="str">
        <f aca="false">TEXT(E4851,"yyyy-mm")</f>
        <v>2019-12</v>
      </c>
      <c r="Z4851" s="0" t="str">
        <f aca="false">"Q"&amp;ROUNDUP(MONTH(E4851)/3,0)&amp;"-"&amp;YEAR(E4851)</f>
        <v>Q4-2019</v>
      </c>
    </row>
    <row r="4852" customFormat="false" ht="14.25" hidden="false" customHeight="false" outlineLevel="0" collapsed="false">
      <c r="A4852" s="0" t="s">
        <v>4894</v>
      </c>
      <c r="B4852" s="0" t="s">
        <v>34</v>
      </c>
      <c r="C4852" s="0" t="s">
        <v>46</v>
      </c>
      <c r="D4852" s="9" t="n">
        <v>43700</v>
      </c>
      <c r="E4852" s="9" t="n">
        <v>43829</v>
      </c>
      <c r="F4852" s="9" t="n">
        <v>43854</v>
      </c>
      <c r="G4852" s="9" t="n">
        <v>43863</v>
      </c>
      <c r="H4852" s="10" t="s">
        <v>36</v>
      </c>
      <c r="I4852" s="0" t="n">
        <v>4</v>
      </c>
      <c r="J4852" s="0" t="n">
        <v>42</v>
      </c>
      <c r="K4852" s="0" t="n">
        <v>284</v>
      </c>
      <c r="L4852" s="0" t="n">
        <v>42</v>
      </c>
      <c r="M4852" s="0" t="n">
        <v>1</v>
      </c>
      <c r="N4852" s="11" t="n">
        <v>0.1</v>
      </c>
      <c r="O4852" s="12" t="n">
        <v>89.31</v>
      </c>
      <c r="P4852" s="12" t="n">
        <v>207.7</v>
      </c>
      <c r="Q4852" s="12" t="n">
        <f aca="false">M4852*P4852*(1-N4852)</f>
        <v>186.93</v>
      </c>
      <c r="R4852" s="12" t="n">
        <f aca="false">M4852*O4852</f>
        <v>89.31</v>
      </c>
      <c r="S4852" s="12" t="n">
        <f aca="false">Q4852-R4852</f>
        <v>97.62</v>
      </c>
      <c r="T4852" s="11" t="n">
        <f aca="false">IFERROR(S4852/Q4852,0)</f>
        <v>0.522227571818328</v>
      </c>
      <c r="U4852" s="13" t="n">
        <f aca="false">F4852-E4852</f>
        <v>25</v>
      </c>
      <c r="V4852" s="13" t="n">
        <f aca="false">G4852-F4852</f>
        <v>9</v>
      </c>
      <c r="W4852" s="13" t="n">
        <f aca="false">G4852-E4852</f>
        <v>34</v>
      </c>
      <c r="X4852" s="10" t="n">
        <f aca="false">YEAR(E4852)</f>
        <v>2019</v>
      </c>
      <c r="Y4852" s="0" t="str">
        <f aca="false">TEXT(E4852,"yyyy-mm")</f>
        <v>2019-12</v>
      </c>
      <c r="Z4852" s="0" t="str">
        <f aca="false">"Q"&amp;ROUNDUP(MONTH(E4852)/3,0)&amp;"-"&amp;YEAR(E4852)</f>
        <v>Q4-2019</v>
      </c>
    </row>
    <row r="4853" customFormat="false" ht="14.25" hidden="false" customHeight="false" outlineLevel="0" collapsed="false">
      <c r="A4853" s="0" t="s">
        <v>4895</v>
      </c>
      <c r="B4853" s="0" t="s">
        <v>34</v>
      </c>
      <c r="C4853" s="0" t="s">
        <v>35</v>
      </c>
      <c r="D4853" s="9" t="n">
        <v>43700</v>
      </c>
      <c r="E4853" s="9" t="n">
        <v>43829</v>
      </c>
      <c r="F4853" s="9" t="n">
        <v>43846</v>
      </c>
      <c r="G4853" s="9" t="n">
        <v>43847</v>
      </c>
      <c r="H4853" s="10" t="s">
        <v>36</v>
      </c>
      <c r="I4853" s="0" t="n">
        <v>2</v>
      </c>
      <c r="J4853" s="0" t="n">
        <v>4</v>
      </c>
      <c r="K4853" s="0" t="n">
        <v>257</v>
      </c>
      <c r="L4853" s="0" t="n">
        <v>37</v>
      </c>
      <c r="M4853" s="0" t="n">
        <v>6</v>
      </c>
      <c r="N4853" s="11" t="n">
        <v>0.15</v>
      </c>
      <c r="O4853" s="12" t="n">
        <v>1254.24</v>
      </c>
      <c r="P4853" s="12" t="n">
        <v>1929.6</v>
      </c>
      <c r="Q4853" s="12" t="n">
        <f aca="false">M4853*P4853*(1-N4853)</f>
        <v>9840.96</v>
      </c>
      <c r="R4853" s="12" t="n">
        <f aca="false">M4853*O4853</f>
        <v>7525.44</v>
      </c>
      <c r="S4853" s="12" t="n">
        <f aca="false">Q4853-R4853</f>
        <v>2315.52</v>
      </c>
      <c r="T4853" s="11" t="n">
        <f aca="false">IFERROR(S4853/Q4853,0)</f>
        <v>0.235294117647059</v>
      </c>
      <c r="U4853" s="13" t="n">
        <f aca="false">F4853-E4853</f>
        <v>17</v>
      </c>
      <c r="V4853" s="13" t="n">
        <f aca="false">G4853-F4853</f>
        <v>1</v>
      </c>
      <c r="W4853" s="13" t="n">
        <f aca="false">G4853-E4853</f>
        <v>18</v>
      </c>
      <c r="X4853" s="10" t="n">
        <f aca="false">YEAR(E4853)</f>
        <v>2019</v>
      </c>
      <c r="Y4853" s="0" t="str">
        <f aca="false">TEXT(E4853,"yyyy-mm")</f>
        <v>2019-12</v>
      </c>
      <c r="Z4853" s="0" t="str">
        <f aca="false">"Q"&amp;ROUNDUP(MONTH(E4853)/3,0)&amp;"-"&amp;YEAR(E4853)</f>
        <v>Q4-2019</v>
      </c>
    </row>
    <row r="4854" customFormat="false" ht="14.25" hidden="false" customHeight="false" outlineLevel="0" collapsed="false">
      <c r="A4854" s="0" t="s">
        <v>4896</v>
      </c>
      <c r="B4854" s="0" t="s">
        <v>38</v>
      </c>
      <c r="C4854" s="0" t="s">
        <v>48</v>
      </c>
      <c r="D4854" s="9" t="n">
        <v>43700</v>
      </c>
      <c r="E4854" s="9" t="n">
        <v>43829</v>
      </c>
      <c r="F4854" s="9" t="n">
        <v>43849</v>
      </c>
      <c r="G4854" s="9" t="n">
        <v>43851</v>
      </c>
      <c r="H4854" s="10" t="s">
        <v>36</v>
      </c>
      <c r="I4854" s="0" t="n">
        <v>14</v>
      </c>
      <c r="J4854" s="0" t="n">
        <v>27</v>
      </c>
      <c r="K4854" s="0" t="n">
        <v>42</v>
      </c>
      <c r="L4854" s="0" t="n">
        <v>38</v>
      </c>
      <c r="M4854" s="0" t="n">
        <v>7</v>
      </c>
      <c r="N4854" s="11" t="n">
        <v>0.1</v>
      </c>
      <c r="O4854" s="12" t="n">
        <v>458.28</v>
      </c>
      <c r="P4854" s="12" t="n">
        <v>1145.7</v>
      </c>
      <c r="Q4854" s="12" t="n">
        <f aca="false">M4854*P4854*(1-N4854)</f>
        <v>7217.91</v>
      </c>
      <c r="R4854" s="12" t="n">
        <f aca="false">M4854*O4854</f>
        <v>3207.96</v>
      </c>
      <c r="S4854" s="12" t="n">
        <f aca="false">Q4854-R4854</f>
        <v>4009.95</v>
      </c>
      <c r="T4854" s="11" t="n">
        <f aca="false">IFERROR(S4854/Q4854,0)</f>
        <v>0.555555555555556</v>
      </c>
      <c r="U4854" s="13" t="n">
        <f aca="false">F4854-E4854</f>
        <v>20</v>
      </c>
      <c r="V4854" s="13" t="n">
        <f aca="false">G4854-F4854</f>
        <v>2</v>
      </c>
      <c r="W4854" s="13" t="n">
        <f aca="false">G4854-E4854</f>
        <v>22</v>
      </c>
      <c r="X4854" s="10" t="n">
        <f aca="false">YEAR(E4854)</f>
        <v>2019</v>
      </c>
      <c r="Y4854" s="0" t="str">
        <f aca="false">TEXT(E4854,"yyyy-mm")</f>
        <v>2019-12</v>
      </c>
      <c r="Z4854" s="0" t="str">
        <f aca="false">"Q"&amp;ROUNDUP(MONTH(E4854)/3,0)&amp;"-"&amp;YEAR(E4854)</f>
        <v>Q4-2019</v>
      </c>
    </row>
    <row r="4855" customFormat="false" ht="14.25" hidden="false" customHeight="false" outlineLevel="0" collapsed="false">
      <c r="A4855" s="0" t="s">
        <v>4897</v>
      </c>
      <c r="B4855" s="0" t="s">
        <v>34</v>
      </c>
      <c r="C4855" s="0" t="s">
        <v>79</v>
      </c>
      <c r="D4855" s="9" t="n">
        <v>43700</v>
      </c>
      <c r="E4855" s="9" t="n">
        <v>43829</v>
      </c>
      <c r="F4855" s="9" t="n">
        <v>43847</v>
      </c>
      <c r="G4855" s="9" t="n">
        <v>43856</v>
      </c>
      <c r="H4855" s="10" t="s">
        <v>36</v>
      </c>
      <c r="I4855" s="0" t="n">
        <v>6</v>
      </c>
      <c r="J4855" s="0" t="n">
        <v>3</v>
      </c>
      <c r="K4855" s="0" t="n">
        <v>83</v>
      </c>
      <c r="L4855" s="0" t="n">
        <v>41</v>
      </c>
      <c r="M4855" s="0" t="n">
        <v>5</v>
      </c>
      <c r="N4855" s="11" t="n">
        <v>0.1</v>
      </c>
      <c r="O4855" s="12" t="n">
        <v>1072.13</v>
      </c>
      <c r="P4855" s="12" t="n">
        <v>2552.7</v>
      </c>
      <c r="Q4855" s="12" t="n">
        <f aca="false">M4855*P4855*(1-N4855)</f>
        <v>11487.15</v>
      </c>
      <c r="R4855" s="12" t="n">
        <f aca="false">M4855*O4855</f>
        <v>5360.65</v>
      </c>
      <c r="S4855" s="12" t="n">
        <f aca="false">Q4855-R4855</f>
        <v>6126.5</v>
      </c>
      <c r="T4855" s="11" t="n">
        <f aca="false">IFERROR(S4855/Q4855,0)</f>
        <v>0.533335074409231</v>
      </c>
      <c r="U4855" s="13" t="n">
        <f aca="false">F4855-E4855</f>
        <v>18</v>
      </c>
      <c r="V4855" s="13" t="n">
        <f aca="false">G4855-F4855</f>
        <v>9</v>
      </c>
      <c r="W4855" s="13" t="n">
        <f aca="false">G4855-E4855</f>
        <v>27</v>
      </c>
      <c r="X4855" s="10" t="n">
        <f aca="false">YEAR(E4855)</f>
        <v>2019</v>
      </c>
      <c r="Y4855" s="0" t="str">
        <f aca="false">TEXT(E4855,"yyyy-mm")</f>
        <v>2019-12</v>
      </c>
      <c r="Z4855" s="0" t="str">
        <f aca="false">"Q"&amp;ROUNDUP(MONTH(E4855)/3,0)&amp;"-"&amp;YEAR(E4855)</f>
        <v>Q4-2019</v>
      </c>
    </row>
    <row r="4856" customFormat="false" ht="14.25" hidden="false" customHeight="false" outlineLevel="0" collapsed="false">
      <c r="A4856" s="0" t="s">
        <v>4898</v>
      </c>
      <c r="B4856" s="0" t="s">
        <v>34</v>
      </c>
      <c r="C4856" s="0" t="s">
        <v>48</v>
      </c>
      <c r="D4856" s="9" t="n">
        <v>43700</v>
      </c>
      <c r="E4856" s="9" t="n">
        <v>43829</v>
      </c>
      <c r="F4856" s="9" t="n">
        <v>43851</v>
      </c>
      <c r="G4856" s="9" t="n">
        <v>43854</v>
      </c>
      <c r="H4856" s="10" t="s">
        <v>36</v>
      </c>
      <c r="I4856" s="0" t="n">
        <v>6</v>
      </c>
      <c r="J4856" s="0" t="n">
        <v>23</v>
      </c>
      <c r="K4856" s="0" t="n">
        <v>3</v>
      </c>
      <c r="L4856" s="0" t="n">
        <v>31</v>
      </c>
      <c r="M4856" s="0" t="n">
        <v>6</v>
      </c>
      <c r="N4856" s="11" t="n">
        <v>0.075</v>
      </c>
      <c r="O4856" s="12" t="n">
        <v>2335.62</v>
      </c>
      <c r="P4856" s="12" t="n">
        <v>5561</v>
      </c>
      <c r="Q4856" s="12" t="n">
        <f aca="false">M4856*P4856*(1-N4856)</f>
        <v>30863.55</v>
      </c>
      <c r="R4856" s="12" t="n">
        <f aca="false">M4856*O4856</f>
        <v>14013.72</v>
      </c>
      <c r="S4856" s="12" t="n">
        <f aca="false">Q4856-R4856</f>
        <v>16849.83</v>
      </c>
      <c r="T4856" s="11" t="n">
        <f aca="false">IFERROR(S4856/Q4856,0)</f>
        <v>0.545945945945946</v>
      </c>
      <c r="U4856" s="13" t="n">
        <f aca="false">F4856-E4856</f>
        <v>22</v>
      </c>
      <c r="V4856" s="13" t="n">
        <f aca="false">G4856-F4856</f>
        <v>3</v>
      </c>
      <c r="W4856" s="13" t="n">
        <f aca="false">G4856-E4856</f>
        <v>25</v>
      </c>
      <c r="X4856" s="10" t="n">
        <f aca="false">YEAR(E4856)</f>
        <v>2019</v>
      </c>
      <c r="Y4856" s="0" t="str">
        <f aca="false">TEXT(E4856,"yyyy-mm")</f>
        <v>2019-12</v>
      </c>
      <c r="Z4856" s="0" t="str">
        <f aca="false">"Q"&amp;ROUNDUP(MONTH(E4856)/3,0)&amp;"-"&amp;YEAR(E4856)</f>
        <v>Q4-2019</v>
      </c>
    </row>
    <row r="4857" customFormat="false" ht="14.25" hidden="false" customHeight="false" outlineLevel="0" collapsed="false">
      <c r="A4857" s="0" t="s">
        <v>4899</v>
      </c>
      <c r="B4857" s="0" t="s">
        <v>34</v>
      </c>
      <c r="C4857" s="0" t="s">
        <v>46</v>
      </c>
      <c r="D4857" s="9" t="n">
        <v>43700</v>
      </c>
      <c r="E4857" s="9" t="n">
        <v>43829</v>
      </c>
      <c r="F4857" s="9" t="n">
        <v>43842</v>
      </c>
      <c r="G4857" s="9" t="n">
        <v>43846</v>
      </c>
      <c r="H4857" s="10" t="s">
        <v>36</v>
      </c>
      <c r="I4857" s="0" t="n">
        <v>4</v>
      </c>
      <c r="J4857" s="0" t="n">
        <v>10</v>
      </c>
      <c r="K4857" s="0" t="n">
        <v>276</v>
      </c>
      <c r="L4857" s="0" t="n">
        <v>5</v>
      </c>
      <c r="M4857" s="0" t="n">
        <v>8</v>
      </c>
      <c r="N4857" s="11" t="n">
        <v>0.075</v>
      </c>
      <c r="O4857" s="12" t="n">
        <v>120.06</v>
      </c>
      <c r="P4857" s="12" t="n">
        <v>214.4</v>
      </c>
      <c r="Q4857" s="12" t="n">
        <f aca="false">M4857*P4857*(1-N4857)</f>
        <v>1586.56</v>
      </c>
      <c r="R4857" s="12" t="n">
        <f aca="false">M4857*O4857</f>
        <v>960.48</v>
      </c>
      <c r="S4857" s="12" t="n">
        <f aca="false">Q4857-R4857</f>
        <v>626.08</v>
      </c>
      <c r="T4857" s="11" t="n">
        <f aca="false">IFERROR(S4857/Q4857,0)</f>
        <v>0.394614764017749</v>
      </c>
      <c r="U4857" s="13" t="n">
        <f aca="false">F4857-E4857</f>
        <v>13</v>
      </c>
      <c r="V4857" s="13" t="n">
        <f aca="false">G4857-F4857</f>
        <v>4</v>
      </c>
      <c r="W4857" s="13" t="n">
        <f aca="false">G4857-E4857</f>
        <v>17</v>
      </c>
      <c r="X4857" s="10" t="n">
        <f aca="false">YEAR(E4857)</f>
        <v>2019</v>
      </c>
      <c r="Y4857" s="0" t="str">
        <f aca="false">TEXT(E4857,"yyyy-mm")</f>
        <v>2019-12</v>
      </c>
      <c r="Z4857" s="0" t="str">
        <f aca="false">"Q"&amp;ROUNDUP(MONTH(E4857)/3,0)&amp;"-"&amp;YEAR(E4857)</f>
        <v>Q4-2019</v>
      </c>
    </row>
    <row r="4858" customFormat="false" ht="14.25" hidden="false" customHeight="false" outlineLevel="0" collapsed="false">
      <c r="A4858" s="0" t="s">
        <v>4900</v>
      </c>
      <c r="B4858" s="0" t="s">
        <v>43</v>
      </c>
      <c r="C4858" s="0" t="s">
        <v>58</v>
      </c>
      <c r="D4858" s="9" t="n">
        <v>43700</v>
      </c>
      <c r="E4858" s="9" t="n">
        <v>43829</v>
      </c>
      <c r="F4858" s="9" t="n">
        <v>43838</v>
      </c>
      <c r="G4858" s="9" t="n">
        <v>43843</v>
      </c>
      <c r="H4858" s="10" t="s">
        <v>36</v>
      </c>
      <c r="I4858" s="0" t="n">
        <v>26</v>
      </c>
      <c r="J4858" s="0" t="n">
        <v>19</v>
      </c>
      <c r="K4858" s="0" t="n">
        <v>342</v>
      </c>
      <c r="L4858" s="0" t="n">
        <v>17</v>
      </c>
      <c r="M4858" s="0" t="n">
        <v>1</v>
      </c>
      <c r="N4858" s="11" t="n">
        <v>0.075</v>
      </c>
      <c r="O4858" s="12" t="n">
        <v>1470.52</v>
      </c>
      <c r="P4858" s="12" t="n">
        <v>2371.8</v>
      </c>
      <c r="Q4858" s="12" t="n">
        <f aca="false">M4858*P4858*(1-N4858)</f>
        <v>2193.915</v>
      </c>
      <c r="R4858" s="12" t="n">
        <f aca="false">M4858*O4858</f>
        <v>1470.52</v>
      </c>
      <c r="S4858" s="12" t="n">
        <f aca="false">Q4858-R4858</f>
        <v>723.395</v>
      </c>
      <c r="T4858" s="11" t="n">
        <f aca="false">IFERROR(S4858/Q4858,0)</f>
        <v>0.329727906505038</v>
      </c>
      <c r="U4858" s="13" t="n">
        <f aca="false">F4858-E4858</f>
        <v>9</v>
      </c>
      <c r="V4858" s="13" t="n">
        <f aca="false">G4858-F4858</f>
        <v>5</v>
      </c>
      <c r="W4858" s="13" t="n">
        <f aca="false">G4858-E4858</f>
        <v>14</v>
      </c>
      <c r="X4858" s="10" t="n">
        <f aca="false">YEAR(E4858)</f>
        <v>2019</v>
      </c>
      <c r="Y4858" s="0" t="str">
        <f aca="false">TEXT(E4858,"yyyy-mm")</f>
        <v>2019-12</v>
      </c>
      <c r="Z4858" s="0" t="str">
        <f aca="false">"Q"&amp;ROUNDUP(MONTH(E4858)/3,0)&amp;"-"&amp;YEAR(E4858)</f>
        <v>Q4-2019</v>
      </c>
    </row>
    <row r="4859" customFormat="false" ht="14.25" hidden="false" customHeight="false" outlineLevel="0" collapsed="false">
      <c r="A4859" s="0" t="s">
        <v>4901</v>
      </c>
      <c r="B4859" s="0" t="s">
        <v>38</v>
      </c>
      <c r="C4859" s="0" t="s">
        <v>48</v>
      </c>
      <c r="D4859" s="9" t="n">
        <v>43700</v>
      </c>
      <c r="E4859" s="9" t="n">
        <v>43830</v>
      </c>
      <c r="F4859" s="9" t="n">
        <v>43834</v>
      </c>
      <c r="G4859" s="9" t="n">
        <v>43841</v>
      </c>
      <c r="H4859" s="10" t="s">
        <v>36</v>
      </c>
      <c r="I4859" s="0" t="n">
        <v>14</v>
      </c>
      <c r="J4859" s="0" t="n">
        <v>2</v>
      </c>
      <c r="K4859" s="0" t="n">
        <v>41</v>
      </c>
      <c r="L4859" s="0" t="n">
        <v>2</v>
      </c>
      <c r="M4859" s="0" t="n">
        <v>2</v>
      </c>
      <c r="N4859" s="11" t="n">
        <v>0.075</v>
      </c>
      <c r="O4859" s="12" t="n">
        <v>498.48</v>
      </c>
      <c r="P4859" s="12" t="n">
        <v>1038.5</v>
      </c>
      <c r="Q4859" s="12" t="n">
        <f aca="false">M4859*P4859*(1-N4859)</f>
        <v>1921.225</v>
      </c>
      <c r="R4859" s="12" t="n">
        <f aca="false">M4859*O4859</f>
        <v>996.96</v>
      </c>
      <c r="S4859" s="12" t="n">
        <f aca="false">Q4859-R4859</f>
        <v>924.265</v>
      </c>
      <c r="T4859" s="11" t="n">
        <f aca="false">IFERROR(S4859/Q4859,0)</f>
        <v>0.481081081081081</v>
      </c>
      <c r="U4859" s="13" t="n">
        <f aca="false">F4859-E4859</f>
        <v>4</v>
      </c>
      <c r="V4859" s="13" t="n">
        <f aca="false">G4859-F4859</f>
        <v>7</v>
      </c>
      <c r="W4859" s="13" t="n">
        <f aca="false">G4859-E4859</f>
        <v>11</v>
      </c>
      <c r="X4859" s="10" t="n">
        <f aca="false">YEAR(E4859)</f>
        <v>2019</v>
      </c>
      <c r="Y4859" s="0" t="str">
        <f aca="false">TEXT(E4859,"yyyy-mm")</f>
        <v>2019-12</v>
      </c>
      <c r="Z4859" s="0" t="str">
        <f aca="false">"Q"&amp;ROUNDUP(MONTH(E4859)/3,0)&amp;"-"&amp;YEAR(E4859)</f>
        <v>Q4-2019</v>
      </c>
    </row>
    <row r="4860" customFormat="false" ht="14.25" hidden="false" customHeight="false" outlineLevel="0" collapsed="false">
      <c r="A4860" s="0" t="s">
        <v>4902</v>
      </c>
      <c r="B4860" s="0" t="s">
        <v>41</v>
      </c>
      <c r="C4860" s="0" t="s">
        <v>35</v>
      </c>
      <c r="D4860" s="9" t="n">
        <v>43700</v>
      </c>
      <c r="E4860" s="9" t="n">
        <v>43830</v>
      </c>
      <c r="F4860" s="9" t="n">
        <v>43839</v>
      </c>
      <c r="G4860" s="9" t="n">
        <v>43844</v>
      </c>
      <c r="H4860" s="10" t="s">
        <v>36</v>
      </c>
      <c r="I4860" s="0" t="n">
        <v>24</v>
      </c>
      <c r="J4860" s="0" t="n">
        <v>12</v>
      </c>
      <c r="K4860" s="0" t="n">
        <v>224</v>
      </c>
      <c r="L4860" s="0" t="n">
        <v>5</v>
      </c>
      <c r="M4860" s="0" t="n">
        <v>8</v>
      </c>
      <c r="N4860" s="11" t="n">
        <v>0.075</v>
      </c>
      <c r="O4860" s="12" t="n">
        <v>566.55</v>
      </c>
      <c r="P4860" s="12" t="n">
        <v>1011.7</v>
      </c>
      <c r="Q4860" s="12" t="n">
        <f aca="false">M4860*P4860*(1-N4860)</f>
        <v>7486.58</v>
      </c>
      <c r="R4860" s="12" t="n">
        <f aca="false">M4860*O4860</f>
        <v>4532.4</v>
      </c>
      <c r="S4860" s="12" t="n">
        <f aca="false">Q4860-R4860</f>
        <v>2954.18</v>
      </c>
      <c r="T4860" s="11" t="n">
        <f aca="false">IFERROR(S4860/Q4860,0)</f>
        <v>0.394596731752015</v>
      </c>
      <c r="U4860" s="13" t="n">
        <f aca="false">F4860-E4860</f>
        <v>9</v>
      </c>
      <c r="V4860" s="13" t="n">
        <f aca="false">G4860-F4860</f>
        <v>5</v>
      </c>
      <c r="W4860" s="13" t="n">
        <f aca="false">G4860-E4860</f>
        <v>14</v>
      </c>
      <c r="X4860" s="10" t="n">
        <f aca="false">YEAR(E4860)</f>
        <v>2019</v>
      </c>
      <c r="Y4860" s="0" t="str">
        <f aca="false">TEXT(E4860,"yyyy-mm")</f>
        <v>2019-12</v>
      </c>
      <c r="Z4860" s="0" t="str">
        <f aca="false">"Q"&amp;ROUNDUP(MONTH(E4860)/3,0)&amp;"-"&amp;YEAR(E4860)</f>
        <v>Q4-2019</v>
      </c>
    </row>
    <row r="4861" customFormat="false" ht="14.25" hidden="false" customHeight="false" outlineLevel="0" collapsed="false">
      <c r="A4861" s="0" t="s">
        <v>4903</v>
      </c>
      <c r="B4861" s="0" t="s">
        <v>38</v>
      </c>
      <c r="C4861" s="0" t="s">
        <v>39</v>
      </c>
      <c r="D4861" s="9" t="n">
        <v>43700</v>
      </c>
      <c r="E4861" s="9" t="n">
        <v>43830</v>
      </c>
      <c r="F4861" s="9" t="n">
        <v>43846</v>
      </c>
      <c r="G4861" s="9" t="n">
        <v>43850</v>
      </c>
      <c r="H4861" s="10" t="s">
        <v>36</v>
      </c>
      <c r="I4861" s="0" t="n">
        <v>19</v>
      </c>
      <c r="J4861" s="0" t="n">
        <v>7</v>
      </c>
      <c r="K4861" s="0" t="n">
        <v>158</v>
      </c>
      <c r="L4861" s="0" t="n">
        <v>12</v>
      </c>
      <c r="M4861" s="0" t="n">
        <v>7</v>
      </c>
      <c r="N4861" s="11" t="n">
        <v>0.075</v>
      </c>
      <c r="O4861" s="12" t="n">
        <v>2944.65</v>
      </c>
      <c r="P4861" s="12" t="n">
        <v>3926.2</v>
      </c>
      <c r="Q4861" s="12" t="n">
        <f aca="false">M4861*P4861*(1-N4861)</f>
        <v>25422.145</v>
      </c>
      <c r="R4861" s="12" t="n">
        <f aca="false">M4861*O4861</f>
        <v>20612.55</v>
      </c>
      <c r="S4861" s="12" t="n">
        <f aca="false">Q4861-R4861</f>
        <v>4809.595</v>
      </c>
      <c r="T4861" s="11" t="n">
        <f aca="false">IFERROR(S4861/Q4861,0)</f>
        <v>0.189189189189189</v>
      </c>
      <c r="U4861" s="13" t="n">
        <f aca="false">F4861-E4861</f>
        <v>16</v>
      </c>
      <c r="V4861" s="13" t="n">
        <f aca="false">G4861-F4861</f>
        <v>4</v>
      </c>
      <c r="W4861" s="13" t="n">
        <f aca="false">G4861-E4861</f>
        <v>20</v>
      </c>
      <c r="X4861" s="10" t="n">
        <f aca="false">YEAR(E4861)</f>
        <v>2019</v>
      </c>
      <c r="Y4861" s="0" t="str">
        <f aca="false">TEXT(E4861,"yyyy-mm")</f>
        <v>2019-12</v>
      </c>
      <c r="Z4861" s="0" t="str">
        <f aca="false">"Q"&amp;ROUNDUP(MONTH(E4861)/3,0)&amp;"-"&amp;YEAR(E4861)</f>
        <v>Q4-2019</v>
      </c>
    </row>
    <row r="4862" customFormat="false" ht="14.25" hidden="false" customHeight="false" outlineLevel="0" collapsed="false">
      <c r="A4862" s="0" t="s">
        <v>4904</v>
      </c>
      <c r="B4862" s="0" t="s">
        <v>43</v>
      </c>
      <c r="C4862" s="0" t="s">
        <v>35</v>
      </c>
      <c r="D4862" s="9" t="n">
        <v>43700</v>
      </c>
      <c r="E4862" s="9" t="n">
        <v>43830</v>
      </c>
      <c r="F4862" s="9" t="n">
        <v>43834</v>
      </c>
      <c r="G4862" s="9" t="n">
        <v>43840</v>
      </c>
      <c r="H4862" s="10" t="s">
        <v>36</v>
      </c>
      <c r="I4862" s="0" t="n">
        <v>27</v>
      </c>
      <c r="J4862" s="0" t="n">
        <v>2</v>
      </c>
      <c r="K4862" s="0" t="n">
        <v>256</v>
      </c>
      <c r="L4862" s="0" t="n">
        <v>33</v>
      </c>
      <c r="M4862" s="0" t="n">
        <v>2</v>
      </c>
      <c r="N4862" s="11" t="n">
        <v>0.1</v>
      </c>
      <c r="O4862" s="12" t="n">
        <v>4127.74</v>
      </c>
      <c r="P4862" s="12" t="n">
        <v>6070.2</v>
      </c>
      <c r="Q4862" s="12" t="n">
        <f aca="false">M4862*P4862*(1-N4862)</f>
        <v>10926.36</v>
      </c>
      <c r="R4862" s="12" t="n">
        <f aca="false">M4862*O4862</f>
        <v>8255.48</v>
      </c>
      <c r="S4862" s="12" t="n">
        <f aca="false">Q4862-R4862</f>
        <v>2670.88</v>
      </c>
      <c r="T4862" s="11" t="n">
        <f aca="false">IFERROR(S4862/Q4862,0)</f>
        <v>0.244443712270143</v>
      </c>
      <c r="U4862" s="13" t="n">
        <f aca="false">F4862-E4862</f>
        <v>4</v>
      </c>
      <c r="V4862" s="13" t="n">
        <f aca="false">G4862-F4862</f>
        <v>6</v>
      </c>
      <c r="W4862" s="13" t="n">
        <f aca="false">G4862-E4862</f>
        <v>10</v>
      </c>
      <c r="X4862" s="10" t="n">
        <f aca="false">YEAR(E4862)</f>
        <v>2019</v>
      </c>
      <c r="Y4862" s="0" t="str">
        <f aca="false">TEXT(E4862,"yyyy-mm")</f>
        <v>2019-12</v>
      </c>
      <c r="Z4862" s="0" t="str">
        <f aca="false">"Q"&amp;ROUNDUP(MONTH(E4862)/3,0)&amp;"-"&amp;YEAR(E4862)</f>
        <v>Q4-2019</v>
      </c>
    </row>
    <row r="4863" customFormat="false" ht="14.25" hidden="false" customHeight="false" outlineLevel="0" collapsed="false">
      <c r="A4863" s="0" t="s">
        <v>4905</v>
      </c>
      <c r="B4863" s="0" t="s">
        <v>38</v>
      </c>
      <c r="C4863" s="0" t="s">
        <v>35</v>
      </c>
      <c r="D4863" s="9" t="n">
        <v>43700</v>
      </c>
      <c r="E4863" s="9" t="n">
        <v>43830</v>
      </c>
      <c r="F4863" s="9" t="n">
        <v>43841</v>
      </c>
      <c r="G4863" s="9" t="n">
        <v>43849</v>
      </c>
      <c r="H4863" s="10" t="s">
        <v>36</v>
      </c>
      <c r="I4863" s="0" t="n">
        <v>18</v>
      </c>
      <c r="J4863" s="0" t="n">
        <v>44</v>
      </c>
      <c r="K4863" s="0" t="n">
        <v>238</v>
      </c>
      <c r="L4863" s="0" t="n">
        <v>39</v>
      </c>
      <c r="M4863" s="0" t="n">
        <v>5</v>
      </c>
      <c r="N4863" s="11" t="n">
        <v>0.075</v>
      </c>
      <c r="O4863" s="12" t="n">
        <v>5097.03</v>
      </c>
      <c r="P4863" s="12" t="n">
        <v>5996.5</v>
      </c>
      <c r="Q4863" s="12" t="n">
        <f aca="false">M4863*P4863*(1-N4863)</f>
        <v>27733.8125</v>
      </c>
      <c r="R4863" s="12" t="n">
        <f aca="false">M4863*O4863</f>
        <v>25485.15</v>
      </c>
      <c r="S4863" s="12" t="n">
        <f aca="false">Q4863-R4863</f>
        <v>2248.6625</v>
      </c>
      <c r="T4863" s="11" t="n">
        <f aca="false">IFERROR(S4863/Q4863,0)</f>
        <v>0.081080179654348</v>
      </c>
      <c r="U4863" s="13" t="n">
        <f aca="false">F4863-E4863</f>
        <v>11</v>
      </c>
      <c r="V4863" s="13" t="n">
        <f aca="false">G4863-F4863</f>
        <v>8</v>
      </c>
      <c r="W4863" s="13" t="n">
        <f aca="false">G4863-E4863</f>
        <v>19</v>
      </c>
      <c r="X4863" s="10" t="n">
        <f aca="false">YEAR(E4863)</f>
        <v>2019</v>
      </c>
      <c r="Y4863" s="0" t="str">
        <f aca="false">TEXT(E4863,"yyyy-mm")</f>
        <v>2019-12</v>
      </c>
      <c r="Z4863" s="0" t="str">
        <f aca="false">"Q"&amp;ROUNDUP(MONTH(E4863)/3,0)&amp;"-"&amp;YEAR(E4863)</f>
        <v>Q4-2019</v>
      </c>
    </row>
    <row r="4864" customFormat="false" ht="14.25" hidden="false" customHeight="false" outlineLevel="0" collapsed="false">
      <c r="A4864" s="0" t="s">
        <v>4906</v>
      </c>
      <c r="B4864" s="0" t="s">
        <v>41</v>
      </c>
      <c r="C4864" s="0" t="s">
        <v>46</v>
      </c>
      <c r="D4864" s="9" t="n">
        <v>43700</v>
      </c>
      <c r="E4864" s="9" t="n">
        <v>43830</v>
      </c>
      <c r="F4864" s="9" t="n">
        <v>43832</v>
      </c>
      <c r="G4864" s="9" t="n">
        <v>43834</v>
      </c>
      <c r="H4864" s="10" t="s">
        <v>36</v>
      </c>
      <c r="I4864" s="0" t="n">
        <v>24</v>
      </c>
      <c r="J4864" s="0" t="n">
        <v>26</v>
      </c>
      <c r="K4864" s="0" t="n">
        <v>272</v>
      </c>
      <c r="L4864" s="0" t="n">
        <v>23</v>
      </c>
      <c r="M4864" s="0" t="n">
        <v>4</v>
      </c>
      <c r="N4864" s="11" t="n">
        <v>0.2</v>
      </c>
      <c r="O4864" s="12" t="n">
        <v>3246.02</v>
      </c>
      <c r="P4864" s="12" t="n">
        <v>5071.9</v>
      </c>
      <c r="Q4864" s="12" t="n">
        <f aca="false">M4864*P4864*(1-N4864)</f>
        <v>16230.08</v>
      </c>
      <c r="R4864" s="12" t="n">
        <f aca="false">M4864*O4864</f>
        <v>12984.08</v>
      </c>
      <c r="S4864" s="12" t="n">
        <f aca="false">Q4864-R4864</f>
        <v>3246</v>
      </c>
      <c r="T4864" s="11" t="n">
        <f aca="false">IFERROR(S4864/Q4864,0)</f>
        <v>0.199999014176147</v>
      </c>
      <c r="U4864" s="13" t="n">
        <f aca="false">F4864-E4864</f>
        <v>2</v>
      </c>
      <c r="V4864" s="13" t="n">
        <f aca="false">G4864-F4864</f>
        <v>2</v>
      </c>
      <c r="W4864" s="13" t="n">
        <f aca="false">G4864-E4864</f>
        <v>4</v>
      </c>
      <c r="X4864" s="10" t="n">
        <f aca="false">YEAR(E4864)</f>
        <v>2019</v>
      </c>
      <c r="Y4864" s="0" t="str">
        <f aca="false">TEXT(E4864,"yyyy-mm")</f>
        <v>2019-12</v>
      </c>
      <c r="Z4864" s="0" t="str">
        <f aca="false">"Q"&amp;ROUNDUP(MONTH(E4864)/3,0)&amp;"-"&amp;YEAR(E4864)</f>
        <v>Q4-2019</v>
      </c>
    </row>
    <row r="4865" customFormat="false" ht="14.25" hidden="false" customHeight="false" outlineLevel="0" collapsed="false">
      <c r="A4865" s="0" t="s">
        <v>4907</v>
      </c>
      <c r="B4865" s="0" t="s">
        <v>38</v>
      </c>
      <c r="C4865" s="0" t="s">
        <v>48</v>
      </c>
      <c r="D4865" s="9" t="n">
        <v>43700</v>
      </c>
      <c r="E4865" s="9" t="n">
        <v>43830</v>
      </c>
      <c r="F4865" s="9" t="n">
        <v>43837</v>
      </c>
      <c r="G4865" s="9" t="n">
        <v>43846</v>
      </c>
      <c r="H4865" s="10" t="s">
        <v>36</v>
      </c>
      <c r="I4865" s="0" t="n">
        <v>16</v>
      </c>
      <c r="J4865" s="0" t="n">
        <v>5</v>
      </c>
      <c r="K4865" s="0" t="n">
        <v>21</v>
      </c>
      <c r="L4865" s="0" t="n">
        <v>1</v>
      </c>
      <c r="M4865" s="0" t="n">
        <v>7</v>
      </c>
      <c r="N4865" s="11" t="n">
        <v>0.15</v>
      </c>
      <c r="O4865" s="12" t="n">
        <v>4129.88</v>
      </c>
      <c r="P4865" s="12" t="n">
        <v>6164</v>
      </c>
      <c r="Q4865" s="12" t="n">
        <f aca="false">M4865*P4865*(1-N4865)</f>
        <v>36675.8</v>
      </c>
      <c r="R4865" s="12" t="n">
        <f aca="false">M4865*O4865</f>
        <v>28909.16</v>
      </c>
      <c r="S4865" s="12" t="n">
        <f aca="false">Q4865-R4865</f>
        <v>7766.64</v>
      </c>
      <c r="T4865" s="11" t="n">
        <f aca="false">IFERROR(S4865/Q4865,0)</f>
        <v>0.211764705882353</v>
      </c>
      <c r="U4865" s="13" t="n">
        <f aca="false">F4865-E4865</f>
        <v>7</v>
      </c>
      <c r="V4865" s="13" t="n">
        <f aca="false">G4865-F4865</f>
        <v>9</v>
      </c>
      <c r="W4865" s="13" t="n">
        <f aca="false">G4865-E4865</f>
        <v>16</v>
      </c>
      <c r="X4865" s="10" t="n">
        <f aca="false">YEAR(E4865)</f>
        <v>2019</v>
      </c>
      <c r="Y4865" s="0" t="str">
        <f aca="false">TEXT(E4865,"yyyy-mm")</f>
        <v>2019-12</v>
      </c>
      <c r="Z4865" s="0" t="str">
        <f aca="false">"Q"&amp;ROUNDUP(MONTH(E4865)/3,0)&amp;"-"&amp;YEAR(E4865)</f>
        <v>Q4-2019</v>
      </c>
    </row>
    <row r="4866" customFormat="false" ht="14.25" hidden="false" customHeight="false" outlineLevel="0" collapsed="false">
      <c r="A4866" s="0" t="s">
        <v>4908</v>
      </c>
      <c r="B4866" s="0" t="s">
        <v>41</v>
      </c>
      <c r="C4866" s="0" t="s">
        <v>48</v>
      </c>
      <c r="D4866" s="9" t="n">
        <v>43700</v>
      </c>
      <c r="E4866" s="9" t="n">
        <v>43830</v>
      </c>
      <c r="F4866" s="9" t="n">
        <v>43842</v>
      </c>
      <c r="G4866" s="9" t="n">
        <v>43849</v>
      </c>
      <c r="H4866" s="10" t="s">
        <v>36</v>
      </c>
      <c r="I4866" s="0" t="n">
        <v>25</v>
      </c>
      <c r="J4866" s="0" t="n">
        <v>48</v>
      </c>
      <c r="K4866" s="0" t="n">
        <v>8</v>
      </c>
      <c r="L4866" s="0" t="n">
        <v>38</v>
      </c>
      <c r="M4866" s="0" t="n">
        <v>5</v>
      </c>
      <c r="N4866" s="11" t="n">
        <v>0.1</v>
      </c>
      <c r="O4866" s="12" t="n">
        <v>1874.59</v>
      </c>
      <c r="P4866" s="12" t="n">
        <v>3825.7</v>
      </c>
      <c r="Q4866" s="12" t="n">
        <f aca="false">M4866*P4866*(1-N4866)</f>
        <v>17215.65</v>
      </c>
      <c r="R4866" s="12" t="n">
        <f aca="false">M4866*O4866</f>
        <v>9372.95</v>
      </c>
      <c r="S4866" s="12" t="n">
        <f aca="false">Q4866-R4866</f>
        <v>7842.7</v>
      </c>
      <c r="T4866" s="11" t="n">
        <f aca="false">IFERROR(S4866/Q4866,0)</f>
        <v>0.455556426855797</v>
      </c>
      <c r="U4866" s="13" t="n">
        <f aca="false">F4866-E4866</f>
        <v>12</v>
      </c>
      <c r="V4866" s="13" t="n">
        <f aca="false">G4866-F4866</f>
        <v>7</v>
      </c>
      <c r="W4866" s="13" t="n">
        <f aca="false">G4866-E4866</f>
        <v>19</v>
      </c>
      <c r="X4866" s="10" t="n">
        <f aca="false">YEAR(E4866)</f>
        <v>2019</v>
      </c>
      <c r="Y4866" s="0" t="str">
        <f aca="false">TEXT(E4866,"yyyy-mm")</f>
        <v>2019-12</v>
      </c>
      <c r="Z4866" s="0" t="str">
        <f aca="false">"Q"&amp;ROUNDUP(MONTH(E4866)/3,0)&amp;"-"&amp;YEAR(E4866)</f>
        <v>Q4-2019</v>
      </c>
    </row>
    <row r="4867" customFormat="false" ht="14.25" hidden="false" customHeight="false" outlineLevel="0" collapsed="false">
      <c r="A4867" s="0" t="s">
        <v>4909</v>
      </c>
      <c r="B4867" s="0" t="s">
        <v>34</v>
      </c>
      <c r="C4867" s="0" t="s">
        <v>39</v>
      </c>
      <c r="D4867" s="9" t="n">
        <v>43700</v>
      </c>
      <c r="E4867" s="9" t="n">
        <v>43830</v>
      </c>
      <c r="F4867" s="9" t="n">
        <v>43841</v>
      </c>
      <c r="G4867" s="9" t="n">
        <v>43842</v>
      </c>
      <c r="H4867" s="10" t="s">
        <v>36</v>
      </c>
      <c r="I4867" s="0" t="n">
        <v>12</v>
      </c>
      <c r="J4867" s="0" t="n">
        <v>1</v>
      </c>
      <c r="K4867" s="0" t="n">
        <v>120</v>
      </c>
      <c r="L4867" s="0" t="n">
        <v>20</v>
      </c>
      <c r="M4867" s="0" t="n">
        <v>3</v>
      </c>
      <c r="N4867" s="11" t="n">
        <v>0.1</v>
      </c>
      <c r="O4867" s="12" t="n">
        <v>806.14</v>
      </c>
      <c r="P4867" s="12" t="n">
        <v>1715.2</v>
      </c>
      <c r="Q4867" s="12" t="n">
        <f aca="false">M4867*P4867*(1-N4867)</f>
        <v>4631.04</v>
      </c>
      <c r="R4867" s="12" t="n">
        <f aca="false">M4867*O4867</f>
        <v>2418.42</v>
      </c>
      <c r="S4867" s="12" t="n">
        <f aca="false">Q4867-R4867</f>
        <v>2212.62</v>
      </c>
      <c r="T4867" s="11" t="n">
        <f aca="false">IFERROR(S4867/Q4867,0)</f>
        <v>0.477780368988391</v>
      </c>
      <c r="U4867" s="13" t="n">
        <f aca="false">F4867-E4867</f>
        <v>11</v>
      </c>
      <c r="V4867" s="13" t="n">
        <f aca="false">G4867-F4867</f>
        <v>1</v>
      </c>
      <c r="W4867" s="13" t="n">
        <f aca="false">G4867-E4867</f>
        <v>12</v>
      </c>
      <c r="X4867" s="10" t="n">
        <f aca="false">YEAR(E4867)</f>
        <v>2019</v>
      </c>
      <c r="Y4867" s="0" t="str">
        <f aca="false">TEXT(E4867,"yyyy-mm")</f>
        <v>2019-12</v>
      </c>
      <c r="Z4867" s="0" t="str">
        <f aca="false">"Q"&amp;ROUNDUP(MONTH(E4867)/3,0)&amp;"-"&amp;YEAR(E4867)</f>
        <v>Q4-2019</v>
      </c>
    </row>
    <row r="4868" customFormat="false" ht="14.25" hidden="false" customHeight="false" outlineLevel="0" collapsed="false">
      <c r="A4868" s="0" t="s">
        <v>4910</v>
      </c>
      <c r="B4868" s="0" t="s">
        <v>34</v>
      </c>
      <c r="C4868" s="0" t="s">
        <v>48</v>
      </c>
      <c r="D4868" s="9" t="n">
        <v>43700</v>
      </c>
      <c r="E4868" s="9" t="n">
        <v>43831</v>
      </c>
      <c r="F4868" s="9" t="n">
        <v>43845</v>
      </c>
      <c r="G4868" s="9" t="n">
        <v>43853</v>
      </c>
      <c r="H4868" s="10" t="s">
        <v>36</v>
      </c>
      <c r="I4868" s="0" t="n">
        <v>5</v>
      </c>
      <c r="J4868" s="0" t="n">
        <v>29</v>
      </c>
      <c r="K4868" s="0" t="n">
        <v>2</v>
      </c>
      <c r="L4868" s="0" t="n">
        <v>7</v>
      </c>
      <c r="M4868" s="0" t="n">
        <v>3</v>
      </c>
      <c r="N4868" s="11" t="n">
        <v>0.05</v>
      </c>
      <c r="O4868" s="12" t="n">
        <v>2230.56</v>
      </c>
      <c r="P4868" s="12" t="n">
        <v>3845.8</v>
      </c>
      <c r="Q4868" s="12" t="n">
        <f aca="false">M4868*P4868*(1-N4868)</f>
        <v>10960.53</v>
      </c>
      <c r="R4868" s="12" t="n">
        <f aca="false">M4868*O4868</f>
        <v>6691.68</v>
      </c>
      <c r="S4868" s="12" t="n">
        <f aca="false">Q4868-R4868</f>
        <v>4268.85</v>
      </c>
      <c r="T4868" s="11" t="n">
        <f aca="false">IFERROR(S4868/Q4868,0)</f>
        <v>0.389474779048093</v>
      </c>
      <c r="U4868" s="13" t="n">
        <f aca="false">F4868-E4868</f>
        <v>14</v>
      </c>
      <c r="V4868" s="13" t="n">
        <f aca="false">G4868-F4868</f>
        <v>8</v>
      </c>
      <c r="W4868" s="13" t="n">
        <f aca="false">G4868-E4868</f>
        <v>22</v>
      </c>
      <c r="X4868" s="10" t="n">
        <f aca="false">YEAR(E4868)</f>
        <v>2020</v>
      </c>
      <c r="Y4868" s="0" t="str">
        <f aca="false">TEXT(E4868,"yyyy-mm")</f>
        <v>2020-01</v>
      </c>
      <c r="Z4868" s="0" t="str">
        <f aca="false">"Q"&amp;ROUNDUP(MONTH(E4868)/3,0)&amp;"-"&amp;YEAR(E4868)</f>
        <v>Q1-2020</v>
      </c>
    </row>
    <row r="4869" customFormat="false" ht="14.25" hidden="false" customHeight="false" outlineLevel="0" collapsed="false">
      <c r="A4869" s="0" t="s">
        <v>4911</v>
      </c>
      <c r="B4869" s="0" t="s">
        <v>43</v>
      </c>
      <c r="C4869" s="0" t="s">
        <v>35</v>
      </c>
      <c r="D4869" s="9" t="n">
        <v>43700</v>
      </c>
      <c r="E4869" s="9" t="n">
        <v>43831</v>
      </c>
      <c r="F4869" s="9" t="n">
        <v>43854</v>
      </c>
      <c r="G4869" s="9" t="n">
        <v>43860</v>
      </c>
      <c r="H4869" s="10" t="s">
        <v>36</v>
      </c>
      <c r="I4869" s="0" t="n">
        <v>26</v>
      </c>
      <c r="J4869" s="0" t="n">
        <v>31</v>
      </c>
      <c r="K4869" s="0" t="n">
        <v>231</v>
      </c>
      <c r="L4869" s="0" t="n">
        <v>46</v>
      </c>
      <c r="M4869" s="0" t="n">
        <v>2</v>
      </c>
      <c r="N4869" s="11" t="n">
        <v>0.1</v>
      </c>
      <c r="O4869" s="12" t="n">
        <v>431.48</v>
      </c>
      <c r="P4869" s="12" t="n">
        <v>1078.7</v>
      </c>
      <c r="Q4869" s="12" t="n">
        <f aca="false">M4869*P4869*(1-N4869)</f>
        <v>1941.66</v>
      </c>
      <c r="R4869" s="12" t="n">
        <f aca="false">M4869*O4869</f>
        <v>862.96</v>
      </c>
      <c r="S4869" s="12" t="n">
        <f aca="false">Q4869-R4869</f>
        <v>1078.7</v>
      </c>
      <c r="T4869" s="11" t="n">
        <f aca="false">IFERROR(S4869/Q4869,0)</f>
        <v>0.555555555555556</v>
      </c>
      <c r="U4869" s="13" t="n">
        <f aca="false">F4869-E4869</f>
        <v>23</v>
      </c>
      <c r="V4869" s="13" t="n">
        <f aca="false">G4869-F4869</f>
        <v>6</v>
      </c>
      <c r="W4869" s="13" t="n">
        <f aca="false">G4869-E4869</f>
        <v>29</v>
      </c>
      <c r="X4869" s="10" t="n">
        <f aca="false">YEAR(E4869)</f>
        <v>2020</v>
      </c>
      <c r="Y4869" s="0" t="str">
        <f aca="false">TEXT(E4869,"yyyy-mm")</f>
        <v>2020-01</v>
      </c>
      <c r="Z4869" s="0" t="str">
        <f aca="false">"Q"&amp;ROUNDUP(MONTH(E4869)/3,0)&amp;"-"&amp;YEAR(E4869)</f>
        <v>Q1-2020</v>
      </c>
    </row>
    <row r="4870" customFormat="false" ht="14.25" hidden="false" customHeight="false" outlineLevel="0" collapsed="false">
      <c r="A4870" s="0" t="s">
        <v>4912</v>
      </c>
      <c r="B4870" s="0" t="s">
        <v>34</v>
      </c>
      <c r="C4870" s="0" t="s">
        <v>39</v>
      </c>
      <c r="D4870" s="9" t="n">
        <v>43700</v>
      </c>
      <c r="E4870" s="9" t="n">
        <v>43831</v>
      </c>
      <c r="F4870" s="9" t="n">
        <v>43836</v>
      </c>
      <c r="G4870" s="9" t="n">
        <v>43844</v>
      </c>
      <c r="H4870" s="10" t="s">
        <v>36</v>
      </c>
      <c r="I4870" s="0" t="n">
        <v>3</v>
      </c>
      <c r="J4870" s="0" t="n">
        <v>28</v>
      </c>
      <c r="K4870" s="0" t="n">
        <v>169</v>
      </c>
      <c r="L4870" s="0" t="n">
        <v>16</v>
      </c>
      <c r="M4870" s="0" t="n">
        <v>3</v>
      </c>
      <c r="N4870" s="11" t="n">
        <v>0.1</v>
      </c>
      <c r="O4870" s="12" t="n">
        <v>480.79</v>
      </c>
      <c r="P4870" s="12" t="n">
        <v>1045.2</v>
      </c>
      <c r="Q4870" s="12" t="n">
        <f aca="false">M4870*P4870*(1-N4870)</f>
        <v>2822.04</v>
      </c>
      <c r="R4870" s="12" t="n">
        <f aca="false">M4870*O4870</f>
        <v>1442.37</v>
      </c>
      <c r="S4870" s="12" t="n">
        <f aca="false">Q4870-R4870</f>
        <v>1379.67</v>
      </c>
      <c r="T4870" s="11" t="n">
        <f aca="false">IFERROR(S4870/Q4870,0)</f>
        <v>0.488891015010418</v>
      </c>
      <c r="U4870" s="13" t="n">
        <f aca="false">F4870-E4870</f>
        <v>5</v>
      </c>
      <c r="V4870" s="13" t="n">
        <f aca="false">G4870-F4870</f>
        <v>8</v>
      </c>
      <c r="W4870" s="13" t="n">
        <f aca="false">G4870-E4870</f>
        <v>13</v>
      </c>
      <c r="X4870" s="10" t="n">
        <f aca="false">YEAR(E4870)</f>
        <v>2020</v>
      </c>
      <c r="Y4870" s="0" t="str">
        <f aca="false">TEXT(E4870,"yyyy-mm")</f>
        <v>2020-01</v>
      </c>
      <c r="Z4870" s="0" t="str">
        <f aca="false">"Q"&amp;ROUNDUP(MONTH(E4870)/3,0)&amp;"-"&amp;YEAR(E4870)</f>
        <v>Q1-2020</v>
      </c>
    </row>
    <row r="4871" customFormat="false" ht="14.25" hidden="false" customHeight="false" outlineLevel="0" collapsed="false">
      <c r="A4871" s="0" t="s">
        <v>4913</v>
      </c>
      <c r="B4871" s="0" t="s">
        <v>34</v>
      </c>
      <c r="C4871" s="0" t="s">
        <v>46</v>
      </c>
      <c r="D4871" s="9" t="n">
        <v>43700</v>
      </c>
      <c r="E4871" s="9" t="n">
        <v>43831</v>
      </c>
      <c r="F4871" s="9" t="n">
        <v>43853</v>
      </c>
      <c r="G4871" s="9" t="n">
        <v>43858</v>
      </c>
      <c r="H4871" s="10" t="s">
        <v>36</v>
      </c>
      <c r="I4871" s="0" t="n">
        <v>4</v>
      </c>
      <c r="J4871" s="0" t="n">
        <v>3</v>
      </c>
      <c r="K4871" s="0" t="n">
        <v>290</v>
      </c>
      <c r="L4871" s="0" t="n">
        <v>44</v>
      </c>
      <c r="M4871" s="0" t="n">
        <v>1</v>
      </c>
      <c r="N4871" s="11" t="n">
        <v>0.05</v>
      </c>
      <c r="O4871" s="12" t="n">
        <v>123.28</v>
      </c>
      <c r="P4871" s="12" t="n">
        <v>268</v>
      </c>
      <c r="Q4871" s="12" t="n">
        <f aca="false">M4871*P4871*(1-N4871)</f>
        <v>254.6</v>
      </c>
      <c r="R4871" s="12" t="n">
        <f aca="false">M4871*O4871</f>
        <v>123.28</v>
      </c>
      <c r="S4871" s="12" t="n">
        <f aca="false">Q4871-R4871</f>
        <v>131.32</v>
      </c>
      <c r="T4871" s="11" t="n">
        <f aca="false">IFERROR(S4871/Q4871,0)</f>
        <v>0.515789473684211</v>
      </c>
      <c r="U4871" s="13" t="n">
        <f aca="false">F4871-E4871</f>
        <v>22</v>
      </c>
      <c r="V4871" s="13" t="n">
        <f aca="false">G4871-F4871</f>
        <v>5</v>
      </c>
      <c r="W4871" s="13" t="n">
        <f aca="false">G4871-E4871</f>
        <v>27</v>
      </c>
      <c r="X4871" s="10" t="n">
        <f aca="false">YEAR(E4871)</f>
        <v>2020</v>
      </c>
      <c r="Y4871" s="0" t="str">
        <f aca="false">TEXT(E4871,"yyyy-mm")</f>
        <v>2020-01</v>
      </c>
      <c r="Z4871" s="0" t="str">
        <f aca="false">"Q"&amp;ROUNDUP(MONTH(E4871)/3,0)&amp;"-"&amp;YEAR(E4871)</f>
        <v>Q1-2020</v>
      </c>
    </row>
    <row r="4872" customFormat="false" ht="14.25" hidden="false" customHeight="false" outlineLevel="0" collapsed="false">
      <c r="A4872" s="0" t="s">
        <v>4914</v>
      </c>
      <c r="B4872" s="0" t="s">
        <v>34</v>
      </c>
      <c r="C4872" s="0" t="s">
        <v>39</v>
      </c>
      <c r="D4872" s="9" t="n">
        <v>43700</v>
      </c>
      <c r="E4872" s="9" t="n">
        <v>43832</v>
      </c>
      <c r="F4872" s="9" t="n">
        <v>43840</v>
      </c>
      <c r="G4872" s="9" t="n">
        <v>43847</v>
      </c>
      <c r="H4872" s="10" t="s">
        <v>36</v>
      </c>
      <c r="I4872" s="0" t="n">
        <v>5</v>
      </c>
      <c r="J4872" s="0" t="n">
        <v>13</v>
      </c>
      <c r="K4872" s="0" t="n">
        <v>192</v>
      </c>
      <c r="L4872" s="0" t="n">
        <v>25</v>
      </c>
      <c r="M4872" s="0" t="n">
        <v>7</v>
      </c>
      <c r="N4872" s="11" t="n">
        <v>0.075</v>
      </c>
      <c r="O4872" s="12" t="n">
        <v>1153.47</v>
      </c>
      <c r="P4872" s="12" t="n">
        <v>1802.3</v>
      </c>
      <c r="Q4872" s="12" t="n">
        <f aca="false">M4872*P4872*(1-N4872)</f>
        <v>11669.8925</v>
      </c>
      <c r="R4872" s="12" t="n">
        <f aca="false">M4872*O4872</f>
        <v>8074.29</v>
      </c>
      <c r="S4872" s="12" t="n">
        <f aca="false">Q4872-R4872</f>
        <v>3595.6025</v>
      </c>
      <c r="T4872" s="11" t="n">
        <f aca="false">IFERROR(S4872/Q4872,0)</f>
        <v>0.3081093077764</v>
      </c>
      <c r="U4872" s="13" t="n">
        <f aca="false">F4872-E4872</f>
        <v>8</v>
      </c>
      <c r="V4872" s="13" t="n">
        <f aca="false">G4872-F4872</f>
        <v>7</v>
      </c>
      <c r="W4872" s="13" t="n">
        <f aca="false">G4872-E4872</f>
        <v>15</v>
      </c>
      <c r="X4872" s="10" t="n">
        <f aca="false">YEAR(E4872)</f>
        <v>2020</v>
      </c>
      <c r="Y4872" s="0" t="str">
        <f aca="false">TEXT(E4872,"yyyy-mm")</f>
        <v>2020-01</v>
      </c>
      <c r="Z4872" s="0" t="str">
        <f aca="false">"Q"&amp;ROUNDUP(MONTH(E4872)/3,0)&amp;"-"&amp;YEAR(E4872)</f>
        <v>Q1-2020</v>
      </c>
    </row>
    <row r="4873" customFormat="false" ht="14.25" hidden="false" customHeight="false" outlineLevel="0" collapsed="false">
      <c r="A4873" s="0" t="s">
        <v>4915</v>
      </c>
      <c r="B4873" s="0" t="s">
        <v>41</v>
      </c>
      <c r="C4873" s="0" t="s">
        <v>35</v>
      </c>
      <c r="D4873" s="9" t="n">
        <v>43700</v>
      </c>
      <c r="E4873" s="9" t="n">
        <v>43832</v>
      </c>
      <c r="F4873" s="9" t="n">
        <v>43851</v>
      </c>
      <c r="G4873" s="9" t="n">
        <v>43861</v>
      </c>
      <c r="H4873" s="10" t="s">
        <v>36</v>
      </c>
      <c r="I4873" s="0" t="n">
        <v>21</v>
      </c>
      <c r="J4873" s="0" t="n">
        <v>24</v>
      </c>
      <c r="K4873" s="0" t="n">
        <v>221</v>
      </c>
      <c r="L4873" s="0" t="n">
        <v>18</v>
      </c>
      <c r="M4873" s="0" t="n">
        <v>2</v>
      </c>
      <c r="N4873" s="11" t="n">
        <v>0.1</v>
      </c>
      <c r="O4873" s="12" t="n">
        <v>830.33</v>
      </c>
      <c r="P4873" s="12" t="n">
        <v>1025.1</v>
      </c>
      <c r="Q4873" s="12" t="n">
        <f aca="false">M4873*P4873*(1-N4873)</f>
        <v>1845.18</v>
      </c>
      <c r="R4873" s="12" t="n">
        <f aca="false">M4873*O4873</f>
        <v>1660.66</v>
      </c>
      <c r="S4873" s="12" t="n">
        <f aca="false">Q4873-R4873</f>
        <v>184.52</v>
      </c>
      <c r="T4873" s="11" t="n">
        <f aca="false">IFERROR(S4873/Q4873,0)</f>
        <v>0.100001083905093</v>
      </c>
      <c r="U4873" s="13" t="n">
        <f aca="false">F4873-E4873</f>
        <v>19</v>
      </c>
      <c r="V4873" s="13" t="n">
        <f aca="false">G4873-F4873</f>
        <v>10</v>
      </c>
      <c r="W4873" s="13" t="n">
        <f aca="false">G4873-E4873</f>
        <v>29</v>
      </c>
      <c r="X4873" s="10" t="n">
        <f aca="false">YEAR(E4873)</f>
        <v>2020</v>
      </c>
      <c r="Y4873" s="0" t="str">
        <f aca="false">TEXT(E4873,"yyyy-mm")</f>
        <v>2020-01</v>
      </c>
      <c r="Z4873" s="0" t="str">
        <f aca="false">"Q"&amp;ROUNDUP(MONTH(E4873)/3,0)&amp;"-"&amp;YEAR(E4873)</f>
        <v>Q1-2020</v>
      </c>
    </row>
    <row r="4874" customFormat="false" ht="14.25" hidden="false" customHeight="false" outlineLevel="0" collapsed="false">
      <c r="A4874" s="0" t="s">
        <v>4916</v>
      </c>
      <c r="B4874" s="0" t="s">
        <v>38</v>
      </c>
      <c r="C4874" s="0" t="s">
        <v>79</v>
      </c>
      <c r="D4874" s="9" t="n">
        <v>43700</v>
      </c>
      <c r="E4874" s="9" t="n">
        <v>43832</v>
      </c>
      <c r="F4874" s="9" t="n">
        <v>43842</v>
      </c>
      <c r="G4874" s="9" t="n">
        <v>43851</v>
      </c>
      <c r="H4874" s="10" t="s">
        <v>36</v>
      </c>
      <c r="I4874" s="0" t="n">
        <v>13</v>
      </c>
      <c r="J4874" s="0" t="n">
        <v>26</v>
      </c>
      <c r="K4874" s="0" t="n">
        <v>80</v>
      </c>
      <c r="L4874" s="0" t="n">
        <v>36</v>
      </c>
      <c r="M4874" s="0" t="n">
        <v>1</v>
      </c>
      <c r="N4874" s="11" t="n">
        <v>0.1</v>
      </c>
      <c r="O4874" s="12" t="n">
        <v>1031.8</v>
      </c>
      <c r="P4874" s="12" t="n">
        <v>2579.5</v>
      </c>
      <c r="Q4874" s="12" t="n">
        <f aca="false">M4874*P4874*(1-N4874)</f>
        <v>2321.55</v>
      </c>
      <c r="R4874" s="12" t="n">
        <f aca="false">M4874*O4874</f>
        <v>1031.8</v>
      </c>
      <c r="S4874" s="12" t="n">
        <f aca="false">Q4874-R4874</f>
        <v>1289.75</v>
      </c>
      <c r="T4874" s="11" t="n">
        <f aca="false">IFERROR(S4874/Q4874,0)</f>
        <v>0.555555555555556</v>
      </c>
      <c r="U4874" s="13" t="n">
        <f aca="false">F4874-E4874</f>
        <v>10</v>
      </c>
      <c r="V4874" s="13" t="n">
        <f aca="false">G4874-F4874</f>
        <v>9</v>
      </c>
      <c r="W4874" s="13" t="n">
        <f aca="false">G4874-E4874</f>
        <v>19</v>
      </c>
      <c r="X4874" s="10" t="n">
        <f aca="false">YEAR(E4874)</f>
        <v>2020</v>
      </c>
      <c r="Y4874" s="0" t="str">
        <f aca="false">TEXT(E4874,"yyyy-mm")</f>
        <v>2020-01</v>
      </c>
      <c r="Z4874" s="0" t="str">
        <f aca="false">"Q"&amp;ROUNDUP(MONTH(E4874)/3,0)&amp;"-"&amp;YEAR(E4874)</f>
        <v>Q1-2020</v>
      </c>
    </row>
    <row r="4875" customFormat="false" ht="14.25" hidden="false" customHeight="false" outlineLevel="0" collapsed="false">
      <c r="A4875" s="0" t="s">
        <v>4917</v>
      </c>
      <c r="B4875" s="0" t="s">
        <v>41</v>
      </c>
      <c r="C4875" s="0" t="s">
        <v>46</v>
      </c>
      <c r="D4875" s="9" t="n">
        <v>43700</v>
      </c>
      <c r="E4875" s="9" t="n">
        <v>43832</v>
      </c>
      <c r="F4875" s="9" t="n">
        <v>43846</v>
      </c>
      <c r="G4875" s="9" t="n">
        <v>43856</v>
      </c>
      <c r="H4875" s="10" t="s">
        <v>36</v>
      </c>
      <c r="I4875" s="0" t="n">
        <v>24</v>
      </c>
      <c r="J4875" s="0" t="n">
        <v>36</v>
      </c>
      <c r="K4875" s="0" t="n">
        <v>271</v>
      </c>
      <c r="L4875" s="0" t="n">
        <v>2</v>
      </c>
      <c r="M4875" s="0" t="n">
        <v>7</v>
      </c>
      <c r="N4875" s="11" t="n">
        <v>0.05</v>
      </c>
      <c r="O4875" s="12" t="n">
        <v>2816.01</v>
      </c>
      <c r="P4875" s="12" t="n">
        <v>6257.8</v>
      </c>
      <c r="Q4875" s="12" t="n">
        <f aca="false">M4875*P4875*(1-N4875)</f>
        <v>41614.37</v>
      </c>
      <c r="R4875" s="12" t="n">
        <f aca="false">M4875*O4875</f>
        <v>19712.07</v>
      </c>
      <c r="S4875" s="12" t="n">
        <f aca="false">Q4875-R4875</f>
        <v>21902.3</v>
      </c>
      <c r="T4875" s="11" t="n">
        <f aca="false">IFERROR(S4875/Q4875,0)</f>
        <v>0.526315789473684</v>
      </c>
      <c r="U4875" s="13" t="n">
        <f aca="false">F4875-E4875</f>
        <v>14</v>
      </c>
      <c r="V4875" s="13" t="n">
        <f aca="false">G4875-F4875</f>
        <v>10</v>
      </c>
      <c r="W4875" s="13" t="n">
        <f aca="false">G4875-E4875</f>
        <v>24</v>
      </c>
      <c r="X4875" s="10" t="n">
        <f aca="false">YEAR(E4875)</f>
        <v>2020</v>
      </c>
      <c r="Y4875" s="0" t="str">
        <f aca="false">TEXT(E4875,"yyyy-mm")</f>
        <v>2020-01</v>
      </c>
      <c r="Z4875" s="0" t="str">
        <f aca="false">"Q"&amp;ROUNDUP(MONTH(E4875)/3,0)&amp;"-"&amp;YEAR(E4875)</f>
        <v>Q1-2020</v>
      </c>
    </row>
    <row r="4876" customFormat="false" ht="14.25" hidden="false" customHeight="false" outlineLevel="0" collapsed="false">
      <c r="A4876" s="0" t="s">
        <v>4918</v>
      </c>
      <c r="B4876" s="0" t="s">
        <v>43</v>
      </c>
      <c r="C4876" s="0" t="s">
        <v>39</v>
      </c>
      <c r="D4876" s="9" t="n">
        <v>43700</v>
      </c>
      <c r="E4876" s="9" t="n">
        <v>43832</v>
      </c>
      <c r="F4876" s="9" t="n">
        <v>43850</v>
      </c>
      <c r="G4876" s="9" t="n">
        <v>43859</v>
      </c>
      <c r="H4876" s="10" t="s">
        <v>36</v>
      </c>
      <c r="I4876" s="0" t="n">
        <v>27</v>
      </c>
      <c r="J4876" s="0" t="n">
        <v>47</v>
      </c>
      <c r="K4876" s="0" t="n">
        <v>94</v>
      </c>
      <c r="L4876" s="0" t="n">
        <v>19</v>
      </c>
      <c r="M4876" s="0" t="n">
        <v>5</v>
      </c>
      <c r="N4876" s="11" t="n">
        <v>0.075</v>
      </c>
      <c r="O4876" s="12" t="n">
        <v>4426.56</v>
      </c>
      <c r="P4876" s="12" t="n">
        <v>5333.2</v>
      </c>
      <c r="Q4876" s="12" t="n">
        <f aca="false">M4876*P4876*(1-N4876)</f>
        <v>24666.05</v>
      </c>
      <c r="R4876" s="12" t="n">
        <f aca="false">M4876*O4876</f>
        <v>22132.8</v>
      </c>
      <c r="S4876" s="12" t="n">
        <f aca="false">Q4876-R4876</f>
        <v>2533.25</v>
      </c>
      <c r="T4876" s="11" t="n">
        <f aca="false">IFERROR(S4876/Q4876,0)</f>
        <v>0.102701891871621</v>
      </c>
      <c r="U4876" s="13" t="n">
        <f aca="false">F4876-E4876</f>
        <v>18</v>
      </c>
      <c r="V4876" s="13" t="n">
        <f aca="false">G4876-F4876</f>
        <v>9</v>
      </c>
      <c r="W4876" s="13" t="n">
        <f aca="false">G4876-E4876</f>
        <v>27</v>
      </c>
      <c r="X4876" s="10" t="n">
        <f aca="false">YEAR(E4876)</f>
        <v>2020</v>
      </c>
      <c r="Y4876" s="0" t="str">
        <f aca="false">TEXT(E4876,"yyyy-mm")</f>
        <v>2020-01</v>
      </c>
      <c r="Z4876" s="0" t="str">
        <f aca="false">"Q"&amp;ROUNDUP(MONTH(E4876)/3,0)&amp;"-"&amp;YEAR(E4876)</f>
        <v>Q1-2020</v>
      </c>
    </row>
    <row r="4877" customFormat="false" ht="14.25" hidden="false" customHeight="false" outlineLevel="0" collapsed="false">
      <c r="A4877" s="0" t="s">
        <v>4919</v>
      </c>
      <c r="B4877" s="0" t="s">
        <v>41</v>
      </c>
      <c r="C4877" s="0" t="s">
        <v>46</v>
      </c>
      <c r="D4877" s="9" t="n">
        <v>43700</v>
      </c>
      <c r="E4877" s="9" t="n">
        <v>43832</v>
      </c>
      <c r="F4877" s="9" t="n">
        <v>43844</v>
      </c>
      <c r="G4877" s="9" t="n">
        <v>43851</v>
      </c>
      <c r="H4877" s="10" t="s">
        <v>36</v>
      </c>
      <c r="I4877" s="0" t="n">
        <v>20</v>
      </c>
      <c r="J4877" s="0" t="n">
        <v>44</v>
      </c>
      <c r="K4877" s="0" t="n">
        <v>328</v>
      </c>
      <c r="L4877" s="0" t="n">
        <v>22</v>
      </c>
      <c r="M4877" s="0" t="n">
        <v>8</v>
      </c>
      <c r="N4877" s="11" t="n">
        <v>0.15</v>
      </c>
      <c r="O4877" s="12" t="n">
        <v>1155.75</v>
      </c>
      <c r="P4877" s="12" t="n">
        <v>1675</v>
      </c>
      <c r="Q4877" s="12" t="n">
        <f aca="false">M4877*P4877*(1-N4877)</f>
        <v>11390</v>
      </c>
      <c r="R4877" s="12" t="n">
        <f aca="false">M4877*O4877</f>
        <v>9246</v>
      </c>
      <c r="S4877" s="12" t="n">
        <f aca="false">Q4877-R4877</f>
        <v>2144</v>
      </c>
      <c r="T4877" s="11" t="n">
        <f aca="false">IFERROR(S4877/Q4877,0)</f>
        <v>0.188235294117647</v>
      </c>
      <c r="U4877" s="13" t="n">
        <f aca="false">F4877-E4877</f>
        <v>12</v>
      </c>
      <c r="V4877" s="13" t="n">
        <f aca="false">G4877-F4877</f>
        <v>7</v>
      </c>
      <c r="W4877" s="13" t="n">
        <f aca="false">G4877-E4877</f>
        <v>19</v>
      </c>
      <c r="X4877" s="10" t="n">
        <f aca="false">YEAR(E4877)</f>
        <v>2020</v>
      </c>
      <c r="Y4877" s="0" t="str">
        <f aca="false">TEXT(E4877,"yyyy-mm")</f>
        <v>2020-01</v>
      </c>
      <c r="Z4877" s="0" t="str">
        <f aca="false">"Q"&amp;ROUNDUP(MONTH(E4877)/3,0)&amp;"-"&amp;YEAR(E4877)</f>
        <v>Q1-2020</v>
      </c>
    </row>
    <row r="4878" customFormat="false" ht="14.25" hidden="false" customHeight="false" outlineLevel="0" collapsed="false">
      <c r="A4878" s="0" t="s">
        <v>4920</v>
      </c>
      <c r="B4878" s="0" t="s">
        <v>38</v>
      </c>
      <c r="C4878" s="0" t="s">
        <v>48</v>
      </c>
      <c r="D4878" s="9" t="n">
        <v>43700</v>
      </c>
      <c r="E4878" s="9" t="n">
        <v>43832</v>
      </c>
      <c r="F4878" s="9" t="n">
        <v>43842</v>
      </c>
      <c r="G4878" s="9" t="n">
        <v>43843</v>
      </c>
      <c r="H4878" s="10" t="s">
        <v>36</v>
      </c>
      <c r="I4878" s="0" t="n">
        <v>19</v>
      </c>
      <c r="J4878" s="0" t="n">
        <v>21</v>
      </c>
      <c r="K4878" s="0" t="n">
        <v>37</v>
      </c>
      <c r="L4878" s="0" t="n">
        <v>34</v>
      </c>
      <c r="M4878" s="0" t="n">
        <v>1</v>
      </c>
      <c r="N4878" s="11" t="n">
        <v>0.1</v>
      </c>
      <c r="O4878" s="12" t="n">
        <v>466.99</v>
      </c>
      <c r="P4878" s="12" t="n">
        <v>1139</v>
      </c>
      <c r="Q4878" s="12" t="n">
        <f aca="false">M4878*P4878*(1-N4878)</f>
        <v>1025.1</v>
      </c>
      <c r="R4878" s="12" t="n">
        <f aca="false">M4878*O4878</f>
        <v>466.99</v>
      </c>
      <c r="S4878" s="12" t="n">
        <f aca="false">Q4878-R4878</f>
        <v>558.11</v>
      </c>
      <c r="T4878" s="11" t="n">
        <f aca="false">IFERROR(S4878/Q4878,0)</f>
        <v>0.544444444444445</v>
      </c>
      <c r="U4878" s="13" t="n">
        <f aca="false">F4878-E4878</f>
        <v>10</v>
      </c>
      <c r="V4878" s="13" t="n">
        <f aca="false">G4878-F4878</f>
        <v>1</v>
      </c>
      <c r="W4878" s="13" t="n">
        <f aca="false">G4878-E4878</f>
        <v>11</v>
      </c>
      <c r="X4878" s="10" t="n">
        <f aca="false">YEAR(E4878)</f>
        <v>2020</v>
      </c>
      <c r="Y4878" s="0" t="str">
        <f aca="false">TEXT(E4878,"yyyy-mm")</f>
        <v>2020-01</v>
      </c>
      <c r="Z4878" s="0" t="str">
        <f aca="false">"Q"&amp;ROUNDUP(MONTH(E4878)/3,0)&amp;"-"&amp;YEAR(E4878)</f>
        <v>Q1-2020</v>
      </c>
    </row>
    <row r="4879" customFormat="false" ht="14.25" hidden="false" customHeight="false" outlineLevel="0" collapsed="false">
      <c r="A4879" s="0" t="s">
        <v>4921</v>
      </c>
      <c r="B4879" s="0" t="s">
        <v>41</v>
      </c>
      <c r="C4879" s="0" t="s">
        <v>48</v>
      </c>
      <c r="D4879" s="9" t="n">
        <v>43700</v>
      </c>
      <c r="E4879" s="9" t="n">
        <v>43832</v>
      </c>
      <c r="F4879" s="9" t="n">
        <v>43848</v>
      </c>
      <c r="G4879" s="9" t="n">
        <v>43851</v>
      </c>
      <c r="H4879" s="10" t="s">
        <v>36</v>
      </c>
      <c r="I4879" s="0" t="n">
        <v>24</v>
      </c>
      <c r="J4879" s="0" t="n">
        <v>6</v>
      </c>
      <c r="K4879" s="0" t="n">
        <v>24</v>
      </c>
      <c r="L4879" s="0" t="n">
        <v>37</v>
      </c>
      <c r="M4879" s="0" t="n">
        <v>3</v>
      </c>
      <c r="N4879" s="11" t="n">
        <v>0.075</v>
      </c>
      <c r="O4879" s="12" t="n">
        <v>667.72</v>
      </c>
      <c r="P4879" s="12" t="n">
        <v>1011.7</v>
      </c>
      <c r="Q4879" s="12" t="n">
        <f aca="false">M4879*P4879*(1-N4879)</f>
        <v>2807.4675</v>
      </c>
      <c r="R4879" s="12" t="n">
        <f aca="false">M4879*O4879</f>
        <v>2003.16</v>
      </c>
      <c r="S4879" s="12" t="n">
        <f aca="false">Q4879-R4879</f>
        <v>804.307500000001</v>
      </c>
      <c r="T4879" s="11" t="n">
        <f aca="false">IFERROR(S4879/Q4879,0)</f>
        <v>0.286488623643907</v>
      </c>
      <c r="U4879" s="13" t="n">
        <f aca="false">F4879-E4879</f>
        <v>16</v>
      </c>
      <c r="V4879" s="13" t="n">
        <f aca="false">G4879-F4879</f>
        <v>3</v>
      </c>
      <c r="W4879" s="13" t="n">
        <f aca="false">G4879-E4879</f>
        <v>19</v>
      </c>
      <c r="X4879" s="10" t="n">
        <f aca="false">YEAR(E4879)</f>
        <v>2020</v>
      </c>
      <c r="Y4879" s="0" t="str">
        <f aca="false">TEXT(E4879,"yyyy-mm")</f>
        <v>2020-01</v>
      </c>
      <c r="Z4879" s="0" t="str">
        <f aca="false">"Q"&amp;ROUNDUP(MONTH(E4879)/3,0)&amp;"-"&amp;YEAR(E4879)</f>
        <v>Q1-2020</v>
      </c>
    </row>
    <row r="4880" customFormat="false" ht="14.25" hidden="false" customHeight="false" outlineLevel="0" collapsed="false">
      <c r="A4880" s="0" t="s">
        <v>4922</v>
      </c>
      <c r="B4880" s="0" t="s">
        <v>34</v>
      </c>
      <c r="C4880" s="0" t="s">
        <v>35</v>
      </c>
      <c r="D4880" s="9" t="n">
        <v>43700</v>
      </c>
      <c r="E4880" s="9" t="n">
        <v>43833</v>
      </c>
      <c r="F4880" s="9" t="n">
        <v>43861</v>
      </c>
      <c r="G4880" s="9" t="n">
        <v>43868</v>
      </c>
      <c r="H4880" s="10" t="s">
        <v>36</v>
      </c>
      <c r="I4880" s="0" t="n">
        <v>3</v>
      </c>
      <c r="J4880" s="0" t="n">
        <v>36</v>
      </c>
      <c r="K4880" s="0" t="n">
        <v>219</v>
      </c>
      <c r="L4880" s="0" t="n">
        <v>20</v>
      </c>
      <c r="M4880" s="0" t="n">
        <v>4</v>
      </c>
      <c r="N4880" s="11" t="n">
        <v>0.075</v>
      </c>
      <c r="O4880" s="12" t="n">
        <v>90.58</v>
      </c>
      <c r="P4880" s="12" t="n">
        <v>174.2</v>
      </c>
      <c r="Q4880" s="12" t="n">
        <f aca="false">M4880*P4880*(1-N4880)</f>
        <v>644.54</v>
      </c>
      <c r="R4880" s="12" t="n">
        <f aca="false">M4880*O4880</f>
        <v>362.32</v>
      </c>
      <c r="S4880" s="12" t="n">
        <f aca="false">Q4880-R4880</f>
        <v>282.22</v>
      </c>
      <c r="T4880" s="11" t="n">
        <f aca="false">IFERROR(S4880/Q4880,0)</f>
        <v>0.437862661743259</v>
      </c>
      <c r="U4880" s="13" t="n">
        <f aca="false">F4880-E4880</f>
        <v>28</v>
      </c>
      <c r="V4880" s="13" t="n">
        <f aca="false">G4880-F4880</f>
        <v>7</v>
      </c>
      <c r="W4880" s="13" t="n">
        <f aca="false">G4880-E4880</f>
        <v>35</v>
      </c>
      <c r="X4880" s="10" t="n">
        <f aca="false">YEAR(E4880)</f>
        <v>2020</v>
      </c>
      <c r="Y4880" s="0" t="str">
        <f aca="false">TEXT(E4880,"yyyy-mm")</f>
        <v>2020-01</v>
      </c>
      <c r="Z4880" s="0" t="str">
        <f aca="false">"Q"&amp;ROUNDUP(MONTH(E4880)/3,0)&amp;"-"&amp;YEAR(E4880)</f>
        <v>Q1-2020</v>
      </c>
    </row>
    <row r="4881" customFormat="false" ht="14.25" hidden="false" customHeight="false" outlineLevel="0" collapsed="false">
      <c r="A4881" s="0" t="s">
        <v>4923</v>
      </c>
      <c r="B4881" s="0" t="s">
        <v>34</v>
      </c>
      <c r="C4881" s="0" t="s">
        <v>48</v>
      </c>
      <c r="D4881" s="9" t="n">
        <v>43700</v>
      </c>
      <c r="E4881" s="9" t="n">
        <v>43833</v>
      </c>
      <c r="F4881" s="9" t="n">
        <v>43845</v>
      </c>
      <c r="G4881" s="9" t="n">
        <v>43848</v>
      </c>
      <c r="H4881" s="10" t="s">
        <v>36</v>
      </c>
      <c r="I4881" s="0" t="n">
        <v>8</v>
      </c>
      <c r="J4881" s="0" t="n">
        <v>36</v>
      </c>
      <c r="K4881" s="0" t="n">
        <v>57</v>
      </c>
      <c r="L4881" s="0" t="n">
        <v>38</v>
      </c>
      <c r="M4881" s="0" t="n">
        <v>3</v>
      </c>
      <c r="N4881" s="11" t="n">
        <v>0.2</v>
      </c>
      <c r="O4881" s="12" t="n">
        <v>710.2</v>
      </c>
      <c r="P4881" s="12" t="n">
        <v>1775.5</v>
      </c>
      <c r="Q4881" s="12" t="n">
        <f aca="false">M4881*P4881*(1-N4881)</f>
        <v>4261.2</v>
      </c>
      <c r="R4881" s="12" t="n">
        <f aca="false">M4881*O4881</f>
        <v>2130.6</v>
      </c>
      <c r="S4881" s="12" t="n">
        <f aca="false">Q4881-R4881</f>
        <v>2130.6</v>
      </c>
      <c r="T4881" s="11" t="n">
        <f aca="false">IFERROR(S4881/Q4881,0)</f>
        <v>0.5</v>
      </c>
      <c r="U4881" s="13" t="n">
        <f aca="false">F4881-E4881</f>
        <v>12</v>
      </c>
      <c r="V4881" s="13" t="n">
        <f aca="false">G4881-F4881</f>
        <v>3</v>
      </c>
      <c r="W4881" s="13" t="n">
        <f aca="false">G4881-E4881</f>
        <v>15</v>
      </c>
      <c r="X4881" s="10" t="n">
        <f aca="false">YEAR(E4881)</f>
        <v>2020</v>
      </c>
      <c r="Y4881" s="0" t="str">
        <f aca="false">TEXT(E4881,"yyyy-mm")</f>
        <v>2020-01</v>
      </c>
      <c r="Z4881" s="0" t="str">
        <f aca="false">"Q"&amp;ROUNDUP(MONTH(E4881)/3,0)&amp;"-"&amp;YEAR(E4881)</f>
        <v>Q1-2020</v>
      </c>
    </row>
    <row r="4882" customFormat="false" ht="14.25" hidden="false" customHeight="false" outlineLevel="0" collapsed="false">
      <c r="A4882" s="0" t="s">
        <v>4924</v>
      </c>
      <c r="B4882" s="0" t="s">
        <v>34</v>
      </c>
      <c r="C4882" s="0" t="s">
        <v>46</v>
      </c>
      <c r="D4882" s="9" t="n">
        <v>43700</v>
      </c>
      <c r="E4882" s="9" t="n">
        <v>43833</v>
      </c>
      <c r="F4882" s="9" t="n">
        <v>43849</v>
      </c>
      <c r="G4882" s="9" t="n">
        <v>43851</v>
      </c>
      <c r="H4882" s="10" t="s">
        <v>36</v>
      </c>
      <c r="I4882" s="0" t="n">
        <v>8</v>
      </c>
      <c r="J4882" s="0" t="n">
        <v>24</v>
      </c>
      <c r="K4882" s="0" t="n">
        <v>265</v>
      </c>
      <c r="L4882" s="0" t="n">
        <v>36</v>
      </c>
      <c r="M4882" s="0" t="n">
        <v>1</v>
      </c>
      <c r="N4882" s="11" t="n">
        <v>0.05</v>
      </c>
      <c r="O4882" s="12" t="n">
        <v>522</v>
      </c>
      <c r="P4882" s="12" t="n">
        <v>1065.3</v>
      </c>
      <c r="Q4882" s="12" t="n">
        <f aca="false">M4882*P4882*(1-N4882)</f>
        <v>1012.035</v>
      </c>
      <c r="R4882" s="12" t="n">
        <f aca="false">M4882*O4882</f>
        <v>522</v>
      </c>
      <c r="S4882" s="12" t="n">
        <f aca="false">Q4882-R4882</f>
        <v>490.035</v>
      </c>
      <c r="T4882" s="11" t="n">
        <f aca="false">IFERROR(S4882/Q4882,0)</f>
        <v>0.484207561991433</v>
      </c>
      <c r="U4882" s="13" t="n">
        <f aca="false">F4882-E4882</f>
        <v>16</v>
      </c>
      <c r="V4882" s="13" t="n">
        <f aca="false">G4882-F4882</f>
        <v>2</v>
      </c>
      <c r="W4882" s="13" t="n">
        <f aca="false">G4882-E4882</f>
        <v>18</v>
      </c>
      <c r="X4882" s="10" t="n">
        <f aca="false">YEAR(E4882)</f>
        <v>2020</v>
      </c>
      <c r="Y4882" s="0" t="str">
        <f aca="false">TEXT(E4882,"yyyy-mm")</f>
        <v>2020-01</v>
      </c>
      <c r="Z4882" s="0" t="str">
        <f aca="false">"Q"&amp;ROUNDUP(MONTH(E4882)/3,0)&amp;"-"&amp;YEAR(E4882)</f>
        <v>Q1-2020</v>
      </c>
    </row>
    <row r="4883" customFormat="false" ht="14.25" hidden="false" customHeight="false" outlineLevel="0" collapsed="false">
      <c r="A4883" s="0" t="s">
        <v>4925</v>
      </c>
      <c r="B4883" s="0" t="s">
        <v>34</v>
      </c>
      <c r="C4883" s="0" t="s">
        <v>39</v>
      </c>
      <c r="D4883" s="9" t="n">
        <v>43700</v>
      </c>
      <c r="E4883" s="9" t="n">
        <v>43833</v>
      </c>
      <c r="F4883" s="9" t="n">
        <v>43854</v>
      </c>
      <c r="G4883" s="9" t="n">
        <v>43862</v>
      </c>
      <c r="H4883" s="10" t="s">
        <v>36</v>
      </c>
      <c r="I4883" s="0" t="n">
        <v>7</v>
      </c>
      <c r="J4883" s="0" t="n">
        <v>18</v>
      </c>
      <c r="K4883" s="0" t="n">
        <v>90</v>
      </c>
      <c r="L4883" s="0" t="n">
        <v>33</v>
      </c>
      <c r="M4883" s="0" t="n">
        <v>3</v>
      </c>
      <c r="N4883" s="11" t="n">
        <v>0.05</v>
      </c>
      <c r="O4883" s="12" t="n">
        <v>4041.71</v>
      </c>
      <c r="P4883" s="12" t="n">
        <v>6123.8</v>
      </c>
      <c r="Q4883" s="12" t="n">
        <f aca="false">M4883*P4883*(1-N4883)</f>
        <v>17452.83</v>
      </c>
      <c r="R4883" s="12" t="n">
        <f aca="false">M4883*O4883</f>
        <v>12125.13</v>
      </c>
      <c r="S4883" s="12" t="n">
        <f aca="false">Q4883-R4883</f>
        <v>5327.7</v>
      </c>
      <c r="T4883" s="11" t="n">
        <f aca="false">IFERROR(S4883/Q4883,0)</f>
        <v>0.305262814110949</v>
      </c>
      <c r="U4883" s="13" t="n">
        <f aca="false">F4883-E4883</f>
        <v>21</v>
      </c>
      <c r="V4883" s="13" t="n">
        <f aca="false">G4883-F4883</f>
        <v>8</v>
      </c>
      <c r="W4883" s="13" t="n">
        <f aca="false">G4883-E4883</f>
        <v>29</v>
      </c>
      <c r="X4883" s="10" t="n">
        <f aca="false">YEAR(E4883)</f>
        <v>2020</v>
      </c>
      <c r="Y4883" s="0" t="str">
        <f aca="false">TEXT(E4883,"yyyy-mm")</f>
        <v>2020-01</v>
      </c>
      <c r="Z4883" s="0" t="str">
        <f aca="false">"Q"&amp;ROUNDUP(MONTH(E4883)/3,0)&amp;"-"&amp;YEAR(E4883)</f>
        <v>Q1-2020</v>
      </c>
    </row>
    <row r="4884" customFormat="false" ht="14.25" hidden="false" customHeight="false" outlineLevel="0" collapsed="false">
      <c r="A4884" s="0" t="s">
        <v>4926</v>
      </c>
      <c r="B4884" s="0" t="s">
        <v>34</v>
      </c>
      <c r="C4884" s="0" t="s">
        <v>79</v>
      </c>
      <c r="D4884" s="9" t="n">
        <v>43700</v>
      </c>
      <c r="E4884" s="9" t="n">
        <v>43833</v>
      </c>
      <c r="F4884" s="9" t="n">
        <v>43845</v>
      </c>
      <c r="G4884" s="9" t="n">
        <v>43853</v>
      </c>
      <c r="H4884" s="10" t="s">
        <v>36</v>
      </c>
      <c r="I4884" s="0" t="n">
        <v>12</v>
      </c>
      <c r="J4884" s="0" t="n">
        <v>47</v>
      </c>
      <c r="K4884" s="0" t="n">
        <v>67</v>
      </c>
      <c r="L4884" s="0" t="n">
        <v>41</v>
      </c>
      <c r="M4884" s="0" t="n">
        <v>6</v>
      </c>
      <c r="N4884" s="11" t="n">
        <v>0.075</v>
      </c>
      <c r="O4884" s="12" t="n">
        <v>1986.28</v>
      </c>
      <c r="P4884" s="12" t="n">
        <v>2452.2</v>
      </c>
      <c r="Q4884" s="12" t="n">
        <f aca="false">M4884*P4884*(1-N4884)</f>
        <v>13609.71</v>
      </c>
      <c r="R4884" s="12" t="n">
        <f aca="false">M4884*O4884</f>
        <v>11917.68</v>
      </c>
      <c r="S4884" s="12" t="n">
        <f aca="false">Q4884-R4884</f>
        <v>1692.03</v>
      </c>
      <c r="T4884" s="11" t="n">
        <f aca="false">IFERROR(S4884/Q4884,0)</f>
        <v>0.124325206047741</v>
      </c>
      <c r="U4884" s="13" t="n">
        <f aca="false">F4884-E4884</f>
        <v>12</v>
      </c>
      <c r="V4884" s="13" t="n">
        <f aca="false">G4884-F4884</f>
        <v>8</v>
      </c>
      <c r="W4884" s="13" t="n">
        <f aca="false">G4884-E4884</f>
        <v>20</v>
      </c>
      <c r="X4884" s="10" t="n">
        <f aca="false">YEAR(E4884)</f>
        <v>2020</v>
      </c>
      <c r="Y4884" s="0" t="str">
        <f aca="false">TEXT(E4884,"yyyy-mm")</f>
        <v>2020-01</v>
      </c>
      <c r="Z4884" s="0" t="str">
        <f aca="false">"Q"&amp;ROUNDUP(MONTH(E4884)/3,0)&amp;"-"&amp;YEAR(E4884)</f>
        <v>Q1-2020</v>
      </c>
    </row>
    <row r="4885" customFormat="false" ht="14.25" hidden="false" customHeight="false" outlineLevel="0" collapsed="false">
      <c r="A4885" s="0" t="s">
        <v>4927</v>
      </c>
      <c r="B4885" s="0" t="s">
        <v>43</v>
      </c>
      <c r="C4885" s="0" t="s">
        <v>39</v>
      </c>
      <c r="D4885" s="9" t="n">
        <v>43700</v>
      </c>
      <c r="E4885" s="9" t="n">
        <v>43833</v>
      </c>
      <c r="F4885" s="9" t="n">
        <v>43844</v>
      </c>
      <c r="G4885" s="9" t="n">
        <v>43846</v>
      </c>
      <c r="H4885" s="10" t="s">
        <v>36</v>
      </c>
      <c r="I4885" s="0" t="n">
        <v>28</v>
      </c>
      <c r="J4885" s="0" t="n">
        <v>19</v>
      </c>
      <c r="K4885" s="0" t="n">
        <v>103</v>
      </c>
      <c r="L4885" s="0" t="n">
        <v>5</v>
      </c>
      <c r="M4885" s="0" t="n">
        <v>5</v>
      </c>
      <c r="N4885" s="11" t="n">
        <v>0.1</v>
      </c>
      <c r="O4885" s="12" t="n">
        <v>2226.48</v>
      </c>
      <c r="P4885" s="12" t="n">
        <v>3906.1</v>
      </c>
      <c r="Q4885" s="12" t="n">
        <f aca="false">M4885*P4885*(1-N4885)</f>
        <v>17577.45</v>
      </c>
      <c r="R4885" s="12" t="n">
        <f aca="false">M4885*O4885</f>
        <v>11132.4</v>
      </c>
      <c r="S4885" s="12" t="n">
        <f aca="false">Q4885-R4885</f>
        <v>6445.05</v>
      </c>
      <c r="T4885" s="11" t="n">
        <f aca="false">IFERROR(S4885/Q4885,0)</f>
        <v>0.366665813300564</v>
      </c>
      <c r="U4885" s="13" t="n">
        <f aca="false">F4885-E4885</f>
        <v>11</v>
      </c>
      <c r="V4885" s="13" t="n">
        <f aca="false">G4885-F4885</f>
        <v>2</v>
      </c>
      <c r="W4885" s="13" t="n">
        <f aca="false">G4885-E4885</f>
        <v>13</v>
      </c>
      <c r="X4885" s="10" t="n">
        <f aca="false">YEAR(E4885)</f>
        <v>2020</v>
      </c>
      <c r="Y4885" s="0" t="str">
        <f aca="false">TEXT(E4885,"yyyy-mm")</f>
        <v>2020-01</v>
      </c>
      <c r="Z4885" s="0" t="str">
        <f aca="false">"Q"&amp;ROUNDUP(MONTH(E4885)/3,0)&amp;"-"&amp;YEAR(E4885)</f>
        <v>Q1-2020</v>
      </c>
    </row>
    <row r="4886" customFormat="false" ht="14.25" hidden="false" customHeight="false" outlineLevel="0" collapsed="false">
      <c r="A4886" s="0" t="s">
        <v>4928</v>
      </c>
      <c r="B4886" s="0" t="s">
        <v>38</v>
      </c>
      <c r="C4886" s="0" t="s">
        <v>58</v>
      </c>
      <c r="D4886" s="9" t="n">
        <v>43700</v>
      </c>
      <c r="E4886" s="9" t="n">
        <v>43833</v>
      </c>
      <c r="F4886" s="9" t="n">
        <v>43859</v>
      </c>
      <c r="G4886" s="9" t="n">
        <v>43865</v>
      </c>
      <c r="H4886" s="10" t="s">
        <v>36</v>
      </c>
      <c r="I4886" s="0" t="n">
        <v>13</v>
      </c>
      <c r="J4886" s="0" t="n">
        <v>36</v>
      </c>
      <c r="K4886" s="0" t="n">
        <v>349</v>
      </c>
      <c r="L4886" s="0" t="n">
        <v>6</v>
      </c>
      <c r="M4886" s="0" t="n">
        <v>5</v>
      </c>
      <c r="N4886" s="11" t="n">
        <v>0.05</v>
      </c>
      <c r="O4886" s="12" t="n">
        <v>1622.67</v>
      </c>
      <c r="P4886" s="12" t="n">
        <v>2351.7</v>
      </c>
      <c r="Q4886" s="12" t="n">
        <f aca="false">M4886*P4886*(1-N4886)</f>
        <v>11170.575</v>
      </c>
      <c r="R4886" s="12" t="n">
        <f aca="false">M4886*O4886</f>
        <v>8113.35</v>
      </c>
      <c r="S4886" s="12" t="n">
        <f aca="false">Q4886-R4886</f>
        <v>3057.225</v>
      </c>
      <c r="T4886" s="11" t="n">
        <f aca="false">IFERROR(S4886/Q4886,0)</f>
        <v>0.273685553339913</v>
      </c>
      <c r="U4886" s="13" t="n">
        <f aca="false">F4886-E4886</f>
        <v>26</v>
      </c>
      <c r="V4886" s="13" t="n">
        <f aca="false">G4886-F4886</f>
        <v>6</v>
      </c>
      <c r="W4886" s="13" t="n">
        <f aca="false">G4886-E4886</f>
        <v>32</v>
      </c>
      <c r="X4886" s="10" t="n">
        <f aca="false">YEAR(E4886)</f>
        <v>2020</v>
      </c>
      <c r="Y4886" s="0" t="str">
        <f aca="false">TEXT(E4886,"yyyy-mm")</f>
        <v>2020-01</v>
      </c>
      <c r="Z4886" s="0" t="str">
        <f aca="false">"Q"&amp;ROUNDUP(MONTH(E4886)/3,0)&amp;"-"&amp;YEAR(E4886)</f>
        <v>Q1-2020</v>
      </c>
    </row>
    <row r="4887" customFormat="false" ht="14.25" hidden="false" customHeight="false" outlineLevel="0" collapsed="false">
      <c r="A4887" s="0" t="s">
        <v>4929</v>
      </c>
      <c r="B4887" s="0" t="s">
        <v>34</v>
      </c>
      <c r="C4887" s="0" t="s">
        <v>58</v>
      </c>
      <c r="D4887" s="9" t="n">
        <v>43700</v>
      </c>
      <c r="E4887" s="9" t="n">
        <v>43833</v>
      </c>
      <c r="F4887" s="9" t="n">
        <v>43860</v>
      </c>
      <c r="G4887" s="9" t="n">
        <v>43865</v>
      </c>
      <c r="H4887" s="10" t="s">
        <v>36</v>
      </c>
      <c r="I4887" s="0" t="n">
        <v>3</v>
      </c>
      <c r="J4887" s="0" t="n">
        <v>12</v>
      </c>
      <c r="K4887" s="0" t="n">
        <v>358</v>
      </c>
      <c r="L4887" s="0" t="n">
        <v>3</v>
      </c>
      <c r="M4887" s="0" t="n">
        <v>3</v>
      </c>
      <c r="N4887" s="11" t="n">
        <v>0.05</v>
      </c>
      <c r="O4887" s="12" t="n">
        <v>793.28</v>
      </c>
      <c r="P4887" s="12" t="n">
        <v>991.6</v>
      </c>
      <c r="Q4887" s="12" t="n">
        <f aca="false">M4887*P4887*(1-N4887)</f>
        <v>2826.06</v>
      </c>
      <c r="R4887" s="12" t="n">
        <f aca="false">M4887*O4887</f>
        <v>2379.84</v>
      </c>
      <c r="S4887" s="12" t="n">
        <f aca="false">Q4887-R4887</f>
        <v>446.22</v>
      </c>
      <c r="T4887" s="11" t="n">
        <f aca="false">IFERROR(S4887/Q4887,0)</f>
        <v>0.157894736842105</v>
      </c>
      <c r="U4887" s="13" t="n">
        <f aca="false">F4887-E4887</f>
        <v>27</v>
      </c>
      <c r="V4887" s="13" t="n">
        <f aca="false">G4887-F4887</f>
        <v>5</v>
      </c>
      <c r="W4887" s="13" t="n">
        <f aca="false">G4887-E4887</f>
        <v>32</v>
      </c>
      <c r="X4887" s="10" t="n">
        <f aca="false">YEAR(E4887)</f>
        <v>2020</v>
      </c>
      <c r="Y4887" s="0" t="str">
        <f aca="false">TEXT(E4887,"yyyy-mm")</f>
        <v>2020-01</v>
      </c>
      <c r="Z4887" s="0" t="str">
        <f aca="false">"Q"&amp;ROUNDUP(MONTH(E4887)/3,0)&amp;"-"&amp;YEAR(E4887)</f>
        <v>Q1-2020</v>
      </c>
    </row>
    <row r="4888" customFormat="false" ht="14.25" hidden="false" customHeight="false" outlineLevel="0" collapsed="false">
      <c r="A4888" s="0" t="s">
        <v>4930</v>
      </c>
      <c r="B4888" s="0" t="s">
        <v>34</v>
      </c>
      <c r="C4888" s="0" t="s">
        <v>58</v>
      </c>
      <c r="D4888" s="9" t="n">
        <v>43700</v>
      </c>
      <c r="E4888" s="9" t="n">
        <v>43833</v>
      </c>
      <c r="F4888" s="9" t="n">
        <v>43836</v>
      </c>
      <c r="G4888" s="9" t="n">
        <v>43838</v>
      </c>
      <c r="H4888" s="10" t="s">
        <v>36</v>
      </c>
      <c r="I4888" s="0" t="n">
        <v>5</v>
      </c>
      <c r="J4888" s="0" t="n">
        <v>42</v>
      </c>
      <c r="K4888" s="0" t="n">
        <v>359</v>
      </c>
      <c r="L4888" s="0" t="n">
        <v>33</v>
      </c>
      <c r="M4888" s="0" t="n">
        <v>5</v>
      </c>
      <c r="N4888" s="11" t="n">
        <v>0.15</v>
      </c>
      <c r="O4888" s="12" t="n">
        <v>3240.12</v>
      </c>
      <c r="P4888" s="12" t="n">
        <v>5226</v>
      </c>
      <c r="Q4888" s="12" t="n">
        <f aca="false">M4888*P4888*(1-N4888)</f>
        <v>22210.5</v>
      </c>
      <c r="R4888" s="12" t="n">
        <f aca="false">M4888*O4888</f>
        <v>16200.6</v>
      </c>
      <c r="S4888" s="12" t="n">
        <f aca="false">Q4888-R4888</f>
        <v>6009.9</v>
      </c>
      <c r="T4888" s="11" t="n">
        <f aca="false">IFERROR(S4888/Q4888,0)</f>
        <v>0.270588235294118</v>
      </c>
      <c r="U4888" s="13" t="n">
        <f aca="false">F4888-E4888</f>
        <v>3</v>
      </c>
      <c r="V4888" s="13" t="n">
        <f aca="false">G4888-F4888</f>
        <v>2</v>
      </c>
      <c r="W4888" s="13" t="n">
        <f aca="false">G4888-E4888</f>
        <v>5</v>
      </c>
      <c r="X4888" s="10" t="n">
        <f aca="false">YEAR(E4888)</f>
        <v>2020</v>
      </c>
      <c r="Y4888" s="0" t="str">
        <f aca="false">TEXT(E4888,"yyyy-mm")</f>
        <v>2020-01</v>
      </c>
      <c r="Z4888" s="0" t="str">
        <f aca="false">"Q"&amp;ROUNDUP(MONTH(E4888)/3,0)&amp;"-"&amp;YEAR(E4888)</f>
        <v>Q1-2020</v>
      </c>
    </row>
    <row r="4889" customFormat="false" ht="14.25" hidden="false" customHeight="false" outlineLevel="0" collapsed="false">
      <c r="A4889" s="0" t="s">
        <v>4931</v>
      </c>
      <c r="B4889" s="0" t="s">
        <v>34</v>
      </c>
      <c r="C4889" s="0" t="s">
        <v>79</v>
      </c>
      <c r="D4889" s="9" t="n">
        <v>43700</v>
      </c>
      <c r="E4889" s="9" t="n">
        <v>43834</v>
      </c>
      <c r="F4889" s="9" t="n">
        <v>43857</v>
      </c>
      <c r="G4889" s="9" t="n">
        <v>43867</v>
      </c>
      <c r="H4889" s="10" t="s">
        <v>36</v>
      </c>
      <c r="I4889" s="0" t="n">
        <v>3</v>
      </c>
      <c r="J4889" s="0" t="n">
        <v>25</v>
      </c>
      <c r="K4889" s="0" t="n">
        <v>67</v>
      </c>
      <c r="L4889" s="0" t="n">
        <v>4</v>
      </c>
      <c r="M4889" s="0" t="n">
        <v>1</v>
      </c>
      <c r="N4889" s="11" t="n">
        <v>0.1</v>
      </c>
      <c r="O4889" s="12" t="n">
        <v>3027.46</v>
      </c>
      <c r="P4889" s="12" t="n">
        <v>5936.2</v>
      </c>
      <c r="Q4889" s="12" t="n">
        <f aca="false">M4889*P4889*(1-N4889)</f>
        <v>5342.58</v>
      </c>
      <c r="R4889" s="12" t="n">
        <f aca="false">M4889*O4889</f>
        <v>3027.46</v>
      </c>
      <c r="S4889" s="12" t="n">
        <f aca="false">Q4889-R4889</f>
        <v>2315.12</v>
      </c>
      <c r="T4889" s="11" t="n">
        <f aca="false">IFERROR(S4889/Q4889,0)</f>
        <v>0.433333707684302</v>
      </c>
      <c r="U4889" s="13" t="n">
        <f aca="false">F4889-E4889</f>
        <v>23</v>
      </c>
      <c r="V4889" s="13" t="n">
        <f aca="false">G4889-F4889</f>
        <v>10</v>
      </c>
      <c r="W4889" s="13" t="n">
        <f aca="false">G4889-E4889</f>
        <v>33</v>
      </c>
      <c r="X4889" s="10" t="n">
        <f aca="false">YEAR(E4889)</f>
        <v>2020</v>
      </c>
      <c r="Y4889" s="0" t="str">
        <f aca="false">TEXT(E4889,"yyyy-mm")</f>
        <v>2020-01</v>
      </c>
      <c r="Z4889" s="0" t="str">
        <f aca="false">"Q"&amp;ROUNDUP(MONTH(E4889)/3,0)&amp;"-"&amp;YEAR(E4889)</f>
        <v>Q1-2020</v>
      </c>
    </row>
    <row r="4890" customFormat="false" ht="14.25" hidden="false" customHeight="false" outlineLevel="0" collapsed="false">
      <c r="A4890" s="0" t="s">
        <v>4932</v>
      </c>
      <c r="B4890" s="0" t="s">
        <v>34</v>
      </c>
      <c r="C4890" s="0" t="s">
        <v>35</v>
      </c>
      <c r="D4890" s="9" t="n">
        <v>43700</v>
      </c>
      <c r="E4890" s="9" t="n">
        <v>43834</v>
      </c>
      <c r="F4890" s="9" t="n">
        <v>43850</v>
      </c>
      <c r="G4890" s="9" t="n">
        <v>43852</v>
      </c>
      <c r="H4890" s="10" t="s">
        <v>36</v>
      </c>
      <c r="I4890" s="0" t="n">
        <v>10</v>
      </c>
      <c r="J4890" s="0" t="n">
        <v>12</v>
      </c>
      <c r="K4890" s="0" t="n">
        <v>229</v>
      </c>
      <c r="L4890" s="0" t="n">
        <v>45</v>
      </c>
      <c r="M4890" s="0" t="n">
        <v>8</v>
      </c>
      <c r="N4890" s="11" t="n">
        <v>0.075</v>
      </c>
      <c r="O4890" s="12" t="n">
        <v>525.95</v>
      </c>
      <c r="P4890" s="12" t="n">
        <v>1051.9</v>
      </c>
      <c r="Q4890" s="12" t="n">
        <f aca="false">M4890*P4890*(1-N4890)</f>
        <v>7784.06</v>
      </c>
      <c r="R4890" s="12" t="n">
        <f aca="false">M4890*O4890</f>
        <v>4207.6</v>
      </c>
      <c r="S4890" s="12" t="n">
        <f aca="false">Q4890-R4890</f>
        <v>3576.46</v>
      </c>
      <c r="T4890" s="11" t="n">
        <f aca="false">IFERROR(S4890/Q4890,0)</f>
        <v>0.45945945945946</v>
      </c>
      <c r="U4890" s="13" t="n">
        <f aca="false">F4890-E4890</f>
        <v>16</v>
      </c>
      <c r="V4890" s="13" t="n">
        <f aca="false">G4890-F4890</f>
        <v>2</v>
      </c>
      <c r="W4890" s="13" t="n">
        <f aca="false">G4890-E4890</f>
        <v>18</v>
      </c>
      <c r="X4890" s="10" t="n">
        <f aca="false">YEAR(E4890)</f>
        <v>2020</v>
      </c>
      <c r="Y4890" s="0" t="str">
        <f aca="false">TEXT(E4890,"yyyy-mm")</f>
        <v>2020-01</v>
      </c>
      <c r="Z4890" s="0" t="str">
        <f aca="false">"Q"&amp;ROUNDUP(MONTH(E4890)/3,0)&amp;"-"&amp;YEAR(E4890)</f>
        <v>Q1-2020</v>
      </c>
    </row>
    <row r="4891" customFormat="false" ht="14.25" hidden="false" customHeight="false" outlineLevel="0" collapsed="false">
      <c r="A4891" s="0" t="s">
        <v>4933</v>
      </c>
      <c r="B4891" s="0" t="s">
        <v>38</v>
      </c>
      <c r="C4891" s="0" t="s">
        <v>48</v>
      </c>
      <c r="D4891" s="9" t="n">
        <v>43700</v>
      </c>
      <c r="E4891" s="9" t="n">
        <v>43834</v>
      </c>
      <c r="F4891" s="9" t="n">
        <v>43853</v>
      </c>
      <c r="G4891" s="9" t="n">
        <v>43856</v>
      </c>
      <c r="H4891" s="10" t="s">
        <v>36</v>
      </c>
      <c r="I4891" s="0" t="n">
        <v>12</v>
      </c>
      <c r="J4891" s="0" t="n">
        <v>11</v>
      </c>
      <c r="K4891" s="0" t="n">
        <v>26</v>
      </c>
      <c r="L4891" s="0" t="n">
        <v>25</v>
      </c>
      <c r="M4891" s="0" t="n">
        <v>5</v>
      </c>
      <c r="N4891" s="11" t="n">
        <v>0.1</v>
      </c>
      <c r="O4891" s="12" t="n">
        <v>794.35</v>
      </c>
      <c r="P4891" s="12" t="n">
        <v>1018.4</v>
      </c>
      <c r="Q4891" s="12" t="n">
        <f aca="false">M4891*P4891*(1-N4891)</f>
        <v>4582.8</v>
      </c>
      <c r="R4891" s="12" t="n">
        <f aca="false">M4891*O4891</f>
        <v>3971.75</v>
      </c>
      <c r="S4891" s="12" t="n">
        <f aca="false">Q4891-R4891</f>
        <v>611.05</v>
      </c>
      <c r="T4891" s="11" t="n">
        <f aca="false">IFERROR(S4891/Q4891,0)</f>
        <v>0.133335515405429</v>
      </c>
      <c r="U4891" s="13" t="n">
        <f aca="false">F4891-E4891</f>
        <v>19</v>
      </c>
      <c r="V4891" s="13" t="n">
        <f aca="false">G4891-F4891</f>
        <v>3</v>
      </c>
      <c r="W4891" s="13" t="n">
        <f aca="false">G4891-E4891</f>
        <v>22</v>
      </c>
      <c r="X4891" s="10" t="n">
        <f aca="false">YEAR(E4891)</f>
        <v>2020</v>
      </c>
      <c r="Y4891" s="0" t="str">
        <f aca="false">TEXT(E4891,"yyyy-mm")</f>
        <v>2020-01</v>
      </c>
      <c r="Z4891" s="0" t="str">
        <f aca="false">"Q"&amp;ROUNDUP(MONTH(E4891)/3,0)&amp;"-"&amp;YEAR(E4891)</f>
        <v>Q1-2020</v>
      </c>
    </row>
    <row r="4892" customFormat="false" ht="14.25" hidden="false" customHeight="false" outlineLevel="0" collapsed="false">
      <c r="A4892" s="0" t="s">
        <v>4934</v>
      </c>
      <c r="B4892" s="0" t="s">
        <v>38</v>
      </c>
      <c r="C4892" s="0" t="s">
        <v>35</v>
      </c>
      <c r="D4892" s="9" t="n">
        <v>43700</v>
      </c>
      <c r="E4892" s="9" t="n">
        <v>43834</v>
      </c>
      <c r="F4892" s="9" t="n">
        <v>43861</v>
      </c>
      <c r="G4892" s="9" t="n">
        <v>43867</v>
      </c>
      <c r="H4892" s="10" t="s">
        <v>36</v>
      </c>
      <c r="I4892" s="0" t="n">
        <v>15</v>
      </c>
      <c r="J4892" s="0" t="n">
        <v>23</v>
      </c>
      <c r="K4892" s="0" t="n">
        <v>224</v>
      </c>
      <c r="L4892" s="0" t="n">
        <v>37</v>
      </c>
      <c r="M4892" s="0" t="n">
        <v>7</v>
      </c>
      <c r="N4892" s="11" t="n">
        <v>0.05</v>
      </c>
      <c r="O4892" s="12" t="n">
        <v>2948.2</v>
      </c>
      <c r="P4892" s="12" t="n">
        <v>3731.9</v>
      </c>
      <c r="Q4892" s="12" t="n">
        <f aca="false">M4892*P4892*(1-N4892)</f>
        <v>24817.135</v>
      </c>
      <c r="R4892" s="12" t="n">
        <f aca="false">M4892*O4892</f>
        <v>20637.4</v>
      </c>
      <c r="S4892" s="12" t="n">
        <f aca="false">Q4892-R4892</f>
        <v>4179.735</v>
      </c>
      <c r="T4892" s="11" t="n">
        <f aca="false">IFERROR(S4892/Q4892,0)</f>
        <v>0.168421334694758</v>
      </c>
      <c r="U4892" s="13" t="n">
        <f aca="false">F4892-E4892</f>
        <v>27</v>
      </c>
      <c r="V4892" s="13" t="n">
        <f aca="false">G4892-F4892</f>
        <v>6</v>
      </c>
      <c r="W4892" s="13" t="n">
        <f aca="false">G4892-E4892</f>
        <v>33</v>
      </c>
      <c r="X4892" s="10" t="n">
        <f aca="false">YEAR(E4892)</f>
        <v>2020</v>
      </c>
      <c r="Y4892" s="0" t="str">
        <f aca="false">TEXT(E4892,"yyyy-mm")</f>
        <v>2020-01</v>
      </c>
      <c r="Z4892" s="0" t="str">
        <f aca="false">"Q"&amp;ROUNDUP(MONTH(E4892)/3,0)&amp;"-"&amp;YEAR(E4892)</f>
        <v>Q1-2020</v>
      </c>
    </row>
    <row r="4893" customFormat="false" ht="14.25" hidden="false" customHeight="false" outlineLevel="0" collapsed="false">
      <c r="A4893" s="0" t="s">
        <v>4935</v>
      </c>
      <c r="B4893" s="0" t="s">
        <v>34</v>
      </c>
      <c r="C4893" s="0" t="s">
        <v>46</v>
      </c>
      <c r="D4893" s="9" t="n">
        <v>43700</v>
      </c>
      <c r="E4893" s="9" t="n">
        <v>43834</v>
      </c>
      <c r="F4893" s="9" t="n">
        <v>43847</v>
      </c>
      <c r="G4893" s="9" t="n">
        <v>43851</v>
      </c>
      <c r="H4893" s="10" t="s">
        <v>36</v>
      </c>
      <c r="I4893" s="0" t="n">
        <v>7</v>
      </c>
      <c r="J4893" s="0" t="n">
        <v>9</v>
      </c>
      <c r="K4893" s="0" t="n">
        <v>293</v>
      </c>
      <c r="L4893" s="0" t="n">
        <v>34</v>
      </c>
      <c r="M4893" s="0" t="n">
        <v>2</v>
      </c>
      <c r="N4893" s="11" t="n">
        <v>0.1</v>
      </c>
      <c r="O4893" s="12" t="n">
        <v>2588.28</v>
      </c>
      <c r="P4893" s="12" t="n">
        <v>3276.3</v>
      </c>
      <c r="Q4893" s="12" t="n">
        <f aca="false">M4893*P4893*(1-N4893)</f>
        <v>5897.34</v>
      </c>
      <c r="R4893" s="12" t="n">
        <f aca="false">M4893*O4893</f>
        <v>5176.56</v>
      </c>
      <c r="S4893" s="12" t="n">
        <f aca="false">Q4893-R4893</f>
        <v>720.78</v>
      </c>
      <c r="T4893" s="11" t="n">
        <f aca="false">IFERROR(S4893/Q4893,0)</f>
        <v>0.122221204814374</v>
      </c>
      <c r="U4893" s="13" t="n">
        <f aca="false">F4893-E4893</f>
        <v>13</v>
      </c>
      <c r="V4893" s="13" t="n">
        <f aca="false">G4893-F4893</f>
        <v>4</v>
      </c>
      <c r="W4893" s="13" t="n">
        <f aca="false">G4893-E4893</f>
        <v>17</v>
      </c>
      <c r="X4893" s="10" t="n">
        <f aca="false">YEAR(E4893)</f>
        <v>2020</v>
      </c>
      <c r="Y4893" s="0" t="str">
        <f aca="false">TEXT(E4893,"yyyy-mm")</f>
        <v>2020-01</v>
      </c>
      <c r="Z4893" s="0" t="str">
        <f aca="false">"Q"&amp;ROUNDUP(MONTH(E4893)/3,0)&amp;"-"&amp;YEAR(E4893)</f>
        <v>Q1-2020</v>
      </c>
    </row>
    <row r="4894" customFormat="false" ht="14.25" hidden="false" customHeight="false" outlineLevel="0" collapsed="false">
      <c r="A4894" s="0" t="s">
        <v>4936</v>
      </c>
      <c r="B4894" s="0" t="s">
        <v>38</v>
      </c>
      <c r="C4894" s="0" t="s">
        <v>39</v>
      </c>
      <c r="D4894" s="9" t="n">
        <v>43700</v>
      </c>
      <c r="E4894" s="9" t="n">
        <v>43835</v>
      </c>
      <c r="F4894" s="9" t="n">
        <v>43856</v>
      </c>
      <c r="G4894" s="9" t="n">
        <v>43857</v>
      </c>
      <c r="H4894" s="10" t="s">
        <v>36</v>
      </c>
      <c r="I4894" s="0" t="n">
        <v>17</v>
      </c>
      <c r="J4894" s="0" t="n">
        <v>41</v>
      </c>
      <c r="K4894" s="0" t="n">
        <v>179</v>
      </c>
      <c r="L4894" s="0" t="n">
        <v>31</v>
      </c>
      <c r="M4894" s="0" t="n">
        <v>7</v>
      </c>
      <c r="N4894" s="11" t="n">
        <v>0.4</v>
      </c>
      <c r="O4894" s="12" t="n">
        <v>718.58</v>
      </c>
      <c r="P4894" s="12" t="n">
        <v>1105.5</v>
      </c>
      <c r="Q4894" s="12" t="n">
        <f aca="false">M4894*P4894*(1-N4894)</f>
        <v>4643.1</v>
      </c>
      <c r="R4894" s="12" t="n">
        <f aca="false">M4894*O4894</f>
        <v>5030.06</v>
      </c>
      <c r="S4894" s="12" t="n">
        <f aca="false">Q4894-R4894</f>
        <v>-386.960000000001</v>
      </c>
      <c r="T4894" s="11" t="n">
        <f aca="false">IFERROR(S4894/Q4894,0)</f>
        <v>-0.0833408714005731</v>
      </c>
      <c r="U4894" s="13" t="n">
        <f aca="false">F4894-E4894</f>
        <v>21</v>
      </c>
      <c r="V4894" s="13" t="n">
        <f aca="false">G4894-F4894</f>
        <v>1</v>
      </c>
      <c r="W4894" s="13" t="n">
        <f aca="false">G4894-E4894</f>
        <v>22</v>
      </c>
      <c r="X4894" s="10" t="n">
        <f aca="false">YEAR(E4894)</f>
        <v>2020</v>
      </c>
      <c r="Y4894" s="0" t="str">
        <f aca="false">TEXT(E4894,"yyyy-mm")</f>
        <v>2020-01</v>
      </c>
      <c r="Z4894" s="0" t="str">
        <f aca="false">"Q"&amp;ROUNDUP(MONTH(E4894)/3,0)&amp;"-"&amp;YEAR(E4894)</f>
        <v>Q1-2020</v>
      </c>
    </row>
    <row r="4895" customFormat="false" ht="14.25" hidden="false" customHeight="false" outlineLevel="0" collapsed="false">
      <c r="A4895" s="0" t="s">
        <v>4937</v>
      </c>
      <c r="B4895" s="0" t="s">
        <v>41</v>
      </c>
      <c r="C4895" s="0" t="s">
        <v>35</v>
      </c>
      <c r="D4895" s="9" t="n">
        <v>43700</v>
      </c>
      <c r="E4895" s="9" t="n">
        <v>43835</v>
      </c>
      <c r="F4895" s="9" t="n">
        <v>43862</v>
      </c>
      <c r="G4895" s="9" t="n">
        <v>43863</v>
      </c>
      <c r="H4895" s="10" t="s">
        <v>36</v>
      </c>
      <c r="I4895" s="0" t="n">
        <v>24</v>
      </c>
      <c r="J4895" s="0" t="n">
        <v>40</v>
      </c>
      <c r="K4895" s="0" t="n">
        <v>218</v>
      </c>
      <c r="L4895" s="0" t="n">
        <v>43</v>
      </c>
      <c r="M4895" s="0" t="n">
        <v>4</v>
      </c>
      <c r="N4895" s="11" t="n">
        <v>0.05</v>
      </c>
      <c r="O4895" s="12" t="n">
        <v>4708.22</v>
      </c>
      <c r="P4895" s="12" t="n">
        <v>6539.2</v>
      </c>
      <c r="Q4895" s="12" t="n">
        <f aca="false">M4895*P4895*(1-N4895)</f>
        <v>24848.96</v>
      </c>
      <c r="R4895" s="12" t="n">
        <f aca="false">M4895*O4895</f>
        <v>18832.88</v>
      </c>
      <c r="S4895" s="12" t="n">
        <f aca="false">Q4895-R4895</f>
        <v>6016.08</v>
      </c>
      <c r="T4895" s="11" t="n">
        <f aca="false">IFERROR(S4895/Q4895,0)</f>
        <v>0.242105907048021</v>
      </c>
      <c r="U4895" s="13" t="n">
        <f aca="false">F4895-E4895</f>
        <v>27</v>
      </c>
      <c r="V4895" s="13" t="n">
        <f aca="false">G4895-F4895</f>
        <v>1</v>
      </c>
      <c r="W4895" s="13" t="n">
        <f aca="false">G4895-E4895</f>
        <v>28</v>
      </c>
      <c r="X4895" s="10" t="n">
        <f aca="false">YEAR(E4895)</f>
        <v>2020</v>
      </c>
      <c r="Y4895" s="0" t="str">
        <f aca="false">TEXT(E4895,"yyyy-mm")</f>
        <v>2020-01</v>
      </c>
      <c r="Z4895" s="0" t="str">
        <f aca="false">"Q"&amp;ROUNDUP(MONTH(E4895)/3,0)&amp;"-"&amp;YEAR(E4895)</f>
        <v>Q1-2020</v>
      </c>
    </row>
    <row r="4896" customFormat="false" ht="14.25" hidden="false" customHeight="false" outlineLevel="0" collapsed="false">
      <c r="A4896" s="0" t="s">
        <v>4938</v>
      </c>
      <c r="B4896" s="0" t="s">
        <v>34</v>
      </c>
      <c r="C4896" s="0" t="s">
        <v>58</v>
      </c>
      <c r="D4896" s="9" t="n">
        <v>43800</v>
      </c>
      <c r="E4896" s="9" t="n">
        <v>43835</v>
      </c>
      <c r="F4896" s="9" t="n">
        <v>43861</v>
      </c>
      <c r="G4896" s="9" t="n">
        <v>43871</v>
      </c>
      <c r="H4896" s="10" t="s">
        <v>36</v>
      </c>
      <c r="I4896" s="0" t="n">
        <v>1</v>
      </c>
      <c r="J4896" s="0" t="n">
        <v>47</v>
      </c>
      <c r="K4896" s="0" t="n">
        <v>345</v>
      </c>
      <c r="L4896" s="0" t="n">
        <v>20</v>
      </c>
      <c r="M4896" s="0" t="n">
        <v>4</v>
      </c>
      <c r="N4896" s="11" t="n">
        <v>0.075</v>
      </c>
      <c r="O4896" s="12" t="n">
        <v>2778.83</v>
      </c>
      <c r="P4896" s="12" t="n">
        <v>3517.5</v>
      </c>
      <c r="Q4896" s="12" t="n">
        <f aca="false">M4896*P4896*(1-N4896)</f>
        <v>13014.75</v>
      </c>
      <c r="R4896" s="12" t="n">
        <f aca="false">M4896*O4896</f>
        <v>11115.32</v>
      </c>
      <c r="S4896" s="12" t="n">
        <f aca="false">Q4896-R4896</f>
        <v>1899.43</v>
      </c>
      <c r="T4896" s="11" t="n">
        <f aca="false">IFERROR(S4896/Q4896,0)</f>
        <v>0.145944409227991</v>
      </c>
      <c r="U4896" s="13" t="n">
        <f aca="false">F4896-E4896</f>
        <v>26</v>
      </c>
      <c r="V4896" s="13" t="n">
        <f aca="false">G4896-F4896</f>
        <v>10</v>
      </c>
      <c r="W4896" s="13" t="n">
        <f aca="false">G4896-E4896</f>
        <v>36</v>
      </c>
      <c r="X4896" s="10" t="n">
        <f aca="false">YEAR(E4896)</f>
        <v>2020</v>
      </c>
      <c r="Y4896" s="0" t="str">
        <f aca="false">TEXT(E4896,"yyyy-mm")</f>
        <v>2020-01</v>
      </c>
      <c r="Z4896" s="0" t="str">
        <f aca="false">"Q"&amp;ROUNDUP(MONTH(E4896)/3,0)&amp;"-"&amp;YEAR(E4896)</f>
        <v>Q1-2020</v>
      </c>
    </row>
    <row r="4897" customFormat="false" ht="14.25" hidden="false" customHeight="false" outlineLevel="0" collapsed="false">
      <c r="A4897" s="0" t="s">
        <v>4939</v>
      </c>
      <c r="B4897" s="0" t="s">
        <v>41</v>
      </c>
      <c r="C4897" s="0" t="s">
        <v>39</v>
      </c>
      <c r="D4897" s="9" t="n">
        <v>43700</v>
      </c>
      <c r="E4897" s="9" t="n">
        <v>43835</v>
      </c>
      <c r="F4897" s="9" t="n">
        <v>43841</v>
      </c>
      <c r="G4897" s="9" t="n">
        <v>43849</v>
      </c>
      <c r="H4897" s="10" t="s">
        <v>36</v>
      </c>
      <c r="I4897" s="0" t="n">
        <v>21</v>
      </c>
      <c r="J4897" s="0" t="n">
        <v>18</v>
      </c>
      <c r="K4897" s="0" t="n">
        <v>132</v>
      </c>
      <c r="L4897" s="0" t="n">
        <v>31</v>
      </c>
      <c r="M4897" s="0" t="n">
        <v>2</v>
      </c>
      <c r="N4897" s="11" t="n">
        <v>0.075</v>
      </c>
      <c r="O4897" s="12" t="n">
        <v>1099</v>
      </c>
      <c r="P4897" s="12" t="n">
        <v>2338.3</v>
      </c>
      <c r="Q4897" s="12" t="n">
        <f aca="false">M4897*P4897*(1-N4897)</f>
        <v>4325.855</v>
      </c>
      <c r="R4897" s="12" t="n">
        <f aca="false">M4897*O4897</f>
        <v>2198</v>
      </c>
      <c r="S4897" s="12" t="n">
        <f aca="false">Q4897-R4897</f>
        <v>2127.855</v>
      </c>
      <c r="T4897" s="11" t="n">
        <f aca="false">IFERROR(S4897/Q4897,0)</f>
        <v>0.491892354228239</v>
      </c>
      <c r="U4897" s="13" t="n">
        <f aca="false">F4897-E4897</f>
        <v>6</v>
      </c>
      <c r="V4897" s="13" t="n">
        <f aca="false">G4897-F4897</f>
        <v>8</v>
      </c>
      <c r="W4897" s="13" t="n">
        <f aca="false">G4897-E4897</f>
        <v>14</v>
      </c>
      <c r="X4897" s="10" t="n">
        <f aca="false">YEAR(E4897)</f>
        <v>2020</v>
      </c>
      <c r="Y4897" s="0" t="str">
        <f aca="false">TEXT(E4897,"yyyy-mm")</f>
        <v>2020-01</v>
      </c>
      <c r="Z4897" s="0" t="str">
        <f aca="false">"Q"&amp;ROUNDUP(MONTH(E4897)/3,0)&amp;"-"&amp;YEAR(E4897)</f>
        <v>Q1-2020</v>
      </c>
    </row>
    <row r="4898" customFormat="false" ht="14.25" hidden="false" customHeight="false" outlineLevel="0" collapsed="false">
      <c r="A4898" s="0" t="s">
        <v>4940</v>
      </c>
      <c r="B4898" s="0" t="s">
        <v>34</v>
      </c>
      <c r="C4898" s="0" t="s">
        <v>39</v>
      </c>
      <c r="D4898" s="9" t="n">
        <v>43700</v>
      </c>
      <c r="E4898" s="9" t="n">
        <v>43835</v>
      </c>
      <c r="F4898" s="9" t="n">
        <v>43851</v>
      </c>
      <c r="G4898" s="9" t="n">
        <v>43855</v>
      </c>
      <c r="H4898" s="10" t="s">
        <v>36</v>
      </c>
      <c r="I4898" s="0" t="n">
        <v>4</v>
      </c>
      <c r="J4898" s="0" t="n">
        <v>38</v>
      </c>
      <c r="K4898" s="0" t="n">
        <v>151</v>
      </c>
      <c r="L4898" s="0" t="n">
        <v>25</v>
      </c>
      <c r="M4898" s="0" t="n">
        <v>1</v>
      </c>
      <c r="N4898" s="11" t="n">
        <v>0.2</v>
      </c>
      <c r="O4898" s="12" t="n">
        <v>892.44</v>
      </c>
      <c r="P4898" s="12" t="n">
        <v>2231.1</v>
      </c>
      <c r="Q4898" s="12" t="n">
        <f aca="false">M4898*P4898*(1-N4898)</f>
        <v>1784.88</v>
      </c>
      <c r="R4898" s="12" t="n">
        <f aca="false">M4898*O4898</f>
        <v>892.44</v>
      </c>
      <c r="S4898" s="12" t="n">
        <f aca="false">Q4898-R4898</f>
        <v>892.44</v>
      </c>
      <c r="T4898" s="11" t="n">
        <f aca="false">IFERROR(S4898/Q4898,0)</f>
        <v>0.5</v>
      </c>
      <c r="U4898" s="13" t="n">
        <f aca="false">F4898-E4898</f>
        <v>16</v>
      </c>
      <c r="V4898" s="13" t="n">
        <f aca="false">G4898-F4898</f>
        <v>4</v>
      </c>
      <c r="W4898" s="13" t="n">
        <f aca="false">G4898-E4898</f>
        <v>20</v>
      </c>
      <c r="X4898" s="10" t="n">
        <f aca="false">YEAR(E4898)</f>
        <v>2020</v>
      </c>
      <c r="Y4898" s="0" t="str">
        <f aca="false">TEXT(E4898,"yyyy-mm")</f>
        <v>2020-01</v>
      </c>
      <c r="Z4898" s="0" t="str">
        <f aca="false">"Q"&amp;ROUNDUP(MONTH(E4898)/3,0)&amp;"-"&amp;YEAR(E4898)</f>
        <v>Q1-2020</v>
      </c>
    </row>
    <row r="4899" customFormat="false" ht="14.25" hidden="false" customHeight="false" outlineLevel="0" collapsed="false">
      <c r="A4899" s="0" t="s">
        <v>4941</v>
      </c>
      <c r="B4899" s="0" t="s">
        <v>34</v>
      </c>
      <c r="C4899" s="0" t="s">
        <v>39</v>
      </c>
      <c r="D4899" s="9" t="n">
        <v>43700</v>
      </c>
      <c r="E4899" s="9" t="n">
        <v>43835</v>
      </c>
      <c r="F4899" s="9" t="n">
        <v>43842</v>
      </c>
      <c r="G4899" s="9" t="n">
        <v>43847</v>
      </c>
      <c r="H4899" s="10" t="s">
        <v>36</v>
      </c>
      <c r="I4899" s="0" t="n">
        <v>3</v>
      </c>
      <c r="J4899" s="0" t="n">
        <v>47</v>
      </c>
      <c r="K4899" s="0" t="n">
        <v>96</v>
      </c>
      <c r="L4899" s="0" t="n">
        <v>16</v>
      </c>
      <c r="M4899" s="0" t="n">
        <v>6</v>
      </c>
      <c r="N4899" s="11" t="n">
        <v>0.075</v>
      </c>
      <c r="O4899" s="12" t="n">
        <v>537.61</v>
      </c>
      <c r="P4899" s="12" t="n">
        <v>911.2</v>
      </c>
      <c r="Q4899" s="12" t="n">
        <f aca="false">M4899*P4899*(1-N4899)</f>
        <v>5057.16</v>
      </c>
      <c r="R4899" s="12" t="n">
        <f aca="false">M4899*O4899</f>
        <v>3225.66</v>
      </c>
      <c r="S4899" s="12" t="n">
        <f aca="false">Q4899-R4899</f>
        <v>1831.5</v>
      </c>
      <c r="T4899" s="11" t="n">
        <f aca="false">IFERROR(S4899/Q4899,0)</f>
        <v>0.36215978928885</v>
      </c>
      <c r="U4899" s="13" t="n">
        <f aca="false">F4899-E4899</f>
        <v>7</v>
      </c>
      <c r="V4899" s="13" t="n">
        <f aca="false">G4899-F4899</f>
        <v>5</v>
      </c>
      <c r="W4899" s="13" t="n">
        <f aca="false">G4899-E4899</f>
        <v>12</v>
      </c>
      <c r="X4899" s="10" t="n">
        <f aca="false">YEAR(E4899)</f>
        <v>2020</v>
      </c>
      <c r="Y4899" s="0" t="str">
        <f aca="false">TEXT(E4899,"yyyy-mm")</f>
        <v>2020-01</v>
      </c>
      <c r="Z4899" s="0" t="str">
        <f aca="false">"Q"&amp;ROUNDUP(MONTH(E4899)/3,0)&amp;"-"&amp;YEAR(E4899)</f>
        <v>Q1-2020</v>
      </c>
    </row>
    <row r="4900" customFormat="false" ht="14.25" hidden="false" customHeight="false" outlineLevel="0" collapsed="false">
      <c r="A4900" s="0" t="s">
        <v>4942</v>
      </c>
      <c r="B4900" s="0" t="s">
        <v>38</v>
      </c>
      <c r="C4900" s="0" t="s">
        <v>46</v>
      </c>
      <c r="D4900" s="9" t="n">
        <v>43700</v>
      </c>
      <c r="E4900" s="9" t="n">
        <v>43835</v>
      </c>
      <c r="F4900" s="9" t="n">
        <v>43839</v>
      </c>
      <c r="G4900" s="9" t="n">
        <v>43846</v>
      </c>
      <c r="H4900" s="10" t="s">
        <v>36</v>
      </c>
      <c r="I4900" s="0" t="n">
        <v>19</v>
      </c>
      <c r="J4900" s="0" t="n">
        <v>45</v>
      </c>
      <c r="K4900" s="0" t="n">
        <v>326</v>
      </c>
      <c r="L4900" s="0" t="n">
        <v>5</v>
      </c>
      <c r="M4900" s="0" t="n">
        <v>7</v>
      </c>
      <c r="N4900" s="11" t="n">
        <v>0.05</v>
      </c>
      <c r="O4900" s="12" t="n">
        <v>4520.09</v>
      </c>
      <c r="P4900" s="12" t="n">
        <v>6277.9</v>
      </c>
      <c r="Q4900" s="12" t="n">
        <f aca="false">M4900*P4900*(1-N4900)</f>
        <v>41748.035</v>
      </c>
      <c r="R4900" s="12" t="n">
        <f aca="false">M4900*O4900</f>
        <v>31640.63</v>
      </c>
      <c r="S4900" s="12" t="n">
        <f aca="false">Q4900-R4900</f>
        <v>10107.405</v>
      </c>
      <c r="T4900" s="11" t="n">
        <f aca="false">IFERROR(S4900/Q4900,0)</f>
        <v>0.24210492781277</v>
      </c>
      <c r="U4900" s="13" t="n">
        <f aca="false">F4900-E4900</f>
        <v>4</v>
      </c>
      <c r="V4900" s="13" t="n">
        <f aca="false">G4900-F4900</f>
        <v>7</v>
      </c>
      <c r="W4900" s="13" t="n">
        <f aca="false">G4900-E4900</f>
        <v>11</v>
      </c>
      <c r="X4900" s="10" t="n">
        <f aca="false">YEAR(E4900)</f>
        <v>2020</v>
      </c>
      <c r="Y4900" s="0" t="str">
        <f aca="false">TEXT(E4900,"yyyy-mm")</f>
        <v>2020-01</v>
      </c>
      <c r="Z4900" s="0" t="str">
        <f aca="false">"Q"&amp;ROUNDUP(MONTH(E4900)/3,0)&amp;"-"&amp;YEAR(E4900)</f>
        <v>Q1-2020</v>
      </c>
    </row>
    <row r="4901" customFormat="false" ht="14.25" hidden="false" customHeight="false" outlineLevel="0" collapsed="false">
      <c r="A4901" s="0" t="s">
        <v>4943</v>
      </c>
      <c r="B4901" s="0" t="s">
        <v>41</v>
      </c>
      <c r="C4901" s="0" t="s">
        <v>58</v>
      </c>
      <c r="D4901" s="9" t="n">
        <v>43800</v>
      </c>
      <c r="E4901" s="9" t="n">
        <v>43835</v>
      </c>
      <c r="F4901" s="9" t="n">
        <v>43847</v>
      </c>
      <c r="G4901" s="9" t="n">
        <v>43855</v>
      </c>
      <c r="H4901" s="10" t="s">
        <v>36</v>
      </c>
      <c r="I4901" s="0" t="n">
        <v>23</v>
      </c>
      <c r="J4901" s="0" t="n">
        <v>21</v>
      </c>
      <c r="K4901" s="0" t="n">
        <v>333</v>
      </c>
      <c r="L4901" s="0" t="n">
        <v>46</v>
      </c>
      <c r="M4901" s="0" t="n">
        <v>3</v>
      </c>
      <c r="N4901" s="11" t="n">
        <v>0.2</v>
      </c>
      <c r="O4901" s="12" t="n">
        <v>996.16</v>
      </c>
      <c r="P4901" s="12" t="n">
        <v>2371.8</v>
      </c>
      <c r="Q4901" s="12" t="n">
        <f aca="false">M4901*P4901*(1-N4901)</f>
        <v>5692.32</v>
      </c>
      <c r="R4901" s="12" t="n">
        <f aca="false">M4901*O4901</f>
        <v>2988.48</v>
      </c>
      <c r="S4901" s="12" t="n">
        <f aca="false">Q4901-R4901</f>
        <v>2703.84</v>
      </c>
      <c r="T4901" s="11" t="n">
        <f aca="false">IFERROR(S4901/Q4901,0)</f>
        <v>0.47499789189645</v>
      </c>
      <c r="U4901" s="13" t="n">
        <f aca="false">F4901-E4901</f>
        <v>12</v>
      </c>
      <c r="V4901" s="13" t="n">
        <f aca="false">G4901-F4901</f>
        <v>8</v>
      </c>
      <c r="W4901" s="13" t="n">
        <f aca="false">G4901-E4901</f>
        <v>20</v>
      </c>
      <c r="X4901" s="10" t="n">
        <f aca="false">YEAR(E4901)</f>
        <v>2020</v>
      </c>
      <c r="Y4901" s="0" t="str">
        <f aca="false">TEXT(E4901,"yyyy-mm")</f>
        <v>2020-01</v>
      </c>
      <c r="Z4901" s="0" t="str">
        <f aca="false">"Q"&amp;ROUNDUP(MONTH(E4901)/3,0)&amp;"-"&amp;YEAR(E4901)</f>
        <v>Q1-2020</v>
      </c>
    </row>
    <row r="4902" customFormat="false" ht="14.25" hidden="false" customHeight="false" outlineLevel="0" collapsed="false">
      <c r="A4902" s="0" t="s">
        <v>4944</v>
      </c>
      <c r="B4902" s="0" t="s">
        <v>34</v>
      </c>
      <c r="C4902" s="0" t="s">
        <v>46</v>
      </c>
      <c r="D4902" s="9" t="n">
        <v>43700</v>
      </c>
      <c r="E4902" s="9" t="n">
        <v>43835</v>
      </c>
      <c r="F4902" s="9" t="n">
        <v>43846</v>
      </c>
      <c r="G4902" s="9" t="n">
        <v>43850</v>
      </c>
      <c r="H4902" s="10" t="s">
        <v>36</v>
      </c>
      <c r="I4902" s="0" t="n">
        <v>6</v>
      </c>
      <c r="J4902" s="0" t="n">
        <v>45</v>
      </c>
      <c r="K4902" s="0" t="n">
        <v>304</v>
      </c>
      <c r="L4902" s="0" t="n">
        <v>35</v>
      </c>
      <c r="M4902" s="0" t="n">
        <v>2</v>
      </c>
      <c r="N4902" s="11" t="n">
        <v>0.2</v>
      </c>
      <c r="O4902" s="12" t="n">
        <v>984.9</v>
      </c>
      <c r="P4902" s="12" t="n">
        <v>1969.8</v>
      </c>
      <c r="Q4902" s="12" t="n">
        <f aca="false">M4902*P4902*(1-N4902)</f>
        <v>3151.68</v>
      </c>
      <c r="R4902" s="12" t="n">
        <f aca="false">M4902*O4902</f>
        <v>1969.8</v>
      </c>
      <c r="S4902" s="12" t="n">
        <f aca="false">Q4902-R4902</f>
        <v>1181.88</v>
      </c>
      <c r="T4902" s="11" t="n">
        <f aca="false">IFERROR(S4902/Q4902,0)</f>
        <v>0.375</v>
      </c>
      <c r="U4902" s="13" t="n">
        <f aca="false">F4902-E4902</f>
        <v>11</v>
      </c>
      <c r="V4902" s="13" t="n">
        <f aca="false">G4902-F4902</f>
        <v>4</v>
      </c>
      <c r="W4902" s="13" t="n">
        <f aca="false">G4902-E4902</f>
        <v>15</v>
      </c>
      <c r="X4902" s="10" t="n">
        <f aca="false">YEAR(E4902)</f>
        <v>2020</v>
      </c>
      <c r="Y4902" s="0" t="str">
        <f aca="false">TEXT(E4902,"yyyy-mm")</f>
        <v>2020-01</v>
      </c>
      <c r="Z4902" s="0" t="str">
        <f aca="false">"Q"&amp;ROUNDUP(MONTH(E4902)/3,0)&amp;"-"&amp;YEAR(E4902)</f>
        <v>Q1-2020</v>
      </c>
    </row>
    <row r="4903" customFormat="false" ht="14.25" hidden="false" customHeight="false" outlineLevel="0" collapsed="false">
      <c r="A4903" s="0" t="s">
        <v>4945</v>
      </c>
      <c r="B4903" s="0" t="s">
        <v>34</v>
      </c>
      <c r="C4903" s="0" t="s">
        <v>48</v>
      </c>
      <c r="D4903" s="9" t="n">
        <v>43700</v>
      </c>
      <c r="E4903" s="9" t="n">
        <v>43835</v>
      </c>
      <c r="F4903" s="9" t="n">
        <v>43837</v>
      </c>
      <c r="G4903" s="9" t="n">
        <v>43844</v>
      </c>
      <c r="H4903" s="10" t="s">
        <v>36</v>
      </c>
      <c r="I4903" s="0" t="n">
        <v>5</v>
      </c>
      <c r="J4903" s="0" t="n">
        <v>45</v>
      </c>
      <c r="K4903" s="0" t="n">
        <v>26</v>
      </c>
      <c r="L4903" s="0" t="n">
        <v>24</v>
      </c>
      <c r="M4903" s="0" t="n">
        <v>2</v>
      </c>
      <c r="N4903" s="11" t="n">
        <v>0.2</v>
      </c>
      <c r="O4903" s="12" t="n">
        <v>2818.36</v>
      </c>
      <c r="P4903" s="12" t="n">
        <v>5996.5</v>
      </c>
      <c r="Q4903" s="12" t="n">
        <f aca="false">M4903*P4903*(1-N4903)</f>
        <v>9594.4</v>
      </c>
      <c r="R4903" s="12" t="n">
        <f aca="false">M4903*O4903</f>
        <v>5636.72</v>
      </c>
      <c r="S4903" s="12" t="n">
        <f aca="false">Q4903-R4903</f>
        <v>3957.68</v>
      </c>
      <c r="T4903" s="11" t="n">
        <f aca="false">IFERROR(S4903/Q4903,0)</f>
        <v>0.41249895772534</v>
      </c>
      <c r="U4903" s="13" t="n">
        <f aca="false">F4903-E4903</f>
        <v>2</v>
      </c>
      <c r="V4903" s="13" t="n">
        <f aca="false">G4903-F4903</f>
        <v>7</v>
      </c>
      <c r="W4903" s="13" t="n">
        <f aca="false">G4903-E4903</f>
        <v>9</v>
      </c>
      <c r="X4903" s="10" t="n">
        <f aca="false">YEAR(E4903)</f>
        <v>2020</v>
      </c>
      <c r="Y4903" s="0" t="str">
        <f aca="false">TEXT(E4903,"yyyy-mm")</f>
        <v>2020-01</v>
      </c>
      <c r="Z4903" s="0" t="str">
        <f aca="false">"Q"&amp;ROUNDUP(MONTH(E4903)/3,0)&amp;"-"&amp;YEAR(E4903)</f>
        <v>Q1-2020</v>
      </c>
    </row>
    <row r="4904" customFormat="false" ht="14.25" hidden="false" customHeight="false" outlineLevel="0" collapsed="false">
      <c r="A4904" s="0" t="s">
        <v>4946</v>
      </c>
      <c r="B4904" s="0" t="s">
        <v>41</v>
      </c>
      <c r="C4904" s="0" t="s">
        <v>39</v>
      </c>
      <c r="D4904" s="9" t="n">
        <v>43700</v>
      </c>
      <c r="E4904" s="9" t="n">
        <v>43835</v>
      </c>
      <c r="F4904" s="9" t="n">
        <v>43860</v>
      </c>
      <c r="G4904" s="9" t="n">
        <v>43864</v>
      </c>
      <c r="H4904" s="10" t="s">
        <v>36</v>
      </c>
      <c r="I4904" s="0" t="n">
        <v>25</v>
      </c>
      <c r="J4904" s="0" t="n">
        <v>11</v>
      </c>
      <c r="K4904" s="0" t="n">
        <v>192</v>
      </c>
      <c r="L4904" s="0" t="n">
        <v>26</v>
      </c>
      <c r="M4904" s="0" t="n">
        <v>8</v>
      </c>
      <c r="N4904" s="11" t="n">
        <v>0.1</v>
      </c>
      <c r="O4904" s="12" t="n">
        <v>2396.86</v>
      </c>
      <c r="P4904" s="12" t="n">
        <v>3865.9</v>
      </c>
      <c r="Q4904" s="12" t="n">
        <f aca="false">M4904*P4904*(1-N4904)</f>
        <v>27834.48</v>
      </c>
      <c r="R4904" s="12" t="n">
        <f aca="false">M4904*O4904</f>
        <v>19174.88</v>
      </c>
      <c r="S4904" s="12" t="n">
        <f aca="false">Q4904-R4904</f>
        <v>8659.6</v>
      </c>
      <c r="T4904" s="11" t="n">
        <f aca="false">IFERROR(S4904/Q4904,0)</f>
        <v>0.311110536284493</v>
      </c>
      <c r="U4904" s="13" t="n">
        <f aca="false">F4904-E4904</f>
        <v>25</v>
      </c>
      <c r="V4904" s="13" t="n">
        <f aca="false">G4904-F4904</f>
        <v>4</v>
      </c>
      <c r="W4904" s="13" t="n">
        <f aca="false">G4904-E4904</f>
        <v>29</v>
      </c>
      <c r="X4904" s="10" t="n">
        <f aca="false">YEAR(E4904)</f>
        <v>2020</v>
      </c>
      <c r="Y4904" s="0" t="str">
        <f aca="false">TEXT(E4904,"yyyy-mm")</f>
        <v>2020-01</v>
      </c>
      <c r="Z4904" s="0" t="str">
        <f aca="false">"Q"&amp;ROUNDUP(MONTH(E4904)/3,0)&amp;"-"&amp;YEAR(E4904)</f>
        <v>Q1-2020</v>
      </c>
    </row>
    <row r="4905" customFormat="false" ht="14.25" hidden="false" customHeight="false" outlineLevel="0" collapsed="false">
      <c r="A4905" s="0" t="s">
        <v>4947</v>
      </c>
      <c r="B4905" s="0" t="s">
        <v>34</v>
      </c>
      <c r="C4905" s="0" t="s">
        <v>48</v>
      </c>
      <c r="D4905" s="9" t="n">
        <v>43700</v>
      </c>
      <c r="E4905" s="9" t="n">
        <v>43835</v>
      </c>
      <c r="F4905" s="9" t="n">
        <v>43839</v>
      </c>
      <c r="G4905" s="9" t="n">
        <v>43843</v>
      </c>
      <c r="H4905" s="10" t="s">
        <v>36</v>
      </c>
      <c r="I4905" s="0" t="n">
        <v>5</v>
      </c>
      <c r="J4905" s="0" t="n">
        <v>6</v>
      </c>
      <c r="K4905" s="0" t="n">
        <v>22</v>
      </c>
      <c r="L4905" s="0" t="n">
        <v>4</v>
      </c>
      <c r="M4905" s="0" t="n">
        <v>5</v>
      </c>
      <c r="N4905" s="11" t="n">
        <v>0.075</v>
      </c>
      <c r="O4905" s="12" t="n">
        <v>4557.27</v>
      </c>
      <c r="P4905" s="12" t="n">
        <v>5768.7</v>
      </c>
      <c r="Q4905" s="12" t="n">
        <f aca="false">M4905*P4905*(1-N4905)</f>
        <v>26680.2375</v>
      </c>
      <c r="R4905" s="12" t="n">
        <f aca="false">M4905*O4905</f>
        <v>22786.35</v>
      </c>
      <c r="S4905" s="12" t="n">
        <f aca="false">Q4905-R4905</f>
        <v>3893.8875</v>
      </c>
      <c r="T4905" s="11" t="n">
        <f aca="false">IFERROR(S4905/Q4905,0)</f>
        <v>0.145946508159832</v>
      </c>
      <c r="U4905" s="13" t="n">
        <f aca="false">F4905-E4905</f>
        <v>4</v>
      </c>
      <c r="V4905" s="13" t="n">
        <f aca="false">G4905-F4905</f>
        <v>4</v>
      </c>
      <c r="W4905" s="13" t="n">
        <f aca="false">G4905-E4905</f>
        <v>8</v>
      </c>
      <c r="X4905" s="10" t="n">
        <f aca="false">YEAR(E4905)</f>
        <v>2020</v>
      </c>
      <c r="Y4905" s="0" t="str">
        <f aca="false">TEXT(E4905,"yyyy-mm")</f>
        <v>2020-01</v>
      </c>
      <c r="Z4905" s="0" t="str">
        <f aca="false">"Q"&amp;ROUNDUP(MONTH(E4905)/3,0)&amp;"-"&amp;YEAR(E4905)</f>
        <v>Q1-2020</v>
      </c>
    </row>
    <row r="4906" customFormat="false" ht="14.25" hidden="false" customHeight="false" outlineLevel="0" collapsed="false">
      <c r="A4906" s="0" t="s">
        <v>4948</v>
      </c>
      <c r="B4906" s="0" t="s">
        <v>38</v>
      </c>
      <c r="C4906" s="0" t="s">
        <v>39</v>
      </c>
      <c r="D4906" s="9" t="n">
        <v>43700</v>
      </c>
      <c r="E4906" s="9" t="n">
        <v>43836</v>
      </c>
      <c r="F4906" s="9" t="n">
        <v>43857</v>
      </c>
      <c r="G4906" s="9" t="n">
        <v>43860</v>
      </c>
      <c r="H4906" s="10" t="s">
        <v>36</v>
      </c>
      <c r="I4906" s="0" t="n">
        <v>15</v>
      </c>
      <c r="J4906" s="0" t="n">
        <v>50</v>
      </c>
      <c r="K4906" s="0" t="n">
        <v>166</v>
      </c>
      <c r="L4906" s="0" t="n">
        <v>15</v>
      </c>
      <c r="M4906" s="0" t="n">
        <v>5</v>
      </c>
      <c r="N4906" s="11" t="n">
        <v>0.15</v>
      </c>
      <c r="O4906" s="12" t="n">
        <v>1341.34</v>
      </c>
      <c r="P4906" s="12" t="n">
        <v>1916.2</v>
      </c>
      <c r="Q4906" s="12" t="n">
        <f aca="false">M4906*P4906*(1-N4906)</f>
        <v>8143.85</v>
      </c>
      <c r="R4906" s="12" t="n">
        <f aca="false">M4906*O4906</f>
        <v>6706.7</v>
      </c>
      <c r="S4906" s="12" t="n">
        <f aca="false">Q4906-R4906</f>
        <v>1437.15</v>
      </c>
      <c r="T4906" s="11" t="n">
        <f aca="false">IFERROR(S4906/Q4906,0)</f>
        <v>0.176470588235294</v>
      </c>
      <c r="U4906" s="13" t="n">
        <f aca="false">F4906-E4906</f>
        <v>21</v>
      </c>
      <c r="V4906" s="13" t="n">
        <f aca="false">G4906-F4906</f>
        <v>3</v>
      </c>
      <c r="W4906" s="13" t="n">
        <f aca="false">G4906-E4906</f>
        <v>24</v>
      </c>
      <c r="X4906" s="10" t="n">
        <f aca="false">YEAR(E4906)</f>
        <v>2020</v>
      </c>
      <c r="Y4906" s="0" t="str">
        <f aca="false">TEXT(E4906,"yyyy-mm")</f>
        <v>2020-01</v>
      </c>
      <c r="Z4906" s="0" t="str">
        <f aca="false">"Q"&amp;ROUNDUP(MONTH(E4906)/3,0)&amp;"-"&amp;YEAR(E4906)</f>
        <v>Q1-2020</v>
      </c>
    </row>
    <row r="4907" customFormat="false" ht="14.25" hidden="false" customHeight="false" outlineLevel="0" collapsed="false">
      <c r="A4907" s="0" t="s">
        <v>4949</v>
      </c>
      <c r="B4907" s="0" t="s">
        <v>34</v>
      </c>
      <c r="C4907" s="0" t="s">
        <v>79</v>
      </c>
      <c r="D4907" s="9" t="n">
        <v>43700</v>
      </c>
      <c r="E4907" s="9" t="n">
        <v>43836</v>
      </c>
      <c r="F4907" s="9" t="n">
        <v>43839</v>
      </c>
      <c r="G4907" s="9" t="n">
        <v>43841</v>
      </c>
      <c r="H4907" s="10" t="s">
        <v>36</v>
      </c>
      <c r="I4907" s="0" t="n">
        <v>11</v>
      </c>
      <c r="J4907" s="0" t="n">
        <v>9</v>
      </c>
      <c r="K4907" s="0" t="n">
        <v>73</v>
      </c>
      <c r="L4907" s="0" t="n">
        <v>13</v>
      </c>
      <c r="M4907" s="0" t="n">
        <v>2</v>
      </c>
      <c r="N4907" s="11" t="n">
        <v>0.075</v>
      </c>
      <c r="O4907" s="12" t="n">
        <v>1392.93</v>
      </c>
      <c r="P4907" s="12" t="n">
        <v>1989.9</v>
      </c>
      <c r="Q4907" s="12" t="n">
        <f aca="false">M4907*P4907*(1-N4907)</f>
        <v>3681.315</v>
      </c>
      <c r="R4907" s="12" t="n">
        <f aca="false">M4907*O4907</f>
        <v>2785.86</v>
      </c>
      <c r="S4907" s="12" t="n">
        <f aca="false">Q4907-R4907</f>
        <v>895.455</v>
      </c>
      <c r="T4907" s="11" t="n">
        <f aca="false">IFERROR(S4907/Q4907,0)</f>
        <v>0.243243243243243</v>
      </c>
      <c r="U4907" s="13" t="n">
        <f aca="false">F4907-E4907</f>
        <v>3</v>
      </c>
      <c r="V4907" s="13" t="n">
        <f aca="false">G4907-F4907</f>
        <v>2</v>
      </c>
      <c r="W4907" s="13" t="n">
        <f aca="false">G4907-E4907</f>
        <v>5</v>
      </c>
      <c r="X4907" s="10" t="n">
        <f aca="false">YEAR(E4907)</f>
        <v>2020</v>
      </c>
      <c r="Y4907" s="0" t="str">
        <f aca="false">TEXT(E4907,"yyyy-mm")</f>
        <v>2020-01</v>
      </c>
      <c r="Z4907" s="0" t="str">
        <f aca="false">"Q"&amp;ROUNDUP(MONTH(E4907)/3,0)&amp;"-"&amp;YEAR(E4907)</f>
        <v>Q1-2020</v>
      </c>
    </row>
    <row r="4908" customFormat="false" ht="14.25" hidden="false" customHeight="false" outlineLevel="0" collapsed="false">
      <c r="A4908" s="0" t="s">
        <v>4950</v>
      </c>
      <c r="B4908" s="0" t="s">
        <v>34</v>
      </c>
      <c r="C4908" s="0" t="s">
        <v>39</v>
      </c>
      <c r="D4908" s="9" t="n">
        <v>43700</v>
      </c>
      <c r="E4908" s="9" t="n">
        <v>43836</v>
      </c>
      <c r="F4908" s="9" t="n">
        <v>43859</v>
      </c>
      <c r="G4908" s="9" t="n">
        <v>43866</v>
      </c>
      <c r="H4908" s="10" t="s">
        <v>36</v>
      </c>
      <c r="I4908" s="0" t="n">
        <v>1</v>
      </c>
      <c r="J4908" s="0" t="n">
        <v>46</v>
      </c>
      <c r="K4908" s="0" t="n">
        <v>139</v>
      </c>
      <c r="L4908" s="0" t="n">
        <v>45</v>
      </c>
      <c r="M4908" s="0" t="n">
        <v>1</v>
      </c>
      <c r="N4908" s="11" t="n">
        <v>0.1</v>
      </c>
      <c r="O4908" s="12" t="n">
        <v>2763.48</v>
      </c>
      <c r="P4908" s="12" t="n">
        <v>3370.1</v>
      </c>
      <c r="Q4908" s="12" t="n">
        <f aca="false">M4908*P4908*(1-N4908)</f>
        <v>3033.09</v>
      </c>
      <c r="R4908" s="12" t="n">
        <f aca="false">M4908*O4908</f>
        <v>2763.48</v>
      </c>
      <c r="S4908" s="12" t="n">
        <f aca="false">Q4908-R4908</f>
        <v>269.61</v>
      </c>
      <c r="T4908" s="11" t="n">
        <f aca="false">IFERROR(S4908/Q4908,0)</f>
        <v>0.0888895482824447</v>
      </c>
      <c r="U4908" s="13" t="n">
        <f aca="false">F4908-E4908</f>
        <v>23</v>
      </c>
      <c r="V4908" s="13" t="n">
        <f aca="false">G4908-F4908</f>
        <v>7</v>
      </c>
      <c r="W4908" s="13" t="n">
        <f aca="false">G4908-E4908</f>
        <v>30</v>
      </c>
      <c r="X4908" s="10" t="n">
        <f aca="false">YEAR(E4908)</f>
        <v>2020</v>
      </c>
      <c r="Y4908" s="0" t="str">
        <f aca="false">TEXT(E4908,"yyyy-mm")</f>
        <v>2020-01</v>
      </c>
      <c r="Z4908" s="0" t="str">
        <f aca="false">"Q"&amp;ROUNDUP(MONTH(E4908)/3,0)&amp;"-"&amp;YEAR(E4908)</f>
        <v>Q1-2020</v>
      </c>
    </row>
    <row r="4909" customFormat="false" ht="14.25" hidden="false" customHeight="false" outlineLevel="0" collapsed="false">
      <c r="A4909" s="0" t="s">
        <v>4951</v>
      </c>
      <c r="B4909" s="0" t="s">
        <v>41</v>
      </c>
      <c r="C4909" s="0" t="s">
        <v>48</v>
      </c>
      <c r="D4909" s="9" t="n">
        <v>43700</v>
      </c>
      <c r="E4909" s="9" t="n">
        <v>43836</v>
      </c>
      <c r="F4909" s="9" t="n">
        <v>43854</v>
      </c>
      <c r="G4909" s="9" t="n">
        <v>43864</v>
      </c>
      <c r="H4909" s="10" t="s">
        <v>36</v>
      </c>
      <c r="I4909" s="0" t="n">
        <v>22</v>
      </c>
      <c r="J4909" s="0" t="n">
        <v>38</v>
      </c>
      <c r="K4909" s="0" t="n">
        <v>9</v>
      </c>
      <c r="L4909" s="0" t="n">
        <v>46</v>
      </c>
      <c r="M4909" s="0" t="n">
        <v>6</v>
      </c>
      <c r="N4909" s="11" t="n">
        <v>0.2</v>
      </c>
      <c r="O4909" s="12" t="n">
        <v>697.74</v>
      </c>
      <c r="P4909" s="12" t="n">
        <v>850.9</v>
      </c>
      <c r="Q4909" s="12" t="n">
        <f aca="false">M4909*P4909*(1-N4909)</f>
        <v>4084.32</v>
      </c>
      <c r="R4909" s="12" t="n">
        <f aca="false">M4909*O4909</f>
        <v>4186.44</v>
      </c>
      <c r="S4909" s="12" t="n">
        <f aca="false">Q4909-R4909</f>
        <v>-102.120000000001</v>
      </c>
      <c r="T4909" s="11" t="n">
        <f aca="false">IFERROR(S4909/Q4909,0)</f>
        <v>-0.0250029380655778</v>
      </c>
      <c r="U4909" s="13" t="n">
        <f aca="false">F4909-E4909</f>
        <v>18</v>
      </c>
      <c r="V4909" s="13" t="n">
        <f aca="false">G4909-F4909</f>
        <v>10</v>
      </c>
      <c r="W4909" s="13" t="n">
        <f aca="false">G4909-E4909</f>
        <v>28</v>
      </c>
      <c r="X4909" s="10" t="n">
        <f aca="false">YEAR(E4909)</f>
        <v>2020</v>
      </c>
      <c r="Y4909" s="0" t="str">
        <f aca="false">TEXT(E4909,"yyyy-mm")</f>
        <v>2020-01</v>
      </c>
      <c r="Z4909" s="0" t="str">
        <f aca="false">"Q"&amp;ROUNDUP(MONTH(E4909)/3,0)&amp;"-"&amp;YEAR(E4909)</f>
        <v>Q1-2020</v>
      </c>
    </row>
    <row r="4910" customFormat="false" ht="14.25" hidden="false" customHeight="false" outlineLevel="0" collapsed="false">
      <c r="A4910" s="0" t="s">
        <v>4952</v>
      </c>
      <c r="B4910" s="0" t="s">
        <v>43</v>
      </c>
      <c r="C4910" s="0" t="s">
        <v>79</v>
      </c>
      <c r="D4910" s="9" t="n">
        <v>43700</v>
      </c>
      <c r="E4910" s="9" t="n">
        <v>43836</v>
      </c>
      <c r="F4910" s="9" t="n">
        <v>43864</v>
      </c>
      <c r="G4910" s="9" t="n">
        <v>43874</v>
      </c>
      <c r="H4910" s="10" t="s">
        <v>36</v>
      </c>
      <c r="I4910" s="0" t="n">
        <v>26</v>
      </c>
      <c r="J4910" s="0" t="n">
        <v>15</v>
      </c>
      <c r="K4910" s="0" t="n">
        <v>83</v>
      </c>
      <c r="L4910" s="0" t="n">
        <v>32</v>
      </c>
      <c r="M4910" s="0" t="n">
        <v>2</v>
      </c>
      <c r="N4910" s="11" t="n">
        <v>0.05</v>
      </c>
      <c r="O4910" s="12" t="n">
        <v>697.87</v>
      </c>
      <c r="P4910" s="12" t="n">
        <v>1125.6</v>
      </c>
      <c r="Q4910" s="12" t="n">
        <f aca="false">M4910*P4910*(1-N4910)</f>
        <v>2138.64</v>
      </c>
      <c r="R4910" s="12" t="n">
        <f aca="false">M4910*O4910</f>
        <v>1395.74</v>
      </c>
      <c r="S4910" s="12" t="n">
        <f aca="false">Q4910-R4910</f>
        <v>742.9</v>
      </c>
      <c r="T4910" s="11" t="n">
        <f aca="false">IFERROR(S4910/Q4910,0)</f>
        <v>0.347370291400142</v>
      </c>
      <c r="U4910" s="13" t="n">
        <f aca="false">F4910-E4910</f>
        <v>28</v>
      </c>
      <c r="V4910" s="13" t="n">
        <f aca="false">G4910-F4910</f>
        <v>10</v>
      </c>
      <c r="W4910" s="13" t="n">
        <f aca="false">G4910-E4910</f>
        <v>38</v>
      </c>
      <c r="X4910" s="10" t="n">
        <f aca="false">YEAR(E4910)</f>
        <v>2020</v>
      </c>
      <c r="Y4910" s="0" t="str">
        <f aca="false">TEXT(E4910,"yyyy-mm")</f>
        <v>2020-01</v>
      </c>
      <c r="Z4910" s="0" t="str">
        <f aca="false">"Q"&amp;ROUNDUP(MONTH(E4910)/3,0)&amp;"-"&amp;YEAR(E4910)</f>
        <v>Q1-2020</v>
      </c>
    </row>
    <row r="4911" customFormat="false" ht="14.25" hidden="false" customHeight="false" outlineLevel="0" collapsed="false">
      <c r="A4911" s="0" t="s">
        <v>4953</v>
      </c>
      <c r="B4911" s="0" t="s">
        <v>41</v>
      </c>
      <c r="C4911" s="0" t="s">
        <v>48</v>
      </c>
      <c r="D4911" s="9" t="n">
        <v>43700</v>
      </c>
      <c r="E4911" s="9" t="n">
        <v>43836</v>
      </c>
      <c r="F4911" s="9" t="n">
        <v>43848</v>
      </c>
      <c r="G4911" s="9" t="n">
        <v>43856</v>
      </c>
      <c r="H4911" s="10" t="s">
        <v>36</v>
      </c>
      <c r="I4911" s="0" t="n">
        <v>24</v>
      </c>
      <c r="J4911" s="0" t="n">
        <v>42</v>
      </c>
      <c r="K4911" s="0" t="n">
        <v>51</v>
      </c>
      <c r="L4911" s="0" t="n">
        <v>25</v>
      </c>
      <c r="M4911" s="0" t="n">
        <v>8</v>
      </c>
      <c r="N4911" s="11" t="n">
        <v>0.075</v>
      </c>
      <c r="O4911" s="12" t="n">
        <v>3509.66</v>
      </c>
      <c r="P4911" s="12" t="n">
        <v>6157.3</v>
      </c>
      <c r="Q4911" s="12" t="n">
        <f aca="false">M4911*P4911*(1-N4911)</f>
        <v>45564.02</v>
      </c>
      <c r="R4911" s="12" t="n">
        <f aca="false">M4911*O4911</f>
        <v>28077.28</v>
      </c>
      <c r="S4911" s="12" t="n">
        <f aca="false">Q4911-R4911</f>
        <v>17486.74</v>
      </c>
      <c r="T4911" s="11" t="n">
        <f aca="false">IFERROR(S4911/Q4911,0)</f>
        <v>0.383783959360917</v>
      </c>
      <c r="U4911" s="13" t="n">
        <f aca="false">F4911-E4911</f>
        <v>12</v>
      </c>
      <c r="V4911" s="13" t="n">
        <f aca="false">G4911-F4911</f>
        <v>8</v>
      </c>
      <c r="W4911" s="13" t="n">
        <f aca="false">G4911-E4911</f>
        <v>20</v>
      </c>
      <c r="X4911" s="10" t="n">
        <f aca="false">YEAR(E4911)</f>
        <v>2020</v>
      </c>
      <c r="Y4911" s="0" t="str">
        <f aca="false">TEXT(E4911,"yyyy-mm")</f>
        <v>2020-01</v>
      </c>
      <c r="Z4911" s="0" t="str">
        <f aca="false">"Q"&amp;ROUNDUP(MONTH(E4911)/3,0)&amp;"-"&amp;YEAR(E4911)</f>
        <v>Q1-2020</v>
      </c>
    </row>
    <row r="4912" customFormat="false" ht="14.25" hidden="false" customHeight="false" outlineLevel="0" collapsed="false">
      <c r="A4912" s="0" t="s">
        <v>4954</v>
      </c>
      <c r="B4912" s="0" t="s">
        <v>43</v>
      </c>
      <c r="C4912" s="0" t="s">
        <v>48</v>
      </c>
      <c r="D4912" s="9" t="n">
        <v>43700</v>
      </c>
      <c r="E4912" s="9" t="n">
        <v>43836</v>
      </c>
      <c r="F4912" s="9" t="n">
        <v>43851</v>
      </c>
      <c r="G4912" s="9" t="n">
        <v>43857</v>
      </c>
      <c r="H4912" s="10" t="s">
        <v>36</v>
      </c>
      <c r="I4912" s="0" t="n">
        <v>27</v>
      </c>
      <c r="J4912" s="0" t="n">
        <v>17</v>
      </c>
      <c r="K4912" s="0" t="n">
        <v>13</v>
      </c>
      <c r="L4912" s="0" t="n">
        <v>24</v>
      </c>
      <c r="M4912" s="0" t="n">
        <v>6</v>
      </c>
      <c r="N4912" s="11" t="n">
        <v>0.075</v>
      </c>
      <c r="O4912" s="12" t="n">
        <v>592.95</v>
      </c>
      <c r="P4912" s="12" t="n">
        <v>1005</v>
      </c>
      <c r="Q4912" s="12" t="n">
        <f aca="false">M4912*P4912*(1-N4912)</f>
        <v>5577.75</v>
      </c>
      <c r="R4912" s="12" t="n">
        <f aca="false">M4912*O4912</f>
        <v>3557.7</v>
      </c>
      <c r="S4912" s="12" t="n">
        <f aca="false">Q4912-R4912</f>
        <v>2020.05</v>
      </c>
      <c r="T4912" s="11" t="n">
        <f aca="false">IFERROR(S4912/Q4912,0)</f>
        <v>0.362162162162162</v>
      </c>
      <c r="U4912" s="13" t="n">
        <f aca="false">F4912-E4912</f>
        <v>15</v>
      </c>
      <c r="V4912" s="13" t="n">
        <f aca="false">G4912-F4912</f>
        <v>6</v>
      </c>
      <c r="W4912" s="13" t="n">
        <f aca="false">G4912-E4912</f>
        <v>21</v>
      </c>
      <c r="X4912" s="10" t="n">
        <f aca="false">YEAR(E4912)</f>
        <v>2020</v>
      </c>
      <c r="Y4912" s="0" t="str">
        <f aca="false">TEXT(E4912,"yyyy-mm")</f>
        <v>2020-01</v>
      </c>
      <c r="Z4912" s="0" t="str">
        <f aca="false">"Q"&amp;ROUNDUP(MONTH(E4912)/3,0)&amp;"-"&amp;YEAR(E4912)</f>
        <v>Q1-2020</v>
      </c>
    </row>
    <row r="4913" customFormat="false" ht="14.25" hidden="false" customHeight="false" outlineLevel="0" collapsed="false">
      <c r="A4913" s="0" t="s">
        <v>4955</v>
      </c>
      <c r="B4913" s="0" t="s">
        <v>34</v>
      </c>
      <c r="C4913" s="0" t="s">
        <v>46</v>
      </c>
      <c r="D4913" s="9" t="n">
        <v>43700</v>
      </c>
      <c r="E4913" s="9" t="n">
        <v>43836</v>
      </c>
      <c r="F4913" s="9" t="n">
        <v>43856</v>
      </c>
      <c r="G4913" s="9" t="n">
        <v>43861</v>
      </c>
      <c r="H4913" s="10" t="s">
        <v>36</v>
      </c>
      <c r="I4913" s="0" t="n">
        <v>2</v>
      </c>
      <c r="J4913" s="0" t="n">
        <v>24</v>
      </c>
      <c r="K4913" s="0" t="n">
        <v>317</v>
      </c>
      <c r="L4913" s="0" t="n">
        <v>28</v>
      </c>
      <c r="M4913" s="0" t="n">
        <v>5</v>
      </c>
      <c r="N4913" s="11" t="n">
        <v>0.075</v>
      </c>
      <c r="O4913" s="12" t="n">
        <v>1735.3</v>
      </c>
      <c r="P4913" s="12" t="n">
        <v>2479</v>
      </c>
      <c r="Q4913" s="12" t="n">
        <f aca="false">M4913*P4913*(1-N4913)</f>
        <v>11465.375</v>
      </c>
      <c r="R4913" s="12" t="n">
        <f aca="false">M4913*O4913</f>
        <v>8676.5</v>
      </c>
      <c r="S4913" s="12" t="n">
        <f aca="false">Q4913-R4913</f>
        <v>2788.875</v>
      </c>
      <c r="T4913" s="11" t="n">
        <f aca="false">IFERROR(S4913/Q4913,0)</f>
        <v>0.243243243243243</v>
      </c>
      <c r="U4913" s="13" t="n">
        <f aca="false">F4913-E4913</f>
        <v>20</v>
      </c>
      <c r="V4913" s="13" t="n">
        <f aca="false">G4913-F4913</f>
        <v>5</v>
      </c>
      <c r="W4913" s="13" t="n">
        <f aca="false">G4913-E4913</f>
        <v>25</v>
      </c>
      <c r="X4913" s="10" t="n">
        <f aca="false">YEAR(E4913)</f>
        <v>2020</v>
      </c>
      <c r="Y4913" s="0" t="str">
        <f aca="false">TEXT(E4913,"yyyy-mm")</f>
        <v>2020-01</v>
      </c>
      <c r="Z4913" s="0" t="str">
        <f aca="false">"Q"&amp;ROUNDUP(MONTH(E4913)/3,0)&amp;"-"&amp;YEAR(E4913)</f>
        <v>Q1-2020</v>
      </c>
    </row>
    <row r="4914" customFormat="false" ht="14.25" hidden="false" customHeight="false" outlineLevel="0" collapsed="false">
      <c r="A4914" s="0" t="s">
        <v>4956</v>
      </c>
      <c r="B4914" s="0" t="s">
        <v>43</v>
      </c>
      <c r="C4914" s="0" t="s">
        <v>39</v>
      </c>
      <c r="D4914" s="9" t="n">
        <v>43700</v>
      </c>
      <c r="E4914" s="9" t="n">
        <v>43836</v>
      </c>
      <c r="F4914" s="9" t="n">
        <v>43857</v>
      </c>
      <c r="G4914" s="9" t="n">
        <v>43860</v>
      </c>
      <c r="H4914" s="10" t="s">
        <v>36</v>
      </c>
      <c r="I4914" s="0" t="n">
        <v>28</v>
      </c>
      <c r="J4914" s="0" t="n">
        <v>20</v>
      </c>
      <c r="K4914" s="0" t="n">
        <v>189</v>
      </c>
      <c r="L4914" s="0" t="n">
        <v>8</v>
      </c>
      <c r="M4914" s="0" t="n">
        <v>5</v>
      </c>
      <c r="N4914" s="11" t="n">
        <v>0.075</v>
      </c>
      <c r="O4914" s="12" t="n">
        <v>1492.43</v>
      </c>
      <c r="P4914" s="12" t="n">
        <v>1989.9</v>
      </c>
      <c r="Q4914" s="12" t="n">
        <f aca="false">M4914*P4914*(1-N4914)</f>
        <v>9203.2875</v>
      </c>
      <c r="R4914" s="12" t="n">
        <f aca="false">M4914*O4914</f>
        <v>7462.15</v>
      </c>
      <c r="S4914" s="12" t="n">
        <f aca="false">Q4914-R4914</f>
        <v>1741.1375</v>
      </c>
      <c r="T4914" s="11" t="n">
        <f aca="false">IFERROR(S4914/Q4914,0)</f>
        <v>0.189186472768562</v>
      </c>
      <c r="U4914" s="13" t="n">
        <f aca="false">F4914-E4914</f>
        <v>21</v>
      </c>
      <c r="V4914" s="13" t="n">
        <f aca="false">G4914-F4914</f>
        <v>3</v>
      </c>
      <c r="W4914" s="13" t="n">
        <f aca="false">G4914-E4914</f>
        <v>24</v>
      </c>
      <c r="X4914" s="10" t="n">
        <f aca="false">YEAR(E4914)</f>
        <v>2020</v>
      </c>
      <c r="Y4914" s="0" t="str">
        <f aca="false">TEXT(E4914,"yyyy-mm")</f>
        <v>2020-01</v>
      </c>
      <c r="Z4914" s="0" t="str">
        <f aca="false">"Q"&amp;ROUNDUP(MONTH(E4914)/3,0)&amp;"-"&amp;YEAR(E4914)</f>
        <v>Q1-2020</v>
      </c>
    </row>
    <row r="4915" customFormat="false" ht="14.25" hidden="false" customHeight="false" outlineLevel="0" collapsed="false">
      <c r="A4915" s="0" t="s">
        <v>4957</v>
      </c>
      <c r="B4915" s="0" t="s">
        <v>34</v>
      </c>
      <c r="C4915" s="0" t="s">
        <v>48</v>
      </c>
      <c r="D4915" s="9" t="n">
        <v>43700</v>
      </c>
      <c r="E4915" s="9" t="n">
        <v>43836</v>
      </c>
      <c r="F4915" s="9" t="n">
        <v>43861</v>
      </c>
      <c r="G4915" s="9" t="n">
        <v>43862</v>
      </c>
      <c r="H4915" s="10" t="s">
        <v>36</v>
      </c>
      <c r="I4915" s="0" t="n">
        <v>8</v>
      </c>
      <c r="J4915" s="0" t="n">
        <v>1</v>
      </c>
      <c r="K4915" s="0" t="n">
        <v>34</v>
      </c>
      <c r="L4915" s="0" t="n">
        <v>10</v>
      </c>
      <c r="M4915" s="0" t="n">
        <v>7</v>
      </c>
      <c r="N4915" s="11" t="n">
        <v>0.05</v>
      </c>
      <c r="O4915" s="12" t="n">
        <v>336.94</v>
      </c>
      <c r="P4915" s="12" t="n">
        <v>716.9</v>
      </c>
      <c r="Q4915" s="12" t="n">
        <f aca="false">M4915*P4915*(1-N4915)</f>
        <v>4767.385</v>
      </c>
      <c r="R4915" s="12" t="n">
        <f aca="false">M4915*O4915</f>
        <v>2358.58</v>
      </c>
      <c r="S4915" s="12" t="n">
        <f aca="false">Q4915-R4915</f>
        <v>2408.805</v>
      </c>
      <c r="T4915" s="11" t="n">
        <f aca="false">IFERROR(S4915/Q4915,0)</f>
        <v>0.505267562825323</v>
      </c>
      <c r="U4915" s="13" t="n">
        <f aca="false">F4915-E4915</f>
        <v>25</v>
      </c>
      <c r="V4915" s="13" t="n">
        <f aca="false">G4915-F4915</f>
        <v>1</v>
      </c>
      <c r="W4915" s="13" t="n">
        <f aca="false">G4915-E4915</f>
        <v>26</v>
      </c>
      <c r="X4915" s="10" t="n">
        <f aca="false">YEAR(E4915)</f>
        <v>2020</v>
      </c>
      <c r="Y4915" s="0" t="str">
        <f aca="false">TEXT(E4915,"yyyy-mm")</f>
        <v>2020-01</v>
      </c>
      <c r="Z4915" s="0" t="str">
        <f aca="false">"Q"&amp;ROUNDUP(MONTH(E4915)/3,0)&amp;"-"&amp;YEAR(E4915)</f>
        <v>Q1-2020</v>
      </c>
    </row>
    <row r="4916" customFormat="false" ht="14.25" hidden="false" customHeight="false" outlineLevel="0" collapsed="false">
      <c r="A4916" s="0" t="s">
        <v>4958</v>
      </c>
      <c r="B4916" s="0" t="s">
        <v>34</v>
      </c>
      <c r="C4916" s="0" t="s">
        <v>58</v>
      </c>
      <c r="D4916" s="9" t="n">
        <v>43700</v>
      </c>
      <c r="E4916" s="9" t="n">
        <v>43837</v>
      </c>
      <c r="F4916" s="9" t="n">
        <v>43849</v>
      </c>
      <c r="G4916" s="9" t="n">
        <v>43852</v>
      </c>
      <c r="H4916" s="10" t="s">
        <v>36</v>
      </c>
      <c r="I4916" s="0" t="n">
        <v>2</v>
      </c>
      <c r="J4916" s="0" t="n">
        <v>35</v>
      </c>
      <c r="K4916" s="0" t="n">
        <v>351</v>
      </c>
      <c r="L4916" s="0" t="n">
        <v>9</v>
      </c>
      <c r="M4916" s="0" t="n">
        <v>4</v>
      </c>
      <c r="N4916" s="11" t="n">
        <v>0.1</v>
      </c>
      <c r="O4916" s="12" t="n">
        <v>894.85</v>
      </c>
      <c r="P4916" s="12" t="n">
        <v>1688.4</v>
      </c>
      <c r="Q4916" s="12" t="n">
        <f aca="false">M4916*P4916*(1-N4916)</f>
        <v>6078.24</v>
      </c>
      <c r="R4916" s="12" t="n">
        <f aca="false">M4916*O4916</f>
        <v>3579.4</v>
      </c>
      <c r="S4916" s="12" t="n">
        <f aca="false">Q4916-R4916</f>
        <v>2498.84</v>
      </c>
      <c r="T4916" s="11" t="n">
        <f aca="false">IFERROR(S4916/Q4916,0)</f>
        <v>0.411112427281582</v>
      </c>
      <c r="U4916" s="13" t="n">
        <f aca="false">F4916-E4916</f>
        <v>12</v>
      </c>
      <c r="V4916" s="13" t="n">
        <f aca="false">G4916-F4916</f>
        <v>3</v>
      </c>
      <c r="W4916" s="13" t="n">
        <f aca="false">G4916-E4916</f>
        <v>15</v>
      </c>
      <c r="X4916" s="10" t="n">
        <f aca="false">YEAR(E4916)</f>
        <v>2020</v>
      </c>
      <c r="Y4916" s="0" t="str">
        <f aca="false">TEXT(E4916,"yyyy-mm")</f>
        <v>2020-01</v>
      </c>
      <c r="Z4916" s="0" t="str">
        <f aca="false">"Q"&amp;ROUNDUP(MONTH(E4916)/3,0)&amp;"-"&amp;YEAR(E4916)</f>
        <v>Q1-2020</v>
      </c>
    </row>
    <row r="4917" customFormat="false" ht="14.25" hidden="false" customHeight="false" outlineLevel="0" collapsed="false">
      <c r="A4917" s="0" t="s">
        <v>4959</v>
      </c>
      <c r="B4917" s="0" t="s">
        <v>34</v>
      </c>
      <c r="C4917" s="0" t="s">
        <v>48</v>
      </c>
      <c r="D4917" s="9" t="n">
        <v>43700</v>
      </c>
      <c r="E4917" s="9" t="n">
        <v>43837</v>
      </c>
      <c r="F4917" s="9" t="n">
        <v>43843</v>
      </c>
      <c r="G4917" s="9" t="n">
        <v>43853</v>
      </c>
      <c r="H4917" s="10" t="s">
        <v>36</v>
      </c>
      <c r="I4917" s="0" t="n">
        <v>2</v>
      </c>
      <c r="J4917" s="0" t="n">
        <v>50</v>
      </c>
      <c r="K4917" s="0" t="n">
        <v>6</v>
      </c>
      <c r="L4917" s="0" t="n">
        <v>31</v>
      </c>
      <c r="M4917" s="0" t="n">
        <v>8</v>
      </c>
      <c r="N4917" s="11" t="n">
        <v>0.3</v>
      </c>
      <c r="O4917" s="12" t="n">
        <v>1938.58</v>
      </c>
      <c r="P4917" s="12" t="n">
        <v>2619.7</v>
      </c>
      <c r="Q4917" s="12" t="n">
        <f aca="false">M4917*P4917*(1-N4917)</f>
        <v>14670.32</v>
      </c>
      <c r="R4917" s="12" t="n">
        <f aca="false">M4917*O4917</f>
        <v>15508.64</v>
      </c>
      <c r="S4917" s="12" t="n">
        <f aca="false">Q4917-R4917</f>
        <v>-838.320000000002</v>
      </c>
      <c r="T4917" s="11" t="n">
        <f aca="false">IFERROR(S4917/Q4917,0)</f>
        <v>-0.0571439477802803</v>
      </c>
      <c r="U4917" s="13" t="n">
        <f aca="false">F4917-E4917</f>
        <v>6</v>
      </c>
      <c r="V4917" s="13" t="n">
        <f aca="false">G4917-F4917</f>
        <v>10</v>
      </c>
      <c r="W4917" s="13" t="n">
        <f aca="false">G4917-E4917</f>
        <v>16</v>
      </c>
      <c r="X4917" s="10" t="n">
        <f aca="false">YEAR(E4917)</f>
        <v>2020</v>
      </c>
      <c r="Y4917" s="0" t="str">
        <f aca="false">TEXT(E4917,"yyyy-mm")</f>
        <v>2020-01</v>
      </c>
      <c r="Z4917" s="0" t="str">
        <f aca="false">"Q"&amp;ROUNDUP(MONTH(E4917)/3,0)&amp;"-"&amp;YEAR(E4917)</f>
        <v>Q1-2020</v>
      </c>
    </row>
    <row r="4918" customFormat="false" ht="14.25" hidden="false" customHeight="false" outlineLevel="0" collapsed="false">
      <c r="A4918" s="0" t="s">
        <v>4960</v>
      </c>
      <c r="B4918" s="0" t="s">
        <v>34</v>
      </c>
      <c r="C4918" s="0" t="s">
        <v>35</v>
      </c>
      <c r="D4918" s="9" t="n">
        <v>43700</v>
      </c>
      <c r="E4918" s="9" t="n">
        <v>43837</v>
      </c>
      <c r="F4918" s="9" t="n">
        <v>43855</v>
      </c>
      <c r="G4918" s="9" t="n">
        <v>43862</v>
      </c>
      <c r="H4918" s="10" t="s">
        <v>36</v>
      </c>
      <c r="I4918" s="0" t="n">
        <v>7</v>
      </c>
      <c r="J4918" s="0" t="n">
        <v>12</v>
      </c>
      <c r="K4918" s="0" t="n">
        <v>212</v>
      </c>
      <c r="L4918" s="0" t="n">
        <v>2</v>
      </c>
      <c r="M4918" s="0" t="n">
        <v>3</v>
      </c>
      <c r="N4918" s="11" t="n">
        <v>0.05</v>
      </c>
      <c r="O4918" s="12" t="n">
        <v>1400.17</v>
      </c>
      <c r="P4918" s="12" t="n">
        <v>1728.6</v>
      </c>
      <c r="Q4918" s="12" t="n">
        <f aca="false">M4918*P4918*(1-N4918)</f>
        <v>4926.51</v>
      </c>
      <c r="R4918" s="12" t="n">
        <f aca="false">M4918*O4918</f>
        <v>4200.51</v>
      </c>
      <c r="S4918" s="12" t="n">
        <f aca="false">Q4918-R4918</f>
        <v>725.999999999999</v>
      </c>
      <c r="T4918" s="11" t="n">
        <f aca="false">IFERROR(S4918/Q4918,0)</f>
        <v>0.147365985251222</v>
      </c>
      <c r="U4918" s="13" t="n">
        <f aca="false">F4918-E4918</f>
        <v>18</v>
      </c>
      <c r="V4918" s="13" t="n">
        <f aca="false">G4918-F4918</f>
        <v>7</v>
      </c>
      <c r="W4918" s="13" t="n">
        <f aca="false">G4918-E4918</f>
        <v>25</v>
      </c>
      <c r="X4918" s="10" t="n">
        <f aca="false">YEAR(E4918)</f>
        <v>2020</v>
      </c>
      <c r="Y4918" s="0" t="str">
        <f aca="false">TEXT(E4918,"yyyy-mm")</f>
        <v>2020-01</v>
      </c>
      <c r="Z4918" s="0" t="str">
        <f aca="false">"Q"&amp;ROUNDUP(MONTH(E4918)/3,0)&amp;"-"&amp;YEAR(E4918)</f>
        <v>Q1-2020</v>
      </c>
    </row>
    <row r="4919" customFormat="false" ht="14.25" hidden="false" customHeight="false" outlineLevel="0" collapsed="false">
      <c r="A4919" s="0" t="s">
        <v>4961</v>
      </c>
      <c r="B4919" s="0" t="s">
        <v>41</v>
      </c>
      <c r="C4919" s="0" t="s">
        <v>35</v>
      </c>
      <c r="D4919" s="9" t="n">
        <v>43800</v>
      </c>
      <c r="E4919" s="9" t="n">
        <v>43837</v>
      </c>
      <c r="F4919" s="9" t="n">
        <v>43839</v>
      </c>
      <c r="G4919" s="9" t="n">
        <v>43840</v>
      </c>
      <c r="H4919" s="10" t="s">
        <v>36</v>
      </c>
      <c r="I4919" s="0" t="n">
        <v>21</v>
      </c>
      <c r="J4919" s="0" t="n">
        <v>32</v>
      </c>
      <c r="K4919" s="0" t="n">
        <v>223</v>
      </c>
      <c r="L4919" s="0" t="n">
        <v>32</v>
      </c>
      <c r="M4919" s="0" t="n">
        <v>1</v>
      </c>
      <c r="N4919" s="11" t="n">
        <v>0.075</v>
      </c>
      <c r="O4919" s="12" t="n">
        <v>1637.21</v>
      </c>
      <c r="P4919" s="12" t="n">
        <v>3993.2</v>
      </c>
      <c r="Q4919" s="12" t="n">
        <f aca="false">M4919*P4919*(1-N4919)</f>
        <v>3693.71</v>
      </c>
      <c r="R4919" s="12" t="n">
        <f aca="false">M4919*O4919</f>
        <v>1637.21</v>
      </c>
      <c r="S4919" s="12" t="n">
        <f aca="false">Q4919-R4919</f>
        <v>2056.5</v>
      </c>
      <c r="T4919" s="11" t="n">
        <f aca="false">IFERROR(S4919/Q4919,0)</f>
        <v>0.556757298217781</v>
      </c>
      <c r="U4919" s="13" t="n">
        <f aca="false">F4919-E4919</f>
        <v>2</v>
      </c>
      <c r="V4919" s="13" t="n">
        <f aca="false">G4919-F4919</f>
        <v>1</v>
      </c>
      <c r="W4919" s="13" t="n">
        <f aca="false">G4919-E4919</f>
        <v>3</v>
      </c>
      <c r="X4919" s="10" t="n">
        <f aca="false">YEAR(E4919)</f>
        <v>2020</v>
      </c>
      <c r="Y4919" s="0" t="str">
        <f aca="false">TEXT(E4919,"yyyy-mm")</f>
        <v>2020-01</v>
      </c>
      <c r="Z4919" s="0" t="str">
        <f aca="false">"Q"&amp;ROUNDUP(MONTH(E4919)/3,0)&amp;"-"&amp;YEAR(E4919)</f>
        <v>Q1-2020</v>
      </c>
    </row>
    <row r="4920" customFormat="false" ht="14.25" hidden="false" customHeight="false" outlineLevel="0" collapsed="false">
      <c r="A4920" s="0" t="s">
        <v>4962</v>
      </c>
      <c r="B4920" s="0" t="s">
        <v>34</v>
      </c>
      <c r="C4920" s="0" t="s">
        <v>39</v>
      </c>
      <c r="D4920" s="9" t="n">
        <v>43700</v>
      </c>
      <c r="E4920" s="9" t="n">
        <v>43837</v>
      </c>
      <c r="F4920" s="9" t="n">
        <v>43864</v>
      </c>
      <c r="G4920" s="9" t="n">
        <v>43865</v>
      </c>
      <c r="H4920" s="10" t="s">
        <v>36</v>
      </c>
      <c r="I4920" s="0" t="n">
        <v>5</v>
      </c>
      <c r="J4920" s="0" t="n">
        <v>37</v>
      </c>
      <c r="K4920" s="0" t="n">
        <v>202</v>
      </c>
      <c r="L4920" s="0" t="n">
        <v>33</v>
      </c>
      <c r="M4920" s="0" t="n">
        <v>3</v>
      </c>
      <c r="N4920" s="11" t="n">
        <v>0.05</v>
      </c>
      <c r="O4920" s="12" t="n">
        <v>1199.3</v>
      </c>
      <c r="P4920" s="12" t="n">
        <v>2398.6</v>
      </c>
      <c r="Q4920" s="12" t="n">
        <f aca="false">M4920*P4920*(1-N4920)</f>
        <v>6836.01</v>
      </c>
      <c r="R4920" s="12" t="n">
        <f aca="false">M4920*O4920</f>
        <v>3597.9</v>
      </c>
      <c r="S4920" s="12" t="n">
        <f aca="false">Q4920-R4920</f>
        <v>3238.11</v>
      </c>
      <c r="T4920" s="11" t="n">
        <f aca="false">IFERROR(S4920/Q4920,0)</f>
        <v>0.473684210526316</v>
      </c>
      <c r="U4920" s="13" t="n">
        <f aca="false">F4920-E4920</f>
        <v>27</v>
      </c>
      <c r="V4920" s="13" t="n">
        <f aca="false">G4920-F4920</f>
        <v>1</v>
      </c>
      <c r="W4920" s="13" t="n">
        <f aca="false">G4920-E4920</f>
        <v>28</v>
      </c>
      <c r="X4920" s="10" t="n">
        <f aca="false">YEAR(E4920)</f>
        <v>2020</v>
      </c>
      <c r="Y4920" s="0" t="str">
        <f aca="false">TEXT(E4920,"yyyy-mm")</f>
        <v>2020-01</v>
      </c>
      <c r="Z4920" s="0" t="str">
        <f aca="false">"Q"&amp;ROUNDUP(MONTH(E4920)/3,0)&amp;"-"&amp;YEAR(E4920)</f>
        <v>Q1-2020</v>
      </c>
    </row>
    <row r="4921" customFormat="false" ht="14.25" hidden="false" customHeight="false" outlineLevel="0" collapsed="false">
      <c r="A4921" s="0" t="s">
        <v>4963</v>
      </c>
      <c r="B4921" s="0" t="s">
        <v>34</v>
      </c>
      <c r="C4921" s="0" t="s">
        <v>48</v>
      </c>
      <c r="D4921" s="9" t="n">
        <v>43700</v>
      </c>
      <c r="E4921" s="9" t="n">
        <v>43837</v>
      </c>
      <c r="F4921" s="9" t="n">
        <v>43840</v>
      </c>
      <c r="G4921" s="9" t="n">
        <v>43845</v>
      </c>
      <c r="H4921" s="10" t="s">
        <v>36</v>
      </c>
      <c r="I4921" s="0" t="n">
        <v>8</v>
      </c>
      <c r="J4921" s="0" t="n">
        <v>21</v>
      </c>
      <c r="K4921" s="0" t="n">
        <v>19</v>
      </c>
      <c r="L4921" s="0" t="n">
        <v>24</v>
      </c>
      <c r="M4921" s="0" t="n">
        <v>6</v>
      </c>
      <c r="N4921" s="11" t="n">
        <v>0.05</v>
      </c>
      <c r="O4921" s="12" t="n">
        <v>548.33</v>
      </c>
      <c r="P4921" s="12" t="n">
        <v>884.4</v>
      </c>
      <c r="Q4921" s="12" t="n">
        <f aca="false">M4921*P4921*(1-N4921)</f>
        <v>5041.08</v>
      </c>
      <c r="R4921" s="12" t="n">
        <f aca="false">M4921*O4921</f>
        <v>3289.98</v>
      </c>
      <c r="S4921" s="12" t="n">
        <f aca="false">Q4921-R4921</f>
        <v>1751.1</v>
      </c>
      <c r="T4921" s="11" t="n">
        <f aca="false">IFERROR(S4921/Q4921,0)</f>
        <v>0.347366040610345</v>
      </c>
      <c r="U4921" s="13" t="n">
        <f aca="false">F4921-E4921</f>
        <v>3</v>
      </c>
      <c r="V4921" s="13" t="n">
        <f aca="false">G4921-F4921</f>
        <v>5</v>
      </c>
      <c r="W4921" s="13" t="n">
        <f aca="false">G4921-E4921</f>
        <v>8</v>
      </c>
      <c r="X4921" s="10" t="n">
        <f aca="false">YEAR(E4921)</f>
        <v>2020</v>
      </c>
      <c r="Y4921" s="0" t="str">
        <f aca="false">TEXT(E4921,"yyyy-mm")</f>
        <v>2020-01</v>
      </c>
      <c r="Z4921" s="0" t="str">
        <f aca="false">"Q"&amp;ROUNDUP(MONTH(E4921)/3,0)&amp;"-"&amp;YEAR(E4921)</f>
        <v>Q1-2020</v>
      </c>
    </row>
    <row r="4922" customFormat="false" ht="14.25" hidden="false" customHeight="false" outlineLevel="0" collapsed="false">
      <c r="A4922" s="0" t="s">
        <v>4964</v>
      </c>
      <c r="B4922" s="0" t="s">
        <v>34</v>
      </c>
      <c r="C4922" s="0" t="s">
        <v>39</v>
      </c>
      <c r="D4922" s="9" t="n">
        <v>43700</v>
      </c>
      <c r="E4922" s="9" t="n">
        <v>43837</v>
      </c>
      <c r="F4922" s="9" t="n">
        <v>43864</v>
      </c>
      <c r="G4922" s="9" t="n">
        <v>43871</v>
      </c>
      <c r="H4922" s="10" t="s">
        <v>36</v>
      </c>
      <c r="I4922" s="0" t="n">
        <v>7</v>
      </c>
      <c r="J4922" s="0" t="n">
        <v>24</v>
      </c>
      <c r="K4922" s="0" t="n">
        <v>93</v>
      </c>
      <c r="L4922" s="0" t="n">
        <v>25</v>
      </c>
      <c r="M4922" s="0" t="n">
        <v>8</v>
      </c>
      <c r="N4922" s="11" t="n">
        <v>0.1</v>
      </c>
      <c r="O4922" s="12" t="n">
        <v>353.76</v>
      </c>
      <c r="P4922" s="12" t="n">
        <v>804</v>
      </c>
      <c r="Q4922" s="12" t="n">
        <f aca="false">M4922*P4922*(1-N4922)</f>
        <v>5788.8</v>
      </c>
      <c r="R4922" s="12" t="n">
        <f aca="false">M4922*O4922</f>
        <v>2830.08</v>
      </c>
      <c r="S4922" s="12" t="n">
        <f aca="false">Q4922-R4922</f>
        <v>2958.72</v>
      </c>
      <c r="T4922" s="11" t="n">
        <f aca="false">IFERROR(S4922/Q4922,0)</f>
        <v>0.511111111111111</v>
      </c>
      <c r="U4922" s="13" t="n">
        <f aca="false">F4922-E4922</f>
        <v>27</v>
      </c>
      <c r="V4922" s="13" t="n">
        <f aca="false">G4922-F4922</f>
        <v>7</v>
      </c>
      <c r="W4922" s="13" t="n">
        <f aca="false">G4922-E4922</f>
        <v>34</v>
      </c>
      <c r="X4922" s="10" t="n">
        <f aca="false">YEAR(E4922)</f>
        <v>2020</v>
      </c>
      <c r="Y4922" s="0" t="str">
        <f aca="false">TEXT(E4922,"yyyy-mm")</f>
        <v>2020-01</v>
      </c>
      <c r="Z4922" s="0" t="str">
        <f aca="false">"Q"&amp;ROUNDUP(MONTH(E4922)/3,0)&amp;"-"&amp;YEAR(E4922)</f>
        <v>Q1-2020</v>
      </c>
    </row>
    <row r="4923" customFormat="false" ht="14.25" hidden="false" customHeight="false" outlineLevel="0" collapsed="false">
      <c r="A4923" s="0" t="s">
        <v>4965</v>
      </c>
      <c r="B4923" s="0" t="s">
        <v>34</v>
      </c>
      <c r="C4923" s="0" t="s">
        <v>39</v>
      </c>
      <c r="D4923" s="9" t="n">
        <v>43700</v>
      </c>
      <c r="E4923" s="9" t="n">
        <v>43837</v>
      </c>
      <c r="F4923" s="9" t="n">
        <v>43839</v>
      </c>
      <c r="G4923" s="9" t="n">
        <v>43840</v>
      </c>
      <c r="H4923" s="10" t="s">
        <v>36</v>
      </c>
      <c r="I4923" s="0" t="n">
        <v>4</v>
      </c>
      <c r="J4923" s="0" t="n">
        <v>24</v>
      </c>
      <c r="K4923" s="0" t="n">
        <v>175</v>
      </c>
      <c r="L4923" s="0" t="n">
        <v>14</v>
      </c>
      <c r="M4923" s="0" t="n">
        <v>6</v>
      </c>
      <c r="N4923" s="11" t="n">
        <v>0.15</v>
      </c>
      <c r="O4923" s="12" t="n">
        <v>475.83</v>
      </c>
      <c r="P4923" s="12" t="n">
        <v>897.8</v>
      </c>
      <c r="Q4923" s="12" t="n">
        <f aca="false">M4923*P4923*(1-N4923)</f>
        <v>4578.78</v>
      </c>
      <c r="R4923" s="12" t="n">
        <f aca="false">M4923*O4923</f>
        <v>2854.98</v>
      </c>
      <c r="S4923" s="12" t="n">
        <f aca="false">Q4923-R4923</f>
        <v>1723.8</v>
      </c>
      <c r="T4923" s="11" t="n">
        <f aca="false">IFERROR(S4923/Q4923,0)</f>
        <v>0.376475829806193</v>
      </c>
      <c r="U4923" s="13" t="n">
        <f aca="false">F4923-E4923</f>
        <v>2</v>
      </c>
      <c r="V4923" s="13" t="n">
        <f aca="false">G4923-F4923</f>
        <v>1</v>
      </c>
      <c r="W4923" s="13" t="n">
        <f aca="false">G4923-E4923</f>
        <v>3</v>
      </c>
      <c r="X4923" s="10" t="n">
        <f aca="false">YEAR(E4923)</f>
        <v>2020</v>
      </c>
      <c r="Y4923" s="0" t="str">
        <f aca="false">TEXT(E4923,"yyyy-mm")</f>
        <v>2020-01</v>
      </c>
      <c r="Z4923" s="0" t="str">
        <f aca="false">"Q"&amp;ROUNDUP(MONTH(E4923)/3,0)&amp;"-"&amp;YEAR(E4923)</f>
        <v>Q1-2020</v>
      </c>
    </row>
    <row r="4924" customFormat="false" ht="14.25" hidden="false" customHeight="false" outlineLevel="0" collapsed="false">
      <c r="A4924" s="0" t="s">
        <v>4966</v>
      </c>
      <c r="B4924" s="0" t="s">
        <v>34</v>
      </c>
      <c r="C4924" s="0" t="s">
        <v>39</v>
      </c>
      <c r="D4924" s="9" t="n">
        <v>43700</v>
      </c>
      <c r="E4924" s="9" t="n">
        <v>43837</v>
      </c>
      <c r="F4924" s="9" t="n">
        <v>43847</v>
      </c>
      <c r="G4924" s="9" t="n">
        <v>43849</v>
      </c>
      <c r="H4924" s="10" t="s">
        <v>36</v>
      </c>
      <c r="I4924" s="0" t="n">
        <v>4</v>
      </c>
      <c r="J4924" s="0" t="n">
        <v>34</v>
      </c>
      <c r="K4924" s="0" t="n">
        <v>189</v>
      </c>
      <c r="L4924" s="0" t="n">
        <v>39</v>
      </c>
      <c r="M4924" s="0" t="n">
        <v>4</v>
      </c>
      <c r="N4924" s="11" t="n">
        <v>0.075</v>
      </c>
      <c r="O4924" s="12" t="n">
        <v>1891.01</v>
      </c>
      <c r="P4924" s="12" t="n">
        <v>3859.2</v>
      </c>
      <c r="Q4924" s="12" t="n">
        <f aca="false">M4924*P4924*(1-N4924)</f>
        <v>14279.04</v>
      </c>
      <c r="R4924" s="12" t="n">
        <f aca="false">M4924*O4924</f>
        <v>7564.04</v>
      </c>
      <c r="S4924" s="12" t="n">
        <f aca="false">Q4924-R4924</f>
        <v>6715</v>
      </c>
      <c r="T4924" s="11" t="n">
        <f aca="false">IFERROR(S4924/Q4924,0)</f>
        <v>0.470269710008516</v>
      </c>
      <c r="U4924" s="13" t="n">
        <f aca="false">F4924-E4924</f>
        <v>10</v>
      </c>
      <c r="V4924" s="13" t="n">
        <f aca="false">G4924-F4924</f>
        <v>2</v>
      </c>
      <c r="W4924" s="13" t="n">
        <f aca="false">G4924-E4924</f>
        <v>12</v>
      </c>
      <c r="X4924" s="10" t="n">
        <f aca="false">YEAR(E4924)</f>
        <v>2020</v>
      </c>
      <c r="Y4924" s="0" t="str">
        <f aca="false">TEXT(E4924,"yyyy-mm")</f>
        <v>2020-01</v>
      </c>
      <c r="Z4924" s="0" t="str">
        <f aca="false">"Q"&amp;ROUNDUP(MONTH(E4924)/3,0)&amp;"-"&amp;YEAR(E4924)</f>
        <v>Q1-2020</v>
      </c>
    </row>
    <row r="4925" customFormat="false" ht="14.25" hidden="false" customHeight="false" outlineLevel="0" collapsed="false">
      <c r="A4925" s="0" t="s">
        <v>4967</v>
      </c>
      <c r="B4925" s="0" t="s">
        <v>34</v>
      </c>
      <c r="C4925" s="0" t="s">
        <v>35</v>
      </c>
      <c r="D4925" s="9" t="n">
        <v>43700</v>
      </c>
      <c r="E4925" s="9" t="n">
        <v>43837</v>
      </c>
      <c r="F4925" s="9" t="n">
        <v>43863</v>
      </c>
      <c r="G4925" s="9" t="n">
        <v>43866</v>
      </c>
      <c r="H4925" s="10" t="s">
        <v>36</v>
      </c>
      <c r="I4925" s="0" t="n">
        <v>6</v>
      </c>
      <c r="J4925" s="0" t="n">
        <v>24</v>
      </c>
      <c r="K4925" s="0" t="n">
        <v>257</v>
      </c>
      <c r="L4925" s="0" t="n">
        <v>18</v>
      </c>
      <c r="M4925" s="0" t="n">
        <v>7</v>
      </c>
      <c r="N4925" s="11" t="n">
        <v>0.1</v>
      </c>
      <c r="O4925" s="12" t="n">
        <v>675.49</v>
      </c>
      <c r="P4925" s="12" t="n">
        <v>951.4</v>
      </c>
      <c r="Q4925" s="12" t="n">
        <f aca="false">M4925*P4925*(1-N4925)</f>
        <v>5993.82</v>
      </c>
      <c r="R4925" s="12" t="n">
        <f aca="false">M4925*O4925</f>
        <v>4728.43</v>
      </c>
      <c r="S4925" s="12" t="n">
        <f aca="false">Q4925-R4925</f>
        <v>1265.39</v>
      </c>
      <c r="T4925" s="11" t="n">
        <f aca="false">IFERROR(S4925/Q4925,0)</f>
        <v>0.2111157825894</v>
      </c>
      <c r="U4925" s="13" t="n">
        <f aca="false">F4925-E4925</f>
        <v>26</v>
      </c>
      <c r="V4925" s="13" t="n">
        <f aca="false">G4925-F4925</f>
        <v>3</v>
      </c>
      <c r="W4925" s="13" t="n">
        <f aca="false">G4925-E4925</f>
        <v>29</v>
      </c>
      <c r="X4925" s="10" t="n">
        <f aca="false">YEAR(E4925)</f>
        <v>2020</v>
      </c>
      <c r="Y4925" s="0" t="str">
        <f aca="false">TEXT(E4925,"yyyy-mm")</f>
        <v>2020-01</v>
      </c>
      <c r="Z4925" s="0" t="str">
        <f aca="false">"Q"&amp;ROUNDUP(MONTH(E4925)/3,0)&amp;"-"&amp;YEAR(E4925)</f>
        <v>Q1-2020</v>
      </c>
    </row>
    <row r="4926" customFormat="false" ht="14.25" hidden="false" customHeight="false" outlineLevel="0" collapsed="false">
      <c r="A4926" s="0" t="s">
        <v>4968</v>
      </c>
      <c r="B4926" s="0" t="s">
        <v>34</v>
      </c>
      <c r="C4926" s="0" t="s">
        <v>58</v>
      </c>
      <c r="D4926" s="9" t="n">
        <v>43700</v>
      </c>
      <c r="E4926" s="9" t="n">
        <v>43837</v>
      </c>
      <c r="F4926" s="9" t="n">
        <v>43852</v>
      </c>
      <c r="G4926" s="9" t="n">
        <v>43855</v>
      </c>
      <c r="H4926" s="10" t="s">
        <v>36</v>
      </c>
      <c r="I4926" s="0" t="n">
        <v>5</v>
      </c>
      <c r="J4926" s="0" t="n">
        <v>6</v>
      </c>
      <c r="K4926" s="0" t="n">
        <v>339</v>
      </c>
      <c r="L4926" s="0" t="n">
        <v>13</v>
      </c>
      <c r="M4926" s="0" t="n">
        <v>2</v>
      </c>
      <c r="N4926" s="11" t="n">
        <v>0.1</v>
      </c>
      <c r="O4926" s="12" t="n">
        <v>120.6</v>
      </c>
      <c r="P4926" s="12" t="n">
        <v>201</v>
      </c>
      <c r="Q4926" s="12" t="n">
        <f aca="false">M4926*P4926*(1-N4926)</f>
        <v>361.8</v>
      </c>
      <c r="R4926" s="12" t="n">
        <f aca="false">M4926*O4926</f>
        <v>241.2</v>
      </c>
      <c r="S4926" s="12" t="n">
        <f aca="false">Q4926-R4926</f>
        <v>120.6</v>
      </c>
      <c r="T4926" s="11" t="n">
        <f aca="false">IFERROR(S4926/Q4926,0)</f>
        <v>0.333333333333333</v>
      </c>
      <c r="U4926" s="13" t="n">
        <f aca="false">F4926-E4926</f>
        <v>15</v>
      </c>
      <c r="V4926" s="13" t="n">
        <f aca="false">G4926-F4926</f>
        <v>3</v>
      </c>
      <c r="W4926" s="13" t="n">
        <f aca="false">G4926-E4926</f>
        <v>18</v>
      </c>
      <c r="X4926" s="10" t="n">
        <f aca="false">YEAR(E4926)</f>
        <v>2020</v>
      </c>
      <c r="Y4926" s="0" t="str">
        <f aca="false">TEXT(E4926,"yyyy-mm")</f>
        <v>2020-01</v>
      </c>
      <c r="Z4926" s="0" t="str">
        <f aca="false">"Q"&amp;ROUNDUP(MONTH(E4926)/3,0)&amp;"-"&amp;YEAR(E4926)</f>
        <v>Q1-2020</v>
      </c>
    </row>
    <row r="4927" customFormat="false" ht="14.25" hidden="false" customHeight="false" outlineLevel="0" collapsed="false">
      <c r="A4927" s="0" t="s">
        <v>4969</v>
      </c>
      <c r="B4927" s="0" t="s">
        <v>34</v>
      </c>
      <c r="C4927" s="0" t="s">
        <v>46</v>
      </c>
      <c r="D4927" s="9" t="n">
        <v>43700</v>
      </c>
      <c r="E4927" s="9" t="n">
        <v>43837</v>
      </c>
      <c r="F4927" s="9" t="n">
        <v>43840</v>
      </c>
      <c r="G4927" s="9" t="n">
        <v>43850</v>
      </c>
      <c r="H4927" s="10" t="s">
        <v>36</v>
      </c>
      <c r="I4927" s="0" t="n">
        <v>11</v>
      </c>
      <c r="J4927" s="0" t="n">
        <v>23</v>
      </c>
      <c r="K4927" s="0" t="n">
        <v>318</v>
      </c>
      <c r="L4927" s="0" t="n">
        <v>10</v>
      </c>
      <c r="M4927" s="0" t="n">
        <v>3</v>
      </c>
      <c r="N4927" s="11" t="n">
        <v>0.15</v>
      </c>
      <c r="O4927" s="12" t="n">
        <v>1950.24</v>
      </c>
      <c r="P4927" s="12" t="n">
        <v>2566.1</v>
      </c>
      <c r="Q4927" s="12" t="n">
        <f aca="false">M4927*P4927*(1-N4927)</f>
        <v>6543.555</v>
      </c>
      <c r="R4927" s="12" t="n">
        <f aca="false">M4927*O4927</f>
        <v>5850.72</v>
      </c>
      <c r="S4927" s="12" t="n">
        <f aca="false">Q4927-R4927</f>
        <v>692.834999999999</v>
      </c>
      <c r="T4927" s="11" t="n">
        <f aca="false">IFERROR(S4927/Q4927,0)</f>
        <v>0.10588051907564</v>
      </c>
      <c r="U4927" s="13" t="n">
        <f aca="false">F4927-E4927</f>
        <v>3</v>
      </c>
      <c r="V4927" s="13" t="n">
        <f aca="false">G4927-F4927</f>
        <v>10</v>
      </c>
      <c r="W4927" s="13" t="n">
        <f aca="false">G4927-E4927</f>
        <v>13</v>
      </c>
      <c r="X4927" s="10" t="n">
        <f aca="false">YEAR(E4927)</f>
        <v>2020</v>
      </c>
      <c r="Y4927" s="0" t="str">
        <f aca="false">TEXT(E4927,"yyyy-mm")</f>
        <v>2020-01</v>
      </c>
      <c r="Z4927" s="0" t="str">
        <f aca="false">"Q"&amp;ROUNDUP(MONTH(E4927)/3,0)&amp;"-"&amp;YEAR(E4927)</f>
        <v>Q1-2020</v>
      </c>
    </row>
    <row r="4928" customFormat="false" ht="14.25" hidden="false" customHeight="false" outlineLevel="0" collapsed="false">
      <c r="A4928" s="0" t="s">
        <v>4970</v>
      </c>
      <c r="B4928" s="0" t="s">
        <v>34</v>
      </c>
      <c r="C4928" s="0" t="s">
        <v>39</v>
      </c>
      <c r="D4928" s="9" t="n">
        <v>43800</v>
      </c>
      <c r="E4928" s="9" t="n">
        <v>43837</v>
      </c>
      <c r="F4928" s="9" t="n">
        <v>43842</v>
      </c>
      <c r="G4928" s="9" t="n">
        <v>43844</v>
      </c>
      <c r="H4928" s="10" t="s">
        <v>36</v>
      </c>
      <c r="I4928" s="0" t="n">
        <v>12</v>
      </c>
      <c r="J4928" s="0" t="n">
        <v>18</v>
      </c>
      <c r="K4928" s="0" t="n">
        <v>149</v>
      </c>
      <c r="L4928" s="0" t="n">
        <v>44</v>
      </c>
      <c r="M4928" s="0" t="n">
        <v>7</v>
      </c>
      <c r="N4928" s="11" t="n">
        <v>0.05</v>
      </c>
      <c r="O4928" s="12" t="n">
        <v>968.02</v>
      </c>
      <c r="P4928" s="12" t="n">
        <v>1728.6</v>
      </c>
      <c r="Q4928" s="12" t="n">
        <f aca="false">M4928*P4928*(1-N4928)</f>
        <v>11495.19</v>
      </c>
      <c r="R4928" s="12" t="n">
        <f aca="false">M4928*O4928</f>
        <v>6776.14</v>
      </c>
      <c r="S4928" s="12" t="n">
        <f aca="false">Q4928-R4928</f>
        <v>4719.05</v>
      </c>
      <c r="T4928" s="11" t="n">
        <f aca="false">IFERROR(S4928/Q4928,0)</f>
        <v>0.410523879988065</v>
      </c>
      <c r="U4928" s="13" t="n">
        <f aca="false">F4928-E4928</f>
        <v>5</v>
      </c>
      <c r="V4928" s="13" t="n">
        <f aca="false">G4928-F4928</f>
        <v>2</v>
      </c>
      <c r="W4928" s="13" t="n">
        <f aca="false">G4928-E4928</f>
        <v>7</v>
      </c>
      <c r="X4928" s="10" t="n">
        <f aca="false">YEAR(E4928)</f>
        <v>2020</v>
      </c>
      <c r="Y4928" s="0" t="str">
        <f aca="false">TEXT(E4928,"yyyy-mm")</f>
        <v>2020-01</v>
      </c>
      <c r="Z4928" s="0" t="str">
        <f aca="false">"Q"&amp;ROUNDUP(MONTH(E4928)/3,0)&amp;"-"&amp;YEAR(E4928)</f>
        <v>Q1-2020</v>
      </c>
    </row>
    <row r="4929" customFormat="false" ht="14.25" hidden="false" customHeight="false" outlineLevel="0" collapsed="false">
      <c r="A4929" s="0" t="s">
        <v>4971</v>
      </c>
      <c r="B4929" s="0" t="s">
        <v>38</v>
      </c>
      <c r="C4929" s="0" t="s">
        <v>48</v>
      </c>
      <c r="D4929" s="9" t="n">
        <v>43700</v>
      </c>
      <c r="E4929" s="9" t="n">
        <v>43838</v>
      </c>
      <c r="F4929" s="9" t="n">
        <v>43842</v>
      </c>
      <c r="G4929" s="9" t="n">
        <v>43845</v>
      </c>
      <c r="H4929" s="10" t="s">
        <v>36</v>
      </c>
      <c r="I4929" s="0" t="n">
        <v>17</v>
      </c>
      <c r="J4929" s="0" t="n">
        <v>40</v>
      </c>
      <c r="K4929" s="0" t="n">
        <v>40</v>
      </c>
      <c r="L4929" s="0" t="n">
        <v>39</v>
      </c>
      <c r="M4929" s="0" t="n">
        <v>3</v>
      </c>
      <c r="N4929" s="11" t="n">
        <v>0.075</v>
      </c>
      <c r="O4929" s="12" t="n">
        <v>3028</v>
      </c>
      <c r="P4929" s="12" t="n">
        <v>5132.2</v>
      </c>
      <c r="Q4929" s="12" t="n">
        <f aca="false">M4929*P4929*(1-N4929)</f>
        <v>14241.855</v>
      </c>
      <c r="R4929" s="12" t="n">
        <f aca="false">M4929*O4929</f>
        <v>9084</v>
      </c>
      <c r="S4929" s="12" t="n">
        <f aca="false">Q4929-R4929</f>
        <v>5157.855</v>
      </c>
      <c r="T4929" s="11" t="n">
        <f aca="false">IFERROR(S4929/Q4929,0)</f>
        <v>0.362161740868728</v>
      </c>
      <c r="U4929" s="13" t="n">
        <f aca="false">F4929-E4929</f>
        <v>4</v>
      </c>
      <c r="V4929" s="13" t="n">
        <f aca="false">G4929-F4929</f>
        <v>3</v>
      </c>
      <c r="W4929" s="13" t="n">
        <f aca="false">G4929-E4929</f>
        <v>7</v>
      </c>
      <c r="X4929" s="10" t="n">
        <f aca="false">YEAR(E4929)</f>
        <v>2020</v>
      </c>
      <c r="Y4929" s="0" t="str">
        <f aca="false">TEXT(E4929,"yyyy-mm")</f>
        <v>2020-01</v>
      </c>
      <c r="Z4929" s="0" t="str">
        <f aca="false">"Q"&amp;ROUNDUP(MONTH(E4929)/3,0)&amp;"-"&amp;YEAR(E4929)</f>
        <v>Q1-2020</v>
      </c>
    </row>
    <row r="4930" customFormat="false" ht="14.25" hidden="false" customHeight="false" outlineLevel="0" collapsed="false">
      <c r="A4930" s="0" t="s">
        <v>4972</v>
      </c>
      <c r="B4930" s="0" t="s">
        <v>38</v>
      </c>
      <c r="C4930" s="0" t="s">
        <v>35</v>
      </c>
      <c r="D4930" s="9" t="n">
        <v>43700</v>
      </c>
      <c r="E4930" s="9" t="n">
        <v>43838</v>
      </c>
      <c r="F4930" s="9" t="n">
        <v>43851</v>
      </c>
      <c r="G4930" s="9" t="n">
        <v>43861</v>
      </c>
      <c r="H4930" s="10" t="s">
        <v>36</v>
      </c>
      <c r="I4930" s="0" t="n">
        <v>19</v>
      </c>
      <c r="J4930" s="0" t="n">
        <v>12</v>
      </c>
      <c r="K4930" s="0" t="n">
        <v>261</v>
      </c>
      <c r="L4930" s="0" t="n">
        <v>44</v>
      </c>
      <c r="M4930" s="0" t="n">
        <v>6</v>
      </c>
      <c r="N4930" s="11" t="n">
        <v>0.075</v>
      </c>
      <c r="O4930" s="12" t="n">
        <v>4439.29</v>
      </c>
      <c r="P4930" s="12" t="n">
        <v>5480.6</v>
      </c>
      <c r="Q4930" s="12" t="n">
        <f aca="false">M4930*P4930*(1-N4930)</f>
        <v>30417.33</v>
      </c>
      <c r="R4930" s="12" t="n">
        <f aca="false">M4930*O4930</f>
        <v>26635.74</v>
      </c>
      <c r="S4930" s="12" t="n">
        <f aca="false">Q4930-R4930</f>
        <v>3781.59000000001</v>
      </c>
      <c r="T4930" s="11" t="n">
        <f aca="false">IFERROR(S4930/Q4930,0)</f>
        <v>0.124323535300436</v>
      </c>
      <c r="U4930" s="13" t="n">
        <f aca="false">F4930-E4930</f>
        <v>13</v>
      </c>
      <c r="V4930" s="13" t="n">
        <f aca="false">G4930-F4930</f>
        <v>10</v>
      </c>
      <c r="W4930" s="13" t="n">
        <f aca="false">G4930-E4930</f>
        <v>23</v>
      </c>
      <c r="X4930" s="10" t="n">
        <f aca="false">YEAR(E4930)</f>
        <v>2020</v>
      </c>
      <c r="Y4930" s="0" t="str">
        <f aca="false">TEXT(E4930,"yyyy-mm")</f>
        <v>2020-01</v>
      </c>
      <c r="Z4930" s="0" t="str">
        <f aca="false">"Q"&amp;ROUNDUP(MONTH(E4930)/3,0)&amp;"-"&amp;YEAR(E4930)</f>
        <v>Q1-2020</v>
      </c>
    </row>
    <row r="4931" customFormat="false" ht="14.25" hidden="false" customHeight="false" outlineLevel="0" collapsed="false">
      <c r="A4931" s="0" t="s">
        <v>4973</v>
      </c>
      <c r="B4931" s="0" t="s">
        <v>34</v>
      </c>
      <c r="C4931" s="0" t="s">
        <v>46</v>
      </c>
      <c r="D4931" s="9" t="n">
        <v>43700</v>
      </c>
      <c r="E4931" s="9" t="n">
        <v>43838</v>
      </c>
      <c r="F4931" s="9" t="n">
        <v>43844</v>
      </c>
      <c r="G4931" s="9" t="n">
        <v>43851</v>
      </c>
      <c r="H4931" s="10" t="s">
        <v>36</v>
      </c>
      <c r="I4931" s="0" t="n">
        <v>8</v>
      </c>
      <c r="J4931" s="0" t="n">
        <v>4</v>
      </c>
      <c r="K4931" s="0" t="n">
        <v>262</v>
      </c>
      <c r="L4931" s="0" t="n">
        <v>22</v>
      </c>
      <c r="M4931" s="0" t="n">
        <v>4</v>
      </c>
      <c r="N4931" s="11" t="n">
        <v>0.15</v>
      </c>
      <c r="O4931" s="12" t="n">
        <v>2688.04</v>
      </c>
      <c r="P4931" s="12" t="n">
        <v>3953</v>
      </c>
      <c r="Q4931" s="12" t="n">
        <f aca="false">M4931*P4931*(1-N4931)</f>
        <v>13440.2</v>
      </c>
      <c r="R4931" s="12" t="n">
        <f aca="false">M4931*O4931</f>
        <v>10752.16</v>
      </c>
      <c r="S4931" s="12" t="n">
        <f aca="false">Q4931-R4931</f>
        <v>2688.04</v>
      </c>
      <c r="T4931" s="11" t="n">
        <f aca="false">IFERROR(S4931/Q4931,0)</f>
        <v>0.2</v>
      </c>
      <c r="U4931" s="13" t="n">
        <f aca="false">F4931-E4931</f>
        <v>6</v>
      </c>
      <c r="V4931" s="13" t="n">
        <f aca="false">G4931-F4931</f>
        <v>7</v>
      </c>
      <c r="W4931" s="13" t="n">
        <f aca="false">G4931-E4931</f>
        <v>13</v>
      </c>
      <c r="X4931" s="10" t="n">
        <f aca="false">YEAR(E4931)</f>
        <v>2020</v>
      </c>
      <c r="Y4931" s="0" t="str">
        <f aca="false">TEXT(E4931,"yyyy-mm")</f>
        <v>2020-01</v>
      </c>
      <c r="Z4931" s="0" t="str">
        <f aca="false">"Q"&amp;ROUNDUP(MONTH(E4931)/3,0)&amp;"-"&amp;YEAR(E4931)</f>
        <v>Q1-2020</v>
      </c>
    </row>
    <row r="4932" customFormat="false" ht="14.25" hidden="false" customHeight="false" outlineLevel="0" collapsed="false">
      <c r="A4932" s="0" t="s">
        <v>4974</v>
      </c>
      <c r="B4932" s="0" t="s">
        <v>43</v>
      </c>
      <c r="C4932" s="0" t="s">
        <v>39</v>
      </c>
      <c r="D4932" s="9" t="n">
        <v>43700</v>
      </c>
      <c r="E4932" s="9" t="n">
        <v>43838</v>
      </c>
      <c r="F4932" s="9" t="n">
        <v>43850</v>
      </c>
      <c r="G4932" s="9" t="n">
        <v>43857</v>
      </c>
      <c r="H4932" s="10" t="s">
        <v>36</v>
      </c>
      <c r="I4932" s="0" t="n">
        <v>26</v>
      </c>
      <c r="J4932" s="0" t="n">
        <v>42</v>
      </c>
      <c r="K4932" s="0" t="n">
        <v>171</v>
      </c>
      <c r="L4932" s="0" t="n">
        <v>31</v>
      </c>
      <c r="M4932" s="0" t="n">
        <v>6</v>
      </c>
      <c r="N4932" s="11" t="n">
        <v>0.075</v>
      </c>
      <c r="O4932" s="12" t="n">
        <v>530.64</v>
      </c>
      <c r="P4932" s="12" t="n">
        <v>964.8</v>
      </c>
      <c r="Q4932" s="12" t="n">
        <f aca="false">M4932*P4932*(1-N4932)</f>
        <v>5354.64</v>
      </c>
      <c r="R4932" s="12" t="n">
        <f aca="false">M4932*O4932</f>
        <v>3183.84</v>
      </c>
      <c r="S4932" s="12" t="n">
        <f aca="false">Q4932-R4932</f>
        <v>2170.8</v>
      </c>
      <c r="T4932" s="11" t="n">
        <f aca="false">IFERROR(S4932/Q4932,0)</f>
        <v>0.405405405405405</v>
      </c>
      <c r="U4932" s="13" t="n">
        <f aca="false">F4932-E4932</f>
        <v>12</v>
      </c>
      <c r="V4932" s="13" t="n">
        <f aca="false">G4932-F4932</f>
        <v>7</v>
      </c>
      <c r="W4932" s="13" t="n">
        <f aca="false">G4932-E4932</f>
        <v>19</v>
      </c>
      <c r="X4932" s="10" t="n">
        <f aca="false">YEAR(E4932)</f>
        <v>2020</v>
      </c>
      <c r="Y4932" s="0" t="str">
        <f aca="false">TEXT(E4932,"yyyy-mm")</f>
        <v>2020-01</v>
      </c>
      <c r="Z4932" s="0" t="str">
        <f aca="false">"Q"&amp;ROUNDUP(MONTH(E4932)/3,0)&amp;"-"&amp;YEAR(E4932)</f>
        <v>Q1-2020</v>
      </c>
    </row>
    <row r="4933" customFormat="false" ht="14.25" hidden="false" customHeight="false" outlineLevel="0" collapsed="false">
      <c r="A4933" s="0" t="s">
        <v>4975</v>
      </c>
      <c r="B4933" s="0" t="s">
        <v>38</v>
      </c>
      <c r="C4933" s="0" t="s">
        <v>39</v>
      </c>
      <c r="D4933" s="9" t="n">
        <v>43800</v>
      </c>
      <c r="E4933" s="9" t="n">
        <v>43838</v>
      </c>
      <c r="F4933" s="9" t="n">
        <v>43842</v>
      </c>
      <c r="G4933" s="9" t="n">
        <v>43849</v>
      </c>
      <c r="H4933" s="10" t="s">
        <v>36</v>
      </c>
      <c r="I4933" s="0" t="n">
        <v>20</v>
      </c>
      <c r="J4933" s="0" t="n">
        <v>33</v>
      </c>
      <c r="K4933" s="0" t="n">
        <v>131</v>
      </c>
      <c r="L4933" s="0" t="n">
        <v>19</v>
      </c>
      <c r="M4933" s="0" t="n">
        <v>4</v>
      </c>
      <c r="N4933" s="11" t="n">
        <v>0.075</v>
      </c>
      <c r="O4933" s="12" t="n">
        <v>1068.65</v>
      </c>
      <c r="P4933" s="12" t="n">
        <v>1943</v>
      </c>
      <c r="Q4933" s="12" t="n">
        <f aca="false">M4933*P4933*(1-N4933)</f>
        <v>7189.1</v>
      </c>
      <c r="R4933" s="12" t="n">
        <f aca="false">M4933*O4933</f>
        <v>4274.6</v>
      </c>
      <c r="S4933" s="12" t="n">
        <f aca="false">Q4933-R4933</f>
        <v>2914.5</v>
      </c>
      <c r="T4933" s="11" t="n">
        <f aca="false">IFERROR(S4933/Q4933,0)</f>
        <v>0.405405405405405</v>
      </c>
      <c r="U4933" s="13" t="n">
        <f aca="false">F4933-E4933</f>
        <v>4</v>
      </c>
      <c r="V4933" s="13" t="n">
        <f aca="false">G4933-F4933</f>
        <v>7</v>
      </c>
      <c r="W4933" s="13" t="n">
        <f aca="false">G4933-E4933</f>
        <v>11</v>
      </c>
      <c r="X4933" s="10" t="n">
        <f aca="false">YEAR(E4933)</f>
        <v>2020</v>
      </c>
      <c r="Y4933" s="0" t="str">
        <f aca="false">TEXT(E4933,"yyyy-mm")</f>
        <v>2020-01</v>
      </c>
      <c r="Z4933" s="0" t="str">
        <f aca="false">"Q"&amp;ROUNDUP(MONTH(E4933)/3,0)&amp;"-"&amp;YEAR(E4933)</f>
        <v>Q1-2020</v>
      </c>
    </row>
    <row r="4934" customFormat="false" ht="14.25" hidden="false" customHeight="false" outlineLevel="0" collapsed="false">
      <c r="A4934" s="0" t="s">
        <v>4976</v>
      </c>
      <c r="B4934" s="0" t="s">
        <v>38</v>
      </c>
      <c r="C4934" s="0" t="s">
        <v>58</v>
      </c>
      <c r="D4934" s="9" t="n">
        <v>43700</v>
      </c>
      <c r="E4934" s="9" t="n">
        <v>43838</v>
      </c>
      <c r="F4934" s="9" t="n">
        <v>43856</v>
      </c>
      <c r="G4934" s="9" t="n">
        <v>43861</v>
      </c>
      <c r="H4934" s="10" t="s">
        <v>36</v>
      </c>
      <c r="I4934" s="0" t="n">
        <v>19</v>
      </c>
      <c r="J4934" s="0" t="n">
        <v>7</v>
      </c>
      <c r="K4934" s="0" t="n">
        <v>344</v>
      </c>
      <c r="L4934" s="0" t="n">
        <v>6</v>
      </c>
      <c r="M4934" s="0" t="n">
        <v>8</v>
      </c>
      <c r="N4934" s="11" t="n">
        <v>0.15</v>
      </c>
      <c r="O4934" s="12" t="n">
        <v>3075.23</v>
      </c>
      <c r="P4934" s="12" t="n">
        <v>3892.7</v>
      </c>
      <c r="Q4934" s="12" t="n">
        <f aca="false">M4934*P4934*(1-N4934)</f>
        <v>26470.36</v>
      </c>
      <c r="R4934" s="12" t="n">
        <f aca="false">M4934*O4934</f>
        <v>24601.84</v>
      </c>
      <c r="S4934" s="12" t="n">
        <f aca="false">Q4934-R4934</f>
        <v>1868.52</v>
      </c>
      <c r="T4934" s="11" t="n">
        <f aca="false">IFERROR(S4934/Q4934,0)</f>
        <v>0.0705891419686018</v>
      </c>
      <c r="U4934" s="13" t="n">
        <f aca="false">F4934-E4934</f>
        <v>18</v>
      </c>
      <c r="V4934" s="13" t="n">
        <f aca="false">G4934-F4934</f>
        <v>5</v>
      </c>
      <c r="W4934" s="13" t="n">
        <f aca="false">G4934-E4934</f>
        <v>23</v>
      </c>
      <c r="X4934" s="10" t="n">
        <f aca="false">YEAR(E4934)</f>
        <v>2020</v>
      </c>
      <c r="Y4934" s="0" t="str">
        <f aca="false">TEXT(E4934,"yyyy-mm")</f>
        <v>2020-01</v>
      </c>
      <c r="Z4934" s="0" t="str">
        <f aca="false">"Q"&amp;ROUNDUP(MONTH(E4934)/3,0)&amp;"-"&amp;YEAR(E4934)</f>
        <v>Q1-2020</v>
      </c>
    </row>
    <row r="4935" customFormat="false" ht="14.25" hidden="false" customHeight="false" outlineLevel="0" collapsed="false">
      <c r="A4935" s="0" t="s">
        <v>4977</v>
      </c>
      <c r="B4935" s="0" t="s">
        <v>38</v>
      </c>
      <c r="C4935" s="0" t="s">
        <v>39</v>
      </c>
      <c r="D4935" s="9" t="n">
        <v>43700</v>
      </c>
      <c r="E4935" s="9" t="n">
        <v>43838</v>
      </c>
      <c r="F4935" s="9" t="n">
        <v>43850</v>
      </c>
      <c r="G4935" s="9" t="n">
        <v>43859</v>
      </c>
      <c r="H4935" s="10" t="s">
        <v>36</v>
      </c>
      <c r="I4935" s="0" t="n">
        <v>12</v>
      </c>
      <c r="J4935" s="0" t="n">
        <v>12</v>
      </c>
      <c r="K4935" s="0" t="n">
        <v>138</v>
      </c>
      <c r="L4935" s="0" t="n">
        <v>16</v>
      </c>
      <c r="M4935" s="0" t="n">
        <v>3</v>
      </c>
      <c r="N4935" s="11" t="n">
        <v>0.075</v>
      </c>
      <c r="O4935" s="12" t="n">
        <v>4541.39</v>
      </c>
      <c r="P4935" s="12" t="n">
        <v>5822.3</v>
      </c>
      <c r="Q4935" s="12" t="n">
        <f aca="false">M4935*P4935*(1-N4935)</f>
        <v>16156.8825</v>
      </c>
      <c r="R4935" s="12" t="n">
        <f aca="false">M4935*O4935</f>
        <v>13624.17</v>
      </c>
      <c r="S4935" s="12" t="n">
        <f aca="false">Q4935-R4935</f>
        <v>2532.7125</v>
      </c>
      <c r="T4935" s="11" t="n">
        <f aca="false">IFERROR(S4935/Q4935,0)</f>
        <v>0.156757499474295</v>
      </c>
      <c r="U4935" s="13" t="n">
        <f aca="false">F4935-E4935</f>
        <v>12</v>
      </c>
      <c r="V4935" s="13" t="n">
        <f aca="false">G4935-F4935</f>
        <v>9</v>
      </c>
      <c r="W4935" s="13" t="n">
        <f aca="false">G4935-E4935</f>
        <v>21</v>
      </c>
      <c r="X4935" s="10" t="n">
        <f aca="false">YEAR(E4935)</f>
        <v>2020</v>
      </c>
      <c r="Y4935" s="0" t="str">
        <f aca="false">TEXT(E4935,"yyyy-mm")</f>
        <v>2020-01</v>
      </c>
      <c r="Z4935" s="0" t="str">
        <f aca="false">"Q"&amp;ROUNDUP(MONTH(E4935)/3,0)&amp;"-"&amp;YEAR(E4935)</f>
        <v>Q1-2020</v>
      </c>
    </row>
    <row r="4936" customFormat="false" ht="14.25" hidden="false" customHeight="false" outlineLevel="0" collapsed="false">
      <c r="A4936" s="0" t="s">
        <v>4978</v>
      </c>
      <c r="B4936" s="0" t="s">
        <v>34</v>
      </c>
      <c r="C4936" s="0" t="s">
        <v>35</v>
      </c>
      <c r="D4936" s="9" t="n">
        <v>43700</v>
      </c>
      <c r="E4936" s="9" t="n">
        <v>43838</v>
      </c>
      <c r="F4936" s="9" t="n">
        <v>43845</v>
      </c>
      <c r="G4936" s="9" t="n">
        <v>43851</v>
      </c>
      <c r="H4936" s="10" t="s">
        <v>36</v>
      </c>
      <c r="I4936" s="0" t="n">
        <v>6</v>
      </c>
      <c r="J4936" s="0" t="n">
        <v>47</v>
      </c>
      <c r="K4936" s="0" t="n">
        <v>259</v>
      </c>
      <c r="L4936" s="0" t="n">
        <v>1</v>
      </c>
      <c r="M4936" s="0" t="n">
        <v>3</v>
      </c>
      <c r="N4936" s="11" t="n">
        <v>0.15</v>
      </c>
      <c r="O4936" s="12" t="n">
        <v>1299</v>
      </c>
      <c r="P4936" s="12" t="n">
        <v>1755.4</v>
      </c>
      <c r="Q4936" s="12" t="n">
        <f aca="false">M4936*P4936*(1-N4936)</f>
        <v>4476.27</v>
      </c>
      <c r="R4936" s="12" t="n">
        <f aca="false">M4936*O4936</f>
        <v>3897</v>
      </c>
      <c r="S4936" s="12" t="n">
        <f aca="false">Q4936-R4936</f>
        <v>579.27</v>
      </c>
      <c r="T4936" s="11" t="n">
        <f aca="false">IFERROR(S4936/Q4936,0)</f>
        <v>0.129409083902446</v>
      </c>
      <c r="U4936" s="13" t="n">
        <f aca="false">F4936-E4936</f>
        <v>7</v>
      </c>
      <c r="V4936" s="13" t="n">
        <f aca="false">G4936-F4936</f>
        <v>6</v>
      </c>
      <c r="W4936" s="13" t="n">
        <f aca="false">G4936-E4936</f>
        <v>13</v>
      </c>
      <c r="X4936" s="10" t="n">
        <f aca="false">YEAR(E4936)</f>
        <v>2020</v>
      </c>
      <c r="Y4936" s="0" t="str">
        <f aca="false">TEXT(E4936,"yyyy-mm")</f>
        <v>2020-01</v>
      </c>
      <c r="Z4936" s="0" t="str">
        <f aca="false">"Q"&amp;ROUNDUP(MONTH(E4936)/3,0)&amp;"-"&amp;YEAR(E4936)</f>
        <v>Q1-2020</v>
      </c>
    </row>
    <row r="4937" customFormat="false" ht="14.25" hidden="false" customHeight="false" outlineLevel="0" collapsed="false">
      <c r="A4937" s="0" t="s">
        <v>4979</v>
      </c>
      <c r="B4937" s="0" t="s">
        <v>43</v>
      </c>
      <c r="C4937" s="0" t="s">
        <v>79</v>
      </c>
      <c r="D4937" s="9" t="n">
        <v>43700</v>
      </c>
      <c r="E4937" s="9" t="n">
        <v>43838</v>
      </c>
      <c r="F4937" s="9" t="n">
        <v>43845</v>
      </c>
      <c r="G4937" s="9" t="n">
        <v>43846</v>
      </c>
      <c r="H4937" s="10" t="s">
        <v>36</v>
      </c>
      <c r="I4937" s="0" t="n">
        <v>27</v>
      </c>
      <c r="J4937" s="0" t="n">
        <v>39</v>
      </c>
      <c r="K4937" s="0" t="n">
        <v>82</v>
      </c>
      <c r="L4937" s="0" t="n">
        <v>32</v>
      </c>
      <c r="M4937" s="0" t="n">
        <v>4</v>
      </c>
      <c r="N4937" s="11" t="n">
        <v>0.1</v>
      </c>
      <c r="O4937" s="12" t="n">
        <v>1439.29</v>
      </c>
      <c r="P4937" s="12" t="n">
        <v>3128.9</v>
      </c>
      <c r="Q4937" s="12" t="n">
        <f aca="false">M4937*P4937*(1-N4937)</f>
        <v>11264.04</v>
      </c>
      <c r="R4937" s="12" t="n">
        <f aca="false">M4937*O4937</f>
        <v>5757.16</v>
      </c>
      <c r="S4937" s="12" t="n">
        <f aca="false">Q4937-R4937</f>
        <v>5506.88</v>
      </c>
      <c r="T4937" s="11" t="n">
        <f aca="false">IFERROR(S4937/Q4937,0)</f>
        <v>0.48889030933839</v>
      </c>
      <c r="U4937" s="13" t="n">
        <f aca="false">F4937-E4937</f>
        <v>7</v>
      </c>
      <c r="V4937" s="13" t="n">
        <f aca="false">G4937-F4937</f>
        <v>1</v>
      </c>
      <c r="W4937" s="13" t="n">
        <f aca="false">G4937-E4937</f>
        <v>8</v>
      </c>
      <c r="X4937" s="10" t="n">
        <f aca="false">YEAR(E4937)</f>
        <v>2020</v>
      </c>
      <c r="Y4937" s="0" t="str">
        <f aca="false">TEXT(E4937,"yyyy-mm")</f>
        <v>2020-01</v>
      </c>
      <c r="Z4937" s="0" t="str">
        <f aca="false">"Q"&amp;ROUNDUP(MONTH(E4937)/3,0)&amp;"-"&amp;YEAR(E4937)</f>
        <v>Q1-2020</v>
      </c>
    </row>
    <row r="4938" customFormat="false" ht="14.25" hidden="false" customHeight="false" outlineLevel="0" collapsed="false">
      <c r="A4938" s="0" t="s">
        <v>4980</v>
      </c>
      <c r="B4938" s="0" t="s">
        <v>41</v>
      </c>
      <c r="C4938" s="0" t="s">
        <v>46</v>
      </c>
      <c r="D4938" s="9" t="n">
        <v>43700</v>
      </c>
      <c r="E4938" s="9" t="n">
        <v>43838</v>
      </c>
      <c r="F4938" s="9" t="n">
        <v>43865</v>
      </c>
      <c r="G4938" s="9" t="n">
        <v>43870</v>
      </c>
      <c r="H4938" s="10" t="s">
        <v>36</v>
      </c>
      <c r="I4938" s="0" t="n">
        <v>25</v>
      </c>
      <c r="J4938" s="0" t="n">
        <v>34</v>
      </c>
      <c r="K4938" s="0" t="n">
        <v>303</v>
      </c>
      <c r="L4938" s="0" t="n">
        <v>24</v>
      </c>
      <c r="M4938" s="0" t="n">
        <v>3</v>
      </c>
      <c r="N4938" s="11" t="n">
        <v>0.075</v>
      </c>
      <c r="O4938" s="12" t="n">
        <v>1553.19</v>
      </c>
      <c r="P4938" s="12" t="n">
        <v>2318.2</v>
      </c>
      <c r="Q4938" s="12" t="n">
        <f aca="false">M4938*P4938*(1-N4938)</f>
        <v>6433.005</v>
      </c>
      <c r="R4938" s="12" t="n">
        <f aca="false">M4938*O4938</f>
        <v>4659.57</v>
      </c>
      <c r="S4938" s="12" t="n">
        <f aca="false">Q4938-R4938</f>
        <v>1773.435</v>
      </c>
      <c r="T4938" s="11" t="n">
        <f aca="false">IFERROR(S4938/Q4938,0)</f>
        <v>0.275677541055852</v>
      </c>
      <c r="U4938" s="13" t="n">
        <f aca="false">F4938-E4938</f>
        <v>27</v>
      </c>
      <c r="V4938" s="13" t="n">
        <f aca="false">G4938-F4938</f>
        <v>5</v>
      </c>
      <c r="W4938" s="13" t="n">
        <f aca="false">G4938-E4938</f>
        <v>32</v>
      </c>
      <c r="X4938" s="10" t="n">
        <f aca="false">YEAR(E4938)</f>
        <v>2020</v>
      </c>
      <c r="Y4938" s="0" t="str">
        <f aca="false">TEXT(E4938,"yyyy-mm")</f>
        <v>2020-01</v>
      </c>
      <c r="Z4938" s="0" t="str">
        <f aca="false">"Q"&amp;ROUNDUP(MONTH(E4938)/3,0)&amp;"-"&amp;YEAR(E4938)</f>
        <v>Q1-2020</v>
      </c>
    </row>
    <row r="4939" customFormat="false" ht="14.25" hidden="false" customHeight="false" outlineLevel="0" collapsed="false">
      <c r="A4939" s="0" t="s">
        <v>4981</v>
      </c>
      <c r="B4939" s="0" t="s">
        <v>34</v>
      </c>
      <c r="C4939" s="0" t="s">
        <v>39</v>
      </c>
      <c r="D4939" s="9" t="n">
        <v>43800</v>
      </c>
      <c r="E4939" s="9" t="n">
        <v>43839</v>
      </c>
      <c r="F4939" s="9" t="n">
        <v>43860</v>
      </c>
      <c r="G4939" s="9" t="n">
        <v>43869</v>
      </c>
      <c r="H4939" s="10" t="s">
        <v>36</v>
      </c>
      <c r="I4939" s="0" t="n">
        <v>11</v>
      </c>
      <c r="J4939" s="0" t="n">
        <v>13</v>
      </c>
      <c r="K4939" s="0" t="n">
        <v>183</v>
      </c>
      <c r="L4939" s="0" t="n">
        <v>42</v>
      </c>
      <c r="M4939" s="0" t="n">
        <v>5</v>
      </c>
      <c r="N4939" s="11" t="n">
        <v>0.1</v>
      </c>
      <c r="O4939" s="12" t="n">
        <v>1145.3</v>
      </c>
      <c r="P4939" s="12" t="n">
        <v>1735.3</v>
      </c>
      <c r="Q4939" s="12" t="n">
        <f aca="false">M4939*P4939*(1-N4939)</f>
        <v>7808.85</v>
      </c>
      <c r="R4939" s="12" t="n">
        <f aca="false">M4939*O4939</f>
        <v>5726.5</v>
      </c>
      <c r="S4939" s="12" t="n">
        <f aca="false">Q4939-R4939</f>
        <v>2082.35</v>
      </c>
      <c r="T4939" s="11" t="n">
        <f aca="false">IFERROR(S4939/Q4939,0)</f>
        <v>0.266665386068371</v>
      </c>
      <c r="U4939" s="13" t="n">
        <f aca="false">F4939-E4939</f>
        <v>21</v>
      </c>
      <c r="V4939" s="13" t="n">
        <f aca="false">G4939-F4939</f>
        <v>9</v>
      </c>
      <c r="W4939" s="13" t="n">
        <f aca="false">G4939-E4939</f>
        <v>30</v>
      </c>
      <c r="X4939" s="10" t="n">
        <f aca="false">YEAR(E4939)</f>
        <v>2020</v>
      </c>
      <c r="Y4939" s="0" t="str">
        <f aca="false">TEXT(E4939,"yyyy-mm")</f>
        <v>2020-01</v>
      </c>
      <c r="Z4939" s="0" t="str">
        <f aca="false">"Q"&amp;ROUNDUP(MONTH(E4939)/3,0)&amp;"-"&amp;YEAR(E4939)</f>
        <v>Q1-2020</v>
      </c>
    </row>
    <row r="4940" customFormat="false" ht="14.25" hidden="false" customHeight="false" outlineLevel="0" collapsed="false">
      <c r="A4940" s="0" t="s">
        <v>4982</v>
      </c>
      <c r="B4940" s="0" t="s">
        <v>41</v>
      </c>
      <c r="C4940" s="0" t="s">
        <v>79</v>
      </c>
      <c r="D4940" s="9" t="n">
        <v>43700</v>
      </c>
      <c r="E4940" s="9" t="n">
        <v>43839</v>
      </c>
      <c r="F4940" s="9" t="n">
        <v>43844</v>
      </c>
      <c r="G4940" s="9" t="n">
        <v>43854</v>
      </c>
      <c r="H4940" s="10" t="s">
        <v>36</v>
      </c>
      <c r="I4940" s="0" t="n">
        <v>25</v>
      </c>
      <c r="J4940" s="0" t="n">
        <v>17</v>
      </c>
      <c r="K4940" s="0" t="n">
        <v>85</v>
      </c>
      <c r="L4940" s="0" t="n">
        <v>30</v>
      </c>
      <c r="M4940" s="0" t="n">
        <v>7</v>
      </c>
      <c r="N4940" s="11" t="n">
        <v>0.05</v>
      </c>
      <c r="O4940" s="12" t="n">
        <v>1551.72</v>
      </c>
      <c r="P4940" s="12" t="n">
        <v>3879.3</v>
      </c>
      <c r="Q4940" s="12" t="n">
        <f aca="false">M4940*P4940*(1-N4940)</f>
        <v>25797.345</v>
      </c>
      <c r="R4940" s="12" t="n">
        <f aca="false">M4940*O4940</f>
        <v>10862.04</v>
      </c>
      <c r="S4940" s="12" t="n">
        <f aca="false">Q4940-R4940</f>
        <v>14935.305</v>
      </c>
      <c r="T4940" s="11" t="n">
        <f aca="false">IFERROR(S4940/Q4940,0)</f>
        <v>0.578947368421053</v>
      </c>
      <c r="U4940" s="13" t="n">
        <f aca="false">F4940-E4940</f>
        <v>5</v>
      </c>
      <c r="V4940" s="13" t="n">
        <f aca="false">G4940-F4940</f>
        <v>10</v>
      </c>
      <c r="W4940" s="13" t="n">
        <f aca="false">G4940-E4940</f>
        <v>15</v>
      </c>
      <c r="X4940" s="10" t="n">
        <f aca="false">YEAR(E4940)</f>
        <v>2020</v>
      </c>
      <c r="Y4940" s="0" t="str">
        <f aca="false">TEXT(E4940,"yyyy-mm")</f>
        <v>2020-01</v>
      </c>
      <c r="Z4940" s="0" t="str">
        <f aca="false">"Q"&amp;ROUNDUP(MONTH(E4940)/3,0)&amp;"-"&amp;YEAR(E4940)</f>
        <v>Q1-2020</v>
      </c>
    </row>
    <row r="4941" customFormat="false" ht="14.25" hidden="false" customHeight="false" outlineLevel="0" collapsed="false">
      <c r="A4941" s="0" t="s">
        <v>4983</v>
      </c>
      <c r="B4941" s="0" t="s">
        <v>38</v>
      </c>
      <c r="C4941" s="0" t="s">
        <v>79</v>
      </c>
      <c r="D4941" s="9" t="n">
        <v>43700</v>
      </c>
      <c r="E4941" s="9" t="n">
        <v>43839</v>
      </c>
      <c r="F4941" s="9" t="n">
        <v>43853</v>
      </c>
      <c r="G4941" s="9" t="n">
        <v>43855</v>
      </c>
      <c r="H4941" s="10" t="s">
        <v>36</v>
      </c>
      <c r="I4941" s="0" t="n">
        <v>17</v>
      </c>
      <c r="J4941" s="0" t="n">
        <v>26</v>
      </c>
      <c r="K4941" s="0" t="n">
        <v>76</v>
      </c>
      <c r="L4941" s="0" t="n">
        <v>18</v>
      </c>
      <c r="M4941" s="0" t="n">
        <v>8</v>
      </c>
      <c r="N4941" s="11" t="n">
        <v>0.05</v>
      </c>
      <c r="O4941" s="12" t="n">
        <v>1887.79</v>
      </c>
      <c r="P4941" s="12" t="n">
        <v>3932.9</v>
      </c>
      <c r="Q4941" s="12" t="n">
        <f aca="false">M4941*P4941*(1-N4941)</f>
        <v>29890.04</v>
      </c>
      <c r="R4941" s="12" t="n">
        <f aca="false">M4941*O4941</f>
        <v>15102.32</v>
      </c>
      <c r="S4941" s="12" t="n">
        <f aca="false">Q4941-R4941</f>
        <v>14787.72</v>
      </c>
      <c r="T4941" s="11" t="n">
        <f aca="false">IFERROR(S4941/Q4941,0)</f>
        <v>0.494737377400632</v>
      </c>
      <c r="U4941" s="13" t="n">
        <f aca="false">F4941-E4941</f>
        <v>14</v>
      </c>
      <c r="V4941" s="13" t="n">
        <f aca="false">G4941-F4941</f>
        <v>2</v>
      </c>
      <c r="W4941" s="13" t="n">
        <f aca="false">G4941-E4941</f>
        <v>16</v>
      </c>
      <c r="X4941" s="10" t="n">
        <f aca="false">YEAR(E4941)</f>
        <v>2020</v>
      </c>
      <c r="Y4941" s="0" t="str">
        <f aca="false">TEXT(E4941,"yyyy-mm")</f>
        <v>2020-01</v>
      </c>
      <c r="Z4941" s="0" t="str">
        <f aca="false">"Q"&amp;ROUNDUP(MONTH(E4941)/3,0)&amp;"-"&amp;YEAR(E4941)</f>
        <v>Q1-2020</v>
      </c>
    </row>
    <row r="4942" customFormat="false" ht="14.25" hidden="false" customHeight="false" outlineLevel="0" collapsed="false">
      <c r="A4942" s="0" t="s">
        <v>4984</v>
      </c>
      <c r="B4942" s="0" t="s">
        <v>34</v>
      </c>
      <c r="C4942" s="0" t="s">
        <v>39</v>
      </c>
      <c r="D4942" s="9" t="n">
        <v>43700</v>
      </c>
      <c r="E4942" s="9" t="n">
        <v>43839</v>
      </c>
      <c r="F4942" s="9" t="n">
        <v>43855</v>
      </c>
      <c r="G4942" s="9" t="n">
        <v>43865</v>
      </c>
      <c r="H4942" s="10" t="s">
        <v>36</v>
      </c>
      <c r="I4942" s="0" t="n">
        <v>4</v>
      </c>
      <c r="J4942" s="0" t="n">
        <v>39</v>
      </c>
      <c r="K4942" s="0" t="n">
        <v>163</v>
      </c>
      <c r="L4942" s="0" t="n">
        <v>9</v>
      </c>
      <c r="M4942" s="0" t="n">
        <v>2</v>
      </c>
      <c r="N4942" s="11" t="n">
        <v>0.1</v>
      </c>
      <c r="O4942" s="12" t="n">
        <v>543.5</v>
      </c>
      <c r="P4942" s="12" t="n">
        <v>1045.2</v>
      </c>
      <c r="Q4942" s="12" t="n">
        <f aca="false">M4942*P4942*(1-N4942)</f>
        <v>1881.36</v>
      </c>
      <c r="R4942" s="12" t="n">
        <f aca="false">M4942*O4942</f>
        <v>1087</v>
      </c>
      <c r="S4942" s="12" t="n">
        <f aca="false">Q4942-R4942</f>
        <v>794.36</v>
      </c>
      <c r="T4942" s="11" t="n">
        <f aca="false">IFERROR(S4942/Q4942,0)</f>
        <v>0.422226474465281</v>
      </c>
      <c r="U4942" s="13" t="n">
        <f aca="false">F4942-E4942</f>
        <v>16</v>
      </c>
      <c r="V4942" s="13" t="n">
        <f aca="false">G4942-F4942</f>
        <v>10</v>
      </c>
      <c r="W4942" s="13" t="n">
        <f aca="false">G4942-E4942</f>
        <v>26</v>
      </c>
      <c r="X4942" s="10" t="n">
        <f aca="false">YEAR(E4942)</f>
        <v>2020</v>
      </c>
      <c r="Y4942" s="0" t="str">
        <f aca="false">TEXT(E4942,"yyyy-mm")</f>
        <v>2020-01</v>
      </c>
      <c r="Z4942" s="0" t="str">
        <f aca="false">"Q"&amp;ROUNDUP(MONTH(E4942)/3,0)&amp;"-"&amp;YEAR(E4942)</f>
        <v>Q1-2020</v>
      </c>
    </row>
    <row r="4943" customFormat="false" ht="14.25" hidden="false" customHeight="false" outlineLevel="0" collapsed="false">
      <c r="A4943" s="0" t="s">
        <v>4985</v>
      </c>
      <c r="B4943" s="0" t="s">
        <v>34</v>
      </c>
      <c r="C4943" s="0" t="s">
        <v>79</v>
      </c>
      <c r="D4943" s="9" t="n">
        <v>43700</v>
      </c>
      <c r="E4943" s="9" t="n">
        <v>43839</v>
      </c>
      <c r="F4943" s="9" t="n">
        <v>43846</v>
      </c>
      <c r="G4943" s="9" t="n">
        <v>43854</v>
      </c>
      <c r="H4943" s="10" t="s">
        <v>36</v>
      </c>
      <c r="I4943" s="0" t="n">
        <v>5</v>
      </c>
      <c r="J4943" s="0" t="n">
        <v>4</v>
      </c>
      <c r="K4943" s="0" t="n">
        <v>66</v>
      </c>
      <c r="L4943" s="0" t="n">
        <v>38</v>
      </c>
      <c r="M4943" s="0" t="n">
        <v>7</v>
      </c>
      <c r="N4943" s="11" t="n">
        <v>0.1</v>
      </c>
      <c r="O4943" s="12" t="n">
        <v>124.35</v>
      </c>
      <c r="P4943" s="12" t="n">
        <v>214.4</v>
      </c>
      <c r="Q4943" s="12" t="n">
        <f aca="false">M4943*P4943*(1-N4943)</f>
        <v>1350.72</v>
      </c>
      <c r="R4943" s="12" t="n">
        <f aca="false">M4943*O4943</f>
        <v>870.45</v>
      </c>
      <c r="S4943" s="12" t="n">
        <f aca="false">Q4943-R4943</f>
        <v>480.27</v>
      </c>
      <c r="T4943" s="11" t="n">
        <f aca="false">IFERROR(S4943/Q4943,0)</f>
        <v>0.35556592039801</v>
      </c>
      <c r="U4943" s="13" t="n">
        <f aca="false">F4943-E4943</f>
        <v>7</v>
      </c>
      <c r="V4943" s="13" t="n">
        <f aca="false">G4943-F4943</f>
        <v>8</v>
      </c>
      <c r="W4943" s="13" t="n">
        <f aca="false">G4943-E4943</f>
        <v>15</v>
      </c>
      <c r="X4943" s="10" t="n">
        <f aca="false">YEAR(E4943)</f>
        <v>2020</v>
      </c>
      <c r="Y4943" s="0" t="str">
        <f aca="false">TEXT(E4943,"yyyy-mm")</f>
        <v>2020-01</v>
      </c>
      <c r="Z4943" s="0" t="str">
        <f aca="false">"Q"&amp;ROUNDUP(MONTH(E4943)/3,0)&amp;"-"&amp;YEAR(E4943)</f>
        <v>Q1-2020</v>
      </c>
    </row>
    <row r="4944" customFormat="false" ht="14.25" hidden="false" customHeight="false" outlineLevel="0" collapsed="false">
      <c r="A4944" s="0" t="s">
        <v>4986</v>
      </c>
      <c r="B4944" s="0" t="s">
        <v>34</v>
      </c>
      <c r="C4944" s="0" t="s">
        <v>46</v>
      </c>
      <c r="D4944" s="9" t="n">
        <v>43700</v>
      </c>
      <c r="E4944" s="9" t="n">
        <v>43839</v>
      </c>
      <c r="F4944" s="9" t="n">
        <v>43863</v>
      </c>
      <c r="G4944" s="9" t="n">
        <v>43871</v>
      </c>
      <c r="H4944" s="10" t="s">
        <v>36</v>
      </c>
      <c r="I4944" s="0" t="n">
        <v>5</v>
      </c>
      <c r="J4944" s="0" t="n">
        <v>34</v>
      </c>
      <c r="K4944" s="0" t="n">
        <v>301</v>
      </c>
      <c r="L4944" s="0" t="n">
        <v>10</v>
      </c>
      <c r="M4944" s="0" t="n">
        <v>4</v>
      </c>
      <c r="N4944" s="11" t="n">
        <v>0.05</v>
      </c>
      <c r="O4944" s="12" t="n">
        <v>466.86</v>
      </c>
      <c r="P4944" s="12" t="n">
        <v>897.8</v>
      </c>
      <c r="Q4944" s="12" t="n">
        <f aca="false">M4944*P4944*(1-N4944)</f>
        <v>3411.64</v>
      </c>
      <c r="R4944" s="12" t="n">
        <f aca="false">M4944*O4944</f>
        <v>1867.44</v>
      </c>
      <c r="S4944" s="12" t="n">
        <f aca="false">Q4944-R4944</f>
        <v>1544.2</v>
      </c>
      <c r="T4944" s="11" t="n">
        <f aca="false">IFERROR(S4944/Q4944,0)</f>
        <v>0.452626889120775</v>
      </c>
      <c r="U4944" s="13" t="n">
        <f aca="false">F4944-E4944</f>
        <v>24</v>
      </c>
      <c r="V4944" s="13" t="n">
        <f aca="false">G4944-F4944</f>
        <v>8</v>
      </c>
      <c r="W4944" s="13" t="n">
        <f aca="false">G4944-E4944</f>
        <v>32</v>
      </c>
      <c r="X4944" s="10" t="n">
        <f aca="false">YEAR(E4944)</f>
        <v>2020</v>
      </c>
      <c r="Y4944" s="0" t="str">
        <f aca="false">TEXT(E4944,"yyyy-mm")</f>
        <v>2020-01</v>
      </c>
      <c r="Z4944" s="0" t="str">
        <f aca="false">"Q"&amp;ROUNDUP(MONTH(E4944)/3,0)&amp;"-"&amp;YEAR(E4944)</f>
        <v>Q1-2020</v>
      </c>
    </row>
    <row r="4945" customFormat="false" ht="14.25" hidden="false" customHeight="false" outlineLevel="0" collapsed="false">
      <c r="A4945" s="0" t="s">
        <v>4987</v>
      </c>
      <c r="B4945" s="0" t="s">
        <v>34</v>
      </c>
      <c r="C4945" s="0" t="s">
        <v>46</v>
      </c>
      <c r="D4945" s="9" t="n">
        <v>43700</v>
      </c>
      <c r="E4945" s="9" t="n">
        <v>43839</v>
      </c>
      <c r="F4945" s="9" t="n">
        <v>43846</v>
      </c>
      <c r="G4945" s="9" t="n">
        <v>43851</v>
      </c>
      <c r="H4945" s="10" t="s">
        <v>36</v>
      </c>
      <c r="I4945" s="0" t="n">
        <v>1</v>
      </c>
      <c r="J4945" s="0" t="n">
        <v>16</v>
      </c>
      <c r="K4945" s="0" t="n">
        <v>289</v>
      </c>
      <c r="L4945" s="0" t="n">
        <v>40</v>
      </c>
      <c r="M4945" s="0" t="n">
        <v>1</v>
      </c>
      <c r="N4945" s="11" t="n">
        <v>0.3</v>
      </c>
      <c r="O4945" s="12" t="n">
        <v>717.57</v>
      </c>
      <c r="P4945" s="12" t="n">
        <v>1139</v>
      </c>
      <c r="Q4945" s="12" t="n">
        <f aca="false">M4945*P4945*(1-N4945)</f>
        <v>797.3</v>
      </c>
      <c r="R4945" s="12" t="n">
        <f aca="false">M4945*O4945</f>
        <v>717.57</v>
      </c>
      <c r="S4945" s="12" t="n">
        <f aca="false">Q4945-R4945</f>
        <v>79.7299999999999</v>
      </c>
      <c r="T4945" s="11" t="n">
        <f aca="false">IFERROR(S4945/Q4945,0)</f>
        <v>0.0999999999999999</v>
      </c>
      <c r="U4945" s="13" t="n">
        <f aca="false">F4945-E4945</f>
        <v>7</v>
      </c>
      <c r="V4945" s="13" t="n">
        <f aca="false">G4945-F4945</f>
        <v>5</v>
      </c>
      <c r="W4945" s="13" t="n">
        <f aca="false">G4945-E4945</f>
        <v>12</v>
      </c>
      <c r="X4945" s="10" t="n">
        <f aca="false">YEAR(E4945)</f>
        <v>2020</v>
      </c>
      <c r="Y4945" s="0" t="str">
        <f aca="false">TEXT(E4945,"yyyy-mm")</f>
        <v>2020-01</v>
      </c>
      <c r="Z4945" s="0" t="str">
        <f aca="false">"Q"&amp;ROUNDUP(MONTH(E4945)/3,0)&amp;"-"&amp;YEAR(E4945)</f>
        <v>Q1-2020</v>
      </c>
    </row>
    <row r="4946" customFormat="false" ht="14.25" hidden="false" customHeight="false" outlineLevel="0" collapsed="false">
      <c r="A4946" s="0" t="s">
        <v>4988</v>
      </c>
      <c r="B4946" s="0" t="s">
        <v>34</v>
      </c>
      <c r="C4946" s="0" t="s">
        <v>58</v>
      </c>
      <c r="D4946" s="9" t="n">
        <v>43700</v>
      </c>
      <c r="E4946" s="9" t="n">
        <v>43839</v>
      </c>
      <c r="F4946" s="9" t="n">
        <v>43844</v>
      </c>
      <c r="G4946" s="9" t="n">
        <v>43849</v>
      </c>
      <c r="H4946" s="10" t="s">
        <v>36</v>
      </c>
      <c r="I4946" s="0" t="n">
        <v>6</v>
      </c>
      <c r="J4946" s="0" t="n">
        <v>17</v>
      </c>
      <c r="K4946" s="0" t="n">
        <v>339</v>
      </c>
      <c r="L4946" s="0" t="n">
        <v>19</v>
      </c>
      <c r="M4946" s="0" t="n">
        <v>5</v>
      </c>
      <c r="N4946" s="11" t="n">
        <v>0.05</v>
      </c>
      <c r="O4946" s="12" t="n">
        <v>2348.02</v>
      </c>
      <c r="P4946" s="12" t="n">
        <v>5460.5</v>
      </c>
      <c r="Q4946" s="12" t="n">
        <f aca="false">M4946*P4946*(1-N4946)</f>
        <v>25937.375</v>
      </c>
      <c r="R4946" s="12" t="n">
        <f aca="false">M4946*O4946</f>
        <v>11740.1</v>
      </c>
      <c r="S4946" s="12" t="n">
        <f aca="false">Q4946-R4946</f>
        <v>14197.275</v>
      </c>
      <c r="T4946" s="11" t="n">
        <f aca="false">IFERROR(S4946/Q4946,0)</f>
        <v>0.547367457192565</v>
      </c>
      <c r="U4946" s="13" t="n">
        <f aca="false">F4946-E4946</f>
        <v>5</v>
      </c>
      <c r="V4946" s="13" t="n">
        <f aca="false">G4946-F4946</f>
        <v>5</v>
      </c>
      <c r="W4946" s="13" t="n">
        <f aca="false">G4946-E4946</f>
        <v>10</v>
      </c>
      <c r="X4946" s="10" t="n">
        <f aca="false">YEAR(E4946)</f>
        <v>2020</v>
      </c>
      <c r="Y4946" s="0" t="str">
        <f aca="false">TEXT(E4946,"yyyy-mm")</f>
        <v>2020-01</v>
      </c>
      <c r="Z4946" s="0" t="str">
        <f aca="false">"Q"&amp;ROUNDUP(MONTH(E4946)/3,0)&amp;"-"&amp;YEAR(E4946)</f>
        <v>Q1-2020</v>
      </c>
    </row>
    <row r="4947" customFormat="false" ht="14.25" hidden="false" customHeight="false" outlineLevel="0" collapsed="false">
      <c r="A4947" s="0" t="s">
        <v>4989</v>
      </c>
      <c r="B4947" s="0" t="s">
        <v>43</v>
      </c>
      <c r="C4947" s="0" t="s">
        <v>39</v>
      </c>
      <c r="D4947" s="9" t="n">
        <v>43700</v>
      </c>
      <c r="E4947" s="9" t="n">
        <v>43839</v>
      </c>
      <c r="F4947" s="9" t="n">
        <v>43856</v>
      </c>
      <c r="G4947" s="9" t="n">
        <v>43861</v>
      </c>
      <c r="H4947" s="10" t="s">
        <v>36</v>
      </c>
      <c r="I4947" s="0" t="n">
        <v>27</v>
      </c>
      <c r="J4947" s="0" t="n">
        <v>45</v>
      </c>
      <c r="K4947" s="0" t="n">
        <v>128</v>
      </c>
      <c r="L4947" s="0" t="n">
        <v>24</v>
      </c>
      <c r="M4947" s="0" t="n">
        <v>3</v>
      </c>
      <c r="N4947" s="11" t="n">
        <v>0.075</v>
      </c>
      <c r="O4947" s="12" t="n">
        <v>1841.76</v>
      </c>
      <c r="P4947" s="12" t="n">
        <v>2391.9</v>
      </c>
      <c r="Q4947" s="12" t="n">
        <f aca="false">M4947*P4947*(1-N4947)</f>
        <v>6637.5225</v>
      </c>
      <c r="R4947" s="12" t="n">
        <f aca="false">M4947*O4947</f>
        <v>5525.28</v>
      </c>
      <c r="S4947" s="12" t="n">
        <f aca="false">Q4947-R4947</f>
        <v>1112.2425</v>
      </c>
      <c r="T4947" s="11" t="n">
        <f aca="false">IFERROR(S4947/Q4947,0)</f>
        <v>0.167568923495175</v>
      </c>
      <c r="U4947" s="13" t="n">
        <f aca="false">F4947-E4947</f>
        <v>17</v>
      </c>
      <c r="V4947" s="13" t="n">
        <f aca="false">G4947-F4947</f>
        <v>5</v>
      </c>
      <c r="W4947" s="13" t="n">
        <f aca="false">G4947-E4947</f>
        <v>22</v>
      </c>
      <c r="X4947" s="10" t="n">
        <f aca="false">YEAR(E4947)</f>
        <v>2020</v>
      </c>
      <c r="Y4947" s="0" t="str">
        <f aca="false">TEXT(E4947,"yyyy-mm")</f>
        <v>2020-01</v>
      </c>
      <c r="Z4947" s="0" t="str">
        <f aca="false">"Q"&amp;ROUNDUP(MONTH(E4947)/3,0)&amp;"-"&amp;YEAR(E4947)</f>
        <v>Q1-2020</v>
      </c>
    </row>
    <row r="4948" customFormat="false" ht="14.25" hidden="false" customHeight="false" outlineLevel="0" collapsed="false">
      <c r="A4948" s="0" t="s">
        <v>4990</v>
      </c>
      <c r="B4948" s="0" t="s">
        <v>41</v>
      </c>
      <c r="C4948" s="0" t="s">
        <v>46</v>
      </c>
      <c r="D4948" s="9" t="n">
        <v>43700</v>
      </c>
      <c r="E4948" s="9" t="n">
        <v>43839</v>
      </c>
      <c r="F4948" s="9" t="n">
        <v>43863</v>
      </c>
      <c r="G4948" s="9" t="n">
        <v>43872</v>
      </c>
      <c r="H4948" s="10" t="s">
        <v>36</v>
      </c>
      <c r="I4948" s="0" t="n">
        <v>24</v>
      </c>
      <c r="J4948" s="0" t="n">
        <v>1</v>
      </c>
      <c r="K4948" s="0" t="n">
        <v>276</v>
      </c>
      <c r="L4948" s="0" t="n">
        <v>18</v>
      </c>
      <c r="M4948" s="0" t="n">
        <v>6</v>
      </c>
      <c r="N4948" s="11" t="n">
        <v>0.3</v>
      </c>
      <c r="O4948" s="12" t="n">
        <v>4557.34</v>
      </c>
      <c r="P4948" s="12" t="n">
        <v>5996.5</v>
      </c>
      <c r="Q4948" s="12" t="n">
        <f aca="false">M4948*P4948*(1-N4948)</f>
        <v>25185.3</v>
      </c>
      <c r="R4948" s="12" t="n">
        <f aca="false">M4948*O4948</f>
        <v>27344.04</v>
      </c>
      <c r="S4948" s="12" t="n">
        <f aca="false">Q4948-R4948</f>
        <v>-2158.74</v>
      </c>
      <c r="T4948" s="11" t="n">
        <f aca="false">IFERROR(S4948/Q4948,0)</f>
        <v>-0.0857142857142858</v>
      </c>
      <c r="U4948" s="13" t="n">
        <f aca="false">F4948-E4948</f>
        <v>24</v>
      </c>
      <c r="V4948" s="13" t="n">
        <f aca="false">G4948-F4948</f>
        <v>9</v>
      </c>
      <c r="W4948" s="13" t="n">
        <f aca="false">G4948-E4948</f>
        <v>33</v>
      </c>
      <c r="X4948" s="10" t="n">
        <f aca="false">YEAR(E4948)</f>
        <v>2020</v>
      </c>
      <c r="Y4948" s="0" t="str">
        <f aca="false">TEXT(E4948,"yyyy-mm")</f>
        <v>2020-01</v>
      </c>
      <c r="Z4948" s="0" t="str">
        <f aca="false">"Q"&amp;ROUNDUP(MONTH(E4948)/3,0)&amp;"-"&amp;YEAR(E4948)</f>
        <v>Q1-2020</v>
      </c>
    </row>
    <row r="4949" customFormat="false" ht="14.25" hidden="false" customHeight="false" outlineLevel="0" collapsed="false">
      <c r="A4949" s="0" t="s">
        <v>4991</v>
      </c>
      <c r="B4949" s="0" t="s">
        <v>43</v>
      </c>
      <c r="C4949" s="0" t="s">
        <v>58</v>
      </c>
      <c r="D4949" s="9" t="n">
        <v>43800</v>
      </c>
      <c r="E4949" s="9" t="n">
        <v>43840</v>
      </c>
      <c r="F4949" s="9" t="n">
        <v>43855</v>
      </c>
      <c r="G4949" s="9" t="n">
        <v>43862</v>
      </c>
      <c r="H4949" s="10" t="s">
        <v>36</v>
      </c>
      <c r="I4949" s="0" t="n">
        <v>27</v>
      </c>
      <c r="J4949" s="0" t="n">
        <v>9</v>
      </c>
      <c r="K4949" s="0" t="n">
        <v>343</v>
      </c>
      <c r="L4949" s="0" t="n">
        <v>38</v>
      </c>
      <c r="M4949" s="0" t="n">
        <v>2</v>
      </c>
      <c r="N4949" s="11" t="n">
        <v>0.075</v>
      </c>
      <c r="O4949" s="12" t="n">
        <v>726.01</v>
      </c>
      <c r="P4949" s="12" t="n">
        <v>1728.6</v>
      </c>
      <c r="Q4949" s="12" t="n">
        <f aca="false">M4949*P4949*(1-N4949)</f>
        <v>3197.91</v>
      </c>
      <c r="R4949" s="12" t="n">
        <f aca="false">M4949*O4949</f>
        <v>1452.02</v>
      </c>
      <c r="S4949" s="12" t="n">
        <f aca="false">Q4949-R4949</f>
        <v>1745.89</v>
      </c>
      <c r="T4949" s="11" t="n">
        <f aca="false">IFERROR(S4949/Q4949,0)</f>
        <v>0.545947196762886</v>
      </c>
      <c r="U4949" s="13" t="n">
        <f aca="false">F4949-E4949</f>
        <v>15</v>
      </c>
      <c r="V4949" s="13" t="n">
        <f aca="false">G4949-F4949</f>
        <v>7</v>
      </c>
      <c r="W4949" s="13" t="n">
        <f aca="false">G4949-E4949</f>
        <v>22</v>
      </c>
      <c r="X4949" s="10" t="n">
        <f aca="false">YEAR(E4949)</f>
        <v>2020</v>
      </c>
      <c r="Y4949" s="0" t="str">
        <f aca="false">TEXT(E4949,"yyyy-mm")</f>
        <v>2020-01</v>
      </c>
      <c r="Z4949" s="0" t="str">
        <f aca="false">"Q"&amp;ROUNDUP(MONTH(E4949)/3,0)&amp;"-"&amp;YEAR(E4949)</f>
        <v>Q1-2020</v>
      </c>
    </row>
    <row r="4950" customFormat="false" ht="14.25" hidden="false" customHeight="false" outlineLevel="0" collapsed="false">
      <c r="A4950" s="0" t="s">
        <v>4992</v>
      </c>
      <c r="B4950" s="0" t="s">
        <v>43</v>
      </c>
      <c r="C4950" s="0" t="s">
        <v>58</v>
      </c>
      <c r="D4950" s="9" t="n">
        <v>43800</v>
      </c>
      <c r="E4950" s="9" t="n">
        <v>43840</v>
      </c>
      <c r="F4950" s="9" t="n">
        <v>43853</v>
      </c>
      <c r="G4950" s="9" t="n">
        <v>43854</v>
      </c>
      <c r="H4950" s="10" t="s">
        <v>36</v>
      </c>
      <c r="I4950" s="0" t="n">
        <v>25</v>
      </c>
      <c r="J4950" s="0" t="n">
        <v>13</v>
      </c>
      <c r="K4950" s="0" t="n">
        <v>330</v>
      </c>
      <c r="L4950" s="0" t="n">
        <v>16</v>
      </c>
      <c r="M4950" s="0" t="n">
        <v>4</v>
      </c>
      <c r="N4950" s="11" t="n">
        <v>0.15</v>
      </c>
      <c r="O4950" s="12" t="n">
        <v>2240.01</v>
      </c>
      <c r="P4950" s="12" t="n">
        <v>3343.3</v>
      </c>
      <c r="Q4950" s="12" t="n">
        <f aca="false">M4950*P4950*(1-N4950)</f>
        <v>11367.22</v>
      </c>
      <c r="R4950" s="12" t="n">
        <f aca="false">M4950*O4950</f>
        <v>8960.04</v>
      </c>
      <c r="S4950" s="12" t="n">
        <f aca="false">Q4950-R4950</f>
        <v>2407.18</v>
      </c>
      <c r="T4950" s="11" t="n">
        <f aca="false">IFERROR(S4950/Q4950,0)</f>
        <v>0.211765057771381</v>
      </c>
      <c r="U4950" s="13" t="n">
        <f aca="false">F4950-E4950</f>
        <v>13</v>
      </c>
      <c r="V4950" s="13" t="n">
        <f aca="false">G4950-F4950</f>
        <v>1</v>
      </c>
      <c r="W4950" s="13" t="n">
        <f aca="false">G4950-E4950</f>
        <v>14</v>
      </c>
      <c r="X4950" s="10" t="n">
        <f aca="false">YEAR(E4950)</f>
        <v>2020</v>
      </c>
      <c r="Y4950" s="0" t="str">
        <f aca="false">TEXT(E4950,"yyyy-mm")</f>
        <v>2020-01</v>
      </c>
      <c r="Z4950" s="0" t="str">
        <f aca="false">"Q"&amp;ROUNDUP(MONTH(E4950)/3,0)&amp;"-"&amp;YEAR(E4950)</f>
        <v>Q1-2020</v>
      </c>
    </row>
    <row r="4951" customFormat="false" ht="14.25" hidden="false" customHeight="false" outlineLevel="0" collapsed="false">
      <c r="A4951" s="0" t="s">
        <v>4993</v>
      </c>
      <c r="B4951" s="0" t="s">
        <v>34</v>
      </c>
      <c r="C4951" s="0" t="s">
        <v>39</v>
      </c>
      <c r="D4951" s="9" t="n">
        <v>43700</v>
      </c>
      <c r="E4951" s="9" t="n">
        <v>43840</v>
      </c>
      <c r="F4951" s="9" t="n">
        <v>43851</v>
      </c>
      <c r="G4951" s="9" t="n">
        <v>43852</v>
      </c>
      <c r="H4951" s="10" t="s">
        <v>36</v>
      </c>
      <c r="I4951" s="0" t="n">
        <v>2</v>
      </c>
      <c r="J4951" s="0" t="n">
        <v>40</v>
      </c>
      <c r="K4951" s="0" t="n">
        <v>149</v>
      </c>
      <c r="L4951" s="0" t="n">
        <v>19</v>
      </c>
      <c r="M4951" s="0" t="n">
        <v>6</v>
      </c>
      <c r="N4951" s="11" t="n">
        <v>0.1</v>
      </c>
      <c r="O4951" s="12" t="n">
        <v>81.87</v>
      </c>
      <c r="P4951" s="12" t="n">
        <v>174.2</v>
      </c>
      <c r="Q4951" s="12" t="n">
        <f aca="false">M4951*P4951*(1-N4951)</f>
        <v>940.68</v>
      </c>
      <c r="R4951" s="12" t="n">
        <f aca="false">M4951*O4951</f>
        <v>491.22</v>
      </c>
      <c r="S4951" s="12" t="n">
        <f aca="false">Q4951-R4951</f>
        <v>449.46</v>
      </c>
      <c r="T4951" s="11" t="n">
        <f aca="false">IFERROR(S4951/Q4951,0)</f>
        <v>0.477803291236127</v>
      </c>
      <c r="U4951" s="13" t="n">
        <f aca="false">F4951-E4951</f>
        <v>11</v>
      </c>
      <c r="V4951" s="13" t="n">
        <f aca="false">G4951-F4951</f>
        <v>1</v>
      </c>
      <c r="W4951" s="13" t="n">
        <f aca="false">G4951-E4951</f>
        <v>12</v>
      </c>
      <c r="X4951" s="10" t="n">
        <f aca="false">YEAR(E4951)</f>
        <v>2020</v>
      </c>
      <c r="Y4951" s="0" t="str">
        <f aca="false">TEXT(E4951,"yyyy-mm")</f>
        <v>2020-01</v>
      </c>
      <c r="Z4951" s="0" t="str">
        <f aca="false">"Q"&amp;ROUNDUP(MONTH(E4951)/3,0)&amp;"-"&amp;YEAR(E4951)</f>
        <v>Q1-2020</v>
      </c>
    </row>
    <row r="4952" customFormat="false" ht="14.25" hidden="false" customHeight="false" outlineLevel="0" collapsed="false">
      <c r="A4952" s="0" t="s">
        <v>4994</v>
      </c>
      <c r="B4952" s="0" t="s">
        <v>38</v>
      </c>
      <c r="C4952" s="0" t="s">
        <v>46</v>
      </c>
      <c r="D4952" s="9" t="n">
        <v>43800</v>
      </c>
      <c r="E4952" s="9" t="n">
        <v>43840</v>
      </c>
      <c r="F4952" s="9" t="n">
        <v>43843</v>
      </c>
      <c r="G4952" s="9" t="n">
        <v>43845</v>
      </c>
      <c r="H4952" s="10" t="s">
        <v>36</v>
      </c>
      <c r="I4952" s="0" t="n">
        <v>12</v>
      </c>
      <c r="J4952" s="0" t="n">
        <v>31</v>
      </c>
      <c r="K4952" s="0" t="n">
        <v>324</v>
      </c>
      <c r="L4952" s="0" t="n">
        <v>31</v>
      </c>
      <c r="M4952" s="0" t="n">
        <v>6</v>
      </c>
      <c r="N4952" s="11" t="n">
        <v>0.05</v>
      </c>
      <c r="O4952" s="12" t="n">
        <v>561.06</v>
      </c>
      <c r="P4952" s="12" t="n">
        <v>1058.6</v>
      </c>
      <c r="Q4952" s="12" t="n">
        <f aca="false">M4952*P4952*(1-N4952)</f>
        <v>6034.02</v>
      </c>
      <c r="R4952" s="12" t="n">
        <f aca="false">M4952*O4952</f>
        <v>3366.36</v>
      </c>
      <c r="S4952" s="12" t="n">
        <f aca="false">Q4952-R4952</f>
        <v>2667.66</v>
      </c>
      <c r="T4952" s="11" t="n">
        <f aca="false">IFERROR(S4952/Q4952,0)</f>
        <v>0.442103274433959</v>
      </c>
      <c r="U4952" s="13" t="n">
        <f aca="false">F4952-E4952</f>
        <v>3</v>
      </c>
      <c r="V4952" s="13" t="n">
        <f aca="false">G4952-F4952</f>
        <v>2</v>
      </c>
      <c r="W4952" s="13" t="n">
        <f aca="false">G4952-E4952</f>
        <v>5</v>
      </c>
      <c r="X4952" s="10" t="n">
        <f aca="false">YEAR(E4952)</f>
        <v>2020</v>
      </c>
      <c r="Y4952" s="0" t="str">
        <f aca="false">TEXT(E4952,"yyyy-mm")</f>
        <v>2020-01</v>
      </c>
      <c r="Z4952" s="0" t="str">
        <f aca="false">"Q"&amp;ROUNDUP(MONTH(E4952)/3,0)&amp;"-"&amp;YEAR(E4952)</f>
        <v>Q1-2020</v>
      </c>
    </row>
    <row r="4953" customFormat="false" ht="14.25" hidden="false" customHeight="false" outlineLevel="0" collapsed="false">
      <c r="A4953" s="0" t="s">
        <v>4995</v>
      </c>
      <c r="B4953" s="0" t="s">
        <v>43</v>
      </c>
      <c r="C4953" s="0" t="s">
        <v>46</v>
      </c>
      <c r="D4953" s="9" t="n">
        <v>43700</v>
      </c>
      <c r="E4953" s="9" t="n">
        <v>43840</v>
      </c>
      <c r="F4953" s="9" t="n">
        <v>43844</v>
      </c>
      <c r="G4953" s="9" t="n">
        <v>43848</v>
      </c>
      <c r="H4953" s="10" t="s">
        <v>36</v>
      </c>
      <c r="I4953" s="0" t="n">
        <v>26</v>
      </c>
      <c r="J4953" s="0" t="n">
        <v>37</v>
      </c>
      <c r="K4953" s="0" t="n">
        <v>327</v>
      </c>
      <c r="L4953" s="0" t="n">
        <v>12</v>
      </c>
      <c r="M4953" s="0" t="n">
        <v>5</v>
      </c>
      <c r="N4953" s="11" t="n">
        <v>0.075</v>
      </c>
      <c r="O4953" s="12" t="n">
        <v>395.57</v>
      </c>
      <c r="P4953" s="12" t="n">
        <v>964.8</v>
      </c>
      <c r="Q4953" s="12" t="n">
        <f aca="false">M4953*P4953*(1-N4953)</f>
        <v>4462.2</v>
      </c>
      <c r="R4953" s="12" t="n">
        <f aca="false">M4953*O4953</f>
        <v>1977.85</v>
      </c>
      <c r="S4953" s="12" t="n">
        <f aca="false">Q4953-R4953</f>
        <v>2484.35</v>
      </c>
      <c r="T4953" s="11" t="n">
        <f aca="false">IFERROR(S4953/Q4953,0)</f>
        <v>0.55675451570974</v>
      </c>
      <c r="U4953" s="13" t="n">
        <f aca="false">F4953-E4953</f>
        <v>4</v>
      </c>
      <c r="V4953" s="13" t="n">
        <f aca="false">G4953-F4953</f>
        <v>4</v>
      </c>
      <c r="W4953" s="13" t="n">
        <f aca="false">G4953-E4953</f>
        <v>8</v>
      </c>
      <c r="X4953" s="10" t="n">
        <f aca="false">YEAR(E4953)</f>
        <v>2020</v>
      </c>
      <c r="Y4953" s="0" t="str">
        <f aca="false">TEXT(E4953,"yyyy-mm")</f>
        <v>2020-01</v>
      </c>
      <c r="Z4953" s="0" t="str">
        <f aca="false">"Q"&amp;ROUNDUP(MONTH(E4953)/3,0)&amp;"-"&amp;YEAR(E4953)</f>
        <v>Q1-2020</v>
      </c>
    </row>
    <row r="4954" customFormat="false" ht="14.25" hidden="false" customHeight="false" outlineLevel="0" collapsed="false">
      <c r="A4954" s="0" t="s">
        <v>4996</v>
      </c>
      <c r="B4954" s="0" t="s">
        <v>34</v>
      </c>
      <c r="C4954" s="0" t="s">
        <v>79</v>
      </c>
      <c r="D4954" s="9" t="n">
        <v>43700</v>
      </c>
      <c r="E4954" s="9" t="n">
        <v>43840</v>
      </c>
      <c r="F4954" s="9" t="n">
        <v>43851</v>
      </c>
      <c r="G4954" s="9" t="n">
        <v>43859</v>
      </c>
      <c r="H4954" s="10" t="s">
        <v>36</v>
      </c>
      <c r="I4954" s="0" t="n">
        <v>5</v>
      </c>
      <c r="J4954" s="0" t="n">
        <v>39</v>
      </c>
      <c r="K4954" s="0" t="n">
        <v>81</v>
      </c>
      <c r="L4954" s="0" t="n">
        <v>18</v>
      </c>
      <c r="M4954" s="0" t="n">
        <v>1</v>
      </c>
      <c r="N4954" s="11" t="n">
        <v>0.05</v>
      </c>
      <c r="O4954" s="12" t="n">
        <v>2300.51</v>
      </c>
      <c r="P4954" s="12" t="n">
        <v>3966.4</v>
      </c>
      <c r="Q4954" s="12" t="n">
        <f aca="false">M4954*P4954*(1-N4954)</f>
        <v>3768.08</v>
      </c>
      <c r="R4954" s="12" t="n">
        <f aca="false">M4954*O4954</f>
        <v>2300.51</v>
      </c>
      <c r="S4954" s="12" t="n">
        <f aca="false">Q4954-R4954</f>
        <v>1467.57</v>
      </c>
      <c r="T4954" s="11" t="n">
        <f aca="false">IFERROR(S4954/Q4954,0)</f>
        <v>0.38947421498482</v>
      </c>
      <c r="U4954" s="13" t="n">
        <f aca="false">F4954-E4954</f>
        <v>11</v>
      </c>
      <c r="V4954" s="13" t="n">
        <f aca="false">G4954-F4954</f>
        <v>8</v>
      </c>
      <c r="W4954" s="13" t="n">
        <f aca="false">G4954-E4954</f>
        <v>19</v>
      </c>
      <c r="X4954" s="10" t="n">
        <f aca="false">YEAR(E4954)</f>
        <v>2020</v>
      </c>
      <c r="Y4954" s="0" t="str">
        <f aca="false">TEXT(E4954,"yyyy-mm")</f>
        <v>2020-01</v>
      </c>
      <c r="Z4954" s="0" t="str">
        <f aca="false">"Q"&amp;ROUNDUP(MONTH(E4954)/3,0)&amp;"-"&amp;YEAR(E4954)</f>
        <v>Q1-2020</v>
      </c>
    </row>
    <row r="4955" customFormat="false" ht="14.25" hidden="false" customHeight="false" outlineLevel="0" collapsed="false">
      <c r="A4955" s="0" t="s">
        <v>4997</v>
      </c>
      <c r="B4955" s="0" t="s">
        <v>34</v>
      </c>
      <c r="C4955" s="0" t="s">
        <v>48</v>
      </c>
      <c r="D4955" s="9" t="n">
        <v>43800</v>
      </c>
      <c r="E4955" s="9" t="n">
        <v>43840</v>
      </c>
      <c r="F4955" s="9" t="n">
        <v>43854</v>
      </c>
      <c r="G4955" s="9" t="n">
        <v>43858</v>
      </c>
      <c r="H4955" s="10" t="s">
        <v>36</v>
      </c>
      <c r="I4955" s="0" t="n">
        <v>1</v>
      </c>
      <c r="J4955" s="0" t="n">
        <v>43</v>
      </c>
      <c r="K4955" s="0" t="n">
        <v>42</v>
      </c>
      <c r="L4955" s="0" t="n">
        <v>26</v>
      </c>
      <c r="M4955" s="0" t="n">
        <v>1</v>
      </c>
      <c r="N4955" s="11" t="n">
        <v>0.05</v>
      </c>
      <c r="O4955" s="12" t="n">
        <v>1895.83</v>
      </c>
      <c r="P4955" s="12" t="n">
        <v>2633.1</v>
      </c>
      <c r="Q4955" s="12" t="n">
        <f aca="false">M4955*P4955*(1-N4955)</f>
        <v>2501.445</v>
      </c>
      <c r="R4955" s="12" t="n">
        <f aca="false">M4955*O4955</f>
        <v>1895.83</v>
      </c>
      <c r="S4955" s="12" t="n">
        <f aca="false">Q4955-R4955</f>
        <v>605.615</v>
      </c>
      <c r="T4955" s="11" t="n">
        <f aca="false">IFERROR(S4955/Q4955,0)</f>
        <v>0.242106062695762</v>
      </c>
      <c r="U4955" s="13" t="n">
        <f aca="false">F4955-E4955</f>
        <v>14</v>
      </c>
      <c r="V4955" s="13" t="n">
        <f aca="false">G4955-F4955</f>
        <v>4</v>
      </c>
      <c r="W4955" s="13" t="n">
        <f aca="false">G4955-E4955</f>
        <v>18</v>
      </c>
      <c r="X4955" s="10" t="n">
        <f aca="false">YEAR(E4955)</f>
        <v>2020</v>
      </c>
      <c r="Y4955" s="0" t="str">
        <f aca="false">TEXT(E4955,"yyyy-mm")</f>
        <v>2020-01</v>
      </c>
      <c r="Z4955" s="0" t="str">
        <f aca="false">"Q"&amp;ROUNDUP(MONTH(E4955)/3,0)&amp;"-"&amp;YEAR(E4955)</f>
        <v>Q1-2020</v>
      </c>
    </row>
    <row r="4956" customFormat="false" ht="14.25" hidden="false" customHeight="false" outlineLevel="0" collapsed="false">
      <c r="A4956" s="0" t="s">
        <v>4998</v>
      </c>
      <c r="B4956" s="0" t="s">
        <v>38</v>
      </c>
      <c r="C4956" s="0" t="s">
        <v>58</v>
      </c>
      <c r="D4956" s="9" t="n">
        <v>43700</v>
      </c>
      <c r="E4956" s="9" t="n">
        <v>43840</v>
      </c>
      <c r="F4956" s="9" t="n">
        <v>43849</v>
      </c>
      <c r="G4956" s="9" t="n">
        <v>43852</v>
      </c>
      <c r="H4956" s="10" t="s">
        <v>36</v>
      </c>
      <c r="I4956" s="0" t="n">
        <v>13</v>
      </c>
      <c r="J4956" s="0" t="n">
        <v>40</v>
      </c>
      <c r="K4956" s="0" t="n">
        <v>360</v>
      </c>
      <c r="L4956" s="0" t="n">
        <v>36</v>
      </c>
      <c r="M4956" s="0" t="n">
        <v>7</v>
      </c>
      <c r="N4956" s="11" t="n">
        <v>0.05</v>
      </c>
      <c r="O4956" s="12" t="n">
        <v>819.48</v>
      </c>
      <c r="P4956" s="12" t="n">
        <v>1011.7</v>
      </c>
      <c r="Q4956" s="12" t="n">
        <f aca="false">M4956*P4956*(1-N4956)</f>
        <v>6727.805</v>
      </c>
      <c r="R4956" s="12" t="n">
        <f aca="false">M4956*O4956</f>
        <v>5736.36</v>
      </c>
      <c r="S4956" s="12" t="n">
        <f aca="false">Q4956-R4956</f>
        <v>991.445</v>
      </c>
      <c r="T4956" s="11" t="n">
        <f aca="false">IFERROR(S4956/Q4956,0)</f>
        <v>0.147365299677978</v>
      </c>
      <c r="U4956" s="13" t="n">
        <f aca="false">F4956-E4956</f>
        <v>9</v>
      </c>
      <c r="V4956" s="13" t="n">
        <f aca="false">G4956-F4956</f>
        <v>3</v>
      </c>
      <c r="W4956" s="13" t="n">
        <f aca="false">G4956-E4956</f>
        <v>12</v>
      </c>
      <c r="X4956" s="10" t="n">
        <f aca="false">YEAR(E4956)</f>
        <v>2020</v>
      </c>
      <c r="Y4956" s="0" t="str">
        <f aca="false">TEXT(E4956,"yyyy-mm")</f>
        <v>2020-01</v>
      </c>
      <c r="Z4956" s="0" t="str">
        <f aca="false">"Q"&amp;ROUNDUP(MONTH(E4956)/3,0)&amp;"-"&amp;YEAR(E4956)</f>
        <v>Q1-2020</v>
      </c>
    </row>
    <row r="4957" customFormat="false" ht="14.25" hidden="false" customHeight="false" outlineLevel="0" collapsed="false">
      <c r="A4957" s="0" t="s">
        <v>4999</v>
      </c>
      <c r="B4957" s="0" t="s">
        <v>34</v>
      </c>
      <c r="C4957" s="0" t="s">
        <v>79</v>
      </c>
      <c r="D4957" s="9" t="n">
        <v>43700</v>
      </c>
      <c r="E4957" s="9" t="n">
        <v>43840</v>
      </c>
      <c r="F4957" s="9" t="n">
        <v>43855</v>
      </c>
      <c r="G4957" s="9" t="n">
        <v>43863</v>
      </c>
      <c r="H4957" s="10" t="s">
        <v>36</v>
      </c>
      <c r="I4957" s="0" t="n">
        <v>8</v>
      </c>
      <c r="J4957" s="0" t="n">
        <v>15</v>
      </c>
      <c r="K4957" s="0" t="n">
        <v>63</v>
      </c>
      <c r="L4957" s="0" t="n">
        <v>30</v>
      </c>
      <c r="M4957" s="0" t="n">
        <v>8</v>
      </c>
      <c r="N4957" s="11" t="n">
        <v>0.05</v>
      </c>
      <c r="O4957" s="12" t="n">
        <v>2802.74</v>
      </c>
      <c r="P4957" s="12" t="n">
        <v>3892.7</v>
      </c>
      <c r="Q4957" s="12" t="n">
        <f aca="false">M4957*P4957*(1-N4957)</f>
        <v>29584.52</v>
      </c>
      <c r="R4957" s="12" t="n">
        <f aca="false">M4957*O4957</f>
        <v>22421.92</v>
      </c>
      <c r="S4957" s="12" t="n">
        <f aca="false">Q4957-R4957</f>
        <v>7162.6</v>
      </c>
      <c r="T4957" s="11" t="n">
        <f aca="false">IFERROR(S4957/Q4957,0)</f>
        <v>0.242106344804648</v>
      </c>
      <c r="U4957" s="13" t="n">
        <f aca="false">F4957-E4957</f>
        <v>15</v>
      </c>
      <c r="V4957" s="13" t="n">
        <f aca="false">G4957-F4957</f>
        <v>8</v>
      </c>
      <c r="W4957" s="13" t="n">
        <f aca="false">G4957-E4957</f>
        <v>23</v>
      </c>
      <c r="X4957" s="10" t="n">
        <f aca="false">YEAR(E4957)</f>
        <v>2020</v>
      </c>
      <c r="Y4957" s="0" t="str">
        <f aca="false">TEXT(E4957,"yyyy-mm")</f>
        <v>2020-01</v>
      </c>
      <c r="Z4957" s="0" t="str">
        <f aca="false">"Q"&amp;ROUNDUP(MONTH(E4957)/3,0)&amp;"-"&amp;YEAR(E4957)</f>
        <v>Q1-2020</v>
      </c>
    </row>
    <row r="4958" customFormat="false" ht="14.25" hidden="false" customHeight="false" outlineLevel="0" collapsed="false">
      <c r="A4958" s="0" t="s">
        <v>5000</v>
      </c>
      <c r="B4958" s="0" t="s">
        <v>41</v>
      </c>
      <c r="C4958" s="0" t="s">
        <v>58</v>
      </c>
      <c r="D4958" s="9" t="n">
        <v>43700</v>
      </c>
      <c r="E4958" s="9" t="n">
        <v>43840</v>
      </c>
      <c r="F4958" s="9" t="n">
        <v>43850</v>
      </c>
      <c r="G4958" s="9" t="n">
        <v>43853</v>
      </c>
      <c r="H4958" s="10" t="s">
        <v>36</v>
      </c>
      <c r="I4958" s="0" t="n">
        <v>22</v>
      </c>
      <c r="J4958" s="0" t="n">
        <v>3</v>
      </c>
      <c r="K4958" s="0" t="n">
        <v>331</v>
      </c>
      <c r="L4958" s="0" t="n">
        <v>17</v>
      </c>
      <c r="M4958" s="0" t="n">
        <v>7</v>
      </c>
      <c r="N4958" s="11" t="n">
        <v>0.05</v>
      </c>
      <c r="O4958" s="12" t="n">
        <v>1636.41</v>
      </c>
      <c r="P4958" s="12" t="n">
        <v>3805.6</v>
      </c>
      <c r="Q4958" s="12" t="n">
        <f aca="false">M4958*P4958*(1-N4958)</f>
        <v>25307.24</v>
      </c>
      <c r="R4958" s="12" t="n">
        <f aca="false">M4958*O4958</f>
        <v>11454.87</v>
      </c>
      <c r="S4958" s="12" t="n">
        <f aca="false">Q4958-R4958</f>
        <v>13852.37</v>
      </c>
      <c r="T4958" s="11" t="n">
        <f aca="false">IFERROR(S4958/Q4958,0)</f>
        <v>0.547367867851255</v>
      </c>
      <c r="U4958" s="13" t="n">
        <f aca="false">F4958-E4958</f>
        <v>10</v>
      </c>
      <c r="V4958" s="13" t="n">
        <f aca="false">G4958-F4958</f>
        <v>3</v>
      </c>
      <c r="W4958" s="13" t="n">
        <f aca="false">G4958-E4958</f>
        <v>13</v>
      </c>
      <c r="X4958" s="10" t="n">
        <f aca="false">YEAR(E4958)</f>
        <v>2020</v>
      </c>
      <c r="Y4958" s="0" t="str">
        <f aca="false">TEXT(E4958,"yyyy-mm")</f>
        <v>2020-01</v>
      </c>
      <c r="Z4958" s="0" t="str">
        <f aca="false">"Q"&amp;ROUNDUP(MONTH(E4958)/3,0)&amp;"-"&amp;YEAR(E4958)</f>
        <v>Q1-2020</v>
      </c>
    </row>
    <row r="4959" customFormat="false" ht="14.25" hidden="false" customHeight="false" outlineLevel="0" collapsed="false">
      <c r="A4959" s="0" t="s">
        <v>5001</v>
      </c>
      <c r="B4959" s="0" t="s">
        <v>34</v>
      </c>
      <c r="C4959" s="0" t="s">
        <v>46</v>
      </c>
      <c r="D4959" s="9" t="n">
        <v>43700</v>
      </c>
      <c r="E4959" s="9" t="n">
        <v>43840</v>
      </c>
      <c r="F4959" s="9" t="n">
        <v>43845</v>
      </c>
      <c r="G4959" s="9" t="n">
        <v>43848</v>
      </c>
      <c r="H4959" s="10" t="s">
        <v>36</v>
      </c>
      <c r="I4959" s="0" t="n">
        <v>6</v>
      </c>
      <c r="J4959" s="0" t="n">
        <v>20</v>
      </c>
      <c r="K4959" s="0" t="n">
        <v>274</v>
      </c>
      <c r="L4959" s="0" t="n">
        <v>19</v>
      </c>
      <c r="M4959" s="0" t="n">
        <v>7</v>
      </c>
      <c r="N4959" s="11" t="n">
        <v>0.05</v>
      </c>
      <c r="O4959" s="12" t="n">
        <v>825.44</v>
      </c>
      <c r="P4959" s="12" t="n">
        <v>1031.8</v>
      </c>
      <c r="Q4959" s="12" t="n">
        <f aca="false">M4959*P4959*(1-N4959)</f>
        <v>6861.47</v>
      </c>
      <c r="R4959" s="12" t="n">
        <f aca="false">M4959*O4959</f>
        <v>5778.08</v>
      </c>
      <c r="S4959" s="12" t="n">
        <f aca="false">Q4959-R4959</f>
        <v>1083.39</v>
      </c>
      <c r="T4959" s="11" t="n">
        <f aca="false">IFERROR(S4959/Q4959,0)</f>
        <v>0.157894736842105</v>
      </c>
      <c r="U4959" s="13" t="n">
        <f aca="false">F4959-E4959</f>
        <v>5</v>
      </c>
      <c r="V4959" s="13" t="n">
        <f aca="false">G4959-F4959</f>
        <v>3</v>
      </c>
      <c r="W4959" s="13" t="n">
        <f aca="false">G4959-E4959</f>
        <v>8</v>
      </c>
      <c r="X4959" s="10" t="n">
        <f aca="false">YEAR(E4959)</f>
        <v>2020</v>
      </c>
      <c r="Y4959" s="0" t="str">
        <f aca="false">TEXT(E4959,"yyyy-mm")</f>
        <v>2020-01</v>
      </c>
      <c r="Z4959" s="0" t="str">
        <f aca="false">"Q"&amp;ROUNDUP(MONTH(E4959)/3,0)&amp;"-"&amp;YEAR(E4959)</f>
        <v>Q1-2020</v>
      </c>
    </row>
    <row r="4960" customFormat="false" ht="14.25" hidden="false" customHeight="false" outlineLevel="0" collapsed="false">
      <c r="A4960" s="0" t="s">
        <v>5002</v>
      </c>
      <c r="B4960" s="0" t="s">
        <v>34</v>
      </c>
      <c r="C4960" s="0" t="s">
        <v>39</v>
      </c>
      <c r="D4960" s="9" t="n">
        <v>43800</v>
      </c>
      <c r="E4960" s="9" t="n">
        <v>43840</v>
      </c>
      <c r="F4960" s="9" t="n">
        <v>43858</v>
      </c>
      <c r="G4960" s="9" t="n">
        <v>43860</v>
      </c>
      <c r="H4960" s="10" t="s">
        <v>36</v>
      </c>
      <c r="I4960" s="0" t="n">
        <v>8</v>
      </c>
      <c r="J4960" s="0" t="n">
        <v>11</v>
      </c>
      <c r="K4960" s="0" t="n">
        <v>109</v>
      </c>
      <c r="L4960" s="0" t="n">
        <v>3</v>
      </c>
      <c r="M4960" s="0" t="n">
        <v>4</v>
      </c>
      <c r="N4960" s="11" t="n">
        <v>0.05</v>
      </c>
      <c r="O4960" s="12" t="n">
        <v>2618.83</v>
      </c>
      <c r="P4960" s="12" t="n">
        <v>6090.3</v>
      </c>
      <c r="Q4960" s="12" t="n">
        <f aca="false">M4960*P4960*(1-N4960)</f>
        <v>23143.14</v>
      </c>
      <c r="R4960" s="12" t="n">
        <f aca="false">M4960*O4960</f>
        <v>10475.32</v>
      </c>
      <c r="S4960" s="12" t="n">
        <f aca="false">Q4960-R4960</f>
        <v>12667.82</v>
      </c>
      <c r="T4960" s="11" t="n">
        <f aca="false">IFERROR(S4960/Q4960,0)</f>
        <v>0.547368248215238</v>
      </c>
      <c r="U4960" s="13" t="n">
        <f aca="false">F4960-E4960</f>
        <v>18</v>
      </c>
      <c r="V4960" s="13" t="n">
        <f aca="false">G4960-F4960</f>
        <v>2</v>
      </c>
      <c r="W4960" s="13" t="n">
        <f aca="false">G4960-E4960</f>
        <v>20</v>
      </c>
      <c r="X4960" s="10" t="n">
        <f aca="false">YEAR(E4960)</f>
        <v>2020</v>
      </c>
      <c r="Y4960" s="0" t="str">
        <f aca="false">TEXT(E4960,"yyyy-mm")</f>
        <v>2020-01</v>
      </c>
      <c r="Z4960" s="0" t="str">
        <f aca="false">"Q"&amp;ROUNDUP(MONTH(E4960)/3,0)&amp;"-"&amp;YEAR(E4960)</f>
        <v>Q1-2020</v>
      </c>
    </row>
    <row r="4961" customFormat="false" ht="14.25" hidden="false" customHeight="false" outlineLevel="0" collapsed="false">
      <c r="A4961" s="0" t="s">
        <v>5003</v>
      </c>
      <c r="B4961" s="0" t="s">
        <v>34</v>
      </c>
      <c r="C4961" s="0" t="s">
        <v>46</v>
      </c>
      <c r="D4961" s="9" t="n">
        <v>43700</v>
      </c>
      <c r="E4961" s="9" t="n">
        <v>43841</v>
      </c>
      <c r="F4961" s="9" t="n">
        <v>43858</v>
      </c>
      <c r="G4961" s="9" t="n">
        <v>43864</v>
      </c>
      <c r="H4961" s="10" t="s">
        <v>36</v>
      </c>
      <c r="I4961" s="0" t="n">
        <v>8</v>
      </c>
      <c r="J4961" s="0" t="n">
        <v>11</v>
      </c>
      <c r="K4961" s="0" t="n">
        <v>307</v>
      </c>
      <c r="L4961" s="0" t="n">
        <v>19</v>
      </c>
      <c r="M4961" s="0" t="n">
        <v>2</v>
      </c>
      <c r="N4961" s="11" t="n">
        <v>0.05</v>
      </c>
      <c r="O4961" s="12" t="n">
        <v>2102.06</v>
      </c>
      <c r="P4961" s="12" t="n">
        <v>3892.7</v>
      </c>
      <c r="Q4961" s="12" t="n">
        <f aca="false">M4961*P4961*(1-N4961)</f>
        <v>7396.13</v>
      </c>
      <c r="R4961" s="12" t="n">
        <f aca="false">M4961*O4961</f>
        <v>4204.12</v>
      </c>
      <c r="S4961" s="12" t="n">
        <f aca="false">Q4961-R4961</f>
        <v>3192.01</v>
      </c>
      <c r="T4961" s="11" t="n">
        <f aca="false">IFERROR(S4961/Q4961,0)</f>
        <v>0.431578406545045</v>
      </c>
      <c r="U4961" s="13" t="n">
        <f aca="false">F4961-E4961</f>
        <v>17</v>
      </c>
      <c r="V4961" s="13" t="n">
        <f aca="false">G4961-F4961</f>
        <v>6</v>
      </c>
      <c r="W4961" s="13" t="n">
        <f aca="false">G4961-E4961</f>
        <v>23</v>
      </c>
      <c r="X4961" s="10" t="n">
        <f aca="false">YEAR(E4961)</f>
        <v>2020</v>
      </c>
      <c r="Y4961" s="0" t="str">
        <f aca="false">TEXT(E4961,"yyyy-mm")</f>
        <v>2020-01</v>
      </c>
      <c r="Z4961" s="0" t="str">
        <f aca="false">"Q"&amp;ROUNDUP(MONTH(E4961)/3,0)&amp;"-"&amp;YEAR(E4961)</f>
        <v>Q1-2020</v>
      </c>
    </row>
    <row r="4962" customFormat="false" ht="14.25" hidden="false" customHeight="false" outlineLevel="0" collapsed="false">
      <c r="A4962" s="0" t="s">
        <v>5004</v>
      </c>
      <c r="B4962" s="0" t="s">
        <v>43</v>
      </c>
      <c r="C4962" s="0" t="s">
        <v>39</v>
      </c>
      <c r="D4962" s="9" t="n">
        <v>43700</v>
      </c>
      <c r="E4962" s="9" t="n">
        <v>43841</v>
      </c>
      <c r="F4962" s="9" t="n">
        <v>43861</v>
      </c>
      <c r="G4962" s="9" t="n">
        <v>43863</v>
      </c>
      <c r="H4962" s="10" t="s">
        <v>36</v>
      </c>
      <c r="I4962" s="0" t="n">
        <v>27</v>
      </c>
      <c r="J4962" s="0" t="n">
        <v>2</v>
      </c>
      <c r="K4962" s="0" t="n">
        <v>120</v>
      </c>
      <c r="L4962" s="0" t="n">
        <v>14</v>
      </c>
      <c r="M4962" s="0" t="n">
        <v>1</v>
      </c>
      <c r="N4962" s="11" t="n">
        <v>0.1</v>
      </c>
      <c r="O4962" s="12" t="n">
        <v>1070.93</v>
      </c>
      <c r="P4962" s="12" t="n">
        <v>2231.1</v>
      </c>
      <c r="Q4962" s="12" t="n">
        <f aca="false">M4962*P4962*(1-N4962)</f>
        <v>2007.99</v>
      </c>
      <c r="R4962" s="12" t="n">
        <f aca="false">M4962*O4962</f>
        <v>1070.93</v>
      </c>
      <c r="S4962" s="12" t="n">
        <f aca="false">Q4962-R4962</f>
        <v>937.06</v>
      </c>
      <c r="T4962" s="11" t="n">
        <f aca="false">IFERROR(S4962/Q4962,0)</f>
        <v>0.46666567064577</v>
      </c>
      <c r="U4962" s="13" t="n">
        <f aca="false">F4962-E4962</f>
        <v>20</v>
      </c>
      <c r="V4962" s="13" t="n">
        <f aca="false">G4962-F4962</f>
        <v>2</v>
      </c>
      <c r="W4962" s="13" t="n">
        <f aca="false">G4962-E4962</f>
        <v>22</v>
      </c>
      <c r="X4962" s="10" t="n">
        <f aca="false">YEAR(E4962)</f>
        <v>2020</v>
      </c>
      <c r="Y4962" s="0" t="str">
        <f aca="false">TEXT(E4962,"yyyy-mm")</f>
        <v>2020-01</v>
      </c>
      <c r="Z4962" s="0" t="str">
        <f aca="false">"Q"&amp;ROUNDUP(MONTH(E4962)/3,0)&amp;"-"&amp;YEAR(E4962)</f>
        <v>Q1-2020</v>
      </c>
    </row>
    <row r="4963" customFormat="false" ht="14.25" hidden="false" customHeight="false" outlineLevel="0" collapsed="false">
      <c r="A4963" s="0" t="s">
        <v>5005</v>
      </c>
      <c r="B4963" s="0" t="s">
        <v>34</v>
      </c>
      <c r="C4963" s="0" t="s">
        <v>39</v>
      </c>
      <c r="D4963" s="9" t="n">
        <v>43700</v>
      </c>
      <c r="E4963" s="9" t="n">
        <v>43841</v>
      </c>
      <c r="F4963" s="9" t="n">
        <v>43852</v>
      </c>
      <c r="G4963" s="9" t="n">
        <v>43860</v>
      </c>
      <c r="H4963" s="10" t="s">
        <v>36</v>
      </c>
      <c r="I4963" s="0" t="n">
        <v>11</v>
      </c>
      <c r="J4963" s="0" t="n">
        <v>23</v>
      </c>
      <c r="K4963" s="0" t="n">
        <v>172</v>
      </c>
      <c r="L4963" s="0" t="n">
        <v>46</v>
      </c>
      <c r="M4963" s="0" t="n">
        <v>6</v>
      </c>
      <c r="N4963" s="11" t="n">
        <v>0.15</v>
      </c>
      <c r="O4963" s="12" t="n">
        <v>3320.52</v>
      </c>
      <c r="P4963" s="12" t="n">
        <v>3953</v>
      </c>
      <c r="Q4963" s="12" t="n">
        <f aca="false">M4963*P4963*(1-N4963)</f>
        <v>20160.3</v>
      </c>
      <c r="R4963" s="12" t="n">
        <f aca="false">M4963*O4963</f>
        <v>19923.12</v>
      </c>
      <c r="S4963" s="12" t="n">
        <f aca="false">Q4963-R4963</f>
        <v>237.18</v>
      </c>
      <c r="T4963" s="11" t="n">
        <f aca="false">IFERROR(S4963/Q4963,0)</f>
        <v>0.011764705882353</v>
      </c>
      <c r="U4963" s="13" t="n">
        <f aca="false">F4963-E4963</f>
        <v>11</v>
      </c>
      <c r="V4963" s="13" t="n">
        <f aca="false">G4963-F4963</f>
        <v>8</v>
      </c>
      <c r="W4963" s="13" t="n">
        <f aca="false">G4963-E4963</f>
        <v>19</v>
      </c>
      <c r="X4963" s="10" t="n">
        <f aca="false">YEAR(E4963)</f>
        <v>2020</v>
      </c>
      <c r="Y4963" s="0" t="str">
        <f aca="false">TEXT(E4963,"yyyy-mm")</f>
        <v>2020-01</v>
      </c>
      <c r="Z4963" s="0" t="str">
        <f aca="false">"Q"&amp;ROUNDUP(MONTH(E4963)/3,0)&amp;"-"&amp;YEAR(E4963)</f>
        <v>Q1-2020</v>
      </c>
    </row>
    <row r="4964" customFormat="false" ht="14.25" hidden="false" customHeight="false" outlineLevel="0" collapsed="false">
      <c r="A4964" s="0" t="s">
        <v>5006</v>
      </c>
      <c r="B4964" s="0" t="s">
        <v>38</v>
      </c>
      <c r="C4964" s="0" t="s">
        <v>39</v>
      </c>
      <c r="D4964" s="9" t="n">
        <v>43700</v>
      </c>
      <c r="E4964" s="9" t="n">
        <v>43841</v>
      </c>
      <c r="F4964" s="9" t="n">
        <v>43851</v>
      </c>
      <c r="G4964" s="9" t="n">
        <v>43858</v>
      </c>
      <c r="H4964" s="10" t="s">
        <v>36</v>
      </c>
      <c r="I4964" s="0" t="n">
        <v>20</v>
      </c>
      <c r="J4964" s="0" t="n">
        <v>13</v>
      </c>
      <c r="K4964" s="0" t="n">
        <v>145</v>
      </c>
      <c r="L4964" s="0" t="n">
        <v>18</v>
      </c>
      <c r="M4964" s="0" t="n">
        <v>1</v>
      </c>
      <c r="N4964" s="11" t="n">
        <v>0.075</v>
      </c>
      <c r="O4964" s="12" t="n">
        <v>726.41</v>
      </c>
      <c r="P4964" s="12" t="n">
        <v>931.3</v>
      </c>
      <c r="Q4964" s="12" t="n">
        <f aca="false">M4964*P4964*(1-N4964)</f>
        <v>861.4525</v>
      </c>
      <c r="R4964" s="12" t="n">
        <f aca="false">M4964*O4964</f>
        <v>726.41</v>
      </c>
      <c r="S4964" s="12" t="n">
        <f aca="false">Q4964-R4964</f>
        <v>135.0425</v>
      </c>
      <c r="T4964" s="11" t="n">
        <f aca="false">IFERROR(S4964/Q4964,0)</f>
        <v>0.156761400077195</v>
      </c>
      <c r="U4964" s="13" t="n">
        <f aca="false">F4964-E4964</f>
        <v>10</v>
      </c>
      <c r="V4964" s="13" t="n">
        <f aca="false">G4964-F4964</f>
        <v>7</v>
      </c>
      <c r="W4964" s="13" t="n">
        <f aca="false">G4964-E4964</f>
        <v>17</v>
      </c>
      <c r="X4964" s="10" t="n">
        <f aca="false">YEAR(E4964)</f>
        <v>2020</v>
      </c>
      <c r="Y4964" s="0" t="str">
        <f aca="false">TEXT(E4964,"yyyy-mm")</f>
        <v>2020-01</v>
      </c>
      <c r="Z4964" s="0" t="str">
        <f aca="false">"Q"&amp;ROUNDUP(MONTH(E4964)/3,0)&amp;"-"&amp;YEAR(E4964)</f>
        <v>Q1-2020</v>
      </c>
    </row>
    <row r="4965" customFormat="false" ht="14.25" hidden="false" customHeight="false" outlineLevel="0" collapsed="false">
      <c r="A4965" s="0" t="s">
        <v>5007</v>
      </c>
      <c r="B4965" s="0" t="s">
        <v>34</v>
      </c>
      <c r="C4965" s="0" t="s">
        <v>48</v>
      </c>
      <c r="D4965" s="9" t="n">
        <v>43700</v>
      </c>
      <c r="E4965" s="9" t="n">
        <v>43841</v>
      </c>
      <c r="F4965" s="9" t="n">
        <v>43850</v>
      </c>
      <c r="G4965" s="9" t="n">
        <v>43855</v>
      </c>
      <c r="H4965" s="10" t="s">
        <v>36</v>
      </c>
      <c r="I4965" s="0" t="n">
        <v>6</v>
      </c>
      <c r="J4965" s="0" t="n">
        <v>31</v>
      </c>
      <c r="K4965" s="0" t="n">
        <v>2</v>
      </c>
      <c r="L4965" s="0" t="n">
        <v>31</v>
      </c>
      <c r="M4965" s="0" t="n">
        <v>4</v>
      </c>
      <c r="N4965" s="11" t="n">
        <v>0.3</v>
      </c>
      <c r="O4965" s="12" t="n">
        <v>1365.73</v>
      </c>
      <c r="P4965" s="12" t="n">
        <v>2626.4</v>
      </c>
      <c r="Q4965" s="12" t="n">
        <f aca="false">M4965*P4965*(1-N4965)</f>
        <v>7353.92</v>
      </c>
      <c r="R4965" s="12" t="n">
        <f aca="false">M4965*O4965</f>
        <v>5462.92</v>
      </c>
      <c r="S4965" s="12" t="n">
        <f aca="false">Q4965-R4965</f>
        <v>1891</v>
      </c>
      <c r="T4965" s="11" t="n">
        <f aca="false">IFERROR(S4965/Q4965,0)</f>
        <v>0.257141769287672</v>
      </c>
      <c r="U4965" s="13" t="n">
        <f aca="false">F4965-E4965</f>
        <v>9</v>
      </c>
      <c r="V4965" s="13" t="n">
        <f aca="false">G4965-F4965</f>
        <v>5</v>
      </c>
      <c r="W4965" s="13" t="n">
        <f aca="false">G4965-E4965</f>
        <v>14</v>
      </c>
      <c r="X4965" s="10" t="n">
        <f aca="false">YEAR(E4965)</f>
        <v>2020</v>
      </c>
      <c r="Y4965" s="0" t="str">
        <f aca="false">TEXT(E4965,"yyyy-mm")</f>
        <v>2020-01</v>
      </c>
      <c r="Z4965" s="0" t="str">
        <f aca="false">"Q"&amp;ROUNDUP(MONTH(E4965)/3,0)&amp;"-"&amp;YEAR(E4965)</f>
        <v>Q1-2020</v>
      </c>
    </row>
    <row r="4966" customFormat="false" ht="14.25" hidden="false" customHeight="false" outlineLevel="0" collapsed="false">
      <c r="A4966" s="0" t="s">
        <v>5008</v>
      </c>
      <c r="B4966" s="0" t="s">
        <v>38</v>
      </c>
      <c r="C4966" s="0" t="s">
        <v>35</v>
      </c>
      <c r="D4966" s="9" t="n">
        <v>43700</v>
      </c>
      <c r="E4966" s="9" t="n">
        <v>43841</v>
      </c>
      <c r="F4966" s="9" t="n">
        <v>43868</v>
      </c>
      <c r="G4966" s="9" t="n">
        <v>43873</v>
      </c>
      <c r="H4966" s="10" t="s">
        <v>36</v>
      </c>
      <c r="I4966" s="0" t="n">
        <v>15</v>
      </c>
      <c r="J4966" s="0" t="n">
        <v>23</v>
      </c>
      <c r="K4966" s="0" t="n">
        <v>256</v>
      </c>
      <c r="L4966" s="0" t="n">
        <v>14</v>
      </c>
      <c r="M4966" s="0" t="n">
        <v>6</v>
      </c>
      <c r="N4966" s="11" t="n">
        <v>0.15</v>
      </c>
      <c r="O4966" s="12" t="n">
        <v>1294.91</v>
      </c>
      <c r="P4966" s="12" t="n">
        <v>1681.7</v>
      </c>
      <c r="Q4966" s="12" t="n">
        <f aca="false">M4966*P4966*(1-N4966)</f>
        <v>8576.67</v>
      </c>
      <c r="R4966" s="12" t="n">
        <f aca="false">M4966*O4966</f>
        <v>7769.46</v>
      </c>
      <c r="S4966" s="12" t="n">
        <f aca="false">Q4966-R4966</f>
        <v>807.209999999999</v>
      </c>
      <c r="T4966" s="11" t="n">
        <f aca="false">IFERROR(S4966/Q4966,0)</f>
        <v>0.0941169474866118</v>
      </c>
      <c r="U4966" s="13" t="n">
        <f aca="false">F4966-E4966</f>
        <v>27</v>
      </c>
      <c r="V4966" s="13" t="n">
        <f aca="false">G4966-F4966</f>
        <v>5</v>
      </c>
      <c r="W4966" s="13" t="n">
        <f aca="false">G4966-E4966</f>
        <v>32</v>
      </c>
      <c r="X4966" s="10" t="n">
        <f aca="false">YEAR(E4966)</f>
        <v>2020</v>
      </c>
      <c r="Y4966" s="0" t="str">
        <f aca="false">TEXT(E4966,"yyyy-mm")</f>
        <v>2020-01</v>
      </c>
      <c r="Z4966" s="0" t="str">
        <f aca="false">"Q"&amp;ROUNDUP(MONTH(E4966)/3,0)&amp;"-"&amp;YEAR(E4966)</f>
        <v>Q1-2020</v>
      </c>
    </row>
    <row r="4967" customFormat="false" ht="14.25" hidden="false" customHeight="false" outlineLevel="0" collapsed="false">
      <c r="A4967" s="0" t="s">
        <v>5009</v>
      </c>
      <c r="B4967" s="0" t="s">
        <v>41</v>
      </c>
      <c r="C4967" s="0" t="s">
        <v>58</v>
      </c>
      <c r="D4967" s="9" t="n">
        <v>43800</v>
      </c>
      <c r="E4967" s="9" t="n">
        <v>43841</v>
      </c>
      <c r="F4967" s="9" t="n">
        <v>43850</v>
      </c>
      <c r="G4967" s="9" t="n">
        <v>43851</v>
      </c>
      <c r="H4967" s="10" t="s">
        <v>36</v>
      </c>
      <c r="I4967" s="0" t="n">
        <v>22</v>
      </c>
      <c r="J4967" s="0" t="n">
        <v>31</v>
      </c>
      <c r="K4967" s="0" t="n">
        <v>361</v>
      </c>
      <c r="L4967" s="0" t="n">
        <v>5</v>
      </c>
      <c r="M4967" s="0" t="n">
        <v>2</v>
      </c>
      <c r="N4967" s="11" t="n">
        <v>0.2</v>
      </c>
      <c r="O4967" s="12" t="n">
        <v>987.71</v>
      </c>
      <c r="P4967" s="12" t="n">
        <v>1266.3</v>
      </c>
      <c r="Q4967" s="12" t="n">
        <f aca="false">M4967*P4967*(1-N4967)</f>
        <v>2026.08</v>
      </c>
      <c r="R4967" s="12" t="n">
        <f aca="false">M4967*O4967</f>
        <v>1975.42</v>
      </c>
      <c r="S4967" s="12" t="n">
        <f aca="false">Q4967-R4967</f>
        <v>50.6599999999999</v>
      </c>
      <c r="T4967" s="11" t="n">
        <f aca="false">IFERROR(S4967/Q4967,0)</f>
        <v>0.0250039485114111</v>
      </c>
      <c r="U4967" s="13" t="n">
        <f aca="false">F4967-E4967</f>
        <v>9</v>
      </c>
      <c r="V4967" s="13" t="n">
        <f aca="false">G4967-F4967</f>
        <v>1</v>
      </c>
      <c r="W4967" s="13" t="n">
        <f aca="false">G4967-E4967</f>
        <v>10</v>
      </c>
      <c r="X4967" s="10" t="n">
        <f aca="false">YEAR(E4967)</f>
        <v>2020</v>
      </c>
      <c r="Y4967" s="0" t="str">
        <f aca="false">TEXT(E4967,"yyyy-mm")</f>
        <v>2020-01</v>
      </c>
      <c r="Z4967" s="0" t="str">
        <f aca="false">"Q"&amp;ROUNDUP(MONTH(E4967)/3,0)&amp;"-"&amp;YEAR(E4967)</f>
        <v>Q1-2020</v>
      </c>
    </row>
    <row r="4968" customFormat="false" ht="14.25" hidden="false" customHeight="false" outlineLevel="0" collapsed="false">
      <c r="A4968" s="0" t="s">
        <v>5010</v>
      </c>
      <c r="B4968" s="0" t="s">
        <v>38</v>
      </c>
      <c r="C4968" s="0" t="s">
        <v>79</v>
      </c>
      <c r="D4968" s="9" t="n">
        <v>43700</v>
      </c>
      <c r="E4968" s="9" t="n">
        <v>43841</v>
      </c>
      <c r="F4968" s="9" t="n">
        <v>43868</v>
      </c>
      <c r="G4968" s="9" t="n">
        <v>43869</v>
      </c>
      <c r="H4968" s="10" t="s">
        <v>36</v>
      </c>
      <c r="I4968" s="0" t="n">
        <v>14</v>
      </c>
      <c r="J4968" s="0" t="n">
        <v>41</v>
      </c>
      <c r="K4968" s="0" t="n">
        <v>84</v>
      </c>
      <c r="L4968" s="0" t="n">
        <v>47</v>
      </c>
      <c r="M4968" s="0" t="n">
        <v>5</v>
      </c>
      <c r="N4968" s="11" t="n">
        <v>0.1</v>
      </c>
      <c r="O4968" s="12" t="n">
        <v>1879.75</v>
      </c>
      <c r="P4968" s="12" t="n">
        <v>3356.7</v>
      </c>
      <c r="Q4968" s="12" t="n">
        <f aca="false">M4968*P4968*(1-N4968)</f>
        <v>15105.15</v>
      </c>
      <c r="R4968" s="12" t="n">
        <f aca="false">M4968*O4968</f>
        <v>9398.75</v>
      </c>
      <c r="S4968" s="12" t="n">
        <f aca="false">Q4968-R4968</f>
        <v>5706.4</v>
      </c>
      <c r="T4968" s="11" t="n">
        <f aca="false">IFERROR(S4968/Q4968,0)</f>
        <v>0.377778439803643</v>
      </c>
      <c r="U4968" s="13" t="n">
        <f aca="false">F4968-E4968</f>
        <v>27</v>
      </c>
      <c r="V4968" s="13" t="n">
        <f aca="false">G4968-F4968</f>
        <v>1</v>
      </c>
      <c r="W4968" s="13" t="n">
        <f aca="false">G4968-E4968</f>
        <v>28</v>
      </c>
      <c r="X4968" s="10" t="n">
        <f aca="false">YEAR(E4968)</f>
        <v>2020</v>
      </c>
      <c r="Y4968" s="0" t="str">
        <f aca="false">TEXT(E4968,"yyyy-mm")</f>
        <v>2020-01</v>
      </c>
      <c r="Z4968" s="0" t="str">
        <f aca="false">"Q"&amp;ROUNDUP(MONTH(E4968)/3,0)&amp;"-"&amp;YEAR(E4968)</f>
        <v>Q1-2020</v>
      </c>
    </row>
    <row r="4969" customFormat="false" ht="14.25" hidden="false" customHeight="false" outlineLevel="0" collapsed="false">
      <c r="A4969" s="0" t="s">
        <v>5011</v>
      </c>
      <c r="B4969" s="0" t="s">
        <v>34</v>
      </c>
      <c r="C4969" s="0" t="s">
        <v>35</v>
      </c>
      <c r="D4969" s="9" t="n">
        <v>43700</v>
      </c>
      <c r="E4969" s="9" t="n">
        <v>43841</v>
      </c>
      <c r="F4969" s="9" t="n">
        <v>43868</v>
      </c>
      <c r="G4969" s="9" t="n">
        <v>43876</v>
      </c>
      <c r="H4969" s="10" t="s">
        <v>36</v>
      </c>
      <c r="I4969" s="0" t="n">
        <v>6</v>
      </c>
      <c r="J4969" s="0" t="n">
        <v>11</v>
      </c>
      <c r="K4969" s="0" t="n">
        <v>228</v>
      </c>
      <c r="L4969" s="0" t="n">
        <v>3</v>
      </c>
      <c r="M4969" s="0" t="n">
        <v>6</v>
      </c>
      <c r="N4969" s="11" t="n">
        <v>0.1</v>
      </c>
      <c r="O4969" s="12" t="n">
        <v>767.42</v>
      </c>
      <c r="P4969" s="12" t="n">
        <v>1112.2</v>
      </c>
      <c r="Q4969" s="12" t="n">
        <f aca="false">M4969*P4969*(1-N4969)</f>
        <v>6005.88</v>
      </c>
      <c r="R4969" s="12" t="n">
        <f aca="false">M4969*O4969</f>
        <v>4604.52</v>
      </c>
      <c r="S4969" s="12" t="n">
        <f aca="false">Q4969-R4969</f>
        <v>1401.36</v>
      </c>
      <c r="T4969" s="11" t="n">
        <f aca="false">IFERROR(S4969/Q4969,0)</f>
        <v>0.233331335291415</v>
      </c>
      <c r="U4969" s="13" t="n">
        <f aca="false">F4969-E4969</f>
        <v>27</v>
      </c>
      <c r="V4969" s="13" t="n">
        <f aca="false">G4969-F4969</f>
        <v>8</v>
      </c>
      <c r="W4969" s="13" t="n">
        <f aca="false">G4969-E4969</f>
        <v>35</v>
      </c>
      <c r="X4969" s="10" t="n">
        <f aca="false">YEAR(E4969)</f>
        <v>2020</v>
      </c>
      <c r="Y4969" s="0" t="str">
        <f aca="false">TEXT(E4969,"yyyy-mm")</f>
        <v>2020-01</v>
      </c>
      <c r="Z4969" s="0" t="str">
        <f aca="false">"Q"&amp;ROUNDUP(MONTH(E4969)/3,0)&amp;"-"&amp;YEAR(E4969)</f>
        <v>Q1-2020</v>
      </c>
    </row>
    <row r="4970" customFormat="false" ht="14.25" hidden="false" customHeight="false" outlineLevel="0" collapsed="false">
      <c r="A4970" s="0" t="s">
        <v>5012</v>
      </c>
      <c r="B4970" s="0" t="s">
        <v>34</v>
      </c>
      <c r="C4970" s="0" t="s">
        <v>46</v>
      </c>
      <c r="D4970" s="9" t="n">
        <v>43700</v>
      </c>
      <c r="E4970" s="9" t="n">
        <v>43841</v>
      </c>
      <c r="F4970" s="9" t="n">
        <v>43862</v>
      </c>
      <c r="G4970" s="9" t="n">
        <v>43863</v>
      </c>
      <c r="H4970" s="10" t="s">
        <v>36</v>
      </c>
      <c r="I4970" s="0" t="n">
        <v>1</v>
      </c>
      <c r="J4970" s="0" t="n">
        <v>12</v>
      </c>
      <c r="K4970" s="0" t="n">
        <v>272</v>
      </c>
      <c r="L4970" s="0" t="n">
        <v>28</v>
      </c>
      <c r="M4970" s="0" t="n">
        <v>8</v>
      </c>
      <c r="N4970" s="11" t="n">
        <v>0.05</v>
      </c>
      <c r="O4970" s="12" t="n">
        <v>819.54</v>
      </c>
      <c r="P4970" s="12" t="n">
        <v>1862.6</v>
      </c>
      <c r="Q4970" s="12" t="n">
        <f aca="false">M4970*P4970*(1-N4970)</f>
        <v>14155.76</v>
      </c>
      <c r="R4970" s="12" t="n">
        <f aca="false">M4970*O4970</f>
        <v>6556.32</v>
      </c>
      <c r="S4970" s="12" t="n">
        <f aca="false">Q4970-R4970</f>
        <v>7599.44</v>
      </c>
      <c r="T4970" s="11" t="n">
        <f aca="false">IFERROR(S4970/Q4970,0)</f>
        <v>0.536844365827056</v>
      </c>
      <c r="U4970" s="13" t="n">
        <f aca="false">F4970-E4970</f>
        <v>21</v>
      </c>
      <c r="V4970" s="13" t="n">
        <f aca="false">G4970-F4970</f>
        <v>1</v>
      </c>
      <c r="W4970" s="13" t="n">
        <f aca="false">G4970-E4970</f>
        <v>22</v>
      </c>
      <c r="X4970" s="10" t="n">
        <f aca="false">YEAR(E4970)</f>
        <v>2020</v>
      </c>
      <c r="Y4970" s="0" t="str">
        <f aca="false">TEXT(E4970,"yyyy-mm")</f>
        <v>2020-01</v>
      </c>
      <c r="Z4970" s="0" t="str">
        <f aca="false">"Q"&amp;ROUNDUP(MONTH(E4970)/3,0)&amp;"-"&amp;YEAR(E4970)</f>
        <v>Q1-2020</v>
      </c>
    </row>
    <row r="4971" customFormat="false" ht="14.25" hidden="false" customHeight="false" outlineLevel="0" collapsed="false">
      <c r="A4971" s="0" t="s">
        <v>5013</v>
      </c>
      <c r="B4971" s="0" t="s">
        <v>34</v>
      </c>
      <c r="C4971" s="0" t="s">
        <v>39</v>
      </c>
      <c r="D4971" s="9" t="n">
        <v>43700</v>
      </c>
      <c r="E4971" s="9" t="n">
        <v>43841</v>
      </c>
      <c r="F4971" s="9" t="n">
        <v>43868</v>
      </c>
      <c r="G4971" s="9" t="n">
        <v>43873</v>
      </c>
      <c r="H4971" s="10" t="s">
        <v>36</v>
      </c>
      <c r="I4971" s="0" t="n">
        <v>7</v>
      </c>
      <c r="J4971" s="0" t="n">
        <v>48</v>
      </c>
      <c r="K4971" s="0" t="n">
        <v>154</v>
      </c>
      <c r="L4971" s="0" t="n">
        <v>2</v>
      </c>
      <c r="M4971" s="0" t="n">
        <v>2</v>
      </c>
      <c r="N4971" s="11" t="n">
        <v>0.1</v>
      </c>
      <c r="O4971" s="12" t="n">
        <v>106.93</v>
      </c>
      <c r="P4971" s="12" t="n">
        <v>254.6</v>
      </c>
      <c r="Q4971" s="12" t="n">
        <f aca="false">M4971*P4971*(1-N4971)</f>
        <v>458.28</v>
      </c>
      <c r="R4971" s="12" t="n">
        <f aca="false">M4971*O4971</f>
        <v>213.86</v>
      </c>
      <c r="S4971" s="12" t="n">
        <f aca="false">Q4971-R4971</f>
        <v>244.42</v>
      </c>
      <c r="T4971" s="11" t="n">
        <f aca="false">IFERROR(S4971/Q4971,0)</f>
        <v>0.533342061621716</v>
      </c>
      <c r="U4971" s="13" t="n">
        <f aca="false">F4971-E4971</f>
        <v>27</v>
      </c>
      <c r="V4971" s="13" t="n">
        <f aca="false">G4971-F4971</f>
        <v>5</v>
      </c>
      <c r="W4971" s="13" t="n">
        <f aca="false">G4971-E4971</f>
        <v>32</v>
      </c>
      <c r="X4971" s="10" t="n">
        <f aca="false">YEAR(E4971)</f>
        <v>2020</v>
      </c>
      <c r="Y4971" s="0" t="str">
        <f aca="false">TEXT(E4971,"yyyy-mm")</f>
        <v>2020-01</v>
      </c>
      <c r="Z4971" s="0" t="str">
        <f aca="false">"Q"&amp;ROUNDUP(MONTH(E4971)/3,0)&amp;"-"&amp;YEAR(E4971)</f>
        <v>Q1-2020</v>
      </c>
    </row>
    <row r="4972" customFormat="false" ht="14.25" hidden="false" customHeight="false" outlineLevel="0" collapsed="false">
      <c r="A4972" s="0" t="s">
        <v>5014</v>
      </c>
      <c r="B4972" s="0" t="s">
        <v>34</v>
      </c>
      <c r="C4972" s="0" t="s">
        <v>39</v>
      </c>
      <c r="D4972" s="9" t="n">
        <v>43700</v>
      </c>
      <c r="E4972" s="9" t="n">
        <v>43841</v>
      </c>
      <c r="F4972" s="9" t="n">
        <v>43848</v>
      </c>
      <c r="G4972" s="9" t="n">
        <v>43858</v>
      </c>
      <c r="H4972" s="10" t="s">
        <v>36</v>
      </c>
      <c r="I4972" s="0" t="n">
        <v>11</v>
      </c>
      <c r="J4972" s="0" t="n">
        <v>7</v>
      </c>
      <c r="K4972" s="0" t="n">
        <v>174</v>
      </c>
      <c r="L4972" s="0" t="n">
        <v>45</v>
      </c>
      <c r="M4972" s="0" t="n">
        <v>1</v>
      </c>
      <c r="N4972" s="11" t="n">
        <v>0.2</v>
      </c>
      <c r="O4972" s="12" t="n">
        <v>2822.04</v>
      </c>
      <c r="P4972" s="12" t="n">
        <v>3919.5</v>
      </c>
      <c r="Q4972" s="12" t="n">
        <f aca="false">M4972*P4972*(1-N4972)</f>
        <v>3135.6</v>
      </c>
      <c r="R4972" s="12" t="n">
        <f aca="false">M4972*O4972</f>
        <v>2822.04</v>
      </c>
      <c r="S4972" s="12" t="n">
        <f aca="false">Q4972-R4972</f>
        <v>313.56</v>
      </c>
      <c r="T4972" s="11" t="n">
        <f aca="false">IFERROR(S4972/Q4972,0)</f>
        <v>0.1</v>
      </c>
      <c r="U4972" s="13" t="n">
        <f aca="false">F4972-E4972</f>
        <v>7</v>
      </c>
      <c r="V4972" s="13" t="n">
        <f aca="false">G4972-F4972</f>
        <v>10</v>
      </c>
      <c r="W4972" s="13" t="n">
        <f aca="false">G4972-E4972</f>
        <v>17</v>
      </c>
      <c r="X4972" s="10" t="n">
        <f aca="false">YEAR(E4972)</f>
        <v>2020</v>
      </c>
      <c r="Y4972" s="0" t="str">
        <f aca="false">TEXT(E4972,"yyyy-mm")</f>
        <v>2020-01</v>
      </c>
      <c r="Z4972" s="0" t="str">
        <f aca="false">"Q"&amp;ROUNDUP(MONTH(E4972)/3,0)&amp;"-"&amp;YEAR(E4972)</f>
        <v>Q1-2020</v>
      </c>
    </row>
    <row r="4973" customFormat="false" ht="14.25" hidden="false" customHeight="false" outlineLevel="0" collapsed="false">
      <c r="A4973" s="0" t="s">
        <v>5015</v>
      </c>
      <c r="B4973" s="0" t="s">
        <v>41</v>
      </c>
      <c r="C4973" s="0" t="s">
        <v>39</v>
      </c>
      <c r="D4973" s="9" t="n">
        <v>43700</v>
      </c>
      <c r="E4973" s="9" t="n">
        <v>43841</v>
      </c>
      <c r="F4973" s="9" t="n">
        <v>43864</v>
      </c>
      <c r="G4973" s="9" t="n">
        <v>43874</v>
      </c>
      <c r="H4973" s="10" t="s">
        <v>36</v>
      </c>
      <c r="I4973" s="0" t="n">
        <v>24</v>
      </c>
      <c r="J4973" s="0" t="n">
        <v>23</v>
      </c>
      <c r="K4973" s="0" t="n">
        <v>174</v>
      </c>
      <c r="L4973" s="0" t="n">
        <v>4</v>
      </c>
      <c r="M4973" s="0" t="n">
        <v>1</v>
      </c>
      <c r="N4973" s="11" t="n">
        <v>0.05</v>
      </c>
      <c r="O4973" s="12" t="n">
        <v>3024.65</v>
      </c>
      <c r="P4973" s="12" t="n">
        <v>3979.8</v>
      </c>
      <c r="Q4973" s="12" t="n">
        <f aca="false">M4973*P4973*(1-N4973)</f>
        <v>3780.81</v>
      </c>
      <c r="R4973" s="12" t="n">
        <f aca="false">M4973*O4973</f>
        <v>3024.65</v>
      </c>
      <c r="S4973" s="12" t="n">
        <f aca="false">Q4973-R4973</f>
        <v>756.16</v>
      </c>
      <c r="T4973" s="11" t="n">
        <f aca="false">IFERROR(S4973/Q4973,0)</f>
        <v>0.199999471012825</v>
      </c>
      <c r="U4973" s="13" t="n">
        <f aca="false">F4973-E4973</f>
        <v>23</v>
      </c>
      <c r="V4973" s="13" t="n">
        <f aca="false">G4973-F4973</f>
        <v>10</v>
      </c>
      <c r="W4973" s="13" t="n">
        <f aca="false">G4973-E4973</f>
        <v>33</v>
      </c>
      <c r="X4973" s="10" t="n">
        <f aca="false">YEAR(E4973)</f>
        <v>2020</v>
      </c>
      <c r="Y4973" s="0" t="str">
        <f aca="false">TEXT(E4973,"yyyy-mm")</f>
        <v>2020-01</v>
      </c>
      <c r="Z4973" s="0" t="str">
        <f aca="false">"Q"&amp;ROUNDUP(MONTH(E4973)/3,0)&amp;"-"&amp;YEAR(E4973)</f>
        <v>Q1-2020</v>
      </c>
    </row>
    <row r="4974" customFormat="false" ht="14.25" hidden="false" customHeight="false" outlineLevel="0" collapsed="false">
      <c r="A4974" s="0" t="s">
        <v>5016</v>
      </c>
      <c r="B4974" s="0" t="s">
        <v>34</v>
      </c>
      <c r="C4974" s="0" t="s">
        <v>35</v>
      </c>
      <c r="D4974" s="9" t="n">
        <v>43700</v>
      </c>
      <c r="E4974" s="9" t="n">
        <v>43842</v>
      </c>
      <c r="F4974" s="9" t="n">
        <v>43848</v>
      </c>
      <c r="G4974" s="9" t="n">
        <v>43851</v>
      </c>
      <c r="H4974" s="10" t="s">
        <v>36</v>
      </c>
      <c r="I4974" s="0" t="n">
        <v>10</v>
      </c>
      <c r="J4974" s="0" t="n">
        <v>49</v>
      </c>
      <c r="K4974" s="0" t="n">
        <v>243</v>
      </c>
      <c r="L4974" s="0" t="n">
        <v>2</v>
      </c>
      <c r="M4974" s="0" t="n">
        <v>6</v>
      </c>
      <c r="N4974" s="11" t="n">
        <v>0.15</v>
      </c>
      <c r="O4974" s="12" t="n">
        <v>1852.42</v>
      </c>
      <c r="P4974" s="12" t="n">
        <v>3859.2</v>
      </c>
      <c r="Q4974" s="12" t="n">
        <f aca="false">M4974*P4974*(1-N4974)</f>
        <v>19681.92</v>
      </c>
      <c r="R4974" s="12" t="n">
        <f aca="false">M4974*O4974</f>
        <v>11114.52</v>
      </c>
      <c r="S4974" s="12" t="n">
        <f aca="false">Q4974-R4974</f>
        <v>8567.4</v>
      </c>
      <c r="T4974" s="11" t="n">
        <f aca="false">IFERROR(S4974/Q4974,0)</f>
        <v>0.435292898253829</v>
      </c>
      <c r="U4974" s="13" t="n">
        <f aca="false">F4974-E4974</f>
        <v>6</v>
      </c>
      <c r="V4974" s="13" t="n">
        <f aca="false">G4974-F4974</f>
        <v>3</v>
      </c>
      <c r="W4974" s="13" t="n">
        <f aca="false">G4974-E4974</f>
        <v>9</v>
      </c>
      <c r="X4974" s="10" t="n">
        <f aca="false">YEAR(E4974)</f>
        <v>2020</v>
      </c>
      <c r="Y4974" s="0" t="str">
        <f aca="false">TEXT(E4974,"yyyy-mm")</f>
        <v>2020-01</v>
      </c>
      <c r="Z4974" s="0" t="str">
        <f aca="false">"Q"&amp;ROUNDUP(MONTH(E4974)/3,0)&amp;"-"&amp;YEAR(E4974)</f>
        <v>Q1-2020</v>
      </c>
    </row>
    <row r="4975" customFormat="false" ht="14.25" hidden="false" customHeight="false" outlineLevel="0" collapsed="false">
      <c r="A4975" s="0" t="s">
        <v>5017</v>
      </c>
      <c r="B4975" s="0" t="s">
        <v>38</v>
      </c>
      <c r="C4975" s="0" t="s">
        <v>39</v>
      </c>
      <c r="D4975" s="9" t="n">
        <v>43700</v>
      </c>
      <c r="E4975" s="9" t="n">
        <v>43842</v>
      </c>
      <c r="F4975" s="9" t="n">
        <v>43853</v>
      </c>
      <c r="G4975" s="9" t="n">
        <v>43859</v>
      </c>
      <c r="H4975" s="10" t="s">
        <v>36</v>
      </c>
      <c r="I4975" s="0" t="n">
        <v>20</v>
      </c>
      <c r="J4975" s="0" t="n">
        <v>18</v>
      </c>
      <c r="K4975" s="0" t="n">
        <v>173</v>
      </c>
      <c r="L4975" s="0" t="n">
        <v>15</v>
      </c>
      <c r="M4975" s="0" t="n">
        <v>8</v>
      </c>
      <c r="N4975" s="11" t="n">
        <v>0.3</v>
      </c>
      <c r="O4975" s="12" t="n">
        <v>109.34</v>
      </c>
      <c r="P4975" s="12" t="n">
        <v>214.4</v>
      </c>
      <c r="Q4975" s="12" t="n">
        <f aca="false">M4975*P4975*(1-N4975)</f>
        <v>1200.64</v>
      </c>
      <c r="R4975" s="12" t="n">
        <f aca="false">M4975*O4975</f>
        <v>874.72</v>
      </c>
      <c r="S4975" s="12" t="n">
        <f aca="false">Q4975-R4975</f>
        <v>325.92</v>
      </c>
      <c r="T4975" s="11" t="n">
        <f aca="false">IFERROR(S4975/Q4975,0)</f>
        <v>0.271455223880597</v>
      </c>
      <c r="U4975" s="13" t="n">
        <f aca="false">F4975-E4975</f>
        <v>11</v>
      </c>
      <c r="V4975" s="13" t="n">
        <f aca="false">G4975-F4975</f>
        <v>6</v>
      </c>
      <c r="W4975" s="13" t="n">
        <f aca="false">G4975-E4975</f>
        <v>17</v>
      </c>
      <c r="X4975" s="10" t="n">
        <f aca="false">YEAR(E4975)</f>
        <v>2020</v>
      </c>
      <c r="Y4975" s="0" t="str">
        <f aca="false">TEXT(E4975,"yyyy-mm")</f>
        <v>2020-01</v>
      </c>
      <c r="Z4975" s="0" t="str">
        <f aca="false">"Q"&amp;ROUNDUP(MONTH(E4975)/3,0)&amp;"-"&amp;YEAR(E4975)</f>
        <v>Q1-2020</v>
      </c>
    </row>
    <row r="4976" customFormat="false" ht="14.25" hidden="false" customHeight="false" outlineLevel="0" collapsed="false">
      <c r="A4976" s="0" t="s">
        <v>5018</v>
      </c>
      <c r="B4976" s="0" t="s">
        <v>43</v>
      </c>
      <c r="C4976" s="0" t="s">
        <v>48</v>
      </c>
      <c r="D4976" s="9" t="n">
        <v>43700</v>
      </c>
      <c r="E4976" s="9" t="n">
        <v>43842</v>
      </c>
      <c r="F4976" s="9" t="n">
        <v>43860</v>
      </c>
      <c r="G4976" s="9" t="n">
        <v>43864</v>
      </c>
      <c r="H4976" s="10" t="s">
        <v>36</v>
      </c>
      <c r="I4976" s="0" t="n">
        <v>28</v>
      </c>
      <c r="J4976" s="0" t="n">
        <v>7</v>
      </c>
      <c r="K4976" s="0" t="n">
        <v>39</v>
      </c>
      <c r="L4976" s="0" t="n">
        <v>24</v>
      </c>
      <c r="M4976" s="0" t="n">
        <v>1</v>
      </c>
      <c r="N4976" s="11" t="n">
        <v>0.075</v>
      </c>
      <c r="O4976" s="12" t="n">
        <v>989.79</v>
      </c>
      <c r="P4976" s="12" t="n">
        <v>1252.9</v>
      </c>
      <c r="Q4976" s="12" t="n">
        <f aca="false">M4976*P4976*(1-N4976)</f>
        <v>1158.9325</v>
      </c>
      <c r="R4976" s="12" t="n">
        <f aca="false">M4976*O4976</f>
        <v>989.79</v>
      </c>
      <c r="S4976" s="12" t="n">
        <f aca="false">Q4976-R4976</f>
        <v>169.1425</v>
      </c>
      <c r="T4976" s="11" t="n">
        <f aca="false">IFERROR(S4976/Q4976,0)</f>
        <v>0.145946808808969</v>
      </c>
      <c r="U4976" s="13" t="n">
        <f aca="false">F4976-E4976</f>
        <v>18</v>
      </c>
      <c r="V4976" s="13" t="n">
        <f aca="false">G4976-F4976</f>
        <v>4</v>
      </c>
      <c r="W4976" s="13" t="n">
        <f aca="false">G4976-E4976</f>
        <v>22</v>
      </c>
      <c r="X4976" s="10" t="n">
        <f aca="false">YEAR(E4976)</f>
        <v>2020</v>
      </c>
      <c r="Y4976" s="0" t="str">
        <f aca="false">TEXT(E4976,"yyyy-mm")</f>
        <v>2020-01</v>
      </c>
      <c r="Z4976" s="0" t="str">
        <f aca="false">"Q"&amp;ROUNDUP(MONTH(E4976)/3,0)&amp;"-"&amp;YEAR(E4976)</f>
        <v>Q1-2020</v>
      </c>
    </row>
    <row r="4977" customFormat="false" ht="14.25" hidden="false" customHeight="false" outlineLevel="0" collapsed="false">
      <c r="A4977" s="0" t="s">
        <v>5019</v>
      </c>
      <c r="B4977" s="0" t="s">
        <v>38</v>
      </c>
      <c r="C4977" s="0" t="s">
        <v>39</v>
      </c>
      <c r="D4977" s="9" t="n">
        <v>43700</v>
      </c>
      <c r="E4977" s="9" t="n">
        <v>43842</v>
      </c>
      <c r="F4977" s="9" t="n">
        <v>43852</v>
      </c>
      <c r="G4977" s="9" t="n">
        <v>43858</v>
      </c>
      <c r="H4977" s="10" t="s">
        <v>36</v>
      </c>
      <c r="I4977" s="0" t="n">
        <v>13</v>
      </c>
      <c r="J4977" s="0" t="n">
        <v>1</v>
      </c>
      <c r="K4977" s="0" t="n">
        <v>166</v>
      </c>
      <c r="L4977" s="0" t="n">
        <v>23</v>
      </c>
      <c r="M4977" s="0" t="n">
        <v>8</v>
      </c>
      <c r="N4977" s="11" t="n">
        <v>0.15</v>
      </c>
      <c r="O4977" s="12" t="n">
        <v>2367.85</v>
      </c>
      <c r="P4977" s="12" t="n">
        <v>4013.3</v>
      </c>
      <c r="Q4977" s="12" t="n">
        <f aca="false">M4977*P4977*(1-N4977)</f>
        <v>27290.44</v>
      </c>
      <c r="R4977" s="12" t="n">
        <f aca="false">M4977*O4977</f>
        <v>18942.8</v>
      </c>
      <c r="S4977" s="12" t="n">
        <f aca="false">Q4977-R4977</f>
        <v>8347.64</v>
      </c>
      <c r="T4977" s="11" t="n">
        <f aca="false">IFERROR(S4977/Q4977,0)</f>
        <v>0.305881473512336</v>
      </c>
      <c r="U4977" s="13" t="n">
        <f aca="false">F4977-E4977</f>
        <v>10</v>
      </c>
      <c r="V4977" s="13" t="n">
        <f aca="false">G4977-F4977</f>
        <v>6</v>
      </c>
      <c r="W4977" s="13" t="n">
        <f aca="false">G4977-E4977</f>
        <v>16</v>
      </c>
      <c r="X4977" s="10" t="n">
        <f aca="false">YEAR(E4977)</f>
        <v>2020</v>
      </c>
      <c r="Y4977" s="0" t="str">
        <f aca="false">TEXT(E4977,"yyyy-mm")</f>
        <v>2020-01</v>
      </c>
      <c r="Z4977" s="0" t="str">
        <f aca="false">"Q"&amp;ROUNDUP(MONTH(E4977)/3,0)&amp;"-"&amp;YEAR(E4977)</f>
        <v>Q1-2020</v>
      </c>
    </row>
    <row r="4978" customFormat="false" ht="14.25" hidden="false" customHeight="false" outlineLevel="0" collapsed="false">
      <c r="A4978" s="0" t="s">
        <v>5020</v>
      </c>
      <c r="B4978" s="0" t="s">
        <v>38</v>
      </c>
      <c r="C4978" s="0" t="s">
        <v>39</v>
      </c>
      <c r="D4978" s="9" t="n">
        <v>43700</v>
      </c>
      <c r="E4978" s="9" t="n">
        <v>43842</v>
      </c>
      <c r="F4978" s="9" t="n">
        <v>43860</v>
      </c>
      <c r="G4978" s="9" t="n">
        <v>43870</v>
      </c>
      <c r="H4978" s="10" t="s">
        <v>36</v>
      </c>
      <c r="I4978" s="0" t="n">
        <v>14</v>
      </c>
      <c r="J4978" s="0" t="n">
        <v>47</v>
      </c>
      <c r="K4978" s="0" t="n">
        <v>128</v>
      </c>
      <c r="L4978" s="0" t="n">
        <v>34</v>
      </c>
      <c r="M4978" s="0" t="n">
        <v>8</v>
      </c>
      <c r="N4978" s="11" t="n">
        <v>0.075</v>
      </c>
      <c r="O4978" s="12" t="n">
        <v>645.08</v>
      </c>
      <c r="P4978" s="12" t="n">
        <v>1112.2</v>
      </c>
      <c r="Q4978" s="12" t="n">
        <f aca="false">M4978*P4978*(1-N4978)</f>
        <v>8230.28</v>
      </c>
      <c r="R4978" s="12" t="n">
        <f aca="false">M4978*O4978</f>
        <v>5160.64</v>
      </c>
      <c r="S4978" s="12" t="n">
        <f aca="false">Q4978-R4978</f>
        <v>3069.64</v>
      </c>
      <c r="T4978" s="11" t="n">
        <f aca="false">IFERROR(S4978/Q4978,0)</f>
        <v>0.372969084891401</v>
      </c>
      <c r="U4978" s="13" t="n">
        <f aca="false">F4978-E4978</f>
        <v>18</v>
      </c>
      <c r="V4978" s="13" t="n">
        <f aca="false">G4978-F4978</f>
        <v>10</v>
      </c>
      <c r="W4978" s="13" t="n">
        <f aca="false">G4978-E4978</f>
        <v>28</v>
      </c>
      <c r="X4978" s="10" t="n">
        <f aca="false">YEAR(E4978)</f>
        <v>2020</v>
      </c>
      <c r="Y4978" s="0" t="str">
        <f aca="false">TEXT(E4978,"yyyy-mm")</f>
        <v>2020-01</v>
      </c>
      <c r="Z4978" s="0" t="str">
        <f aca="false">"Q"&amp;ROUNDUP(MONTH(E4978)/3,0)&amp;"-"&amp;YEAR(E4978)</f>
        <v>Q1-2020</v>
      </c>
    </row>
    <row r="4979" customFormat="false" ht="14.25" hidden="false" customHeight="false" outlineLevel="0" collapsed="false">
      <c r="A4979" s="0" t="s">
        <v>5021</v>
      </c>
      <c r="B4979" s="0" t="s">
        <v>41</v>
      </c>
      <c r="C4979" s="0" t="s">
        <v>46</v>
      </c>
      <c r="D4979" s="9" t="n">
        <v>43700</v>
      </c>
      <c r="E4979" s="9" t="n">
        <v>43842</v>
      </c>
      <c r="F4979" s="9" t="n">
        <v>43870</v>
      </c>
      <c r="G4979" s="9" t="n">
        <v>43875</v>
      </c>
      <c r="H4979" s="10" t="s">
        <v>36</v>
      </c>
      <c r="I4979" s="0" t="n">
        <v>22</v>
      </c>
      <c r="J4979" s="0" t="n">
        <v>2</v>
      </c>
      <c r="K4979" s="0" t="n">
        <v>292</v>
      </c>
      <c r="L4979" s="0" t="n">
        <v>36</v>
      </c>
      <c r="M4979" s="0" t="n">
        <v>8</v>
      </c>
      <c r="N4979" s="11" t="n">
        <v>0.05</v>
      </c>
      <c r="O4979" s="12" t="n">
        <v>2662.85</v>
      </c>
      <c r="P4979" s="12" t="n">
        <v>3859.2</v>
      </c>
      <c r="Q4979" s="12" t="n">
        <f aca="false">M4979*P4979*(1-N4979)</f>
        <v>29329.92</v>
      </c>
      <c r="R4979" s="12" t="n">
        <f aca="false">M4979*O4979</f>
        <v>21302.8</v>
      </c>
      <c r="S4979" s="12" t="n">
        <f aca="false">Q4979-R4979</f>
        <v>8027.12</v>
      </c>
      <c r="T4979" s="11" t="n">
        <f aca="false">IFERROR(S4979/Q4979,0)</f>
        <v>0.273683665008292</v>
      </c>
      <c r="U4979" s="13" t="n">
        <f aca="false">F4979-E4979</f>
        <v>28</v>
      </c>
      <c r="V4979" s="13" t="n">
        <f aca="false">G4979-F4979</f>
        <v>5</v>
      </c>
      <c r="W4979" s="13" t="n">
        <f aca="false">G4979-E4979</f>
        <v>33</v>
      </c>
      <c r="X4979" s="10" t="n">
        <f aca="false">YEAR(E4979)</f>
        <v>2020</v>
      </c>
      <c r="Y4979" s="0" t="str">
        <f aca="false">TEXT(E4979,"yyyy-mm")</f>
        <v>2020-01</v>
      </c>
      <c r="Z4979" s="0" t="str">
        <f aca="false">"Q"&amp;ROUNDUP(MONTH(E4979)/3,0)&amp;"-"&amp;YEAR(E4979)</f>
        <v>Q1-2020</v>
      </c>
    </row>
    <row r="4980" customFormat="false" ht="14.25" hidden="false" customHeight="false" outlineLevel="0" collapsed="false">
      <c r="A4980" s="0" t="s">
        <v>5022</v>
      </c>
      <c r="B4980" s="0" t="s">
        <v>38</v>
      </c>
      <c r="C4980" s="0" t="s">
        <v>79</v>
      </c>
      <c r="D4980" s="9" t="n">
        <v>43700</v>
      </c>
      <c r="E4980" s="9" t="n">
        <v>43842</v>
      </c>
      <c r="F4980" s="9" t="n">
        <v>43850</v>
      </c>
      <c r="G4980" s="9" t="n">
        <v>43851</v>
      </c>
      <c r="H4980" s="10" t="s">
        <v>36</v>
      </c>
      <c r="I4980" s="0" t="n">
        <v>17</v>
      </c>
      <c r="J4980" s="0" t="n">
        <v>40</v>
      </c>
      <c r="K4980" s="0" t="n">
        <v>83</v>
      </c>
      <c r="L4980" s="0" t="n">
        <v>46</v>
      </c>
      <c r="M4980" s="0" t="n">
        <v>5</v>
      </c>
      <c r="N4980" s="11" t="n">
        <v>0.1</v>
      </c>
      <c r="O4980" s="12" t="n">
        <v>3137.07</v>
      </c>
      <c r="P4980" s="12" t="n">
        <v>3825.7</v>
      </c>
      <c r="Q4980" s="12" t="n">
        <f aca="false">M4980*P4980*(1-N4980)</f>
        <v>17215.65</v>
      </c>
      <c r="R4980" s="12" t="n">
        <f aca="false">M4980*O4980</f>
        <v>15685.35</v>
      </c>
      <c r="S4980" s="12" t="n">
        <f aca="false">Q4980-R4980</f>
        <v>1530.3</v>
      </c>
      <c r="T4980" s="11" t="n">
        <f aca="false">IFERROR(S4980/Q4980,0)</f>
        <v>0.0888900506225441</v>
      </c>
      <c r="U4980" s="13" t="n">
        <f aca="false">F4980-E4980</f>
        <v>8</v>
      </c>
      <c r="V4980" s="13" t="n">
        <f aca="false">G4980-F4980</f>
        <v>1</v>
      </c>
      <c r="W4980" s="13" t="n">
        <f aca="false">G4980-E4980</f>
        <v>9</v>
      </c>
      <c r="X4980" s="10" t="n">
        <f aca="false">YEAR(E4980)</f>
        <v>2020</v>
      </c>
      <c r="Y4980" s="0" t="str">
        <f aca="false">TEXT(E4980,"yyyy-mm")</f>
        <v>2020-01</v>
      </c>
      <c r="Z4980" s="0" t="str">
        <f aca="false">"Q"&amp;ROUNDUP(MONTH(E4980)/3,0)&amp;"-"&amp;YEAR(E4980)</f>
        <v>Q1-2020</v>
      </c>
    </row>
    <row r="4981" customFormat="false" ht="14.25" hidden="false" customHeight="false" outlineLevel="0" collapsed="false">
      <c r="A4981" s="0" t="s">
        <v>5023</v>
      </c>
      <c r="B4981" s="0" t="s">
        <v>34</v>
      </c>
      <c r="C4981" s="0" t="s">
        <v>48</v>
      </c>
      <c r="D4981" s="9" t="n">
        <v>43800</v>
      </c>
      <c r="E4981" s="9" t="n">
        <v>43842</v>
      </c>
      <c r="F4981" s="9" t="n">
        <v>43851</v>
      </c>
      <c r="G4981" s="9" t="n">
        <v>43856</v>
      </c>
      <c r="H4981" s="10" t="s">
        <v>36</v>
      </c>
      <c r="I4981" s="0" t="n">
        <v>7</v>
      </c>
      <c r="J4981" s="0" t="n">
        <v>12</v>
      </c>
      <c r="K4981" s="0" t="n">
        <v>26</v>
      </c>
      <c r="L4981" s="0" t="n">
        <v>47</v>
      </c>
      <c r="M4981" s="0" t="n">
        <v>7</v>
      </c>
      <c r="N4981" s="11" t="n">
        <v>0.1</v>
      </c>
      <c r="O4981" s="12" t="n">
        <v>173.66</v>
      </c>
      <c r="P4981" s="12" t="n">
        <v>241.2</v>
      </c>
      <c r="Q4981" s="12" t="n">
        <f aca="false">M4981*P4981*(1-N4981)</f>
        <v>1519.56</v>
      </c>
      <c r="R4981" s="12" t="n">
        <f aca="false">M4981*O4981</f>
        <v>1215.62</v>
      </c>
      <c r="S4981" s="12" t="n">
        <f aca="false">Q4981-R4981</f>
        <v>303.94</v>
      </c>
      <c r="T4981" s="11" t="n">
        <f aca="false">IFERROR(S4981/Q4981,0)</f>
        <v>0.200018426386586</v>
      </c>
      <c r="U4981" s="13" t="n">
        <f aca="false">F4981-E4981</f>
        <v>9</v>
      </c>
      <c r="V4981" s="13" t="n">
        <f aca="false">G4981-F4981</f>
        <v>5</v>
      </c>
      <c r="W4981" s="13" t="n">
        <f aca="false">G4981-E4981</f>
        <v>14</v>
      </c>
      <c r="X4981" s="10" t="n">
        <f aca="false">YEAR(E4981)</f>
        <v>2020</v>
      </c>
      <c r="Y4981" s="0" t="str">
        <f aca="false">TEXT(E4981,"yyyy-mm")</f>
        <v>2020-01</v>
      </c>
      <c r="Z4981" s="0" t="str">
        <f aca="false">"Q"&amp;ROUNDUP(MONTH(E4981)/3,0)&amp;"-"&amp;YEAR(E4981)</f>
        <v>Q1-2020</v>
      </c>
    </row>
    <row r="4982" customFormat="false" ht="14.25" hidden="false" customHeight="false" outlineLevel="0" collapsed="false">
      <c r="A4982" s="0" t="s">
        <v>5024</v>
      </c>
      <c r="B4982" s="0" t="s">
        <v>38</v>
      </c>
      <c r="C4982" s="0" t="s">
        <v>46</v>
      </c>
      <c r="D4982" s="9" t="n">
        <v>43700</v>
      </c>
      <c r="E4982" s="9" t="n">
        <v>43842</v>
      </c>
      <c r="F4982" s="9" t="n">
        <v>43856</v>
      </c>
      <c r="G4982" s="9" t="n">
        <v>43865</v>
      </c>
      <c r="H4982" s="10" t="s">
        <v>36</v>
      </c>
      <c r="I4982" s="0" t="n">
        <v>13</v>
      </c>
      <c r="J4982" s="0" t="n">
        <v>46</v>
      </c>
      <c r="K4982" s="0" t="n">
        <v>302</v>
      </c>
      <c r="L4982" s="0" t="n">
        <v>38</v>
      </c>
      <c r="M4982" s="0" t="n">
        <v>5</v>
      </c>
      <c r="N4982" s="11" t="n">
        <v>0.4</v>
      </c>
      <c r="O4982" s="12" t="n">
        <v>2467.48</v>
      </c>
      <c r="P4982" s="12" t="n">
        <v>3979.8</v>
      </c>
      <c r="Q4982" s="12" t="n">
        <f aca="false">M4982*P4982*(1-N4982)</f>
        <v>11939.4</v>
      </c>
      <c r="R4982" s="12" t="n">
        <f aca="false">M4982*O4982</f>
        <v>12337.4</v>
      </c>
      <c r="S4982" s="12" t="n">
        <f aca="false">Q4982-R4982</f>
        <v>-398</v>
      </c>
      <c r="T4982" s="11" t="n">
        <f aca="false">IFERROR(S4982/Q4982,0)</f>
        <v>-0.0333350084593866</v>
      </c>
      <c r="U4982" s="13" t="n">
        <f aca="false">F4982-E4982</f>
        <v>14</v>
      </c>
      <c r="V4982" s="13" t="n">
        <f aca="false">G4982-F4982</f>
        <v>9</v>
      </c>
      <c r="W4982" s="13" t="n">
        <f aca="false">G4982-E4982</f>
        <v>23</v>
      </c>
      <c r="X4982" s="10" t="n">
        <f aca="false">YEAR(E4982)</f>
        <v>2020</v>
      </c>
      <c r="Y4982" s="0" t="str">
        <f aca="false">TEXT(E4982,"yyyy-mm")</f>
        <v>2020-01</v>
      </c>
      <c r="Z4982" s="0" t="str">
        <f aca="false">"Q"&amp;ROUNDUP(MONTH(E4982)/3,0)&amp;"-"&amp;YEAR(E4982)</f>
        <v>Q1-2020</v>
      </c>
    </row>
    <row r="4983" customFormat="false" ht="14.25" hidden="false" customHeight="false" outlineLevel="0" collapsed="false">
      <c r="A4983" s="0" t="s">
        <v>5025</v>
      </c>
      <c r="B4983" s="0" t="s">
        <v>43</v>
      </c>
      <c r="C4983" s="0" t="s">
        <v>35</v>
      </c>
      <c r="D4983" s="9" t="n">
        <v>43700</v>
      </c>
      <c r="E4983" s="9" t="n">
        <v>43842</v>
      </c>
      <c r="F4983" s="9" t="n">
        <v>43858</v>
      </c>
      <c r="G4983" s="9" t="n">
        <v>43862</v>
      </c>
      <c r="H4983" s="10" t="s">
        <v>36</v>
      </c>
      <c r="I4983" s="0" t="n">
        <v>26</v>
      </c>
      <c r="J4983" s="0" t="n">
        <v>13</v>
      </c>
      <c r="K4983" s="0" t="n">
        <v>237</v>
      </c>
      <c r="L4983" s="0" t="n">
        <v>41</v>
      </c>
      <c r="M4983" s="0" t="n">
        <v>8</v>
      </c>
      <c r="N4983" s="11" t="n">
        <v>0.075</v>
      </c>
      <c r="O4983" s="12" t="n">
        <v>3197.51</v>
      </c>
      <c r="P4983" s="12" t="n">
        <v>3899.4</v>
      </c>
      <c r="Q4983" s="12" t="n">
        <f aca="false">M4983*P4983*(1-N4983)</f>
        <v>28855.56</v>
      </c>
      <c r="R4983" s="12" t="n">
        <f aca="false">M4983*O4983</f>
        <v>25580.08</v>
      </c>
      <c r="S4983" s="12" t="n">
        <f aca="false">Q4983-R4983</f>
        <v>3275.48</v>
      </c>
      <c r="T4983" s="11" t="n">
        <f aca="false">IFERROR(S4983/Q4983,0)</f>
        <v>0.113512959027654</v>
      </c>
      <c r="U4983" s="13" t="n">
        <f aca="false">F4983-E4983</f>
        <v>16</v>
      </c>
      <c r="V4983" s="13" t="n">
        <f aca="false">G4983-F4983</f>
        <v>4</v>
      </c>
      <c r="W4983" s="13" t="n">
        <f aca="false">G4983-E4983</f>
        <v>20</v>
      </c>
      <c r="X4983" s="10" t="n">
        <f aca="false">YEAR(E4983)</f>
        <v>2020</v>
      </c>
      <c r="Y4983" s="0" t="str">
        <f aca="false">TEXT(E4983,"yyyy-mm")</f>
        <v>2020-01</v>
      </c>
      <c r="Z4983" s="0" t="str">
        <f aca="false">"Q"&amp;ROUNDUP(MONTH(E4983)/3,0)&amp;"-"&amp;YEAR(E4983)</f>
        <v>Q1-2020</v>
      </c>
    </row>
    <row r="4984" customFormat="false" ht="14.25" hidden="false" customHeight="false" outlineLevel="0" collapsed="false">
      <c r="A4984" s="0" t="s">
        <v>5026</v>
      </c>
      <c r="B4984" s="0" t="s">
        <v>34</v>
      </c>
      <c r="C4984" s="0" t="s">
        <v>48</v>
      </c>
      <c r="D4984" s="9" t="n">
        <v>43700</v>
      </c>
      <c r="E4984" s="9" t="n">
        <v>43842</v>
      </c>
      <c r="F4984" s="9" t="n">
        <v>43861</v>
      </c>
      <c r="G4984" s="9" t="n">
        <v>43870</v>
      </c>
      <c r="H4984" s="10" t="s">
        <v>36</v>
      </c>
      <c r="I4984" s="0" t="n">
        <v>7</v>
      </c>
      <c r="J4984" s="0" t="n">
        <v>42</v>
      </c>
      <c r="K4984" s="0" t="n">
        <v>49</v>
      </c>
      <c r="L4984" s="0" t="n">
        <v>30</v>
      </c>
      <c r="M4984" s="0" t="n">
        <v>3</v>
      </c>
      <c r="N4984" s="11" t="n">
        <v>0.05</v>
      </c>
      <c r="O4984" s="12" t="n">
        <v>1736.64</v>
      </c>
      <c r="P4984" s="12" t="n">
        <v>2412</v>
      </c>
      <c r="Q4984" s="12" t="n">
        <f aca="false">M4984*P4984*(1-N4984)</f>
        <v>6874.2</v>
      </c>
      <c r="R4984" s="12" t="n">
        <f aca="false">M4984*O4984</f>
        <v>5209.92</v>
      </c>
      <c r="S4984" s="12" t="n">
        <f aca="false">Q4984-R4984</f>
        <v>1664.28</v>
      </c>
      <c r="T4984" s="11" t="n">
        <f aca="false">IFERROR(S4984/Q4984,0)</f>
        <v>0.242105263157895</v>
      </c>
      <c r="U4984" s="13" t="n">
        <f aca="false">F4984-E4984</f>
        <v>19</v>
      </c>
      <c r="V4984" s="13" t="n">
        <f aca="false">G4984-F4984</f>
        <v>9</v>
      </c>
      <c r="W4984" s="13" t="n">
        <f aca="false">G4984-E4984</f>
        <v>28</v>
      </c>
      <c r="X4984" s="10" t="n">
        <f aca="false">YEAR(E4984)</f>
        <v>2020</v>
      </c>
      <c r="Y4984" s="0" t="str">
        <f aca="false">TEXT(E4984,"yyyy-mm")</f>
        <v>2020-01</v>
      </c>
      <c r="Z4984" s="0" t="str">
        <f aca="false">"Q"&amp;ROUNDUP(MONTH(E4984)/3,0)&amp;"-"&amp;YEAR(E4984)</f>
        <v>Q1-2020</v>
      </c>
    </row>
    <row r="4985" customFormat="false" ht="14.25" hidden="false" customHeight="false" outlineLevel="0" collapsed="false">
      <c r="A4985" s="0" t="s">
        <v>5027</v>
      </c>
      <c r="B4985" s="0" t="s">
        <v>34</v>
      </c>
      <c r="C4985" s="0" t="s">
        <v>79</v>
      </c>
      <c r="D4985" s="9" t="n">
        <v>43700</v>
      </c>
      <c r="E4985" s="9" t="n">
        <v>43842</v>
      </c>
      <c r="F4985" s="9" t="n">
        <v>43864</v>
      </c>
      <c r="G4985" s="9" t="n">
        <v>43866</v>
      </c>
      <c r="H4985" s="10" t="s">
        <v>36</v>
      </c>
      <c r="I4985" s="0" t="n">
        <v>3</v>
      </c>
      <c r="J4985" s="0" t="n">
        <v>13</v>
      </c>
      <c r="K4985" s="0" t="n">
        <v>85</v>
      </c>
      <c r="L4985" s="0" t="n">
        <v>10</v>
      </c>
      <c r="M4985" s="0" t="n">
        <v>8</v>
      </c>
      <c r="N4985" s="11" t="n">
        <v>0.075</v>
      </c>
      <c r="O4985" s="12" t="n">
        <v>4289.41</v>
      </c>
      <c r="P4985" s="12" t="n">
        <v>5875.9</v>
      </c>
      <c r="Q4985" s="12" t="n">
        <f aca="false">M4985*P4985*(1-N4985)</f>
        <v>43481.66</v>
      </c>
      <c r="R4985" s="12" t="n">
        <f aca="false">M4985*O4985</f>
        <v>34315.28</v>
      </c>
      <c r="S4985" s="12" t="n">
        <f aca="false">Q4985-R4985</f>
        <v>9166.38</v>
      </c>
      <c r="T4985" s="11" t="n">
        <f aca="false">IFERROR(S4985/Q4985,0)</f>
        <v>0.210810258853963</v>
      </c>
      <c r="U4985" s="13" t="n">
        <f aca="false">F4985-E4985</f>
        <v>22</v>
      </c>
      <c r="V4985" s="13" t="n">
        <f aca="false">G4985-F4985</f>
        <v>2</v>
      </c>
      <c r="W4985" s="13" t="n">
        <f aca="false">G4985-E4985</f>
        <v>24</v>
      </c>
      <c r="X4985" s="10" t="n">
        <f aca="false">YEAR(E4985)</f>
        <v>2020</v>
      </c>
      <c r="Y4985" s="0" t="str">
        <f aca="false">TEXT(E4985,"yyyy-mm")</f>
        <v>2020-01</v>
      </c>
      <c r="Z4985" s="0" t="str">
        <f aca="false">"Q"&amp;ROUNDUP(MONTH(E4985)/3,0)&amp;"-"&amp;YEAR(E4985)</f>
        <v>Q1-2020</v>
      </c>
    </row>
    <row r="4986" customFormat="false" ht="14.25" hidden="false" customHeight="false" outlineLevel="0" collapsed="false">
      <c r="A4986" s="0" t="s">
        <v>5028</v>
      </c>
      <c r="B4986" s="0" t="s">
        <v>38</v>
      </c>
      <c r="C4986" s="0" t="s">
        <v>58</v>
      </c>
      <c r="D4986" s="9" t="n">
        <v>43700</v>
      </c>
      <c r="E4986" s="9" t="n">
        <v>43842</v>
      </c>
      <c r="F4986" s="9" t="n">
        <v>43849</v>
      </c>
      <c r="G4986" s="9" t="n">
        <v>43854</v>
      </c>
      <c r="H4986" s="10" t="s">
        <v>36</v>
      </c>
      <c r="I4986" s="0" t="n">
        <v>19</v>
      </c>
      <c r="J4986" s="0" t="n">
        <v>38</v>
      </c>
      <c r="K4986" s="0" t="n">
        <v>343</v>
      </c>
      <c r="L4986" s="0" t="n">
        <v>36</v>
      </c>
      <c r="M4986" s="0" t="n">
        <v>1</v>
      </c>
      <c r="N4986" s="11" t="n">
        <v>0.3</v>
      </c>
      <c r="O4986" s="12" t="n">
        <v>3122.87</v>
      </c>
      <c r="P4986" s="12" t="n">
        <v>5293</v>
      </c>
      <c r="Q4986" s="12" t="n">
        <f aca="false">M4986*P4986*(1-N4986)</f>
        <v>3705.1</v>
      </c>
      <c r="R4986" s="12" t="n">
        <f aca="false">M4986*O4986</f>
        <v>3122.87</v>
      </c>
      <c r="S4986" s="12" t="n">
        <f aca="false">Q4986-R4986</f>
        <v>582.23</v>
      </c>
      <c r="T4986" s="11" t="n">
        <f aca="false">IFERROR(S4986/Q4986,0)</f>
        <v>0.157142857142857</v>
      </c>
      <c r="U4986" s="13" t="n">
        <f aca="false">F4986-E4986</f>
        <v>7</v>
      </c>
      <c r="V4986" s="13" t="n">
        <f aca="false">G4986-F4986</f>
        <v>5</v>
      </c>
      <c r="W4986" s="13" t="n">
        <f aca="false">G4986-E4986</f>
        <v>12</v>
      </c>
      <c r="X4986" s="10" t="n">
        <f aca="false">YEAR(E4986)</f>
        <v>2020</v>
      </c>
      <c r="Y4986" s="0" t="str">
        <f aca="false">TEXT(E4986,"yyyy-mm")</f>
        <v>2020-01</v>
      </c>
      <c r="Z4986" s="0" t="str">
        <f aca="false">"Q"&amp;ROUNDUP(MONTH(E4986)/3,0)&amp;"-"&amp;YEAR(E4986)</f>
        <v>Q1-2020</v>
      </c>
    </row>
    <row r="4987" customFormat="false" ht="14.25" hidden="false" customHeight="false" outlineLevel="0" collapsed="false">
      <c r="A4987" s="0" t="s">
        <v>5029</v>
      </c>
      <c r="B4987" s="0" t="s">
        <v>38</v>
      </c>
      <c r="C4987" s="0" t="s">
        <v>46</v>
      </c>
      <c r="D4987" s="9" t="n">
        <v>43700</v>
      </c>
      <c r="E4987" s="9" t="n">
        <v>43843</v>
      </c>
      <c r="F4987" s="9" t="n">
        <v>43859</v>
      </c>
      <c r="G4987" s="9" t="n">
        <v>43864</v>
      </c>
      <c r="H4987" s="10" t="s">
        <v>36</v>
      </c>
      <c r="I4987" s="0" t="n">
        <v>14</v>
      </c>
      <c r="J4987" s="0" t="n">
        <v>19</v>
      </c>
      <c r="K4987" s="0" t="n">
        <v>280</v>
      </c>
      <c r="L4987" s="0" t="n">
        <v>19</v>
      </c>
      <c r="M4987" s="0" t="n">
        <v>7</v>
      </c>
      <c r="N4987" s="11" t="n">
        <v>0.075</v>
      </c>
      <c r="O4987" s="12" t="n">
        <v>1995.53</v>
      </c>
      <c r="P4987" s="12" t="n">
        <v>3912.8</v>
      </c>
      <c r="Q4987" s="12" t="n">
        <f aca="false">M4987*P4987*(1-N4987)</f>
        <v>25335.38</v>
      </c>
      <c r="R4987" s="12" t="n">
        <f aca="false">M4987*O4987</f>
        <v>13968.71</v>
      </c>
      <c r="S4987" s="12" t="n">
        <f aca="false">Q4987-R4987</f>
        <v>11366.67</v>
      </c>
      <c r="T4987" s="11" t="n">
        <f aca="false">IFERROR(S4987/Q4987,0)</f>
        <v>0.448648096061713</v>
      </c>
      <c r="U4987" s="13" t="n">
        <f aca="false">F4987-E4987</f>
        <v>16</v>
      </c>
      <c r="V4987" s="13" t="n">
        <f aca="false">G4987-F4987</f>
        <v>5</v>
      </c>
      <c r="W4987" s="13" t="n">
        <f aca="false">G4987-E4987</f>
        <v>21</v>
      </c>
      <c r="X4987" s="10" t="n">
        <f aca="false">YEAR(E4987)</f>
        <v>2020</v>
      </c>
      <c r="Y4987" s="0" t="str">
        <f aca="false">TEXT(E4987,"yyyy-mm")</f>
        <v>2020-01</v>
      </c>
      <c r="Z4987" s="0" t="str">
        <f aca="false">"Q"&amp;ROUNDUP(MONTH(E4987)/3,0)&amp;"-"&amp;YEAR(E4987)</f>
        <v>Q1-2020</v>
      </c>
    </row>
    <row r="4988" customFormat="false" ht="14.25" hidden="false" customHeight="false" outlineLevel="0" collapsed="false">
      <c r="A4988" s="0" t="s">
        <v>5030</v>
      </c>
      <c r="B4988" s="0" t="s">
        <v>34</v>
      </c>
      <c r="C4988" s="0" t="s">
        <v>35</v>
      </c>
      <c r="D4988" s="9" t="n">
        <v>43700</v>
      </c>
      <c r="E4988" s="9" t="n">
        <v>43843</v>
      </c>
      <c r="F4988" s="9" t="n">
        <v>43851</v>
      </c>
      <c r="G4988" s="9" t="n">
        <v>43857</v>
      </c>
      <c r="H4988" s="10" t="s">
        <v>36</v>
      </c>
      <c r="I4988" s="0" t="n">
        <v>9</v>
      </c>
      <c r="J4988" s="0" t="n">
        <v>37</v>
      </c>
      <c r="K4988" s="0" t="n">
        <v>244</v>
      </c>
      <c r="L4988" s="0" t="n">
        <v>5</v>
      </c>
      <c r="M4988" s="0" t="n">
        <v>3</v>
      </c>
      <c r="N4988" s="11" t="n">
        <v>0.075</v>
      </c>
      <c r="O4988" s="12" t="n">
        <v>718.64</v>
      </c>
      <c r="P4988" s="12" t="n">
        <v>1159.1</v>
      </c>
      <c r="Q4988" s="12" t="n">
        <f aca="false">M4988*P4988*(1-N4988)</f>
        <v>3216.5025</v>
      </c>
      <c r="R4988" s="12" t="n">
        <f aca="false">M4988*O4988</f>
        <v>2155.92</v>
      </c>
      <c r="S4988" s="12" t="n">
        <f aca="false">Q4988-R4988</f>
        <v>1060.5825</v>
      </c>
      <c r="T4988" s="11" t="n">
        <f aca="false">IFERROR(S4988/Q4988,0)</f>
        <v>0.329731595109906</v>
      </c>
      <c r="U4988" s="13" t="n">
        <f aca="false">F4988-E4988</f>
        <v>8</v>
      </c>
      <c r="V4988" s="13" t="n">
        <f aca="false">G4988-F4988</f>
        <v>6</v>
      </c>
      <c r="W4988" s="13" t="n">
        <f aca="false">G4988-E4988</f>
        <v>14</v>
      </c>
      <c r="X4988" s="10" t="n">
        <f aca="false">YEAR(E4988)</f>
        <v>2020</v>
      </c>
      <c r="Y4988" s="0" t="str">
        <f aca="false">TEXT(E4988,"yyyy-mm")</f>
        <v>2020-01</v>
      </c>
      <c r="Z4988" s="0" t="str">
        <f aca="false">"Q"&amp;ROUNDUP(MONTH(E4988)/3,0)&amp;"-"&amp;YEAR(E4988)</f>
        <v>Q1-2020</v>
      </c>
    </row>
    <row r="4989" customFormat="false" ht="14.25" hidden="false" customHeight="false" outlineLevel="0" collapsed="false">
      <c r="A4989" s="0" t="s">
        <v>5031</v>
      </c>
      <c r="B4989" s="0" t="s">
        <v>34</v>
      </c>
      <c r="C4989" s="0" t="s">
        <v>39</v>
      </c>
      <c r="D4989" s="9" t="n">
        <v>43700</v>
      </c>
      <c r="E4989" s="9" t="n">
        <v>43843</v>
      </c>
      <c r="F4989" s="9" t="n">
        <v>43850</v>
      </c>
      <c r="G4989" s="9" t="n">
        <v>43857</v>
      </c>
      <c r="H4989" s="10" t="s">
        <v>36</v>
      </c>
      <c r="I4989" s="0" t="n">
        <v>3</v>
      </c>
      <c r="J4989" s="0" t="n">
        <v>47</v>
      </c>
      <c r="K4989" s="0" t="n">
        <v>89</v>
      </c>
      <c r="L4989" s="0" t="n">
        <v>42</v>
      </c>
      <c r="M4989" s="0" t="n">
        <v>4</v>
      </c>
      <c r="N4989" s="11" t="n">
        <v>0.1</v>
      </c>
      <c r="O4989" s="12" t="n">
        <v>596.57</v>
      </c>
      <c r="P4989" s="12" t="n">
        <v>1125.6</v>
      </c>
      <c r="Q4989" s="12" t="n">
        <f aca="false">M4989*P4989*(1-N4989)</f>
        <v>4052.16</v>
      </c>
      <c r="R4989" s="12" t="n">
        <f aca="false">M4989*O4989</f>
        <v>2386.28</v>
      </c>
      <c r="S4989" s="12" t="n">
        <f aca="false">Q4989-R4989</f>
        <v>1665.88</v>
      </c>
      <c r="T4989" s="11" t="n">
        <f aca="false">IFERROR(S4989/Q4989,0)</f>
        <v>0.411109136855405</v>
      </c>
      <c r="U4989" s="13" t="n">
        <f aca="false">F4989-E4989</f>
        <v>7</v>
      </c>
      <c r="V4989" s="13" t="n">
        <f aca="false">G4989-F4989</f>
        <v>7</v>
      </c>
      <c r="W4989" s="13" t="n">
        <f aca="false">G4989-E4989</f>
        <v>14</v>
      </c>
      <c r="X4989" s="10" t="n">
        <f aca="false">YEAR(E4989)</f>
        <v>2020</v>
      </c>
      <c r="Y4989" s="0" t="str">
        <f aca="false">TEXT(E4989,"yyyy-mm")</f>
        <v>2020-01</v>
      </c>
      <c r="Z4989" s="0" t="str">
        <f aca="false">"Q"&amp;ROUNDUP(MONTH(E4989)/3,0)&amp;"-"&amp;YEAR(E4989)</f>
        <v>Q1-2020</v>
      </c>
    </row>
    <row r="4990" customFormat="false" ht="14.25" hidden="false" customHeight="false" outlineLevel="0" collapsed="false">
      <c r="A4990" s="0" t="s">
        <v>5032</v>
      </c>
      <c r="B4990" s="0" t="s">
        <v>34</v>
      </c>
      <c r="C4990" s="0" t="s">
        <v>39</v>
      </c>
      <c r="D4990" s="9" t="n">
        <v>43700</v>
      </c>
      <c r="E4990" s="9" t="n">
        <v>43843</v>
      </c>
      <c r="F4990" s="9" t="n">
        <v>43853</v>
      </c>
      <c r="G4990" s="9" t="n">
        <v>43860</v>
      </c>
      <c r="H4990" s="10" t="s">
        <v>36</v>
      </c>
      <c r="I4990" s="0" t="n">
        <v>11</v>
      </c>
      <c r="J4990" s="0" t="n">
        <v>41</v>
      </c>
      <c r="K4990" s="0" t="n">
        <v>124</v>
      </c>
      <c r="L4990" s="0" t="n">
        <v>32</v>
      </c>
      <c r="M4990" s="0" t="n">
        <v>8</v>
      </c>
      <c r="N4990" s="11" t="n">
        <v>0.05</v>
      </c>
      <c r="O4990" s="12" t="n">
        <v>1956.4</v>
      </c>
      <c r="P4990" s="12" t="n">
        <v>3912.8</v>
      </c>
      <c r="Q4990" s="12" t="n">
        <f aca="false">M4990*P4990*(1-N4990)</f>
        <v>29737.28</v>
      </c>
      <c r="R4990" s="12" t="n">
        <f aca="false">M4990*O4990</f>
        <v>15651.2</v>
      </c>
      <c r="S4990" s="12" t="n">
        <f aca="false">Q4990-R4990</f>
        <v>14086.08</v>
      </c>
      <c r="T4990" s="11" t="n">
        <f aca="false">IFERROR(S4990/Q4990,0)</f>
        <v>0.473684210526316</v>
      </c>
      <c r="U4990" s="13" t="n">
        <f aca="false">F4990-E4990</f>
        <v>10</v>
      </c>
      <c r="V4990" s="13" t="n">
        <f aca="false">G4990-F4990</f>
        <v>7</v>
      </c>
      <c r="W4990" s="13" t="n">
        <f aca="false">G4990-E4990</f>
        <v>17</v>
      </c>
      <c r="X4990" s="10" t="n">
        <f aca="false">YEAR(E4990)</f>
        <v>2020</v>
      </c>
      <c r="Y4990" s="0" t="str">
        <f aca="false">TEXT(E4990,"yyyy-mm")</f>
        <v>2020-01</v>
      </c>
      <c r="Z4990" s="0" t="str">
        <f aca="false">"Q"&amp;ROUNDUP(MONTH(E4990)/3,0)&amp;"-"&amp;YEAR(E4990)</f>
        <v>Q1-2020</v>
      </c>
    </row>
    <row r="4991" customFormat="false" ht="14.25" hidden="false" customHeight="false" outlineLevel="0" collapsed="false">
      <c r="A4991" s="0" t="s">
        <v>5033</v>
      </c>
      <c r="B4991" s="0" t="s">
        <v>34</v>
      </c>
      <c r="C4991" s="0" t="s">
        <v>39</v>
      </c>
      <c r="D4991" s="9" t="n">
        <v>43800</v>
      </c>
      <c r="E4991" s="9" t="n">
        <v>43843</v>
      </c>
      <c r="F4991" s="9" t="n">
        <v>43863</v>
      </c>
      <c r="G4991" s="9" t="n">
        <v>43870</v>
      </c>
      <c r="H4991" s="10" t="s">
        <v>36</v>
      </c>
      <c r="I4991" s="0" t="n">
        <v>5</v>
      </c>
      <c r="J4991" s="0" t="n">
        <v>7</v>
      </c>
      <c r="K4991" s="0" t="n">
        <v>190</v>
      </c>
      <c r="L4991" s="0" t="n">
        <v>6</v>
      </c>
      <c r="M4991" s="0" t="n">
        <v>7</v>
      </c>
      <c r="N4991" s="11" t="n">
        <v>0.05</v>
      </c>
      <c r="O4991" s="12" t="n">
        <v>159.46</v>
      </c>
      <c r="P4991" s="12" t="n">
        <v>227.8</v>
      </c>
      <c r="Q4991" s="12" t="n">
        <f aca="false">M4991*P4991*(1-N4991)</f>
        <v>1514.87</v>
      </c>
      <c r="R4991" s="12" t="n">
        <f aca="false">M4991*O4991</f>
        <v>1116.22</v>
      </c>
      <c r="S4991" s="12" t="n">
        <f aca="false">Q4991-R4991</f>
        <v>398.65</v>
      </c>
      <c r="T4991" s="11" t="n">
        <f aca="false">IFERROR(S4991/Q4991,0)</f>
        <v>0.263157894736842</v>
      </c>
      <c r="U4991" s="13" t="n">
        <f aca="false">F4991-E4991</f>
        <v>20</v>
      </c>
      <c r="V4991" s="13" t="n">
        <f aca="false">G4991-F4991</f>
        <v>7</v>
      </c>
      <c r="W4991" s="13" t="n">
        <f aca="false">G4991-E4991</f>
        <v>27</v>
      </c>
      <c r="X4991" s="10" t="n">
        <f aca="false">YEAR(E4991)</f>
        <v>2020</v>
      </c>
      <c r="Y4991" s="0" t="str">
        <f aca="false">TEXT(E4991,"yyyy-mm")</f>
        <v>2020-01</v>
      </c>
      <c r="Z4991" s="0" t="str">
        <f aca="false">"Q"&amp;ROUNDUP(MONTH(E4991)/3,0)&amp;"-"&amp;YEAR(E4991)</f>
        <v>Q1-2020</v>
      </c>
    </row>
    <row r="4992" customFormat="false" ht="14.25" hidden="false" customHeight="false" outlineLevel="0" collapsed="false">
      <c r="A4992" s="0" t="s">
        <v>5034</v>
      </c>
      <c r="B4992" s="0" t="s">
        <v>41</v>
      </c>
      <c r="C4992" s="0" t="s">
        <v>46</v>
      </c>
      <c r="D4992" s="9" t="n">
        <v>43800</v>
      </c>
      <c r="E4992" s="9" t="n">
        <v>43843</v>
      </c>
      <c r="F4992" s="9" t="n">
        <v>43868</v>
      </c>
      <c r="G4992" s="9" t="n">
        <v>43871</v>
      </c>
      <c r="H4992" s="10" t="s">
        <v>36</v>
      </c>
      <c r="I4992" s="0" t="n">
        <v>24</v>
      </c>
      <c r="J4992" s="0" t="n">
        <v>45</v>
      </c>
      <c r="K4992" s="0" t="n">
        <v>282</v>
      </c>
      <c r="L4992" s="0" t="n">
        <v>39</v>
      </c>
      <c r="M4992" s="0" t="n">
        <v>7</v>
      </c>
      <c r="N4992" s="11" t="n">
        <v>0.075</v>
      </c>
      <c r="O4992" s="12" t="n">
        <v>407.36</v>
      </c>
      <c r="P4992" s="12" t="n">
        <v>1018.4</v>
      </c>
      <c r="Q4992" s="12" t="n">
        <f aca="false">M4992*P4992*(1-N4992)</f>
        <v>6594.14</v>
      </c>
      <c r="R4992" s="12" t="n">
        <f aca="false">M4992*O4992</f>
        <v>2851.52</v>
      </c>
      <c r="S4992" s="12" t="n">
        <f aca="false">Q4992-R4992</f>
        <v>3742.62</v>
      </c>
      <c r="T4992" s="11" t="n">
        <f aca="false">IFERROR(S4992/Q4992,0)</f>
        <v>0.567567567567568</v>
      </c>
      <c r="U4992" s="13" t="n">
        <f aca="false">F4992-E4992</f>
        <v>25</v>
      </c>
      <c r="V4992" s="13" t="n">
        <f aca="false">G4992-F4992</f>
        <v>3</v>
      </c>
      <c r="W4992" s="13" t="n">
        <f aca="false">G4992-E4992</f>
        <v>28</v>
      </c>
      <c r="X4992" s="10" t="n">
        <f aca="false">YEAR(E4992)</f>
        <v>2020</v>
      </c>
      <c r="Y4992" s="0" t="str">
        <f aca="false">TEXT(E4992,"yyyy-mm")</f>
        <v>2020-01</v>
      </c>
      <c r="Z4992" s="0" t="str">
        <f aca="false">"Q"&amp;ROUNDUP(MONTH(E4992)/3,0)&amp;"-"&amp;YEAR(E4992)</f>
        <v>Q1-2020</v>
      </c>
    </row>
    <row r="4993" customFormat="false" ht="14.25" hidden="false" customHeight="false" outlineLevel="0" collapsed="false">
      <c r="A4993" s="0" t="s">
        <v>5035</v>
      </c>
      <c r="B4993" s="0" t="s">
        <v>43</v>
      </c>
      <c r="C4993" s="0" t="s">
        <v>48</v>
      </c>
      <c r="D4993" s="9" t="n">
        <v>43700</v>
      </c>
      <c r="E4993" s="9" t="n">
        <v>43843</v>
      </c>
      <c r="F4993" s="9" t="n">
        <v>43845</v>
      </c>
      <c r="G4993" s="9" t="n">
        <v>43853</v>
      </c>
      <c r="H4993" s="10" t="s">
        <v>36</v>
      </c>
      <c r="I4993" s="0" t="n">
        <v>26</v>
      </c>
      <c r="J4993" s="0" t="n">
        <v>20</v>
      </c>
      <c r="K4993" s="0" t="n">
        <v>27</v>
      </c>
      <c r="L4993" s="0" t="n">
        <v>16</v>
      </c>
      <c r="M4993" s="0" t="n">
        <v>8</v>
      </c>
      <c r="N4993" s="11" t="n">
        <v>0.1</v>
      </c>
      <c r="O4993" s="12" t="n">
        <v>684.74</v>
      </c>
      <c r="P4993" s="12" t="n">
        <v>938</v>
      </c>
      <c r="Q4993" s="12" t="n">
        <f aca="false">M4993*P4993*(1-N4993)</f>
        <v>6753.6</v>
      </c>
      <c r="R4993" s="12" t="n">
        <f aca="false">M4993*O4993</f>
        <v>5477.92</v>
      </c>
      <c r="S4993" s="12" t="n">
        <f aca="false">Q4993-R4993</f>
        <v>1275.68</v>
      </c>
      <c r="T4993" s="11" t="n">
        <f aca="false">IFERROR(S4993/Q4993,0)</f>
        <v>0.188888888888889</v>
      </c>
      <c r="U4993" s="13" t="n">
        <f aca="false">F4993-E4993</f>
        <v>2</v>
      </c>
      <c r="V4993" s="13" t="n">
        <f aca="false">G4993-F4993</f>
        <v>8</v>
      </c>
      <c r="W4993" s="13" t="n">
        <f aca="false">G4993-E4993</f>
        <v>10</v>
      </c>
      <c r="X4993" s="10" t="n">
        <f aca="false">YEAR(E4993)</f>
        <v>2020</v>
      </c>
      <c r="Y4993" s="0" t="str">
        <f aca="false">TEXT(E4993,"yyyy-mm")</f>
        <v>2020-01</v>
      </c>
      <c r="Z4993" s="0" t="str">
        <f aca="false">"Q"&amp;ROUNDUP(MONTH(E4993)/3,0)&amp;"-"&amp;YEAR(E4993)</f>
        <v>Q1-2020</v>
      </c>
    </row>
    <row r="4994" customFormat="false" ht="14.25" hidden="false" customHeight="false" outlineLevel="0" collapsed="false">
      <c r="A4994" s="0" t="s">
        <v>5036</v>
      </c>
      <c r="B4994" s="0" t="s">
        <v>38</v>
      </c>
      <c r="C4994" s="0" t="s">
        <v>35</v>
      </c>
      <c r="D4994" s="9" t="n">
        <v>43800</v>
      </c>
      <c r="E4994" s="9" t="n">
        <v>43843</v>
      </c>
      <c r="F4994" s="9" t="n">
        <v>43850</v>
      </c>
      <c r="G4994" s="9" t="n">
        <v>43852</v>
      </c>
      <c r="H4994" s="10" t="s">
        <v>36</v>
      </c>
      <c r="I4994" s="0" t="n">
        <v>16</v>
      </c>
      <c r="J4994" s="0" t="n">
        <v>42</v>
      </c>
      <c r="K4994" s="0" t="n">
        <v>245</v>
      </c>
      <c r="L4994" s="0" t="n">
        <v>43</v>
      </c>
      <c r="M4994" s="0" t="n">
        <v>3</v>
      </c>
      <c r="N4994" s="11" t="n">
        <v>0.05</v>
      </c>
      <c r="O4994" s="12" t="n">
        <v>102.51</v>
      </c>
      <c r="P4994" s="12" t="n">
        <v>227.8</v>
      </c>
      <c r="Q4994" s="12" t="n">
        <f aca="false">M4994*P4994*(1-N4994)</f>
        <v>649.23</v>
      </c>
      <c r="R4994" s="12" t="n">
        <f aca="false">M4994*O4994</f>
        <v>307.53</v>
      </c>
      <c r="S4994" s="12" t="n">
        <f aca="false">Q4994-R4994</f>
        <v>341.7</v>
      </c>
      <c r="T4994" s="11" t="n">
        <f aca="false">IFERROR(S4994/Q4994,0)</f>
        <v>0.526315789473684</v>
      </c>
      <c r="U4994" s="13" t="n">
        <f aca="false">F4994-E4994</f>
        <v>7</v>
      </c>
      <c r="V4994" s="13" t="n">
        <f aca="false">G4994-F4994</f>
        <v>2</v>
      </c>
      <c r="W4994" s="13" t="n">
        <f aca="false">G4994-E4994</f>
        <v>9</v>
      </c>
      <c r="X4994" s="10" t="n">
        <f aca="false">YEAR(E4994)</f>
        <v>2020</v>
      </c>
      <c r="Y4994" s="0" t="str">
        <f aca="false">TEXT(E4994,"yyyy-mm")</f>
        <v>2020-01</v>
      </c>
      <c r="Z4994" s="0" t="str">
        <f aca="false">"Q"&amp;ROUNDUP(MONTH(E4994)/3,0)&amp;"-"&amp;YEAR(E4994)</f>
        <v>Q1-2020</v>
      </c>
    </row>
    <row r="4995" customFormat="false" ht="14.25" hidden="false" customHeight="false" outlineLevel="0" collapsed="false">
      <c r="A4995" s="0" t="s">
        <v>5037</v>
      </c>
      <c r="B4995" s="0" t="s">
        <v>41</v>
      </c>
      <c r="C4995" s="0" t="s">
        <v>39</v>
      </c>
      <c r="D4995" s="9" t="n">
        <v>43800</v>
      </c>
      <c r="E4995" s="9" t="n">
        <v>43843</v>
      </c>
      <c r="F4995" s="9" t="n">
        <v>43871</v>
      </c>
      <c r="G4995" s="9" t="n">
        <v>43872</v>
      </c>
      <c r="H4995" s="10" t="s">
        <v>36</v>
      </c>
      <c r="I4995" s="0" t="n">
        <v>22</v>
      </c>
      <c r="J4995" s="0" t="n">
        <v>6</v>
      </c>
      <c r="K4995" s="0" t="n">
        <v>112</v>
      </c>
      <c r="L4995" s="0" t="n">
        <v>47</v>
      </c>
      <c r="M4995" s="0" t="n">
        <v>7</v>
      </c>
      <c r="N4995" s="11" t="n">
        <v>0.05</v>
      </c>
      <c r="O4995" s="12" t="n">
        <v>673.35</v>
      </c>
      <c r="P4995" s="12" t="n">
        <v>1005</v>
      </c>
      <c r="Q4995" s="12" t="n">
        <f aca="false">M4995*P4995*(1-N4995)</f>
        <v>6683.25</v>
      </c>
      <c r="R4995" s="12" t="n">
        <f aca="false">M4995*O4995</f>
        <v>4713.45</v>
      </c>
      <c r="S4995" s="12" t="n">
        <f aca="false">Q4995-R4995</f>
        <v>1969.8</v>
      </c>
      <c r="T4995" s="11" t="n">
        <f aca="false">IFERROR(S4995/Q4995,0)</f>
        <v>0.294736842105263</v>
      </c>
      <c r="U4995" s="13" t="n">
        <f aca="false">F4995-E4995</f>
        <v>28</v>
      </c>
      <c r="V4995" s="13" t="n">
        <f aca="false">G4995-F4995</f>
        <v>1</v>
      </c>
      <c r="W4995" s="13" t="n">
        <f aca="false">G4995-E4995</f>
        <v>29</v>
      </c>
      <c r="X4995" s="10" t="n">
        <f aca="false">YEAR(E4995)</f>
        <v>2020</v>
      </c>
      <c r="Y4995" s="0" t="str">
        <f aca="false">TEXT(E4995,"yyyy-mm")</f>
        <v>2020-01</v>
      </c>
      <c r="Z4995" s="0" t="str">
        <f aca="false">"Q"&amp;ROUNDUP(MONTH(E4995)/3,0)&amp;"-"&amp;YEAR(E4995)</f>
        <v>Q1-2020</v>
      </c>
    </row>
    <row r="4996" customFormat="false" ht="14.25" hidden="false" customHeight="false" outlineLevel="0" collapsed="false">
      <c r="A4996" s="0" t="s">
        <v>5038</v>
      </c>
      <c r="B4996" s="0" t="s">
        <v>41</v>
      </c>
      <c r="C4996" s="0" t="s">
        <v>39</v>
      </c>
      <c r="D4996" s="9" t="n">
        <v>43800</v>
      </c>
      <c r="E4996" s="9" t="n">
        <v>43844</v>
      </c>
      <c r="F4996" s="9" t="n">
        <v>43852</v>
      </c>
      <c r="G4996" s="9" t="n">
        <v>43855</v>
      </c>
      <c r="H4996" s="10" t="s">
        <v>36</v>
      </c>
      <c r="I4996" s="0" t="n">
        <v>23</v>
      </c>
      <c r="J4996" s="0" t="n">
        <v>5</v>
      </c>
      <c r="K4996" s="0" t="n">
        <v>120</v>
      </c>
      <c r="L4996" s="0" t="n">
        <v>35</v>
      </c>
      <c r="M4996" s="0" t="n">
        <v>2</v>
      </c>
      <c r="N4996" s="11" t="n">
        <v>0.075</v>
      </c>
      <c r="O4996" s="12" t="n">
        <v>166.29</v>
      </c>
      <c r="P4996" s="12" t="n">
        <v>227.8</v>
      </c>
      <c r="Q4996" s="12" t="n">
        <f aca="false">M4996*P4996*(1-N4996)</f>
        <v>421.43</v>
      </c>
      <c r="R4996" s="12" t="n">
        <f aca="false">M4996*O4996</f>
        <v>332.58</v>
      </c>
      <c r="S4996" s="12" t="n">
        <f aca="false">Q4996-R4996</f>
        <v>88.8500000000001</v>
      </c>
      <c r="T4996" s="11" t="n">
        <f aca="false">IFERROR(S4996/Q4996,0)</f>
        <v>0.210829793797309</v>
      </c>
      <c r="U4996" s="13" t="n">
        <f aca="false">F4996-E4996</f>
        <v>8</v>
      </c>
      <c r="V4996" s="13" t="n">
        <f aca="false">G4996-F4996</f>
        <v>3</v>
      </c>
      <c r="W4996" s="13" t="n">
        <f aca="false">G4996-E4996</f>
        <v>11</v>
      </c>
      <c r="X4996" s="10" t="n">
        <f aca="false">YEAR(E4996)</f>
        <v>2020</v>
      </c>
      <c r="Y4996" s="0" t="str">
        <f aca="false">TEXT(E4996,"yyyy-mm")</f>
        <v>2020-01</v>
      </c>
      <c r="Z4996" s="0" t="str">
        <f aca="false">"Q"&amp;ROUNDUP(MONTH(E4996)/3,0)&amp;"-"&amp;YEAR(E4996)</f>
        <v>Q1-2020</v>
      </c>
    </row>
    <row r="4997" customFormat="false" ht="14.25" hidden="false" customHeight="false" outlineLevel="0" collapsed="false">
      <c r="A4997" s="0" t="s">
        <v>5039</v>
      </c>
      <c r="B4997" s="0" t="s">
        <v>43</v>
      </c>
      <c r="C4997" s="0" t="s">
        <v>46</v>
      </c>
      <c r="D4997" s="9" t="n">
        <v>43800</v>
      </c>
      <c r="E4997" s="9" t="n">
        <v>43844</v>
      </c>
      <c r="F4997" s="9" t="n">
        <v>43853</v>
      </c>
      <c r="G4997" s="9" t="n">
        <v>43862</v>
      </c>
      <c r="H4997" s="10" t="s">
        <v>36</v>
      </c>
      <c r="I4997" s="0" t="n">
        <v>28</v>
      </c>
      <c r="J4997" s="0" t="n">
        <v>30</v>
      </c>
      <c r="K4997" s="0" t="n">
        <v>325</v>
      </c>
      <c r="L4997" s="0" t="n">
        <v>7</v>
      </c>
      <c r="M4997" s="0" t="n">
        <v>5</v>
      </c>
      <c r="N4997" s="11" t="n">
        <v>0.05</v>
      </c>
      <c r="O4997" s="12" t="n">
        <v>546.72</v>
      </c>
      <c r="P4997" s="12" t="n">
        <v>1072</v>
      </c>
      <c r="Q4997" s="12" t="n">
        <f aca="false">M4997*P4997*(1-N4997)</f>
        <v>5092</v>
      </c>
      <c r="R4997" s="12" t="n">
        <f aca="false">M4997*O4997</f>
        <v>2733.6</v>
      </c>
      <c r="S4997" s="12" t="n">
        <f aca="false">Q4997-R4997</f>
        <v>2358.4</v>
      </c>
      <c r="T4997" s="11" t="n">
        <f aca="false">IFERROR(S4997/Q4997,0)</f>
        <v>0.463157894736842</v>
      </c>
      <c r="U4997" s="13" t="n">
        <f aca="false">F4997-E4997</f>
        <v>9</v>
      </c>
      <c r="V4997" s="13" t="n">
        <f aca="false">G4997-F4997</f>
        <v>9</v>
      </c>
      <c r="W4997" s="13" t="n">
        <f aca="false">G4997-E4997</f>
        <v>18</v>
      </c>
      <c r="X4997" s="10" t="n">
        <f aca="false">YEAR(E4997)</f>
        <v>2020</v>
      </c>
      <c r="Y4997" s="0" t="str">
        <f aca="false">TEXT(E4997,"yyyy-mm")</f>
        <v>2020-01</v>
      </c>
      <c r="Z4997" s="0" t="str">
        <f aca="false">"Q"&amp;ROUNDUP(MONTH(E4997)/3,0)&amp;"-"&amp;YEAR(E4997)</f>
        <v>Q1-2020</v>
      </c>
    </row>
    <row r="4998" customFormat="false" ht="14.25" hidden="false" customHeight="false" outlineLevel="0" collapsed="false">
      <c r="A4998" s="0" t="s">
        <v>5040</v>
      </c>
      <c r="B4998" s="0" t="s">
        <v>41</v>
      </c>
      <c r="C4998" s="0" t="s">
        <v>48</v>
      </c>
      <c r="D4998" s="9" t="n">
        <v>43700</v>
      </c>
      <c r="E4998" s="9" t="n">
        <v>43844</v>
      </c>
      <c r="F4998" s="9" t="n">
        <v>43855</v>
      </c>
      <c r="G4998" s="9" t="n">
        <v>43865</v>
      </c>
      <c r="H4998" s="10" t="s">
        <v>36</v>
      </c>
      <c r="I4998" s="0" t="n">
        <v>22</v>
      </c>
      <c r="J4998" s="0" t="n">
        <v>1</v>
      </c>
      <c r="K4998" s="0" t="n">
        <v>4</v>
      </c>
      <c r="L4998" s="0" t="n">
        <v>1</v>
      </c>
      <c r="M4998" s="0" t="n">
        <v>1</v>
      </c>
      <c r="N4998" s="11" t="n">
        <v>0.075</v>
      </c>
      <c r="O4998" s="12" t="n">
        <v>1954.52</v>
      </c>
      <c r="P4998" s="12" t="n">
        <v>2505.8</v>
      </c>
      <c r="Q4998" s="12" t="n">
        <f aca="false">M4998*P4998*(1-N4998)</f>
        <v>2317.865</v>
      </c>
      <c r="R4998" s="12" t="n">
        <f aca="false">M4998*O4998</f>
        <v>1954.52</v>
      </c>
      <c r="S4998" s="12" t="n">
        <f aca="false">Q4998-R4998</f>
        <v>363.345</v>
      </c>
      <c r="T4998" s="11" t="n">
        <f aca="false">IFERROR(S4998/Q4998,0)</f>
        <v>0.156758482482802</v>
      </c>
      <c r="U4998" s="13" t="n">
        <f aca="false">F4998-E4998</f>
        <v>11</v>
      </c>
      <c r="V4998" s="13" t="n">
        <f aca="false">G4998-F4998</f>
        <v>10</v>
      </c>
      <c r="W4998" s="13" t="n">
        <f aca="false">G4998-E4998</f>
        <v>21</v>
      </c>
      <c r="X4998" s="10" t="n">
        <f aca="false">YEAR(E4998)</f>
        <v>2020</v>
      </c>
      <c r="Y4998" s="0" t="str">
        <f aca="false">TEXT(E4998,"yyyy-mm")</f>
        <v>2020-01</v>
      </c>
      <c r="Z4998" s="0" t="str">
        <f aca="false">"Q"&amp;ROUNDUP(MONTH(E4998)/3,0)&amp;"-"&amp;YEAR(E4998)</f>
        <v>Q1-2020</v>
      </c>
    </row>
    <row r="4999" customFormat="false" ht="14.25" hidden="false" customHeight="false" outlineLevel="0" collapsed="false">
      <c r="A4999" s="0" t="s">
        <v>5041</v>
      </c>
      <c r="B4999" s="0" t="s">
        <v>34</v>
      </c>
      <c r="C4999" s="0" t="s">
        <v>79</v>
      </c>
      <c r="D4999" s="9" t="n">
        <v>43700</v>
      </c>
      <c r="E4999" s="9" t="n">
        <v>43844</v>
      </c>
      <c r="F4999" s="9" t="n">
        <v>43864</v>
      </c>
      <c r="G4999" s="9" t="n">
        <v>43872</v>
      </c>
      <c r="H4999" s="10" t="s">
        <v>36</v>
      </c>
      <c r="I4999" s="0" t="n">
        <v>4</v>
      </c>
      <c r="J4999" s="0" t="n">
        <v>28</v>
      </c>
      <c r="K4999" s="0" t="n">
        <v>65</v>
      </c>
      <c r="L4999" s="0" t="n">
        <v>21</v>
      </c>
      <c r="M4999" s="0" t="n">
        <v>5</v>
      </c>
      <c r="N4999" s="11" t="n">
        <v>0.05</v>
      </c>
      <c r="O4999" s="12" t="n">
        <v>3015</v>
      </c>
      <c r="P4999" s="12" t="n">
        <v>4020</v>
      </c>
      <c r="Q4999" s="12" t="n">
        <f aca="false">M4999*P4999*(1-N4999)</f>
        <v>19095</v>
      </c>
      <c r="R4999" s="12" t="n">
        <f aca="false">M4999*O4999</f>
        <v>15075</v>
      </c>
      <c r="S4999" s="12" t="n">
        <f aca="false">Q4999-R4999</f>
        <v>4020</v>
      </c>
      <c r="T4999" s="11" t="n">
        <f aca="false">IFERROR(S4999/Q4999,0)</f>
        <v>0.210526315789474</v>
      </c>
      <c r="U4999" s="13" t="n">
        <f aca="false">F4999-E4999</f>
        <v>20</v>
      </c>
      <c r="V4999" s="13" t="n">
        <f aca="false">G4999-F4999</f>
        <v>8</v>
      </c>
      <c r="W4999" s="13" t="n">
        <f aca="false">G4999-E4999</f>
        <v>28</v>
      </c>
      <c r="X4999" s="10" t="n">
        <f aca="false">YEAR(E4999)</f>
        <v>2020</v>
      </c>
      <c r="Y4999" s="0" t="str">
        <f aca="false">TEXT(E4999,"yyyy-mm")</f>
        <v>2020-01</v>
      </c>
      <c r="Z4999" s="0" t="str">
        <f aca="false">"Q"&amp;ROUNDUP(MONTH(E4999)/3,0)&amp;"-"&amp;YEAR(E4999)</f>
        <v>Q1-2020</v>
      </c>
    </row>
    <row r="5000" customFormat="false" ht="14.25" hidden="false" customHeight="false" outlineLevel="0" collapsed="false">
      <c r="A5000" s="0" t="s">
        <v>5042</v>
      </c>
      <c r="B5000" s="0" t="s">
        <v>43</v>
      </c>
      <c r="C5000" s="0" t="s">
        <v>39</v>
      </c>
      <c r="D5000" s="9" t="n">
        <v>43700</v>
      </c>
      <c r="E5000" s="9" t="n">
        <v>43844</v>
      </c>
      <c r="F5000" s="9" t="n">
        <v>43870</v>
      </c>
      <c r="G5000" s="9" t="n">
        <v>43876</v>
      </c>
      <c r="H5000" s="10" t="s">
        <v>36</v>
      </c>
      <c r="I5000" s="0" t="n">
        <v>26</v>
      </c>
      <c r="J5000" s="0" t="n">
        <v>12</v>
      </c>
      <c r="K5000" s="0" t="n">
        <v>89</v>
      </c>
      <c r="L5000" s="0" t="n">
        <v>23</v>
      </c>
      <c r="M5000" s="0" t="n">
        <v>4</v>
      </c>
      <c r="N5000" s="11" t="n">
        <v>0.05</v>
      </c>
      <c r="O5000" s="12" t="n">
        <v>3253.86</v>
      </c>
      <c r="P5000" s="12" t="n">
        <v>5916.1</v>
      </c>
      <c r="Q5000" s="12" t="n">
        <f aca="false">M5000*P5000*(1-N5000)</f>
        <v>22481.18</v>
      </c>
      <c r="R5000" s="12" t="n">
        <f aca="false">M5000*O5000</f>
        <v>13015.44</v>
      </c>
      <c r="S5000" s="12" t="n">
        <f aca="false">Q5000-R5000</f>
        <v>9465.74</v>
      </c>
      <c r="T5000" s="11" t="n">
        <f aca="false">IFERROR(S5000/Q5000,0)</f>
        <v>0.42105174194593</v>
      </c>
      <c r="U5000" s="13" t="n">
        <f aca="false">F5000-E5000</f>
        <v>26</v>
      </c>
      <c r="V5000" s="13" t="n">
        <f aca="false">G5000-F5000</f>
        <v>6</v>
      </c>
      <c r="W5000" s="13" t="n">
        <f aca="false">G5000-E5000</f>
        <v>32</v>
      </c>
      <c r="X5000" s="10" t="n">
        <f aca="false">YEAR(E5000)</f>
        <v>2020</v>
      </c>
      <c r="Y5000" s="0" t="str">
        <f aca="false">TEXT(E5000,"yyyy-mm")</f>
        <v>2020-01</v>
      </c>
      <c r="Z5000" s="0" t="str">
        <f aca="false">"Q"&amp;ROUNDUP(MONTH(E5000)/3,0)&amp;"-"&amp;YEAR(E5000)</f>
        <v>Q1-2020</v>
      </c>
    </row>
    <row r="5001" customFormat="false" ht="14.25" hidden="false" customHeight="false" outlineLevel="0" collapsed="false">
      <c r="A5001" s="0" t="s">
        <v>5043</v>
      </c>
      <c r="B5001" s="0" t="s">
        <v>34</v>
      </c>
      <c r="C5001" s="0" t="s">
        <v>46</v>
      </c>
      <c r="D5001" s="9" t="n">
        <v>43800</v>
      </c>
      <c r="E5001" s="9" t="n">
        <v>43844</v>
      </c>
      <c r="F5001" s="9" t="n">
        <v>43872</v>
      </c>
      <c r="G5001" s="9" t="n">
        <v>43877</v>
      </c>
      <c r="H5001" s="10" t="s">
        <v>36</v>
      </c>
      <c r="I5001" s="0" t="n">
        <v>3</v>
      </c>
      <c r="J5001" s="0" t="n">
        <v>11</v>
      </c>
      <c r="K5001" s="0" t="n">
        <v>289</v>
      </c>
      <c r="L5001" s="0" t="n">
        <v>5</v>
      </c>
      <c r="M5001" s="0" t="n">
        <v>4</v>
      </c>
      <c r="N5001" s="11" t="n">
        <v>0.1</v>
      </c>
      <c r="O5001" s="12" t="n">
        <v>567.89</v>
      </c>
      <c r="P5001" s="12" t="n">
        <v>1092.1</v>
      </c>
      <c r="Q5001" s="12" t="n">
        <f aca="false">M5001*P5001*(1-N5001)</f>
        <v>3931.56</v>
      </c>
      <c r="R5001" s="12" t="n">
        <f aca="false">M5001*O5001</f>
        <v>2271.56</v>
      </c>
      <c r="S5001" s="12" t="n">
        <f aca="false">Q5001-R5001</f>
        <v>1660</v>
      </c>
      <c r="T5001" s="11" t="n">
        <f aca="false">IFERROR(S5001/Q5001,0)</f>
        <v>0.422224257037919</v>
      </c>
      <c r="U5001" s="13" t="n">
        <f aca="false">F5001-E5001</f>
        <v>28</v>
      </c>
      <c r="V5001" s="13" t="n">
        <f aca="false">G5001-F5001</f>
        <v>5</v>
      </c>
      <c r="W5001" s="13" t="n">
        <f aca="false">G5001-E5001</f>
        <v>33</v>
      </c>
      <c r="X5001" s="10" t="n">
        <f aca="false">YEAR(E5001)</f>
        <v>2020</v>
      </c>
      <c r="Y5001" s="0" t="str">
        <f aca="false">TEXT(E5001,"yyyy-mm")</f>
        <v>2020-01</v>
      </c>
      <c r="Z5001" s="0" t="str">
        <f aca="false">"Q"&amp;ROUNDUP(MONTH(E5001)/3,0)&amp;"-"&amp;YEAR(E5001)</f>
        <v>Q1-2020</v>
      </c>
    </row>
    <row r="5002" customFormat="false" ht="14.25" hidden="false" customHeight="false" outlineLevel="0" collapsed="false">
      <c r="A5002" s="0" t="s">
        <v>5044</v>
      </c>
      <c r="B5002" s="0" t="s">
        <v>38</v>
      </c>
      <c r="C5002" s="0" t="s">
        <v>35</v>
      </c>
      <c r="D5002" s="9" t="n">
        <v>43800</v>
      </c>
      <c r="E5002" s="9" t="n">
        <v>43844</v>
      </c>
      <c r="F5002" s="9" t="n">
        <v>43870</v>
      </c>
      <c r="G5002" s="9" t="n">
        <v>43874</v>
      </c>
      <c r="H5002" s="10" t="s">
        <v>36</v>
      </c>
      <c r="I5002" s="0" t="n">
        <v>14</v>
      </c>
      <c r="J5002" s="0" t="n">
        <v>16</v>
      </c>
      <c r="K5002" s="0" t="n">
        <v>222</v>
      </c>
      <c r="L5002" s="0" t="n">
        <v>40</v>
      </c>
      <c r="M5002" s="0" t="n">
        <v>4</v>
      </c>
      <c r="N5002" s="11" t="n">
        <v>0.15</v>
      </c>
      <c r="O5002" s="12" t="n">
        <v>2375.82</v>
      </c>
      <c r="P5002" s="12" t="n">
        <v>3959.7</v>
      </c>
      <c r="Q5002" s="12" t="n">
        <f aca="false">M5002*P5002*(1-N5002)</f>
        <v>13462.98</v>
      </c>
      <c r="R5002" s="12" t="n">
        <f aca="false">M5002*O5002</f>
        <v>9503.28</v>
      </c>
      <c r="S5002" s="12" t="n">
        <f aca="false">Q5002-R5002</f>
        <v>3959.7</v>
      </c>
      <c r="T5002" s="11" t="n">
        <f aca="false">IFERROR(S5002/Q5002,0)</f>
        <v>0.294117647058824</v>
      </c>
      <c r="U5002" s="13" t="n">
        <f aca="false">F5002-E5002</f>
        <v>26</v>
      </c>
      <c r="V5002" s="13" t="n">
        <f aca="false">G5002-F5002</f>
        <v>4</v>
      </c>
      <c r="W5002" s="13" t="n">
        <f aca="false">G5002-E5002</f>
        <v>30</v>
      </c>
      <c r="X5002" s="10" t="n">
        <f aca="false">YEAR(E5002)</f>
        <v>2020</v>
      </c>
      <c r="Y5002" s="0" t="str">
        <f aca="false">TEXT(E5002,"yyyy-mm")</f>
        <v>2020-01</v>
      </c>
      <c r="Z5002" s="0" t="str">
        <f aca="false">"Q"&amp;ROUNDUP(MONTH(E5002)/3,0)&amp;"-"&amp;YEAR(E5002)</f>
        <v>Q1-2020</v>
      </c>
    </row>
    <row r="5003" customFormat="false" ht="14.25" hidden="false" customHeight="false" outlineLevel="0" collapsed="false">
      <c r="A5003" s="0" t="s">
        <v>5045</v>
      </c>
      <c r="B5003" s="0" t="s">
        <v>34</v>
      </c>
      <c r="C5003" s="0" t="s">
        <v>46</v>
      </c>
      <c r="D5003" s="9" t="n">
        <v>43700</v>
      </c>
      <c r="E5003" s="9" t="n">
        <v>43844</v>
      </c>
      <c r="F5003" s="9" t="n">
        <v>43858</v>
      </c>
      <c r="G5003" s="9" t="n">
        <v>43862</v>
      </c>
      <c r="H5003" s="10" t="s">
        <v>36</v>
      </c>
      <c r="I5003" s="0" t="n">
        <v>12</v>
      </c>
      <c r="J5003" s="0" t="n">
        <v>16</v>
      </c>
      <c r="K5003" s="0" t="n">
        <v>272</v>
      </c>
      <c r="L5003" s="0" t="n">
        <v>41</v>
      </c>
      <c r="M5003" s="0" t="n">
        <v>3</v>
      </c>
      <c r="N5003" s="11" t="n">
        <v>0.1</v>
      </c>
      <c r="O5003" s="12" t="n">
        <v>1884.44</v>
      </c>
      <c r="P5003" s="12" t="n">
        <v>3845.8</v>
      </c>
      <c r="Q5003" s="12" t="n">
        <f aca="false">M5003*P5003*(1-N5003)</f>
        <v>10383.66</v>
      </c>
      <c r="R5003" s="12" t="n">
        <f aca="false">M5003*O5003</f>
        <v>5653.32</v>
      </c>
      <c r="S5003" s="12" t="n">
        <f aca="false">Q5003-R5003</f>
        <v>4730.34</v>
      </c>
      <c r="T5003" s="11" t="n">
        <f aca="false">IFERROR(S5003/Q5003,0)</f>
        <v>0.455556133386494</v>
      </c>
      <c r="U5003" s="13" t="n">
        <f aca="false">F5003-E5003</f>
        <v>14</v>
      </c>
      <c r="V5003" s="13" t="n">
        <f aca="false">G5003-F5003</f>
        <v>4</v>
      </c>
      <c r="W5003" s="13" t="n">
        <f aca="false">G5003-E5003</f>
        <v>18</v>
      </c>
      <c r="X5003" s="10" t="n">
        <f aca="false">YEAR(E5003)</f>
        <v>2020</v>
      </c>
      <c r="Y5003" s="0" t="str">
        <f aca="false">TEXT(E5003,"yyyy-mm")</f>
        <v>2020-01</v>
      </c>
      <c r="Z5003" s="0" t="str">
        <f aca="false">"Q"&amp;ROUNDUP(MONTH(E5003)/3,0)&amp;"-"&amp;YEAR(E5003)</f>
        <v>Q1-2020</v>
      </c>
    </row>
    <row r="5004" customFormat="false" ht="14.25" hidden="false" customHeight="false" outlineLevel="0" collapsed="false">
      <c r="A5004" s="0" t="s">
        <v>5046</v>
      </c>
      <c r="B5004" s="0" t="s">
        <v>34</v>
      </c>
      <c r="C5004" s="0" t="s">
        <v>46</v>
      </c>
      <c r="D5004" s="9" t="n">
        <v>43800</v>
      </c>
      <c r="E5004" s="9" t="n">
        <v>43844</v>
      </c>
      <c r="F5004" s="9" t="n">
        <v>43870</v>
      </c>
      <c r="G5004" s="9" t="n">
        <v>43873</v>
      </c>
      <c r="H5004" s="10" t="s">
        <v>36</v>
      </c>
      <c r="I5004" s="0" t="n">
        <v>7</v>
      </c>
      <c r="J5004" s="0" t="n">
        <v>10</v>
      </c>
      <c r="K5004" s="0" t="n">
        <v>280</v>
      </c>
      <c r="L5004" s="0" t="n">
        <v>21</v>
      </c>
      <c r="M5004" s="0" t="n">
        <v>7</v>
      </c>
      <c r="N5004" s="11" t="n">
        <v>0.1</v>
      </c>
      <c r="O5004" s="12" t="n">
        <v>2586.87</v>
      </c>
      <c r="P5004" s="12" t="n">
        <v>3919.5</v>
      </c>
      <c r="Q5004" s="12" t="n">
        <f aca="false">M5004*P5004*(1-N5004)</f>
        <v>24692.85</v>
      </c>
      <c r="R5004" s="12" t="n">
        <f aca="false">M5004*O5004</f>
        <v>18108.09</v>
      </c>
      <c r="S5004" s="12" t="n">
        <f aca="false">Q5004-R5004</f>
        <v>6584.76</v>
      </c>
      <c r="T5004" s="11" t="n">
        <f aca="false">IFERROR(S5004/Q5004,0)</f>
        <v>0.266666666666667</v>
      </c>
      <c r="U5004" s="13" t="n">
        <f aca="false">F5004-E5004</f>
        <v>26</v>
      </c>
      <c r="V5004" s="13" t="n">
        <f aca="false">G5004-F5004</f>
        <v>3</v>
      </c>
      <c r="W5004" s="13" t="n">
        <f aca="false">G5004-E5004</f>
        <v>29</v>
      </c>
      <c r="X5004" s="10" t="n">
        <f aca="false">YEAR(E5004)</f>
        <v>2020</v>
      </c>
      <c r="Y5004" s="0" t="str">
        <f aca="false">TEXT(E5004,"yyyy-mm")</f>
        <v>2020-01</v>
      </c>
      <c r="Z5004" s="0" t="str">
        <f aca="false">"Q"&amp;ROUNDUP(MONTH(E5004)/3,0)&amp;"-"&amp;YEAR(E5004)</f>
        <v>Q1-2020</v>
      </c>
    </row>
    <row r="5005" customFormat="false" ht="14.25" hidden="false" customHeight="false" outlineLevel="0" collapsed="false">
      <c r="A5005" s="0" t="s">
        <v>5047</v>
      </c>
      <c r="B5005" s="0" t="s">
        <v>34</v>
      </c>
      <c r="C5005" s="0" t="s">
        <v>46</v>
      </c>
      <c r="D5005" s="9" t="n">
        <v>43700</v>
      </c>
      <c r="E5005" s="9" t="n">
        <v>43844</v>
      </c>
      <c r="F5005" s="9" t="n">
        <v>43852</v>
      </c>
      <c r="G5005" s="9" t="n">
        <v>43858</v>
      </c>
      <c r="H5005" s="10" t="s">
        <v>36</v>
      </c>
      <c r="I5005" s="0" t="n">
        <v>4</v>
      </c>
      <c r="J5005" s="0" t="n">
        <v>43</v>
      </c>
      <c r="K5005" s="0" t="n">
        <v>314</v>
      </c>
      <c r="L5005" s="0" t="n">
        <v>23</v>
      </c>
      <c r="M5005" s="0" t="n">
        <v>6</v>
      </c>
      <c r="N5005" s="11" t="n">
        <v>0.2</v>
      </c>
      <c r="O5005" s="12" t="n">
        <v>131.32</v>
      </c>
      <c r="P5005" s="12" t="n">
        <v>268</v>
      </c>
      <c r="Q5005" s="12" t="n">
        <f aca="false">M5005*P5005*(1-N5005)</f>
        <v>1286.4</v>
      </c>
      <c r="R5005" s="12" t="n">
        <f aca="false">M5005*O5005</f>
        <v>787.92</v>
      </c>
      <c r="S5005" s="12" t="n">
        <f aca="false">Q5005-R5005</f>
        <v>498.48</v>
      </c>
      <c r="T5005" s="11" t="n">
        <f aca="false">IFERROR(S5005/Q5005,0)</f>
        <v>0.3875</v>
      </c>
      <c r="U5005" s="13" t="n">
        <f aca="false">F5005-E5005</f>
        <v>8</v>
      </c>
      <c r="V5005" s="13" t="n">
        <f aca="false">G5005-F5005</f>
        <v>6</v>
      </c>
      <c r="W5005" s="13" t="n">
        <f aca="false">G5005-E5005</f>
        <v>14</v>
      </c>
      <c r="X5005" s="10" t="n">
        <f aca="false">YEAR(E5005)</f>
        <v>2020</v>
      </c>
      <c r="Y5005" s="0" t="str">
        <f aca="false">TEXT(E5005,"yyyy-mm")</f>
        <v>2020-01</v>
      </c>
      <c r="Z5005" s="0" t="str">
        <f aca="false">"Q"&amp;ROUNDUP(MONTH(E5005)/3,0)&amp;"-"&amp;YEAR(E5005)</f>
        <v>Q1-2020</v>
      </c>
    </row>
    <row r="5006" customFormat="false" ht="14.25" hidden="false" customHeight="false" outlineLevel="0" collapsed="false">
      <c r="A5006" s="0" t="s">
        <v>5048</v>
      </c>
      <c r="B5006" s="0" t="s">
        <v>38</v>
      </c>
      <c r="C5006" s="0" t="s">
        <v>46</v>
      </c>
      <c r="D5006" s="9" t="n">
        <v>43700</v>
      </c>
      <c r="E5006" s="9" t="n">
        <v>43845</v>
      </c>
      <c r="F5006" s="9" t="n">
        <v>43848</v>
      </c>
      <c r="G5006" s="9" t="n">
        <v>43857</v>
      </c>
      <c r="H5006" s="10" t="s">
        <v>36</v>
      </c>
      <c r="I5006" s="0" t="n">
        <v>18</v>
      </c>
      <c r="J5006" s="0" t="n">
        <v>4</v>
      </c>
      <c r="K5006" s="0" t="n">
        <v>289</v>
      </c>
      <c r="L5006" s="0" t="n">
        <v>1</v>
      </c>
      <c r="M5006" s="0" t="n">
        <v>8</v>
      </c>
      <c r="N5006" s="11" t="n">
        <v>0.05</v>
      </c>
      <c r="O5006" s="12" t="n">
        <v>1634.47</v>
      </c>
      <c r="P5006" s="12" t="n">
        <v>3986.5</v>
      </c>
      <c r="Q5006" s="12" t="n">
        <f aca="false">M5006*P5006*(1-N5006)</f>
        <v>30297.4</v>
      </c>
      <c r="R5006" s="12" t="n">
        <f aca="false">M5006*O5006</f>
        <v>13075.76</v>
      </c>
      <c r="S5006" s="12" t="n">
        <f aca="false">Q5006-R5006</f>
        <v>17221.64</v>
      </c>
      <c r="T5006" s="11" t="n">
        <f aca="false">IFERROR(S5006/Q5006,0)</f>
        <v>0.568419732386277</v>
      </c>
      <c r="U5006" s="13" t="n">
        <f aca="false">F5006-E5006</f>
        <v>3</v>
      </c>
      <c r="V5006" s="13" t="n">
        <f aca="false">G5006-F5006</f>
        <v>9</v>
      </c>
      <c r="W5006" s="13" t="n">
        <f aca="false">G5006-E5006</f>
        <v>12</v>
      </c>
      <c r="X5006" s="10" t="n">
        <f aca="false">YEAR(E5006)</f>
        <v>2020</v>
      </c>
      <c r="Y5006" s="0" t="str">
        <f aca="false">TEXT(E5006,"yyyy-mm")</f>
        <v>2020-01</v>
      </c>
      <c r="Z5006" s="0" t="str">
        <f aca="false">"Q"&amp;ROUNDUP(MONTH(E5006)/3,0)&amp;"-"&amp;YEAR(E5006)</f>
        <v>Q1-2020</v>
      </c>
    </row>
    <row r="5007" customFormat="false" ht="14.25" hidden="false" customHeight="false" outlineLevel="0" collapsed="false">
      <c r="A5007" s="0" t="s">
        <v>5049</v>
      </c>
      <c r="B5007" s="0" t="s">
        <v>34</v>
      </c>
      <c r="C5007" s="0" t="s">
        <v>39</v>
      </c>
      <c r="D5007" s="9" t="n">
        <v>43700</v>
      </c>
      <c r="E5007" s="9" t="n">
        <v>43845</v>
      </c>
      <c r="F5007" s="9" t="n">
        <v>43873</v>
      </c>
      <c r="G5007" s="9" t="n">
        <v>43880</v>
      </c>
      <c r="H5007" s="10" t="s">
        <v>36</v>
      </c>
      <c r="I5007" s="0" t="n">
        <v>9</v>
      </c>
      <c r="J5007" s="0" t="n">
        <v>10</v>
      </c>
      <c r="K5007" s="0" t="n">
        <v>107</v>
      </c>
      <c r="L5007" s="0" t="n">
        <v>32</v>
      </c>
      <c r="M5007" s="0" t="n">
        <v>7</v>
      </c>
      <c r="N5007" s="11" t="n">
        <v>0.075</v>
      </c>
      <c r="O5007" s="12" t="n">
        <v>1795.6</v>
      </c>
      <c r="P5007" s="12" t="n">
        <v>2680</v>
      </c>
      <c r="Q5007" s="12" t="n">
        <f aca="false">M5007*P5007*(1-N5007)</f>
        <v>17353</v>
      </c>
      <c r="R5007" s="12" t="n">
        <f aca="false">M5007*O5007</f>
        <v>12569.2</v>
      </c>
      <c r="S5007" s="12" t="n">
        <f aca="false">Q5007-R5007</f>
        <v>4783.8</v>
      </c>
      <c r="T5007" s="11" t="n">
        <f aca="false">IFERROR(S5007/Q5007,0)</f>
        <v>0.275675675675676</v>
      </c>
      <c r="U5007" s="13" t="n">
        <f aca="false">F5007-E5007</f>
        <v>28</v>
      </c>
      <c r="V5007" s="13" t="n">
        <f aca="false">G5007-F5007</f>
        <v>7</v>
      </c>
      <c r="W5007" s="13" t="n">
        <f aca="false">G5007-E5007</f>
        <v>35</v>
      </c>
      <c r="X5007" s="10" t="n">
        <f aca="false">YEAR(E5007)</f>
        <v>2020</v>
      </c>
      <c r="Y5007" s="0" t="str">
        <f aca="false">TEXT(E5007,"yyyy-mm")</f>
        <v>2020-01</v>
      </c>
      <c r="Z5007" s="0" t="str">
        <f aca="false">"Q"&amp;ROUNDUP(MONTH(E5007)/3,0)&amp;"-"&amp;YEAR(E5007)</f>
        <v>Q1-2020</v>
      </c>
    </row>
    <row r="5008" customFormat="false" ht="14.25" hidden="false" customHeight="false" outlineLevel="0" collapsed="false">
      <c r="A5008" s="0" t="s">
        <v>5050</v>
      </c>
      <c r="B5008" s="0" t="s">
        <v>38</v>
      </c>
      <c r="C5008" s="0" t="s">
        <v>48</v>
      </c>
      <c r="D5008" s="9" t="n">
        <v>43800</v>
      </c>
      <c r="E5008" s="9" t="n">
        <v>43845</v>
      </c>
      <c r="F5008" s="9" t="n">
        <v>43849</v>
      </c>
      <c r="G5008" s="9" t="n">
        <v>43852</v>
      </c>
      <c r="H5008" s="10" t="s">
        <v>36</v>
      </c>
      <c r="I5008" s="0" t="n">
        <v>20</v>
      </c>
      <c r="J5008" s="0" t="n">
        <v>7</v>
      </c>
      <c r="K5008" s="0" t="n">
        <v>19</v>
      </c>
      <c r="L5008" s="0" t="n">
        <v>23</v>
      </c>
      <c r="M5008" s="0" t="n">
        <v>3</v>
      </c>
      <c r="N5008" s="11" t="n">
        <v>0.075</v>
      </c>
      <c r="O5008" s="12" t="n">
        <v>501.7</v>
      </c>
      <c r="P5008" s="12" t="n">
        <v>1045.2</v>
      </c>
      <c r="Q5008" s="12" t="n">
        <f aca="false">M5008*P5008*(1-N5008)</f>
        <v>2900.43</v>
      </c>
      <c r="R5008" s="12" t="n">
        <f aca="false">M5008*O5008</f>
        <v>1505.1</v>
      </c>
      <c r="S5008" s="12" t="n">
        <f aca="false">Q5008-R5008</f>
        <v>1395.33</v>
      </c>
      <c r="T5008" s="11" t="n">
        <f aca="false">IFERROR(S5008/Q5008,0)</f>
        <v>0.481076943763511</v>
      </c>
      <c r="U5008" s="13" t="n">
        <f aca="false">F5008-E5008</f>
        <v>4</v>
      </c>
      <c r="V5008" s="13" t="n">
        <f aca="false">G5008-F5008</f>
        <v>3</v>
      </c>
      <c r="W5008" s="13" t="n">
        <f aca="false">G5008-E5008</f>
        <v>7</v>
      </c>
      <c r="X5008" s="10" t="n">
        <f aca="false">YEAR(E5008)</f>
        <v>2020</v>
      </c>
      <c r="Y5008" s="0" t="str">
        <f aca="false">TEXT(E5008,"yyyy-mm")</f>
        <v>2020-01</v>
      </c>
      <c r="Z5008" s="0" t="str">
        <f aca="false">"Q"&amp;ROUNDUP(MONTH(E5008)/3,0)&amp;"-"&amp;YEAR(E5008)</f>
        <v>Q1-2020</v>
      </c>
    </row>
    <row r="5009" customFormat="false" ht="14.25" hidden="false" customHeight="false" outlineLevel="0" collapsed="false">
      <c r="A5009" s="0" t="s">
        <v>5051</v>
      </c>
      <c r="B5009" s="0" t="s">
        <v>34</v>
      </c>
      <c r="C5009" s="0" t="s">
        <v>39</v>
      </c>
      <c r="D5009" s="9" t="n">
        <v>43800</v>
      </c>
      <c r="E5009" s="9" t="n">
        <v>43845</v>
      </c>
      <c r="F5009" s="9" t="n">
        <v>43861</v>
      </c>
      <c r="G5009" s="9" t="n">
        <v>43862</v>
      </c>
      <c r="H5009" s="10" t="s">
        <v>36</v>
      </c>
      <c r="I5009" s="0" t="n">
        <v>11</v>
      </c>
      <c r="J5009" s="0" t="n">
        <v>18</v>
      </c>
      <c r="K5009" s="0" t="n">
        <v>144</v>
      </c>
      <c r="L5009" s="0" t="n">
        <v>20</v>
      </c>
      <c r="M5009" s="0" t="n">
        <v>1</v>
      </c>
      <c r="N5009" s="11" t="n">
        <v>0.05</v>
      </c>
      <c r="O5009" s="12" t="n">
        <v>3272.28</v>
      </c>
      <c r="P5009" s="12" t="n">
        <v>5949.6</v>
      </c>
      <c r="Q5009" s="12" t="n">
        <f aca="false">M5009*P5009*(1-N5009)</f>
        <v>5652.12</v>
      </c>
      <c r="R5009" s="12" t="n">
        <f aca="false">M5009*O5009</f>
        <v>3272.28</v>
      </c>
      <c r="S5009" s="12" t="n">
        <f aca="false">Q5009-R5009</f>
        <v>2379.84</v>
      </c>
      <c r="T5009" s="11" t="n">
        <f aca="false">IFERROR(S5009/Q5009,0)</f>
        <v>0.421052631578947</v>
      </c>
      <c r="U5009" s="13" t="n">
        <f aca="false">F5009-E5009</f>
        <v>16</v>
      </c>
      <c r="V5009" s="13" t="n">
        <f aca="false">G5009-F5009</f>
        <v>1</v>
      </c>
      <c r="W5009" s="13" t="n">
        <f aca="false">G5009-E5009</f>
        <v>17</v>
      </c>
      <c r="X5009" s="10" t="n">
        <f aca="false">YEAR(E5009)</f>
        <v>2020</v>
      </c>
      <c r="Y5009" s="0" t="str">
        <f aca="false">TEXT(E5009,"yyyy-mm")</f>
        <v>2020-01</v>
      </c>
      <c r="Z5009" s="0" t="str">
        <f aca="false">"Q"&amp;ROUNDUP(MONTH(E5009)/3,0)&amp;"-"&amp;YEAR(E5009)</f>
        <v>Q1-2020</v>
      </c>
    </row>
    <row r="5010" customFormat="false" ht="14.25" hidden="false" customHeight="false" outlineLevel="0" collapsed="false">
      <c r="A5010" s="0" t="s">
        <v>5052</v>
      </c>
      <c r="B5010" s="0" t="s">
        <v>34</v>
      </c>
      <c r="C5010" s="0" t="s">
        <v>79</v>
      </c>
      <c r="D5010" s="9" t="n">
        <v>43700</v>
      </c>
      <c r="E5010" s="9" t="n">
        <v>43845</v>
      </c>
      <c r="F5010" s="9" t="n">
        <v>43847</v>
      </c>
      <c r="G5010" s="9" t="n">
        <v>43849</v>
      </c>
      <c r="H5010" s="10" t="s">
        <v>36</v>
      </c>
      <c r="I5010" s="0" t="n">
        <v>9</v>
      </c>
      <c r="J5010" s="0" t="n">
        <v>42</v>
      </c>
      <c r="K5010" s="0" t="n">
        <v>75</v>
      </c>
      <c r="L5010" s="0" t="n">
        <v>20</v>
      </c>
      <c r="M5010" s="0" t="n">
        <v>5</v>
      </c>
      <c r="N5010" s="11" t="n">
        <v>0.075</v>
      </c>
      <c r="O5010" s="12" t="n">
        <v>1578.52</v>
      </c>
      <c r="P5010" s="12" t="n">
        <v>3946.3</v>
      </c>
      <c r="Q5010" s="12" t="n">
        <f aca="false">M5010*P5010*(1-N5010)</f>
        <v>18251.6375</v>
      </c>
      <c r="R5010" s="12" t="n">
        <f aca="false">M5010*O5010</f>
        <v>7892.6</v>
      </c>
      <c r="S5010" s="12" t="n">
        <f aca="false">Q5010-R5010</f>
        <v>10359.0375</v>
      </c>
      <c r="T5010" s="11" t="n">
        <f aca="false">IFERROR(S5010/Q5010,0)</f>
        <v>0.567567567567568</v>
      </c>
      <c r="U5010" s="13" t="n">
        <f aca="false">F5010-E5010</f>
        <v>2</v>
      </c>
      <c r="V5010" s="13" t="n">
        <f aca="false">G5010-F5010</f>
        <v>2</v>
      </c>
      <c r="W5010" s="13" t="n">
        <f aca="false">G5010-E5010</f>
        <v>4</v>
      </c>
      <c r="X5010" s="10" t="n">
        <f aca="false">YEAR(E5010)</f>
        <v>2020</v>
      </c>
      <c r="Y5010" s="0" t="str">
        <f aca="false">TEXT(E5010,"yyyy-mm")</f>
        <v>2020-01</v>
      </c>
      <c r="Z5010" s="0" t="str">
        <f aca="false">"Q"&amp;ROUNDUP(MONTH(E5010)/3,0)&amp;"-"&amp;YEAR(E5010)</f>
        <v>Q1-2020</v>
      </c>
    </row>
    <row r="5011" customFormat="false" ht="14.25" hidden="false" customHeight="false" outlineLevel="0" collapsed="false">
      <c r="A5011" s="0" t="s">
        <v>5053</v>
      </c>
      <c r="B5011" s="0" t="s">
        <v>34</v>
      </c>
      <c r="C5011" s="0" t="s">
        <v>79</v>
      </c>
      <c r="D5011" s="9" t="n">
        <v>43700</v>
      </c>
      <c r="E5011" s="9" t="n">
        <v>43845</v>
      </c>
      <c r="F5011" s="9" t="n">
        <v>43848</v>
      </c>
      <c r="G5011" s="9" t="n">
        <v>43849</v>
      </c>
      <c r="H5011" s="10" t="s">
        <v>36</v>
      </c>
      <c r="I5011" s="0" t="n">
        <v>3</v>
      </c>
      <c r="J5011" s="0" t="n">
        <v>24</v>
      </c>
      <c r="K5011" s="0" t="n">
        <v>79</v>
      </c>
      <c r="L5011" s="0" t="n">
        <v>5</v>
      </c>
      <c r="M5011" s="0" t="n">
        <v>2</v>
      </c>
      <c r="N5011" s="11" t="n">
        <v>0.2</v>
      </c>
      <c r="O5011" s="12" t="n">
        <v>1536.44</v>
      </c>
      <c r="P5011" s="12" t="n">
        <v>1969.8</v>
      </c>
      <c r="Q5011" s="12" t="n">
        <f aca="false">M5011*P5011*(1-N5011)</f>
        <v>3151.68</v>
      </c>
      <c r="R5011" s="12" t="n">
        <f aca="false">M5011*O5011</f>
        <v>3072.88</v>
      </c>
      <c r="S5011" s="12" t="n">
        <f aca="false">Q5011-R5011</f>
        <v>78.8000000000002</v>
      </c>
      <c r="T5011" s="11" t="n">
        <f aca="false">IFERROR(S5011/Q5011,0)</f>
        <v>0.0250025383287644</v>
      </c>
      <c r="U5011" s="13" t="n">
        <f aca="false">F5011-E5011</f>
        <v>3</v>
      </c>
      <c r="V5011" s="13" t="n">
        <f aca="false">G5011-F5011</f>
        <v>1</v>
      </c>
      <c r="W5011" s="13" t="n">
        <f aca="false">G5011-E5011</f>
        <v>4</v>
      </c>
      <c r="X5011" s="10" t="n">
        <f aca="false">YEAR(E5011)</f>
        <v>2020</v>
      </c>
      <c r="Y5011" s="0" t="str">
        <f aca="false">TEXT(E5011,"yyyy-mm")</f>
        <v>2020-01</v>
      </c>
      <c r="Z5011" s="0" t="str">
        <f aca="false">"Q"&amp;ROUNDUP(MONTH(E5011)/3,0)&amp;"-"&amp;YEAR(E5011)</f>
        <v>Q1-2020</v>
      </c>
    </row>
    <row r="5012" customFormat="false" ht="14.25" hidden="false" customHeight="false" outlineLevel="0" collapsed="false">
      <c r="A5012" s="0" t="s">
        <v>5054</v>
      </c>
      <c r="B5012" s="0" t="s">
        <v>34</v>
      </c>
      <c r="C5012" s="0" t="s">
        <v>48</v>
      </c>
      <c r="D5012" s="9" t="n">
        <v>43700</v>
      </c>
      <c r="E5012" s="9" t="n">
        <v>43845</v>
      </c>
      <c r="F5012" s="9" t="n">
        <v>43868</v>
      </c>
      <c r="G5012" s="9" t="n">
        <v>43874</v>
      </c>
      <c r="H5012" s="10" t="s">
        <v>36</v>
      </c>
      <c r="I5012" s="0" t="n">
        <v>1</v>
      </c>
      <c r="J5012" s="0" t="n">
        <v>47</v>
      </c>
      <c r="K5012" s="0" t="n">
        <v>12</v>
      </c>
      <c r="L5012" s="0" t="n">
        <v>24</v>
      </c>
      <c r="M5012" s="0" t="n">
        <v>2</v>
      </c>
      <c r="N5012" s="11" t="n">
        <v>0.05</v>
      </c>
      <c r="O5012" s="12" t="n">
        <v>2872.63</v>
      </c>
      <c r="P5012" s="12" t="n">
        <v>5862.5</v>
      </c>
      <c r="Q5012" s="12" t="n">
        <f aca="false">M5012*P5012*(1-N5012)</f>
        <v>11138.75</v>
      </c>
      <c r="R5012" s="12" t="n">
        <f aca="false">M5012*O5012</f>
        <v>5745.26</v>
      </c>
      <c r="S5012" s="12" t="n">
        <f aca="false">Q5012-R5012</f>
        <v>5393.49</v>
      </c>
      <c r="T5012" s="11" t="n">
        <f aca="false">IFERROR(S5012/Q5012,0)</f>
        <v>0.484209628548984</v>
      </c>
      <c r="U5012" s="13" t="n">
        <f aca="false">F5012-E5012</f>
        <v>23</v>
      </c>
      <c r="V5012" s="13" t="n">
        <f aca="false">G5012-F5012</f>
        <v>6</v>
      </c>
      <c r="W5012" s="13" t="n">
        <f aca="false">G5012-E5012</f>
        <v>29</v>
      </c>
      <c r="X5012" s="10" t="n">
        <f aca="false">YEAR(E5012)</f>
        <v>2020</v>
      </c>
      <c r="Y5012" s="0" t="str">
        <f aca="false">TEXT(E5012,"yyyy-mm")</f>
        <v>2020-01</v>
      </c>
      <c r="Z5012" s="0" t="str">
        <f aca="false">"Q"&amp;ROUNDUP(MONTH(E5012)/3,0)&amp;"-"&amp;YEAR(E5012)</f>
        <v>Q1-2020</v>
      </c>
    </row>
    <row r="5013" customFormat="false" ht="14.25" hidden="false" customHeight="false" outlineLevel="0" collapsed="false">
      <c r="A5013" s="0" t="s">
        <v>5055</v>
      </c>
      <c r="B5013" s="0" t="s">
        <v>38</v>
      </c>
      <c r="C5013" s="0" t="s">
        <v>39</v>
      </c>
      <c r="D5013" s="9" t="n">
        <v>43800</v>
      </c>
      <c r="E5013" s="9" t="n">
        <v>43845</v>
      </c>
      <c r="F5013" s="9" t="n">
        <v>43853</v>
      </c>
      <c r="G5013" s="9" t="n">
        <v>43862</v>
      </c>
      <c r="H5013" s="10" t="s">
        <v>36</v>
      </c>
      <c r="I5013" s="0" t="n">
        <v>19</v>
      </c>
      <c r="J5013" s="0" t="n">
        <v>23</v>
      </c>
      <c r="K5013" s="0" t="n">
        <v>167</v>
      </c>
      <c r="L5013" s="0" t="n">
        <v>29</v>
      </c>
      <c r="M5013" s="0" t="n">
        <v>5</v>
      </c>
      <c r="N5013" s="11" t="n">
        <v>0.15</v>
      </c>
      <c r="O5013" s="12" t="n">
        <v>739.95</v>
      </c>
      <c r="P5013" s="12" t="n">
        <v>1681.7</v>
      </c>
      <c r="Q5013" s="12" t="n">
        <f aca="false">M5013*P5013*(1-N5013)</f>
        <v>7147.225</v>
      </c>
      <c r="R5013" s="12" t="n">
        <f aca="false">M5013*O5013</f>
        <v>3699.75</v>
      </c>
      <c r="S5013" s="12" t="n">
        <f aca="false">Q5013-R5013</f>
        <v>3447.475</v>
      </c>
      <c r="T5013" s="11" t="n">
        <f aca="false">IFERROR(S5013/Q5013,0)</f>
        <v>0.482351542032047</v>
      </c>
      <c r="U5013" s="13" t="n">
        <f aca="false">F5013-E5013</f>
        <v>8</v>
      </c>
      <c r="V5013" s="13" t="n">
        <f aca="false">G5013-F5013</f>
        <v>9</v>
      </c>
      <c r="W5013" s="13" t="n">
        <f aca="false">G5013-E5013</f>
        <v>17</v>
      </c>
      <c r="X5013" s="10" t="n">
        <f aca="false">YEAR(E5013)</f>
        <v>2020</v>
      </c>
      <c r="Y5013" s="0" t="str">
        <f aca="false">TEXT(E5013,"yyyy-mm")</f>
        <v>2020-01</v>
      </c>
      <c r="Z5013" s="0" t="str">
        <f aca="false">"Q"&amp;ROUNDUP(MONTH(E5013)/3,0)&amp;"-"&amp;YEAR(E5013)</f>
        <v>Q1-2020</v>
      </c>
    </row>
    <row r="5014" customFormat="false" ht="14.25" hidden="false" customHeight="false" outlineLevel="0" collapsed="false">
      <c r="A5014" s="0" t="s">
        <v>5056</v>
      </c>
      <c r="B5014" s="0" t="s">
        <v>43</v>
      </c>
      <c r="C5014" s="0" t="s">
        <v>39</v>
      </c>
      <c r="D5014" s="9" t="n">
        <v>43700</v>
      </c>
      <c r="E5014" s="9" t="n">
        <v>43846</v>
      </c>
      <c r="F5014" s="9" t="n">
        <v>43867</v>
      </c>
      <c r="G5014" s="9" t="n">
        <v>43870</v>
      </c>
      <c r="H5014" s="10" t="s">
        <v>36</v>
      </c>
      <c r="I5014" s="0" t="n">
        <v>26</v>
      </c>
      <c r="J5014" s="0" t="n">
        <v>20</v>
      </c>
      <c r="K5014" s="0" t="n">
        <v>93</v>
      </c>
      <c r="L5014" s="0" t="n">
        <v>11</v>
      </c>
      <c r="M5014" s="0" t="n">
        <v>8</v>
      </c>
      <c r="N5014" s="11" t="n">
        <v>0.05</v>
      </c>
      <c r="O5014" s="12" t="n">
        <v>1361.98</v>
      </c>
      <c r="P5014" s="12" t="n">
        <v>2432.1</v>
      </c>
      <c r="Q5014" s="12" t="n">
        <f aca="false">M5014*P5014*(1-N5014)</f>
        <v>18483.96</v>
      </c>
      <c r="R5014" s="12" t="n">
        <f aca="false">M5014*O5014</f>
        <v>10895.84</v>
      </c>
      <c r="S5014" s="12" t="n">
        <f aca="false">Q5014-R5014</f>
        <v>7588.12</v>
      </c>
      <c r="T5014" s="11" t="n">
        <f aca="false">IFERROR(S5014/Q5014,0)</f>
        <v>0.41052458455872</v>
      </c>
      <c r="U5014" s="13" t="n">
        <f aca="false">F5014-E5014</f>
        <v>21</v>
      </c>
      <c r="V5014" s="13" t="n">
        <f aca="false">G5014-F5014</f>
        <v>3</v>
      </c>
      <c r="W5014" s="13" t="n">
        <f aca="false">G5014-E5014</f>
        <v>24</v>
      </c>
      <c r="X5014" s="10" t="n">
        <f aca="false">YEAR(E5014)</f>
        <v>2020</v>
      </c>
      <c r="Y5014" s="0" t="str">
        <f aca="false">TEXT(E5014,"yyyy-mm")</f>
        <v>2020-01</v>
      </c>
      <c r="Z5014" s="0" t="str">
        <f aca="false">"Q"&amp;ROUNDUP(MONTH(E5014)/3,0)&amp;"-"&amp;YEAR(E5014)</f>
        <v>Q1-2020</v>
      </c>
    </row>
    <row r="5015" customFormat="false" ht="14.25" hidden="false" customHeight="false" outlineLevel="0" collapsed="false">
      <c r="A5015" s="0" t="s">
        <v>5057</v>
      </c>
      <c r="B5015" s="0" t="s">
        <v>34</v>
      </c>
      <c r="C5015" s="0" t="s">
        <v>35</v>
      </c>
      <c r="D5015" s="9" t="n">
        <v>43700</v>
      </c>
      <c r="E5015" s="9" t="n">
        <v>43846</v>
      </c>
      <c r="F5015" s="9" t="n">
        <v>43849</v>
      </c>
      <c r="G5015" s="9" t="n">
        <v>43854</v>
      </c>
      <c r="H5015" s="10" t="s">
        <v>36</v>
      </c>
      <c r="I5015" s="0" t="n">
        <v>8</v>
      </c>
      <c r="J5015" s="0" t="n">
        <v>28</v>
      </c>
      <c r="K5015" s="0" t="n">
        <v>225</v>
      </c>
      <c r="L5015" s="0" t="n">
        <v>35</v>
      </c>
      <c r="M5015" s="0" t="n">
        <v>6</v>
      </c>
      <c r="N5015" s="11" t="n">
        <v>0.075</v>
      </c>
      <c r="O5015" s="12" t="n">
        <v>1429.51</v>
      </c>
      <c r="P5015" s="12" t="n">
        <v>1701.8</v>
      </c>
      <c r="Q5015" s="12" t="n">
        <f aca="false">M5015*P5015*(1-N5015)</f>
        <v>9444.99</v>
      </c>
      <c r="R5015" s="12" t="n">
        <f aca="false">M5015*O5015</f>
        <v>8577.06</v>
      </c>
      <c r="S5015" s="12" t="n">
        <f aca="false">Q5015-R5015</f>
        <v>867.93</v>
      </c>
      <c r="T5015" s="11" t="n">
        <f aca="false">IFERROR(S5015/Q5015,0)</f>
        <v>0.0918931624067363</v>
      </c>
      <c r="U5015" s="13" t="n">
        <f aca="false">F5015-E5015</f>
        <v>3</v>
      </c>
      <c r="V5015" s="13" t="n">
        <f aca="false">G5015-F5015</f>
        <v>5</v>
      </c>
      <c r="W5015" s="13" t="n">
        <f aca="false">G5015-E5015</f>
        <v>8</v>
      </c>
      <c r="X5015" s="10" t="n">
        <f aca="false">YEAR(E5015)</f>
        <v>2020</v>
      </c>
      <c r="Y5015" s="0" t="str">
        <f aca="false">TEXT(E5015,"yyyy-mm")</f>
        <v>2020-01</v>
      </c>
      <c r="Z5015" s="0" t="str">
        <f aca="false">"Q"&amp;ROUNDUP(MONTH(E5015)/3,0)&amp;"-"&amp;YEAR(E5015)</f>
        <v>Q1-2020</v>
      </c>
    </row>
    <row r="5016" customFormat="false" ht="14.25" hidden="false" customHeight="false" outlineLevel="0" collapsed="false">
      <c r="A5016" s="0" t="s">
        <v>5058</v>
      </c>
      <c r="B5016" s="0" t="s">
        <v>43</v>
      </c>
      <c r="C5016" s="0" t="s">
        <v>39</v>
      </c>
      <c r="D5016" s="9" t="n">
        <v>43800</v>
      </c>
      <c r="E5016" s="9" t="n">
        <v>43846</v>
      </c>
      <c r="F5016" s="9" t="n">
        <v>43859</v>
      </c>
      <c r="G5016" s="9" t="n">
        <v>43862</v>
      </c>
      <c r="H5016" s="10" t="s">
        <v>36</v>
      </c>
      <c r="I5016" s="0" t="n">
        <v>26</v>
      </c>
      <c r="J5016" s="0" t="n">
        <v>41</v>
      </c>
      <c r="K5016" s="0" t="n">
        <v>167</v>
      </c>
      <c r="L5016" s="0" t="n">
        <v>30</v>
      </c>
      <c r="M5016" s="0" t="n">
        <v>8</v>
      </c>
      <c r="N5016" s="11" t="n">
        <v>0.15</v>
      </c>
      <c r="O5016" s="12" t="n">
        <v>2207.58</v>
      </c>
      <c r="P5016" s="12" t="n">
        <v>3504.1</v>
      </c>
      <c r="Q5016" s="12" t="n">
        <f aca="false">M5016*P5016*(1-N5016)</f>
        <v>23827.88</v>
      </c>
      <c r="R5016" s="12" t="n">
        <f aca="false">M5016*O5016</f>
        <v>17660.64</v>
      </c>
      <c r="S5016" s="12" t="n">
        <f aca="false">Q5016-R5016</f>
        <v>6167.24</v>
      </c>
      <c r="T5016" s="11" t="n">
        <f aca="false">IFERROR(S5016/Q5016,0)</f>
        <v>0.258824536635236</v>
      </c>
      <c r="U5016" s="13" t="n">
        <f aca="false">F5016-E5016</f>
        <v>13</v>
      </c>
      <c r="V5016" s="13" t="n">
        <f aca="false">G5016-F5016</f>
        <v>3</v>
      </c>
      <c r="W5016" s="13" t="n">
        <f aca="false">G5016-E5016</f>
        <v>16</v>
      </c>
      <c r="X5016" s="10" t="n">
        <f aca="false">YEAR(E5016)</f>
        <v>2020</v>
      </c>
      <c r="Y5016" s="0" t="str">
        <f aca="false">TEXT(E5016,"yyyy-mm")</f>
        <v>2020-01</v>
      </c>
      <c r="Z5016" s="0" t="str">
        <f aca="false">"Q"&amp;ROUNDUP(MONTH(E5016)/3,0)&amp;"-"&amp;YEAR(E5016)</f>
        <v>Q1-2020</v>
      </c>
    </row>
    <row r="5017" customFormat="false" ht="14.25" hidden="false" customHeight="false" outlineLevel="0" collapsed="false">
      <c r="A5017" s="0" t="s">
        <v>5059</v>
      </c>
      <c r="B5017" s="0" t="s">
        <v>43</v>
      </c>
      <c r="C5017" s="0" t="s">
        <v>35</v>
      </c>
      <c r="D5017" s="9" t="n">
        <v>43800</v>
      </c>
      <c r="E5017" s="9" t="n">
        <v>43846</v>
      </c>
      <c r="F5017" s="9" t="n">
        <v>43851</v>
      </c>
      <c r="G5017" s="9" t="n">
        <v>43861</v>
      </c>
      <c r="H5017" s="10" t="s">
        <v>36</v>
      </c>
      <c r="I5017" s="0" t="n">
        <v>28</v>
      </c>
      <c r="J5017" s="0" t="n">
        <v>36</v>
      </c>
      <c r="K5017" s="0" t="n">
        <v>222</v>
      </c>
      <c r="L5017" s="0" t="n">
        <v>16</v>
      </c>
      <c r="M5017" s="0" t="n">
        <v>6</v>
      </c>
      <c r="N5017" s="11" t="n">
        <v>0.2</v>
      </c>
      <c r="O5017" s="12" t="n">
        <v>1689.47</v>
      </c>
      <c r="P5017" s="12" t="n">
        <v>2639.8</v>
      </c>
      <c r="Q5017" s="12" t="n">
        <f aca="false">M5017*P5017*(1-N5017)</f>
        <v>12671.04</v>
      </c>
      <c r="R5017" s="12" t="n">
        <f aca="false">M5017*O5017</f>
        <v>10136.82</v>
      </c>
      <c r="S5017" s="12" t="n">
        <f aca="false">Q5017-R5017</f>
        <v>2534.22</v>
      </c>
      <c r="T5017" s="11" t="n">
        <f aca="false">IFERROR(S5017/Q5017,0)</f>
        <v>0.200000947041443</v>
      </c>
      <c r="U5017" s="13" t="n">
        <f aca="false">F5017-E5017</f>
        <v>5</v>
      </c>
      <c r="V5017" s="13" t="n">
        <f aca="false">G5017-F5017</f>
        <v>10</v>
      </c>
      <c r="W5017" s="13" t="n">
        <f aca="false">G5017-E5017</f>
        <v>15</v>
      </c>
      <c r="X5017" s="10" t="n">
        <f aca="false">YEAR(E5017)</f>
        <v>2020</v>
      </c>
      <c r="Y5017" s="0" t="str">
        <f aca="false">TEXT(E5017,"yyyy-mm")</f>
        <v>2020-01</v>
      </c>
      <c r="Z5017" s="0" t="str">
        <f aca="false">"Q"&amp;ROUNDUP(MONTH(E5017)/3,0)&amp;"-"&amp;YEAR(E5017)</f>
        <v>Q1-2020</v>
      </c>
    </row>
    <row r="5018" customFormat="false" ht="14.25" hidden="false" customHeight="false" outlineLevel="0" collapsed="false">
      <c r="A5018" s="0" t="s">
        <v>5060</v>
      </c>
      <c r="B5018" s="0" t="s">
        <v>34</v>
      </c>
      <c r="C5018" s="0" t="s">
        <v>46</v>
      </c>
      <c r="D5018" s="9" t="n">
        <v>43700</v>
      </c>
      <c r="E5018" s="9" t="n">
        <v>43846</v>
      </c>
      <c r="F5018" s="9" t="n">
        <v>43862</v>
      </c>
      <c r="G5018" s="9" t="n">
        <v>43871</v>
      </c>
      <c r="H5018" s="10" t="s">
        <v>36</v>
      </c>
      <c r="I5018" s="0" t="n">
        <v>7</v>
      </c>
      <c r="J5018" s="0" t="n">
        <v>5</v>
      </c>
      <c r="K5018" s="0" t="n">
        <v>294</v>
      </c>
      <c r="L5018" s="0" t="n">
        <v>47</v>
      </c>
      <c r="M5018" s="0" t="n">
        <v>7</v>
      </c>
      <c r="N5018" s="11" t="n">
        <v>0.075</v>
      </c>
      <c r="O5018" s="12" t="n">
        <v>1021.08</v>
      </c>
      <c r="P5018" s="12" t="n">
        <v>1701.8</v>
      </c>
      <c r="Q5018" s="12" t="n">
        <f aca="false">M5018*P5018*(1-N5018)</f>
        <v>11019.155</v>
      </c>
      <c r="R5018" s="12" t="n">
        <f aca="false">M5018*O5018</f>
        <v>7147.56</v>
      </c>
      <c r="S5018" s="12" t="n">
        <f aca="false">Q5018-R5018</f>
        <v>3871.595</v>
      </c>
      <c r="T5018" s="11" t="n">
        <f aca="false">IFERROR(S5018/Q5018,0)</f>
        <v>0.351351351351351</v>
      </c>
      <c r="U5018" s="13" t="n">
        <f aca="false">F5018-E5018</f>
        <v>16</v>
      </c>
      <c r="V5018" s="13" t="n">
        <f aca="false">G5018-F5018</f>
        <v>9</v>
      </c>
      <c r="W5018" s="13" t="n">
        <f aca="false">G5018-E5018</f>
        <v>25</v>
      </c>
      <c r="X5018" s="10" t="n">
        <f aca="false">YEAR(E5018)</f>
        <v>2020</v>
      </c>
      <c r="Y5018" s="0" t="str">
        <f aca="false">TEXT(E5018,"yyyy-mm")</f>
        <v>2020-01</v>
      </c>
      <c r="Z5018" s="0" t="str">
        <f aca="false">"Q"&amp;ROUNDUP(MONTH(E5018)/3,0)&amp;"-"&amp;YEAR(E5018)</f>
        <v>Q1-2020</v>
      </c>
    </row>
    <row r="5019" customFormat="false" ht="14.25" hidden="false" customHeight="false" outlineLevel="0" collapsed="false">
      <c r="A5019" s="0" t="s">
        <v>5061</v>
      </c>
      <c r="B5019" s="0" t="s">
        <v>43</v>
      </c>
      <c r="C5019" s="0" t="s">
        <v>79</v>
      </c>
      <c r="D5019" s="9" t="n">
        <v>43700</v>
      </c>
      <c r="E5019" s="9" t="n">
        <v>43846</v>
      </c>
      <c r="F5019" s="9" t="n">
        <v>43851</v>
      </c>
      <c r="G5019" s="9" t="n">
        <v>43857</v>
      </c>
      <c r="H5019" s="10" t="s">
        <v>36</v>
      </c>
      <c r="I5019" s="0" t="n">
        <v>26</v>
      </c>
      <c r="J5019" s="0" t="n">
        <v>5</v>
      </c>
      <c r="K5019" s="0" t="n">
        <v>74</v>
      </c>
      <c r="L5019" s="0" t="n">
        <v>1</v>
      </c>
      <c r="M5019" s="0" t="n">
        <v>3</v>
      </c>
      <c r="N5019" s="11" t="n">
        <v>0.05</v>
      </c>
      <c r="O5019" s="12" t="n">
        <v>2315.92</v>
      </c>
      <c r="P5019" s="12" t="n">
        <v>5514.1</v>
      </c>
      <c r="Q5019" s="12" t="n">
        <f aca="false">M5019*P5019*(1-N5019)</f>
        <v>15715.185</v>
      </c>
      <c r="R5019" s="12" t="n">
        <f aca="false">M5019*O5019</f>
        <v>6947.76</v>
      </c>
      <c r="S5019" s="12" t="n">
        <f aca="false">Q5019-R5019</f>
        <v>8767.425</v>
      </c>
      <c r="T5019" s="11" t="n">
        <f aca="false">IFERROR(S5019/Q5019,0)</f>
        <v>0.557895118638438</v>
      </c>
      <c r="U5019" s="13" t="n">
        <f aca="false">F5019-E5019</f>
        <v>5</v>
      </c>
      <c r="V5019" s="13" t="n">
        <f aca="false">G5019-F5019</f>
        <v>6</v>
      </c>
      <c r="W5019" s="13" t="n">
        <f aca="false">G5019-E5019</f>
        <v>11</v>
      </c>
      <c r="X5019" s="10" t="n">
        <f aca="false">YEAR(E5019)</f>
        <v>2020</v>
      </c>
      <c r="Y5019" s="0" t="str">
        <f aca="false">TEXT(E5019,"yyyy-mm")</f>
        <v>2020-01</v>
      </c>
      <c r="Z5019" s="0" t="str">
        <f aca="false">"Q"&amp;ROUNDUP(MONTH(E5019)/3,0)&amp;"-"&amp;YEAR(E5019)</f>
        <v>Q1-2020</v>
      </c>
    </row>
    <row r="5020" customFormat="false" ht="14.25" hidden="false" customHeight="false" outlineLevel="0" collapsed="false">
      <c r="A5020" s="0" t="s">
        <v>5062</v>
      </c>
      <c r="B5020" s="0" t="s">
        <v>38</v>
      </c>
      <c r="C5020" s="0" t="s">
        <v>79</v>
      </c>
      <c r="D5020" s="9" t="n">
        <v>43700</v>
      </c>
      <c r="E5020" s="9" t="n">
        <v>43846</v>
      </c>
      <c r="F5020" s="9" t="n">
        <v>43857</v>
      </c>
      <c r="G5020" s="9" t="n">
        <v>43860</v>
      </c>
      <c r="H5020" s="10" t="s">
        <v>36</v>
      </c>
      <c r="I5020" s="0" t="n">
        <v>12</v>
      </c>
      <c r="J5020" s="0" t="n">
        <v>20</v>
      </c>
      <c r="K5020" s="0" t="n">
        <v>81</v>
      </c>
      <c r="L5020" s="0" t="n">
        <v>19</v>
      </c>
      <c r="M5020" s="0" t="n">
        <v>8</v>
      </c>
      <c r="N5020" s="11" t="n">
        <v>0.2</v>
      </c>
      <c r="O5020" s="12" t="n">
        <v>696.47</v>
      </c>
      <c r="P5020" s="12" t="n">
        <v>1105.5</v>
      </c>
      <c r="Q5020" s="12" t="n">
        <f aca="false">M5020*P5020*(1-N5020)</f>
        <v>7075.2</v>
      </c>
      <c r="R5020" s="12" t="n">
        <f aca="false">M5020*O5020</f>
        <v>5571.76</v>
      </c>
      <c r="S5020" s="12" t="n">
        <f aca="false">Q5020-R5020</f>
        <v>1503.44</v>
      </c>
      <c r="T5020" s="11" t="n">
        <f aca="false">IFERROR(S5020/Q5020,0)</f>
        <v>0.21249434644957</v>
      </c>
      <c r="U5020" s="13" t="n">
        <f aca="false">F5020-E5020</f>
        <v>11</v>
      </c>
      <c r="V5020" s="13" t="n">
        <f aca="false">G5020-F5020</f>
        <v>3</v>
      </c>
      <c r="W5020" s="13" t="n">
        <f aca="false">G5020-E5020</f>
        <v>14</v>
      </c>
      <c r="X5020" s="10" t="n">
        <f aca="false">YEAR(E5020)</f>
        <v>2020</v>
      </c>
      <c r="Y5020" s="0" t="str">
        <f aca="false">TEXT(E5020,"yyyy-mm")</f>
        <v>2020-01</v>
      </c>
      <c r="Z5020" s="0" t="str">
        <f aca="false">"Q"&amp;ROUNDUP(MONTH(E5020)/3,0)&amp;"-"&amp;YEAR(E5020)</f>
        <v>Q1-2020</v>
      </c>
    </row>
    <row r="5021" customFormat="false" ht="14.25" hidden="false" customHeight="false" outlineLevel="0" collapsed="false">
      <c r="A5021" s="0" t="s">
        <v>5063</v>
      </c>
      <c r="B5021" s="0" t="s">
        <v>34</v>
      </c>
      <c r="C5021" s="0" t="s">
        <v>58</v>
      </c>
      <c r="D5021" s="9" t="n">
        <v>43800</v>
      </c>
      <c r="E5021" s="9" t="n">
        <v>43846</v>
      </c>
      <c r="F5021" s="9" t="n">
        <v>43852</v>
      </c>
      <c r="G5021" s="9" t="n">
        <v>43856</v>
      </c>
      <c r="H5021" s="10" t="s">
        <v>36</v>
      </c>
      <c r="I5021" s="0" t="n">
        <v>9</v>
      </c>
      <c r="J5021" s="0" t="n">
        <v>33</v>
      </c>
      <c r="K5021" s="0" t="n">
        <v>346</v>
      </c>
      <c r="L5021" s="0" t="n">
        <v>27</v>
      </c>
      <c r="M5021" s="0" t="n">
        <v>5</v>
      </c>
      <c r="N5021" s="11" t="n">
        <v>0.075</v>
      </c>
      <c r="O5021" s="12" t="n">
        <v>815.12</v>
      </c>
      <c r="P5021" s="12" t="n">
        <v>1031.8</v>
      </c>
      <c r="Q5021" s="12" t="n">
        <f aca="false">M5021*P5021*(1-N5021)</f>
        <v>4772.075</v>
      </c>
      <c r="R5021" s="12" t="n">
        <f aca="false">M5021*O5021</f>
        <v>4075.6</v>
      </c>
      <c r="S5021" s="12" t="n">
        <f aca="false">Q5021-R5021</f>
        <v>696.475</v>
      </c>
      <c r="T5021" s="11" t="n">
        <f aca="false">IFERROR(S5021/Q5021,0)</f>
        <v>0.14594804147043</v>
      </c>
      <c r="U5021" s="13" t="n">
        <f aca="false">F5021-E5021</f>
        <v>6</v>
      </c>
      <c r="V5021" s="13" t="n">
        <f aca="false">G5021-F5021</f>
        <v>4</v>
      </c>
      <c r="W5021" s="13" t="n">
        <f aca="false">G5021-E5021</f>
        <v>10</v>
      </c>
      <c r="X5021" s="10" t="n">
        <f aca="false">YEAR(E5021)</f>
        <v>2020</v>
      </c>
      <c r="Y5021" s="0" t="str">
        <f aca="false">TEXT(E5021,"yyyy-mm")</f>
        <v>2020-01</v>
      </c>
      <c r="Z5021" s="0" t="str">
        <f aca="false">"Q"&amp;ROUNDUP(MONTH(E5021)/3,0)&amp;"-"&amp;YEAR(E5021)</f>
        <v>Q1-2020</v>
      </c>
    </row>
    <row r="5022" customFormat="false" ht="14.25" hidden="false" customHeight="false" outlineLevel="0" collapsed="false">
      <c r="A5022" s="0" t="s">
        <v>5064</v>
      </c>
      <c r="B5022" s="0" t="s">
        <v>34</v>
      </c>
      <c r="C5022" s="0" t="s">
        <v>48</v>
      </c>
      <c r="D5022" s="9" t="n">
        <v>43800</v>
      </c>
      <c r="E5022" s="9" t="n">
        <v>43846</v>
      </c>
      <c r="F5022" s="9" t="n">
        <v>43851</v>
      </c>
      <c r="G5022" s="9" t="n">
        <v>43853</v>
      </c>
      <c r="H5022" s="10" t="s">
        <v>36</v>
      </c>
      <c r="I5022" s="0" t="n">
        <v>2</v>
      </c>
      <c r="J5022" s="0" t="n">
        <v>28</v>
      </c>
      <c r="K5022" s="0" t="n">
        <v>48</v>
      </c>
      <c r="L5022" s="0" t="n">
        <v>1</v>
      </c>
      <c r="M5022" s="0" t="n">
        <v>2</v>
      </c>
      <c r="N5022" s="11" t="n">
        <v>0.075</v>
      </c>
      <c r="O5022" s="12" t="n">
        <v>4090.75</v>
      </c>
      <c r="P5022" s="12" t="n">
        <v>5681.6</v>
      </c>
      <c r="Q5022" s="12" t="n">
        <f aca="false">M5022*P5022*(1-N5022)</f>
        <v>10510.96</v>
      </c>
      <c r="R5022" s="12" t="n">
        <f aca="false">M5022*O5022</f>
        <v>8181.5</v>
      </c>
      <c r="S5022" s="12" t="n">
        <f aca="false">Q5022-R5022</f>
        <v>2329.46</v>
      </c>
      <c r="T5022" s="11" t="n">
        <f aca="false">IFERROR(S5022/Q5022,0)</f>
        <v>0.221622002176776</v>
      </c>
      <c r="U5022" s="13" t="n">
        <f aca="false">F5022-E5022</f>
        <v>5</v>
      </c>
      <c r="V5022" s="13" t="n">
        <f aca="false">G5022-F5022</f>
        <v>2</v>
      </c>
      <c r="W5022" s="13" t="n">
        <f aca="false">G5022-E5022</f>
        <v>7</v>
      </c>
      <c r="X5022" s="10" t="n">
        <f aca="false">YEAR(E5022)</f>
        <v>2020</v>
      </c>
      <c r="Y5022" s="0" t="str">
        <f aca="false">TEXT(E5022,"yyyy-mm")</f>
        <v>2020-01</v>
      </c>
      <c r="Z5022" s="0" t="str">
        <f aca="false">"Q"&amp;ROUNDUP(MONTH(E5022)/3,0)&amp;"-"&amp;YEAR(E5022)</f>
        <v>Q1-2020</v>
      </c>
    </row>
    <row r="5023" customFormat="false" ht="14.25" hidden="false" customHeight="false" outlineLevel="0" collapsed="false">
      <c r="A5023" s="0" t="s">
        <v>5065</v>
      </c>
      <c r="B5023" s="0" t="s">
        <v>34</v>
      </c>
      <c r="C5023" s="0" t="s">
        <v>39</v>
      </c>
      <c r="D5023" s="9" t="n">
        <v>43800</v>
      </c>
      <c r="E5023" s="9" t="n">
        <v>43846</v>
      </c>
      <c r="F5023" s="9" t="n">
        <v>43851</v>
      </c>
      <c r="G5023" s="9" t="n">
        <v>43860</v>
      </c>
      <c r="H5023" s="10" t="s">
        <v>36</v>
      </c>
      <c r="I5023" s="0" t="n">
        <v>6</v>
      </c>
      <c r="J5023" s="0" t="n">
        <v>12</v>
      </c>
      <c r="K5023" s="0" t="n">
        <v>168</v>
      </c>
      <c r="L5023" s="0" t="n">
        <v>2</v>
      </c>
      <c r="M5023" s="0" t="n">
        <v>1</v>
      </c>
      <c r="N5023" s="11" t="n">
        <v>0.15</v>
      </c>
      <c r="O5023" s="12" t="n">
        <v>1869.17</v>
      </c>
      <c r="P5023" s="12" t="n">
        <v>2525.9</v>
      </c>
      <c r="Q5023" s="12" t="n">
        <f aca="false">M5023*P5023*(1-N5023)</f>
        <v>2147.015</v>
      </c>
      <c r="R5023" s="12" t="n">
        <f aca="false">M5023*O5023</f>
        <v>1869.17</v>
      </c>
      <c r="S5023" s="12" t="n">
        <f aca="false">Q5023-R5023</f>
        <v>277.845</v>
      </c>
      <c r="T5023" s="11" t="n">
        <f aca="false">IFERROR(S5023/Q5023,0)</f>
        <v>0.129409901654157</v>
      </c>
      <c r="U5023" s="13" t="n">
        <f aca="false">F5023-E5023</f>
        <v>5</v>
      </c>
      <c r="V5023" s="13" t="n">
        <f aca="false">G5023-F5023</f>
        <v>9</v>
      </c>
      <c r="W5023" s="13" t="n">
        <f aca="false">G5023-E5023</f>
        <v>14</v>
      </c>
      <c r="X5023" s="10" t="n">
        <f aca="false">YEAR(E5023)</f>
        <v>2020</v>
      </c>
      <c r="Y5023" s="0" t="str">
        <f aca="false">TEXT(E5023,"yyyy-mm")</f>
        <v>2020-01</v>
      </c>
      <c r="Z5023" s="0" t="str">
        <f aca="false">"Q"&amp;ROUNDUP(MONTH(E5023)/3,0)&amp;"-"&amp;YEAR(E5023)</f>
        <v>Q1-2020</v>
      </c>
    </row>
    <row r="5024" customFormat="false" ht="14.25" hidden="false" customHeight="false" outlineLevel="0" collapsed="false">
      <c r="A5024" s="0" t="s">
        <v>5066</v>
      </c>
      <c r="B5024" s="0" t="s">
        <v>38</v>
      </c>
      <c r="C5024" s="0" t="s">
        <v>58</v>
      </c>
      <c r="D5024" s="9" t="n">
        <v>43700</v>
      </c>
      <c r="E5024" s="9" t="n">
        <v>43846</v>
      </c>
      <c r="F5024" s="9" t="n">
        <v>43867</v>
      </c>
      <c r="G5024" s="9" t="n">
        <v>43868</v>
      </c>
      <c r="H5024" s="10" t="s">
        <v>36</v>
      </c>
      <c r="I5024" s="0" t="n">
        <v>14</v>
      </c>
      <c r="J5024" s="0" t="n">
        <v>41</v>
      </c>
      <c r="K5024" s="0" t="n">
        <v>358</v>
      </c>
      <c r="L5024" s="0" t="n">
        <v>12</v>
      </c>
      <c r="M5024" s="0" t="n">
        <v>6</v>
      </c>
      <c r="N5024" s="11" t="n">
        <v>0.075</v>
      </c>
      <c r="O5024" s="12" t="n">
        <v>639.85</v>
      </c>
      <c r="P5024" s="12" t="n">
        <v>1279.7</v>
      </c>
      <c r="Q5024" s="12" t="n">
        <f aca="false">M5024*P5024*(1-N5024)</f>
        <v>7102.335</v>
      </c>
      <c r="R5024" s="12" t="n">
        <f aca="false">M5024*O5024</f>
        <v>3839.1</v>
      </c>
      <c r="S5024" s="12" t="n">
        <f aca="false">Q5024-R5024</f>
        <v>3263.235</v>
      </c>
      <c r="T5024" s="11" t="n">
        <f aca="false">IFERROR(S5024/Q5024,0)</f>
        <v>0.45945945945946</v>
      </c>
      <c r="U5024" s="13" t="n">
        <f aca="false">F5024-E5024</f>
        <v>21</v>
      </c>
      <c r="V5024" s="13" t="n">
        <f aca="false">G5024-F5024</f>
        <v>1</v>
      </c>
      <c r="W5024" s="13" t="n">
        <f aca="false">G5024-E5024</f>
        <v>22</v>
      </c>
      <c r="X5024" s="10" t="n">
        <f aca="false">YEAR(E5024)</f>
        <v>2020</v>
      </c>
      <c r="Y5024" s="0" t="str">
        <f aca="false">TEXT(E5024,"yyyy-mm")</f>
        <v>2020-01</v>
      </c>
      <c r="Z5024" s="0" t="str">
        <f aca="false">"Q"&amp;ROUNDUP(MONTH(E5024)/3,0)&amp;"-"&amp;YEAR(E5024)</f>
        <v>Q1-2020</v>
      </c>
    </row>
    <row r="5025" customFormat="false" ht="14.25" hidden="false" customHeight="false" outlineLevel="0" collapsed="false">
      <c r="A5025" s="0" t="s">
        <v>5067</v>
      </c>
      <c r="B5025" s="0" t="s">
        <v>41</v>
      </c>
      <c r="C5025" s="0" t="s">
        <v>39</v>
      </c>
      <c r="D5025" s="9" t="n">
        <v>43800</v>
      </c>
      <c r="E5025" s="9" t="n">
        <v>43847</v>
      </c>
      <c r="F5025" s="9" t="n">
        <v>43852</v>
      </c>
      <c r="G5025" s="9" t="n">
        <v>43853</v>
      </c>
      <c r="H5025" s="10" t="s">
        <v>36</v>
      </c>
      <c r="I5025" s="0" t="n">
        <v>21</v>
      </c>
      <c r="J5025" s="0" t="n">
        <v>5</v>
      </c>
      <c r="K5025" s="0" t="n">
        <v>128</v>
      </c>
      <c r="L5025" s="0" t="n">
        <v>24</v>
      </c>
      <c r="M5025" s="0" t="n">
        <v>4</v>
      </c>
      <c r="N5025" s="11" t="n">
        <v>0.05</v>
      </c>
      <c r="O5025" s="12" t="n">
        <v>2073.92</v>
      </c>
      <c r="P5025" s="12" t="n">
        <v>3095.4</v>
      </c>
      <c r="Q5025" s="12" t="n">
        <f aca="false">M5025*P5025*(1-N5025)</f>
        <v>11762.52</v>
      </c>
      <c r="R5025" s="12" t="n">
        <f aca="false">M5025*O5025</f>
        <v>8295.68</v>
      </c>
      <c r="S5025" s="12" t="n">
        <f aca="false">Q5025-R5025</f>
        <v>3466.84</v>
      </c>
      <c r="T5025" s="11" t="n">
        <f aca="false">IFERROR(S5025/Q5025,0)</f>
        <v>0.294736161978896</v>
      </c>
      <c r="U5025" s="13" t="n">
        <f aca="false">F5025-E5025</f>
        <v>5</v>
      </c>
      <c r="V5025" s="13" t="n">
        <f aca="false">G5025-F5025</f>
        <v>1</v>
      </c>
      <c r="W5025" s="13" t="n">
        <f aca="false">G5025-E5025</f>
        <v>6</v>
      </c>
      <c r="X5025" s="10" t="n">
        <f aca="false">YEAR(E5025)</f>
        <v>2020</v>
      </c>
      <c r="Y5025" s="0" t="str">
        <f aca="false">TEXT(E5025,"yyyy-mm")</f>
        <v>2020-01</v>
      </c>
      <c r="Z5025" s="0" t="str">
        <f aca="false">"Q"&amp;ROUNDUP(MONTH(E5025)/3,0)&amp;"-"&amp;YEAR(E5025)</f>
        <v>Q1-2020</v>
      </c>
    </row>
    <row r="5026" customFormat="false" ht="14.25" hidden="false" customHeight="false" outlineLevel="0" collapsed="false">
      <c r="A5026" s="0" t="s">
        <v>5068</v>
      </c>
      <c r="B5026" s="0" t="s">
        <v>34</v>
      </c>
      <c r="C5026" s="0" t="s">
        <v>48</v>
      </c>
      <c r="D5026" s="9" t="n">
        <v>43700</v>
      </c>
      <c r="E5026" s="9" t="n">
        <v>43847</v>
      </c>
      <c r="F5026" s="9" t="n">
        <v>43859</v>
      </c>
      <c r="G5026" s="9" t="n">
        <v>43865</v>
      </c>
      <c r="H5026" s="10" t="s">
        <v>36</v>
      </c>
      <c r="I5026" s="0" t="n">
        <v>1</v>
      </c>
      <c r="J5026" s="0" t="n">
        <v>14</v>
      </c>
      <c r="K5026" s="0" t="n">
        <v>50</v>
      </c>
      <c r="L5026" s="0" t="n">
        <v>2</v>
      </c>
      <c r="M5026" s="0" t="n">
        <v>2</v>
      </c>
      <c r="N5026" s="11" t="n">
        <v>0.15</v>
      </c>
      <c r="O5026" s="12" t="n">
        <v>146.33</v>
      </c>
      <c r="P5026" s="12" t="n">
        <v>174.2</v>
      </c>
      <c r="Q5026" s="12" t="n">
        <f aca="false">M5026*P5026*(1-N5026)</f>
        <v>296.14</v>
      </c>
      <c r="R5026" s="12" t="n">
        <f aca="false">M5026*O5026</f>
        <v>292.66</v>
      </c>
      <c r="S5026" s="12" t="n">
        <f aca="false">Q5026-R5026</f>
        <v>3.47999999999996</v>
      </c>
      <c r="T5026" s="11" t="n">
        <f aca="false">IFERROR(S5026/Q5026,0)</f>
        <v>0.0117511987573444</v>
      </c>
      <c r="U5026" s="13" t="n">
        <f aca="false">F5026-E5026</f>
        <v>12</v>
      </c>
      <c r="V5026" s="13" t="n">
        <f aca="false">G5026-F5026</f>
        <v>6</v>
      </c>
      <c r="W5026" s="13" t="n">
        <f aca="false">G5026-E5026</f>
        <v>18</v>
      </c>
      <c r="X5026" s="10" t="n">
        <f aca="false">YEAR(E5026)</f>
        <v>2020</v>
      </c>
      <c r="Y5026" s="0" t="str">
        <f aca="false">TEXT(E5026,"yyyy-mm")</f>
        <v>2020-01</v>
      </c>
      <c r="Z5026" s="0" t="str">
        <f aca="false">"Q"&amp;ROUNDUP(MONTH(E5026)/3,0)&amp;"-"&amp;YEAR(E5026)</f>
        <v>Q1-2020</v>
      </c>
    </row>
    <row r="5027" customFormat="false" ht="14.25" hidden="false" customHeight="false" outlineLevel="0" collapsed="false">
      <c r="A5027" s="0" t="s">
        <v>5069</v>
      </c>
      <c r="B5027" s="0" t="s">
        <v>41</v>
      </c>
      <c r="C5027" s="0" t="s">
        <v>48</v>
      </c>
      <c r="D5027" s="9" t="n">
        <v>43700</v>
      </c>
      <c r="E5027" s="9" t="n">
        <v>43847</v>
      </c>
      <c r="F5027" s="9" t="n">
        <v>43869</v>
      </c>
      <c r="G5027" s="9" t="n">
        <v>43878</v>
      </c>
      <c r="H5027" s="10" t="s">
        <v>36</v>
      </c>
      <c r="I5027" s="0" t="n">
        <v>25</v>
      </c>
      <c r="J5027" s="0" t="n">
        <v>5</v>
      </c>
      <c r="K5027" s="0" t="n">
        <v>1</v>
      </c>
      <c r="L5027" s="0" t="n">
        <v>34</v>
      </c>
      <c r="M5027" s="0" t="n">
        <v>2</v>
      </c>
      <c r="N5027" s="11" t="n">
        <v>0.1</v>
      </c>
      <c r="O5027" s="12" t="n">
        <v>684.74</v>
      </c>
      <c r="P5027" s="12" t="n">
        <v>978.2</v>
      </c>
      <c r="Q5027" s="12" t="n">
        <f aca="false">M5027*P5027*(1-N5027)</f>
        <v>1760.76</v>
      </c>
      <c r="R5027" s="12" t="n">
        <f aca="false">M5027*O5027</f>
        <v>1369.48</v>
      </c>
      <c r="S5027" s="12" t="n">
        <f aca="false">Q5027-R5027</f>
        <v>391.28</v>
      </c>
      <c r="T5027" s="11" t="n">
        <f aca="false">IFERROR(S5027/Q5027,0)</f>
        <v>0.222222222222222</v>
      </c>
      <c r="U5027" s="13" t="n">
        <f aca="false">F5027-E5027</f>
        <v>22</v>
      </c>
      <c r="V5027" s="13" t="n">
        <f aca="false">G5027-F5027</f>
        <v>9</v>
      </c>
      <c r="W5027" s="13" t="n">
        <f aca="false">G5027-E5027</f>
        <v>31</v>
      </c>
      <c r="X5027" s="10" t="n">
        <f aca="false">YEAR(E5027)</f>
        <v>2020</v>
      </c>
      <c r="Y5027" s="0" t="str">
        <f aca="false">TEXT(E5027,"yyyy-mm")</f>
        <v>2020-01</v>
      </c>
      <c r="Z5027" s="0" t="str">
        <f aca="false">"Q"&amp;ROUNDUP(MONTH(E5027)/3,0)&amp;"-"&amp;YEAR(E5027)</f>
        <v>Q1-2020</v>
      </c>
    </row>
    <row r="5028" customFormat="false" ht="14.25" hidden="false" customHeight="false" outlineLevel="0" collapsed="false">
      <c r="A5028" s="0" t="s">
        <v>5070</v>
      </c>
      <c r="B5028" s="0" t="s">
        <v>34</v>
      </c>
      <c r="C5028" s="0" t="s">
        <v>58</v>
      </c>
      <c r="D5028" s="9" t="n">
        <v>43700</v>
      </c>
      <c r="E5028" s="9" t="n">
        <v>43847</v>
      </c>
      <c r="F5028" s="9" t="n">
        <v>43863</v>
      </c>
      <c r="G5028" s="9" t="n">
        <v>43866</v>
      </c>
      <c r="H5028" s="10" t="s">
        <v>36</v>
      </c>
      <c r="I5028" s="0" t="n">
        <v>1</v>
      </c>
      <c r="J5028" s="0" t="n">
        <v>14</v>
      </c>
      <c r="K5028" s="0" t="n">
        <v>339</v>
      </c>
      <c r="L5028" s="0" t="n">
        <v>16</v>
      </c>
      <c r="M5028" s="0" t="n">
        <v>1</v>
      </c>
      <c r="N5028" s="11" t="n">
        <v>0.05</v>
      </c>
      <c r="O5028" s="12" t="n">
        <v>148.07</v>
      </c>
      <c r="P5028" s="12" t="n">
        <v>227.8</v>
      </c>
      <c r="Q5028" s="12" t="n">
        <f aca="false">M5028*P5028*(1-N5028)</f>
        <v>216.41</v>
      </c>
      <c r="R5028" s="12" t="n">
        <f aca="false">M5028*O5028</f>
        <v>148.07</v>
      </c>
      <c r="S5028" s="12" t="n">
        <f aca="false">Q5028-R5028</f>
        <v>68.34</v>
      </c>
      <c r="T5028" s="11" t="n">
        <f aca="false">IFERROR(S5028/Q5028,0)</f>
        <v>0.315789473684211</v>
      </c>
      <c r="U5028" s="13" t="n">
        <f aca="false">F5028-E5028</f>
        <v>16</v>
      </c>
      <c r="V5028" s="13" t="n">
        <f aca="false">G5028-F5028</f>
        <v>3</v>
      </c>
      <c r="W5028" s="13" t="n">
        <f aca="false">G5028-E5028</f>
        <v>19</v>
      </c>
      <c r="X5028" s="10" t="n">
        <f aca="false">YEAR(E5028)</f>
        <v>2020</v>
      </c>
      <c r="Y5028" s="0" t="str">
        <f aca="false">TEXT(E5028,"yyyy-mm")</f>
        <v>2020-01</v>
      </c>
      <c r="Z5028" s="0" t="str">
        <f aca="false">"Q"&amp;ROUNDUP(MONTH(E5028)/3,0)&amp;"-"&amp;YEAR(E5028)</f>
        <v>Q1-2020</v>
      </c>
    </row>
    <row r="5029" customFormat="false" ht="14.25" hidden="false" customHeight="false" outlineLevel="0" collapsed="false">
      <c r="A5029" s="0" t="s">
        <v>5071</v>
      </c>
      <c r="B5029" s="0" t="s">
        <v>41</v>
      </c>
      <c r="C5029" s="0" t="s">
        <v>48</v>
      </c>
      <c r="D5029" s="9" t="n">
        <v>43700</v>
      </c>
      <c r="E5029" s="9" t="n">
        <v>43847</v>
      </c>
      <c r="F5029" s="9" t="n">
        <v>43868</v>
      </c>
      <c r="G5029" s="9" t="n">
        <v>43872</v>
      </c>
      <c r="H5029" s="10" t="s">
        <v>36</v>
      </c>
      <c r="I5029" s="0" t="n">
        <v>21</v>
      </c>
      <c r="J5029" s="0" t="n">
        <v>43</v>
      </c>
      <c r="K5029" s="0" t="n">
        <v>11</v>
      </c>
      <c r="L5029" s="0" t="n">
        <v>12</v>
      </c>
      <c r="M5029" s="0" t="n">
        <v>4</v>
      </c>
      <c r="N5029" s="11" t="n">
        <v>0.05</v>
      </c>
      <c r="O5029" s="12" t="n">
        <v>161.74</v>
      </c>
      <c r="P5029" s="12" t="n">
        <v>227.8</v>
      </c>
      <c r="Q5029" s="12" t="n">
        <f aca="false">M5029*P5029*(1-N5029)</f>
        <v>865.64</v>
      </c>
      <c r="R5029" s="12" t="n">
        <f aca="false">M5029*O5029</f>
        <v>646.96</v>
      </c>
      <c r="S5029" s="12" t="n">
        <f aca="false">Q5029-R5029</f>
        <v>218.68</v>
      </c>
      <c r="T5029" s="11" t="n">
        <f aca="false">IFERROR(S5029/Q5029,0)</f>
        <v>0.252622337230257</v>
      </c>
      <c r="U5029" s="13" t="n">
        <f aca="false">F5029-E5029</f>
        <v>21</v>
      </c>
      <c r="V5029" s="13" t="n">
        <f aca="false">G5029-F5029</f>
        <v>4</v>
      </c>
      <c r="W5029" s="13" t="n">
        <f aca="false">G5029-E5029</f>
        <v>25</v>
      </c>
      <c r="X5029" s="10" t="n">
        <f aca="false">YEAR(E5029)</f>
        <v>2020</v>
      </c>
      <c r="Y5029" s="0" t="str">
        <f aca="false">TEXT(E5029,"yyyy-mm")</f>
        <v>2020-01</v>
      </c>
      <c r="Z5029" s="0" t="str">
        <f aca="false">"Q"&amp;ROUNDUP(MONTH(E5029)/3,0)&amp;"-"&amp;YEAR(E5029)</f>
        <v>Q1-2020</v>
      </c>
    </row>
    <row r="5030" customFormat="false" ht="14.25" hidden="false" customHeight="false" outlineLevel="0" collapsed="false">
      <c r="A5030" s="0" t="s">
        <v>5072</v>
      </c>
      <c r="B5030" s="0" t="s">
        <v>38</v>
      </c>
      <c r="C5030" s="0" t="s">
        <v>46</v>
      </c>
      <c r="D5030" s="9" t="n">
        <v>43700</v>
      </c>
      <c r="E5030" s="9" t="n">
        <v>43847</v>
      </c>
      <c r="F5030" s="9" t="n">
        <v>43871</v>
      </c>
      <c r="G5030" s="9" t="n">
        <v>43878</v>
      </c>
      <c r="H5030" s="10" t="s">
        <v>36</v>
      </c>
      <c r="I5030" s="0" t="n">
        <v>14</v>
      </c>
      <c r="J5030" s="0" t="n">
        <v>47</v>
      </c>
      <c r="K5030" s="0" t="n">
        <v>288</v>
      </c>
      <c r="L5030" s="0" t="n">
        <v>4</v>
      </c>
      <c r="M5030" s="0" t="n">
        <v>4</v>
      </c>
      <c r="N5030" s="11" t="n">
        <v>0.15</v>
      </c>
      <c r="O5030" s="12" t="n">
        <v>4738.58</v>
      </c>
      <c r="P5030" s="12" t="n">
        <v>6318.1</v>
      </c>
      <c r="Q5030" s="12" t="n">
        <f aca="false">M5030*P5030*(1-N5030)</f>
        <v>21481.54</v>
      </c>
      <c r="R5030" s="12" t="n">
        <f aca="false">M5030*O5030</f>
        <v>18954.32</v>
      </c>
      <c r="S5030" s="12" t="n">
        <f aca="false">Q5030-R5030</f>
        <v>2527.22</v>
      </c>
      <c r="T5030" s="11" t="n">
        <f aca="false">IFERROR(S5030/Q5030,0)</f>
        <v>0.117646127791583</v>
      </c>
      <c r="U5030" s="13" t="n">
        <f aca="false">F5030-E5030</f>
        <v>24</v>
      </c>
      <c r="V5030" s="13" t="n">
        <f aca="false">G5030-F5030</f>
        <v>7</v>
      </c>
      <c r="W5030" s="13" t="n">
        <f aca="false">G5030-E5030</f>
        <v>31</v>
      </c>
      <c r="X5030" s="10" t="n">
        <f aca="false">YEAR(E5030)</f>
        <v>2020</v>
      </c>
      <c r="Y5030" s="0" t="str">
        <f aca="false">TEXT(E5030,"yyyy-mm")</f>
        <v>2020-01</v>
      </c>
      <c r="Z5030" s="0" t="str">
        <f aca="false">"Q"&amp;ROUNDUP(MONTH(E5030)/3,0)&amp;"-"&amp;YEAR(E5030)</f>
        <v>Q1-2020</v>
      </c>
    </row>
    <row r="5031" customFormat="false" ht="14.25" hidden="false" customHeight="false" outlineLevel="0" collapsed="false">
      <c r="A5031" s="0" t="s">
        <v>5073</v>
      </c>
      <c r="B5031" s="0" t="s">
        <v>38</v>
      </c>
      <c r="C5031" s="0" t="s">
        <v>79</v>
      </c>
      <c r="D5031" s="9" t="n">
        <v>43700</v>
      </c>
      <c r="E5031" s="9" t="n">
        <v>43847</v>
      </c>
      <c r="F5031" s="9" t="n">
        <v>43871</v>
      </c>
      <c r="G5031" s="9" t="n">
        <v>43880</v>
      </c>
      <c r="H5031" s="10" t="s">
        <v>36</v>
      </c>
      <c r="I5031" s="0" t="n">
        <v>13</v>
      </c>
      <c r="J5031" s="0" t="n">
        <v>29</v>
      </c>
      <c r="K5031" s="0" t="n">
        <v>87</v>
      </c>
      <c r="L5031" s="0" t="n">
        <v>47</v>
      </c>
      <c r="M5031" s="0" t="n">
        <v>3</v>
      </c>
      <c r="N5031" s="11" t="n">
        <v>0.05</v>
      </c>
      <c r="O5031" s="12" t="n">
        <v>935.99</v>
      </c>
      <c r="P5031" s="12" t="n">
        <v>1701.8</v>
      </c>
      <c r="Q5031" s="12" t="n">
        <f aca="false">M5031*P5031*(1-N5031)</f>
        <v>4850.13</v>
      </c>
      <c r="R5031" s="12" t="n">
        <f aca="false">M5031*O5031</f>
        <v>2807.97</v>
      </c>
      <c r="S5031" s="12" t="n">
        <f aca="false">Q5031-R5031</f>
        <v>2042.16</v>
      </c>
      <c r="T5031" s="11" t="n">
        <f aca="false">IFERROR(S5031/Q5031,0)</f>
        <v>0.421052631578947</v>
      </c>
      <c r="U5031" s="13" t="n">
        <f aca="false">F5031-E5031</f>
        <v>24</v>
      </c>
      <c r="V5031" s="13" t="n">
        <f aca="false">G5031-F5031</f>
        <v>9</v>
      </c>
      <c r="W5031" s="13" t="n">
        <f aca="false">G5031-E5031</f>
        <v>33</v>
      </c>
      <c r="X5031" s="10" t="n">
        <f aca="false">YEAR(E5031)</f>
        <v>2020</v>
      </c>
      <c r="Y5031" s="0" t="str">
        <f aca="false">TEXT(E5031,"yyyy-mm")</f>
        <v>2020-01</v>
      </c>
      <c r="Z5031" s="0" t="str">
        <f aca="false">"Q"&amp;ROUNDUP(MONTH(E5031)/3,0)&amp;"-"&amp;YEAR(E5031)</f>
        <v>Q1-2020</v>
      </c>
    </row>
    <row r="5032" customFormat="false" ht="14.25" hidden="false" customHeight="false" outlineLevel="0" collapsed="false">
      <c r="A5032" s="0" t="s">
        <v>5074</v>
      </c>
      <c r="B5032" s="0" t="s">
        <v>41</v>
      </c>
      <c r="C5032" s="0" t="s">
        <v>58</v>
      </c>
      <c r="D5032" s="9" t="n">
        <v>43800</v>
      </c>
      <c r="E5032" s="9" t="n">
        <v>43847</v>
      </c>
      <c r="F5032" s="9" t="n">
        <v>43871</v>
      </c>
      <c r="G5032" s="9" t="n">
        <v>43872</v>
      </c>
      <c r="H5032" s="10" t="s">
        <v>36</v>
      </c>
      <c r="I5032" s="0" t="n">
        <v>25</v>
      </c>
      <c r="J5032" s="0" t="n">
        <v>31</v>
      </c>
      <c r="K5032" s="0" t="n">
        <v>334</v>
      </c>
      <c r="L5032" s="0" t="n">
        <v>24</v>
      </c>
      <c r="M5032" s="0" t="n">
        <v>6</v>
      </c>
      <c r="N5032" s="11" t="n">
        <v>0.075</v>
      </c>
      <c r="O5032" s="12" t="n">
        <v>2230.3</v>
      </c>
      <c r="P5032" s="12" t="n">
        <v>3055.2</v>
      </c>
      <c r="Q5032" s="12" t="n">
        <f aca="false">M5032*P5032*(1-N5032)</f>
        <v>16956.36</v>
      </c>
      <c r="R5032" s="12" t="n">
        <f aca="false">M5032*O5032</f>
        <v>13381.8</v>
      </c>
      <c r="S5032" s="12" t="n">
        <f aca="false">Q5032-R5032</f>
        <v>3574.56</v>
      </c>
      <c r="T5032" s="11" t="n">
        <f aca="false">IFERROR(S5032/Q5032,0)</f>
        <v>0.210809395412695</v>
      </c>
      <c r="U5032" s="13" t="n">
        <f aca="false">F5032-E5032</f>
        <v>24</v>
      </c>
      <c r="V5032" s="13" t="n">
        <f aca="false">G5032-F5032</f>
        <v>1</v>
      </c>
      <c r="W5032" s="13" t="n">
        <f aca="false">G5032-E5032</f>
        <v>25</v>
      </c>
      <c r="X5032" s="10" t="n">
        <f aca="false">YEAR(E5032)</f>
        <v>2020</v>
      </c>
      <c r="Y5032" s="0" t="str">
        <f aca="false">TEXT(E5032,"yyyy-mm")</f>
        <v>2020-01</v>
      </c>
      <c r="Z5032" s="0" t="str">
        <f aca="false">"Q"&amp;ROUNDUP(MONTH(E5032)/3,0)&amp;"-"&amp;YEAR(E5032)</f>
        <v>Q1-2020</v>
      </c>
    </row>
    <row r="5033" customFormat="false" ht="14.25" hidden="false" customHeight="false" outlineLevel="0" collapsed="false">
      <c r="A5033" s="0" t="s">
        <v>5075</v>
      </c>
      <c r="B5033" s="0" t="s">
        <v>41</v>
      </c>
      <c r="C5033" s="0" t="s">
        <v>39</v>
      </c>
      <c r="D5033" s="9" t="n">
        <v>43800</v>
      </c>
      <c r="E5033" s="9" t="n">
        <v>43847</v>
      </c>
      <c r="F5033" s="9" t="n">
        <v>43858</v>
      </c>
      <c r="G5033" s="9" t="n">
        <v>43866</v>
      </c>
      <c r="H5033" s="10" t="s">
        <v>36</v>
      </c>
      <c r="I5033" s="0" t="n">
        <v>22</v>
      </c>
      <c r="J5033" s="0" t="n">
        <v>30</v>
      </c>
      <c r="K5033" s="0" t="n">
        <v>92</v>
      </c>
      <c r="L5033" s="0" t="n">
        <v>36</v>
      </c>
      <c r="M5033" s="0" t="n">
        <v>5</v>
      </c>
      <c r="N5033" s="11" t="n">
        <v>0.05</v>
      </c>
      <c r="O5033" s="12" t="n">
        <v>728.49</v>
      </c>
      <c r="P5033" s="12" t="n">
        <v>877.7</v>
      </c>
      <c r="Q5033" s="12" t="n">
        <f aca="false">M5033*P5033*(1-N5033)</f>
        <v>4169.075</v>
      </c>
      <c r="R5033" s="12" t="n">
        <f aca="false">M5033*O5033</f>
        <v>3642.45</v>
      </c>
      <c r="S5033" s="12" t="n">
        <f aca="false">Q5033-R5033</f>
        <v>526.625</v>
      </c>
      <c r="T5033" s="11" t="n">
        <f aca="false">IFERROR(S5033/Q5033,0)</f>
        <v>0.126316988780485</v>
      </c>
      <c r="U5033" s="13" t="n">
        <f aca="false">F5033-E5033</f>
        <v>11</v>
      </c>
      <c r="V5033" s="13" t="n">
        <f aca="false">G5033-F5033</f>
        <v>8</v>
      </c>
      <c r="W5033" s="13" t="n">
        <f aca="false">G5033-E5033</f>
        <v>19</v>
      </c>
      <c r="X5033" s="10" t="n">
        <f aca="false">YEAR(E5033)</f>
        <v>2020</v>
      </c>
      <c r="Y5033" s="0" t="str">
        <f aca="false">TEXT(E5033,"yyyy-mm")</f>
        <v>2020-01</v>
      </c>
      <c r="Z5033" s="0" t="str">
        <f aca="false">"Q"&amp;ROUNDUP(MONTH(E5033)/3,0)&amp;"-"&amp;YEAR(E5033)</f>
        <v>Q1-2020</v>
      </c>
    </row>
    <row r="5034" customFormat="false" ht="14.25" hidden="false" customHeight="false" outlineLevel="0" collapsed="false">
      <c r="A5034" s="0" t="s">
        <v>5076</v>
      </c>
      <c r="B5034" s="0" t="s">
        <v>41</v>
      </c>
      <c r="C5034" s="0" t="s">
        <v>46</v>
      </c>
      <c r="D5034" s="9" t="n">
        <v>43700</v>
      </c>
      <c r="E5034" s="9" t="n">
        <v>43848</v>
      </c>
      <c r="F5034" s="9" t="n">
        <v>43868</v>
      </c>
      <c r="G5034" s="9" t="n">
        <v>43871</v>
      </c>
      <c r="H5034" s="10" t="s">
        <v>36</v>
      </c>
      <c r="I5034" s="0" t="n">
        <v>23</v>
      </c>
      <c r="J5034" s="0" t="n">
        <v>29</v>
      </c>
      <c r="K5034" s="0" t="n">
        <v>303</v>
      </c>
      <c r="L5034" s="0" t="n">
        <v>28</v>
      </c>
      <c r="M5034" s="0" t="n">
        <v>7</v>
      </c>
      <c r="N5034" s="11" t="n">
        <v>0.15</v>
      </c>
      <c r="O5034" s="12" t="n">
        <v>901.02</v>
      </c>
      <c r="P5034" s="12" t="n">
        <v>1098.8</v>
      </c>
      <c r="Q5034" s="12" t="n">
        <f aca="false">M5034*P5034*(1-N5034)</f>
        <v>6537.86</v>
      </c>
      <c r="R5034" s="12" t="n">
        <f aca="false">M5034*O5034</f>
        <v>6307.14</v>
      </c>
      <c r="S5034" s="12" t="n">
        <f aca="false">Q5034-R5034</f>
        <v>230.72</v>
      </c>
      <c r="T5034" s="11" t="n">
        <f aca="false">IFERROR(S5034/Q5034,0)</f>
        <v>0.035289834900105</v>
      </c>
      <c r="U5034" s="13" t="n">
        <f aca="false">F5034-E5034</f>
        <v>20</v>
      </c>
      <c r="V5034" s="13" t="n">
        <f aca="false">G5034-F5034</f>
        <v>3</v>
      </c>
      <c r="W5034" s="13" t="n">
        <f aca="false">G5034-E5034</f>
        <v>23</v>
      </c>
      <c r="X5034" s="10" t="n">
        <f aca="false">YEAR(E5034)</f>
        <v>2020</v>
      </c>
      <c r="Y5034" s="0" t="str">
        <f aca="false">TEXT(E5034,"yyyy-mm")</f>
        <v>2020-01</v>
      </c>
      <c r="Z5034" s="0" t="str">
        <f aca="false">"Q"&amp;ROUNDUP(MONTH(E5034)/3,0)&amp;"-"&amp;YEAR(E5034)</f>
        <v>Q1-2020</v>
      </c>
    </row>
    <row r="5035" customFormat="false" ht="14.25" hidden="false" customHeight="false" outlineLevel="0" collapsed="false">
      <c r="A5035" s="0" t="s">
        <v>5077</v>
      </c>
      <c r="B5035" s="0" t="s">
        <v>34</v>
      </c>
      <c r="C5035" s="0" t="s">
        <v>39</v>
      </c>
      <c r="D5035" s="9" t="n">
        <v>43800</v>
      </c>
      <c r="E5035" s="9" t="n">
        <v>43848</v>
      </c>
      <c r="F5035" s="9" t="n">
        <v>43853</v>
      </c>
      <c r="G5035" s="9" t="n">
        <v>43863</v>
      </c>
      <c r="H5035" s="10" t="s">
        <v>36</v>
      </c>
      <c r="I5035" s="0" t="n">
        <v>7</v>
      </c>
      <c r="J5035" s="0" t="n">
        <v>18</v>
      </c>
      <c r="K5035" s="0" t="n">
        <v>90</v>
      </c>
      <c r="L5035" s="0" t="n">
        <v>27</v>
      </c>
      <c r="M5035" s="0" t="n">
        <v>3</v>
      </c>
      <c r="N5035" s="11" t="n">
        <v>0.05</v>
      </c>
      <c r="O5035" s="12" t="n">
        <v>469.47</v>
      </c>
      <c r="P5035" s="12" t="n">
        <v>958.1</v>
      </c>
      <c r="Q5035" s="12" t="n">
        <f aca="false">M5035*P5035*(1-N5035)</f>
        <v>2730.585</v>
      </c>
      <c r="R5035" s="12" t="n">
        <f aca="false">M5035*O5035</f>
        <v>1408.41</v>
      </c>
      <c r="S5035" s="12" t="n">
        <f aca="false">Q5035-R5035</f>
        <v>1322.175</v>
      </c>
      <c r="T5035" s="11" t="n">
        <f aca="false">IFERROR(S5035/Q5035,0)</f>
        <v>0.484209427650119</v>
      </c>
      <c r="U5035" s="13" t="n">
        <f aca="false">F5035-E5035</f>
        <v>5</v>
      </c>
      <c r="V5035" s="13" t="n">
        <f aca="false">G5035-F5035</f>
        <v>10</v>
      </c>
      <c r="W5035" s="13" t="n">
        <f aca="false">G5035-E5035</f>
        <v>15</v>
      </c>
      <c r="X5035" s="10" t="n">
        <f aca="false">YEAR(E5035)</f>
        <v>2020</v>
      </c>
      <c r="Y5035" s="0" t="str">
        <f aca="false">TEXT(E5035,"yyyy-mm")</f>
        <v>2020-01</v>
      </c>
      <c r="Z5035" s="0" t="str">
        <f aca="false">"Q"&amp;ROUNDUP(MONTH(E5035)/3,0)&amp;"-"&amp;YEAR(E5035)</f>
        <v>Q1-2020</v>
      </c>
    </row>
    <row r="5036" customFormat="false" ht="14.25" hidden="false" customHeight="false" outlineLevel="0" collapsed="false">
      <c r="A5036" s="0" t="s">
        <v>5078</v>
      </c>
      <c r="B5036" s="0" t="s">
        <v>34</v>
      </c>
      <c r="C5036" s="0" t="s">
        <v>46</v>
      </c>
      <c r="D5036" s="9" t="n">
        <v>43700</v>
      </c>
      <c r="E5036" s="9" t="n">
        <v>43848</v>
      </c>
      <c r="F5036" s="9" t="n">
        <v>43853</v>
      </c>
      <c r="G5036" s="9" t="n">
        <v>43860</v>
      </c>
      <c r="H5036" s="10" t="s">
        <v>36</v>
      </c>
      <c r="I5036" s="0" t="n">
        <v>9</v>
      </c>
      <c r="J5036" s="0" t="n">
        <v>21</v>
      </c>
      <c r="K5036" s="0" t="n">
        <v>276</v>
      </c>
      <c r="L5036" s="0" t="n">
        <v>31</v>
      </c>
      <c r="M5036" s="0" t="n">
        <v>3</v>
      </c>
      <c r="N5036" s="11" t="n">
        <v>0.075</v>
      </c>
      <c r="O5036" s="12" t="n">
        <v>452.25</v>
      </c>
      <c r="P5036" s="12" t="n">
        <v>1005</v>
      </c>
      <c r="Q5036" s="12" t="n">
        <f aca="false">M5036*P5036*(1-N5036)</f>
        <v>2788.875</v>
      </c>
      <c r="R5036" s="12" t="n">
        <f aca="false">M5036*O5036</f>
        <v>1356.75</v>
      </c>
      <c r="S5036" s="12" t="n">
        <f aca="false">Q5036-R5036</f>
        <v>1432.125</v>
      </c>
      <c r="T5036" s="11" t="n">
        <f aca="false">IFERROR(S5036/Q5036,0)</f>
        <v>0.513513513513514</v>
      </c>
      <c r="U5036" s="13" t="n">
        <f aca="false">F5036-E5036</f>
        <v>5</v>
      </c>
      <c r="V5036" s="13" t="n">
        <f aca="false">G5036-F5036</f>
        <v>7</v>
      </c>
      <c r="W5036" s="13" t="n">
        <f aca="false">G5036-E5036</f>
        <v>12</v>
      </c>
      <c r="X5036" s="10" t="n">
        <f aca="false">YEAR(E5036)</f>
        <v>2020</v>
      </c>
      <c r="Y5036" s="0" t="str">
        <f aca="false">TEXT(E5036,"yyyy-mm")</f>
        <v>2020-01</v>
      </c>
      <c r="Z5036" s="0" t="str">
        <f aca="false">"Q"&amp;ROUNDUP(MONTH(E5036)/3,0)&amp;"-"&amp;YEAR(E5036)</f>
        <v>Q1-2020</v>
      </c>
    </row>
    <row r="5037" customFormat="false" ht="14.25" hidden="false" customHeight="false" outlineLevel="0" collapsed="false">
      <c r="A5037" s="0" t="s">
        <v>5079</v>
      </c>
      <c r="B5037" s="0" t="s">
        <v>34</v>
      </c>
      <c r="C5037" s="0" t="s">
        <v>39</v>
      </c>
      <c r="D5037" s="9" t="n">
        <v>43700</v>
      </c>
      <c r="E5037" s="9" t="n">
        <v>43848</v>
      </c>
      <c r="F5037" s="9" t="n">
        <v>43861</v>
      </c>
      <c r="G5037" s="9" t="n">
        <v>43868</v>
      </c>
      <c r="H5037" s="10" t="s">
        <v>36</v>
      </c>
      <c r="I5037" s="0" t="n">
        <v>5</v>
      </c>
      <c r="J5037" s="0" t="n">
        <v>49</v>
      </c>
      <c r="K5037" s="0" t="n">
        <v>140</v>
      </c>
      <c r="L5037" s="0" t="n">
        <v>1</v>
      </c>
      <c r="M5037" s="0" t="n">
        <v>3</v>
      </c>
      <c r="N5037" s="11" t="n">
        <v>0.05</v>
      </c>
      <c r="O5037" s="12" t="n">
        <v>804.54</v>
      </c>
      <c r="P5037" s="12" t="n">
        <v>1058.6</v>
      </c>
      <c r="Q5037" s="12" t="n">
        <f aca="false">M5037*P5037*(1-N5037)</f>
        <v>3017.01</v>
      </c>
      <c r="R5037" s="12" t="n">
        <f aca="false">M5037*O5037</f>
        <v>2413.62</v>
      </c>
      <c r="S5037" s="12" t="n">
        <f aca="false">Q5037-R5037</f>
        <v>603.39</v>
      </c>
      <c r="T5037" s="11" t="n">
        <f aca="false">IFERROR(S5037/Q5037,0)</f>
        <v>0.199996022552129</v>
      </c>
      <c r="U5037" s="13" t="n">
        <f aca="false">F5037-E5037</f>
        <v>13</v>
      </c>
      <c r="V5037" s="13" t="n">
        <f aca="false">G5037-F5037</f>
        <v>7</v>
      </c>
      <c r="W5037" s="13" t="n">
        <f aca="false">G5037-E5037</f>
        <v>20</v>
      </c>
      <c r="X5037" s="10" t="n">
        <f aca="false">YEAR(E5037)</f>
        <v>2020</v>
      </c>
      <c r="Y5037" s="0" t="str">
        <f aca="false">TEXT(E5037,"yyyy-mm")</f>
        <v>2020-01</v>
      </c>
      <c r="Z5037" s="0" t="str">
        <f aca="false">"Q"&amp;ROUNDUP(MONTH(E5037)/3,0)&amp;"-"&amp;YEAR(E5037)</f>
        <v>Q1-2020</v>
      </c>
    </row>
    <row r="5038" customFormat="false" ht="14.25" hidden="false" customHeight="false" outlineLevel="0" collapsed="false">
      <c r="A5038" s="0" t="s">
        <v>5080</v>
      </c>
      <c r="B5038" s="0" t="s">
        <v>43</v>
      </c>
      <c r="C5038" s="0" t="s">
        <v>46</v>
      </c>
      <c r="D5038" s="9" t="n">
        <v>43700</v>
      </c>
      <c r="E5038" s="9" t="n">
        <v>43848</v>
      </c>
      <c r="F5038" s="9" t="n">
        <v>43866</v>
      </c>
      <c r="G5038" s="9" t="n">
        <v>43869</v>
      </c>
      <c r="H5038" s="10" t="s">
        <v>36</v>
      </c>
      <c r="I5038" s="0" t="n">
        <v>28</v>
      </c>
      <c r="J5038" s="0" t="n">
        <v>12</v>
      </c>
      <c r="K5038" s="0" t="n">
        <v>267</v>
      </c>
      <c r="L5038" s="0" t="n">
        <v>43</v>
      </c>
      <c r="M5038" s="0" t="n">
        <v>4</v>
      </c>
      <c r="N5038" s="11" t="n">
        <v>0.15</v>
      </c>
      <c r="O5038" s="12" t="n">
        <v>698.68</v>
      </c>
      <c r="P5038" s="12" t="n">
        <v>1058.6</v>
      </c>
      <c r="Q5038" s="12" t="n">
        <f aca="false">M5038*P5038*(1-N5038)</f>
        <v>3599.24</v>
      </c>
      <c r="R5038" s="12" t="n">
        <f aca="false">M5038*O5038</f>
        <v>2794.72</v>
      </c>
      <c r="S5038" s="12" t="n">
        <f aca="false">Q5038-R5038</f>
        <v>804.52</v>
      </c>
      <c r="T5038" s="11" t="n">
        <f aca="false">IFERROR(S5038/Q5038,0)</f>
        <v>0.223524966381792</v>
      </c>
      <c r="U5038" s="13" t="n">
        <f aca="false">F5038-E5038</f>
        <v>18</v>
      </c>
      <c r="V5038" s="13" t="n">
        <f aca="false">G5038-F5038</f>
        <v>3</v>
      </c>
      <c r="W5038" s="13" t="n">
        <f aca="false">G5038-E5038</f>
        <v>21</v>
      </c>
      <c r="X5038" s="10" t="n">
        <f aca="false">YEAR(E5038)</f>
        <v>2020</v>
      </c>
      <c r="Y5038" s="0" t="str">
        <f aca="false">TEXT(E5038,"yyyy-mm")</f>
        <v>2020-01</v>
      </c>
      <c r="Z5038" s="0" t="str">
        <f aca="false">"Q"&amp;ROUNDUP(MONTH(E5038)/3,0)&amp;"-"&amp;YEAR(E5038)</f>
        <v>Q1-2020</v>
      </c>
    </row>
    <row r="5039" customFormat="false" ht="14.25" hidden="false" customHeight="false" outlineLevel="0" collapsed="false">
      <c r="A5039" s="0" t="s">
        <v>5081</v>
      </c>
      <c r="B5039" s="0" t="s">
        <v>43</v>
      </c>
      <c r="C5039" s="0" t="s">
        <v>58</v>
      </c>
      <c r="D5039" s="9" t="n">
        <v>43700</v>
      </c>
      <c r="E5039" s="9" t="n">
        <v>43849</v>
      </c>
      <c r="F5039" s="9" t="n">
        <v>43863</v>
      </c>
      <c r="G5039" s="9" t="n">
        <v>43866</v>
      </c>
      <c r="H5039" s="10" t="s">
        <v>36</v>
      </c>
      <c r="I5039" s="0" t="n">
        <v>28</v>
      </c>
      <c r="J5039" s="0" t="n">
        <v>8</v>
      </c>
      <c r="K5039" s="0" t="n">
        <v>340</v>
      </c>
      <c r="L5039" s="0" t="n">
        <v>26</v>
      </c>
      <c r="M5039" s="0" t="n">
        <v>3</v>
      </c>
      <c r="N5039" s="11" t="n">
        <v>0.075</v>
      </c>
      <c r="O5039" s="12" t="n">
        <v>2438</v>
      </c>
      <c r="P5039" s="12" t="n">
        <v>5540.9</v>
      </c>
      <c r="Q5039" s="12" t="n">
        <f aca="false">M5039*P5039*(1-N5039)</f>
        <v>15375.9975</v>
      </c>
      <c r="R5039" s="12" t="n">
        <f aca="false">M5039*O5039</f>
        <v>7314</v>
      </c>
      <c r="S5039" s="12" t="n">
        <f aca="false">Q5039-R5039</f>
        <v>8061.9975</v>
      </c>
      <c r="T5039" s="11" t="n">
        <f aca="false">IFERROR(S5039/Q5039,0)</f>
        <v>0.524323543887153</v>
      </c>
      <c r="U5039" s="13" t="n">
        <f aca="false">F5039-E5039</f>
        <v>14</v>
      </c>
      <c r="V5039" s="13" t="n">
        <f aca="false">G5039-F5039</f>
        <v>3</v>
      </c>
      <c r="W5039" s="13" t="n">
        <f aca="false">G5039-E5039</f>
        <v>17</v>
      </c>
      <c r="X5039" s="10" t="n">
        <f aca="false">YEAR(E5039)</f>
        <v>2020</v>
      </c>
      <c r="Y5039" s="0" t="str">
        <f aca="false">TEXT(E5039,"yyyy-mm")</f>
        <v>2020-01</v>
      </c>
      <c r="Z5039" s="0" t="str">
        <f aca="false">"Q"&amp;ROUNDUP(MONTH(E5039)/3,0)&amp;"-"&amp;YEAR(E5039)</f>
        <v>Q1-2020</v>
      </c>
    </row>
    <row r="5040" customFormat="false" ht="14.25" hidden="false" customHeight="false" outlineLevel="0" collapsed="false">
      <c r="A5040" s="0" t="s">
        <v>5082</v>
      </c>
      <c r="B5040" s="0" t="s">
        <v>38</v>
      </c>
      <c r="C5040" s="0" t="s">
        <v>46</v>
      </c>
      <c r="D5040" s="9" t="n">
        <v>43700</v>
      </c>
      <c r="E5040" s="9" t="n">
        <v>43849</v>
      </c>
      <c r="F5040" s="9" t="n">
        <v>43852</v>
      </c>
      <c r="G5040" s="9" t="n">
        <v>43861</v>
      </c>
      <c r="H5040" s="10" t="s">
        <v>36</v>
      </c>
      <c r="I5040" s="0" t="n">
        <v>17</v>
      </c>
      <c r="J5040" s="0" t="n">
        <v>5</v>
      </c>
      <c r="K5040" s="0" t="n">
        <v>298</v>
      </c>
      <c r="L5040" s="0" t="n">
        <v>6</v>
      </c>
      <c r="M5040" s="0" t="n">
        <v>8</v>
      </c>
      <c r="N5040" s="11" t="n">
        <v>0.15</v>
      </c>
      <c r="O5040" s="12" t="n">
        <v>600.12</v>
      </c>
      <c r="P5040" s="12" t="n">
        <v>1132.3</v>
      </c>
      <c r="Q5040" s="12" t="n">
        <f aca="false">M5040*P5040*(1-N5040)</f>
        <v>7699.64</v>
      </c>
      <c r="R5040" s="12" t="n">
        <f aca="false">M5040*O5040</f>
        <v>4800.96</v>
      </c>
      <c r="S5040" s="12" t="n">
        <f aca="false">Q5040-R5040</f>
        <v>2898.68</v>
      </c>
      <c r="T5040" s="11" t="n">
        <f aca="false">IFERROR(S5040/Q5040,0)</f>
        <v>0.376469549225678</v>
      </c>
      <c r="U5040" s="13" t="n">
        <f aca="false">F5040-E5040</f>
        <v>3</v>
      </c>
      <c r="V5040" s="13" t="n">
        <f aca="false">G5040-F5040</f>
        <v>9</v>
      </c>
      <c r="W5040" s="13" t="n">
        <f aca="false">G5040-E5040</f>
        <v>12</v>
      </c>
      <c r="X5040" s="10" t="n">
        <f aca="false">YEAR(E5040)</f>
        <v>2020</v>
      </c>
      <c r="Y5040" s="0" t="str">
        <f aca="false">TEXT(E5040,"yyyy-mm")</f>
        <v>2020-01</v>
      </c>
      <c r="Z5040" s="0" t="str">
        <f aca="false">"Q"&amp;ROUNDUP(MONTH(E5040)/3,0)&amp;"-"&amp;YEAR(E5040)</f>
        <v>Q1-2020</v>
      </c>
    </row>
    <row r="5041" customFormat="false" ht="14.25" hidden="false" customHeight="false" outlineLevel="0" collapsed="false">
      <c r="A5041" s="0" t="s">
        <v>5083</v>
      </c>
      <c r="B5041" s="0" t="s">
        <v>34</v>
      </c>
      <c r="C5041" s="0" t="s">
        <v>48</v>
      </c>
      <c r="D5041" s="9" t="n">
        <v>43700</v>
      </c>
      <c r="E5041" s="9" t="n">
        <v>43849</v>
      </c>
      <c r="F5041" s="9" t="n">
        <v>43866</v>
      </c>
      <c r="G5041" s="9" t="n">
        <v>43876</v>
      </c>
      <c r="H5041" s="10" t="s">
        <v>36</v>
      </c>
      <c r="I5041" s="0" t="n">
        <v>2</v>
      </c>
      <c r="J5041" s="0" t="n">
        <v>6</v>
      </c>
      <c r="K5041" s="0" t="n">
        <v>51</v>
      </c>
      <c r="L5041" s="0" t="n">
        <v>26</v>
      </c>
      <c r="M5041" s="0" t="n">
        <v>5</v>
      </c>
      <c r="N5041" s="11" t="n">
        <v>0.05</v>
      </c>
      <c r="O5041" s="12" t="n">
        <v>506.52</v>
      </c>
      <c r="P5041" s="12" t="n">
        <v>1125.6</v>
      </c>
      <c r="Q5041" s="12" t="n">
        <f aca="false">M5041*P5041*(1-N5041)</f>
        <v>5346.6</v>
      </c>
      <c r="R5041" s="12" t="n">
        <f aca="false">M5041*O5041</f>
        <v>2532.6</v>
      </c>
      <c r="S5041" s="12" t="n">
        <f aca="false">Q5041-R5041</f>
        <v>2814</v>
      </c>
      <c r="T5041" s="11" t="n">
        <f aca="false">IFERROR(S5041/Q5041,0)</f>
        <v>0.526315789473684</v>
      </c>
      <c r="U5041" s="13" t="n">
        <f aca="false">F5041-E5041</f>
        <v>17</v>
      </c>
      <c r="V5041" s="13" t="n">
        <f aca="false">G5041-F5041</f>
        <v>10</v>
      </c>
      <c r="W5041" s="13" t="n">
        <f aca="false">G5041-E5041</f>
        <v>27</v>
      </c>
      <c r="X5041" s="10" t="n">
        <f aca="false">YEAR(E5041)</f>
        <v>2020</v>
      </c>
      <c r="Y5041" s="0" t="str">
        <f aca="false">TEXT(E5041,"yyyy-mm")</f>
        <v>2020-01</v>
      </c>
      <c r="Z5041" s="0" t="str">
        <f aca="false">"Q"&amp;ROUNDUP(MONTH(E5041)/3,0)&amp;"-"&amp;YEAR(E5041)</f>
        <v>Q1-2020</v>
      </c>
    </row>
    <row r="5042" customFormat="false" ht="14.25" hidden="false" customHeight="false" outlineLevel="0" collapsed="false">
      <c r="A5042" s="0" t="s">
        <v>5084</v>
      </c>
      <c r="B5042" s="0" t="s">
        <v>34</v>
      </c>
      <c r="C5042" s="0" t="s">
        <v>46</v>
      </c>
      <c r="D5042" s="9" t="n">
        <v>43700</v>
      </c>
      <c r="E5042" s="9" t="n">
        <v>43849</v>
      </c>
      <c r="F5042" s="9" t="n">
        <v>43865</v>
      </c>
      <c r="G5042" s="9" t="n">
        <v>43869</v>
      </c>
      <c r="H5042" s="10" t="s">
        <v>36</v>
      </c>
      <c r="I5042" s="0" t="n">
        <v>8</v>
      </c>
      <c r="J5042" s="0" t="n">
        <v>37</v>
      </c>
      <c r="K5042" s="0" t="n">
        <v>326</v>
      </c>
      <c r="L5042" s="0" t="n">
        <v>37</v>
      </c>
      <c r="M5042" s="0" t="n">
        <v>3</v>
      </c>
      <c r="N5042" s="11" t="n">
        <v>0.05</v>
      </c>
      <c r="O5042" s="12" t="n">
        <v>1225.3</v>
      </c>
      <c r="P5042" s="12" t="n">
        <v>2552.7</v>
      </c>
      <c r="Q5042" s="12" t="n">
        <f aca="false">M5042*P5042*(1-N5042)</f>
        <v>7275.195</v>
      </c>
      <c r="R5042" s="12" t="n">
        <f aca="false">M5042*O5042</f>
        <v>3675.9</v>
      </c>
      <c r="S5042" s="12" t="n">
        <f aca="false">Q5042-R5042</f>
        <v>3599.295</v>
      </c>
      <c r="T5042" s="11" t="n">
        <f aca="false">IFERROR(S5042/Q5042,0)</f>
        <v>0.494735192664939</v>
      </c>
      <c r="U5042" s="13" t="n">
        <f aca="false">F5042-E5042</f>
        <v>16</v>
      </c>
      <c r="V5042" s="13" t="n">
        <f aca="false">G5042-F5042</f>
        <v>4</v>
      </c>
      <c r="W5042" s="13" t="n">
        <f aca="false">G5042-E5042</f>
        <v>20</v>
      </c>
      <c r="X5042" s="10" t="n">
        <f aca="false">YEAR(E5042)</f>
        <v>2020</v>
      </c>
      <c r="Y5042" s="0" t="str">
        <f aca="false">TEXT(E5042,"yyyy-mm")</f>
        <v>2020-01</v>
      </c>
      <c r="Z5042" s="0" t="str">
        <f aca="false">"Q"&amp;ROUNDUP(MONTH(E5042)/3,0)&amp;"-"&amp;YEAR(E5042)</f>
        <v>Q1-2020</v>
      </c>
    </row>
    <row r="5043" customFormat="false" ht="14.25" hidden="false" customHeight="false" outlineLevel="0" collapsed="false">
      <c r="A5043" s="0" t="s">
        <v>5085</v>
      </c>
      <c r="B5043" s="0" t="s">
        <v>34</v>
      </c>
      <c r="C5043" s="0" t="s">
        <v>39</v>
      </c>
      <c r="D5043" s="9" t="n">
        <v>43700</v>
      </c>
      <c r="E5043" s="9" t="n">
        <v>43849</v>
      </c>
      <c r="F5043" s="9" t="n">
        <v>43864</v>
      </c>
      <c r="G5043" s="9" t="n">
        <v>43869</v>
      </c>
      <c r="H5043" s="10" t="s">
        <v>36</v>
      </c>
      <c r="I5043" s="0" t="n">
        <v>10</v>
      </c>
      <c r="J5043" s="0" t="n">
        <v>12</v>
      </c>
      <c r="K5043" s="0" t="n">
        <v>142</v>
      </c>
      <c r="L5043" s="0" t="n">
        <v>34</v>
      </c>
      <c r="M5043" s="0" t="n">
        <v>2</v>
      </c>
      <c r="N5043" s="11" t="n">
        <v>0.075</v>
      </c>
      <c r="O5043" s="12" t="n">
        <v>661.96</v>
      </c>
      <c r="P5043" s="12" t="n">
        <v>1018.4</v>
      </c>
      <c r="Q5043" s="12" t="n">
        <f aca="false">M5043*P5043*(1-N5043)</f>
        <v>1884.04</v>
      </c>
      <c r="R5043" s="12" t="n">
        <f aca="false">M5043*O5043</f>
        <v>1323.92</v>
      </c>
      <c r="S5043" s="12" t="n">
        <f aca="false">Q5043-R5043</f>
        <v>560.12</v>
      </c>
      <c r="T5043" s="11" t="n">
        <f aca="false">IFERROR(S5043/Q5043,0)</f>
        <v>0.297297297297297</v>
      </c>
      <c r="U5043" s="13" t="n">
        <f aca="false">F5043-E5043</f>
        <v>15</v>
      </c>
      <c r="V5043" s="13" t="n">
        <f aca="false">G5043-F5043</f>
        <v>5</v>
      </c>
      <c r="W5043" s="13" t="n">
        <f aca="false">G5043-E5043</f>
        <v>20</v>
      </c>
      <c r="X5043" s="10" t="n">
        <f aca="false">YEAR(E5043)</f>
        <v>2020</v>
      </c>
      <c r="Y5043" s="0" t="str">
        <f aca="false">TEXT(E5043,"yyyy-mm")</f>
        <v>2020-01</v>
      </c>
      <c r="Z5043" s="0" t="str">
        <f aca="false">"Q"&amp;ROUNDUP(MONTH(E5043)/3,0)&amp;"-"&amp;YEAR(E5043)</f>
        <v>Q1-2020</v>
      </c>
    </row>
    <row r="5044" customFormat="false" ht="14.25" hidden="false" customHeight="false" outlineLevel="0" collapsed="false">
      <c r="A5044" s="0" t="s">
        <v>5086</v>
      </c>
      <c r="B5044" s="0" t="s">
        <v>43</v>
      </c>
      <c r="C5044" s="0" t="s">
        <v>46</v>
      </c>
      <c r="D5044" s="9" t="n">
        <v>43700</v>
      </c>
      <c r="E5044" s="9" t="n">
        <v>43849</v>
      </c>
      <c r="F5044" s="9" t="n">
        <v>43873</v>
      </c>
      <c r="G5044" s="9" t="n">
        <v>43874</v>
      </c>
      <c r="H5044" s="10" t="s">
        <v>36</v>
      </c>
      <c r="I5044" s="0" t="n">
        <v>27</v>
      </c>
      <c r="J5044" s="0" t="n">
        <v>18</v>
      </c>
      <c r="K5044" s="0" t="n">
        <v>305</v>
      </c>
      <c r="L5044" s="0" t="n">
        <v>24</v>
      </c>
      <c r="M5044" s="0" t="n">
        <v>6</v>
      </c>
      <c r="N5044" s="11" t="n">
        <v>0.05</v>
      </c>
      <c r="O5044" s="12" t="n">
        <v>472.75</v>
      </c>
      <c r="P5044" s="12" t="n">
        <v>964.8</v>
      </c>
      <c r="Q5044" s="12" t="n">
        <f aca="false">M5044*P5044*(1-N5044)</f>
        <v>5499.36</v>
      </c>
      <c r="R5044" s="12" t="n">
        <f aca="false">M5044*O5044</f>
        <v>2836.5</v>
      </c>
      <c r="S5044" s="12" t="n">
        <f aca="false">Q5044-R5044</f>
        <v>2662.86</v>
      </c>
      <c r="T5044" s="11" t="n">
        <f aca="false">IFERROR(S5044/Q5044,0)</f>
        <v>0.484212708387885</v>
      </c>
      <c r="U5044" s="13" t="n">
        <f aca="false">F5044-E5044</f>
        <v>24</v>
      </c>
      <c r="V5044" s="13" t="n">
        <f aca="false">G5044-F5044</f>
        <v>1</v>
      </c>
      <c r="W5044" s="13" t="n">
        <f aca="false">G5044-E5044</f>
        <v>25</v>
      </c>
      <c r="X5044" s="10" t="n">
        <f aca="false">YEAR(E5044)</f>
        <v>2020</v>
      </c>
      <c r="Y5044" s="0" t="str">
        <f aca="false">TEXT(E5044,"yyyy-mm")</f>
        <v>2020-01</v>
      </c>
      <c r="Z5044" s="0" t="str">
        <f aca="false">"Q"&amp;ROUNDUP(MONTH(E5044)/3,0)&amp;"-"&amp;YEAR(E5044)</f>
        <v>Q1-2020</v>
      </c>
    </row>
    <row r="5045" customFormat="false" ht="14.25" hidden="false" customHeight="false" outlineLevel="0" collapsed="false">
      <c r="A5045" s="0" t="s">
        <v>5087</v>
      </c>
      <c r="B5045" s="0" t="s">
        <v>41</v>
      </c>
      <c r="C5045" s="0" t="s">
        <v>48</v>
      </c>
      <c r="D5045" s="9" t="n">
        <v>43700</v>
      </c>
      <c r="E5045" s="9" t="n">
        <v>43849</v>
      </c>
      <c r="F5045" s="9" t="n">
        <v>43870</v>
      </c>
      <c r="G5045" s="9" t="n">
        <v>43871</v>
      </c>
      <c r="H5045" s="10" t="s">
        <v>36</v>
      </c>
      <c r="I5045" s="0" t="n">
        <v>25</v>
      </c>
      <c r="J5045" s="0" t="n">
        <v>4</v>
      </c>
      <c r="K5045" s="0" t="n">
        <v>42</v>
      </c>
      <c r="L5045" s="0" t="n">
        <v>4</v>
      </c>
      <c r="M5045" s="0" t="n">
        <v>7</v>
      </c>
      <c r="N5045" s="11" t="n">
        <v>0.05</v>
      </c>
      <c r="O5045" s="12" t="n">
        <v>685.01</v>
      </c>
      <c r="P5045" s="12" t="n">
        <v>964.8</v>
      </c>
      <c r="Q5045" s="12" t="n">
        <f aca="false">M5045*P5045*(1-N5045)</f>
        <v>6415.92</v>
      </c>
      <c r="R5045" s="12" t="n">
        <f aca="false">M5045*O5045</f>
        <v>4795.07</v>
      </c>
      <c r="S5045" s="12" t="n">
        <f aca="false">Q5045-R5045</f>
        <v>1620.85</v>
      </c>
      <c r="T5045" s="11" t="n">
        <f aca="false">IFERROR(S5045/Q5045,0)</f>
        <v>0.252629396875273</v>
      </c>
      <c r="U5045" s="13" t="n">
        <f aca="false">F5045-E5045</f>
        <v>21</v>
      </c>
      <c r="V5045" s="13" t="n">
        <f aca="false">G5045-F5045</f>
        <v>1</v>
      </c>
      <c r="W5045" s="13" t="n">
        <f aca="false">G5045-E5045</f>
        <v>22</v>
      </c>
      <c r="X5045" s="10" t="n">
        <f aca="false">YEAR(E5045)</f>
        <v>2020</v>
      </c>
      <c r="Y5045" s="0" t="str">
        <f aca="false">TEXT(E5045,"yyyy-mm")</f>
        <v>2020-01</v>
      </c>
      <c r="Z5045" s="0" t="str">
        <f aca="false">"Q"&amp;ROUNDUP(MONTH(E5045)/3,0)&amp;"-"&amp;YEAR(E5045)</f>
        <v>Q1-2020</v>
      </c>
    </row>
    <row r="5046" customFormat="false" ht="14.25" hidden="false" customHeight="false" outlineLevel="0" collapsed="false">
      <c r="A5046" s="0" t="s">
        <v>5088</v>
      </c>
      <c r="B5046" s="0" t="s">
        <v>34</v>
      </c>
      <c r="C5046" s="0" t="s">
        <v>48</v>
      </c>
      <c r="D5046" s="9" t="n">
        <v>43700</v>
      </c>
      <c r="E5046" s="9" t="n">
        <v>43849</v>
      </c>
      <c r="F5046" s="9" t="n">
        <v>43852</v>
      </c>
      <c r="G5046" s="9" t="n">
        <v>43858</v>
      </c>
      <c r="H5046" s="10" t="s">
        <v>36</v>
      </c>
      <c r="I5046" s="0" t="n">
        <v>10</v>
      </c>
      <c r="J5046" s="0" t="n">
        <v>41</v>
      </c>
      <c r="K5046" s="0" t="n">
        <v>36</v>
      </c>
      <c r="L5046" s="0" t="n">
        <v>18</v>
      </c>
      <c r="M5046" s="0" t="n">
        <v>8</v>
      </c>
      <c r="N5046" s="11" t="n">
        <v>0.075</v>
      </c>
      <c r="O5046" s="12" t="n">
        <v>996.96</v>
      </c>
      <c r="P5046" s="12" t="n">
        <v>2492.4</v>
      </c>
      <c r="Q5046" s="12" t="n">
        <f aca="false">M5046*P5046*(1-N5046)</f>
        <v>18443.76</v>
      </c>
      <c r="R5046" s="12" t="n">
        <f aca="false">M5046*O5046</f>
        <v>7975.68</v>
      </c>
      <c r="S5046" s="12" t="n">
        <f aca="false">Q5046-R5046</f>
        <v>10468.08</v>
      </c>
      <c r="T5046" s="11" t="n">
        <f aca="false">IFERROR(S5046/Q5046,0)</f>
        <v>0.567567567567568</v>
      </c>
      <c r="U5046" s="13" t="n">
        <f aca="false">F5046-E5046</f>
        <v>3</v>
      </c>
      <c r="V5046" s="13" t="n">
        <f aca="false">G5046-F5046</f>
        <v>6</v>
      </c>
      <c r="W5046" s="13" t="n">
        <f aca="false">G5046-E5046</f>
        <v>9</v>
      </c>
      <c r="X5046" s="10" t="n">
        <f aca="false">YEAR(E5046)</f>
        <v>2020</v>
      </c>
      <c r="Y5046" s="0" t="str">
        <f aca="false">TEXT(E5046,"yyyy-mm")</f>
        <v>2020-01</v>
      </c>
      <c r="Z5046" s="0" t="str">
        <f aca="false">"Q"&amp;ROUNDUP(MONTH(E5046)/3,0)&amp;"-"&amp;YEAR(E5046)</f>
        <v>Q1-2020</v>
      </c>
    </row>
    <row r="5047" customFormat="false" ht="14.25" hidden="false" customHeight="false" outlineLevel="0" collapsed="false">
      <c r="A5047" s="0" t="s">
        <v>5089</v>
      </c>
      <c r="B5047" s="0" t="s">
        <v>43</v>
      </c>
      <c r="C5047" s="0" t="s">
        <v>35</v>
      </c>
      <c r="D5047" s="9" t="n">
        <v>43700</v>
      </c>
      <c r="E5047" s="9" t="n">
        <v>43849</v>
      </c>
      <c r="F5047" s="9" t="n">
        <v>43867</v>
      </c>
      <c r="G5047" s="9" t="n">
        <v>43870</v>
      </c>
      <c r="H5047" s="10" t="s">
        <v>36</v>
      </c>
      <c r="I5047" s="0" t="n">
        <v>28</v>
      </c>
      <c r="J5047" s="0" t="n">
        <v>10</v>
      </c>
      <c r="K5047" s="0" t="n">
        <v>215</v>
      </c>
      <c r="L5047" s="0" t="n">
        <v>32</v>
      </c>
      <c r="M5047" s="0" t="n">
        <v>6</v>
      </c>
      <c r="N5047" s="11" t="n">
        <v>0.4</v>
      </c>
      <c r="O5047" s="12" t="n">
        <v>806.35</v>
      </c>
      <c r="P5047" s="12" t="n">
        <v>971.5</v>
      </c>
      <c r="Q5047" s="12" t="n">
        <f aca="false">M5047*P5047*(1-N5047)</f>
        <v>3497.4</v>
      </c>
      <c r="R5047" s="12" t="n">
        <f aca="false">M5047*O5047</f>
        <v>4838.1</v>
      </c>
      <c r="S5047" s="12" t="n">
        <f aca="false">Q5047-R5047</f>
        <v>-1340.7</v>
      </c>
      <c r="T5047" s="11" t="n">
        <f aca="false">IFERROR(S5047/Q5047,0)</f>
        <v>-0.383341911133985</v>
      </c>
      <c r="U5047" s="13" t="n">
        <f aca="false">F5047-E5047</f>
        <v>18</v>
      </c>
      <c r="V5047" s="13" t="n">
        <f aca="false">G5047-F5047</f>
        <v>3</v>
      </c>
      <c r="W5047" s="13" t="n">
        <f aca="false">G5047-E5047</f>
        <v>21</v>
      </c>
      <c r="X5047" s="10" t="n">
        <f aca="false">YEAR(E5047)</f>
        <v>2020</v>
      </c>
      <c r="Y5047" s="0" t="str">
        <f aca="false">TEXT(E5047,"yyyy-mm")</f>
        <v>2020-01</v>
      </c>
      <c r="Z5047" s="0" t="str">
        <f aca="false">"Q"&amp;ROUNDUP(MONTH(E5047)/3,0)&amp;"-"&amp;YEAR(E5047)</f>
        <v>Q1-2020</v>
      </c>
    </row>
    <row r="5048" customFormat="false" ht="14.25" hidden="false" customHeight="false" outlineLevel="0" collapsed="false">
      <c r="A5048" s="0" t="s">
        <v>5090</v>
      </c>
      <c r="B5048" s="0" t="s">
        <v>41</v>
      </c>
      <c r="C5048" s="0" t="s">
        <v>48</v>
      </c>
      <c r="D5048" s="9" t="n">
        <v>43800</v>
      </c>
      <c r="E5048" s="9" t="n">
        <v>43849</v>
      </c>
      <c r="F5048" s="9" t="n">
        <v>43863</v>
      </c>
      <c r="G5048" s="9" t="n">
        <v>43870</v>
      </c>
      <c r="H5048" s="10" t="s">
        <v>36</v>
      </c>
      <c r="I5048" s="0" t="n">
        <v>20</v>
      </c>
      <c r="J5048" s="0" t="n">
        <v>48</v>
      </c>
      <c r="K5048" s="0" t="n">
        <v>2</v>
      </c>
      <c r="L5048" s="0" t="n">
        <v>34</v>
      </c>
      <c r="M5048" s="0" t="n">
        <v>1</v>
      </c>
      <c r="N5048" s="11" t="n">
        <v>0.2</v>
      </c>
      <c r="O5048" s="12" t="n">
        <v>777.67</v>
      </c>
      <c r="P5048" s="12" t="n">
        <v>1065.3</v>
      </c>
      <c r="Q5048" s="12" t="n">
        <f aca="false">M5048*P5048*(1-N5048)</f>
        <v>852.24</v>
      </c>
      <c r="R5048" s="12" t="n">
        <f aca="false">M5048*O5048</f>
        <v>777.67</v>
      </c>
      <c r="S5048" s="12" t="n">
        <f aca="false">Q5048-R5048</f>
        <v>74.5700000000001</v>
      </c>
      <c r="T5048" s="11" t="n">
        <f aca="false">IFERROR(S5048/Q5048,0)</f>
        <v>0.087498826621609</v>
      </c>
      <c r="U5048" s="13" t="n">
        <f aca="false">F5048-E5048</f>
        <v>14</v>
      </c>
      <c r="V5048" s="13" t="n">
        <f aca="false">G5048-F5048</f>
        <v>7</v>
      </c>
      <c r="W5048" s="13" t="n">
        <f aca="false">G5048-E5048</f>
        <v>21</v>
      </c>
      <c r="X5048" s="10" t="n">
        <f aca="false">YEAR(E5048)</f>
        <v>2020</v>
      </c>
      <c r="Y5048" s="0" t="str">
        <f aca="false">TEXT(E5048,"yyyy-mm")</f>
        <v>2020-01</v>
      </c>
      <c r="Z5048" s="0" t="str">
        <f aca="false">"Q"&amp;ROUNDUP(MONTH(E5048)/3,0)&amp;"-"&amp;YEAR(E5048)</f>
        <v>Q1-2020</v>
      </c>
    </row>
    <row r="5049" customFormat="false" ht="14.25" hidden="false" customHeight="false" outlineLevel="0" collapsed="false">
      <c r="A5049" s="0" t="s">
        <v>5091</v>
      </c>
      <c r="B5049" s="0" t="s">
        <v>41</v>
      </c>
      <c r="C5049" s="0" t="s">
        <v>39</v>
      </c>
      <c r="D5049" s="9" t="n">
        <v>43700</v>
      </c>
      <c r="E5049" s="9" t="n">
        <v>43849</v>
      </c>
      <c r="F5049" s="9" t="n">
        <v>43860</v>
      </c>
      <c r="G5049" s="9" t="n">
        <v>43866</v>
      </c>
      <c r="H5049" s="10" t="s">
        <v>36</v>
      </c>
      <c r="I5049" s="0" t="n">
        <v>22</v>
      </c>
      <c r="J5049" s="0" t="n">
        <v>47</v>
      </c>
      <c r="K5049" s="0" t="n">
        <v>199</v>
      </c>
      <c r="L5049" s="0" t="n">
        <v>24</v>
      </c>
      <c r="M5049" s="0" t="n">
        <v>1</v>
      </c>
      <c r="N5049" s="11" t="n">
        <v>0.15</v>
      </c>
      <c r="O5049" s="12" t="n">
        <v>3310.47</v>
      </c>
      <c r="P5049" s="12" t="n">
        <v>6130.5</v>
      </c>
      <c r="Q5049" s="12" t="n">
        <f aca="false">M5049*P5049*(1-N5049)</f>
        <v>5210.925</v>
      </c>
      <c r="R5049" s="12" t="n">
        <f aca="false">M5049*O5049</f>
        <v>3310.47</v>
      </c>
      <c r="S5049" s="12" t="n">
        <f aca="false">Q5049-R5049</f>
        <v>1900.455</v>
      </c>
      <c r="T5049" s="11" t="n">
        <f aca="false">IFERROR(S5049/Q5049,0)</f>
        <v>0.364705882352941</v>
      </c>
      <c r="U5049" s="13" t="n">
        <f aca="false">F5049-E5049</f>
        <v>11</v>
      </c>
      <c r="V5049" s="13" t="n">
        <f aca="false">G5049-F5049</f>
        <v>6</v>
      </c>
      <c r="W5049" s="13" t="n">
        <f aca="false">G5049-E5049</f>
        <v>17</v>
      </c>
      <c r="X5049" s="10" t="n">
        <f aca="false">YEAR(E5049)</f>
        <v>2020</v>
      </c>
      <c r="Y5049" s="0" t="str">
        <f aca="false">TEXT(E5049,"yyyy-mm")</f>
        <v>2020-01</v>
      </c>
      <c r="Z5049" s="0" t="str">
        <f aca="false">"Q"&amp;ROUNDUP(MONTH(E5049)/3,0)&amp;"-"&amp;YEAR(E5049)</f>
        <v>Q1-2020</v>
      </c>
    </row>
    <row r="5050" customFormat="false" ht="14.25" hidden="false" customHeight="false" outlineLevel="0" collapsed="false">
      <c r="A5050" s="0" t="s">
        <v>5092</v>
      </c>
      <c r="B5050" s="0" t="s">
        <v>34</v>
      </c>
      <c r="C5050" s="0" t="s">
        <v>79</v>
      </c>
      <c r="D5050" s="9" t="n">
        <v>43700</v>
      </c>
      <c r="E5050" s="9" t="n">
        <v>43850</v>
      </c>
      <c r="F5050" s="9" t="n">
        <v>43861</v>
      </c>
      <c r="G5050" s="9" t="n">
        <v>43870</v>
      </c>
      <c r="H5050" s="10" t="s">
        <v>36</v>
      </c>
      <c r="I5050" s="0" t="n">
        <v>12</v>
      </c>
      <c r="J5050" s="0" t="n">
        <v>23</v>
      </c>
      <c r="K5050" s="0" t="n">
        <v>84</v>
      </c>
      <c r="L5050" s="0" t="n">
        <v>15</v>
      </c>
      <c r="M5050" s="0" t="n">
        <v>4</v>
      </c>
      <c r="N5050" s="11" t="n">
        <v>0.15</v>
      </c>
      <c r="O5050" s="12" t="n">
        <v>1936.84</v>
      </c>
      <c r="P5050" s="12" t="n">
        <v>2653.2</v>
      </c>
      <c r="Q5050" s="12" t="n">
        <f aca="false">M5050*P5050*(1-N5050)</f>
        <v>9020.88</v>
      </c>
      <c r="R5050" s="12" t="n">
        <f aca="false">M5050*O5050</f>
        <v>7747.36</v>
      </c>
      <c r="S5050" s="12" t="n">
        <f aca="false">Q5050-R5050</f>
        <v>1273.52</v>
      </c>
      <c r="T5050" s="11" t="n">
        <f aca="false">IFERROR(S5050/Q5050,0)</f>
        <v>0.141174696925355</v>
      </c>
      <c r="U5050" s="13" t="n">
        <f aca="false">F5050-E5050</f>
        <v>11</v>
      </c>
      <c r="V5050" s="13" t="n">
        <f aca="false">G5050-F5050</f>
        <v>9</v>
      </c>
      <c r="W5050" s="13" t="n">
        <f aca="false">G5050-E5050</f>
        <v>20</v>
      </c>
      <c r="X5050" s="10" t="n">
        <f aca="false">YEAR(E5050)</f>
        <v>2020</v>
      </c>
      <c r="Y5050" s="0" t="str">
        <f aca="false">TEXT(E5050,"yyyy-mm")</f>
        <v>2020-01</v>
      </c>
      <c r="Z5050" s="0" t="str">
        <f aca="false">"Q"&amp;ROUNDUP(MONTH(E5050)/3,0)&amp;"-"&amp;YEAR(E5050)</f>
        <v>Q1-2020</v>
      </c>
    </row>
    <row r="5051" customFormat="false" ht="14.25" hidden="false" customHeight="false" outlineLevel="0" collapsed="false">
      <c r="A5051" s="0" t="s">
        <v>5093</v>
      </c>
      <c r="B5051" s="0" t="s">
        <v>41</v>
      </c>
      <c r="C5051" s="0" t="s">
        <v>79</v>
      </c>
      <c r="D5051" s="9" t="n">
        <v>43800</v>
      </c>
      <c r="E5051" s="9" t="n">
        <v>43850</v>
      </c>
      <c r="F5051" s="9" t="n">
        <v>43853</v>
      </c>
      <c r="G5051" s="9" t="n">
        <v>43857</v>
      </c>
      <c r="H5051" s="10" t="s">
        <v>36</v>
      </c>
      <c r="I5051" s="0" t="n">
        <v>22</v>
      </c>
      <c r="J5051" s="0" t="n">
        <v>50</v>
      </c>
      <c r="K5051" s="0" t="n">
        <v>79</v>
      </c>
      <c r="L5051" s="0" t="n">
        <v>26</v>
      </c>
      <c r="M5051" s="0" t="n">
        <v>6</v>
      </c>
      <c r="N5051" s="11" t="n">
        <v>0.1</v>
      </c>
      <c r="O5051" s="12" t="n">
        <v>607.82</v>
      </c>
      <c r="P5051" s="12" t="n">
        <v>1125.6</v>
      </c>
      <c r="Q5051" s="12" t="n">
        <f aca="false">M5051*P5051*(1-N5051)</f>
        <v>6078.24</v>
      </c>
      <c r="R5051" s="12" t="n">
        <f aca="false">M5051*O5051</f>
        <v>3646.92</v>
      </c>
      <c r="S5051" s="12" t="n">
        <f aca="false">Q5051-R5051</f>
        <v>2431.32</v>
      </c>
      <c r="T5051" s="11" t="n">
        <f aca="false">IFERROR(S5051/Q5051,0)</f>
        <v>0.400003948511411</v>
      </c>
      <c r="U5051" s="13" t="n">
        <f aca="false">F5051-E5051</f>
        <v>3</v>
      </c>
      <c r="V5051" s="13" t="n">
        <f aca="false">G5051-F5051</f>
        <v>4</v>
      </c>
      <c r="W5051" s="13" t="n">
        <f aca="false">G5051-E5051</f>
        <v>7</v>
      </c>
      <c r="X5051" s="10" t="n">
        <f aca="false">YEAR(E5051)</f>
        <v>2020</v>
      </c>
      <c r="Y5051" s="0" t="str">
        <f aca="false">TEXT(E5051,"yyyy-mm")</f>
        <v>2020-01</v>
      </c>
      <c r="Z5051" s="0" t="str">
        <f aca="false">"Q"&amp;ROUNDUP(MONTH(E5051)/3,0)&amp;"-"&amp;YEAR(E5051)</f>
        <v>Q1-2020</v>
      </c>
    </row>
    <row r="5052" customFormat="false" ht="14.25" hidden="false" customHeight="false" outlineLevel="0" collapsed="false">
      <c r="A5052" s="0" t="s">
        <v>5094</v>
      </c>
      <c r="B5052" s="0" t="s">
        <v>38</v>
      </c>
      <c r="C5052" s="0" t="s">
        <v>39</v>
      </c>
      <c r="D5052" s="9" t="n">
        <v>43700</v>
      </c>
      <c r="E5052" s="9" t="n">
        <v>43850</v>
      </c>
      <c r="F5052" s="9" t="n">
        <v>43864</v>
      </c>
      <c r="G5052" s="9" t="n">
        <v>43868</v>
      </c>
      <c r="H5052" s="10" t="s">
        <v>36</v>
      </c>
      <c r="I5052" s="0" t="n">
        <v>17</v>
      </c>
      <c r="J5052" s="0" t="n">
        <v>34</v>
      </c>
      <c r="K5052" s="0" t="n">
        <v>113</v>
      </c>
      <c r="L5052" s="0" t="n">
        <v>8</v>
      </c>
      <c r="M5052" s="0" t="n">
        <v>8</v>
      </c>
      <c r="N5052" s="11" t="n">
        <v>0.15</v>
      </c>
      <c r="O5052" s="12" t="n">
        <v>531.71</v>
      </c>
      <c r="P5052" s="12" t="n">
        <v>857.6</v>
      </c>
      <c r="Q5052" s="12" t="n">
        <f aca="false">M5052*P5052*(1-N5052)</f>
        <v>5831.68</v>
      </c>
      <c r="R5052" s="12" t="n">
        <f aca="false">M5052*O5052</f>
        <v>4253.68</v>
      </c>
      <c r="S5052" s="12" t="n">
        <f aca="false">Q5052-R5052</f>
        <v>1578</v>
      </c>
      <c r="T5052" s="11" t="n">
        <f aca="false">IFERROR(S5052/Q5052,0)</f>
        <v>0.270590978928885</v>
      </c>
      <c r="U5052" s="13" t="n">
        <f aca="false">F5052-E5052</f>
        <v>14</v>
      </c>
      <c r="V5052" s="13" t="n">
        <f aca="false">G5052-F5052</f>
        <v>4</v>
      </c>
      <c r="W5052" s="13" t="n">
        <f aca="false">G5052-E5052</f>
        <v>18</v>
      </c>
      <c r="X5052" s="10" t="n">
        <f aca="false">YEAR(E5052)</f>
        <v>2020</v>
      </c>
      <c r="Y5052" s="0" t="str">
        <f aca="false">TEXT(E5052,"yyyy-mm")</f>
        <v>2020-01</v>
      </c>
      <c r="Z5052" s="0" t="str">
        <f aca="false">"Q"&amp;ROUNDUP(MONTH(E5052)/3,0)&amp;"-"&amp;YEAR(E5052)</f>
        <v>Q1-2020</v>
      </c>
    </row>
    <row r="5053" customFormat="false" ht="14.25" hidden="false" customHeight="false" outlineLevel="0" collapsed="false">
      <c r="A5053" s="0" t="s">
        <v>5095</v>
      </c>
      <c r="B5053" s="0" t="s">
        <v>38</v>
      </c>
      <c r="C5053" s="0" t="s">
        <v>39</v>
      </c>
      <c r="D5053" s="9" t="n">
        <v>43700</v>
      </c>
      <c r="E5053" s="9" t="n">
        <v>43850</v>
      </c>
      <c r="F5053" s="9" t="n">
        <v>43866</v>
      </c>
      <c r="G5053" s="9" t="n">
        <v>43876</v>
      </c>
      <c r="H5053" s="10" t="s">
        <v>36</v>
      </c>
      <c r="I5053" s="0" t="n">
        <v>16</v>
      </c>
      <c r="J5053" s="0" t="n">
        <v>38</v>
      </c>
      <c r="K5053" s="0" t="n">
        <v>111</v>
      </c>
      <c r="L5053" s="0" t="n">
        <v>3</v>
      </c>
      <c r="M5053" s="0" t="n">
        <v>1</v>
      </c>
      <c r="N5053" s="11" t="n">
        <v>0.2</v>
      </c>
      <c r="O5053" s="12" t="n">
        <v>1354.47</v>
      </c>
      <c r="P5053" s="12" t="n">
        <v>1782.2</v>
      </c>
      <c r="Q5053" s="12" t="n">
        <f aca="false">M5053*P5053*(1-N5053)</f>
        <v>1425.76</v>
      </c>
      <c r="R5053" s="12" t="n">
        <f aca="false">M5053*O5053</f>
        <v>1354.47</v>
      </c>
      <c r="S5053" s="12" t="n">
        <f aca="false">Q5053-R5053</f>
        <v>71.2900000000002</v>
      </c>
      <c r="T5053" s="11" t="n">
        <f aca="false">IFERROR(S5053/Q5053,0)</f>
        <v>0.0500014027606331</v>
      </c>
      <c r="U5053" s="13" t="n">
        <f aca="false">F5053-E5053</f>
        <v>16</v>
      </c>
      <c r="V5053" s="13" t="n">
        <f aca="false">G5053-F5053</f>
        <v>10</v>
      </c>
      <c r="W5053" s="13" t="n">
        <f aca="false">G5053-E5053</f>
        <v>26</v>
      </c>
      <c r="X5053" s="10" t="n">
        <f aca="false">YEAR(E5053)</f>
        <v>2020</v>
      </c>
      <c r="Y5053" s="0" t="str">
        <f aca="false">TEXT(E5053,"yyyy-mm")</f>
        <v>2020-01</v>
      </c>
      <c r="Z5053" s="0" t="str">
        <f aca="false">"Q"&amp;ROUNDUP(MONTH(E5053)/3,0)&amp;"-"&amp;YEAR(E5053)</f>
        <v>Q1-2020</v>
      </c>
    </row>
    <row r="5054" customFormat="false" ht="14.25" hidden="false" customHeight="false" outlineLevel="0" collapsed="false">
      <c r="A5054" s="0" t="s">
        <v>5096</v>
      </c>
      <c r="B5054" s="0" t="s">
        <v>41</v>
      </c>
      <c r="C5054" s="0" t="s">
        <v>79</v>
      </c>
      <c r="D5054" s="9" t="n">
        <v>43700</v>
      </c>
      <c r="E5054" s="9" t="n">
        <v>43850</v>
      </c>
      <c r="F5054" s="9" t="n">
        <v>43867</v>
      </c>
      <c r="G5054" s="9" t="n">
        <v>43869</v>
      </c>
      <c r="H5054" s="10" t="s">
        <v>36</v>
      </c>
      <c r="I5054" s="0" t="n">
        <v>24</v>
      </c>
      <c r="J5054" s="0" t="n">
        <v>20</v>
      </c>
      <c r="K5054" s="0" t="n">
        <v>70</v>
      </c>
      <c r="L5054" s="0" t="n">
        <v>8</v>
      </c>
      <c r="M5054" s="0" t="n">
        <v>6</v>
      </c>
      <c r="N5054" s="11" t="n">
        <v>0.075</v>
      </c>
      <c r="O5054" s="12" t="n">
        <v>1045.2</v>
      </c>
      <c r="P5054" s="12" t="n">
        <v>2010</v>
      </c>
      <c r="Q5054" s="12" t="n">
        <f aca="false">M5054*P5054*(1-N5054)</f>
        <v>11155.5</v>
      </c>
      <c r="R5054" s="12" t="n">
        <f aca="false">M5054*O5054</f>
        <v>6271.2</v>
      </c>
      <c r="S5054" s="12" t="n">
        <f aca="false">Q5054-R5054</f>
        <v>4884.3</v>
      </c>
      <c r="T5054" s="11" t="n">
        <f aca="false">IFERROR(S5054/Q5054,0)</f>
        <v>0.437837837837838</v>
      </c>
      <c r="U5054" s="13" t="n">
        <f aca="false">F5054-E5054</f>
        <v>17</v>
      </c>
      <c r="V5054" s="13" t="n">
        <f aca="false">G5054-F5054</f>
        <v>2</v>
      </c>
      <c r="W5054" s="13" t="n">
        <f aca="false">G5054-E5054</f>
        <v>19</v>
      </c>
      <c r="X5054" s="10" t="n">
        <f aca="false">YEAR(E5054)</f>
        <v>2020</v>
      </c>
      <c r="Y5054" s="0" t="str">
        <f aca="false">TEXT(E5054,"yyyy-mm")</f>
        <v>2020-01</v>
      </c>
      <c r="Z5054" s="0" t="str">
        <f aca="false">"Q"&amp;ROUNDUP(MONTH(E5054)/3,0)&amp;"-"&amp;YEAR(E5054)</f>
        <v>Q1-2020</v>
      </c>
    </row>
    <row r="5055" customFormat="false" ht="14.25" hidden="false" customHeight="false" outlineLevel="0" collapsed="false">
      <c r="A5055" s="0" t="s">
        <v>5097</v>
      </c>
      <c r="B5055" s="0" t="s">
        <v>34</v>
      </c>
      <c r="C5055" s="0" t="s">
        <v>46</v>
      </c>
      <c r="D5055" s="9" t="n">
        <v>43700</v>
      </c>
      <c r="E5055" s="9" t="n">
        <v>43851</v>
      </c>
      <c r="F5055" s="9" t="n">
        <v>43863</v>
      </c>
      <c r="G5055" s="9" t="n">
        <v>43869</v>
      </c>
      <c r="H5055" s="10" t="s">
        <v>36</v>
      </c>
      <c r="I5055" s="0" t="n">
        <v>6</v>
      </c>
      <c r="J5055" s="0" t="n">
        <v>9</v>
      </c>
      <c r="K5055" s="0" t="n">
        <v>313</v>
      </c>
      <c r="L5055" s="0" t="n">
        <v>38</v>
      </c>
      <c r="M5055" s="0" t="n">
        <v>4</v>
      </c>
      <c r="N5055" s="11" t="n">
        <v>0.05</v>
      </c>
      <c r="O5055" s="12" t="n">
        <v>660.35</v>
      </c>
      <c r="P5055" s="12" t="n">
        <v>857.6</v>
      </c>
      <c r="Q5055" s="12" t="n">
        <f aca="false">M5055*P5055*(1-N5055)</f>
        <v>3258.88</v>
      </c>
      <c r="R5055" s="12" t="n">
        <f aca="false">M5055*O5055</f>
        <v>2641.4</v>
      </c>
      <c r="S5055" s="12" t="n">
        <f aca="false">Q5055-R5055</f>
        <v>617.48</v>
      </c>
      <c r="T5055" s="11" t="n">
        <f aca="false">IFERROR(S5055/Q5055,0)</f>
        <v>0.189476139041634</v>
      </c>
      <c r="U5055" s="13" t="n">
        <f aca="false">F5055-E5055</f>
        <v>12</v>
      </c>
      <c r="V5055" s="13" t="n">
        <f aca="false">G5055-F5055</f>
        <v>6</v>
      </c>
      <c r="W5055" s="13" t="n">
        <f aca="false">G5055-E5055</f>
        <v>18</v>
      </c>
      <c r="X5055" s="10" t="n">
        <f aca="false">YEAR(E5055)</f>
        <v>2020</v>
      </c>
      <c r="Y5055" s="0" t="str">
        <f aca="false">TEXT(E5055,"yyyy-mm")</f>
        <v>2020-01</v>
      </c>
      <c r="Z5055" s="0" t="str">
        <f aca="false">"Q"&amp;ROUNDUP(MONTH(E5055)/3,0)&amp;"-"&amp;YEAR(E5055)</f>
        <v>Q1-2020</v>
      </c>
    </row>
    <row r="5056" customFormat="false" ht="14.25" hidden="false" customHeight="false" outlineLevel="0" collapsed="false">
      <c r="A5056" s="0" t="s">
        <v>5098</v>
      </c>
      <c r="B5056" s="0" t="s">
        <v>38</v>
      </c>
      <c r="C5056" s="0" t="s">
        <v>48</v>
      </c>
      <c r="D5056" s="9" t="n">
        <v>43800</v>
      </c>
      <c r="E5056" s="9" t="n">
        <v>43851</v>
      </c>
      <c r="F5056" s="9" t="n">
        <v>43864</v>
      </c>
      <c r="G5056" s="9" t="n">
        <v>43874</v>
      </c>
      <c r="H5056" s="10" t="s">
        <v>36</v>
      </c>
      <c r="I5056" s="0" t="n">
        <v>13</v>
      </c>
      <c r="J5056" s="0" t="n">
        <v>20</v>
      </c>
      <c r="K5056" s="0" t="n">
        <v>28</v>
      </c>
      <c r="L5056" s="0" t="n">
        <v>18</v>
      </c>
      <c r="M5056" s="0" t="n">
        <v>5</v>
      </c>
      <c r="N5056" s="11" t="n">
        <v>0.1</v>
      </c>
      <c r="O5056" s="12" t="n">
        <v>644.54</v>
      </c>
      <c r="P5056" s="12" t="n">
        <v>871</v>
      </c>
      <c r="Q5056" s="12" t="n">
        <f aca="false">M5056*P5056*(1-N5056)</f>
        <v>3919.5</v>
      </c>
      <c r="R5056" s="12" t="n">
        <f aca="false">M5056*O5056</f>
        <v>3222.7</v>
      </c>
      <c r="S5056" s="12" t="n">
        <f aca="false">Q5056-R5056</f>
        <v>696.8</v>
      </c>
      <c r="T5056" s="11" t="n">
        <f aca="false">IFERROR(S5056/Q5056,0)</f>
        <v>0.177777777777778</v>
      </c>
      <c r="U5056" s="13" t="n">
        <f aca="false">F5056-E5056</f>
        <v>13</v>
      </c>
      <c r="V5056" s="13" t="n">
        <f aca="false">G5056-F5056</f>
        <v>10</v>
      </c>
      <c r="W5056" s="13" t="n">
        <f aca="false">G5056-E5056</f>
        <v>23</v>
      </c>
      <c r="X5056" s="10" t="n">
        <f aca="false">YEAR(E5056)</f>
        <v>2020</v>
      </c>
      <c r="Y5056" s="0" t="str">
        <f aca="false">TEXT(E5056,"yyyy-mm")</f>
        <v>2020-01</v>
      </c>
      <c r="Z5056" s="0" t="str">
        <f aca="false">"Q"&amp;ROUNDUP(MONTH(E5056)/3,0)&amp;"-"&amp;YEAR(E5056)</f>
        <v>Q1-2020</v>
      </c>
    </row>
    <row r="5057" customFormat="false" ht="14.25" hidden="false" customHeight="false" outlineLevel="0" collapsed="false">
      <c r="A5057" s="0" t="s">
        <v>5099</v>
      </c>
      <c r="B5057" s="0" t="s">
        <v>41</v>
      </c>
      <c r="C5057" s="0" t="s">
        <v>79</v>
      </c>
      <c r="D5057" s="9" t="n">
        <v>43700</v>
      </c>
      <c r="E5057" s="9" t="n">
        <v>43851</v>
      </c>
      <c r="F5057" s="9" t="n">
        <v>43855</v>
      </c>
      <c r="G5057" s="9" t="n">
        <v>43858</v>
      </c>
      <c r="H5057" s="10" t="s">
        <v>36</v>
      </c>
      <c r="I5057" s="0" t="n">
        <v>23</v>
      </c>
      <c r="J5057" s="0" t="n">
        <v>6</v>
      </c>
      <c r="K5057" s="0" t="n">
        <v>73</v>
      </c>
      <c r="L5057" s="0" t="n">
        <v>39</v>
      </c>
      <c r="M5057" s="0" t="n">
        <v>8</v>
      </c>
      <c r="N5057" s="11" t="n">
        <v>0.075</v>
      </c>
      <c r="O5057" s="12" t="n">
        <v>1945.14</v>
      </c>
      <c r="P5057" s="12" t="n">
        <v>2559.4</v>
      </c>
      <c r="Q5057" s="12" t="n">
        <f aca="false">M5057*P5057*(1-N5057)</f>
        <v>18939.56</v>
      </c>
      <c r="R5057" s="12" t="n">
        <f aca="false">M5057*O5057</f>
        <v>15561.12</v>
      </c>
      <c r="S5057" s="12" t="n">
        <f aca="false">Q5057-R5057</f>
        <v>3378.44</v>
      </c>
      <c r="T5057" s="11" t="n">
        <f aca="false">IFERROR(S5057/Q5057,0)</f>
        <v>0.178380067963564</v>
      </c>
      <c r="U5057" s="13" t="n">
        <f aca="false">F5057-E5057</f>
        <v>4</v>
      </c>
      <c r="V5057" s="13" t="n">
        <f aca="false">G5057-F5057</f>
        <v>3</v>
      </c>
      <c r="W5057" s="13" t="n">
        <f aca="false">G5057-E5057</f>
        <v>7</v>
      </c>
      <c r="X5057" s="10" t="n">
        <f aca="false">YEAR(E5057)</f>
        <v>2020</v>
      </c>
      <c r="Y5057" s="0" t="str">
        <f aca="false">TEXT(E5057,"yyyy-mm")</f>
        <v>2020-01</v>
      </c>
      <c r="Z5057" s="0" t="str">
        <f aca="false">"Q"&amp;ROUNDUP(MONTH(E5057)/3,0)&amp;"-"&amp;YEAR(E5057)</f>
        <v>Q1-2020</v>
      </c>
    </row>
    <row r="5058" customFormat="false" ht="14.25" hidden="false" customHeight="false" outlineLevel="0" collapsed="false">
      <c r="A5058" s="0" t="s">
        <v>5100</v>
      </c>
      <c r="B5058" s="0" t="s">
        <v>41</v>
      </c>
      <c r="C5058" s="0" t="s">
        <v>48</v>
      </c>
      <c r="D5058" s="9" t="n">
        <v>43700</v>
      </c>
      <c r="E5058" s="9" t="n">
        <v>43851</v>
      </c>
      <c r="F5058" s="9" t="n">
        <v>43863</v>
      </c>
      <c r="G5058" s="9" t="n">
        <v>43872</v>
      </c>
      <c r="H5058" s="10" t="s">
        <v>36</v>
      </c>
      <c r="I5058" s="0" t="n">
        <v>25</v>
      </c>
      <c r="J5058" s="0" t="n">
        <v>2</v>
      </c>
      <c r="K5058" s="0" t="n">
        <v>51</v>
      </c>
      <c r="L5058" s="0" t="n">
        <v>46</v>
      </c>
      <c r="M5058" s="0" t="n">
        <v>7</v>
      </c>
      <c r="N5058" s="11" t="n">
        <v>0.05</v>
      </c>
      <c r="O5058" s="12" t="n">
        <v>1601.17</v>
      </c>
      <c r="P5058" s="12" t="n">
        <v>3812.3</v>
      </c>
      <c r="Q5058" s="12" t="n">
        <f aca="false">M5058*P5058*(1-N5058)</f>
        <v>25351.795</v>
      </c>
      <c r="R5058" s="12" t="n">
        <f aca="false">M5058*O5058</f>
        <v>11208.19</v>
      </c>
      <c r="S5058" s="12" t="n">
        <f aca="false">Q5058-R5058</f>
        <v>14143.605</v>
      </c>
      <c r="T5058" s="11" t="n">
        <f aca="false">IFERROR(S5058/Q5058,0)</f>
        <v>0.557893632383821</v>
      </c>
      <c r="U5058" s="13" t="n">
        <f aca="false">F5058-E5058</f>
        <v>12</v>
      </c>
      <c r="V5058" s="13" t="n">
        <f aca="false">G5058-F5058</f>
        <v>9</v>
      </c>
      <c r="W5058" s="13" t="n">
        <f aca="false">G5058-E5058</f>
        <v>21</v>
      </c>
      <c r="X5058" s="10" t="n">
        <f aca="false">YEAR(E5058)</f>
        <v>2020</v>
      </c>
      <c r="Y5058" s="0" t="str">
        <f aca="false">TEXT(E5058,"yyyy-mm")</f>
        <v>2020-01</v>
      </c>
      <c r="Z5058" s="0" t="str">
        <f aca="false">"Q"&amp;ROUNDUP(MONTH(E5058)/3,0)&amp;"-"&amp;YEAR(E5058)</f>
        <v>Q1-2020</v>
      </c>
    </row>
    <row r="5059" customFormat="false" ht="14.25" hidden="false" customHeight="false" outlineLevel="0" collapsed="false">
      <c r="A5059" s="0" t="s">
        <v>5101</v>
      </c>
      <c r="B5059" s="0" t="s">
        <v>34</v>
      </c>
      <c r="C5059" s="0" t="s">
        <v>39</v>
      </c>
      <c r="D5059" s="9" t="n">
        <v>43700</v>
      </c>
      <c r="E5059" s="9" t="n">
        <v>43851</v>
      </c>
      <c r="F5059" s="9" t="n">
        <v>43873</v>
      </c>
      <c r="G5059" s="9" t="n">
        <v>43879</v>
      </c>
      <c r="H5059" s="10" t="s">
        <v>36</v>
      </c>
      <c r="I5059" s="0" t="n">
        <v>3</v>
      </c>
      <c r="J5059" s="0" t="n">
        <v>20</v>
      </c>
      <c r="K5059" s="0" t="n">
        <v>126</v>
      </c>
      <c r="L5059" s="0" t="n">
        <v>12</v>
      </c>
      <c r="M5059" s="0" t="n">
        <v>7</v>
      </c>
      <c r="N5059" s="11" t="n">
        <v>0.075</v>
      </c>
      <c r="O5059" s="12" t="n">
        <v>571.64</v>
      </c>
      <c r="P5059" s="12" t="n">
        <v>1058.6</v>
      </c>
      <c r="Q5059" s="12" t="n">
        <f aca="false">M5059*P5059*(1-N5059)</f>
        <v>6854.435</v>
      </c>
      <c r="R5059" s="12" t="n">
        <f aca="false">M5059*O5059</f>
        <v>4001.48</v>
      </c>
      <c r="S5059" s="12" t="n">
        <f aca="false">Q5059-R5059</f>
        <v>2852.955</v>
      </c>
      <c r="T5059" s="11" t="n">
        <f aca="false">IFERROR(S5059/Q5059,0)</f>
        <v>0.416220301162678</v>
      </c>
      <c r="U5059" s="13" t="n">
        <f aca="false">F5059-E5059</f>
        <v>22</v>
      </c>
      <c r="V5059" s="13" t="n">
        <f aca="false">G5059-F5059</f>
        <v>6</v>
      </c>
      <c r="W5059" s="13" t="n">
        <f aca="false">G5059-E5059</f>
        <v>28</v>
      </c>
      <c r="X5059" s="10" t="n">
        <f aca="false">YEAR(E5059)</f>
        <v>2020</v>
      </c>
      <c r="Y5059" s="0" t="str">
        <f aca="false">TEXT(E5059,"yyyy-mm")</f>
        <v>2020-01</v>
      </c>
      <c r="Z5059" s="0" t="str">
        <f aca="false">"Q"&amp;ROUNDUP(MONTH(E5059)/3,0)&amp;"-"&amp;YEAR(E5059)</f>
        <v>Q1-2020</v>
      </c>
    </row>
    <row r="5060" customFormat="false" ht="14.25" hidden="false" customHeight="false" outlineLevel="0" collapsed="false">
      <c r="A5060" s="0" t="s">
        <v>5102</v>
      </c>
      <c r="B5060" s="0" t="s">
        <v>34</v>
      </c>
      <c r="C5060" s="0" t="s">
        <v>46</v>
      </c>
      <c r="D5060" s="9" t="n">
        <v>43700</v>
      </c>
      <c r="E5060" s="9" t="n">
        <v>43851</v>
      </c>
      <c r="F5060" s="9" t="n">
        <v>43855</v>
      </c>
      <c r="G5060" s="9" t="n">
        <v>43864</v>
      </c>
      <c r="H5060" s="10" t="s">
        <v>36</v>
      </c>
      <c r="I5060" s="0" t="n">
        <v>4</v>
      </c>
      <c r="J5060" s="0" t="n">
        <v>33</v>
      </c>
      <c r="K5060" s="0" t="n">
        <v>308</v>
      </c>
      <c r="L5060" s="0" t="n">
        <v>30</v>
      </c>
      <c r="M5060" s="0" t="n">
        <v>1</v>
      </c>
      <c r="N5060" s="11" t="n">
        <v>0.15</v>
      </c>
      <c r="O5060" s="12" t="n">
        <v>1958.41</v>
      </c>
      <c r="P5060" s="12" t="n">
        <v>2479</v>
      </c>
      <c r="Q5060" s="12" t="n">
        <f aca="false">M5060*P5060*(1-N5060)</f>
        <v>2107.15</v>
      </c>
      <c r="R5060" s="12" t="n">
        <f aca="false">M5060*O5060</f>
        <v>1958.41</v>
      </c>
      <c r="S5060" s="12" t="n">
        <f aca="false">Q5060-R5060</f>
        <v>148.74</v>
      </c>
      <c r="T5060" s="11" t="n">
        <f aca="false">IFERROR(S5060/Q5060,0)</f>
        <v>0.0705882352941177</v>
      </c>
      <c r="U5060" s="13" t="n">
        <f aca="false">F5060-E5060</f>
        <v>4</v>
      </c>
      <c r="V5060" s="13" t="n">
        <f aca="false">G5060-F5060</f>
        <v>9</v>
      </c>
      <c r="W5060" s="13" t="n">
        <f aca="false">G5060-E5060</f>
        <v>13</v>
      </c>
      <c r="X5060" s="10" t="n">
        <f aca="false">YEAR(E5060)</f>
        <v>2020</v>
      </c>
      <c r="Y5060" s="0" t="str">
        <f aca="false">TEXT(E5060,"yyyy-mm")</f>
        <v>2020-01</v>
      </c>
      <c r="Z5060" s="0" t="str">
        <f aca="false">"Q"&amp;ROUNDUP(MONTH(E5060)/3,0)&amp;"-"&amp;YEAR(E5060)</f>
        <v>Q1-2020</v>
      </c>
    </row>
    <row r="5061" customFormat="false" ht="14.25" hidden="false" customHeight="false" outlineLevel="0" collapsed="false">
      <c r="A5061" s="0" t="s">
        <v>5103</v>
      </c>
      <c r="B5061" s="0" t="s">
        <v>34</v>
      </c>
      <c r="C5061" s="0" t="s">
        <v>39</v>
      </c>
      <c r="D5061" s="9" t="n">
        <v>43700</v>
      </c>
      <c r="E5061" s="9" t="n">
        <v>43851</v>
      </c>
      <c r="F5061" s="9" t="n">
        <v>43854</v>
      </c>
      <c r="G5061" s="9" t="n">
        <v>43863</v>
      </c>
      <c r="H5061" s="10" t="s">
        <v>36</v>
      </c>
      <c r="I5061" s="0" t="n">
        <v>2</v>
      </c>
      <c r="J5061" s="0" t="n">
        <v>34</v>
      </c>
      <c r="K5061" s="0" t="n">
        <v>171</v>
      </c>
      <c r="L5061" s="0" t="n">
        <v>20</v>
      </c>
      <c r="M5061" s="0" t="n">
        <v>5</v>
      </c>
      <c r="N5061" s="11" t="n">
        <v>0.1</v>
      </c>
      <c r="O5061" s="12" t="n">
        <v>1480.7</v>
      </c>
      <c r="P5061" s="12" t="n">
        <v>1742</v>
      </c>
      <c r="Q5061" s="12" t="n">
        <f aca="false">M5061*P5061*(1-N5061)</f>
        <v>7839</v>
      </c>
      <c r="R5061" s="12" t="n">
        <f aca="false">M5061*O5061</f>
        <v>7403.5</v>
      </c>
      <c r="S5061" s="12" t="n">
        <f aca="false">Q5061-R5061</f>
        <v>435.5</v>
      </c>
      <c r="T5061" s="11" t="n">
        <f aca="false">IFERROR(S5061/Q5061,0)</f>
        <v>0.0555555555555556</v>
      </c>
      <c r="U5061" s="13" t="n">
        <f aca="false">F5061-E5061</f>
        <v>3</v>
      </c>
      <c r="V5061" s="13" t="n">
        <f aca="false">G5061-F5061</f>
        <v>9</v>
      </c>
      <c r="W5061" s="13" t="n">
        <f aca="false">G5061-E5061</f>
        <v>12</v>
      </c>
      <c r="X5061" s="10" t="n">
        <f aca="false">YEAR(E5061)</f>
        <v>2020</v>
      </c>
      <c r="Y5061" s="0" t="str">
        <f aca="false">TEXT(E5061,"yyyy-mm")</f>
        <v>2020-01</v>
      </c>
      <c r="Z5061" s="0" t="str">
        <f aca="false">"Q"&amp;ROUNDUP(MONTH(E5061)/3,0)&amp;"-"&amp;YEAR(E5061)</f>
        <v>Q1-2020</v>
      </c>
    </row>
    <row r="5062" customFormat="false" ht="14.25" hidden="false" customHeight="false" outlineLevel="0" collapsed="false">
      <c r="A5062" s="0" t="s">
        <v>5104</v>
      </c>
      <c r="B5062" s="0" t="s">
        <v>38</v>
      </c>
      <c r="C5062" s="0" t="s">
        <v>58</v>
      </c>
      <c r="D5062" s="9" t="n">
        <v>43700</v>
      </c>
      <c r="E5062" s="9" t="n">
        <v>43851</v>
      </c>
      <c r="F5062" s="9" t="n">
        <v>43860</v>
      </c>
      <c r="G5062" s="9" t="n">
        <v>43869</v>
      </c>
      <c r="H5062" s="10" t="s">
        <v>36</v>
      </c>
      <c r="I5062" s="0" t="n">
        <v>19</v>
      </c>
      <c r="J5062" s="0" t="n">
        <v>21</v>
      </c>
      <c r="K5062" s="0" t="n">
        <v>341</v>
      </c>
      <c r="L5062" s="0" t="n">
        <v>12</v>
      </c>
      <c r="M5062" s="0" t="n">
        <v>2</v>
      </c>
      <c r="N5062" s="11" t="n">
        <v>0.05</v>
      </c>
      <c r="O5062" s="12" t="n">
        <v>1739.32</v>
      </c>
      <c r="P5062" s="12" t="n">
        <v>3162.4</v>
      </c>
      <c r="Q5062" s="12" t="n">
        <f aca="false">M5062*P5062*(1-N5062)</f>
        <v>6008.56</v>
      </c>
      <c r="R5062" s="12" t="n">
        <f aca="false">M5062*O5062</f>
        <v>3478.64</v>
      </c>
      <c r="S5062" s="12" t="n">
        <f aca="false">Q5062-R5062</f>
        <v>2529.92</v>
      </c>
      <c r="T5062" s="11" t="n">
        <f aca="false">IFERROR(S5062/Q5062,0)</f>
        <v>0.421052631578947</v>
      </c>
      <c r="U5062" s="13" t="n">
        <f aca="false">F5062-E5062</f>
        <v>9</v>
      </c>
      <c r="V5062" s="13" t="n">
        <f aca="false">G5062-F5062</f>
        <v>9</v>
      </c>
      <c r="W5062" s="13" t="n">
        <f aca="false">G5062-E5062</f>
        <v>18</v>
      </c>
      <c r="X5062" s="10" t="n">
        <f aca="false">YEAR(E5062)</f>
        <v>2020</v>
      </c>
      <c r="Y5062" s="0" t="str">
        <f aca="false">TEXT(E5062,"yyyy-mm")</f>
        <v>2020-01</v>
      </c>
      <c r="Z5062" s="0" t="str">
        <f aca="false">"Q"&amp;ROUNDUP(MONTH(E5062)/3,0)&amp;"-"&amp;YEAR(E5062)</f>
        <v>Q1-2020</v>
      </c>
    </row>
    <row r="5063" customFormat="false" ht="14.25" hidden="false" customHeight="false" outlineLevel="0" collapsed="false">
      <c r="A5063" s="0" t="s">
        <v>5105</v>
      </c>
      <c r="B5063" s="0" t="s">
        <v>38</v>
      </c>
      <c r="C5063" s="0" t="s">
        <v>39</v>
      </c>
      <c r="D5063" s="9" t="n">
        <v>43800</v>
      </c>
      <c r="E5063" s="9" t="n">
        <v>43851</v>
      </c>
      <c r="F5063" s="9" t="n">
        <v>43864</v>
      </c>
      <c r="G5063" s="9" t="n">
        <v>43868</v>
      </c>
      <c r="H5063" s="10" t="s">
        <v>36</v>
      </c>
      <c r="I5063" s="0" t="n">
        <v>16</v>
      </c>
      <c r="J5063" s="0" t="n">
        <v>12</v>
      </c>
      <c r="K5063" s="0" t="n">
        <v>163</v>
      </c>
      <c r="L5063" s="0" t="n">
        <v>22</v>
      </c>
      <c r="M5063" s="0" t="n">
        <v>2</v>
      </c>
      <c r="N5063" s="11" t="n">
        <v>0.05</v>
      </c>
      <c r="O5063" s="12" t="n">
        <v>97.62</v>
      </c>
      <c r="P5063" s="12" t="n">
        <v>207.7</v>
      </c>
      <c r="Q5063" s="12" t="n">
        <f aca="false">M5063*P5063*(1-N5063)</f>
        <v>394.63</v>
      </c>
      <c r="R5063" s="12" t="n">
        <f aca="false">M5063*O5063</f>
        <v>195.24</v>
      </c>
      <c r="S5063" s="12" t="n">
        <f aca="false">Q5063-R5063</f>
        <v>199.39</v>
      </c>
      <c r="T5063" s="11" t="n">
        <f aca="false">IFERROR(S5063/Q5063,0)</f>
        <v>0.505258089856321</v>
      </c>
      <c r="U5063" s="13" t="n">
        <f aca="false">F5063-E5063</f>
        <v>13</v>
      </c>
      <c r="V5063" s="13" t="n">
        <f aca="false">G5063-F5063</f>
        <v>4</v>
      </c>
      <c r="W5063" s="13" t="n">
        <f aca="false">G5063-E5063</f>
        <v>17</v>
      </c>
      <c r="X5063" s="10" t="n">
        <f aca="false">YEAR(E5063)</f>
        <v>2020</v>
      </c>
      <c r="Y5063" s="0" t="str">
        <f aca="false">TEXT(E5063,"yyyy-mm")</f>
        <v>2020-01</v>
      </c>
      <c r="Z5063" s="0" t="str">
        <f aca="false">"Q"&amp;ROUNDUP(MONTH(E5063)/3,0)&amp;"-"&amp;YEAR(E5063)</f>
        <v>Q1-2020</v>
      </c>
    </row>
    <row r="5064" customFormat="false" ht="14.25" hidden="false" customHeight="false" outlineLevel="0" collapsed="false">
      <c r="A5064" s="0" t="s">
        <v>5106</v>
      </c>
      <c r="B5064" s="0" t="s">
        <v>38</v>
      </c>
      <c r="C5064" s="0" t="s">
        <v>39</v>
      </c>
      <c r="D5064" s="9" t="n">
        <v>43700</v>
      </c>
      <c r="E5064" s="9" t="n">
        <v>43851</v>
      </c>
      <c r="F5064" s="9" t="n">
        <v>43874</v>
      </c>
      <c r="G5064" s="9" t="n">
        <v>43882</v>
      </c>
      <c r="H5064" s="10" t="s">
        <v>36</v>
      </c>
      <c r="I5064" s="0" t="n">
        <v>17</v>
      </c>
      <c r="J5064" s="0" t="n">
        <v>19</v>
      </c>
      <c r="K5064" s="0" t="n">
        <v>141</v>
      </c>
      <c r="L5064" s="0" t="n">
        <v>7</v>
      </c>
      <c r="M5064" s="0" t="n">
        <v>6</v>
      </c>
      <c r="N5064" s="11" t="n">
        <v>0.075</v>
      </c>
      <c r="O5064" s="12" t="n">
        <v>605.35</v>
      </c>
      <c r="P5064" s="12" t="n">
        <v>931.3</v>
      </c>
      <c r="Q5064" s="12" t="n">
        <f aca="false">M5064*P5064*(1-N5064)</f>
        <v>5168.715</v>
      </c>
      <c r="R5064" s="12" t="n">
        <f aca="false">M5064*O5064</f>
        <v>3632.1</v>
      </c>
      <c r="S5064" s="12" t="n">
        <f aca="false">Q5064-R5064</f>
        <v>1536.615</v>
      </c>
      <c r="T5064" s="11" t="n">
        <f aca="false">IFERROR(S5064/Q5064,0)</f>
        <v>0.297291493146749</v>
      </c>
      <c r="U5064" s="13" t="n">
        <f aca="false">F5064-E5064</f>
        <v>23</v>
      </c>
      <c r="V5064" s="13" t="n">
        <f aca="false">G5064-F5064</f>
        <v>8</v>
      </c>
      <c r="W5064" s="13" t="n">
        <f aca="false">G5064-E5064</f>
        <v>31</v>
      </c>
      <c r="X5064" s="10" t="n">
        <f aca="false">YEAR(E5064)</f>
        <v>2020</v>
      </c>
      <c r="Y5064" s="0" t="str">
        <f aca="false">TEXT(E5064,"yyyy-mm")</f>
        <v>2020-01</v>
      </c>
      <c r="Z5064" s="0" t="str">
        <f aca="false">"Q"&amp;ROUNDUP(MONTH(E5064)/3,0)&amp;"-"&amp;YEAR(E5064)</f>
        <v>Q1-2020</v>
      </c>
    </row>
    <row r="5065" customFormat="false" ht="14.25" hidden="false" customHeight="false" outlineLevel="0" collapsed="false">
      <c r="A5065" s="0" t="s">
        <v>5107</v>
      </c>
      <c r="B5065" s="0" t="s">
        <v>38</v>
      </c>
      <c r="C5065" s="0" t="s">
        <v>39</v>
      </c>
      <c r="D5065" s="9" t="n">
        <v>43700</v>
      </c>
      <c r="E5065" s="9" t="n">
        <v>43851</v>
      </c>
      <c r="F5065" s="9" t="n">
        <v>43872</v>
      </c>
      <c r="G5065" s="9" t="n">
        <v>43877</v>
      </c>
      <c r="H5065" s="10" t="s">
        <v>36</v>
      </c>
      <c r="I5065" s="0" t="n">
        <v>12</v>
      </c>
      <c r="J5065" s="0" t="n">
        <v>5</v>
      </c>
      <c r="K5065" s="0" t="n">
        <v>200</v>
      </c>
      <c r="L5065" s="0" t="n">
        <v>43</v>
      </c>
      <c r="M5065" s="0" t="n">
        <v>3</v>
      </c>
      <c r="N5065" s="11" t="n">
        <v>0.05</v>
      </c>
      <c r="O5065" s="12" t="n">
        <v>3365.14</v>
      </c>
      <c r="P5065" s="12" t="n">
        <v>5098.7</v>
      </c>
      <c r="Q5065" s="12" t="n">
        <f aca="false">M5065*P5065*(1-N5065)</f>
        <v>14531.295</v>
      </c>
      <c r="R5065" s="12" t="n">
        <f aca="false">M5065*O5065</f>
        <v>10095.42</v>
      </c>
      <c r="S5065" s="12" t="n">
        <f aca="false">Q5065-R5065</f>
        <v>4435.875</v>
      </c>
      <c r="T5065" s="11" t="n">
        <f aca="false">IFERROR(S5065/Q5065,0)</f>
        <v>0.305263570796684</v>
      </c>
      <c r="U5065" s="13" t="n">
        <f aca="false">F5065-E5065</f>
        <v>21</v>
      </c>
      <c r="V5065" s="13" t="n">
        <f aca="false">G5065-F5065</f>
        <v>5</v>
      </c>
      <c r="W5065" s="13" t="n">
        <f aca="false">G5065-E5065</f>
        <v>26</v>
      </c>
      <c r="X5065" s="10" t="n">
        <f aca="false">YEAR(E5065)</f>
        <v>2020</v>
      </c>
      <c r="Y5065" s="0" t="str">
        <f aca="false">TEXT(E5065,"yyyy-mm")</f>
        <v>2020-01</v>
      </c>
      <c r="Z5065" s="0" t="str">
        <f aca="false">"Q"&amp;ROUNDUP(MONTH(E5065)/3,0)&amp;"-"&amp;YEAR(E5065)</f>
        <v>Q1-2020</v>
      </c>
    </row>
    <row r="5066" customFormat="false" ht="14.25" hidden="false" customHeight="false" outlineLevel="0" collapsed="false">
      <c r="A5066" s="0" t="s">
        <v>5108</v>
      </c>
      <c r="B5066" s="0" t="s">
        <v>38</v>
      </c>
      <c r="C5066" s="0" t="s">
        <v>46</v>
      </c>
      <c r="D5066" s="9" t="n">
        <v>43700</v>
      </c>
      <c r="E5066" s="9" t="n">
        <v>43851</v>
      </c>
      <c r="F5066" s="9" t="n">
        <v>43873</v>
      </c>
      <c r="G5066" s="9" t="n">
        <v>43877</v>
      </c>
      <c r="H5066" s="10" t="s">
        <v>36</v>
      </c>
      <c r="I5066" s="0" t="n">
        <v>14</v>
      </c>
      <c r="J5066" s="0" t="n">
        <v>35</v>
      </c>
      <c r="K5066" s="0" t="n">
        <v>297</v>
      </c>
      <c r="L5066" s="0" t="n">
        <v>4</v>
      </c>
      <c r="M5066" s="0" t="n">
        <v>8</v>
      </c>
      <c r="N5066" s="11" t="n">
        <v>0.4</v>
      </c>
      <c r="O5066" s="12" t="n">
        <v>909.32</v>
      </c>
      <c r="P5066" s="12" t="n">
        <v>1165.8</v>
      </c>
      <c r="Q5066" s="12" t="n">
        <f aca="false">M5066*P5066*(1-N5066)</f>
        <v>5595.84</v>
      </c>
      <c r="R5066" s="12" t="n">
        <f aca="false">M5066*O5066</f>
        <v>7274.56</v>
      </c>
      <c r="S5066" s="12" t="n">
        <f aca="false">Q5066-R5066</f>
        <v>-1678.72</v>
      </c>
      <c r="T5066" s="11" t="n">
        <f aca="false">IFERROR(S5066/Q5066,0)</f>
        <v>-0.299994281466232</v>
      </c>
      <c r="U5066" s="13" t="n">
        <f aca="false">F5066-E5066</f>
        <v>22</v>
      </c>
      <c r="V5066" s="13" t="n">
        <f aca="false">G5066-F5066</f>
        <v>4</v>
      </c>
      <c r="W5066" s="13" t="n">
        <f aca="false">G5066-E5066</f>
        <v>26</v>
      </c>
      <c r="X5066" s="10" t="n">
        <f aca="false">YEAR(E5066)</f>
        <v>2020</v>
      </c>
      <c r="Y5066" s="0" t="str">
        <f aca="false">TEXT(E5066,"yyyy-mm")</f>
        <v>2020-01</v>
      </c>
      <c r="Z5066" s="0" t="str">
        <f aca="false">"Q"&amp;ROUNDUP(MONTH(E5066)/3,0)&amp;"-"&amp;YEAR(E5066)</f>
        <v>Q1-2020</v>
      </c>
    </row>
    <row r="5067" customFormat="false" ht="14.25" hidden="false" customHeight="false" outlineLevel="0" collapsed="false">
      <c r="A5067" s="0" t="s">
        <v>5109</v>
      </c>
      <c r="B5067" s="0" t="s">
        <v>34</v>
      </c>
      <c r="C5067" s="0" t="s">
        <v>46</v>
      </c>
      <c r="D5067" s="9" t="n">
        <v>43700</v>
      </c>
      <c r="E5067" s="9" t="n">
        <v>43852</v>
      </c>
      <c r="F5067" s="9" t="n">
        <v>43858</v>
      </c>
      <c r="G5067" s="9" t="n">
        <v>43861</v>
      </c>
      <c r="H5067" s="10" t="s">
        <v>36</v>
      </c>
      <c r="I5067" s="0" t="n">
        <v>6</v>
      </c>
      <c r="J5067" s="0" t="n">
        <v>7</v>
      </c>
      <c r="K5067" s="0" t="n">
        <v>262</v>
      </c>
      <c r="L5067" s="0" t="n">
        <v>12</v>
      </c>
      <c r="M5067" s="0" t="n">
        <v>5</v>
      </c>
      <c r="N5067" s="11" t="n">
        <v>0.05</v>
      </c>
      <c r="O5067" s="12" t="n">
        <v>954.75</v>
      </c>
      <c r="P5067" s="12" t="n">
        <v>1909.5</v>
      </c>
      <c r="Q5067" s="12" t="n">
        <f aca="false">M5067*P5067*(1-N5067)</f>
        <v>9070.125</v>
      </c>
      <c r="R5067" s="12" t="n">
        <f aca="false">M5067*O5067</f>
        <v>4773.75</v>
      </c>
      <c r="S5067" s="12" t="n">
        <f aca="false">Q5067-R5067</f>
        <v>4296.375</v>
      </c>
      <c r="T5067" s="11" t="n">
        <f aca="false">IFERROR(S5067/Q5067,0)</f>
        <v>0.473684210526316</v>
      </c>
      <c r="U5067" s="13" t="n">
        <f aca="false">F5067-E5067</f>
        <v>6</v>
      </c>
      <c r="V5067" s="13" t="n">
        <f aca="false">G5067-F5067</f>
        <v>3</v>
      </c>
      <c r="W5067" s="13" t="n">
        <f aca="false">G5067-E5067</f>
        <v>9</v>
      </c>
      <c r="X5067" s="10" t="n">
        <f aca="false">YEAR(E5067)</f>
        <v>2020</v>
      </c>
      <c r="Y5067" s="0" t="str">
        <f aca="false">TEXT(E5067,"yyyy-mm")</f>
        <v>2020-01</v>
      </c>
      <c r="Z5067" s="0" t="str">
        <f aca="false">"Q"&amp;ROUNDUP(MONTH(E5067)/3,0)&amp;"-"&amp;YEAR(E5067)</f>
        <v>Q1-2020</v>
      </c>
    </row>
    <row r="5068" customFormat="false" ht="14.25" hidden="false" customHeight="false" outlineLevel="0" collapsed="false">
      <c r="A5068" s="0" t="s">
        <v>5110</v>
      </c>
      <c r="B5068" s="0" t="s">
        <v>34</v>
      </c>
      <c r="C5068" s="0" t="s">
        <v>48</v>
      </c>
      <c r="D5068" s="9" t="n">
        <v>43800</v>
      </c>
      <c r="E5068" s="9" t="n">
        <v>43852</v>
      </c>
      <c r="F5068" s="9" t="n">
        <v>43869</v>
      </c>
      <c r="G5068" s="9" t="n">
        <v>43876</v>
      </c>
      <c r="H5068" s="10" t="s">
        <v>36</v>
      </c>
      <c r="I5068" s="0" t="n">
        <v>9</v>
      </c>
      <c r="J5068" s="0" t="n">
        <v>37</v>
      </c>
      <c r="K5068" s="0" t="n">
        <v>36</v>
      </c>
      <c r="L5068" s="0" t="n">
        <v>6</v>
      </c>
      <c r="M5068" s="0" t="n">
        <v>7</v>
      </c>
      <c r="N5068" s="11" t="n">
        <v>0.05</v>
      </c>
      <c r="O5068" s="12" t="n">
        <v>5057.96</v>
      </c>
      <c r="P5068" s="12" t="n">
        <v>6244.4</v>
      </c>
      <c r="Q5068" s="12" t="n">
        <f aca="false">M5068*P5068*(1-N5068)</f>
        <v>41525.26</v>
      </c>
      <c r="R5068" s="12" t="n">
        <f aca="false">M5068*O5068</f>
        <v>35405.72</v>
      </c>
      <c r="S5068" s="12" t="n">
        <f aca="false">Q5068-R5068</f>
        <v>6119.53999999999</v>
      </c>
      <c r="T5068" s="11" t="n">
        <f aca="false">IFERROR(S5068/Q5068,0)</f>
        <v>0.147369095341004</v>
      </c>
      <c r="U5068" s="13" t="n">
        <f aca="false">F5068-E5068</f>
        <v>17</v>
      </c>
      <c r="V5068" s="13" t="n">
        <f aca="false">G5068-F5068</f>
        <v>7</v>
      </c>
      <c r="W5068" s="13" t="n">
        <f aca="false">G5068-E5068</f>
        <v>24</v>
      </c>
      <c r="X5068" s="10" t="n">
        <f aca="false">YEAR(E5068)</f>
        <v>2020</v>
      </c>
      <c r="Y5068" s="0" t="str">
        <f aca="false">TEXT(E5068,"yyyy-mm")</f>
        <v>2020-01</v>
      </c>
      <c r="Z5068" s="0" t="str">
        <f aca="false">"Q"&amp;ROUNDUP(MONTH(E5068)/3,0)&amp;"-"&amp;YEAR(E5068)</f>
        <v>Q1-2020</v>
      </c>
    </row>
    <row r="5069" customFormat="false" ht="14.25" hidden="false" customHeight="false" outlineLevel="0" collapsed="false">
      <c r="A5069" s="0" t="s">
        <v>5111</v>
      </c>
      <c r="B5069" s="0" t="s">
        <v>38</v>
      </c>
      <c r="C5069" s="0" t="s">
        <v>48</v>
      </c>
      <c r="D5069" s="9" t="n">
        <v>43700</v>
      </c>
      <c r="E5069" s="9" t="n">
        <v>43852</v>
      </c>
      <c r="F5069" s="9" t="n">
        <v>43864</v>
      </c>
      <c r="G5069" s="9" t="n">
        <v>43869</v>
      </c>
      <c r="H5069" s="10" t="s">
        <v>36</v>
      </c>
      <c r="I5069" s="0" t="n">
        <v>17</v>
      </c>
      <c r="J5069" s="0" t="n">
        <v>7</v>
      </c>
      <c r="K5069" s="0" t="n">
        <v>31</v>
      </c>
      <c r="L5069" s="0" t="n">
        <v>4</v>
      </c>
      <c r="M5069" s="0" t="n">
        <v>4</v>
      </c>
      <c r="N5069" s="11" t="n">
        <v>0.075</v>
      </c>
      <c r="O5069" s="12" t="n">
        <v>3252.98</v>
      </c>
      <c r="P5069" s="12" t="n">
        <v>3872.6</v>
      </c>
      <c r="Q5069" s="12" t="n">
        <f aca="false">M5069*P5069*(1-N5069)</f>
        <v>14328.62</v>
      </c>
      <c r="R5069" s="12" t="n">
        <f aca="false">M5069*O5069</f>
        <v>13011.92</v>
      </c>
      <c r="S5069" s="12" t="n">
        <f aca="false">Q5069-R5069</f>
        <v>1316.7</v>
      </c>
      <c r="T5069" s="11" t="n">
        <f aca="false">IFERROR(S5069/Q5069,0)</f>
        <v>0.0918930085381566</v>
      </c>
      <c r="U5069" s="13" t="n">
        <f aca="false">F5069-E5069</f>
        <v>12</v>
      </c>
      <c r="V5069" s="13" t="n">
        <f aca="false">G5069-F5069</f>
        <v>5</v>
      </c>
      <c r="W5069" s="13" t="n">
        <f aca="false">G5069-E5069</f>
        <v>17</v>
      </c>
      <c r="X5069" s="10" t="n">
        <f aca="false">YEAR(E5069)</f>
        <v>2020</v>
      </c>
      <c r="Y5069" s="0" t="str">
        <f aca="false">TEXT(E5069,"yyyy-mm")</f>
        <v>2020-01</v>
      </c>
      <c r="Z5069" s="0" t="str">
        <f aca="false">"Q"&amp;ROUNDUP(MONTH(E5069)/3,0)&amp;"-"&amp;YEAR(E5069)</f>
        <v>Q1-2020</v>
      </c>
    </row>
    <row r="5070" customFormat="false" ht="14.25" hidden="false" customHeight="false" outlineLevel="0" collapsed="false">
      <c r="A5070" s="0" t="s">
        <v>5112</v>
      </c>
      <c r="B5070" s="0" t="s">
        <v>38</v>
      </c>
      <c r="C5070" s="0" t="s">
        <v>39</v>
      </c>
      <c r="D5070" s="9" t="n">
        <v>43700</v>
      </c>
      <c r="E5070" s="9" t="n">
        <v>43852</v>
      </c>
      <c r="F5070" s="9" t="n">
        <v>43861</v>
      </c>
      <c r="G5070" s="9" t="n">
        <v>43870</v>
      </c>
      <c r="H5070" s="10" t="s">
        <v>36</v>
      </c>
      <c r="I5070" s="0" t="n">
        <v>12</v>
      </c>
      <c r="J5070" s="0" t="n">
        <v>30</v>
      </c>
      <c r="K5070" s="0" t="n">
        <v>141</v>
      </c>
      <c r="L5070" s="0" t="n">
        <v>23</v>
      </c>
      <c r="M5070" s="0" t="n">
        <v>4</v>
      </c>
      <c r="N5070" s="11" t="n">
        <v>0.3</v>
      </c>
      <c r="O5070" s="12" t="n">
        <v>1180.61</v>
      </c>
      <c r="P5070" s="12" t="n">
        <v>1762.1</v>
      </c>
      <c r="Q5070" s="12" t="n">
        <f aca="false">M5070*P5070*(1-N5070)</f>
        <v>4933.88</v>
      </c>
      <c r="R5070" s="12" t="n">
        <f aca="false">M5070*O5070</f>
        <v>4722.44</v>
      </c>
      <c r="S5070" s="12" t="n">
        <f aca="false">Q5070-R5070</f>
        <v>211.44</v>
      </c>
      <c r="T5070" s="11" t="n">
        <f aca="false">IFERROR(S5070/Q5070,0)</f>
        <v>0.0428547106942203</v>
      </c>
      <c r="U5070" s="13" t="n">
        <f aca="false">F5070-E5070</f>
        <v>9</v>
      </c>
      <c r="V5070" s="13" t="n">
        <f aca="false">G5070-F5070</f>
        <v>9</v>
      </c>
      <c r="W5070" s="13" t="n">
        <f aca="false">G5070-E5070</f>
        <v>18</v>
      </c>
      <c r="X5070" s="10" t="n">
        <f aca="false">YEAR(E5070)</f>
        <v>2020</v>
      </c>
      <c r="Y5070" s="0" t="str">
        <f aca="false">TEXT(E5070,"yyyy-mm")</f>
        <v>2020-01</v>
      </c>
      <c r="Z5070" s="0" t="str">
        <f aca="false">"Q"&amp;ROUNDUP(MONTH(E5070)/3,0)&amp;"-"&amp;YEAR(E5070)</f>
        <v>Q1-2020</v>
      </c>
    </row>
    <row r="5071" customFormat="false" ht="14.25" hidden="false" customHeight="false" outlineLevel="0" collapsed="false">
      <c r="A5071" s="0" t="s">
        <v>5113</v>
      </c>
      <c r="B5071" s="0" t="s">
        <v>38</v>
      </c>
      <c r="C5071" s="0" t="s">
        <v>35</v>
      </c>
      <c r="D5071" s="9" t="n">
        <v>43700</v>
      </c>
      <c r="E5071" s="9" t="n">
        <v>43852</v>
      </c>
      <c r="F5071" s="9" t="n">
        <v>43856</v>
      </c>
      <c r="G5071" s="9" t="n">
        <v>43860</v>
      </c>
      <c r="H5071" s="10" t="s">
        <v>36</v>
      </c>
      <c r="I5071" s="0" t="n">
        <v>17</v>
      </c>
      <c r="J5071" s="0" t="n">
        <v>37</v>
      </c>
      <c r="K5071" s="0" t="n">
        <v>239</v>
      </c>
      <c r="L5071" s="0" t="n">
        <v>29</v>
      </c>
      <c r="M5071" s="0" t="n">
        <v>3</v>
      </c>
      <c r="N5071" s="11" t="n">
        <v>0.075</v>
      </c>
      <c r="O5071" s="12" t="n">
        <v>1480.57</v>
      </c>
      <c r="P5071" s="12" t="n">
        <v>2552.7</v>
      </c>
      <c r="Q5071" s="12" t="n">
        <f aca="false">M5071*P5071*(1-N5071)</f>
        <v>7083.7425</v>
      </c>
      <c r="R5071" s="12" t="n">
        <f aca="false">M5071*O5071</f>
        <v>4441.71</v>
      </c>
      <c r="S5071" s="12" t="n">
        <f aca="false">Q5071-R5071</f>
        <v>2642.0325</v>
      </c>
      <c r="T5071" s="11" t="n">
        <f aca="false">IFERROR(S5071/Q5071,0)</f>
        <v>0.37297127895318</v>
      </c>
      <c r="U5071" s="13" t="n">
        <f aca="false">F5071-E5071</f>
        <v>4</v>
      </c>
      <c r="V5071" s="13" t="n">
        <f aca="false">G5071-F5071</f>
        <v>4</v>
      </c>
      <c r="W5071" s="13" t="n">
        <f aca="false">G5071-E5071</f>
        <v>8</v>
      </c>
      <c r="X5071" s="10" t="n">
        <f aca="false">YEAR(E5071)</f>
        <v>2020</v>
      </c>
      <c r="Y5071" s="0" t="str">
        <f aca="false">TEXT(E5071,"yyyy-mm")</f>
        <v>2020-01</v>
      </c>
      <c r="Z5071" s="0" t="str">
        <f aca="false">"Q"&amp;ROUNDUP(MONTH(E5071)/3,0)&amp;"-"&amp;YEAR(E5071)</f>
        <v>Q1-2020</v>
      </c>
    </row>
    <row r="5072" customFormat="false" ht="14.25" hidden="false" customHeight="false" outlineLevel="0" collapsed="false">
      <c r="A5072" s="0" t="s">
        <v>5114</v>
      </c>
      <c r="B5072" s="0" t="s">
        <v>43</v>
      </c>
      <c r="C5072" s="0" t="s">
        <v>39</v>
      </c>
      <c r="D5072" s="9" t="n">
        <v>43700</v>
      </c>
      <c r="E5072" s="9" t="n">
        <v>43852</v>
      </c>
      <c r="F5072" s="9" t="n">
        <v>43874</v>
      </c>
      <c r="G5072" s="9" t="n">
        <v>43884</v>
      </c>
      <c r="H5072" s="10" t="s">
        <v>36</v>
      </c>
      <c r="I5072" s="0" t="n">
        <v>27</v>
      </c>
      <c r="J5072" s="0" t="n">
        <v>19</v>
      </c>
      <c r="K5072" s="0" t="n">
        <v>199</v>
      </c>
      <c r="L5072" s="0" t="n">
        <v>23</v>
      </c>
      <c r="M5072" s="0" t="n">
        <v>4</v>
      </c>
      <c r="N5072" s="11" t="n">
        <v>0.1</v>
      </c>
      <c r="O5072" s="12" t="n">
        <v>502.5</v>
      </c>
      <c r="P5072" s="12" t="n">
        <v>1005</v>
      </c>
      <c r="Q5072" s="12" t="n">
        <f aca="false">M5072*P5072*(1-N5072)</f>
        <v>3618</v>
      </c>
      <c r="R5072" s="12" t="n">
        <f aca="false">M5072*O5072</f>
        <v>2010</v>
      </c>
      <c r="S5072" s="12" t="n">
        <f aca="false">Q5072-R5072</f>
        <v>1608</v>
      </c>
      <c r="T5072" s="11" t="n">
        <f aca="false">IFERROR(S5072/Q5072,0)</f>
        <v>0.444444444444444</v>
      </c>
      <c r="U5072" s="13" t="n">
        <f aca="false">F5072-E5072</f>
        <v>22</v>
      </c>
      <c r="V5072" s="13" t="n">
        <f aca="false">G5072-F5072</f>
        <v>10</v>
      </c>
      <c r="W5072" s="13" t="n">
        <f aca="false">G5072-E5072</f>
        <v>32</v>
      </c>
      <c r="X5072" s="10" t="n">
        <f aca="false">YEAR(E5072)</f>
        <v>2020</v>
      </c>
      <c r="Y5072" s="0" t="str">
        <f aca="false">TEXT(E5072,"yyyy-mm")</f>
        <v>2020-01</v>
      </c>
      <c r="Z5072" s="0" t="str">
        <f aca="false">"Q"&amp;ROUNDUP(MONTH(E5072)/3,0)&amp;"-"&amp;YEAR(E5072)</f>
        <v>Q1-2020</v>
      </c>
    </row>
    <row r="5073" customFormat="false" ht="14.25" hidden="false" customHeight="false" outlineLevel="0" collapsed="false">
      <c r="A5073" s="0" t="s">
        <v>5115</v>
      </c>
      <c r="B5073" s="0" t="s">
        <v>38</v>
      </c>
      <c r="C5073" s="0" t="s">
        <v>79</v>
      </c>
      <c r="D5073" s="9" t="n">
        <v>43700</v>
      </c>
      <c r="E5073" s="9" t="n">
        <v>43852</v>
      </c>
      <c r="F5073" s="9" t="n">
        <v>43863</v>
      </c>
      <c r="G5073" s="9" t="n">
        <v>43864</v>
      </c>
      <c r="H5073" s="10" t="s">
        <v>36</v>
      </c>
      <c r="I5073" s="0" t="n">
        <v>17</v>
      </c>
      <c r="J5073" s="0" t="n">
        <v>5</v>
      </c>
      <c r="K5073" s="0" t="n">
        <v>81</v>
      </c>
      <c r="L5073" s="0" t="n">
        <v>37</v>
      </c>
      <c r="M5073" s="0" t="n">
        <v>4</v>
      </c>
      <c r="N5073" s="11" t="n">
        <v>0.05</v>
      </c>
      <c r="O5073" s="12" t="n">
        <v>978.2</v>
      </c>
      <c r="P5073" s="12" t="n">
        <v>1340</v>
      </c>
      <c r="Q5073" s="12" t="n">
        <f aca="false">M5073*P5073*(1-N5073)</f>
        <v>5092</v>
      </c>
      <c r="R5073" s="12" t="n">
        <f aca="false">M5073*O5073</f>
        <v>3912.8</v>
      </c>
      <c r="S5073" s="12" t="n">
        <f aca="false">Q5073-R5073</f>
        <v>1179.2</v>
      </c>
      <c r="T5073" s="11" t="n">
        <f aca="false">IFERROR(S5073/Q5073,0)</f>
        <v>0.231578947368421</v>
      </c>
      <c r="U5073" s="13" t="n">
        <f aca="false">F5073-E5073</f>
        <v>11</v>
      </c>
      <c r="V5073" s="13" t="n">
        <f aca="false">G5073-F5073</f>
        <v>1</v>
      </c>
      <c r="W5073" s="13" t="n">
        <f aca="false">G5073-E5073</f>
        <v>12</v>
      </c>
      <c r="X5073" s="10" t="n">
        <f aca="false">YEAR(E5073)</f>
        <v>2020</v>
      </c>
      <c r="Y5073" s="0" t="str">
        <f aca="false">TEXT(E5073,"yyyy-mm")</f>
        <v>2020-01</v>
      </c>
      <c r="Z5073" s="0" t="str">
        <f aca="false">"Q"&amp;ROUNDUP(MONTH(E5073)/3,0)&amp;"-"&amp;YEAR(E5073)</f>
        <v>Q1-2020</v>
      </c>
    </row>
    <row r="5074" customFormat="false" ht="14.25" hidden="false" customHeight="false" outlineLevel="0" collapsed="false">
      <c r="A5074" s="0" t="s">
        <v>5116</v>
      </c>
      <c r="B5074" s="0" t="s">
        <v>41</v>
      </c>
      <c r="C5074" s="0" t="s">
        <v>46</v>
      </c>
      <c r="D5074" s="9" t="n">
        <v>43700</v>
      </c>
      <c r="E5074" s="9" t="n">
        <v>43852</v>
      </c>
      <c r="F5074" s="9" t="n">
        <v>43861</v>
      </c>
      <c r="G5074" s="9" t="n">
        <v>43869</v>
      </c>
      <c r="H5074" s="10" t="s">
        <v>36</v>
      </c>
      <c r="I5074" s="0" t="n">
        <v>25</v>
      </c>
      <c r="J5074" s="0" t="n">
        <v>13</v>
      </c>
      <c r="K5074" s="0" t="n">
        <v>298</v>
      </c>
      <c r="L5074" s="0" t="n">
        <v>5</v>
      </c>
      <c r="M5074" s="0" t="n">
        <v>1</v>
      </c>
      <c r="N5074" s="11" t="n">
        <v>0.05</v>
      </c>
      <c r="O5074" s="12" t="n">
        <v>921.25</v>
      </c>
      <c r="P5074" s="12" t="n">
        <v>1842.5</v>
      </c>
      <c r="Q5074" s="12" t="n">
        <f aca="false">M5074*P5074*(1-N5074)</f>
        <v>1750.375</v>
      </c>
      <c r="R5074" s="12" t="n">
        <f aca="false">M5074*O5074</f>
        <v>921.25</v>
      </c>
      <c r="S5074" s="12" t="n">
        <f aca="false">Q5074-R5074</f>
        <v>829.125</v>
      </c>
      <c r="T5074" s="11" t="n">
        <f aca="false">IFERROR(S5074/Q5074,0)</f>
        <v>0.473684210526316</v>
      </c>
      <c r="U5074" s="13" t="n">
        <f aca="false">F5074-E5074</f>
        <v>9</v>
      </c>
      <c r="V5074" s="13" t="n">
        <f aca="false">G5074-F5074</f>
        <v>8</v>
      </c>
      <c r="W5074" s="13" t="n">
        <f aca="false">G5074-E5074</f>
        <v>17</v>
      </c>
      <c r="X5074" s="10" t="n">
        <f aca="false">YEAR(E5074)</f>
        <v>2020</v>
      </c>
      <c r="Y5074" s="0" t="str">
        <f aca="false">TEXT(E5074,"yyyy-mm")</f>
        <v>2020-01</v>
      </c>
      <c r="Z5074" s="0" t="str">
        <f aca="false">"Q"&amp;ROUNDUP(MONTH(E5074)/3,0)&amp;"-"&amp;YEAR(E5074)</f>
        <v>Q1-2020</v>
      </c>
    </row>
    <row r="5075" customFormat="false" ht="14.25" hidden="false" customHeight="false" outlineLevel="0" collapsed="false">
      <c r="A5075" s="0" t="s">
        <v>5117</v>
      </c>
      <c r="B5075" s="0" t="s">
        <v>43</v>
      </c>
      <c r="C5075" s="0" t="s">
        <v>48</v>
      </c>
      <c r="D5075" s="9" t="n">
        <v>43800</v>
      </c>
      <c r="E5075" s="9" t="n">
        <v>43852</v>
      </c>
      <c r="F5075" s="9" t="n">
        <v>43878</v>
      </c>
      <c r="G5075" s="9" t="n">
        <v>43882</v>
      </c>
      <c r="H5075" s="10" t="s">
        <v>36</v>
      </c>
      <c r="I5075" s="0" t="n">
        <v>26</v>
      </c>
      <c r="J5075" s="0" t="n">
        <v>18</v>
      </c>
      <c r="K5075" s="0" t="n">
        <v>34</v>
      </c>
      <c r="L5075" s="0" t="n">
        <v>35</v>
      </c>
      <c r="M5075" s="0" t="n">
        <v>2</v>
      </c>
      <c r="N5075" s="11" t="n">
        <v>0.4</v>
      </c>
      <c r="O5075" s="12" t="n">
        <v>3236.1</v>
      </c>
      <c r="P5075" s="12" t="n">
        <v>3852.5</v>
      </c>
      <c r="Q5075" s="12" t="n">
        <f aca="false">M5075*P5075*(1-N5075)</f>
        <v>4623</v>
      </c>
      <c r="R5075" s="12" t="n">
        <f aca="false">M5075*O5075</f>
        <v>6472.2</v>
      </c>
      <c r="S5075" s="12" t="n">
        <f aca="false">Q5075-R5075</f>
        <v>-1849.2</v>
      </c>
      <c r="T5075" s="11" t="n">
        <f aca="false">IFERROR(S5075/Q5075,0)</f>
        <v>-0.4</v>
      </c>
      <c r="U5075" s="13" t="n">
        <f aca="false">F5075-E5075</f>
        <v>26</v>
      </c>
      <c r="V5075" s="13" t="n">
        <f aca="false">G5075-F5075</f>
        <v>4</v>
      </c>
      <c r="W5075" s="13" t="n">
        <f aca="false">G5075-E5075</f>
        <v>30</v>
      </c>
      <c r="X5075" s="10" t="n">
        <f aca="false">YEAR(E5075)</f>
        <v>2020</v>
      </c>
      <c r="Y5075" s="0" t="str">
        <f aca="false">TEXT(E5075,"yyyy-mm")</f>
        <v>2020-01</v>
      </c>
      <c r="Z5075" s="0" t="str">
        <f aca="false">"Q"&amp;ROUNDUP(MONTH(E5075)/3,0)&amp;"-"&amp;YEAR(E5075)</f>
        <v>Q1-2020</v>
      </c>
    </row>
    <row r="5076" customFormat="false" ht="14.25" hidden="false" customHeight="false" outlineLevel="0" collapsed="false">
      <c r="A5076" s="0" t="s">
        <v>5118</v>
      </c>
      <c r="B5076" s="0" t="s">
        <v>34</v>
      </c>
      <c r="C5076" s="0" t="s">
        <v>39</v>
      </c>
      <c r="D5076" s="9" t="n">
        <v>43800</v>
      </c>
      <c r="E5076" s="9" t="n">
        <v>43853</v>
      </c>
      <c r="F5076" s="9" t="n">
        <v>43871</v>
      </c>
      <c r="G5076" s="9" t="n">
        <v>43878</v>
      </c>
      <c r="H5076" s="10" t="s">
        <v>36</v>
      </c>
      <c r="I5076" s="0" t="n">
        <v>5</v>
      </c>
      <c r="J5076" s="0" t="n">
        <v>47</v>
      </c>
      <c r="K5076" s="0" t="n">
        <v>102</v>
      </c>
      <c r="L5076" s="0" t="n">
        <v>25</v>
      </c>
      <c r="M5076" s="0" t="n">
        <v>3</v>
      </c>
      <c r="N5076" s="11" t="n">
        <v>0.1</v>
      </c>
      <c r="O5076" s="12" t="n">
        <v>715.49</v>
      </c>
      <c r="P5076" s="12" t="n">
        <v>1212.7</v>
      </c>
      <c r="Q5076" s="12" t="n">
        <f aca="false">M5076*P5076*(1-N5076)</f>
        <v>3274.29</v>
      </c>
      <c r="R5076" s="12" t="n">
        <f aca="false">M5076*O5076</f>
        <v>2146.47</v>
      </c>
      <c r="S5076" s="12" t="n">
        <f aca="false">Q5076-R5076</f>
        <v>1127.82</v>
      </c>
      <c r="T5076" s="11" t="n">
        <f aca="false">IFERROR(S5076/Q5076,0)</f>
        <v>0.344447193131946</v>
      </c>
      <c r="U5076" s="13" t="n">
        <f aca="false">F5076-E5076</f>
        <v>18</v>
      </c>
      <c r="V5076" s="13" t="n">
        <f aca="false">G5076-F5076</f>
        <v>7</v>
      </c>
      <c r="W5076" s="13" t="n">
        <f aca="false">G5076-E5076</f>
        <v>25</v>
      </c>
      <c r="X5076" s="10" t="n">
        <f aca="false">YEAR(E5076)</f>
        <v>2020</v>
      </c>
      <c r="Y5076" s="0" t="str">
        <f aca="false">TEXT(E5076,"yyyy-mm")</f>
        <v>2020-01</v>
      </c>
      <c r="Z5076" s="0" t="str">
        <f aca="false">"Q"&amp;ROUNDUP(MONTH(E5076)/3,0)&amp;"-"&amp;YEAR(E5076)</f>
        <v>Q1-2020</v>
      </c>
    </row>
    <row r="5077" customFormat="false" ht="14.25" hidden="false" customHeight="false" outlineLevel="0" collapsed="false">
      <c r="A5077" s="0" t="s">
        <v>5119</v>
      </c>
      <c r="B5077" s="0" t="s">
        <v>38</v>
      </c>
      <c r="C5077" s="0" t="s">
        <v>48</v>
      </c>
      <c r="D5077" s="9" t="n">
        <v>43700</v>
      </c>
      <c r="E5077" s="9" t="n">
        <v>43853</v>
      </c>
      <c r="F5077" s="9" t="n">
        <v>43874</v>
      </c>
      <c r="G5077" s="9" t="n">
        <v>43881</v>
      </c>
      <c r="H5077" s="10" t="s">
        <v>36</v>
      </c>
      <c r="I5077" s="0" t="n">
        <v>14</v>
      </c>
      <c r="J5077" s="0" t="n">
        <v>22</v>
      </c>
      <c r="K5077" s="0" t="n">
        <v>32</v>
      </c>
      <c r="L5077" s="0" t="n">
        <v>38</v>
      </c>
      <c r="M5077" s="0" t="n">
        <v>1</v>
      </c>
      <c r="N5077" s="11" t="n">
        <v>0.05</v>
      </c>
      <c r="O5077" s="12" t="n">
        <v>2940.63</v>
      </c>
      <c r="P5077" s="12" t="n">
        <v>3819</v>
      </c>
      <c r="Q5077" s="12" t="n">
        <f aca="false">M5077*P5077*(1-N5077)</f>
        <v>3628.05</v>
      </c>
      <c r="R5077" s="12" t="n">
        <f aca="false">M5077*O5077</f>
        <v>2940.63</v>
      </c>
      <c r="S5077" s="12" t="n">
        <f aca="false">Q5077-R5077</f>
        <v>687.42</v>
      </c>
      <c r="T5077" s="11" t="n">
        <f aca="false">IFERROR(S5077/Q5077,0)</f>
        <v>0.189473684210526</v>
      </c>
      <c r="U5077" s="13" t="n">
        <f aca="false">F5077-E5077</f>
        <v>21</v>
      </c>
      <c r="V5077" s="13" t="n">
        <f aca="false">G5077-F5077</f>
        <v>7</v>
      </c>
      <c r="W5077" s="13" t="n">
        <f aca="false">G5077-E5077</f>
        <v>28</v>
      </c>
      <c r="X5077" s="10" t="n">
        <f aca="false">YEAR(E5077)</f>
        <v>2020</v>
      </c>
      <c r="Y5077" s="0" t="str">
        <f aca="false">TEXT(E5077,"yyyy-mm")</f>
        <v>2020-01</v>
      </c>
      <c r="Z5077" s="0" t="str">
        <f aca="false">"Q"&amp;ROUNDUP(MONTH(E5077)/3,0)&amp;"-"&amp;YEAR(E5077)</f>
        <v>Q1-2020</v>
      </c>
    </row>
    <row r="5078" customFormat="false" ht="14.25" hidden="false" customHeight="false" outlineLevel="0" collapsed="false">
      <c r="A5078" s="0" t="s">
        <v>5120</v>
      </c>
      <c r="B5078" s="0" t="s">
        <v>41</v>
      </c>
      <c r="C5078" s="0" t="s">
        <v>39</v>
      </c>
      <c r="D5078" s="9" t="n">
        <v>43700</v>
      </c>
      <c r="E5078" s="9" t="n">
        <v>43853</v>
      </c>
      <c r="F5078" s="9" t="n">
        <v>43857</v>
      </c>
      <c r="G5078" s="9" t="n">
        <v>43859</v>
      </c>
      <c r="H5078" s="10" t="s">
        <v>36</v>
      </c>
      <c r="I5078" s="0" t="n">
        <v>22</v>
      </c>
      <c r="J5078" s="0" t="n">
        <v>19</v>
      </c>
      <c r="K5078" s="0" t="n">
        <v>97</v>
      </c>
      <c r="L5078" s="0" t="n">
        <v>2</v>
      </c>
      <c r="M5078" s="0" t="n">
        <v>8</v>
      </c>
      <c r="N5078" s="11" t="n">
        <v>0.2</v>
      </c>
      <c r="O5078" s="12" t="n">
        <v>532.65</v>
      </c>
      <c r="P5078" s="12" t="n">
        <v>1065.3</v>
      </c>
      <c r="Q5078" s="12" t="n">
        <f aca="false">M5078*P5078*(1-N5078)</f>
        <v>6817.92</v>
      </c>
      <c r="R5078" s="12" t="n">
        <f aca="false">M5078*O5078</f>
        <v>4261.2</v>
      </c>
      <c r="S5078" s="12" t="n">
        <f aca="false">Q5078-R5078</f>
        <v>2556.72</v>
      </c>
      <c r="T5078" s="11" t="n">
        <f aca="false">IFERROR(S5078/Q5078,0)</f>
        <v>0.375</v>
      </c>
      <c r="U5078" s="13" t="n">
        <f aca="false">F5078-E5078</f>
        <v>4</v>
      </c>
      <c r="V5078" s="13" t="n">
        <f aca="false">G5078-F5078</f>
        <v>2</v>
      </c>
      <c r="W5078" s="13" t="n">
        <f aca="false">G5078-E5078</f>
        <v>6</v>
      </c>
      <c r="X5078" s="10" t="n">
        <f aca="false">YEAR(E5078)</f>
        <v>2020</v>
      </c>
      <c r="Y5078" s="0" t="str">
        <f aca="false">TEXT(E5078,"yyyy-mm")</f>
        <v>2020-01</v>
      </c>
      <c r="Z5078" s="0" t="str">
        <f aca="false">"Q"&amp;ROUNDUP(MONTH(E5078)/3,0)&amp;"-"&amp;YEAR(E5078)</f>
        <v>Q1-2020</v>
      </c>
    </row>
    <row r="5079" customFormat="false" ht="14.25" hidden="false" customHeight="false" outlineLevel="0" collapsed="false">
      <c r="A5079" s="0" t="s">
        <v>5121</v>
      </c>
      <c r="B5079" s="0" t="s">
        <v>43</v>
      </c>
      <c r="C5079" s="0" t="s">
        <v>46</v>
      </c>
      <c r="D5079" s="9" t="n">
        <v>43800</v>
      </c>
      <c r="E5079" s="9" t="n">
        <v>43853</v>
      </c>
      <c r="F5079" s="9" t="n">
        <v>43863</v>
      </c>
      <c r="G5079" s="9" t="n">
        <v>43867</v>
      </c>
      <c r="H5079" s="10" t="s">
        <v>36</v>
      </c>
      <c r="I5079" s="0" t="n">
        <v>28</v>
      </c>
      <c r="J5079" s="0" t="n">
        <v>38</v>
      </c>
      <c r="K5079" s="0" t="n">
        <v>311</v>
      </c>
      <c r="L5079" s="0" t="n">
        <v>15</v>
      </c>
      <c r="M5079" s="0" t="n">
        <v>6</v>
      </c>
      <c r="N5079" s="11" t="n">
        <v>0.1</v>
      </c>
      <c r="O5079" s="12" t="n">
        <v>1192.06</v>
      </c>
      <c r="P5079" s="12" t="n">
        <v>1862.6</v>
      </c>
      <c r="Q5079" s="12" t="n">
        <f aca="false">M5079*P5079*(1-N5079)</f>
        <v>10058.04</v>
      </c>
      <c r="R5079" s="12" t="n">
        <f aca="false">M5079*O5079</f>
        <v>7152.36</v>
      </c>
      <c r="S5079" s="12" t="n">
        <f aca="false">Q5079-R5079</f>
        <v>2905.68</v>
      </c>
      <c r="T5079" s="11" t="n">
        <f aca="false">IFERROR(S5079/Q5079,0)</f>
        <v>0.28889127503967</v>
      </c>
      <c r="U5079" s="13" t="n">
        <f aca="false">F5079-E5079</f>
        <v>10</v>
      </c>
      <c r="V5079" s="13" t="n">
        <f aca="false">G5079-F5079</f>
        <v>4</v>
      </c>
      <c r="W5079" s="13" t="n">
        <f aca="false">G5079-E5079</f>
        <v>14</v>
      </c>
      <c r="X5079" s="10" t="n">
        <f aca="false">YEAR(E5079)</f>
        <v>2020</v>
      </c>
      <c r="Y5079" s="0" t="str">
        <f aca="false">TEXT(E5079,"yyyy-mm")</f>
        <v>2020-01</v>
      </c>
      <c r="Z5079" s="0" t="str">
        <f aca="false">"Q"&amp;ROUNDUP(MONTH(E5079)/3,0)&amp;"-"&amp;YEAR(E5079)</f>
        <v>Q1-2020</v>
      </c>
    </row>
    <row r="5080" customFormat="false" ht="14.25" hidden="false" customHeight="false" outlineLevel="0" collapsed="false">
      <c r="A5080" s="0" t="s">
        <v>5122</v>
      </c>
      <c r="B5080" s="0" t="s">
        <v>43</v>
      </c>
      <c r="C5080" s="0" t="s">
        <v>58</v>
      </c>
      <c r="D5080" s="9" t="n">
        <v>43800</v>
      </c>
      <c r="E5080" s="9" t="n">
        <v>43853</v>
      </c>
      <c r="F5080" s="9" t="n">
        <v>43858</v>
      </c>
      <c r="G5080" s="9" t="n">
        <v>43865</v>
      </c>
      <c r="H5080" s="10" t="s">
        <v>36</v>
      </c>
      <c r="I5080" s="0" t="n">
        <v>26</v>
      </c>
      <c r="J5080" s="0" t="n">
        <v>35</v>
      </c>
      <c r="K5080" s="0" t="n">
        <v>345</v>
      </c>
      <c r="L5080" s="0" t="n">
        <v>42</v>
      </c>
      <c r="M5080" s="0" t="n">
        <v>4</v>
      </c>
      <c r="N5080" s="11" t="n">
        <v>0.1</v>
      </c>
      <c r="O5080" s="12" t="n">
        <v>1154.14</v>
      </c>
      <c r="P5080" s="12" t="n">
        <v>1989.9</v>
      </c>
      <c r="Q5080" s="12" t="n">
        <f aca="false">M5080*P5080*(1-N5080)</f>
        <v>7163.64</v>
      </c>
      <c r="R5080" s="12" t="n">
        <f aca="false">M5080*O5080</f>
        <v>4616.56</v>
      </c>
      <c r="S5080" s="12" t="n">
        <f aca="false">Q5080-R5080</f>
        <v>2547.08</v>
      </c>
      <c r="T5080" s="11" t="n">
        <f aca="false">IFERROR(S5080/Q5080,0)</f>
        <v>0.355556672306258</v>
      </c>
      <c r="U5080" s="13" t="n">
        <f aca="false">F5080-E5080</f>
        <v>5</v>
      </c>
      <c r="V5080" s="13" t="n">
        <f aca="false">G5080-F5080</f>
        <v>7</v>
      </c>
      <c r="W5080" s="13" t="n">
        <f aca="false">G5080-E5080</f>
        <v>12</v>
      </c>
      <c r="X5080" s="10" t="n">
        <f aca="false">YEAR(E5080)</f>
        <v>2020</v>
      </c>
      <c r="Y5080" s="0" t="str">
        <f aca="false">TEXT(E5080,"yyyy-mm")</f>
        <v>2020-01</v>
      </c>
      <c r="Z5080" s="0" t="str">
        <f aca="false">"Q"&amp;ROUNDUP(MONTH(E5080)/3,0)&amp;"-"&amp;YEAR(E5080)</f>
        <v>Q1-2020</v>
      </c>
    </row>
    <row r="5081" customFormat="false" ht="14.25" hidden="false" customHeight="false" outlineLevel="0" collapsed="false">
      <c r="A5081" s="0" t="s">
        <v>5123</v>
      </c>
      <c r="B5081" s="0" t="s">
        <v>38</v>
      </c>
      <c r="C5081" s="0" t="s">
        <v>35</v>
      </c>
      <c r="D5081" s="9" t="n">
        <v>43800</v>
      </c>
      <c r="E5081" s="9" t="n">
        <v>43853</v>
      </c>
      <c r="F5081" s="9" t="n">
        <v>43878</v>
      </c>
      <c r="G5081" s="9" t="n">
        <v>43879</v>
      </c>
      <c r="H5081" s="10" t="s">
        <v>36</v>
      </c>
      <c r="I5081" s="0" t="n">
        <v>16</v>
      </c>
      <c r="J5081" s="0" t="n">
        <v>34</v>
      </c>
      <c r="K5081" s="0" t="n">
        <v>211</v>
      </c>
      <c r="L5081" s="0" t="n">
        <v>29</v>
      </c>
      <c r="M5081" s="0" t="n">
        <v>8</v>
      </c>
      <c r="N5081" s="11" t="n">
        <v>0.075</v>
      </c>
      <c r="O5081" s="12" t="n">
        <v>2289.39</v>
      </c>
      <c r="P5081" s="12" t="n">
        <v>2693.4</v>
      </c>
      <c r="Q5081" s="12" t="n">
        <f aca="false">M5081*P5081*(1-N5081)</f>
        <v>19931.16</v>
      </c>
      <c r="R5081" s="12" t="n">
        <f aca="false">M5081*O5081</f>
        <v>18315.12</v>
      </c>
      <c r="S5081" s="12" t="n">
        <f aca="false">Q5081-R5081</f>
        <v>1616.04</v>
      </c>
      <c r="T5081" s="11" t="n">
        <f aca="false">IFERROR(S5081/Q5081,0)</f>
        <v>0.0810810810810811</v>
      </c>
      <c r="U5081" s="13" t="n">
        <f aca="false">F5081-E5081</f>
        <v>25</v>
      </c>
      <c r="V5081" s="13" t="n">
        <f aca="false">G5081-F5081</f>
        <v>1</v>
      </c>
      <c r="W5081" s="13" t="n">
        <f aca="false">G5081-E5081</f>
        <v>26</v>
      </c>
      <c r="X5081" s="10" t="n">
        <f aca="false">YEAR(E5081)</f>
        <v>2020</v>
      </c>
      <c r="Y5081" s="0" t="str">
        <f aca="false">TEXT(E5081,"yyyy-mm")</f>
        <v>2020-01</v>
      </c>
      <c r="Z5081" s="0" t="str">
        <f aca="false">"Q"&amp;ROUNDUP(MONTH(E5081)/3,0)&amp;"-"&amp;YEAR(E5081)</f>
        <v>Q1-2020</v>
      </c>
    </row>
    <row r="5082" customFormat="false" ht="14.25" hidden="false" customHeight="false" outlineLevel="0" collapsed="false">
      <c r="A5082" s="0" t="s">
        <v>5124</v>
      </c>
      <c r="B5082" s="0" t="s">
        <v>41</v>
      </c>
      <c r="C5082" s="0" t="s">
        <v>35</v>
      </c>
      <c r="D5082" s="9" t="n">
        <v>43700</v>
      </c>
      <c r="E5082" s="9" t="n">
        <v>43853</v>
      </c>
      <c r="F5082" s="9" t="n">
        <v>43874</v>
      </c>
      <c r="G5082" s="9" t="n">
        <v>43881</v>
      </c>
      <c r="H5082" s="10" t="s">
        <v>36</v>
      </c>
      <c r="I5082" s="0" t="n">
        <v>22</v>
      </c>
      <c r="J5082" s="0" t="n">
        <v>25</v>
      </c>
      <c r="K5082" s="0" t="n">
        <v>227</v>
      </c>
      <c r="L5082" s="0" t="n">
        <v>2</v>
      </c>
      <c r="M5082" s="0" t="n">
        <v>7</v>
      </c>
      <c r="N5082" s="11" t="n">
        <v>0.4</v>
      </c>
      <c r="O5082" s="12" t="n">
        <v>2613</v>
      </c>
      <c r="P5082" s="12" t="n">
        <v>4020</v>
      </c>
      <c r="Q5082" s="12" t="n">
        <f aca="false">M5082*P5082*(1-N5082)</f>
        <v>16884</v>
      </c>
      <c r="R5082" s="12" t="n">
        <f aca="false">M5082*O5082</f>
        <v>18291</v>
      </c>
      <c r="S5082" s="12" t="n">
        <f aca="false">Q5082-R5082</f>
        <v>-1407</v>
      </c>
      <c r="T5082" s="11" t="n">
        <f aca="false">IFERROR(S5082/Q5082,0)</f>
        <v>-0.0833333333333333</v>
      </c>
      <c r="U5082" s="13" t="n">
        <f aca="false">F5082-E5082</f>
        <v>21</v>
      </c>
      <c r="V5082" s="13" t="n">
        <f aca="false">G5082-F5082</f>
        <v>7</v>
      </c>
      <c r="W5082" s="13" t="n">
        <f aca="false">G5082-E5082</f>
        <v>28</v>
      </c>
      <c r="X5082" s="10" t="n">
        <f aca="false">YEAR(E5082)</f>
        <v>2020</v>
      </c>
      <c r="Y5082" s="0" t="str">
        <f aca="false">TEXT(E5082,"yyyy-mm")</f>
        <v>2020-01</v>
      </c>
      <c r="Z5082" s="0" t="str">
        <f aca="false">"Q"&amp;ROUNDUP(MONTH(E5082)/3,0)&amp;"-"&amp;YEAR(E5082)</f>
        <v>Q1-2020</v>
      </c>
    </row>
    <row r="5083" customFormat="false" ht="14.25" hidden="false" customHeight="false" outlineLevel="0" collapsed="false">
      <c r="A5083" s="0" t="s">
        <v>5125</v>
      </c>
      <c r="B5083" s="0" t="s">
        <v>38</v>
      </c>
      <c r="C5083" s="0" t="s">
        <v>35</v>
      </c>
      <c r="D5083" s="9" t="n">
        <v>43700</v>
      </c>
      <c r="E5083" s="9" t="n">
        <v>43853</v>
      </c>
      <c r="F5083" s="9" t="n">
        <v>43878</v>
      </c>
      <c r="G5083" s="9" t="n">
        <v>43883</v>
      </c>
      <c r="H5083" s="10" t="s">
        <v>36</v>
      </c>
      <c r="I5083" s="0" t="n">
        <v>12</v>
      </c>
      <c r="J5083" s="0" t="n">
        <v>8</v>
      </c>
      <c r="K5083" s="0" t="n">
        <v>214</v>
      </c>
      <c r="L5083" s="0" t="n">
        <v>9</v>
      </c>
      <c r="M5083" s="0" t="n">
        <v>3</v>
      </c>
      <c r="N5083" s="11" t="n">
        <v>0.1</v>
      </c>
      <c r="O5083" s="12" t="n">
        <v>557.84</v>
      </c>
      <c r="P5083" s="12" t="n">
        <v>1212.7</v>
      </c>
      <c r="Q5083" s="12" t="n">
        <f aca="false">M5083*P5083*(1-N5083)</f>
        <v>3274.29</v>
      </c>
      <c r="R5083" s="12" t="n">
        <f aca="false">M5083*O5083</f>
        <v>1673.52</v>
      </c>
      <c r="S5083" s="12" t="n">
        <f aca="false">Q5083-R5083</f>
        <v>1600.77</v>
      </c>
      <c r="T5083" s="11" t="n">
        <f aca="false">IFERROR(S5083/Q5083,0)</f>
        <v>0.488890721347223</v>
      </c>
      <c r="U5083" s="13" t="n">
        <f aca="false">F5083-E5083</f>
        <v>25</v>
      </c>
      <c r="V5083" s="13" t="n">
        <f aca="false">G5083-F5083</f>
        <v>5</v>
      </c>
      <c r="W5083" s="13" t="n">
        <f aca="false">G5083-E5083</f>
        <v>30</v>
      </c>
      <c r="X5083" s="10" t="n">
        <f aca="false">YEAR(E5083)</f>
        <v>2020</v>
      </c>
      <c r="Y5083" s="0" t="str">
        <f aca="false">TEXT(E5083,"yyyy-mm")</f>
        <v>2020-01</v>
      </c>
      <c r="Z5083" s="0" t="str">
        <f aca="false">"Q"&amp;ROUNDUP(MONTH(E5083)/3,0)&amp;"-"&amp;YEAR(E5083)</f>
        <v>Q1-2020</v>
      </c>
    </row>
    <row r="5084" customFormat="false" ht="14.25" hidden="false" customHeight="false" outlineLevel="0" collapsed="false">
      <c r="A5084" s="0" t="s">
        <v>5126</v>
      </c>
      <c r="B5084" s="0" t="s">
        <v>38</v>
      </c>
      <c r="C5084" s="0" t="s">
        <v>35</v>
      </c>
      <c r="D5084" s="9" t="n">
        <v>43700</v>
      </c>
      <c r="E5084" s="9" t="n">
        <v>43853</v>
      </c>
      <c r="F5084" s="9" t="n">
        <v>43873</v>
      </c>
      <c r="G5084" s="9" t="n">
        <v>43876</v>
      </c>
      <c r="H5084" s="10" t="s">
        <v>36</v>
      </c>
      <c r="I5084" s="0" t="n">
        <v>18</v>
      </c>
      <c r="J5084" s="0" t="n">
        <v>24</v>
      </c>
      <c r="K5084" s="0" t="n">
        <v>213</v>
      </c>
      <c r="L5084" s="0" t="n">
        <v>45</v>
      </c>
      <c r="M5084" s="0" t="n">
        <v>3</v>
      </c>
      <c r="N5084" s="11" t="n">
        <v>0.1</v>
      </c>
      <c r="O5084" s="12" t="n">
        <v>2891.72</v>
      </c>
      <c r="P5084" s="12" t="n">
        <v>3484</v>
      </c>
      <c r="Q5084" s="12" t="n">
        <f aca="false">M5084*P5084*(1-N5084)</f>
        <v>9406.8</v>
      </c>
      <c r="R5084" s="12" t="n">
        <f aca="false">M5084*O5084</f>
        <v>8675.16</v>
      </c>
      <c r="S5084" s="12" t="n">
        <f aca="false">Q5084-R5084</f>
        <v>731.640000000001</v>
      </c>
      <c r="T5084" s="11" t="n">
        <f aca="false">IFERROR(S5084/Q5084,0)</f>
        <v>0.0777777777777779</v>
      </c>
      <c r="U5084" s="13" t="n">
        <f aca="false">F5084-E5084</f>
        <v>20</v>
      </c>
      <c r="V5084" s="13" t="n">
        <f aca="false">G5084-F5084</f>
        <v>3</v>
      </c>
      <c r="W5084" s="13" t="n">
        <f aca="false">G5084-E5084</f>
        <v>23</v>
      </c>
      <c r="X5084" s="10" t="n">
        <f aca="false">YEAR(E5084)</f>
        <v>2020</v>
      </c>
      <c r="Y5084" s="0" t="str">
        <f aca="false">TEXT(E5084,"yyyy-mm")</f>
        <v>2020-01</v>
      </c>
      <c r="Z5084" s="0" t="str">
        <f aca="false">"Q"&amp;ROUNDUP(MONTH(E5084)/3,0)&amp;"-"&amp;YEAR(E5084)</f>
        <v>Q1-2020</v>
      </c>
    </row>
    <row r="5085" customFormat="false" ht="14.25" hidden="false" customHeight="false" outlineLevel="0" collapsed="false">
      <c r="A5085" s="0" t="s">
        <v>5127</v>
      </c>
      <c r="B5085" s="0" t="s">
        <v>38</v>
      </c>
      <c r="C5085" s="0" t="s">
        <v>39</v>
      </c>
      <c r="D5085" s="9" t="n">
        <v>43800</v>
      </c>
      <c r="E5085" s="9" t="n">
        <v>43854</v>
      </c>
      <c r="F5085" s="9" t="n">
        <v>43868</v>
      </c>
      <c r="G5085" s="9" t="n">
        <v>43878</v>
      </c>
      <c r="H5085" s="10" t="s">
        <v>36</v>
      </c>
      <c r="I5085" s="0" t="n">
        <v>15</v>
      </c>
      <c r="J5085" s="0" t="n">
        <v>26</v>
      </c>
      <c r="K5085" s="0" t="n">
        <v>131</v>
      </c>
      <c r="L5085" s="0" t="n">
        <v>36</v>
      </c>
      <c r="M5085" s="0" t="n">
        <v>3</v>
      </c>
      <c r="N5085" s="11" t="n">
        <v>0.3</v>
      </c>
      <c r="O5085" s="12" t="n">
        <v>2499.77</v>
      </c>
      <c r="P5085" s="12" t="n">
        <v>3845.8</v>
      </c>
      <c r="Q5085" s="12" t="n">
        <f aca="false">M5085*P5085*(1-N5085)</f>
        <v>8076.18</v>
      </c>
      <c r="R5085" s="12" t="n">
        <f aca="false">M5085*O5085</f>
        <v>7499.31</v>
      </c>
      <c r="S5085" s="12" t="n">
        <f aca="false">Q5085-R5085</f>
        <v>576.870000000001</v>
      </c>
      <c r="T5085" s="11" t="n">
        <f aca="false">IFERROR(S5085/Q5085,0)</f>
        <v>0.0714285714285715</v>
      </c>
      <c r="U5085" s="13" t="n">
        <f aca="false">F5085-E5085</f>
        <v>14</v>
      </c>
      <c r="V5085" s="13" t="n">
        <f aca="false">G5085-F5085</f>
        <v>10</v>
      </c>
      <c r="W5085" s="13" t="n">
        <f aca="false">G5085-E5085</f>
        <v>24</v>
      </c>
      <c r="X5085" s="10" t="n">
        <f aca="false">YEAR(E5085)</f>
        <v>2020</v>
      </c>
      <c r="Y5085" s="0" t="str">
        <f aca="false">TEXT(E5085,"yyyy-mm")</f>
        <v>2020-01</v>
      </c>
      <c r="Z5085" s="0" t="str">
        <f aca="false">"Q"&amp;ROUNDUP(MONTH(E5085)/3,0)&amp;"-"&amp;YEAR(E5085)</f>
        <v>Q1-2020</v>
      </c>
    </row>
    <row r="5086" customFormat="false" ht="14.25" hidden="false" customHeight="false" outlineLevel="0" collapsed="false">
      <c r="A5086" s="0" t="s">
        <v>5128</v>
      </c>
      <c r="B5086" s="0" t="s">
        <v>41</v>
      </c>
      <c r="C5086" s="0" t="s">
        <v>39</v>
      </c>
      <c r="D5086" s="9" t="n">
        <v>43700</v>
      </c>
      <c r="E5086" s="9" t="n">
        <v>43854</v>
      </c>
      <c r="F5086" s="9" t="n">
        <v>43868</v>
      </c>
      <c r="G5086" s="9" t="n">
        <v>43872</v>
      </c>
      <c r="H5086" s="10" t="s">
        <v>36</v>
      </c>
      <c r="I5086" s="0" t="n">
        <v>21</v>
      </c>
      <c r="J5086" s="0" t="n">
        <v>28</v>
      </c>
      <c r="K5086" s="0" t="n">
        <v>155</v>
      </c>
      <c r="L5086" s="0" t="n">
        <v>42</v>
      </c>
      <c r="M5086" s="0" t="n">
        <v>2</v>
      </c>
      <c r="N5086" s="11" t="n">
        <v>0.2</v>
      </c>
      <c r="O5086" s="12" t="n">
        <v>1703.01</v>
      </c>
      <c r="P5086" s="12" t="n">
        <v>2398.6</v>
      </c>
      <c r="Q5086" s="12" t="n">
        <f aca="false">M5086*P5086*(1-N5086)</f>
        <v>3837.76</v>
      </c>
      <c r="R5086" s="12" t="n">
        <f aca="false">M5086*O5086</f>
        <v>3406.02</v>
      </c>
      <c r="S5086" s="12" t="n">
        <f aca="false">Q5086-R5086</f>
        <v>431.74</v>
      </c>
      <c r="T5086" s="11" t="n">
        <f aca="false">IFERROR(S5086/Q5086,0)</f>
        <v>0.11249791545068</v>
      </c>
      <c r="U5086" s="13" t="n">
        <f aca="false">F5086-E5086</f>
        <v>14</v>
      </c>
      <c r="V5086" s="13" t="n">
        <f aca="false">G5086-F5086</f>
        <v>4</v>
      </c>
      <c r="W5086" s="13" t="n">
        <f aca="false">G5086-E5086</f>
        <v>18</v>
      </c>
      <c r="X5086" s="10" t="n">
        <f aca="false">YEAR(E5086)</f>
        <v>2020</v>
      </c>
      <c r="Y5086" s="0" t="str">
        <f aca="false">TEXT(E5086,"yyyy-mm")</f>
        <v>2020-01</v>
      </c>
      <c r="Z5086" s="0" t="str">
        <f aca="false">"Q"&amp;ROUNDUP(MONTH(E5086)/3,0)&amp;"-"&amp;YEAR(E5086)</f>
        <v>Q1-2020</v>
      </c>
    </row>
    <row r="5087" customFormat="false" ht="14.25" hidden="false" customHeight="false" outlineLevel="0" collapsed="false">
      <c r="A5087" s="0" t="s">
        <v>5129</v>
      </c>
      <c r="B5087" s="0" t="s">
        <v>34</v>
      </c>
      <c r="C5087" s="0" t="s">
        <v>58</v>
      </c>
      <c r="D5087" s="9" t="n">
        <v>43800</v>
      </c>
      <c r="E5087" s="9" t="n">
        <v>43854</v>
      </c>
      <c r="F5087" s="9" t="n">
        <v>43878</v>
      </c>
      <c r="G5087" s="9" t="n">
        <v>43881</v>
      </c>
      <c r="H5087" s="10" t="s">
        <v>36</v>
      </c>
      <c r="I5087" s="0" t="n">
        <v>3</v>
      </c>
      <c r="J5087" s="0" t="n">
        <v>27</v>
      </c>
      <c r="K5087" s="0" t="n">
        <v>360</v>
      </c>
      <c r="L5087" s="0" t="n">
        <v>4</v>
      </c>
      <c r="M5087" s="0" t="n">
        <v>5</v>
      </c>
      <c r="N5087" s="11" t="n">
        <v>0.075</v>
      </c>
      <c r="O5087" s="12" t="n">
        <v>3919.23</v>
      </c>
      <c r="P5087" s="12" t="n">
        <v>6123.8</v>
      </c>
      <c r="Q5087" s="12" t="n">
        <f aca="false">M5087*P5087*(1-N5087)</f>
        <v>28322.575</v>
      </c>
      <c r="R5087" s="12" t="n">
        <f aca="false">M5087*O5087</f>
        <v>19596.15</v>
      </c>
      <c r="S5087" s="12" t="n">
        <f aca="false">Q5087-R5087</f>
        <v>8726.425</v>
      </c>
      <c r="T5087" s="11" t="n">
        <f aca="false">IFERROR(S5087/Q5087,0)</f>
        <v>0.308108461183349</v>
      </c>
      <c r="U5087" s="13" t="n">
        <f aca="false">F5087-E5087</f>
        <v>24</v>
      </c>
      <c r="V5087" s="13" t="n">
        <f aca="false">G5087-F5087</f>
        <v>3</v>
      </c>
      <c r="W5087" s="13" t="n">
        <f aca="false">G5087-E5087</f>
        <v>27</v>
      </c>
      <c r="X5087" s="10" t="n">
        <f aca="false">YEAR(E5087)</f>
        <v>2020</v>
      </c>
      <c r="Y5087" s="0" t="str">
        <f aca="false">TEXT(E5087,"yyyy-mm")</f>
        <v>2020-01</v>
      </c>
      <c r="Z5087" s="0" t="str">
        <f aca="false">"Q"&amp;ROUNDUP(MONTH(E5087)/3,0)&amp;"-"&amp;YEAR(E5087)</f>
        <v>Q1-2020</v>
      </c>
    </row>
    <row r="5088" customFormat="false" ht="14.25" hidden="false" customHeight="false" outlineLevel="0" collapsed="false">
      <c r="A5088" s="0" t="s">
        <v>5130</v>
      </c>
      <c r="B5088" s="0" t="s">
        <v>34</v>
      </c>
      <c r="C5088" s="0" t="s">
        <v>79</v>
      </c>
      <c r="D5088" s="9" t="n">
        <v>43800</v>
      </c>
      <c r="E5088" s="9" t="n">
        <v>43854</v>
      </c>
      <c r="F5088" s="9" t="n">
        <v>43868</v>
      </c>
      <c r="G5088" s="9" t="n">
        <v>43877</v>
      </c>
      <c r="H5088" s="10" t="s">
        <v>36</v>
      </c>
      <c r="I5088" s="0" t="n">
        <v>1</v>
      </c>
      <c r="J5088" s="0" t="n">
        <v>50</v>
      </c>
      <c r="K5088" s="0" t="n">
        <v>83</v>
      </c>
      <c r="L5088" s="0" t="n">
        <v>11</v>
      </c>
      <c r="M5088" s="0" t="n">
        <v>3</v>
      </c>
      <c r="N5088" s="11" t="n">
        <v>0.1</v>
      </c>
      <c r="O5088" s="12" t="n">
        <v>1216.45</v>
      </c>
      <c r="P5088" s="12" t="n">
        <v>1788.9</v>
      </c>
      <c r="Q5088" s="12" t="n">
        <f aca="false">M5088*P5088*(1-N5088)</f>
        <v>4830.03</v>
      </c>
      <c r="R5088" s="12" t="n">
        <f aca="false">M5088*O5088</f>
        <v>3649.35</v>
      </c>
      <c r="S5088" s="12" t="n">
        <f aca="false">Q5088-R5088</f>
        <v>1180.68</v>
      </c>
      <c r="T5088" s="11" t="n">
        <f aca="false">IFERROR(S5088/Q5088,0)</f>
        <v>0.244445686672754</v>
      </c>
      <c r="U5088" s="13" t="n">
        <f aca="false">F5088-E5088</f>
        <v>14</v>
      </c>
      <c r="V5088" s="13" t="n">
        <f aca="false">G5088-F5088</f>
        <v>9</v>
      </c>
      <c r="W5088" s="13" t="n">
        <f aca="false">G5088-E5088</f>
        <v>23</v>
      </c>
      <c r="X5088" s="10" t="n">
        <f aca="false">YEAR(E5088)</f>
        <v>2020</v>
      </c>
      <c r="Y5088" s="0" t="str">
        <f aca="false">TEXT(E5088,"yyyy-mm")</f>
        <v>2020-01</v>
      </c>
      <c r="Z5088" s="0" t="str">
        <f aca="false">"Q"&amp;ROUNDUP(MONTH(E5088)/3,0)&amp;"-"&amp;YEAR(E5088)</f>
        <v>Q1-2020</v>
      </c>
    </row>
    <row r="5089" customFormat="false" ht="14.25" hidden="false" customHeight="false" outlineLevel="0" collapsed="false">
      <c r="A5089" s="0" t="s">
        <v>5131</v>
      </c>
      <c r="B5089" s="0" t="s">
        <v>34</v>
      </c>
      <c r="C5089" s="0" t="s">
        <v>48</v>
      </c>
      <c r="D5089" s="9" t="n">
        <v>43700</v>
      </c>
      <c r="E5089" s="9" t="n">
        <v>43854</v>
      </c>
      <c r="F5089" s="9" t="n">
        <v>43859</v>
      </c>
      <c r="G5089" s="9" t="n">
        <v>43869</v>
      </c>
      <c r="H5089" s="10" t="s">
        <v>36</v>
      </c>
      <c r="I5089" s="0" t="n">
        <v>10</v>
      </c>
      <c r="J5089" s="0" t="n">
        <v>12</v>
      </c>
      <c r="K5089" s="0" t="n">
        <v>55</v>
      </c>
      <c r="L5089" s="0" t="n">
        <v>9</v>
      </c>
      <c r="M5089" s="0" t="n">
        <v>3</v>
      </c>
      <c r="N5089" s="11" t="n">
        <v>0.05</v>
      </c>
      <c r="O5089" s="12" t="n">
        <v>2002.36</v>
      </c>
      <c r="P5089" s="12" t="n">
        <v>3926.2</v>
      </c>
      <c r="Q5089" s="12" t="n">
        <f aca="false">M5089*P5089*(1-N5089)</f>
        <v>11189.67</v>
      </c>
      <c r="R5089" s="12" t="n">
        <f aca="false">M5089*O5089</f>
        <v>6007.08</v>
      </c>
      <c r="S5089" s="12" t="n">
        <f aca="false">Q5089-R5089</f>
        <v>5182.59</v>
      </c>
      <c r="T5089" s="11" t="n">
        <f aca="false">IFERROR(S5089/Q5089,0)</f>
        <v>0.463158430945685</v>
      </c>
      <c r="U5089" s="13" t="n">
        <f aca="false">F5089-E5089</f>
        <v>5</v>
      </c>
      <c r="V5089" s="13" t="n">
        <f aca="false">G5089-F5089</f>
        <v>10</v>
      </c>
      <c r="W5089" s="13" t="n">
        <f aca="false">G5089-E5089</f>
        <v>15</v>
      </c>
      <c r="X5089" s="10" t="n">
        <f aca="false">YEAR(E5089)</f>
        <v>2020</v>
      </c>
      <c r="Y5089" s="0" t="str">
        <f aca="false">TEXT(E5089,"yyyy-mm")</f>
        <v>2020-01</v>
      </c>
      <c r="Z5089" s="0" t="str">
        <f aca="false">"Q"&amp;ROUNDUP(MONTH(E5089)/3,0)&amp;"-"&amp;YEAR(E5089)</f>
        <v>Q1-2020</v>
      </c>
    </row>
    <row r="5090" customFormat="false" ht="14.25" hidden="false" customHeight="false" outlineLevel="0" collapsed="false">
      <c r="A5090" s="0" t="s">
        <v>5132</v>
      </c>
      <c r="B5090" s="0" t="s">
        <v>38</v>
      </c>
      <c r="C5090" s="0" t="s">
        <v>48</v>
      </c>
      <c r="D5090" s="9" t="n">
        <v>43800</v>
      </c>
      <c r="E5090" s="9" t="n">
        <v>43854</v>
      </c>
      <c r="F5090" s="9" t="n">
        <v>43860</v>
      </c>
      <c r="G5090" s="9" t="n">
        <v>43868</v>
      </c>
      <c r="H5090" s="10" t="s">
        <v>36</v>
      </c>
      <c r="I5090" s="0" t="n">
        <v>18</v>
      </c>
      <c r="J5090" s="0" t="n">
        <v>37</v>
      </c>
      <c r="K5090" s="0" t="n">
        <v>31</v>
      </c>
      <c r="L5090" s="0" t="n">
        <v>47</v>
      </c>
      <c r="M5090" s="0" t="n">
        <v>7</v>
      </c>
      <c r="N5090" s="11" t="n">
        <v>0.1</v>
      </c>
      <c r="O5090" s="12" t="n">
        <v>124.82</v>
      </c>
      <c r="P5090" s="12" t="n">
        <v>180.9</v>
      </c>
      <c r="Q5090" s="12" t="n">
        <f aca="false">M5090*P5090*(1-N5090)</f>
        <v>1139.67</v>
      </c>
      <c r="R5090" s="12" t="n">
        <f aca="false">M5090*O5090</f>
        <v>873.74</v>
      </c>
      <c r="S5090" s="12" t="n">
        <f aca="false">Q5090-R5090</f>
        <v>265.93</v>
      </c>
      <c r="T5090" s="11" t="n">
        <f aca="false">IFERROR(S5090/Q5090,0)</f>
        <v>0.233339475462195</v>
      </c>
      <c r="U5090" s="13" t="n">
        <f aca="false">F5090-E5090</f>
        <v>6</v>
      </c>
      <c r="V5090" s="13" t="n">
        <f aca="false">G5090-F5090</f>
        <v>8</v>
      </c>
      <c r="W5090" s="13" t="n">
        <f aca="false">G5090-E5090</f>
        <v>14</v>
      </c>
      <c r="X5090" s="10" t="n">
        <f aca="false">YEAR(E5090)</f>
        <v>2020</v>
      </c>
      <c r="Y5090" s="0" t="str">
        <f aca="false">TEXT(E5090,"yyyy-mm")</f>
        <v>2020-01</v>
      </c>
      <c r="Z5090" s="0" t="str">
        <f aca="false">"Q"&amp;ROUNDUP(MONTH(E5090)/3,0)&amp;"-"&amp;YEAR(E5090)</f>
        <v>Q1-2020</v>
      </c>
    </row>
    <row r="5091" customFormat="false" ht="14.25" hidden="false" customHeight="false" outlineLevel="0" collapsed="false">
      <c r="A5091" s="0" t="s">
        <v>5133</v>
      </c>
      <c r="B5091" s="0" t="s">
        <v>41</v>
      </c>
      <c r="C5091" s="0" t="s">
        <v>48</v>
      </c>
      <c r="D5091" s="9" t="n">
        <v>43700</v>
      </c>
      <c r="E5091" s="9" t="n">
        <v>43854</v>
      </c>
      <c r="F5091" s="9" t="n">
        <v>43861</v>
      </c>
      <c r="G5091" s="9" t="n">
        <v>43867</v>
      </c>
      <c r="H5091" s="10" t="s">
        <v>36</v>
      </c>
      <c r="I5091" s="0" t="n">
        <v>24</v>
      </c>
      <c r="J5091" s="0" t="n">
        <v>5</v>
      </c>
      <c r="K5091" s="0" t="n">
        <v>40</v>
      </c>
      <c r="L5091" s="0" t="n">
        <v>38</v>
      </c>
      <c r="M5091" s="0" t="n">
        <v>3</v>
      </c>
      <c r="N5091" s="11" t="n">
        <v>0.05</v>
      </c>
      <c r="O5091" s="12" t="n">
        <v>2313.44</v>
      </c>
      <c r="P5091" s="12" t="n">
        <v>3169.1</v>
      </c>
      <c r="Q5091" s="12" t="n">
        <f aca="false">M5091*P5091*(1-N5091)</f>
        <v>9031.935</v>
      </c>
      <c r="R5091" s="12" t="n">
        <f aca="false">M5091*O5091</f>
        <v>6940.32</v>
      </c>
      <c r="S5091" s="12" t="n">
        <f aca="false">Q5091-R5091</f>
        <v>2091.615</v>
      </c>
      <c r="T5091" s="11" t="n">
        <f aca="false">IFERROR(S5091/Q5091,0)</f>
        <v>0.231579943832634</v>
      </c>
      <c r="U5091" s="13" t="n">
        <f aca="false">F5091-E5091</f>
        <v>7</v>
      </c>
      <c r="V5091" s="13" t="n">
        <f aca="false">G5091-F5091</f>
        <v>6</v>
      </c>
      <c r="W5091" s="13" t="n">
        <f aca="false">G5091-E5091</f>
        <v>13</v>
      </c>
      <c r="X5091" s="10" t="n">
        <f aca="false">YEAR(E5091)</f>
        <v>2020</v>
      </c>
      <c r="Y5091" s="0" t="str">
        <f aca="false">TEXT(E5091,"yyyy-mm")</f>
        <v>2020-01</v>
      </c>
      <c r="Z5091" s="0" t="str">
        <f aca="false">"Q"&amp;ROUNDUP(MONTH(E5091)/3,0)&amp;"-"&amp;YEAR(E5091)</f>
        <v>Q1-2020</v>
      </c>
    </row>
    <row r="5092" customFormat="false" ht="14.25" hidden="false" customHeight="false" outlineLevel="0" collapsed="false">
      <c r="A5092" s="0" t="s">
        <v>5134</v>
      </c>
      <c r="B5092" s="0" t="s">
        <v>43</v>
      </c>
      <c r="C5092" s="0" t="s">
        <v>46</v>
      </c>
      <c r="D5092" s="9" t="n">
        <v>43700</v>
      </c>
      <c r="E5092" s="9" t="n">
        <v>43854</v>
      </c>
      <c r="F5092" s="9" t="n">
        <v>43868</v>
      </c>
      <c r="G5092" s="9" t="n">
        <v>43872</v>
      </c>
      <c r="H5092" s="10" t="s">
        <v>36</v>
      </c>
      <c r="I5092" s="0" t="n">
        <v>26</v>
      </c>
      <c r="J5092" s="0" t="n">
        <v>10</v>
      </c>
      <c r="K5092" s="0" t="n">
        <v>267</v>
      </c>
      <c r="L5092" s="0" t="n">
        <v>11</v>
      </c>
      <c r="M5092" s="0" t="n">
        <v>1</v>
      </c>
      <c r="N5092" s="11" t="n">
        <v>0.15</v>
      </c>
      <c r="O5092" s="12" t="n">
        <v>539.35</v>
      </c>
      <c r="P5092" s="12" t="n">
        <v>1172.5</v>
      </c>
      <c r="Q5092" s="12" t="n">
        <f aca="false">M5092*P5092*(1-N5092)</f>
        <v>996.625</v>
      </c>
      <c r="R5092" s="12" t="n">
        <f aca="false">M5092*O5092</f>
        <v>539.35</v>
      </c>
      <c r="S5092" s="12" t="n">
        <f aca="false">Q5092-R5092</f>
        <v>457.275</v>
      </c>
      <c r="T5092" s="11" t="n">
        <f aca="false">IFERROR(S5092/Q5092,0)</f>
        <v>0.458823529411765</v>
      </c>
      <c r="U5092" s="13" t="n">
        <f aca="false">F5092-E5092</f>
        <v>14</v>
      </c>
      <c r="V5092" s="13" t="n">
        <f aca="false">G5092-F5092</f>
        <v>4</v>
      </c>
      <c r="W5092" s="13" t="n">
        <f aca="false">G5092-E5092</f>
        <v>18</v>
      </c>
      <c r="X5092" s="10" t="n">
        <f aca="false">YEAR(E5092)</f>
        <v>2020</v>
      </c>
      <c r="Y5092" s="0" t="str">
        <f aca="false">TEXT(E5092,"yyyy-mm")</f>
        <v>2020-01</v>
      </c>
      <c r="Z5092" s="0" t="str">
        <f aca="false">"Q"&amp;ROUNDUP(MONTH(E5092)/3,0)&amp;"-"&amp;YEAR(E5092)</f>
        <v>Q1-2020</v>
      </c>
    </row>
    <row r="5093" customFormat="false" ht="14.25" hidden="false" customHeight="false" outlineLevel="0" collapsed="false">
      <c r="A5093" s="0" t="s">
        <v>5135</v>
      </c>
      <c r="B5093" s="0" t="s">
        <v>38</v>
      </c>
      <c r="C5093" s="0" t="s">
        <v>79</v>
      </c>
      <c r="D5093" s="9" t="n">
        <v>43700</v>
      </c>
      <c r="E5093" s="9" t="n">
        <v>43855</v>
      </c>
      <c r="F5093" s="9" t="n">
        <v>43865</v>
      </c>
      <c r="G5093" s="9" t="n">
        <v>43867</v>
      </c>
      <c r="H5093" s="10" t="s">
        <v>36</v>
      </c>
      <c r="I5093" s="0" t="n">
        <v>17</v>
      </c>
      <c r="J5093" s="0" t="n">
        <v>18</v>
      </c>
      <c r="K5093" s="0" t="n">
        <v>84</v>
      </c>
      <c r="L5093" s="0" t="n">
        <v>2</v>
      </c>
      <c r="M5093" s="0" t="n">
        <v>5</v>
      </c>
      <c r="N5093" s="11" t="n">
        <v>0.05</v>
      </c>
      <c r="O5093" s="12" t="n">
        <v>2573.81</v>
      </c>
      <c r="P5093" s="12" t="n">
        <v>3959.7</v>
      </c>
      <c r="Q5093" s="12" t="n">
        <f aca="false">M5093*P5093*(1-N5093)</f>
        <v>18808.575</v>
      </c>
      <c r="R5093" s="12" t="n">
        <f aca="false">M5093*O5093</f>
        <v>12869.05</v>
      </c>
      <c r="S5093" s="12" t="n">
        <f aca="false">Q5093-R5093</f>
        <v>5939.525</v>
      </c>
      <c r="T5093" s="11" t="n">
        <f aca="false">IFERROR(S5093/Q5093,0)</f>
        <v>0.315788144503239</v>
      </c>
      <c r="U5093" s="13" t="n">
        <f aca="false">F5093-E5093</f>
        <v>10</v>
      </c>
      <c r="V5093" s="13" t="n">
        <f aca="false">G5093-F5093</f>
        <v>2</v>
      </c>
      <c r="W5093" s="13" t="n">
        <f aca="false">G5093-E5093</f>
        <v>12</v>
      </c>
      <c r="X5093" s="10" t="n">
        <f aca="false">YEAR(E5093)</f>
        <v>2020</v>
      </c>
      <c r="Y5093" s="0" t="str">
        <f aca="false">TEXT(E5093,"yyyy-mm")</f>
        <v>2020-01</v>
      </c>
      <c r="Z5093" s="0" t="str">
        <f aca="false">"Q"&amp;ROUNDUP(MONTH(E5093)/3,0)&amp;"-"&amp;YEAR(E5093)</f>
        <v>Q1-2020</v>
      </c>
    </row>
    <row r="5094" customFormat="false" ht="14.25" hidden="false" customHeight="false" outlineLevel="0" collapsed="false">
      <c r="A5094" s="0" t="s">
        <v>5136</v>
      </c>
      <c r="B5094" s="0" t="s">
        <v>34</v>
      </c>
      <c r="C5094" s="0" t="s">
        <v>39</v>
      </c>
      <c r="D5094" s="9" t="n">
        <v>43800</v>
      </c>
      <c r="E5094" s="9" t="n">
        <v>43855</v>
      </c>
      <c r="F5094" s="9" t="n">
        <v>43867</v>
      </c>
      <c r="G5094" s="9" t="n">
        <v>43868</v>
      </c>
      <c r="H5094" s="10" t="s">
        <v>36</v>
      </c>
      <c r="I5094" s="0" t="n">
        <v>10</v>
      </c>
      <c r="J5094" s="0" t="n">
        <v>30</v>
      </c>
      <c r="K5094" s="0" t="n">
        <v>126</v>
      </c>
      <c r="L5094" s="0" t="n">
        <v>16</v>
      </c>
      <c r="M5094" s="0" t="n">
        <v>7</v>
      </c>
      <c r="N5094" s="11" t="n">
        <v>0.05</v>
      </c>
      <c r="O5094" s="12" t="n">
        <v>108.81</v>
      </c>
      <c r="P5094" s="12" t="n">
        <v>194.3</v>
      </c>
      <c r="Q5094" s="12" t="n">
        <f aca="false">M5094*P5094*(1-N5094)</f>
        <v>1292.095</v>
      </c>
      <c r="R5094" s="12" t="n">
        <f aca="false">M5094*O5094</f>
        <v>761.67</v>
      </c>
      <c r="S5094" s="12" t="n">
        <f aca="false">Q5094-R5094</f>
        <v>530.425</v>
      </c>
      <c r="T5094" s="11" t="n">
        <f aca="false">IFERROR(S5094/Q5094,0)</f>
        <v>0.410515480672861</v>
      </c>
      <c r="U5094" s="13" t="n">
        <f aca="false">F5094-E5094</f>
        <v>12</v>
      </c>
      <c r="V5094" s="13" t="n">
        <f aca="false">G5094-F5094</f>
        <v>1</v>
      </c>
      <c r="W5094" s="13" t="n">
        <f aca="false">G5094-E5094</f>
        <v>13</v>
      </c>
      <c r="X5094" s="10" t="n">
        <f aca="false">YEAR(E5094)</f>
        <v>2020</v>
      </c>
      <c r="Y5094" s="0" t="str">
        <f aca="false">TEXT(E5094,"yyyy-mm")</f>
        <v>2020-01</v>
      </c>
      <c r="Z5094" s="0" t="str">
        <f aca="false">"Q"&amp;ROUNDUP(MONTH(E5094)/3,0)&amp;"-"&amp;YEAR(E5094)</f>
        <v>Q1-2020</v>
      </c>
    </row>
    <row r="5095" customFormat="false" ht="14.25" hidden="false" customHeight="false" outlineLevel="0" collapsed="false">
      <c r="A5095" s="0" t="s">
        <v>5137</v>
      </c>
      <c r="B5095" s="0" t="s">
        <v>34</v>
      </c>
      <c r="C5095" s="0" t="s">
        <v>48</v>
      </c>
      <c r="D5095" s="9" t="n">
        <v>43800</v>
      </c>
      <c r="E5095" s="9" t="n">
        <v>43855</v>
      </c>
      <c r="F5095" s="9" t="n">
        <v>43863</v>
      </c>
      <c r="G5095" s="9" t="n">
        <v>43865</v>
      </c>
      <c r="H5095" s="10" t="s">
        <v>36</v>
      </c>
      <c r="I5095" s="0" t="n">
        <v>12</v>
      </c>
      <c r="J5095" s="0" t="n">
        <v>3</v>
      </c>
      <c r="K5095" s="0" t="n">
        <v>29</v>
      </c>
      <c r="L5095" s="0" t="n">
        <v>22</v>
      </c>
      <c r="M5095" s="0" t="n">
        <v>8</v>
      </c>
      <c r="N5095" s="11" t="n">
        <v>0.05</v>
      </c>
      <c r="O5095" s="12" t="n">
        <v>1877.74</v>
      </c>
      <c r="P5095" s="12" t="n">
        <v>2318.2</v>
      </c>
      <c r="Q5095" s="12" t="n">
        <f aca="false">M5095*P5095*(1-N5095)</f>
        <v>17618.32</v>
      </c>
      <c r="R5095" s="12" t="n">
        <f aca="false">M5095*O5095</f>
        <v>15021.92</v>
      </c>
      <c r="S5095" s="12" t="n">
        <f aca="false">Q5095-R5095</f>
        <v>2596.4</v>
      </c>
      <c r="T5095" s="11" t="n">
        <f aca="false">IFERROR(S5095/Q5095,0)</f>
        <v>0.147369329198243</v>
      </c>
      <c r="U5095" s="13" t="n">
        <f aca="false">F5095-E5095</f>
        <v>8</v>
      </c>
      <c r="V5095" s="13" t="n">
        <f aca="false">G5095-F5095</f>
        <v>2</v>
      </c>
      <c r="W5095" s="13" t="n">
        <f aca="false">G5095-E5095</f>
        <v>10</v>
      </c>
      <c r="X5095" s="10" t="n">
        <f aca="false">YEAR(E5095)</f>
        <v>2020</v>
      </c>
      <c r="Y5095" s="0" t="str">
        <f aca="false">TEXT(E5095,"yyyy-mm")</f>
        <v>2020-01</v>
      </c>
      <c r="Z5095" s="0" t="str">
        <f aca="false">"Q"&amp;ROUNDUP(MONTH(E5095)/3,0)&amp;"-"&amp;YEAR(E5095)</f>
        <v>Q1-2020</v>
      </c>
    </row>
    <row r="5096" customFormat="false" ht="14.25" hidden="false" customHeight="false" outlineLevel="0" collapsed="false">
      <c r="A5096" s="0" t="s">
        <v>5138</v>
      </c>
      <c r="B5096" s="0" t="s">
        <v>34</v>
      </c>
      <c r="C5096" s="0" t="s">
        <v>46</v>
      </c>
      <c r="D5096" s="9" t="n">
        <v>43700</v>
      </c>
      <c r="E5096" s="9" t="n">
        <v>43855</v>
      </c>
      <c r="F5096" s="9" t="n">
        <v>43866</v>
      </c>
      <c r="G5096" s="9" t="n">
        <v>43875</v>
      </c>
      <c r="H5096" s="10" t="s">
        <v>36</v>
      </c>
      <c r="I5096" s="0" t="n">
        <v>10</v>
      </c>
      <c r="J5096" s="0" t="n">
        <v>46</v>
      </c>
      <c r="K5096" s="0" t="n">
        <v>301</v>
      </c>
      <c r="L5096" s="0" t="n">
        <v>18</v>
      </c>
      <c r="M5096" s="0" t="n">
        <v>3</v>
      </c>
      <c r="N5096" s="11" t="n">
        <v>0.1</v>
      </c>
      <c r="O5096" s="12" t="n">
        <v>1494.64</v>
      </c>
      <c r="P5096" s="12" t="n">
        <v>1916.2</v>
      </c>
      <c r="Q5096" s="12" t="n">
        <f aca="false">M5096*P5096*(1-N5096)</f>
        <v>5173.74</v>
      </c>
      <c r="R5096" s="12" t="n">
        <f aca="false">M5096*O5096</f>
        <v>4483.92</v>
      </c>
      <c r="S5096" s="12" t="n">
        <f aca="false">Q5096-R5096</f>
        <v>689.820000000001</v>
      </c>
      <c r="T5096" s="11" t="n">
        <f aca="false">IFERROR(S5096/Q5096,0)</f>
        <v>0.133331013928029</v>
      </c>
      <c r="U5096" s="13" t="n">
        <f aca="false">F5096-E5096</f>
        <v>11</v>
      </c>
      <c r="V5096" s="13" t="n">
        <f aca="false">G5096-F5096</f>
        <v>9</v>
      </c>
      <c r="W5096" s="13" t="n">
        <f aca="false">G5096-E5096</f>
        <v>20</v>
      </c>
      <c r="X5096" s="10" t="n">
        <f aca="false">YEAR(E5096)</f>
        <v>2020</v>
      </c>
      <c r="Y5096" s="0" t="str">
        <f aca="false">TEXT(E5096,"yyyy-mm")</f>
        <v>2020-01</v>
      </c>
      <c r="Z5096" s="0" t="str">
        <f aca="false">"Q"&amp;ROUNDUP(MONTH(E5096)/3,0)&amp;"-"&amp;YEAR(E5096)</f>
        <v>Q1-2020</v>
      </c>
    </row>
    <row r="5097" customFormat="false" ht="14.25" hidden="false" customHeight="false" outlineLevel="0" collapsed="false">
      <c r="A5097" s="0" t="s">
        <v>5139</v>
      </c>
      <c r="B5097" s="0" t="s">
        <v>34</v>
      </c>
      <c r="C5097" s="0" t="s">
        <v>79</v>
      </c>
      <c r="D5097" s="9" t="n">
        <v>43800</v>
      </c>
      <c r="E5097" s="9" t="n">
        <v>43855</v>
      </c>
      <c r="F5097" s="9" t="n">
        <v>43866</v>
      </c>
      <c r="G5097" s="9" t="n">
        <v>43867</v>
      </c>
      <c r="H5097" s="10" t="s">
        <v>36</v>
      </c>
      <c r="I5097" s="0" t="n">
        <v>6</v>
      </c>
      <c r="J5097" s="0" t="n">
        <v>26</v>
      </c>
      <c r="K5097" s="0" t="n">
        <v>73</v>
      </c>
      <c r="L5097" s="0" t="n">
        <v>22</v>
      </c>
      <c r="M5097" s="0" t="n">
        <v>5</v>
      </c>
      <c r="N5097" s="11" t="n">
        <v>0.05</v>
      </c>
      <c r="O5097" s="12" t="n">
        <v>1055.25</v>
      </c>
      <c r="P5097" s="12" t="n">
        <v>2512.5</v>
      </c>
      <c r="Q5097" s="12" t="n">
        <f aca="false">M5097*P5097*(1-N5097)</f>
        <v>11934.375</v>
      </c>
      <c r="R5097" s="12" t="n">
        <f aca="false">M5097*O5097</f>
        <v>5276.25</v>
      </c>
      <c r="S5097" s="12" t="n">
        <f aca="false">Q5097-R5097</f>
        <v>6658.125</v>
      </c>
      <c r="T5097" s="11" t="n">
        <f aca="false">IFERROR(S5097/Q5097,0)</f>
        <v>0.557894736842105</v>
      </c>
      <c r="U5097" s="13" t="n">
        <f aca="false">F5097-E5097</f>
        <v>11</v>
      </c>
      <c r="V5097" s="13" t="n">
        <f aca="false">G5097-F5097</f>
        <v>1</v>
      </c>
      <c r="W5097" s="13" t="n">
        <f aca="false">G5097-E5097</f>
        <v>12</v>
      </c>
      <c r="X5097" s="10" t="n">
        <f aca="false">YEAR(E5097)</f>
        <v>2020</v>
      </c>
      <c r="Y5097" s="0" t="str">
        <f aca="false">TEXT(E5097,"yyyy-mm")</f>
        <v>2020-01</v>
      </c>
      <c r="Z5097" s="0" t="str">
        <f aca="false">"Q"&amp;ROUNDUP(MONTH(E5097)/3,0)&amp;"-"&amp;YEAR(E5097)</f>
        <v>Q1-2020</v>
      </c>
    </row>
    <row r="5098" customFormat="false" ht="14.25" hidden="false" customHeight="false" outlineLevel="0" collapsed="false">
      <c r="A5098" s="0" t="s">
        <v>5140</v>
      </c>
      <c r="B5098" s="0" t="s">
        <v>34</v>
      </c>
      <c r="C5098" s="0" t="s">
        <v>58</v>
      </c>
      <c r="D5098" s="9" t="n">
        <v>43800</v>
      </c>
      <c r="E5098" s="9" t="n">
        <v>43855</v>
      </c>
      <c r="F5098" s="9" t="n">
        <v>43857</v>
      </c>
      <c r="G5098" s="9" t="n">
        <v>43866</v>
      </c>
      <c r="H5098" s="10" t="s">
        <v>36</v>
      </c>
      <c r="I5098" s="0" t="n">
        <v>4</v>
      </c>
      <c r="J5098" s="0" t="n">
        <v>16</v>
      </c>
      <c r="K5098" s="0" t="n">
        <v>352</v>
      </c>
      <c r="L5098" s="0" t="n">
        <v>29</v>
      </c>
      <c r="M5098" s="0" t="n">
        <v>6</v>
      </c>
      <c r="N5098" s="11" t="n">
        <v>0.15</v>
      </c>
      <c r="O5098" s="12" t="n">
        <v>102.78</v>
      </c>
      <c r="P5098" s="12" t="n">
        <v>174.2</v>
      </c>
      <c r="Q5098" s="12" t="n">
        <f aca="false">M5098*P5098*(1-N5098)</f>
        <v>888.42</v>
      </c>
      <c r="R5098" s="12" t="n">
        <f aca="false">M5098*O5098</f>
        <v>616.68</v>
      </c>
      <c r="S5098" s="12" t="n">
        <f aca="false">Q5098-R5098</f>
        <v>271.74</v>
      </c>
      <c r="T5098" s="11" t="n">
        <f aca="false">IFERROR(S5098/Q5098,0)</f>
        <v>0.305868845816168</v>
      </c>
      <c r="U5098" s="13" t="n">
        <f aca="false">F5098-E5098</f>
        <v>2</v>
      </c>
      <c r="V5098" s="13" t="n">
        <f aca="false">G5098-F5098</f>
        <v>9</v>
      </c>
      <c r="W5098" s="13" t="n">
        <f aca="false">G5098-E5098</f>
        <v>11</v>
      </c>
      <c r="X5098" s="10" t="n">
        <f aca="false">YEAR(E5098)</f>
        <v>2020</v>
      </c>
      <c r="Y5098" s="0" t="str">
        <f aca="false">TEXT(E5098,"yyyy-mm")</f>
        <v>2020-01</v>
      </c>
      <c r="Z5098" s="0" t="str">
        <f aca="false">"Q"&amp;ROUNDUP(MONTH(E5098)/3,0)&amp;"-"&amp;YEAR(E5098)</f>
        <v>Q1-2020</v>
      </c>
    </row>
    <row r="5099" customFormat="false" ht="14.25" hidden="false" customHeight="false" outlineLevel="0" collapsed="false">
      <c r="A5099" s="0" t="s">
        <v>5141</v>
      </c>
      <c r="B5099" s="0" t="s">
        <v>38</v>
      </c>
      <c r="C5099" s="0" t="s">
        <v>58</v>
      </c>
      <c r="D5099" s="9" t="n">
        <v>43700</v>
      </c>
      <c r="E5099" s="9" t="n">
        <v>43856</v>
      </c>
      <c r="F5099" s="9" t="n">
        <v>43873</v>
      </c>
      <c r="G5099" s="9" t="n">
        <v>43874</v>
      </c>
      <c r="H5099" s="10" t="s">
        <v>36</v>
      </c>
      <c r="I5099" s="0" t="n">
        <v>19</v>
      </c>
      <c r="J5099" s="0" t="n">
        <v>34</v>
      </c>
      <c r="K5099" s="0" t="n">
        <v>340</v>
      </c>
      <c r="L5099" s="0" t="n">
        <v>5</v>
      </c>
      <c r="M5099" s="0" t="n">
        <v>1</v>
      </c>
      <c r="N5099" s="11" t="n">
        <v>0.1</v>
      </c>
      <c r="O5099" s="12" t="n">
        <v>3344.24</v>
      </c>
      <c r="P5099" s="12" t="n">
        <v>5668.2</v>
      </c>
      <c r="Q5099" s="12" t="n">
        <f aca="false">M5099*P5099*(1-N5099)</f>
        <v>5101.38</v>
      </c>
      <c r="R5099" s="12" t="n">
        <f aca="false">M5099*O5099</f>
        <v>3344.24</v>
      </c>
      <c r="S5099" s="12" t="n">
        <f aca="false">Q5099-R5099</f>
        <v>1757.14</v>
      </c>
      <c r="T5099" s="11" t="n">
        <f aca="false">IFERROR(S5099/Q5099,0)</f>
        <v>0.344444052393666</v>
      </c>
      <c r="U5099" s="13" t="n">
        <f aca="false">F5099-E5099</f>
        <v>17</v>
      </c>
      <c r="V5099" s="13" t="n">
        <f aca="false">G5099-F5099</f>
        <v>1</v>
      </c>
      <c r="W5099" s="13" t="n">
        <f aca="false">G5099-E5099</f>
        <v>18</v>
      </c>
      <c r="X5099" s="10" t="n">
        <f aca="false">YEAR(E5099)</f>
        <v>2020</v>
      </c>
      <c r="Y5099" s="0" t="str">
        <f aca="false">TEXT(E5099,"yyyy-mm")</f>
        <v>2020-01</v>
      </c>
      <c r="Z5099" s="0" t="str">
        <f aca="false">"Q"&amp;ROUNDUP(MONTH(E5099)/3,0)&amp;"-"&amp;YEAR(E5099)</f>
        <v>Q1-2020</v>
      </c>
    </row>
    <row r="5100" customFormat="false" ht="14.25" hidden="false" customHeight="false" outlineLevel="0" collapsed="false">
      <c r="A5100" s="0" t="s">
        <v>5142</v>
      </c>
      <c r="B5100" s="0" t="s">
        <v>34</v>
      </c>
      <c r="C5100" s="0" t="s">
        <v>39</v>
      </c>
      <c r="D5100" s="9" t="n">
        <v>43700</v>
      </c>
      <c r="E5100" s="9" t="n">
        <v>43856</v>
      </c>
      <c r="F5100" s="9" t="n">
        <v>43873</v>
      </c>
      <c r="G5100" s="9" t="n">
        <v>43877</v>
      </c>
      <c r="H5100" s="10" t="s">
        <v>36</v>
      </c>
      <c r="I5100" s="0" t="n">
        <v>2</v>
      </c>
      <c r="J5100" s="0" t="n">
        <v>2</v>
      </c>
      <c r="K5100" s="0" t="n">
        <v>169</v>
      </c>
      <c r="L5100" s="0" t="n">
        <v>17</v>
      </c>
      <c r="M5100" s="0" t="n">
        <v>3</v>
      </c>
      <c r="N5100" s="11" t="n">
        <v>0.3</v>
      </c>
      <c r="O5100" s="12" t="n">
        <v>1106.84</v>
      </c>
      <c r="P5100" s="12" t="n">
        <v>1876</v>
      </c>
      <c r="Q5100" s="12" t="n">
        <f aca="false">M5100*P5100*(1-N5100)</f>
        <v>3939.6</v>
      </c>
      <c r="R5100" s="12" t="n">
        <f aca="false">M5100*O5100</f>
        <v>3320.52</v>
      </c>
      <c r="S5100" s="12" t="n">
        <f aca="false">Q5100-R5100</f>
        <v>619.08</v>
      </c>
      <c r="T5100" s="11" t="n">
        <f aca="false">IFERROR(S5100/Q5100,0)</f>
        <v>0.157142857142857</v>
      </c>
      <c r="U5100" s="13" t="n">
        <f aca="false">F5100-E5100</f>
        <v>17</v>
      </c>
      <c r="V5100" s="13" t="n">
        <f aca="false">G5100-F5100</f>
        <v>4</v>
      </c>
      <c r="W5100" s="13" t="n">
        <f aca="false">G5100-E5100</f>
        <v>21</v>
      </c>
      <c r="X5100" s="10" t="n">
        <f aca="false">YEAR(E5100)</f>
        <v>2020</v>
      </c>
      <c r="Y5100" s="0" t="str">
        <f aca="false">TEXT(E5100,"yyyy-mm")</f>
        <v>2020-01</v>
      </c>
      <c r="Z5100" s="0" t="str">
        <f aca="false">"Q"&amp;ROUNDUP(MONTH(E5100)/3,0)&amp;"-"&amp;YEAR(E5100)</f>
        <v>Q1-2020</v>
      </c>
    </row>
    <row r="5101" customFormat="false" ht="14.25" hidden="false" customHeight="false" outlineLevel="0" collapsed="false">
      <c r="A5101" s="0" t="s">
        <v>5143</v>
      </c>
      <c r="B5101" s="0" t="s">
        <v>34</v>
      </c>
      <c r="C5101" s="0" t="s">
        <v>58</v>
      </c>
      <c r="D5101" s="9" t="n">
        <v>43800</v>
      </c>
      <c r="E5101" s="9" t="n">
        <v>43856</v>
      </c>
      <c r="F5101" s="9" t="n">
        <v>43864</v>
      </c>
      <c r="G5101" s="9" t="n">
        <v>43865</v>
      </c>
      <c r="H5101" s="10" t="s">
        <v>36</v>
      </c>
      <c r="I5101" s="0" t="n">
        <v>1</v>
      </c>
      <c r="J5101" s="0" t="n">
        <v>29</v>
      </c>
      <c r="K5101" s="0" t="n">
        <v>366</v>
      </c>
      <c r="L5101" s="0" t="n">
        <v>2</v>
      </c>
      <c r="M5101" s="0" t="n">
        <v>6</v>
      </c>
      <c r="N5101" s="11" t="n">
        <v>0.1</v>
      </c>
      <c r="O5101" s="12" t="n">
        <v>886.41</v>
      </c>
      <c r="P5101" s="12" t="n">
        <v>1969.8</v>
      </c>
      <c r="Q5101" s="12" t="n">
        <f aca="false">M5101*P5101*(1-N5101)</f>
        <v>10636.92</v>
      </c>
      <c r="R5101" s="12" t="n">
        <f aca="false">M5101*O5101</f>
        <v>5318.46</v>
      </c>
      <c r="S5101" s="12" t="n">
        <f aca="false">Q5101-R5101</f>
        <v>5318.46</v>
      </c>
      <c r="T5101" s="11" t="n">
        <f aca="false">IFERROR(S5101/Q5101,0)</f>
        <v>0.5</v>
      </c>
      <c r="U5101" s="13" t="n">
        <f aca="false">F5101-E5101</f>
        <v>8</v>
      </c>
      <c r="V5101" s="13" t="n">
        <f aca="false">G5101-F5101</f>
        <v>1</v>
      </c>
      <c r="W5101" s="13" t="n">
        <f aca="false">G5101-E5101</f>
        <v>9</v>
      </c>
      <c r="X5101" s="10" t="n">
        <f aca="false">YEAR(E5101)</f>
        <v>2020</v>
      </c>
      <c r="Y5101" s="0" t="str">
        <f aca="false">TEXT(E5101,"yyyy-mm")</f>
        <v>2020-01</v>
      </c>
      <c r="Z5101" s="0" t="str">
        <f aca="false">"Q"&amp;ROUNDUP(MONTH(E5101)/3,0)&amp;"-"&amp;YEAR(E5101)</f>
        <v>Q1-2020</v>
      </c>
    </row>
    <row r="5102" customFormat="false" ht="14.25" hidden="false" customHeight="false" outlineLevel="0" collapsed="false">
      <c r="A5102" s="0" t="s">
        <v>5144</v>
      </c>
      <c r="B5102" s="0" t="s">
        <v>34</v>
      </c>
      <c r="C5102" s="0" t="s">
        <v>35</v>
      </c>
      <c r="D5102" s="9" t="n">
        <v>43700</v>
      </c>
      <c r="E5102" s="9" t="n">
        <v>43856</v>
      </c>
      <c r="F5102" s="9" t="n">
        <v>43877</v>
      </c>
      <c r="G5102" s="9" t="n">
        <v>43887</v>
      </c>
      <c r="H5102" s="10" t="s">
        <v>36</v>
      </c>
      <c r="I5102" s="0" t="n">
        <v>1</v>
      </c>
      <c r="J5102" s="0" t="n">
        <v>15</v>
      </c>
      <c r="K5102" s="0" t="n">
        <v>244</v>
      </c>
      <c r="L5102" s="0" t="n">
        <v>26</v>
      </c>
      <c r="M5102" s="0" t="n">
        <v>5</v>
      </c>
      <c r="N5102" s="11" t="n">
        <v>0.075</v>
      </c>
      <c r="O5102" s="12" t="n">
        <v>836.16</v>
      </c>
      <c r="P5102" s="12" t="n">
        <v>1045.2</v>
      </c>
      <c r="Q5102" s="12" t="n">
        <f aca="false">M5102*P5102*(1-N5102)</f>
        <v>4834.05</v>
      </c>
      <c r="R5102" s="12" t="n">
        <f aca="false">M5102*O5102</f>
        <v>4180.8</v>
      </c>
      <c r="S5102" s="12" t="n">
        <f aca="false">Q5102-R5102</f>
        <v>653.25</v>
      </c>
      <c r="T5102" s="11" t="n">
        <f aca="false">IFERROR(S5102/Q5102,0)</f>
        <v>0.135135135135135</v>
      </c>
      <c r="U5102" s="13" t="n">
        <f aca="false">F5102-E5102</f>
        <v>21</v>
      </c>
      <c r="V5102" s="13" t="n">
        <f aca="false">G5102-F5102</f>
        <v>10</v>
      </c>
      <c r="W5102" s="13" t="n">
        <f aca="false">G5102-E5102</f>
        <v>31</v>
      </c>
      <c r="X5102" s="10" t="n">
        <f aca="false">YEAR(E5102)</f>
        <v>2020</v>
      </c>
      <c r="Y5102" s="0" t="str">
        <f aca="false">TEXT(E5102,"yyyy-mm")</f>
        <v>2020-01</v>
      </c>
      <c r="Z5102" s="0" t="str">
        <f aca="false">"Q"&amp;ROUNDUP(MONTH(E5102)/3,0)&amp;"-"&amp;YEAR(E5102)</f>
        <v>Q1-2020</v>
      </c>
    </row>
    <row r="5103" customFormat="false" ht="14.25" hidden="false" customHeight="false" outlineLevel="0" collapsed="false">
      <c r="A5103" s="0" t="s">
        <v>5145</v>
      </c>
      <c r="B5103" s="0" t="s">
        <v>34</v>
      </c>
      <c r="C5103" s="0" t="s">
        <v>46</v>
      </c>
      <c r="D5103" s="9" t="n">
        <v>43700</v>
      </c>
      <c r="E5103" s="9" t="n">
        <v>43856</v>
      </c>
      <c r="F5103" s="9" t="n">
        <v>43876</v>
      </c>
      <c r="G5103" s="9" t="n">
        <v>43880</v>
      </c>
      <c r="H5103" s="10" t="s">
        <v>36</v>
      </c>
      <c r="I5103" s="0" t="n">
        <v>1</v>
      </c>
      <c r="J5103" s="0" t="n">
        <v>25</v>
      </c>
      <c r="K5103" s="0" t="n">
        <v>276</v>
      </c>
      <c r="L5103" s="0" t="n">
        <v>25</v>
      </c>
      <c r="M5103" s="0" t="n">
        <v>5</v>
      </c>
      <c r="N5103" s="11" t="n">
        <v>0.2</v>
      </c>
      <c r="O5103" s="12" t="n">
        <v>2727.17</v>
      </c>
      <c r="P5103" s="12" t="n">
        <v>5681.6</v>
      </c>
      <c r="Q5103" s="12" t="n">
        <f aca="false">M5103*P5103*(1-N5103)</f>
        <v>22726.4</v>
      </c>
      <c r="R5103" s="12" t="n">
        <f aca="false">M5103*O5103</f>
        <v>13635.85</v>
      </c>
      <c r="S5103" s="12" t="n">
        <f aca="false">Q5103-R5103</f>
        <v>9090.55</v>
      </c>
      <c r="T5103" s="11" t="n">
        <f aca="false">IFERROR(S5103/Q5103,0)</f>
        <v>0.399999559983103</v>
      </c>
      <c r="U5103" s="13" t="n">
        <f aca="false">F5103-E5103</f>
        <v>20</v>
      </c>
      <c r="V5103" s="13" t="n">
        <f aca="false">G5103-F5103</f>
        <v>4</v>
      </c>
      <c r="W5103" s="13" t="n">
        <f aca="false">G5103-E5103</f>
        <v>24</v>
      </c>
      <c r="X5103" s="10" t="n">
        <f aca="false">YEAR(E5103)</f>
        <v>2020</v>
      </c>
      <c r="Y5103" s="0" t="str">
        <f aca="false">TEXT(E5103,"yyyy-mm")</f>
        <v>2020-01</v>
      </c>
      <c r="Z5103" s="0" t="str">
        <f aca="false">"Q"&amp;ROUNDUP(MONTH(E5103)/3,0)&amp;"-"&amp;YEAR(E5103)</f>
        <v>Q1-2020</v>
      </c>
    </row>
    <row r="5104" customFormat="false" ht="14.25" hidden="false" customHeight="false" outlineLevel="0" collapsed="false">
      <c r="A5104" s="0" t="s">
        <v>5146</v>
      </c>
      <c r="B5104" s="0" t="s">
        <v>34</v>
      </c>
      <c r="C5104" s="0" t="s">
        <v>39</v>
      </c>
      <c r="D5104" s="9" t="n">
        <v>43800</v>
      </c>
      <c r="E5104" s="9" t="n">
        <v>43856</v>
      </c>
      <c r="F5104" s="9" t="n">
        <v>43864</v>
      </c>
      <c r="G5104" s="9" t="n">
        <v>43870</v>
      </c>
      <c r="H5104" s="10" t="s">
        <v>36</v>
      </c>
      <c r="I5104" s="0" t="n">
        <v>1</v>
      </c>
      <c r="J5104" s="0" t="n">
        <v>22</v>
      </c>
      <c r="K5104" s="0" t="n">
        <v>147</v>
      </c>
      <c r="L5104" s="0" t="n">
        <v>29</v>
      </c>
      <c r="M5104" s="0" t="n">
        <v>5</v>
      </c>
      <c r="N5104" s="11" t="n">
        <v>0.15</v>
      </c>
      <c r="O5104" s="12" t="n">
        <v>442.2</v>
      </c>
      <c r="P5104" s="12" t="n">
        <v>1105.5</v>
      </c>
      <c r="Q5104" s="12" t="n">
        <f aca="false">M5104*P5104*(1-N5104)</f>
        <v>4698.375</v>
      </c>
      <c r="R5104" s="12" t="n">
        <f aca="false">M5104*O5104</f>
        <v>2211</v>
      </c>
      <c r="S5104" s="12" t="n">
        <f aca="false">Q5104-R5104</f>
        <v>2487.375</v>
      </c>
      <c r="T5104" s="11" t="n">
        <f aca="false">IFERROR(S5104/Q5104,0)</f>
        <v>0.529411764705882</v>
      </c>
      <c r="U5104" s="13" t="n">
        <f aca="false">F5104-E5104</f>
        <v>8</v>
      </c>
      <c r="V5104" s="13" t="n">
        <f aca="false">G5104-F5104</f>
        <v>6</v>
      </c>
      <c r="W5104" s="13" t="n">
        <f aca="false">G5104-E5104</f>
        <v>14</v>
      </c>
      <c r="X5104" s="10" t="n">
        <f aca="false">YEAR(E5104)</f>
        <v>2020</v>
      </c>
      <c r="Y5104" s="0" t="str">
        <f aca="false">TEXT(E5104,"yyyy-mm")</f>
        <v>2020-01</v>
      </c>
      <c r="Z5104" s="0" t="str">
        <f aca="false">"Q"&amp;ROUNDUP(MONTH(E5104)/3,0)&amp;"-"&amp;YEAR(E5104)</f>
        <v>Q1-2020</v>
      </c>
    </row>
    <row r="5105" customFormat="false" ht="14.25" hidden="false" customHeight="false" outlineLevel="0" collapsed="false">
      <c r="A5105" s="0" t="s">
        <v>5147</v>
      </c>
      <c r="B5105" s="0" t="s">
        <v>34</v>
      </c>
      <c r="C5105" s="0" t="s">
        <v>79</v>
      </c>
      <c r="D5105" s="9" t="n">
        <v>43800</v>
      </c>
      <c r="E5105" s="9" t="n">
        <v>43856</v>
      </c>
      <c r="F5105" s="9" t="n">
        <v>43863</v>
      </c>
      <c r="G5105" s="9" t="n">
        <v>43866</v>
      </c>
      <c r="H5105" s="10" t="s">
        <v>36</v>
      </c>
      <c r="I5105" s="0" t="n">
        <v>5</v>
      </c>
      <c r="J5105" s="0" t="n">
        <v>3</v>
      </c>
      <c r="K5105" s="0" t="n">
        <v>64</v>
      </c>
      <c r="L5105" s="0" t="n">
        <v>2</v>
      </c>
      <c r="M5105" s="0" t="n">
        <v>7</v>
      </c>
      <c r="N5105" s="11" t="n">
        <v>0.15</v>
      </c>
      <c r="O5105" s="12" t="n">
        <v>2170.8</v>
      </c>
      <c r="P5105" s="12" t="n">
        <v>5427</v>
      </c>
      <c r="Q5105" s="12" t="n">
        <f aca="false">M5105*P5105*(1-N5105)</f>
        <v>32290.65</v>
      </c>
      <c r="R5105" s="12" t="n">
        <f aca="false">M5105*O5105</f>
        <v>15195.6</v>
      </c>
      <c r="S5105" s="12" t="n">
        <f aca="false">Q5105-R5105</f>
        <v>17095.05</v>
      </c>
      <c r="T5105" s="11" t="n">
        <f aca="false">IFERROR(S5105/Q5105,0)</f>
        <v>0.529411764705882</v>
      </c>
      <c r="U5105" s="13" t="n">
        <f aca="false">F5105-E5105</f>
        <v>7</v>
      </c>
      <c r="V5105" s="13" t="n">
        <f aca="false">G5105-F5105</f>
        <v>3</v>
      </c>
      <c r="W5105" s="13" t="n">
        <f aca="false">G5105-E5105</f>
        <v>10</v>
      </c>
      <c r="X5105" s="10" t="n">
        <f aca="false">YEAR(E5105)</f>
        <v>2020</v>
      </c>
      <c r="Y5105" s="0" t="str">
        <f aca="false">TEXT(E5105,"yyyy-mm")</f>
        <v>2020-01</v>
      </c>
      <c r="Z5105" s="0" t="str">
        <f aca="false">"Q"&amp;ROUNDUP(MONTH(E5105)/3,0)&amp;"-"&amp;YEAR(E5105)</f>
        <v>Q1-2020</v>
      </c>
    </row>
    <row r="5106" customFormat="false" ht="14.25" hidden="false" customHeight="false" outlineLevel="0" collapsed="false">
      <c r="A5106" s="0" t="s">
        <v>5148</v>
      </c>
      <c r="B5106" s="0" t="s">
        <v>38</v>
      </c>
      <c r="C5106" s="0" t="s">
        <v>39</v>
      </c>
      <c r="D5106" s="9" t="n">
        <v>43700</v>
      </c>
      <c r="E5106" s="9" t="n">
        <v>43857</v>
      </c>
      <c r="F5106" s="9" t="n">
        <v>43885</v>
      </c>
      <c r="G5106" s="9" t="n">
        <v>43894</v>
      </c>
      <c r="H5106" s="10" t="s">
        <v>36</v>
      </c>
      <c r="I5106" s="0" t="n">
        <v>18</v>
      </c>
      <c r="J5106" s="0" t="n">
        <v>3</v>
      </c>
      <c r="K5106" s="0" t="n">
        <v>140</v>
      </c>
      <c r="L5106" s="0" t="n">
        <v>31</v>
      </c>
      <c r="M5106" s="0" t="n">
        <v>7</v>
      </c>
      <c r="N5106" s="11" t="n">
        <v>0.05</v>
      </c>
      <c r="O5106" s="12" t="n">
        <v>1403.32</v>
      </c>
      <c r="P5106" s="12" t="n">
        <v>2378.5</v>
      </c>
      <c r="Q5106" s="12" t="n">
        <f aca="false">M5106*P5106*(1-N5106)</f>
        <v>15817.025</v>
      </c>
      <c r="R5106" s="12" t="n">
        <f aca="false">M5106*O5106</f>
        <v>9823.24</v>
      </c>
      <c r="S5106" s="12" t="n">
        <f aca="false">Q5106-R5106</f>
        <v>5993.785</v>
      </c>
      <c r="T5106" s="11" t="n">
        <f aca="false">IFERROR(S5106/Q5106,0)</f>
        <v>0.378945155615547</v>
      </c>
      <c r="U5106" s="13" t="n">
        <f aca="false">F5106-E5106</f>
        <v>28</v>
      </c>
      <c r="V5106" s="13" t="n">
        <f aca="false">G5106-F5106</f>
        <v>9</v>
      </c>
      <c r="W5106" s="13" t="n">
        <f aca="false">G5106-E5106</f>
        <v>37</v>
      </c>
      <c r="X5106" s="10" t="n">
        <f aca="false">YEAR(E5106)</f>
        <v>2020</v>
      </c>
      <c r="Y5106" s="0" t="str">
        <f aca="false">TEXT(E5106,"yyyy-mm")</f>
        <v>2020-01</v>
      </c>
      <c r="Z5106" s="0" t="str">
        <f aca="false">"Q"&amp;ROUNDUP(MONTH(E5106)/3,0)&amp;"-"&amp;YEAR(E5106)</f>
        <v>Q1-2020</v>
      </c>
    </row>
    <row r="5107" customFormat="false" ht="14.25" hidden="false" customHeight="false" outlineLevel="0" collapsed="false">
      <c r="A5107" s="0" t="s">
        <v>5149</v>
      </c>
      <c r="B5107" s="0" t="s">
        <v>34</v>
      </c>
      <c r="C5107" s="0" t="s">
        <v>48</v>
      </c>
      <c r="D5107" s="9" t="n">
        <v>43800</v>
      </c>
      <c r="E5107" s="9" t="n">
        <v>43857</v>
      </c>
      <c r="F5107" s="9" t="n">
        <v>43878</v>
      </c>
      <c r="G5107" s="9" t="n">
        <v>43881</v>
      </c>
      <c r="H5107" s="10" t="s">
        <v>36</v>
      </c>
      <c r="I5107" s="0" t="n">
        <v>6</v>
      </c>
      <c r="J5107" s="0" t="n">
        <v>43</v>
      </c>
      <c r="K5107" s="0" t="n">
        <v>42</v>
      </c>
      <c r="L5107" s="0" t="n">
        <v>16</v>
      </c>
      <c r="M5107" s="0" t="n">
        <v>5</v>
      </c>
      <c r="N5107" s="11" t="n">
        <v>0.075</v>
      </c>
      <c r="O5107" s="12" t="n">
        <v>2418.43</v>
      </c>
      <c r="P5107" s="12" t="n">
        <v>5038.4</v>
      </c>
      <c r="Q5107" s="12" t="n">
        <f aca="false">M5107*P5107*(1-N5107)</f>
        <v>23302.6</v>
      </c>
      <c r="R5107" s="12" t="n">
        <f aca="false">M5107*O5107</f>
        <v>12092.15</v>
      </c>
      <c r="S5107" s="12" t="n">
        <f aca="false">Q5107-R5107</f>
        <v>11210.45</v>
      </c>
      <c r="T5107" s="11" t="n">
        <f aca="false">IFERROR(S5107/Q5107,0)</f>
        <v>0.481081510217744</v>
      </c>
      <c r="U5107" s="13" t="n">
        <f aca="false">F5107-E5107</f>
        <v>21</v>
      </c>
      <c r="V5107" s="13" t="n">
        <f aca="false">G5107-F5107</f>
        <v>3</v>
      </c>
      <c r="W5107" s="13" t="n">
        <f aca="false">G5107-E5107</f>
        <v>24</v>
      </c>
      <c r="X5107" s="10" t="n">
        <f aca="false">YEAR(E5107)</f>
        <v>2020</v>
      </c>
      <c r="Y5107" s="0" t="str">
        <f aca="false">TEXT(E5107,"yyyy-mm")</f>
        <v>2020-01</v>
      </c>
      <c r="Z5107" s="0" t="str">
        <f aca="false">"Q"&amp;ROUNDUP(MONTH(E5107)/3,0)&amp;"-"&amp;YEAR(E5107)</f>
        <v>Q1-2020</v>
      </c>
    </row>
    <row r="5108" customFormat="false" ht="14.25" hidden="false" customHeight="false" outlineLevel="0" collapsed="false">
      <c r="A5108" s="0" t="s">
        <v>5150</v>
      </c>
      <c r="B5108" s="0" t="s">
        <v>38</v>
      </c>
      <c r="C5108" s="0" t="s">
        <v>48</v>
      </c>
      <c r="D5108" s="9" t="n">
        <v>43800</v>
      </c>
      <c r="E5108" s="9" t="n">
        <v>43857</v>
      </c>
      <c r="F5108" s="9" t="n">
        <v>43865</v>
      </c>
      <c r="G5108" s="9" t="n">
        <v>43866</v>
      </c>
      <c r="H5108" s="10" t="s">
        <v>36</v>
      </c>
      <c r="I5108" s="0" t="n">
        <v>13</v>
      </c>
      <c r="J5108" s="0" t="n">
        <v>32</v>
      </c>
      <c r="K5108" s="0" t="n">
        <v>9</v>
      </c>
      <c r="L5108" s="0" t="n">
        <v>3</v>
      </c>
      <c r="M5108" s="0" t="n">
        <v>1</v>
      </c>
      <c r="N5108" s="11" t="n">
        <v>0.05</v>
      </c>
      <c r="O5108" s="12" t="n">
        <v>497.41</v>
      </c>
      <c r="P5108" s="12" t="n">
        <v>857.6</v>
      </c>
      <c r="Q5108" s="12" t="n">
        <f aca="false">M5108*P5108*(1-N5108)</f>
        <v>814.72</v>
      </c>
      <c r="R5108" s="12" t="n">
        <f aca="false">M5108*O5108</f>
        <v>497.41</v>
      </c>
      <c r="S5108" s="12" t="n">
        <f aca="false">Q5108-R5108</f>
        <v>317.31</v>
      </c>
      <c r="T5108" s="11" t="n">
        <f aca="false">IFERROR(S5108/Q5108,0)</f>
        <v>0.389471229379419</v>
      </c>
      <c r="U5108" s="13" t="n">
        <f aca="false">F5108-E5108</f>
        <v>8</v>
      </c>
      <c r="V5108" s="13" t="n">
        <f aca="false">G5108-F5108</f>
        <v>1</v>
      </c>
      <c r="W5108" s="13" t="n">
        <f aca="false">G5108-E5108</f>
        <v>9</v>
      </c>
      <c r="X5108" s="10" t="n">
        <f aca="false">YEAR(E5108)</f>
        <v>2020</v>
      </c>
      <c r="Y5108" s="0" t="str">
        <f aca="false">TEXT(E5108,"yyyy-mm")</f>
        <v>2020-01</v>
      </c>
      <c r="Z5108" s="0" t="str">
        <f aca="false">"Q"&amp;ROUNDUP(MONTH(E5108)/3,0)&amp;"-"&amp;YEAR(E5108)</f>
        <v>Q1-2020</v>
      </c>
    </row>
    <row r="5109" customFormat="false" ht="14.25" hidden="false" customHeight="false" outlineLevel="0" collapsed="false">
      <c r="A5109" s="0" t="s">
        <v>5151</v>
      </c>
      <c r="B5109" s="0" t="s">
        <v>34</v>
      </c>
      <c r="C5109" s="0" t="s">
        <v>39</v>
      </c>
      <c r="D5109" s="9" t="n">
        <v>43800</v>
      </c>
      <c r="E5109" s="9" t="n">
        <v>43857</v>
      </c>
      <c r="F5109" s="9" t="n">
        <v>43869</v>
      </c>
      <c r="G5109" s="9" t="n">
        <v>43871</v>
      </c>
      <c r="H5109" s="10" t="s">
        <v>36</v>
      </c>
      <c r="I5109" s="0" t="n">
        <v>5</v>
      </c>
      <c r="J5109" s="0" t="n">
        <v>39</v>
      </c>
      <c r="K5109" s="0" t="n">
        <v>147</v>
      </c>
      <c r="L5109" s="0" t="n">
        <v>8</v>
      </c>
      <c r="M5109" s="0" t="n">
        <v>8</v>
      </c>
      <c r="N5109" s="11" t="n">
        <v>0.2</v>
      </c>
      <c r="O5109" s="12" t="n">
        <v>1417.45</v>
      </c>
      <c r="P5109" s="12" t="n">
        <v>1728.6</v>
      </c>
      <c r="Q5109" s="12" t="n">
        <f aca="false">M5109*P5109*(1-N5109)</f>
        <v>11063.04</v>
      </c>
      <c r="R5109" s="12" t="n">
        <f aca="false">M5109*O5109</f>
        <v>11339.6</v>
      </c>
      <c r="S5109" s="12" t="n">
        <f aca="false">Q5109-R5109</f>
        <v>-276.56</v>
      </c>
      <c r="T5109" s="11" t="n">
        <f aca="false">IFERROR(S5109/Q5109,0)</f>
        <v>-0.0249985537429133</v>
      </c>
      <c r="U5109" s="13" t="n">
        <f aca="false">F5109-E5109</f>
        <v>12</v>
      </c>
      <c r="V5109" s="13" t="n">
        <f aca="false">G5109-F5109</f>
        <v>2</v>
      </c>
      <c r="W5109" s="13" t="n">
        <f aca="false">G5109-E5109</f>
        <v>14</v>
      </c>
      <c r="X5109" s="10" t="n">
        <f aca="false">YEAR(E5109)</f>
        <v>2020</v>
      </c>
      <c r="Y5109" s="0" t="str">
        <f aca="false">TEXT(E5109,"yyyy-mm")</f>
        <v>2020-01</v>
      </c>
      <c r="Z5109" s="0" t="str">
        <f aca="false">"Q"&amp;ROUNDUP(MONTH(E5109)/3,0)&amp;"-"&amp;YEAR(E5109)</f>
        <v>Q1-2020</v>
      </c>
    </row>
    <row r="5110" customFormat="false" ht="14.25" hidden="false" customHeight="false" outlineLevel="0" collapsed="false">
      <c r="A5110" s="0" t="s">
        <v>5152</v>
      </c>
      <c r="B5110" s="0" t="s">
        <v>34</v>
      </c>
      <c r="C5110" s="0" t="s">
        <v>35</v>
      </c>
      <c r="D5110" s="9" t="n">
        <v>43700</v>
      </c>
      <c r="E5110" s="9" t="n">
        <v>43857</v>
      </c>
      <c r="F5110" s="9" t="n">
        <v>43867</v>
      </c>
      <c r="G5110" s="9" t="n">
        <v>43875</v>
      </c>
      <c r="H5110" s="10" t="s">
        <v>36</v>
      </c>
      <c r="I5110" s="0" t="n">
        <v>6</v>
      </c>
      <c r="J5110" s="0" t="n">
        <v>11</v>
      </c>
      <c r="K5110" s="0" t="n">
        <v>241</v>
      </c>
      <c r="L5110" s="0" t="n">
        <v>47</v>
      </c>
      <c r="M5110" s="0" t="n">
        <v>5</v>
      </c>
      <c r="N5110" s="11" t="n">
        <v>0.075</v>
      </c>
      <c r="O5110" s="12" t="n">
        <v>163.61</v>
      </c>
      <c r="P5110" s="12" t="n">
        <v>221.1</v>
      </c>
      <c r="Q5110" s="12" t="n">
        <f aca="false">M5110*P5110*(1-N5110)</f>
        <v>1022.5875</v>
      </c>
      <c r="R5110" s="12" t="n">
        <f aca="false">M5110*O5110</f>
        <v>818.05</v>
      </c>
      <c r="S5110" s="12" t="n">
        <f aca="false">Q5110-R5110</f>
        <v>204.5375</v>
      </c>
      <c r="T5110" s="11" t="n">
        <f aca="false">IFERROR(S5110/Q5110,0)</f>
        <v>0.200019558228513</v>
      </c>
      <c r="U5110" s="13" t="n">
        <f aca="false">F5110-E5110</f>
        <v>10</v>
      </c>
      <c r="V5110" s="13" t="n">
        <f aca="false">G5110-F5110</f>
        <v>8</v>
      </c>
      <c r="W5110" s="13" t="n">
        <f aca="false">G5110-E5110</f>
        <v>18</v>
      </c>
      <c r="X5110" s="10" t="n">
        <f aca="false">YEAR(E5110)</f>
        <v>2020</v>
      </c>
      <c r="Y5110" s="0" t="str">
        <f aca="false">TEXT(E5110,"yyyy-mm")</f>
        <v>2020-01</v>
      </c>
      <c r="Z5110" s="0" t="str">
        <f aca="false">"Q"&amp;ROUNDUP(MONTH(E5110)/3,0)&amp;"-"&amp;YEAR(E5110)</f>
        <v>Q1-2020</v>
      </c>
    </row>
    <row r="5111" customFormat="false" ht="14.25" hidden="false" customHeight="false" outlineLevel="0" collapsed="false">
      <c r="A5111" s="0" t="s">
        <v>5153</v>
      </c>
      <c r="B5111" s="0" t="s">
        <v>34</v>
      </c>
      <c r="C5111" s="0" t="s">
        <v>35</v>
      </c>
      <c r="D5111" s="9" t="n">
        <v>43800</v>
      </c>
      <c r="E5111" s="9" t="n">
        <v>43857</v>
      </c>
      <c r="F5111" s="9" t="n">
        <v>43884</v>
      </c>
      <c r="G5111" s="9" t="n">
        <v>43891</v>
      </c>
      <c r="H5111" s="10" t="s">
        <v>36</v>
      </c>
      <c r="I5111" s="0" t="n">
        <v>5</v>
      </c>
      <c r="J5111" s="0" t="n">
        <v>36</v>
      </c>
      <c r="K5111" s="0" t="n">
        <v>249</v>
      </c>
      <c r="L5111" s="0" t="n">
        <v>16</v>
      </c>
      <c r="M5111" s="0" t="n">
        <v>4</v>
      </c>
      <c r="N5111" s="11" t="n">
        <v>0.05</v>
      </c>
      <c r="O5111" s="12" t="n">
        <v>637.77</v>
      </c>
      <c r="P5111" s="12" t="n">
        <v>1118.9</v>
      </c>
      <c r="Q5111" s="12" t="n">
        <f aca="false">M5111*P5111*(1-N5111)</f>
        <v>4251.82</v>
      </c>
      <c r="R5111" s="12" t="n">
        <f aca="false">M5111*O5111</f>
        <v>2551.08</v>
      </c>
      <c r="S5111" s="12" t="n">
        <f aca="false">Q5111-R5111</f>
        <v>1700.74</v>
      </c>
      <c r="T5111" s="11" t="n">
        <f aca="false">IFERROR(S5111/Q5111,0)</f>
        <v>0.400002822320794</v>
      </c>
      <c r="U5111" s="13" t="n">
        <f aca="false">F5111-E5111</f>
        <v>27</v>
      </c>
      <c r="V5111" s="13" t="n">
        <f aca="false">G5111-F5111</f>
        <v>7</v>
      </c>
      <c r="W5111" s="13" t="n">
        <f aca="false">G5111-E5111</f>
        <v>34</v>
      </c>
      <c r="X5111" s="10" t="n">
        <f aca="false">YEAR(E5111)</f>
        <v>2020</v>
      </c>
      <c r="Y5111" s="0" t="str">
        <f aca="false">TEXT(E5111,"yyyy-mm")</f>
        <v>2020-01</v>
      </c>
      <c r="Z5111" s="0" t="str">
        <f aca="false">"Q"&amp;ROUNDUP(MONTH(E5111)/3,0)&amp;"-"&amp;YEAR(E5111)</f>
        <v>Q1-2020</v>
      </c>
    </row>
    <row r="5112" customFormat="false" ht="14.25" hidden="false" customHeight="false" outlineLevel="0" collapsed="false">
      <c r="A5112" s="0" t="s">
        <v>5154</v>
      </c>
      <c r="B5112" s="0" t="s">
        <v>41</v>
      </c>
      <c r="C5112" s="0" t="s">
        <v>39</v>
      </c>
      <c r="D5112" s="9" t="n">
        <v>43800</v>
      </c>
      <c r="E5112" s="9" t="n">
        <v>43857</v>
      </c>
      <c r="F5112" s="9" t="n">
        <v>43880</v>
      </c>
      <c r="G5112" s="9" t="n">
        <v>43890</v>
      </c>
      <c r="H5112" s="10" t="s">
        <v>36</v>
      </c>
      <c r="I5112" s="0" t="n">
        <v>23</v>
      </c>
      <c r="J5112" s="0" t="n">
        <v>20</v>
      </c>
      <c r="K5112" s="0" t="n">
        <v>153</v>
      </c>
      <c r="L5112" s="0" t="n">
        <v>10</v>
      </c>
      <c r="M5112" s="0" t="n">
        <v>6</v>
      </c>
      <c r="N5112" s="11" t="n">
        <v>0.1</v>
      </c>
      <c r="O5112" s="12" t="n">
        <v>137.08</v>
      </c>
      <c r="P5112" s="12" t="n">
        <v>207.7</v>
      </c>
      <c r="Q5112" s="12" t="n">
        <f aca="false">M5112*P5112*(1-N5112)</f>
        <v>1121.58</v>
      </c>
      <c r="R5112" s="12" t="n">
        <f aca="false">M5112*O5112</f>
        <v>822.48</v>
      </c>
      <c r="S5112" s="12" t="n">
        <f aca="false">Q5112-R5112</f>
        <v>299.1</v>
      </c>
      <c r="T5112" s="11" t="n">
        <f aca="false">IFERROR(S5112/Q5112,0)</f>
        <v>0.266677365858878</v>
      </c>
      <c r="U5112" s="13" t="n">
        <f aca="false">F5112-E5112</f>
        <v>23</v>
      </c>
      <c r="V5112" s="13" t="n">
        <f aca="false">G5112-F5112</f>
        <v>10</v>
      </c>
      <c r="W5112" s="13" t="n">
        <f aca="false">G5112-E5112</f>
        <v>33</v>
      </c>
      <c r="X5112" s="10" t="n">
        <f aca="false">YEAR(E5112)</f>
        <v>2020</v>
      </c>
      <c r="Y5112" s="0" t="str">
        <f aca="false">TEXT(E5112,"yyyy-mm")</f>
        <v>2020-01</v>
      </c>
      <c r="Z5112" s="0" t="str">
        <f aca="false">"Q"&amp;ROUNDUP(MONTH(E5112)/3,0)&amp;"-"&amp;YEAR(E5112)</f>
        <v>Q1-2020</v>
      </c>
    </row>
    <row r="5113" customFormat="false" ht="14.25" hidden="false" customHeight="false" outlineLevel="0" collapsed="false">
      <c r="A5113" s="0" t="s">
        <v>5155</v>
      </c>
      <c r="B5113" s="0" t="s">
        <v>38</v>
      </c>
      <c r="C5113" s="0" t="s">
        <v>79</v>
      </c>
      <c r="D5113" s="9" t="n">
        <v>43700</v>
      </c>
      <c r="E5113" s="9" t="n">
        <v>43857</v>
      </c>
      <c r="F5113" s="9" t="n">
        <v>43884</v>
      </c>
      <c r="G5113" s="9" t="n">
        <v>43889</v>
      </c>
      <c r="H5113" s="10" t="s">
        <v>36</v>
      </c>
      <c r="I5113" s="0" t="n">
        <v>16</v>
      </c>
      <c r="J5113" s="0" t="n">
        <v>36</v>
      </c>
      <c r="K5113" s="0" t="n">
        <v>85</v>
      </c>
      <c r="L5113" s="0" t="n">
        <v>28</v>
      </c>
      <c r="M5113" s="0" t="n">
        <v>3</v>
      </c>
      <c r="N5113" s="11" t="n">
        <v>0.05</v>
      </c>
      <c r="O5113" s="12" t="n">
        <v>641.66</v>
      </c>
      <c r="P5113" s="12" t="n">
        <v>1051.9</v>
      </c>
      <c r="Q5113" s="12" t="n">
        <f aca="false">M5113*P5113*(1-N5113)</f>
        <v>2997.915</v>
      </c>
      <c r="R5113" s="12" t="n">
        <f aca="false">M5113*O5113</f>
        <v>1924.98</v>
      </c>
      <c r="S5113" s="12" t="n">
        <f aca="false">Q5113-R5113</f>
        <v>1072.935</v>
      </c>
      <c r="T5113" s="11" t="n">
        <f aca="false">IFERROR(S5113/Q5113,0)</f>
        <v>0.357893736146622</v>
      </c>
      <c r="U5113" s="13" t="n">
        <f aca="false">F5113-E5113</f>
        <v>27</v>
      </c>
      <c r="V5113" s="13" t="n">
        <f aca="false">G5113-F5113</f>
        <v>5</v>
      </c>
      <c r="W5113" s="13" t="n">
        <f aca="false">G5113-E5113</f>
        <v>32</v>
      </c>
      <c r="X5113" s="10" t="n">
        <f aca="false">YEAR(E5113)</f>
        <v>2020</v>
      </c>
      <c r="Y5113" s="0" t="str">
        <f aca="false">TEXT(E5113,"yyyy-mm")</f>
        <v>2020-01</v>
      </c>
      <c r="Z5113" s="0" t="str">
        <f aca="false">"Q"&amp;ROUNDUP(MONTH(E5113)/3,0)&amp;"-"&amp;YEAR(E5113)</f>
        <v>Q1-2020</v>
      </c>
    </row>
    <row r="5114" customFormat="false" ht="14.25" hidden="false" customHeight="false" outlineLevel="0" collapsed="false">
      <c r="A5114" s="0" t="s">
        <v>5156</v>
      </c>
      <c r="B5114" s="0" t="s">
        <v>41</v>
      </c>
      <c r="C5114" s="0" t="s">
        <v>39</v>
      </c>
      <c r="D5114" s="9" t="n">
        <v>43800</v>
      </c>
      <c r="E5114" s="9" t="n">
        <v>43858</v>
      </c>
      <c r="F5114" s="9" t="n">
        <v>43876</v>
      </c>
      <c r="G5114" s="9" t="n">
        <v>43881</v>
      </c>
      <c r="H5114" s="10" t="s">
        <v>36</v>
      </c>
      <c r="I5114" s="0" t="n">
        <v>22</v>
      </c>
      <c r="J5114" s="0" t="n">
        <v>43</v>
      </c>
      <c r="K5114" s="0" t="n">
        <v>140</v>
      </c>
      <c r="L5114" s="0" t="n">
        <v>21</v>
      </c>
      <c r="M5114" s="0" t="n">
        <v>5</v>
      </c>
      <c r="N5114" s="11" t="n">
        <v>0.075</v>
      </c>
      <c r="O5114" s="12" t="n">
        <v>107.2</v>
      </c>
      <c r="P5114" s="12" t="n">
        <v>214.4</v>
      </c>
      <c r="Q5114" s="12" t="n">
        <f aca="false">M5114*P5114*(1-N5114)</f>
        <v>991.6</v>
      </c>
      <c r="R5114" s="12" t="n">
        <f aca="false">M5114*O5114</f>
        <v>536</v>
      </c>
      <c r="S5114" s="12" t="n">
        <f aca="false">Q5114-R5114</f>
        <v>455.6</v>
      </c>
      <c r="T5114" s="11" t="n">
        <f aca="false">IFERROR(S5114/Q5114,0)</f>
        <v>0.45945945945946</v>
      </c>
      <c r="U5114" s="13" t="n">
        <f aca="false">F5114-E5114</f>
        <v>18</v>
      </c>
      <c r="V5114" s="13" t="n">
        <f aca="false">G5114-F5114</f>
        <v>5</v>
      </c>
      <c r="W5114" s="13" t="n">
        <f aca="false">G5114-E5114</f>
        <v>23</v>
      </c>
      <c r="X5114" s="10" t="n">
        <f aca="false">YEAR(E5114)</f>
        <v>2020</v>
      </c>
      <c r="Y5114" s="0" t="str">
        <f aca="false">TEXT(E5114,"yyyy-mm")</f>
        <v>2020-01</v>
      </c>
      <c r="Z5114" s="0" t="str">
        <f aca="false">"Q"&amp;ROUNDUP(MONTH(E5114)/3,0)&amp;"-"&amp;YEAR(E5114)</f>
        <v>Q1-2020</v>
      </c>
    </row>
    <row r="5115" customFormat="false" ht="14.25" hidden="false" customHeight="false" outlineLevel="0" collapsed="false">
      <c r="A5115" s="0" t="s">
        <v>5157</v>
      </c>
      <c r="B5115" s="0" t="s">
        <v>34</v>
      </c>
      <c r="C5115" s="0" t="s">
        <v>48</v>
      </c>
      <c r="D5115" s="9" t="n">
        <v>43800</v>
      </c>
      <c r="E5115" s="9" t="n">
        <v>43858</v>
      </c>
      <c r="F5115" s="9" t="n">
        <v>43877</v>
      </c>
      <c r="G5115" s="9" t="n">
        <v>43885</v>
      </c>
      <c r="H5115" s="10" t="s">
        <v>36</v>
      </c>
      <c r="I5115" s="0" t="n">
        <v>8</v>
      </c>
      <c r="J5115" s="0" t="n">
        <v>29</v>
      </c>
      <c r="K5115" s="0" t="n">
        <v>32</v>
      </c>
      <c r="L5115" s="0" t="n">
        <v>2</v>
      </c>
      <c r="M5115" s="0" t="n">
        <v>5</v>
      </c>
      <c r="N5115" s="11" t="n">
        <v>0.1</v>
      </c>
      <c r="O5115" s="12" t="n">
        <v>4734.49</v>
      </c>
      <c r="P5115" s="12" t="n">
        <v>6485.6</v>
      </c>
      <c r="Q5115" s="12" t="n">
        <f aca="false">M5115*P5115*(1-N5115)</f>
        <v>29185.2</v>
      </c>
      <c r="R5115" s="12" t="n">
        <f aca="false">M5115*O5115</f>
        <v>23672.45</v>
      </c>
      <c r="S5115" s="12" t="n">
        <f aca="false">Q5115-R5115</f>
        <v>5512.75</v>
      </c>
      <c r="T5115" s="11" t="n">
        <f aca="false">IFERROR(S5115/Q5115,0)</f>
        <v>0.188888546249469</v>
      </c>
      <c r="U5115" s="13" t="n">
        <f aca="false">F5115-E5115</f>
        <v>19</v>
      </c>
      <c r="V5115" s="13" t="n">
        <f aca="false">G5115-F5115</f>
        <v>8</v>
      </c>
      <c r="W5115" s="13" t="n">
        <f aca="false">G5115-E5115</f>
        <v>27</v>
      </c>
      <c r="X5115" s="10" t="n">
        <f aca="false">YEAR(E5115)</f>
        <v>2020</v>
      </c>
      <c r="Y5115" s="0" t="str">
        <f aca="false">TEXT(E5115,"yyyy-mm")</f>
        <v>2020-01</v>
      </c>
      <c r="Z5115" s="0" t="str">
        <f aca="false">"Q"&amp;ROUNDUP(MONTH(E5115)/3,0)&amp;"-"&amp;YEAR(E5115)</f>
        <v>Q1-2020</v>
      </c>
    </row>
    <row r="5116" customFormat="false" ht="14.25" hidden="false" customHeight="false" outlineLevel="0" collapsed="false">
      <c r="A5116" s="0" t="s">
        <v>5158</v>
      </c>
      <c r="B5116" s="0" t="s">
        <v>34</v>
      </c>
      <c r="C5116" s="0" t="s">
        <v>35</v>
      </c>
      <c r="D5116" s="9" t="n">
        <v>43800</v>
      </c>
      <c r="E5116" s="9" t="n">
        <v>43858</v>
      </c>
      <c r="F5116" s="9" t="n">
        <v>43877</v>
      </c>
      <c r="G5116" s="9" t="n">
        <v>43880</v>
      </c>
      <c r="H5116" s="10" t="s">
        <v>36</v>
      </c>
      <c r="I5116" s="0" t="n">
        <v>9</v>
      </c>
      <c r="J5116" s="0" t="n">
        <v>37</v>
      </c>
      <c r="K5116" s="0" t="n">
        <v>255</v>
      </c>
      <c r="L5116" s="0" t="n">
        <v>13</v>
      </c>
      <c r="M5116" s="0" t="n">
        <v>4</v>
      </c>
      <c r="N5116" s="11" t="n">
        <v>0.1</v>
      </c>
      <c r="O5116" s="12" t="n">
        <v>1569.94</v>
      </c>
      <c r="P5116" s="12" t="n">
        <v>2706.8</v>
      </c>
      <c r="Q5116" s="12" t="n">
        <f aca="false">M5116*P5116*(1-N5116)</f>
        <v>9744.48</v>
      </c>
      <c r="R5116" s="12" t="n">
        <f aca="false">M5116*O5116</f>
        <v>6279.76</v>
      </c>
      <c r="S5116" s="12" t="n">
        <f aca="false">Q5116-R5116</f>
        <v>3464.72</v>
      </c>
      <c r="T5116" s="11" t="n">
        <f aca="false">IFERROR(S5116/Q5116,0)</f>
        <v>0.355557197510796</v>
      </c>
      <c r="U5116" s="13" t="n">
        <f aca="false">F5116-E5116</f>
        <v>19</v>
      </c>
      <c r="V5116" s="13" t="n">
        <f aca="false">G5116-F5116</f>
        <v>3</v>
      </c>
      <c r="W5116" s="13" t="n">
        <f aca="false">G5116-E5116</f>
        <v>22</v>
      </c>
      <c r="X5116" s="10" t="n">
        <f aca="false">YEAR(E5116)</f>
        <v>2020</v>
      </c>
      <c r="Y5116" s="0" t="str">
        <f aca="false">TEXT(E5116,"yyyy-mm")</f>
        <v>2020-01</v>
      </c>
      <c r="Z5116" s="0" t="str">
        <f aca="false">"Q"&amp;ROUNDUP(MONTH(E5116)/3,0)&amp;"-"&amp;YEAR(E5116)</f>
        <v>Q1-2020</v>
      </c>
    </row>
    <row r="5117" customFormat="false" ht="14.25" hidden="false" customHeight="false" outlineLevel="0" collapsed="false">
      <c r="A5117" s="0" t="s">
        <v>5159</v>
      </c>
      <c r="B5117" s="0" t="s">
        <v>41</v>
      </c>
      <c r="C5117" s="0" t="s">
        <v>48</v>
      </c>
      <c r="D5117" s="9" t="n">
        <v>43800</v>
      </c>
      <c r="E5117" s="9" t="n">
        <v>43858</v>
      </c>
      <c r="F5117" s="9" t="n">
        <v>43875</v>
      </c>
      <c r="G5117" s="9" t="n">
        <v>43884</v>
      </c>
      <c r="H5117" s="10" t="s">
        <v>36</v>
      </c>
      <c r="I5117" s="0" t="n">
        <v>25</v>
      </c>
      <c r="J5117" s="0" t="n">
        <v>10</v>
      </c>
      <c r="K5117" s="0" t="n">
        <v>49</v>
      </c>
      <c r="L5117" s="0" t="n">
        <v>5</v>
      </c>
      <c r="M5117" s="0" t="n">
        <v>8</v>
      </c>
      <c r="N5117" s="11" t="n">
        <v>0.075</v>
      </c>
      <c r="O5117" s="12" t="n">
        <v>589.87</v>
      </c>
      <c r="P5117" s="12" t="n">
        <v>951.4</v>
      </c>
      <c r="Q5117" s="12" t="n">
        <f aca="false">M5117*P5117*(1-N5117)</f>
        <v>7040.36</v>
      </c>
      <c r="R5117" s="12" t="n">
        <f aca="false">M5117*O5117</f>
        <v>4718.96</v>
      </c>
      <c r="S5117" s="12" t="n">
        <f aca="false">Q5117-R5117</f>
        <v>2321.4</v>
      </c>
      <c r="T5117" s="11" t="n">
        <f aca="false">IFERROR(S5117/Q5117,0)</f>
        <v>0.32972745711867</v>
      </c>
      <c r="U5117" s="13" t="n">
        <f aca="false">F5117-E5117</f>
        <v>17</v>
      </c>
      <c r="V5117" s="13" t="n">
        <f aca="false">G5117-F5117</f>
        <v>9</v>
      </c>
      <c r="W5117" s="13" t="n">
        <f aca="false">G5117-E5117</f>
        <v>26</v>
      </c>
      <c r="X5117" s="10" t="n">
        <f aca="false">YEAR(E5117)</f>
        <v>2020</v>
      </c>
      <c r="Y5117" s="0" t="str">
        <f aca="false">TEXT(E5117,"yyyy-mm")</f>
        <v>2020-01</v>
      </c>
      <c r="Z5117" s="0" t="str">
        <f aca="false">"Q"&amp;ROUNDUP(MONTH(E5117)/3,0)&amp;"-"&amp;YEAR(E5117)</f>
        <v>Q1-2020</v>
      </c>
    </row>
    <row r="5118" customFormat="false" ht="14.25" hidden="false" customHeight="false" outlineLevel="0" collapsed="false">
      <c r="A5118" s="0" t="s">
        <v>5160</v>
      </c>
      <c r="B5118" s="0" t="s">
        <v>41</v>
      </c>
      <c r="C5118" s="0" t="s">
        <v>46</v>
      </c>
      <c r="D5118" s="9" t="n">
        <v>43700</v>
      </c>
      <c r="E5118" s="9" t="n">
        <v>43858</v>
      </c>
      <c r="F5118" s="9" t="n">
        <v>43886</v>
      </c>
      <c r="G5118" s="9" t="n">
        <v>43894</v>
      </c>
      <c r="H5118" s="10" t="s">
        <v>36</v>
      </c>
      <c r="I5118" s="0" t="n">
        <v>22</v>
      </c>
      <c r="J5118" s="0" t="n">
        <v>7</v>
      </c>
      <c r="K5118" s="0" t="n">
        <v>268</v>
      </c>
      <c r="L5118" s="0" t="n">
        <v>46</v>
      </c>
      <c r="M5118" s="0" t="n">
        <v>6</v>
      </c>
      <c r="N5118" s="11" t="n">
        <v>0.075</v>
      </c>
      <c r="O5118" s="12" t="n">
        <v>1487.4</v>
      </c>
      <c r="P5118" s="12" t="n">
        <v>1983.2</v>
      </c>
      <c r="Q5118" s="12" t="n">
        <f aca="false">M5118*P5118*(1-N5118)</f>
        <v>11006.76</v>
      </c>
      <c r="R5118" s="12" t="n">
        <f aca="false">M5118*O5118</f>
        <v>8924.4</v>
      </c>
      <c r="S5118" s="12" t="n">
        <f aca="false">Q5118-R5118</f>
        <v>2082.36</v>
      </c>
      <c r="T5118" s="11" t="n">
        <f aca="false">IFERROR(S5118/Q5118,0)</f>
        <v>0.189189189189189</v>
      </c>
      <c r="U5118" s="13" t="n">
        <f aca="false">F5118-E5118</f>
        <v>28</v>
      </c>
      <c r="V5118" s="13" t="n">
        <f aca="false">G5118-F5118</f>
        <v>8</v>
      </c>
      <c r="W5118" s="13" t="n">
        <f aca="false">G5118-E5118</f>
        <v>36</v>
      </c>
      <c r="X5118" s="10" t="n">
        <f aca="false">YEAR(E5118)</f>
        <v>2020</v>
      </c>
      <c r="Y5118" s="0" t="str">
        <f aca="false">TEXT(E5118,"yyyy-mm")</f>
        <v>2020-01</v>
      </c>
      <c r="Z5118" s="0" t="str">
        <f aca="false">"Q"&amp;ROUNDUP(MONTH(E5118)/3,0)&amp;"-"&amp;YEAR(E5118)</f>
        <v>Q1-2020</v>
      </c>
    </row>
    <row r="5119" customFormat="false" ht="14.25" hidden="false" customHeight="false" outlineLevel="0" collapsed="false">
      <c r="A5119" s="0" t="s">
        <v>5161</v>
      </c>
      <c r="B5119" s="0" t="s">
        <v>41</v>
      </c>
      <c r="C5119" s="0" t="s">
        <v>48</v>
      </c>
      <c r="D5119" s="9" t="n">
        <v>43700</v>
      </c>
      <c r="E5119" s="9" t="n">
        <v>43858</v>
      </c>
      <c r="F5119" s="9" t="n">
        <v>43877</v>
      </c>
      <c r="G5119" s="9" t="n">
        <v>43881</v>
      </c>
      <c r="H5119" s="10" t="s">
        <v>36</v>
      </c>
      <c r="I5119" s="0" t="n">
        <v>23</v>
      </c>
      <c r="J5119" s="0" t="n">
        <v>41</v>
      </c>
      <c r="K5119" s="0" t="n">
        <v>45</v>
      </c>
      <c r="L5119" s="0" t="n">
        <v>25</v>
      </c>
      <c r="M5119" s="0" t="n">
        <v>2</v>
      </c>
      <c r="N5119" s="11" t="n">
        <v>0.1</v>
      </c>
      <c r="O5119" s="12" t="n">
        <v>2517.19</v>
      </c>
      <c r="P5119" s="12" t="n">
        <v>3872.6</v>
      </c>
      <c r="Q5119" s="12" t="n">
        <f aca="false">M5119*P5119*(1-N5119)</f>
        <v>6970.68</v>
      </c>
      <c r="R5119" s="12" t="n">
        <f aca="false">M5119*O5119</f>
        <v>5034.38</v>
      </c>
      <c r="S5119" s="12" t="n">
        <f aca="false">Q5119-R5119</f>
        <v>1936.3</v>
      </c>
      <c r="T5119" s="11" t="n">
        <f aca="false">IFERROR(S5119/Q5119,0)</f>
        <v>0.277777777777778</v>
      </c>
      <c r="U5119" s="13" t="n">
        <f aca="false">F5119-E5119</f>
        <v>19</v>
      </c>
      <c r="V5119" s="13" t="n">
        <f aca="false">G5119-F5119</f>
        <v>4</v>
      </c>
      <c r="W5119" s="13" t="n">
        <f aca="false">G5119-E5119</f>
        <v>23</v>
      </c>
      <c r="X5119" s="10" t="n">
        <f aca="false">YEAR(E5119)</f>
        <v>2020</v>
      </c>
      <c r="Y5119" s="0" t="str">
        <f aca="false">TEXT(E5119,"yyyy-mm")</f>
        <v>2020-01</v>
      </c>
      <c r="Z5119" s="0" t="str">
        <f aca="false">"Q"&amp;ROUNDUP(MONTH(E5119)/3,0)&amp;"-"&amp;YEAR(E5119)</f>
        <v>Q1-2020</v>
      </c>
    </row>
    <row r="5120" customFormat="false" ht="14.25" hidden="false" customHeight="false" outlineLevel="0" collapsed="false">
      <c r="A5120" s="0" t="s">
        <v>5162</v>
      </c>
      <c r="B5120" s="0" t="s">
        <v>38</v>
      </c>
      <c r="C5120" s="0" t="s">
        <v>35</v>
      </c>
      <c r="D5120" s="9" t="n">
        <v>43800</v>
      </c>
      <c r="E5120" s="9" t="n">
        <v>43858</v>
      </c>
      <c r="F5120" s="9" t="n">
        <v>43885</v>
      </c>
      <c r="G5120" s="9" t="n">
        <v>43894</v>
      </c>
      <c r="H5120" s="10" t="s">
        <v>36</v>
      </c>
      <c r="I5120" s="0" t="n">
        <v>14</v>
      </c>
      <c r="J5120" s="0" t="n">
        <v>4</v>
      </c>
      <c r="K5120" s="0" t="n">
        <v>214</v>
      </c>
      <c r="L5120" s="0" t="n">
        <v>41</v>
      </c>
      <c r="M5120" s="0" t="n">
        <v>5</v>
      </c>
      <c r="N5120" s="11" t="n">
        <v>0.075</v>
      </c>
      <c r="O5120" s="12" t="n">
        <v>3119.92</v>
      </c>
      <c r="P5120" s="12" t="n">
        <v>3999.9</v>
      </c>
      <c r="Q5120" s="12" t="n">
        <f aca="false">M5120*P5120*(1-N5120)</f>
        <v>18499.5375</v>
      </c>
      <c r="R5120" s="12" t="n">
        <f aca="false">M5120*O5120</f>
        <v>15599.6</v>
      </c>
      <c r="S5120" s="12" t="n">
        <f aca="false">Q5120-R5120</f>
        <v>2899.9375</v>
      </c>
      <c r="T5120" s="11" t="n">
        <f aca="false">IFERROR(S5120/Q5120,0)</f>
        <v>0.156757297310811</v>
      </c>
      <c r="U5120" s="13" t="n">
        <f aca="false">F5120-E5120</f>
        <v>27</v>
      </c>
      <c r="V5120" s="13" t="n">
        <f aca="false">G5120-F5120</f>
        <v>9</v>
      </c>
      <c r="W5120" s="13" t="n">
        <f aca="false">G5120-E5120</f>
        <v>36</v>
      </c>
      <c r="X5120" s="10" t="n">
        <f aca="false">YEAR(E5120)</f>
        <v>2020</v>
      </c>
      <c r="Y5120" s="0" t="str">
        <f aca="false">TEXT(E5120,"yyyy-mm")</f>
        <v>2020-01</v>
      </c>
      <c r="Z5120" s="0" t="str">
        <f aca="false">"Q"&amp;ROUNDUP(MONTH(E5120)/3,0)&amp;"-"&amp;YEAR(E5120)</f>
        <v>Q1-2020</v>
      </c>
    </row>
    <row r="5121" customFormat="false" ht="14.25" hidden="false" customHeight="false" outlineLevel="0" collapsed="false">
      <c r="A5121" s="0" t="s">
        <v>5163</v>
      </c>
      <c r="B5121" s="0" t="s">
        <v>38</v>
      </c>
      <c r="C5121" s="0" t="s">
        <v>46</v>
      </c>
      <c r="D5121" s="9" t="n">
        <v>43700</v>
      </c>
      <c r="E5121" s="9" t="n">
        <v>43859</v>
      </c>
      <c r="F5121" s="9" t="n">
        <v>43878</v>
      </c>
      <c r="G5121" s="9" t="n">
        <v>43880</v>
      </c>
      <c r="H5121" s="10" t="s">
        <v>36</v>
      </c>
      <c r="I5121" s="0" t="n">
        <v>14</v>
      </c>
      <c r="J5121" s="0" t="n">
        <v>12</v>
      </c>
      <c r="K5121" s="0" t="n">
        <v>270</v>
      </c>
      <c r="L5121" s="0" t="n">
        <v>25</v>
      </c>
      <c r="M5121" s="0" t="n">
        <v>5</v>
      </c>
      <c r="N5121" s="11" t="n">
        <v>0.3</v>
      </c>
      <c r="O5121" s="12" t="n">
        <v>1773.16</v>
      </c>
      <c r="P5121" s="12" t="n">
        <v>2244.5</v>
      </c>
      <c r="Q5121" s="12" t="n">
        <f aca="false">M5121*P5121*(1-N5121)</f>
        <v>7855.75</v>
      </c>
      <c r="R5121" s="12" t="n">
        <f aca="false">M5121*O5121</f>
        <v>8865.8</v>
      </c>
      <c r="S5121" s="12" t="n">
        <f aca="false">Q5121-R5121</f>
        <v>-1010.05</v>
      </c>
      <c r="T5121" s="11" t="n">
        <f aca="false">IFERROR(S5121/Q5121,0)</f>
        <v>-0.12857461095376</v>
      </c>
      <c r="U5121" s="13" t="n">
        <f aca="false">F5121-E5121</f>
        <v>19</v>
      </c>
      <c r="V5121" s="13" t="n">
        <f aca="false">G5121-F5121</f>
        <v>2</v>
      </c>
      <c r="W5121" s="13" t="n">
        <f aca="false">G5121-E5121</f>
        <v>21</v>
      </c>
      <c r="X5121" s="10" t="n">
        <f aca="false">YEAR(E5121)</f>
        <v>2020</v>
      </c>
      <c r="Y5121" s="0" t="str">
        <f aca="false">TEXT(E5121,"yyyy-mm")</f>
        <v>2020-01</v>
      </c>
      <c r="Z5121" s="0" t="str">
        <f aca="false">"Q"&amp;ROUNDUP(MONTH(E5121)/3,0)&amp;"-"&amp;YEAR(E5121)</f>
        <v>Q1-2020</v>
      </c>
    </row>
    <row r="5122" customFormat="false" ht="14.25" hidden="false" customHeight="false" outlineLevel="0" collapsed="false">
      <c r="A5122" s="0" t="s">
        <v>5164</v>
      </c>
      <c r="B5122" s="0" t="s">
        <v>41</v>
      </c>
      <c r="C5122" s="0" t="s">
        <v>39</v>
      </c>
      <c r="D5122" s="9" t="n">
        <v>43700</v>
      </c>
      <c r="E5122" s="9" t="n">
        <v>43859</v>
      </c>
      <c r="F5122" s="9" t="n">
        <v>43861</v>
      </c>
      <c r="G5122" s="9" t="n">
        <v>43866</v>
      </c>
      <c r="H5122" s="10" t="s">
        <v>36</v>
      </c>
      <c r="I5122" s="0" t="n">
        <v>23</v>
      </c>
      <c r="J5122" s="0" t="n">
        <v>3</v>
      </c>
      <c r="K5122" s="0" t="n">
        <v>139</v>
      </c>
      <c r="L5122" s="0" t="n">
        <v>18</v>
      </c>
      <c r="M5122" s="0" t="n">
        <v>3</v>
      </c>
      <c r="N5122" s="11" t="n">
        <v>0.075</v>
      </c>
      <c r="O5122" s="12" t="n">
        <v>699.48</v>
      </c>
      <c r="P5122" s="12" t="n">
        <v>1748.7</v>
      </c>
      <c r="Q5122" s="12" t="n">
        <f aca="false">M5122*P5122*(1-N5122)</f>
        <v>4852.6425</v>
      </c>
      <c r="R5122" s="12" t="n">
        <f aca="false">M5122*O5122</f>
        <v>2098.44</v>
      </c>
      <c r="S5122" s="12" t="n">
        <f aca="false">Q5122-R5122</f>
        <v>2754.2025</v>
      </c>
      <c r="T5122" s="11" t="n">
        <f aca="false">IFERROR(S5122/Q5122,0)</f>
        <v>0.567567567567568</v>
      </c>
      <c r="U5122" s="13" t="n">
        <f aca="false">F5122-E5122</f>
        <v>2</v>
      </c>
      <c r="V5122" s="13" t="n">
        <f aca="false">G5122-F5122</f>
        <v>5</v>
      </c>
      <c r="W5122" s="13" t="n">
        <f aca="false">G5122-E5122</f>
        <v>7</v>
      </c>
      <c r="X5122" s="10" t="n">
        <f aca="false">YEAR(E5122)</f>
        <v>2020</v>
      </c>
      <c r="Y5122" s="0" t="str">
        <f aca="false">TEXT(E5122,"yyyy-mm")</f>
        <v>2020-01</v>
      </c>
      <c r="Z5122" s="0" t="str">
        <f aca="false">"Q"&amp;ROUNDUP(MONTH(E5122)/3,0)&amp;"-"&amp;YEAR(E5122)</f>
        <v>Q1-2020</v>
      </c>
    </row>
    <row r="5123" customFormat="false" ht="14.25" hidden="false" customHeight="false" outlineLevel="0" collapsed="false">
      <c r="A5123" s="0" t="s">
        <v>5165</v>
      </c>
      <c r="B5123" s="0" t="s">
        <v>38</v>
      </c>
      <c r="C5123" s="0" t="s">
        <v>48</v>
      </c>
      <c r="D5123" s="9" t="n">
        <v>43700</v>
      </c>
      <c r="E5123" s="9" t="n">
        <v>43859</v>
      </c>
      <c r="F5123" s="9" t="n">
        <v>43870</v>
      </c>
      <c r="G5123" s="9" t="n">
        <v>43873</v>
      </c>
      <c r="H5123" s="10" t="s">
        <v>36</v>
      </c>
      <c r="I5123" s="0" t="n">
        <v>15</v>
      </c>
      <c r="J5123" s="0" t="n">
        <v>9</v>
      </c>
      <c r="K5123" s="0" t="n">
        <v>30</v>
      </c>
      <c r="L5123" s="0" t="n">
        <v>24</v>
      </c>
      <c r="M5123" s="0" t="n">
        <v>6</v>
      </c>
      <c r="N5123" s="11" t="n">
        <v>0.05</v>
      </c>
      <c r="O5123" s="12" t="n">
        <v>1615.24</v>
      </c>
      <c r="P5123" s="12" t="n">
        <v>3845.8</v>
      </c>
      <c r="Q5123" s="12" t="n">
        <f aca="false">M5123*P5123*(1-N5123)</f>
        <v>21921.06</v>
      </c>
      <c r="R5123" s="12" t="n">
        <f aca="false">M5123*O5123</f>
        <v>9691.44</v>
      </c>
      <c r="S5123" s="12" t="n">
        <f aca="false">Q5123-R5123</f>
        <v>12229.62</v>
      </c>
      <c r="T5123" s="11" t="n">
        <f aca="false">IFERROR(S5123/Q5123,0)</f>
        <v>0.557893642004538</v>
      </c>
      <c r="U5123" s="13" t="n">
        <f aca="false">F5123-E5123</f>
        <v>11</v>
      </c>
      <c r="V5123" s="13" t="n">
        <f aca="false">G5123-F5123</f>
        <v>3</v>
      </c>
      <c r="W5123" s="13" t="n">
        <f aca="false">G5123-E5123</f>
        <v>14</v>
      </c>
      <c r="X5123" s="10" t="n">
        <f aca="false">YEAR(E5123)</f>
        <v>2020</v>
      </c>
      <c r="Y5123" s="0" t="str">
        <f aca="false">TEXT(E5123,"yyyy-mm")</f>
        <v>2020-01</v>
      </c>
      <c r="Z5123" s="0" t="str">
        <f aca="false">"Q"&amp;ROUNDUP(MONTH(E5123)/3,0)&amp;"-"&amp;YEAR(E5123)</f>
        <v>Q1-2020</v>
      </c>
    </row>
    <row r="5124" customFormat="false" ht="14.25" hidden="false" customHeight="false" outlineLevel="0" collapsed="false">
      <c r="A5124" s="0" t="s">
        <v>5166</v>
      </c>
      <c r="B5124" s="0" t="s">
        <v>34</v>
      </c>
      <c r="C5124" s="0" t="s">
        <v>39</v>
      </c>
      <c r="D5124" s="9" t="n">
        <v>43700</v>
      </c>
      <c r="E5124" s="9" t="n">
        <v>43859</v>
      </c>
      <c r="F5124" s="9" t="n">
        <v>43871</v>
      </c>
      <c r="G5124" s="9" t="n">
        <v>43878</v>
      </c>
      <c r="H5124" s="10" t="s">
        <v>36</v>
      </c>
      <c r="I5124" s="0" t="n">
        <v>4</v>
      </c>
      <c r="J5124" s="0" t="n">
        <v>38</v>
      </c>
      <c r="K5124" s="0" t="n">
        <v>91</v>
      </c>
      <c r="L5124" s="0" t="n">
        <v>29</v>
      </c>
      <c r="M5124" s="0" t="n">
        <v>4</v>
      </c>
      <c r="N5124" s="11" t="n">
        <v>0.075</v>
      </c>
      <c r="O5124" s="12" t="n">
        <v>1990.84</v>
      </c>
      <c r="P5124" s="12" t="n">
        <v>2398.6</v>
      </c>
      <c r="Q5124" s="12" t="n">
        <f aca="false">M5124*P5124*(1-N5124)</f>
        <v>8874.82</v>
      </c>
      <c r="R5124" s="12" t="n">
        <f aca="false">M5124*O5124</f>
        <v>7963.36</v>
      </c>
      <c r="S5124" s="12" t="n">
        <f aca="false">Q5124-R5124</f>
        <v>911.46</v>
      </c>
      <c r="T5124" s="11" t="n">
        <f aca="false">IFERROR(S5124/Q5124,0)</f>
        <v>0.10270180127597</v>
      </c>
      <c r="U5124" s="13" t="n">
        <f aca="false">F5124-E5124</f>
        <v>12</v>
      </c>
      <c r="V5124" s="13" t="n">
        <f aca="false">G5124-F5124</f>
        <v>7</v>
      </c>
      <c r="W5124" s="13" t="n">
        <f aca="false">G5124-E5124</f>
        <v>19</v>
      </c>
      <c r="X5124" s="10" t="n">
        <f aca="false">YEAR(E5124)</f>
        <v>2020</v>
      </c>
      <c r="Y5124" s="0" t="str">
        <f aca="false">TEXT(E5124,"yyyy-mm")</f>
        <v>2020-01</v>
      </c>
      <c r="Z5124" s="0" t="str">
        <f aca="false">"Q"&amp;ROUNDUP(MONTH(E5124)/3,0)&amp;"-"&amp;YEAR(E5124)</f>
        <v>Q1-2020</v>
      </c>
    </row>
    <row r="5125" customFormat="false" ht="14.25" hidden="false" customHeight="false" outlineLevel="0" collapsed="false">
      <c r="A5125" s="0" t="s">
        <v>5167</v>
      </c>
      <c r="B5125" s="0" t="s">
        <v>34</v>
      </c>
      <c r="C5125" s="0" t="s">
        <v>39</v>
      </c>
      <c r="D5125" s="9" t="n">
        <v>43800</v>
      </c>
      <c r="E5125" s="9" t="n">
        <v>43859</v>
      </c>
      <c r="F5125" s="9" t="n">
        <v>43867</v>
      </c>
      <c r="G5125" s="9" t="n">
        <v>43874</v>
      </c>
      <c r="H5125" s="10" t="s">
        <v>36</v>
      </c>
      <c r="I5125" s="0" t="n">
        <v>2</v>
      </c>
      <c r="J5125" s="0" t="n">
        <v>9</v>
      </c>
      <c r="K5125" s="0" t="n">
        <v>128</v>
      </c>
      <c r="L5125" s="0" t="n">
        <v>23</v>
      </c>
      <c r="M5125" s="0" t="n">
        <v>8</v>
      </c>
      <c r="N5125" s="11" t="n">
        <v>0.075</v>
      </c>
      <c r="O5125" s="12" t="n">
        <v>4276.81</v>
      </c>
      <c r="P5125" s="12" t="n">
        <v>5554.3</v>
      </c>
      <c r="Q5125" s="12" t="n">
        <f aca="false">M5125*P5125*(1-N5125)</f>
        <v>41101.82</v>
      </c>
      <c r="R5125" s="12" t="n">
        <f aca="false">M5125*O5125</f>
        <v>34214.48</v>
      </c>
      <c r="S5125" s="12" t="n">
        <f aca="false">Q5125-R5125</f>
        <v>6887.34</v>
      </c>
      <c r="T5125" s="11" t="n">
        <f aca="false">IFERROR(S5125/Q5125,0)</f>
        <v>0.16756776220615</v>
      </c>
      <c r="U5125" s="13" t="n">
        <f aca="false">F5125-E5125</f>
        <v>8</v>
      </c>
      <c r="V5125" s="13" t="n">
        <f aca="false">G5125-F5125</f>
        <v>7</v>
      </c>
      <c r="W5125" s="13" t="n">
        <f aca="false">G5125-E5125</f>
        <v>15</v>
      </c>
      <c r="X5125" s="10" t="n">
        <f aca="false">YEAR(E5125)</f>
        <v>2020</v>
      </c>
      <c r="Y5125" s="0" t="str">
        <f aca="false">TEXT(E5125,"yyyy-mm")</f>
        <v>2020-01</v>
      </c>
      <c r="Z5125" s="0" t="str">
        <f aca="false">"Q"&amp;ROUNDUP(MONTH(E5125)/3,0)&amp;"-"&amp;YEAR(E5125)</f>
        <v>Q1-2020</v>
      </c>
    </row>
    <row r="5126" customFormat="false" ht="14.25" hidden="false" customHeight="false" outlineLevel="0" collapsed="false">
      <c r="A5126" s="0" t="s">
        <v>5168</v>
      </c>
      <c r="B5126" s="0" t="s">
        <v>38</v>
      </c>
      <c r="C5126" s="0" t="s">
        <v>58</v>
      </c>
      <c r="D5126" s="9" t="n">
        <v>43700</v>
      </c>
      <c r="E5126" s="9" t="n">
        <v>43859</v>
      </c>
      <c r="F5126" s="9" t="n">
        <v>43872</v>
      </c>
      <c r="G5126" s="9" t="n">
        <v>43879</v>
      </c>
      <c r="H5126" s="10" t="s">
        <v>36</v>
      </c>
      <c r="I5126" s="0" t="n">
        <v>16</v>
      </c>
      <c r="J5126" s="0" t="n">
        <v>31</v>
      </c>
      <c r="K5126" s="0" t="n">
        <v>345</v>
      </c>
      <c r="L5126" s="0" t="n">
        <v>5</v>
      </c>
      <c r="M5126" s="0" t="n">
        <v>4</v>
      </c>
      <c r="N5126" s="11" t="n">
        <v>0.15</v>
      </c>
      <c r="O5126" s="12" t="n">
        <v>2630.55</v>
      </c>
      <c r="P5126" s="12" t="n">
        <v>3926.2</v>
      </c>
      <c r="Q5126" s="12" t="n">
        <f aca="false">M5126*P5126*(1-N5126)</f>
        <v>13349.08</v>
      </c>
      <c r="R5126" s="12" t="n">
        <f aca="false">M5126*O5126</f>
        <v>10522.2</v>
      </c>
      <c r="S5126" s="12" t="n">
        <f aca="false">Q5126-R5126</f>
        <v>2826.88</v>
      </c>
      <c r="T5126" s="11" t="n">
        <f aca="false">IFERROR(S5126/Q5126,0)</f>
        <v>0.211765904466825</v>
      </c>
      <c r="U5126" s="13" t="n">
        <f aca="false">F5126-E5126</f>
        <v>13</v>
      </c>
      <c r="V5126" s="13" t="n">
        <f aca="false">G5126-F5126</f>
        <v>7</v>
      </c>
      <c r="W5126" s="13" t="n">
        <f aca="false">G5126-E5126</f>
        <v>20</v>
      </c>
      <c r="X5126" s="10" t="n">
        <f aca="false">YEAR(E5126)</f>
        <v>2020</v>
      </c>
      <c r="Y5126" s="0" t="str">
        <f aca="false">TEXT(E5126,"yyyy-mm")</f>
        <v>2020-01</v>
      </c>
      <c r="Z5126" s="0" t="str">
        <f aca="false">"Q"&amp;ROUNDUP(MONTH(E5126)/3,0)&amp;"-"&amp;YEAR(E5126)</f>
        <v>Q1-2020</v>
      </c>
    </row>
    <row r="5127" customFormat="false" ht="14.25" hidden="false" customHeight="false" outlineLevel="0" collapsed="false">
      <c r="A5127" s="0" t="s">
        <v>5169</v>
      </c>
      <c r="B5127" s="0" t="s">
        <v>43</v>
      </c>
      <c r="C5127" s="0" t="s">
        <v>39</v>
      </c>
      <c r="D5127" s="9" t="n">
        <v>43800</v>
      </c>
      <c r="E5127" s="9" t="n">
        <v>43859</v>
      </c>
      <c r="F5127" s="9" t="n">
        <v>43880</v>
      </c>
      <c r="G5127" s="9" t="n">
        <v>43881</v>
      </c>
      <c r="H5127" s="10" t="s">
        <v>36</v>
      </c>
      <c r="I5127" s="0" t="n">
        <v>26</v>
      </c>
      <c r="J5127" s="0" t="n">
        <v>28</v>
      </c>
      <c r="K5127" s="0" t="n">
        <v>157</v>
      </c>
      <c r="L5127" s="0" t="n">
        <v>31</v>
      </c>
      <c r="M5127" s="0" t="n">
        <v>4</v>
      </c>
      <c r="N5127" s="11" t="n">
        <v>0.05</v>
      </c>
      <c r="O5127" s="12" t="n">
        <v>3177.81</v>
      </c>
      <c r="P5127" s="12" t="n">
        <v>6231</v>
      </c>
      <c r="Q5127" s="12" t="n">
        <f aca="false">M5127*P5127*(1-N5127)</f>
        <v>23677.8</v>
      </c>
      <c r="R5127" s="12" t="n">
        <f aca="false">M5127*O5127</f>
        <v>12711.24</v>
      </c>
      <c r="S5127" s="12" t="n">
        <f aca="false">Q5127-R5127</f>
        <v>10966.56</v>
      </c>
      <c r="T5127" s="11" t="n">
        <f aca="false">IFERROR(S5127/Q5127,0)</f>
        <v>0.463157894736842</v>
      </c>
      <c r="U5127" s="13" t="n">
        <f aca="false">F5127-E5127</f>
        <v>21</v>
      </c>
      <c r="V5127" s="13" t="n">
        <f aca="false">G5127-F5127</f>
        <v>1</v>
      </c>
      <c r="W5127" s="13" t="n">
        <f aca="false">G5127-E5127</f>
        <v>22</v>
      </c>
      <c r="X5127" s="10" t="n">
        <f aca="false">YEAR(E5127)</f>
        <v>2020</v>
      </c>
      <c r="Y5127" s="0" t="str">
        <f aca="false">TEXT(E5127,"yyyy-mm")</f>
        <v>2020-01</v>
      </c>
      <c r="Z5127" s="0" t="str">
        <f aca="false">"Q"&amp;ROUNDUP(MONTH(E5127)/3,0)&amp;"-"&amp;YEAR(E5127)</f>
        <v>Q1-2020</v>
      </c>
    </row>
    <row r="5128" customFormat="false" ht="14.25" hidden="false" customHeight="false" outlineLevel="0" collapsed="false">
      <c r="A5128" s="0" t="s">
        <v>5170</v>
      </c>
      <c r="B5128" s="0" t="s">
        <v>38</v>
      </c>
      <c r="C5128" s="0" t="s">
        <v>39</v>
      </c>
      <c r="D5128" s="9" t="n">
        <v>43800</v>
      </c>
      <c r="E5128" s="9" t="n">
        <v>43859</v>
      </c>
      <c r="F5128" s="9" t="n">
        <v>43867</v>
      </c>
      <c r="G5128" s="9" t="n">
        <v>43872</v>
      </c>
      <c r="H5128" s="10" t="s">
        <v>36</v>
      </c>
      <c r="I5128" s="0" t="n">
        <v>12</v>
      </c>
      <c r="J5128" s="0" t="n">
        <v>33</v>
      </c>
      <c r="K5128" s="0" t="n">
        <v>138</v>
      </c>
      <c r="L5128" s="0" t="n">
        <v>12</v>
      </c>
      <c r="M5128" s="0" t="n">
        <v>2</v>
      </c>
      <c r="N5128" s="11" t="n">
        <v>0.05</v>
      </c>
      <c r="O5128" s="12" t="n">
        <v>4118.62</v>
      </c>
      <c r="P5128" s="12" t="n">
        <v>6056.8</v>
      </c>
      <c r="Q5128" s="12" t="n">
        <f aca="false">M5128*P5128*(1-N5128)</f>
        <v>11507.92</v>
      </c>
      <c r="R5128" s="12" t="n">
        <f aca="false">M5128*O5128</f>
        <v>8237.24</v>
      </c>
      <c r="S5128" s="12" t="n">
        <f aca="false">Q5128-R5128</f>
        <v>3270.68</v>
      </c>
      <c r="T5128" s="11" t="n">
        <f aca="false">IFERROR(S5128/Q5128,0)</f>
        <v>0.284211221489201</v>
      </c>
      <c r="U5128" s="13" t="n">
        <f aca="false">F5128-E5128</f>
        <v>8</v>
      </c>
      <c r="V5128" s="13" t="n">
        <f aca="false">G5128-F5128</f>
        <v>5</v>
      </c>
      <c r="W5128" s="13" t="n">
        <f aca="false">G5128-E5128</f>
        <v>13</v>
      </c>
      <c r="X5128" s="10" t="n">
        <f aca="false">YEAR(E5128)</f>
        <v>2020</v>
      </c>
      <c r="Y5128" s="0" t="str">
        <f aca="false">TEXT(E5128,"yyyy-mm")</f>
        <v>2020-01</v>
      </c>
      <c r="Z5128" s="0" t="str">
        <f aca="false">"Q"&amp;ROUNDUP(MONTH(E5128)/3,0)&amp;"-"&amp;YEAR(E5128)</f>
        <v>Q1-2020</v>
      </c>
    </row>
    <row r="5129" customFormat="false" ht="14.25" hidden="false" customHeight="false" outlineLevel="0" collapsed="false">
      <c r="A5129" s="0" t="s">
        <v>5171</v>
      </c>
      <c r="B5129" s="0" t="s">
        <v>34</v>
      </c>
      <c r="C5129" s="0" t="s">
        <v>46</v>
      </c>
      <c r="D5129" s="9" t="n">
        <v>43700</v>
      </c>
      <c r="E5129" s="9" t="n">
        <v>43860</v>
      </c>
      <c r="F5129" s="9" t="n">
        <v>43868</v>
      </c>
      <c r="G5129" s="9" t="n">
        <v>43870</v>
      </c>
      <c r="H5129" s="10" t="s">
        <v>36</v>
      </c>
      <c r="I5129" s="0" t="n">
        <v>7</v>
      </c>
      <c r="J5129" s="0" t="n">
        <v>32</v>
      </c>
      <c r="K5129" s="0" t="n">
        <v>273</v>
      </c>
      <c r="L5129" s="0" t="n">
        <v>16</v>
      </c>
      <c r="M5129" s="0" t="n">
        <v>4</v>
      </c>
      <c r="N5129" s="11" t="n">
        <v>0.075</v>
      </c>
      <c r="O5129" s="12" t="n">
        <v>1327.4</v>
      </c>
      <c r="P5129" s="12" t="n">
        <v>2552.7</v>
      </c>
      <c r="Q5129" s="12" t="n">
        <f aca="false">M5129*P5129*(1-N5129)</f>
        <v>9444.99</v>
      </c>
      <c r="R5129" s="12" t="n">
        <f aca="false">M5129*O5129</f>
        <v>5309.6</v>
      </c>
      <c r="S5129" s="12" t="n">
        <f aca="false">Q5129-R5129</f>
        <v>4135.39</v>
      </c>
      <c r="T5129" s="11" t="n">
        <f aca="false">IFERROR(S5129/Q5129,0)</f>
        <v>0.43783953185763</v>
      </c>
      <c r="U5129" s="13" t="n">
        <f aca="false">F5129-E5129</f>
        <v>8</v>
      </c>
      <c r="V5129" s="13" t="n">
        <f aca="false">G5129-F5129</f>
        <v>2</v>
      </c>
      <c r="W5129" s="13" t="n">
        <f aca="false">G5129-E5129</f>
        <v>10</v>
      </c>
      <c r="X5129" s="10" t="n">
        <f aca="false">YEAR(E5129)</f>
        <v>2020</v>
      </c>
      <c r="Y5129" s="0" t="str">
        <f aca="false">TEXT(E5129,"yyyy-mm")</f>
        <v>2020-01</v>
      </c>
      <c r="Z5129" s="0" t="str">
        <f aca="false">"Q"&amp;ROUNDUP(MONTH(E5129)/3,0)&amp;"-"&amp;YEAR(E5129)</f>
        <v>Q1-2020</v>
      </c>
    </row>
    <row r="5130" customFormat="false" ht="14.25" hidden="false" customHeight="false" outlineLevel="0" collapsed="false">
      <c r="A5130" s="0" t="s">
        <v>5172</v>
      </c>
      <c r="B5130" s="0" t="s">
        <v>34</v>
      </c>
      <c r="C5130" s="0" t="s">
        <v>35</v>
      </c>
      <c r="D5130" s="9" t="n">
        <v>43800</v>
      </c>
      <c r="E5130" s="9" t="n">
        <v>43860</v>
      </c>
      <c r="F5130" s="9" t="n">
        <v>43866</v>
      </c>
      <c r="G5130" s="9" t="n">
        <v>43869</v>
      </c>
      <c r="H5130" s="10" t="s">
        <v>36</v>
      </c>
      <c r="I5130" s="0" t="n">
        <v>5</v>
      </c>
      <c r="J5130" s="0" t="n">
        <v>4</v>
      </c>
      <c r="K5130" s="0" t="n">
        <v>251</v>
      </c>
      <c r="L5130" s="0" t="n">
        <v>21</v>
      </c>
      <c r="M5130" s="0" t="n">
        <v>7</v>
      </c>
      <c r="N5130" s="11" t="n">
        <v>0.05</v>
      </c>
      <c r="O5130" s="12" t="n">
        <v>882.73</v>
      </c>
      <c r="P5130" s="12" t="n">
        <v>1038.5</v>
      </c>
      <c r="Q5130" s="12" t="n">
        <f aca="false">M5130*P5130*(1-N5130)</f>
        <v>6906.025</v>
      </c>
      <c r="R5130" s="12" t="n">
        <f aca="false">M5130*O5130</f>
        <v>6179.11</v>
      </c>
      <c r="S5130" s="12" t="n">
        <f aca="false">Q5130-R5130</f>
        <v>726.914999999999</v>
      </c>
      <c r="T5130" s="11" t="n">
        <f aca="false">IFERROR(S5130/Q5130,0)</f>
        <v>0.105258089856321</v>
      </c>
      <c r="U5130" s="13" t="n">
        <f aca="false">F5130-E5130</f>
        <v>6</v>
      </c>
      <c r="V5130" s="13" t="n">
        <f aca="false">G5130-F5130</f>
        <v>3</v>
      </c>
      <c r="W5130" s="13" t="n">
        <f aca="false">G5130-E5130</f>
        <v>9</v>
      </c>
      <c r="X5130" s="10" t="n">
        <f aca="false">YEAR(E5130)</f>
        <v>2020</v>
      </c>
      <c r="Y5130" s="0" t="str">
        <f aca="false">TEXT(E5130,"yyyy-mm")</f>
        <v>2020-01</v>
      </c>
      <c r="Z5130" s="0" t="str">
        <f aca="false">"Q"&amp;ROUNDUP(MONTH(E5130)/3,0)&amp;"-"&amp;YEAR(E5130)</f>
        <v>Q1-2020</v>
      </c>
    </row>
    <row r="5131" customFormat="false" ht="14.25" hidden="false" customHeight="false" outlineLevel="0" collapsed="false">
      <c r="A5131" s="0" t="s">
        <v>5173</v>
      </c>
      <c r="B5131" s="0" t="s">
        <v>34</v>
      </c>
      <c r="C5131" s="0" t="s">
        <v>35</v>
      </c>
      <c r="D5131" s="9" t="n">
        <v>43700</v>
      </c>
      <c r="E5131" s="9" t="n">
        <v>43860</v>
      </c>
      <c r="F5131" s="9" t="n">
        <v>43876</v>
      </c>
      <c r="G5131" s="9" t="n">
        <v>43877</v>
      </c>
      <c r="H5131" s="10" t="s">
        <v>36</v>
      </c>
      <c r="I5131" s="0" t="n">
        <v>1</v>
      </c>
      <c r="J5131" s="0" t="n">
        <v>50</v>
      </c>
      <c r="K5131" s="0" t="n">
        <v>245</v>
      </c>
      <c r="L5131" s="0" t="n">
        <v>13</v>
      </c>
      <c r="M5131" s="0" t="n">
        <v>3</v>
      </c>
      <c r="N5131" s="11" t="n">
        <v>0.075</v>
      </c>
      <c r="O5131" s="12" t="n">
        <v>5182.85</v>
      </c>
      <c r="P5131" s="12" t="n">
        <v>6244.4</v>
      </c>
      <c r="Q5131" s="12" t="n">
        <f aca="false">M5131*P5131*(1-N5131)</f>
        <v>17328.21</v>
      </c>
      <c r="R5131" s="12" t="n">
        <f aca="false">M5131*O5131</f>
        <v>15548.55</v>
      </c>
      <c r="S5131" s="12" t="n">
        <f aca="false">Q5131-R5131</f>
        <v>1779.66</v>
      </c>
      <c r="T5131" s="11" t="n">
        <f aca="false">IFERROR(S5131/Q5131,0)</f>
        <v>0.102703048958894</v>
      </c>
      <c r="U5131" s="13" t="n">
        <f aca="false">F5131-E5131</f>
        <v>16</v>
      </c>
      <c r="V5131" s="13" t="n">
        <f aca="false">G5131-F5131</f>
        <v>1</v>
      </c>
      <c r="W5131" s="13" t="n">
        <f aca="false">G5131-E5131</f>
        <v>17</v>
      </c>
      <c r="X5131" s="10" t="n">
        <f aca="false">YEAR(E5131)</f>
        <v>2020</v>
      </c>
      <c r="Y5131" s="0" t="str">
        <f aca="false">TEXT(E5131,"yyyy-mm")</f>
        <v>2020-01</v>
      </c>
      <c r="Z5131" s="0" t="str">
        <f aca="false">"Q"&amp;ROUNDUP(MONTH(E5131)/3,0)&amp;"-"&amp;YEAR(E5131)</f>
        <v>Q1-2020</v>
      </c>
    </row>
    <row r="5132" customFormat="false" ht="14.25" hidden="false" customHeight="false" outlineLevel="0" collapsed="false">
      <c r="A5132" s="0" t="s">
        <v>5174</v>
      </c>
      <c r="B5132" s="0" t="s">
        <v>34</v>
      </c>
      <c r="C5132" s="0" t="s">
        <v>39</v>
      </c>
      <c r="D5132" s="9" t="n">
        <v>43800</v>
      </c>
      <c r="E5132" s="9" t="n">
        <v>43860</v>
      </c>
      <c r="F5132" s="9" t="n">
        <v>43886</v>
      </c>
      <c r="G5132" s="9" t="n">
        <v>43892</v>
      </c>
      <c r="H5132" s="10" t="s">
        <v>36</v>
      </c>
      <c r="I5132" s="0" t="n">
        <v>9</v>
      </c>
      <c r="J5132" s="0" t="n">
        <v>11</v>
      </c>
      <c r="K5132" s="0" t="n">
        <v>180</v>
      </c>
      <c r="L5132" s="0" t="n">
        <v>42</v>
      </c>
      <c r="M5132" s="0" t="n">
        <v>8</v>
      </c>
      <c r="N5132" s="11" t="n">
        <v>0.05</v>
      </c>
      <c r="O5132" s="12" t="n">
        <v>1926.25</v>
      </c>
      <c r="P5132" s="12" t="n">
        <v>3852.5</v>
      </c>
      <c r="Q5132" s="12" t="n">
        <f aca="false">M5132*P5132*(1-N5132)</f>
        <v>29279</v>
      </c>
      <c r="R5132" s="12" t="n">
        <f aca="false">M5132*O5132</f>
        <v>15410</v>
      </c>
      <c r="S5132" s="12" t="n">
        <f aca="false">Q5132-R5132</f>
        <v>13869</v>
      </c>
      <c r="T5132" s="11" t="n">
        <f aca="false">IFERROR(S5132/Q5132,0)</f>
        <v>0.473684210526316</v>
      </c>
      <c r="U5132" s="13" t="n">
        <f aca="false">F5132-E5132</f>
        <v>26</v>
      </c>
      <c r="V5132" s="13" t="n">
        <f aca="false">G5132-F5132</f>
        <v>6</v>
      </c>
      <c r="W5132" s="13" t="n">
        <f aca="false">G5132-E5132</f>
        <v>32</v>
      </c>
      <c r="X5132" s="10" t="n">
        <f aca="false">YEAR(E5132)</f>
        <v>2020</v>
      </c>
      <c r="Y5132" s="0" t="str">
        <f aca="false">TEXT(E5132,"yyyy-mm")</f>
        <v>2020-01</v>
      </c>
      <c r="Z5132" s="0" t="str">
        <f aca="false">"Q"&amp;ROUNDUP(MONTH(E5132)/3,0)&amp;"-"&amp;YEAR(E5132)</f>
        <v>Q1-2020</v>
      </c>
    </row>
    <row r="5133" customFormat="false" ht="14.25" hidden="false" customHeight="false" outlineLevel="0" collapsed="false">
      <c r="A5133" s="0" t="s">
        <v>5175</v>
      </c>
      <c r="B5133" s="0" t="s">
        <v>34</v>
      </c>
      <c r="C5133" s="0" t="s">
        <v>48</v>
      </c>
      <c r="D5133" s="9" t="n">
        <v>43800</v>
      </c>
      <c r="E5133" s="9" t="n">
        <v>43860</v>
      </c>
      <c r="F5133" s="9" t="n">
        <v>43881</v>
      </c>
      <c r="G5133" s="9" t="n">
        <v>43886</v>
      </c>
      <c r="H5133" s="10" t="s">
        <v>36</v>
      </c>
      <c r="I5133" s="0" t="n">
        <v>5</v>
      </c>
      <c r="J5133" s="0" t="n">
        <v>29</v>
      </c>
      <c r="K5133" s="0" t="n">
        <v>54</v>
      </c>
      <c r="L5133" s="0" t="n">
        <v>17</v>
      </c>
      <c r="M5133" s="0" t="n">
        <v>5</v>
      </c>
      <c r="N5133" s="11" t="n">
        <v>0.1</v>
      </c>
      <c r="O5133" s="12" t="n">
        <v>2812.39</v>
      </c>
      <c r="P5133" s="12" t="n">
        <v>3906.1</v>
      </c>
      <c r="Q5133" s="12" t="n">
        <f aca="false">M5133*P5133*(1-N5133)</f>
        <v>17577.45</v>
      </c>
      <c r="R5133" s="12" t="n">
        <f aca="false">M5133*O5133</f>
        <v>14061.95</v>
      </c>
      <c r="S5133" s="12" t="n">
        <f aca="false">Q5133-R5133</f>
        <v>3515.5</v>
      </c>
      <c r="T5133" s="11" t="n">
        <f aca="false">IFERROR(S5133/Q5133,0)</f>
        <v>0.200000568910735</v>
      </c>
      <c r="U5133" s="13" t="n">
        <f aca="false">F5133-E5133</f>
        <v>21</v>
      </c>
      <c r="V5133" s="13" t="n">
        <f aca="false">G5133-F5133</f>
        <v>5</v>
      </c>
      <c r="W5133" s="13" t="n">
        <f aca="false">G5133-E5133</f>
        <v>26</v>
      </c>
      <c r="X5133" s="10" t="n">
        <f aca="false">YEAR(E5133)</f>
        <v>2020</v>
      </c>
      <c r="Y5133" s="0" t="str">
        <f aca="false">TEXT(E5133,"yyyy-mm")</f>
        <v>2020-01</v>
      </c>
      <c r="Z5133" s="0" t="str">
        <f aca="false">"Q"&amp;ROUNDUP(MONTH(E5133)/3,0)&amp;"-"&amp;YEAR(E5133)</f>
        <v>Q1-2020</v>
      </c>
    </row>
    <row r="5134" customFormat="false" ht="14.25" hidden="false" customHeight="false" outlineLevel="0" collapsed="false">
      <c r="A5134" s="0" t="s">
        <v>5176</v>
      </c>
      <c r="B5134" s="0" t="s">
        <v>41</v>
      </c>
      <c r="C5134" s="0" t="s">
        <v>39</v>
      </c>
      <c r="D5134" s="9" t="n">
        <v>43800</v>
      </c>
      <c r="E5134" s="9" t="n">
        <v>43860</v>
      </c>
      <c r="F5134" s="9" t="n">
        <v>43888</v>
      </c>
      <c r="G5134" s="9" t="n">
        <v>43895</v>
      </c>
      <c r="H5134" s="10" t="s">
        <v>36</v>
      </c>
      <c r="I5134" s="0" t="n">
        <v>22</v>
      </c>
      <c r="J5134" s="0" t="n">
        <v>27</v>
      </c>
      <c r="K5134" s="0" t="n">
        <v>176</v>
      </c>
      <c r="L5134" s="0" t="n">
        <v>41</v>
      </c>
      <c r="M5134" s="0" t="n">
        <v>1</v>
      </c>
      <c r="N5134" s="11" t="n">
        <v>0.2</v>
      </c>
      <c r="O5134" s="12" t="n">
        <v>111.62</v>
      </c>
      <c r="P5134" s="12" t="n">
        <v>227.8</v>
      </c>
      <c r="Q5134" s="12" t="n">
        <f aca="false">M5134*P5134*(1-N5134)</f>
        <v>182.24</v>
      </c>
      <c r="R5134" s="12" t="n">
        <f aca="false">M5134*O5134</f>
        <v>111.62</v>
      </c>
      <c r="S5134" s="12" t="n">
        <f aca="false">Q5134-R5134</f>
        <v>70.62</v>
      </c>
      <c r="T5134" s="11" t="n">
        <f aca="false">IFERROR(S5134/Q5134,0)</f>
        <v>0.387510974539069</v>
      </c>
      <c r="U5134" s="13" t="n">
        <f aca="false">F5134-E5134</f>
        <v>28</v>
      </c>
      <c r="V5134" s="13" t="n">
        <f aca="false">G5134-F5134</f>
        <v>7</v>
      </c>
      <c r="W5134" s="13" t="n">
        <f aca="false">G5134-E5134</f>
        <v>35</v>
      </c>
      <c r="X5134" s="10" t="n">
        <f aca="false">YEAR(E5134)</f>
        <v>2020</v>
      </c>
      <c r="Y5134" s="0" t="str">
        <f aca="false">TEXT(E5134,"yyyy-mm")</f>
        <v>2020-01</v>
      </c>
      <c r="Z5134" s="0" t="str">
        <f aca="false">"Q"&amp;ROUNDUP(MONTH(E5134)/3,0)&amp;"-"&amp;YEAR(E5134)</f>
        <v>Q1-2020</v>
      </c>
    </row>
    <row r="5135" customFormat="false" ht="14.25" hidden="false" customHeight="false" outlineLevel="0" collapsed="false">
      <c r="A5135" s="0" t="s">
        <v>5177</v>
      </c>
      <c r="B5135" s="0" t="s">
        <v>34</v>
      </c>
      <c r="C5135" s="0" t="s">
        <v>39</v>
      </c>
      <c r="D5135" s="9" t="n">
        <v>43800</v>
      </c>
      <c r="E5135" s="9" t="n">
        <v>43860</v>
      </c>
      <c r="F5135" s="9" t="n">
        <v>43875</v>
      </c>
      <c r="G5135" s="9" t="n">
        <v>43877</v>
      </c>
      <c r="H5135" s="10" t="s">
        <v>36</v>
      </c>
      <c r="I5135" s="0" t="n">
        <v>6</v>
      </c>
      <c r="J5135" s="0" t="n">
        <v>47</v>
      </c>
      <c r="K5135" s="0" t="n">
        <v>186</v>
      </c>
      <c r="L5135" s="0" t="n">
        <v>43</v>
      </c>
      <c r="M5135" s="0" t="n">
        <v>6</v>
      </c>
      <c r="N5135" s="11" t="n">
        <v>0.1</v>
      </c>
      <c r="O5135" s="12" t="n">
        <v>1486.6</v>
      </c>
      <c r="P5135" s="12" t="n">
        <v>3457.2</v>
      </c>
      <c r="Q5135" s="12" t="n">
        <f aca="false">M5135*P5135*(1-N5135)</f>
        <v>18668.88</v>
      </c>
      <c r="R5135" s="12" t="n">
        <f aca="false">M5135*O5135</f>
        <v>8919.6</v>
      </c>
      <c r="S5135" s="12" t="n">
        <f aca="false">Q5135-R5135</f>
        <v>9749.28</v>
      </c>
      <c r="T5135" s="11" t="n">
        <f aca="false">IFERROR(S5135/Q5135,0)</f>
        <v>0.522220936660367</v>
      </c>
      <c r="U5135" s="13" t="n">
        <f aca="false">F5135-E5135</f>
        <v>15</v>
      </c>
      <c r="V5135" s="13" t="n">
        <f aca="false">G5135-F5135</f>
        <v>2</v>
      </c>
      <c r="W5135" s="13" t="n">
        <f aca="false">G5135-E5135</f>
        <v>17</v>
      </c>
      <c r="X5135" s="10" t="n">
        <f aca="false">YEAR(E5135)</f>
        <v>2020</v>
      </c>
      <c r="Y5135" s="0" t="str">
        <f aca="false">TEXT(E5135,"yyyy-mm")</f>
        <v>2020-01</v>
      </c>
      <c r="Z5135" s="0" t="str">
        <f aca="false">"Q"&amp;ROUNDUP(MONTH(E5135)/3,0)&amp;"-"&amp;YEAR(E5135)</f>
        <v>Q1-2020</v>
      </c>
    </row>
    <row r="5136" customFormat="false" ht="14.25" hidden="false" customHeight="false" outlineLevel="0" collapsed="false">
      <c r="A5136" s="0" t="s">
        <v>5178</v>
      </c>
      <c r="B5136" s="0" t="s">
        <v>34</v>
      </c>
      <c r="C5136" s="0" t="s">
        <v>39</v>
      </c>
      <c r="D5136" s="9" t="n">
        <v>43800</v>
      </c>
      <c r="E5136" s="9" t="n">
        <v>43860</v>
      </c>
      <c r="F5136" s="9" t="n">
        <v>43884</v>
      </c>
      <c r="G5136" s="9" t="n">
        <v>43887</v>
      </c>
      <c r="H5136" s="10" t="s">
        <v>36</v>
      </c>
      <c r="I5136" s="0" t="n">
        <v>4</v>
      </c>
      <c r="J5136" s="0" t="n">
        <v>32</v>
      </c>
      <c r="K5136" s="0" t="n">
        <v>199</v>
      </c>
      <c r="L5136" s="0" t="n">
        <v>24</v>
      </c>
      <c r="M5136" s="0" t="n">
        <v>8</v>
      </c>
      <c r="N5136" s="11" t="n">
        <v>0.05</v>
      </c>
      <c r="O5136" s="12" t="n">
        <v>1712.52</v>
      </c>
      <c r="P5136" s="12" t="n">
        <v>2412</v>
      </c>
      <c r="Q5136" s="12" t="n">
        <f aca="false">M5136*P5136*(1-N5136)</f>
        <v>18331.2</v>
      </c>
      <c r="R5136" s="12" t="n">
        <f aca="false">M5136*O5136</f>
        <v>13700.16</v>
      </c>
      <c r="S5136" s="12" t="n">
        <f aca="false">Q5136-R5136</f>
        <v>4631.04</v>
      </c>
      <c r="T5136" s="11" t="n">
        <f aca="false">IFERROR(S5136/Q5136,0)</f>
        <v>0.252631578947369</v>
      </c>
      <c r="U5136" s="13" t="n">
        <f aca="false">F5136-E5136</f>
        <v>24</v>
      </c>
      <c r="V5136" s="13" t="n">
        <f aca="false">G5136-F5136</f>
        <v>3</v>
      </c>
      <c r="W5136" s="13" t="n">
        <f aca="false">G5136-E5136</f>
        <v>27</v>
      </c>
      <c r="X5136" s="10" t="n">
        <f aca="false">YEAR(E5136)</f>
        <v>2020</v>
      </c>
      <c r="Y5136" s="0" t="str">
        <f aca="false">TEXT(E5136,"yyyy-mm")</f>
        <v>2020-01</v>
      </c>
      <c r="Z5136" s="0" t="str">
        <f aca="false">"Q"&amp;ROUNDUP(MONTH(E5136)/3,0)&amp;"-"&amp;YEAR(E5136)</f>
        <v>Q1-2020</v>
      </c>
    </row>
    <row r="5137" customFormat="false" ht="14.25" hidden="false" customHeight="false" outlineLevel="0" collapsed="false">
      <c r="A5137" s="0" t="s">
        <v>5179</v>
      </c>
      <c r="B5137" s="0" t="s">
        <v>43</v>
      </c>
      <c r="C5137" s="0" t="s">
        <v>39</v>
      </c>
      <c r="D5137" s="9" t="n">
        <v>43800</v>
      </c>
      <c r="E5137" s="9" t="n">
        <v>43861</v>
      </c>
      <c r="F5137" s="9" t="n">
        <v>43880</v>
      </c>
      <c r="G5137" s="9" t="n">
        <v>43884</v>
      </c>
      <c r="H5137" s="10" t="s">
        <v>36</v>
      </c>
      <c r="I5137" s="0" t="n">
        <v>26</v>
      </c>
      <c r="J5137" s="0" t="n">
        <v>39</v>
      </c>
      <c r="K5137" s="0" t="n">
        <v>193</v>
      </c>
      <c r="L5137" s="0" t="n">
        <v>9</v>
      </c>
      <c r="M5137" s="0" t="n">
        <v>5</v>
      </c>
      <c r="N5137" s="11" t="n">
        <v>0.2</v>
      </c>
      <c r="O5137" s="12" t="n">
        <v>3285.41</v>
      </c>
      <c r="P5137" s="12" t="n">
        <v>4006.6</v>
      </c>
      <c r="Q5137" s="12" t="n">
        <f aca="false">M5137*P5137*(1-N5137)</f>
        <v>16026.4</v>
      </c>
      <c r="R5137" s="12" t="n">
        <f aca="false">M5137*O5137</f>
        <v>16427.05</v>
      </c>
      <c r="S5137" s="12" t="n">
        <f aca="false">Q5137-R5137</f>
        <v>-400.649999999998</v>
      </c>
      <c r="T5137" s="11" t="n">
        <f aca="false">IFERROR(S5137/Q5137,0)</f>
        <v>-0.0249993760295511</v>
      </c>
      <c r="U5137" s="13" t="n">
        <f aca="false">F5137-E5137</f>
        <v>19</v>
      </c>
      <c r="V5137" s="13" t="n">
        <f aca="false">G5137-F5137</f>
        <v>4</v>
      </c>
      <c r="W5137" s="13" t="n">
        <f aca="false">G5137-E5137</f>
        <v>23</v>
      </c>
      <c r="X5137" s="10" t="n">
        <f aca="false">YEAR(E5137)</f>
        <v>2020</v>
      </c>
      <c r="Y5137" s="0" t="str">
        <f aca="false">TEXT(E5137,"yyyy-mm")</f>
        <v>2020-01</v>
      </c>
      <c r="Z5137" s="0" t="str">
        <f aca="false">"Q"&amp;ROUNDUP(MONTH(E5137)/3,0)&amp;"-"&amp;YEAR(E5137)</f>
        <v>Q1-2020</v>
      </c>
    </row>
    <row r="5138" customFormat="false" ht="14.25" hidden="false" customHeight="false" outlineLevel="0" collapsed="false">
      <c r="A5138" s="0" t="s">
        <v>5180</v>
      </c>
      <c r="B5138" s="0" t="s">
        <v>34</v>
      </c>
      <c r="C5138" s="0" t="s">
        <v>58</v>
      </c>
      <c r="D5138" s="9" t="n">
        <v>43700</v>
      </c>
      <c r="E5138" s="9" t="n">
        <v>43861</v>
      </c>
      <c r="F5138" s="9" t="n">
        <v>43880</v>
      </c>
      <c r="G5138" s="9" t="n">
        <v>43886</v>
      </c>
      <c r="H5138" s="10" t="s">
        <v>36</v>
      </c>
      <c r="I5138" s="0" t="n">
        <v>4</v>
      </c>
      <c r="J5138" s="0" t="n">
        <v>41</v>
      </c>
      <c r="K5138" s="0" t="n">
        <v>367</v>
      </c>
      <c r="L5138" s="0" t="n">
        <v>33</v>
      </c>
      <c r="M5138" s="0" t="n">
        <v>4</v>
      </c>
      <c r="N5138" s="11" t="n">
        <v>0.075</v>
      </c>
      <c r="O5138" s="12" t="n">
        <v>107.13</v>
      </c>
      <c r="P5138" s="12" t="n">
        <v>261.3</v>
      </c>
      <c r="Q5138" s="12" t="n">
        <f aca="false">M5138*P5138*(1-N5138)</f>
        <v>966.81</v>
      </c>
      <c r="R5138" s="12" t="n">
        <f aca="false">M5138*O5138</f>
        <v>428.52</v>
      </c>
      <c r="S5138" s="12" t="n">
        <f aca="false">Q5138-R5138</f>
        <v>538.29</v>
      </c>
      <c r="T5138" s="11" t="n">
        <f aca="false">IFERROR(S5138/Q5138,0)</f>
        <v>0.556769168709467</v>
      </c>
      <c r="U5138" s="13" t="n">
        <f aca="false">F5138-E5138</f>
        <v>19</v>
      </c>
      <c r="V5138" s="13" t="n">
        <f aca="false">G5138-F5138</f>
        <v>6</v>
      </c>
      <c r="W5138" s="13" t="n">
        <f aca="false">G5138-E5138</f>
        <v>25</v>
      </c>
      <c r="X5138" s="10" t="n">
        <f aca="false">YEAR(E5138)</f>
        <v>2020</v>
      </c>
      <c r="Y5138" s="0" t="str">
        <f aca="false">TEXT(E5138,"yyyy-mm")</f>
        <v>2020-01</v>
      </c>
      <c r="Z5138" s="0" t="str">
        <f aca="false">"Q"&amp;ROUNDUP(MONTH(E5138)/3,0)&amp;"-"&amp;YEAR(E5138)</f>
        <v>Q1-2020</v>
      </c>
    </row>
    <row r="5139" customFormat="false" ht="14.25" hidden="false" customHeight="false" outlineLevel="0" collapsed="false">
      <c r="A5139" s="0" t="s">
        <v>5181</v>
      </c>
      <c r="B5139" s="0" t="s">
        <v>38</v>
      </c>
      <c r="C5139" s="0" t="s">
        <v>79</v>
      </c>
      <c r="D5139" s="9" t="n">
        <v>43800</v>
      </c>
      <c r="E5139" s="9" t="n">
        <v>43861</v>
      </c>
      <c r="F5139" s="9" t="n">
        <v>43883</v>
      </c>
      <c r="G5139" s="9" t="n">
        <v>43886</v>
      </c>
      <c r="H5139" s="10" t="s">
        <v>36</v>
      </c>
      <c r="I5139" s="0" t="n">
        <v>18</v>
      </c>
      <c r="J5139" s="0" t="n">
        <v>40</v>
      </c>
      <c r="K5139" s="0" t="n">
        <v>86</v>
      </c>
      <c r="L5139" s="0" t="n">
        <v>32</v>
      </c>
      <c r="M5139" s="0" t="n">
        <v>5</v>
      </c>
      <c r="N5139" s="11" t="n">
        <v>0.05</v>
      </c>
      <c r="O5139" s="12" t="n">
        <v>534.66</v>
      </c>
      <c r="P5139" s="12" t="n">
        <v>938</v>
      </c>
      <c r="Q5139" s="12" t="n">
        <f aca="false">M5139*P5139*(1-N5139)</f>
        <v>4455.5</v>
      </c>
      <c r="R5139" s="12" t="n">
        <f aca="false">M5139*O5139</f>
        <v>2673.3</v>
      </c>
      <c r="S5139" s="12" t="n">
        <f aca="false">Q5139-R5139</f>
        <v>1782.2</v>
      </c>
      <c r="T5139" s="11" t="n">
        <f aca="false">IFERROR(S5139/Q5139,0)</f>
        <v>0.4</v>
      </c>
      <c r="U5139" s="13" t="n">
        <f aca="false">F5139-E5139</f>
        <v>22</v>
      </c>
      <c r="V5139" s="13" t="n">
        <f aca="false">G5139-F5139</f>
        <v>3</v>
      </c>
      <c r="W5139" s="13" t="n">
        <f aca="false">G5139-E5139</f>
        <v>25</v>
      </c>
      <c r="X5139" s="10" t="n">
        <f aca="false">YEAR(E5139)</f>
        <v>2020</v>
      </c>
      <c r="Y5139" s="0" t="str">
        <f aca="false">TEXT(E5139,"yyyy-mm")</f>
        <v>2020-01</v>
      </c>
      <c r="Z5139" s="0" t="str">
        <f aca="false">"Q"&amp;ROUNDUP(MONTH(E5139)/3,0)&amp;"-"&amp;YEAR(E5139)</f>
        <v>Q1-2020</v>
      </c>
    </row>
    <row r="5140" customFormat="false" ht="14.25" hidden="false" customHeight="false" outlineLevel="0" collapsed="false">
      <c r="A5140" s="0" t="s">
        <v>5182</v>
      </c>
      <c r="B5140" s="0" t="s">
        <v>38</v>
      </c>
      <c r="C5140" s="0" t="s">
        <v>46</v>
      </c>
      <c r="D5140" s="9" t="n">
        <v>43700</v>
      </c>
      <c r="E5140" s="9" t="n">
        <v>43861</v>
      </c>
      <c r="F5140" s="9" t="n">
        <v>43879</v>
      </c>
      <c r="G5140" s="9" t="n">
        <v>43888</v>
      </c>
      <c r="H5140" s="10" t="s">
        <v>36</v>
      </c>
      <c r="I5140" s="0" t="n">
        <v>16</v>
      </c>
      <c r="J5140" s="0" t="n">
        <v>15</v>
      </c>
      <c r="K5140" s="0" t="n">
        <v>269</v>
      </c>
      <c r="L5140" s="0" t="n">
        <v>32</v>
      </c>
      <c r="M5140" s="0" t="n">
        <v>3</v>
      </c>
      <c r="N5140" s="11" t="n">
        <v>0.05</v>
      </c>
      <c r="O5140" s="12" t="n">
        <v>2150.16</v>
      </c>
      <c r="P5140" s="12" t="n">
        <v>3028.4</v>
      </c>
      <c r="Q5140" s="12" t="n">
        <f aca="false">M5140*P5140*(1-N5140)</f>
        <v>8630.94</v>
      </c>
      <c r="R5140" s="12" t="n">
        <f aca="false">M5140*O5140</f>
        <v>6450.48</v>
      </c>
      <c r="S5140" s="12" t="n">
        <f aca="false">Q5140-R5140</f>
        <v>2180.46</v>
      </c>
      <c r="T5140" s="11" t="n">
        <f aca="false">IFERROR(S5140/Q5140,0)</f>
        <v>0.252632969294191</v>
      </c>
      <c r="U5140" s="13" t="n">
        <f aca="false">F5140-E5140</f>
        <v>18</v>
      </c>
      <c r="V5140" s="13" t="n">
        <f aca="false">G5140-F5140</f>
        <v>9</v>
      </c>
      <c r="W5140" s="13" t="n">
        <f aca="false">G5140-E5140</f>
        <v>27</v>
      </c>
      <c r="X5140" s="10" t="n">
        <f aca="false">YEAR(E5140)</f>
        <v>2020</v>
      </c>
      <c r="Y5140" s="0" t="str">
        <f aca="false">TEXT(E5140,"yyyy-mm")</f>
        <v>2020-01</v>
      </c>
      <c r="Z5140" s="0" t="str">
        <f aca="false">"Q"&amp;ROUNDUP(MONTH(E5140)/3,0)&amp;"-"&amp;YEAR(E5140)</f>
        <v>Q1-2020</v>
      </c>
    </row>
    <row r="5141" customFormat="false" ht="14.25" hidden="false" customHeight="false" outlineLevel="0" collapsed="false">
      <c r="A5141" s="0" t="s">
        <v>5183</v>
      </c>
      <c r="B5141" s="0" t="s">
        <v>38</v>
      </c>
      <c r="C5141" s="0" t="s">
        <v>48</v>
      </c>
      <c r="D5141" s="9" t="n">
        <v>43800</v>
      </c>
      <c r="E5141" s="9" t="n">
        <v>43861</v>
      </c>
      <c r="F5141" s="9" t="n">
        <v>43881</v>
      </c>
      <c r="G5141" s="9" t="n">
        <v>43882</v>
      </c>
      <c r="H5141" s="10" t="s">
        <v>36</v>
      </c>
      <c r="I5141" s="0" t="n">
        <v>16</v>
      </c>
      <c r="J5141" s="0" t="n">
        <v>19</v>
      </c>
      <c r="K5141" s="0" t="n">
        <v>31</v>
      </c>
      <c r="L5141" s="0" t="n">
        <v>28</v>
      </c>
      <c r="M5141" s="0" t="n">
        <v>8</v>
      </c>
      <c r="N5141" s="11" t="n">
        <v>0.1</v>
      </c>
      <c r="O5141" s="12" t="n">
        <v>1476.68</v>
      </c>
      <c r="P5141" s="12" t="n">
        <v>2546</v>
      </c>
      <c r="Q5141" s="12" t="n">
        <f aca="false">M5141*P5141*(1-N5141)</f>
        <v>18331.2</v>
      </c>
      <c r="R5141" s="12" t="n">
        <f aca="false">M5141*O5141</f>
        <v>11813.44</v>
      </c>
      <c r="S5141" s="12" t="n">
        <f aca="false">Q5141-R5141</f>
        <v>6517.76</v>
      </c>
      <c r="T5141" s="11" t="n">
        <f aca="false">IFERROR(S5141/Q5141,0)</f>
        <v>0.355555555555556</v>
      </c>
      <c r="U5141" s="13" t="n">
        <f aca="false">F5141-E5141</f>
        <v>20</v>
      </c>
      <c r="V5141" s="13" t="n">
        <f aca="false">G5141-F5141</f>
        <v>1</v>
      </c>
      <c r="W5141" s="13" t="n">
        <f aca="false">G5141-E5141</f>
        <v>21</v>
      </c>
      <c r="X5141" s="10" t="n">
        <f aca="false">YEAR(E5141)</f>
        <v>2020</v>
      </c>
      <c r="Y5141" s="0" t="str">
        <f aca="false">TEXT(E5141,"yyyy-mm")</f>
        <v>2020-01</v>
      </c>
      <c r="Z5141" s="0" t="str">
        <f aca="false">"Q"&amp;ROUNDUP(MONTH(E5141)/3,0)&amp;"-"&amp;YEAR(E5141)</f>
        <v>Q1-2020</v>
      </c>
    </row>
    <row r="5142" customFormat="false" ht="14.25" hidden="false" customHeight="false" outlineLevel="0" collapsed="false">
      <c r="A5142" s="0" t="s">
        <v>5184</v>
      </c>
      <c r="B5142" s="0" t="s">
        <v>38</v>
      </c>
      <c r="C5142" s="0" t="s">
        <v>79</v>
      </c>
      <c r="D5142" s="9" t="n">
        <v>43800</v>
      </c>
      <c r="E5142" s="9" t="n">
        <v>43861</v>
      </c>
      <c r="F5142" s="9" t="n">
        <v>43874</v>
      </c>
      <c r="G5142" s="9" t="n">
        <v>43883</v>
      </c>
      <c r="H5142" s="10" t="s">
        <v>36</v>
      </c>
      <c r="I5142" s="0" t="n">
        <v>20</v>
      </c>
      <c r="J5142" s="0" t="n">
        <v>24</v>
      </c>
      <c r="K5142" s="0" t="n">
        <v>67</v>
      </c>
      <c r="L5142" s="0" t="n">
        <v>1</v>
      </c>
      <c r="M5142" s="0" t="n">
        <v>1</v>
      </c>
      <c r="N5142" s="11" t="n">
        <v>0.2</v>
      </c>
      <c r="O5142" s="12" t="n">
        <v>124.35</v>
      </c>
      <c r="P5142" s="12" t="n">
        <v>214.4</v>
      </c>
      <c r="Q5142" s="12" t="n">
        <f aca="false">M5142*P5142*(1-N5142)</f>
        <v>171.52</v>
      </c>
      <c r="R5142" s="12" t="n">
        <f aca="false">M5142*O5142</f>
        <v>124.35</v>
      </c>
      <c r="S5142" s="12" t="n">
        <f aca="false">Q5142-R5142</f>
        <v>47.17</v>
      </c>
      <c r="T5142" s="11" t="n">
        <f aca="false">IFERROR(S5142/Q5142,0)</f>
        <v>0.275011660447761</v>
      </c>
      <c r="U5142" s="13" t="n">
        <f aca="false">F5142-E5142</f>
        <v>13</v>
      </c>
      <c r="V5142" s="13" t="n">
        <f aca="false">G5142-F5142</f>
        <v>9</v>
      </c>
      <c r="W5142" s="13" t="n">
        <f aca="false">G5142-E5142</f>
        <v>22</v>
      </c>
      <c r="X5142" s="10" t="n">
        <f aca="false">YEAR(E5142)</f>
        <v>2020</v>
      </c>
      <c r="Y5142" s="0" t="str">
        <f aca="false">TEXT(E5142,"yyyy-mm")</f>
        <v>2020-01</v>
      </c>
      <c r="Z5142" s="0" t="str">
        <f aca="false">"Q"&amp;ROUNDUP(MONTH(E5142)/3,0)&amp;"-"&amp;YEAR(E5142)</f>
        <v>Q1-2020</v>
      </c>
    </row>
    <row r="5143" customFormat="false" ht="14.25" hidden="false" customHeight="false" outlineLevel="0" collapsed="false">
      <c r="A5143" s="0" t="s">
        <v>5185</v>
      </c>
      <c r="B5143" s="0" t="s">
        <v>38</v>
      </c>
      <c r="C5143" s="0" t="s">
        <v>39</v>
      </c>
      <c r="D5143" s="9" t="n">
        <v>43700</v>
      </c>
      <c r="E5143" s="9" t="n">
        <v>43861</v>
      </c>
      <c r="F5143" s="9" t="n">
        <v>43884</v>
      </c>
      <c r="G5143" s="9" t="n">
        <v>43885</v>
      </c>
      <c r="H5143" s="10" t="s">
        <v>36</v>
      </c>
      <c r="I5143" s="0" t="n">
        <v>13</v>
      </c>
      <c r="J5143" s="0" t="n">
        <v>32</v>
      </c>
      <c r="K5143" s="0" t="n">
        <v>132</v>
      </c>
      <c r="L5143" s="0" t="n">
        <v>19</v>
      </c>
      <c r="M5143" s="0" t="n">
        <v>6</v>
      </c>
      <c r="N5143" s="11" t="n">
        <v>0.1</v>
      </c>
      <c r="O5143" s="12" t="n">
        <v>96.48</v>
      </c>
      <c r="P5143" s="12" t="n">
        <v>214.4</v>
      </c>
      <c r="Q5143" s="12" t="n">
        <f aca="false">M5143*P5143*(1-N5143)</f>
        <v>1157.76</v>
      </c>
      <c r="R5143" s="12" t="n">
        <f aca="false">M5143*O5143</f>
        <v>578.88</v>
      </c>
      <c r="S5143" s="12" t="n">
        <f aca="false">Q5143-R5143</f>
        <v>578.88</v>
      </c>
      <c r="T5143" s="11" t="n">
        <f aca="false">IFERROR(S5143/Q5143,0)</f>
        <v>0.5</v>
      </c>
      <c r="U5143" s="13" t="n">
        <f aca="false">F5143-E5143</f>
        <v>23</v>
      </c>
      <c r="V5143" s="13" t="n">
        <f aca="false">G5143-F5143</f>
        <v>1</v>
      </c>
      <c r="W5143" s="13" t="n">
        <f aca="false">G5143-E5143</f>
        <v>24</v>
      </c>
      <c r="X5143" s="10" t="n">
        <f aca="false">YEAR(E5143)</f>
        <v>2020</v>
      </c>
      <c r="Y5143" s="0" t="str">
        <f aca="false">TEXT(E5143,"yyyy-mm")</f>
        <v>2020-01</v>
      </c>
      <c r="Z5143" s="0" t="str">
        <f aca="false">"Q"&amp;ROUNDUP(MONTH(E5143)/3,0)&amp;"-"&amp;YEAR(E5143)</f>
        <v>Q1-2020</v>
      </c>
    </row>
    <row r="5144" customFormat="false" ht="14.25" hidden="false" customHeight="false" outlineLevel="0" collapsed="false">
      <c r="A5144" s="0" t="s">
        <v>5186</v>
      </c>
      <c r="B5144" s="0" t="s">
        <v>38</v>
      </c>
      <c r="C5144" s="0" t="s">
        <v>35</v>
      </c>
      <c r="D5144" s="9" t="n">
        <v>43800</v>
      </c>
      <c r="E5144" s="9" t="n">
        <v>43862</v>
      </c>
      <c r="F5144" s="9" t="n">
        <v>43880</v>
      </c>
      <c r="G5144" s="9" t="n">
        <v>43888</v>
      </c>
      <c r="H5144" s="10" t="s">
        <v>36</v>
      </c>
      <c r="I5144" s="0" t="n">
        <v>19</v>
      </c>
      <c r="J5144" s="0" t="n">
        <v>25</v>
      </c>
      <c r="K5144" s="0" t="n">
        <v>217</v>
      </c>
      <c r="L5144" s="0" t="n">
        <v>32</v>
      </c>
      <c r="M5144" s="0" t="n">
        <v>5</v>
      </c>
      <c r="N5144" s="11" t="n">
        <v>0.05</v>
      </c>
      <c r="O5144" s="12" t="n">
        <v>1922.9</v>
      </c>
      <c r="P5144" s="12" t="n">
        <v>3845.8</v>
      </c>
      <c r="Q5144" s="12" t="n">
        <f aca="false">M5144*P5144*(1-N5144)</f>
        <v>18267.55</v>
      </c>
      <c r="R5144" s="12" t="n">
        <f aca="false">M5144*O5144</f>
        <v>9614.5</v>
      </c>
      <c r="S5144" s="12" t="n">
        <f aca="false">Q5144-R5144</f>
        <v>8653.05</v>
      </c>
      <c r="T5144" s="11" t="n">
        <f aca="false">IFERROR(S5144/Q5144,0)</f>
        <v>0.473684210526316</v>
      </c>
      <c r="U5144" s="13" t="n">
        <f aca="false">F5144-E5144</f>
        <v>18</v>
      </c>
      <c r="V5144" s="13" t="n">
        <f aca="false">G5144-F5144</f>
        <v>8</v>
      </c>
      <c r="W5144" s="13" t="n">
        <f aca="false">G5144-E5144</f>
        <v>26</v>
      </c>
      <c r="X5144" s="10" t="n">
        <f aca="false">YEAR(E5144)</f>
        <v>2020</v>
      </c>
      <c r="Y5144" s="0" t="str">
        <f aca="false">TEXT(E5144,"yyyy-mm")</f>
        <v>2020-02</v>
      </c>
      <c r="Z5144" s="0" t="str">
        <f aca="false">"Q"&amp;ROUNDUP(MONTH(E5144)/3,0)&amp;"-"&amp;YEAR(E5144)</f>
        <v>Q1-2020</v>
      </c>
    </row>
    <row r="5145" customFormat="false" ht="14.25" hidden="false" customHeight="false" outlineLevel="0" collapsed="false">
      <c r="A5145" s="0" t="s">
        <v>5187</v>
      </c>
      <c r="B5145" s="0" t="s">
        <v>43</v>
      </c>
      <c r="C5145" s="0" t="s">
        <v>48</v>
      </c>
      <c r="D5145" s="9" t="n">
        <v>43800</v>
      </c>
      <c r="E5145" s="9" t="n">
        <v>43862</v>
      </c>
      <c r="F5145" s="9" t="n">
        <v>43870</v>
      </c>
      <c r="G5145" s="9" t="n">
        <v>43878</v>
      </c>
      <c r="H5145" s="10" t="s">
        <v>36</v>
      </c>
      <c r="I5145" s="0" t="n">
        <v>26</v>
      </c>
      <c r="J5145" s="0" t="n">
        <v>43</v>
      </c>
      <c r="K5145" s="0" t="n">
        <v>18</v>
      </c>
      <c r="L5145" s="0" t="n">
        <v>16</v>
      </c>
      <c r="M5145" s="0" t="n">
        <v>3</v>
      </c>
      <c r="N5145" s="11" t="n">
        <v>0.05</v>
      </c>
      <c r="O5145" s="12" t="n">
        <v>737.34</v>
      </c>
      <c r="P5145" s="12" t="n">
        <v>1038.5</v>
      </c>
      <c r="Q5145" s="12" t="n">
        <f aca="false">M5145*P5145*(1-N5145)</f>
        <v>2959.725</v>
      </c>
      <c r="R5145" s="12" t="n">
        <f aca="false">M5145*O5145</f>
        <v>2212.02</v>
      </c>
      <c r="S5145" s="12" t="n">
        <f aca="false">Q5145-R5145</f>
        <v>747.705</v>
      </c>
      <c r="T5145" s="11" t="n">
        <f aca="false">IFERROR(S5145/Q5145,0)</f>
        <v>0.252626510908953</v>
      </c>
      <c r="U5145" s="13" t="n">
        <f aca="false">F5145-E5145</f>
        <v>8</v>
      </c>
      <c r="V5145" s="13" t="n">
        <f aca="false">G5145-F5145</f>
        <v>8</v>
      </c>
      <c r="W5145" s="13" t="n">
        <f aca="false">G5145-E5145</f>
        <v>16</v>
      </c>
      <c r="X5145" s="10" t="n">
        <f aca="false">YEAR(E5145)</f>
        <v>2020</v>
      </c>
      <c r="Y5145" s="0" t="str">
        <f aca="false">TEXT(E5145,"yyyy-mm")</f>
        <v>2020-02</v>
      </c>
      <c r="Z5145" s="0" t="str">
        <f aca="false">"Q"&amp;ROUNDUP(MONTH(E5145)/3,0)&amp;"-"&amp;YEAR(E5145)</f>
        <v>Q1-2020</v>
      </c>
    </row>
    <row r="5146" customFormat="false" ht="14.25" hidden="false" customHeight="false" outlineLevel="0" collapsed="false">
      <c r="A5146" s="0" t="s">
        <v>5188</v>
      </c>
      <c r="B5146" s="0" t="s">
        <v>34</v>
      </c>
      <c r="C5146" s="0" t="s">
        <v>58</v>
      </c>
      <c r="D5146" s="9" t="n">
        <v>43700</v>
      </c>
      <c r="E5146" s="9" t="n">
        <v>43862</v>
      </c>
      <c r="F5146" s="9" t="n">
        <v>43874</v>
      </c>
      <c r="G5146" s="9" t="n">
        <v>43879</v>
      </c>
      <c r="H5146" s="10" t="s">
        <v>36</v>
      </c>
      <c r="I5146" s="0" t="n">
        <v>1</v>
      </c>
      <c r="J5146" s="0" t="n">
        <v>10</v>
      </c>
      <c r="K5146" s="0" t="n">
        <v>338</v>
      </c>
      <c r="L5146" s="0" t="n">
        <v>37</v>
      </c>
      <c r="M5146" s="0" t="n">
        <v>8</v>
      </c>
      <c r="N5146" s="11" t="n">
        <v>0.2</v>
      </c>
      <c r="O5146" s="12" t="n">
        <v>93.8</v>
      </c>
      <c r="P5146" s="12" t="n">
        <v>234.5</v>
      </c>
      <c r="Q5146" s="12" t="n">
        <f aca="false">M5146*P5146*(1-N5146)</f>
        <v>1500.8</v>
      </c>
      <c r="R5146" s="12" t="n">
        <f aca="false">M5146*O5146</f>
        <v>750.4</v>
      </c>
      <c r="S5146" s="12" t="n">
        <f aca="false">Q5146-R5146</f>
        <v>750.4</v>
      </c>
      <c r="T5146" s="11" t="n">
        <f aca="false">IFERROR(S5146/Q5146,0)</f>
        <v>0.5</v>
      </c>
      <c r="U5146" s="13" t="n">
        <f aca="false">F5146-E5146</f>
        <v>12</v>
      </c>
      <c r="V5146" s="13" t="n">
        <f aca="false">G5146-F5146</f>
        <v>5</v>
      </c>
      <c r="W5146" s="13" t="n">
        <f aca="false">G5146-E5146</f>
        <v>17</v>
      </c>
      <c r="X5146" s="10" t="n">
        <f aca="false">YEAR(E5146)</f>
        <v>2020</v>
      </c>
      <c r="Y5146" s="0" t="str">
        <f aca="false">TEXT(E5146,"yyyy-mm")</f>
        <v>2020-02</v>
      </c>
      <c r="Z5146" s="0" t="str">
        <f aca="false">"Q"&amp;ROUNDUP(MONTH(E5146)/3,0)&amp;"-"&amp;YEAR(E5146)</f>
        <v>Q1-2020</v>
      </c>
    </row>
    <row r="5147" customFormat="false" ht="14.25" hidden="false" customHeight="false" outlineLevel="0" collapsed="false">
      <c r="A5147" s="0" t="s">
        <v>5189</v>
      </c>
      <c r="B5147" s="0" t="s">
        <v>41</v>
      </c>
      <c r="C5147" s="0" t="s">
        <v>39</v>
      </c>
      <c r="D5147" s="9" t="n">
        <v>43800</v>
      </c>
      <c r="E5147" s="9" t="n">
        <v>43862</v>
      </c>
      <c r="F5147" s="9" t="n">
        <v>43870</v>
      </c>
      <c r="G5147" s="9" t="n">
        <v>43878</v>
      </c>
      <c r="H5147" s="10" t="s">
        <v>36</v>
      </c>
      <c r="I5147" s="0" t="n">
        <v>22</v>
      </c>
      <c r="J5147" s="0" t="n">
        <v>15</v>
      </c>
      <c r="K5147" s="0" t="n">
        <v>187</v>
      </c>
      <c r="L5147" s="0" t="n">
        <v>14</v>
      </c>
      <c r="M5147" s="0" t="n">
        <v>5</v>
      </c>
      <c r="N5147" s="11" t="n">
        <v>0.05</v>
      </c>
      <c r="O5147" s="12" t="n">
        <v>443.21</v>
      </c>
      <c r="P5147" s="12" t="n">
        <v>904.5</v>
      </c>
      <c r="Q5147" s="12" t="n">
        <f aca="false">M5147*P5147*(1-N5147)</f>
        <v>4296.375</v>
      </c>
      <c r="R5147" s="12" t="n">
        <f aca="false">M5147*O5147</f>
        <v>2216.05</v>
      </c>
      <c r="S5147" s="12" t="n">
        <f aca="false">Q5147-R5147</f>
        <v>2080.325</v>
      </c>
      <c r="T5147" s="11" t="n">
        <f aca="false">IFERROR(S5147/Q5147,0)</f>
        <v>0.484204707456868</v>
      </c>
      <c r="U5147" s="13" t="n">
        <f aca="false">F5147-E5147</f>
        <v>8</v>
      </c>
      <c r="V5147" s="13" t="n">
        <f aca="false">G5147-F5147</f>
        <v>8</v>
      </c>
      <c r="W5147" s="13" t="n">
        <f aca="false">G5147-E5147</f>
        <v>16</v>
      </c>
      <c r="X5147" s="10" t="n">
        <f aca="false">YEAR(E5147)</f>
        <v>2020</v>
      </c>
      <c r="Y5147" s="0" t="str">
        <f aca="false">TEXT(E5147,"yyyy-mm")</f>
        <v>2020-02</v>
      </c>
      <c r="Z5147" s="0" t="str">
        <f aca="false">"Q"&amp;ROUNDUP(MONTH(E5147)/3,0)&amp;"-"&amp;YEAR(E5147)</f>
        <v>Q1-2020</v>
      </c>
    </row>
    <row r="5148" customFormat="false" ht="14.25" hidden="false" customHeight="false" outlineLevel="0" collapsed="false">
      <c r="A5148" s="0" t="s">
        <v>5190</v>
      </c>
      <c r="B5148" s="0" t="s">
        <v>34</v>
      </c>
      <c r="C5148" s="0" t="s">
        <v>39</v>
      </c>
      <c r="D5148" s="9" t="n">
        <v>43800</v>
      </c>
      <c r="E5148" s="9" t="n">
        <v>43862</v>
      </c>
      <c r="F5148" s="9" t="n">
        <v>43882</v>
      </c>
      <c r="G5148" s="9" t="n">
        <v>43884</v>
      </c>
      <c r="H5148" s="10" t="s">
        <v>36</v>
      </c>
      <c r="I5148" s="0" t="n">
        <v>10</v>
      </c>
      <c r="J5148" s="0" t="n">
        <v>17</v>
      </c>
      <c r="K5148" s="0" t="n">
        <v>112</v>
      </c>
      <c r="L5148" s="0" t="n">
        <v>31</v>
      </c>
      <c r="M5148" s="0" t="n">
        <v>3</v>
      </c>
      <c r="N5148" s="11" t="n">
        <v>0.075</v>
      </c>
      <c r="O5148" s="12" t="n">
        <v>1019.87</v>
      </c>
      <c r="P5148" s="12" t="n">
        <v>1728.6</v>
      </c>
      <c r="Q5148" s="12" t="n">
        <f aca="false">M5148*P5148*(1-N5148)</f>
        <v>4796.865</v>
      </c>
      <c r="R5148" s="12" t="n">
        <f aca="false">M5148*O5148</f>
        <v>3059.61</v>
      </c>
      <c r="S5148" s="12" t="n">
        <f aca="false">Q5148-R5148</f>
        <v>1737.255</v>
      </c>
      <c r="T5148" s="11" t="n">
        <f aca="false">IFERROR(S5148/Q5148,0)</f>
        <v>0.362164663796042</v>
      </c>
      <c r="U5148" s="13" t="n">
        <f aca="false">F5148-E5148</f>
        <v>20</v>
      </c>
      <c r="V5148" s="13" t="n">
        <f aca="false">G5148-F5148</f>
        <v>2</v>
      </c>
      <c r="W5148" s="13" t="n">
        <f aca="false">G5148-E5148</f>
        <v>22</v>
      </c>
      <c r="X5148" s="10" t="n">
        <f aca="false">YEAR(E5148)</f>
        <v>2020</v>
      </c>
      <c r="Y5148" s="0" t="str">
        <f aca="false">TEXT(E5148,"yyyy-mm")</f>
        <v>2020-02</v>
      </c>
      <c r="Z5148" s="0" t="str">
        <f aca="false">"Q"&amp;ROUNDUP(MONTH(E5148)/3,0)&amp;"-"&amp;YEAR(E5148)</f>
        <v>Q1-2020</v>
      </c>
    </row>
    <row r="5149" customFormat="false" ht="14.25" hidden="false" customHeight="false" outlineLevel="0" collapsed="false">
      <c r="A5149" s="0" t="s">
        <v>5191</v>
      </c>
      <c r="B5149" s="0" t="s">
        <v>34</v>
      </c>
      <c r="C5149" s="0" t="s">
        <v>35</v>
      </c>
      <c r="D5149" s="9" t="n">
        <v>43800</v>
      </c>
      <c r="E5149" s="9" t="n">
        <v>43862</v>
      </c>
      <c r="F5149" s="9" t="n">
        <v>43882</v>
      </c>
      <c r="G5149" s="9" t="n">
        <v>43889</v>
      </c>
      <c r="H5149" s="10" t="s">
        <v>36</v>
      </c>
      <c r="I5149" s="0" t="n">
        <v>7</v>
      </c>
      <c r="J5149" s="0" t="n">
        <v>6</v>
      </c>
      <c r="K5149" s="0" t="n">
        <v>245</v>
      </c>
      <c r="L5149" s="0" t="n">
        <v>23</v>
      </c>
      <c r="M5149" s="0" t="n">
        <v>4</v>
      </c>
      <c r="N5149" s="11" t="n">
        <v>0.05</v>
      </c>
      <c r="O5149" s="12" t="n">
        <v>312.35</v>
      </c>
      <c r="P5149" s="12" t="n">
        <v>743.7</v>
      </c>
      <c r="Q5149" s="12" t="n">
        <f aca="false">M5149*P5149*(1-N5149)</f>
        <v>2826.06</v>
      </c>
      <c r="R5149" s="12" t="n">
        <f aca="false">M5149*O5149</f>
        <v>1249.4</v>
      </c>
      <c r="S5149" s="12" t="n">
        <f aca="false">Q5149-R5149</f>
        <v>1576.66</v>
      </c>
      <c r="T5149" s="11" t="n">
        <f aca="false">IFERROR(S5149/Q5149,0)</f>
        <v>0.55790039843457</v>
      </c>
      <c r="U5149" s="13" t="n">
        <f aca="false">F5149-E5149</f>
        <v>20</v>
      </c>
      <c r="V5149" s="13" t="n">
        <f aca="false">G5149-F5149</f>
        <v>7</v>
      </c>
      <c r="W5149" s="13" t="n">
        <f aca="false">G5149-E5149</f>
        <v>27</v>
      </c>
      <c r="X5149" s="10" t="n">
        <f aca="false">YEAR(E5149)</f>
        <v>2020</v>
      </c>
      <c r="Y5149" s="0" t="str">
        <f aca="false">TEXT(E5149,"yyyy-mm")</f>
        <v>2020-02</v>
      </c>
      <c r="Z5149" s="0" t="str">
        <f aca="false">"Q"&amp;ROUNDUP(MONTH(E5149)/3,0)&amp;"-"&amp;YEAR(E5149)</f>
        <v>Q1-2020</v>
      </c>
    </row>
    <row r="5150" customFormat="false" ht="14.25" hidden="false" customHeight="false" outlineLevel="0" collapsed="false">
      <c r="A5150" s="0" t="s">
        <v>5192</v>
      </c>
      <c r="B5150" s="0" t="s">
        <v>34</v>
      </c>
      <c r="C5150" s="0" t="s">
        <v>48</v>
      </c>
      <c r="D5150" s="9" t="n">
        <v>43700</v>
      </c>
      <c r="E5150" s="9" t="n">
        <v>43863</v>
      </c>
      <c r="F5150" s="9" t="n">
        <v>43865</v>
      </c>
      <c r="G5150" s="9" t="n">
        <v>43870</v>
      </c>
      <c r="H5150" s="10" t="s">
        <v>36</v>
      </c>
      <c r="I5150" s="0" t="n">
        <v>1</v>
      </c>
      <c r="J5150" s="0" t="n">
        <v>15</v>
      </c>
      <c r="K5150" s="0" t="n">
        <v>9</v>
      </c>
      <c r="L5150" s="0" t="n">
        <v>9</v>
      </c>
      <c r="M5150" s="0" t="n">
        <v>8</v>
      </c>
      <c r="N5150" s="11" t="n">
        <v>0.2</v>
      </c>
      <c r="O5150" s="12" t="n">
        <v>632.08</v>
      </c>
      <c r="P5150" s="12" t="n">
        <v>1192.6</v>
      </c>
      <c r="Q5150" s="12" t="n">
        <f aca="false">M5150*P5150*(1-N5150)</f>
        <v>7632.64</v>
      </c>
      <c r="R5150" s="12" t="n">
        <f aca="false">M5150*O5150</f>
        <v>5056.64</v>
      </c>
      <c r="S5150" s="12" t="n">
        <f aca="false">Q5150-R5150</f>
        <v>2576</v>
      </c>
      <c r="T5150" s="11" t="n">
        <f aca="false">IFERROR(S5150/Q5150,0)</f>
        <v>0.337497903739728</v>
      </c>
      <c r="U5150" s="13" t="n">
        <f aca="false">F5150-E5150</f>
        <v>2</v>
      </c>
      <c r="V5150" s="13" t="n">
        <f aca="false">G5150-F5150</f>
        <v>5</v>
      </c>
      <c r="W5150" s="13" t="n">
        <f aca="false">G5150-E5150</f>
        <v>7</v>
      </c>
      <c r="X5150" s="10" t="n">
        <f aca="false">YEAR(E5150)</f>
        <v>2020</v>
      </c>
      <c r="Y5150" s="0" t="str">
        <f aca="false">TEXT(E5150,"yyyy-mm")</f>
        <v>2020-02</v>
      </c>
      <c r="Z5150" s="0" t="str">
        <f aca="false">"Q"&amp;ROUNDUP(MONTH(E5150)/3,0)&amp;"-"&amp;YEAR(E5150)</f>
        <v>Q1-2020</v>
      </c>
    </row>
    <row r="5151" customFormat="false" ht="14.25" hidden="false" customHeight="false" outlineLevel="0" collapsed="false">
      <c r="A5151" s="0" t="s">
        <v>5193</v>
      </c>
      <c r="B5151" s="0" t="s">
        <v>34</v>
      </c>
      <c r="C5151" s="0" t="s">
        <v>35</v>
      </c>
      <c r="D5151" s="9" t="n">
        <v>43800</v>
      </c>
      <c r="E5151" s="9" t="n">
        <v>43863</v>
      </c>
      <c r="F5151" s="9" t="n">
        <v>43875</v>
      </c>
      <c r="G5151" s="9" t="n">
        <v>43882</v>
      </c>
      <c r="H5151" s="10" t="s">
        <v>36</v>
      </c>
      <c r="I5151" s="0" t="n">
        <v>5</v>
      </c>
      <c r="J5151" s="0" t="n">
        <v>28</v>
      </c>
      <c r="K5151" s="0" t="n">
        <v>206</v>
      </c>
      <c r="L5151" s="0" t="n">
        <v>37</v>
      </c>
      <c r="M5151" s="0" t="n">
        <v>3</v>
      </c>
      <c r="N5151" s="11" t="n">
        <v>0.075</v>
      </c>
      <c r="O5151" s="12" t="n">
        <v>1392.93</v>
      </c>
      <c r="P5151" s="12" t="n">
        <v>2211</v>
      </c>
      <c r="Q5151" s="12" t="n">
        <f aca="false">M5151*P5151*(1-N5151)</f>
        <v>6135.525</v>
      </c>
      <c r="R5151" s="12" t="n">
        <f aca="false">M5151*O5151</f>
        <v>4178.79</v>
      </c>
      <c r="S5151" s="12" t="n">
        <f aca="false">Q5151-R5151</f>
        <v>1956.735</v>
      </c>
      <c r="T5151" s="11" t="n">
        <f aca="false">IFERROR(S5151/Q5151,0)</f>
        <v>0.318918918918919</v>
      </c>
      <c r="U5151" s="13" t="n">
        <f aca="false">F5151-E5151</f>
        <v>12</v>
      </c>
      <c r="V5151" s="13" t="n">
        <f aca="false">G5151-F5151</f>
        <v>7</v>
      </c>
      <c r="W5151" s="13" t="n">
        <f aca="false">G5151-E5151</f>
        <v>19</v>
      </c>
      <c r="X5151" s="10" t="n">
        <f aca="false">YEAR(E5151)</f>
        <v>2020</v>
      </c>
      <c r="Y5151" s="0" t="str">
        <f aca="false">TEXT(E5151,"yyyy-mm")</f>
        <v>2020-02</v>
      </c>
      <c r="Z5151" s="0" t="str">
        <f aca="false">"Q"&amp;ROUNDUP(MONTH(E5151)/3,0)&amp;"-"&amp;YEAR(E5151)</f>
        <v>Q1-2020</v>
      </c>
    </row>
    <row r="5152" customFormat="false" ht="14.25" hidden="false" customHeight="false" outlineLevel="0" collapsed="false">
      <c r="A5152" s="0" t="s">
        <v>5194</v>
      </c>
      <c r="B5152" s="0" t="s">
        <v>34</v>
      </c>
      <c r="C5152" s="0" t="s">
        <v>39</v>
      </c>
      <c r="D5152" s="9" t="n">
        <v>43800</v>
      </c>
      <c r="E5152" s="9" t="n">
        <v>43863</v>
      </c>
      <c r="F5152" s="9" t="n">
        <v>43866</v>
      </c>
      <c r="G5152" s="9" t="n">
        <v>43872</v>
      </c>
      <c r="H5152" s="10" t="s">
        <v>36</v>
      </c>
      <c r="I5152" s="0" t="n">
        <v>3</v>
      </c>
      <c r="J5152" s="0" t="n">
        <v>1</v>
      </c>
      <c r="K5152" s="0" t="n">
        <v>110</v>
      </c>
      <c r="L5152" s="0" t="n">
        <v>13</v>
      </c>
      <c r="M5152" s="0" t="n">
        <v>7</v>
      </c>
      <c r="N5152" s="11" t="n">
        <v>0.1</v>
      </c>
      <c r="O5152" s="12" t="n">
        <v>502.5</v>
      </c>
      <c r="P5152" s="12" t="n">
        <v>837.5</v>
      </c>
      <c r="Q5152" s="12" t="n">
        <f aca="false">M5152*P5152*(1-N5152)</f>
        <v>5276.25</v>
      </c>
      <c r="R5152" s="12" t="n">
        <f aca="false">M5152*O5152</f>
        <v>3517.5</v>
      </c>
      <c r="S5152" s="12" t="n">
        <f aca="false">Q5152-R5152</f>
        <v>1758.75</v>
      </c>
      <c r="T5152" s="11" t="n">
        <f aca="false">IFERROR(S5152/Q5152,0)</f>
        <v>0.333333333333333</v>
      </c>
      <c r="U5152" s="13" t="n">
        <f aca="false">F5152-E5152</f>
        <v>3</v>
      </c>
      <c r="V5152" s="13" t="n">
        <f aca="false">G5152-F5152</f>
        <v>6</v>
      </c>
      <c r="W5152" s="13" t="n">
        <f aca="false">G5152-E5152</f>
        <v>9</v>
      </c>
      <c r="X5152" s="10" t="n">
        <f aca="false">YEAR(E5152)</f>
        <v>2020</v>
      </c>
      <c r="Y5152" s="0" t="str">
        <f aca="false">TEXT(E5152,"yyyy-mm")</f>
        <v>2020-02</v>
      </c>
      <c r="Z5152" s="0" t="str">
        <f aca="false">"Q"&amp;ROUNDUP(MONTH(E5152)/3,0)&amp;"-"&amp;YEAR(E5152)</f>
        <v>Q1-2020</v>
      </c>
    </row>
    <row r="5153" customFormat="false" ht="14.25" hidden="false" customHeight="false" outlineLevel="0" collapsed="false">
      <c r="A5153" s="0" t="s">
        <v>5195</v>
      </c>
      <c r="B5153" s="0" t="s">
        <v>34</v>
      </c>
      <c r="C5153" s="0" t="s">
        <v>39</v>
      </c>
      <c r="D5153" s="9" t="n">
        <v>43800</v>
      </c>
      <c r="E5153" s="9" t="n">
        <v>43863</v>
      </c>
      <c r="F5153" s="9" t="n">
        <v>43868</v>
      </c>
      <c r="G5153" s="9" t="n">
        <v>43875</v>
      </c>
      <c r="H5153" s="10" t="s">
        <v>36</v>
      </c>
      <c r="I5153" s="0" t="n">
        <v>11</v>
      </c>
      <c r="J5153" s="0" t="n">
        <v>45</v>
      </c>
      <c r="K5153" s="0" t="n">
        <v>178</v>
      </c>
      <c r="L5153" s="0" t="n">
        <v>35</v>
      </c>
      <c r="M5153" s="0" t="n">
        <v>7</v>
      </c>
      <c r="N5153" s="11" t="n">
        <v>0.05</v>
      </c>
      <c r="O5153" s="12" t="n">
        <v>1603.71</v>
      </c>
      <c r="P5153" s="12" t="n">
        <v>2505.8</v>
      </c>
      <c r="Q5153" s="12" t="n">
        <f aca="false">M5153*P5153*(1-N5153)</f>
        <v>16663.57</v>
      </c>
      <c r="R5153" s="12" t="n">
        <f aca="false">M5153*O5153</f>
        <v>11225.97</v>
      </c>
      <c r="S5153" s="12" t="n">
        <f aca="false">Q5153-R5153</f>
        <v>5437.6</v>
      </c>
      <c r="T5153" s="11" t="n">
        <f aca="false">IFERROR(S5153/Q5153,0)</f>
        <v>0.326316629629785</v>
      </c>
      <c r="U5153" s="13" t="n">
        <f aca="false">F5153-E5153</f>
        <v>5</v>
      </c>
      <c r="V5153" s="13" t="n">
        <f aca="false">G5153-F5153</f>
        <v>7</v>
      </c>
      <c r="W5153" s="13" t="n">
        <f aca="false">G5153-E5153</f>
        <v>12</v>
      </c>
      <c r="X5153" s="10" t="n">
        <f aca="false">YEAR(E5153)</f>
        <v>2020</v>
      </c>
      <c r="Y5153" s="0" t="str">
        <f aca="false">TEXT(E5153,"yyyy-mm")</f>
        <v>2020-02</v>
      </c>
      <c r="Z5153" s="0" t="str">
        <f aca="false">"Q"&amp;ROUNDUP(MONTH(E5153)/3,0)&amp;"-"&amp;YEAR(E5153)</f>
        <v>Q1-2020</v>
      </c>
    </row>
    <row r="5154" customFormat="false" ht="14.25" hidden="false" customHeight="false" outlineLevel="0" collapsed="false">
      <c r="A5154" s="0" t="s">
        <v>5196</v>
      </c>
      <c r="B5154" s="0" t="s">
        <v>43</v>
      </c>
      <c r="C5154" s="0" t="s">
        <v>39</v>
      </c>
      <c r="D5154" s="9" t="n">
        <v>43800</v>
      </c>
      <c r="E5154" s="9" t="n">
        <v>43863</v>
      </c>
      <c r="F5154" s="9" t="n">
        <v>43880</v>
      </c>
      <c r="G5154" s="9" t="n">
        <v>43884</v>
      </c>
      <c r="H5154" s="10" t="s">
        <v>36</v>
      </c>
      <c r="I5154" s="0" t="n">
        <v>27</v>
      </c>
      <c r="J5154" s="0" t="n">
        <v>33</v>
      </c>
      <c r="K5154" s="0" t="n">
        <v>156</v>
      </c>
      <c r="L5154" s="0" t="n">
        <v>19</v>
      </c>
      <c r="M5154" s="0" t="n">
        <v>1</v>
      </c>
      <c r="N5154" s="11" t="n">
        <v>0.1</v>
      </c>
      <c r="O5154" s="12" t="n">
        <v>114.64</v>
      </c>
      <c r="P5154" s="12" t="n">
        <v>194.3</v>
      </c>
      <c r="Q5154" s="12" t="n">
        <f aca="false">M5154*P5154*(1-N5154)</f>
        <v>174.87</v>
      </c>
      <c r="R5154" s="12" t="n">
        <f aca="false">M5154*O5154</f>
        <v>114.64</v>
      </c>
      <c r="S5154" s="12" t="n">
        <f aca="false">Q5154-R5154</f>
        <v>60.23</v>
      </c>
      <c r="T5154" s="11" t="n">
        <f aca="false">IFERROR(S5154/Q5154,0)</f>
        <v>0.344427288843141</v>
      </c>
      <c r="U5154" s="13" t="n">
        <f aca="false">F5154-E5154</f>
        <v>17</v>
      </c>
      <c r="V5154" s="13" t="n">
        <f aca="false">G5154-F5154</f>
        <v>4</v>
      </c>
      <c r="W5154" s="13" t="n">
        <f aca="false">G5154-E5154</f>
        <v>21</v>
      </c>
      <c r="X5154" s="10" t="n">
        <f aca="false">YEAR(E5154)</f>
        <v>2020</v>
      </c>
      <c r="Y5154" s="0" t="str">
        <f aca="false">TEXT(E5154,"yyyy-mm")</f>
        <v>2020-02</v>
      </c>
      <c r="Z5154" s="0" t="str">
        <f aca="false">"Q"&amp;ROUNDUP(MONTH(E5154)/3,0)&amp;"-"&amp;YEAR(E5154)</f>
        <v>Q1-2020</v>
      </c>
    </row>
    <row r="5155" customFormat="false" ht="14.25" hidden="false" customHeight="false" outlineLevel="0" collapsed="false">
      <c r="A5155" s="0" t="s">
        <v>5197</v>
      </c>
      <c r="B5155" s="0" t="s">
        <v>38</v>
      </c>
      <c r="C5155" s="0" t="s">
        <v>48</v>
      </c>
      <c r="D5155" s="9" t="n">
        <v>43700</v>
      </c>
      <c r="E5155" s="9" t="n">
        <v>43863</v>
      </c>
      <c r="F5155" s="9" t="n">
        <v>43872</v>
      </c>
      <c r="G5155" s="9" t="n">
        <v>43881</v>
      </c>
      <c r="H5155" s="10" t="s">
        <v>36</v>
      </c>
      <c r="I5155" s="0" t="n">
        <v>16</v>
      </c>
      <c r="J5155" s="0" t="n">
        <v>35</v>
      </c>
      <c r="K5155" s="0" t="n">
        <v>16</v>
      </c>
      <c r="L5155" s="0" t="n">
        <v>24</v>
      </c>
      <c r="M5155" s="0" t="n">
        <v>3</v>
      </c>
      <c r="N5155" s="11" t="n">
        <v>0.075</v>
      </c>
      <c r="O5155" s="12" t="n">
        <v>1181.88</v>
      </c>
      <c r="P5155" s="12" t="n">
        <v>1969.8</v>
      </c>
      <c r="Q5155" s="12" t="n">
        <f aca="false">M5155*P5155*(1-N5155)</f>
        <v>5466.195</v>
      </c>
      <c r="R5155" s="12" t="n">
        <f aca="false">M5155*O5155</f>
        <v>3545.64</v>
      </c>
      <c r="S5155" s="12" t="n">
        <f aca="false">Q5155-R5155</f>
        <v>1920.555</v>
      </c>
      <c r="T5155" s="11" t="n">
        <f aca="false">IFERROR(S5155/Q5155,0)</f>
        <v>0.351351351351351</v>
      </c>
      <c r="U5155" s="13" t="n">
        <f aca="false">F5155-E5155</f>
        <v>9</v>
      </c>
      <c r="V5155" s="13" t="n">
        <f aca="false">G5155-F5155</f>
        <v>9</v>
      </c>
      <c r="W5155" s="13" t="n">
        <f aca="false">G5155-E5155</f>
        <v>18</v>
      </c>
      <c r="X5155" s="10" t="n">
        <f aca="false">YEAR(E5155)</f>
        <v>2020</v>
      </c>
      <c r="Y5155" s="0" t="str">
        <f aca="false">TEXT(E5155,"yyyy-mm")</f>
        <v>2020-02</v>
      </c>
      <c r="Z5155" s="0" t="str">
        <f aca="false">"Q"&amp;ROUNDUP(MONTH(E5155)/3,0)&amp;"-"&amp;YEAR(E5155)</f>
        <v>Q1-2020</v>
      </c>
    </row>
    <row r="5156" customFormat="false" ht="14.25" hidden="false" customHeight="false" outlineLevel="0" collapsed="false">
      <c r="A5156" s="0" t="s">
        <v>5198</v>
      </c>
      <c r="B5156" s="0" t="s">
        <v>38</v>
      </c>
      <c r="C5156" s="0" t="s">
        <v>48</v>
      </c>
      <c r="D5156" s="9" t="n">
        <v>43700</v>
      </c>
      <c r="E5156" s="9" t="n">
        <v>43863</v>
      </c>
      <c r="F5156" s="9" t="n">
        <v>43888</v>
      </c>
      <c r="G5156" s="9" t="n">
        <v>43896</v>
      </c>
      <c r="H5156" s="10" t="s">
        <v>36</v>
      </c>
      <c r="I5156" s="0" t="n">
        <v>17</v>
      </c>
      <c r="J5156" s="0" t="n">
        <v>13</v>
      </c>
      <c r="K5156" s="0" t="n">
        <v>21</v>
      </c>
      <c r="L5156" s="0" t="n">
        <v>15</v>
      </c>
      <c r="M5156" s="0" t="n">
        <v>2</v>
      </c>
      <c r="N5156" s="11" t="n">
        <v>0.075</v>
      </c>
      <c r="O5156" s="12" t="n">
        <v>1485.79</v>
      </c>
      <c r="P5156" s="12" t="n">
        <v>1929.6</v>
      </c>
      <c r="Q5156" s="12" t="n">
        <f aca="false">M5156*P5156*(1-N5156)</f>
        <v>3569.76</v>
      </c>
      <c r="R5156" s="12" t="n">
        <f aca="false">M5156*O5156</f>
        <v>2971.58</v>
      </c>
      <c r="S5156" s="12" t="n">
        <f aca="false">Q5156-R5156</f>
        <v>598.18</v>
      </c>
      <c r="T5156" s="11" t="n">
        <f aca="false">IFERROR(S5156/Q5156,0)</f>
        <v>0.167568688091076</v>
      </c>
      <c r="U5156" s="13" t="n">
        <f aca="false">F5156-E5156</f>
        <v>25</v>
      </c>
      <c r="V5156" s="13" t="n">
        <f aca="false">G5156-F5156</f>
        <v>8</v>
      </c>
      <c r="W5156" s="13" t="n">
        <f aca="false">G5156-E5156</f>
        <v>33</v>
      </c>
      <c r="X5156" s="10" t="n">
        <f aca="false">YEAR(E5156)</f>
        <v>2020</v>
      </c>
      <c r="Y5156" s="0" t="str">
        <f aca="false">TEXT(E5156,"yyyy-mm")</f>
        <v>2020-02</v>
      </c>
      <c r="Z5156" s="0" t="str">
        <f aca="false">"Q"&amp;ROUNDUP(MONTH(E5156)/3,0)&amp;"-"&amp;YEAR(E5156)</f>
        <v>Q1-2020</v>
      </c>
    </row>
    <row r="5157" customFormat="false" ht="14.25" hidden="false" customHeight="false" outlineLevel="0" collapsed="false">
      <c r="A5157" s="0" t="s">
        <v>5199</v>
      </c>
      <c r="B5157" s="0" t="s">
        <v>34</v>
      </c>
      <c r="C5157" s="0" t="s">
        <v>46</v>
      </c>
      <c r="D5157" s="9" t="n">
        <v>43800</v>
      </c>
      <c r="E5157" s="9" t="n">
        <v>43863</v>
      </c>
      <c r="F5157" s="9" t="n">
        <v>43870</v>
      </c>
      <c r="G5157" s="9" t="n">
        <v>43875</v>
      </c>
      <c r="H5157" s="10" t="s">
        <v>36</v>
      </c>
      <c r="I5157" s="0" t="n">
        <v>3</v>
      </c>
      <c r="J5157" s="0" t="n">
        <v>21</v>
      </c>
      <c r="K5157" s="0" t="n">
        <v>315</v>
      </c>
      <c r="L5157" s="0" t="n">
        <v>11</v>
      </c>
      <c r="M5157" s="0" t="n">
        <v>2</v>
      </c>
      <c r="N5157" s="11" t="n">
        <v>0.1</v>
      </c>
      <c r="O5157" s="12" t="n">
        <v>95.54</v>
      </c>
      <c r="P5157" s="12" t="n">
        <v>207.7</v>
      </c>
      <c r="Q5157" s="12" t="n">
        <f aca="false">M5157*P5157*(1-N5157)</f>
        <v>373.86</v>
      </c>
      <c r="R5157" s="12" t="n">
        <f aca="false">M5157*O5157</f>
        <v>191.08</v>
      </c>
      <c r="S5157" s="12" t="n">
        <f aca="false">Q5157-R5157</f>
        <v>182.78</v>
      </c>
      <c r="T5157" s="11" t="n">
        <f aca="false">IFERROR(S5157/Q5157,0)</f>
        <v>0.4888995880811</v>
      </c>
      <c r="U5157" s="13" t="n">
        <f aca="false">F5157-E5157</f>
        <v>7</v>
      </c>
      <c r="V5157" s="13" t="n">
        <f aca="false">G5157-F5157</f>
        <v>5</v>
      </c>
      <c r="W5157" s="13" t="n">
        <f aca="false">G5157-E5157</f>
        <v>12</v>
      </c>
      <c r="X5157" s="10" t="n">
        <f aca="false">YEAR(E5157)</f>
        <v>2020</v>
      </c>
      <c r="Y5157" s="0" t="str">
        <f aca="false">TEXT(E5157,"yyyy-mm")</f>
        <v>2020-02</v>
      </c>
      <c r="Z5157" s="0" t="str">
        <f aca="false">"Q"&amp;ROUNDUP(MONTH(E5157)/3,0)&amp;"-"&amp;YEAR(E5157)</f>
        <v>Q1-2020</v>
      </c>
    </row>
    <row r="5158" customFormat="false" ht="14.25" hidden="false" customHeight="false" outlineLevel="0" collapsed="false">
      <c r="A5158" s="0" t="s">
        <v>5200</v>
      </c>
      <c r="B5158" s="0" t="s">
        <v>34</v>
      </c>
      <c r="C5158" s="0" t="s">
        <v>35</v>
      </c>
      <c r="D5158" s="9" t="n">
        <v>43800</v>
      </c>
      <c r="E5158" s="9" t="n">
        <v>43863</v>
      </c>
      <c r="F5158" s="9" t="n">
        <v>43872</v>
      </c>
      <c r="G5158" s="9" t="n">
        <v>43876</v>
      </c>
      <c r="H5158" s="10" t="s">
        <v>36</v>
      </c>
      <c r="I5158" s="0" t="n">
        <v>10</v>
      </c>
      <c r="J5158" s="0" t="n">
        <v>33</v>
      </c>
      <c r="K5158" s="0" t="n">
        <v>229</v>
      </c>
      <c r="L5158" s="0" t="n">
        <v>16</v>
      </c>
      <c r="M5158" s="0" t="n">
        <v>7</v>
      </c>
      <c r="N5158" s="11" t="n">
        <v>0.075</v>
      </c>
      <c r="O5158" s="12" t="n">
        <v>3046.76</v>
      </c>
      <c r="P5158" s="12" t="n">
        <v>3906.1</v>
      </c>
      <c r="Q5158" s="12" t="n">
        <f aca="false">M5158*P5158*(1-N5158)</f>
        <v>25291.9975</v>
      </c>
      <c r="R5158" s="12" t="n">
        <f aca="false">M5158*O5158</f>
        <v>21327.32</v>
      </c>
      <c r="S5158" s="12" t="n">
        <f aca="false">Q5158-R5158</f>
        <v>3964.6775</v>
      </c>
      <c r="T5158" s="11" t="n">
        <f aca="false">IFERROR(S5158/Q5158,0)</f>
        <v>0.156756203221988</v>
      </c>
      <c r="U5158" s="13" t="n">
        <f aca="false">F5158-E5158</f>
        <v>9</v>
      </c>
      <c r="V5158" s="13" t="n">
        <f aca="false">G5158-F5158</f>
        <v>4</v>
      </c>
      <c r="W5158" s="13" t="n">
        <f aca="false">G5158-E5158</f>
        <v>13</v>
      </c>
      <c r="X5158" s="10" t="n">
        <f aca="false">YEAR(E5158)</f>
        <v>2020</v>
      </c>
      <c r="Y5158" s="0" t="str">
        <f aca="false">TEXT(E5158,"yyyy-mm")</f>
        <v>2020-02</v>
      </c>
      <c r="Z5158" s="0" t="str">
        <f aca="false">"Q"&amp;ROUNDUP(MONTH(E5158)/3,0)&amp;"-"&amp;YEAR(E5158)</f>
        <v>Q1-2020</v>
      </c>
    </row>
    <row r="5159" customFormat="false" ht="14.25" hidden="false" customHeight="false" outlineLevel="0" collapsed="false">
      <c r="A5159" s="0" t="s">
        <v>5201</v>
      </c>
      <c r="B5159" s="0" t="s">
        <v>43</v>
      </c>
      <c r="C5159" s="0" t="s">
        <v>46</v>
      </c>
      <c r="D5159" s="9" t="n">
        <v>43800</v>
      </c>
      <c r="E5159" s="9" t="n">
        <v>43863</v>
      </c>
      <c r="F5159" s="9" t="n">
        <v>43872</v>
      </c>
      <c r="G5159" s="9" t="n">
        <v>43875</v>
      </c>
      <c r="H5159" s="10" t="s">
        <v>36</v>
      </c>
      <c r="I5159" s="0" t="n">
        <v>27</v>
      </c>
      <c r="J5159" s="0" t="n">
        <v>14</v>
      </c>
      <c r="K5159" s="0" t="n">
        <v>281</v>
      </c>
      <c r="L5159" s="0" t="n">
        <v>34</v>
      </c>
      <c r="M5159" s="0" t="n">
        <v>3</v>
      </c>
      <c r="N5159" s="11" t="n">
        <v>0.4</v>
      </c>
      <c r="O5159" s="12" t="n">
        <v>3025.85</v>
      </c>
      <c r="P5159" s="12" t="n">
        <v>3879.3</v>
      </c>
      <c r="Q5159" s="12" t="n">
        <f aca="false">M5159*P5159*(1-N5159)</f>
        <v>6982.74</v>
      </c>
      <c r="R5159" s="12" t="n">
        <f aca="false">M5159*O5159</f>
        <v>9077.55</v>
      </c>
      <c r="S5159" s="12" t="n">
        <f aca="false">Q5159-R5159</f>
        <v>-2094.81</v>
      </c>
      <c r="T5159" s="11" t="n">
        <f aca="false">IFERROR(S5159/Q5159,0)</f>
        <v>-0.299998281476899</v>
      </c>
      <c r="U5159" s="13" t="n">
        <f aca="false">F5159-E5159</f>
        <v>9</v>
      </c>
      <c r="V5159" s="13" t="n">
        <f aca="false">G5159-F5159</f>
        <v>3</v>
      </c>
      <c r="W5159" s="13" t="n">
        <f aca="false">G5159-E5159</f>
        <v>12</v>
      </c>
      <c r="X5159" s="10" t="n">
        <f aca="false">YEAR(E5159)</f>
        <v>2020</v>
      </c>
      <c r="Y5159" s="0" t="str">
        <f aca="false">TEXT(E5159,"yyyy-mm")</f>
        <v>2020-02</v>
      </c>
      <c r="Z5159" s="0" t="str">
        <f aca="false">"Q"&amp;ROUNDUP(MONTH(E5159)/3,0)&amp;"-"&amp;YEAR(E5159)</f>
        <v>Q1-2020</v>
      </c>
    </row>
    <row r="5160" customFormat="false" ht="14.25" hidden="false" customHeight="false" outlineLevel="0" collapsed="false">
      <c r="A5160" s="0" t="s">
        <v>5202</v>
      </c>
      <c r="B5160" s="0" t="s">
        <v>34</v>
      </c>
      <c r="C5160" s="0" t="s">
        <v>79</v>
      </c>
      <c r="D5160" s="9" t="n">
        <v>43700</v>
      </c>
      <c r="E5160" s="9" t="n">
        <v>43863</v>
      </c>
      <c r="F5160" s="9" t="n">
        <v>43865</v>
      </c>
      <c r="G5160" s="9" t="n">
        <v>43874</v>
      </c>
      <c r="H5160" s="10" t="s">
        <v>36</v>
      </c>
      <c r="I5160" s="0" t="n">
        <v>4</v>
      </c>
      <c r="J5160" s="0" t="n">
        <v>48</v>
      </c>
      <c r="K5160" s="0" t="n">
        <v>76</v>
      </c>
      <c r="L5160" s="0" t="n">
        <v>38</v>
      </c>
      <c r="M5160" s="0" t="n">
        <v>8</v>
      </c>
      <c r="N5160" s="11" t="n">
        <v>0.05</v>
      </c>
      <c r="O5160" s="12" t="n">
        <v>1999.82</v>
      </c>
      <c r="P5160" s="12" t="n">
        <v>2438.8</v>
      </c>
      <c r="Q5160" s="12" t="n">
        <f aca="false">M5160*P5160*(1-N5160)</f>
        <v>18534.88</v>
      </c>
      <c r="R5160" s="12" t="n">
        <f aca="false">M5160*O5160</f>
        <v>15998.56</v>
      </c>
      <c r="S5160" s="12" t="n">
        <f aca="false">Q5160-R5160</f>
        <v>2536.32</v>
      </c>
      <c r="T5160" s="11" t="n">
        <f aca="false">IFERROR(S5160/Q5160,0)</f>
        <v>0.136840378788533</v>
      </c>
      <c r="U5160" s="13" t="n">
        <f aca="false">F5160-E5160</f>
        <v>2</v>
      </c>
      <c r="V5160" s="13" t="n">
        <f aca="false">G5160-F5160</f>
        <v>9</v>
      </c>
      <c r="W5160" s="13" t="n">
        <f aca="false">G5160-E5160</f>
        <v>11</v>
      </c>
      <c r="X5160" s="10" t="n">
        <f aca="false">YEAR(E5160)</f>
        <v>2020</v>
      </c>
      <c r="Y5160" s="0" t="str">
        <f aca="false">TEXT(E5160,"yyyy-mm")</f>
        <v>2020-02</v>
      </c>
      <c r="Z5160" s="0" t="str">
        <f aca="false">"Q"&amp;ROUNDUP(MONTH(E5160)/3,0)&amp;"-"&amp;YEAR(E5160)</f>
        <v>Q1-2020</v>
      </c>
    </row>
    <row r="5161" customFormat="false" ht="14.25" hidden="false" customHeight="false" outlineLevel="0" collapsed="false">
      <c r="A5161" s="0" t="s">
        <v>5203</v>
      </c>
      <c r="B5161" s="0" t="s">
        <v>38</v>
      </c>
      <c r="C5161" s="0" t="s">
        <v>35</v>
      </c>
      <c r="D5161" s="9" t="n">
        <v>43700</v>
      </c>
      <c r="E5161" s="9" t="n">
        <v>43864</v>
      </c>
      <c r="F5161" s="9" t="n">
        <v>43881</v>
      </c>
      <c r="G5161" s="9" t="n">
        <v>43884</v>
      </c>
      <c r="H5161" s="10" t="s">
        <v>36</v>
      </c>
      <c r="I5161" s="0" t="n">
        <v>19</v>
      </c>
      <c r="J5161" s="0" t="n">
        <v>12</v>
      </c>
      <c r="K5161" s="0" t="n">
        <v>261</v>
      </c>
      <c r="L5161" s="0" t="n">
        <v>21</v>
      </c>
      <c r="M5161" s="0" t="n">
        <v>7</v>
      </c>
      <c r="N5161" s="11" t="n">
        <v>0.05</v>
      </c>
      <c r="O5161" s="12" t="n">
        <v>1070.66</v>
      </c>
      <c r="P5161" s="12" t="n">
        <v>2278</v>
      </c>
      <c r="Q5161" s="12" t="n">
        <f aca="false">M5161*P5161*(1-N5161)</f>
        <v>15148.7</v>
      </c>
      <c r="R5161" s="12" t="n">
        <f aca="false">M5161*O5161</f>
        <v>7494.62</v>
      </c>
      <c r="S5161" s="12" t="n">
        <f aca="false">Q5161-R5161</f>
        <v>7654.08</v>
      </c>
      <c r="T5161" s="11" t="n">
        <f aca="false">IFERROR(S5161/Q5161,0)</f>
        <v>0.505263157894737</v>
      </c>
      <c r="U5161" s="13" t="n">
        <f aca="false">F5161-E5161</f>
        <v>17</v>
      </c>
      <c r="V5161" s="13" t="n">
        <f aca="false">G5161-F5161</f>
        <v>3</v>
      </c>
      <c r="W5161" s="13" t="n">
        <f aca="false">G5161-E5161</f>
        <v>20</v>
      </c>
      <c r="X5161" s="10" t="n">
        <f aca="false">YEAR(E5161)</f>
        <v>2020</v>
      </c>
      <c r="Y5161" s="0" t="str">
        <f aca="false">TEXT(E5161,"yyyy-mm")</f>
        <v>2020-02</v>
      </c>
      <c r="Z5161" s="0" t="str">
        <f aca="false">"Q"&amp;ROUNDUP(MONTH(E5161)/3,0)&amp;"-"&amp;YEAR(E5161)</f>
        <v>Q1-2020</v>
      </c>
    </row>
    <row r="5162" customFormat="false" ht="14.25" hidden="false" customHeight="false" outlineLevel="0" collapsed="false">
      <c r="A5162" s="0" t="s">
        <v>5204</v>
      </c>
      <c r="B5162" s="0" t="s">
        <v>34</v>
      </c>
      <c r="C5162" s="0" t="s">
        <v>39</v>
      </c>
      <c r="D5162" s="9" t="n">
        <v>43800</v>
      </c>
      <c r="E5162" s="9" t="n">
        <v>43864</v>
      </c>
      <c r="F5162" s="9" t="n">
        <v>43891</v>
      </c>
      <c r="G5162" s="9" t="n">
        <v>43897</v>
      </c>
      <c r="H5162" s="10" t="s">
        <v>36</v>
      </c>
      <c r="I5162" s="0" t="n">
        <v>7</v>
      </c>
      <c r="J5162" s="0" t="n">
        <v>33</v>
      </c>
      <c r="K5162" s="0" t="n">
        <v>143</v>
      </c>
      <c r="L5162" s="0" t="n">
        <v>41</v>
      </c>
      <c r="M5162" s="0" t="n">
        <v>5</v>
      </c>
      <c r="N5162" s="11" t="n">
        <v>0.075</v>
      </c>
      <c r="O5162" s="12" t="n">
        <v>4803.03</v>
      </c>
      <c r="P5162" s="12" t="n">
        <v>6237.7</v>
      </c>
      <c r="Q5162" s="12" t="n">
        <f aca="false">M5162*P5162*(1-N5162)</f>
        <v>28849.3625</v>
      </c>
      <c r="R5162" s="12" t="n">
        <f aca="false">M5162*O5162</f>
        <v>24015.15</v>
      </c>
      <c r="S5162" s="12" t="n">
        <f aca="false">Q5162-R5162</f>
        <v>4834.21250000001</v>
      </c>
      <c r="T5162" s="11" t="n">
        <f aca="false">IFERROR(S5162/Q5162,0)</f>
        <v>0.167567394253513</v>
      </c>
      <c r="U5162" s="13" t="n">
        <f aca="false">F5162-E5162</f>
        <v>27</v>
      </c>
      <c r="V5162" s="13" t="n">
        <f aca="false">G5162-F5162</f>
        <v>6</v>
      </c>
      <c r="W5162" s="13" t="n">
        <f aca="false">G5162-E5162</f>
        <v>33</v>
      </c>
      <c r="X5162" s="10" t="n">
        <f aca="false">YEAR(E5162)</f>
        <v>2020</v>
      </c>
      <c r="Y5162" s="0" t="str">
        <f aca="false">TEXT(E5162,"yyyy-mm")</f>
        <v>2020-02</v>
      </c>
      <c r="Z5162" s="0" t="str">
        <f aca="false">"Q"&amp;ROUNDUP(MONTH(E5162)/3,0)&amp;"-"&amp;YEAR(E5162)</f>
        <v>Q1-2020</v>
      </c>
    </row>
    <row r="5163" customFormat="false" ht="14.25" hidden="false" customHeight="false" outlineLevel="0" collapsed="false">
      <c r="A5163" s="0" t="s">
        <v>5205</v>
      </c>
      <c r="B5163" s="0" t="s">
        <v>38</v>
      </c>
      <c r="C5163" s="0" t="s">
        <v>46</v>
      </c>
      <c r="D5163" s="9" t="n">
        <v>43800</v>
      </c>
      <c r="E5163" s="9" t="n">
        <v>43864</v>
      </c>
      <c r="F5163" s="9" t="n">
        <v>43868</v>
      </c>
      <c r="G5163" s="9" t="n">
        <v>43877</v>
      </c>
      <c r="H5163" s="10" t="s">
        <v>36</v>
      </c>
      <c r="I5163" s="0" t="n">
        <v>20</v>
      </c>
      <c r="J5163" s="0" t="n">
        <v>7</v>
      </c>
      <c r="K5163" s="0" t="n">
        <v>262</v>
      </c>
      <c r="L5163" s="0" t="n">
        <v>42</v>
      </c>
      <c r="M5163" s="0" t="n">
        <v>4</v>
      </c>
      <c r="N5163" s="11" t="n">
        <v>0.05</v>
      </c>
      <c r="O5163" s="12" t="n">
        <v>4180.93</v>
      </c>
      <c r="P5163" s="12" t="n">
        <v>5098.7</v>
      </c>
      <c r="Q5163" s="12" t="n">
        <f aca="false">M5163*P5163*(1-N5163)</f>
        <v>19375.06</v>
      </c>
      <c r="R5163" s="12" t="n">
        <f aca="false">M5163*O5163</f>
        <v>16723.72</v>
      </c>
      <c r="S5163" s="12" t="n">
        <f aca="false">Q5163-R5163</f>
        <v>2651.34</v>
      </c>
      <c r="T5163" s="11" t="n">
        <f aca="false">IFERROR(S5163/Q5163,0)</f>
        <v>0.136842931067052</v>
      </c>
      <c r="U5163" s="13" t="n">
        <f aca="false">F5163-E5163</f>
        <v>4</v>
      </c>
      <c r="V5163" s="13" t="n">
        <f aca="false">G5163-F5163</f>
        <v>9</v>
      </c>
      <c r="W5163" s="13" t="n">
        <f aca="false">G5163-E5163</f>
        <v>13</v>
      </c>
      <c r="X5163" s="10" t="n">
        <f aca="false">YEAR(E5163)</f>
        <v>2020</v>
      </c>
      <c r="Y5163" s="0" t="str">
        <f aca="false">TEXT(E5163,"yyyy-mm")</f>
        <v>2020-02</v>
      </c>
      <c r="Z5163" s="0" t="str">
        <f aca="false">"Q"&amp;ROUNDUP(MONTH(E5163)/3,0)&amp;"-"&amp;YEAR(E5163)</f>
        <v>Q1-2020</v>
      </c>
    </row>
    <row r="5164" customFormat="false" ht="14.25" hidden="false" customHeight="false" outlineLevel="0" collapsed="false">
      <c r="A5164" s="0" t="s">
        <v>5206</v>
      </c>
      <c r="B5164" s="0" t="s">
        <v>41</v>
      </c>
      <c r="C5164" s="0" t="s">
        <v>46</v>
      </c>
      <c r="D5164" s="9" t="n">
        <v>43800</v>
      </c>
      <c r="E5164" s="9" t="n">
        <v>43864</v>
      </c>
      <c r="F5164" s="9" t="n">
        <v>43883</v>
      </c>
      <c r="G5164" s="9" t="n">
        <v>43887</v>
      </c>
      <c r="H5164" s="10" t="s">
        <v>36</v>
      </c>
      <c r="I5164" s="0" t="n">
        <v>25</v>
      </c>
      <c r="J5164" s="0" t="n">
        <v>10</v>
      </c>
      <c r="K5164" s="0" t="n">
        <v>311</v>
      </c>
      <c r="L5164" s="0" t="n">
        <v>13</v>
      </c>
      <c r="M5164" s="0" t="n">
        <v>1</v>
      </c>
      <c r="N5164" s="11" t="n">
        <v>0.075</v>
      </c>
      <c r="O5164" s="12" t="n">
        <v>1515.54</v>
      </c>
      <c r="P5164" s="12" t="n">
        <v>1943</v>
      </c>
      <c r="Q5164" s="12" t="n">
        <f aca="false">M5164*P5164*(1-N5164)</f>
        <v>1797.275</v>
      </c>
      <c r="R5164" s="12" t="n">
        <f aca="false">M5164*O5164</f>
        <v>1515.54</v>
      </c>
      <c r="S5164" s="12" t="n">
        <f aca="false">Q5164-R5164</f>
        <v>281.735</v>
      </c>
      <c r="T5164" s="11" t="n">
        <f aca="false">IFERROR(S5164/Q5164,0)</f>
        <v>0.156756756756757</v>
      </c>
      <c r="U5164" s="13" t="n">
        <f aca="false">F5164-E5164</f>
        <v>19</v>
      </c>
      <c r="V5164" s="13" t="n">
        <f aca="false">G5164-F5164</f>
        <v>4</v>
      </c>
      <c r="W5164" s="13" t="n">
        <f aca="false">G5164-E5164</f>
        <v>23</v>
      </c>
      <c r="X5164" s="10" t="n">
        <f aca="false">YEAR(E5164)</f>
        <v>2020</v>
      </c>
      <c r="Y5164" s="0" t="str">
        <f aca="false">TEXT(E5164,"yyyy-mm")</f>
        <v>2020-02</v>
      </c>
      <c r="Z5164" s="0" t="str">
        <f aca="false">"Q"&amp;ROUNDUP(MONTH(E5164)/3,0)&amp;"-"&amp;YEAR(E5164)</f>
        <v>Q1-2020</v>
      </c>
    </row>
    <row r="5165" customFormat="false" ht="14.25" hidden="false" customHeight="false" outlineLevel="0" collapsed="false">
      <c r="A5165" s="0" t="s">
        <v>5207</v>
      </c>
      <c r="B5165" s="0" t="s">
        <v>38</v>
      </c>
      <c r="C5165" s="0" t="s">
        <v>35</v>
      </c>
      <c r="D5165" s="9" t="n">
        <v>43700</v>
      </c>
      <c r="E5165" s="9" t="n">
        <v>43864</v>
      </c>
      <c r="F5165" s="9" t="n">
        <v>43892</v>
      </c>
      <c r="G5165" s="9" t="n">
        <v>43901</v>
      </c>
      <c r="H5165" s="10" t="s">
        <v>36</v>
      </c>
      <c r="I5165" s="0" t="n">
        <v>19</v>
      </c>
      <c r="J5165" s="0" t="n">
        <v>23</v>
      </c>
      <c r="K5165" s="0" t="n">
        <v>209</v>
      </c>
      <c r="L5165" s="0" t="n">
        <v>19</v>
      </c>
      <c r="M5165" s="0" t="n">
        <v>6</v>
      </c>
      <c r="N5165" s="11" t="n">
        <v>0.05</v>
      </c>
      <c r="O5165" s="12" t="n">
        <v>354.36</v>
      </c>
      <c r="P5165" s="12" t="n">
        <v>824.1</v>
      </c>
      <c r="Q5165" s="12" t="n">
        <f aca="false">M5165*P5165*(1-N5165)</f>
        <v>4697.37</v>
      </c>
      <c r="R5165" s="12" t="n">
        <f aca="false">M5165*O5165</f>
        <v>2126.16</v>
      </c>
      <c r="S5165" s="12" t="n">
        <f aca="false">Q5165-R5165</f>
        <v>2571.21</v>
      </c>
      <c r="T5165" s="11" t="n">
        <f aca="false">IFERROR(S5165/Q5165,0)</f>
        <v>0.547372252984117</v>
      </c>
      <c r="U5165" s="13" t="n">
        <f aca="false">F5165-E5165</f>
        <v>28</v>
      </c>
      <c r="V5165" s="13" t="n">
        <f aca="false">G5165-F5165</f>
        <v>9</v>
      </c>
      <c r="W5165" s="13" t="n">
        <f aca="false">G5165-E5165</f>
        <v>37</v>
      </c>
      <c r="X5165" s="10" t="n">
        <f aca="false">YEAR(E5165)</f>
        <v>2020</v>
      </c>
      <c r="Y5165" s="0" t="str">
        <f aca="false">TEXT(E5165,"yyyy-mm")</f>
        <v>2020-02</v>
      </c>
      <c r="Z5165" s="0" t="str">
        <f aca="false">"Q"&amp;ROUNDUP(MONTH(E5165)/3,0)&amp;"-"&amp;YEAR(E5165)</f>
        <v>Q1-2020</v>
      </c>
    </row>
    <row r="5166" customFormat="false" ht="14.25" hidden="false" customHeight="false" outlineLevel="0" collapsed="false">
      <c r="A5166" s="0" t="s">
        <v>5208</v>
      </c>
      <c r="B5166" s="0" t="s">
        <v>41</v>
      </c>
      <c r="C5166" s="0" t="s">
        <v>46</v>
      </c>
      <c r="D5166" s="9" t="n">
        <v>43700</v>
      </c>
      <c r="E5166" s="9" t="n">
        <v>43864</v>
      </c>
      <c r="F5166" s="9" t="n">
        <v>43869</v>
      </c>
      <c r="G5166" s="9" t="n">
        <v>43871</v>
      </c>
      <c r="H5166" s="10" t="s">
        <v>36</v>
      </c>
      <c r="I5166" s="0" t="n">
        <v>21</v>
      </c>
      <c r="J5166" s="0" t="n">
        <v>23</v>
      </c>
      <c r="K5166" s="0" t="n">
        <v>268</v>
      </c>
      <c r="L5166" s="0" t="n">
        <v>10</v>
      </c>
      <c r="M5166" s="0" t="n">
        <v>3</v>
      </c>
      <c r="N5166" s="11" t="n">
        <v>0.3</v>
      </c>
      <c r="O5166" s="12" t="n">
        <v>600.32</v>
      </c>
      <c r="P5166" s="12" t="n">
        <v>1072</v>
      </c>
      <c r="Q5166" s="12" t="n">
        <f aca="false">M5166*P5166*(1-N5166)</f>
        <v>2251.2</v>
      </c>
      <c r="R5166" s="12" t="n">
        <f aca="false">M5166*O5166</f>
        <v>1800.96</v>
      </c>
      <c r="S5166" s="12" t="n">
        <f aca="false">Q5166-R5166</f>
        <v>450.24</v>
      </c>
      <c r="T5166" s="11" t="n">
        <f aca="false">IFERROR(S5166/Q5166,0)</f>
        <v>0.2</v>
      </c>
      <c r="U5166" s="13" t="n">
        <f aca="false">F5166-E5166</f>
        <v>5</v>
      </c>
      <c r="V5166" s="13" t="n">
        <f aca="false">G5166-F5166</f>
        <v>2</v>
      </c>
      <c r="W5166" s="13" t="n">
        <f aca="false">G5166-E5166</f>
        <v>7</v>
      </c>
      <c r="X5166" s="10" t="n">
        <f aca="false">YEAR(E5166)</f>
        <v>2020</v>
      </c>
      <c r="Y5166" s="0" t="str">
        <f aca="false">TEXT(E5166,"yyyy-mm")</f>
        <v>2020-02</v>
      </c>
      <c r="Z5166" s="0" t="str">
        <f aca="false">"Q"&amp;ROUNDUP(MONTH(E5166)/3,0)&amp;"-"&amp;YEAR(E5166)</f>
        <v>Q1-2020</v>
      </c>
    </row>
    <row r="5167" customFormat="false" ht="14.25" hidden="false" customHeight="false" outlineLevel="0" collapsed="false">
      <c r="A5167" s="0" t="s">
        <v>5209</v>
      </c>
      <c r="B5167" s="0" t="s">
        <v>34</v>
      </c>
      <c r="C5167" s="0" t="s">
        <v>79</v>
      </c>
      <c r="D5167" s="9" t="n">
        <v>43800</v>
      </c>
      <c r="E5167" s="9" t="n">
        <v>43864</v>
      </c>
      <c r="F5167" s="9" t="n">
        <v>43885</v>
      </c>
      <c r="G5167" s="9" t="n">
        <v>43888</v>
      </c>
      <c r="H5167" s="10" t="s">
        <v>36</v>
      </c>
      <c r="I5167" s="0" t="n">
        <v>1</v>
      </c>
      <c r="J5167" s="0" t="n">
        <v>31</v>
      </c>
      <c r="K5167" s="0" t="n">
        <v>73</v>
      </c>
      <c r="L5167" s="0" t="n">
        <v>21</v>
      </c>
      <c r="M5167" s="0" t="n">
        <v>6</v>
      </c>
      <c r="N5167" s="11" t="n">
        <v>0.15</v>
      </c>
      <c r="O5167" s="12" t="n">
        <v>1904.48</v>
      </c>
      <c r="P5167" s="12" t="n">
        <v>2539.3</v>
      </c>
      <c r="Q5167" s="12" t="n">
        <f aca="false">M5167*P5167*(1-N5167)</f>
        <v>12950.43</v>
      </c>
      <c r="R5167" s="12" t="n">
        <f aca="false">M5167*O5167</f>
        <v>11426.88</v>
      </c>
      <c r="S5167" s="12" t="n">
        <f aca="false">Q5167-R5167</f>
        <v>1523.55</v>
      </c>
      <c r="T5167" s="11" t="n">
        <f aca="false">IFERROR(S5167/Q5167,0)</f>
        <v>0.117644742298132</v>
      </c>
      <c r="U5167" s="13" t="n">
        <f aca="false">F5167-E5167</f>
        <v>21</v>
      </c>
      <c r="V5167" s="13" t="n">
        <f aca="false">G5167-F5167</f>
        <v>3</v>
      </c>
      <c r="W5167" s="13" t="n">
        <f aca="false">G5167-E5167</f>
        <v>24</v>
      </c>
      <c r="X5167" s="10" t="n">
        <f aca="false">YEAR(E5167)</f>
        <v>2020</v>
      </c>
      <c r="Y5167" s="0" t="str">
        <f aca="false">TEXT(E5167,"yyyy-mm")</f>
        <v>2020-02</v>
      </c>
      <c r="Z5167" s="0" t="str">
        <f aca="false">"Q"&amp;ROUNDUP(MONTH(E5167)/3,0)&amp;"-"&amp;YEAR(E5167)</f>
        <v>Q1-2020</v>
      </c>
    </row>
    <row r="5168" customFormat="false" ht="14.25" hidden="false" customHeight="false" outlineLevel="0" collapsed="false">
      <c r="A5168" s="0" t="s">
        <v>5210</v>
      </c>
      <c r="B5168" s="0" t="s">
        <v>38</v>
      </c>
      <c r="C5168" s="0" t="s">
        <v>48</v>
      </c>
      <c r="D5168" s="9" t="n">
        <v>43700</v>
      </c>
      <c r="E5168" s="9" t="n">
        <v>43864</v>
      </c>
      <c r="F5168" s="9" t="n">
        <v>43891</v>
      </c>
      <c r="G5168" s="9" t="n">
        <v>43896</v>
      </c>
      <c r="H5168" s="10" t="s">
        <v>36</v>
      </c>
      <c r="I5168" s="0" t="n">
        <v>16</v>
      </c>
      <c r="J5168" s="0" t="n">
        <v>21</v>
      </c>
      <c r="K5168" s="0" t="n">
        <v>45</v>
      </c>
      <c r="L5168" s="0" t="n">
        <v>10</v>
      </c>
      <c r="M5168" s="0" t="n">
        <v>3</v>
      </c>
      <c r="N5168" s="11" t="n">
        <v>0.075</v>
      </c>
      <c r="O5168" s="12" t="n">
        <v>1195.95</v>
      </c>
      <c r="P5168" s="12" t="n">
        <v>2345</v>
      </c>
      <c r="Q5168" s="12" t="n">
        <f aca="false">M5168*P5168*(1-N5168)</f>
        <v>6507.375</v>
      </c>
      <c r="R5168" s="12" t="n">
        <f aca="false">M5168*O5168</f>
        <v>3587.85</v>
      </c>
      <c r="S5168" s="12" t="n">
        <f aca="false">Q5168-R5168</f>
        <v>2919.525</v>
      </c>
      <c r="T5168" s="11" t="n">
        <f aca="false">IFERROR(S5168/Q5168,0)</f>
        <v>0.448648648648649</v>
      </c>
      <c r="U5168" s="13" t="n">
        <f aca="false">F5168-E5168</f>
        <v>27</v>
      </c>
      <c r="V5168" s="13" t="n">
        <f aca="false">G5168-F5168</f>
        <v>5</v>
      </c>
      <c r="W5168" s="13" t="n">
        <f aca="false">G5168-E5168</f>
        <v>32</v>
      </c>
      <c r="X5168" s="10" t="n">
        <f aca="false">YEAR(E5168)</f>
        <v>2020</v>
      </c>
      <c r="Y5168" s="0" t="str">
        <f aca="false">TEXT(E5168,"yyyy-mm")</f>
        <v>2020-02</v>
      </c>
      <c r="Z5168" s="0" t="str">
        <f aca="false">"Q"&amp;ROUNDUP(MONTH(E5168)/3,0)&amp;"-"&amp;YEAR(E5168)</f>
        <v>Q1-2020</v>
      </c>
    </row>
    <row r="5169" customFormat="false" ht="14.25" hidden="false" customHeight="false" outlineLevel="0" collapsed="false">
      <c r="A5169" s="0" t="s">
        <v>5211</v>
      </c>
      <c r="B5169" s="0" t="s">
        <v>43</v>
      </c>
      <c r="C5169" s="0" t="s">
        <v>46</v>
      </c>
      <c r="D5169" s="9" t="n">
        <v>43800</v>
      </c>
      <c r="E5169" s="9" t="n">
        <v>43864</v>
      </c>
      <c r="F5169" s="9" t="n">
        <v>43866</v>
      </c>
      <c r="G5169" s="9" t="n">
        <v>43873</v>
      </c>
      <c r="H5169" s="10" t="s">
        <v>36</v>
      </c>
      <c r="I5169" s="0" t="n">
        <v>28</v>
      </c>
      <c r="J5169" s="0" t="n">
        <v>3</v>
      </c>
      <c r="K5169" s="0" t="n">
        <v>296</v>
      </c>
      <c r="L5169" s="0" t="n">
        <v>8</v>
      </c>
      <c r="M5169" s="0" t="n">
        <v>7</v>
      </c>
      <c r="N5169" s="11" t="n">
        <v>0.4</v>
      </c>
      <c r="O5169" s="12" t="n">
        <v>563.81</v>
      </c>
      <c r="P5169" s="12" t="n">
        <v>1025.1</v>
      </c>
      <c r="Q5169" s="12" t="n">
        <f aca="false">M5169*P5169*(1-N5169)</f>
        <v>4305.42</v>
      </c>
      <c r="R5169" s="12" t="n">
        <f aca="false">M5169*O5169</f>
        <v>3946.67</v>
      </c>
      <c r="S5169" s="12" t="n">
        <f aca="false">Q5169-R5169</f>
        <v>358.75</v>
      </c>
      <c r="T5169" s="11" t="n">
        <f aca="false">IFERROR(S5169/Q5169,0)</f>
        <v>0.0833252040451337</v>
      </c>
      <c r="U5169" s="13" t="n">
        <f aca="false">F5169-E5169</f>
        <v>2</v>
      </c>
      <c r="V5169" s="13" t="n">
        <f aca="false">G5169-F5169</f>
        <v>7</v>
      </c>
      <c r="W5169" s="13" t="n">
        <f aca="false">G5169-E5169</f>
        <v>9</v>
      </c>
      <c r="X5169" s="10" t="n">
        <f aca="false">YEAR(E5169)</f>
        <v>2020</v>
      </c>
      <c r="Y5169" s="0" t="str">
        <f aca="false">TEXT(E5169,"yyyy-mm")</f>
        <v>2020-02</v>
      </c>
      <c r="Z5169" s="0" t="str">
        <f aca="false">"Q"&amp;ROUNDUP(MONTH(E5169)/3,0)&amp;"-"&amp;YEAR(E5169)</f>
        <v>Q1-2020</v>
      </c>
    </row>
    <row r="5170" customFormat="false" ht="14.25" hidden="false" customHeight="false" outlineLevel="0" collapsed="false">
      <c r="A5170" s="0" t="s">
        <v>5212</v>
      </c>
      <c r="B5170" s="0" t="s">
        <v>41</v>
      </c>
      <c r="C5170" s="0" t="s">
        <v>48</v>
      </c>
      <c r="D5170" s="9" t="n">
        <v>43800</v>
      </c>
      <c r="E5170" s="9" t="n">
        <v>43865</v>
      </c>
      <c r="F5170" s="9" t="n">
        <v>43882</v>
      </c>
      <c r="G5170" s="9" t="n">
        <v>43890</v>
      </c>
      <c r="H5170" s="10" t="s">
        <v>36</v>
      </c>
      <c r="I5170" s="0" t="n">
        <v>24</v>
      </c>
      <c r="J5170" s="0" t="n">
        <v>8</v>
      </c>
      <c r="K5170" s="0" t="n">
        <v>29</v>
      </c>
      <c r="L5170" s="0" t="n">
        <v>25</v>
      </c>
      <c r="M5170" s="0" t="n">
        <v>8</v>
      </c>
      <c r="N5170" s="11" t="n">
        <v>0.05</v>
      </c>
      <c r="O5170" s="12" t="n">
        <v>545.38</v>
      </c>
      <c r="P5170" s="12" t="n">
        <v>991.6</v>
      </c>
      <c r="Q5170" s="12" t="n">
        <f aca="false">M5170*P5170*(1-N5170)</f>
        <v>7536.16</v>
      </c>
      <c r="R5170" s="12" t="n">
        <f aca="false">M5170*O5170</f>
        <v>4363.04</v>
      </c>
      <c r="S5170" s="12" t="n">
        <f aca="false">Q5170-R5170</f>
        <v>3173.12</v>
      </c>
      <c r="T5170" s="11" t="n">
        <f aca="false">IFERROR(S5170/Q5170,0)</f>
        <v>0.421052631578947</v>
      </c>
      <c r="U5170" s="13" t="n">
        <f aca="false">F5170-E5170</f>
        <v>17</v>
      </c>
      <c r="V5170" s="13" t="n">
        <f aca="false">G5170-F5170</f>
        <v>8</v>
      </c>
      <c r="W5170" s="13" t="n">
        <f aca="false">G5170-E5170</f>
        <v>25</v>
      </c>
      <c r="X5170" s="10" t="n">
        <f aca="false">YEAR(E5170)</f>
        <v>2020</v>
      </c>
      <c r="Y5170" s="0" t="str">
        <f aca="false">TEXT(E5170,"yyyy-mm")</f>
        <v>2020-02</v>
      </c>
      <c r="Z5170" s="0" t="str">
        <f aca="false">"Q"&amp;ROUNDUP(MONTH(E5170)/3,0)&amp;"-"&amp;YEAR(E5170)</f>
        <v>Q1-2020</v>
      </c>
    </row>
    <row r="5171" customFormat="false" ht="14.25" hidden="false" customHeight="false" outlineLevel="0" collapsed="false">
      <c r="A5171" s="0" t="s">
        <v>5213</v>
      </c>
      <c r="B5171" s="0" t="s">
        <v>38</v>
      </c>
      <c r="C5171" s="0" t="s">
        <v>79</v>
      </c>
      <c r="D5171" s="9" t="n">
        <v>43800</v>
      </c>
      <c r="E5171" s="9" t="n">
        <v>43865</v>
      </c>
      <c r="F5171" s="9" t="n">
        <v>43877</v>
      </c>
      <c r="G5171" s="9" t="n">
        <v>43879</v>
      </c>
      <c r="H5171" s="10" t="s">
        <v>36</v>
      </c>
      <c r="I5171" s="0" t="n">
        <v>18</v>
      </c>
      <c r="J5171" s="0" t="n">
        <v>8</v>
      </c>
      <c r="K5171" s="0" t="n">
        <v>85</v>
      </c>
      <c r="L5171" s="0" t="n">
        <v>42</v>
      </c>
      <c r="M5171" s="0" t="n">
        <v>4</v>
      </c>
      <c r="N5171" s="11" t="n">
        <v>0.075</v>
      </c>
      <c r="O5171" s="12" t="n">
        <v>1735.3</v>
      </c>
      <c r="P5171" s="12" t="n">
        <v>2345</v>
      </c>
      <c r="Q5171" s="12" t="n">
        <f aca="false">M5171*P5171*(1-N5171)</f>
        <v>8676.5</v>
      </c>
      <c r="R5171" s="12" t="n">
        <f aca="false">M5171*O5171</f>
        <v>6941.2</v>
      </c>
      <c r="S5171" s="12" t="n">
        <f aca="false">Q5171-R5171</f>
        <v>1735.3</v>
      </c>
      <c r="T5171" s="11" t="n">
        <f aca="false">IFERROR(S5171/Q5171,0)</f>
        <v>0.2</v>
      </c>
      <c r="U5171" s="13" t="n">
        <f aca="false">F5171-E5171</f>
        <v>12</v>
      </c>
      <c r="V5171" s="13" t="n">
        <f aca="false">G5171-F5171</f>
        <v>2</v>
      </c>
      <c r="W5171" s="13" t="n">
        <f aca="false">G5171-E5171</f>
        <v>14</v>
      </c>
      <c r="X5171" s="10" t="n">
        <f aca="false">YEAR(E5171)</f>
        <v>2020</v>
      </c>
      <c r="Y5171" s="0" t="str">
        <f aca="false">TEXT(E5171,"yyyy-mm")</f>
        <v>2020-02</v>
      </c>
      <c r="Z5171" s="0" t="str">
        <f aca="false">"Q"&amp;ROUNDUP(MONTH(E5171)/3,0)&amp;"-"&amp;YEAR(E5171)</f>
        <v>Q1-2020</v>
      </c>
    </row>
    <row r="5172" customFormat="false" ht="14.25" hidden="false" customHeight="false" outlineLevel="0" collapsed="false">
      <c r="A5172" s="0" t="s">
        <v>5214</v>
      </c>
      <c r="B5172" s="0" t="s">
        <v>34</v>
      </c>
      <c r="C5172" s="0" t="s">
        <v>48</v>
      </c>
      <c r="D5172" s="9" t="n">
        <v>43800</v>
      </c>
      <c r="E5172" s="9" t="n">
        <v>43865</v>
      </c>
      <c r="F5172" s="9" t="n">
        <v>43880</v>
      </c>
      <c r="G5172" s="9" t="n">
        <v>43890</v>
      </c>
      <c r="H5172" s="10" t="s">
        <v>36</v>
      </c>
      <c r="I5172" s="0" t="n">
        <v>8</v>
      </c>
      <c r="J5172" s="0" t="n">
        <v>44</v>
      </c>
      <c r="K5172" s="0" t="n">
        <v>20</v>
      </c>
      <c r="L5172" s="0" t="n">
        <v>41</v>
      </c>
      <c r="M5172" s="0" t="n">
        <v>8</v>
      </c>
      <c r="N5172" s="11" t="n">
        <v>0.05</v>
      </c>
      <c r="O5172" s="12" t="n">
        <v>1276.35</v>
      </c>
      <c r="P5172" s="12" t="n">
        <v>1701.8</v>
      </c>
      <c r="Q5172" s="12" t="n">
        <f aca="false">M5172*P5172*(1-N5172)</f>
        <v>12933.68</v>
      </c>
      <c r="R5172" s="12" t="n">
        <f aca="false">M5172*O5172</f>
        <v>10210.8</v>
      </c>
      <c r="S5172" s="12" t="n">
        <f aca="false">Q5172-R5172</f>
        <v>2722.88</v>
      </c>
      <c r="T5172" s="11" t="n">
        <f aca="false">IFERROR(S5172/Q5172,0)</f>
        <v>0.210526315789474</v>
      </c>
      <c r="U5172" s="13" t="n">
        <f aca="false">F5172-E5172</f>
        <v>15</v>
      </c>
      <c r="V5172" s="13" t="n">
        <f aca="false">G5172-F5172</f>
        <v>10</v>
      </c>
      <c r="W5172" s="13" t="n">
        <f aca="false">G5172-E5172</f>
        <v>25</v>
      </c>
      <c r="X5172" s="10" t="n">
        <f aca="false">YEAR(E5172)</f>
        <v>2020</v>
      </c>
      <c r="Y5172" s="0" t="str">
        <f aca="false">TEXT(E5172,"yyyy-mm")</f>
        <v>2020-02</v>
      </c>
      <c r="Z5172" s="0" t="str">
        <f aca="false">"Q"&amp;ROUNDUP(MONTH(E5172)/3,0)&amp;"-"&amp;YEAR(E5172)</f>
        <v>Q1-2020</v>
      </c>
    </row>
    <row r="5173" customFormat="false" ht="14.25" hidden="false" customHeight="false" outlineLevel="0" collapsed="false">
      <c r="A5173" s="0" t="s">
        <v>5215</v>
      </c>
      <c r="B5173" s="0" t="s">
        <v>34</v>
      </c>
      <c r="C5173" s="0" t="s">
        <v>79</v>
      </c>
      <c r="D5173" s="9" t="n">
        <v>43800</v>
      </c>
      <c r="E5173" s="9" t="n">
        <v>43865</v>
      </c>
      <c r="F5173" s="9" t="n">
        <v>43893</v>
      </c>
      <c r="G5173" s="9" t="n">
        <v>43901</v>
      </c>
      <c r="H5173" s="10" t="s">
        <v>36</v>
      </c>
      <c r="I5173" s="0" t="n">
        <v>11</v>
      </c>
      <c r="J5173" s="0" t="n">
        <v>27</v>
      </c>
      <c r="K5173" s="0" t="n">
        <v>63</v>
      </c>
      <c r="L5173" s="0" t="n">
        <v>22</v>
      </c>
      <c r="M5173" s="0" t="n">
        <v>5</v>
      </c>
      <c r="N5173" s="11" t="n">
        <v>0.2</v>
      </c>
      <c r="O5173" s="12" t="n">
        <v>123.68</v>
      </c>
      <c r="P5173" s="12" t="n">
        <v>174.2</v>
      </c>
      <c r="Q5173" s="12" t="n">
        <f aca="false">M5173*P5173*(1-N5173)</f>
        <v>696.8</v>
      </c>
      <c r="R5173" s="12" t="n">
        <f aca="false">M5173*O5173</f>
        <v>618.4</v>
      </c>
      <c r="S5173" s="12" t="n">
        <f aca="false">Q5173-R5173</f>
        <v>78.4</v>
      </c>
      <c r="T5173" s="11" t="n">
        <f aca="false">IFERROR(S5173/Q5173,0)</f>
        <v>0.112514351320321</v>
      </c>
      <c r="U5173" s="13" t="n">
        <f aca="false">F5173-E5173</f>
        <v>28</v>
      </c>
      <c r="V5173" s="13" t="n">
        <f aca="false">G5173-F5173</f>
        <v>8</v>
      </c>
      <c r="W5173" s="13" t="n">
        <f aca="false">G5173-E5173</f>
        <v>36</v>
      </c>
      <c r="X5173" s="10" t="n">
        <f aca="false">YEAR(E5173)</f>
        <v>2020</v>
      </c>
      <c r="Y5173" s="0" t="str">
        <f aca="false">TEXT(E5173,"yyyy-mm")</f>
        <v>2020-02</v>
      </c>
      <c r="Z5173" s="0" t="str">
        <f aca="false">"Q"&amp;ROUNDUP(MONTH(E5173)/3,0)&amp;"-"&amp;YEAR(E5173)</f>
        <v>Q1-2020</v>
      </c>
    </row>
    <row r="5174" customFormat="false" ht="14.25" hidden="false" customHeight="false" outlineLevel="0" collapsed="false">
      <c r="A5174" s="0" t="s">
        <v>5216</v>
      </c>
      <c r="B5174" s="0" t="s">
        <v>34</v>
      </c>
      <c r="C5174" s="0" t="s">
        <v>46</v>
      </c>
      <c r="D5174" s="9" t="n">
        <v>43700</v>
      </c>
      <c r="E5174" s="9" t="n">
        <v>43865</v>
      </c>
      <c r="F5174" s="9" t="n">
        <v>43876</v>
      </c>
      <c r="G5174" s="9" t="n">
        <v>43882</v>
      </c>
      <c r="H5174" s="10" t="s">
        <v>36</v>
      </c>
      <c r="I5174" s="0" t="n">
        <v>8</v>
      </c>
      <c r="J5174" s="0" t="n">
        <v>17</v>
      </c>
      <c r="K5174" s="0" t="n">
        <v>275</v>
      </c>
      <c r="L5174" s="0" t="n">
        <v>42</v>
      </c>
      <c r="M5174" s="0" t="n">
        <v>7</v>
      </c>
      <c r="N5174" s="11" t="n">
        <v>0.15</v>
      </c>
      <c r="O5174" s="12" t="n">
        <v>868.05</v>
      </c>
      <c r="P5174" s="12" t="n">
        <v>1058.6</v>
      </c>
      <c r="Q5174" s="12" t="n">
        <f aca="false">M5174*P5174*(1-N5174)</f>
        <v>6298.67</v>
      </c>
      <c r="R5174" s="12" t="n">
        <f aca="false">M5174*O5174</f>
        <v>6076.35</v>
      </c>
      <c r="S5174" s="12" t="n">
        <f aca="false">Q5174-R5174</f>
        <v>222.32</v>
      </c>
      <c r="T5174" s="11" t="n">
        <f aca="false">IFERROR(S5174/Q5174,0)</f>
        <v>0.0352963403385159</v>
      </c>
      <c r="U5174" s="13" t="n">
        <f aca="false">F5174-E5174</f>
        <v>11</v>
      </c>
      <c r="V5174" s="13" t="n">
        <f aca="false">G5174-F5174</f>
        <v>6</v>
      </c>
      <c r="W5174" s="13" t="n">
        <f aca="false">G5174-E5174</f>
        <v>17</v>
      </c>
      <c r="X5174" s="10" t="n">
        <f aca="false">YEAR(E5174)</f>
        <v>2020</v>
      </c>
      <c r="Y5174" s="0" t="str">
        <f aca="false">TEXT(E5174,"yyyy-mm")</f>
        <v>2020-02</v>
      </c>
      <c r="Z5174" s="0" t="str">
        <f aca="false">"Q"&amp;ROUNDUP(MONTH(E5174)/3,0)&amp;"-"&amp;YEAR(E5174)</f>
        <v>Q1-2020</v>
      </c>
    </row>
    <row r="5175" customFormat="false" ht="14.25" hidden="false" customHeight="false" outlineLevel="0" collapsed="false">
      <c r="A5175" s="0" t="s">
        <v>5217</v>
      </c>
      <c r="B5175" s="0" t="s">
        <v>41</v>
      </c>
      <c r="C5175" s="0" t="s">
        <v>79</v>
      </c>
      <c r="D5175" s="9" t="n">
        <v>43800</v>
      </c>
      <c r="E5175" s="9" t="n">
        <v>43865</v>
      </c>
      <c r="F5175" s="9" t="n">
        <v>43870</v>
      </c>
      <c r="G5175" s="9" t="n">
        <v>43873</v>
      </c>
      <c r="H5175" s="10" t="s">
        <v>36</v>
      </c>
      <c r="I5175" s="0" t="n">
        <v>21</v>
      </c>
      <c r="J5175" s="0" t="n">
        <v>3</v>
      </c>
      <c r="K5175" s="0" t="n">
        <v>64</v>
      </c>
      <c r="L5175" s="0" t="n">
        <v>6</v>
      </c>
      <c r="M5175" s="0" t="n">
        <v>4</v>
      </c>
      <c r="N5175" s="11" t="n">
        <v>0.05</v>
      </c>
      <c r="O5175" s="12" t="n">
        <v>2379.84</v>
      </c>
      <c r="P5175" s="12" t="n">
        <v>3966.4</v>
      </c>
      <c r="Q5175" s="12" t="n">
        <f aca="false">M5175*P5175*(1-N5175)</f>
        <v>15072.32</v>
      </c>
      <c r="R5175" s="12" t="n">
        <f aca="false">M5175*O5175</f>
        <v>9519.36</v>
      </c>
      <c r="S5175" s="12" t="n">
        <f aca="false">Q5175-R5175</f>
        <v>5552.96</v>
      </c>
      <c r="T5175" s="11" t="n">
        <f aca="false">IFERROR(S5175/Q5175,0)</f>
        <v>0.368421052631579</v>
      </c>
      <c r="U5175" s="13" t="n">
        <f aca="false">F5175-E5175</f>
        <v>5</v>
      </c>
      <c r="V5175" s="13" t="n">
        <f aca="false">G5175-F5175</f>
        <v>3</v>
      </c>
      <c r="W5175" s="13" t="n">
        <f aca="false">G5175-E5175</f>
        <v>8</v>
      </c>
      <c r="X5175" s="10" t="n">
        <f aca="false">YEAR(E5175)</f>
        <v>2020</v>
      </c>
      <c r="Y5175" s="0" t="str">
        <f aca="false">TEXT(E5175,"yyyy-mm")</f>
        <v>2020-02</v>
      </c>
      <c r="Z5175" s="0" t="str">
        <f aca="false">"Q"&amp;ROUNDUP(MONTH(E5175)/3,0)&amp;"-"&amp;YEAR(E5175)</f>
        <v>Q1-2020</v>
      </c>
    </row>
    <row r="5176" customFormat="false" ht="14.25" hidden="false" customHeight="false" outlineLevel="0" collapsed="false">
      <c r="A5176" s="0" t="s">
        <v>5218</v>
      </c>
      <c r="B5176" s="0" t="s">
        <v>41</v>
      </c>
      <c r="C5176" s="0" t="s">
        <v>35</v>
      </c>
      <c r="D5176" s="9" t="n">
        <v>43700</v>
      </c>
      <c r="E5176" s="9" t="n">
        <v>43866</v>
      </c>
      <c r="F5176" s="9" t="n">
        <v>43893</v>
      </c>
      <c r="G5176" s="9" t="n">
        <v>43899</v>
      </c>
      <c r="H5176" s="10" t="s">
        <v>36</v>
      </c>
      <c r="I5176" s="0" t="n">
        <v>22</v>
      </c>
      <c r="J5176" s="0" t="n">
        <v>19</v>
      </c>
      <c r="K5176" s="0" t="n">
        <v>227</v>
      </c>
      <c r="L5176" s="0" t="n">
        <v>16</v>
      </c>
      <c r="M5176" s="0" t="n">
        <v>6</v>
      </c>
      <c r="N5176" s="11" t="n">
        <v>0.1</v>
      </c>
      <c r="O5176" s="12" t="n">
        <v>120.6</v>
      </c>
      <c r="P5176" s="12" t="n">
        <v>201</v>
      </c>
      <c r="Q5176" s="12" t="n">
        <f aca="false">M5176*P5176*(1-N5176)</f>
        <v>1085.4</v>
      </c>
      <c r="R5176" s="12" t="n">
        <f aca="false">M5176*O5176</f>
        <v>723.6</v>
      </c>
      <c r="S5176" s="12" t="n">
        <f aca="false">Q5176-R5176</f>
        <v>361.8</v>
      </c>
      <c r="T5176" s="11" t="n">
        <f aca="false">IFERROR(S5176/Q5176,0)</f>
        <v>0.333333333333334</v>
      </c>
      <c r="U5176" s="13" t="n">
        <f aca="false">F5176-E5176</f>
        <v>27</v>
      </c>
      <c r="V5176" s="13" t="n">
        <f aca="false">G5176-F5176</f>
        <v>6</v>
      </c>
      <c r="W5176" s="13" t="n">
        <f aca="false">G5176-E5176</f>
        <v>33</v>
      </c>
      <c r="X5176" s="10" t="n">
        <f aca="false">YEAR(E5176)</f>
        <v>2020</v>
      </c>
      <c r="Y5176" s="0" t="str">
        <f aca="false">TEXT(E5176,"yyyy-mm")</f>
        <v>2020-02</v>
      </c>
      <c r="Z5176" s="0" t="str">
        <f aca="false">"Q"&amp;ROUNDUP(MONTH(E5176)/3,0)&amp;"-"&amp;YEAR(E5176)</f>
        <v>Q1-2020</v>
      </c>
    </row>
    <row r="5177" customFormat="false" ht="14.25" hidden="false" customHeight="false" outlineLevel="0" collapsed="false">
      <c r="A5177" s="0" t="s">
        <v>5219</v>
      </c>
      <c r="B5177" s="0" t="s">
        <v>41</v>
      </c>
      <c r="C5177" s="0" t="s">
        <v>39</v>
      </c>
      <c r="D5177" s="9" t="n">
        <v>43800</v>
      </c>
      <c r="E5177" s="9" t="n">
        <v>43866</v>
      </c>
      <c r="F5177" s="9" t="n">
        <v>43890</v>
      </c>
      <c r="G5177" s="9" t="n">
        <v>43895</v>
      </c>
      <c r="H5177" s="10" t="s">
        <v>36</v>
      </c>
      <c r="I5177" s="0" t="n">
        <v>22</v>
      </c>
      <c r="J5177" s="0" t="n">
        <v>43</v>
      </c>
      <c r="K5177" s="0" t="n">
        <v>203</v>
      </c>
      <c r="L5177" s="0" t="n">
        <v>36</v>
      </c>
      <c r="M5177" s="0" t="n">
        <v>8</v>
      </c>
      <c r="N5177" s="11" t="n">
        <v>0.1</v>
      </c>
      <c r="O5177" s="12" t="n">
        <v>1462.21</v>
      </c>
      <c r="P5177" s="12" t="n">
        <v>2358.4</v>
      </c>
      <c r="Q5177" s="12" t="n">
        <f aca="false">M5177*P5177*(1-N5177)</f>
        <v>16980.48</v>
      </c>
      <c r="R5177" s="12" t="n">
        <f aca="false">M5177*O5177</f>
        <v>11697.68</v>
      </c>
      <c r="S5177" s="12" t="n">
        <f aca="false">Q5177-R5177</f>
        <v>5282.8</v>
      </c>
      <c r="T5177" s="11" t="n">
        <f aca="false">IFERROR(S5177/Q5177,0)</f>
        <v>0.311110168852706</v>
      </c>
      <c r="U5177" s="13" t="n">
        <f aca="false">F5177-E5177</f>
        <v>24</v>
      </c>
      <c r="V5177" s="13" t="n">
        <f aca="false">G5177-F5177</f>
        <v>5</v>
      </c>
      <c r="W5177" s="13" t="n">
        <f aca="false">G5177-E5177</f>
        <v>29</v>
      </c>
      <c r="X5177" s="10" t="n">
        <f aca="false">YEAR(E5177)</f>
        <v>2020</v>
      </c>
      <c r="Y5177" s="0" t="str">
        <f aca="false">TEXT(E5177,"yyyy-mm")</f>
        <v>2020-02</v>
      </c>
      <c r="Z5177" s="0" t="str">
        <f aca="false">"Q"&amp;ROUNDUP(MONTH(E5177)/3,0)&amp;"-"&amp;YEAR(E5177)</f>
        <v>Q1-2020</v>
      </c>
    </row>
    <row r="5178" customFormat="false" ht="14.25" hidden="false" customHeight="false" outlineLevel="0" collapsed="false">
      <c r="A5178" s="0" t="s">
        <v>5220</v>
      </c>
      <c r="B5178" s="0" t="s">
        <v>43</v>
      </c>
      <c r="C5178" s="0" t="s">
        <v>35</v>
      </c>
      <c r="D5178" s="9" t="n">
        <v>43800</v>
      </c>
      <c r="E5178" s="9" t="n">
        <v>43866</v>
      </c>
      <c r="F5178" s="9" t="n">
        <v>43890</v>
      </c>
      <c r="G5178" s="9" t="n">
        <v>43896</v>
      </c>
      <c r="H5178" s="10" t="s">
        <v>36</v>
      </c>
      <c r="I5178" s="0" t="n">
        <v>28</v>
      </c>
      <c r="J5178" s="0" t="n">
        <v>9</v>
      </c>
      <c r="K5178" s="0" t="n">
        <v>237</v>
      </c>
      <c r="L5178" s="0" t="n">
        <v>17</v>
      </c>
      <c r="M5178" s="0" t="n">
        <v>6</v>
      </c>
      <c r="N5178" s="11" t="n">
        <v>0.15</v>
      </c>
      <c r="O5178" s="12" t="n">
        <v>3066.32</v>
      </c>
      <c r="P5178" s="12" t="n">
        <v>6257.8</v>
      </c>
      <c r="Q5178" s="12" t="n">
        <f aca="false">M5178*P5178*(1-N5178)</f>
        <v>31914.78</v>
      </c>
      <c r="R5178" s="12" t="n">
        <f aca="false">M5178*O5178</f>
        <v>18397.92</v>
      </c>
      <c r="S5178" s="12" t="n">
        <f aca="false">Q5178-R5178</f>
        <v>13516.86</v>
      </c>
      <c r="T5178" s="11" t="n">
        <f aca="false">IFERROR(S5178/Q5178,0)</f>
        <v>0.423529787766044</v>
      </c>
      <c r="U5178" s="13" t="n">
        <f aca="false">F5178-E5178</f>
        <v>24</v>
      </c>
      <c r="V5178" s="13" t="n">
        <f aca="false">G5178-F5178</f>
        <v>6</v>
      </c>
      <c r="W5178" s="13" t="n">
        <f aca="false">G5178-E5178</f>
        <v>30</v>
      </c>
      <c r="X5178" s="10" t="n">
        <f aca="false">YEAR(E5178)</f>
        <v>2020</v>
      </c>
      <c r="Y5178" s="0" t="str">
        <f aca="false">TEXT(E5178,"yyyy-mm")</f>
        <v>2020-02</v>
      </c>
      <c r="Z5178" s="0" t="str">
        <f aca="false">"Q"&amp;ROUNDUP(MONTH(E5178)/3,0)&amp;"-"&amp;YEAR(E5178)</f>
        <v>Q1-2020</v>
      </c>
    </row>
    <row r="5179" customFormat="false" ht="14.25" hidden="false" customHeight="false" outlineLevel="0" collapsed="false">
      <c r="A5179" s="0" t="s">
        <v>5221</v>
      </c>
      <c r="B5179" s="0" t="s">
        <v>34</v>
      </c>
      <c r="C5179" s="0" t="s">
        <v>35</v>
      </c>
      <c r="D5179" s="9" t="n">
        <v>43800</v>
      </c>
      <c r="E5179" s="9" t="n">
        <v>43866</v>
      </c>
      <c r="F5179" s="9" t="n">
        <v>43888</v>
      </c>
      <c r="G5179" s="9" t="n">
        <v>43892</v>
      </c>
      <c r="H5179" s="10" t="s">
        <v>36</v>
      </c>
      <c r="I5179" s="0" t="n">
        <v>7</v>
      </c>
      <c r="J5179" s="0" t="n">
        <v>18</v>
      </c>
      <c r="K5179" s="0" t="n">
        <v>231</v>
      </c>
      <c r="L5179" s="0" t="n">
        <v>5</v>
      </c>
      <c r="M5179" s="0" t="n">
        <v>7</v>
      </c>
      <c r="N5179" s="11" t="n">
        <v>0.15</v>
      </c>
      <c r="O5179" s="12" t="n">
        <v>689.16</v>
      </c>
      <c r="P5179" s="12" t="n">
        <v>931.3</v>
      </c>
      <c r="Q5179" s="12" t="n">
        <f aca="false">M5179*P5179*(1-N5179)</f>
        <v>5541.235</v>
      </c>
      <c r="R5179" s="12" t="n">
        <f aca="false">M5179*O5179</f>
        <v>4824.12</v>
      </c>
      <c r="S5179" s="12" t="n">
        <f aca="false">Q5179-R5179</f>
        <v>717.115</v>
      </c>
      <c r="T5179" s="11" t="n">
        <f aca="false">IFERROR(S5179/Q5179,0)</f>
        <v>0.129414291218474</v>
      </c>
      <c r="U5179" s="13" t="n">
        <f aca="false">F5179-E5179</f>
        <v>22</v>
      </c>
      <c r="V5179" s="13" t="n">
        <f aca="false">G5179-F5179</f>
        <v>4</v>
      </c>
      <c r="W5179" s="13" t="n">
        <f aca="false">G5179-E5179</f>
        <v>26</v>
      </c>
      <c r="X5179" s="10" t="n">
        <f aca="false">YEAR(E5179)</f>
        <v>2020</v>
      </c>
      <c r="Y5179" s="0" t="str">
        <f aca="false">TEXT(E5179,"yyyy-mm")</f>
        <v>2020-02</v>
      </c>
      <c r="Z5179" s="0" t="str">
        <f aca="false">"Q"&amp;ROUNDUP(MONTH(E5179)/3,0)&amp;"-"&amp;YEAR(E5179)</f>
        <v>Q1-2020</v>
      </c>
    </row>
    <row r="5180" customFormat="false" ht="14.25" hidden="false" customHeight="false" outlineLevel="0" collapsed="false">
      <c r="A5180" s="0" t="s">
        <v>5222</v>
      </c>
      <c r="B5180" s="0" t="s">
        <v>38</v>
      </c>
      <c r="C5180" s="0" t="s">
        <v>48</v>
      </c>
      <c r="D5180" s="9" t="n">
        <v>43700</v>
      </c>
      <c r="E5180" s="9" t="n">
        <v>43866</v>
      </c>
      <c r="F5180" s="9" t="n">
        <v>43870</v>
      </c>
      <c r="G5180" s="9" t="n">
        <v>43872</v>
      </c>
      <c r="H5180" s="10" t="s">
        <v>36</v>
      </c>
      <c r="I5180" s="0" t="n">
        <v>18</v>
      </c>
      <c r="J5180" s="0" t="n">
        <v>9</v>
      </c>
      <c r="K5180" s="0" t="n">
        <v>27</v>
      </c>
      <c r="L5180" s="0" t="n">
        <v>31</v>
      </c>
      <c r="M5180" s="0" t="n">
        <v>1</v>
      </c>
      <c r="N5180" s="11" t="n">
        <v>0.05</v>
      </c>
      <c r="O5180" s="12" t="n">
        <v>750.4</v>
      </c>
      <c r="P5180" s="12" t="n">
        <v>1172.5</v>
      </c>
      <c r="Q5180" s="12" t="n">
        <f aca="false">M5180*P5180*(1-N5180)</f>
        <v>1113.875</v>
      </c>
      <c r="R5180" s="12" t="n">
        <f aca="false">M5180*O5180</f>
        <v>750.4</v>
      </c>
      <c r="S5180" s="12" t="n">
        <f aca="false">Q5180-R5180</f>
        <v>363.475</v>
      </c>
      <c r="T5180" s="11" t="n">
        <f aca="false">IFERROR(S5180/Q5180,0)</f>
        <v>0.326315789473684</v>
      </c>
      <c r="U5180" s="13" t="n">
        <f aca="false">F5180-E5180</f>
        <v>4</v>
      </c>
      <c r="V5180" s="13" t="n">
        <f aca="false">G5180-F5180</f>
        <v>2</v>
      </c>
      <c r="W5180" s="13" t="n">
        <f aca="false">G5180-E5180</f>
        <v>6</v>
      </c>
      <c r="X5180" s="10" t="n">
        <f aca="false">YEAR(E5180)</f>
        <v>2020</v>
      </c>
      <c r="Y5180" s="0" t="str">
        <f aca="false">TEXT(E5180,"yyyy-mm")</f>
        <v>2020-02</v>
      </c>
      <c r="Z5180" s="0" t="str">
        <f aca="false">"Q"&amp;ROUNDUP(MONTH(E5180)/3,0)&amp;"-"&amp;YEAR(E5180)</f>
        <v>Q1-2020</v>
      </c>
    </row>
    <row r="5181" customFormat="false" ht="14.25" hidden="false" customHeight="false" outlineLevel="0" collapsed="false">
      <c r="A5181" s="0" t="s">
        <v>5223</v>
      </c>
      <c r="B5181" s="0" t="s">
        <v>34</v>
      </c>
      <c r="C5181" s="0" t="s">
        <v>58</v>
      </c>
      <c r="D5181" s="9" t="n">
        <v>43700</v>
      </c>
      <c r="E5181" s="9" t="n">
        <v>43867</v>
      </c>
      <c r="F5181" s="9" t="n">
        <v>43890</v>
      </c>
      <c r="G5181" s="9" t="n">
        <v>43893</v>
      </c>
      <c r="H5181" s="10" t="s">
        <v>36</v>
      </c>
      <c r="I5181" s="0" t="n">
        <v>8</v>
      </c>
      <c r="J5181" s="0" t="n">
        <v>26</v>
      </c>
      <c r="K5181" s="0" t="n">
        <v>362</v>
      </c>
      <c r="L5181" s="0" t="n">
        <v>14</v>
      </c>
      <c r="M5181" s="0" t="n">
        <v>4</v>
      </c>
      <c r="N5181" s="11" t="n">
        <v>0.1</v>
      </c>
      <c r="O5181" s="12" t="n">
        <v>1288.34</v>
      </c>
      <c r="P5181" s="12" t="n">
        <v>1922.9</v>
      </c>
      <c r="Q5181" s="12" t="n">
        <f aca="false">M5181*P5181*(1-N5181)</f>
        <v>6922.44</v>
      </c>
      <c r="R5181" s="12" t="n">
        <f aca="false">M5181*O5181</f>
        <v>5153.36</v>
      </c>
      <c r="S5181" s="12" t="n">
        <f aca="false">Q5181-R5181</f>
        <v>1769.08</v>
      </c>
      <c r="T5181" s="11" t="n">
        <f aca="false">IFERROR(S5181/Q5181,0)</f>
        <v>0.25555728904837</v>
      </c>
      <c r="U5181" s="13" t="n">
        <f aca="false">F5181-E5181</f>
        <v>23</v>
      </c>
      <c r="V5181" s="13" t="n">
        <f aca="false">G5181-F5181</f>
        <v>3</v>
      </c>
      <c r="W5181" s="13" t="n">
        <f aca="false">G5181-E5181</f>
        <v>26</v>
      </c>
      <c r="X5181" s="10" t="n">
        <f aca="false">YEAR(E5181)</f>
        <v>2020</v>
      </c>
      <c r="Y5181" s="0" t="str">
        <f aca="false">TEXT(E5181,"yyyy-mm")</f>
        <v>2020-02</v>
      </c>
      <c r="Z5181" s="0" t="str">
        <f aca="false">"Q"&amp;ROUNDUP(MONTH(E5181)/3,0)&amp;"-"&amp;YEAR(E5181)</f>
        <v>Q1-2020</v>
      </c>
    </row>
    <row r="5182" customFormat="false" ht="14.25" hidden="false" customHeight="false" outlineLevel="0" collapsed="false">
      <c r="A5182" s="0" t="s">
        <v>5224</v>
      </c>
      <c r="B5182" s="0" t="s">
        <v>38</v>
      </c>
      <c r="C5182" s="0" t="s">
        <v>79</v>
      </c>
      <c r="D5182" s="9" t="n">
        <v>43800</v>
      </c>
      <c r="E5182" s="9" t="n">
        <v>43867</v>
      </c>
      <c r="F5182" s="9" t="n">
        <v>43873</v>
      </c>
      <c r="G5182" s="9" t="n">
        <v>43881</v>
      </c>
      <c r="H5182" s="10" t="s">
        <v>36</v>
      </c>
      <c r="I5182" s="0" t="n">
        <v>13</v>
      </c>
      <c r="J5182" s="0" t="n">
        <v>12</v>
      </c>
      <c r="K5182" s="0" t="n">
        <v>77</v>
      </c>
      <c r="L5182" s="0" t="n">
        <v>17</v>
      </c>
      <c r="M5182" s="0" t="n">
        <v>2</v>
      </c>
      <c r="N5182" s="11" t="n">
        <v>0.15</v>
      </c>
      <c r="O5182" s="12" t="n">
        <v>1098.8</v>
      </c>
      <c r="P5182" s="12" t="n">
        <v>2747</v>
      </c>
      <c r="Q5182" s="12" t="n">
        <f aca="false">M5182*P5182*(1-N5182)</f>
        <v>4669.9</v>
      </c>
      <c r="R5182" s="12" t="n">
        <f aca="false">M5182*O5182</f>
        <v>2197.6</v>
      </c>
      <c r="S5182" s="12" t="n">
        <f aca="false">Q5182-R5182</f>
        <v>2472.3</v>
      </c>
      <c r="T5182" s="11" t="n">
        <f aca="false">IFERROR(S5182/Q5182,0)</f>
        <v>0.529411764705882</v>
      </c>
      <c r="U5182" s="13" t="n">
        <f aca="false">F5182-E5182</f>
        <v>6</v>
      </c>
      <c r="V5182" s="13" t="n">
        <f aca="false">G5182-F5182</f>
        <v>8</v>
      </c>
      <c r="W5182" s="13" t="n">
        <f aca="false">G5182-E5182</f>
        <v>14</v>
      </c>
      <c r="X5182" s="10" t="n">
        <f aca="false">YEAR(E5182)</f>
        <v>2020</v>
      </c>
      <c r="Y5182" s="0" t="str">
        <f aca="false">TEXT(E5182,"yyyy-mm")</f>
        <v>2020-02</v>
      </c>
      <c r="Z5182" s="0" t="str">
        <f aca="false">"Q"&amp;ROUNDUP(MONTH(E5182)/3,0)&amp;"-"&amp;YEAR(E5182)</f>
        <v>Q1-2020</v>
      </c>
    </row>
    <row r="5183" customFormat="false" ht="14.25" hidden="false" customHeight="false" outlineLevel="0" collapsed="false">
      <c r="A5183" s="0" t="s">
        <v>5225</v>
      </c>
      <c r="B5183" s="0" t="s">
        <v>34</v>
      </c>
      <c r="C5183" s="0" t="s">
        <v>35</v>
      </c>
      <c r="D5183" s="9" t="n">
        <v>43800</v>
      </c>
      <c r="E5183" s="9" t="n">
        <v>43867</v>
      </c>
      <c r="F5183" s="9" t="n">
        <v>43877</v>
      </c>
      <c r="G5183" s="9" t="n">
        <v>43886</v>
      </c>
      <c r="H5183" s="10" t="s">
        <v>36</v>
      </c>
      <c r="I5183" s="0" t="n">
        <v>5</v>
      </c>
      <c r="J5183" s="0" t="n">
        <v>15</v>
      </c>
      <c r="K5183" s="0" t="n">
        <v>212</v>
      </c>
      <c r="L5183" s="0" t="n">
        <v>24</v>
      </c>
      <c r="M5183" s="0" t="n">
        <v>6</v>
      </c>
      <c r="N5183" s="11" t="n">
        <v>0.075</v>
      </c>
      <c r="O5183" s="12" t="n">
        <v>2267.35</v>
      </c>
      <c r="P5183" s="12" t="n">
        <v>5272.9</v>
      </c>
      <c r="Q5183" s="12" t="n">
        <f aca="false">M5183*P5183*(1-N5183)</f>
        <v>29264.595</v>
      </c>
      <c r="R5183" s="12" t="n">
        <f aca="false">M5183*O5183</f>
        <v>13604.1</v>
      </c>
      <c r="S5183" s="12" t="n">
        <f aca="false">Q5183-R5183</f>
        <v>15660.495</v>
      </c>
      <c r="T5183" s="11" t="n">
        <f aca="false">IFERROR(S5183/Q5183,0)</f>
        <v>0.535134520057428</v>
      </c>
      <c r="U5183" s="13" t="n">
        <f aca="false">F5183-E5183</f>
        <v>10</v>
      </c>
      <c r="V5183" s="13" t="n">
        <f aca="false">G5183-F5183</f>
        <v>9</v>
      </c>
      <c r="W5183" s="13" t="n">
        <f aca="false">G5183-E5183</f>
        <v>19</v>
      </c>
      <c r="X5183" s="10" t="n">
        <f aca="false">YEAR(E5183)</f>
        <v>2020</v>
      </c>
      <c r="Y5183" s="0" t="str">
        <f aca="false">TEXT(E5183,"yyyy-mm")</f>
        <v>2020-02</v>
      </c>
      <c r="Z5183" s="0" t="str">
        <f aca="false">"Q"&amp;ROUNDUP(MONTH(E5183)/3,0)&amp;"-"&amp;YEAR(E5183)</f>
        <v>Q1-2020</v>
      </c>
    </row>
    <row r="5184" customFormat="false" ht="14.25" hidden="false" customHeight="false" outlineLevel="0" collapsed="false">
      <c r="A5184" s="0" t="s">
        <v>5226</v>
      </c>
      <c r="B5184" s="0" t="s">
        <v>34</v>
      </c>
      <c r="C5184" s="0" t="s">
        <v>39</v>
      </c>
      <c r="D5184" s="9" t="n">
        <v>43800</v>
      </c>
      <c r="E5184" s="9" t="n">
        <v>43867</v>
      </c>
      <c r="F5184" s="9" t="n">
        <v>43873</v>
      </c>
      <c r="G5184" s="9" t="n">
        <v>43877</v>
      </c>
      <c r="H5184" s="10" t="s">
        <v>36</v>
      </c>
      <c r="I5184" s="0" t="n">
        <v>4</v>
      </c>
      <c r="J5184" s="0" t="n">
        <v>12</v>
      </c>
      <c r="K5184" s="0" t="n">
        <v>196</v>
      </c>
      <c r="L5184" s="0" t="n">
        <v>25</v>
      </c>
      <c r="M5184" s="0" t="n">
        <v>7</v>
      </c>
      <c r="N5184" s="11" t="n">
        <v>0.1</v>
      </c>
      <c r="O5184" s="12" t="n">
        <v>1640.83</v>
      </c>
      <c r="P5184" s="12" t="n">
        <v>2646.5</v>
      </c>
      <c r="Q5184" s="12" t="n">
        <f aca="false">M5184*P5184*(1-N5184)</f>
        <v>16672.95</v>
      </c>
      <c r="R5184" s="12" t="n">
        <f aca="false">M5184*O5184</f>
        <v>11485.81</v>
      </c>
      <c r="S5184" s="12" t="n">
        <f aca="false">Q5184-R5184</f>
        <v>5187.14</v>
      </c>
      <c r="T5184" s="11" t="n">
        <f aca="false">IFERROR(S5184/Q5184,0)</f>
        <v>0.311111111111111</v>
      </c>
      <c r="U5184" s="13" t="n">
        <f aca="false">F5184-E5184</f>
        <v>6</v>
      </c>
      <c r="V5184" s="13" t="n">
        <f aca="false">G5184-F5184</f>
        <v>4</v>
      </c>
      <c r="W5184" s="13" t="n">
        <f aca="false">G5184-E5184</f>
        <v>10</v>
      </c>
      <c r="X5184" s="10" t="n">
        <f aca="false">YEAR(E5184)</f>
        <v>2020</v>
      </c>
      <c r="Y5184" s="0" t="str">
        <f aca="false">TEXT(E5184,"yyyy-mm")</f>
        <v>2020-02</v>
      </c>
      <c r="Z5184" s="0" t="str">
        <f aca="false">"Q"&amp;ROUNDUP(MONTH(E5184)/3,0)&amp;"-"&amp;YEAR(E5184)</f>
        <v>Q1-2020</v>
      </c>
    </row>
    <row r="5185" customFormat="false" ht="14.25" hidden="false" customHeight="false" outlineLevel="0" collapsed="false">
      <c r="A5185" s="0" t="s">
        <v>5227</v>
      </c>
      <c r="B5185" s="0" t="s">
        <v>34</v>
      </c>
      <c r="C5185" s="0" t="s">
        <v>58</v>
      </c>
      <c r="D5185" s="9" t="n">
        <v>43700</v>
      </c>
      <c r="E5185" s="9" t="n">
        <v>43867</v>
      </c>
      <c r="F5185" s="9" t="n">
        <v>43879</v>
      </c>
      <c r="G5185" s="9" t="n">
        <v>43880</v>
      </c>
      <c r="H5185" s="10" t="s">
        <v>36</v>
      </c>
      <c r="I5185" s="0" t="n">
        <v>5</v>
      </c>
      <c r="J5185" s="0" t="n">
        <v>50</v>
      </c>
      <c r="K5185" s="0" t="n">
        <v>342</v>
      </c>
      <c r="L5185" s="0" t="n">
        <v>33</v>
      </c>
      <c r="M5185" s="0" t="n">
        <v>2</v>
      </c>
      <c r="N5185" s="11" t="n">
        <v>0.1</v>
      </c>
      <c r="O5185" s="12" t="n">
        <v>1874.93</v>
      </c>
      <c r="P5185" s="12" t="n">
        <v>3906.1</v>
      </c>
      <c r="Q5185" s="12" t="n">
        <f aca="false">M5185*P5185*(1-N5185)</f>
        <v>7030.98</v>
      </c>
      <c r="R5185" s="12" t="n">
        <f aca="false">M5185*O5185</f>
        <v>3749.86</v>
      </c>
      <c r="S5185" s="12" t="n">
        <f aca="false">Q5185-R5185</f>
        <v>3281.12</v>
      </c>
      <c r="T5185" s="11" t="n">
        <f aca="false">IFERROR(S5185/Q5185,0)</f>
        <v>0.466666097755932</v>
      </c>
      <c r="U5185" s="13" t="n">
        <f aca="false">F5185-E5185</f>
        <v>12</v>
      </c>
      <c r="V5185" s="13" t="n">
        <f aca="false">G5185-F5185</f>
        <v>1</v>
      </c>
      <c r="W5185" s="13" t="n">
        <f aca="false">G5185-E5185</f>
        <v>13</v>
      </c>
      <c r="X5185" s="10" t="n">
        <f aca="false">YEAR(E5185)</f>
        <v>2020</v>
      </c>
      <c r="Y5185" s="0" t="str">
        <f aca="false">TEXT(E5185,"yyyy-mm")</f>
        <v>2020-02</v>
      </c>
      <c r="Z5185" s="0" t="str">
        <f aca="false">"Q"&amp;ROUNDUP(MONTH(E5185)/3,0)&amp;"-"&amp;YEAR(E5185)</f>
        <v>Q1-2020</v>
      </c>
    </row>
    <row r="5186" customFormat="false" ht="14.25" hidden="false" customHeight="false" outlineLevel="0" collapsed="false">
      <c r="A5186" s="0" t="s">
        <v>5228</v>
      </c>
      <c r="B5186" s="0" t="s">
        <v>38</v>
      </c>
      <c r="C5186" s="0" t="s">
        <v>35</v>
      </c>
      <c r="D5186" s="9" t="n">
        <v>43700</v>
      </c>
      <c r="E5186" s="9" t="n">
        <v>43867</v>
      </c>
      <c r="F5186" s="9" t="n">
        <v>43888</v>
      </c>
      <c r="G5186" s="9" t="n">
        <v>43889</v>
      </c>
      <c r="H5186" s="10" t="s">
        <v>36</v>
      </c>
      <c r="I5186" s="0" t="n">
        <v>17</v>
      </c>
      <c r="J5186" s="0" t="n">
        <v>9</v>
      </c>
      <c r="K5186" s="0" t="n">
        <v>233</v>
      </c>
      <c r="L5186" s="0" t="n">
        <v>17</v>
      </c>
      <c r="M5186" s="0" t="n">
        <v>2</v>
      </c>
      <c r="N5186" s="11" t="n">
        <v>0.075</v>
      </c>
      <c r="O5186" s="12" t="n">
        <v>498.48</v>
      </c>
      <c r="P5186" s="12" t="n">
        <v>1038.5</v>
      </c>
      <c r="Q5186" s="12" t="n">
        <f aca="false">M5186*P5186*(1-N5186)</f>
        <v>1921.225</v>
      </c>
      <c r="R5186" s="12" t="n">
        <f aca="false">M5186*O5186</f>
        <v>996.96</v>
      </c>
      <c r="S5186" s="12" t="n">
        <f aca="false">Q5186-R5186</f>
        <v>924.265</v>
      </c>
      <c r="T5186" s="11" t="n">
        <f aca="false">IFERROR(S5186/Q5186,0)</f>
        <v>0.481081081081081</v>
      </c>
      <c r="U5186" s="13" t="n">
        <f aca="false">F5186-E5186</f>
        <v>21</v>
      </c>
      <c r="V5186" s="13" t="n">
        <f aca="false">G5186-F5186</f>
        <v>1</v>
      </c>
      <c r="W5186" s="13" t="n">
        <f aca="false">G5186-E5186</f>
        <v>22</v>
      </c>
      <c r="X5186" s="10" t="n">
        <f aca="false">YEAR(E5186)</f>
        <v>2020</v>
      </c>
      <c r="Y5186" s="0" t="str">
        <f aca="false">TEXT(E5186,"yyyy-mm")</f>
        <v>2020-02</v>
      </c>
      <c r="Z5186" s="0" t="str">
        <f aca="false">"Q"&amp;ROUNDUP(MONTH(E5186)/3,0)&amp;"-"&amp;YEAR(E5186)</f>
        <v>Q1-2020</v>
      </c>
    </row>
    <row r="5187" customFormat="false" ht="14.25" hidden="false" customHeight="false" outlineLevel="0" collapsed="false">
      <c r="A5187" s="0" t="s">
        <v>5229</v>
      </c>
      <c r="B5187" s="0" t="s">
        <v>34</v>
      </c>
      <c r="C5187" s="0" t="s">
        <v>46</v>
      </c>
      <c r="D5187" s="9" t="n">
        <v>43800</v>
      </c>
      <c r="E5187" s="9" t="n">
        <v>43867</v>
      </c>
      <c r="F5187" s="9" t="n">
        <v>43875</v>
      </c>
      <c r="G5187" s="9" t="n">
        <v>43878</v>
      </c>
      <c r="H5187" s="10" t="s">
        <v>36</v>
      </c>
      <c r="I5187" s="0" t="n">
        <v>10</v>
      </c>
      <c r="J5187" s="0" t="n">
        <v>35</v>
      </c>
      <c r="K5187" s="0" t="n">
        <v>284</v>
      </c>
      <c r="L5187" s="0" t="n">
        <v>45</v>
      </c>
      <c r="M5187" s="0" t="n">
        <v>5</v>
      </c>
      <c r="N5187" s="11" t="n">
        <v>0.075</v>
      </c>
      <c r="O5187" s="12" t="n">
        <v>486.82</v>
      </c>
      <c r="P5187" s="12" t="n">
        <v>1159.1</v>
      </c>
      <c r="Q5187" s="12" t="n">
        <f aca="false">M5187*P5187*(1-N5187)</f>
        <v>5360.8375</v>
      </c>
      <c r="R5187" s="12" t="n">
        <f aca="false">M5187*O5187</f>
        <v>2434.1</v>
      </c>
      <c r="S5187" s="12" t="n">
        <f aca="false">Q5187-R5187</f>
        <v>2926.7375</v>
      </c>
      <c r="T5187" s="11" t="n">
        <f aca="false">IFERROR(S5187/Q5187,0)</f>
        <v>0.545947811326122</v>
      </c>
      <c r="U5187" s="13" t="n">
        <f aca="false">F5187-E5187</f>
        <v>8</v>
      </c>
      <c r="V5187" s="13" t="n">
        <f aca="false">G5187-F5187</f>
        <v>3</v>
      </c>
      <c r="W5187" s="13" t="n">
        <f aca="false">G5187-E5187</f>
        <v>11</v>
      </c>
      <c r="X5187" s="10" t="n">
        <f aca="false">YEAR(E5187)</f>
        <v>2020</v>
      </c>
      <c r="Y5187" s="0" t="str">
        <f aca="false">TEXT(E5187,"yyyy-mm")</f>
        <v>2020-02</v>
      </c>
      <c r="Z5187" s="0" t="str">
        <f aca="false">"Q"&amp;ROUNDUP(MONTH(E5187)/3,0)&amp;"-"&amp;YEAR(E5187)</f>
        <v>Q1-2020</v>
      </c>
    </row>
    <row r="5188" customFormat="false" ht="14.25" hidden="false" customHeight="false" outlineLevel="0" collapsed="false">
      <c r="A5188" s="0" t="s">
        <v>5230</v>
      </c>
      <c r="B5188" s="0" t="s">
        <v>34</v>
      </c>
      <c r="C5188" s="0" t="s">
        <v>46</v>
      </c>
      <c r="D5188" s="9" t="n">
        <v>43800</v>
      </c>
      <c r="E5188" s="9" t="n">
        <v>43867</v>
      </c>
      <c r="F5188" s="9" t="n">
        <v>43880</v>
      </c>
      <c r="G5188" s="9" t="n">
        <v>43881</v>
      </c>
      <c r="H5188" s="10" t="s">
        <v>36</v>
      </c>
      <c r="I5188" s="0" t="n">
        <v>1</v>
      </c>
      <c r="J5188" s="0" t="n">
        <v>32</v>
      </c>
      <c r="K5188" s="0" t="n">
        <v>297</v>
      </c>
      <c r="L5188" s="0" t="n">
        <v>42</v>
      </c>
      <c r="M5188" s="0" t="n">
        <v>6</v>
      </c>
      <c r="N5188" s="11" t="n">
        <v>0.4</v>
      </c>
      <c r="O5188" s="12" t="n">
        <v>1167.14</v>
      </c>
      <c r="P5188" s="12" t="n">
        <v>2244.5</v>
      </c>
      <c r="Q5188" s="12" t="n">
        <f aca="false">M5188*P5188*(1-N5188)</f>
        <v>8080.2</v>
      </c>
      <c r="R5188" s="12" t="n">
        <f aca="false">M5188*O5188</f>
        <v>7002.84</v>
      </c>
      <c r="S5188" s="12" t="n">
        <f aca="false">Q5188-R5188</f>
        <v>1077.36</v>
      </c>
      <c r="T5188" s="11" t="n">
        <f aca="false">IFERROR(S5188/Q5188,0)</f>
        <v>0.133333333333333</v>
      </c>
      <c r="U5188" s="13" t="n">
        <f aca="false">F5188-E5188</f>
        <v>13</v>
      </c>
      <c r="V5188" s="13" t="n">
        <f aca="false">G5188-F5188</f>
        <v>1</v>
      </c>
      <c r="W5188" s="13" t="n">
        <f aca="false">G5188-E5188</f>
        <v>14</v>
      </c>
      <c r="X5188" s="10" t="n">
        <f aca="false">YEAR(E5188)</f>
        <v>2020</v>
      </c>
      <c r="Y5188" s="0" t="str">
        <f aca="false">TEXT(E5188,"yyyy-mm")</f>
        <v>2020-02</v>
      </c>
      <c r="Z5188" s="0" t="str">
        <f aca="false">"Q"&amp;ROUNDUP(MONTH(E5188)/3,0)&amp;"-"&amp;YEAR(E5188)</f>
        <v>Q1-2020</v>
      </c>
    </row>
    <row r="5189" customFormat="false" ht="14.25" hidden="false" customHeight="false" outlineLevel="0" collapsed="false">
      <c r="A5189" s="0" t="s">
        <v>5231</v>
      </c>
      <c r="B5189" s="0" t="s">
        <v>34</v>
      </c>
      <c r="C5189" s="0" t="s">
        <v>46</v>
      </c>
      <c r="D5189" s="9" t="n">
        <v>43800</v>
      </c>
      <c r="E5189" s="9" t="n">
        <v>43867</v>
      </c>
      <c r="F5189" s="9" t="n">
        <v>43889</v>
      </c>
      <c r="G5189" s="9" t="n">
        <v>43890</v>
      </c>
      <c r="H5189" s="10" t="s">
        <v>36</v>
      </c>
      <c r="I5189" s="0" t="n">
        <v>10</v>
      </c>
      <c r="J5189" s="0" t="n">
        <v>17</v>
      </c>
      <c r="K5189" s="0" t="n">
        <v>288</v>
      </c>
      <c r="L5189" s="0" t="n">
        <v>29</v>
      </c>
      <c r="M5189" s="0" t="n">
        <v>7</v>
      </c>
      <c r="N5189" s="11" t="n">
        <v>0.05</v>
      </c>
      <c r="O5189" s="12" t="n">
        <v>1418.06</v>
      </c>
      <c r="P5189" s="12" t="n">
        <v>1708.5</v>
      </c>
      <c r="Q5189" s="12" t="n">
        <f aca="false">M5189*P5189*(1-N5189)</f>
        <v>11361.525</v>
      </c>
      <c r="R5189" s="12" t="n">
        <f aca="false">M5189*O5189</f>
        <v>9926.42</v>
      </c>
      <c r="S5189" s="12" t="n">
        <f aca="false">Q5189-R5189</f>
        <v>1435.105</v>
      </c>
      <c r="T5189" s="11" t="n">
        <f aca="false">IFERROR(S5189/Q5189,0)</f>
        <v>0.126312708901314</v>
      </c>
      <c r="U5189" s="13" t="n">
        <f aca="false">F5189-E5189</f>
        <v>22</v>
      </c>
      <c r="V5189" s="13" t="n">
        <f aca="false">G5189-F5189</f>
        <v>1</v>
      </c>
      <c r="W5189" s="13" t="n">
        <f aca="false">G5189-E5189</f>
        <v>23</v>
      </c>
      <c r="X5189" s="10" t="n">
        <f aca="false">YEAR(E5189)</f>
        <v>2020</v>
      </c>
      <c r="Y5189" s="0" t="str">
        <f aca="false">TEXT(E5189,"yyyy-mm")</f>
        <v>2020-02</v>
      </c>
      <c r="Z5189" s="0" t="str">
        <f aca="false">"Q"&amp;ROUNDUP(MONTH(E5189)/3,0)&amp;"-"&amp;YEAR(E5189)</f>
        <v>Q1-2020</v>
      </c>
    </row>
    <row r="5190" customFormat="false" ht="14.25" hidden="false" customHeight="false" outlineLevel="0" collapsed="false">
      <c r="A5190" s="0" t="s">
        <v>5232</v>
      </c>
      <c r="B5190" s="0" t="s">
        <v>38</v>
      </c>
      <c r="C5190" s="0" t="s">
        <v>39</v>
      </c>
      <c r="D5190" s="9" t="n">
        <v>43700</v>
      </c>
      <c r="E5190" s="9" t="n">
        <v>43868</v>
      </c>
      <c r="F5190" s="9" t="n">
        <v>43884</v>
      </c>
      <c r="G5190" s="9" t="n">
        <v>43894</v>
      </c>
      <c r="H5190" s="10" t="s">
        <v>36</v>
      </c>
      <c r="I5190" s="0" t="n">
        <v>20</v>
      </c>
      <c r="J5190" s="0" t="n">
        <v>43</v>
      </c>
      <c r="K5190" s="0" t="n">
        <v>109</v>
      </c>
      <c r="L5190" s="0" t="n">
        <v>38</v>
      </c>
      <c r="M5190" s="0" t="n">
        <v>1</v>
      </c>
      <c r="N5190" s="11" t="n">
        <v>0.15</v>
      </c>
      <c r="O5190" s="12" t="n">
        <v>830.8</v>
      </c>
      <c r="P5190" s="12" t="n">
        <v>1038.5</v>
      </c>
      <c r="Q5190" s="12" t="n">
        <f aca="false">M5190*P5190*(1-N5190)</f>
        <v>882.725</v>
      </c>
      <c r="R5190" s="12" t="n">
        <f aca="false">M5190*O5190</f>
        <v>830.8</v>
      </c>
      <c r="S5190" s="12" t="n">
        <f aca="false">Q5190-R5190</f>
        <v>51.9250000000001</v>
      </c>
      <c r="T5190" s="11" t="n">
        <f aca="false">IFERROR(S5190/Q5190,0)</f>
        <v>0.0588235294117648</v>
      </c>
      <c r="U5190" s="13" t="n">
        <f aca="false">F5190-E5190</f>
        <v>16</v>
      </c>
      <c r="V5190" s="13" t="n">
        <f aca="false">G5190-F5190</f>
        <v>10</v>
      </c>
      <c r="W5190" s="13" t="n">
        <f aca="false">G5190-E5190</f>
        <v>26</v>
      </c>
      <c r="X5190" s="10" t="n">
        <f aca="false">YEAR(E5190)</f>
        <v>2020</v>
      </c>
      <c r="Y5190" s="0" t="str">
        <f aca="false">TEXT(E5190,"yyyy-mm")</f>
        <v>2020-02</v>
      </c>
      <c r="Z5190" s="0" t="str">
        <f aca="false">"Q"&amp;ROUNDUP(MONTH(E5190)/3,0)&amp;"-"&amp;YEAR(E5190)</f>
        <v>Q1-2020</v>
      </c>
    </row>
    <row r="5191" customFormat="false" ht="14.25" hidden="false" customHeight="false" outlineLevel="0" collapsed="false">
      <c r="A5191" s="0" t="s">
        <v>5233</v>
      </c>
      <c r="B5191" s="0" t="s">
        <v>38</v>
      </c>
      <c r="C5191" s="0" t="s">
        <v>39</v>
      </c>
      <c r="D5191" s="9" t="n">
        <v>43800</v>
      </c>
      <c r="E5191" s="9" t="n">
        <v>43868</v>
      </c>
      <c r="F5191" s="9" t="n">
        <v>43885</v>
      </c>
      <c r="G5191" s="9" t="n">
        <v>43886</v>
      </c>
      <c r="H5191" s="10" t="s">
        <v>36</v>
      </c>
      <c r="I5191" s="0" t="n">
        <v>13</v>
      </c>
      <c r="J5191" s="0" t="n">
        <v>38</v>
      </c>
      <c r="K5191" s="0" t="n">
        <v>138</v>
      </c>
      <c r="L5191" s="0" t="n">
        <v>14</v>
      </c>
      <c r="M5191" s="0" t="n">
        <v>4</v>
      </c>
      <c r="N5191" s="11" t="n">
        <v>0.2</v>
      </c>
      <c r="O5191" s="12" t="n">
        <v>2069.5</v>
      </c>
      <c r="P5191" s="12" t="n">
        <v>3832.4</v>
      </c>
      <c r="Q5191" s="12" t="n">
        <f aca="false">M5191*P5191*(1-N5191)</f>
        <v>12263.68</v>
      </c>
      <c r="R5191" s="12" t="n">
        <f aca="false">M5191*O5191</f>
        <v>8278</v>
      </c>
      <c r="S5191" s="12" t="n">
        <f aca="false">Q5191-R5191</f>
        <v>3985.68</v>
      </c>
      <c r="T5191" s="11" t="n">
        <f aca="false">IFERROR(S5191/Q5191,0)</f>
        <v>0.324998695334516</v>
      </c>
      <c r="U5191" s="13" t="n">
        <f aca="false">F5191-E5191</f>
        <v>17</v>
      </c>
      <c r="V5191" s="13" t="n">
        <f aca="false">G5191-F5191</f>
        <v>1</v>
      </c>
      <c r="W5191" s="13" t="n">
        <f aca="false">G5191-E5191</f>
        <v>18</v>
      </c>
      <c r="X5191" s="10" t="n">
        <f aca="false">YEAR(E5191)</f>
        <v>2020</v>
      </c>
      <c r="Y5191" s="0" t="str">
        <f aca="false">TEXT(E5191,"yyyy-mm")</f>
        <v>2020-02</v>
      </c>
      <c r="Z5191" s="0" t="str">
        <f aca="false">"Q"&amp;ROUNDUP(MONTH(E5191)/3,0)&amp;"-"&amp;YEAR(E5191)</f>
        <v>Q1-2020</v>
      </c>
    </row>
    <row r="5192" customFormat="false" ht="14.25" hidden="false" customHeight="false" outlineLevel="0" collapsed="false">
      <c r="A5192" s="0" t="s">
        <v>5234</v>
      </c>
      <c r="B5192" s="0" t="s">
        <v>38</v>
      </c>
      <c r="C5192" s="0" t="s">
        <v>39</v>
      </c>
      <c r="D5192" s="9" t="n">
        <v>43700</v>
      </c>
      <c r="E5192" s="9" t="n">
        <v>43868</v>
      </c>
      <c r="F5192" s="9" t="n">
        <v>43893</v>
      </c>
      <c r="G5192" s="9" t="n">
        <v>43895</v>
      </c>
      <c r="H5192" s="10" t="s">
        <v>36</v>
      </c>
      <c r="I5192" s="0" t="n">
        <v>20</v>
      </c>
      <c r="J5192" s="0" t="n">
        <v>14</v>
      </c>
      <c r="K5192" s="0" t="n">
        <v>173</v>
      </c>
      <c r="L5192" s="0" t="n">
        <v>4</v>
      </c>
      <c r="M5192" s="0" t="n">
        <v>2</v>
      </c>
      <c r="N5192" s="11" t="n">
        <v>0.05</v>
      </c>
      <c r="O5192" s="12" t="n">
        <v>1379.93</v>
      </c>
      <c r="P5192" s="12" t="n">
        <v>1815.7</v>
      </c>
      <c r="Q5192" s="12" t="n">
        <f aca="false">M5192*P5192*(1-N5192)</f>
        <v>3449.83</v>
      </c>
      <c r="R5192" s="12" t="n">
        <f aca="false">M5192*O5192</f>
        <v>2759.86</v>
      </c>
      <c r="S5192" s="12" t="n">
        <f aca="false">Q5192-R5192</f>
        <v>689.97</v>
      </c>
      <c r="T5192" s="11" t="n">
        <f aca="false">IFERROR(S5192/Q5192,0)</f>
        <v>0.200001159477423</v>
      </c>
      <c r="U5192" s="13" t="n">
        <f aca="false">F5192-E5192</f>
        <v>25</v>
      </c>
      <c r="V5192" s="13" t="n">
        <f aca="false">G5192-F5192</f>
        <v>2</v>
      </c>
      <c r="W5192" s="13" t="n">
        <f aca="false">G5192-E5192</f>
        <v>27</v>
      </c>
      <c r="X5192" s="10" t="n">
        <f aca="false">YEAR(E5192)</f>
        <v>2020</v>
      </c>
      <c r="Y5192" s="0" t="str">
        <f aca="false">TEXT(E5192,"yyyy-mm")</f>
        <v>2020-02</v>
      </c>
      <c r="Z5192" s="0" t="str">
        <f aca="false">"Q"&amp;ROUNDUP(MONTH(E5192)/3,0)&amp;"-"&amp;YEAR(E5192)</f>
        <v>Q1-2020</v>
      </c>
    </row>
    <row r="5193" customFormat="false" ht="14.25" hidden="false" customHeight="false" outlineLevel="0" collapsed="false">
      <c r="A5193" s="0" t="s">
        <v>5235</v>
      </c>
      <c r="B5193" s="0" t="s">
        <v>38</v>
      </c>
      <c r="C5193" s="0" t="s">
        <v>35</v>
      </c>
      <c r="D5193" s="9" t="n">
        <v>43800</v>
      </c>
      <c r="E5193" s="9" t="n">
        <v>43868</v>
      </c>
      <c r="F5193" s="9" t="n">
        <v>43883</v>
      </c>
      <c r="G5193" s="9" t="n">
        <v>43889</v>
      </c>
      <c r="H5193" s="10" t="s">
        <v>36</v>
      </c>
      <c r="I5193" s="0" t="n">
        <v>20</v>
      </c>
      <c r="J5193" s="0" t="n">
        <v>5</v>
      </c>
      <c r="K5193" s="0" t="n">
        <v>233</v>
      </c>
      <c r="L5193" s="0" t="n">
        <v>31</v>
      </c>
      <c r="M5193" s="0" t="n">
        <v>8</v>
      </c>
      <c r="N5193" s="11" t="n">
        <v>0.075</v>
      </c>
      <c r="O5193" s="12" t="n">
        <v>753.55</v>
      </c>
      <c r="P5193" s="12" t="n">
        <v>1092.1</v>
      </c>
      <c r="Q5193" s="12" t="n">
        <f aca="false">M5193*P5193*(1-N5193)</f>
        <v>8081.54</v>
      </c>
      <c r="R5193" s="12" t="n">
        <f aca="false">M5193*O5193</f>
        <v>6028.4</v>
      </c>
      <c r="S5193" s="12" t="n">
        <f aca="false">Q5193-R5193</f>
        <v>2053.14</v>
      </c>
      <c r="T5193" s="11" t="n">
        <f aca="false">IFERROR(S5193/Q5193,0)</f>
        <v>0.254053064143715</v>
      </c>
      <c r="U5193" s="13" t="n">
        <f aca="false">F5193-E5193</f>
        <v>15</v>
      </c>
      <c r="V5193" s="13" t="n">
        <f aca="false">G5193-F5193</f>
        <v>6</v>
      </c>
      <c r="W5193" s="13" t="n">
        <f aca="false">G5193-E5193</f>
        <v>21</v>
      </c>
      <c r="X5193" s="10" t="n">
        <f aca="false">YEAR(E5193)</f>
        <v>2020</v>
      </c>
      <c r="Y5193" s="0" t="str">
        <f aca="false">TEXT(E5193,"yyyy-mm")</f>
        <v>2020-02</v>
      </c>
      <c r="Z5193" s="0" t="str">
        <f aca="false">"Q"&amp;ROUNDUP(MONTH(E5193)/3,0)&amp;"-"&amp;YEAR(E5193)</f>
        <v>Q1-2020</v>
      </c>
    </row>
    <row r="5194" customFormat="false" ht="14.25" hidden="false" customHeight="false" outlineLevel="0" collapsed="false">
      <c r="A5194" s="0" t="s">
        <v>5236</v>
      </c>
      <c r="B5194" s="0" t="s">
        <v>41</v>
      </c>
      <c r="C5194" s="0" t="s">
        <v>39</v>
      </c>
      <c r="D5194" s="9" t="n">
        <v>43800</v>
      </c>
      <c r="E5194" s="9" t="n">
        <v>43868</v>
      </c>
      <c r="F5194" s="9" t="n">
        <v>43876</v>
      </c>
      <c r="G5194" s="9" t="n">
        <v>43880</v>
      </c>
      <c r="H5194" s="10" t="s">
        <v>36</v>
      </c>
      <c r="I5194" s="0" t="n">
        <v>22</v>
      </c>
      <c r="J5194" s="0" t="n">
        <v>35</v>
      </c>
      <c r="K5194" s="0" t="n">
        <v>177</v>
      </c>
      <c r="L5194" s="0" t="n">
        <v>8</v>
      </c>
      <c r="M5194" s="0" t="n">
        <v>5</v>
      </c>
      <c r="N5194" s="11" t="n">
        <v>0.1</v>
      </c>
      <c r="O5194" s="12" t="n">
        <v>540.29</v>
      </c>
      <c r="P5194" s="12" t="n">
        <v>1125.6</v>
      </c>
      <c r="Q5194" s="12" t="n">
        <f aca="false">M5194*P5194*(1-N5194)</f>
        <v>5065.2</v>
      </c>
      <c r="R5194" s="12" t="n">
        <f aca="false">M5194*O5194</f>
        <v>2701.45</v>
      </c>
      <c r="S5194" s="12" t="n">
        <f aca="false">Q5194-R5194</f>
        <v>2363.75</v>
      </c>
      <c r="T5194" s="11" t="n">
        <f aca="false">IFERROR(S5194/Q5194,0)</f>
        <v>0.466664692410961</v>
      </c>
      <c r="U5194" s="13" t="n">
        <f aca="false">F5194-E5194</f>
        <v>8</v>
      </c>
      <c r="V5194" s="13" t="n">
        <f aca="false">G5194-F5194</f>
        <v>4</v>
      </c>
      <c r="W5194" s="13" t="n">
        <f aca="false">G5194-E5194</f>
        <v>12</v>
      </c>
      <c r="X5194" s="10" t="n">
        <f aca="false">YEAR(E5194)</f>
        <v>2020</v>
      </c>
      <c r="Y5194" s="0" t="str">
        <f aca="false">TEXT(E5194,"yyyy-mm")</f>
        <v>2020-02</v>
      </c>
      <c r="Z5194" s="0" t="str">
        <f aca="false">"Q"&amp;ROUNDUP(MONTH(E5194)/3,0)&amp;"-"&amp;YEAR(E5194)</f>
        <v>Q1-2020</v>
      </c>
    </row>
    <row r="5195" customFormat="false" ht="14.25" hidden="false" customHeight="false" outlineLevel="0" collapsed="false">
      <c r="A5195" s="0" t="s">
        <v>5237</v>
      </c>
      <c r="B5195" s="0" t="s">
        <v>34</v>
      </c>
      <c r="C5195" s="0" t="s">
        <v>46</v>
      </c>
      <c r="D5195" s="9" t="n">
        <v>43700</v>
      </c>
      <c r="E5195" s="9" t="n">
        <v>43868</v>
      </c>
      <c r="F5195" s="9" t="n">
        <v>43872</v>
      </c>
      <c r="G5195" s="9" t="n">
        <v>43873</v>
      </c>
      <c r="H5195" s="10" t="s">
        <v>36</v>
      </c>
      <c r="I5195" s="0" t="n">
        <v>3</v>
      </c>
      <c r="J5195" s="0" t="n">
        <v>6</v>
      </c>
      <c r="K5195" s="0" t="n">
        <v>313</v>
      </c>
      <c r="L5195" s="0" t="n">
        <v>8</v>
      </c>
      <c r="M5195" s="0" t="n">
        <v>7</v>
      </c>
      <c r="N5195" s="11" t="n">
        <v>0.05</v>
      </c>
      <c r="O5195" s="12" t="n">
        <v>139.36</v>
      </c>
      <c r="P5195" s="12" t="n">
        <v>214.4</v>
      </c>
      <c r="Q5195" s="12" t="n">
        <f aca="false">M5195*P5195*(1-N5195)</f>
        <v>1425.76</v>
      </c>
      <c r="R5195" s="12" t="n">
        <f aca="false">M5195*O5195</f>
        <v>975.52</v>
      </c>
      <c r="S5195" s="12" t="n">
        <f aca="false">Q5195-R5195</f>
        <v>450.24</v>
      </c>
      <c r="T5195" s="11" t="n">
        <f aca="false">IFERROR(S5195/Q5195,0)</f>
        <v>0.31578947368421</v>
      </c>
      <c r="U5195" s="13" t="n">
        <f aca="false">F5195-E5195</f>
        <v>4</v>
      </c>
      <c r="V5195" s="13" t="n">
        <f aca="false">G5195-F5195</f>
        <v>1</v>
      </c>
      <c r="W5195" s="13" t="n">
        <f aca="false">G5195-E5195</f>
        <v>5</v>
      </c>
      <c r="X5195" s="10" t="n">
        <f aca="false">YEAR(E5195)</f>
        <v>2020</v>
      </c>
      <c r="Y5195" s="0" t="str">
        <f aca="false">TEXT(E5195,"yyyy-mm")</f>
        <v>2020-02</v>
      </c>
      <c r="Z5195" s="0" t="str">
        <f aca="false">"Q"&amp;ROUNDUP(MONTH(E5195)/3,0)&amp;"-"&amp;YEAR(E5195)</f>
        <v>Q1-2020</v>
      </c>
    </row>
    <row r="5196" customFormat="false" ht="14.25" hidden="false" customHeight="false" outlineLevel="0" collapsed="false">
      <c r="A5196" s="0" t="s">
        <v>5238</v>
      </c>
      <c r="B5196" s="0" t="s">
        <v>38</v>
      </c>
      <c r="C5196" s="0" t="s">
        <v>79</v>
      </c>
      <c r="D5196" s="9" t="n">
        <v>43700</v>
      </c>
      <c r="E5196" s="9" t="n">
        <v>43869</v>
      </c>
      <c r="F5196" s="9" t="n">
        <v>43886</v>
      </c>
      <c r="G5196" s="9" t="n">
        <v>43891</v>
      </c>
      <c r="H5196" s="10" t="s">
        <v>36</v>
      </c>
      <c r="I5196" s="0" t="n">
        <v>15</v>
      </c>
      <c r="J5196" s="0" t="n">
        <v>44</v>
      </c>
      <c r="K5196" s="0" t="n">
        <v>69</v>
      </c>
      <c r="L5196" s="0" t="n">
        <v>1</v>
      </c>
      <c r="M5196" s="0" t="n">
        <v>6</v>
      </c>
      <c r="N5196" s="11" t="n">
        <v>0.15</v>
      </c>
      <c r="O5196" s="12" t="n">
        <v>2677.52</v>
      </c>
      <c r="P5196" s="12" t="n">
        <v>3477.3</v>
      </c>
      <c r="Q5196" s="12" t="n">
        <f aca="false">M5196*P5196*(1-N5196)</f>
        <v>17734.23</v>
      </c>
      <c r="R5196" s="12" t="n">
        <f aca="false">M5196*O5196</f>
        <v>16065.12</v>
      </c>
      <c r="S5196" s="12" t="n">
        <f aca="false">Q5196-R5196</f>
        <v>1669.11</v>
      </c>
      <c r="T5196" s="11" t="n">
        <f aca="false">IFERROR(S5196/Q5196,0)</f>
        <v>0.0941179853875812</v>
      </c>
      <c r="U5196" s="13" t="n">
        <f aca="false">F5196-E5196</f>
        <v>17</v>
      </c>
      <c r="V5196" s="13" t="n">
        <f aca="false">G5196-F5196</f>
        <v>5</v>
      </c>
      <c r="W5196" s="13" t="n">
        <f aca="false">G5196-E5196</f>
        <v>22</v>
      </c>
      <c r="X5196" s="10" t="n">
        <f aca="false">YEAR(E5196)</f>
        <v>2020</v>
      </c>
      <c r="Y5196" s="0" t="str">
        <f aca="false">TEXT(E5196,"yyyy-mm")</f>
        <v>2020-02</v>
      </c>
      <c r="Z5196" s="0" t="str">
        <f aca="false">"Q"&amp;ROUNDUP(MONTH(E5196)/3,0)&amp;"-"&amp;YEAR(E5196)</f>
        <v>Q1-2020</v>
      </c>
    </row>
    <row r="5197" customFormat="false" ht="14.25" hidden="false" customHeight="false" outlineLevel="0" collapsed="false">
      <c r="A5197" s="0" t="s">
        <v>5239</v>
      </c>
      <c r="B5197" s="0" t="s">
        <v>34</v>
      </c>
      <c r="C5197" s="0" t="s">
        <v>39</v>
      </c>
      <c r="D5197" s="9" t="n">
        <v>43800</v>
      </c>
      <c r="E5197" s="9" t="n">
        <v>43869</v>
      </c>
      <c r="F5197" s="9" t="n">
        <v>43877</v>
      </c>
      <c r="G5197" s="9" t="n">
        <v>43885</v>
      </c>
      <c r="H5197" s="10" t="s">
        <v>36</v>
      </c>
      <c r="I5197" s="0" t="n">
        <v>5</v>
      </c>
      <c r="J5197" s="0" t="n">
        <v>24</v>
      </c>
      <c r="K5197" s="0" t="n">
        <v>108</v>
      </c>
      <c r="L5197" s="0" t="n">
        <v>28</v>
      </c>
      <c r="M5197" s="0" t="n">
        <v>3</v>
      </c>
      <c r="N5197" s="11" t="n">
        <v>0.05</v>
      </c>
      <c r="O5197" s="12" t="n">
        <v>713.55</v>
      </c>
      <c r="P5197" s="12" t="n">
        <v>1005</v>
      </c>
      <c r="Q5197" s="12" t="n">
        <f aca="false">M5197*P5197*(1-N5197)</f>
        <v>2864.25</v>
      </c>
      <c r="R5197" s="12" t="n">
        <f aca="false">M5197*O5197</f>
        <v>2140.65</v>
      </c>
      <c r="S5197" s="12" t="n">
        <f aca="false">Q5197-R5197</f>
        <v>723.6</v>
      </c>
      <c r="T5197" s="11" t="n">
        <f aca="false">IFERROR(S5197/Q5197,0)</f>
        <v>0.252631578947369</v>
      </c>
      <c r="U5197" s="13" t="n">
        <f aca="false">F5197-E5197</f>
        <v>8</v>
      </c>
      <c r="V5197" s="13" t="n">
        <f aca="false">G5197-F5197</f>
        <v>8</v>
      </c>
      <c r="W5197" s="13" t="n">
        <f aca="false">G5197-E5197</f>
        <v>16</v>
      </c>
      <c r="X5197" s="10" t="n">
        <f aca="false">YEAR(E5197)</f>
        <v>2020</v>
      </c>
      <c r="Y5197" s="0" t="str">
        <f aca="false">TEXT(E5197,"yyyy-mm")</f>
        <v>2020-02</v>
      </c>
      <c r="Z5197" s="0" t="str">
        <f aca="false">"Q"&amp;ROUNDUP(MONTH(E5197)/3,0)&amp;"-"&amp;YEAR(E5197)</f>
        <v>Q1-2020</v>
      </c>
    </row>
    <row r="5198" customFormat="false" ht="14.25" hidden="false" customHeight="false" outlineLevel="0" collapsed="false">
      <c r="A5198" s="0" t="s">
        <v>5240</v>
      </c>
      <c r="B5198" s="0" t="s">
        <v>43</v>
      </c>
      <c r="C5198" s="0" t="s">
        <v>39</v>
      </c>
      <c r="D5198" s="9" t="n">
        <v>43800</v>
      </c>
      <c r="E5198" s="9" t="n">
        <v>43869</v>
      </c>
      <c r="F5198" s="9" t="n">
        <v>43893</v>
      </c>
      <c r="G5198" s="9" t="n">
        <v>43897</v>
      </c>
      <c r="H5198" s="10" t="s">
        <v>36</v>
      </c>
      <c r="I5198" s="0" t="n">
        <v>26</v>
      </c>
      <c r="J5198" s="0" t="n">
        <v>9</v>
      </c>
      <c r="K5198" s="0" t="n">
        <v>120</v>
      </c>
      <c r="L5198" s="0" t="n">
        <v>17</v>
      </c>
      <c r="M5198" s="0" t="n">
        <v>8</v>
      </c>
      <c r="N5198" s="11" t="n">
        <v>0.075</v>
      </c>
      <c r="O5198" s="12" t="n">
        <v>1172.84</v>
      </c>
      <c r="P5198" s="12" t="n">
        <v>2606.3</v>
      </c>
      <c r="Q5198" s="12" t="n">
        <f aca="false">M5198*P5198*(1-N5198)</f>
        <v>19286.62</v>
      </c>
      <c r="R5198" s="12" t="n">
        <f aca="false">M5198*O5198</f>
        <v>9382.72</v>
      </c>
      <c r="S5198" s="12" t="n">
        <f aca="false">Q5198-R5198</f>
        <v>9903.9</v>
      </c>
      <c r="T5198" s="11" t="n">
        <f aca="false">IFERROR(S5198/Q5198,0)</f>
        <v>0.51351143953684</v>
      </c>
      <c r="U5198" s="13" t="n">
        <f aca="false">F5198-E5198</f>
        <v>24</v>
      </c>
      <c r="V5198" s="13" t="n">
        <f aca="false">G5198-F5198</f>
        <v>4</v>
      </c>
      <c r="W5198" s="13" t="n">
        <f aca="false">G5198-E5198</f>
        <v>28</v>
      </c>
      <c r="X5198" s="10" t="n">
        <f aca="false">YEAR(E5198)</f>
        <v>2020</v>
      </c>
      <c r="Y5198" s="0" t="str">
        <f aca="false">TEXT(E5198,"yyyy-mm")</f>
        <v>2020-02</v>
      </c>
      <c r="Z5198" s="0" t="str">
        <f aca="false">"Q"&amp;ROUNDUP(MONTH(E5198)/3,0)&amp;"-"&amp;YEAR(E5198)</f>
        <v>Q1-2020</v>
      </c>
    </row>
    <row r="5199" customFormat="false" ht="14.25" hidden="false" customHeight="false" outlineLevel="0" collapsed="false">
      <c r="A5199" s="0" t="s">
        <v>5241</v>
      </c>
      <c r="B5199" s="0" t="s">
        <v>34</v>
      </c>
      <c r="C5199" s="0" t="s">
        <v>48</v>
      </c>
      <c r="D5199" s="9" t="n">
        <v>43800</v>
      </c>
      <c r="E5199" s="9" t="n">
        <v>43869</v>
      </c>
      <c r="F5199" s="9" t="n">
        <v>43895</v>
      </c>
      <c r="G5199" s="9" t="n">
        <v>43903</v>
      </c>
      <c r="H5199" s="10" t="s">
        <v>36</v>
      </c>
      <c r="I5199" s="0" t="n">
        <v>11</v>
      </c>
      <c r="J5199" s="0" t="n">
        <v>2</v>
      </c>
      <c r="K5199" s="0" t="n">
        <v>40</v>
      </c>
      <c r="L5199" s="0" t="n">
        <v>37</v>
      </c>
      <c r="M5199" s="0" t="n">
        <v>2</v>
      </c>
      <c r="N5199" s="11" t="n">
        <v>0.075</v>
      </c>
      <c r="O5199" s="12" t="n">
        <v>2068.96</v>
      </c>
      <c r="P5199" s="12" t="n">
        <v>2586.2</v>
      </c>
      <c r="Q5199" s="12" t="n">
        <f aca="false">M5199*P5199*(1-N5199)</f>
        <v>4784.47</v>
      </c>
      <c r="R5199" s="12" t="n">
        <f aca="false">M5199*O5199</f>
        <v>4137.92</v>
      </c>
      <c r="S5199" s="12" t="n">
        <f aca="false">Q5199-R5199</f>
        <v>646.55</v>
      </c>
      <c r="T5199" s="11" t="n">
        <f aca="false">IFERROR(S5199/Q5199,0)</f>
        <v>0.135135135135135</v>
      </c>
      <c r="U5199" s="13" t="n">
        <f aca="false">F5199-E5199</f>
        <v>26</v>
      </c>
      <c r="V5199" s="13" t="n">
        <f aca="false">G5199-F5199</f>
        <v>8</v>
      </c>
      <c r="W5199" s="13" t="n">
        <f aca="false">G5199-E5199</f>
        <v>34</v>
      </c>
      <c r="X5199" s="10" t="n">
        <f aca="false">YEAR(E5199)</f>
        <v>2020</v>
      </c>
      <c r="Y5199" s="0" t="str">
        <f aca="false">TEXT(E5199,"yyyy-mm")</f>
        <v>2020-02</v>
      </c>
      <c r="Z5199" s="0" t="str">
        <f aca="false">"Q"&amp;ROUNDUP(MONTH(E5199)/3,0)&amp;"-"&amp;YEAR(E5199)</f>
        <v>Q1-2020</v>
      </c>
    </row>
    <row r="5200" customFormat="false" ht="14.25" hidden="false" customHeight="false" outlineLevel="0" collapsed="false">
      <c r="A5200" s="0" t="s">
        <v>5242</v>
      </c>
      <c r="B5200" s="0" t="s">
        <v>38</v>
      </c>
      <c r="C5200" s="0" t="s">
        <v>39</v>
      </c>
      <c r="D5200" s="9" t="n">
        <v>43800</v>
      </c>
      <c r="E5200" s="9" t="n">
        <v>43869</v>
      </c>
      <c r="F5200" s="9" t="n">
        <v>43887</v>
      </c>
      <c r="G5200" s="9" t="n">
        <v>43894</v>
      </c>
      <c r="H5200" s="10" t="s">
        <v>36</v>
      </c>
      <c r="I5200" s="0" t="n">
        <v>16</v>
      </c>
      <c r="J5200" s="0" t="n">
        <v>8</v>
      </c>
      <c r="K5200" s="0" t="n">
        <v>110</v>
      </c>
      <c r="L5200" s="0" t="n">
        <v>35</v>
      </c>
      <c r="M5200" s="0" t="n">
        <v>2</v>
      </c>
      <c r="N5200" s="11" t="n">
        <v>0.2</v>
      </c>
      <c r="O5200" s="12" t="n">
        <v>4432.05</v>
      </c>
      <c r="P5200" s="12" t="n">
        <v>5909.4</v>
      </c>
      <c r="Q5200" s="12" t="n">
        <f aca="false">M5200*P5200*(1-N5200)</f>
        <v>9455.04</v>
      </c>
      <c r="R5200" s="12" t="n">
        <f aca="false">M5200*O5200</f>
        <v>8864.1</v>
      </c>
      <c r="S5200" s="12" t="n">
        <f aca="false">Q5200-R5200</f>
        <v>590.939999999999</v>
      </c>
      <c r="T5200" s="11" t="n">
        <f aca="false">IFERROR(S5200/Q5200,0)</f>
        <v>0.0624999999999999</v>
      </c>
      <c r="U5200" s="13" t="n">
        <f aca="false">F5200-E5200</f>
        <v>18</v>
      </c>
      <c r="V5200" s="13" t="n">
        <f aca="false">G5200-F5200</f>
        <v>7</v>
      </c>
      <c r="W5200" s="13" t="n">
        <f aca="false">G5200-E5200</f>
        <v>25</v>
      </c>
      <c r="X5200" s="10" t="n">
        <f aca="false">YEAR(E5200)</f>
        <v>2020</v>
      </c>
      <c r="Y5200" s="0" t="str">
        <f aca="false">TEXT(E5200,"yyyy-mm")</f>
        <v>2020-02</v>
      </c>
      <c r="Z5200" s="0" t="str">
        <f aca="false">"Q"&amp;ROUNDUP(MONTH(E5200)/3,0)&amp;"-"&amp;YEAR(E5200)</f>
        <v>Q1-2020</v>
      </c>
    </row>
    <row r="5201" customFormat="false" ht="14.25" hidden="false" customHeight="false" outlineLevel="0" collapsed="false">
      <c r="A5201" s="0" t="s">
        <v>5243</v>
      </c>
      <c r="B5201" s="0" t="s">
        <v>38</v>
      </c>
      <c r="C5201" s="0" t="s">
        <v>39</v>
      </c>
      <c r="D5201" s="9" t="n">
        <v>43800</v>
      </c>
      <c r="E5201" s="9" t="n">
        <v>43869</v>
      </c>
      <c r="F5201" s="9" t="n">
        <v>43889</v>
      </c>
      <c r="G5201" s="9" t="n">
        <v>43893</v>
      </c>
      <c r="H5201" s="10" t="s">
        <v>36</v>
      </c>
      <c r="I5201" s="0" t="n">
        <v>16</v>
      </c>
      <c r="J5201" s="0" t="n">
        <v>34</v>
      </c>
      <c r="K5201" s="0" t="n">
        <v>202</v>
      </c>
      <c r="L5201" s="0" t="n">
        <v>41</v>
      </c>
      <c r="M5201" s="0" t="n">
        <v>6</v>
      </c>
      <c r="N5201" s="11" t="n">
        <v>0.05</v>
      </c>
      <c r="O5201" s="12" t="n">
        <v>1862.06</v>
      </c>
      <c r="P5201" s="12" t="n">
        <v>3879.3</v>
      </c>
      <c r="Q5201" s="12" t="n">
        <f aca="false">M5201*P5201*(1-N5201)</f>
        <v>22112.01</v>
      </c>
      <c r="R5201" s="12" t="n">
        <f aca="false">M5201*O5201</f>
        <v>11172.36</v>
      </c>
      <c r="S5201" s="12" t="n">
        <f aca="false">Q5201-R5201</f>
        <v>10939.65</v>
      </c>
      <c r="T5201" s="11" t="n">
        <f aca="false">IFERROR(S5201/Q5201,0)</f>
        <v>0.494737927488275</v>
      </c>
      <c r="U5201" s="13" t="n">
        <f aca="false">F5201-E5201</f>
        <v>20</v>
      </c>
      <c r="V5201" s="13" t="n">
        <f aca="false">G5201-F5201</f>
        <v>4</v>
      </c>
      <c r="W5201" s="13" t="n">
        <f aca="false">G5201-E5201</f>
        <v>24</v>
      </c>
      <c r="X5201" s="10" t="n">
        <f aca="false">YEAR(E5201)</f>
        <v>2020</v>
      </c>
      <c r="Y5201" s="0" t="str">
        <f aca="false">TEXT(E5201,"yyyy-mm")</f>
        <v>2020-02</v>
      </c>
      <c r="Z5201" s="0" t="str">
        <f aca="false">"Q"&amp;ROUNDUP(MONTH(E5201)/3,0)&amp;"-"&amp;YEAR(E5201)</f>
        <v>Q1-2020</v>
      </c>
    </row>
    <row r="5202" customFormat="false" ht="14.25" hidden="false" customHeight="false" outlineLevel="0" collapsed="false">
      <c r="A5202" s="0" t="s">
        <v>5244</v>
      </c>
      <c r="B5202" s="0" t="s">
        <v>34</v>
      </c>
      <c r="C5202" s="0" t="s">
        <v>48</v>
      </c>
      <c r="D5202" s="9" t="n">
        <v>43800</v>
      </c>
      <c r="E5202" s="9" t="n">
        <v>43870</v>
      </c>
      <c r="F5202" s="9" t="n">
        <v>43881</v>
      </c>
      <c r="G5202" s="9" t="n">
        <v>43889</v>
      </c>
      <c r="H5202" s="10" t="s">
        <v>36</v>
      </c>
      <c r="I5202" s="0" t="n">
        <v>9</v>
      </c>
      <c r="J5202" s="0" t="n">
        <v>39</v>
      </c>
      <c r="K5202" s="0" t="n">
        <v>7</v>
      </c>
      <c r="L5202" s="0" t="n">
        <v>21</v>
      </c>
      <c r="M5202" s="0" t="n">
        <v>1</v>
      </c>
      <c r="N5202" s="11" t="n">
        <v>0.1</v>
      </c>
      <c r="O5202" s="12" t="n">
        <v>175.67</v>
      </c>
      <c r="P5202" s="12" t="n">
        <v>254.6</v>
      </c>
      <c r="Q5202" s="12" t="n">
        <f aca="false">M5202*P5202*(1-N5202)</f>
        <v>229.14</v>
      </c>
      <c r="R5202" s="12" t="n">
        <f aca="false">M5202*O5202</f>
        <v>175.67</v>
      </c>
      <c r="S5202" s="12" t="n">
        <f aca="false">Q5202-R5202</f>
        <v>53.47</v>
      </c>
      <c r="T5202" s="11" t="n">
        <f aca="false">IFERROR(S5202/Q5202,0)</f>
        <v>0.233350789910099</v>
      </c>
      <c r="U5202" s="13" t="n">
        <f aca="false">F5202-E5202</f>
        <v>11</v>
      </c>
      <c r="V5202" s="13" t="n">
        <f aca="false">G5202-F5202</f>
        <v>8</v>
      </c>
      <c r="W5202" s="13" t="n">
        <f aca="false">G5202-E5202</f>
        <v>19</v>
      </c>
      <c r="X5202" s="10" t="n">
        <f aca="false">YEAR(E5202)</f>
        <v>2020</v>
      </c>
      <c r="Y5202" s="0" t="str">
        <f aca="false">TEXT(E5202,"yyyy-mm")</f>
        <v>2020-02</v>
      </c>
      <c r="Z5202" s="0" t="str">
        <f aca="false">"Q"&amp;ROUNDUP(MONTH(E5202)/3,0)&amp;"-"&amp;YEAR(E5202)</f>
        <v>Q1-2020</v>
      </c>
    </row>
    <row r="5203" customFormat="false" ht="14.25" hidden="false" customHeight="false" outlineLevel="0" collapsed="false">
      <c r="A5203" s="0" t="s">
        <v>5245</v>
      </c>
      <c r="B5203" s="0" t="s">
        <v>38</v>
      </c>
      <c r="C5203" s="0" t="s">
        <v>46</v>
      </c>
      <c r="D5203" s="9" t="n">
        <v>43800</v>
      </c>
      <c r="E5203" s="9" t="n">
        <v>43870</v>
      </c>
      <c r="F5203" s="9" t="n">
        <v>43874</v>
      </c>
      <c r="G5203" s="9" t="n">
        <v>43879</v>
      </c>
      <c r="H5203" s="10" t="s">
        <v>36</v>
      </c>
      <c r="I5203" s="0" t="n">
        <v>16</v>
      </c>
      <c r="J5203" s="0" t="n">
        <v>1</v>
      </c>
      <c r="K5203" s="0" t="n">
        <v>326</v>
      </c>
      <c r="L5203" s="0" t="n">
        <v>6</v>
      </c>
      <c r="M5203" s="0" t="n">
        <v>5</v>
      </c>
      <c r="N5203" s="11" t="n">
        <v>0.075</v>
      </c>
      <c r="O5203" s="12" t="n">
        <v>1018.13</v>
      </c>
      <c r="P5203" s="12" t="n">
        <v>1755.4</v>
      </c>
      <c r="Q5203" s="12" t="n">
        <f aca="false">M5203*P5203*(1-N5203)</f>
        <v>8118.725</v>
      </c>
      <c r="R5203" s="12" t="n">
        <f aca="false">M5203*O5203</f>
        <v>5090.65</v>
      </c>
      <c r="S5203" s="12" t="n">
        <f aca="false">Q5203-R5203</f>
        <v>3028.075</v>
      </c>
      <c r="T5203" s="11" t="n">
        <f aca="false">IFERROR(S5203/Q5203,0)</f>
        <v>0.372974204693471</v>
      </c>
      <c r="U5203" s="13" t="n">
        <f aca="false">F5203-E5203</f>
        <v>4</v>
      </c>
      <c r="V5203" s="13" t="n">
        <f aca="false">G5203-F5203</f>
        <v>5</v>
      </c>
      <c r="W5203" s="13" t="n">
        <f aca="false">G5203-E5203</f>
        <v>9</v>
      </c>
      <c r="X5203" s="10" t="n">
        <f aca="false">YEAR(E5203)</f>
        <v>2020</v>
      </c>
      <c r="Y5203" s="0" t="str">
        <f aca="false">TEXT(E5203,"yyyy-mm")</f>
        <v>2020-02</v>
      </c>
      <c r="Z5203" s="0" t="str">
        <f aca="false">"Q"&amp;ROUNDUP(MONTH(E5203)/3,0)&amp;"-"&amp;YEAR(E5203)</f>
        <v>Q1-2020</v>
      </c>
    </row>
    <row r="5204" customFormat="false" ht="14.25" hidden="false" customHeight="false" outlineLevel="0" collapsed="false">
      <c r="A5204" s="0" t="s">
        <v>5246</v>
      </c>
      <c r="B5204" s="0" t="s">
        <v>38</v>
      </c>
      <c r="C5204" s="0" t="s">
        <v>35</v>
      </c>
      <c r="D5204" s="9" t="n">
        <v>43700</v>
      </c>
      <c r="E5204" s="9" t="n">
        <v>43870</v>
      </c>
      <c r="F5204" s="9" t="n">
        <v>43874</v>
      </c>
      <c r="G5204" s="9" t="n">
        <v>43879</v>
      </c>
      <c r="H5204" s="10" t="s">
        <v>36</v>
      </c>
      <c r="I5204" s="0" t="n">
        <v>12</v>
      </c>
      <c r="J5204" s="0" t="n">
        <v>13</v>
      </c>
      <c r="K5204" s="0" t="n">
        <v>238</v>
      </c>
      <c r="L5204" s="0" t="n">
        <v>9</v>
      </c>
      <c r="M5204" s="0" t="n">
        <v>4</v>
      </c>
      <c r="N5204" s="11" t="n">
        <v>0.075</v>
      </c>
      <c r="O5204" s="12" t="n">
        <v>479.05</v>
      </c>
      <c r="P5204" s="12" t="n">
        <v>958.1</v>
      </c>
      <c r="Q5204" s="12" t="n">
        <f aca="false">M5204*P5204*(1-N5204)</f>
        <v>3544.97</v>
      </c>
      <c r="R5204" s="12" t="n">
        <f aca="false">M5204*O5204</f>
        <v>1916.2</v>
      </c>
      <c r="S5204" s="12" t="n">
        <f aca="false">Q5204-R5204</f>
        <v>1628.77</v>
      </c>
      <c r="T5204" s="11" t="n">
        <f aca="false">IFERROR(S5204/Q5204,0)</f>
        <v>0.45945945945946</v>
      </c>
      <c r="U5204" s="13" t="n">
        <f aca="false">F5204-E5204</f>
        <v>4</v>
      </c>
      <c r="V5204" s="13" t="n">
        <f aca="false">G5204-F5204</f>
        <v>5</v>
      </c>
      <c r="W5204" s="13" t="n">
        <f aca="false">G5204-E5204</f>
        <v>9</v>
      </c>
      <c r="X5204" s="10" t="n">
        <f aca="false">YEAR(E5204)</f>
        <v>2020</v>
      </c>
      <c r="Y5204" s="0" t="str">
        <f aca="false">TEXT(E5204,"yyyy-mm")</f>
        <v>2020-02</v>
      </c>
      <c r="Z5204" s="0" t="str">
        <f aca="false">"Q"&amp;ROUNDUP(MONTH(E5204)/3,0)&amp;"-"&amp;YEAR(E5204)</f>
        <v>Q1-2020</v>
      </c>
    </row>
    <row r="5205" customFormat="false" ht="14.25" hidden="false" customHeight="false" outlineLevel="0" collapsed="false">
      <c r="A5205" s="0" t="s">
        <v>5247</v>
      </c>
      <c r="B5205" s="0" t="s">
        <v>34</v>
      </c>
      <c r="C5205" s="0" t="s">
        <v>35</v>
      </c>
      <c r="D5205" s="9" t="n">
        <v>43800</v>
      </c>
      <c r="E5205" s="9" t="n">
        <v>43870</v>
      </c>
      <c r="F5205" s="9" t="n">
        <v>43893</v>
      </c>
      <c r="G5205" s="9" t="n">
        <v>43898</v>
      </c>
      <c r="H5205" s="10" t="s">
        <v>36</v>
      </c>
      <c r="I5205" s="0" t="n">
        <v>7</v>
      </c>
      <c r="J5205" s="0" t="n">
        <v>27</v>
      </c>
      <c r="K5205" s="0" t="n">
        <v>255</v>
      </c>
      <c r="L5205" s="0" t="n">
        <v>11</v>
      </c>
      <c r="M5205" s="0" t="n">
        <v>3</v>
      </c>
      <c r="N5205" s="11" t="n">
        <v>0.1</v>
      </c>
      <c r="O5205" s="12" t="n">
        <v>419.15</v>
      </c>
      <c r="P5205" s="12" t="n">
        <v>911.2</v>
      </c>
      <c r="Q5205" s="12" t="n">
        <f aca="false">M5205*P5205*(1-N5205)</f>
        <v>2460.24</v>
      </c>
      <c r="R5205" s="12" t="n">
        <f aca="false">M5205*O5205</f>
        <v>1257.45</v>
      </c>
      <c r="S5205" s="12" t="n">
        <f aca="false">Q5205-R5205</f>
        <v>1202.79</v>
      </c>
      <c r="T5205" s="11" t="n">
        <f aca="false">IFERROR(S5205/Q5205,0)</f>
        <v>0.488891327675349</v>
      </c>
      <c r="U5205" s="13" t="n">
        <f aca="false">F5205-E5205</f>
        <v>23</v>
      </c>
      <c r="V5205" s="13" t="n">
        <f aca="false">G5205-F5205</f>
        <v>5</v>
      </c>
      <c r="W5205" s="13" t="n">
        <f aca="false">G5205-E5205</f>
        <v>28</v>
      </c>
      <c r="X5205" s="10" t="n">
        <f aca="false">YEAR(E5205)</f>
        <v>2020</v>
      </c>
      <c r="Y5205" s="0" t="str">
        <f aca="false">TEXT(E5205,"yyyy-mm")</f>
        <v>2020-02</v>
      </c>
      <c r="Z5205" s="0" t="str">
        <f aca="false">"Q"&amp;ROUNDUP(MONTH(E5205)/3,0)&amp;"-"&amp;YEAR(E5205)</f>
        <v>Q1-2020</v>
      </c>
    </row>
    <row r="5206" customFormat="false" ht="14.25" hidden="false" customHeight="false" outlineLevel="0" collapsed="false">
      <c r="A5206" s="0" t="s">
        <v>5248</v>
      </c>
      <c r="B5206" s="0" t="s">
        <v>43</v>
      </c>
      <c r="C5206" s="0" t="s">
        <v>39</v>
      </c>
      <c r="D5206" s="9" t="n">
        <v>43800</v>
      </c>
      <c r="E5206" s="9" t="n">
        <v>43870</v>
      </c>
      <c r="F5206" s="9" t="n">
        <v>43880</v>
      </c>
      <c r="G5206" s="9" t="n">
        <v>43881</v>
      </c>
      <c r="H5206" s="10" t="s">
        <v>36</v>
      </c>
      <c r="I5206" s="0" t="n">
        <v>28</v>
      </c>
      <c r="J5206" s="0" t="n">
        <v>46</v>
      </c>
      <c r="K5206" s="0" t="n">
        <v>95</v>
      </c>
      <c r="L5206" s="0" t="n">
        <v>20</v>
      </c>
      <c r="M5206" s="0" t="n">
        <v>3</v>
      </c>
      <c r="N5206" s="11" t="n">
        <v>0.1</v>
      </c>
      <c r="O5206" s="12" t="n">
        <v>446.89</v>
      </c>
      <c r="P5206" s="12" t="n">
        <v>971.5</v>
      </c>
      <c r="Q5206" s="12" t="n">
        <f aca="false">M5206*P5206*(1-N5206)</f>
        <v>2623.05</v>
      </c>
      <c r="R5206" s="12" t="n">
        <f aca="false">M5206*O5206</f>
        <v>1340.67</v>
      </c>
      <c r="S5206" s="12" t="n">
        <f aca="false">Q5206-R5206</f>
        <v>1282.38</v>
      </c>
      <c r="T5206" s="11" t="n">
        <f aca="false">IFERROR(S5206/Q5206,0)</f>
        <v>0.488888888888889</v>
      </c>
      <c r="U5206" s="13" t="n">
        <f aca="false">F5206-E5206</f>
        <v>10</v>
      </c>
      <c r="V5206" s="13" t="n">
        <f aca="false">G5206-F5206</f>
        <v>1</v>
      </c>
      <c r="W5206" s="13" t="n">
        <f aca="false">G5206-E5206</f>
        <v>11</v>
      </c>
      <c r="X5206" s="10" t="n">
        <f aca="false">YEAR(E5206)</f>
        <v>2020</v>
      </c>
      <c r="Y5206" s="0" t="str">
        <f aca="false">TEXT(E5206,"yyyy-mm")</f>
        <v>2020-02</v>
      </c>
      <c r="Z5206" s="0" t="str">
        <f aca="false">"Q"&amp;ROUNDUP(MONTH(E5206)/3,0)&amp;"-"&amp;YEAR(E5206)</f>
        <v>Q1-2020</v>
      </c>
    </row>
    <row r="5207" customFormat="false" ht="14.25" hidden="false" customHeight="false" outlineLevel="0" collapsed="false">
      <c r="A5207" s="0" t="s">
        <v>5249</v>
      </c>
      <c r="B5207" s="0" t="s">
        <v>43</v>
      </c>
      <c r="C5207" s="0" t="s">
        <v>39</v>
      </c>
      <c r="D5207" s="9" t="n">
        <v>43700</v>
      </c>
      <c r="E5207" s="9" t="n">
        <v>43870</v>
      </c>
      <c r="F5207" s="9" t="n">
        <v>43895</v>
      </c>
      <c r="G5207" s="9" t="n">
        <v>43896</v>
      </c>
      <c r="H5207" s="10" t="s">
        <v>36</v>
      </c>
      <c r="I5207" s="0" t="n">
        <v>26</v>
      </c>
      <c r="J5207" s="0" t="n">
        <v>24</v>
      </c>
      <c r="K5207" s="0" t="n">
        <v>148</v>
      </c>
      <c r="L5207" s="0" t="n">
        <v>10</v>
      </c>
      <c r="M5207" s="0" t="n">
        <v>2</v>
      </c>
      <c r="N5207" s="11" t="n">
        <v>0.15</v>
      </c>
      <c r="O5207" s="12" t="n">
        <v>216.41</v>
      </c>
      <c r="P5207" s="12" t="n">
        <v>254.6</v>
      </c>
      <c r="Q5207" s="12" t="n">
        <f aca="false">M5207*P5207*(1-N5207)</f>
        <v>432.82</v>
      </c>
      <c r="R5207" s="12" t="n">
        <f aca="false">M5207*O5207</f>
        <v>432.82</v>
      </c>
      <c r="S5207" s="12" t="n">
        <f aca="false">Q5207-R5207</f>
        <v>0</v>
      </c>
      <c r="T5207" s="11" t="n">
        <f aca="false">IFERROR(S5207/Q5207,0)</f>
        <v>0</v>
      </c>
      <c r="U5207" s="13" t="n">
        <f aca="false">F5207-E5207</f>
        <v>25</v>
      </c>
      <c r="V5207" s="13" t="n">
        <f aca="false">G5207-F5207</f>
        <v>1</v>
      </c>
      <c r="W5207" s="13" t="n">
        <f aca="false">G5207-E5207</f>
        <v>26</v>
      </c>
      <c r="X5207" s="10" t="n">
        <f aca="false">YEAR(E5207)</f>
        <v>2020</v>
      </c>
      <c r="Y5207" s="0" t="str">
        <f aca="false">TEXT(E5207,"yyyy-mm")</f>
        <v>2020-02</v>
      </c>
      <c r="Z5207" s="0" t="str">
        <f aca="false">"Q"&amp;ROUNDUP(MONTH(E5207)/3,0)&amp;"-"&amp;YEAR(E5207)</f>
        <v>Q1-2020</v>
      </c>
    </row>
    <row r="5208" customFormat="false" ht="14.25" hidden="false" customHeight="false" outlineLevel="0" collapsed="false">
      <c r="A5208" s="0" t="s">
        <v>5250</v>
      </c>
      <c r="B5208" s="0" t="s">
        <v>34</v>
      </c>
      <c r="C5208" s="0" t="s">
        <v>35</v>
      </c>
      <c r="D5208" s="9" t="n">
        <v>43700</v>
      </c>
      <c r="E5208" s="9" t="n">
        <v>43870</v>
      </c>
      <c r="F5208" s="9" t="n">
        <v>43885</v>
      </c>
      <c r="G5208" s="9" t="n">
        <v>43887</v>
      </c>
      <c r="H5208" s="10" t="s">
        <v>36</v>
      </c>
      <c r="I5208" s="0" t="n">
        <v>11</v>
      </c>
      <c r="J5208" s="0" t="n">
        <v>23</v>
      </c>
      <c r="K5208" s="0" t="n">
        <v>241</v>
      </c>
      <c r="L5208" s="0" t="n">
        <v>10</v>
      </c>
      <c r="M5208" s="0" t="n">
        <v>5</v>
      </c>
      <c r="N5208" s="11" t="n">
        <v>0.075</v>
      </c>
      <c r="O5208" s="12" t="n">
        <v>100.5</v>
      </c>
      <c r="P5208" s="12" t="n">
        <v>201</v>
      </c>
      <c r="Q5208" s="12" t="n">
        <f aca="false">M5208*P5208*(1-N5208)</f>
        <v>929.625</v>
      </c>
      <c r="R5208" s="12" t="n">
        <f aca="false">M5208*O5208</f>
        <v>502.5</v>
      </c>
      <c r="S5208" s="12" t="n">
        <f aca="false">Q5208-R5208</f>
        <v>427.125</v>
      </c>
      <c r="T5208" s="11" t="n">
        <f aca="false">IFERROR(S5208/Q5208,0)</f>
        <v>0.45945945945946</v>
      </c>
      <c r="U5208" s="13" t="n">
        <f aca="false">F5208-E5208</f>
        <v>15</v>
      </c>
      <c r="V5208" s="13" t="n">
        <f aca="false">G5208-F5208</f>
        <v>2</v>
      </c>
      <c r="W5208" s="13" t="n">
        <f aca="false">G5208-E5208</f>
        <v>17</v>
      </c>
      <c r="X5208" s="10" t="n">
        <f aca="false">YEAR(E5208)</f>
        <v>2020</v>
      </c>
      <c r="Y5208" s="0" t="str">
        <f aca="false">TEXT(E5208,"yyyy-mm")</f>
        <v>2020-02</v>
      </c>
      <c r="Z5208" s="0" t="str">
        <f aca="false">"Q"&amp;ROUNDUP(MONTH(E5208)/3,0)&amp;"-"&amp;YEAR(E5208)</f>
        <v>Q1-2020</v>
      </c>
    </row>
    <row r="5209" customFormat="false" ht="14.25" hidden="false" customHeight="false" outlineLevel="0" collapsed="false">
      <c r="A5209" s="0" t="s">
        <v>5251</v>
      </c>
      <c r="B5209" s="0" t="s">
        <v>34</v>
      </c>
      <c r="C5209" s="0" t="s">
        <v>39</v>
      </c>
      <c r="D5209" s="9" t="n">
        <v>43800</v>
      </c>
      <c r="E5209" s="9" t="n">
        <v>43870</v>
      </c>
      <c r="F5209" s="9" t="n">
        <v>43878</v>
      </c>
      <c r="G5209" s="9" t="n">
        <v>43880</v>
      </c>
      <c r="H5209" s="10" t="s">
        <v>36</v>
      </c>
      <c r="I5209" s="0" t="n">
        <v>8</v>
      </c>
      <c r="J5209" s="0" t="n">
        <v>26</v>
      </c>
      <c r="K5209" s="0" t="n">
        <v>101</v>
      </c>
      <c r="L5209" s="0" t="n">
        <v>35</v>
      </c>
      <c r="M5209" s="0" t="n">
        <v>2</v>
      </c>
      <c r="N5209" s="11" t="n">
        <v>0.05</v>
      </c>
      <c r="O5209" s="12" t="n">
        <v>130.65</v>
      </c>
      <c r="P5209" s="12" t="n">
        <v>167.5</v>
      </c>
      <c r="Q5209" s="12" t="n">
        <f aca="false">M5209*P5209*(1-N5209)</f>
        <v>318.25</v>
      </c>
      <c r="R5209" s="12" t="n">
        <f aca="false">M5209*O5209</f>
        <v>261.3</v>
      </c>
      <c r="S5209" s="12" t="n">
        <f aca="false">Q5209-R5209</f>
        <v>56.95</v>
      </c>
      <c r="T5209" s="11" t="n">
        <f aca="false">IFERROR(S5209/Q5209,0)</f>
        <v>0.178947368421053</v>
      </c>
      <c r="U5209" s="13" t="n">
        <f aca="false">F5209-E5209</f>
        <v>8</v>
      </c>
      <c r="V5209" s="13" t="n">
        <f aca="false">G5209-F5209</f>
        <v>2</v>
      </c>
      <c r="W5209" s="13" t="n">
        <f aca="false">G5209-E5209</f>
        <v>10</v>
      </c>
      <c r="X5209" s="10" t="n">
        <f aca="false">YEAR(E5209)</f>
        <v>2020</v>
      </c>
      <c r="Y5209" s="0" t="str">
        <f aca="false">TEXT(E5209,"yyyy-mm")</f>
        <v>2020-02</v>
      </c>
      <c r="Z5209" s="0" t="str">
        <f aca="false">"Q"&amp;ROUNDUP(MONTH(E5209)/3,0)&amp;"-"&amp;YEAR(E5209)</f>
        <v>Q1-2020</v>
      </c>
    </row>
    <row r="5210" customFormat="false" ht="14.25" hidden="false" customHeight="false" outlineLevel="0" collapsed="false">
      <c r="A5210" s="0" t="s">
        <v>5252</v>
      </c>
      <c r="B5210" s="0" t="s">
        <v>34</v>
      </c>
      <c r="C5210" s="0" t="s">
        <v>58</v>
      </c>
      <c r="D5210" s="9" t="n">
        <v>43800</v>
      </c>
      <c r="E5210" s="9" t="n">
        <v>43870</v>
      </c>
      <c r="F5210" s="9" t="n">
        <v>43897</v>
      </c>
      <c r="G5210" s="9" t="n">
        <v>43898</v>
      </c>
      <c r="H5210" s="10" t="s">
        <v>36</v>
      </c>
      <c r="I5210" s="0" t="n">
        <v>7</v>
      </c>
      <c r="J5210" s="0" t="n">
        <v>22</v>
      </c>
      <c r="K5210" s="0" t="n">
        <v>352</v>
      </c>
      <c r="L5210" s="0" t="n">
        <v>21</v>
      </c>
      <c r="M5210" s="0" t="n">
        <v>6</v>
      </c>
      <c r="N5210" s="11" t="n">
        <v>0.075</v>
      </c>
      <c r="O5210" s="12" t="n">
        <v>1653.69</v>
      </c>
      <c r="P5210" s="12" t="n">
        <v>3845.8</v>
      </c>
      <c r="Q5210" s="12" t="n">
        <f aca="false">M5210*P5210*(1-N5210)</f>
        <v>21344.19</v>
      </c>
      <c r="R5210" s="12" t="n">
        <f aca="false">M5210*O5210</f>
        <v>9922.14</v>
      </c>
      <c r="S5210" s="12" t="n">
        <f aca="false">Q5210-R5210</f>
        <v>11422.05</v>
      </c>
      <c r="T5210" s="11" t="n">
        <f aca="false">IFERROR(S5210/Q5210,0)</f>
        <v>0.535136259562907</v>
      </c>
      <c r="U5210" s="13" t="n">
        <f aca="false">F5210-E5210</f>
        <v>27</v>
      </c>
      <c r="V5210" s="13" t="n">
        <f aca="false">G5210-F5210</f>
        <v>1</v>
      </c>
      <c r="W5210" s="13" t="n">
        <f aca="false">G5210-E5210</f>
        <v>28</v>
      </c>
      <c r="X5210" s="10" t="n">
        <f aca="false">YEAR(E5210)</f>
        <v>2020</v>
      </c>
      <c r="Y5210" s="0" t="str">
        <f aca="false">TEXT(E5210,"yyyy-mm")</f>
        <v>2020-02</v>
      </c>
      <c r="Z5210" s="0" t="str">
        <f aca="false">"Q"&amp;ROUNDUP(MONTH(E5210)/3,0)&amp;"-"&amp;YEAR(E5210)</f>
        <v>Q1-2020</v>
      </c>
    </row>
    <row r="5211" customFormat="false" ht="14.25" hidden="false" customHeight="false" outlineLevel="0" collapsed="false">
      <c r="A5211" s="0" t="s">
        <v>5253</v>
      </c>
      <c r="B5211" s="0" t="s">
        <v>34</v>
      </c>
      <c r="C5211" s="0" t="s">
        <v>79</v>
      </c>
      <c r="D5211" s="9" t="n">
        <v>43700</v>
      </c>
      <c r="E5211" s="9" t="n">
        <v>43870</v>
      </c>
      <c r="F5211" s="9" t="n">
        <v>43876</v>
      </c>
      <c r="G5211" s="9" t="n">
        <v>43884</v>
      </c>
      <c r="H5211" s="10" t="s">
        <v>36</v>
      </c>
      <c r="I5211" s="0" t="n">
        <v>5</v>
      </c>
      <c r="J5211" s="0" t="n">
        <v>39</v>
      </c>
      <c r="K5211" s="0" t="n">
        <v>84</v>
      </c>
      <c r="L5211" s="0" t="n">
        <v>29</v>
      </c>
      <c r="M5211" s="0" t="n">
        <v>3</v>
      </c>
      <c r="N5211" s="11" t="n">
        <v>0.4</v>
      </c>
      <c r="O5211" s="12" t="n">
        <v>722.8</v>
      </c>
      <c r="P5211" s="12" t="n">
        <v>1165.8</v>
      </c>
      <c r="Q5211" s="12" t="n">
        <f aca="false">M5211*P5211*(1-N5211)</f>
        <v>2098.44</v>
      </c>
      <c r="R5211" s="12" t="n">
        <f aca="false">M5211*O5211</f>
        <v>2168.4</v>
      </c>
      <c r="S5211" s="12" t="n">
        <f aca="false">Q5211-R5211</f>
        <v>-69.96</v>
      </c>
      <c r="T5211" s="11" t="n">
        <f aca="false">IFERROR(S5211/Q5211,0)</f>
        <v>-0.0333390518671013</v>
      </c>
      <c r="U5211" s="13" t="n">
        <f aca="false">F5211-E5211</f>
        <v>6</v>
      </c>
      <c r="V5211" s="13" t="n">
        <f aca="false">G5211-F5211</f>
        <v>8</v>
      </c>
      <c r="W5211" s="13" t="n">
        <f aca="false">G5211-E5211</f>
        <v>14</v>
      </c>
      <c r="X5211" s="10" t="n">
        <f aca="false">YEAR(E5211)</f>
        <v>2020</v>
      </c>
      <c r="Y5211" s="0" t="str">
        <f aca="false">TEXT(E5211,"yyyy-mm")</f>
        <v>2020-02</v>
      </c>
      <c r="Z5211" s="0" t="str">
        <f aca="false">"Q"&amp;ROUNDUP(MONTH(E5211)/3,0)&amp;"-"&amp;YEAR(E5211)</f>
        <v>Q1-2020</v>
      </c>
    </row>
    <row r="5212" customFormat="false" ht="14.25" hidden="false" customHeight="false" outlineLevel="0" collapsed="false">
      <c r="A5212" s="0" t="s">
        <v>5254</v>
      </c>
      <c r="B5212" s="0" t="s">
        <v>41</v>
      </c>
      <c r="C5212" s="0" t="s">
        <v>35</v>
      </c>
      <c r="D5212" s="9" t="n">
        <v>43800</v>
      </c>
      <c r="E5212" s="9" t="n">
        <v>43871</v>
      </c>
      <c r="F5212" s="9" t="n">
        <v>43889</v>
      </c>
      <c r="G5212" s="9" t="n">
        <v>43892</v>
      </c>
      <c r="H5212" s="10" t="s">
        <v>36</v>
      </c>
      <c r="I5212" s="0" t="n">
        <v>24</v>
      </c>
      <c r="J5212" s="0" t="n">
        <v>9</v>
      </c>
      <c r="K5212" s="0" t="n">
        <v>239</v>
      </c>
      <c r="L5212" s="0" t="n">
        <v>37</v>
      </c>
      <c r="M5212" s="0" t="n">
        <v>1</v>
      </c>
      <c r="N5212" s="11" t="n">
        <v>0.1</v>
      </c>
      <c r="O5212" s="12" t="n">
        <v>526.22</v>
      </c>
      <c r="P5212" s="12" t="n">
        <v>1031.8</v>
      </c>
      <c r="Q5212" s="12" t="n">
        <f aca="false">M5212*P5212*(1-N5212)</f>
        <v>928.62</v>
      </c>
      <c r="R5212" s="12" t="n">
        <f aca="false">M5212*O5212</f>
        <v>526.22</v>
      </c>
      <c r="S5212" s="12" t="n">
        <f aca="false">Q5212-R5212</f>
        <v>402.4</v>
      </c>
      <c r="T5212" s="11" t="n">
        <f aca="false">IFERROR(S5212/Q5212,0)</f>
        <v>0.433331179599836</v>
      </c>
      <c r="U5212" s="13" t="n">
        <f aca="false">F5212-E5212</f>
        <v>18</v>
      </c>
      <c r="V5212" s="13" t="n">
        <f aca="false">G5212-F5212</f>
        <v>3</v>
      </c>
      <c r="W5212" s="13" t="n">
        <f aca="false">G5212-E5212</f>
        <v>21</v>
      </c>
      <c r="X5212" s="10" t="n">
        <f aca="false">YEAR(E5212)</f>
        <v>2020</v>
      </c>
      <c r="Y5212" s="0" t="str">
        <f aca="false">TEXT(E5212,"yyyy-mm")</f>
        <v>2020-02</v>
      </c>
      <c r="Z5212" s="0" t="str">
        <f aca="false">"Q"&amp;ROUNDUP(MONTH(E5212)/3,0)&amp;"-"&amp;YEAR(E5212)</f>
        <v>Q1-2020</v>
      </c>
    </row>
    <row r="5213" customFormat="false" ht="14.25" hidden="false" customHeight="false" outlineLevel="0" collapsed="false">
      <c r="A5213" s="0" t="s">
        <v>5255</v>
      </c>
      <c r="B5213" s="0" t="s">
        <v>38</v>
      </c>
      <c r="C5213" s="0" t="s">
        <v>48</v>
      </c>
      <c r="D5213" s="9" t="n">
        <v>43800</v>
      </c>
      <c r="E5213" s="9" t="n">
        <v>43871</v>
      </c>
      <c r="F5213" s="9" t="n">
        <v>43888</v>
      </c>
      <c r="G5213" s="9" t="n">
        <v>43891</v>
      </c>
      <c r="H5213" s="10" t="s">
        <v>36</v>
      </c>
      <c r="I5213" s="0" t="n">
        <v>18</v>
      </c>
      <c r="J5213" s="0" t="n">
        <v>36</v>
      </c>
      <c r="K5213" s="0" t="n">
        <v>45</v>
      </c>
      <c r="L5213" s="0" t="n">
        <v>45</v>
      </c>
      <c r="M5213" s="0" t="n">
        <v>2</v>
      </c>
      <c r="N5213" s="11" t="n">
        <v>0.15</v>
      </c>
      <c r="O5213" s="12" t="n">
        <v>650.91</v>
      </c>
      <c r="P5213" s="12" t="n">
        <v>971.5</v>
      </c>
      <c r="Q5213" s="12" t="n">
        <f aca="false">M5213*P5213*(1-N5213)</f>
        <v>1651.55</v>
      </c>
      <c r="R5213" s="12" t="n">
        <f aca="false">M5213*O5213</f>
        <v>1301.82</v>
      </c>
      <c r="S5213" s="12" t="n">
        <f aca="false">Q5213-R5213</f>
        <v>349.73</v>
      </c>
      <c r="T5213" s="11" t="n">
        <f aca="false">IFERROR(S5213/Q5213,0)</f>
        <v>0.211758650964246</v>
      </c>
      <c r="U5213" s="13" t="n">
        <f aca="false">F5213-E5213</f>
        <v>17</v>
      </c>
      <c r="V5213" s="13" t="n">
        <f aca="false">G5213-F5213</f>
        <v>3</v>
      </c>
      <c r="W5213" s="13" t="n">
        <f aca="false">G5213-E5213</f>
        <v>20</v>
      </c>
      <c r="X5213" s="10" t="n">
        <f aca="false">YEAR(E5213)</f>
        <v>2020</v>
      </c>
      <c r="Y5213" s="0" t="str">
        <f aca="false">TEXT(E5213,"yyyy-mm")</f>
        <v>2020-02</v>
      </c>
      <c r="Z5213" s="0" t="str">
        <f aca="false">"Q"&amp;ROUNDUP(MONTH(E5213)/3,0)&amp;"-"&amp;YEAR(E5213)</f>
        <v>Q1-2020</v>
      </c>
    </row>
    <row r="5214" customFormat="false" ht="14.25" hidden="false" customHeight="false" outlineLevel="0" collapsed="false">
      <c r="A5214" s="0" t="s">
        <v>5256</v>
      </c>
      <c r="B5214" s="0" t="s">
        <v>34</v>
      </c>
      <c r="C5214" s="0" t="s">
        <v>79</v>
      </c>
      <c r="D5214" s="9" t="n">
        <v>43800</v>
      </c>
      <c r="E5214" s="9" t="n">
        <v>43871</v>
      </c>
      <c r="F5214" s="9" t="n">
        <v>43897</v>
      </c>
      <c r="G5214" s="9" t="n">
        <v>43905</v>
      </c>
      <c r="H5214" s="10" t="s">
        <v>36</v>
      </c>
      <c r="I5214" s="0" t="n">
        <v>5</v>
      </c>
      <c r="J5214" s="0" t="n">
        <v>4</v>
      </c>
      <c r="K5214" s="0" t="n">
        <v>71</v>
      </c>
      <c r="L5214" s="0" t="n">
        <v>10</v>
      </c>
      <c r="M5214" s="0" t="n">
        <v>8</v>
      </c>
      <c r="N5214" s="11" t="n">
        <v>0.15</v>
      </c>
      <c r="O5214" s="12" t="n">
        <v>773.45</v>
      </c>
      <c r="P5214" s="12" t="n">
        <v>1045.2</v>
      </c>
      <c r="Q5214" s="12" t="n">
        <f aca="false">M5214*P5214*(1-N5214)</f>
        <v>7107.36</v>
      </c>
      <c r="R5214" s="12" t="n">
        <f aca="false">M5214*O5214</f>
        <v>6187.6</v>
      </c>
      <c r="S5214" s="12" t="n">
        <f aca="false">Q5214-R5214</f>
        <v>919.759999999999</v>
      </c>
      <c r="T5214" s="11" t="n">
        <f aca="false">IFERROR(S5214/Q5214,0)</f>
        <v>0.129409513518381</v>
      </c>
      <c r="U5214" s="13" t="n">
        <f aca="false">F5214-E5214</f>
        <v>26</v>
      </c>
      <c r="V5214" s="13" t="n">
        <f aca="false">G5214-F5214</f>
        <v>8</v>
      </c>
      <c r="W5214" s="13" t="n">
        <f aca="false">G5214-E5214</f>
        <v>34</v>
      </c>
      <c r="X5214" s="10" t="n">
        <f aca="false">YEAR(E5214)</f>
        <v>2020</v>
      </c>
      <c r="Y5214" s="0" t="str">
        <f aca="false">TEXT(E5214,"yyyy-mm")</f>
        <v>2020-02</v>
      </c>
      <c r="Z5214" s="0" t="str">
        <f aca="false">"Q"&amp;ROUNDUP(MONTH(E5214)/3,0)&amp;"-"&amp;YEAR(E5214)</f>
        <v>Q1-2020</v>
      </c>
    </row>
    <row r="5215" customFormat="false" ht="14.25" hidden="false" customHeight="false" outlineLevel="0" collapsed="false">
      <c r="A5215" s="0" t="s">
        <v>5257</v>
      </c>
      <c r="B5215" s="0" t="s">
        <v>38</v>
      </c>
      <c r="C5215" s="0" t="s">
        <v>39</v>
      </c>
      <c r="D5215" s="9" t="n">
        <v>43800</v>
      </c>
      <c r="E5215" s="9" t="n">
        <v>43871</v>
      </c>
      <c r="F5215" s="9" t="n">
        <v>43888</v>
      </c>
      <c r="G5215" s="9" t="n">
        <v>43894</v>
      </c>
      <c r="H5215" s="10" t="s">
        <v>36</v>
      </c>
      <c r="I5215" s="0" t="n">
        <v>19</v>
      </c>
      <c r="J5215" s="0" t="n">
        <v>28</v>
      </c>
      <c r="K5215" s="0" t="n">
        <v>166</v>
      </c>
      <c r="L5215" s="0" t="n">
        <v>17</v>
      </c>
      <c r="M5215" s="0" t="n">
        <v>7</v>
      </c>
      <c r="N5215" s="11" t="n">
        <v>0.05</v>
      </c>
      <c r="O5215" s="12" t="n">
        <v>2170.8</v>
      </c>
      <c r="P5215" s="12" t="n">
        <v>2680</v>
      </c>
      <c r="Q5215" s="12" t="n">
        <f aca="false">M5215*P5215*(1-N5215)</f>
        <v>17822</v>
      </c>
      <c r="R5215" s="12" t="n">
        <f aca="false">M5215*O5215</f>
        <v>15195.6</v>
      </c>
      <c r="S5215" s="12" t="n">
        <f aca="false">Q5215-R5215</f>
        <v>2626.4</v>
      </c>
      <c r="T5215" s="11" t="n">
        <f aca="false">IFERROR(S5215/Q5215,0)</f>
        <v>0.147368421052631</v>
      </c>
      <c r="U5215" s="13" t="n">
        <f aca="false">F5215-E5215</f>
        <v>17</v>
      </c>
      <c r="V5215" s="13" t="n">
        <f aca="false">G5215-F5215</f>
        <v>6</v>
      </c>
      <c r="W5215" s="13" t="n">
        <f aca="false">G5215-E5215</f>
        <v>23</v>
      </c>
      <c r="X5215" s="10" t="n">
        <f aca="false">YEAR(E5215)</f>
        <v>2020</v>
      </c>
      <c r="Y5215" s="0" t="str">
        <f aca="false">TEXT(E5215,"yyyy-mm")</f>
        <v>2020-02</v>
      </c>
      <c r="Z5215" s="0" t="str">
        <f aca="false">"Q"&amp;ROUNDUP(MONTH(E5215)/3,0)&amp;"-"&amp;YEAR(E5215)</f>
        <v>Q1-2020</v>
      </c>
    </row>
    <row r="5216" customFormat="false" ht="14.25" hidden="false" customHeight="false" outlineLevel="0" collapsed="false">
      <c r="A5216" s="0" t="s">
        <v>5258</v>
      </c>
      <c r="B5216" s="0" t="s">
        <v>43</v>
      </c>
      <c r="C5216" s="0" t="s">
        <v>39</v>
      </c>
      <c r="D5216" s="9" t="n">
        <v>43800</v>
      </c>
      <c r="E5216" s="9" t="n">
        <v>43871</v>
      </c>
      <c r="F5216" s="9" t="n">
        <v>43885</v>
      </c>
      <c r="G5216" s="9" t="n">
        <v>43893</v>
      </c>
      <c r="H5216" s="10" t="s">
        <v>36</v>
      </c>
      <c r="I5216" s="0" t="n">
        <v>26</v>
      </c>
      <c r="J5216" s="0" t="n">
        <v>6</v>
      </c>
      <c r="K5216" s="0" t="n">
        <v>162</v>
      </c>
      <c r="L5216" s="0" t="n">
        <v>29</v>
      </c>
      <c r="M5216" s="0" t="n">
        <v>3</v>
      </c>
      <c r="N5216" s="11" t="n">
        <v>0.05</v>
      </c>
      <c r="O5216" s="12" t="n">
        <v>222.11</v>
      </c>
      <c r="P5216" s="12" t="n">
        <v>261.3</v>
      </c>
      <c r="Q5216" s="12" t="n">
        <f aca="false">M5216*P5216*(1-N5216)</f>
        <v>744.705</v>
      </c>
      <c r="R5216" s="12" t="n">
        <f aca="false">M5216*O5216</f>
        <v>666.33</v>
      </c>
      <c r="S5216" s="12" t="n">
        <f aca="false">Q5216-R5216</f>
        <v>78.375</v>
      </c>
      <c r="T5216" s="11" t="n">
        <f aca="false">IFERROR(S5216/Q5216,0)</f>
        <v>0.105243015690777</v>
      </c>
      <c r="U5216" s="13" t="n">
        <f aca="false">F5216-E5216</f>
        <v>14</v>
      </c>
      <c r="V5216" s="13" t="n">
        <f aca="false">G5216-F5216</f>
        <v>8</v>
      </c>
      <c r="W5216" s="13" t="n">
        <f aca="false">G5216-E5216</f>
        <v>22</v>
      </c>
      <c r="X5216" s="10" t="n">
        <f aca="false">YEAR(E5216)</f>
        <v>2020</v>
      </c>
      <c r="Y5216" s="0" t="str">
        <f aca="false">TEXT(E5216,"yyyy-mm")</f>
        <v>2020-02</v>
      </c>
      <c r="Z5216" s="0" t="str">
        <f aca="false">"Q"&amp;ROUNDUP(MONTH(E5216)/3,0)&amp;"-"&amp;YEAR(E5216)</f>
        <v>Q1-2020</v>
      </c>
    </row>
    <row r="5217" customFormat="false" ht="14.25" hidden="false" customHeight="false" outlineLevel="0" collapsed="false">
      <c r="A5217" s="0" t="s">
        <v>5259</v>
      </c>
      <c r="B5217" s="0" t="s">
        <v>34</v>
      </c>
      <c r="C5217" s="0" t="s">
        <v>35</v>
      </c>
      <c r="D5217" s="9" t="n">
        <v>43800</v>
      </c>
      <c r="E5217" s="9" t="n">
        <v>43871</v>
      </c>
      <c r="F5217" s="9" t="n">
        <v>43878</v>
      </c>
      <c r="G5217" s="9" t="n">
        <v>43888</v>
      </c>
      <c r="H5217" s="10" t="s">
        <v>36</v>
      </c>
      <c r="I5217" s="0" t="n">
        <v>2</v>
      </c>
      <c r="J5217" s="0" t="n">
        <v>16</v>
      </c>
      <c r="K5217" s="0" t="n">
        <v>223</v>
      </c>
      <c r="L5217" s="0" t="n">
        <v>17</v>
      </c>
      <c r="M5217" s="0" t="n">
        <v>4</v>
      </c>
      <c r="N5217" s="11" t="n">
        <v>0.05</v>
      </c>
      <c r="O5217" s="12" t="n">
        <v>4428.43</v>
      </c>
      <c r="P5217" s="12" t="n">
        <v>6150.6</v>
      </c>
      <c r="Q5217" s="12" t="n">
        <f aca="false">M5217*P5217*(1-N5217)</f>
        <v>23372.28</v>
      </c>
      <c r="R5217" s="12" t="n">
        <f aca="false">M5217*O5217</f>
        <v>17713.72</v>
      </c>
      <c r="S5217" s="12" t="n">
        <f aca="false">Q5217-R5217</f>
        <v>5658.56</v>
      </c>
      <c r="T5217" s="11" t="n">
        <f aca="false">IFERROR(S5217/Q5217,0)</f>
        <v>0.242105605443714</v>
      </c>
      <c r="U5217" s="13" t="n">
        <f aca="false">F5217-E5217</f>
        <v>7</v>
      </c>
      <c r="V5217" s="13" t="n">
        <f aca="false">G5217-F5217</f>
        <v>10</v>
      </c>
      <c r="W5217" s="13" t="n">
        <f aca="false">G5217-E5217</f>
        <v>17</v>
      </c>
      <c r="X5217" s="10" t="n">
        <f aca="false">YEAR(E5217)</f>
        <v>2020</v>
      </c>
      <c r="Y5217" s="0" t="str">
        <f aca="false">TEXT(E5217,"yyyy-mm")</f>
        <v>2020-02</v>
      </c>
      <c r="Z5217" s="0" t="str">
        <f aca="false">"Q"&amp;ROUNDUP(MONTH(E5217)/3,0)&amp;"-"&amp;YEAR(E5217)</f>
        <v>Q1-2020</v>
      </c>
    </row>
    <row r="5218" customFormat="false" ht="14.25" hidden="false" customHeight="false" outlineLevel="0" collapsed="false">
      <c r="A5218" s="0" t="s">
        <v>5260</v>
      </c>
      <c r="B5218" s="0" t="s">
        <v>34</v>
      </c>
      <c r="C5218" s="0" t="s">
        <v>39</v>
      </c>
      <c r="D5218" s="9" t="n">
        <v>43700</v>
      </c>
      <c r="E5218" s="9" t="n">
        <v>43871</v>
      </c>
      <c r="F5218" s="9" t="n">
        <v>43890</v>
      </c>
      <c r="G5218" s="9" t="n">
        <v>43893</v>
      </c>
      <c r="H5218" s="10" t="s">
        <v>36</v>
      </c>
      <c r="I5218" s="0" t="n">
        <v>8</v>
      </c>
      <c r="J5218" s="0" t="n">
        <v>14</v>
      </c>
      <c r="K5218" s="0" t="n">
        <v>150</v>
      </c>
      <c r="L5218" s="0" t="n">
        <v>25</v>
      </c>
      <c r="M5218" s="0" t="n">
        <v>3</v>
      </c>
      <c r="N5218" s="11" t="n">
        <v>0.15</v>
      </c>
      <c r="O5218" s="12" t="n">
        <v>137.08</v>
      </c>
      <c r="P5218" s="12" t="n">
        <v>207.7</v>
      </c>
      <c r="Q5218" s="12" t="n">
        <f aca="false">M5218*P5218*(1-N5218)</f>
        <v>529.635</v>
      </c>
      <c r="R5218" s="12" t="n">
        <f aca="false">M5218*O5218</f>
        <v>411.24</v>
      </c>
      <c r="S5218" s="12" t="n">
        <f aca="false">Q5218-R5218</f>
        <v>118.395</v>
      </c>
      <c r="T5218" s="11" t="n">
        <f aca="false">IFERROR(S5218/Q5218,0)</f>
        <v>0.223540740321164</v>
      </c>
      <c r="U5218" s="13" t="n">
        <f aca="false">F5218-E5218</f>
        <v>19</v>
      </c>
      <c r="V5218" s="13" t="n">
        <f aca="false">G5218-F5218</f>
        <v>3</v>
      </c>
      <c r="W5218" s="13" t="n">
        <f aca="false">G5218-E5218</f>
        <v>22</v>
      </c>
      <c r="X5218" s="10" t="n">
        <f aca="false">YEAR(E5218)</f>
        <v>2020</v>
      </c>
      <c r="Y5218" s="0" t="str">
        <f aca="false">TEXT(E5218,"yyyy-mm")</f>
        <v>2020-02</v>
      </c>
      <c r="Z5218" s="0" t="str">
        <f aca="false">"Q"&amp;ROUNDUP(MONTH(E5218)/3,0)&amp;"-"&amp;YEAR(E5218)</f>
        <v>Q1-2020</v>
      </c>
    </row>
    <row r="5219" customFormat="false" ht="14.25" hidden="false" customHeight="false" outlineLevel="0" collapsed="false">
      <c r="A5219" s="0" t="s">
        <v>5261</v>
      </c>
      <c r="B5219" s="0" t="s">
        <v>34</v>
      </c>
      <c r="C5219" s="0" t="s">
        <v>48</v>
      </c>
      <c r="D5219" s="9" t="n">
        <v>43700</v>
      </c>
      <c r="E5219" s="9" t="n">
        <v>43871</v>
      </c>
      <c r="F5219" s="9" t="n">
        <v>43879</v>
      </c>
      <c r="G5219" s="9" t="n">
        <v>43881</v>
      </c>
      <c r="H5219" s="10" t="s">
        <v>36</v>
      </c>
      <c r="I5219" s="0" t="n">
        <v>8</v>
      </c>
      <c r="J5219" s="0" t="n">
        <v>9</v>
      </c>
      <c r="K5219" s="0" t="n">
        <v>19</v>
      </c>
      <c r="L5219" s="0" t="n">
        <v>2</v>
      </c>
      <c r="M5219" s="0" t="n">
        <v>5</v>
      </c>
      <c r="N5219" s="11" t="n">
        <v>0.05</v>
      </c>
      <c r="O5219" s="12" t="n">
        <v>445.01</v>
      </c>
      <c r="P5219" s="12" t="n">
        <v>1085.4</v>
      </c>
      <c r="Q5219" s="12" t="n">
        <f aca="false">M5219*P5219*(1-N5219)</f>
        <v>5155.65</v>
      </c>
      <c r="R5219" s="12" t="n">
        <f aca="false">M5219*O5219</f>
        <v>2225.05</v>
      </c>
      <c r="S5219" s="12" t="n">
        <f aca="false">Q5219-R5219</f>
        <v>2930.6</v>
      </c>
      <c r="T5219" s="11" t="n">
        <f aca="false">IFERROR(S5219/Q5219,0)</f>
        <v>0.56842493187086</v>
      </c>
      <c r="U5219" s="13" t="n">
        <f aca="false">F5219-E5219</f>
        <v>8</v>
      </c>
      <c r="V5219" s="13" t="n">
        <f aca="false">G5219-F5219</f>
        <v>2</v>
      </c>
      <c r="W5219" s="13" t="n">
        <f aca="false">G5219-E5219</f>
        <v>10</v>
      </c>
      <c r="X5219" s="10" t="n">
        <f aca="false">YEAR(E5219)</f>
        <v>2020</v>
      </c>
      <c r="Y5219" s="0" t="str">
        <f aca="false">TEXT(E5219,"yyyy-mm")</f>
        <v>2020-02</v>
      </c>
      <c r="Z5219" s="0" t="str">
        <f aca="false">"Q"&amp;ROUNDUP(MONTH(E5219)/3,0)&amp;"-"&amp;YEAR(E5219)</f>
        <v>Q1-2020</v>
      </c>
    </row>
    <row r="5220" customFormat="false" ht="14.25" hidden="false" customHeight="false" outlineLevel="0" collapsed="false">
      <c r="A5220" s="0" t="s">
        <v>5262</v>
      </c>
      <c r="B5220" s="0" t="s">
        <v>34</v>
      </c>
      <c r="C5220" s="0" t="s">
        <v>79</v>
      </c>
      <c r="D5220" s="9" t="n">
        <v>43700</v>
      </c>
      <c r="E5220" s="9" t="n">
        <v>43871</v>
      </c>
      <c r="F5220" s="9" t="n">
        <v>43884</v>
      </c>
      <c r="G5220" s="9" t="n">
        <v>43886</v>
      </c>
      <c r="H5220" s="10" t="s">
        <v>36</v>
      </c>
      <c r="I5220" s="0" t="n">
        <v>9</v>
      </c>
      <c r="J5220" s="0" t="n">
        <v>38</v>
      </c>
      <c r="K5220" s="0" t="n">
        <v>59</v>
      </c>
      <c r="L5220" s="0" t="n">
        <v>40</v>
      </c>
      <c r="M5220" s="0" t="n">
        <v>7</v>
      </c>
      <c r="N5220" s="11" t="n">
        <v>0.075</v>
      </c>
      <c r="O5220" s="12" t="n">
        <v>4656.37</v>
      </c>
      <c r="P5220" s="12" t="n">
        <v>5969.7</v>
      </c>
      <c r="Q5220" s="12" t="n">
        <f aca="false">M5220*P5220*(1-N5220)</f>
        <v>38653.8075</v>
      </c>
      <c r="R5220" s="12" t="n">
        <f aca="false">M5220*O5220</f>
        <v>32594.59</v>
      </c>
      <c r="S5220" s="12" t="n">
        <f aca="false">Q5220-R5220</f>
        <v>6059.2175</v>
      </c>
      <c r="T5220" s="11" t="n">
        <f aca="false">IFERROR(S5220/Q5220,0)</f>
        <v>0.156756032377923</v>
      </c>
      <c r="U5220" s="13" t="n">
        <f aca="false">F5220-E5220</f>
        <v>13</v>
      </c>
      <c r="V5220" s="13" t="n">
        <f aca="false">G5220-F5220</f>
        <v>2</v>
      </c>
      <c r="W5220" s="13" t="n">
        <f aca="false">G5220-E5220</f>
        <v>15</v>
      </c>
      <c r="X5220" s="10" t="n">
        <f aca="false">YEAR(E5220)</f>
        <v>2020</v>
      </c>
      <c r="Y5220" s="0" t="str">
        <f aca="false">TEXT(E5220,"yyyy-mm")</f>
        <v>2020-02</v>
      </c>
      <c r="Z5220" s="0" t="str">
        <f aca="false">"Q"&amp;ROUNDUP(MONTH(E5220)/3,0)&amp;"-"&amp;YEAR(E5220)</f>
        <v>Q1-2020</v>
      </c>
    </row>
    <row r="5221" customFormat="false" ht="14.25" hidden="false" customHeight="false" outlineLevel="0" collapsed="false">
      <c r="A5221" s="0" t="s">
        <v>5263</v>
      </c>
      <c r="B5221" s="0" t="s">
        <v>38</v>
      </c>
      <c r="C5221" s="0" t="s">
        <v>79</v>
      </c>
      <c r="D5221" s="9" t="n">
        <v>43800</v>
      </c>
      <c r="E5221" s="9" t="n">
        <v>43871</v>
      </c>
      <c r="F5221" s="9" t="n">
        <v>43899</v>
      </c>
      <c r="G5221" s="9" t="n">
        <v>43905</v>
      </c>
      <c r="H5221" s="10" t="s">
        <v>36</v>
      </c>
      <c r="I5221" s="0" t="n">
        <v>13</v>
      </c>
      <c r="J5221" s="0" t="n">
        <v>12</v>
      </c>
      <c r="K5221" s="0" t="n">
        <v>59</v>
      </c>
      <c r="L5221" s="0" t="n">
        <v>4</v>
      </c>
      <c r="M5221" s="0" t="n">
        <v>4</v>
      </c>
      <c r="N5221" s="11" t="n">
        <v>0.05</v>
      </c>
      <c r="O5221" s="12" t="n">
        <v>2509.15</v>
      </c>
      <c r="P5221" s="12" t="n">
        <v>3584.5</v>
      </c>
      <c r="Q5221" s="12" t="n">
        <f aca="false">M5221*P5221*(1-N5221)</f>
        <v>13621.1</v>
      </c>
      <c r="R5221" s="12" t="n">
        <f aca="false">M5221*O5221</f>
        <v>10036.6</v>
      </c>
      <c r="S5221" s="12" t="n">
        <f aca="false">Q5221-R5221</f>
        <v>3584.5</v>
      </c>
      <c r="T5221" s="11" t="n">
        <f aca="false">IFERROR(S5221/Q5221,0)</f>
        <v>0.263157894736842</v>
      </c>
      <c r="U5221" s="13" t="n">
        <f aca="false">F5221-E5221</f>
        <v>28</v>
      </c>
      <c r="V5221" s="13" t="n">
        <f aca="false">G5221-F5221</f>
        <v>6</v>
      </c>
      <c r="W5221" s="13" t="n">
        <f aca="false">G5221-E5221</f>
        <v>34</v>
      </c>
      <c r="X5221" s="10" t="n">
        <f aca="false">YEAR(E5221)</f>
        <v>2020</v>
      </c>
      <c r="Y5221" s="0" t="str">
        <f aca="false">TEXT(E5221,"yyyy-mm")</f>
        <v>2020-02</v>
      </c>
      <c r="Z5221" s="0" t="str">
        <f aca="false">"Q"&amp;ROUNDUP(MONTH(E5221)/3,0)&amp;"-"&amp;YEAR(E5221)</f>
        <v>Q1-2020</v>
      </c>
    </row>
    <row r="5222" customFormat="false" ht="14.25" hidden="false" customHeight="false" outlineLevel="0" collapsed="false">
      <c r="A5222" s="0" t="s">
        <v>5264</v>
      </c>
      <c r="B5222" s="0" t="s">
        <v>41</v>
      </c>
      <c r="C5222" s="0" t="s">
        <v>46</v>
      </c>
      <c r="D5222" s="9" t="n">
        <v>43700</v>
      </c>
      <c r="E5222" s="9" t="n">
        <v>43871</v>
      </c>
      <c r="F5222" s="9" t="n">
        <v>43879</v>
      </c>
      <c r="G5222" s="9" t="n">
        <v>43882</v>
      </c>
      <c r="H5222" s="10" t="s">
        <v>36</v>
      </c>
      <c r="I5222" s="0" t="n">
        <v>21</v>
      </c>
      <c r="J5222" s="0" t="n">
        <v>20</v>
      </c>
      <c r="K5222" s="0" t="n">
        <v>320</v>
      </c>
      <c r="L5222" s="0" t="n">
        <v>15</v>
      </c>
      <c r="M5222" s="0" t="n">
        <v>7</v>
      </c>
      <c r="N5222" s="11" t="n">
        <v>0.075</v>
      </c>
      <c r="O5222" s="12" t="n">
        <v>1414.1</v>
      </c>
      <c r="P5222" s="12" t="n">
        <v>2318.2</v>
      </c>
      <c r="Q5222" s="12" t="n">
        <f aca="false">M5222*P5222*(1-N5222)</f>
        <v>15010.345</v>
      </c>
      <c r="R5222" s="12" t="n">
        <f aca="false">M5222*O5222</f>
        <v>9898.7</v>
      </c>
      <c r="S5222" s="12" t="n">
        <f aca="false">Q5222-R5222</f>
        <v>5111.645</v>
      </c>
      <c r="T5222" s="11" t="n">
        <f aca="false">IFERROR(S5222/Q5222,0)</f>
        <v>0.340541473230629</v>
      </c>
      <c r="U5222" s="13" t="n">
        <f aca="false">F5222-E5222</f>
        <v>8</v>
      </c>
      <c r="V5222" s="13" t="n">
        <f aca="false">G5222-F5222</f>
        <v>3</v>
      </c>
      <c r="W5222" s="13" t="n">
        <f aca="false">G5222-E5222</f>
        <v>11</v>
      </c>
      <c r="X5222" s="10" t="n">
        <f aca="false">YEAR(E5222)</f>
        <v>2020</v>
      </c>
      <c r="Y5222" s="0" t="str">
        <f aca="false">TEXT(E5222,"yyyy-mm")</f>
        <v>2020-02</v>
      </c>
      <c r="Z5222" s="0" t="str">
        <f aca="false">"Q"&amp;ROUNDUP(MONTH(E5222)/3,0)&amp;"-"&amp;YEAR(E5222)</f>
        <v>Q1-2020</v>
      </c>
    </row>
    <row r="5223" customFormat="false" ht="14.25" hidden="false" customHeight="false" outlineLevel="0" collapsed="false">
      <c r="A5223" s="0" t="s">
        <v>5265</v>
      </c>
      <c r="B5223" s="0" t="s">
        <v>34</v>
      </c>
      <c r="C5223" s="0" t="s">
        <v>39</v>
      </c>
      <c r="D5223" s="9" t="n">
        <v>43800</v>
      </c>
      <c r="E5223" s="9" t="n">
        <v>43871</v>
      </c>
      <c r="F5223" s="9" t="n">
        <v>43884</v>
      </c>
      <c r="G5223" s="9" t="n">
        <v>43890</v>
      </c>
      <c r="H5223" s="10" t="s">
        <v>36</v>
      </c>
      <c r="I5223" s="0" t="n">
        <v>9</v>
      </c>
      <c r="J5223" s="0" t="n">
        <v>26</v>
      </c>
      <c r="K5223" s="0" t="n">
        <v>198</v>
      </c>
      <c r="L5223" s="0" t="n">
        <v>2</v>
      </c>
      <c r="M5223" s="0" t="n">
        <v>5</v>
      </c>
      <c r="N5223" s="11" t="n">
        <v>0.2</v>
      </c>
      <c r="O5223" s="12" t="n">
        <v>1304.49</v>
      </c>
      <c r="P5223" s="12" t="n">
        <v>2371.8</v>
      </c>
      <c r="Q5223" s="12" t="n">
        <f aca="false">M5223*P5223*(1-N5223)</f>
        <v>9487.2</v>
      </c>
      <c r="R5223" s="12" t="n">
        <f aca="false">M5223*O5223</f>
        <v>6522.45</v>
      </c>
      <c r="S5223" s="12" t="n">
        <f aca="false">Q5223-R5223</f>
        <v>2964.75</v>
      </c>
      <c r="T5223" s="11" t="n">
        <f aca="false">IFERROR(S5223/Q5223,0)</f>
        <v>0.3125</v>
      </c>
      <c r="U5223" s="13" t="n">
        <f aca="false">F5223-E5223</f>
        <v>13</v>
      </c>
      <c r="V5223" s="13" t="n">
        <f aca="false">G5223-F5223</f>
        <v>6</v>
      </c>
      <c r="W5223" s="13" t="n">
        <f aca="false">G5223-E5223</f>
        <v>19</v>
      </c>
      <c r="X5223" s="10" t="n">
        <f aca="false">YEAR(E5223)</f>
        <v>2020</v>
      </c>
      <c r="Y5223" s="0" t="str">
        <f aca="false">TEXT(E5223,"yyyy-mm")</f>
        <v>2020-02</v>
      </c>
      <c r="Z5223" s="0" t="str">
        <f aca="false">"Q"&amp;ROUNDUP(MONTH(E5223)/3,0)&amp;"-"&amp;YEAR(E5223)</f>
        <v>Q1-2020</v>
      </c>
    </row>
    <row r="5224" customFormat="false" ht="14.25" hidden="false" customHeight="false" outlineLevel="0" collapsed="false">
      <c r="A5224" s="0" t="s">
        <v>5266</v>
      </c>
      <c r="B5224" s="0" t="s">
        <v>38</v>
      </c>
      <c r="C5224" s="0" t="s">
        <v>39</v>
      </c>
      <c r="D5224" s="9" t="n">
        <v>43800</v>
      </c>
      <c r="E5224" s="9" t="n">
        <v>43871</v>
      </c>
      <c r="F5224" s="9" t="n">
        <v>43884</v>
      </c>
      <c r="G5224" s="9" t="n">
        <v>43890</v>
      </c>
      <c r="H5224" s="10" t="s">
        <v>36</v>
      </c>
      <c r="I5224" s="0" t="n">
        <v>13</v>
      </c>
      <c r="J5224" s="0" t="n">
        <v>49</v>
      </c>
      <c r="K5224" s="0" t="n">
        <v>118</v>
      </c>
      <c r="L5224" s="0" t="n">
        <v>4</v>
      </c>
      <c r="M5224" s="0" t="n">
        <v>6</v>
      </c>
      <c r="N5224" s="11" t="n">
        <v>0.05</v>
      </c>
      <c r="O5224" s="12" t="n">
        <v>999.91</v>
      </c>
      <c r="P5224" s="12" t="n">
        <v>1922.9</v>
      </c>
      <c r="Q5224" s="12" t="n">
        <f aca="false">M5224*P5224*(1-N5224)</f>
        <v>10960.53</v>
      </c>
      <c r="R5224" s="12" t="n">
        <f aca="false">M5224*O5224</f>
        <v>5999.46</v>
      </c>
      <c r="S5224" s="12" t="n">
        <f aca="false">Q5224-R5224</f>
        <v>4961.07</v>
      </c>
      <c r="T5224" s="11" t="n">
        <f aca="false">IFERROR(S5224/Q5224,0)</f>
        <v>0.452630484109801</v>
      </c>
      <c r="U5224" s="13" t="n">
        <f aca="false">F5224-E5224</f>
        <v>13</v>
      </c>
      <c r="V5224" s="13" t="n">
        <f aca="false">G5224-F5224</f>
        <v>6</v>
      </c>
      <c r="W5224" s="13" t="n">
        <f aca="false">G5224-E5224</f>
        <v>19</v>
      </c>
      <c r="X5224" s="10" t="n">
        <f aca="false">YEAR(E5224)</f>
        <v>2020</v>
      </c>
      <c r="Y5224" s="0" t="str">
        <f aca="false">TEXT(E5224,"yyyy-mm")</f>
        <v>2020-02</v>
      </c>
      <c r="Z5224" s="0" t="str">
        <f aca="false">"Q"&amp;ROUNDUP(MONTH(E5224)/3,0)&amp;"-"&amp;YEAR(E5224)</f>
        <v>Q1-2020</v>
      </c>
    </row>
    <row r="5225" customFormat="false" ht="14.25" hidden="false" customHeight="false" outlineLevel="0" collapsed="false">
      <c r="A5225" s="0" t="s">
        <v>5267</v>
      </c>
      <c r="B5225" s="0" t="s">
        <v>38</v>
      </c>
      <c r="C5225" s="0" t="s">
        <v>48</v>
      </c>
      <c r="D5225" s="9" t="n">
        <v>43800</v>
      </c>
      <c r="E5225" s="9" t="n">
        <v>43872</v>
      </c>
      <c r="F5225" s="9" t="n">
        <v>43885</v>
      </c>
      <c r="G5225" s="9" t="n">
        <v>43890</v>
      </c>
      <c r="H5225" s="10" t="s">
        <v>36</v>
      </c>
      <c r="I5225" s="0" t="n">
        <v>14</v>
      </c>
      <c r="J5225" s="0" t="n">
        <v>50</v>
      </c>
      <c r="K5225" s="0" t="n">
        <v>16</v>
      </c>
      <c r="L5225" s="0" t="n">
        <v>42</v>
      </c>
      <c r="M5225" s="0" t="n">
        <v>6</v>
      </c>
      <c r="N5225" s="11" t="n">
        <v>0.3</v>
      </c>
      <c r="O5225" s="12" t="n">
        <v>641.19</v>
      </c>
      <c r="P5225" s="12" t="n">
        <v>971.5</v>
      </c>
      <c r="Q5225" s="12" t="n">
        <f aca="false">M5225*P5225*(1-N5225)</f>
        <v>4080.3</v>
      </c>
      <c r="R5225" s="12" t="n">
        <f aca="false">M5225*O5225</f>
        <v>3847.14</v>
      </c>
      <c r="S5225" s="12" t="n">
        <f aca="false">Q5225-R5225</f>
        <v>233.159999999999</v>
      </c>
      <c r="T5225" s="11" t="n">
        <f aca="false">IFERROR(S5225/Q5225,0)</f>
        <v>0.057142857142857</v>
      </c>
      <c r="U5225" s="13" t="n">
        <f aca="false">F5225-E5225</f>
        <v>13</v>
      </c>
      <c r="V5225" s="13" t="n">
        <f aca="false">G5225-F5225</f>
        <v>5</v>
      </c>
      <c r="W5225" s="13" t="n">
        <f aca="false">G5225-E5225</f>
        <v>18</v>
      </c>
      <c r="X5225" s="10" t="n">
        <f aca="false">YEAR(E5225)</f>
        <v>2020</v>
      </c>
      <c r="Y5225" s="0" t="str">
        <f aca="false">TEXT(E5225,"yyyy-mm")</f>
        <v>2020-02</v>
      </c>
      <c r="Z5225" s="0" t="str">
        <f aca="false">"Q"&amp;ROUNDUP(MONTH(E5225)/3,0)&amp;"-"&amp;YEAR(E5225)</f>
        <v>Q1-2020</v>
      </c>
    </row>
    <row r="5226" customFormat="false" ht="14.25" hidden="false" customHeight="false" outlineLevel="0" collapsed="false">
      <c r="A5226" s="0" t="s">
        <v>5268</v>
      </c>
      <c r="B5226" s="0" t="s">
        <v>34</v>
      </c>
      <c r="C5226" s="0" t="s">
        <v>39</v>
      </c>
      <c r="D5226" s="9" t="n">
        <v>43800</v>
      </c>
      <c r="E5226" s="9" t="n">
        <v>43872</v>
      </c>
      <c r="F5226" s="9" t="n">
        <v>43874</v>
      </c>
      <c r="G5226" s="9" t="n">
        <v>43881</v>
      </c>
      <c r="H5226" s="10" t="s">
        <v>36</v>
      </c>
      <c r="I5226" s="0" t="n">
        <v>10</v>
      </c>
      <c r="J5226" s="0" t="n">
        <v>44</v>
      </c>
      <c r="K5226" s="0" t="n">
        <v>136</v>
      </c>
      <c r="L5226" s="0" t="n">
        <v>29</v>
      </c>
      <c r="M5226" s="0" t="n">
        <v>6</v>
      </c>
      <c r="N5226" s="11" t="n">
        <v>0.3</v>
      </c>
      <c r="O5226" s="12" t="n">
        <v>633.95</v>
      </c>
      <c r="P5226" s="12" t="n">
        <v>1112.2</v>
      </c>
      <c r="Q5226" s="12" t="n">
        <f aca="false">M5226*P5226*(1-N5226)</f>
        <v>4671.24</v>
      </c>
      <c r="R5226" s="12" t="n">
        <f aca="false">M5226*O5226</f>
        <v>3803.7</v>
      </c>
      <c r="S5226" s="12" t="n">
        <f aca="false">Q5226-R5226</f>
        <v>867.54</v>
      </c>
      <c r="T5226" s="11" t="n">
        <f aca="false">IFERROR(S5226/Q5226,0)</f>
        <v>0.185719423536363</v>
      </c>
      <c r="U5226" s="13" t="n">
        <f aca="false">F5226-E5226</f>
        <v>2</v>
      </c>
      <c r="V5226" s="13" t="n">
        <f aca="false">G5226-F5226</f>
        <v>7</v>
      </c>
      <c r="W5226" s="13" t="n">
        <f aca="false">G5226-E5226</f>
        <v>9</v>
      </c>
      <c r="X5226" s="10" t="n">
        <f aca="false">YEAR(E5226)</f>
        <v>2020</v>
      </c>
      <c r="Y5226" s="0" t="str">
        <f aca="false">TEXT(E5226,"yyyy-mm")</f>
        <v>2020-02</v>
      </c>
      <c r="Z5226" s="0" t="str">
        <f aca="false">"Q"&amp;ROUNDUP(MONTH(E5226)/3,0)&amp;"-"&amp;YEAR(E5226)</f>
        <v>Q1-2020</v>
      </c>
    </row>
    <row r="5227" customFormat="false" ht="14.25" hidden="false" customHeight="false" outlineLevel="0" collapsed="false">
      <c r="A5227" s="0" t="s">
        <v>5269</v>
      </c>
      <c r="B5227" s="0" t="s">
        <v>38</v>
      </c>
      <c r="C5227" s="0" t="s">
        <v>46</v>
      </c>
      <c r="D5227" s="9" t="n">
        <v>43700</v>
      </c>
      <c r="E5227" s="9" t="n">
        <v>43872</v>
      </c>
      <c r="F5227" s="9" t="n">
        <v>43883</v>
      </c>
      <c r="G5227" s="9" t="n">
        <v>43888</v>
      </c>
      <c r="H5227" s="10" t="s">
        <v>36</v>
      </c>
      <c r="I5227" s="0" t="n">
        <v>18</v>
      </c>
      <c r="J5227" s="0" t="n">
        <v>49</v>
      </c>
      <c r="K5227" s="0" t="n">
        <v>316</v>
      </c>
      <c r="L5227" s="0" t="n">
        <v>10</v>
      </c>
      <c r="M5227" s="0" t="n">
        <v>7</v>
      </c>
      <c r="N5227" s="11" t="n">
        <v>0.15</v>
      </c>
      <c r="O5227" s="12" t="n">
        <v>771.04</v>
      </c>
      <c r="P5227" s="12" t="n">
        <v>917.9</v>
      </c>
      <c r="Q5227" s="12" t="n">
        <f aca="false">M5227*P5227*(1-N5227)</f>
        <v>5461.505</v>
      </c>
      <c r="R5227" s="12" t="n">
        <f aca="false">M5227*O5227</f>
        <v>5397.28</v>
      </c>
      <c r="S5227" s="12" t="n">
        <f aca="false">Q5227-R5227</f>
        <v>64.2250000000004</v>
      </c>
      <c r="T5227" s="11" t="n">
        <f aca="false">IFERROR(S5227/Q5227,0)</f>
        <v>0.011759579090379</v>
      </c>
      <c r="U5227" s="13" t="n">
        <f aca="false">F5227-E5227</f>
        <v>11</v>
      </c>
      <c r="V5227" s="13" t="n">
        <f aca="false">G5227-F5227</f>
        <v>5</v>
      </c>
      <c r="W5227" s="13" t="n">
        <f aca="false">G5227-E5227</f>
        <v>16</v>
      </c>
      <c r="X5227" s="10" t="n">
        <f aca="false">YEAR(E5227)</f>
        <v>2020</v>
      </c>
      <c r="Y5227" s="0" t="str">
        <f aca="false">TEXT(E5227,"yyyy-mm")</f>
        <v>2020-02</v>
      </c>
      <c r="Z5227" s="0" t="str">
        <f aca="false">"Q"&amp;ROUNDUP(MONTH(E5227)/3,0)&amp;"-"&amp;YEAR(E5227)</f>
        <v>Q1-2020</v>
      </c>
    </row>
    <row r="5228" customFormat="false" ht="14.25" hidden="false" customHeight="false" outlineLevel="0" collapsed="false">
      <c r="A5228" s="0" t="s">
        <v>5270</v>
      </c>
      <c r="B5228" s="0" t="s">
        <v>34</v>
      </c>
      <c r="C5228" s="0" t="s">
        <v>79</v>
      </c>
      <c r="D5228" s="9" t="n">
        <v>43800</v>
      </c>
      <c r="E5228" s="9" t="n">
        <v>43872</v>
      </c>
      <c r="F5228" s="9" t="n">
        <v>43876</v>
      </c>
      <c r="G5228" s="9" t="n">
        <v>43880</v>
      </c>
      <c r="H5228" s="10" t="s">
        <v>36</v>
      </c>
      <c r="I5228" s="0" t="n">
        <v>2</v>
      </c>
      <c r="J5228" s="0" t="n">
        <v>9</v>
      </c>
      <c r="K5228" s="0" t="n">
        <v>61</v>
      </c>
      <c r="L5228" s="0" t="n">
        <v>31</v>
      </c>
      <c r="M5228" s="0" t="n">
        <v>8</v>
      </c>
      <c r="N5228" s="11" t="n">
        <v>0.3</v>
      </c>
      <c r="O5228" s="12" t="n">
        <v>596.37</v>
      </c>
      <c r="P5228" s="12" t="n">
        <v>864.3</v>
      </c>
      <c r="Q5228" s="12" t="n">
        <f aca="false">M5228*P5228*(1-N5228)</f>
        <v>4840.08</v>
      </c>
      <c r="R5228" s="12" t="n">
        <f aca="false">M5228*O5228</f>
        <v>4770.96</v>
      </c>
      <c r="S5228" s="12" t="n">
        <f aca="false">Q5228-R5228</f>
        <v>69.119999999999</v>
      </c>
      <c r="T5228" s="11" t="n">
        <f aca="false">IFERROR(S5228/Q5228,0)</f>
        <v>0.0142807556899884</v>
      </c>
      <c r="U5228" s="13" t="n">
        <f aca="false">F5228-E5228</f>
        <v>4</v>
      </c>
      <c r="V5228" s="13" t="n">
        <f aca="false">G5228-F5228</f>
        <v>4</v>
      </c>
      <c r="W5228" s="13" t="n">
        <f aca="false">G5228-E5228</f>
        <v>8</v>
      </c>
      <c r="X5228" s="10" t="n">
        <f aca="false">YEAR(E5228)</f>
        <v>2020</v>
      </c>
      <c r="Y5228" s="0" t="str">
        <f aca="false">TEXT(E5228,"yyyy-mm")</f>
        <v>2020-02</v>
      </c>
      <c r="Z5228" s="0" t="str">
        <f aca="false">"Q"&amp;ROUNDUP(MONTH(E5228)/3,0)&amp;"-"&amp;YEAR(E5228)</f>
        <v>Q1-2020</v>
      </c>
    </row>
    <row r="5229" customFormat="false" ht="14.25" hidden="false" customHeight="false" outlineLevel="0" collapsed="false">
      <c r="A5229" s="0" t="s">
        <v>5271</v>
      </c>
      <c r="B5229" s="0" t="s">
        <v>34</v>
      </c>
      <c r="C5229" s="0" t="s">
        <v>39</v>
      </c>
      <c r="D5229" s="9" t="n">
        <v>43800</v>
      </c>
      <c r="E5229" s="9" t="n">
        <v>43872</v>
      </c>
      <c r="F5229" s="9" t="n">
        <v>43897</v>
      </c>
      <c r="G5229" s="9" t="n">
        <v>43904</v>
      </c>
      <c r="H5229" s="10" t="s">
        <v>36</v>
      </c>
      <c r="I5229" s="0" t="n">
        <v>9</v>
      </c>
      <c r="J5229" s="0" t="n">
        <v>46</v>
      </c>
      <c r="K5229" s="0" t="n">
        <v>129</v>
      </c>
      <c r="L5229" s="0" t="n">
        <v>16</v>
      </c>
      <c r="M5229" s="0" t="n">
        <v>2</v>
      </c>
      <c r="N5229" s="11" t="n">
        <v>0.05</v>
      </c>
      <c r="O5229" s="12" t="n">
        <v>868.32</v>
      </c>
      <c r="P5229" s="12" t="n">
        <v>1072</v>
      </c>
      <c r="Q5229" s="12" t="n">
        <f aca="false">M5229*P5229*(1-N5229)</f>
        <v>2036.8</v>
      </c>
      <c r="R5229" s="12" t="n">
        <f aca="false">M5229*O5229</f>
        <v>1736.64</v>
      </c>
      <c r="S5229" s="12" t="n">
        <f aca="false">Q5229-R5229</f>
        <v>300.16</v>
      </c>
      <c r="T5229" s="11" t="n">
        <f aca="false">IFERROR(S5229/Q5229,0)</f>
        <v>0.147368421052632</v>
      </c>
      <c r="U5229" s="13" t="n">
        <f aca="false">F5229-E5229</f>
        <v>25</v>
      </c>
      <c r="V5229" s="13" t="n">
        <f aca="false">G5229-F5229</f>
        <v>7</v>
      </c>
      <c r="W5229" s="13" t="n">
        <f aca="false">G5229-E5229</f>
        <v>32</v>
      </c>
      <c r="X5229" s="10" t="n">
        <f aca="false">YEAR(E5229)</f>
        <v>2020</v>
      </c>
      <c r="Y5229" s="0" t="str">
        <f aca="false">TEXT(E5229,"yyyy-mm")</f>
        <v>2020-02</v>
      </c>
      <c r="Z5229" s="0" t="str">
        <f aca="false">"Q"&amp;ROUNDUP(MONTH(E5229)/3,0)&amp;"-"&amp;YEAR(E5229)</f>
        <v>Q1-2020</v>
      </c>
    </row>
    <row r="5230" customFormat="false" ht="14.25" hidden="false" customHeight="false" outlineLevel="0" collapsed="false">
      <c r="A5230" s="0" t="s">
        <v>5272</v>
      </c>
      <c r="B5230" s="0" t="s">
        <v>34</v>
      </c>
      <c r="C5230" s="0" t="s">
        <v>79</v>
      </c>
      <c r="D5230" s="9" t="n">
        <v>43800</v>
      </c>
      <c r="E5230" s="9" t="n">
        <v>43872</v>
      </c>
      <c r="F5230" s="9" t="n">
        <v>43889</v>
      </c>
      <c r="G5230" s="9" t="n">
        <v>43893</v>
      </c>
      <c r="H5230" s="10" t="s">
        <v>36</v>
      </c>
      <c r="I5230" s="0" t="n">
        <v>11</v>
      </c>
      <c r="J5230" s="0" t="n">
        <v>46</v>
      </c>
      <c r="K5230" s="0" t="n">
        <v>63</v>
      </c>
      <c r="L5230" s="0" t="n">
        <v>6</v>
      </c>
      <c r="M5230" s="0" t="n">
        <v>1</v>
      </c>
      <c r="N5230" s="11" t="n">
        <v>0.1</v>
      </c>
      <c r="O5230" s="12" t="n">
        <v>949.93</v>
      </c>
      <c r="P5230" s="12" t="n">
        <v>1862.6</v>
      </c>
      <c r="Q5230" s="12" t="n">
        <f aca="false">M5230*P5230*(1-N5230)</f>
        <v>1676.34</v>
      </c>
      <c r="R5230" s="12" t="n">
        <f aca="false">M5230*O5230</f>
        <v>949.93</v>
      </c>
      <c r="S5230" s="12" t="n">
        <f aca="false">Q5230-R5230</f>
        <v>726.41</v>
      </c>
      <c r="T5230" s="11" t="n">
        <f aca="false">IFERROR(S5230/Q5230,0)</f>
        <v>0.433330947182553</v>
      </c>
      <c r="U5230" s="13" t="n">
        <f aca="false">F5230-E5230</f>
        <v>17</v>
      </c>
      <c r="V5230" s="13" t="n">
        <f aca="false">G5230-F5230</f>
        <v>4</v>
      </c>
      <c r="W5230" s="13" t="n">
        <f aca="false">G5230-E5230</f>
        <v>21</v>
      </c>
      <c r="X5230" s="10" t="n">
        <f aca="false">YEAR(E5230)</f>
        <v>2020</v>
      </c>
      <c r="Y5230" s="0" t="str">
        <f aca="false">TEXT(E5230,"yyyy-mm")</f>
        <v>2020-02</v>
      </c>
      <c r="Z5230" s="0" t="str">
        <f aca="false">"Q"&amp;ROUNDUP(MONTH(E5230)/3,0)&amp;"-"&amp;YEAR(E5230)</f>
        <v>Q1-2020</v>
      </c>
    </row>
    <row r="5231" customFormat="false" ht="14.25" hidden="false" customHeight="false" outlineLevel="0" collapsed="false">
      <c r="A5231" s="0" t="s">
        <v>5273</v>
      </c>
      <c r="B5231" s="0" t="s">
        <v>34</v>
      </c>
      <c r="C5231" s="0" t="s">
        <v>39</v>
      </c>
      <c r="D5231" s="9" t="n">
        <v>43700</v>
      </c>
      <c r="E5231" s="9" t="n">
        <v>43872</v>
      </c>
      <c r="F5231" s="9" t="n">
        <v>43898</v>
      </c>
      <c r="G5231" s="9" t="n">
        <v>43903</v>
      </c>
      <c r="H5231" s="10" t="s">
        <v>36</v>
      </c>
      <c r="I5231" s="0" t="n">
        <v>7</v>
      </c>
      <c r="J5231" s="0" t="n">
        <v>39</v>
      </c>
      <c r="K5231" s="0" t="n">
        <v>191</v>
      </c>
      <c r="L5231" s="0" t="n">
        <v>27</v>
      </c>
      <c r="M5231" s="0" t="n">
        <v>1</v>
      </c>
      <c r="N5231" s="11" t="n">
        <v>0.075</v>
      </c>
      <c r="O5231" s="12" t="n">
        <v>1695.1</v>
      </c>
      <c r="P5231" s="12" t="n">
        <v>3852.5</v>
      </c>
      <c r="Q5231" s="12" t="n">
        <f aca="false">M5231*P5231*(1-N5231)</f>
        <v>3563.5625</v>
      </c>
      <c r="R5231" s="12" t="n">
        <f aca="false">M5231*O5231</f>
        <v>1695.1</v>
      </c>
      <c r="S5231" s="12" t="n">
        <f aca="false">Q5231-R5231</f>
        <v>1868.4625</v>
      </c>
      <c r="T5231" s="11" t="n">
        <f aca="false">IFERROR(S5231/Q5231,0)</f>
        <v>0.524324324324324</v>
      </c>
      <c r="U5231" s="13" t="n">
        <f aca="false">F5231-E5231</f>
        <v>26</v>
      </c>
      <c r="V5231" s="13" t="n">
        <f aca="false">G5231-F5231</f>
        <v>5</v>
      </c>
      <c r="W5231" s="13" t="n">
        <f aca="false">G5231-E5231</f>
        <v>31</v>
      </c>
      <c r="X5231" s="10" t="n">
        <f aca="false">YEAR(E5231)</f>
        <v>2020</v>
      </c>
      <c r="Y5231" s="0" t="str">
        <f aca="false">TEXT(E5231,"yyyy-mm")</f>
        <v>2020-02</v>
      </c>
      <c r="Z5231" s="0" t="str">
        <f aca="false">"Q"&amp;ROUNDUP(MONTH(E5231)/3,0)&amp;"-"&amp;YEAR(E5231)</f>
        <v>Q1-2020</v>
      </c>
    </row>
    <row r="5232" customFormat="false" ht="14.25" hidden="false" customHeight="false" outlineLevel="0" collapsed="false">
      <c r="A5232" s="0" t="s">
        <v>5274</v>
      </c>
      <c r="B5232" s="0" t="s">
        <v>38</v>
      </c>
      <c r="C5232" s="0" t="s">
        <v>79</v>
      </c>
      <c r="D5232" s="9" t="n">
        <v>43800</v>
      </c>
      <c r="E5232" s="9" t="n">
        <v>43872</v>
      </c>
      <c r="F5232" s="9" t="n">
        <v>43879</v>
      </c>
      <c r="G5232" s="9" t="n">
        <v>43884</v>
      </c>
      <c r="H5232" s="10" t="s">
        <v>36</v>
      </c>
      <c r="I5232" s="0" t="n">
        <v>13</v>
      </c>
      <c r="J5232" s="0" t="n">
        <v>15</v>
      </c>
      <c r="K5232" s="0" t="n">
        <v>84</v>
      </c>
      <c r="L5232" s="0" t="n">
        <v>8</v>
      </c>
      <c r="M5232" s="0" t="n">
        <v>3</v>
      </c>
      <c r="N5232" s="11" t="n">
        <v>0.05</v>
      </c>
      <c r="O5232" s="12" t="n">
        <v>560.92</v>
      </c>
      <c r="P5232" s="12" t="n">
        <v>1078.7</v>
      </c>
      <c r="Q5232" s="12" t="n">
        <f aca="false">M5232*P5232*(1-N5232)</f>
        <v>3074.295</v>
      </c>
      <c r="R5232" s="12" t="n">
        <f aca="false">M5232*O5232</f>
        <v>1682.76</v>
      </c>
      <c r="S5232" s="12" t="n">
        <f aca="false">Q5232-R5232</f>
        <v>1391.535</v>
      </c>
      <c r="T5232" s="11" t="n">
        <f aca="false">IFERROR(S5232/Q5232,0)</f>
        <v>0.452635482281304</v>
      </c>
      <c r="U5232" s="13" t="n">
        <f aca="false">F5232-E5232</f>
        <v>7</v>
      </c>
      <c r="V5232" s="13" t="n">
        <f aca="false">G5232-F5232</f>
        <v>5</v>
      </c>
      <c r="W5232" s="13" t="n">
        <f aca="false">G5232-E5232</f>
        <v>12</v>
      </c>
      <c r="X5232" s="10" t="n">
        <f aca="false">YEAR(E5232)</f>
        <v>2020</v>
      </c>
      <c r="Y5232" s="0" t="str">
        <f aca="false">TEXT(E5232,"yyyy-mm")</f>
        <v>2020-02</v>
      </c>
      <c r="Z5232" s="0" t="str">
        <f aca="false">"Q"&amp;ROUNDUP(MONTH(E5232)/3,0)&amp;"-"&amp;YEAR(E5232)</f>
        <v>Q1-2020</v>
      </c>
    </row>
    <row r="5233" customFormat="false" ht="14.25" hidden="false" customHeight="false" outlineLevel="0" collapsed="false">
      <c r="A5233" s="0" t="s">
        <v>5275</v>
      </c>
      <c r="B5233" s="0" t="s">
        <v>41</v>
      </c>
      <c r="C5233" s="0" t="s">
        <v>39</v>
      </c>
      <c r="D5233" s="9" t="n">
        <v>43800</v>
      </c>
      <c r="E5233" s="9" t="n">
        <v>43873</v>
      </c>
      <c r="F5233" s="9" t="n">
        <v>43877</v>
      </c>
      <c r="G5233" s="9" t="n">
        <v>43880</v>
      </c>
      <c r="H5233" s="10" t="s">
        <v>36</v>
      </c>
      <c r="I5233" s="0" t="n">
        <v>23</v>
      </c>
      <c r="J5233" s="0" t="n">
        <v>20</v>
      </c>
      <c r="K5233" s="0" t="n">
        <v>106</v>
      </c>
      <c r="L5233" s="0" t="n">
        <v>9</v>
      </c>
      <c r="M5233" s="0" t="n">
        <v>1</v>
      </c>
      <c r="N5233" s="11" t="n">
        <v>0.4</v>
      </c>
      <c r="O5233" s="12" t="n">
        <v>1860.99</v>
      </c>
      <c r="P5233" s="12" t="n">
        <v>3323.2</v>
      </c>
      <c r="Q5233" s="12" t="n">
        <f aca="false">M5233*P5233*(1-N5233)</f>
        <v>1993.92</v>
      </c>
      <c r="R5233" s="12" t="n">
        <f aca="false">M5233*O5233</f>
        <v>1860.99</v>
      </c>
      <c r="S5233" s="12" t="n">
        <f aca="false">Q5233-R5233</f>
        <v>132.93</v>
      </c>
      <c r="T5233" s="11" t="n">
        <f aca="false">IFERROR(S5233/Q5233,0)</f>
        <v>0.0666676697159364</v>
      </c>
      <c r="U5233" s="13" t="n">
        <f aca="false">F5233-E5233</f>
        <v>4</v>
      </c>
      <c r="V5233" s="13" t="n">
        <f aca="false">G5233-F5233</f>
        <v>3</v>
      </c>
      <c r="W5233" s="13" t="n">
        <f aca="false">G5233-E5233</f>
        <v>7</v>
      </c>
      <c r="X5233" s="10" t="n">
        <f aca="false">YEAR(E5233)</f>
        <v>2020</v>
      </c>
      <c r="Y5233" s="0" t="str">
        <f aca="false">TEXT(E5233,"yyyy-mm")</f>
        <v>2020-02</v>
      </c>
      <c r="Z5233" s="0" t="str">
        <f aca="false">"Q"&amp;ROUNDUP(MONTH(E5233)/3,0)&amp;"-"&amp;YEAR(E5233)</f>
        <v>Q1-2020</v>
      </c>
    </row>
    <row r="5234" customFormat="false" ht="14.25" hidden="false" customHeight="false" outlineLevel="0" collapsed="false">
      <c r="A5234" s="0" t="s">
        <v>5276</v>
      </c>
      <c r="B5234" s="0" t="s">
        <v>34</v>
      </c>
      <c r="C5234" s="0" t="s">
        <v>79</v>
      </c>
      <c r="D5234" s="9" t="n">
        <v>43800</v>
      </c>
      <c r="E5234" s="9" t="n">
        <v>43873</v>
      </c>
      <c r="F5234" s="9" t="n">
        <v>43899</v>
      </c>
      <c r="G5234" s="9" t="n">
        <v>43906</v>
      </c>
      <c r="H5234" s="10" t="s">
        <v>36</v>
      </c>
      <c r="I5234" s="0" t="n">
        <v>3</v>
      </c>
      <c r="J5234" s="0" t="n">
        <v>15</v>
      </c>
      <c r="K5234" s="0" t="n">
        <v>84</v>
      </c>
      <c r="L5234" s="0" t="n">
        <v>33</v>
      </c>
      <c r="M5234" s="0" t="n">
        <v>7</v>
      </c>
      <c r="N5234" s="11" t="n">
        <v>0.2</v>
      </c>
      <c r="O5234" s="12" t="n">
        <v>1154.54</v>
      </c>
      <c r="P5234" s="12" t="n">
        <v>2405.3</v>
      </c>
      <c r="Q5234" s="12" t="n">
        <f aca="false">M5234*P5234*(1-N5234)</f>
        <v>13469.68</v>
      </c>
      <c r="R5234" s="12" t="n">
        <f aca="false">M5234*O5234</f>
        <v>8081.78</v>
      </c>
      <c r="S5234" s="12" t="n">
        <f aca="false">Q5234-R5234</f>
        <v>5387.9</v>
      </c>
      <c r="T5234" s="11" t="n">
        <f aca="false">IFERROR(S5234/Q5234,0)</f>
        <v>0.400002078742777</v>
      </c>
      <c r="U5234" s="13" t="n">
        <f aca="false">F5234-E5234</f>
        <v>26</v>
      </c>
      <c r="V5234" s="13" t="n">
        <f aca="false">G5234-F5234</f>
        <v>7</v>
      </c>
      <c r="W5234" s="13" t="n">
        <f aca="false">G5234-E5234</f>
        <v>33</v>
      </c>
      <c r="X5234" s="10" t="n">
        <f aca="false">YEAR(E5234)</f>
        <v>2020</v>
      </c>
      <c r="Y5234" s="0" t="str">
        <f aca="false">TEXT(E5234,"yyyy-mm")</f>
        <v>2020-02</v>
      </c>
      <c r="Z5234" s="0" t="str">
        <f aca="false">"Q"&amp;ROUNDUP(MONTH(E5234)/3,0)&amp;"-"&amp;YEAR(E5234)</f>
        <v>Q1-2020</v>
      </c>
    </row>
    <row r="5235" customFormat="false" ht="14.25" hidden="false" customHeight="false" outlineLevel="0" collapsed="false">
      <c r="A5235" s="0" t="s">
        <v>5277</v>
      </c>
      <c r="B5235" s="0" t="s">
        <v>41</v>
      </c>
      <c r="C5235" s="0" t="s">
        <v>58</v>
      </c>
      <c r="D5235" s="9" t="n">
        <v>43700</v>
      </c>
      <c r="E5235" s="9" t="n">
        <v>43873</v>
      </c>
      <c r="F5235" s="9" t="n">
        <v>43896</v>
      </c>
      <c r="G5235" s="9" t="n">
        <v>43898</v>
      </c>
      <c r="H5235" s="10" t="s">
        <v>36</v>
      </c>
      <c r="I5235" s="0" t="n">
        <v>24</v>
      </c>
      <c r="J5235" s="0" t="n">
        <v>20</v>
      </c>
      <c r="K5235" s="0" t="n">
        <v>362</v>
      </c>
      <c r="L5235" s="0" t="n">
        <v>28</v>
      </c>
      <c r="M5235" s="0" t="n">
        <v>1</v>
      </c>
      <c r="N5235" s="11" t="n">
        <v>0.3</v>
      </c>
      <c r="O5235" s="12" t="n">
        <v>3541.42</v>
      </c>
      <c r="P5235" s="12" t="n">
        <v>5621.3</v>
      </c>
      <c r="Q5235" s="12" t="n">
        <f aca="false">M5235*P5235*(1-N5235)</f>
        <v>3934.91</v>
      </c>
      <c r="R5235" s="12" t="n">
        <f aca="false">M5235*O5235</f>
        <v>3541.42</v>
      </c>
      <c r="S5235" s="12" t="n">
        <f aca="false">Q5235-R5235</f>
        <v>393.49</v>
      </c>
      <c r="T5235" s="11" t="n">
        <f aca="false">IFERROR(S5235/Q5235,0)</f>
        <v>0.0999997458645814</v>
      </c>
      <c r="U5235" s="13" t="n">
        <f aca="false">F5235-E5235</f>
        <v>23</v>
      </c>
      <c r="V5235" s="13" t="n">
        <f aca="false">G5235-F5235</f>
        <v>2</v>
      </c>
      <c r="W5235" s="13" t="n">
        <f aca="false">G5235-E5235</f>
        <v>25</v>
      </c>
      <c r="X5235" s="10" t="n">
        <f aca="false">YEAR(E5235)</f>
        <v>2020</v>
      </c>
      <c r="Y5235" s="0" t="str">
        <f aca="false">TEXT(E5235,"yyyy-mm")</f>
        <v>2020-02</v>
      </c>
      <c r="Z5235" s="0" t="str">
        <f aca="false">"Q"&amp;ROUNDUP(MONTH(E5235)/3,0)&amp;"-"&amp;YEAR(E5235)</f>
        <v>Q1-2020</v>
      </c>
    </row>
    <row r="5236" customFormat="false" ht="14.25" hidden="false" customHeight="false" outlineLevel="0" collapsed="false">
      <c r="A5236" s="0" t="s">
        <v>5278</v>
      </c>
      <c r="B5236" s="0" t="s">
        <v>41</v>
      </c>
      <c r="C5236" s="0" t="s">
        <v>79</v>
      </c>
      <c r="D5236" s="9" t="n">
        <v>43800</v>
      </c>
      <c r="E5236" s="9" t="n">
        <v>43873</v>
      </c>
      <c r="F5236" s="9" t="n">
        <v>43875</v>
      </c>
      <c r="G5236" s="9" t="n">
        <v>43877</v>
      </c>
      <c r="H5236" s="10" t="s">
        <v>36</v>
      </c>
      <c r="I5236" s="0" t="n">
        <v>21</v>
      </c>
      <c r="J5236" s="0" t="n">
        <v>17</v>
      </c>
      <c r="K5236" s="0" t="n">
        <v>63</v>
      </c>
      <c r="L5236" s="0" t="n">
        <v>9</v>
      </c>
      <c r="M5236" s="0" t="n">
        <v>6</v>
      </c>
      <c r="N5236" s="11" t="n">
        <v>0.075</v>
      </c>
      <c r="O5236" s="12" t="n">
        <v>692.45</v>
      </c>
      <c r="P5236" s="12" t="n">
        <v>1065.3</v>
      </c>
      <c r="Q5236" s="12" t="n">
        <f aca="false">M5236*P5236*(1-N5236)</f>
        <v>5912.415</v>
      </c>
      <c r="R5236" s="12" t="n">
        <f aca="false">M5236*O5236</f>
        <v>4154.7</v>
      </c>
      <c r="S5236" s="12" t="n">
        <f aca="false">Q5236-R5236</f>
        <v>1757.715</v>
      </c>
      <c r="T5236" s="11" t="n">
        <f aca="false">IFERROR(S5236/Q5236,0)</f>
        <v>0.297292223228579</v>
      </c>
      <c r="U5236" s="13" t="n">
        <f aca="false">F5236-E5236</f>
        <v>2</v>
      </c>
      <c r="V5236" s="13" t="n">
        <f aca="false">G5236-F5236</f>
        <v>2</v>
      </c>
      <c r="W5236" s="13" t="n">
        <f aca="false">G5236-E5236</f>
        <v>4</v>
      </c>
      <c r="X5236" s="10" t="n">
        <f aca="false">YEAR(E5236)</f>
        <v>2020</v>
      </c>
      <c r="Y5236" s="0" t="str">
        <f aca="false">TEXT(E5236,"yyyy-mm")</f>
        <v>2020-02</v>
      </c>
      <c r="Z5236" s="0" t="str">
        <f aca="false">"Q"&amp;ROUNDUP(MONTH(E5236)/3,0)&amp;"-"&amp;YEAR(E5236)</f>
        <v>Q1-2020</v>
      </c>
    </row>
    <row r="5237" customFormat="false" ht="14.25" hidden="false" customHeight="false" outlineLevel="0" collapsed="false">
      <c r="A5237" s="0" t="s">
        <v>5279</v>
      </c>
      <c r="B5237" s="0" t="s">
        <v>41</v>
      </c>
      <c r="C5237" s="0" t="s">
        <v>35</v>
      </c>
      <c r="D5237" s="9" t="n">
        <v>43800</v>
      </c>
      <c r="E5237" s="9" t="n">
        <v>43873</v>
      </c>
      <c r="F5237" s="9" t="n">
        <v>43879</v>
      </c>
      <c r="G5237" s="9" t="n">
        <v>43885</v>
      </c>
      <c r="H5237" s="10" t="s">
        <v>36</v>
      </c>
      <c r="I5237" s="0" t="n">
        <v>22</v>
      </c>
      <c r="J5237" s="0" t="n">
        <v>33</v>
      </c>
      <c r="K5237" s="0" t="n">
        <v>251</v>
      </c>
      <c r="L5237" s="0" t="n">
        <v>13</v>
      </c>
      <c r="M5237" s="0" t="n">
        <v>8</v>
      </c>
      <c r="N5237" s="11" t="n">
        <v>0.075</v>
      </c>
      <c r="O5237" s="12" t="n">
        <v>2580.44</v>
      </c>
      <c r="P5237" s="12" t="n">
        <v>5266.2</v>
      </c>
      <c r="Q5237" s="12" t="n">
        <f aca="false">M5237*P5237*(1-N5237)</f>
        <v>38969.88</v>
      </c>
      <c r="R5237" s="12" t="n">
        <f aca="false">M5237*O5237</f>
        <v>20643.52</v>
      </c>
      <c r="S5237" s="12" t="n">
        <f aca="false">Q5237-R5237</f>
        <v>18326.36</v>
      </c>
      <c r="T5237" s="11" t="n">
        <f aca="false">IFERROR(S5237/Q5237,0)</f>
        <v>0.470269859696771</v>
      </c>
      <c r="U5237" s="13" t="n">
        <f aca="false">F5237-E5237</f>
        <v>6</v>
      </c>
      <c r="V5237" s="13" t="n">
        <f aca="false">G5237-F5237</f>
        <v>6</v>
      </c>
      <c r="W5237" s="13" t="n">
        <f aca="false">G5237-E5237</f>
        <v>12</v>
      </c>
      <c r="X5237" s="10" t="n">
        <f aca="false">YEAR(E5237)</f>
        <v>2020</v>
      </c>
      <c r="Y5237" s="0" t="str">
        <f aca="false">TEXT(E5237,"yyyy-mm")</f>
        <v>2020-02</v>
      </c>
      <c r="Z5237" s="0" t="str">
        <f aca="false">"Q"&amp;ROUNDUP(MONTH(E5237)/3,0)&amp;"-"&amp;YEAR(E5237)</f>
        <v>Q1-2020</v>
      </c>
    </row>
    <row r="5238" customFormat="false" ht="14.25" hidden="false" customHeight="false" outlineLevel="0" collapsed="false">
      <c r="A5238" s="0" t="s">
        <v>5280</v>
      </c>
      <c r="B5238" s="0" t="s">
        <v>41</v>
      </c>
      <c r="C5238" s="0" t="s">
        <v>35</v>
      </c>
      <c r="D5238" s="9" t="n">
        <v>43800</v>
      </c>
      <c r="E5238" s="9" t="n">
        <v>43873</v>
      </c>
      <c r="F5238" s="9" t="n">
        <v>43877</v>
      </c>
      <c r="G5238" s="9" t="n">
        <v>43878</v>
      </c>
      <c r="H5238" s="10" t="s">
        <v>36</v>
      </c>
      <c r="I5238" s="0" t="n">
        <v>23</v>
      </c>
      <c r="J5238" s="0" t="n">
        <v>21</v>
      </c>
      <c r="K5238" s="0" t="n">
        <v>228</v>
      </c>
      <c r="L5238" s="0" t="n">
        <v>17</v>
      </c>
      <c r="M5238" s="0" t="n">
        <v>7</v>
      </c>
      <c r="N5238" s="11" t="n">
        <v>0.05</v>
      </c>
      <c r="O5238" s="12" t="n">
        <v>3002.54</v>
      </c>
      <c r="P5238" s="12" t="n">
        <v>3899.4</v>
      </c>
      <c r="Q5238" s="12" t="n">
        <f aca="false">M5238*P5238*(1-N5238)</f>
        <v>25931.01</v>
      </c>
      <c r="R5238" s="12" t="n">
        <f aca="false">M5238*O5238</f>
        <v>21017.78</v>
      </c>
      <c r="S5238" s="12" t="n">
        <f aca="false">Q5238-R5238</f>
        <v>4913.23</v>
      </c>
      <c r="T5238" s="11" t="n">
        <f aca="false">IFERROR(S5238/Q5238,0)</f>
        <v>0.1894731443164</v>
      </c>
      <c r="U5238" s="13" t="n">
        <f aca="false">F5238-E5238</f>
        <v>4</v>
      </c>
      <c r="V5238" s="13" t="n">
        <f aca="false">G5238-F5238</f>
        <v>1</v>
      </c>
      <c r="W5238" s="13" t="n">
        <f aca="false">G5238-E5238</f>
        <v>5</v>
      </c>
      <c r="X5238" s="10" t="n">
        <f aca="false">YEAR(E5238)</f>
        <v>2020</v>
      </c>
      <c r="Y5238" s="0" t="str">
        <f aca="false">TEXT(E5238,"yyyy-mm")</f>
        <v>2020-02</v>
      </c>
      <c r="Z5238" s="0" t="str">
        <f aca="false">"Q"&amp;ROUNDUP(MONTH(E5238)/3,0)&amp;"-"&amp;YEAR(E5238)</f>
        <v>Q1-2020</v>
      </c>
    </row>
    <row r="5239" customFormat="false" ht="14.25" hidden="false" customHeight="false" outlineLevel="0" collapsed="false">
      <c r="A5239" s="0" t="s">
        <v>5281</v>
      </c>
      <c r="B5239" s="0" t="s">
        <v>43</v>
      </c>
      <c r="C5239" s="0" t="s">
        <v>39</v>
      </c>
      <c r="D5239" s="9" t="n">
        <v>43700</v>
      </c>
      <c r="E5239" s="9" t="n">
        <v>43873</v>
      </c>
      <c r="F5239" s="9" t="n">
        <v>43899</v>
      </c>
      <c r="G5239" s="9" t="n">
        <v>43907</v>
      </c>
      <c r="H5239" s="10" t="s">
        <v>36</v>
      </c>
      <c r="I5239" s="0" t="n">
        <v>26</v>
      </c>
      <c r="J5239" s="0" t="n">
        <v>23</v>
      </c>
      <c r="K5239" s="0" t="n">
        <v>119</v>
      </c>
      <c r="L5239" s="0" t="n">
        <v>14</v>
      </c>
      <c r="M5239" s="0" t="n">
        <v>8</v>
      </c>
      <c r="N5239" s="11" t="n">
        <v>0.075</v>
      </c>
      <c r="O5239" s="12" t="n">
        <v>2257.16</v>
      </c>
      <c r="P5239" s="12" t="n">
        <v>3825.7</v>
      </c>
      <c r="Q5239" s="12" t="n">
        <f aca="false">M5239*P5239*(1-N5239)</f>
        <v>28310.18</v>
      </c>
      <c r="R5239" s="12" t="n">
        <f aca="false">M5239*O5239</f>
        <v>18057.28</v>
      </c>
      <c r="S5239" s="12" t="n">
        <f aca="false">Q5239-R5239</f>
        <v>10252.9</v>
      </c>
      <c r="T5239" s="11" t="n">
        <f aca="false">IFERROR(S5239/Q5239,0)</f>
        <v>0.362163009913748</v>
      </c>
      <c r="U5239" s="13" t="n">
        <f aca="false">F5239-E5239</f>
        <v>26</v>
      </c>
      <c r="V5239" s="13" t="n">
        <f aca="false">G5239-F5239</f>
        <v>8</v>
      </c>
      <c r="W5239" s="13" t="n">
        <f aca="false">G5239-E5239</f>
        <v>34</v>
      </c>
      <c r="X5239" s="10" t="n">
        <f aca="false">YEAR(E5239)</f>
        <v>2020</v>
      </c>
      <c r="Y5239" s="0" t="str">
        <f aca="false">TEXT(E5239,"yyyy-mm")</f>
        <v>2020-02</v>
      </c>
      <c r="Z5239" s="0" t="str">
        <f aca="false">"Q"&amp;ROUNDUP(MONTH(E5239)/3,0)&amp;"-"&amp;YEAR(E5239)</f>
        <v>Q1-2020</v>
      </c>
    </row>
    <row r="5240" customFormat="false" ht="14.25" hidden="false" customHeight="false" outlineLevel="0" collapsed="false">
      <c r="A5240" s="0" t="s">
        <v>5282</v>
      </c>
      <c r="B5240" s="0" t="s">
        <v>41</v>
      </c>
      <c r="C5240" s="0" t="s">
        <v>46</v>
      </c>
      <c r="D5240" s="9" t="n">
        <v>43800</v>
      </c>
      <c r="E5240" s="9" t="n">
        <v>43873</v>
      </c>
      <c r="F5240" s="9" t="n">
        <v>43890</v>
      </c>
      <c r="G5240" s="9" t="n">
        <v>43896</v>
      </c>
      <c r="H5240" s="10" t="s">
        <v>36</v>
      </c>
      <c r="I5240" s="0" t="n">
        <v>24</v>
      </c>
      <c r="J5240" s="0" t="n">
        <v>8</v>
      </c>
      <c r="K5240" s="0" t="n">
        <v>316</v>
      </c>
      <c r="L5240" s="0" t="n">
        <v>17</v>
      </c>
      <c r="M5240" s="0" t="n">
        <v>1</v>
      </c>
      <c r="N5240" s="11" t="n">
        <v>0.05</v>
      </c>
      <c r="O5240" s="12" t="n">
        <v>3767.75</v>
      </c>
      <c r="P5240" s="12" t="n">
        <v>5460.5</v>
      </c>
      <c r="Q5240" s="12" t="n">
        <f aca="false">M5240*P5240*(1-N5240)</f>
        <v>5187.475</v>
      </c>
      <c r="R5240" s="12" t="n">
        <f aca="false">M5240*O5240</f>
        <v>3767.75</v>
      </c>
      <c r="S5240" s="12" t="n">
        <f aca="false">Q5240-R5240</f>
        <v>1419.725</v>
      </c>
      <c r="T5240" s="11" t="n">
        <f aca="false">IFERROR(S5240/Q5240,0)</f>
        <v>0.273683246666249</v>
      </c>
      <c r="U5240" s="13" t="n">
        <f aca="false">F5240-E5240</f>
        <v>17</v>
      </c>
      <c r="V5240" s="13" t="n">
        <f aca="false">G5240-F5240</f>
        <v>6</v>
      </c>
      <c r="W5240" s="13" t="n">
        <f aca="false">G5240-E5240</f>
        <v>23</v>
      </c>
      <c r="X5240" s="10" t="n">
        <f aca="false">YEAR(E5240)</f>
        <v>2020</v>
      </c>
      <c r="Y5240" s="0" t="str">
        <f aca="false">TEXT(E5240,"yyyy-mm")</f>
        <v>2020-02</v>
      </c>
      <c r="Z5240" s="0" t="str">
        <f aca="false">"Q"&amp;ROUNDUP(MONTH(E5240)/3,0)&amp;"-"&amp;YEAR(E5240)</f>
        <v>Q1-2020</v>
      </c>
    </row>
    <row r="5241" customFormat="false" ht="14.25" hidden="false" customHeight="false" outlineLevel="0" collapsed="false">
      <c r="A5241" s="0" t="s">
        <v>5283</v>
      </c>
      <c r="B5241" s="0" t="s">
        <v>38</v>
      </c>
      <c r="C5241" s="0" t="s">
        <v>46</v>
      </c>
      <c r="D5241" s="9" t="n">
        <v>43800</v>
      </c>
      <c r="E5241" s="9" t="n">
        <v>43873</v>
      </c>
      <c r="F5241" s="9" t="n">
        <v>43899</v>
      </c>
      <c r="G5241" s="9" t="n">
        <v>43901</v>
      </c>
      <c r="H5241" s="10" t="s">
        <v>36</v>
      </c>
      <c r="I5241" s="0" t="n">
        <v>17</v>
      </c>
      <c r="J5241" s="0" t="n">
        <v>31</v>
      </c>
      <c r="K5241" s="0" t="n">
        <v>276</v>
      </c>
      <c r="L5241" s="0" t="n">
        <v>11</v>
      </c>
      <c r="M5241" s="0" t="n">
        <v>2</v>
      </c>
      <c r="N5241" s="11" t="n">
        <v>0.2</v>
      </c>
      <c r="O5241" s="12" t="n">
        <v>781.09</v>
      </c>
      <c r="P5241" s="12" t="n">
        <v>1165.8</v>
      </c>
      <c r="Q5241" s="12" t="n">
        <f aca="false">M5241*P5241*(1-N5241)</f>
        <v>1865.28</v>
      </c>
      <c r="R5241" s="12" t="n">
        <f aca="false">M5241*O5241</f>
        <v>1562.18</v>
      </c>
      <c r="S5241" s="12" t="n">
        <f aca="false">Q5241-R5241</f>
        <v>303.1</v>
      </c>
      <c r="T5241" s="11" t="n">
        <f aca="false">IFERROR(S5241/Q5241,0)</f>
        <v>0.162495711099674</v>
      </c>
      <c r="U5241" s="13" t="n">
        <f aca="false">F5241-E5241</f>
        <v>26</v>
      </c>
      <c r="V5241" s="13" t="n">
        <f aca="false">G5241-F5241</f>
        <v>2</v>
      </c>
      <c r="W5241" s="13" t="n">
        <f aca="false">G5241-E5241</f>
        <v>28</v>
      </c>
      <c r="X5241" s="10" t="n">
        <f aca="false">YEAR(E5241)</f>
        <v>2020</v>
      </c>
      <c r="Y5241" s="0" t="str">
        <f aca="false">TEXT(E5241,"yyyy-mm")</f>
        <v>2020-02</v>
      </c>
      <c r="Z5241" s="0" t="str">
        <f aca="false">"Q"&amp;ROUNDUP(MONTH(E5241)/3,0)&amp;"-"&amp;YEAR(E5241)</f>
        <v>Q1-2020</v>
      </c>
    </row>
    <row r="5242" customFormat="false" ht="14.25" hidden="false" customHeight="false" outlineLevel="0" collapsed="false">
      <c r="A5242" s="0" t="s">
        <v>5284</v>
      </c>
      <c r="B5242" s="0" t="s">
        <v>34</v>
      </c>
      <c r="C5242" s="0" t="s">
        <v>39</v>
      </c>
      <c r="D5242" s="9" t="n">
        <v>43700</v>
      </c>
      <c r="E5242" s="9" t="n">
        <v>43874</v>
      </c>
      <c r="F5242" s="9" t="n">
        <v>43894</v>
      </c>
      <c r="G5242" s="9" t="n">
        <v>43900</v>
      </c>
      <c r="H5242" s="10" t="s">
        <v>36</v>
      </c>
      <c r="I5242" s="0" t="n">
        <v>9</v>
      </c>
      <c r="J5242" s="0" t="n">
        <v>34</v>
      </c>
      <c r="K5242" s="0" t="n">
        <v>98</v>
      </c>
      <c r="L5242" s="0" t="n">
        <v>16</v>
      </c>
      <c r="M5242" s="0" t="n">
        <v>7</v>
      </c>
      <c r="N5242" s="11" t="n">
        <v>0.1</v>
      </c>
      <c r="O5242" s="12" t="n">
        <v>3142.23</v>
      </c>
      <c r="P5242" s="12" t="n">
        <v>3879.3</v>
      </c>
      <c r="Q5242" s="12" t="n">
        <f aca="false">M5242*P5242*(1-N5242)</f>
        <v>24439.59</v>
      </c>
      <c r="R5242" s="12" t="n">
        <f aca="false">M5242*O5242</f>
        <v>21995.61</v>
      </c>
      <c r="S5242" s="12" t="n">
        <f aca="false">Q5242-R5242</f>
        <v>2443.98</v>
      </c>
      <c r="T5242" s="11" t="n">
        <f aca="false">IFERROR(S5242/Q5242,0)</f>
        <v>0.100000859261551</v>
      </c>
      <c r="U5242" s="13" t="n">
        <f aca="false">F5242-E5242</f>
        <v>20</v>
      </c>
      <c r="V5242" s="13" t="n">
        <f aca="false">G5242-F5242</f>
        <v>6</v>
      </c>
      <c r="W5242" s="13" t="n">
        <f aca="false">G5242-E5242</f>
        <v>26</v>
      </c>
      <c r="X5242" s="10" t="n">
        <f aca="false">YEAR(E5242)</f>
        <v>2020</v>
      </c>
      <c r="Y5242" s="0" t="str">
        <f aca="false">TEXT(E5242,"yyyy-mm")</f>
        <v>2020-02</v>
      </c>
      <c r="Z5242" s="0" t="str">
        <f aca="false">"Q"&amp;ROUNDUP(MONTH(E5242)/3,0)&amp;"-"&amp;YEAR(E5242)</f>
        <v>Q1-2020</v>
      </c>
    </row>
    <row r="5243" customFormat="false" ht="14.25" hidden="false" customHeight="false" outlineLevel="0" collapsed="false">
      <c r="A5243" s="0" t="s">
        <v>5285</v>
      </c>
      <c r="B5243" s="0" t="s">
        <v>43</v>
      </c>
      <c r="C5243" s="0" t="s">
        <v>48</v>
      </c>
      <c r="D5243" s="9" t="n">
        <v>43800</v>
      </c>
      <c r="E5243" s="9" t="n">
        <v>43874</v>
      </c>
      <c r="F5243" s="9" t="n">
        <v>43902</v>
      </c>
      <c r="G5243" s="9" t="n">
        <v>43903</v>
      </c>
      <c r="H5243" s="10" t="s">
        <v>36</v>
      </c>
      <c r="I5243" s="0" t="n">
        <v>26</v>
      </c>
      <c r="J5243" s="0" t="n">
        <v>30</v>
      </c>
      <c r="K5243" s="0" t="n">
        <v>33</v>
      </c>
      <c r="L5243" s="0" t="n">
        <v>46</v>
      </c>
      <c r="M5243" s="0" t="n">
        <v>4</v>
      </c>
      <c r="N5243" s="11" t="n">
        <v>0.05</v>
      </c>
      <c r="O5243" s="12" t="n">
        <v>747.18</v>
      </c>
      <c r="P5243" s="12" t="n">
        <v>1098.8</v>
      </c>
      <c r="Q5243" s="12" t="n">
        <f aca="false">M5243*P5243*(1-N5243)</f>
        <v>4175.44</v>
      </c>
      <c r="R5243" s="12" t="n">
        <f aca="false">M5243*O5243</f>
        <v>2988.72</v>
      </c>
      <c r="S5243" s="12" t="n">
        <f aca="false">Q5243-R5243</f>
        <v>1186.72</v>
      </c>
      <c r="T5243" s="11" t="n">
        <f aca="false">IFERROR(S5243/Q5243,0)</f>
        <v>0.284214358247275</v>
      </c>
      <c r="U5243" s="13" t="n">
        <f aca="false">F5243-E5243</f>
        <v>28</v>
      </c>
      <c r="V5243" s="13" t="n">
        <f aca="false">G5243-F5243</f>
        <v>1</v>
      </c>
      <c r="W5243" s="13" t="n">
        <f aca="false">G5243-E5243</f>
        <v>29</v>
      </c>
      <c r="X5243" s="10" t="n">
        <f aca="false">YEAR(E5243)</f>
        <v>2020</v>
      </c>
      <c r="Y5243" s="0" t="str">
        <f aca="false">TEXT(E5243,"yyyy-mm")</f>
        <v>2020-02</v>
      </c>
      <c r="Z5243" s="0" t="str">
        <f aca="false">"Q"&amp;ROUNDUP(MONTH(E5243)/3,0)&amp;"-"&amp;YEAR(E5243)</f>
        <v>Q1-2020</v>
      </c>
    </row>
    <row r="5244" customFormat="false" ht="14.25" hidden="false" customHeight="false" outlineLevel="0" collapsed="false">
      <c r="A5244" s="0" t="s">
        <v>5286</v>
      </c>
      <c r="B5244" s="0" t="s">
        <v>41</v>
      </c>
      <c r="C5244" s="0" t="s">
        <v>35</v>
      </c>
      <c r="D5244" s="9" t="n">
        <v>43800</v>
      </c>
      <c r="E5244" s="9" t="n">
        <v>43874</v>
      </c>
      <c r="F5244" s="9" t="n">
        <v>43888</v>
      </c>
      <c r="G5244" s="9" t="n">
        <v>43895</v>
      </c>
      <c r="H5244" s="10" t="s">
        <v>36</v>
      </c>
      <c r="I5244" s="0" t="n">
        <v>24</v>
      </c>
      <c r="J5244" s="0" t="n">
        <v>12</v>
      </c>
      <c r="K5244" s="0" t="n">
        <v>255</v>
      </c>
      <c r="L5244" s="0" t="n">
        <v>28</v>
      </c>
      <c r="M5244" s="0" t="n">
        <v>2</v>
      </c>
      <c r="N5244" s="11" t="n">
        <v>0.4</v>
      </c>
      <c r="O5244" s="12" t="n">
        <v>1152.67</v>
      </c>
      <c r="P5244" s="12" t="n">
        <v>2619.7</v>
      </c>
      <c r="Q5244" s="12" t="n">
        <f aca="false">M5244*P5244*(1-N5244)</f>
        <v>3143.64</v>
      </c>
      <c r="R5244" s="12" t="n">
        <f aca="false">M5244*O5244</f>
        <v>2305.34</v>
      </c>
      <c r="S5244" s="12" t="n">
        <f aca="false">Q5244-R5244</f>
        <v>838.3</v>
      </c>
      <c r="T5244" s="11" t="n">
        <f aca="false">IFERROR(S5244/Q5244,0)</f>
        <v>0.26666539425634</v>
      </c>
      <c r="U5244" s="13" t="n">
        <f aca="false">F5244-E5244</f>
        <v>14</v>
      </c>
      <c r="V5244" s="13" t="n">
        <f aca="false">G5244-F5244</f>
        <v>7</v>
      </c>
      <c r="W5244" s="13" t="n">
        <f aca="false">G5244-E5244</f>
        <v>21</v>
      </c>
      <c r="X5244" s="10" t="n">
        <f aca="false">YEAR(E5244)</f>
        <v>2020</v>
      </c>
      <c r="Y5244" s="0" t="str">
        <f aca="false">TEXT(E5244,"yyyy-mm")</f>
        <v>2020-02</v>
      </c>
      <c r="Z5244" s="0" t="str">
        <f aca="false">"Q"&amp;ROUNDUP(MONTH(E5244)/3,0)&amp;"-"&amp;YEAR(E5244)</f>
        <v>Q1-2020</v>
      </c>
    </row>
    <row r="5245" customFormat="false" ht="14.25" hidden="false" customHeight="false" outlineLevel="0" collapsed="false">
      <c r="A5245" s="0" t="s">
        <v>5287</v>
      </c>
      <c r="B5245" s="0" t="s">
        <v>43</v>
      </c>
      <c r="C5245" s="0" t="s">
        <v>48</v>
      </c>
      <c r="D5245" s="9" t="n">
        <v>43800</v>
      </c>
      <c r="E5245" s="9" t="n">
        <v>43874</v>
      </c>
      <c r="F5245" s="9" t="n">
        <v>43900</v>
      </c>
      <c r="G5245" s="9" t="n">
        <v>43907</v>
      </c>
      <c r="H5245" s="10" t="s">
        <v>36</v>
      </c>
      <c r="I5245" s="0" t="n">
        <v>28</v>
      </c>
      <c r="J5245" s="0" t="n">
        <v>49</v>
      </c>
      <c r="K5245" s="0" t="n">
        <v>40</v>
      </c>
      <c r="L5245" s="0" t="n">
        <v>41</v>
      </c>
      <c r="M5245" s="0" t="n">
        <v>5</v>
      </c>
      <c r="N5245" s="11" t="n">
        <v>0.1</v>
      </c>
      <c r="O5245" s="12" t="n">
        <v>2273.31</v>
      </c>
      <c r="P5245" s="12" t="n">
        <v>3919.5</v>
      </c>
      <c r="Q5245" s="12" t="n">
        <f aca="false">M5245*P5245*(1-N5245)</f>
        <v>17637.75</v>
      </c>
      <c r="R5245" s="12" t="n">
        <f aca="false">M5245*O5245</f>
        <v>11366.55</v>
      </c>
      <c r="S5245" s="12" t="n">
        <f aca="false">Q5245-R5245</f>
        <v>6271.2</v>
      </c>
      <c r="T5245" s="11" t="n">
        <f aca="false">IFERROR(S5245/Q5245,0)</f>
        <v>0.355555555555556</v>
      </c>
      <c r="U5245" s="13" t="n">
        <f aca="false">F5245-E5245</f>
        <v>26</v>
      </c>
      <c r="V5245" s="13" t="n">
        <f aca="false">G5245-F5245</f>
        <v>7</v>
      </c>
      <c r="W5245" s="13" t="n">
        <f aca="false">G5245-E5245</f>
        <v>33</v>
      </c>
      <c r="X5245" s="10" t="n">
        <f aca="false">YEAR(E5245)</f>
        <v>2020</v>
      </c>
      <c r="Y5245" s="0" t="str">
        <f aca="false">TEXT(E5245,"yyyy-mm")</f>
        <v>2020-02</v>
      </c>
      <c r="Z5245" s="0" t="str">
        <f aca="false">"Q"&amp;ROUNDUP(MONTH(E5245)/3,0)&amp;"-"&amp;YEAR(E5245)</f>
        <v>Q1-2020</v>
      </c>
    </row>
    <row r="5246" customFormat="false" ht="14.25" hidden="false" customHeight="false" outlineLevel="0" collapsed="false">
      <c r="A5246" s="0" t="s">
        <v>5288</v>
      </c>
      <c r="B5246" s="0" t="s">
        <v>34</v>
      </c>
      <c r="C5246" s="0" t="s">
        <v>46</v>
      </c>
      <c r="D5246" s="9" t="n">
        <v>43800</v>
      </c>
      <c r="E5246" s="9" t="n">
        <v>43874</v>
      </c>
      <c r="F5246" s="9" t="n">
        <v>43896</v>
      </c>
      <c r="G5246" s="9" t="n">
        <v>43901</v>
      </c>
      <c r="H5246" s="10" t="s">
        <v>36</v>
      </c>
      <c r="I5246" s="0" t="n">
        <v>4</v>
      </c>
      <c r="J5246" s="0" t="n">
        <v>49</v>
      </c>
      <c r="K5246" s="0" t="n">
        <v>323</v>
      </c>
      <c r="L5246" s="0" t="n">
        <v>26</v>
      </c>
      <c r="M5246" s="0" t="n">
        <v>4</v>
      </c>
      <c r="N5246" s="11" t="n">
        <v>0.075</v>
      </c>
      <c r="O5246" s="12" t="n">
        <v>136.68</v>
      </c>
      <c r="P5246" s="12" t="n">
        <v>268</v>
      </c>
      <c r="Q5246" s="12" t="n">
        <f aca="false">M5246*P5246*(1-N5246)</f>
        <v>991.6</v>
      </c>
      <c r="R5246" s="12" t="n">
        <f aca="false">M5246*O5246</f>
        <v>546.72</v>
      </c>
      <c r="S5246" s="12" t="n">
        <f aca="false">Q5246-R5246</f>
        <v>444.88</v>
      </c>
      <c r="T5246" s="11" t="n">
        <f aca="false">IFERROR(S5246/Q5246,0)</f>
        <v>0.448648648648649</v>
      </c>
      <c r="U5246" s="13" t="n">
        <f aca="false">F5246-E5246</f>
        <v>22</v>
      </c>
      <c r="V5246" s="13" t="n">
        <f aca="false">G5246-F5246</f>
        <v>5</v>
      </c>
      <c r="W5246" s="13" t="n">
        <f aca="false">G5246-E5246</f>
        <v>27</v>
      </c>
      <c r="X5246" s="10" t="n">
        <f aca="false">YEAR(E5246)</f>
        <v>2020</v>
      </c>
      <c r="Y5246" s="0" t="str">
        <f aca="false">TEXT(E5246,"yyyy-mm")</f>
        <v>2020-02</v>
      </c>
      <c r="Z5246" s="0" t="str">
        <f aca="false">"Q"&amp;ROUNDUP(MONTH(E5246)/3,0)&amp;"-"&amp;YEAR(E5246)</f>
        <v>Q1-2020</v>
      </c>
    </row>
    <row r="5247" customFormat="false" ht="14.25" hidden="false" customHeight="false" outlineLevel="0" collapsed="false">
      <c r="A5247" s="0" t="s">
        <v>5289</v>
      </c>
      <c r="B5247" s="0" t="s">
        <v>38</v>
      </c>
      <c r="C5247" s="0" t="s">
        <v>39</v>
      </c>
      <c r="D5247" s="9" t="n">
        <v>43800</v>
      </c>
      <c r="E5247" s="9" t="n">
        <v>43874</v>
      </c>
      <c r="F5247" s="9" t="n">
        <v>43898</v>
      </c>
      <c r="G5247" s="9" t="n">
        <v>43899</v>
      </c>
      <c r="H5247" s="10" t="s">
        <v>36</v>
      </c>
      <c r="I5247" s="0" t="n">
        <v>16</v>
      </c>
      <c r="J5247" s="0" t="n">
        <v>44</v>
      </c>
      <c r="K5247" s="0" t="n">
        <v>172</v>
      </c>
      <c r="L5247" s="0" t="n">
        <v>1</v>
      </c>
      <c r="M5247" s="0" t="n">
        <v>7</v>
      </c>
      <c r="N5247" s="11" t="n">
        <v>0.2</v>
      </c>
      <c r="O5247" s="12" t="n">
        <v>759.78</v>
      </c>
      <c r="P5247" s="12" t="n">
        <v>1085.4</v>
      </c>
      <c r="Q5247" s="12" t="n">
        <f aca="false">M5247*P5247*(1-N5247)</f>
        <v>6078.24</v>
      </c>
      <c r="R5247" s="12" t="n">
        <f aca="false">M5247*O5247</f>
        <v>5318.46</v>
      </c>
      <c r="S5247" s="12" t="n">
        <f aca="false">Q5247-R5247</f>
        <v>759.780000000002</v>
      </c>
      <c r="T5247" s="11" t="n">
        <f aca="false">IFERROR(S5247/Q5247,0)</f>
        <v>0.125</v>
      </c>
      <c r="U5247" s="13" t="n">
        <f aca="false">F5247-E5247</f>
        <v>24</v>
      </c>
      <c r="V5247" s="13" t="n">
        <f aca="false">G5247-F5247</f>
        <v>1</v>
      </c>
      <c r="W5247" s="13" t="n">
        <f aca="false">G5247-E5247</f>
        <v>25</v>
      </c>
      <c r="X5247" s="10" t="n">
        <f aca="false">YEAR(E5247)</f>
        <v>2020</v>
      </c>
      <c r="Y5247" s="0" t="str">
        <f aca="false">TEXT(E5247,"yyyy-mm")</f>
        <v>2020-02</v>
      </c>
      <c r="Z5247" s="0" t="str">
        <f aca="false">"Q"&amp;ROUNDUP(MONTH(E5247)/3,0)&amp;"-"&amp;YEAR(E5247)</f>
        <v>Q1-2020</v>
      </c>
    </row>
    <row r="5248" customFormat="false" ht="14.25" hidden="false" customHeight="false" outlineLevel="0" collapsed="false">
      <c r="A5248" s="0" t="s">
        <v>5290</v>
      </c>
      <c r="B5248" s="0" t="s">
        <v>38</v>
      </c>
      <c r="C5248" s="0" t="s">
        <v>79</v>
      </c>
      <c r="D5248" s="9" t="n">
        <v>43800</v>
      </c>
      <c r="E5248" s="9" t="n">
        <v>43874</v>
      </c>
      <c r="F5248" s="9" t="n">
        <v>43896</v>
      </c>
      <c r="G5248" s="9" t="n">
        <v>43906</v>
      </c>
      <c r="H5248" s="10" t="s">
        <v>36</v>
      </c>
      <c r="I5248" s="0" t="n">
        <v>20</v>
      </c>
      <c r="J5248" s="0" t="n">
        <v>5</v>
      </c>
      <c r="K5248" s="0" t="n">
        <v>66</v>
      </c>
      <c r="L5248" s="0" t="n">
        <v>29</v>
      </c>
      <c r="M5248" s="0" t="n">
        <v>7</v>
      </c>
      <c r="N5248" s="11" t="n">
        <v>0.15</v>
      </c>
      <c r="O5248" s="12" t="n">
        <v>3236.1</v>
      </c>
      <c r="P5248" s="12" t="n">
        <v>3852.5</v>
      </c>
      <c r="Q5248" s="12" t="n">
        <f aca="false">M5248*P5248*(1-N5248)</f>
        <v>22922.375</v>
      </c>
      <c r="R5248" s="12" t="n">
        <f aca="false">M5248*O5248</f>
        <v>22652.7</v>
      </c>
      <c r="S5248" s="12" t="n">
        <f aca="false">Q5248-R5248</f>
        <v>269.674999999999</v>
      </c>
      <c r="T5248" s="11" t="n">
        <f aca="false">IFERROR(S5248/Q5248,0)</f>
        <v>0.0117647058823529</v>
      </c>
      <c r="U5248" s="13" t="n">
        <f aca="false">F5248-E5248</f>
        <v>22</v>
      </c>
      <c r="V5248" s="13" t="n">
        <f aca="false">G5248-F5248</f>
        <v>10</v>
      </c>
      <c r="W5248" s="13" t="n">
        <f aca="false">G5248-E5248</f>
        <v>32</v>
      </c>
      <c r="X5248" s="10" t="n">
        <f aca="false">YEAR(E5248)</f>
        <v>2020</v>
      </c>
      <c r="Y5248" s="0" t="str">
        <f aca="false">TEXT(E5248,"yyyy-mm")</f>
        <v>2020-02</v>
      </c>
      <c r="Z5248" s="0" t="str">
        <f aca="false">"Q"&amp;ROUNDUP(MONTH(E5248)/3,0)&amp;"-"&amp;YEAR(E5248)</f>
        <v>Q1-2020</v>
      </c>
    </row>
    <row r="5249" customFormat="false" ht="14.25" hidden="false" customHeight="false" outlineLevel="0" collapsed="false">
      <c r="A5249" s="0" t="s">
        <v>5291</v>
      </c>
      <c r="B5249" s="0" t="s">
        <v>34</v>
      </c>
      <c r="C5249" s="0" t="s">
        <v>48</v>
      </c>
      <c r="D5249" s="9" t="n">
        <v>43700</v>
      </c>
      <c r="E5249" s="9" t="n">
        <v>43875</v>
      </c>
      <c r="F5249" s="9" t="n">
        <v>43898</v>
      </c>
      <c r="G5249" s="9" t="n">
        <v>43904</v>
      </c>
      <c r="H5249" s="10" t="s">
        <v>36</v>
      </c>
      <c r="I5249" s="0" t="n">
        <v>5</v>
      </c>
      <c r="J5249" s="0" t="n">
        <v>32</v>
      </c>
      <c r="K5249" s="0" t="n">
        <v>15</v>
      </c>
      <c r="L5249" s="0" t="n">
        <v>28</v>
      </c>
      <c r="M5249" s="0" t="n">
        <v>7</v>
      </c>
      <c r="N5249" s="11" t="n">
        <v>0.15</v>
      </c>
      <c r="O5249" s="12" t="n">
        <v>477.04</v>
      </c>
      <c r="P5249" s="12" t="n">
        <v>1192.6</v>
      </c>
      <c r="Q5249" s="12" t="n">
        <f aca="false">M5249*P5249*(1-N5249)</f>
        <v>7095.97</v>
      </c>
      <c r="R5249" s="12" t="n">
        <f aca="false">M5249*O5249</f>
        <v>3339.28</v>
      </c>
      <c r="S5249" s="12" t="n">
        <f aca="false">Q5249-R5249</f>
        <v>3756.69</v>
      </c>
      <c r="T5249" s="11" t="n">
        <f aca="false">IFERROR(S5249/Q5249,0)</f>
        <v>0.529411764705882</v>
      </c>
      <c r="U5249" s="13" t="n">
        <f aca="false">F5249-E5249</f>
        <v>23</v>
      </c>
      <c r="V5249" s="13" t="n">
        <f aca="false">G5249-F5249</f>
        <v>6</v>
      </c>
      <c r="W5249" s="13" t="n">
        <f aca="false">G5249-E5249</f>
        <v>29</v>
      </c>
      <c r="X5249" s="10" t="n">
        <f aca="false">YEAR(E5249)</f>
        <v>2020</v>
      </c>
      <c r="Y5249" s="0" t="str">
        <f aca="false">TEXT(E5249,"yyyy-mm")</f>
        <v>2020-02</v>
      </c>
      <c r="Z5249" s="0" t="str">
        <f aca="false">"Q"&amp;ROUNDUP(MONTH(E5249)/3,0)&amp;"-"&amp;YEAR(E5249)</f>
        <v>Q1-2020</v>
      </c>
    </row>
    <row r="5250" customFormat="false" ht="14.25" hidden="false" customHeight="false" outlineLevel="0" collapsed="false">
      <c r="A5250" s="0" t="s">
        <v>5292</v>
      </c>
      <c r="B5250" s="0" t="s">
        <v>38</v>
      </c>
      <c r="C5250" s="0" t="s">
        <v>48</v>
      </c>
      <c r="D5250" s="9" t="n">
        <v>43700</v>
      </c>
      <c r="E5250" s="9" t="n">
        <v>43875</v>
      </c>
      <c r="F5250" s="9" t="n">
        <v>43899</v>
      </c>
      <c r="G5250" s="9" t="n">
        <v>43907</v>
      </c>
      <c r="H5250" s="10" t="s">
        <v>36</v>
      </c>
      <c r="I5250" s="0" t="n">
        <v>15</v>
      </c>
      <c r="J5250" s="0" t="n">
        <v>32</v>
      </c>
      <c r="K5250" s="0" t="n">
        <v>57</v>
      </c>
      <c r="L5250" s="0" t="n">
        <v>9</v>
      </c>
      <c r="M5250" s="0" t="n">
        <v>5</v>
      </c>
      <c r="N5250" s="11" t="n">
        <v>0.05</v>
      </c>
      <c r="O5250" s="12" t="n">
        <v>134</v>
      </c>
      <c r="P5250" s="12" t="n">
        <v>167.5</v>
      </c>
      <c r="Q5250" s="12" t="n">
        <f aca="false">M5250*P5250*(1-N5250)</f>
        <v>795.625</v>
      </c>
      <c r="R5250" s="12" t="n">
        <f aca="false">M5250*O5250</f>
        <v>670</v>
      </c>
      <c r="S5250" s="12" t="n">
        <f aca="false">Q5250-R5250</f>
        <v>125.625</v>
      </c>
      <c r="T5250" s="11" t="n">
        <f aca="false">IFERROR(S5250/Q5250,0)</f>
        <v>0.157894736842105</v>
      </c>
      <c r="U5250" s="13" t="n">
        <f aca="false">F5250-E5250</f>
        <v>24</v>
      </c>
      <c r="V5250" s="13" t="n">
        <f aca="false">G5250-F5250</f>
        <v>8</v>
      </c>
      <c r="W5250" s="13" t="n">
        <f aca="false">G5250-E5250</f>
        <v>32</v>
      </c>
      <c r="X5250" s="10" t="n">
        <f aca="false">YEAR(E5250)</f>
        <v>2020</v>
      </c>
      <c r="Y5250" s="0" t="str">
        <f aca="false">TEXT(E5250,"yyyy-mm")</f>
        <v>2020-02</v>
      </c>
      <c r="Z5250" s="0" t="str">
        <f aca="false">"Q"&amp;ROUNDUP(MONTH(E5250)/3,0)&amp;"-"&amp;YEAR(E5250)</f>
        <v>Q1-2020</v>
      </c>
    </row>
    <row r="5251" customFormat="false" ht="14.25" hidden="false" customHeight="false" outlineLevel="0" collapsed="false">
      <c r="A5251" s="0" t="s">
        <v>5293</v>
      </c>
      <c r="B5251" s="0" t="s">
        <v>41</v>
      </c>
      <c r="C5251" s="0" t="s">
        <v>35</v>
      </c>
      <c r="D5251" s="9" t="n">
        <v>43800</v>
      </c>
      <c r="E5251" s="9" t="n">
        <v>43875</v>
      </c>
      <c r="F5251" s="9" t="n">
        <v>43889</v>
      </c>
      <c r="G5251" s="9" t="n">
        <v>43895</v>
      </c>
      <c r="H5251" s="10" t="s">
        <v>36</v>
      </c>
      <c r="I5251" s="0" t="n">
        <v>22</v>
      </c>
      <c r="J5251" s="0" t="n">
        <v>10</v>
      </c>
      <c r="K5251" s="0" t="n">
        <v>243</v>
      </c>
      <c r="L5251" s="0" t="n">
        <v>43</v>
      </c>
      <c r="M5251" s="0" t="n">
        <v>6</v>
      </c>
      <c r="N5251" s="11" t="n">
        <v>0.1</v>
      </c>
      <c r="O5251" s="12" t="n">
        <v>457.28</v>
      </c>
      <c r="P5251" s="12" t="n">
        <v>703.5</v>
      </c>
      <c r="Q5251" s="12" t="n">
        <f aca="false">M5251*P5251*(1-N5251)</f>
        <v>3798.9</v>
      </c>
      <c r="R5251" s="12" t="n">
        <f aca="false">M5251*O5251</f>
        <v>2743.68</v>
      </c>
      <c r="S5251" s="12" t="n">
        <f aca="false">Q5251-R5251</f>
        <v>1055.22</v>
      </c>
      <c r="T5251" s="11" t="n">
        <f aca="false">IFERROR(S5251/Q5251,0)</f>
        <v>0.277769880754955</v>
      </c>
      <c r="U5251" s="13" t="n">
        <f aca="false">F5251-E5251</f>
        <v>14</v>
      </c>
      <c r="V5251" s="13" t="n">
        <f aca="false">G5251-F5251</f>
        <v>6</v>
      </c>
      <c r="W5251" s="13" t="n">
        <f aca="false">G5251-E5251</f>
        <v>20</v>
      </c>
      <c r="X5251" s="10" t="n">
        <f aca="false">YEAR(E5251)</f>
        <v>2020</v>
      </c>
      <c r="Y5251" s="0" t="str">
        <f aca="false">TEXT(E5251,"yyyy-mm")</f>
        <v>2020-02</v>
      </c>
      <c r="Z5251" s="0" t="str">
        <f aca="false">"Q"&amp;ROUNDUP(MONTH(E5251)/3,0)&amp;"-"&amp;YEAR(E5251)</f>
        <v>Q1-2020</v>
      </c>
    </row>
    <row r="5252" customFormat="false" ht="14.25" hidden="false" customHeight="false" outlineLevel="0" collapsed="false">
      <c r="A5252" s="0" t="s">
        <v>5294</v>
      </c>
      <c r="B5252" s="0" t="s">
        <v>34</v>
      </c>
      <c r="C5252" s="0" t="s">
        <v>46</v>
      </c>
      <c r="D5252" s="9" t="n">
        <v>43800</v>
      </c>
      <c r="E5252" s="9" t="n">
        <v>43875</v>
      </c>
      <c r="F5252" s="9" t="n">
        <v>43890</v>
      </c>
      <c r="G5252" s="9" t="n">
        <v>43899</v>
      </c>
      <c r="H5252" s="10" t="s">
        <v>36</v>
      </c>
      <c r="I5252" s="0" t="n">
        <v>4</v>
      </c>
      <c r="J5252" s="0" t="n">
        <v>27</v>
      </c>
      <c r="K5252" s="0" t="n">
        <v>282</v>
      </c>
      <c r="L5252" s="0" t="n">
        <v>35</v>
      </c>
      <c r="M5252" s="0" t="n">
        <v>8</v>
      </c>
      <c r="N5252" s="11" t="n">
        <v>0.075</v>
      </c>
      <c r="O5252" s="12" t="n">
        <v>95.68</v>
      </c>
      <c r="P5252" s="12" t="n">
        <v>227.8</v>
      </c>
      <c r="Q5252" s="12" t="n">
        <f aca="false">M5252*P5252*(1-N5252)</f>
        <v>1685.72</v>
      </c>
      <c r="R5252" s="12" t="n">
        <f aca="false">M5252*O5252</f>
        <v>765.44</v>
      </c>
      <c r="S5252" s="12" t="n">
        <f aca="false">Q5252-R5252</f>
        <v>920.28</v>
      </c>
      <c r="T5252" s="11" t="n">
        <f aca="false">IFERROR(S5252/Q5252,0)</f>
        <v>0.545926962959448</v>
      </c>
      <c r="U5252" s="13" t="n">
        <f aca="false">F5252-E5252</f>
        <v>15</v>
      </c>
      <c r="V5252" s="13" t="n">
        <f aca="false">G5252-F5252</f>
        <v>9</v>
      </c>
      <c r="W5252" s="13" t="n">
        <f aca="false">G5252-E5252</f>
        <v>24</v>
      </c>
      <c r="X5252" s="10" t="n">
        <f aca="false">YEAR(E5252)</f>
        <v>2020</v>
      </c>
      <c r="Y5252" s="0" t="str">
        <f aca="false">TEXT(E5252,"yyyy-mm")</f>
        <v>2020-02</v>
      </c>
      <c r="Z5252" s="0" t="str">
        <f aca="false">"Q"&amp;ROUNDUP(MONTH(E5252)/3,0)&amp;"-"&amp;YEAR(E5252)</f>
        <v>Q1-2020</v>
      </c>
    </row>
    <row r="5253" customFormat="false" ht="14.25" hidden="false" customHeight="false" outlineLevel="0" collapsed="false">
      <c r="A5253" s="0" t="s">
        <v>5295</v>
      </c>
      <c r="B5253" s="0" t="s">
        <v>34</v>
      </c>
      <c r="C5253" s="0" t="s">
        <v>48</v>
      </c>
      <c r="D5253" s="9" t="n">
        <v>43700</v>
      </c>
      <c r="E5253" s="9" t="n">
        <v>43875</v>
      </c>
      <c r="F5253" s="9" t="n">
        <v>43897</v>
      </c>
      <c r="G5253" s="9" t="n">
        <v>43898</v>
      </c>
      <c r="H5253" s="10" t="s">
        <v>36</v>
      </c>
      <c r="I5253" s="0" t="n">
        <v>4</v>
      </c>
      <c r="J5253" s="0" t="n">
        <v>19</v>
      </c>
      <c r="K5253" s="0" t="n">
        <v>7</v>
      </c>
      <c r="L5253" s="0" t="n">
        <v>2</v>
      </c>
      <c r="M5253" s="0" t="n">
        <v>5</v>
      </c>
      <c r="N5253" s="11" t="n">
        <v>0.05</v>
      </c>
      <c r="O5253" s="12" t="n">
        <v>761.12</v>
      </c>
      <c r="P5253" s="12" t="n">
        <v>1072</v>
      </c>
      <c r="Q5253" s="12" t="n">
        <f aca="false">M5253*P5253*(1-N5253)</f>
        <v>5092</v>
      </c>
      <c r="R5253" s="12" t="n">
        <f aca="false">M5253*O5253</f>
        <v>3805.6</v>
      </c>
      <c r="S5253" s="12" t="n">
        <f aca="false">Q5253-R5253</f>
        <v>1286.4</v>
      </c>
      <c r="T5253" s="11" t="n">
        <f aca="false">IFERROR(S5253/Q5253,0)</f>
        <v>0.252631578947368</v>
      </c>
      <c r="U5253" s="13" t="n">
        <f aca="false">F5253-E5253</f>
        <v>22</v>
      </c>
      <c r="V5253" s="13" t="n">
        <f aca="false">G5253-F5253</f>
        <v>1</v>
      </c>
      <c r="W5253" s="13" t="n">
        <f aca="false">G5253-E5253</f>
        <v>23</v>
      </c>
      <c r="X5253" s="10" t="n">
        <f aca="false">YEAR(E5253)</f>
        <v>2020</v>
      </c>
      <c r="Y5253" s="0" t="str">
        <f aca="false">TEXT(E5253,"yyyy-mm")</f>
        <v>2020-02</v>
      </c>
      <c r="Z5253" s="0" t="str">
        <f aca="false">"Q"&amp;ROUNDUP(MONTH(E5253)/3,0)&amp;"-"&amp;YEAR(E5253)</f>
        <v>Q1-2020</v>
      </c>
    </row>
    <row r="5254" customFormat="false" ht="14.25" hidden="false" customHeight="false" outlineLevel="0" collapsed="false">
      <c r="A5254" s="0" t="s">
        <v>5296</v>
      </c>
      <c r="B5254" s="0" t="s">
        <v>34</v>
      </c>
      <c r="C5254" s="0" t="s">
        <v>39</v>
      </c>
      <c r="D5254" s="9" t="n">
        <v>43800</v>
      </c>
      <c r="E5254" s="9" t="n">
        <v>43875</v>
      </c>
      <c r="F5254" s="9" t="n">
        <v>43881</v>
      </c>
      <c r="G5254" s="9" t="n">
        <v>43886</v>
      </c>
      <c r="H5254" s="10" t="s">
        <v>36</v>
      </c>
      <c r="I5254" s="0" t="n">
        <v>11</v>
      </c>
      <c r="J5254" s="0" t="n">
        <v>20</v>
      </c>
      <c r="K5254" s="0" t="n">
        <v>91</v>
      </c>
      <c r="L5254" s="0" t="n">
        <v>29</v>
      </c>
      <c r="M5254" s="0" t="n">
        <v>4</v>
      </c>
      <c r="N5254" s="11" t="n">
        <v>0.075</v>
      </c>
      <c r="O5254" s="12" t="n">
        <v>1453.36</v>
      </c>
      <c r="P5254" s="12" t="n">
        <v>2505.8</v>
      </c>
      <c r="Q5254" s="12" t="n">
        <f aca="false">M5254*P5254*(1-N5254)</f>
        <v>9271.46</v>
      </c>
      <c r="R5254" s="12" t="n">
        <f aca="false">M5254*O5254</f>
        <v>5813.44</v>
      </c>
      <c r="S5254" s="12" t="n">
        <f aca="false">Q5254-R5254</f>
        <v>3458.02</v>
      </c>
      <c r="T5254" s="11" t="n">
        <f aca="false">IFERROR(S5254/Q5254,0)</f>
        <v>0.372974698699018</v>
      </c>
      <c r="U5254" s="13" t="n">
        <f aca="false">F5254-E5254</f>
        <v>6</v>
      </c>
      <c r="V5254" s="13" t="n">
        <f aca="false">G5254-F5254</f>
        <v>5</v>
      </c>
      <c r="W5254" s="13" t="n">
        <f aca="false">G5254-E5254</f>
        <v>11</v>
      </c>
      <c r="X5254" s="10" t="n">
        <f aca="false">YEAR(E5254)</f>
        <v>2020</v>
      </c>
      <c r="Y5254" s="0" t="str">
        <f aca="false">TEXT(E5254,"yyyy-mm")</f>
        <v>2020-02</v>
      </c>
      <c r="Z5254" s="0" t="str">
        <f aca="false">"Q"&amp;ROUNDUP(MONTH(E5254)/3,0)&amp;"-"&amp;YEAR(E5254)</f>
        <v>Q1-2020</v>
      </c>
    </row>
    <row r="5255" customFormat="false" ht="14.25" hidden="false" customHeight="false" outlineLevel="0" collapsed="false">
      <c r="A5255" s="0" t="s">
        <v>5297</v>
      </c>
      <c r="B5255" s="0" t="s">
        <v>38</v>
      </c>
      <c r="C5255" s="0" t="s">
        <v>39</v>
      </c>
      <c r="D5255" s="9" t="n">
        <v>43700</v>
      </c>
      <c r="E5255" s="9" t="n">
        <v>43875</v>
      </c>
      <c r="F5255" s="9" t="n">
        <v>43889</v>
      </c>
      <c r="G5255" s="9" t="n">
        <v>43898</v>
      </c>
      <c r="H5255" s="10" t="s">
        <v>36</v>
      </c>
      <c r="I5255" s="0" t="n">
        <v>12</v>
      </c>
      <c r="J5255" s="0" t="n">
        <v>4</v>
      </c>
      <c r="K5255" s="0" t="n">
        <v>198</v>
      </c>
      <c r="L5255" s="0" t="n">
        <v>29</v>
      </c>
      <c r="M5255" s="0" t="n">
        <v>5</v>
      </c>
      <c r="N5255" s="11" t="n">
        <v>0.4</v>
      </c>
      <c r="O5255" s="12" t="n">
        <v>588.13</v>
      </c>
      <c r="P5255" s="12" t="n">
        <v>891.1</v>
      </c>
      <c r="Q5255" s="12" t="n">
        <f aca="false">M5255*P5255*(1-N5255)</f>
        <v>2673.3</v>
      </c>
      <c r="R5255" s="12" t="n">
        <f aca="false">M5255*O5255</f>
        <v>2940.65</v>
      </c>
      <c r="S5255" s="12" t="n">
        <f aca="false">Q5255-R5255</f>
        <v>-267.35</v>
      </c>
      <c r="T5255" s="11" t="n">
        <f aca="false">IFERROR(S5255/Q5255,0)</f>
        <v>-0.100007481390042</v>
      </c>
      <c r="U5255" s="13" t="n">
        <f aca="false">F5255-E5255</f>
        <v>14</v>
      </c>
      <c r="V5255" s="13" t="n">
        <f aca="false">G5255-F5255</f>
        <v>9</v>
      </c>
      <c r="W5255" s="13" t="n">
        <f aca="false">G5255-E5255</f>
        <v>23</v>
      </c>
      <c r="X5255" s="10" t="n">
        <f aca="false">YEAR(E5255)</f>
        <v>2020</v>
      </c>
      <c r="Y5255" s="0" t="str">
        <f aca="false">TEXT(E5255,"yyyy-mm")</f>
        <v>2020-02</v>
      </c>
      <c r="Z5255" s="0" t="str">
        <f aca="false">"Q"&amp;ROUNDUP(MONTH(E5255)/3,0)&amp;"-"&amp;YEAR(E5255)</f>
        <v>Q1-2020</v>
      </c>
    </row>
    <row r="5256" customFormat="false" ht="14.25" hidden="false" customHeight="false" outlineLevel="0" collapsed="false">
      <c r="A5256" s="0" t="s">
        <v>5298</v>
      </c>
      <c r="B5256" s="0" t="s">
        <v>38</v>
      </c>
      <c r="C5256" s="0" t="s">
        <v>58</v>
      </c>
      <c r="D5256" s="9" t="n">
        <v>43800</v>
      </c>
      <c r="E5256" s="9" t="n">
        <v>43876</v>
      </c>
      <c r="F5256" s="9" t="n">
        <v>43884</v>
      </c>
      <c r="G5256" s="9" t="n">
        <v>43889</v>
      </c>
      <c r="H5256" s="10" t="s">
        <v>36</v>
      </c>
      <c r="I5256" s="0" t="n">
        <v>19</v>
      </c>
      <c r="J5256" s="0" t="n">
        <v>26</v>
      </c>
      <c r="K5256" s="0" t="n">
        <v>337</v>
      </c>
      <c r="L5256" s="0" t="n">
        <v>41</v>
      </c>
      <c r="M5256" s="0" t="n">
        <v>1</v>
      </c>
      <c r="N5256" s="11" t="n">
        <v>0.05</v>
      </c>
      <c r="O5256" s="12" t="n">
        <v>2213.68</v>
      </c>
      <c r="P5256" s="12" t="n">
        <v>3953</v>
      </c>
      <c r="Q5256" s="12" t="n">
        <f aca="false">M5256*P5256*(1-N5256)</f>
        <v>3755.35</v>
      </c>
      <c r="R5256" s="12" t="n">
        <f aca="false">M5256*O5256</f>
        <v>2213.68</v>
      </c>
      <c r="S5256" s="12" t="n">
        <f aca="false">Q5256-R5256</f>
        <v>1541.67</v>
      </c>
      <c r="T5256" s="11" t="n">
        <f aca="false">IFERROR(S5256/Q5256,0)</f>
        <v>0.410526315789474</v>
      </c>
      <c r="U5256" s="13" t="n">
        <f aca="false">F5256-E5256</f>
        <v>8</v>
      </c>
      <c r="V5256" s="13" t="n">
        <f aca="false">G5256-F5256</f>
        <v>5</v>
      </c>
      <c r="W5256" s="13" t="n">
        <f aca="false">G5256-E5256</f>
        <v>13</v>
      </c>
      <c r="X5256" s="10" t="n">
        <f aca="false">YEAR(E5256)</f>
        <v>2020</v>
      </c>
      <c r="Y5256" s="0" t="str">
        <f aca="false">TEXT(E5256,"yyyy-mm")</f>
        <v>2020-02</v>
      </c>
      <c r="Z5256" s="0" t="str">
        <f aca="false">"Q"&amp;ROUNDUP(MONTH(E5256)/3,0)&amp;"-"&amp;YEAR(E5256)</f>
        <v>Q1-2020</v>
      </c>
    </row>
    <row r="5257" customFormat="false" ht="14.25" hidden="false" customHeight="false" outlineLevel="0" collapsed="false">
      <c r="A5257" s="0" t="s">
        <v>5299</v>
      </c>
      <c r="B5257" s="0" t="s">
        <v>34</v>
      </c>
      <c r="C5257" s="0" t="s">
        <v>39</v>
      </c>
      <c r="D5257" s="9" t="n">
        <v>43800</v>
      </c>
      <c r="E5257" s="9" t="n">
        <v>43876</v>
      </c>
      <c r="F5257" s="9" t="n">
        <v>43891</v>
      </c>
      <c r="G5257" s="9" t="n">
        <v>43897</v>
      </c>
      <c r="H5257" s="10" t="s">
        <v>36</v>
      </c>
      <c r="I5257" s="0" t="n">
        <v>4</v>
      </c>
      <c r="J5257" s="0" t="n">
        <v>36</v>
      </c>
      <c r="K5257" s="0" t="n">
        <v>172</v>
      </c>
      <c r="L5257" s="0" t="n">
        <v>4</v>
      </c>
      <c r="M5257" s="0" t="n">
        <v>1</v>
      </c>
      <c r="N5257" s="11" t="n">
        <v>0.1</v>
      </c>
      <c r="O5257" s="12" t="n">
        <v>2105.68</v>
      </c>
      <c r="P5257" s="12" t="n">
        <v>2599.6</v>
      </c>
      <c r="Q5257" s="12" t="n">
        <f aca="false">M5257*P5257*(1-N5257)</f>
        <v>2339.64</v>
      </c>
      <c r="R5257" s="12" t="n">
        <f aca="false">M5257*O5257</f>
        <v>2105.68</v>
      </c>
      <c r="S5257" s="12" t="n">
        <f aca="false">Q5257-R5257</f>
        <v>233.96</v>
      </c>
      <c r="T5257" s="11" t="n">
        <f aca="false">IFERROR(S5257/Q5257,0)</f>
        <v>0.0999982903352653</v>
      </c>
      <c r="U5257" s="13" t="n">
        <f aca="false">F5257-E5257</f>
        <v>15</v>
      </c>
      <c r="V5257" s="13" t="n">
        <f aca="false">G5257-F5257</f>
        <v>6</v>
      </c>
      <c r="W5257" s="13" t="n">
        <f aca="false">G5257-E5257</f>
        <v>21</v>
      </c>
      <c r="X5257" s="10" t="n">
        <f aca="false">YEAR(E5257)</f>
        <v>2020</v>
      </c>
      <c r="Y5257" s="0" t="str">
        <f aca="false">TEXT(E5257,"yyyy-mm")</f>
        <v>2020-02</v>
      </c>
      <c r="Z5257" s="0" t="str">
        <f aca="false">"Q"&amp;ROUNDUP(MONTH(E5257)/3,0)&amp;"-"&amp;YEAR(E5257)</f>
        <v>Q1-2020</v>
      </c>
    </row>
    <row r="5258" customFormat="false" ht="14.25" hidden="false" customHeight="false" outlineLevel="0" collapsed="false">
      <c r="A5258" s="0" t="s">
        <v>5300</v>
      </c>
      <c r="B5258" s="0" t="s">
        <v>38</v>
      </c>
      <c r="C5258" s="0" t="s">
        <v>39</v>
      </c>
      <c r="D5258" s="9" t="n">
        <v>43800</v>
      </c>
      <c r="E5258" s="9" t="n">
        <v>43876</v>
      </c>
      <c r="F5258" s="9" t="n">
        <v>43882</v>
      </c>
      <c r="G5258" s="9" t="n">
        <v>43890</v>
      </c>
      <c r="H5258" s="10" t="s">
        <v>36</v>
      </c>
      <c r="I5258" s="0" t="n">
        <v>15</v>
      </c>
      <c r="J5258" s="0" t="n">
        <v>41</v>
      </c>
      <c r="K5258" s="0" t="n">
        <v>167</v>
      </c>
      <c r="L5258" s="0" t="n">
        <v>24</v>
      </c>
      <c r="M5258" s="0" t="n">
        <v>1</v>
      </c>
      <c r="N5258" s="11" t="n">
        <v>0.1</v>
      </c>
      <c r="O5258" s="12" t="n">
        <v>759.78</v>
      </c>
      <c r="P5258" s="12" t="n">
        <v>1085.4</v>
      </c>
      <c r="Q5258" s="12" t="n">
        <f aca="false">M5258*P5258*(1-N5258)</f>
        <v>976.86</v>
      </c>
      <c r="R5258" s="12" t="n">
        <f aca="false">M5258*O5258</f>
        <v>759.78</v>
      </c>
      <c r="S5258" s="12" t="n">
        <f aca="false">Q5258-R5258</f>
        <v>217.08</v>
      </c>
      <c r="T5258" s="11" t="n">
        <f aca="false">IFERROR(S5258/Q5258,0)</f>
        <v>0.222222222222222</v>
      </c>
      <c r="U5258" s="13" t="n">
        <f aca="false">F5258-E5258</f>
        <v>6</v>
      </c>
      <c r="V5258" s="13" t="n">
        <f aca="false">G5258-F5258</f>
        <v>8</v>
      </c>
      <c r="W5258" s="13" t="n">
        <f aca="false">G5258-E5258</f>
        <v>14</v>
      </c>
      <c r="X5258" s="10" t="n">
        <f aca="false">YEAR(E5258)</f>
        <v>2020</v>
      </c>
      <c r="Y5258" s="0" t="str">
        <f aca="false">TEXT(E5258,"yyyy-mm")</f>
        <v>2020-02</v>
      </c>
      <c r="Z5258" s="0" t="str">
        <f aca="false">"Q"&amp;ROUNDUP(MONTH(E5258)/3,0)&amp;"-"&amp;YEAR(E5258)</f>
        <v>Q1-2020</v>
      </c>
    </row>
    <row r="5259" customFormat="false" ht="14.25" hidden="false" customHeight="false" outlineLevel="0" collapsed="false">
      <c r="A5259" s="0" t="s">
        <v>5301</v>
      </c>
      <c r="B5259" s="0" t="s">
        <v>38</v>
      </c>
      <c r="C5259" s="0" t="s">
        <v>39</v>
      </c>
      <c r="D5259" s="9" t="n">
        <v>43800</v>
      </c>
      <c r="E5259" s="9" t="n">
        <v>43876</v>
      </c>
      <c r="F5259" s="9" t="n">
        <v>43903</v>
      </c>
      <c r="G5259" s="9" t="n">
        <v>43911</v>
      </c>
      <c r="H5259" s="10" t="s">
        <v>36</v>
      </c>
      <c r="I5259" s="0" t="n">
        <v>20</v>
      </c>
      <c r="J5259" s="0" t="n">
        <v>38</v>
      </c>
      <c r="K5259" s="0" t="n">
        <v>191</v>
      </c>
      <c r="L5259" s="0" t="n">
        <v>9</v>
      </c>
      <c r="M5259" s="0" t="n">
        <v>5</v>
      </c>
      <c r="N5259" s="11" t="n">
        <v>0.4</v>
      </c>
      <c r="O5259" s="12" t="n">
        <v>1046.54</v>
      </c>
      <c r="P5259" s="12" t="n">
        <v>1902.8</v>
      </c>
      <c r="Q5259" s="12" t="n">
        <f aca="false">M5259*P5259*(1-N5259)</f>
        <v>5708.4</v>
      </c>
      <c r="R5259" s="12" t="n">
        <f aca="false">M5259*O5259</f>
        <v>5232.7</v>
      </c>
      <c r="S5259" s="12" t="n">
        <f aca="false">Q5259-R5259</f>
        <v>475.7</v>
      </c>
      <c r="T5259" s="11" t="n">
        <f aca="false">IFERROR(S5259/Q5259,0)</f>
        <v>0.0833333333333333</v>
      </c>
      <c r="U5259" s="13" t="n">
        <f aca="false">F5259-E5259</f>
        <v>27</v>
      </c>
      <c r="V5259" s="13" t="n">
        <f aca="false">G5259-F5259</f>
        <v>8</v>
      </c>
      <c r="W5259" s="13" t="n">
        <f aca="false">G5259-E5259</f>
        <v>35</v>
      </c>
      <c r="X5259" s="10" t="n">
        <f aca="false">YEAR(E5259)</f>
        <v>2020</v>
      </c>
      <c r="Y5259" s="0" t="str">
        <f aca="false">TEXT(E5259,"yyyy-mm")</f>
        <v>2020-02</v>
      </c>
      <c r="Z5259" s="0" t="str">
        <f aca="false">"Q"&amp;ROUNDUP(MONTH(E5259)/3,0)&amp;"-"&amp;YEAR(E5259)</f>
        <v>Q1-2020</v>
      </c>
    </row>
    <row r="5260" customFormat="false" ht="14.25" hidden="false" customHeight="false" outlineLevel="0" collapsed="false">
      <c r="A5260" s="0" t="s">
        <v>5302</v>
      </c>
      <c r="B5260" s="0" t="s">
        <v>34</v>
      </c>
      <c r="C5260" s="0" t="s">
        <v>39</v>
      </c>
      <c r="D5260" s="9" t="n">
        <v>43800</v>
      </c>
      <c r="E5260" s="9" t="n">
        <v>43876</v>
      </c>
      <c r="F5260" s="9" t="n">
        <v>43892</v>
      </c>
      <c r="G5260" s="9" t="n">
        <v>43897</v>
      </c>
      <c r="H5260" s="10" t="s">
        <v>36</v>
      </c>
      <c r="I5260" s="0" t="n">
        <v>6</v>
      </c>
      <c r="J5260" s="0" t="n">
        <v>50</v>
      </c>
      <c r="K5260" s="0" t="n">
        <v>162</v>
      </c>
      <c r="L5260" s="0" t="n">
        <v>35</v>
      </c>
      <c r="M5260" s="0" t="n">
        <v>1</v>
      </c>
      <c r="N5260" s="11" t="n">
        <v>0.05</v>
      </c>
      <c r="O5260" s="12" t="n">
        <v>1427.3</v>
      </c>
      <c r="P5260" s="12" t="n">
        <v>1762.1</v>
      </c>
      <c r="Q5260" s="12" t="n">
        <f aca="false">M5260*P5260*(1-N5260)</f>
        <v>1673.995</v>
      </c>
      <c r="R5260" s="12" t="n">
        <f aca="false">M5260*O5260</f>
        <v>1427.3</v>
      </c>
      <c r="S5260" s="12" t="n">
        <f aca="false">Q5260-R5260</f>
        <v>246.695</v>
      </c>
      <c r="T5260" s="11" t="n">
        <f aca="false">IFERROR(S5260/Q5260,0)</f>
        <v>0.147369018425981</v>
      </c>
      <c r="U5260" s="13" t="n">
        <f aca="false">F5260-E5260</f>
        <v>16</v>
      </c>
      <c r="V5260" s="13" t="n">
        <f aca="false">G5260-F5260</f>
        <v>5</v>
      </c>
      <c r="W5260" s="13" t="n">
        <f aca="false">G5260-E5260</f>
        <v>21</v>
      </c>
      <c r="X5260" s="10" t="n">
        <f aca="false">YEAR(E5260)</f>
        <v>2020</v>
      </c>
      <c r="Y5260" s="0" t="str">
        <f aca="false">TEXT(E5260,"yyyy-mm")</f>
        <v>2020-02</v>
      </c>
      <c r="Z5260" s="0" t="str">
        <f aca="false">"Q"&amp;ROUNDUP(MONTH(E5260)/3,0)&amp;"-"&amp;YEAR(E5260)</f>
        <v>Q1-2020</v>
      </c>
    </row>
    <row r="5261" customFormat="false" ht="14.25" hidden="false" customHeight="false" outlineLevel="0" collapsed="false">
      <c r="A5261" s="0" t="s">
        <v>5303</v>
      </c>
      <c r="B5261" s="0" t="s">
        <v>41</v>
      </c>
      <c r="C5261" s="0" t="s">
        <v>46</v>
      </c>
      <c r="D5261" s="9" t="n">
        <v>43700</v>
      </c>
      <c r="E5261" s="9" t="n">
        <v>43876</v>
      </c>
      <c r="F5261" s="9" t="n">
        <v>43887</v>
      </c>
      <c r="G5261" s="9" t="n">
        <v>43894</v>
      </c>
      <c r="H5261" s="10" t="s">
        <v>36</v>
      </c>
      <c r="I5261" s="0" t="n">
        <v>22</v>
      </c>
      <c r="J5261" s="0" t="n">
        <v>3</v>
      </c>
      <c r="K5261" s="0" t="n">
        <v>284</v>
      </c>
      <c r="L5261" s="0" t="n">
        <v>1</v>
      </c>
      <c r="M5261" s="0" t="n">
        <v>7</v>
      </c>
      <c r="N5261" s="11" t="n">
        <v>0.05</v>
      </c>
      <c r="O5261" s="12" t="n">
        <v>490.04</v>
      </c>
      <c r="P5261" s="12" t="n">
        <v>1065.3</v>
      </c>
      <c r="Q5261" s="12" t="n">
        <f aca="false">M5261*P5261*(1-N5261)</f>
        <v>7084.245</v>
      </c>
      <c r="R5261" s="12" t="n">
        <f aca="false">M5261*O5261</f>
        <v>3430.28</v>
      </c>
      <c r="S5261" s="12" t="n">
        <f aca="false">Q5261-R5261</f>
        <v>3653.965</v>
      </c>
      <c r="T5261" s="11" t="n">
        <f aca="false">IFERROR(S5261/Q5261,0)</f>
        <v>0.515787497467973</v>
      </c>
      <c r="U5261" s="13" t="n">
        <f aca="false">F5261-E5261</f>
        <v>11</v>
      </c>
      <c r="V5261" s="13" t="n">
        <f aca="false">G5261-F5261</f>
        <v>7</v>
      </c>
      <c r="W5261" s="13" t="n">
        <f aca="false">G5261-E5261</f>
        <v>18</v>
      </c>
      <c r="X5261" s="10" t="n">
        <f aca="false">YEAR(E5261)</f>
        <v>2020</v>
      </c>
      <c r="Y5261" s="0" t="str">
        <f aca="false">TEXT(E5261,"yyyy-mm")</f>
        <v>2020-02</v>
      </c>
      <c r="Z5261" s="0" t="str">
        <f aca="false">"Q"&amp;ROUNDUP(MONTH(E5261)/3,0)&amp;"-"&amp;YEAR(E5261)</f>
        <v>Q1-2020</v>
      </c>
    </row>
    <row r="5262" customFormat="false" ht="14.25" hidden="false" customHeight="false" outlineLevel="0" collapsed="false">
      <c r="A5262" s="0" t="s">
        <v>5304</v>
      </c>
      <c r="B5262" s="0" t="s">
        <v>34</v>
      </c>
      <c r="C5262" s="0" t="s">
        <v>79</v>
      </c>
      <c r="D5262" s="9" t="n">
        <v>43700</v>
      </c>
      <c r="E5262" s="9" t="n">
        <v>43876</v>
      </c>
      <c r="F5262" s="9" t="n">
        <v>43880</v>
      </c>
      <c r="G5262" s="9" t="n">
        <v>43888</v>
      </c>
      <c r="H5262" s="10" t="s">
        <v>36</v>
      </c>
      <c r="I5262" s="0" t="n">
        <v>4</v>
      </c>
      <c r="J5262" s="0" t="n">
        <v>39</v>
      </c>
      <c r="K5262" s="0" t="n">
        <v>64</v>
      </c>
      <c r="L5262" s="0" t="n">
        <v>12</v>
      </c>
      <c r="M5262" s="0" t="n">
        <v>3</v>
      </c>
      <c r="N5262" s="11" t="n">
        <v>0.075</v>
      </c>
      <c r="O5262" s="12" t="n">
        <v>435.5</v>
      </c>
      <c r="P5262" s="12" t="n">
        <v>670</v>
      </c>
      <c r="Q5262" s="12" t="n">
        <f aca="false">M5262*P5262*(1-N5262)</f>
        <v>1859.25</v>
      </c>
      <c r="R5262" s="12" t="n">
        <f aca="false">M5262*O5262</f>
        <v>1306.5</v>
      </c>
      <c r="S5262" s="12" t="n">
        <f aca="false">Q5262-R5262</f>
        <v>552.75</v>
      </c>
      <c r="T5262" s="11" t="n">
        <f aca="false">IFERROR(S5262/Q5262,0)</f>
        <v>0.297297297297297</v>
      </c>
      <c r="U5262" s="13" t="n">
        <f aca="false">F5262-E5262</f>
        <v>4</v>
      </c>
      <c r="V5262" s="13" t="n">
        <f aca="false">G5262-F5262</f>
        <v>8</v>
      </c>
      <c r="W5262" s="13" t="n">
        <f aca="false">G5262-E5262</f>
        <v>12</v>
      </c>
      <c r="X5262" s="10" t="n">
        <f aca="false">YEAR(E5262)</f>
        <v>2020</v>
      </c>
      <c r="Y5262" s="0" t="str">
        <f aca="false">TEXT(E5262,"yyyy-mm")</f>
        <v>2020-02</v>
      </c>
      <c r="Z5262" s="0" t="str">
        <f aca="false">"Q"&amp;ROUNDUP(MONTH(E5262)/3,0)&amp;"-"&amp;YEAR(E5262)</f>
        <v>Q1-2020</v>
      </c>
    </row>
    <row r="5263" customFormat="false" ht="14.25" hidden="false" customHeight="false" outlineLevel="0" collapsed="false">
      <c r="A5263" s="0" t="s">
        <v>5305</v>
      </c>
      <c r="B5263" s="0" t="s">
        <v>38</v>
      </c>
      <c r="C5263" s="0" t="s">
        <v>35</v>
      </c>
      <c r="D5263" s="9" t="n">
        <v>43700</v>
      </c>
      <c r="E5263" s="9" t="n">
        <v>43876</v>
      </c>
      <c r="F5263" s="9" t="n">
        <v>43887</v>
      </c>
      <c r="G5263" s="9" t="n">
        <v>43893</v>
      </c>
      <c r="H5263" s="10" t="s">
        <v>36</v>
      </c>
      <c r="I5263" s="0" t="n">
        <v>12</v>
      </c>
      <c r="J5263" s="0" t="n">
        <v>16</v>
      </c>
      <c r="K5263" s="0" t="n">
        <v>260</v>
      </c>
      <c r="L5263" s="0" t="n">
        <v>23</v>
      </c>
      <c r="M5263" s="0" t="n">
        <v>1</v>
      </c>
      <c r="N5263" s="11" t="n">
        <v>0.2</v>
      </c>
      <c r="O5263" s="12" t="n">
        <v>365.82</v>
      </c>
      <c r="P5263" s="12" t="n">
        <v>871</v>
      </c>
      <c r="Q5263" s="12" t="n">
        <f aca="false">M5263*P5263*(1-N5263)</f>
        <v>696.8</v>
      </c>
      <c r="R5263" s="12" t="n">
        <f aca="false">M5263*O5263</f>
        <v>365.82</v>
      </c>
      <c r="S5263" s="12" t="n">
        <f aca="false">Q5263-R5263</f>
        <v>330.98</v>
      </c>
      <c r="T5263" s="11" t="n">
        <f aca="false">IFERROR(S5263/Q5263,0)</f>
        <v>0.475</v>
      </c>
      <c r="U5263" s="13" t="n">
        <f aca="false">F5263-E5263</f>
        <v>11</v>
      </c>
      <c r="V5263" s="13" t="n">
        <f aca="false">G5263-F5263</f>
        <v>6</v>
      </c>
      <c r="W5263" s="13" t="n">
        <f aca="false">G5263-E5263</f>
        <v>17</v>
      </c>
      <c r="X5263" s="10" t="n">
        <f aca="false">YEAR(E5263)</f>
        <v>2020</v>
      </c>
      <c r="Y5263" s="0" t="str">
        <f aca="false">TEXT(E5263,"yyyy-mm")</f>
        <v>2020-02</v>
      </c>
      <c r="Z5263" s="0" t="str">
        <f aca="false">"Q"&amp;ROUNDUP(MONTH(E5263)/3,0)&amp;"-"&amp;YEAR(E5263)</f>
        <v>Q1-2020</v>
      </c>
    </row>
    <row r="5264" customFormat="false" ht="14.25" hidden="false" customHeight="false" outlineLevel="0" collapsed="false">
      <c r="A5264" s="0" t="s">
        <v>5306</v>
      </c>
      <c r="B5264" s="0" t="s">
        <v>38</v>
      </c>
      <c r="C5264" s="0" t="s">
        <v>48</v>
      </c>
      <c r="D5264" s="9" t="n">
        <v>43800</v>
      </c>
      <c r="E5264" s="9" t="n">
        <v>43876</v>
      </c>
      <c r="F5264" s="9" t="n">
        <v>43886</v>
      </c>
      <c r="G5264" s="9" t="n">
        <v>43891</v>
      </c>
      <c r="H5264" s="10" t="s">
        <v>36</v>
      </c>
      <c r="I5264" s="0" t="n">
        <v>13</v>
      </c>
      <c r="J5264" s="0" t="n">
        <v>10</v>
      </c>
      <c r="K5264" s="0" t="n">
        <v>25</v>
      </c>
      <c r="L5264" s="0" t="n">
        <v>23</v>
      </c>
      <c r="M5264" s="0" t="n">
        <v>3</v>
      </c>
      <c r="N5264" s="11" t="n">
        <v>0.075</v>
      </c>
      <c r="O5264" s="12" t="n">
        <v>1784.88</v>
      </c>
      <c r="P5264" s="12" t="n">
        <v>2412</v>
      </c>
      <c r="Q5264" s="12" t="n">
        <f aca="false">M5264*P5264*(1-N5264)</f>
        <v>6693.3</v>
      </c>
      <c r="R5264" s="12" t="n">
        <f aca="false">M5264*O5264</f>
        <v>5354.64</v>
      </c>
      <c r="S5264" s="12" t="n">
        <f aca="false">Q5264-R5264</f>
        <v>1338.66</v>
      </c>
      <c r="T5264" s="11" t="n">
        <f aca="false">IFERROR(S5264/Q5264,0)</f>
        <v>0.2</v>
      </c>
      <c r="U5264" s="13" t="n">
        <f aca="false">F5264-E5264</f>
        <v>10</v>
      </c>
      <c r="V5264" s="13" t="n">
        <f aca="false">G5264-F5264</f>
        <v>5</v>
      </c>
      <c r="W5264" s="13" t="n">
        <f aca="false">G5264-E5264</f>
        <v>15</v>
      </c>
      <c r="X5264" s="10" t="n">
        <f aca="false">YEAR(E5264)</f>
        <v>2020</v>
      </c>
      <c r="Y5264" s="0" t="str">
        <f aca="false">TEXT(E5264,"yyyy-mm")</f>
        <v>2020-02</v>
      </c>
      <c r="Z5264" s="0" t="str">
        <f aca="false">"Q"&amp;ROUNDUP(MONTH(E5264)/3,0)&amp;"-"&amp;YEAR(E5264)</f>
        <v>Q1-2020</v>
      </c>
    </row>
    <row r="5265" customFormat="false" ht="14.25" hidden="false" customHeight="false" outlineLevel="0" collapsed="false">
      <c r="A5265" s="0" t="s">
        <v>5307</v>
      </c>
      <c r="B5265" s="0" t="s">
        <v>41</v>
      </c>
      <c r="C5265" s="0" t="s">
        <v>39</v>
      </c>
      <c r="D5265" s="9" t="n">
        <v>43800</v>
      </c>
      <c r="E5265" s="9" t="n">
        <v>43877</v>
      </c>
      <c r="F5265" s="9" t="n">
        <v>43894</v>
      </c>
      <c r="G5265" s="9" t="n">
        <v>43902</v>
      </c>
      <c r="H5265" s="10" t="s">
        <v>36</v>
      </c>
      <c r="I5265" s="0" t="n">
        <v>24</v>
      </c>
      <c r="J5265" s="0" t="n">
        <v>1</v>
      </c>
      <c r="K5265" s="0" t="n">
        <v>202</v>
      </c>
      <c r="L5265" s="0" t="n">
        <v>3</v>
      </c>
      <c r="M5265" s="0" t="n">
        <v>8</v>
      </c>
      <c r="N5265" s="11" t="n">
        <v>0.075</v>
      </c>
      <c r="O5265" s="12" t="n">
        <v>2045.18</v>
      </c>
      <c r="P5265" s="12" t="n">
        <v>2726.9</v>
      </c>
      <c r="Q5265" s="12" t="n">
        <f aca="false">M5265*P5265*(1-N5265)</f>
        <v>20179.06</v>
      </c>
      <c r="R5265" s="12" t="n">
        <f aca="false">M5265*O5265</f>
        <v>16361.44</v>
      </c>
      <c r="S5265" s="12" t="n">
        <f aca="false">Q5265-R5265</f>
        <v>3817.62</v>
      </c>
      <c r="T5265" s="11" t="n">
        <f aca="false">IFERROR(S5265/Q5265,0)</f>
        <v>0.189187206936299</v>
      </c>
      <c r="U5265" s="13" t="n">
        <f aca="false">F5265-E5265</f>
        <v>17</v>
      </c>
      <c r="V5265" s="13" t="n">
        <f aca="false">G5265-F5265</f>
        <v>8</v>
      </c>
      <c r="W5265" s="13" t="n">
        <f aca="false">G5265-E5265</f>
        <v>25</v>
      </c>
      <c r="X5265" s="10" t="n">
        <f aca="false">YEAR(E5265)</f>
        <v>2020</v>
      </c>
      <c r="Y5265" s="0" t="str">
        <f aca="false">TEXT(E5265,"yyyy-mm")</f>
        <v>2020-02</v>
      </c>
      <c r="Z5265" s="0" t="str">
        <f aca="false">"Q"&amp;ROUNDUP(MONTH(E5265)/3,0)&amp;"-"&amp;YEAR(E5265)</f>
        <v>Q1-2020</v>
      </c>
    </row>
    <row r="5266" customFormat="false" ht="14.25" hidden="false" customHeight="false" outlineLevel="0" collapsed="false">
      <c r="A5266" s="0" t="s">
        <v>5308</v>
      </c>
      <c r="B5266" s="0" t="s">
        <v>38</v>
      </c>
      <c r="C5266" s="0" t="s">
        <v>48</v>
      </c>
      <c r="D5266" s="9" t="n">
        <v>43800</v>
      </c>
      <c r="E5266" s="9" t="n">
        <v>43877</v>
      </c>
      <c r="F5266" s="9" t="n">
        <v>43885</v>
      </c>
      <c r="G5266" s="9" t="n">
        <v>43891</v>
      </c>
      <c r="H5266" s="10" t="s">
        <v>36</v>
      </c>
      <c r="I5266" s="0" t="n">
        <v>20</v>
      </c>
      <c r="J5266" s="0" t="n">
        <v>19</v>
      </c>
      <c r="K5266" s="0" t="n">
        <v>43</v>
      </c>
      <c r="L5266" s="0" t="n">
        <v>27</v>
      </c>
      <c r="M5266" s="0" t="n">
        <v>8</v>
      </c>
      <c r="N5266" s="11" t="n">
        <v>0.05</v>
      </c>
      <c r="O5266" s="12" t="n">
        <v>557.51</v>
      </c>
      <c r="P5266" s="12" t="n">
        <v>1051.9</v>
      </c>
      <c r="Q5266" s="12" t="n">
        <f aca="false">M5266*P5266*(1-N5266)</f>
        <v>7994.44</v>
      </c>
      <c r="R5266" s="12" t="n">
        <f aca="false">M5266*O5266</f>
        <v>4460.08</v>
      </c>
      <c r="S5266" s="12" t="n">
        <f aca="false">Q5266-R5266</f>
        <v>3534.36</v>
      </c>
      <c r="T5266" s="11" t="n">
        <f aca="false">IFERROR(S5266/Q5266,0)</f>
        <v>0.442102261071445</v>
      </c>
      <c r="U5266" s="13" t="n">
        <f aca="false">F5266-E5266</f>
        <v>8</v>
      </c>
      <c r="V5266" s="13" t="n">
        <f aca="false">G5266-F5266</f>
        <v>6</v>
      </c>
      <c r="W5266" s="13" t="n">
        <f aca="false">G5266-E5266</f>
        <v>14</v>
      </c>
      <c r="X5266" s="10" t="n">
        <f aca="false">YEAR(E5266)</f>
        <v>2020</v>
      </c>
      <c r="Y5266" s="0" t="str">
        <f aca="false">TEXT(E5266,"yyyy-mm")</f>
        <v>2020-02</v>
      </c>
      <c r="Z5266" s="0" t="str">
        <f aca="false">"Q"&amp;ROUNDUP(MONTH(E5266)/3,0)&amp;"-"&amp;YEAR(E5266)</f>
        <v>Q1-2020</v>
      </c>
    </row>
    <row r="5267" customFormat="false" ht="14.25" hidden="false" customHeight="false" outlineLevel="0" collapsed="false">
      <c r="A5267" s="0" t="s">
        <v>5309</v>
      </c>
      <c r="B5267" s="0" t="s">
        <v>41</v>
      </c>
      <c r="C5267" s="0" t="s">
        <v>39</v>
      </c>
      <c r="D5267" s="9" t="n">
        <v>43800</v>
      </c>
      <c r="E5267" s="9" t="n">
        <v>43877</v>
      </c>
      <c r="F5267" s="9" t="n">
        <v>43887</v>
      </c>
      <c r="G5267" s="9" t="n">
        <v>43889</v>
      </c>
      <c r="H5267" s="10" t="s">
        <v>36</v>
      </c>
      <c r="I5267" s="0" t="n">
        <v>25</v>
      </c>
      <c r="J5267" s="0" t="n">
        <v>16</v>
      </c>
      <c r="K5267" s="0" t="n">
        <v>112</v>
      </c>
      <c r="L5267" s="0" t="n">
        <v>19</v>
      </c>
      <c r="M5267" s="0" t="n">
        <v>3</v>
      </c>
      <c r="N5267" s="11" t="n">
        <v>0.3</v>
      </c>
      <c r="O5267" s="12" t="n">
        <v>3279.65</v>
      </c>
      <c r="P5267" s="12" t="n">
        <v>6559.3</v>
      </c>
      <c r="Q5267" s="12" t="n">
        <f aca="false">M5267*P5267*(1-N5267)</f>
        <v>13774.53</v>
      </c>
      <c r="R5267" s="12" t="n">
        <f aca="false">M5267*O5267</f>
        <v>9838.95</v>
      </c>
      <c r="S5267" s="12" t="n">
        <f aca="false">Q5267-R5267</f>
        <v>3935.58</v>
      </c>
      <c r="T5267" s="11" t="n">
        <f aca="false">IFERROR(S5267/Q5267,0)</f>
        <v>0.285714285714286</v>
      </c>
      <c r="U5267" s="13" t="n">
        <f aca="false">F5267-E5267</f>
        <v>10</v>
      </c>
      <c r="V5267" s="13" t="n">
        <f aca="false">G5267-F5267</f>
        <v>2</v>
      </c>
      <c r="W5267" s="13" t="n">
        <f aca="false">G5267-E5267</f>
        <v>12</v>
      </c>
      <c r="X5267" s="10" t="n">
        <f aca="false">YEAR(E5267)</f>
        <v>2020</v>
      </c>
      <c r="Y5267" s="0" t="str">
        <f aca="false">TEXT(E5267,"yyyy-mm")</f>
        <v>2020-02</v>
      </c>
      <c r="Z5267" s="0" t="str">
        <f aca="false">"Q"&amp;ROUNDUP(MONTH(E5267)/3,0)&amp;"-"&amp;YEAR(E5267)</f>
        <v>Q1-2020</v>
      </c>
    </row>
    <row r="5268" customFormat="false" ht="14.25" hidden="false" customHeight="false" outlineLevel="0" collapsed="false">
      <c r="A5268" s="0" t="s">
        <v>5310</v>
      </c>
      <c r="B5268" s="0" t="s">
        <v>34</v>
      </c>
      <c r="C5268" s="0" t="s">
        <v>39</v>
      </c>
      <c r="D5268" s="9" t="n">
        <v>43800</v>
      </c>
      <c r="E5268" s="9" t="n">
        <v>43877</v>
      </c>
      <c r="F5268" s="9" t="n">
        <v>43892</v>
      </c>
      <c r="G5268" s="9" t="n">
        <v>43897</v>
      </c>
      <c r="H5268" s="10" t="s">
        <v>36</v>
      </c>
      <c r="I5268" s="0" t="n">
        <v>1</v>
      </c>
      <c r="J5268" s="0" t="n">
        <v>3</v>
      </c>
      <c r="K5268" s="0" t="n">
        <v>102</v>
      </c>
      <c r="L5268" s="0" t="n">
        <v>17</v>
      </c>
      <c r="M5268" s="0" t="n">
        <v>8</v>
      </c>
      <c r="N5268" s="11" t="n">
        <v>0.075</v>
      </c>
      <c r="O5268" s="12" t="n">
        <v>1338.73</v>
      </c>
      <c r="P5268" s="12" t="n">
        <v>2525.9</v>
      </c>
      <c r="Q5268" s="12" t="n">
        <f aca="false">M5268*P5268*(1-N5268)</f>
        <v>18691.66</v>
      </c>
      <c r="R5268" s="12" t="n">
        <f aca="false">M5268*O5268</f>
        <v>10709.84</v>
      </c>
      <c r="S5268" s="12" t="n">
        <f aca="false">Q5268-R5268</f>
        <v>7981.82</v>
      </c>
      <c r="T5268" s="11" t="n">
        <f aca="false">IFERROR(S5268/Q5268,0)</f>
        <v>0.427025743031919</v>
      </c>
      <c r="U5268" s="13" t="n">
        <f aca="false">F5268-E5268</f>
        <v>15</v>
      </c>
      <c r="V5268" s="13" t="n">
        <f aca="false">G5268-F5268</f>
        <v>5</v>
      </c>
      <c r="W5268" s="13" t="n">
        <f aca="false">G5268-E5268</f>
        <v>20</v>
      </c>
      <c r="X5268" s="10" t="n">
        <f aca="false">YEAR(E5268)</f>
        <v>2020</v>
      </c>
      <c r="Y5268" s="0" t="str">
        <f aca="false">TEXT(E5268,"yyyy-mm")</f>
        <v>2020-02</v>
      </c>
      <c r="Z5268" s="0" t="str">
        <f aca="false">"Q"&amp;ROUNDUP(MONTH(E5268)/3,0)&amp;"-"&amp;YEAR(E5268)</f>
        <v>Q1-2020</v>
      </c>
    </row>
    <row r="5269" customFormat="false" ht="14.25" hidden="false" customHeight="false" outlineLevel="0" collapsed="false">
      <c r="A5269" s="0" t="s">
        <v>5311</v>
      </c>
      <c r="B5269" s="0" t="s">
        <v>38</v>
      </c>
      <c r="C5269" s="0" t="s">
        <v>79</v>
      </c>
      <c r="D5269" s="9" t="n">
        <v>43800</v>
      </c>
      <c r="E5269" s="9" t="n">
        <v>43877</v>
      </c>
      <c r="F5269" s="9" t="n">
        <v>43900</v>
      </c>
      <c r="G5269" s="9" t="n">
        <v>43908</v>
      </c>
      <c r="H5269" s="10" t="s">
        <v>36</v>
      </c>
      <c r="I5269" s="0" t="n">
        <v>20</v>
      </c>
      <c r="J5269" s="0" t="n">
        <v>9</v>
      </c>
      <c r="K5269" s="0" t="n">
        <v>63</v>
      </c>
      <c r="L5269" s="0" t="n">
        <v>46</v>
      </c>
      <c r="M5269" s="0" t="n">
        <v>6</v>
      </c>
      <c r="N5269" s="11" t="n">
        <v>0.05</v>
      </c>
      <c r="O5269" s="12" t="n">
        <v>1330.89</v>
      </c>
      <c r="P5269" s="12" t="n">
        <v>2559.4</v>
      </c>
      <c r="Q5269" s="12" t="n">
        <f aca="false">M5269*P5269*(1-N5269)</f>
        <v>14588.58</v>
      </c>
      <c r="R5269" s="12" t="n">
        <f aca="false">M5269*O5269</f>
        <v>7985.34</v>
      </c>
      <c r="S5269" s="12" t="n">
        <f aca="false">Q5269-R5269</f>
        <v>6603.24</v>
      </c>
      <c r="T5269" s="11" t="n">
        <f aca="false">IFERROR(S5269/Q5269,0)</f>
        <v>0.45263075638616</v>
      </c>
      <c r="U5269" s="13" t="n">
        <f aca="false">F5269-E5269</f>
        <v>23</v>
      </c>
      <c r="V5269" s="13" t="n">
        <f aca="false">G5269-F5269</f>
        <v>8</v>
      </c>
      <c r="W5269" s="13" t="n">
        <f aca="false">G5269-E5269</f>
        <v>31</v>
      </c>
      <c r="X5269" s="10" t="n">
        <f aca="false">YEAR(E5269)</f>
        <v>2020</v>
      </c>
      <c r="Y5269" s="0" t="str">
        <f aca="false">TEXT(E5269,"yyyy-mm")</f>
        <v>2020-02</v>
      </c>
      <c r="Z5269" s="0" t="str">
        <f aca="false">"Q"&amp;ROUNDUP(MONTH(E5269)/3,0)&amp;"-"&amp;YEAR(E5269)</f>
        <v>Q1-2020</v>
      </c>
    </row>
    <row r="5270" customFormat="false" ht="14.25" hidden="false" customHeight="false" outlineLevel="0" collapsed="false">
      <c r="A5270" s="0" t="s">
        <v>5312</v>
      </c>
      <c r="B5270" s="0" t="s">
        <v>41</v>
      </c>
      <c r="C5270" s="0" t="s">
        <v>46</v>
      </c>
      <c r="D5270" s="9" t="n">
        <v>43800</v>
      </c>
      <c r="E5270" s="9" t="n">
        <v>43877</v>
      </c>
      <c r="F5270" s="9" t="n">
        <v>43895</v>
      </c>
      <c r="G5270" s="9" t="n">
        <v>43897</v>
      </c>
      <c r="H5270" s="10" t="s">
        <v>36</v>
      </c>
      <c r="I5270" s="0" t="n">
        <v>24</v>
      </c>
      <c r="J5270" s="0" t="n">
        <v>49</v>
      </c>
      <c r="K5270" s="0" t="n">
        <v>272</v>
      </c>
      <c r="L5270" s="0" t="n">
        <v>23</v>
      </c>
      <c r="M5270" s="0" t="n">
        <v>8</v>
      </c>
      <c r="N5270" s="11" t="n">
        <v>0.05</v>
      </c>
      <c r="O5270" s="12" t="n">
        <v>2318.33</v>
      </c>
      <c r="P5270" s="12" t="n">
        <v>3175.8</v>
      </c>
      <c r="Q5270" s="12" t="n">
        <f aca="false">M5270*P5270*(1-N5270)</f>
        <v>24136.08</v>
      </c>
      <c r="R5270" s="12" t="n">
        <f aca="false">M5270*O5270</f>
        <v>18546.64</v>
      </c>
      <c r="S5270" s="12" t="n">
        <f aca="false">Q5270-R5270</f>
        <v>5589.44</v>
      </c>
      <c r="T5270" s="11" t="n">
        <f aca="false">IFERROR(S5270/Q5270,0)</f>
        <v>0.231580273184378</v>
      </c>
      <c r="U5270" s="13" t="n">
        <f aca="false">F5270-E5270</f>
        <v>18</v>
      </c>
      <c r="V5270" s="13" t="n">
        <f aca="false">G5270-F5270</f>
        <v>2</v>
      </c>
      <c r="W5270" s="13" t="n">
        <f aca="false">G5270-E5270</f>
        <v>20</v>
      </c>
      <c r="X5270" s="10" t="n">
        <f aca="false">YEAR(E5270)</f>
        <v>2020</v>
      </c>
      <c r="Y5270" s="0" t="str">
        <f aca="false">TEXT(E5270,"yyyy-mm")</f>
        <v>2020-02</v>
      </c>
      <c r="Z5270" s="0" t="str">
        <f aca="false">"Q"&amp;ROUNDUP(MONTH(E5270)/3,0)&amp;"-"&amp;YEAR(E5270)</f>
        <v>Q1-2020</v>
      </c>
    </row>
    <row r="5271" customFormat="false" ht="14.25" hidden="false" customHeight="false" outlineLevel="0" collapsed="false">
      <c r="A5271" s="0" t="s">
        <v>5313</v>
      </c>
      <c r="B5271" s="0" t="s">
        <v>38</v>
      </c>
      <c r="C5271" s="0" t="s">
        <v>79</v>
      </c>
      <c r="D5271" s="9" t="n">
        <v>43700</v>
      </c>
      <c r="E5271" s="9" t="n">
        <v>43877</v>
      </c>
      <c r="F5271" s="9" t="n">
        <v>43883</v>
      </c>
      <c r="G5271" s="9" t="n">
        <v>43884</v>
      </c>
      <c r="H5271" s="10" t="s">
        <v>36</v>
      </c>
      <c r="I5271" s="0" t="n">
        <v>18</v>
      </c>
      <c r="J5271" s="0" t="n">
        <v>25</v>
      </c>
      <c r="K5271" s="0" t="n">
        <v>82</v>
      </c>
      <c r="L5271" s="0" t="n">
        <v>1</v>
      </c>
      <c r="M5271" s="0" t="n">
        <v>3</v>
      </c>
      <c r="N5271" s="11" t="n">
        <v>0.05</v>
      </c>
      <c r="O5271" s="12" t="n">
        <v>629.53</v>
      </c>
      <c r="P5271" s="12" t="n">
        <v>1085.4</v>
      </c>
      <c r="Q5271" s="12" t="n">
        <f aca="false">M5271*P5271*(1-N5271)</f>
        <v>3093.39</v>
      </c>
      <c r="R5271" s="12" t="n">
        <f aca="false">M5271*O5271</f>
        <v>1888.59</v>
      </c>
      <c r="S5271" s="12" t="n">
        <f aca="false">Q5271-R5271</f>
        <v>1204.8</v>
      </c>
      <c r="T5271" s="11" t="n">
        <f aca="false">IFERROR(S5271/Q5271,0)</f>
        <v>0.389475623830167</v>
      </c>
      <c r="U5271" s="13" t="n">
        <f aca="false">F5271-E5271</f>
        <v>6</v>
      </c>
      <c r="V5271" s="13" t="n">
        <f aca="false">G5271-F5271</f>
        <v>1</v>
      </c>
      <c r="W5271" s="13" t="n">
        <f aca="false">G5271-E5271</f>
        <v>7</v>
      </c>
      <c r="X5271" s="10" t="n">
        <f aca="false">YEAR(E5271)</f>
        <v>2020</v>
      </c>
      <c r="Y5271" s="0" t="str">
        <f aca="false">TEXT(E5271,"yyyy-mm")</f>
        <v>2020-02</v>
      </c>
      <c r="Z5271" s="0" t="str">
        <f aca="false">"Q"&amp;ROUNDUP(MONTH(E5271)/3,0)&amp;"-"&amp;YEAR(E5271)</f>
        <v>Q1-2020</v>
      </c>
    </row>
    <row r="5272" customFormat="false" ht="14.25" hidden="false" customHeight="false" outlineLevel="0" collapsed="false">
      <c r="A5272" s="0" t="s">
        <v>5314</v>
      </c>
      <c r="B5272" s="0" t="s">
        <v>34</v>
      </c>
      <c r="C5272" s="0" t="s">
        <v>39</v>
      </c>
      <c r="D5272" s="9" t="n">
        <v>43800</v>
      </c>
      <c r="E5272" s="9" t="n">
        <v>43877</v>
      </c>
      <c r="F5272" s="9" t="n">
        <v>43903</v>
      </c>
      <c r="G5272" s="9" t="n">
        <v>43908</v>
      </c>
      <c r="H5272" s="10" t="s">
        <v>36</v>
      </c>
      <c r="I5272" s="0" t="n">
        <v>11</v>
      </c>
      <c r="J5272" s="0" t="n">
        <v>43</v>
      </c>
      <c r="K5272" s="0" t="n">
        <v>142</v>
      </c>
      <c r="L5272" s="0" t="n">
        <v>36</v>
      </c>
      <c r="M5272" s="0" t="n">
        <v>6</v>
      </c>
      <c r="N5272" s="11" t="n">
        <v>0.1</v>
      </c>
      <c r="O5272" s="12" t="n">
        <v>2208.99</v>
      </c>
      <c r="P5272" s="12" t="n">
        <v>3155.7</v>
      </c>
      <c r="Q5272" s="12" t="n">
        <f aca="false">M5272*P5272*(1-N5272)</f>
        <v>17040.78</v>
      </c>
      <c r="R5272" s="12" t="n">
        <f aca="false">M5272*O5272</f>
        <v>13253.94</v>
      </c>
      <c r="S5272" s="12" t="n">
        <f aca="false">Q5272-R5272</f>
        <v>3786.84</v>
      </c>
      <c r="T5272" s="11" t="n">
        <f aca="false">IFERROR(S5272/Q5272,0)</f>
        <v>0.222222222222222</v>
      </c>
      <c r="U5272" s="13" t="n">
        <f aca="false">F5272-E5272</f>
        <v>26</v>
      </c>
      <c r="V5272" s="13" t="n">
        <f aca="false">G5272-F5272</f>
        <v>5</v>
      </c>
      <c r="W5272" s="13" t="n">
        <f aca="false">G5272-E5272</f>
        <v>31</v>
      </c>
      <c r="X5272" s="10" t="n">
        <f aca="false">YEAR(E5272)</f>
        <v>2020</v>
      </c>
      <c r="Y5272" s="0" t="str">
        <f aca="false">TEXT(E5272,"yyyy-mm")</f>
        <v>2020-02</v>
      </c>
      <c r="Z5272" s="0" t="str">
        <f aca="false">"Q"&amp;ROUNDUP(MONTH(E5272)/3,0)&amp;"-"&amp;YEAR(E5272)</f>
        <v>Q1-2020</v>
      </c>
    </row>
    <row r="5273" customFormat="false" ht="14.25" hidden="false" customHeight="false" outlineLevel="0" collapsed="false">
      <c r="A5273" s="0" t="s">
        <v>5315</v>
      </c>
      <c r="B5273" s="0" t="s">
        <v>43</v>
      </c>
      <c r="C5273" s="0" t="s">
        <v>39</v>
      </c>
      <c r="D5273" s="9" t="n">
        <v>43800</v>
      </c>
      <c r="E5273" s="9" t="n">
        <v>43877</v>
      </c>
      <c r="F5273" s="9" t="n">
        <v>43888</v>
      </c>
      <c r="G5273" s="9" t="n">
        <v>43896</v>
      </c>
      <c r="H5273" s="10" t="s">
        <v>36</v>
      </c>
      <c r="I5273" s="0" t="n">
        <v>25</v>
      </c>
      <c r="J5273" s="0" t="n">
        <v>46</v>
      </c>
      <c r="K5273" s="0" t="n">
        <v>187</v>
      </c>
      <c r="L5273" s="0" t="n">
        <v>5</v>
      </c>
      <c r="M5273" s="0" t="n">
        <v>8</v>
      </c>
      <c r="N5273" s="11" t="n">
        <v>0.05</v>
      </c>
      <c r="O5273" s="12" t="n">
        <v>1355.54</v>
      </c>
      <c r="P5273" s="12" t="n">
        <v>1882.7</v>
      </c>
      <c r="Q5273" s="12" t="n">
        <f aca="false">M5273*P5273*(1-N5273)</f>
        <v>14308.52</v>
      </c>
      <c r="R5273" s="12" t="n">
        <f aca="false">M5273*O5273</f>
        <v>10844.32</v>
      </c>
      <c r="S5273" s="12" t="n">
        <f aca="false">Q5273-R5273</f>
        <v>3464.2</v>
      </c>
      <c r="T5273" s="11" t="n">
        <f aca="false">IFERROR(S5273/Q5273,0)</f>
        <v>0.242107499587658</v>
      </c>
      <c r="U5273" s="13" t="n">
        <f aca="false">F5273-E5273</f>
        <v>11</v>
      </c>
      <c r="V5273" s="13" t="n">
        <f aca="false">G5273-F5273</f>
        <v>8</v>
      </c>
      <c r="W5273" s="13" t="n">
        <f aca="false">G5273-E5273</f>
        <v>19</v>
      </c>
      <c r="X5273" s="10" t="n">
        <f aca="false">YEAR(E5273)</f>
        <v>2020</v>
      </c>
      <c r="Y5273" s="0" t="str">
        <f aca="false">TEXT(E5273,"yyyy-mm")</f>
        <v>2020-02</v>
      </c>
      <c r="Z5273" s="0" t="str">
        <f aca="false">"Q"&amp;ROUNDUP(MONTH(E5273)/3,0)&amp;"-"&amp;YEAR(E5273)</f>
        <v>Q1-2020</v>
      </c>
    </row>
    <row r="5274" customFormat="false" ht="14.25" hidden="false" customHeight="false" outlineLevel="0" collapsed="false">
      <c r="A5274" s="0" t="s">
        <v>5316</v>
      </c>
      <c r="B5274" s="0" t="s">
        <v>38</v>
      </c>
      <c r="C5274" s="0" t="s">
        <v>58</v>
      </c>
      <c r="D5274" s="9" t="n">
        <v>43800</v>
      </c>
      <c r="E5274" s="9" t="n">
        <v>43878</v>
      </c>
      <c r="F5274" s="9" t="n">
        <v>43902</v>
      </c>
      <c r="G5274" s="9" t="n">
        <v>43908</v>
      </c>
      <c r="H5274" s="10" t="s">
        <v>36</v>
      </c>
      <c r="I5274" s="0" t="n">
        <v>20</v>
      </c>
      <c r="J5274" s="0" t="n">
        <v>25</v>
      </c>
      <c r="K5274" s="0" t="n">
        <v>360</v>
      </c>
      <c r="L5274" s="0" t="n">
        <v>14</v>
      </c>
      <c r="M5274" s="0" t="n">
        <v>1</v>
      </c>
      <c r="N5274" s="11" t="n">
        <v>0.1</v>
      </c>
      <c r="O5274" s="12" t="n">
        <v>889.22</v>
      </c>
      <c r="P5274" s="12" t="n">
        <v>1058.6</v>
      </c>
      <c r="Q5274" s="12" t="n">
        <f aca="false">M5274*P5274*(1-N5274)</f>
        <v>952.74</v>
      </c>
      <c r="R5274" s="12" t="n">
        <f aca="false">M5274*O5274</f>
        <v>889.22</v>
      </c>
      <c r="S5274" s="12" t="n">
        <f aca="false">Q5274-R5274</f>
        <v>63.5199999999999</v>
      </c>
      <c r="T5274" s="11" t="n">
        <f aca="false">IFERROR(S5274/Q5274,0)</f>
        <v>0.0666708650838633</v>
      </c>
      <c r="U5274" s="13" t="n">
        <f aca="false">F5274-E5274</f>
        <v>24</v>
      </c>
      <c r="V5274" s="13" t="n">
        <f aca="false">G5274-F5274</f>
        <v>6</v>
      </c>
      <c r="W5274" s="13" t="n">
        <f aca="false">G5274-E5274</f>
        <v>30</v>
      </c>
      <c r="X5274" s="10" t="n">
        <f aca="false">YEAR(E5274)</f>
        <v>2020</v>
      </c>
      <c r="Y5274" s="0" t="str">
        <f aca="false">TEXT(E5274,"yyyy-mm")</f>
        <v>2020-02</v>
      </c>
      <c r="Z5274" s="0" t="str">
        <f aca="false">"Q"&amp;ROUNDUP(MONTH(E5274)/3,0)&amp;"-"&amp;YEAR(E5274)</f>
        <v>Q1-2020</v>
      </c>
    </row>
    <row r="5275" customFormat="false" ht="14.25" hidden="false" customHeight="false" outlineLevel="0" collapsed="false">
      <c r="A5275" s="0" t="s">
        <v>5317</v>
      </c>
      <c r="B5275" s="0" t="s">
        <v>43</v>
      </c>
      <c r="C5275" s="0" t="s">
        <v>58</v>
      </c>
      <c r="D5275" s="9" t="n">
        <v>43800</v>
      </c>
      <c r="E5275" s="9" t="n">
        <v>43878</v>
      </c>
      <c r="F5275" s="9" t="n">
        <v>43887</v>
      </c>
      <c r="G5275" s="9" t="n">
        <v>43894</v>
      </c>
      <c r="H5275" s="10" t="s">
        <v>36</v>
      </c>
      <c r="I5275" s="0" t="n">
        <v>25</v>
      </c>
      <c r="J5275" s="0" t="n">
        <v>42</v>
      </c>
      <c r="K5275" s="0" t="n">
        <v>365</v>
      </c>
      <c r="L5275" s="0" t="n">
        <v>17</v>
      </c>
      <c r="M5275" s="0" t="n">
        <v>5</v>
      </c>
      <c r="N5275" s="11" t="n">
        <v>0.05</v>
      </c>
      <c r="O5275" s="12" t="n">
        <v>578.34</v>
      </c>
      <c r="P5275" s="12" t="n">
        <v>1112.2</v>
      </c>
      <c r="Q5275" s="12" t="n">
        <f aca="false">M5275*P5275*(1-N5275)</f>
        <v>5282.95</v>
      </c>
      <c r="R5275" s="12" t="n">
        <f aca="false">M5275*O5275</f>
        <v>2891.7</v>
      </c>
      <c r="S5275" s="12" t="n">
        <f aca="false">Q5275-R5275</f>
        <v>2391.25</v>
      </c>
      <c r="T5275" s="11" t="n">
        <f aca="false">IFERROR(S5275/Q5275,0)</f>
        <v>0.452635364711004</v>
      </c>
      <c r="U5275" s="13" t="n">
        <f aca="false">F5275-E5275</f>
        <v>9</v>
      </c>
      <c r="V5275" s="13" t="n">
        <f aca="false">G5275-F5275</f>
        <v>7</v>
      </c>
      <c r="W5275" s="13" t="n">
        <f aca="false">G5275-E5275</f>
        <v>16</v>
      </c>
      <c r="X5275" s="10" t="n">
        <f aca="false">YEAR(E5275)</f>
        <v>2020</v>
      </c>
      <c r="Y5275" s="0" t="str">
        <f aca="false">TEXT(E5275,"yyyy-mm")</f>
        <v>2020-02</v>
      </c>
      <c r="Z5275" s="0" t="str">
        <f aca="false">"Q"&amp;ROUNDUP(MONTH(E5275)/3,0)&amp;"-"&amp;YEAR(E5275)</f>
        <v>Q1-2020</v>
      </c>
    </row>
    <row r="5276" customFormat="false" ht="14.25" hidden="false" customHeight="false" outlineLevel="0" collapsed="false">
      <c r="A5276" s="0" t="s">
        <v>5318</v>
      </c>
      <c r="B5276" s="0" t="s">
        <v>34</v>
      </c>
      <c r="C5276" s="0" t="s">
        <v>46</v>
      </c>
      <c r="D5276" s="9" t="n">
        <v>43800</v>
      </c>
      <c r="E5276" s="9" t="n">
        <v>43878</v>
      </c>
      <c r="F5276" s="9" t="n">
        <v>43890</v>
      </c>
      <c r="G5276" s="9" t="n">
        <v>43898</v>
      </c>
      <c r="H5276" s="10" t="s">
        <v>36</v>
      </c>
      <c r="I5276" s="0" t="n">
        <v>10</v>
      </c>
      <c r="J5276" s="0" t="n">
        <v>14</v>
      </c>
      <c r="K5276" s="0" t="n">
        <v>316</v>
      </c>
      <c r="L5276" s="0" t="n">
        <v>27</v>
      </c>
      <c r="M5276" s="0" t="n">
        <v>7</v>
      </c>
      <c r="N5276" s="11" t="n">
        <v>0.1</v>
      </c>
      <c r="O5276" s="12" t="n">
        <v>2724.49</v>
      </c>
      <c r="P5276" s="12" t="n">
        <v>4006.6</v>
      </c>
      <c r="Q5276" s="12" t="n">
        <f aca="false">M5276*P5276*(1-N5276)</f>
        <v>25241.58</v>
      </c>
      <c r="R5276" s="12" t="n">
        <f aca="false">M5276*O5276</f>
        <v>19071.43</v>
      </c>
      <c r="S5276" s="12" t="n">
        <f aca="false">Q5276-R5276</f>
        <v>6170.15</v>
      </c>
      <c r="T5276" s="11" t="n">
        <f aca="false">IFERROR(S5276/Q5276,0)</f>
        <v>0.244443889804046</v>
      </c>
      <c r="U5276" s="13" t="n">
        <f aca="false">F5276-E5276</f>
        <v>12</v>
      </c>
      <c r="V5276" s="13" t="n">
        <f aca="false">G5276-F5276</f>
        <v>8</v>
      </c>
      <c r="W5276" s="13" t="n">
        <f aca="false">G5276-E5276</f>
        <v>20</v>
      </c>
      <c r="X5276" s="10" t="n">
        <f aca="false">YEAR(E5276)</f>
        <v>2020</v>
      </c>
      <c r="Y5276" s="0" t="str">
        <f aca="false">TEXT(E5276,"yyyy-mm")</f>
        <v>2020-02</v>
      </c>
      <c r="Z5276" s="0" t="str">
        <f aca="false">"Q"&amp;ROUNDUP(MONTH(E5276)/3,0)&amp;"-"&amp;YEAR(E5276)</f>
        <v>Q1-2020</v>
      </c>
    </row>
    <row r="5277" customFormat="false" ht="14.25" hidden="false" customHeight="false" outlineLevel="0" collapsed="false">
      <c r="A5277" s="0" t="s">
        <v>5319</v>
      </c>
      <c r="B5277" s="0" t="s">
        <v>34</v>
      </c>
      <c r="C5277" s="0" t="s">
        <v>58</v>
      </c>
      <c r="D5277" s="9" t="n">
        <v>43800</v>
      </c>
      <c r="E5277" s="9" t="n">
        <v>43878</v>
      </c>
      <c r="F5277" s="9" t="n">
        <v>43894</v>
      </c>
      <c r="G5277" s="9" t="n">
        <v>43904</v>
      </c>
      <c r="H5277" s="10" t="s">
        <v>36</v>
      </c>
      <c r="I5277" s="0" t="n">
        <v>1</v>
      </c>
      <c r="J5277" s="0" t="n">
        <v>28</v>
      </c>
      <c r="K5277" s="0" t="n">
        <v>357</v>
      </c>
      <c r="L5277" s="0" t="n">
        <v>22</v>
      </c>
      <c r="M5277" s="0" t="n">
        <v>8</v>
      </c>
      <c r="N5277" s="11" t="n">
        <v>0.1</v>
      </c>
      <c r="O5277" s="12" t="n">
        <v>2269.02</v>
      </c>
      <c r="P5277" s="12" t="n">
        <v>3845.8</v>
      </c>
      <c r="Q5277" s="12" t="n">
        <f aca="false">M5277*P5277*(1-N5277)</f>
        <v>27689.76</v>
      </c>
      <c r="R5277" s="12" t="n">
        <f aca="false">M5277*O5277</f>
        <v>18152.16</v>
      </c>
      <c r="S5277" s="12" t="n">
        <f aca="false">Q5277-R5277</f>
        <v>9537.6</v>
      </c>
      <c r="T5277" s="11" t="n">
        <f aca="false">IFERROR(S5277/Q5277,0)</f>
        <v>0.344445022275383</v>
      </c>
      <c r="U5277" s="13" t="n">
        <f aca="false">F5277-E5277</f>
        <v>16</v>
      </c>
      <c r="V5277" s="13" t="n">
        <f aca="false">G5277-F5277</f>
        <v>10</v>
      </c>
      <c r="W5277" s="13" t="n">
        <f aca="false">G5277-E5277</f>
        <v>26</v>
      </c>
      <c r="X5277" s="10" t="n">
        <f aca="false">YEAR(E5277)</f>
        <v>2020</v>
      </c>
      <c r="Y5277" s="0" t="str">
        <f aca="false">TEXT(E5277,"yyyy-mm")</f>
        <v>2020-02</v>
      </c>
      <c r="Z5277" s="0" t="str">
        <f aca="false">"Q"&amp;ROUNDUP(MONTH(E5277)/3,0)&amp;"-"&amp;YEAR(E5277)</f>
        <v>Q1-2020</v>
      </c>
    </row>
    <row r="5278" customFormat="false" ht="14.25" hidden="false" customHeight="false" outlineLevel="0" collapsed="false">
      <c r="A5278" s="0" t="s">
        <v>5320</v>
      </c>
      <c r="B5278" s="0" t="s">
        <v>34</v>
      </c>
      <c r="C5278" s="0" t="s">
        <v>79</v>
      </c>
      <c r="D5278" s="9" t="n">
        <v>43700</v>
      </c>
      <c r="E5278" s="9" t="n">
        <v>43878</v>
      </c>
      <c r="F5278" s="9" t="n">
        <v>43902</v>
      </c>
      <c r="G5278" s="9" t="n">
        <v>43904</v>
      </c>
      <c r="H5278" s="10" t="s">
        <v>36</v>
      </c>
      <c r="I5278" s="0" t="n">
        <v>12</v>
      </c>
      <c r="J5278" s="0" t="n">
        <v>5</v>
      </c>
      <c r="K5278" s="0" t="n">
        <v>64</v>
      </c>
      <c r="L5278" s="0" t="n">
        <v>8</v>
      </c>
      <c r="M5278" s="0" t="n">
        <v>2</v>
      </c>
      <c r="N5278" s="11" t="n">
        <v>0.1</v>
      </c>
      <c r="O5278" s="12" t="n">
        <v>131.39</v>
      </c>
      <c r="P5278" s="12" t="n">
        <v>247.9</v>
      </c>
      <c r="Q5278" s="12" t="n">
        <f aca="false">M5278*P5278*(1-N5278)</f>
        <v>446.22</v>
      </c>
      <c r="R5278" s="12" t="n">
        <f aca="false">M5278*O5278</f>
        <v>262.78</v>
      </c>
      <c r="S5278" s="12" t="n">
        <f aca="false">Q5278-R5278</f>
        <v>183.44</v>
      </c>
      <c r="T5278" s="11" t="n">
        <f aca="false">IFERROR(S5278/Q5278,0)</f>
        <v>0.411097664829008</v>
      </c>
      <c r="U5278" s="13" t="n">
        <f aca="false">F5278-E5278</f>
        <v>24</v>
      </c>
      <c r="V5278" s="13" t="n">
        <f aca="false">G5278-F5278</f>
        <v>2</v>
      </c>
      <c r="W5278" s="13" t="n">
        <f aca="false">G5278-E5278</f>
        <v>26</v>
      </c>
      <c r="X5278" s="10" t="n">
        <f aca="false">YEAR(E5278)</f>
        <v>2020</v>
      </c>
      <c r="Y5278" s="0" t="str">
        <f aca="false">TEXT(E5278,"yyyy-mm")</f>
        <v>2020-02</v>
      </c>
      <c r="Z5278" s="0" t="str">
        <f aca="false">"Q"&amp;ROUNDUP(MONTH(E5278)/3,0)&amp;"-"&amp;YEAR(E5278)</f>
        <v>Q1-2020</v>
      </c>
    </row>
    <row r="5279" customFormat="false" ht="14.25" hidden="false" customHeight="false" outlineLevel="0" collapsed="false">
      <c r="A5279" s="0" t="s">
        <v>5321</v>
      </c>
      <c r="B5279" s="0" t="s">
        <v>41</v>
      </c>
      <c r="C5279" s="0" t="s">
        <v>58</v>
      </c>
      <c r="D5279" s="9" t="n">
        <v>43800</v>
      </c>
      <c r="E5279" s="9" t="n">
        <v>43878</v>
      </c>
      <c r="F5279" s="9" t="n">
        <v>43898</v>
      </c>
      <c r="G5279" s="9" t="n">
        <v>43904</v>
      </c>
      <c r="H5279" s="10" t="s">
        <v>36</v>
      </c>
      <c r="I5279" s="0" t="n">
        <v>23</v>
      </c>
      <c r="J5279" s="0" t="n">
        <v>39</v>
      </c>
      <c r="K5279" s="0" t="n">
        <v>332</v>
      </c>
      <c r="L5279" s="0" t="n">
        <v>5</v>
      </c>
      <c r="M5279" s="0" t="n">
        <v>3</v>
      </c>
      <c r="N5279" s="11" t="n">
        <v>0.1</v>
      </c>
      <c r="O5279" s="12" t="n">
        <v>5148.28</v>
      </c>
      <c r="P5279" s="12" t="n">
        <v>6056.8</v>
      </c>
      <c r="Q5279" s="12" t="n">
        <f aca="false">M5279*P5279*(1-N5279)</f>
        <v>16353.36</v>
      </c>
      <c r="R5279" s="12" t="n">
        <f aca="false">M5279*O5279</f>
        <v>15444.84</v>
      </c>
      <c r="S5279" s="12" t="n">
        <f aca="false">Q5279-R5279</f>
        <v>908.520000000002</v>
      </c>
      <c r="T5279" s="11" t="n">
        <f aca="false">IFERROR(S5279/Q5279,0)</f>
        <v>0.0555555555555557</v>
      </c>
      <c r="U5279" s="13" t="n">
        <f aca="false">F5279-E5279</f>
        <v>20</v>
      </c>
      <c r="V5279" s="13" t="n">
        <f aca="false">G5279-F5279</f>
        <v>6</v>
      </c>
      <c r="W5279" s="13" t="n">
        <f aca="false">G5279-E5279</f>
        <v>26</v>
      </c>
      <c r="X5279" s="10" t="n">
        <f aca="false">YEAR(E5279)</f>
        <v>2020</v>
      </c>
      <c r="Y5279" s="0" t="str">
        <f aca="false">TEXT(E5279,"yyyy-mm")</f>
        <v>2020-02</v>
      </c>
      <c r="Z5279" s="0" t="str">
        <f aca="false">"Q"&amp;ROUNDUP(MONTH(E5279)/3,0)&amp;"-"&amp;YEAR(E5279)</f>
        <v>Q1-2020</v>
      </c>
    </row>
    <row r="5280" customFormat="false" ht="14.25" hidden="false" customHeight="false" outlineLevel="0" collapsed="false">
      <c r="A5280" s="0" t="s">
        <v>5322</v>
      </c>
      <c r="B5280" s="0" t="s">
        <v>41</v>
      </c>
      <c r="C5280" s="0" t="s">
        <v>58</v>
      </c>
      <c r="D5280" s="9" t="n">
        <v>43800</v>
      </c>
      <c r="E5280" s="9" t="n">
        <v>43878</v>
      </c>
      <c r="F5280" s="9" t="n">
        <v>43906</v>
      </c>
      <c r="G5280" s="9" t="n">
        <v>43907</v>
      </c>
      <c r="H5280" s="10" t="s">
        <v>36</v>
      </c>
      <c r="I5280" s="0" t="n">
        <v>22</v>
      </c>
      <c r="J5280" s="0" t="n">
        <v>28</v>
      </c>
      <c r="K5280" s="0" t="n">
        <v>333</v>
      </c>
      <c r="L5280" s="0" t="n">
        <v>25</v>
      </c>
      <c r="M5280" s="0" t="n">
        <v>8</v>
      </c>
      <c r="N5280" s="11" t="n">
        <v>0.2</v>
      </c>
      <c r="O5280" s="12" t="n">
        <v>830.8</v>
      </c>
      <c r="P5280" s="12" t="n">
        <v>1340</v>
      </c>
      <c r="Q5280" s="12" t="n">
        <f aca="false">M5280*P5280*(1-N5280)</f>
        <v>8576</v>
      </c>
      <c r="R5280" s="12" t="n">
        <f aca="false">M5280*O5280</f>
        <v>6646.4</v>
      </c>
      <c r="S5280" s="12" t="n">
        <f aca="false">Q5280-R5280</f>
        <v>1929.6</v>
      </c>
      <c r="T5280" s="11" t="n">
        <f aca="false">IFERROR(S5280/Q5280,0)</f>
        <v>0.225</v>
      </c>
      <c r="U5280" s="13" t="n">
        <f aca="false">F5280-E5280</f>
        <v>28</v>
      </c>
      <c r="V5280" s="13" t="n">
        <f aca="false">G5280-F5280</f>
        <v>1</v>
      </c>
      <c r="W5280" s="13" t="n">
        <f aca="false">G5280-E5280</f>
        <v>29</v>
      </c>
      <c r="X5280" s="10" t="n">
        <f aca="false">YEAR(E5280)</f>
        <v>2020</v>
      </c>
      <c r="Y5280" s="0" t="str">
        <f aca="false">TEXT(E5280,"yyyy-mm")</f>
        <v>2020-02</v>
      </c>
      <c r="Z5280" s="0" t="str">
        <f aca="false">"Q"&amp;ROUNDUP(MONTH(E5280)/3,0)&amp;"-"&amp;YEAR(E5280)</f>
        <v>Q1-2020</v>
      </c>
    </row>
    <row r="5281" customFormat="false" ht="14.25" hidden="false" customHeight="false" outlineLevel="0" collapsed="false">
      <c r="A5281" s="0" t="s">
        <v>5323</v>
      </c>
      <c r="B5281" s="0" t="s">
        <v>38</v>
      </c>
      <c r="C5281" s="0" t="s">
        <v>46</v>
      </c>
      <c r="D5281" s="9" t="n">
        <v>43800</v>
      </c>
      <c r="E5281" s="9" t="n">
        <v>43878</v>
      </c>
      <c r="F5281" s="9" t="n">
        <v>43885</v>
      </c>
      <c r="G5281" s="9" t="n">
        <v>43895</v>
      </c>
      <c r="H5281" s="10" t="s">
        <v>36</v>
      </c>
      <c r="I5281" s="0" t="n">
        <v>19</v>
      </c>
      <c r="J5281" s="0" t="n">
        <v>37</v>
      </c>
      <c r="K5281" s="0" t="n">
        <v>281</v>
      </c>
      <c r="L5281" s="0" t="n">
        <v>16</v>
      </c>
      <c r="M5281" s="0" t="n">
        <v>3</v>
      </c>
      <c r="N5281" s="11" t="n">
        <v>0.15</v>
      </c>
      <c r="O5281" s="12" t="n">
        <v>951.07</v>
      </c>
      <c r="P5281" s="12" t="n">
        <v>1118.9</v>
      </c>
      <c r="Q5281" s="12" t="n">
        <f aca="false">M5281*P5281*(1-N5281)</f>
        <v>2853.195</v>
      </c>
      <c r="R5281" s="12" t="n">
        <f aca="false">M5281*O5281</f>
        <v>2853.21</v>
      </c>
      <c r="S5281" s="12" t="n">
        <f aca="false">Q5281-R5281</f>
        <v>-0.0149999999998727</v>
      </c>
      <c r="T5281" s="11" t="n">
        <f aca="false">IFERROR(S5281/Q5281,0)</f>
        <v>-5.25726422479805E-006</v>
      </c>
      <c r="U5281" s="13" t="n">
        <f aca="false">F5281-E5281</f>
        <v>7</v>
      </c>
      <c r="V5281" s="13" t="n">
        <f aca="false">G5281-F5281</f>
        <v>10</v>
      </c>
      <c r="W5281" s="13" t="n">
        <f aca="false">G5281-E5281</f>
        <v>17</v>
      </c>
      <c r="X5281" s="10" t="n">
        <f aca="false">YEAR(E5281)</f>
        <v>2020</v>
      </c>
      <c r="Y5281" s="0" t="str">
        <f aca="false">TEXT(E5281,"yyyy-mm")</f>
        <v>2020-02</v>
      </c>
      <c r="Z5281" s="0" t="str">
        <f aca="false">"Q"&amp;ROUNDUP(MONTH(E5281)/3,0)&amp;"-"&amp;YEAR(E5281)</f>
        <v>Q1-2020</v>
      </c>
    </row>
    <row r="5282" customFormat="false" ht="14.25" hidden="false" customHeight="false" outlineLevel="0" collapsed="false">
      <c r="A5282" s="0" t="s">
        <v>5324</v>
      </c>
      <c r="B5282" s="0" t="s">
        <v>41</v>
      </c>
      <c r="C5282" s="0" t="s">
        <v>39</v>
      </c>
      <c r="D5282" s="9" t="n">
        <v>43800</v>
      </c>
      <c r="E5282" s="9" t="n">
        <v>43879</v>
      </c>
      <c r="F5282" s="9" t="n">
        <v>43905</v>
      </c>
      <c r="G5282" s="9" t="n">
        <v>43909</v>
      </c>
      <c r="H5282" s="10" t="s">
        <v>36</v>
      </c>
      <c r="I5282" s="0" t="n">
        <v>25</v>
      </c>
      <c r="J5282" s="0" t="n">
        <v>44</v>
      </c>
      <c r="K5282" s="0" t="n">
        <v>104</v>
      </c>
      <c r="L5282" s="0" t="n">
        <v>30</v>
      </c>
      <c r="M5282" s="0" t="n">
        <v>6</v>
      </c>
      <c r="N5282" s="11" t="n">
        <v>0.075</v>
      </c>
      <c r="O5282" s="12" t="n">
        <v>127.57</v>
      </c>
      <c r="P5282" s="12" t="n">
        <v>227.8</v>
      </c>
      <c r="Q5282" s="12" t="n">
        <f aca="false">M5282*P5282*(1-N5282)</f>
        <v>1264.29</v>
      </c>
      <c r="R5282" s="12" t="n">
        <f aca="false">M5282*O5282</f>
        <v>765.42</v>
      </c>
      <c r="S5282" s="12" t="n">
        <f aca="false">Q5282-R5282</f>
        <v>498.87</v>
      </c>
      <c r="T5282" s="11" t="n">
        <f aca="false">IFERROR(S5282/Q5282,0)</f>
        <v>0.394585103101346</v>
      </c>
      <c r="U5282" s="13" t="n">
        <f aca="false">F5282-E5282</f>
        <v>26</v>
      </c>
      <c r="V5282" s="13" t="n">
        <f aca="false">G5282-F5282</f>
        <v>4</v>
      </c>
      <c r="W5282" s="13" t="n">
        <f aca="false">G5282-E5282</f>
        <v>30</v>
      </c>
      <c r="X5282" s="10" t="n">
        <f aca="false">YEAR(E5282)</f>
        <v>2020</v>
      </c>
      <c r="Y5282" s="0" t="str">
        <f aca="false">TEXT(E5282,"yyyy-mm")</f>
        <v>2020-02</v>
      </c>
      <c r="Z5282" s="0" t="str">
        <f aca="false">"Q"&amp;ROUNDUP(MONTH(E5282)/3,0)&amp;"-"&amp;YEAR(E5282)</f>
        <v>Q1-2020</v>
      </c>
    </row>
    <row r="5283" customFormat="false" ht="14.25" hidden="false" customHeight="false" outlineLevel="0" collapsed="false">
      <c r="A5283" s="0" t="s">
        <v>5325</v>
      </c>
      <c r="B5283" s="0" t="s">
        <v>34</v>
      </c>
      <c r="C5283" s="0" t="s">
        <v>39</v>
      </c>
      <c r="D5283" s="9" t="n">
        <v>43800</v>
      </c>
      <c r="E5283" s="9" t="n">
        <v>43879</v>
      </c>
      <c r="F5283" s="9" t="n">
        <v>43906</v>
      </c>
      <c r="G5283" s="9" t="n">
        <v>43910</v>
      </c>
      <c r="H5283" s="10" t="s">
        <v>36</v>
      </c>
      <c r="I5283" s="0" t="n">
        <v>6</v>
      </c>
      <c r="J5283" s="0" t="n">
        <v>38</v>
      </c>
      <c r="K5283" s="0" t="n">
        <v>142</v>
      </c>
      <c r="L5283" s="0" t="n">
        <v>33</v>
      </c>
      <c r="M5283" s="0" t="n">
        <v>2</v>
      </c>
      <c r="N5283" s="11" t="n">
        <v>0.075</v>
      </c>
      <c r="O5283" s="12" t="n">
        <v>4467.23</v>
      </c>
      <c r="P5283" s="12" t="n">
        <v>5956.3</v>
      </c>
      <c r="Q5283" s="12" t="n">
        <f aca="false">M5283*P5283*(1-N5283)</f>
        <v>11019.155</v>
      </c>
      <c r="R5283" s="12" t="n">
        <f aca="false">M5283*O5283</f>
        <v>8934.46</v>
      </c>
      <c r="S5283" s="12" t="n">
        <f aca="false">Q5283-R5283</f>
        <v>2084.695</v>
      </c>
      <c r="T5283" s="11" t="n">
        <f aca="false">IFERROR(S5283/Q5283,0)</f>
        <v>0.189188281678586</v>
      </c>
      <c r="U5283" s="13" t="n">
        <f aca="false">F5283-E5283</f>
        <v>27</v>
      </c>
      <c r="V5283" s="13" t="n">
        <f aca="false">G5283-F5283</f>
        <v>4</v>
      </c>
      <c r="W5283" s="13" t="n">
        <f aca="false">G5283-E5283</f>
        <v>31</v>
      </c>
      <c r="X5283" s="10" t="n">
        <f aca="false">YEAR(E5283)</f>
        <v>2020</v>
      </c>
      <c r="Y5283" s="0" t="str">
        <f aca="false">TEXT(E5283,"yyyy-mm")</f>
        <v>2020-02</v>
      </c>
      <c r="Z5283" s="0" t="str">
        <f aca="false">"Q"&amp;ROUNDUP(MONTH(E5283)/3,0)&amp;"-"&amp;YEAR(E5283)</f>
        <v>Q1-2020</v>
      </c>
    </row>
    <row r="5284" customFormat="false" ht="14.25" hidden="false" customHeight="false" outlineLevel="0" collapsed="false">
      <c r="A5284" s="0" t="s">
        <v>5326</v>
      </c>
      <c r="B5284" s="0" t="s">
        <v>34</v>
      </c>
      <c r="C5284" s="0" t="s">
        <v>39</v>
      </c>
      <c r="D5284" s="9" t="n">
        <v>43800</v>
      </c>
      <c r="E5284" s="9" t="n">
        <v>43879</v>
      </c>
      <c r="F5284" s="9" t="n">
        <v>43890</v>
      </c>
      <c r="G5284" s="9" t="n">
        <v>43893</v>
      </c>
      <c r="H5284" s="10" t="s">
        <v>36</v>
      </c>
      <c r="I5284" s="0" t="n">
        <v>9</v>
      </c>
      <c r="J5284" s="0" t="n">
        <v>45</v>
      </c>
      <c r="K5284" s="0" t="n">
        <v>106</v>
      </c>
      <c r="L5284" s="0" t="n">
        <v>4</v>
      </c>
      <c r="M5284" s="0" t="n">
        <v>1</v>
      </c>
      <c r="N5284" s="11" t="n">
        <v>0.05</v>
      </c>
      <c r="O5284" s="12" t="n">
        <v>526.62</v>
      </c>
      <c r="P5284" s="12" t="n">
        <v>877.7</v>
      </c>
      <c r="Q5284" s="12" t="n">
        <f aca="false">M5284*P5284*(1-N5284)</f>
        <v>833.815</v>
      </c>
      <c r="R5284" s="12" t="n">
        <f aca="false">M5284*O5284</f>
        <v>526.62</v>
      </c>
      <c r="S5284" s="12" t="n">
        <f aca="false">Q5284-R5284</f>
        <v>307.195</v>
      </c>
      <c r="T5284" s="11" t="n">
        <f aca="false">IFERROR(S5284/Q5284,0)</f>
        <v>0.368421052631579</v>
      </c>
      <c r="U5284" s="13" t="n">
        <f aca="false">F5284-E5284</f>
        <v>11</v>
      </c>
      <c r="V5284" s="13" t="n">
        <f aca="false">G5284-F5284</f>
        <v>3</v>
      </c>
      <c r="W5284" s="13" t="n">
        <f aca="false">G5284-E5284</f>
        <v>14</v>
      </c>
      <c r="X5284" s="10" t="n">
        <f aca="false">YEAR(E5284)</f>
        <v>2020</v>
      </c>
      <c r="Y5284" s="0" t="str">
        <f aca="false">TEXT(E5284,"yyyy-mm")</f>
        <v>2020-02</v>
      </c>
      <c r="Z5284" s="0" t="str">
        <f aca="false">"Q"&amp;ROUNDUP(MONTH(E5284)/3,0)&amp;"-"&amp;YEAR(E5284)</f>
        <v>Q1-2020</v>
      </c>
    </row>
    <row r="5285" customFormat="false" ht="14.25" hidden="false" customHeight="false" outlineLevel="0" collapsed="false">
      <c r="A5285" s="0" t="s">
        <v>5327</v>
      </c>
      <c r="B5285" s="0" t="s">
        <v>43</v>
      </c>
      <c r="C5285" s="0" t="s">
        <v>39</v>
      </c>
      <c r="D5285" s="9" t="n">
        <v>43800</v>
      </c>
      <c r="E5285" s="9" t="n">
        <v>43879</v>
      </c>
      <c r="F5285" s="9" t="n">
        <v>43892</v>
      </c>
      <c r="G5285" s="9" t="n">
        <v>43894</v>
      </c>
      <c r="H5285" s="10" t="s">
        <v>36</v>
      </c>
      <c r="I5285" s="0" t="n">
        <v>27</v>
      </c>
      <c r="J5285" s="0" t="n">
        <v>4</v>
      </c>
      <c r="K5285" s="0" t="n">
        <v>144</v>
      </c>
      <c r="L5285" s="0" t="n">
        <v>42</v>
      </c>
      <c r="M5285" s="0" t="n">
        <v>6</v>
      </c>
      <c r="N5285" s="11" t="n">
        <v>0.05</v>
      </c>
      <c r="O5285" s="12" t="n">
        <v>621.76</v>
      </c>
      <c r="P5285" s="12" t="n">
        <v>1072</v>
      </c>
      <c r="Q5285" s="12" t="n">
        <f aca="false">M5285*P5285*(1-N5285)</f>
        <v>6110.4</v>
      </c>
      <c r="R5285" s="12" t="n">
        <f aca="false">M5285*O5285</f>
        <v>3730.56</v>
      </c>
      <c r="S5285" s="12" t="n">
        <f aca="false">Q5285-R5285</f>
        <v>2379.84</v>
      </c>
      <c r="T5285" s="11" t="n">
        <f aca="false">IFERROR(S5285/Q5285,0)</f>
        <v>0.389473684210526</v>
      </c>
      <c r="U5285" s="13" t="n">
        <f aca="false">F5285-E5285</f>
        <v>13</v>
      </c>
      <c r="V5285" s="13" t="n">
        <f aca="false">G5285-F5285</f>
        <v>2</v>
      </c>
      <c r="W5285" s="13" t="n">
        <f aca="false">G5285-E5285</f>
        <v>15</v>
      </c>
      <c r="X5285" s="10" t="n">
        <f aca="false">YEAR(E5285)</f>
        <v>2020</v>
      </c>
      <c r="Y5285" s="0" t="str">
        <f aca="false">TEXT(E5285,"yyyy-mm")</f>
        <v>2020-02</v>
      </c>
      <c r="Z5285" s="0" t="str">
        <f aca="false">"Q"&amp;ROUNDUP(MONTH(E5285)/3,0)&amp;"-"&amp;YEAR(E5285)</f>
        <v>Q1-2020</v>
      </c>
    </row>
    <row r="5286" customFormat="false" ht="14.25" hidden="false" customHeight="false" outlineLevel="0" collapsed="false">
      <c r="A5286" s="0" t="s">
        <v>5328</v>
      </c>
      <c r="B5286" s="0" t="s">
        <v>41</v>
      </c>
      <c r="C5286" s="0" t="s">
        <v>39</v>
      </c>
      <c r="D5286" s="9" t="n">
        <v>43800</v>
      </c>
      <c r="E5286" s="9" t="n">
        <v>43879</v>
      </c>
      <c r="F5286" s="9" t="n">
        <v>43885</v>
      </c>
      <c r="G5286" s="9" t="n">
        <v>43889</v>
      </c>
      <c r="H5286" s="10" t="s">
        <v>36</v>
      </c>
      <c r="I5286" s="0" t="n">
        <v>22</v>
      </c>
      <c r="J5286" s="0" t="n">
        <v>2</v>
      </c>
      <c r="K5286" s="0" t="n">
        <v>124</v>
      </c>
      <c r="L5286" s="0" t="n">
        <v>25</v>
      </c>
      <c r="M5286" s="0" t="n">
        <v>2</v>
      </c>
      <c r="N5286" s="11" t="n">
        <v>0.2</v>
      </c>
      <c r="O5286" s="12" t="n">
        <v>681.26</v>
      </c>
      <c r="P5286" s="12" t="n">
        <v>1098.8</v>
      </c>
      <c r="Q5286" s="12" t="n">
        <f aca="false">M5286*P5286*(1-N5286)</f>
        <v>1758.08</v>
      </c>
      <c r="R5286" s="12" t="n">
        <f aca="false">M5286*O5286</f>
        <v>1362.52</v>
      </c>
      <c r="S5286" s="12" t="n">
        <f aca="false">Q5286-R5286</f>
        <v>395.56</v>
      </c>
      <c r="T5286" s="11" t="n">
        <f aca="false">IFERROR(S5286/Q5286,0)</f>
        <v>0.224995449581361</v>
      </c>
      <c r="U5286" s="13" t="n">
        <f aca="false">F5286-E5286</f>
        <v>6</v>
      </c>
      <c r="V5286" s="13" t="n">
        <f aca="false">G5286-F5286</f>
        <v>4</v>
      </c>
      <c r="W5286" s="13" t="n">
        <f aca="false">G5286-E5286</f>
        <v>10</v>
      </c>
      <c r="X5286" s="10" t="n">
        <f aca="false">YEAR(E5286)</f>
        <v>2020</v>
      </c>
      <c r="Y5286" s="0" t="str">
        <f aca="false">TEXT(E5286,"yyyy-mm")</f>
        <v>2020-02</v>
      </c>
      <c r="Z5286" s="0" t="str">
        <f aca="false">"Q"&amp;ROUNDUP(MONTH(E5286)/3,0)&amp;"-"&amp;YEAR(E5286)</f>
        <v>Q1-2020</v>
      </c>
    </row>
    <row r="5287" customFormat="false" ht="14.25" hidden="false" customHeight="false" outlineLevel="0" collapsed="false">
      <c r="A5287" s="0" t="s">
        <v>5329</v>
      </c>
      <c r="B5287" s="0" t="s">
        <v>41</v>
      </c>
      <c r="C5287" s="0" t="s">
        <v>35</v>
      </c>
      <c r="D5287" s="9" t="n">
        <v>43800</v>
      </c>
      <c r="E5287" s="9" t="n">
        <v>43879</v>
      </c>
      <c r="F5287" s="9" t="n">
        <v>43904</v>
      </c>
      <c r="G5287" s="9" t="n">
        <v>43906</v>
      </c>
      <c r="H5287" s="10" t="s">
        <v>36</v>
      </c>
      <c r="I5287" s="0" t="n">
        <v>20</v>
      </c>
      <c r="J5287" s="0" t="n">
        <v>50</v>
      </c>
      <c r="K5287" s="0" t="n">
        <v>241</v>
      </c>
      <c r="L5287" s="0" t="n">
        <v>32</v>
      </c>
      <c r="M5287" s="0" t="n">
        <v>1</v>
      </c>
      <c r="N5287" s="11" t="n">
        <v>0.05</v>
      </c>
      <c r="O5287" s="12" t="n">
        <v>2754.3</v>
      </c>
      <c r="P5287" s="12" t="n">
        <v>3879.3</v>
      </c>
      <c r="Q5287" s="12" t="n">
        <f aca="false">M5287*P5287*(1-N5287)</f>
        <v>3685.335</v>
      </c>
      <c r="R5287" s="12" t="n">
        <f aca="false">M5287*O5287</f>
        <v>2754.3</v>
      </c>
      <c r="S5287" s="12" t="n">
        <f aca="false">Q5287-R5287</f>
        <v>931.035</v>
      </c>
      <c r="T5287" s="11" t="n">
        <f aca="false">IFERROR(S5287/Q5287,0)</f>
        <v>0.252632392984627</v>
      </c>
      <c r="U5287" s="13" t="n">
        <f aca="false">F5287-E5287</f>
        <v>25</v>
      </c>
      <c r="V5287" s="13" t="n">
        <f aca="false">G5287-F5287</f>
        <v>2</v>
      </c>
      <c r="W5287" s="13" t="n">
        <f aca="false">G5287-E5287</f>
        <v>27</v>
      </c>
      <c r="X5287" s="10" t="n">
        <f aca="false">YEAR(E5287)</f>
        <v>2020</v>
      </c>
      <c r="Y5287" s="0" t="str">
        <f aca="false">TEXT(E5287,"yyyy-mm")</f>
        <v>2020-02</v>
      </c>
      <c r="Z5287" s="0" t="str">
        <f aca="false">"Q"&amp;ROUNDUP(MONTH(E5287)/3,0)&amp;"-"&amp;YEAR(E5287)</f>
        <v>Q1-2020</v>
      </c>
    </row>
    <row r="5288" customFormat="false" ht="14.25" hidden="false" customHeight="false" outlineLevel="0" collapsed="false">
      <c r="A5288" s="0" t="s">
        <v>5330</v>
      </c>
      <c r="B5288" s="0" t="s">
        <v>38</v>
      </c>
      <c r="C5288" s="0" t="s">
        <v>39</v>
      </c>
      <c r="D5288" s="9" t="n">
        <v>43700</v>
      </c>
      <c r="E5288" s="9" t="n">
        <v>43879</v>
      </c>
      <c r="F5288" s="9" t="n">
        <v>43890</v>
      </c>
      <c r="G5288" s="9" t="n">
        <v>43896</v>
      </c>
      <c r="H5288" s="10" t="s">
        <v>36</v>
      </c>
      <c r="I5288" s="0" t="n">
        <v>17</v>
      </c>
      <c r="J5288" s="0" t="n">
        <v>12</v>
      </c>
      <c r="K5288" s="0" t="n">
        <v>152</v>
      </c>
      <c r="L5288" s="0" t="n">
        <v>21</v>
      </c>
      <c r="M5288" s="0" t="n">
        <v>8</v>
      </c>
      <c r="N5288" s="11" t="n">
        <v>0.05</v>
      </c>
      <c r="O5288" s="12" t="n">
        <v>1356.08</v>
      </c>
      <c r="P5288" s="12" t="n">
        <v>3082</v>
      </c>
      <c r="Q5288" s="12" t="n">
        <f aca="false">M5288*P5288*(1-N5288)</f>
        <v>23423.2</v>
      </c>
      <c r="R5288" s="12" t="n">
        <f aca="false">M5288*O5288</f>
        <v>10848.64</v>
      </c>
      <c r="S5288" s="12" t="n">
        <f aca="false">Q5288-R5288</f>
        <v>12574.56</v>
      </c>
      <c r="T5288" s="11" t="n">
        <f aca="false">IFERROR(S5288/Q5288,0)</f>
        <v>0.536842105263158</v>
      </c>
      <c r="U5288" s="13" t="n">
        <f aca="false">F5288-E5288</f>
        <v>11</v>
      </c>
      <c r="V5288" s="13" t="n">
        <f aca="false">G5288-F5288</f>
        <v>6</v>
      </c>
      <c r="W5288" s="13" t="n">
        <f aca="false">G5288-E5288</f>
        <v>17</v>
      </c>
      <c r="X5288" s="10" t="n">
        <f aca="false">YEAR(E5288)</f>
        <v>2020</v>
      </c>
      <c r="Y5288" s="0" t="str">
        <f aca="false">TEXT(E5288,"yyyy-mm")</f>
        <v>2020-02</v>
      </c>
      <c r="Z5288" s="0" t="str">
        <f aca="false">"Q"&amp;ROUNDUP(MONTH(E5288)/3,0)&amp;"-"&amp;YEAR(E5288)</f>
        <v>Q1-2020</v>
      </c>
    </row>
    <row r="5289" customFormat="false" ht="14.25" hidden="false" customHeight="false" outlineLevel="0" collapsed="false">
      <c r="A5289" s="0" t="s">
        <v>5331</v>
      </c>
      <c r="B5289" s="0" t="s">
        <v>41</v>
      </c>
      <c r="C5289" s="0" t="s">
        <v>39</v>
      </c>
      <c r="D5289" s="9" t="n">
        <v>43800</v>
      </c>
      <c r="E5289" s="9" t="n">
        <v>43879</v>
      </c>
      <c r="F5289" s="9" t="n">
        <v>43883</v>
      </c>
      <c r="G5289" s="9" t="n">
        <v>43890</v>
      </c>
      <c r="H5289" s="10" t="s">
        <v>36</v>
      </c>
      <c r="I5289" s="0" t="n">
        <v>24</v>
      </c>
      <c r="J5289" s="0" t="n">
        <v>3</v>
      </c>
      <c r="K5289" s="0" t="n">
        <v>162</v>
      </c>
      <c r="L5289" s="0" t="n">
        <v>5</v>
      </c>
      <c r="M5289" s="0" t="n">
        <v>3</v>
      </c>
      <c r="N5289" s="11" t="n">
        <v>0.05</v>
      </c>
      <c r="O5289" s="12" t="n">
        <v>105.53</v>
      </c>
      <c r="P5289" s="12" t="n">
        <v>167.5</v>
      </c>
      <c r="Q5289" s="12" t="n">
        <f aca="false">M5289*P5289*(1-N5289)</f>
        <v>477.375</v>
      </c>
      <c r="R5289" s="12" t="n">
        <f aca="false">M5289*O5289</f>
        <v>316.59</v>
      </c>
      <c r="S5289" s="12" t="n">
        <f aca="false">Q5289-R5289</f>
        <v>160.785</v>
      </c>
      <c r="T5289" s="11" t="n">
        <f aca="false">IFERROR(S5289/Q5289,0)</f>
        <v>0.33681068342498</v>
      </c>
      <c r="U5289" s="13" t="n">
        <f aca="false">F5289-E5289</f>
        <v>4</v>
      </c>
      <c r="V5289" s="13" t="n">
        <f aca="false">G5289-F5289</f>
        <v>7</v>
      </c>
      <c r="W5289" s="13" t="n">
        <f aca="false">G5289-E5289</f>
        <v>11</v>
      </c>
      <c r="X5289" s="10" t="n">
        <f aca="false">YEAR(E5289)</f>
        <v>2020</v>
      </c>
      <c r="Y5289" s="0" t="str">
        <f aca="false">TEXT(E5289,"yyyy-mm")</f>
        <v>2020-02</v>
      </c>
      <c r="Z5289" s="0" t="str">
        <f aca="false">"Q"&amp;ROUNDUP(MONTH(E5289)/3,0)&amp;"-"&amp;YEAR(E5289)</f>
        <v>Q1-2020</v>
      </c>
    </row>
    <row r="5290" customFormat="false" ht="14.25" hidden="false" customHeight="false" outlineLevel="0" collapsed="false">
      <c r="A5290" s="0" t="s">
        <v>5332</v>
      </c>
      <c r="B5290" s="0" t="s">
        <v>41</v>
      </c>
      <c r="C5290" s="0" t="s">
        <v>48</v>
      </c>
      <c r="D5290" s="9" t="n">
        <v>43800</v>
      </c>
      <c r="E5290" s="9" t="n">
        <v>43879</v>
      </c>
      <c r="F5290" s="9" t="n">
        <v>43883</v>
      </c>
      <c r="G5290" s="9" t="n">
        <v>43892</v>
      </c>
      <c r="H5290" s="10" t="s">
        <v>36</v>
      </c>
      <c r="I5290" s="0" t="n">
        <v>22</v>
      </c>
      <c r="J5290" s="0" t="n">
        <v>10</v>
      </c>
      <c r="K5290" s="0" t="n">
        <v>54</v>
      </c>
      <c r="L5290" s="0" t="n">
        <v>6</v>
      </c>
      <c r="M5290" s="0" t="n">
        <v>5</v>
      </c>
      <c r="N5290" s="11" t="n">
        <v>0.1</v>
      </c>
      <c r="O5290" s="12" t="n">
        <v>2785.86</v>
      </c>
      <c r="P5290" s="12" t="n">
        <v>5065.2</v>
      </c>
      <c r="Q5290" s="12" t="n">
        <f aca="false">M5290*P5290*(1-N5290)</f>
        <v>22793.4</v>
      </c>
      <c r="R5290" s="12" t="n">
        <f aca="false">M5290*O5290</f>
        <v>13929.3</v>
      </c>
      <c r="S5290" s="12" t="n">
        <f aca="false">Q5290-R5290</f>
        <v>8864.1</v>
      </c>
      <c r="T5290" s="11" t="n">
        <f aca="false">IFERROR(S5290/Q5290,0)</f>
        <v>0.388888888888889</v>
      </c>
      <c r="U5290" s="13" t="n">
        <f aca="false">F5290-E5290</f>
        <v>4</v>
      </c>
      <c r="V5290" s="13" t="n">
        <f aca="false">G5290-F5290</f>
        <v>9</v>
      </c>
      <c r="W5290" s="13" t="n">
        <f aca="false">G5290-E5290</f>
        <v>13</v>
      </c>
      <c r="X5290" s="10" t="n">
        <f aca="false">YEAR(E5290)</f>
        <v>2020</v>
      </c>
      <c r="Y5290" s="0" t="str">
        <f aca="false">TEXT(E5290,"yyyy-mm")</f>
        <v>2020-02</v>
      </c>
      <c r="Z5290" s="0" t="str">
        <f aca="false">"Q"&amp;ROUNDUP(MONTH(E5290)/3,0)&amp;"-"&amp;YEAR(E5290)</f>
        <v>Q1-2020</v>
      </c>
    </row>
    <row r="5291" customFormat="false" ht="14.25" hidden="false" customHeight="false" outlineLevel="0" collapsed="false">
      <c r="A5291" s="0" t="s">
        <v>5333</v>
      </c>
      <c r="B5291" s="0" t="s">
        <v>38</v>
      </c>
      <c r="C5291" s="0" t="s">
        <v>35</v>
      </c>
      <c r="D5291" s="9" t="n">
        <v>43800</v>
      </c>
      <c r="E5291" s="9" t="n">
        <v>43879</v>
      </c>
      <c r="F5291" s="9" t="n">
        <v>43889</v>
      </c>
      <c r="G5291" s="9" t="n">
        <v>43899</v>
      </c>
      <c r="H5291" s="10" t="s">
        <v>36</v>
      </c>
      <c r="I5291" s="0" t="n">
        <v>20</v>
      </c>
      <c r="J5291" s="0" t="n">
        <v>24</v>
      </c>
      <c r="K5291" s="0" t="n">
        <v>224</v>
      </c>
      <c r="L5291" s="0" t="n">
        <v>13</v>
      </c>
      <c r="M5291" s="0" t="n">
        <v>3</v>
      </c>
      <c r="N5291" s="11" t="n">
        <v>0.05</v>
      </c>
      <c r="O5291" s="12" t="n">
        <v>514.29</v>
      </c>
      <c r="P5291" s="12" t="n">
        <v>676.7</v>
      </c>
      <c r="Q5291" s="12" t="n">
        <f aca="false">M5291*P5291*(1-N5291)</f>
        <v>1928.595</v>
      </c>
      <c r="R5291" s="12" t="n">
        <f aca="false">M5291*O5291</f>
        <v>1542.87</v>
      </c>
      <c r="S5291" s="12" t="n">
        <f aca="false">Q5291-R5291</f>
        <v>385.725</v>
      </c>
      <c r="T5291" s="11" t="n">
        <f aca="false">IFERROR(S5291/Q5291,0)</f>
        <v>0.200003111073087</v>
      </c>
      <c r="U5291" s="13" t="n">
        <f aca="false">F5291-E5291</f>
        <v>10</v>
      </c>
      <c r="V5291" s="13" t="n">
        <f aca="false">G5291-F5291</f>
        <v>10</v>
      </c>
      <c r="W5291" s="13" t="n">
        <f aca="false">G5291-E5291</f>
        <v>20</v>
      </c>
      <c r="X5291" s="10" t="n">
        <f aca="false">YEAR(E5291)</f>
        <v>2020</v>
      </c>
      <c r="Y5291" s="0" t="str">
        <f aca="false">TEXT(E5291,"yyyy-mm")</f>
        <v>2020-02</v>
      </c>
      <c r="Z5291" s="0" t="str">
        <f aca="false">"Q"&amp;ROUNDUP(MONTH(E5291)/3,0)&amp;"-"&amp;YEAR(E5291)</f>
        <v>Q1-2020</v>
      </c>
    </row>
    <row r="5292" customFormat="false" ht="14.25" hidden="false" customHeight="false" outlineLevel="0" collapsed="false">
      <c r="A5292" s="0" t="s">
        <v>5334</v>
      </c>
      <c r="B5292" s="0" t="s">
        <v>41</v>
      </c>
      <c r="C5292" s="0" t="s">
        <v>35</v>
      </c>
      <c r="D5292" s="9" t="n">
        <v>43800</v>
      </c>
      <c r="E5292" s="9" t="n">
        <v>43879</v>
      </c>
      <c r="F5292" s="9" t="n">
        <v>43894</v>
      </c>
      <c r="G5292" s="9" t="n">
        <v>43903</v>
      </c>
      <c r="H5292" s="10" t="s">
        <v>36</v>
      </c>
      <c r="I5292" s="0" t="n">
        <v>22</v>
      </c>
      <c r="J5292" s="0" t="n">
        <v>11</v>
      </c>
      <c r="K5292" s="0" t="n">
        <v>245</v>
      </c>
      <c r="L5292" s="0" t="n">
        <v>37</v>
      </c>
      <c r="M5292" s="0" t="n">
        <v>1</v>
      </c>
      <c r="N5292" s="11" t="n">
        <v>0.05</v>
      </c>
      <c r="O5292" s="12" t="n">
        <v>786.51</v>
      </c>
      <c r="P5292" s="12" t="n">
        <v>1829.1</v>
      </c>
      <c r="Q5292" s="12" t="n">
        <f aca="false">M5292*P5292*(1-N5292)</f>
        <v>1737.645</v>
      </c>
      <c r="R5292" s="12" t="n">
        <f aca="false">M5292*O5292</f>
        <v>786.51</v>
      </c>
      <c r="S5292" s="12" t="n">
        <f aca="false">Q5292-R5292</f>
        <v>951.135</v>
      </c>
      <c r="T5292" s="11" t="n">
        <f aca="false">IFERROR(S5292/Q5292,0)</f>
        <v>0.547370147527257</v>
      </c>
      <c r="U5292" s="13" t="n">
        <f aca="false">F5292-E5292</f>
        <v>15</v>
      </c>
      <c r="V5292" s="13" t="n">
        <f aca="false">G5292-F5292</f>
        <v>9</v>
      </c>
      <c r="W5292" s="13" t="n">
        <f aca="false">G5292-E5292</f>
        <v>24</v>
      </c>
      <c r="X5292" s="10" t="n">
        <f aca="false">YEAR(E5292)</f>
        <v>2020</v>
      </c>
      <c r="Y5292" s="0" t="str">
        <f aca="false">TEXT(E5292,"yyyy-mm")</f>
        <v>2020-02</v>
      </c>
      <c r="Z5292" s="0" t="str">
        <f aca="false">"Q"&amp;ROUNDUP(MONTH(E5292)/3,0)&amp;"-"&amp;YEAR(E5292)</f>
        <v>Q1-2020</v>
      </c>
    </row>
    <row r="5293" customFormat="false" ht="14.25" hidden="false" customHeight="false" outlineLevel="0" collapsed="false">
      <c r="A5293" s="0" t="s">
        <v>5335</v>
      </c>
      <c r="B5293" s="0" t="s">
        <v>34</v>
      </c>
      <c r="C5293" s="0" t="s">
        <v>35</v>
      </c>
      <c r="D5293" s="9" t="n">
        <v>43800</v>
      </c>
      <c r="E5293" s="9" t="n">
        <v>43879</v>
      </c>
      <c r="F5293" s="9" t="n">
        <v>43892</v>
      </c>
      <c r="G5293" s="9" t="n">
        <v>43900</v>
      </c>
      <c r="H5293" s="10" t="s">
        <v>36</v>
      </c>
      <c r="I5293" s="0" t="n">
        <v>7</v>
      </c>
      <c r="J5293" s="0" t="n">
        <v>9</v>
      </c>
      <c r="K5293" s="0" t="n">
        <v>217</v>
      </c>
      <c r="L5293" s="0" t="n">
        <v>4</v>
      </c>
      <c r="M5293" s="0" t="n">
        <v>6</v>
      </c>
      <c r="N5293" s="11" t="n">
        <v>0.15</v>
      </c>
      <c r="O5293" s="12" t="n">
        <v>835.76</v>
      </c>
      <c r="P5293" s="12" t="n">
        <v>1085.4</v>
      </c>
      <c r="Q5293" s="12" t="n">
        <f aca="false">M5293*P5293*(1-N5293)</f>
        <v>5535.54</v>
      </c>
      <c r="R5293" s="12" t="n">
        <f aca="false">M5293*O5293</f>
        <v>5014.56</v>
      </c>
      <c r="S5293" s="12" t="n">
        <f aca="false">Q5293-R5293</f>
        <v>520.980000000001</v>
      </c>
      <c r="T5293" s="11" t="n">
        <f aca="false">IFERROR(S5293/Q5293,0)</f>
        <v>0.0941154792486371</v>
      </c>
      <c r="U5293" s="13" t="n">
        <f aca="false">F5293-E5293</f>
        <v>13</v>
      </c>
      <c r="V5293" s="13" t="n">
        <f aca="false">G5293-F5293</f>
        <v>8</v>
      </c>
      <c r="W5293" s="13" t="n">
        <f aca="false">G5293-E5293</f>
        <v>21</v>
      </c>
      <c r="X5293" s="10" t="n">
        <f aca="false">YEAR(E5293)</f>
        <v>2020</v>
      </c>
      <c r="Y5293" s="0" t="str">
        <f aca="false">TEXT(E5293,"yyyy-mm")</f>
        <v>2020-02</v>
      </c>
      <c r="Z5293" s="0" t="str">
        <f aca="false">"Q"&amp;ROUNDUP(MONTH(E5293)/3,0)&amp;"-"&amp;YEAR(E5293)</f>
        <v>Q1-2020</v>
      </c>
    </row>
    <row r="5294" customFormat="false" ht="14.25" hidden="false" customHeight="false" outlineLevel="0" collapsed="false">
      <c r="A5294" s="0" t="s">
        <v>5336</v>
      </c>
      <c r="B5294" s="0" t="s">
        <v>34</v>
      </c>
      <c r="C5294" s="0" t="s">
        <v>39</v>
      </c>
      <c r="D5294" s="9" t="n">
        <v>43800</v>
      </c>
      <c r="E5294" s="9" t="n">
        <v>43880</v>
      </c>
      <c r="F5294" s="9" t="n">
        <v>43895</v>
      </c>
      <c r="G5294" s="9" t="n">
        <v>43904</v>
      </c>
      <c r="H5294" s="10" t="s">
        <v>36</v>
      </c>
      <c r="I5294" s="0" t="n">
        <v>6</v>
      </c>
      <c r="J5294" s="0" t="n">
        <v>48</v>
      </c>
      <c r="K5294" s="0" t="n">
        <v>88</v>
      </c>
      <c r="L5294" s="0" t="n">
        <v>26</v>
      </c>
      <c r="M5294" s="0" t="n">
        <v>8</v>
      </c>
      <c r="N5294" s="11" t="n">
        <v>0.1</v>
      </c>
      <c r="O5294" s="12" t="n">
        <v>732.58</v>
      </c>
      <c r="P5294" s="12" t="n">
        <v>951.4</v>
      </c>
      <c r="Q5294" s="12" t="n">
        <f aca="false">M5294*P5294*(1-N5294)</f>
        <v>6850.08</v>
      </c>
      <c r="R5294" s="12" t="n">
        <f aca="false">M5294*O5294</f>
        <v>5860.64</v>
      </c>
      <c r="S5294" s="12" t="n">
        <f aca="false">Q5294-R5294</f>
        <v>989.44</v>
      </c>
      <c r="T5294" s="11" t="n">
        <f aca="false">IFERROR(S5294/Q5294,0)</f>
        <v>0.1444421087053</v>
      </c>
      <c r="U5294" s="13" t="n">
        <f aca="false">F5294-E5294</f>
        <v>15</v>
      </c>
      <c r="V5294" s="13" t="n">
        <f aca="false">G5294-F5294</f>
        <v>9</v>
      </c>
      <c r="W5294" s="13" t="n">
        <f aca="false">G5294-E5294</f>
        <v>24</v>
      </c>
      <c r="X5294" s="10" t="n">
        <f aca="false">YEAR(E5294)</f>
        <v>2020</v>
      </c>
      <c r="Y5294" s="0" t="str">
        <f aca="false">TEXT(E5294,"yyyy-mm")</f>
        <v>2020-02</v>
      </c>
      <c r="Z5294" s="0" t="str">
        <f aca="false">"Q"&amp;ROUNDUP(MONTH(E5294)/3,0)&amp;"-"&amp;YEAR(E5294)</f>
        <v>Q1-2020</v>
      </c>
    </row>
    <row r="5295" customFormat="false" ht="14.25" hidden="false" customHeight="false" outlineLevel="0" collapsed="false">
      <c r="A5295" s="0" t="s">
        <v>5337</v>
      </c>
      <c r="B5295" s="0" t="s">
        <v>43</v>
      </c>
      <c r="C5295" s="0" t="s">
        <v>58</v>
      </c>
      <c r="D5295" s="9" t="n">
        <v>43800</v>
      </c>
      <c r="E5295" s="9" t="n">
        <v>43880</v>
      </c>
      <c r="F5295" s="9" t="n">
        <v>43900</v>
      </c>
      <c r="G5295" s="9" t="n">
        <v>43910</v>
      </c>
      <c r="H5295" s="10" t="s">
        <v>36</v>
      </c>
      <c r="I5295" s="0" t="n">
        <v>26</v>
      </c>
      <c r="J5295" s="0" t="n">
        <v>11</v>
      </c>
      <c r="K5295" s="0" t="n">
        <v>353</v>
      </c>
      <c r="L5295" s="0" t="n">
        <v>8</v>
      </c>
      <c r="M5295" s="0" t="n">
        <v>1</v>
      </c>
      <c r="N5295" s="11" t="n">
        <v>0.2</v>
      </c>
      <c r="O5295" s="12" t="n">
        <v>715.02</v>
      </c>
      <c r="P5295" s="12" t="n">
        <v>1232.8</v>
      </c>
      <c r="Q5295" s="12" t="n">
        <f aca="false">M5295*P5295*(1-N5295)</f>
        <v>986.24</v>
      </c>
      <c r="R5295" s="12" t="n">
        <f aca="false">M5295*O5295</f>
        <v>715.02</v>
      </c>
      <c r="S5295" s="12" t="n">
        <f aca="false">Q5295-R5295</f>
        <v>271.22</v>
      </c>
      <c r="T5295" s="11" t="n">
        <f aca="false">IFERROR(S5295/Q5295,0)</f>
        <v>0.275004055807917</v>
      </c>
      <c r="U5295" s="13" t="n">
        <f aca="false">F5295-E5295</f>
        <v>20</v>
      </c>
      <c r="V5295" s="13" t="n">
        <f aca="false">G5295-F5295</f>
        <v>10</v>
      </c>
      <c r="W5295" s="13" t="n">
        <f aca="false">G5295-E5295</f>
        <v>30</v>
      </c>
      <c r="X5295" s="10" t="n">
        <f aca="false">YEAR(E5295)</f>
        <v>2020</v>
      </c>
      <c r="Y5295" s="0" t="str">
        <f aca="false">TEXT(E5295,"yyyy-mm")</f>
        <v>2020-02</v>
      </c>
      <c r="Z5295" s="0" t="str">
        <f aca="false">"Q"&amp;ROUNDUP(MONTH(E5295)/3,0)&amp;"-"&amp;YEAR(E5295)</f>
        <v>Q1-2020</v>
      </c>
    </row>
    <row r="5296" customFormat="false" ht="14.25" hidden="false" customHeight="false" outlineLevel="0" collapsed="false">
      <c r="A5296" s="0" t="s">
        <v>5338</v>
      </c>
      <c r="B5296" s="0" t="s">
        <v>43</v>
      </c>
      <c r="C5296" s="0" t="s">
        <v>58</v>
      </c>
      <c r="D5296" s="9" t="n">
        <v>43700</v>
      </c>
      <c r="E5296" s="9" t="n">
        <v>43880</v>
      </c>
      <c r="F5296" s="9" t="n">
        <v>43891</v>
      </c>
      <c r="G5296" s="9" t="n">
        <v>43895</v>
      </c>
      <c r="H5296" s="10" t="s">
        <v>36</v>
      </c>
      <c r="I5296" s="0" t="n">
        <v>26</v>
      </c>
      <c r="J5296" s="0" t="n">
        <v>15</v>
      </c>
      <c r="K5296" s="0" t="n">
        <v>356</v>
      </c>
      <c r="L5296" s="0" t="n">
        <v>35</v>
      </c>
      <c r="M5296" s="0" t="n">
        <v>8</v>
      </c>
      <c r="N5296" s="11" t="n">
        <v>0.075</v>
      </c>
      <c r="O5296" s="12" t="n">
        <v>536.2</v>
      </c>
      <c r="P5296" s="12" t="n">
        <v>1011.7</v>
      </c>
      <c r="Q5296" s="12" t="n">
        <f aca="false">M5296*P5296*(1-N5296)</f>
        <v>7486.58</v>
      </c>
      <c r="R5296" s="12" t="n">
        <f aca="false">M5296*O5296</f>
        <v>4289.6</v>
      </c>
      <c r="S5296" s="12" t="n">
        <f aca="false">Q5296-R5296</f>
        <v>3196.98</v>
      </c>
      <c r="T5296" s="11" t="n">
        <f aca="false">IFERROR(S5296/Q5296,0)</f>
        <v>0.427028095605737</v>
      </c>
      <c r="U5296" s="13" t="n">
        <f aca="false">F5296-E5296</f>
        <v>11</v>
      </c>
      <c r="V5296" s="13" t="n">
        <f aca="false">G5296-F5296</f>
        <v>4</v>
      </c>
      <c r="W5296" s="13" t="n">
        <f aca="false">G5296-E5296</f>
        <v>15</v>
      </c>
      <c r="X5296" s="10" t="n">
        <f aca="false">YEAR(E5296)</f>
        <v>2020</v>
      </c>
      <c r="Y5296" s="0" t="str">
        <f aca="false">TEXT(E5296,"yyyy-mm")</f>
        <v>2020-02</v>
      </c>
      <c r="Z5296" s="0" t="str">
        <f aca="false">"Q"&amp;ROUNDUP(MONTH(E5296)/3,0)&amp;"-"&amp;YEAR(E5296)</f>
        <v>Q1-2020</v>
      </c>
    </row>
    <row r="5297" customFormat="false" ht="14.25" hidden="false" customHeight="false" outlineLevel="0" collapsed="false">
      <c r="A5297" s="0" t="s">
        <v>5339</v>
      </c>
      <c r="B5297" s="0" t="s">
        <v>41</v>
      </c>
      <c r="C5297" s="0" t="s">
        <v>46</v>
      </c>
      <c r="D5297" s="9" t="n">
        <v>43800</v>
      </c>
      <c r="E5297" s="9" t="n">
        <v>43880</v>
      </c>
      <c r="F5297" s="9" t="n">
        <v>43906</v>
      </c>
      <c r="G5297" s="9" t="n">
        <v>43907</v>
      </c>
      <c r="H5297" s="10" t="s">
        <v>36</v>
      </c>
      <c r="I5297" s="0" t="n">
        <v>24</v>
      </c>
      <c r="J5297" s="0" t="n">
        <v>15</v>
      </c>
      <c r="K5297" s="0" t="n">
        <v>319</v>
      </c>
      <c r="L5297" s="0" t="n">
        <v>18</v>
      </c>
      <c r="M5297" s="0" t="n">
        <v>4</v>
      </c>
      <c r="N5297" s="11" t="n">
        <v>0.05</v>
      </c>
      <c r="O5297" s="12" t="n">
        <v>542.7</v>
      </c>
      <c r="P5297" s="12" t="n">
        <v>1005</v>
      </c>
      <c r="Q5297" s="12" t="n">
        <f aca="false">M5297*P5297*(1-N5297)</f>
        <v>3819</v>
      </c>
      <c r="R5297" s="12" t="n">
        <f aca="false">M5297*O5297</f>
        <v>2170.8</v>
      </c>
      <c r="S5297" s="12" t="n">
        <f aca="false">Q5297-R5297</f>
        <v>1648.2</v>
      </c>
      <c r="T5297" s="11" t="n">
        <f aca="false">IFERROR(S5297/Q5297,0)</f>
        <v>0.431578947368421</v>
      </c>
      <c r="U5297" s="13" t="n">
        <f aca="false">F5297-E5297</f>
        <v>26</v>
      </c>
      <c r="V5297" s="13" t="n">
        <f aca="false">G5297-F5297</f>
        <v>1</v>
      </c>
      <c r="W5297" s="13" t="n">
        <f aca="false">G5297-E5297</f>
        <v>27</v>
      </c>
      <c r="X5297" s="10" t="n">
        <f aca="false">YEAR(E5297)</f>
        <v>2020</v>
      </c>
      <c r="Y5297" s="0" t="str">
        <f aca="false">TEXT(E5297,"yyyy-mm")</f>
        <v>2020-02</v>
      </c>
      <c r="Z5297" s="0" t="str">
        <f aca="false">"Q"&amp;ROUNDUP(MONTH(E5297)/3,0)&amp;"-"&amp;YEAR(E5297)</f>
        <v>Q1-2020</v>
      </c>
    </row>
    <row r="5298" customFormat="false" ht="14.25" hidden="false" customHeight="false" outlineLevel="0" collapsed="false">
      <c r="A5298" s="0" t="s">
        <v>5340</v>
      </c>
      <c r="B5298" s="0" t="s">
        <v>38</v>
      </c>
      <c r="C5298" s="0" t="s">
        <v>48</v>
      </c>
      <c r="D5298" s="9" t="n">
        <v>43800</v>
      </c>
      <c r="E5298" s="9" t="n">
        <v>43880</v>
      </c>
      <c r="F5298" s="9" t="n">
        <v>43893</v>
      </c>
      <c r="G5298" s="9" t="n">
        <v>43901</v>
      </c>
      <c r="H5298" s="10" t="s">
        <v>36</v>
      </c>
      <c r="I5298" s="0" t="n">
        <v>19</v>
      </c>
      <c r="J5298" s="0" t="n">
        <v>35</v>
      </c>
      <c r="K5298" s="0" t="n">
        <v>31</v>
      </c>
      <c r="L5298" s="0" t="n">
        <v>18</v>
      </c>
      <c r="M5298" s="0" t="n">
        <v>5</v>
      </c>
      <c r="N5298" s="11" t="n">
        <v>0.075</v>
      </c>
      <c r="O5298" s="12" t="n">
        <v>994.95</v>
      </c>
      <c r="P5298" s="12" t="n">
        <v>1989.9</v>
      </c>
      <c r="Q5298" s="12" t="n">
        <f aca="false">M5298*P5298*(1-N5298)</f>
        <v>9203.2875</v>
      </c>
      <c r="R5298" s="12" t="n">
        <f aca="false">M5298*O5298</f>
        <v>4974.75</v>
      </c>
      <c r="S5298" s="12" t="n">
        <f aca="false">Q5298-R5298</f>
        <v>4228.5375</v>
      </c>
      <c r="T5298" s="11" t="n">
        <f aca="false">IFERROR(S5298/Q5298,0)</f>
        <v>0.45945945945946</v>
      </c>
      <c r="U5298" s="13" t="n">
        <f aca="false">F5298-E5298</f>
        <v>13</v>
      </c>
      <c r="V5298" s="13" t="n">
        <f aca="false">G5298-F5298</f>
        <v>8</v>
      </c>
      <c r="W5298" s="13" t="n">
        <f aca="false">G5298-E5298</f>
        <v>21</v>
      </c>
      <c r="X5298" s="10" t="n">
        <f aca="false">YEAR(E5298)</f>
        <v>2020</v>
      </c>
      <c r="Y5298" s="0" t="str">
        <f aca="false">TEXT(E5298,"yyyy-mm")</f>
        <v>2020-02</v>
      </c>
      <c r="Z5298" s="0" t="str">
        <f aca="false">"Q"&amp;ROUNDUP(MONTH(E5298)/3,0)&amp;"-"&amp;YEAR(E5298)</f>
        <v>Q1-2020</v>
      </c>
    </row>
    <row r="5299" customFormat="false" ht="14.25" hidden="false" customHeight="false" outlineLevel="0" collapsed="false">
      <c r="A5299" s="0" t="s">
        <v>5341</v>
      </c>
      <c r="B5299" s="0" t="s">
        <v>34</v>
      </c>
      <c r="C5299" s="0" t="s">
        <v>35</v>
      </c>
      <c r="D5299" s="9" t="n">
        <v>43800</v>
      </c>
      <c r="E5299" s="9" t="n">
        <v>43880</v>
      </c>
      <c r="F5299" s="9" t="n">
        <v>43882</v>
      </c>
      <c r="G5299" s="9" t="n">
        <v>43889</v>
      </c>
      <c r="H5299" s="10" t="s">
        <v>36</v>
      </c>
      <c r="I5299" s="0" t="n">
        <v>3</v>
      </c>
      <c r="J5299" s="0" t="n">
        <v>40</v>
      </c>
      <c r="K5299" s="0" t="n">
        <v>230</v>
      </c>
      <c r="L5299" s="0" t="n">
        <v>33</v>
      </c>
      <c r="M5299" s="0" t="n">
        <v>6</v>
      </c>
      <c r="N5299" s="11" t="n">
        <v>0.2</v>
      </c>
      <c r="O5299" s="12" t="n">
        <v>675.36</v>
      </c>
      <c r="P5299" s="12" t="n">
        <v>938</v>
      </c>
      <c r="Q5299" s="12" t="n">
        <f aca="false">M5299*P5299*(1-N5299)</f>
        <v>4502.4</v>
      </c>
      <c r="R5299" s="12" t="n">
        <f aca="false">M5299*O5299</f>
        <v>4052.16</v>
      </c>
      <c r="S5299" s="12" t="n">
        <f aca="false">Q5299-R5299</f>
        <v>450.240000000001</v>
      </c>
      <c r="T5299" s="11" t="n">
        <f aca="false">IFERROR(S5299/Q5299,0)</f>
        <v>0.1</v>
      </c>
      <c r="U5299" s="13" t="n">
        <f aca="false">F5299-E5299</f>
        <v>2</v>
      </c>
      <c r="V5299" s="13" t="n">
        <f aca="false">G5299-F5299</f>
        <v>7</v>
      </c>
      <c r="W5299" s="13" t="n">
        <f aca="false">G5299-E5299</f>
        <v>9</v>
      </c>
      <c r="X5299" s="10" t="n">
        <f aca="false">YEAR(E5299)</f>
        <v>2020</v>
      </c>
      <c r="Y5299" s="0" t="str">
        <f aca="false">TEXT(E5299,"yyyy-mm")</f>
        <v>2020-02</v>
      </c>
      <c r="Z5299" s="0" t="str">
        <f aca="false">"Q"&amp;ROUNDUP(MONTH(E5299)/3,0)&amp;"-"&amp;YEAR(E5299)</f>
        <v>Q1-2020</v>
      </c>
    </row>
    <row r="5300" customFormat="false" ht="14.25" hidden="false" customHeight="false" outlineLevel="0" collapsed="false">
      <c r="A5300" s="0" t="s">
        <v>5342</v>
      </c>
      <c r="B5300" s="0" t="s">
        <v>34</v>
      </c>
      <c r="C5300" s="0" t="s">
        <v>35</v>
      </c>
      <c r="D5300" s="9" t="n">
        <v>43700</v>
      </c>
      <c r="E5300" s="9" t="n">
        <v>43880</v>
      </c>
      <c r="F5300" s="9" t="n">
        <v>43885</v>
      </c>
      <c r="G5300" s="9" t="n">
        <v>43894</v>
      </c>
      <c r="H5300" s="10" t="s">
        <v>36</v>
      </c>
      <c r="I5300" s="0" t="n">
        <v>2</v>
      </c>
      <c r="J5300" s="0" t="n">
        <v>14</v>
      </c>
      <c r="K5300" s="0" t="n">
        <v>230</v>
      </c>
      <c r="L5300" s="0" t="n">
        <v>12</v>
      </c>
      <c r="M5300" s="0" t="n">
        <v>3</v>
      </c>
      <c r="N5300" s="11" t="n">
        <v>0.2</v>
      </c>
      <c r="O5300" s="12" t="n">
        <v>2278</v>
      </c>
      <c r="P5300" s="12" t="n">
        <v>2680</v>
      </c>
      <c r="Q5300" s="12" t="n">
        <f aca="false">M5300*P5300*(1-N5300)</f>
        <v>6432</v>
      </c>
      <c r="R5300" s="12" t="n">
        <f aca="false">M5300*O5300</f>
        <v>6834</v>
      </c>
      <c r="S5300" s="12" t="n">
        <f aca="false">Q5300-R5300</f>
        <v>-402</v>
      </c>
      <c r="T5300" s="11" t="n">
        <f aca="false">IFERROR(S5300/Q5300,0)</f>
        <v>-0.0625</v>
      </c>
      <c r="U5300" s="13" t="n">
        <f aca="false">F5300-E5300</f>
        <v>5</v>
      </c>
      <c r="V5300" s="13" t="n">
        <f aca="false">G5300-F5300</f>
        <v>9</v>
      </c>
      <c r="W5300" s="13" t="n">
        <f aca="false">G5300-E5300</f>
        <v>14</v>
      </c>
      <c r="X5300" s="10" t="n">
        <f aca="false">YEAR(E5300)</f>
        <v>2020</v>
      </c>
      <c r="Y5300" s="0" t="str">
        <f aca="false">TEXT(E5300,"yyyy-mm")</f>
        <v>2020-02</v>
      </c>
      <c r="Z5300" s="0" t="str">
        <f aca="false">"Q"&amp;ROUNDUP(MONTH(E5300)/3,0)&amp;"-"&amp;YEAR(E5300)</f>
        <v>Q1-2020</v>
      </c>
    </row>
    <row r="5301" customFormat="false" ht="14.25" hidden="false" customHeight="false" outlineLevel="0" collapsed="false">
      <c r="A5301" s="0" t="s">
        <v>5343</v>
      </c>
      <c r="B5301" s="0" t="s">
        <v>38</v>
      </c>
      <c r="C5301" s="0" t="s">
        <v>79</v>
      </c>
      <c r="D5301" s="9" t="n">
        <v>43800</v>
      </c>
      <c r="E5301" s="9" t="n">
        <v>43880</v>
      </c>
      <c r="F5301" s="9" t="n">
        <v>43893</v>
      </c>
      <c r="G5301" s="9" t="n">
        <v>43895</v>
      </c>
      <c r="H5301" s="10" t="s">
        <v>36</v>
      </c>
      <c r="I5301" s="0" t="n">
        <v>17</v>
      </c>
      <c r="J5301" s="0" t="n">
        <v>19</v>
      </c>
      <c r="K5301" s="0" t="n">
        <v>68</v>
      </c>
      <c r="L5301" s="0" t="n">
        <v>37</v>
      </c>
      <c r="M5301" s="0" t="n">
        <v>2</v>
      </c>
      <c r="N5301" s="11" t="n">
        <v>0.2</v>
      </c>
      <c r="O5301" s="12" t="n">
        <v>2156.73</v>
      </c>
      <c r="P5301" s="12" t="n">
        <v>2914.5</v>
      </c>
      <c r="Q5301" s="12" t="n">
        <f aca="false">M5301*P5301*(1-N5301)</f>
        <v>4663.2</v>
      </c>
      <c r="R5301" s="12" t="n">
        <f aca="false">M5301*O5301</f>
        <v>4313.46</v>
      </c>
      <c r="S5301" s="12" t="n">
        <f aca="false">Q5301-R5301</f>
        <v>349.74</v>
      </c>
      <c r="T5301" s="11" t="n">
        <f aca="false">IFERROR(S5301/Q5301,0)</f>
        <v>0.075</v>
      </c>
      <c r="U5301" s="13" t="n">
        <f aca="false">F5301-E5301</f>
        <v>13</v>
      </c>
      <c r="V5301" s="13" t="n">
        <f aca="false">G5301-F5301</f>
        <v>2</v>
      </c>
      <c r="W5301" s="13" t="n">
        <f aca="false">G5301-E5301</f>
        <v>15</v>
      </c>
      <c r="X5301" s="10" t="n">
        <f aca="false">YEAR(E5301)</f>
        <v>2020</v>
      </c>
      <c r="Y5301" s="0" t="str">
        <f aca="false">TEXT(E5301,"yyyy-mm")</f>
        <v>2020-02</v>
      </c>
      <c r="Z5301" s="0" t="str">
        <f aca="false">"Q"&amp;ROUNDUP(MONTH(E5301)/3,0)&amp;"-"&amp;YEAR(E5301)</f>
        <v>Q1-2020</v>
      </c>
    </row>
    <row r="5302" customFormat="false" ht="14.25" hidden="false" customHeight="false" outlineLevel="0" collapsed="false">
      <c r="A5302" s="0" t="s">
        <v>5344</v>
      </c>
      <c r="B5302" s="0" t="s">
        <v>34</v>
      </c>
      <c r="C5302" s="0" t="s">
        <v>39</v>
      </c>
      <c r="D5302" s="9" t="n">
        <v>43700</v>
      </c>
      <c r="E5302" s="9" t="n">
        <v>43880</v>
      </c>
      <c r="F5302" s="9" t="n">
        <v>43888</v>
      </c>
      <c r="G5302" s="9" t="n">
        <v>43896</v>
      </c>
      <c r="H5302" s="10" t="s">
        <v>36</v>
      </c>
      <c r="I5302" s="0" t="n">
        <v>2</v>
      </c>
      <c r="J5302" s="0" t="n">
        <v>37</v>
      </c>
      <c r="K5302" s="0" t="n">
        <v>193</v>
      </c>
      <c r="L5302" s="0" t="n">
        <v>28</v>
      </c>
      <c r="M5302" s="0" t="n">
        <v>8</v>
      </c>
      <c r="N5302" s="11" t="n">
        <v>0.05</v>
      </c>
      <c r="O5302" s="12" t="n">
        <v>633.15</v>
      </c>
      <c r="P5302" s="12" t="n">
        <v>904.5</v>
      </c>
      <c r="Q5302" s="12" t="n">
        <f aca="false">M5302*P5302*(1-N5302)</f>
        <v>6874.2</v>
      </c>
      <c r="R5302" s="12" t="n">
        <f aca="false">M5302*O5302</f>
        <v>5065.2</v>
      </c>
      <c r="S5302" s="12" t="n">
        <f aca="false">Q5302-R5302</f>
        <v>1809</v>
      </c>
      <c r="T5302" s="11" t="n">
        <f aca="false">IFERROR(S5302/Q5302,0)</f>
        <v>0.263157894736842</v>
      </c>
      <c r="U5302" s="13" t="n">
        <f aca="false">F5302-E5302</f>
        <v>8</v>
      </c>
      <c r="V5302" s="13" t="n">
        <f aca="false">G5302-F5302</f>
        <v>8</v>
      </c>
      <c r="W5302" s="13" t="n">
        <f aca="false">G5302-E5302</f>
        <v>16</v>
      </c>
      <c r="X5302" s="10" t="n">
        <f aca="false">YEAR(E5302)</f>
        <v>2020</v>
      </c>
      <c r="Y5302" s="0" t="str">
        <f aca="false">TEXT(E5302,"yyyy-mm")</f>
        <v>2020-02</v>
      </c>
      <c r="Z5302" s="0" t="str">
        <f aca="false">"Q"&amp;ROUNDUP(MONTH(E5302)/3,0)&amp;"-"&amp;YEAR(E5302)</f>
        <v>Q1-2020</v>
      </c>
    </row>
    <row r="5303" customFormat="false" ht="14.25" hidden="false" customHeight="false" outlineLevel="0" collapsed="false">
      <c r="A5303" s="0" t="s">
        <v>5345</v>
      </c>
      <c r="B5303" s="0" t="s">
        <v>43</v>
      </c>
      <c r="C5303" s="0" t="s">
        <v>39</v>
      </c>
      <c r="D5303" s="9" t="n">
        <v>43800</v>
      </c>
      <c r="E5303" s="9" t="n">
        <v>43880</v>
      </c>
      <c r="F5303" s="9" t="n">
        <v>43900</v>
      </c>
      <c r="G5303" s="9" t="n">
        <v>43906</v>
      </c>
      <c r="H5303" s="10" t="s">
        <v>36</v>
      </c>
      <c r="I5303" s="0" t="n">
        <v>28</v>
      </c>
      <c r="J5303" s="0" t="n">
        <v>8</v>
      </c>
      <c r="K5303" s="0" t="n">
        <v>139</v>
      </c>
      <c r="L5303" s="0" t="n">
        <v>3</v>
      </c>
      <c r="M5303" s="0" t="n">
        <v>2</v>
      </c>
      <c r="N5303" s="11" t="n">
        <v>0.05</v>
      </c>
      <c r="O5303" s="12" t="n">
        <v>1685.39</v>
      </c>
      <c r="P5303" s="12" t="n">
        <v>2592.9</v>
      </c>
      <c r="Q5303" s="12" t="n">
        <f aca="false">M5303*P5303*(1-N5303)</f>
        <v>4926.51</v>
      </c>
      <c r="R5303" s="12" t="n">
        <f aca="false">M5303*O5303</f>
        <v>3370.78</v>
      </c>
      <c r="S5303" s="12" t="n">
        <f aca="false">Q5303-R5303</f>
        <v>1555.73</v>
      </c>
      <c r="T5303" s="11" t="n">
        <f aca="false">IFERROR(S5303/Q5303,0)</f>
        <v>0.315787443849703</v>
      </c>
      <c r="U5303" s="13" t="n">
        <f aca="false">F5303-E5303</f>
        <v>20</v>
      </c>
      <c r="V5303" s="13" t="n">
        <f aca="false">G5303-F5303</f>
        <v>6</v>
      </c>
      <c r="W5303" s="13" t="n">
        <f aca="false">G5303-E5303</f>
        <v>26</v>
      </c>
      <c r="X5303" s="10" t="n">
        <f aca="false">YEAR(E5303)</f>
        <v>2020</v>
      </c>
      <c r="Y5303" s="0" t="str">
        <f aca="false">TEXT(E5303,"yyyy-mm")</f>
        <v>2020-02</v>
      </c>
      <c r="Z5303" s="0" t="str">
        <f aca="false">"Q"&amp;ROUNDUP(MONTH(E5303)/3,0)&amp;"-"&amp;YEAR(E5303)</f>
        <v>Q1-2020</v>
      </c>
    </row>
    <row r="5304" customFormat="false" ht="14.25" hidden="false" customHeight="false" outlineLevel="0" collapsed="false">
      <c r="A5304" s="0" t="s">
        <v>5346</v>
      </c>
      <c r="B5304" s="0" t="s">
        <v>34</v>
      </c>
      <c r="C5304" s="0" t="s">
        <v>39</v>
      </c>
      <c r="D5304" s="9" t="n">
        <v>43800</v>
      </c>
      <c r="E5304" s="9" t="n">
        <v>43880</v>
      </c>
      <c r="F5304" s="9" t="n">
        <v>43894</v>
      </c>
      <c r="G5304" s="9" t="n">
        <v>43897</v>
      </c>
      <c r="H5304" s="10" t="s">
        <v>36</v>
      </c>
      <c r="I5304" s="0" t="n">
        <v>8</v>
      </c>
      <c r="J5304" s="0" t="n">
        <v>49</v>
      </c>
      <c r="K5304" s="0" t="n">
        <v>144</v>
      </c>
      <c r="L5304" s="0" t="n">
        <v>24</v>
      </c>
      <c r="M5304" s="0" t="n">
        <v>1</v>
      </c>
      <c r="N5304" s="11" t="n">
        <v>0.05</v>
      </c>
      <c r="O5304" s="12" t="n">
        <v>101.3</v>
      </c>
      <c r="P5304" s="12" t="n">
        <v>180.9</v>
      </c>
      <c r="Q5304" s="12" t="n">
        <f aca="false">M5304*P5304*(1-N5304)</f>
        <v>171.855</v>
      </c>
      <c r="R5304" s="12" t="n">
        <f aca="false">M5304*O5304</f>
        <v>101.3</v>
      </c>
      <c r="S5304" s="12" t="n">
        <f aca="false">Q5304-R5304</f>
        <v>70.555</v>
      </c>
      <c r="T5304" s="11" t="n">
        <f aca="false">IFERROR(S5304/Q5304,0)</f>
        <v>0.410549591225161</v>
      </c>
      <c r="U5304" s="13" t="n">
        <f aca="false">F5304-E5304</f>
        <v>14</v>
      </c>
      <c r="V5304" s="13" t="n">
        <f aca="false">G5304-F5304</f>
        <v>3</v>
      </c>
      <c r="W5304" s="13" t="n">
        <f aca="false">G5304-E5304</f>
        <v>17</v>
      </c>
      <c r="X5304" s="10" t="n">
        <f aca="false">YEAR(E5304)</f>
        <v>2020</v>
      </c>
      <c r="Y5304" s="0" t="str">
        <f aca="false">TEXT(E5304,"yyyy-mm")</f>
        <v>2020-02</v>
      </c>
      <c r="Z5304" s="0" t="str">
        <f aca="false">"Q"&amp;ROUNDUP(MONTH(E5304)/3,0)&amp;"-"&amp;YEAR(E5304)</f>
        <v>Q1-2020</v>
      </c>
    </row>
    <row r="5305" customFormat="false" ht="14.25" hidden="false" customHeight="false" outlineLevel="0" collapsed="false">
      <c r="A5305" s="0" t="s">
        <v>5347</v>
      </c>
      <c r="B5305" s="0" t="s">
        <v>34</v>
      </c>
      <c r="C5305" s="0" t="s">
        <v>48</v>
      </c>
      <c r="D5305" s="9" t="n">
        <v>43700</v>
      </c>
      <c r="E5305" s="9" t="n">
        <v>43880</v>
      </c>
      <c r="F5305" s="9" t="n">
        <v>43889</v>
      </c>
      <c r="G5305" s="9" t="n">
        <v>43897</v>
      </c>
      <c r="H5305" s="10" t="s">
        <v>36</v>
      </c>
      <c r="I5305" s="0" t="n">
        <v>9</v>
      </c>
      <c r="J5305" s="0" t="n">
        <v>11</v>
      </c>
      <c r="K5305" s="0" t="n">
        <v>30</v>
      </c>
      <c r="L5305" s="0" t="n">
        <v>12</v>
      </c>
      <c r="M5305" s="0" t="n">
        <v>3</v>
      </c>
      <c r="N5305" s="11" t="n">
        <v>0.4</v>
      </c>
      <c r="O5305" s="12" t="n">
        <v>1682.77</v>
      </c>
      <c r="P5305" s="12" t="n">
        <v>4006.6</v>
      </c>
      <c r="Q5305" s="12" t="n">
        <f aca="false">M5305*P5305*(1-N5305)</f>
        <v>7211.88</v>
      </c>
      <c r="R5305" s="12" t="n">
        <f aca="false">M5305*O5305</f>
        <v>5048.31</v>
      </c>
      <c r="S5305" s="12" t="n">
        <f aca="false">Q5305-R5305</f>
        <v>2163.57</v>
      </c>
      <c r="T5305" s="11" t="n">
        <f aca="false">IFERROR(S5305/Q5305,0)</f>
        <v>0.300000831960598</v>
      </c>
      <c r="U5305" s="13" t="n">
        <f aca="false">F5305-E5305</f>
        <v>9</v>
      </c>
      <c r="V5305" s="13" t="n">
        <f aca="false">G5305-F5305</f>
        <v>8</v>
      </c>
      <c r="W5305" s="13" t="n">
        <f aca="false">G5305-E5305</f>
        <v>17</v>
      </c>
      <c r="X5305" s="10" t="n">
        <f aca="false">YEAR(E5305)</f>
        <v>2020</v>
      </c>
      <c r="Y5305" s="0" t="str">
        <f aca="false">TEXT(E5305,"yyyy-mm")</f>
        <v>2020-02</v>
      </c>
      <c r="Z5305" s="0" t="str">
        <f aca="false">"Q"&amp;ROUNDUP(MONTH(E5305)/3,0)&amp;"-"&amp;YEAR(E5305)</f>
        <v>Q1-2020</v>
      </c>
    </row>
    <row r="5306" customFormat="false" ht="14.25" hidden="false" customHeight="false" outlineLevel="0" collapsed="false">
      <c r="A5306" s="0" t="s">
        <v>5348</v>
      </c>
      <c r="B5306" s="0" t="s">
        <v>43</v>
      </c>
      <c r="C5306" s="0" t="s">
        <v>39</v>
      </c>
      <c r="D5306" s="9" t="n">
        <v>43800</v>
      </c>
      <c r="E5306" s="9" t="n">
        <v>43880</v>
      </c>
      <c r="F5306" s="9" t="n">
        <v>43897</v>
      </c>
      <c r="G5306" s="9" t="n">
        <v>43898</v>
      </c>
      <c r="H5306" s="10" t="s">
        <v>36</v>
      </c>
      <c r="I5306" s="0" t="n">
        <v>27</v>
      </c>
      <c r="J5306" s="0" t="n">
        <v>30</v>
      </c>
      <c r="K5306" s="0" t="n">
        <v>184</v>
      </c>
      <c r="L5306" s="0" t="n">
        <v>30</v>
      </c>
      <c r="M5306" s="0" t="n">
        <v>4</v>
      </c>
      <c r="N5306" s="11" t="n">
        <v>0.15</v>
      </c>
      <c r="O5306" s="12" t="n">
        <v>1267.31</v>
      </c>
      <c r="P5306" s="12" t="n">
        <v>1949.7</v>
      </c>
      <c r="Q5306" s="12" t="n">
        <f aca="false">M5306*P5306*(1-N5306)</f>
        <v>6628.98</v>
      </c>
      <c r="R5306" s="12" t="n">
        <f aca="false">M5306*O5306</f>
        <v>5069.24</v>
      </c>
      <c r="S5306" s="12" t="n">
        <f aca="false">Q5306-R5306</f>
        <v>1559.74</v>
      </c>
      <c r="T5306" s="11" t="n">
        <f aca="false">IFERROR(S5306/Q5306,0)</f>
        <v>0.235291100591645</v>
      </c>
      <c r="U5306" s="13" t="n">
        <f aca="false">F5306-E5306</f>
        <v>17</v>
      </c>
      <c r="V5306" s="13" t="n">
        <f aca="false">G5306-F5306</f>
        <v>1</v>
      </c>
      <c r="W5306" s="13" t="n">
        <f aca="false">G5306-E5306</f>
        <v>18</v>
      </c>
      <c r="X5306" s="10" t="n">
        <f aca="false">YEAR(E5306)</f>
        <v>2020</v>
      </c>
      <c r="Y5306" s="0" t="str">
        <f aca="false">TEXT(E5306,"yyyy-mm")</f>
        <v>2020-02</v>
      </c>
      <c r="Z5306" s="0" t="str">
        <f aca="false">"Q"&amp;ROUNDUP(MONTH(E5306)/3,0)&amp;"-"&amp;YEAR(E5306)</f>
        <v>Q1-2020</v>
      </c>
    </row>
    <row r="5307" customFormat="false" ht="14.25" hidden="false" customHeight="false" outlineLevel="0" collapsed="false">
      <c r="A5307" s="0" t="s">
        <v>5349</v>
      </c>
      <c r="B5307" s="0" t="s">
        <v>38</v>
      </c>
      <c r="C5307" s="0" t="s">
        <v>46</v>
      </c>
      <c r="D5307" s="9" t="n">
        <v>43800</v>
      </c>
      <c r="E5307" s="9" t="n">
        <v>43881</v>
      </c>
      <c r="F5307" s="9" t="n">
        <v>43893</v>
      </c>
      <c r="G5307" s="9" t="n">
        <v>43902</v>
      </c>
      <c r="H5307" s="10" t="s">
        <v>36</v>
      </c>
      <c r="I5307" s="0" t="n">
        <v>15</v>
      </c>
      <c r="J5307" s="0" t="n">
        <v>27</v>
      </c>
      <c r="K5307" s="0" t="n">
        <v>264</v>
      </c>
      <c r="L5307" s="0" t="n">
        <v>43</v>
      </c>
      <c r="M5307" s="0" t="n">
        <v>8</v>
      </c>
      <c r="N5307" s="11" t="n">
        <v>0.05</v>
      </c>
      <c r="O5307" s="12" t="n">
        <v>1526.26</v>
      </c>
      <c r="P5307" s="12" t="n">
        <v>2278</v>
      </c>
      <c r="Q5307" s="12" t="n">
        <f aca="false">M5307*P5307*(1-N5307)</f>
        <v>17312.8</v>
      </c>
      <c r="R5307" s="12" t="n">
        <f aca="false">M5307*O5307</f>
        <v>12210.08</v>
      </c>
      <c r="S5307" s="12" t="n">
        <f aca="false">Q5307-R5307</f>
        <v>5102.72</v>
      </c>
      <c r="T5307" s="11" t="n">
        <f aca="false">IFERROR(S5307/Q5307,0)</f>
        <v>0.294736842105263</v>
      </c>
      <c r="U5307" s="13" t="n">
        <f aca="false">F5307-E5307</f>
        <v>12</v>
      </c>
      <c r="V5307" s="13" t="n">
        <f aca="false">G5307-F5307</f>
        <v>9</v>
      </c>
      <c r="W5307" s="13" t="n">
        <f aca="false">G5307-E5307</f>
        <v>21</v>
      </c>
      <c r="X5307" s="10" t="n">
        <f aca="false">YEAR(E5307)</f>
        <v>2020</v>
      </c>
      <c r="Y5307" s="0" t="str">
        <f aca="false">TEXT(E5307,"yyyy-mm")</f>
        <v>2020-02</v>
      </c>
      <c r="Z5307" s="0" t="str">
        <f aca="false">"Q"&amp;ROUNDUP(MONTH(E5307)/3,0)&amp;"-"&amp;YEAR(E5307)</f>
        <v>Q1-2020</v>
      </c>
    </row>
    <row r="5308" customFormat="false" ht="14.25" hidden="false" customHeight="false" outlineLevel="0" collapsed="false">
      <c r="A5308" s="0" t="s">
        <v>5350</v>
      </c>
      <c r="B5308" s="0" t="s">
        <v>34</v>
      </c>
      <c r="C5308" s="0" t="s">
        <v>46</v>
      </c>
      <c r="D5308" s="9" t="n">
        <v>43800</v>
      </c>
      <c r="E5308" s="9" t="n">
        <v>43881</v>
      </c>
      <c r="F5308" s="9" t="n">
        <v>43903</v>
      </c>
      <c r="G5308" s="9" t="n">
        <v>43909</v>
      </c>
      <c r="H5308" s="10" t="s">
        <v>36</v>
      </c>
      <c r="I5308" s="0" t="n">
        <v>6</v>
      </c>
      <c r="J5308" s="0" t="n">
        <v>10</v>
      </c>
      <c r="K5308" s="0" t="n">
        <v>297</v>
      </c>
      <c r="L5308" s="0" t="n">
        <v>14</v>
      </c>
      <c r="M5308" s="0" t="n">
        <v>8</v>
      </c>
      <c r="N5308" s="11" t="n">
        <v>0.3</v>
      </c>
      <c r="O5308" s="12" t="n">
        <v>2206.18</v>
      </c>
      <c r="P5308" s="12" t="n">
        <v>3939.6</v>
      </c>
      <c r="Q5308" s="12" t="n">
        <f aca="false">M5308*P5308*(1-N5308)</f>
        <v>22061.76</v>
      </c>
      <c r="R5308" s="12" t="n">
        <f aca="false">M5308*O5308</f>
        <v>17649.44</v>
      </c>
      <c r="S5308" s="12" t="n">
        <f aca="false">Q5308-R5308</f>
        <v>4412.32</v>
      </c>
      <c r="T5308" s="11" t="n">
        <f aca="false">IFERROR(S5308/Q5308,0)</f>
        <v>0.19999854952642</v>
      </c>
      <c r="U5308" s="13" t="n">
        <f aca="false">F5308-E5308</f>
        <v>22</v>
      </c>
      <c r="V5308" s="13" t="n">
        <f aca="false">G5308-F5308</f>
        <v>6</v>
      </c>
      <c r="W5308" s="13" t="n">
        <f aca="false">G5308-E5308</f>
        <v>28</v>
      </c>
      <c r="X5308" s="10" t="n">
        <f aca="false">YEAR(E5308)</f>
        <v>2020</v>
      </c>
      <c r="Y5308" s="0" t="str">
        <f aca="false">TEXT(E5308,"yyyy-mm")</f>
        <v>2020-02</v>
      </c>
      <c r="Z5308" s="0" t="str">
        <f aca="false">"Q"&amp;ROUNDUP(MONTH(E5308)/3,0)&amp;"-"&amp;YEAR(E5308)</f>
        <v>Q1-2020</v>
      </c>
    </row>
    <row r="5309" customFormat="false" ht="14.25" hidden="false" customHeight="false" outlineLevel="0" collapsed="false">
      <c r="A5309" s="0" t="s">
        <v>5351</v>
      </c>
      <c r="B5309" s="0" t="s">
        <v>34</v>
      </c>
      <c r="C5309" s="0" t="s">
        <v>46</v>
      </c>
      <c r="D5309" s="9" t="n">
        <v>43700</v>
      </c>
      <c r="E5309" s="9" t="n">
        <v>43881</v>
      </c>
      <c r="F5309" s="9" t="n">
        <v>43883</v>
      </c>
      <c r="G5309" s="9" t="n">
        <v>43889</v>
      </c>
      <c r="H5309" s="10" t="s">
        <v>36</v>
      </c>
      <c r="I5309" s="0" t="n">
        <v>9</v>
      </c>
      <c r="J5309" s="0" t="n">
        <v>39</v>
      </c>
      <c r="K5309" s="0" t="n">
        <v>276</v>
      </c>
      <c r="L5309" s="0" t="n">
        <v>5</v>
      </c>
      <c r="M5309" s="0" t="n">
        <v>6</v>
      </c>
      <c r="N5309" s="11" t="n">
        <v>0.1</v>
      </c>
      <c r="O5309" s="12" t="n">
        <v>1739.32</v>
      </c>
      <c r="P5309" s="12" t="n">
        <v>3953</v>
      </c>
      <c r="Q5309" s="12" t="n">
        <f aca="false">M5309*P5309*(1-N5309)</f>
        <v>21346.2</v>
      </c>
      <c r="R5309" s="12" t="n">
        <f aca="false">M5309*O5309</f>
        <v>10435.92</v>
      </c>
      <c r="S5309" s="12" t="n">
        <f aca="false">Q5309-R5309</f>
        <v>10910.28</v>
      </c>
      <c r="T5309" s="11" t="n">
        <f aca="false">IFERROR(S5309/Q5309,0)</f>
        <v>0.511111111111111</v>
      </c>
      <c r="U5309" s="13" t="n">
        <f aca="false">F5309-E5309</f>
        <v>2</v>
      </c>
      <c r="V5309" s="13" t="n">
        <f aca="false">G5309-F5309</f>
        <v>6</v>
      </c>
      <c r="W5309" s="13" t="n">
        <f aca="false">G5309-E5309</f>
        <v>8</v>
      </c>
      <c r="X5309" s="10" t="n">
        <f aca="false">YEAR(E5309)</f>
        <v>2020</v>
      </c>
      <c r="Y5309" s="0" t="str">
        <f aca="false">TEXT(E5309,"yyyy-mm")</f>
        <v>2020-02</v>
      </c>
      <c r="Z5309" s="0" t="str">
        <f aca="false">"Q"&amp;ROUNDUP(MONTH(E5309)/3,0)&amp;"-"&amp;YEAR(E5309)</f>
        <v>Q1-2020</v>
      </c>
    </row>
    <row r="5310" customFormat="false" ht="14.25" hidden="false" customHeight="false" outlineLevel="0" collapsed="false">
      <c r="A5310" s="0" t="s">
        <v>5352</v>
      </c>
      <c r="B5310" s="0" t="s">
        <v>34</v>
      </c>
      <c r="C5310" s="0" t="s">
        <v>58</v>
      </c>
      <c r="D5310" s="9" t="n">
        <v>43800</v>
      </c>
      <c r="E5310" s="9" t="n">
        <v>43881</v>
      </c>
      <c r="F5310" s="9" t="n">
        <v>43891</v>
      </c>
      <c r="G5310" s="9" t="n">
        <v>43894</v>
      </c>
      <c r="H5310" s="10" t="s">
        <v>36</v>
      </c>
      <c r="I5310" s="0" t="n">
        <v>1</v>
      </c>
      <c r="J5310" s="0" t="n">
        <v>30</v>
      </c>
      <c r="K5310" s="0" t="n">
        <v>362</v>
      </c>
      <c r="L5310" s="0" t="n">
        <v>40</v>
      </c>
      <c r="M5310" s="0" t="n">
        <v>5</v>
      </c>
      <c r="N5310" s="11" t="n">
        <v>0.3</v>
      </c>
      <c r="O5310" s="12" t="n">
        <v>723.06</v>
      </c>
      <c r="P5310" s="12" t="n">
        <v>1018.4</v>
      </c>
      <c r="Q5310" s="12" t="n">
        <f aca="false">M5310*P5310*(1-N5310)</f>
        <v>3564.4</v>
      </c>
      <c r="R5310" s="12" t="n">
        <f aca="false">M5310*O5310</f>
        <v>3615.3</v>
      </c>
      <c r="S5310" s="12" t="n">
        <f aca="false">Q5310-R5310</f>
        <v>-50.9000000000001</v>
      </c>
      <c r="T5310" s="11" t="n">
        <f aca="false">IFERROR(S5310/Q5310,0)</f>
        <v>-0.0142801032431826</v>
      </c>
      <c r="U5310" s="13" t="n">
        <f aca="false">F5310-E5310</f>
        <v>10</v>
      </c>
      <c r="V5310" s="13" t="n">
        <f aca="false">G5310-F5310</f>
        <v>3</v>
      </c>
      <c r="W5310" s="13" t="n">
        <f aca="false">G5310-E5310</f>
        <v>13</v>
      </c>
      <c r="X5310" s="10" t="n">
        <f aca="false">YEAR(E5310)</f>
        <v>2020</v>
      </c>
      <c r="Y5310" s="0" t="str">
        <f aca="false">TEXT(E5310,"yyyy-mm")</f>
        <v>2020-02</v>
      </c>
      <c r="Z5310" s="0" t="str">
        <f aca="false">"Q"&amp;ROUNDUP(MONTH(E5310)/3,0)&amp;"-"&amp;YEAR(E5310)</f>
        <v>Q1-2020</v>
      </c>
    </row>
    <row r="5311" customFormat="false" ht="14.25" hidden="false" customHeight="false" outlineLevel="0" collapsed="false">
      <c r="A5311" s="0" t="s">
        <v>5353</v>
      </c>
      <c r="B5311" s="0" t="s">
        <v>34</v>
      </c>
      <c r="C5311" s="0" t="s">
        <v>48</v>
      </c>
      <c r="D5311" s="9" t="n">
        <v>43800</v>
      </c>
      <c r="E5311" s="9" t="n">
        <v>43881</v>
      </c>
      <c r="F5311" s="9" t="n">
        <v>43897</v>
      </c>
      <c r="G5311" s="9" t="n">
        <v>43906</v>
      </c>
      <c r="H5311" s="10" t="s">
        <v>36</v>
      </c>
      <c r="I5311" s="0" t="n">
        <v>7</v>
      </c>
      <c r="J5311" s="0" t="n">
        <v>40</v>
      </c>
      <c r="K5311" s="0" t="n">
        <v>16</v>
      </c>
      <c r="L5311" s="0" t="n">
        <v>14</v>
      </c>
      <c r="M5311" s="0" t="n">
        <v>1</v>
      </c>
      <c r="N5311" s="11" t="n">
        <v>0.075</v>
      </c>
      <c r="O5311" s="12" t="n">
        <v>3279.32</v>
      </c>
      <c r="P5311" s="12" t="n">
        <v>5045.1</v>
      </c>
      <c r="Q5311" s="12" t="n">
        <f aca="false">M5311*P5311*(1-N5311)</f>
        <v>4666.7175</v>
      </c>
      <c r="R5311" s="12" t="n">
        <f aca="false">M5311*O5311</f>
        <v>3279.32</v>
      </c>
      <c r="S5311" s="12" t="n">
        <f aca="false">Q5311-R5311</f>
        <v>1387.3975</v>
      </c>
      <c r="T5311" s="11" t="n">
        <f aca="false">IFERROR(S5311/Q5311,0)</f>
        <v>0.297296225880397</v>
      </c>
      <c r="U5311" s="13" t="n">
        <f aca="false">F5311-E5311</f>
        <v>16</v>
      </c>
      <c r="V5311" s="13" t="n">
        <f aca="false">G5311-F5311</f>
        <v>9</v>
      </c>
      <c r="W5311" s="13" t="n">
        <f aca="false">G5311-E5311</f>
        <v>25</v>
      </c>
      <c r="X5311" s="10" t="n">
        <f aca="false">YEAR(E5311)</f>
        <v>2020</v>
      </c>
      <c r="Y5311" s="0" t="str">
        <f aca="false">TEXT(E5311,"yyyy-mm")</f>
        <v>2020-02</v>
      </c>
      <c r="Z5311" s="0" t="str">
        <f aca="false">"Q"&amp;ROUNDUP(MONTH(E5311)/3,0)&amp;"-"&amp;YEAR(E5311)</f>
        <v>Q1-2020</v>
      </c>
    </row>
    <row r="5312" customFormat="false" ht="14.25" hidden="false" customHeight="false" outlineLevel="0" collapsed="false">
      <c r="A5312" s="0" t="s">
        <v>5354</v>
      </c>
      <c r="B5312" s="0" t="s">
        <v>38</v>
      </c>
      <c r="C5312" s="0" t="s">
        <v>46</v>
      </c>
      <c r="D5312" s="9" t="n">
        <v>43800</v>
      </c>
      <c r="E5312" s="9" t="n">
        <v>43881</v>
      </c>
      <c r="F5312" s="9" t="n">
        <v>43908</v>
      </c>
      <c r="G5312" s="9" t="n">
        <v>43909</v>
      </c>
      <c r="H5312" s="10" t="s">
        <v>36</v>
      </c>
      <c r="I5312" s="0" t="n">
        <v>12</v>
      </c>
      <c r="J5312" s="0" t="n">
        <v>45</v>
      </c>
      <c r="K5312" s="0" t="n">
        <v>284</v>
      </c>
      <c r="L5312" s="0" t="n">
        <v>18</v>
      </c>
      <c r="M5312" s="0" t="n">
        <v>5</v>
      </c>
      <c r="N5312" s="11" t="n">
        <v>0.05</v>
      </c>
      <c r="O5312" s="12" t="n">
        <v>3902.08</v>
      </c>
      <c r="P5312" s="12" t="n">
        <v>6003.2</v>
      </c>
      <c r="Q5312" s="12" t="n">
        <f aca="false">M5312*P5312*(1-N5312)</f>
        <v>28515.2</v>
      </c>
      <c r="R5312" s="12" t="n">
        <f aca="false">M5312*O5312</f>
        <v>19510.4</v>
      </c>
      <c r="S5312" s="12" t="n">
        <f aca="false">Q5312-R5312</f>
        <v>9004.8</v>
      </c>
      <c r="T5312" s="11" t="n">
        <f aca="false">IFERROR(S5312/Q5312,0)</f>
        <v>0.31578947368421</v>
      </c>
      <c r="U5312" s="13" t="n">
        <f aca="false">F5312-E5312</f>
        <v>27</v>
      </c>
      <c r="V5312" s="13" t="n">
        <f aca="false">G5312-F5312</f>
        <v>1</v>
      </c>
      <c r="W5312" s="13" t="n">
        <f aca="false">G5312-E5312</f>
        <v>28</v>
      </c>
      <c r="X5312" s="10" t="n">
        <f aca="false">YEAR(E5312)</f>
        <v>2020</v>
      </c>
      <c r="Y5312" s="0" t="str">
        <f aca="false">TEXT(E5312,"yyyy-mm")</f>
        <v>2020-02</v>
      </c>
      <c r="Z5312" s="0" t="str">
        <f aca="false">"Q"&amp;ROUNDUP(MONTH(E5312)/3,0)&amp;"-"&amp;YEAR(E5312)</f>
        <v>Q1-2020</v>
      </c>
    </row>
    <row r="5313" customFormat="false" ht="14.25" hidden="false" customHeight="false" outlineLevel="0" collapsed="false">
      <c r="A5313" s="0" t="s">
        <v>5355</v>
      </c>
      <c r="B5313" s="0" t="s">
        <v>41</v>
      </c>
      <c r="C5313" s="0" t="s">
        <v>39</v>
      </c>
      <c r="D5313" s="9" t="n">
        <v>43800</v>
      </c>
      <c r="E5313" s="9" t="n">
        <v>43881</v>
      </c>
      <c r="F5313" s="9" t="n">
        <v>43904</v>
      </c>
      <c r="G5313" s="9" t="n">
        <v>43914</v>
      </c>
      <c r="H5313" s="10" t="s">
        <v>36</v>
      </c>
      <c r="I5313" s="0" t="n">
        <v>20</v>
      </c>
      <c r="J5313" s="0" t="n">
        <v>21</v>
      </c>
      <c r="K5313" s="0" t="n">
        <v>114</v>
      </c>
      <c r="L5313" s="0" t="n">
        <v>22</v>
      </c>
      <c r="M5313" s="0" t="n">
        <v>8</v>
      </c>
      <c r="N5313" s="11" t="n">
        <v>0.075</v>
      </c>
      <c r="O5313" s="12" t="n">
        <v>499.69</v>
      </c>
      <c r="P5313" s="12" t="n">
        <v>757.1</v>
      </c>
      <c r="Q5313" s="12" t="n">
        <f aca="false">M5313*P5313*(1-N5313)</f>
        <v>5602.54</v>
      </c>
      <c r="R5313" s="12" t="n">
        <f aca="false">M5313*O5313</f>
        <v>3997.52</v>
      </c>
      <c r="S5313" s="12" t="n">
        <f aca="false">Q5313-R5313</f>
        <v>1605.02</v>
      </c>
      <c r="T5313" s="11" t="n">
        <f aca="false">IFERROR(S5313/Q5313,0)</f>
        <v>0.286480774791434</v>
      </c>
      <c r="U5313" s="13" t="n">
        <f aca="false">F5313-E5313</f>
        <v>23</v>
      </c>
      <c r="V5313" s="13" t="n">
        <f aca="false">G5313-F5313</f>
        <v>10</v>
      </c>
      <c r="W5313" s="13" t="n">
        <f aca="false">G5313-E5313</f>
        <v>33</v>
      </c>
      <c r="X5313" s="10" t="n">
        <f aca="false">YEAR(E5313)</f>
        <v>2020</v>
      </c>
      <c r="Y5313" s="0" t="str">
        <f aca="false">TEXT(E5313,"yyyy-mm")</f>
        <v>2020-02</v>
      </c>
      <c r="Z5313" s="0" t="str">
        <f aca="false">"Q"&amp;ROUNDUP(MONTH(E5313)/3,0)&amp;"-"&amp;YEAR(E5313)</f>
        <v>Q1-2020</v>
      </c>
    </row>
    <row r="5314" customFormat="false" ht="14.25" hidden="false" customHeight="false" outlineLevel="0" collapsed="false">
      <c r="A5314" s="0" t="s">
        <v>5356</v>
      </c>
      <c r="B5314" s="0" t="s">
        <v>41</v>
      </c>
      <c r="C5314" s="0" t="s">
        <v>79</v>
      </c>
      <c r="D5314" s="9" t="n">
        <v>43700</v>
      </c>
      <c r="E5314" s="9" t="n">
        <v>43881</v>
      </c>
      <c r="F5314" s="9" t="n">
        <v>43906</v>
      </c>
      <c r="G5314" s="9" t="n">
        <v>43915</v>
      </c>
      <c r="H5314" s="10" t="s">
        <v>36</v>
      </c>
      <c r="I5314" s="0" t="n">
        <v>24</v>
      </c>
      <c r="J5314" s="0" t="n">
        <v>34</v>
      </c>
      <c r="K5314" s="0" t="n">
        <v>72</v>
      </c>
      <c r="L5314" s="0" t="n">
        <v>6</v>
      </c>
      <c r="M5314" s="0" t="n">
        <v>7</v>
      </c>
      <c r="N5314" s="11" t="n">
        <v>0.05</v>
      </c>
      <c r="O5314" s="12" t="n">
        <v>1682.37</v>
      </c>
      <c r="P5314" s="12" t="n">
        <v>3115.5</v>
      </c>
      <c r="Q5314" s="12" t="n">
        <f aca="false">M5314*P5314*(1-N5314)</f>
        <v>20718.075</v>
      </c>
      <c r="R5314" s="12" t="n">
        <f aca="false">M5314*O5314</f>
        <v>11776.59</v>
      </c>
      <c r="S5314" s="12" t="n">
        <f aca="false">Q5314-R5314</f>
        <v>8941.485</v>
      </c>
      <c r="T5314" s="11" t="n">
        <f aca="false">IFERROR(S5314/Q5314,0)</f>
        <v>0.431578947368421</v>
      </c>
      <c r="U5314" s="13" t="n">
        <f aca="false">F5314-E5314</f>
        <v>25</v>
      </c>
      <c r="V5314" s="13" t="n">
        <f aca="false">G5314-F5314</f>
        <v>9</v>
      </c>
      <c r="W5314" s="13" t="n">
        <f aca="false">G5314-E5314</f>
        <v>34</v>
      </c>
      <c r="X5314" s="10" t="n">
        <f aca="false">YEAR(E5314)</f>
        <v>2020</v>
      </c>
      <c r="Y5314" s="0" t="str">
        <f aca="false">TEXT(E5314,"yyyy-mm")</f>
        <v>2020-02</v>
      </c>
      <c r="Z5314" s="0" t="str">
        <f aca="false">"Q"&amp;ROUNDUP(MONTH(E5314)/3,0)&amp;"-"&amp;YEAR(E5314)</f>
        <v>Q1-2020</v>
      </c>
    </row>
    <row r="5315" customFormat="false" ht="14.25" hidden="false" customHeight="false" outlineLevel="0" collapsed="false">
      <c r="A5315" s="0" t="s">
        <v>5357</v>
      </c>
      <c r="B5315" s="0" t="s">
        <v>34</v>
      </c>
      <c r="C5315" s="0" t="s">
        <v>48</v>
      </c>
      <c r="D5315" s="9" t="n">
        <v>43800</v>
      </c>
      <c r="E5315" s="9" t="n">
        <v>43881</v>
      </c>
      <c r="F5315" s="9" t="n">
        <v>43885</v>
      </c>
      <c r="G5315" s="9" t="n">
        <v>43892</v>
      </c>
      <c r="H5315" s="10" t="s">
        <v>36</v>
      </c>
      <c r="I5315" s="0" t="n">
        <v>2</v>
      </c>
      <c r="J5315" s="0" t="n">
        <v>47</v>
      </c>
      <c r="K5315" s="0" t="n">
        <v>1</v>
      </c>
      <c r="L5315" s="0" t="n">
        <v>27</v>
      </c>
      <c r="M5315" s="0" t="n">
        <v>4</v>
      </c>
      <c r="N5315" s="11" t="n">
        <v>0.1</v>
      </c>
      <c r="O5315" s="12" t="n">
        <v>1413.57</v>
      </c>
      <c r="P5315" s="12" t="n">
        <v>1835.8</v>
      </c>
      <c r="Q5315" s="12" t="n">
        <f aca="false">M5315*P5315*(1-N5315)</f>
        <v>6608.88</v>
      </c>
      <c r="R5315" s="12" t="n">
        <f aca="false">M5315*O5315</f>
        <v>5654.28</v>
      </c>
      <c r="S5315" s="12" t="n">
        <f aca="false">Q5315-R5315</f>
        <v>954.6</v>
      </c>
      <c r="T5315" s="11" t="n">
        <f aca="false">IFERROR(S5315/Q5315,0)</f>
        <v>0.144442023459346</v>
      </c>
      <c r="U5315" s="13" t="n">
        <f aca="false">F5315-E5315</f>
        <v>4</v>
      </c>
      <c r="V5315" s="13" t="n">
        <f aca="false">G5315-F5315</f>
        <v>7</v>
      </c>
      <c r="W5315" s="13" t="n">
        <f aca="false">G5315-E5315</f>
        <v>11</v>
      </c>
      <c r="X5315" s="10" t="n">
        <f aca="false">YEAR(E5315)</f>
        <v>2020</v>
      </c>
      <c r="Y5315" s="0" t="str">
        <f aca="false">TEXT(E5315,"yyyy-mm")</f>
        <v>2020-02</v>
      </c>
      <c r="Z5315" s="0" t="str">
        <f aca="false">"Q"&amp;ROUNDUP(MONTH(E5315)/3,0)&amp;"-"&amp;YEAR(E5315)</f>
        <v>Q1-2020</v>
      </c>
    </row>
    <row r="5316" customFormat="false" ht="14.25" hidden="false" customHeight="false" outlineLevel="0" collapsed="false">
      <c r="A5316" s="0" t="s">
        <v>5358</v>
      </c>
      <c r="B5316" s="0" t="s">
        <v>38</v>
      </c>
      <c r="C5316" s="0" t="s">
        <v>39</v>
      </c>
      <c r="D5316" s="9" t="n">
        <v>43800</v>
      </c>
      <c r="E5316" s="9" t="n">
        <v>43881</v>
      </c>
      <c r="F5316" s="9" t="n">
        <v>43901</v>
      </c>
      <c r="G5316" s="9" t="n">
        <v>43905</v>
      </c>
      <c r="H5316" s="10" t="s">
        <v>36</v>
      </c>
      <c r="I5316" s="0" t="n">
        <v>18</v>
      </c>
      <c r="J5316" s="0" t="n">
        <v>36</v>
      </c>
      <c r="K5316" s="0" t="n">
        <v>138</v>
      </c>
      <c r="L5316" s="0" t="n">
        <v>19</v>
      </c>
      <c r="M5316" s="0" t="n">
        <v>5</v>
      </c>
      <c r="N5316" s="11" t="n">
        <v>0.05</v>
      </c>
      <c r="O5316" s="12" t="n">
        <v>879.98</v>
      </c>
      <c r="P5316" s="12" t="n">
        <v>1333.3</v>
      </c>
      <c r="Q5316" s="12" t="n">
        <f aca="false">M5316*P5316*(1-N5316)</f>
        <v>6333.175</v>
      </c>
      <c r="R5316" s="12" t="n">
        <f aca="false">M5316*O5316</f>
        <v>4399.9</v>
      </c>
      <c r="S5316" s="12" t="n">
        <f aca="false">Q5316-R5316</f>
        <v>1933.275</v>
      </c>
      <c r="T5316" s="11" t="n">
        <f aca="false">IFERROR(S5316/Q5316,0)</f>
        <v>0.305261578907894</v>
      </c>
      <c r="U5316" s="13" t="n">
        <f aca="false">F5316-E5316</f>
        <v>20</v>
      </c>
      <c r="V5316" s="13" t="n">
        <f aca="false">G5316-F5316</f>
        <v>4</v>
      </c>
      <c r="W5316" s="13" t="n">
        <f aca="false">G5316-E5316</f>
        <v>24</v>
      </c>
      <c r="X5316" s="10" t="n">
        <f aca="false">YEAR(E5316)</f>
        <v>2020</v>
      </c>
      <c r="Y5316" s="0" t="str">
        <f aca="false">TEXT(E5316,"yyyy-mm")</f>
        <v>2020-02</v>
      </c>
      <c r="Z5316" s="0" t="str">
        <f aca="false">"Q"&amp;ROUNDUP(MONTH(E5316)/3,0)&amp;"-"&amp;YEAR(E5316)</f>
        <v>Q1-2020</v>
      </c>
    </row>
    <row r="5317" customFormat="false" ht="14.25" hidden="false" customHeight="false" outlineLevel="0" collapsed="false">
      <c r="A5317" s="0" t="s">
        <v>5359</v>
      </c>
      <c r="B5317" s="0" t="s">
        <v>38</v>
      </c>
      <c r="C5317" s="0" t="s">
        <v>39</v>
      </c>
      <c r="D5317" s="9" t="n">
        <v>43800</v>
      </c>
      <c r="E5317" s="9" t="n">
        <v>43881</v>
      </c>
      <c r="F5317" s="9" t="n">
        <v>43900</v>
      </c>
      <c r="G5317" s="9" t="n">
        <v>43908</v>
      </c>
      <c r="H5317" s="10" t="s">
        <v>36</v>
      </c>
      <c r="I5317" s="0" t="n">
        <v>18</v>
      </c>
      <c r="J5317" s="0" t="n">
        <v>30</v>
      </c>
      <c r="K5317" s="0" t="n">
        <v>113</v>
      </c>
      <c r="L5317" s="0" t="n">
        <v>1</v>
      </c>
      <c r="M5317" s="0" t="n">
        <v>3</v>
      </c>
      <c r="N5317" s="11" t="n">
        <v>0.075</v>
      </c>
      <c r="O5317" s="12" t="n">
        <v>519.25</v>
      </c>
      <c r="P5317" s="12" t="n">
        <v>1038.5</v>
      </c>
      <c r="Q5317" s="12" t="n">
        <f aca="false">M5317*P5317*(1-N5317)</f>
        <v>2881.8375</v>
      </c>
      <c r="R5317" s="12" t="n">
        <f aca="false">M5317*O5317</f>
        <v>1557.75</v>
      </c>
      <c r="S5317" s="12" t="n">
        <f aca="false">Q5317-R5317</f>
        <v>1324.0875</v>
      </c>
      <c r="T5317" s="11" t="n">
        <f aca="false">IFERROR(S5317/Q5317,0)</f>
        <v>0.45945945945946</v>
      </c>
      <c r="U5317" s="13" t="n">
        <f aca="false">F5317-E5317</f>
        <v>19</v>
      </c>
      <c r="V5317" s="13" t="n">
        <f aca="false">G5317-F5317</f>
        <v>8</v>
      </c>
      <c r="W5317" s="13" t="n">
        <f aca="false">G5317-E5317</f>
        <v>27</v>
      </c>
      <c r="X5317" s="10" t="n">
        <f aca="false">YEAR(E5317)</f>
        <v>2020</v>
      </c>
      <c r="Y5317" s="0" t="str">
        <f aca="false">TEXT(E5317,"yyyy-mm")</f>
        <v>2020-02</v>
      </c>
      <c r="Z5317" s="0" t="str">
        <f aca="false">"Q"&amp;ROUNDUP(MONTH(E5317)/3,0)&amp;"-"&amp;YEAR(E5317)</f>
        <v>Q1-2020</v>
      </c>
    </row>
    <row r="5318" customFormat="false" ht="14.25" hidden="false" customHeight="false" outlineLevel="0" collapsed="false">
      <c r="A5318" s="0" t="s">
        <v>5360</v>
      </c>
      <c r="B5318" s="0" t="s">
        <v>41</v>
      </c>
      <c r="C5318" s="0" t="s">
        <v>48</v>
      </c>
      <c r="D5318" s="9" t="n">
        <v>43800</v>
      </c>
      <c r="E5318" s="9" t="n">
        <v>43882</v>
      </c>
      <c r="F5318" s="9" t="n">
        <v>43889</v>
      </c>
      <c r="G5318" s="9" t="n">
        <v>43897</v>
      </c>
      <c r="H5318" s="10" t="s">
        <v>36</v>
      </c>
      <c r="I5318" s="0" t="n">
        <v>24</v>
      </c>
      <c r="J5318" s="0" t="n">
        <v>24</v>
      </c>
      <c r="K5318" s="0" t="n">
        <v>17</v>
      </c>
      <c r="L5318" s="0" t="n">
        <v>37</v>
      </c>
      <c r="M5318" s="0" t="n">
        <v>5</v>
      </c>
      <c r="N5318" s="11" t="n">
        <v>0.15</v>
      </c>
      <c r="O5318" s="12" t="n">
        <v>2411.33</v>
      </c>
      <c r="P5318" s="12" t="n">
        <v>3953</v>
      </c>
      <c r="Q5318" s="12" t="n">
        <f aca="false">M5318*P5318*(1-N5318)</f>
        <v>16800.25</v>
      </c>
      <c r="R5318" s="12" t="n">
        <f aca="false">M5318*O5318</f>
        <v>12056.65</v>
      </c>
      <c r="S5318" s="12" t="n">
        <f aca="false">Q5318-R5318</f>
        <v>4743.6</v>
      </c>
      <c r="T5318" s="11" t="n">
        <f aca="false">IFERROR(S5318/Q5318,0)</f>
        <v>0.282352941176471</v>
      </c>
      <c r="U5318" s="13" t="n">
        <f aca="false">F5318-E5318</f>
        <v>7</v>
      </c>
      <c r="V5318" s="13" t="n">
        <f aca="false">G5318-F5318</f>
        <v>8</v>
      </c>
      <c r="W5318" s="13" t="n">
        <f aca="false">G5318-E5318</f>
        <v>15</v>
      </c>
      <c r="X5318" s="10" t="n">
        <f aca="false">YEAR(E5318)</f>
        <v>2020</v>
      </c>
      <c r="Y5318" s="0" t="str">
        <f aca="false">TEXT(E5318,"yyyy-mm")</f>
        <v>2020-02</v>
      </c>
      <c r="Z5318" s="0" t="str">
        <f aca="false">"Q"&amp;ROUNDUP(MONTH(E5318)/3,0)&amp;"-"&amp;YEAR(E5318)</f>
        <v>Q1-2020</v>
      </c>
    </row>
    <row r="5319" customFormat="false" ht="14.25" hidden="false" customHeight="false" outlineLevel="0" collapsed="false">
      <c r="A5319" s="0" t="s">
        <v>5361</v>
      </c>
      <c r="B5319" s="0" t="s">
        <v>34</v>
      </c>
      <c r="C5319" s="0" t="s">
        <v>79</v>
      </c>
      <c r="D5319" s="9" t="n">
        <v>43700</v>
      </c>
      <c r="E5319" s="9" t="n">
        <v>43882</v>
      </c>
      <c r="F5319" s="9" t="n">
        <v>43892</v>
      </c>
      <c r="G5319" s="9" t="n">
        <v>43894</v>
      </c>
      <c r="H5319" s="10" t="s">
        <v>36</v>
      </c>
      <c r="I5319" s="0" t="n">
        <v>3</v>
      </c>
      <c r="J5319" s="0" t="n">
        <v>40</v>
      </c>
      <c r="K5319" s="0" t="n">
        <v>63</v>
      </c>
      <c r="L5319" s="0" t="n">
        <v>41</v>
      </c>
      <c r="M5319" s="0" t="n">
        <v>8</v>
      </c>
      <c r="N5319" s="11" t="n">
        <v>0.075</v>
      </c>
      <c r="O5319" s="12" t="n">
        <v>1324.19</v>
      </c>
      <c r="P5319" s="12" t="n">
        <v>2452.2</v>
      </c>
      <c r="Q5319" s="12" t="n">
        <f aca="false">M5319*P5319*(1-N5319)</f>
        <v>18146.28</v>
      </c>
      <c r="R5319" s="12" t="n">
        <f aca="false">M5319*O5319</f>
        <v>10593.52</v>
      </c>
      <c r="S5319" s="12" t="n">
        <f aca="false">Q5319-R5319</f>
        <v>7552.76</v>
      </c>
      <c r="T5319" s="11" t="n">
        <f aca="false">IFERROR(S5319/Q5319,0)</f>
        <v>0.4162153344928</v>
      </c>
      <c r="U5319" s="13" t="n">
        <f aca="false">F5319-E5319</f>
        <v>10</v>
      </c>
      <c r="V5319" s="13" t="n">
        <f aca="false">G5319-F5319</f>
        <v>2</v>
      </c>
      <c r="W5319" s="13" t="n">
        <f aca="false">G5319-E5319</f>
        <v>12</v>
      </c>
      <c r="X5319" s="10" t="n">
        <f aca="false">YEAR(E5319)</f>
        <v>2020</v>
      </c>
      <c r="Y5319" s="0" t="str">
        <f aca="false">TEXT(E5319,"yyyy-mm")</f>
        <v>2020-02</v>
      </c>
      <c r="Z5319" s="0" t="str">
        <f aca="false">"Q"&amp;ROUNDUP(MONTH(E5319)/3,0)&amp;"-"&amp;YEAR(E5319)</f>
        <v>Q1-2020</v>
      </c>
    </row>
    <row r="5320" customFormat="false" ht="14.25" hidden="false" customHeight="false" outlineLevel="0" collapsed="false">
      <c r="A5320" s="0" t="s">
        <v>5362</v>
      </c>
      <c r="B5320" s="0" t="s">
        <v>38</v>
      </c>
      <c r="C5320" s="0" t="s">
        <v>58</v>
      </c>
      <c r="D5320" s="9" t="n">
        <v>43800</v>
      </c>
      <c r="E5320" s="9" t="n">
        <v>43882</v>
      </c>
      <c r="F5320" s="9" t="n">
        <v>43889</v>
      </c>
      <c r="G5320" s="9" t="n">
        <v>43899</v>
      </c>
      <c r="H5320" s="10" t="s">
        <v>36</v>
      </c>
      <c r="I5320" s="0" t="n">
        <v>16</v>
      </c>
      <c r="J5320" s="0" t="n">
        <v>30</v>
      </c>
      <c r="K5320" s="0" t="n">
        <v>355</v>
      </c>
      <c r="L5320" s="0" t="n">
        <v>41</v>
      </c>
      <c r="M5320" s="0" t="n">
        <v>8</v>
      </c>
      <c r="N5320" s="11" t="n">
        <v>0.05</v>
      </c>
      <c r="O5320" s="12" t="n">
        <v>1127.01</v>
      </c>
      <c r="P5320" s="12" t="n">
        <v>1788.9</v>
      </c>
      <c r="Q5320" s="12" t="n">
        <f aca="false">M5320*P5320*(1-N5320)</f>
        <v>13595.64</v>
      </c>
      <c r="R5320" s="12" t="n">
        <f aca="false">M5320*O5320</f>
        <v>9016.08</v>
      </c>
      <c r="S5320" s="12" t="n">
        <f aca="false">Q5320-R5320</f>
        <v>4579.56</v>
      </c>
      <c r="T5320" s="11" t="n">
        <f aca="false">IFERROR(S5320/Q5320,0)</f>
        <v>0.33684033999135</v>
      </c>
      <c r="U5320" s="13" t="n">
        <f aca="false">F5320-E5320</f>
        <v>7</v>
      </c>
      <c r="V5320" s="13" t="n">
        <f aca="false">G5320-F5320</f>
        <v>10</v>
      </c>
      <c r="W5320" s="13" t="n">
        <f aca="false">G5320-E5320</f>
        <v>17</v>
      </c>
      <c r="X5320" s="10" t="n">
        <f aca="false">YEAR(E5320)</f>
        <v>2020</v>
      </c>
      <c r="Y5320" s="0" t="str">
        <f aca="false">TEXT(E5320,"yyyy-mm")</f>
        <v>2020-02</v>
      </c>
      <c r="Z5320" s="0" t="str">
        <f aca="false">"Q"&amp;ROUNDUP(MONTH(E5320)/3,0)&amp;"-"&amp;YEAR(E5320)</f>
        <v>Q1-2020</v>
      </c>
    </row>
    <row r="5321" customFormat="false" ht="14.25" hidden="false" customHeight="false" outlineLevel="0" collapsed="false">
      <c r="A5321" s="0" t="s">
        <v>5363</v>
      </c>
      <c r="B5321" s="0" t="s">
        <v>41</v>
      </c>
      <c r="C5321" s="0" t="s">
        <v>39</v>
      </c>
      <c r="D5321" s="9" t="n">
        <v>43800</v>
      </c>
      <c r="E5321" s="9" t="n">
        <v>43882</v>
      </c>
      <c r="F5321" s="9" t="n">
        <v>43899</v>
      </c>
      <c r="G5321" s="9" t="n">
        <v>43908</v>
      </c>
      <c r="H5321" s="10" t="s">
        <v>36</v>
      </c>
      <c r="I5321" s="0" t="n">
        <v>22</v>
      </c>
      <c r="J5321" s="0" t="n">
        <v>39</v>
      </c>
      <c r="K5321" s="0" t="n">
        <v>181</v>
      </c>
      <c r="L5321" s="0" t="n">
        <v>42</v>
      </c>
      <c r="M5321" s="0" t="n">
        <v>2</v>
      </c>
      <c r="N5321" s="11" t="n">
        <v>0.075</v>
      </c>
      <c r="O5321" s="12" t="n">
        <v>495.67</v>
      </c>
      <c r="P5321" s="12" t="n">
        <v>917.9</v>
      </c>
      <c r="Q5321" s="12" t="n">
        <f aca="false">M5321*P5321*(1-N5321)</f>
        <v>1698.115</v>
      </c>
      <c r="R5321" s="12" t="n">
        <f aca="false">M5321*O5321</f>
        <v>991.34</v>
      </c>
      <c r="S5321" s="12" t="n">
        <f aca="false">Q5321-R5321</f>
        <v>706.775</v>
      </c>
      <c r="T5321" s="11" t="n">
        <f aca="false">IFERROR(S5321/Q5321,0)</f>
        <v>0.416211505110078</v>
      </c>
      <c r="U5321" s="13" t="n">
        <f aca="false">F5321-E5321</f>
        <v>17</v>
      </c>
      <c r="V5321" s="13" t="n">
        <f aca="false">G5321-F5321</f>
        <v>9</v>
      </c>
      <c r="W5321" s="13" t="n">
        <f aca="false">G5321-E5321</f>
        <v>26</v>
      </c>
      <c r="X5321" s="10" t="n">
        <f aca="false">YEAR(E5321)</f>
        <v>2020</v>
      </c>
      <c r="Y5321" s="0" t="str">
        <f aca="false">TEXT(E5321,"yyyy-mm")</f>
        <v>2020-02</v>
      </c>
      <c r="Z5321" s="0" t="str">
        <f aca="false">"Q"&amp;ROUNDUP(MONTH(E5321)/3,0)&amp;"-"&amp;YEAR(E5321)</f>
        <v>Q1-2020</v>
      </c>
    </row>
    <row r="5322" customFormat="false" ht="14.25" hidden="false" customHeight="false" outlineLevel="0" collapsed="false">
      <c r="A5322" s="0" t="s">
        <v>5364</v>
      </c>
      <c r="B5322" s="0" t="s">
        <v>38</v>
      </c>
      <c r="C5322" s="0" t="s">
        <v>46</v>
      </c>
      <c r="D5322" s="9" t="n">
        <v>43800</v>
      </c>
      <c r="E5322" s="9" t="n">
        <v>43882</v>
      </c>
      <c r="F5322" s="9" t="n">
        <v>43884</v>
      </c>
      <c r="G5322" s="9" t="n">
        <v>43887</v>
      </c>
      <c r="H5322" s="10" t="s">
        <v>36</v>
      </c>
      <c r="I5322" s="0" t="n">
        <v>19</v>
      </c>
      <c r="J5322" s="0" t="n">
        <v>34</v>
      </c>
      <c r="K5322" s="0" t="n">
        <v>312</v>
      </c>
      <c r="L5322" s="0" t="n">
        <v>34</v>
      </c>
      <c r="M5322" s="0" t="n">
        <v>8</v>
      </c>
      <c r="N5322" s="11" t="n">
        <v>0.075</v>
      </c>
      <c r="O5322" s="12" t="n">
        <v>2799.93</v>
      </c>
      <c r="P5322" s="12" t="n">
        <v>3999.9</v>
      </c>
      <c r="Q5322" s="12" t="n">
        <f aca="false">M5322*P5322*(1-N5322)</f>
        <v>29599.26</v>
      </c>
      <c r="R5322" s="12" t="n">
        <f aca="false">M5322*O5322</f>
        <v>22399.44</v>
      </c>
      <c r="S5322" s="12" t="n">
        <f aca="false">Q5322-R5322</f>
        <v>7199.82</v>
      </c>
      <c r="T5322" s="11" t="n">
        <f aca="false">IFERROR(S5322/Q5322,0)</f>
        <v>0.243243243243243</v>
      </c>
      <c r="U5322" s="13" t="n">
        <f aca="false">F5322-E5322</f>
        <v>2</v>
      </c>
      <c r="V5322" s="13" t="n">
        <f aca="false">G5322-F5322</f>
        <v>3</v>
      </c>
      <c r="W5322" s="13" t="n">
        <f aca="false">G5322-E5322</f>
        <v>5</v>
      </c>
      <c r="X5322" s="10" t="n">
        <f aca="false">YEAR(E5322)</f>
        <v>2020</v>
      </c>
      <c r="Y5322" s="0" t="str">
        <f aca="false">TEXT(E5322,"yyyy-mm")</f>
        <v>2020-02</v>
      </c>
      <c r="Z5322" s="0" t="str">
        <f aca="false">"Q"&amp;ROUNDUP(MONTH(E5322)/3,0)&amp;"-"&amp;YEAR(E5322)</f>
        <v>Q1-2020</v>
      </c>
    </row>
    <row r="5323" customFormat="false" ht="14.25" hidden="false" customHeight="false" outlineLevel="0" collapsed="false">
      <c r="A5323" s="0" t="s">
        <v>5365</v>
      </c>
      <c r="B5323" s="0" t="s">
        <v>34</v>
      </c>
      <c r="C5323" s="0" t="s">
        <v>58</v>
      </c>
      <c r="D5323" s="9" t="n">
        <v>43800</v>
      </c>
      <c r="E5323" s="9" t="n">
        <v>43882</v>
      </c>
      <c r="F5323" s="9" t="n">
        <v>43888</v>
      </c>
      <c r="G5323" s="9" t="n">
        <v>43895</v>
      </c>
      <c r="H5323" s="10" t="s">
        <v>36</v>
      </c>
      <c r="I5323" s="0" t="n">
        <v>2</v>
      </c>
      <c r="J5323" s="0" t="n">
        <v>9</v>
      </c>
      <c r="K5323" s="0" t="n">
        <v>337</v>
      </c>
      <c r="L5323" s="0" t="n">
        <v>28</v>
      </c>
      <c r="M5323" s="0" t="n">
        <v>5</v>
      </c>
      <c r="N5323" s="11" t="n">
        <v>0.075</v>
      </c>
      <c r="O5323" s="12" t="n">
        <v>634.62</v>
      </c>
      <c r="P5323" s="12" t="n">
        <v>991.6</v>
      </c>
      <c r="Q5323" s="12" t="n">
        <f aca="false">M5323*P5323*(1-N5323)</f>
        <v>4586.15</v>
      </c>
      <c r="R5323" s="12" t="n">
        <f aca="false">M5323*O5323</f>
        <v>3173.1</v>
      </c>
      <c r="S5323" s="12" t="n">
        <f aca="false">Q5323-R5323</f>
        <v>1413.05</v>
      </c>
      <c r="T5323" s="11" t="n">
        <f aca="false">IFERROR(S5323/Q5323,0)</f>
        <v>0.308112469064466</v>
      </c>
      <c r="U5323" s="13" t="n">
        <f aca="false">F5323-E5323</f>
        <v>6</v>
      </c>
      <c r="V5323" s="13" t="n">
        <f aca="false">G5323-F5323</f>
        <v>7</v>
      </c>
      <c r="W5323" s="13" t="n">
        <f aca="false">G5323-E5323</f>
        <v>13</v>
      </c>
      <c r="X5323" s="10" t="n">
        <f aca="false">YEAR(E5323)</f>
        <v>2020</v>
      </c>
      <c r="Y5323" s="0" t="str">
        <f aca="false">TEXT(E5323,"yyyy-mm")</f>
        <v>2020-02</v>
      </c>
      <c r="Z5323" s="0" t="str">
        <f aca="false">"Q"&amp;ROUNDUP(MONTH(E5323)/3,0)&amp;"-"&amp;YEAR(E5323)</f>
        <v>Q1-2020</v>
      </c>
    </row>
    <row r="5324" customFormat="false" ht="14.25" hidden="false" customHeight="false" outlineLevel="0" collapsed="false">
      <c r="A5324" s="0" t="s">
        <v>5366</v>
      </c>
      <c r="B5324" s="0" t="s">
        <v>38</v>
      </c>
      <c r="C5324" s="0" t="s">
        <v>39</v>
      </c>
      <c r="D5324" s="9" t="n">
        <v>43800</v>
      </c>
      <c r="E5324" s="9" t="n">
        <v>43882</v>
      </c>
      <c r="F5324" s="9" t="n">
        <v>43886</v>
      </c>
      <c r="G5324" s="9" t="n">
        <v>43895</v>
      </c>
      <c r="H5324" s="10" t="s">
        <v>36</v>
      </c>
      <c r="I5324" s="0" t="n">
        <v>16</v>
      </c>
      <c r="J5324" s="0" t="n">
        <v>39</v>
      </c>
      <c r="K5324" s="0" t="n">
        <v>183</v>
      </c>
      <c r="L5324" s="0" t="n">
        <v>15</v>
      </c>
      <c r="M5324" s="0" t="n">
        <v>4</v>
      </c>
      <c r="N5324" s="11" t="n">
        <v>0.15</v>
      </c>
      <c r="O5324" s="12" t="n">
        <v>195.64</v>
      </c>
      <c r="P5324" s="12" t="n">
        <v>268</v>
      </c>
      <c r="Q5324" s="12" t="n">
        <f aca="false">M5324*P5324*(1-N5324)</f>
        <v>911.2</v>
      </c>
      <c r="R5324" s="12" t="n">
        <f aca="false">M5324*O5324</f>
        <v>782.56</v>
      </c>
      <c r="S5324" s="12" t="n">
        <f aca="false">Q5324-R5324</f>
        <v>128.64</v>
      </c>
      <c r="T5324" s="11" t="n">
        <f aca="false">IFERROR(S5324/Q5324,0)</f>
        <v>0.141176470588235</v>
      </c>
      <c r="U5324" s="13" t="n">
        <f aca="false">F5324-E5324</f>
        <v>4</v>
      </c>
      <c r="V5324" s="13" t="n">
        <f aca="false">G5324-F5324</f>
        <v>9</v>
      </c>
      <c r="W5324" s="13" t="n">
        <f aca="false">G5324-E5324</f>
        <v>13</v>
      </c>
      <c r="X5324" s="10" t="n">
        <f aca="false">YEAR(E5324)</f>
        <v>2020</v>
      </c>
      <c r="Y5324" s="0" t="str">
        <f aca="false">TEXT(E5324,"yyyy-mm")</f>
        <v>2020-02</v>
      </c>
      <c r="Z5324" s="0" t="str">
        <f aca="false">"Q"&amp;ROUNDUP(MONTH(E5324)/3,0)&amp;"-"&amp;YEAR(E5324)</f>
        <v>Q1-2020</v>
      </c>
    </row>
    <row r="5325" customFormat="false" ht="14.25" hidden="false" customHeight="false" outlineLevel="0" collapsed="false">
      <c r="A5325" s="0" t="s">
        <v>5367</v>
      </c>
      <c r="B5325" s="0" t="s">
        <v>34</v>
      </c>
      <c r="C5325" s="0" t="s">
        <v>46</v>
      </c>
      <c r="D5325" s="9" t="n">
        <v>43800</v>
      </c>
      <c r="E5325" s="9" t="n">
        <v>43882</v>
      </c>
      <c r="F5325" s="9" t="n">
        <v>43903</v>
      </c>
      <c r="G5325" s="9" t="n">
        <v>43908</v>
      </c>
      <c r="H5325" s="10" t="s">
        <v>36</v>
      </c>
      <c r="I5325" s="0" t="n">
        <v>9</v>
      </c>
      <c r="J5325" s="0" t="n">
        <v>28</v>
      </c>
      <c r="K5325" s="0" t="n">
        <v>306</v>
      </c>
      <c r="L5325" s="0" t="n">
        <v>43</v>
      </c>
      <c r="M5325" s="0" t="n">
        <v>4</v>
      </c>
      <c r="N5325" s="11" t="n">
        <v>0.15</v>
      </c>
      <c r="O5325" s="12" t="n">
        <v>504.85</v>
      </c>
      <c r="P5325" s="12" t="n">
        <v>917.9</v>
      </c>
      <c r="Q5325" s="12" t="n">
        <f aca="false">M5325*P5325*(1-N5325)</f>
        <v>3120.86</v>
      </c>
      <c r="R5325" s="12" t="n">
        <f aca="false">M5325*O5325</f>
        <v>2019.4</v>
      </c>
      <c r="S5325" s="12" t="n">
        <f aca="false">Q5325-R5325</f>
        <v>1101.46</v>
      </c>
      <c r="T5325" s="11" t="n">
        <f aca="false">IFERROR(S5325/Q5325,0)</f>
        <v>0.352934767980621</v>
      </c>
      <c r="U5325" s="13" t="n">
        <f aca="false">F5325-E5325</f>
        <v>21</v>
      </c>
      <c r="V5325" s="13" t="n">
        <f aca="false">G5325-F5325</f>
        <v>5</v>
      </c>
      <c r="W5325" s="13" t="n">
        <f aca="false">G5325-E5325</f>
        <v>26</v>
      </c>
      <c r="X5325" s="10" t="n">
        <f aca="false">YEAR(E5325)</f>
        <v>2020</v>
      </c>
      <c r="Y5325" s="0" t="str">
        <f aca="false">TEXT(E5325,"yyyy-mm")</f>
        <v>2020-02</v>
      </c>
      <c r="Z5325" s="0" t="str">
        <f aca="false">"Q"&amp;ROUNDUP(MONTH(E5325)/3,0)&amp;"-"&amp;YEAR(E5325)</f>
        <v>Q1-2020</v>
      </c>
    </row>
    <row r="5326" customFormat="false" ht="14.25" hidden="false" customHeight="false" outlineLevel="0" collapsed="false">
      <c r="A5326" s="0" t="s">
        <v>5368</v>
      </c>
      <c r="B5326" s="0" t="s">
        <v>38</v>
      </c>
      <c r="C5326" s="0" t="s">
        <v>39</v>
      </c>
      <c r="D5326" s="9" t="n">
        <v>43800</v>
      </c>
      <c r="E5326" s="9" t="n">
        <v>43882</v>
      </c>
      <c r="F5326" s="9" t="n">
        <v>43895</v>
      </c>
      <c r="G5326" s="9" t="n">
        <v>43901</v>
      </c>
      <c r="H5326" s="10" t="s">
        <v>36</v>
      </c>
      <c r="I5326" s="0" t="n">
        <v>18</v>
      </c>
      <c r="J5326" s="0" t="n">
        <v>29</v>
      </c>
      <c r="K5326" s="0" t="n">
        <v>101</v>
      </c>
      <c r="L5326" s="0" t="n">
        <v>37</v>
      </c>
      <c r="M5326" s="0" t="n">
        <v>4</v>
      </c>
      <c r="N5326" s="11" t="n">
        <v>0.1</v>
      </c>
      <c r="O5326" s="12" t="n">
        <v>3895.38</v>
      </c>
      <c r="P5326" s="12" t="n">
        <v>5125.5</v>
      </c>
      <c r="Q5326" s="12" t="n">
        <f aca="false">M5326*P5326*(1-N5326)</f>
        <v>18451.8</v>
      </c>
      <c r="R5326" s="12" t="n">
        <f aca="false">M5326*O5326</f>
        <v>15581.52</v>
      </c>
      <c r="S5326" s="12" t="n">
        <f aca="false">Q5326-R5326</f>
        <v>2870.28</v>
      </c>
      <c r="T5326" s="11" t="n">
        <f aca="false">IFERROR(S5326/Q5326,0)</f>
        <v>0.155555555555556</v>
      </c>
      <c r="U5326" s="13" t="n">
        <f aca="false">F5326-E5326</f>
        <v>13</v>
      </c>
      <c r="V5326" s="13" t="n">
        <f aca="false">G5326-F5326</f>
        <v>6</v>
      </c>
      <c r="W5326" s="13" t="n">
        <f aca="false">G5326-E5326</f>
        <v>19</v>
      </c>
      <c r="X5326" s="10" t="n">
        <f aca="false">YEAR(E5326)</f>
        <v>2020</v>
      </c>
      <c r="Y5326" s="0" t="str">
        <f aca="false">TEXT(E5326,"yyyy-mm")</f>
        <v>2020-02</v>
      </c>
      <c r="Z5326" s="0" t="str">
        <f aca="false">"Q"&amp;ROUNDUP(MONTH(E5326)/3,0)&amp;"-"&amp;YEAR(E5326)</f>
        <v>Q1-2020</v>
      </c>
    </row>
    <row r="5327" customFormat="false" ht="14.25" hidden="false" customHeight="false" outlineLevel="0" collapsed="false">
      <c r="A5327" s="0" t="s">
        <v>5369</v>
      </c>
      <c r="B5327" s="0" t="s">
        <v>38</v>
      </c>
      <c r="C5327" s="0" t="s">
        <v>35</v>
      </c>
      <c r="D5327" s="9" t="n">
        <v>43800</v>
      </c>
      <c r="E5327" s="9" t="n">
        <v>43882</v>
      </c>
      <c r="F5327" s="9" t="n">
        <v>43885</v>
      </c>
      <c r="G5327" s="9" t="n">
        <v>43886</v>
      </c>
      <c r="H5327" s="10" t="s">
        <v>36</v>
      </c>
      <c r="I5327" s="0" t="n">
        <v>16</v>
      </c>
      <c r="J5327" s="0" t="n">
        <v>50</v>
      </c>
      <c r="K5327" s="0" t="n">
        <v>204</v>
      </c>
      <c r="L5327" s="0" t="n">
        <v>14</v>
      </c>
      <c r="M5327" s="0" t="n">
        <v>5</v>
      </c>
      <c r="N5327" s="11" t="n">
        <v>0.075</v>
      </c>
      <c r="O5327" s="12" t="n">
        <v>1949.3</v>
      </c>
      <c r="P5327" s="12" t="n">
        <v>2499.1</v>
      </c>
      <c r="Q5327" s="12" t="n">
        <f aca="false">M5327*P5327*(1-N5327)</f>
        <v>11558.3375</v>
      </c>
      <c r="R5327" s="12" t="n">
        <f aca="false">M5327*O5327</f>
        <v>9746.5</v>
      </c>
      <c r="S5327" s="12" t="n">
        <f aca="false">Q5327-R5327</f>
        <v>1811.8375</v>
      </c>
      <c r="T5327" s="11" t="n">
        <f aca="false">IFERROR(S5327/Q5327,0)</f>
        <v>0.156755891580429</v>
      </c>
      <c r="U5327" s="13" t="n">
        <f aca="false">F5327-E5327</f>
        <v>3</v>
      </c>
      <c r="V5327" s="13" t="n">
        <f aca="false">G5327-F5327</f>
        <v>1</v>
      </c>
      <c r="W5327" s="13" t="n">
        <f aca="false">G5327-E5327</f>
        <v>4</v>
      </c>
      <c r="X5327" s="10" t="n">
        <f aca="false">YEAR(E5327)</f>
        <v>2020</v>
      </c>
      <c r="Y5327" s="0" t="str">
        <f aca="false">TEXT(E5327,"yyyy-mm")</f>
        <v>2020-02</v>
      </c>
      <c r="Z5327" s="0" t="str">
        <f aca="false">"Q"&amp;ROUNDUP(MONTH(E5327)/3,0)&amp;"-"&amp;YEAR(E5327)</f>
        <v>Q1-2020</v>
      </c>
    </row>
    <row r="5328" customFormat="false" ht="14.25" hidden="false" customHeight="false" outlineLevel="0" collapsed="false">
      <c r="A5328" s="0" t="s">
        <v>5370</v>
      </c>
      <c r="B5328" s="0" t="s">
        <v>34</v>
      </c>
      <c r="C5328" s="0" t="s">
        <v>48</v>
      </c>
      <c r="D5328" s="9" t="n">
        <v>43800</v>
      </c>
      <c r="E5328" s="9" t="n">
        <v>43883</v>
      </c>
      <c r="F5328" s="9" t="n">
        <v>43896</v>
      </c>
      <c r="G5328" s="9" t="n">
        <v>43903</v>
      </c>
      <c r="H5328" s="10" t="s">
        <v>36</v>
      </c>
      <c r="I5328" s="0" t="n">
        <v>2</v>
      </c>
      <c r="J5328" s="0" t="n">
        <v>50</v>
      </c>
      <c r="K5328" s="0" t="n">
        <v>34</v>
      </c>
      <c r="L5328" s="0" t="n">
        <v>45</v>
      </c>
      <c r="M5328" s="0" t="n">
        <v>6</v>
      </c>
      <c r="N5328" s="11" t="n">
        <v>0.2</v>
      </c>
      <c r="O5328" s="12" t="n">
        <v>804</v>
      </c>
      <c r="P5328" s="12" t="n">
        <v>1005</v>
      </c>
      <c r="Q5328" s="12" t="n">
        <f aca="false">M5328*P5328*(1-N5328)</f>
        <v>4824</v>
      </c>
      <c r="R5328" s="12" t="n">
        <f aca="false">M5328*O5328</f>
        <v>4824</v>
      </c>
      <c r="S5328" s="12" t="n">
        <f aca="false">Q5328-R5328</f>
        <v>0</v>
      </c>
      <c r="T5328" s="11" t="n">
        <f aca="false">IFERROR(S5328/Q5328,0)</f>
        <v>0</v>
      </c>
      <c r="U5328" s="13" t="n">
        <f aca="false">F5328-E5328</f>
        <v>13</v>
      </c>
      <c r="V5328" s="13" t="n">
        <f aca="false">G5328-F5328</f>
        <v>7</v>
      </c>
      <c r="W5328" s="13" t="n">
        <f aca="false">G5328-E5328</f>
        <v>20</v>
      </c>
      <c r="X5328" s="10" t="n">
        <f aca="false">YEAR(E5328)</f>
        <v>2020</v>
      </c>
      <c r="Y5328" s="0" t="str">
        <f aca="false">TEXT(E5328,"yyyy-mm")</f>
        <v>2020-02</v>
      </c>
      <c r="Z5328" s="0" t="str">
        <f aca="false">"Q"&amp;ROUNDUP(MONTH(E5328)/3,0)&amp;"-"&amp;YEAR(E5328)</f>
        <v>Q1-2020</v>
      </c>
    </row>
    <row r="5329" customFormat="false" ht="14.25" hidden="false" customHeight="false" outlineLevel="0" collapsed="false">
      <c r="A5329" s="0" t="s">
        <v>5371</v>
      </c>
      <c r="B5329" s="0" t="s">
        <v>43</v>
      </c>
      <c r="C5329" s="0" t="s">
        <v>46</v>
      </c>
      <c r="D5329" s="9" t="n">
        <v>43800</v>
      </c>
      <c r="E5329" s="9" t="n">
        <v>43883</v>
      </c>
      <c r="F5329" s="9" t="n">
        <v>43897</v>
      </c>
      <c r="G5329" s="9" t="n">
        <v>43900</v>
      </c>
      <c r="H5329" s="10" t="s">
        <v>36</v>
      </c>
      <c r="I5329" s="0" t="n">
        <v>27</v>
      </c>
      <c r="J5329" s="0" t="n">
        <v>3</v>
      </c>
      <c r="K5329" s="0" t="n">
        <v>285</v>
      </c>
      <c r="L5329" s="0" t="n">
        <v>3</v>
      </c>
      <c r="M5329" s="0" t="n">
        <v>6</v>
      </c>
      <c r="N5329" s="11" t="n">
        <v>0.4</v>
      </c>
      <c r="O5329" s="12" t="n">
        <v>189.95</v>
      </c>
      <c r="P5329" s="12" t="n">
        <v>234.5</v>
      </c>
      <c r="Q5329" s="12" t="n">
        <f aca="false">M5329*P5329*(1-N5329)</f>
        <v>844.2</v>
      </c>
      <c r="R5329" s="12" t="n">
        <f aca="false">M5329*O5329</f>
        <v>1139.7</v>
      </c>
      <c r="S5329" s="12" t="n">
        <f aca="false">Q5329-R5329</f>
        <v>-295.5</v>
      </c>
      <c r="T5329" s="11" t="n">
        <f aca="false">IFERROR(S5329/Q5329,0)</f>
        <v>-0.350035536602701</v>
      </c>
      <c r="U5329" s="13" t="n">
        <f aca="false">F5329-E5329</f>
        <v>14</v>
      </c>
      <c r="V5329" s="13" t="n">
        <f aca="false">G5329-F5329</f>
        <v>3</v>
      </c>
      <c r="W5329" s="13" t="n">
        <f aca="false">G5329-E5329</f>
        <v>17</v>
      </c>
      <c r="X5329" s="10" t="n">
        <f aca="false">YEAR(E5329)</f>
        <v>2020</v>
      </c>
      <c r="Y5329" s="0" t="str">
        <f aca="false">TEXT(E5329,"yyyy-mm")</f>
        <v>2020-02</v>
      </c>
      <c r="Z5329" s="0" t="str">
        <f aca="false">"Q"&amp;ROUNDUP(MONTH(E5329)/3,0)&amp;"-"&amp;YEAR(E5329)</f>
        <v>Q1-2020</v>
      </c>
    </row>
    <row r="5330" customFormat="false" ht="14.25" hidden="false" customHeight="false" outlineLevel="0" collapsed="false">
      <c r="A5330" s="0" t="s">
        <v>5372</v>
      </c>
      <c r="B5330" s="0" t="s">
        <v>38</v>
      </c>
      <c r="C5330" s="0" t="s">
        <v>39</v>
      </c>
      <c r="D5330" s="9" t="n">
        <v>43700</v>
      </c>
      <c r="E5330" s="9" t="n">
        <v>43883</v>
      </c>
      <c r="F5330" s="9" t="n">
        <v>43885</v>
      </c>
      <c r="G5330" s="9" t="n">
        <v>43892</v>
      </c>
      <c r="H5330" s="10" t="s">
        <v>36</v>
      </c>
      <c r="I5330" s="0" t="n">
        <v>15</v>
      </c>
      <c r="J5330" s="0" t="n">
        <v>45</v>
      </c>
      <c r="K5330" s="0" t="n">
        <v>199</v>
      </c>
      <c r="L5330" s="0" t="n">
        <v>18</v>
      </c>
      <c r="M5330" s="0" t="n">
        <v>5</v>
      </c>
      <c r="N5330" s="11" t="n">
        <v>0.05</v>
      </c>
      <c r="O5330" s="12" t="n">
        <v>2912.62</v>
      </c>
      <c r="P5330" s="12" t="n">
        <v>5601.2</v>
      </c>
      <c r="Q5330" s="12" t="n">
        <f aca="false">M5330*P5330*(1-N5330)</f>
        <v>26605.7</v>
      </c>
      <c r="R5330" s="12" t="n">
        <f aca="false">M5330*O5330</f>
        <v>14563.1</v>
      </c>
      <c r="S5330" s="12" t="n">
        <f aca="false">Q5330-R5330</f>
        <v>12042.6</v>
      </c>
      <c r="T5330" s="11" t="n">
        <f aca="false">IFERROR(S5330/Q5330,0)</f>
        <v>0.452632330665985</v>
      </c>
      <c r="U5330" s="13" t="n">
        <f aca="false">F5330-E5330</f>
        <v>2</v>
      </c>
      <c r="V5330" s="13" t="n">
        <f aca="false">G5330-F5330</f>
        <v>7</v>
      </c>
      <c r="W5330" s="13" t="n">
        <f aca="false">G5330-E5330</f>
        <v>9</v>
      </c>
      <c r="X5330" s="10" t="n">
        <f aca="false">YEAR(E5330)</f>
        <v>2020</v>
      </c>
      <c r="Y5330" s="0" t="str">
        <f aca="false">TEXT(E5330,"yyyy-mm")</f>
        <v>2020-02</v>
      </c>
      <c r="Z5330" s="0" t="str">
        <f aca="false">"Q"&amp;ROUNDUP(MONTH(E5330)/3,0)&amp;"-"&amp;YEAR(E5330)</f>
        <v>Q1-2020</v>
      </c>
    </row>
    <row r="5331" customFormat="false" ht="14.25" hidden="false" customHeight="false" outlineLevel="0" collapsed="false">
      <c r="A5331" s="0" t="s">
        <v>5373</v>
      </c>
      <c r="B5331" s="0" t="s">
        <v>41</v>
      </c>
      <c r="C5331" s="0" t="s">
        <v>46</v>
      </c>
      <c r="D5331" s="9" t="n">
        <v>43800</v>
      </c>
      <c r="E5331" s="9" t="n">
        <v>43883</v>
      </c>
      <c r="F5331" s="9" t="n">
        <v>43889</v>
      </c>
      <c r="G5331" s="9" t="n">
        <v>43890</v>
      </c>
      <c r="H5331" s="10" t="s">
        <v>36</v>
      </c>
      <c r="I5331" s="0" t="n">
        <v>25</v>
      </c>
      <c r="J5331" s="0" t="n">
        <v>45</v>
      </c>
      <c r="K5331" s="0" t="n">
        <v>270</v>
      </c>
      <c r="L5331" s="0" t="n">
        <v>32</v>
      </c>
      <c r="M5331" s="0" t="n">
        <v>3</v>
      </c>
      <c r="N5331" s="11" t="n">
        <v>0.05</v>
      </c>
      <c r="O5331" s="12" t="n">
        <v>1480.37</v>
      </c>
      <c r="P5331" s="12" t="n">
        <v>3289.7</v>
      </c>
      <c r="Q5331" s="12" t="n">
        <f aca="false">M5331*P5331*(1-N5331)</f>
        <v>9375.645</v>
      </c>
      <c r="R5331" s="12" t="n">
        <f aca="false">M5331*O5331</f>
        <v>4441.11</v>
      </c>
      <c r="S5331" s="12" t="n">
        <f aca="false">Q5331-R5331</f>
        <v>4934.535</v>
      </c>
      <c r="T5331" s="11" t="n">
        <f aca="false">IFERROR(S5331/Q5331,0)</f>
        <v>0.526314189583757</v>
      </c>
      <c r="U5331" s="13" t="n">
        <f aca="false">F5331-E5331</f>
        <v>6</v>
      </c>
      <c r="V5331" s="13" t="n">
        <f aca="false">G5331-F5331</f>
        <v>1</v>
      </c>
      <c r="W5331" s="13" t="n">
        <f aca="false">G5331-E5331</f>
        <v>7</v>
      </c>
      <c r="X5331" s="10" t="n">
        <f aca="false">YEAR(E5331)</f>
        <v>2020</v>
      </c>
      <c r="Y5331" s="0" t="str">
        <f aca="false">TEXT(E5331,"yyyy-mm")</f>
        <v>2020-02</v>
      </c>
      <c r="Z5331" s="0" t="str">
        <f aca="false">"Q"&amp;ROUNDUP(MONTH(E5331)/3,0)&amp;"-"&amp;YEAR(E5331)</f>
        <v>Q1-2020</v>
      </c>
    </row>
    <row r="5332" customFormat="false" ht="14.25" hidden="false" customHeight="false" outlineLevel="0" collapsed="false">
      <c r="A5332" s="0" t="s">
        <v>5374</v>
      </c>
      <c r="B5332" s="0" t="s">
        <v>38</v>
      </c>
      <c r="C5332" s="0" t="s">
        <v>46</v>
      </c>
      <c r="D5332" s="9" t="n">
        <v>43800</v>
      </c>
      <c r="E5332" s="9" t="n">
        <v>43883</v>
      </c>
      <c r="F5332" s="9" t="n">
        <v>43892</v>
      </c>
      <c r="G5332" s="9" t="n">
        <v>43897</v>
      </c>
      <c r="H5332" s="10" t="s">
        <v>36</v>
      </c>
      <c r="I5332" s="0" t="n">
        <v>17</v>
      </c>
      <c r="J5332" s="0" t="n">
        <v>47</v>
      </c>
      <c r="K5332" s="0" t="n">
        <v>319</v>
      </c>
      <c r="L5332" s="0" t="n">
        <v>18</v>
      </c>
      <c r="M5332" s="0" t="n">
        <v>1</v>
      </c>
      <c r="N5332" s="11" t="n">
        <v>0.075</v>
      </c>
      <c r="O5332" s="12" t="n">
        <v>2536.49</v>
      </c>
      <c r="P5332" s="12" t="n">
        <v>5514.1</v>
      </c>
      <c r="Q5332" s="12" t="n">
        <f aca="false">M5332*P5332*(1-N5332)</f>
        <v>5100.5425</v>
      </c>
      <c r="R5332" s="12" t="n">
        <f aca="false">M5332*O5332</f>
        <v>2536.49</v>
      </c>
      <c r="S5332" s="12" t="n">
        <f aca="false">Q5332-R5332</f>
        <v>2564.0525</v>
      </c>
      <c r="T5332" s="11" t="n">
        <f aca="false">IFERROR(S5332/Q5332,0)</f>
        <v>0.502701918472398</v>
      </c>
      <c r="U5332" s="13" t="n">
        <f aca="false">F5332-E5332</f>
        <v>9</v>
      </c>
      <c r="V5332" s="13" t="n">
        <f aca="false">G5332-F5332</f>
        <v>5</v>
      </c>
      <c r="W5332" s="13" t="n">
        <f aca="false">G5332-E5332</f>
        <v>14</v>
      </c>
      <c r="X5332" s="10" t="n">
        <f aca="false">YEAR(E5332)</f>
        <v>2020</v>
      </c>
      <c r="Y5332" s="0" t="str">
        <f aca="false">TEXT(E5332,"yyyy-mm")</f>
        <v>2020-02</v>
      </c>
      <c r="Z5332" s="0" t="str">
        <f aca="false">"Q"&amp;ROUNDUP(MONTH(E5332)/3,0)&amp;"-"&amp;YEAR(E5332)</f>
        <v>Q1-2020</v>
      </c>
    </row>
    <row r="5333" customFormat="false" ht="14.25" hidden="false" customHeight="false" outlineLevel="0" collapsed="false">
      <c r="A5333" s="0" t="s">
        <v>5375</v>
      </c>
      <c r="B5333" s="0" t="s">
        <v>34</v>
      </c>
      <c r="C5333" s="0" t="s">
        <v>46</v>
      </c>
      <c r="D5333" s="9" t="n">
        <v>43800</v>
      </c>
      <c r="E5333" s="9" t="n">
        <v>43883</v>
      </c>
      <c r="F5333" s="9" t="n">
        <v>43889</v>
      </c>
      <c r="G5333" s="9" t="n">
        <v>43890</v>
      </c>
      <c r="H5333" s="10" t="s">
        <v>36</v>
      </c>
      <c r="I5333" s="0" t="n">
        <v>6</v>
      </c>
      <c r="J5333" s="0" t="n">
        <v>26</v>
      </c>
      <c r="K5333" s="0" t="n">
        <v>279</v>
      </c>
      <c r="L5333" s="0" t="n">
        <v>5</v>
      </c>
      <c r="M5333" s="0" t="n">
        <v>1</v>
      </c>
      <c r="N5333" s="11" t="n">
        <v>0.3</v>
      </c>
      <c r="O5333" s="12" t="n">
        <v>2205.84</v>
      </c>
      <c r="P5333" s="12" t="n">
        <v>5380.1</v>
      </c>
      <c r="Q5333" s="12" t="n">
        <f aca="false">M5333*P5333*(1-N5333)</f>
        <v>3766.07</v>
      </c>
      <c r="R5333" s="12" t="n">
        <f aca="false">M5333*O5333</f>
        <v>2205.84</v>
      </c>
      <c r="S5333" s="12" t="n">
        <f aca="false">Q5333-R5333</f>
        <v>1560.23</v>
      </c>
      <c r="T5333" s="11" t="n">
        <f aca="false">IFERROR(S5333/Q5333,0)</f>
        <v>0.414285979814502</v>
      </c>
      <c r="U5333" s="13" t="n">
        <f aca="false">F5333-E5333</f>
        <v>6</v>
      </c>
      <c r="V5333" s="13" t="n">
        <f aca="false">G5333-F5333</f>
        <v>1</v>
      </c>
      <c r="W5333" s="13" t="n">
        <f aca="false">G5333-E5333</f>
        <v>7</v>
      </c>
      <c r="X5333" s="10" t="n">
        <f aca="false">YEAR(E5333)</f>
        <v>2020</v>
      </c>
      <c r="Y5333" s="0" t="str">
        <f aca="false">TEXT(E5333,"yyyy-mm")</f>
        <v>2020-02</v>
      </c>
      <c r="Z5333" s="0" t="str">
        <f aca="false">"Q"&amp;ROUNDUP(MONTH(E5333)/3,0)&amp;"-"&amp;YEAR(E5333)</f>
        <v>Q1-2020</v>
      </c>
    </row>
    <row r="5334" customFormat="false" ht="14.25" hidden="false" customHeight="false" outlineLevel="0" collapsed="false">
      <c r="A5334" s="0" t="s">
        <v>5376</v>
      </c>
      <c r="B5334" s="0" t="s">
        <v>38</v>
      </c>
      <c r="C5334" s="0" t="s">
        <v>46</v>
      </c>
      <c r="D5334" s="9" t="n">
        <v>43800</v>
      </c>
      <c r="E5334" s="9" t="n">
        <v>43883</v>
      </c>
      <c r="F5334" s="9" t="n">
        <v>43894</v>
      </c>
      <c r="G5334" s="9" t="n">
        <v>43898</v>
      </c>
      <c r="H5334" s="10" t="s">
        <v>36</v>
      </c>
      <c r="I5334" s="0" t="n">
        <v>15</v>
      </c>
      <c r="J5334" s="0" t="n">
        <v>44</v>
      </c>
      <c r="K5334" s="0" t="n">
        <v>324</v>
      </c>
      <c r="L5334" s="0" t="n">
        <v>22</v>
      </c>
      <c r="M5334" s="0" t="n">
        <v>3</v>
      </c>
      <c r="N5334" s="11" t="n">
        <v>0.2</v>
      </c>
      <c r="O5334" s="12" t="n">
        <v>2058.44</v>
      </c>
      <c r="P5334" s="12" t="n">
        <v>3611.3</v>
      </c>
      <c r="Q5334" s="12" t="n">
        <f aca="false">M5334*P5334*(1-N5334)</f>
        <v>8667.12</v>
      </c>
      <c r="R5334" s="12" t="n">
        <f aca="false">M5334*O5334</f>
        <v>6175.32</v>
      </c>
      <c r="S5334" s="12" t="n">
        <f aca="false">Q5334-R5334</f>
        <v>2491.8</v>
      </c>
      <c r="T5334" s="11" t="n">
        <f aca="false">IFERROR(S5334/Q5334,0)</f>
        <v>0.287500346135741</v>
      </c>
      <c r="U5334" s="13" t="n">
        <f aca="false">F5334-E5334</f>
        <v>11</v>
      </c>
      <c r="V5334" s="13" t="n">
        <f aca="false">G5334-F5334</f>
        <v>4</v>
      </c>
      <c r="W5334" s="13" t="n">
        <f aca="false">G5334-E5334</f>
        <v>15</v>
      </c>
      <c r="X5334" s="10" t="n">
        <f aca="false">YEAR(E5334)</f>
        <v>2020</v>
      </c>
      <c r="Y5334" s="0" t="str">
        <f aca="false">TEXT(E5334,"yyyy-mm")</f>
        <v>2020-02</v>
      </c>
      <c r="Z5334" s="0" t="str">
        <f aca="false">"Q"&amp;ROUNDUP(MONTH(E5334)/3,0)&amp;"-"&amp;YEAR(E5334)</f>
        <v>Q1-2020</v>
      </c>
    </row>
    <row r="5335" customFormat="false" ht="14.25" hidden="false" customHeight="false" outlineLevel="0" collapsed="false">
      <c r="A5335" s="0" t="s">
        <v>5377</v>
      </c>
      <c r="B5335" s="0" t="s">
        <v>41</v>
      </c>
      <c r="C5335" s="0" t="s">
        <v>48</v>
      </c>
      <c r="D5335" s="9" t="n">
        <v>43800</v>
      </c>
      <c r="E5335" s="9" t="n">
        <v>43883</v>
      </c>
      <c r="F5335" s="9" t="n">
        <v>43895</v>
      </c>
      <c r="G5335" s="9" t="n">
        <v>43896</v>
      </c>
      <c r="H5335" s="10" t="s">
        <v>36</v>
      </c>
      <c r="I5335" s="0" t="n">
        <v>25</v>
      </c>
      <c r="J5335" s="0" t="n">
        <v>49</v>
      </c>
      <c r="K5335" s="0" t="n">
        <v>26</v>
      </c>
      <c r="L5335" s="0" t="n">
        <v>3</v>
      </c>
      <c r="M5335" s="0" t="n">
        <v>3</v>
      </c>
      <c r="N5335" s="11" t="n">
        <v>0.05</v>
      </c>
      <c r="O5335" s="12" t="n">
        <v>4124.19</v>
      </c>
      <c r="P5335" s="12" t="n">
        <v>6344.9</v>
      </c>
      <c r="Q5335" s="12" t="n">
        <f aca="false">M5335*P5335*(1-N5335)</f>
        <v>18082.965</v>
      </c>
      <c r="R5335" s="12" t="n">
        <f aca="false">M5335*O5335</f>
        <v>12372.57</v>
      </c>
      <c r="S5335" s="12" t="n">
        <f aca="false">Q5335-R5335</f>
        <v>5710.395</v>
      </c>
      <c r="T5335" s="11" t="n">
        <f aca="false">IFERROR(S5335/Q5335,0)</f>
        <v>0.315788644174227</v>
      </c>
      <c r="U5335" s="13" t="n">
        <f aca="false">F5335-E5335</f>
        <v>12</v>
      </c>
      <c r="V5335" s="13" t="n">
        <f aca="false">G5335-F5335</f>
        <v>1</v>
      </c>
      <c r="W5335" s="13" t="n">
        <f aca="false">G5335-E5335</f>
        <v>13</v>
      </c>
      <c r="X5335" s="10" t="n">
        <f aca="false">YEAR(E5335)</f>
        <v>2020</v>
      </c>
      <c r="Y5335" s="0" t="str">
        <f aca="false">TEXT(E5335,"yyyy-mm")</f>
        <v>2020-02</v>
      </c>
      <c r="Z5335" s="0" t="str">
        <f aca="false">"Q"&amp;ROUNDUP(MONTH(E5335)/3,0)&amp;"-"&amp;YEAR(E5335)</f>
        <v>Q1-2020</v>
      </c>
    </row>
    <row r="5336" customFormat="false" ht="14.25" hidden="false" customHeight="false" outlineLevel="0" collapsed="false">
      <c r="A5336" s="0" t="s">
        <v>5378</v>
      </c>
      <c r="B5336" s="0" t="s">
        <v>41</v>
      </c>
      <c r="C5336" s="0" t="s">
        <v>48</v>
      </c>
      <c r="D5336" s="9" t="n">
        <v>43800</v>
      </c>
      <c r="E5336" s="9" t="n">
        <v>43883</v>
      </c>
      <c r="F5336" s="9" t="n">
        <v>43908</v>
      </c>
      <c r="G5336" s="9" t="n">
        <v>43909</v>
      </c>
      <c r="H5336" s="10" t="s">
        <v>36</v>
      </c>
      <c r="I5336" s="0" t="n">
        <v>24</v>
      </c>
      <c r="J5336" s="0" t="n">
        <v>46</v>
      </c>
      <c r="K5336" s="0" t="n">
        <v>12</v>
      </c>
      <c r="L5336" s="0" t="n">
        <v>29</v>
      </c>
      <c r="M5336" s="0" t="n">
        <v>1</v>
      </c>
      <c r="N5336" s="11" t="n">
        <v>0.075</v>
      </c>
      <c r="O5336" s="12" t="n">
        <v>2527.58</v>
      </c>
      <c r="P5336" s="12" t="n">
        <v>3370.1</v>
      </c>
      <c r="Q5336" s="12" t="n">
        <f aca="false">M5336*P5336*(1-N5336)</f>
        <v>3117.3425</v>
      </c>
      <c r="R5336" s="12" t="n">
        <f aca="false">M5336*O5336</f>
        <v>2527.58</v>
      </c>
      <c r="S5336" s="12" t="n">
        <f aca="false">Q5336-R5336</f>
        <v>589.7625</v>
      </c>
      <c r="T5336" s="11" t="n">
        <f aca="false">IFERROR(S5336/Q5336,0)</f>
        <v>0.189187585258919</v>
      </c>
      <c r="U5336" s="13" t="n">
        <f aca="false">F5336-E5336</f>
        <v>25</v>
      </c>
      <c r="V5336" s="13" t="n">
        <f aca="false">G5336-F5336</f>
        <v>1</v>
      </c>
      <c r="W5336" s="13" t="n">
        <f aca="false">G5336-E5336</f>
        <v>26</v>
      </c>
      <c r="X5336" s="10" t="n">
        <f aca="false">YEAR(E5336)</f>
        <v>2020</v>
      </c>
      <c r="Y5336" s="0" t="str">
        <f aca="false">TEXT(E5336,"yyyy-mm")</f>
        <v>2020-02</v>
      </c>
      <c r="Z5336" s="0" t="str">
        <f aca="false">"Q"&amp;ROUNDUP(MONTH(E5336)/3,0)&amp;"-"&amp;YEAR(E5336)</f>
        <v>Q1-2020</v>
      </c>
    </row>
    <row r="5337" customFormat="false" ht="14.25" hidden="false" customHeight="false" outlineLevel="0" collapsed="false">
      <c r="A5337" s="0" t="s">
        <v>5379</v>
      </c>
      <c r="B5337" s="0" t="s">
        <v>34</v>
      </c>
      <c r="C5337" s="0" t="s">
        <v>58</v>
      </c>
      <c r="D5337" s="9" t="n">
        <v>43700</v>
      </c>
      <c r="E5337" s="9" t="n">
        <v>43883</v>
      </c>
      <c r="F5337" s="9" t="n">
        <v>43891</v>
      </c>
      <c r="G5337" s="9" t="n">
        <v>43901</v>
      </c>
      <c r="H5337" s="10" t="s">
        <v>36</v>
      </c>
      <c r="I5337" s="0" t="n">
        <v>1</v>
      </c>
      <c r="J5337" s="0" t="n">
        <v>15</v>
      </c>
      <c r="K5337" s="0" t="n">
        <v>366</v>
      </c>
      <c r="L5337" s="0" t="n">
        <v>30</v>
      </c>
      <c r="M5337" s="0" t="n">
        <v>5</v>
      </c>
      <c r="N5337" s="11" t="n">
        <v>0.2</v>
      </c>
      <c r="O5337" s="12" t="n">
        <v>169.85</v>
      </c>
      <c r="P5337" s="12" t="n">
        <v>261.3</v>
      </c>
      <c r="Q5337" s="12" t="n">
        <f aca="false">M5337*P5337*(1-N5337)</f>
        <v>1045.2</v>
      </c>
      <c r="R5337" s="12" t="n">
        <f aca="false">M5337*O5337</f>
        <v>849.25</v>
      </c>
      <c r="S5337" s="12" t="n">
        <f aca="false">Q5337-R5337</f>
        <v>195.95</v>
      </c>
      <c r="T5337" s="11" t="n">
        <f aca="false">IFERROR(S5337/Q5337,0)</f>
        <v>0.187476081132798</v>
      </c>
      <c r="U5337" s="13" t="n">
        <f aca="false">F5337-E5337</f>
        <v>8</v>
      </c>
      <c r="V5337" s="13" t="n">
        <f aca="false">G5337-F5337</f>
        <v>10</v>
      </c>
      <c r="W5337" s="13" t="n">
        <f aca="false">G5337-E5337</f>
        <v>18</v>
      </c>
      <c r="X5337" s="10" t="n">
        <f aca="false">YEAR(E5337)</f>
        <v>2020</v>
      </c>
      <c r="Y5337" s="0" t="str">
        <f aca="false">TEXT(E5337,"yyyy-mm")</f>
        <v>2020-02</v>
      </c>
      <c r="Z5337" s="0" t="str">
        <f aca="false">"Q"&amp;ROUNDUP(MONTH(E5337)/3,0)&amp;"-"&amp;YEAR(E5337)</f>
        <v>Q1-2020</v>
      </c>
    </row>
    <row r="5338" customFormat="false" ht="14.25" hidden="false" customHeight="false" outlineLevel="0" collapsed="false">
      <c r="A5338" s="0" t="s">
        <v>5380</v>
      </c>
      <c r="B5338" s="0" t="s">
        <v>38</v>
      </c>
      <c r="C5338" s="0" t="s">
        <v>39</v>
      </c>
      <c r="D5338" s="9" t="n">
        <v>43800</v>
      </c>
      <c r="E5338" s="9" t="n">
        <v>43883</v>
      </c>
      <c r="F5338" s="9" t="n">
        <v>43893</v>
      </c>
      <c r="G5338" s="9" t="n">
        <v>43901</v>
      </c>
      <c r="H5338" s="10" t="s">
        <v>36</v>
      </c>
      <c r="I5338" s="0" t="n">
        <v>18</v>
      </c>
      <c r="J5338" s="0" t="n">
        <v>31</v>
      </c>
      <c r="K5338" s="0" t="n">
        <v>88</v>
      </c>
      <c r="L5338" s="0" t="n">
        <v>28</v>
      </c>
      <c r="M5338" s="0" t="n">
        <v>6</v>
      </c>
      <c r="N5338" s="11" t="n">
        <v>0.05</v>
      </c>
      <c r="O5338" s="12" t="n">
        <v>3242.06</v>
      </c>
      <c r="P5338" s="12" t="n">
        <v>3906.1</v>
      </c>
      <c r="Q5338" s="12" t="n">
        <f aca="false">M5338*P5338*(1-N5338)</f>
        <v>22264.77</v>
      </c>
      <c r="R5338" s="12" t="n">
        <f aca="false">M5338*O5338</f>
        <v>19452.36</v>
      </c>
      <c r="S5338" s="12" t="n">
        <f aca="false">Q5338-R5338</f>
        <v>2812.41</v>
      </c>
      <c r="T5338" s="11" t="n">
        <f aca="false">IFERROR(S5338/Q5338,0)</f>
        <v>0.126316597925781</v>
      </c>
      <c r="U5338" s="13" t="n">
        <f aca="false">F5338-E5338</f>
        <v>10</v>
      </c>
      <c r="V5338" s="13" t="n">
        <f aca="false">G5338-F5338</f>
        <v>8</v>
      </c>
      <c r="W5338" s="13" t="n">
        <f aca="false">G5338-E5338</f>
        <v>18</v>
      </c>
      <c r="X5338" s="10" t="n">
        <f aca="false">YEAR(E5338)</f>
        <v>2020</v>
      </c>
      <c r="Y5338" s="0" t="str">
        <f aca="false">TEXT(E5338,"yyyy-mm")</f>
        <v>2020-02</v>
      </c>
      <c r="Z5338" s="0" t="str">
        <f aca="false">"Q"&amp;ROUNDUP(MONTH(E5338)/3,0)&amp;"-"&amp;YEAR(E5338)</f>
        <v>Q1-2020</v>
      </c>
    </row>
    <row r="5339" customFormat="false" ht="14.25" hidden="false" customHeight="false" outlineLevel="0" collapsed="false">
      <c r="A5339" s="0" t="s">
        <v>5381</v>
      </c>
      <c r="B5339" s="0" t="s">
        <v>34</v>
      </c>
      <c r="C5339" s="0" t="s">
        <v>48</v>
      </c>
      <c r="D5339" s="9" t="n">
        <v>43800</v>
      </c>
      <c r="E5339" s="9" t="n">
        <v>43883</v>
      </c>
      <c r="F5339" s="9" t="n">
        <v>43905</v>
      </c>
      <c r="G5339" s="9" t="n">
        <v>43907</v>
      </c>
      <c r="H5339" s="10" t="s">
        <v>36</v>
      </c>
      <c r="I5339" s="0" t="n">
        <v>6</v>
      </c>
      <c r="J5339" s="0" t="n">
        <v>37</v>
      </c>
      <c r="K5339" s="0" t="n">
        <v>19</v>
      </c>
      <c r="L5339" s="0" t="n">
        <v>38</v>
      </c>
      <c r="M5339" s="0" t="n">
        <v>7</v>
      </c>
      <c r="N5339" s="11" t="n">
        <v>0.05</v>
      </c>
      <c r="O5339" s="12" t="n">
        <v>699.08</v>
      </c>
      <c r="P5339" s="12" t="n">
        <v>944.7</v>
      </c>
      <c r="Q5339" s="12" t="n">
        <f aca="false">M5339*P5339*(1-N5339)</f>
        <v>6282.255</v>
      </c>
      <c r="R5339" s="12" t="n">
        <f aca="false">M5339*O5339</f>
        <v>4893.56</v>
      </c>
      <c r="S5339" s="12" t="n">
        <f aca="false">Q5339-R5339</f>
        <v>1388.695</v>
      </c>
      <c r="T5339" s="11" t="n">
        <f aca="false">IFERROR(S5339/Q5339,0)</f>
        <v>0.221050403079786</v>
      </c>
      <c r="U5339" s="13" t="n">
        <f aca="false">F5339-E5339</f>
        <v>22</v>
      </c>
      <c r="V5339" s="13" t="n">
        <f aca="false">G5339-F5339</f>
        <v>2</v>
      </c>
      <c r="W5339" s="13" t="n">
        <f aca="false">G5339-E5339</f>
        <v>24</v>
      </c>
      <c r="X5339" s="10" t="n">
        <f aca="false">YEAR(E5339)</f>
        <v>2020</v>
      </c>
      <c r="Y5339" s="0" t="str">
        <f aca="false">TEXT(E5339,"yyyy-mm")</f>
        <v>2020-02</v>
      </c>
      <c r="Z5339" s="0" t="str">
        <f aca="false">"Q"&amp;ROUNDUP(MONTH(E5339)/3,0)&amp;"-"&amp;YEAR(E5339)</f>
        <v>Q1-2020</v>
      </c>
    </row>
    <row r="5340" customFormat="false" ht="14.25" hidden="false" customHeight="false" outlineLevel="0" collapsed="false">
      <c r="A5340" s="0" t="s">
        <v>5382</v>
      </c>
      <c r="B5340" s="0" t="s">
        <v>34</v>
      </c>
      <c r="C5340" s="0" t="s">
        <v>79</v>
      </c>
      <c r="D5340" s="9" t="n">
        <v>43800</v>
      </c>
      <c r="E5340" s="9" t="n">
        <v>43883</v>
      </c>
      <c r="F5340" s="9" t="n">
        <v>43900</v>
      </c>
      <c r="G5340" s="9" t="n">
        <v>43906</v>
      </c>
      <c r="H5340" s="10" t="s">
        <v>36</v>
      </c>
      <c r="I5340" s="0" t="n">
        <v>4</v>
      </c>
      <c r="J5340" s="0" t="n">
        <v>44</v>
      </c>
      <c r="K5340" s="0" t="n">
        <v>71</v>
      </c>
      <c r="L5340" s="0" t="n">
        <v>13</v>
      </c>
      <c r="M5340" s="0" t="n">
        <v>7</v>
      </c>
      <c r="N5340" s="11" t="n">
        <v>0.075</v>
      </c>
      <c r="O5340" s="12" t="n">
        <v>139.29</v>
      </c>
      <c r="P5340" s="12" t="n">
        <v>180.9</v>
      </c>
      <c r="Q5340" s="12" t="n">
        <f aca="false">M5340*P5340*(1-N5340)</f>
        <v>1171.3275</v>
      </c>
      <c r="R5340" s="12" t="n">
        <f aca="false">M5340*O5340</f>
        <v>975.03</v>
      </c>
      <c r="S5340" s="12" t="n">
        <f aca="false">Q5340-R5340</f>
        <v>196.2975</v>
      </c>
      <c r="T5340" s="11" t="n">
        <f aca="false">IFERROR(S5340/Q5340,0)</f>
        <v>0.167585495943705</v>
      </c>
      <c r="U5340" s="13" t="n">
        <f aca="false">F5340-E5340</f>
        <v>17</v>
      </c>
      <c r="V5340" s="13" t="n">
        <f aca="false">G5340-F5340</f>
        <v>6</v>
      </c>
      <c r="W5340" s="13" t="n">
        <f aca="false">G5340-E5340</f>
        <v>23</v>
      </c>
      <c r="X5340" s="10" t="n">
        <f aca="false">YEAR(E5340)</f>
        <v>2020</v>
      </c>
      <c r="Y5340" s="0" t="str">
        <f aca="false">TEXT(E5340,"yyyy-mm")</f>
        <v>2020-02</v>
      </c>
      <c r="Z5340" s="0" t="str">
        <f aca="false">"Q"&amp;ROUNDUP(MONTH(E5340)/3,0)&amp;"-"&amp;YEAR(E5340)</f>
        <v>Q1-2020</v>
      </c>
    </row>
    <row r="5341" customFormat="false" ht="14.25" hidden="false" customHeight="false" outlineLevel="0" collapsed="false">
      <c r="A5341" s="0" t="s">
        <v>5383</v>
      </c>
      <c r="B5341" s="0" t="s">
        <v>38</v>
      </c>
      <c r="C5341" s="0" t="s">
        <v>39</v>
      </c>
      <c r="D5341" s="9" t="n">
        <v>43800</v>
      </c>
      <c r="E5341" s="9" t="n">
        <v>43884</v>
      </c>
      <c r="F5341" s="9" t="n">
        <v>43889</v>
      </c>
      <c r="G5341" s="9" t="n">
        <v>43890</v>
      </c>
      <c r="H5341" s="10" t="s">
        <v>36</v>
      </c>
      <c r="I5341" s="0" t="n">
        <v>17</v>
      </c>
      <c r="J5341" s="0" t="n">
        <v>45</v>
      </c>
      <c r="K5341" s="0" t="n">
        <v>173</v>
      </c>
      <c r="L5341" s="0" t="n">
        <v>11</v>
      </c>
      <c r="M5341" s="0" t="n">
        <v>6</v>
      </c>
      <c r="N5341" s="11" t="n">
        <v>0.1</v>
      </c>
      <c r="O5341" s="12" t="n">
        <v>706.78</v>
      </c>
      <c r="P5341" s="12" t="n">
        <v>917.9</v>
      </c>
      <c r="Q5341" s="12" t="n">
        <f aca="false">M5341*P5341*(1-N5341)</f>
        <v>4956.66</v>
      </c>
      <c r="R5341" s="12" t="n">
        <f aca="false">M5341*O5341</f>
        <v>4240.68</v>
      </c>
      <c r="S5341" s="12" t="n">
        <f aca="false">Q5341-R5341</f>
        <v>715.98</v>
      </c>
      <c r="T5341" s="11" t="n">
        <f aca="false">IFERROR(S5341/Q5341,0)</f>
        <v>0.144448075922093</v>
      </c>
      <c r="U5341" s="13" t="n">
        <f aca="false">F5341-E5341</f>
        <v>5</v>
      </c>
      <c r="V5341" s="13" t="n">
        <f aca="false">G5341-F5341</f>
        <v>1</v>
      </c>
      <c r="W5341" s="13" t="n">
        <f aca="false">G5341-E5341</f>
        <v>6</v>
      </c>
      <c r="X5341" s="10" t="n">
        <f aca="false">YEAR(E5341)</f>
        <v>2020</v>
      </c>
      <c r="Y5341" s="0" t="str">
        <f aca="false">TEXT(E5341,"yyyy-mm")</f>
        <v>2020-02</v>
      </c>
      <c r="Z5341" s="0" t="str">
        <f aca="false">"Q"&amp;ROUNDUP(MONTH(E5341)/3,0)&amp;"-"&amp;YEAR(E5341)</f>
        <v>Q1-2020</v>
      </c>
    </row>
    <row r="5342" customFormat="false" ht="14.25" hidden="false" customHeight="false" outlineLevel="0" collapsed="false">
      <c r="A5342" s="0" t="s">
        <v>5384</v>
      </c>
      <c r="B5342" s="0" t="s">
        <v>34</v>
      </c>
      <c r="C5342" s="0" t="s">
        <v>79</v>
      </c>
      <c r="D5342" s="9" t="n">
        <v>43800</v>
      </c>
      <c r="E5342" s="9" t="n">
        <v>43884</v>
      </c>
      <c r="F5342" s="9" t="n">
        <v>43895</v>
      </c>
      <c r="G5342" s="9" t="n">
        <v>43897</v>
      </c>
      <c r="H5342" s="10" t="s">
        <v>36</v>
      </c>
      <c r="I5342" s="0" t="n">
        <v>1</v>
      </c>
      <c r="J5342" s="0" t="n">
        <v>32</v>
      </c>
      <c r="K5342" s="0" t="n">
        <v>80</v>
      </c>
      <c r="L5342" s="0" t="n">
        <v>16</v>
      </c>
      <c r="M5342" s="0" t="n">
        <v>1</v>
      </c>
      <c r="N5342" s="11" t="n">
        <v>0.2</v>
      </c>
      <c r="O5342" s="12" t="n">
        <v>469.47</v>
      </c>
      <c r="P5342" s="12" t="n">
        <v>958.1</v>
      </c>
      <c r="Q5342" s="12" t="n">
        <f aca="false">M5342*P5342*(1-N5342)</f>
        <v>766.48</v>
      </c>
      <c r="R5342" s="12" t="n">
        <f aca="false">M5342*O5342</f>
        <v>469.47</v>
      </c>
      <c r="S5342" s="12" t="n">
        <f aca="false">Q5342-R5342</f>
        <v>297.01</v>
      </c>
      <c r="T5342" s="11" t="n">
        <f aca="false">IFERROR(S5342/Q5342,0)</f>
        <v>0.387498695334516</v>
      </c>
      <c r="U5342" s="13" t="n">
        <f aca="false">F5342-E5342</f>
        <v>11</v>
      </c>
      <c r="V5342" s="13" t="n">
        <f aca="false">G5342-F5342</f>
        <v>2</v>
      </c>
      <c r="W5342" s="13" t="n">
        <f aca="false">G5342-E5342</f>
        <v>13</v>
      </c>
      <c r="X5342" s="10" t="n">
        <f aca="false">YEAR(E5342)</f>
        <v>2020</v>
      </c>
      <c r="Y5342" s="0" t="str">
        <f aca="false">TEXT(E5342,"yyyy-mm")</f>
        <v>2020-02</v>
      </c>
      <c r="Z5342" s="0" t="str">
        <f aca="false">"Q"&amp;ROUNDUP(MONTH(E5342)/3,0)&amp;"-"&amp;YEAR(E5342)</f>
        <v>Q1-2020</v>
      </c>
    </row>
    <row r="5343" customFormat="false" ht="14.25" hidden="false" customHeight="false" outlineLevel="0" collapsed="false">
      <c r="A5343" s="0" t="s">
        <v>5385</v>
      </c>
      <c r="B5343" s="0" t="s">
        <v>41</v>
      </c>
      <c r="C5343" s="0" t="s">
        <v>79</v>
      </c>
      <c r="D5343" s="9" t="n">
        <v>43800</v>
      </c>
      <c r="E5343" s="9" t="n">
        <v>43884</v>
      </c>
      <c r="F5343" s="9" t="n">
        <v>43902</v>
      </c>
      <c r="G5343" s="9" t="n">
        <v>43905</v>
      </c>
      <c r="H5343" s="10" t="s">
        <v>36</v>
      </c>
      <c r="I5343" s="0" t="n">
        <v>24</v>
      </c>
      <c r="J5343" s="0" t="n">
        <v>24</v>
      </c>
      <c r="K5343" s="0" t="n">
        <v>60</v>
      </c>
      <c r="L5343" s="0" t="n">
        <v>12</v>
      </c>
      <c r="M5343" s="0" t="n">
        <v>8</v>
      </c>
      <c r="N5343" s="11" t="n">
        <v>0.05</v>
      </c>
      <c r="O5343" s="12" t="n">
        <v>2044.51</v>
      </c>
      <c r="P5343" s="12" t="n">
        <v>2405.3</v>
      </c>
      <c r="Q5343" s="12" t="n">
        <f aca="false">M5343*P5343*(1-N5343)</f>
        <v>18280.28</v>
      </c>
      <c r="R5343" s="12" t="n">
        <f aca="false">M5343*O5343</f>
        <v>16356.08</v>
      </c>
      <c r="S5343" s="12" t="n">
        <f aca="false">Q5343-R5343</f>
        <v>1924.2</v>
      </c>
      <c r="T5343" s="11" t="n">
        <f aca="false">IFERROR(S5343/Q5343,0)</f>
        <v>0.105260969744446</v>
      </c>
      <c r="U5343" s="13" t="n">
        <f aca="false">F5343-E5343</f>
        <v>18</v>
      </c>
      <c r="V5343" s="13" t="n">
        <f aca="false">G5343-F5343</f>
        <v>3</v>
      </c>
      <c r="W5343" s="13" t="n">
        <f aca="false">G5343-E5343</f>
        <v>21</v>
      </c>
      <c r="X5343" s="10" t="n">
        <f aca="false">YEAR(E5343)</f>
        <v>2020</v>
      </c>
      <c r="Y5343" s="0" t="str">
        <f aca="false">TEXT(E5343,"yyyy-mm")</f>
        <v>2020-02</v>
      </c>
      <c r="Z5343" s="0" t="str">
        <f aca="false">"Q"&amp;ROUNDUP(MONTH(E5343)/3,0)&amp;"-"&amp;YEAR(E5343)</f>
        <v>Q1-2020</v>
      </c>
    </row>
    <row r="5344" customFormat="false" ht="14.25" hidden="false" customHeight="false" outlineLevel="0" collapsed="false">
      <c r="A5344" s="0" t="s">
        <v>5386</v>
      </c>
      <c r="B5344" s="0" t="s">
        <v>43</v>
      </c>
      <c r="C5344" s="0" t="s">
        <v>58</v>
      </c>
      <c r="D5344" s="9" t="n">
        <v>43800</v>
      </c>
      <c r="E5344" s="9" t="n">
        <v>43884</v>
      </c>
      <c r="F5344" s="9" t="n">
        <v>43888</v>
      </c>
      <c r="G5344" s="9" t="n">
        <v>43898</v>
      </c>
      <c r="H5344" s="10" t="s">
        <v>36</v>
      </c>
      <c r="I5344" s="0" t="n">
        <v>26</v>
      </c>
      <c r="J5344" s="0" t="n">
        <v>28</v>
      </c>
      <c r="K5344" s="0" t="n">
        <v>346</v>
      </c>
      <c r="L5344" s="0" t="n">
        <v>10</v>
      </c>
      <c r="M5344" s="0" t="n">
        <v>2</v>
      </c>
      <c r="N5344" s="11" t="n">
        <v>0.075</v>
      </c>
      <c r="O5344" s="12" t="n">
        <v>427.73</v>
      </c>
      <c r="P5344" s="12" t="n">
        <v>891.1</v>
      </c>
      <c r="Q5344" s="12" t="n">
        <f aca="false">M5344*P5344*(1-N5344)</f>
        <v>1648.535</v>
      </c>
      <c r="R5344" s="12" t="n">
        <f aca="false">M5344*O5344</f>
        <v>855.46</v>
      </c>
      <c r="S5344" s="12" t="n">
        <f aca="false">Q5344-R5344</f>
        <v>793.075</v>
      </c>
      <c r="T5344" s="11" t="n">
        <f aca="false">IFERROR(S5344/Q5344,0)</f>
        <v>0.481078654684311</v>
      </c>
      <c r="U5344" s="13" t="n">
        <f aca="false">F5344-E5344</f>
        <v>4</v>
      </c>
      <c r="V5344" s="13" t="n">
        <f aca="false">G5344-F5344</f>
        <v>10</v>
      </c>
      <c r="W5344" s="13" t="n">
        <f aca="false">G5344-E5344</f>
        <v>14</v>
      </c>
      <c r="X5344" s="10" t="n">
        <f aca="false">YEAR(E5344)</f>
        <v>2020</v>
      </c>
      <c r="Y5344" s="0" t="str">
        <f aca="false">TEXT(E5344,"yyyy-mm")</f>
        <v>2020-02</v>
      </c>
      <c r="Z5344" s="0" t="str">
        <f aca="false">"Q"&amp;ROUNDUP(MONTH(E5344)/3,0)&amp;"-"&amp;YEAR(E5344)</f>
        <v>Q1-2020</v>
      </c>
    </row>
    <row r="5345" customFormat="false" ht="14.25" hidden="false" customHeight="false" outlineLevel="0" collapsed="false">
      <c r="A5345" s="0" t="s">
        <v>5387</v>
      </c>
      <c r="B5345" s="0" t="s">
        <v>38</v>
      </c>
      <c r="C5345" s="0" t="s">
        <v>79</v>
      </c>
      <c r="D5345" s="9" t="n">
        <v>43800</v>
      </c>
      <c r="E5345" s="9" t="n">
        <v>43884</v>
      </c>
      <c r="F5345" s="9" t="n">
        <v>43903</v>
      </c>
      <c r="G5345" s="9" t="n">
        <v>43913</v>
      </c>
      <c r="H5345" s="10" t="s">
        <v>36</v>
      </c>
      <c r="I5345" s="0" t="n">
        <v>13</v>
      </c>
      <c r="J5345" s="0" t="n">
        <v>22</v>
      </c>
      <c r="K5345" s="0" t="n">
        <v>76</v>
      </c>
      <c r="L5345" s="0" t="n">
        <v>43</v>
      </c>
      <c r="M5345" s="0" t="n">
        <v>7</v>
      </c>
      <c r="N5345" s="11" t="n">
        <v>0.05</v>
      </c>
      <c r="O5345" s="12" t="n">
        <v>2809.31</v>
      </c>
      <c r="P5345" s="12" t="n">
        <v>4013.3</v>
      </c>
      <c r="Q5345" s="12" t="n">
        <f aca="false">M5345*P5345*(1-N5345)</f>
        <v>26688.445</v>
      </c>
      <c r="R5345" s="12" t="n">
        <f aca="false">M5345*O5345</f>
        <v>19665.17</v>
      </c>
      <c r="S5345" s="12" t="n">
        <f aca="false">Q5345-R5345</f>
        <v>7023.275</v>
      </c>
      <c r="T5345" s="11" t="n">
        <f aca="false">IFERROR(S5345/Q5345,0)</f>
        <v>0.263157894736842</v>
      </c>
      <c r="U5345" s="13" t="n">
        <f aca="false">F5345-E5345</f>
        <v>19</v>
      </c>
      <c r="V5345" s="13" t="n">
        <f aca="false">G5345-F5345</f>
        <v>10</v>
      </c>
      <c r="W5345" s="13" t="n">
        <f aca="false">G5345-E5345</f>
        <v>29</v>
      </c>
      <c r="X5345" s="10" t="n">
        <f aca="false">YEAR(E5345)</f>
        <v>2020</v>
      </c>
      <c r="Y5345" s="0" t="str">
        <f aca="false">TEXT(E5345,"yyyy-mm")</f>
        <v>2020-02</v>
      </c>
      <c r="Z5345" s="0" t="str">
        <f aca="false">"Q"&amp;ROUNDUP(MONTH(E5345)/3,0)&amp;"-"&amp;YEAR(E5345)</f>
        <v>Q1-2020</v>
      </c>
    </row>
    <row r="5346" customFormat="false" ht="14.25" hidden="false" customHeight="false" outlineLevel="0" collapsed="false">
      <c r="A5346" s="0" t="s">
        <v>5388</v>
      </c>
      <c r="B5346" s="0" t="s">
        <v>43</v>
      </c>
      <c r="C5346" s="0" t="s">
        <v>39</v>
      </c>
      <c r="D5346" s="9" t="n">
        <v>43800</v>
      </c>
      <c r="E5346" s="9" t="n">
        <v>43884</v>
      </c>
      <c r="F5346" s="9" t="n">
        <v>43901</v>
      </c>
      <c r="G5346" s="9" t="n">
        <v>43905</v>
      </c>
      <c r="H5346" s="10" t="s">
        <v>36</v>
      </c>
      <c r="I5346" s="0" t="n">
        <v>28</v>
      </c>
      <c r="J5346" s="0" t="n">
        <v>34</v>
      </c>
      <c r="K5346" s="0" t="n">
        <v>110</v>
      </c>
      <c r="L5346" s="0" t="n">
        <v>45</v>
      </c>
      <c r="M5346" s="0" t="n">
        <v>5</v>
      </c>
      <c r="N5346" s="11" t="n">
        <v>0.05</v>
      </c>
      <c r="O5346" s="12" t="n">
        <v>1039.84</v>
      </c>
      <c r="P5346" s="12" t="n">
        <v>2599.6</v>
      </c>
      <c r="Q5346" s="12" t="n">
        <f aca="false">M5346*P5346*(1-N5346)</f>
        <v>12348.1</v>
      </c>
      <c r="R5346" s="12" t="n">
        <f aca="false">M5346*O5346</f>
        <v>5199.2</v>
      </c>
      <c r="S5346" s="12" t="n">
        <f aca="false">Q5346-R5346</f>
        <v>7148.9</v>
      </c>
      <c r="T5346" s="11" t="n">
        <f aca="false">IFERROR(S5346/Q5346,0)</f>
        <v>0.578947368421053</v>
      </c>
      <c r="U5346" s="13" t="n">
        <f aca="false">F5346-E5346</f>
        <v>17</v>
      </c>
      <c r="V5346" s="13" t="n">
        <f aca="false">G5346-F5346</f>
        <v>4</v>
      </c>
      <c r="W5346" s="13" t="n">
        <f aca="false">G5346-E5346</f>
        <v>21</v>
      </c>
      <c r="X5346" s="10" t="n">
        <f aca="false">YEAR(E5346)</f>
        <v>2020</v>
      </c>
      <c r="Y5346" s="0" t="str">
        <f aca="false">TEXT(E5346,"yyyy-mm")</f>
        <v>2020-02</v>
      </c>
      <c r="Z5346" s="0" t="str">
        <f aca="false">"Q"&amp;ROUNDUP(MONTH(E5346)/3,0)&amp;"-"&amp;YEAR(E5346)</f>
        <v>Q1-2020</v>
      </c>
    </row>
    <row r="5347" customFormat="false" ht="14.25" hidden="false" customHeight="false" outlineLevel="0" collapsed="false">
      <c r="A5347" s="0" t="s">
        <v>5389</v>
      </c>
      <c r="B5347" s="0" t="s">
        <v>38</v>
      </c>
      <c r="C5347" s="0" t="s">
        <v>39</v>
      </c>
      <c r="D5347" s="9" t="n">
        <v>43800</v>
      </c>
      <c r="E5347" s="9" t="n">
        <v>43884</v>
      </c>
      <c r="F5347" s="9" t="n">
        <v>43909</v>
      </c>
      <c r="G5347" s="9" t="n">
        <v>43912</v>
      </c>
      <c r="H5347" s="10" t="s">
        <v>36</v>
      </c>
      <c r="I5347" s="0" t="n">
        <v>18</v>
      </c>
      <c r="J5347" s="0" t="n">
        <v>36</v>
      </c>
      <c r="K5347" s="0" t="n">
        <v>108</v>
      </c>
      <c r="L5347" s="0" t="n">
        <v>33</v>
      </c>
      <c r="M5347" s="0" t="n">
        <v>5</v>
      </c>
      <c r="N5347" s="11" t="n">
        <v>0.05</v>
      </c>
      <c r="O5347" s="12" t="n">
        <v>905.84</v>
      </c>
      <c r="P5347" s="12" t="n">
        <v>1132.3</v>
      </c>
      <c r="Q5347" s="12" t="n">
        <f aca="false">M5347*P5347*(1-N5347)</f>
        <v>5378.425</v>
      </c>
      <c r="R5347" s="12" t="n">
        <f aca="false">M5347*O5347</f>
        <v>4529.2</v>
      </c>
      <c r="S5347" s="12" t="n">
        <f aca="false">Q5347-R5347</f>
        <v>849.225</v>
      </c>
      <c r="T5347" s="11" t="n">
        <f aca="false">IFERROR(S5347/Q5347,0)</f>
        <v>0.157894736842105</v>
      </c>
      <c r="U5347" s="13" t="n">
        <f aca="false">F5347-E5347</f>
        <v>25</v>
      </c>
      <c r="V5347" s="13" t="n">
        <f aca="false">G5347-F5347</f>
        <v>3</v>
      </c>
      <c r="W5347" s="13" t="n">
        <f aca="false">G5347-E5347</f>
        <v>28</v>
      </c>
      <c r="X5347" s="10" t="n">
        <f aca="false">YEAR(E5347)</f>
        <v>2020</v>
      </c>
      <c r="Y5347" s="0" t="str">
        <f aca="false">TEXT(E5347,"yyyy-mm")</f>
        <v>2020-02</v>
      </c>
      <c r="Z5347" s="0" t="str">
        <f aca="false">"Q"&amp;ROUNDUP(MONTH(E5347)/3,0)&amp;"-"&amp;YEAR(E5347)</f>
        <v>Q1-2020</v>
      </c>
    </row>
    <row r="5348" customFormat="false" ht="14.25" hidden="false" customHeight="false" outlineLevel="0" collapsed="false">
      <c r="A5348" s="0" t="s">
        <v>5390</v>
      </c>
      <c r="B5348" s="0" t="s">
        <v>41</v>
      </c>
      <c r="C5348" s="0" t="s">
        <v>35</v>
      </c>
      <c r="D5348" s="9" t="n">
        <v>43700</v>
      </c>
      <c r="E5348" s="9" t="n">
        <v>43884</v>
      </c>
      <c r="F5348" s="9" t="n">
        <v>43890</v>
      </c>
      <c r="G5348" s="9" t="n">
        <v>43898</v>
      </c>
      <c r="H5348" s="10" t="s">
        <v>36</v>
      </c>
      <c r="I5348" s="0" t="n">
        <v>24</v>
      </c>
      <c r="J5348" s="0" t="n">
        <v>47</v>
      </c>
      <c r="K5348" s="0" t="n">
        <v>253</v>
      </c>
      <c r="L5348" s="0" t="n">
        <v>12</v>
      </c>
      <c r="M5348" s="0" t="n">
        <v>3</v>
      </c>
      <c r="N5348" s="11" t="n">
        <v>0.1</v>
      </c>
      <c r="O5348" s="12" t="n">
        <v>1615.24</v>
      </c>
      <c r="P5348" s="12" t="n">
        <v>1969.8</v>
      </c>
      <c r="Q5348" s="12" t="n">
        <f aca="false">M5348*P5348*(1-N5348)</f>
        <v>5318.46</v>
      </c>
      <c r="R5348" s="12" t="n">
        <f aca="false">M5348*O5348</f>
        <v>4845.72</v>
      </c>
      <c r="S5348" s="12" t="n">
        <f aca="false">Q5348-R5348</f>
        <v>472.74</v>
      </c>
      <c r="T5348" s="11" t="n">
        <f aca="false">IFERROR(S5348/Q5348,0)</f>
        <v>0.0888866325966539</v>
      </c>
      <c r="U5348" s="13" t="n">
        <f aca="false">F5348-E5348</f>
        <v>6</v>
      </c>
      <c r="V5348" s="13" t="n">
        <f aca="false">G5348-F5348</f>
        <v>8</v>
      </c>
      <c r="W5348" s="13" t="n">
        <f aca="false">G5348-E5348</f>
        <v>14</v>
      </c>
      <c r="X5348" s="10" t="n">
        <f aca="false">YEAR(E5348)</f>
        <v>2020</v>
      </c>
      <c r="Y5348" s="0" t="str">
        <f aca="false">TEXT(E5348,"yyyy-mm")</f>
        <v>2020-02</v>
      </c>
      <c r="Z5348" s="0" t="str">
        <f aca="false">"Q"&amp;ROUNDUP(MONTH(E5348)/3,0)&amp;"-"&amp;YEAR(E5348)</f>
        <v>Q1-2020</v>
      </c>
    </row>
    <row r="5349" customFormat="false" ht="14.25" hidden="false" customHeight="false" outlineLevel="0" collapsed="false">
      <c r="A5349" s="0" t="s">
        <v>5391</v>
      </c>
      <c r="B5349" s="0" t="s">
        <v>41</v>
      </c>
      <c r="C5349" s="0" t="s">
        <v>46</v>
      </c>
      <c r="D5349" s="9" t="n">
        <v>43800</v>
      </c>
      <c r="E5349" s="9" t="n">
        <v>43884</v>
      </c>
      <c r="F5349" s="9" t="n">
        <v>43897</v>
      </c>
      <c r="G5349" s="9" t="n">
        <v>43899</v>
      </c>
      <c r="H5349" s="10" t="s">
        <v>36</v>
      </c>
      <c r="I5349" s="0" t="n">
        <v>23</v>
      </c>
      <c r="J5349" s="0" t="n">
        <v>10</v>
      </c>
      <c r="K5349" s="0" t="n">
        <v>293</v>
      </c>
      <c r="L5349" s="0" t="n">
        <v>40</v>
      </c>
      <c r="M5349" s="0" t="n">
        <v>8</v>
      </c>
      <c r="N5349" s="11" t="n">
        <v>0.075</v>
      </c>
      <c r="O5349" s="12" t="n">
        <v>1552.12</v>
      </c>
      <c r="P5349" s="12" t="n">
        <v>2351.7</v>
      </c>
      <c r="Q5349" s="12" t="n">
        <f aca="false">M5349*P5349*(1-N5349)</f>
        <v>17402.58</v>
      </c>
      <c r="R5349" s="12" t="n">
        <f aca="false">M5349*O5349</f>
        <v>12416.96</v>
      </c>
      <c r="S5349" s="12" t="n">
        <f aca="false">Q5349-R5349</f>
        <v>4985.62</v>
      </c>
      <c r="T5349" s="11" t="n">
        <f aca="false">IFERROR(S5349/Q5349,0)</f>
        <v>0.286487405890391</v>
      </c>
      <c r="U5349" s="13" t="n">
        <f aca="false">F5349-E5349</f>
        <v>13</v>
      </c>
      <c r="V5349" s="13" t="n">
        <f aca="false">G5349-F5349</f>
        <v>2</v>
      </c>
      <c r="W5349" s="13" t="n">
        <f aca="false">G5349-E5349</f>
        <v>15</v>
      </c>
      <c r="X5349" s="10" t="n">
        <f aca="false">YEAR(E5349)</f>
        <v>2020</v>
      </c>
      <c r="Y5349" s="0" t="str">
        <f aca="false">TEXT(E5349,"yyyy-mm")</f>
        <v>2020-02</v>
      </c>
      <c r="Z5349" s="0" t="str">
        <f aca="false">"Q"&amp;ROUNDUP(MONTH(E5349)/3,0)&amp;"-"&amp;YEAR(E5349)</f>
        <v>Q1-2020</v>
      </c>
    </row>
    <row r="5350" customFormat="false" ht="14.25" hidden="false" customHeight="false" outlineLevel="0" collapsed="false">
      <c r="A5350" s="0" t="s">
        <v>5392</v>
      </c>
      <c r="B5350" s="0" t="s">
        <v>38</v>
      </c>
      <c r="C5350" s="0" t="s">
        <v>39</v>
      </c>
      <c r="D5350" s="9" t="n">
        <v>43800</v>
      </c>
      <c r="E5350" s="9" t="n">
        <v>43884</v>
      </c>
      <c r="F5350" s="9" t="n">
        <v>43897</v>
      </c>
      <c r="G5350" s="9" t="n">
        <v>43901</v>
      </c>
      <c r="H5350" s="10" t="s">
        <v>36</v>
      </c>
      <c r="I5350" s="0" t="n">
        <v>20</v>
      </c>
      <c r="J5350" s="0" t="n">
        <v>43</v>
      </c>
      <c r="K5350" s="0" t="n">
        <v>101</v>
      </c>
      <c r="L5350" s="0" t="n">
        <v>10</v>
      </c>
      <c r="M5350" s="0" t="n">
        <v>1</v>
      </c>
      <c r="N5350" s="11" t="n">
        <v>0.1</v>
      </c>
      <c r="O5350" s="12" t="n">
        <v>1790.91</v>
      </c>
      <c r="P5350" s="12" t="n">
        <v>3979.8</v>
      </c>
      <c r="Q5350" s="12" t="n">
        <f aca="false">M5350*P5350*(1-N5350)</f>
        <v>3581.82</v>
      </c>
      <c r="R5350" s="12" t="n">
        <f aca="false">M5350*O5350</f>
        <v>1790.91</v>
      </c>
      <c r="S5350" s="12" t="n">
        <f aca="false">Q5350-R5350</f>
        <v>1790.91</v>
      </c>
      <c r="T5350" s="11" t="n">
        <f aca="false">IFERROR(S5350/Q5350,0)</f>
        <v>0.5</v>
      </c>
      <c r="U5350" s="13" t="n">
        <f aca="false">F5350-E5350</f>
        <v>13</v>
      </c>
      <c r="V5350" s="13" t="n">
        <f aca="false">G5350-F5350</f>
        <v>4</v>
      </c>
      <c r="W5350" s="13" t="n">
        <f aca="false">G5350-E5350</f>
        <v>17</v>
      </c>
      <c r="X5350" s="10" t="n">
        <f aca="false">YEAR(E5350)</f>
        <v>2020</v>
      </c>
      <c r="Y5350" s="0" t="str">
        <f aca="false">TEXT(E5350,"yyyy-mm")</f>
        <v>2020-02</v>
      </c>
      <c r="Z5350" s="0" t="str">
        <f aca="false">"Q"&amp;ROUNDUP(MONTH(E5350)/3,0)&amp;"-"&amp;YEAR(E5350)</f>
        <v>Q1-2020</v>
      </c>
    </row>
    <row r="5351" customFormat="false" ht="14.25" hidden="false" customHeight="false" outlineLevel="0" collapsed="false">
      <c r="A5351" s="0" t="s">
        <v>5393</v>
      </c>
      <c r="B5351" s="0" t="s">
        <v>38</v>
      </c>
      <c r="C5351" s="0" t="s">
        <v>39</v>
      </c>
      <c r="D5351" s="9" t="n">
        <v>43800</v>
      </c>
      <c r="E5351" s="9" t="n">
        <v>43884</v>
      </c>
      <c r="F5351" s="9" t="n">
        <v>43896</v>
      </c>
      <c r="G5351" s="9" t="n">
        <v>43897</v>
      </c>
      <c r="H5351" s="10" t="s">
        <v>36</v>
      </c>
      <c r="I5351" s="0" t="n">
        <v>13</v>
      </c>
      <c r="J5351" s="0" t="n">
        <v>50</v>
      </c>
      <c r="K5351" s="0" t="n">
        <v>134</v>
      </c>
      <c r="L5351" s="0" t="n">
        <v>41</v>
      </c>
      <c r="M5351" s="0" t="n">
        <v>1</v>
      </c>
      <c r="N5351" s="11" t="n">
        <v>0.05</v>
      </c>
      <c r="O5351" s="12" t="n">
        <v>1040.18</v>
      </c>
      <c r="P5351" s="12" t="n">
        <v>2311.5</v>
      </c>
      <c r="Q5351" s="12" t="n">
        <f aca="false">M5351*P5351*(1-N5351)</f>
        <v>2195.925</v>
      </c>
      <c r="R5351" s="12" t="n">
        <f aca="false">M5351*O5351</f>
        <v>1040.18</v>
      </c>
      <c r="S5351" s="12" t="n">
        <f aca="false">Q5351-R5351</f>
        <v>1155.745</v>
      </c>
      <c r="T5351" s="11" t="n">
        <f aca="false">IFERROR(S5351/Q5351,0)</f>
        <v>0.526313512528889</v>
      </c>
      <c r="U5351" s="13" t="n">
        <f aca="false">F5351-E5351</f>
        <v>12</v>
      </c>
      <c r="V5351" s="13" t="n">
        <f aca="false">G5351-F5351</f>
        <v>1</v>
      </c>
      <c r="W5351" s="13" t="n">
        <f aca="false">G5351-E5351</f>
        <v>13</v>
      </c>
      <c r="X5351" s="10" t="n">
        <f aca="false">YEAR(E5351)</f>
        <v>2020</v>
      </c>
      <c r="Y5351" s="0" t="str">
        <f aca="false">TEXT(E5351,"yyyy-mm")</f>
        <v>2020-02</v>
      </c>
      <c r="Z5351" s="0" t="str">
        <f aca="false">"Q"&amp;ROUNDUP(MONTH(E5351)/3,0)&amp;"-"&amp;YEAR(E5351)</f>
        <v>Q1-2020</v>
      </c>
    </row>
    <row r="5352" customFormat="false" ht="14.25" hidden="false" customHeight="false" outlineLevel="0" collapsed="false">
      <c r="A5352" s="0" t="s">
        <v>5394</v>
      </c>
      <c r="B5352" s="0" t="s">
        <v>41</v>
      </c>
      <c r="C5352" s="0" t="s">
        <v>46</v>
      </c>
      <c r="D5352" s="9" t="n">
        <v>43800</v>
      </c>
      <c r="E5352" s="9" t="n">
        <v>43885</v>
      </c>
      <c r="F5352" s="9" t="n">
        <v>43894</v>
      </c>
      <c r="G5352" s="9" t="n">
        <v>43898</v>
      </c>
      <c r="H5352" s="10" t="s">
        <v>36</v>
      </c>
      <c r="I5352" s="0" t="n">
        <v>23</v>
      </c>
      <c r="J5352" s="0" t="n">
        <v>50</v>
      </c>
      <c r="K5352" s="0" t="n">
        <v>270</v>
      </c>
      <c r="L5352" s="0" t="n">
        <v>7</v>
      </c>
      <c r="M5352" s="0" t="n">
        <v>6</v>
      </c>
      <c r="N5352" s="11" t="n">
        <v>0.075</v>
      </c>
      <c r="O5352" s="12" t="n">
        <v>2339.24</v>
      </c>
      <c r="P5352" s="12" t="n">
        <v>3390.2</v>
      </c>
      <c r="Q5352" s="12" t="n">
        <f aca="false">M5352*P5352*(1-N5352)</f>
        <v>18815.61</v>
      </c>
      <c r="R5352" s="12" t="n">
        <f aca="false">M5352*O5352</f>
        <v>14035.44</v>
      </c>
      <c r="S5352" s="12" t="n">
        <f aca="false">Q5352-R5352</f>
        <v>4780.17</v>
      </c>
      <c r="T5352" s="11" t="n">
        <f aca="false">IFERROR(S5352/Q5352,0)</f>
        <v>0.254053416285733</v>
      </c>
      <c r="U5352" s="13" t="n">
        <f aca="false">F5352-E5352</f>
        <v>9</v>
      </c>
      <c r="V5352" s="13" t="n">
        <f aca="false">G5352-F5352</f>
        <v>4</v>
      </c>
      <c r="W5352" s="13" t="n">
        <f aca="false">G5352-E5352</f>
        <v>13</v>
      </c>
      <c r="X5352" s="10" t="n">
        <f aca="false">YEAR(E5352)</f>
        <v>2020</v>
      </c>
      <c r="Y5352" s="0" t="str">
        <f aca="false">TEXT(E5352,"yyyy-mm")</f>
        <v>2020-02</v>
      </c>
      <c r="Z5352" s="0" t="str">
        <f aca="false">"Q"&amp;ROUNDUP(MONTH(E5352)/3,0)&amp;"-"&amp;YEAR(E5352)</f>
        <v>Q1-2020</v>
      </c>
    </row>
    <row r="5353" customFormat="false" ht="14.25" hidden="false" customHeight="false" outlineLevel="0" collapsed="false">
      <c r="A5353" s="0" t="s">
        <v>5395</v>
      </c>
      <c r="B5353" s="0" t="s">
        <v>34</v>
      </c>
      <c r="C5353" s="0" t="s">
        <v>48</v>
      </c>
      <c r="D5353" s="9" t="n">
        <v>43800</v>
      </c>
      <c r="E5353" s="9" t="n">
        <v>43885</v>
      </c>
      <c r="F5353" s="9" t="n">
        <v>43889</v>
      </c>
      <c r="G5353" s="9" t="n">
        <v>43898</v>
      </c>
      <c r="H5353" s="10" t="s">
        <v>36</v>
      </c>
      <c r="I5353" s="0" t="n">
        <v>2</v>
      </c>
      <c r="J5353" s="0" t="n">
        <v>33</v>
      </c>
      <c r="K5353" s="0" t="n">
        <v>58</v>
      </c>
      <c r="L5353" s="0" t="n">
        <v>16</v>
      </c>
      <c r="M5353" s="0" t="n">
        <v>8</v>
      </c>
      <c r="N5353" s="11" t="n">
        <v>0.15</v>
      </c>
      <c r="O5353" s="12" t="n">
        <v>1993.25</v>
      </c>
      <c r="P5353" s="12" t="n">
        <v>3986.5</v>
      </c>
      <c r="Q5353" s="12" t="n">
        <f aca="false">M5353*P5353*(1-N5353)</f>
        <v>27108.2</v>
      </c>
      <c r="R5353" s="12" t="n">
        <f aca="false">M5353*O5353</f>
        <v>15946</v>
      </c>
      <c r="S5353" s="12" t="n">
        <f aca="false">Q5353-R5353</f>
        <v>11162.2</v>
      </c>
      <c r="T5353" s="11" t="n">
        <f aca="false">IFERROR(S5353/Q5353,0)</f>
        <v>0.411764705882353</v>
      </c>
      <c r="U5353" s="13" t="n">
        <f aca="false">F5353-E5353</f>
        <v>4</v>
      </c>
      <c r="V5353" s="13" t="n">
        <f aca="false">G5353-F5353</f>
        <v>9</v>
      </c>
      <c r="W5353" s="13" t="n">
        <f aca="false">G5353-E5353</f>
        <v>13</v>
      </c>
      <c r="X5353" s="10" t="n">
        <f aca="false">YEAR(E5353)</f>
        <v>2020</v>
      </c>
      <c r="Y5353" s="0" t="str">
        <f aca="false">TEXT(E5353,"yyyy-mm")</f>
        <v>2020-02</v>
      </c>
      <c r="Z5353" s="0" t="str">
        <f aca="false">"Q"&amp;ROUNDUP(MONTH(E5353)/3,0)&amp;"-"&amp;YEAR(E5353)</f>
        <v>Q1-2020</v>
      </c>
    </row>
    <row r="5354" customFormat="false" ht="14.25" hidden="false" customHeight="false" outlineLevel="0" collapsed="false">
      <c r="A5354" s="0" t="s">
        <v>5396</v>
      </c>
      <c r="B5354" s="0" t="s">
        <v>41</v>
      </c>
      <c r="C5354" s="0" t="s">
        <v>58</v>
      </c>
      <c r="D5354" s="9" t="n">
        <v>43800</v>
      </c>
      <c r="E5354" s="9" t="n">
        <v>43885</v>
      </c>
      <c r="F5354" s="9" t="n">
        <v>43904</v>
      </c>
      <c r="G5354" s="9" t="n">
        <v>43909</v>
      </c>
      <c r="H5354" s="10" t="s">
        <v>36</v>
      </c>
      <c r="I5354" s="0" t="n">
        <v>21</v>
      </c>
      <c r="J5354" s="0" t="n">
        <v>45</v>
      </c>
      <c r="K5354" s="0" t="n">
        <v>356</v>
      </c>
      <c r="L5354" s="0" t="n">
        <v>29</v>
      </c>
      <c r="M5354" s="0" t="n">
        <v>2</v>
      </c>
      <c r="N5354" s="11" t="n">
        <v>0.2</v>
      </c>
      <c r="O5354" s="12" t="n">
        <v>186.8</v>
      </c>
      <c r="P5354" s="12" t="n">
        <v>227.8</v>
      </c>
      <c r="Q5354" s="12" t="n">
        <f aca="false">M5354*P5354*(1-N5354)</f>
        <v>364.48</v>
      </c>
      <c r="R5354" s="12" t="n">
        <f aca="false">M5354*O5354</f>
        <v>373.6</v>
      </c>
      <c r="S5354" s="12" t="n">
        <f aca="false">Q5354-R5354</f>
        <v>-9.12000000000001</v>
      </c>
      <c r="T5354" s="11" t="n">
        <f aca="false">IFERROR(S5354/Q5354,0)</f>
        <v>-0.0250219490781387</v>
      </c>
      <c r="U5354" s="13" t="n">
        <f aca="false">F5354-E5354</f>
        <v>19</v>
      </c>
      <c r="V5354" s="13" t="n">
        <f aca="false">G5354-F5354</f>
        <v>5</v>
      </c>
      <c r="W5354" s="13" t="n">
        <f aca="false">G5354-E5354</f>
        <v>24</v>
      </c>
      <c r="X5354" s="10" t="n">
        <f aca="false">YEAR(E5354)</f>
        <v>2020</v>
      </c>
      <c r="Y5354" s="0" t="str">
        <f aca="false">TEXT(E5354,"yyyy-mm")</f>
        <v>2020-02</v>
      </c>
      <c r="Z5354" s="0" t="str">
        <f aca="false">"Q"&amp;ROUNDUP(MONTH(E5354)/3,0)&amp;"-"&amp;YEAR(E5354)</f>
        <v>Q1-2020</v>
      </c>
    </row>
    <row r="5355" customFormat="false" ht="14.25" hidden="false" customHeight="false" outlineLevel="0" collapsed="false">
      <c r="A5355" s="0" t="s">
        <v>5397</v>
      </c>
      <c r="B5355" s="0" t="s">
        <v>34</v>
      </c>
      <c r="C5355" s="0" t="s">
        <v>79</v>
      </c>
      <c r="D5355" s="9" t="n">
        <v>43800</v>
      </c>
      <c r="E5355" s="9" t="n">
        <v>43885</v>
      </c>
      <c r="F5355" s="9" t="n">
        <v>43892</v>
      </c>
      <c r="G5355" s="9" t="n">
        <v>43898</v>
      </c>
      <c r="H5355" s="10" t="s">
        <v>36</v>
      </c>
      <c r="I5355" s="0" t="n">
        <v>5</v>
      </c>
      <c r="J5355" s="0" t="n">
        <v>44</v>
      </c>
      <c r="K5355" s="0" t="n">
        <v>80</v>
      </c>
      <c r="L5355" s="0" t="n">
        <v>16</v>
      </c>
      <c r="M5355" s="0" t="n">
        <v>4</v>
      </c>
      <c r="N5355" s="11" t="n">
        <v>0.4</v>
      </c>
      <c r="O5355" s="12" t="n">
        <v>736.33</v>
      </c>
      <c r="P5355" s="12" t="n">
        <v>1051.9</v>
      </c>
      <c r="Q5355" s="12" t="n">
        <f aca="false">M5355*P5355*(1-N5355)</f>
        <v>2524.56</v>
      </c>
      <c r="R5355" s="12" t="n">
        <f aca="false">M5355*O5355</f>
        <v>2945.32</v>
      </c>
      <c r="S5355" s="12" t="n">
        <f aca="false">Q5355-R5355</f>
        <v>-420.76</v>
      </c>
      <c r="T5355" s="11" t="n">
        <f aca="false">IFERROR(S5355/Q5355,0)</f>
        <v>-0.166666666666667</v>
      </c>
      <c r="U5355" s="13" t="n">
        <f aca="false">F5355-E5355</f>
        <v>7</v>
      </c>
      <c r="V5355" s="13" t="n">
        <f aca="false">G5355-F5355</f>
        <v>6</v>
      </c>
      <c r="W5355" s="13" t="n">
        <f aca="false">G5355-E5355</f>
        <v>13</v>
      </c>
      <c r="X5355" s="10" t="n">
        <f aca="false">YEAR(E5355)</f>
        <v>2020</v>
      </c>
      <c r="Y5355" s="0" t="str">
        <f aca="false">TEXT(E5355,"yyyy-mm")</f>
        <v>2020-02</v>
      </c>
      <c r="Z5355" s="0" t="str">
        <f aca="false">"Q"&amp;ROUNDUP(MONTH(E5355)/3,0)&amp;"-"&amp;YEAR(E5355)</f>
        <v>Q1-2020</v>
      </c>
    </row>
    <row r="5356" customFormat="false" ht="14.25" hidden="false" customHeight="false" outlineLevel="0" collapsed="false">
      <c r="A5356" s="0" t="s">
        <v>5398</v>
      </c>
      <c r="B5356" s="0" t="s">
        <v>34</v>
      </c>
      <c r="C5356" s="0" t="s">
        <v>35</v>
      </c>
      <c r="D5356" s="9" t="n">
        <v>43800</v>
      </c>
      <c r="E5356" s="9" t="n">
        <v>43885</v>
      </c>
      <c r="F5356" s="9" t="n">
        <v>43907</v>
      </c>
      <c r="G5356" s="9" t="n">
        <v>43912</v>
      </c>
      <c r="H5356" s="10" t="s">
        <v>36</v>
      </c>
      <c r="I5356" s="0" t="n">
        <v>10</v>
      </c>
      <c r="J5356" s="0" t="n">
        <v>29</v>
      </c>
      <c r="K5356" s="0" t="n">
        <v>219</v>
      </c>
      <c r="L5356" s="0" t="n">
        <v>41</v>
      </c>
      <c r="M5356" s="0" t="n">
        <v>8</v>
      </c>
      <c r="N5356" s="11" t="n">
        <v>0.2</v>
      </c>
      <c r="O5356" s="12" t="n">
        <v>2327.71</v>
      </c>
      <c r="P5356" s="12" t="n">
        <v>4013.3</v>
      </c>
      <c r="Q5356" s="12" t="n">
        <f aca="false">M5356*P5356*(1-N5356)</f>
        <v>25685.12</v>
      </c>
      <c r="R5356" s="12" t="n">
        <f aca="false">M5356*O5356</f>
        <v>18621.68</v>
      </c>
      <c r="S5356" s="12" t="n">
        <f aca="false">Q5356-R5356</f>
        <v>7063.44</v>
      </c>
      <c r="T5356" s="11" t="n">
        <f aca="false">IFERROR(S5356/Q5356,0)</f>
        <v>0.275001245857524</v>
      </c>
      <c r="U5356" s="13" t="n">
        <f aca="false">F5356-E5356</f>
        <v>22</v>
      </c>
      <c r="V5356" s="13" t="n">
        <f aca="false">G5356-F5356</f>
        <v>5</v>
      </c>
      <c r="W5356" s="13" t="n">
        <f aca="false">G5356-E5356</f>
        <v>27</v>
      </c>
      <c r="X5356" s="10" t="n">
        <f aca="false">YEAR(E5356)</f>
        <v>2020</v>
      </c>
      <c r="Y5356" s="0" t="str">
        <f aca="false">TEXT(E5356,"yyyy-mm")</f>
        <v>2020-02</v>
      </c>
      <c r="Z5356" s="0" t="str">
        <f aca="false">"Q"&amp;ROUNDUP(MONTH(E5356)/3,0)&amp;"-"&amp;YEAR(E5356)</f>
        <v>Q1-2020</v>
      </c>
    </row>
    <row r="5357" customFormat="false" ht="14.25" hidden="false" customHeight="false" outlineLevel="0" collapsed="false">
      <c r="A5357" s="0" t="s">
        <v>5399</v>
      </c>
      <c r="B5357" s="0" t="s">
        <v>38</v>
      </c>
      <c r="C5357" s="0" t="s">
        <v>39</v>
      </c>
      <c r="D5357" s="9" t="n">
        <v>43800</v>
      </c>
      <c r="E5357" s="9" t="n">
        <v>43885</v>
      </c>
      <c r="F5357" s="9" t="n">
        <v>43903</v>
      </c>
      <c r="G5357" s="9" t="n">
        <v>43912</v>
      </c>
      <c r="H5357" s="10" t="s">
        <v>36</v>
      </c>
      <c r="I5357" s="0" t="n">
        <v>20</v>
      </c>
      <c r="J5357" s="0" t="n">
        <v>25</v>
      </c>
      <c r="K5357" s="0" t="n">
        <v>197</v>
      </c>
      <c r="L5357" s="0" t="n">
        <v>44</v>
      </c>
      <c r="M5357" s="0" t="n">
        <v>4</v>
      </c>
      <c r="N5357" s="11" t="n">
        <v>0.05</v>
      </c>
      <c r="O5357" s="12" t="n">
        <v>1733.42</v>
      </c>
      <c r="P5357" s="12" t="n">
        <v>3939.6</v>
      </c>
      <c r="Q5357" s="12" t="n">
        <f aca="false">M5357*P5357*(1-N5357)</f>
        <v>14970.48</v>
      </c>
      <c r="R5357" s="12" t="n">
        <f aca="false">M5357*O5357</f>
        <v>6933.68</v>
      </c>
      <c r="S5357" s="12" t="n">
        <f aca="false">Q5357-R5357</f>
        <v>8036.8</v>
      </c>
      <c r="T5357" s="11" t="n">
        <f aca="false">IFERROR(S5357/Q5357,0)</f>
        <v>0.536843174033164</v>
      </c>
      <c r="U5357" s="13" t="n">
        <f aca="false">F5357-E5357</f>
        <v>18</v>
      </c>
      <c r="V5357" s="13" t="n">
        <f aca="false">G5357-F5357</f>
        <v>9</v>
      </c>
      <c r="W5357" s="13" t="n">
        <f aca="false">G5357-E5357</f>
        <v>27</v>
      </c>
      <c r="X5357" s="10" t="n">
        <f aca="false">YEAR(E5357)</f>
        <v>2020</v>
      </c>
      <c r="Y5357" s="0" t="str">
        <f aca="false">TEXT(E5357,"yyyy-mm")</f>
        <v>2020-02</v>
      </c>
      <c r="Z5357" s="0" t="str">
        <f aca="false">"Q"&amp;ROUNDUP(MONTH(E5357)/3,0)&amp;"-"&amp;YEAR(E5357)</f>
        <v>Q1-2020</v>
      </c>
    </row>
    <row r="5358" customFormat="false" ht="14.25" hidden="false" customHeight="false" outlineLevel="0" collapsed="false">
      <c r="A5358" s="0" t="s">
        <v>5400</v>
      </c>
      <c r="B5358" s="0" t="s">
        <v>38</v>
      </c>
      <c r="C5358" s="0" t="s">
        <v>79</v>
      </c>
      <c r="D5358" s="9" t="n">
        <v>43800</v>
      </c>
      <c r="E5358" s="9" t="n">
        <v>43885</v>
      </c>
      <c r="F5358" s="9" t="n">
        <v>43896</v>
      </c>
      <c r="G5358" s="9" t="n">
        <v>43901</v>
      </c>
      <c r="H5358" s="10" t="s">
        <v>36</v>
      </c>
      <c r="I5358" s="0" t="n">
        <v>13</v>
      </c>
      <c r="J5358" s="0" t="n">
        <v>40</v>
      </c>
      <c r="K5358" s="0" t="n">
        <v>67</v>
      </c>
      <c r="L5358" s="0" t="n">
        <v>35</v>
      </c>
      <c r="M5358" s="0" t="n">
        <v>3</v>
      </c>
      <c r="N5358" s="11" t="n">
        <v>0.05</v>
      </c>
      <c r="O5358" s="12" t="n">
        <v>422.57</v>
      </c>
      <c r="P5358" s="12" t="n">
        <v>797.3</v>
      </c>
      <c r="Q5358" s="12" t="n">
        <f aca="false">M5358*P5358*(1-N5358)</f>
        <v>2272.305</v>
      </c>
      <c r="R5358" s="12" t="n">
        <f aca="false">M5358*O5358</f>
        <v>1267.71</v>
      </c>
      <c r="S5358" s="12" t="n">
        <f aca="false">Q5358-R5358</f>
        <v>1004.595</v>
      </c>
      <c r="T5358" s="11" t="n">
        <f aca="false">IFERROR(S5358/Q5358,0)</f>
        <v>0.442103942912593</v>
      </c>
      <c r="U5358" s="13" t="n">
        <f aca="false">F5358-E5358</f>
        <v>11</v>
      </c>
      <c r="V5358" s="13" t="n">
        <f aca="false">G5358-F5358</f>
        <v>5</v>
      </c>
      <c r="W5358" s="13" t="n">
        <f aca="false">G5358-E5358</f>
        <v>16</v>
      </c>
      <c r="X5358" s="10" t="n">
        <f aca="false">YEAR(E5358)</f>
        <v>2020</v>
      </c>
      <c r="Y5358" s="0" t="str">
        <f aca="false">TEXT(E5358,"yyyy-mm")</f>
        <v>2020-02</v>
      </c>
      <c r="Z5358" s="0" t="str">
        <f aca="false">"Q"&amp;ROUNDUP(MONTH(E5358)/3,0)&amp;"-"&amp;YEAR(E5358)</f>
        <v>Q1-2020</v>
      </c>
    </row>
    <row r="5359" customFormat="false" ht="14.25" hidden="false" customHeight="false" outlineLevel="0" collapsed="false">
      <c r="A5359" s="0" t="s">
        <v>5401</v>
      </c>
      <c r="B5359" s="0" t="s">
        <v>34</v>
      </c>
      <c r="C5359" s="0" t="s">
        <v>46</v>
      </c>
      <c r="D5359" s="9" t="n">
        <v>43800</v>
      </c>
      <c r="E5359" s="9" t="n">
        <v>43885</v>
      </c>
      <c r="F5359" s="9" t="n">
        <v>43904</v>
      </c>
      <c r="G5359" s="9" t="n">
        <v>43914</v>
      </c>
      <c r="H5359" s="10" t="s">
        <v>36</v>
      </c>
      <c r="I5359" s="0" t="n">
        <v>9</v>
      </c>
      <c r="J5359" s="0" t="n">
        <v>10</v>
      </c>
      <c r="K5359" s="0" t="n">
        <v>285</v>
      </c>
      <c r="L5359" s="0" t="n">
        <v>23</v>
      </c>
      <c r="M5359" s="0" t="n">
        <v>6</v>
      </c>
      <c r="N5359" s="11" t="n">
        <v>0.075</v>
      </c>
      <c r="O5359" s="12" t="n">
        <v>2943.44</v>
      </c>
      <c r="P5359" s="12" t="n">
        <v>3504.1</v>
      </c>
      <c r="Q5359" s="12" t="n">
        <f aca="false">M5359*P5359*(1-N5359)</f>
        <v>19447.755</v>
      </c>
      <c r="R5359" s="12" t="n">
        <f aca="false">M5359*O5359</f>
        <v>17660.64</v>
      </c>
      <c r="S5359" s="12" t="n">
        <f aca="false">Q5359-R5359</f>
        <v>1787.115</v>
      </c>
      <c r="T5359" s="11" t="n">
        <f aca="false">IFERROR(S5359/Q5359,0)</f>
        <v>0.0918931259674961</v>
      </c>
      <c r="U5359" s="13" t="n">
        <f aca="false">F5359-E5359</f>
        <v>19</v>
      </c>
      <c r="V5359" s="13" t="n">
        <f aca="false">G5359-F5359</f>
        <v>10</v>
      </c>
      <c r="W5359" s="13" t="n">
        <f aca="false">G5359-E5359</f>
        <v>29</v>
      </c>
      <c r="X5359" s="10" t="n">
        <f aca="false">YEAR(E5359)</f>
        <v>2020</v>
      </c>
      <c r="Y5359" s="0" t="str">
        <f aca="false">TEXT(E5359,"yyyy-mm")</f>
        <v>2020-02</v>
      </c>
      <c r="Z5359" s="0" t="str">
        <f aca="false">"Q"&amp;ROUNDUP(MONTH(E5359)/3,0)&amp;"-"&amp;YEAR(E5359)</f>
        <v>Q1-2020</v>
      </c>
    </row>
    <row r="5360" customFormat="false" ht="14.25" hidden="false" customHeight="false" outlineLevel="0" collapsed="false">
      <c r="A5360" s="0" t="s">
        <v>5402</v>
      </c>
      <c r="B5360" s="0" t="s">
        <v>34</v>
      </c>
      <c r="C5360" s="0" t="s">
        <v>35</v>
      </c>
      <c r="D5360" s="9" t="n">
        <v>43800</v>
      </c>
      <c r="E5360" s="9" t="n">
        <v>43885</v>
      </c>
      <c r="F5360" s="9" t="n">
        <v>43908</v>
      </c>
      <c r="G5360" s="9" t="n">
        <v>43911</v>
      </c>
      <c r="H5360" s="10" t="s">
        <v>36</v>
      </c>
      <c r="I5360" s="0" t="n">
        <v>7</v>
      </c>
      <c r="J5360" s="0" t="n">
        <v>36</v>
      </c>
      <c r="K5360" s="0" t="n">
        <v>218</v>
      </c>
      <c r="L5360" s="0" t="n">
        <v>8</v>
      </c>
      <c r="M5360" s="0" t="n">
        <v>3</v>
      </c>
      <c r="N5360" s="11" t="n">
        <v>0.4</v>
      </c>
      <c r="O5360" s="12" t="n">
        <v>2585.66</v>
      </c>
      <c r="P5360" s="12" t="n">
        <v>3859.2</v>
      </c>
      <c r="Q5360" s="12" t="n">
        <f aca="false">M5360*P5360*(1-N5360)</f>
        <v>6946.56</v>
      </c>
      <c r="R5360" s="12" t="n">
        <f aca="false">M5360*O5360</f>
        <v>7756.98</v>
      </c>
      <c r="S5360" s="12" t="n">
        <f aca="false">Q5360-R5360</f>
        <v>-810.420000000001</v>
      </c>
      <c r="T5360" s="11" t="n">
        <f aca="false">IFERROR(S5360/Q5360,0)</f>
        <v>-0.116664939192924</v>
      </c>
      <c r="U5360" s="13" t="n">
        <f aca="false">F5360-E5360</f>
        <v>23</v>
      </c>
      <c r="V5360" s="13" t="n">
        <f aca="false">G5360-F5360</f>
        <v>3</v>
      </c>
      <c r="W5360" s="13" t="n">
        <f aca="false">G5360-E5360</f>
        <v>26</v>
      </c>
      <c r="X5360" s="10" t="n">
        <f aca="false">YEAR(E5360)</f>
        <v>2020</v>
      </c>
      <c r="Y5360" s="0" t="str">
        <f aca="false">TEXT(E5360,"yyyy-mm")</f>
        <v>2020-02</v>
      </c>
      <c r="Z5360" s="0" t="str">
        <f aca="false">"Q"&amp;ROUNDUP(MONTH(E5360)/3,0)&amp;"-"&amp;YEAR(E5360)</f>
        <v>Q1-2020</v>
      </c>
    </row>
    <row r="5361" customFormat="false" ht="14.25" hidden="false" customHeight="false" outlineLevel="0" collapsed="false">
      <c r="A5361" s="0" t="s">
        <v>5403</v>
      </c>
      <c r="B5361" s="0" t="s">
        <v>34</v>
      </c>
      <c r="C5361" s="0" t="s">
        <v>46</v>
      </c>
      <c r="D5361" s="9" t="n">
        <v>43800</v>
      </c>
      <c r="E5361" s="9" t="n">
        <v>43885</v>
      </c>
      <c r="F5361" s="9" t="n">
        <v>43908</v>
      </c>
      <c r="G5361" s="9" t="n">
        <v>43909</v>
      </c>
      <c r="H5361" s="10" t="s">
        <v>36</v>
      </c>
      <c r="I5361" s="0" t="n">
        <v>10</v>
      </c>
      <c r="J5361" s="0" t="n">
        <v>2</v>
      </c>
      <c r="K5361" s="0" t="n">
        <v>293</v>
      </c>
      <c r="L5361" s="0" t="n">
        <v>47</v>
      </c>
      <c r="M5361" s="0" t="n">
        <v>5</v>
      </c>
      <c r="N5361" s="11" t="n">
        <v>0.075</v>
      </c>
      <c r="O5361" s="12" t="n">
        <v>771.84</v>
      </c>
      <c r="P5361" s="12" t="n">
        <v>1286.4</v>
      </c>
      <c r="Q5361" s="12" t="n">
        <f aca="false">M5361*P5361*(1-N5361)</f>
        <v>5949.6</v>
      </c>
      <c r="R5361" s="12" t="n">
        <f aca="false">M5361*O5361</f>
        <v>3859.2</v>
      </c>
      <c r="S5361" s="12" t="n">
        <f aca="false">Q5361-R5361</f>
        <v>2090.4</v>
      </c>
      <c r="T5361" s="11" t="n">
        <f aca="false">IFERROR(S5361/Q5361,0)</f>
        <v>0.351351351351351</v>
      </c>
      <c r="U5361" s="13" t="n">
        <f aca="false">F5361-E5361</f>
        <v>23</v>
      </c>
      <c r="V5361" s="13" t="n">
        <f aca="false">G5361-F5361</f>
        <v>1</v>
      </c>
      <c r="W5361" s="13" t="n">
        <f aca="false">G5361-E5361</f>
        <v>24</v>
      </c>
      <c r="X5361" s="10" t="n">
        <f aca="false">YEAR(E5361)</f>
        <v>2020</v>
      </c>
      <c r="Y5361" s="0" t="str">
        <f aca="false">TEXT(E5361,"yyyy-mm")</f>
        <v>2020-02</v>
      </c>
      <c r="Z5361" s="0" t="str">
        <f aca="false">"Q"&amp;ROUNDUP(MONTH(E5361)/3,0)&amp;"-"&amp;YEAR(E5361)</f>
        <v>Q1-2020</v>
      </c>
    </row>
    <row r="5362" customFormat="false" ht="14.25" hidden="false" customHeight="false" outlineLevel="0" collapsed="false">
      <c r="A5362" s="0" t="s">
        <v>5404</v>
      </c>
      <c r="B5362" s="0" t="s">
        <v>41</v>
      </c>
      <c r="C5362" s="0" t="s">
        <v>46</v>
      </c>
      <c r="D5362" s="9" t="n">
        <v>43700</v>
      </c>
      <c r="E5362" s="9" t="n">
        <v>43885</v>
      </c>
      <c r="F5362" s="9" t="n">
        <v>43902</v>
      </c>
      <c r="G5362" s="9" t="n">
        <v>43906</v>
      </c>
      <c r="H5362" s="10" t="s">
        <v>36</v>
      </c>
      <c r="I5362" s="0" t="n">
        <v>23</v>
      </c>
      <c r="J5362" s="0" t="n">
        <v>31</v>
      </c>
      <c r="K5362" s="0" t="n">
        <v>328</v>
      </c>
      <c r="L5362" s="0" t="n">
        <v>40</v>
      </c>
      <c r="M5362" s="0" t="n">
        <v>6</v>
      </c>
      <c r="N5362" s="11" t="n">
        <v>0.05</v>
      </c>
      <c r="O5362" s="12" t="n">
        <v>1437.55</v>
      </c>
      <c r="P5362" s="12" t="n">
        <v>1996.6</v>
      </c>
      <c r="Q5362" s="12" t="n">
        <f aca="false">M5362*P5362*(1-N5362)</f>
        <v>11380.62</v>
      </c>
      <c r="R5362" s="12" t="n">
        <f aca="false">M5362*O5362</f>
        <v>8625.3</v>
      </c>
      <c r="S5362" s="12" t="n">
        <f aca="false">Q5362-R5362</f>
        <v>2755.32</v>
      </c>
      <c r="T5362" s="11" t="n">
        <f aca="false">IFERROR(S5362/Q5362,0)</f>
        <v>0.242106317581995</v>
      </c>
      <c r="U5362" s="13" t="n">
        <f aca="false">F5362-E5362</f>
        <v>17</v>
      </c>
      <c r="V5362" s="13" t="n">
        <f aca="false">G5362-F5362</f>
        <v>4</v>
      </c>
      <c r="W5362" s="13" t="n">
        <f aca="false">G5362-E5362</f>
        <v>21</v>
      </c>
      <c r="X5362" s="10" t="n">
        <f aca="false">YEAR(E5362)</f>
        <v>2020</v>
      </c>
      <c r="Y5362" s="0" t="str">
        <f aca="false">TEXT(E5362,"yyyy-mm")</f>
        <v>2020-02</v>
      </c>
      <c r="Z5362" s="0" t="str">
        <f aca="false">"Q"&amp;ROUNDUP(MONTH(E5362)/3,0)&amp;"-"&amp;YEAR(E5362)</f>
        <v>Q1-2020</v>
      </c>
    </row>
    <row r="5363" customFormat="false" ht="14.25" hidden="false" customHeight="false" outlineLevel="0" collapsed="false">
      <c r="A5363" s="0" t="s">
        <v>5405</v>
      </c>
      <c r="B5363" s="0" t="s">
        <v>38</v>
      </c>
      <c r="C5363" s="0" t="s">
        <v>39</v>
      </c>
      <c r="D5363" s="9" t="n">
        <v>43800</v>
      </c>
      <c r="E5363" s="9" t="n">
        <v>43886</v>
      </c>
      <c r="F5363" s="9" t="n">
        <v>43888</v>
      </c>
      <c r="G5363" s="9" t="n">
        <v>43892</v>
      </c>
      <c r="H5363" s="10" t="s">
        <v>36</v>
      </c>
      <c r="I5363" s="0" t="n">
        <v>18</v>
      </c>
      <c r="J5363" s="0" t="n">
        <v>32</v>
      </c>
      <c r="K5363" s="0" t="n">
        <v>149</v>
      </c>
      <c r="L5363" s="0" t="n">
        <v>23</v>
      </c>
      <c r="M5363" s="0" t="n">
        <v>5</v>
      </c>
      <c r="N5363" s="11" t="n">
        <v>0.1</v>
      </c>
      <c r="O5363" s="12" t="n">
        <v>1602.57</v>
      </c>
      <c r="P5363" s="12" t="n">
        <v>2391.9</v>
      </c>
      <c r="Q5363" s="12" t="n">
        <f aca="false">M5363*P5363*(1-N5363)</f>
        <v>10763.55</v>
      </c>
      <c r="R5363" s="12" t="n">
        <f aca="false">M5363*O5363</f>
        <v>8012.85</v>
      </c>
      <c r="S5363" s="12" t="n">
        <f aca="false">Q5363-R5363</f>
        <v>2750.7</v>
      </c>
      <c r="T5363" s="11" t="n">
        <f aca="false">IFERROR(S5363/Q5363,0)</f>
        <v>0.255556949147818</v>
      </c>
      <c r="U5363" s="13" t="n">
        <f aca="false">F5363-E5363</f>
        <v>2</v>
      </c>
      <c r="V5363" s="13" t="n">
        <f aca="false">G5363-F5363</f>
        <v>4</v>
      </c>
      <c r="W5363" s="13" t="n">
        <f aca="false">G5363-E5363</f>
        <v>6</v>
      </c>
      <c r="X5363" s="10" t="n">
        <f aca="false">YEAR(E5363)</f>
        <v>2020</v>
      </c>
      <c r="Y5363" s="0" t="str">
        <f aca="false">TEXT(E5363,"yyyy-mm")</f>
        <v>2020-02</v>
      </c>
      <c r="Z5363" s="0" t="str">
        <f aca="false">"Q"&amp;ROUNDUP(MONTH(E5363)/3,0)&amp;"-"&amp;YEAR(E5363)</f>
        <v>Q1-2020</v>
      </c>
    </row>
    <row r="5364" customFormat="false" ht="14.25" hidden="false" customHeight="false" outlineLevel="0" collapsed="false">
      <c r="A5364" s="0" t="s">
        <v>5406</v>
      </c>
      <c r="B5364" s="0" t="s">
        <v>38</v>
      </c>
      <c r="C5364" s="0" t="s">
        <v>35</v>
      </c>
      <c r="D5364" s="9" t="n">
        <v>43800</v>
      </c>
      <c r="E5364" s="9" t="n">
        <v>43886</v>
      </c>
      <c r="F5364" s="9" t="n">
        <v>43894</v>
      </c>
      <c r="G5364" s="9" t="n">
        <v>43901</v>
      </c>
      <c r="H5364" s="10" t="s">
        <v>36</v>
      </c>
      <c r="I5364" s="0" t="n">
        <v>13</v>
      </c>
      <c r="J5364" s="0" t="n">
        <v>47</v>
      </c>
      <c r="K5364" s="0" t="n">
        <v>245</v>
      </c>
      <c r="L5364" s="0" t="n">
        <v>15</v>
      </c>
      <c r="M5364" s="0" t="n">
        <v>2</v>
      </c>
      <c r="N5364" s="11" t="n">
        <v>0.05</v>
      </c>
      <c r="O5364" s="12" t="n">
        <v>972.84</v>
      </c>
      <c r="P5364" s="12" t="n">
        <v>1768.8</v>
      </c>
      <c r="Q5364" s="12" t="n">
        <f aca="false">M5364*P5364*(1-N5364)</f>
        <v>3360.72</v>
      </c>
      <c r="R5364" s="12" t="n">
        <f aca="false">M5364*O5364</f>
        <v>1945.68</v>
      </c>
      <c r="S5364" s="12" t="n">
        <f aca="false">Q5364-R5364</f>
        <v>1415.04</v>
      </c>
      <c r="T5364" s="11" t="n">
        <f aca="false">IFERROR(S5364/Q5364,0)</f>
        <v>0.421052631578947</v>
      </c>
      <c r="U5364" s="13" t="n">
        <f aca="false">F5364-E5364</f>
        <v>8</v>
      </c>
      <c r="V5364" s="13" t="n">
        <f aca="false">G5364-F5364</f>
        <v>7</v>
      </c>
      <c r="W5364" s="13" t="n">
        <f aca="false">G5364-E5364</f>
        <v>15</v>
      </c>
      <c r="X5364" s="10" t="n">
        <f aca="false">YEAR(E5364)</f>
        <v>2020</v>
      </c>
      <c r="Y5364" s="0" t="str">
        <f aca="false">TEXT(E5364,"yyyy-mm")</f>
        <v>2020-02</v>
      </c>
      <c r="Z5364" s="0" t="str">
        <f aca="false">"Q"&amp;ROUNDUP(MONTH(E5364)/3,0)&amp;"-"&amp;YEAR(E5364)</f>
        <v>Q1-2020</v>
      </c>
    </row>
    <row r="5365" customFormat="false" ht="14.25" hidden="false" customHeight="false" outlineLevel="0" collapsed="false">
      <c r="A5365" s="0" t="s">
        <v>5407</v>
      </c>
      <c r="B5365" s="0" t="s">
        <v>34</v>
      </c>
      <c r="C5365" s="0" t="s">
        <v>58</v>
      </c>
      <c r="D5365" s="9" t="n">
        <v>43800</v>
      </c>
      <c r="E5365" s="9" t="n">
        <v>43886</v>
      </c>
      <c r="F5365" s="9" t="n">
        <v>43893</v>
      </c>
      <c r="G5365" s="9" t="n">
        <v>43903</v>
      </c>
      <c r="H5365" s="10" t="s">
        <v>36</v>
      </c>
      <c r="I5365" s="0" t="n">
        <v>4</v>
      </c>
      <c r="J5365" s="0" t="n">
        <v>46</v>
      </c>
      <c r="K5365" s="0" t="n">
        <v>340</v>
      </c>
      <c r="L5365" s="0" t="n">
        <v>15</v>
      </c>
      <c r="M5365" s="0" t="n">
        <v>6</v>
      </c>
      <c r="N5365" s="11" t="n">
        <v>0.075</v>
      </c>
      <c r="O5365" s="12" t="n">
        <v>3923.86</v>
      </c>
      <c r="P5365" s="12" t="n">
        <v>6036.7</v>
      </c>
      <c r="Q5365" s="12" t="n">
        <f aca="false">M5365*P5365*(1-N5365)</f>
        <v>33503.685</v>
      </c>
      <c r="R5365" s="12" t="n">
        <f aca="false">M5365*O5365</f>
        <v>23543.16</v>
      </c>
      <c r="S5365" s="12" t="n">
        <f aca="false">Q5365-R5365</f>
        <v>9960.525</v>
      </c>
      <c r="T5365" s="11" t="n">
        <f aca="false">IFERROR(S5365/Q5365,0)</f>
        <v>0.297296401873406</v>
      </c>
      <c r="U5365" s="13" t="n">
        <f aca="false">F5365-E5365</f>
        <v>7</v>
      </c>
      <c r="V5365" s="13" t="n">
        <f aca="false">G5365-F5365</f>
        <v>10</v>
      </c>
      <c r="W5365" s="13" t="n">
        <f aca="false">G5365-E5365</f>
        <v>17</v>
      </c>
      <c r="X5365" s="10" t="n">
        <f aca="false">YEAR(E5365)</f>
        <v>2020</v>
      </c>
      <c r="Y5365" s="0" t="str">
        <f aca="false">TEXT(E5365,"yyyy-mm")</f>
        <v>2020-02</v>
      </c>
      <c r="Z5365" s="0" t="str">
        <f aca="false">"Q"&amp;ROUNDUP(MONTH(E5365)/3,0)&amp;"-"&amp;YEAR(E5365)</f>
        <v>Q1-2020</v>
      </c>
    </row>
    <row r="5366" customFormat="false" ht="14.25" hidden="false" customHeight="false" outlineLevel="0" collapsed="false">
      <c r="A5366" s="0" t="s">
        <v>5408</v>
      </c>
      <c r="B5366" s="0" t="s">
        <v>34</v>
      </c>
      <c r="C5366" s="0" t="s">
        <v>46</v>
      </c>
      <c r="D5366" s="9" t="n">
        <v>43800</v>
      </c>
      <c r="E5366" s="9" t="n">
        <v>43886</v>
      </c>
      <c r="F5366" s="9" t="n">
        <v>43904</v>
      </c>
      <c r="G5366" s="9" t="n">
        <v>43905</v>
      </c>
      <c r="H5366" s="10" t="s">
        <v>36</v>
      </c>
      <c r="I5366" s="0" t="n">
        <v>8</v>
      </c>
      <c r="J5366" s="0" t="n">
        <v>27</v>
      </c>
      <c r="K5366" s="0" t="n">
        <v>262</v>
      </c>
      <c r="L5366" s="0" t="n">
        <v>41</v>
      </c>
      <c r="M5366" s="0" t="n">
        <v>4</v>
      </c>
      <c r="N5366" s="11" t="n">
        <v>0.2</v>
      </c>
      <c r="O5366" s="12" t="n">
        <v>822.96</v>
      </c>
      <c r="P5366" s="12" t="n">
        <v>1159.1</v>
      </c>
      <c r="Q5366" s="12" t="n">
        <f aca="false">M5366*P5366*(1-N5366)</f>
        <v>3709.12</v>
      </c>
      <c r="R5366" s="12" t="n">
        <f aca="false">M5366*O5366</f>
        <v>3291.84</v>
      </c>
      <c r="S5366" s="12" t="n">
        <f aca="false">Q5366-R5366</f>
        <v>417.28</v>
      </c>
      <c r="T5366" s="11" t="n">
        <f aca="false">IFERROR(S5366/Q5366,0)</f>
        <v>0.112501078422914</v>
      </c>
      <c r="U5366" s="13" t="n">
        <f aca="false">F5366-E5366</f>
        <v>18</v>
      </c>
      <c r="V5366" s="13" t="n">
        <f aca="false">G5366-F5366</f>
        <v>1</v>
      </c>
      <c r="W5366" s="13" t="n">
        <f aca="false">G5366-E5366</f>
        <v>19</v>
      </c>
      <c r="X5366" s="10" t="n">
        <f aca="false">YEAR(E5366)</f>
        <v>2020</v>
      </c>
      <c r="Y5366" s="0" t="str">
        <f aca="false">TEXT(E5366,"yyyy-mm")</f>
        <v>2020-02</v>
      </c>
      <c r="Z5366" s="0" t="str">
        <f aca="false">"Q"&amp;ROUNDUP(MONTH(E5366)/3,0)&amp;"-"&amp;YEAR(E5366)</f>
        <v>Q1-2020</v>
      </c>
    </row>
    <row r="5367" customFormat="false" ht="14.25" hidden="false" customHeight="false" outlineLevel="0" collapsed="false">
      <c r="A5367" s="0" t="s">
        <v>5409</v>
      </c>
      <c r="B5367" s="0" t="s">
        <v>34</v>
      </c>
      <c r="C5367" s="0" t="s">
        <v>35</v>
      </c>
      <c r="D5367" s="9" t="n">
        <v>43800</v>
      </c>
      <c r="E5367" s="9" t="n">
        <v>43886</v>
      </c>
      <c r="F5367" s="9" t="n">
        <v>43904</v>
      </c>
      <c r="G5367" s="9" t="n">
        <v>43913</v>
      </c>
      <c r="H5367" s="10" t="s">
        <v>36</v>
      </c>
      <c r="I5367" s="0" t="n">
        <v>5</v>
      </c>
      <c r="J5367" s="0" t="n">
        <v>22</v>
      </c>
      <c r="K5367" s="0" t="n">
        <v>214</v>
      </c>
      <c r="L5367" s="0" t="n">
        <v>33</v>
      </c>
      <c r="M5367" s="0" t="n">
        <v>4</v>
      </c>
      <c r="N5367" s="11" t="n">
        <v>0.075</v>
      </c>
      <c r="O5367" s="12" t="n">
        <v>72.03</v>
      </c>
      <c r="P5367" s="12" t="n">
        <v>167.5</v>
      </c>
      <c r="Q5367" s="12" t="n">
        <f aca="false">M5367*P5367*(1-N5367)</f>
        <v>619.75</v>
      </c>
      <c r="R5367" s="12" t="n">
        <f aca="false">M5367*O5367</f>
        <v>288.12</v>
      </c>
      <c r="S5367" s="12" t="n">
        <f aca="false">Q5367-R5367</f>
        <v>331.63</v>
      </c>
      <c r="T5367" s="11" t="n">
        <f aca="false">IFERROR(S5367/Q5367,0)</f>
        <v>0.535102864058088</v>
      </c>
      <c r="U5367" s="13" t="n">
        <f aca="false">F5367-E5367</f>
        <v>18</v>
      </c>
      <c r="V5367" s="13" t="n">
        <f aca="false">G5367-F5367</f>
        <v>9</v>
      </c>
      <c r="W5367" s="13" t="n">
        <f aca="false">G5367-E5367</f>
        <v>27</v>
      </c>
      <c r="X5367" s="10" t="n">
        <f aca="false">YEAR(E5367)</f>
        <v>2020</v>
      </c>
      <c r="Y5367" s="0" t="str">
        <f aca="false">TEXT(E5367,"yyyy-mm")</f>
        <v>2020-02</v>
      </c>
      <c r="Z5367" s="0" t="str">
        <f aca="false">"Q"&amp;ROUNDUP(MONTH(E5367)/3,0)&amp;"-"&amp;YEAR(E5367)</f>
        <v>Q1-2020</v>
      </c>
    </row>
    <row r="5368" customFormat="false" ht="14.25" hidden="false" customHeight="false" outlineLevel="0" collapsed="false">
      <c r="A5368" s="0" t="s">
        <v>5410</v>
      </c>
      <c r="B5368" s="0" t="s">
        <v>34</v>
      </c>
      <c r="C5368" s="0" t="s">
        <v>39</v>
      </c>
      <c r="D5368" s="9" t="n">
        <v>43800</v>
      </c>
      <c r="E5368" s="9" t="n">
        <v>43886</v>
      </c>
      <c r="F5368" s="9" t="n">
        <v>43901</v>
      </c>
      <c r="G5368" s="9" t="n">
        <v>43908</v>
      </c>
      <c r="H5368" s="10" t="s">
        <v>36</v>
      </c>
      <c r="I5368" s="0" t="n">
        <v>10</v>
      </c>
      <c r="J5368" s="0" t="n">
        <v>5</v>
      </c>
      <c r="K5368" s="0" t="n">
        <v>171</v>
      </c>
      <c r="L5368" s="0" t="n">
        <v>4</v>
      </c>
      <c r="M5368" s="0" t="n">
        <v>2</v>
      </c>
      <c r="N5368" s="11" t="n">
        <v>0.075</v>
      </c>
      <c r="O5368" s="12" t="n">
        <v>564.41</v>
      </c>
      <c r="P5368" s="12" t="n">
        <v>696.8</v>
      </c>
      <c r="Q5368" s="12" t="n">
        <f aca="false">M5368*P5368*(1-N5368)</f>
        <v>1289.08</v>
      </c>
      <c r="R5368" s="12" t="n">
        <f aca="false">M5368*O5368</f>
        <v>1128.82</v>
      </c>
      <c r="S5368" s="12" t="n">
        <f aca="false">Q5368-R5368</f>
        <v>160.26</v>
      </c>
      <c r="T5368" s="11" t="n">
        <f aca="false">IFERROR(S5368/Q5368,0)</f>
        <v>0.124321221336147</v>
      </c>
      <c r="U5368" s="13" t="n">
        <f aca="false">F5368-E5368</f>
        <v>15</v>
      </c>
      <c r="V5368" s="13" t="n">
        <f aca="false">G5368-F5368</f>
        <v>7</v>
      </c>
      <c r="W5368" s="13" t="n">
        <f aca="false">G5368-E5368</f>
        <v>22</v>
      </c>
      <c r="X5368" s="10" t="n">
        <f aca="false">YEAR(E5368)</f>
        <v>2020</v>
      </c>
      <c r="Y5368" s="0" t="str">
        <f aca="false">TEXT(E5368,"yyyy-mm")</f>
        <v>2020-02</v>
      </c>
      <c r="Z5368" s="0" t="str">
        <f aca="false">"Q"&amp;ROUNDUP(MONTH(E5368)/3,0)&amp;"-"&amp;YEAR(E5368)</f>
        <v>Q1-2020</v>
      </c>
    </row>
    <row r="5369" customFormat="false" ht="14.25" hidden="false" customHeight="false" outlineLevel="0" collapsed="false">
      <c r="A5369" s="0" t="s">
        <v>5411</v>
      </c>
      <c r="B5369" s="0" t="s">
        <v>34</v>
      </c>
      <c r="C5369" s="0" t="s">
        <v>46</v>
      </c>
      <c r="D5369" s="9" t="n">
        <v>43800</v>
      </c>
      <c r="E5369" s="9" t="n">
        <v>43886</v>
      </c>
      <c r="F5369" s="9" t="n">
        <v>43899</v>
      </c>
      <c r="G5369" s="9" t="n">
        <v>43902</v>
      </c>
      <c r="H5369" s="10" t="s">
        <v>36</v>
      </c>
      <c r="I5369" s="0" t="n">
        <v>5</v>
      </c>
      <c r="J5369" s="0" t="n">
        <v>47</v>
      </c>
      <c r="K5369" s="0" t="n">
        <v>290</v>
      </c>
      <c r="L5369" s="0" t="n">
        <v>5</v>
      </c>
      <c r="M5369" s="0" t="n">
        <v>5</v>
      </c>
      <c r="N5369" s="11" t="n">
        <v>0.05</v>
      </c>
      <c r="O5369" s="12" t="n">
        <v>495.26</v>
      </c>
      <c r="P5369" s="12" t="n">
        <v>1125.6</v>
      </c>
      <c r="Q5369" s="12" t="n">
        <f aca="false">M5369*P5369*(1-N5369)</f>
        <v>5346.6</v>
      </c>
      <c r="R5369" s="12" t="n">
        <f aca="false">M5369*O5369</f>
        <v>2476.3</v>
      </c>
      <c r="S5369" s="12" t="n">
        <f aca="false">Q5369-R5369</f>
        <v>2870.3</v>
      </c>
      <c r="T5369" s="11" t="n">
        <f aca="false">IFERROR(S5369/Q5369,0)</f>
        <v>0.536845845958179</v>
      </c>
      <c r="U5369" s="13" t="n">
        <f aca="false">F5369-E5369</f>
        <v>13</v>
      </c>
      <c r="V5369" s="13" t="n">
        <f aca="false">G5369-F5369</f>
        <v>3</v>
      </c>
      <c r="W5369" s="13" t="n">
        <f aca="false">G5369-E5369</f>
        <v>16</v>
      </c>
      <c r="X5369" s="10" t="n">
        <f aca="false">YEAR(E5369)</f>
        <v>2020</v>
      </c>
      <c r="Y5369" s="0" t="str">
        <f aca="false">TEXT(E5369,"yyyy-mm")</f>
        <v>2020-02</v>
      </c>
      <c r="Z5369" s="0" t="str">
        <f aca="false">"Q"&amp;ROUNDUP(MONTH(E5369)/3,0)&amp;"-"&amp;YEAR(E5369)</f>
        <v>Q1-2020</v>
      </c>
    </row>
    <row r="5370" customFormat="false" ht="14.25" hidden="false" customHeight="false" outlineLevel="0" collapsed="false">
      <c r="A5370" s="0" t="s">
        <v>5412</v>
      </c>
      <c r="B5370" s="0" t="s">
        <v>34</v>
      </c>
      <c r="C5370" s="0" t="s">
        <v>35</v>
      </c>
      <c r="D5370" s="9" t="n">
        <v>43800</v>
      </c>
      <c r="E5370" s="9" t="n">
        <v>43886</v>
      </c>
      <c r="F5370" s="9" t="n">
        <v>43906</v>
      </c>
      <c r="G5370" s="9" t="n">
        <v>43910</v>
      </c>
      <c r="H5370" s="10" t="s">
        <v>36</v>
      </c>
      <c r="I5370" s="0" t="n">
        <v>7</v>
      </c>
      <c r="J5370" s="0" t="n">
        <v>11</v>
      </c>
      <c r="K5370" s="0" t="n">
        <v>219</v>
      </c>
      <c r="L5370" s="0" t="n">
        <v>22</v>
      </c>
      <c r="M5370" s="0" t="n">
        <v>6</v>
      </c>
      <c r="N5370" s="11" t="n">
        <v>0.15</v>
      </c>
      <c r="O5370" s="12" t="n">
        <v>1087.08</v>
      </c>
      <c r="P5370" s="12" t="n">
        <v>1842.5</v>
      </c>
      <c r="Q5370" s="12" t="n">
        <f aca="false">M5370*P5370*(1-N5370)</f>
        <v>9396.75</v>
      </c>
      <c r="R5370" s="12" t="n">
        <f aca="false">M5370*O5370</f>
        <v>6522.48</v>
      </c>
      <c r="S5370" s="12" t="n">
        <f aca="false">Q5370-R5370</f>
        <v>2874.27</v>
      </c>
      <c r="T5370" s="11" t="n">
        <f aca="false">IFERROR(S5370/Q5370,0)</f>
        <v>0.305879160347993</v>
      </c>
      <c r="U5370" s="13" t="n">
        <f aca="false">F5370-E5370</f>
        <v>20</v>
      </c>
      <c r="V5370" s="13" t="n">
        <f aca="false">G5370-F5370</f>
        <v>4</v>
      </c>
      <c r="W5370" s="13" t="n">
        <f aca="false">G5370-E5370</f>
        <v>24</v>
      </c>
      <c r="X5370" s="10" t="n">
        <f aca="false">YEAR(E5370)</f>
        <v>2020</v>
      </c>
      <c r="Y5370" s="0" t="str">
        <f aca="false">TEXT(E5370,"yyyy-mm")</f>
        <v>2020-02</v>
      </c>
      <c r="Z5370" s="0" t="str">
        <f aca="false">"Q"&amp;ROUNDUP(MONTH(E5370)/3,0)&amp;"-"&amp;YEAR(E5370)</f>
        <v>Q1-2020</v>
      </c>
    </row>
    <row r="5371" customFormat="false" ht="14.25" hidden="false" customHeight="false" outlineLevel="0" collapsed="false">
      <c r="A5371" s="0" t="s">
        <v>5413</v>
      </c>
      <c r="B5371" s="0" t="s">
        <v>34</v>
      </c>
      <c r="C5371" s="0" t="s">
        <v>46</v>
      </c>
      <c r="D5371" s="9" t="n">
        <v>43800</v>
      </c>
      <c r="E5371" s="9" t="n">
        <v>43886</v>
      </c>
      <c r="F5371" s="9" t="n">
        <v>43893</v>
      </c>
      <c r="G5371" s="9" t="n">
        <v>43903</v>
      </c>
      <c r="H5371" s="10" t="s">
        <v>36</v>
      </c>
      <c r="I5371" s="0" t="n">
        <v>10</v>
      </c>
      <c r="J5371" s="0" t="n">
        <v>23</v>
      </c>
      <c r="K5371" s="0" t="n">
        <v>282</v>
      </c>
      <c r="L5371" s="0" t="n">
        <v>9</v>
      </c>
      <c r="M5371" s="0" t="n">
        <v>4</v>
      </c>
      <c r="N5371" s="11" t="n">
        <v>0.05</v>
      </c>
      <c r="O5371" s="12" t="n">
        <v>192.29</v>
      </c>
      <c r="P5371" s="12" t="n">
        <v>234.5</v>
      </c>
      <c r="Q5371" s="12" t="n">
        <f aca="false">M5371*P5371*(1-N5371)</f>
        <v>891.1</v>
      </c>
      <c r="R5371" s="12" t="n">
        <f aca="false">M5371*O5371</f>
        <v>769.16</v>
      </c>
      <c r="S5371" s="12" t="n">
        <f aca="false">Q5371-R5371</f>
        <v>121.94</v>
      </c>
      <c r="T5371" s="11" t="n">
        <f aca="false">IFERROR(S5371/Q5371,0)</f>
        <v>0.136842105263158</v>
      </c>
      <c r="U5371" s="13" t="n">
        <f aca="false">F5371-E5371</f>
        <v>7</v>
      </c>
      <c r="V5371" s="13" t="n">
        <f aca="false">G5371-F5371</f>
        <v>10</v>
      </c>
      <c r="W5371" s="13" t="n">
        <f aca="false">G5371-E5371</f>
        <v>17</v>
      </c>
      <c r="X5371" s="10" t="n">
        <f aca="false">YEAR(E5371)</f>
        <v>2020</v>
      </c>
      <c r="Y5371" s="0" t="str">
        <f aca="false">TEXT(E5371,"yyyy-mm")</f>
        <v>2020-02</v>
      </c>
      <c r="Z5371" s="0" t="str">
        <f aca="false">"Q"&amp;ROUNDUP(MONTH(E5371)/3,0)&amp;"-"&amp;YEAR(E5371)</f>
        <v>Q1-2020</v>
      </c>
    </row>
    <row r="5372" customFormat="false" ht="14.25" hidden="false" customHeight="false" outlineLevel="0" collapsed="false">
      <c r="A5372" s="0" t="s">
        <v>5414</v>
      </c>
      <c r="B5372" s="0" t="s">
        <v>43</v>
      </c>
      <c r="C5372" s="0" t="s">
        <v>35</v>
      </c>
      <c r="D5372" s="9" t="n">
        <v>43800</v>
      </c>
      <c r="E5372" s="9" t="n">
        <v>43886</v>
      </c>
      <c r="F5372" s="9" t="n">
        <v>43906</v>
      </c>
      <c r="G5372" s="9" t="n">
        <v>43910</v>
      </c>
      <c r="H5372" s="10" t="s">
        <v>36</v>
      </c>
      <c r="I5372" s="0" t="n">
        <v>26</v>
      </c>
      <c r="J5372" s="0" t="n">
        <v>13</v>
      </c>
      <c r="K5372" s="0" t="n">
        <v>245</v>
      </c>
      <c r="L5372" s="0" t="n">
        <v>2</v>
      </c>
      <c r="M5372" s="0" t="n">
        <v>5</v>
      </c>
      <c r="N5372" s="11" t="n">
        <v>0.075</v>
      </c>
      <c r="O5372" s="12" t="n">
        <v>4185.16</v>
      </c>
      <c r="P5372" s="12" t="n">
        <v>6438.7</v>
      </c>
      <c r="Q5372" s="12" t="n">
        <f aca="false">M5372*P5372*(1-N5372)</f>
        <v>29778.9875</v>
      </c>
      <c r="R5372" s="12" t="n">
        <f aca="false">M5372*O5372</f>
        <v>20925.8</v>
      </c>
      <c r="S5372" s="12" t="n">
        <f aca="false">Q5372-R5372</f>
        <v>8853.1875</v>
      </c>
      <c r="T5372" s="11" t="n">
        <f aca="false">IFERROR(S5372/Q5372,0)</f>
        <v>0.297296457779164</v>
      </c>
      <c r="U5372" s="13" t="n">
        <f aca="false">F5372-E5372</f>
        <v>20</v>
      </c>
      <c r="V5372" s="13" t="n">
        <f aca="false">G5372-F5372</f>
        <v>4</v>
      </c>
      <c r="W5372" s="13" t="n">
        <f aca="false">G5372-E5372</f>
        <v>24</v>
      </c>
      <c r="X5372" s="10" t="n">
        <f aca="false">YEAR(E5372)</f>
        <v>2020</v>
      </c>
      <c r="Y5372" s="0" t="str">
        <f aca="false">TEXT(E5372,"yyyy-mm")</f>
        <v>2020-02</v>
      </c>
      <c r="Z5372" s="0" t="str">
        <f aca="false">"Q"&amp;ROUNDUP(MONTH(E5372)/3,0)&amp;"-"&amp;YEAR(E5372)</f>
        <v>Q1-2020</v>
      </c>
    </row>
    <row r="5373" customFormat="false" ht="14.25" hidden="false" customHeight="false" outlineLevel="0" collapsed="false">
      <c r="A5373" s="0" t="s">
        <v>5415</v>
      </c>
      <c r="B5373" s="0" t="s">
        <v>38</v>
      </c>
      <c r="C5373" s="0" t="s">
        <v>79</v>
      </c>
      <c r="D5373" s="9" t="n">
        <v>43800</v>
      </c>
      <c r="E5373" s="9" t="n">
        <v>43886</v>
      </c>
      <c r="F5373" s="9" t="n">
        <v>43903</v>
      </c>
      <c r="G5373" s="9" t="n">
        <v>43913</v>
      </c>
      <c r="H5373" s="10" t="s">
        <v>36</v>
      </c>
      <c r="I5373" s="0" t="n">
        <v>14</v>
      </c>
      <c r="J5373" s="0" t="n">
        <v>11</v>
      </c>
      <c r="K5373" s="0" t="n">
        <v>60</v>
      </c>
      <c r="L5373" s="0" t="n">
        <v>10</v>
      </c>
      <c r="M5373" s="0" t="n">
        <v>2</v>
      </c>
      <c r="N5373" s="11" t="n">
        <v>0.05</v>
      </c>
      <c r="O5373" s="12" t="n">
        <v>4521.83</v>
      </c>
      <c r="P5373" s="12" t="n">
        <v>5319.8</v>
      </c>
      <c r="Q5373" s="12" t="n">
        <f aca="false">M5373*P5373*(1-N5373)</f>
        <v>10107.62</v>
      </c>
      <c r="R5373" s="12" t="n">
        <f aca="false">M5373*O5373</f>
        <v>9043.66</v>
      </c>
      <c r="S5373" s="12" t="n">
        <f aca="false">Q5373-R5373</f>
        <v>1063.96</v>
      </c>
      <c r="T5373" s="11" t="n">
        <f aca="false">IFERROR(S5373/Q5373,0)</f>
        <v>0.105263157894737</v>
      </c>
      <c r="U5373" s="13" t="n">
        <f aca="false">F5373-E5373</f>
        <v>17</v>
      </c>
      <c r="V5373" s="13" t="n">
        <f aca="false">G5373-F5373</f>
        <v>10</v>
      </c>
      <c r="W5373" s="13" t="n">
        <f aca="false">G5373-E5373</f>
        <v>27</v>
      </c>
      <c r="X5373" s="10" t="n">
        <f aca="false">YEAR(E5373)</f>
        <v>2020</v>
      </c>
      <c r="Y5373" s="0" t="str">
        <f aca="false">TEXT(E5373,"yyyy-mm")</f>
        <v>2020-02</v>
      </c>
      <c r="Z5373" s="0" t="str">
        <f aca="false">"Q"&amp;ROUNDUP(MONTH(E5373)/3,0)&amp;"-"&amp;YEAR(E5373)</f>
        <v>Q1-2020</v>
      </c>
    </row>
    <row r="5374" customFormat="false" ht="14.25" hidden="false" customHeight="false" outlineLevel="0" collapsed="false">
      <c r="A5374" s="0" t="s">
        <v>5416</v>
      </c>
      <c r="B5374" s="0" t="s">
        <v>38</v>
      </c>
      <c r="C5374" s="0" t="s">
        <v>46</v>
      </c>
      <c r="D5374" s="9" t="n">
        <v>43800</v>
      </c>
      <c r="E5374" s="9" t="n">
        <v>43886</v>
      </c>
      <c r="F5374" s="9" t="n">
        <v>43906</v>
      </c>
      <c r="G5374" s="9" t="n">
        <v>43912</v>
      </c>
      <c r="H5374" s="10" t="s">
        <v>36</v>
      </c>
      <c r="I5374" s="0" t="n">
        <v>13</v>
      </c>
      <c r="J5374" s="0" t="n">
        <v>18</v>
      </c>
      <c r="K5374" s="0" t="n">
        <v>287</v>
      </c>
      <c r="L5374" s="0" t="n">
        <v>21</v>
      </c>
      <c r="M5374" s="0" t="n">
        <v>1</v>
      </c>
      <c r="N5374" s="11" t="n">
        <v>0.05</v>
      </c>
      <c r="O5374" s="12" t="n">
        <v>166.43</v>
      </c>
      <c r="P5374" s="12" t="n">
        <v>241.2</v>
      </c>
      <c r="Q5374" s="12" t="n">
        <f aca="false">M5374*P5374*(1-N5374)</f>
        <v>229.14</v>
      </c>
      <c r="R5374" s="12" t="n">
        <f aca="false">M5374*O5374</f>
        <v>166.43</v>
      </c>
      <c r="S5374" s="12" t="n">
        <f aca="false">Q5374-R5374</f>
        <v>62.71</v>
      </c>
      <c r="T5374" s="11" t="n">
        <f aca="false">IFERROR(S5374/Q5374,0)</f>
        <v>0.273675482237933</v>
      </c>
      <c r="U5374" s="13" t="n">
        <f aca="false">F5374-E5374</f>
        <v>20</v>
      </c>
      <c r="V5374" s="13" t="n">
        <f aca="false">G5374-F5374</f>
        <v>6</v>
      </c>
      <c r="W5374" s="13" t="n">
        <f aca="false">G5374-E5374</f>
        <v>26</v>
      </c>
      <c r="X5374" s="10" t="n">
        <f aca="false">YEAR(E5374)</f>
        <v>2020</v>
      </c>
      <c r="Y5374" s="0" t="str">
        <f aca="false">TEXT(E5374,"yyyy-mm")</f>
        <v>2020-02</v>
      </c>
      <c r="Z5374" s="0" t="str">
        <f aca="false">"Q"&amp;ROUNDUP(MONTH(E5374)/3,0)&amp;"-"&amp;YEAR(E5374)</f>
        <v>Q1-2020</v>
      </c>
    </row>
    <row r="5375" customFormat="false" ht="14.25" hidden="false" customHeight="false" outlineLevel="0" collapsed="false">
      <c r="A5375" s="0" t="s">
        <v>5417</v>
      </c>
      <c r="B5375" s="0" t="s">
        <v>38</v>
      </c>
      <c r="C5375" s="0" t="s">
        <v>39</v>
      </c>
      <c r="D5375" s="9" t="n">
        <v>43800</v>
      </c>
      <c r="E5375" s="9" t="n">
        <v>43886</v>
      </c>
      <c r="F5375" s="9" t="n">
        <v>43903</v>
      </c>
      <c r="G5375" s="9" t="n">
        <v>43909</v>
      </c>
      <c r="H5375" s="10" t="s">
        <v>36</v>
      </c>
      <c r="I5375" s="0" t="n">
        <v>13</v>
      </c>
      <c r="J5375" s="0" t="n">
        <v>17</v>
      </c>
      <c r="K5375" s="0" t="n">
        <v>202</v>
      </c>
      <c r="L5375" s="0" t="n">
        <v>28</v>
      </c>
      <c r="M5375" s="0" t="n">
        <v>5</v>
      </c>
      <c r="N5375" s="11" t="n">
        <v>0.05</v>
      </c>
      <c r="O5375" s="12" t="n">
        <v>3417</v>
      </c>
      <c r="P5375" s="12" t="n">
        <v>4020</v>
      </c>
      <c r="Q5375" s="12" t="n">
        <f aca="false">M5375*P5375*(1-N5375)</f>
        <v>19095</v>
      </c>
      <c r="R5375" s="12" t="n">
        <f aca="false">M5375*O5375</f>
        <v>17085</v>
      </c>
      <c r="S5375" s="12" t="n">
        <f aca="false">Q5375-R5375</f>
        <v>2010</v>
      </c>
      <c r="T5375" s="11" t="n">
        <f aca="false">IFERROR(S5375/Q5375,0)</f>
        <v>0.105263157894737</v>
      </c>
      <c r="U5375" s="13" t="n">
        <f aca="false">F5375-E5375</f>
        <v>17</v>
      </c>
      <c r="V5375" s="13" t="n">
        <f aca="false">G5375-F5375</f>
        <v>6</v>
      </c>
      <c r="W5375" s="13" t="n">
        <f aca="false">G5375-E5375</f>
        <v>23</v>
      </c>
      <c r="X5375" s="10" t="n">
        <f aca="false">YEAR(E5375)</f>
        <v>2020</v>
      </c>
      <c r="Y5375" s="0" t="str">
        <f aca="false">TEXT(E5375,"yyyy-mm")</f>
        <v>2020-02</v>
      </c>
      <c r="Z5375" s="0" t="str">
        <f aca="false">"Q"&amp;ROUNDUP(MONTH(E5375)/3,0)&amp;"-"&amp;YEAR(E5375)</f>
        <v>Q1-2020</v>
      </c>
    </row>
    <row r="5376" customFormat="false" ht="14.25" hidden="false" customHeight="false" outlineLevel="0" collapsed="false">
      <c r="A5376" s="0" t="s">
        <v>5418</v>
      </c>
      <c r="B5376" s="0" t="s">
        <v>38</v>
      </c>
      <c r="C5376" s="0" t="s">
        <v>35</v>
      </c>
      <c r="D5376" s="9" t="n">
        <v>43800</v>
      </c>
      <c r="E5376" s="9" t="n">
        <v>43886</v>
      </c>
      <c r="F5376" s="9" t="n">
        <v>43899</v>
      </c>
      <c r="G5376" s="9" t="n">
        <v>43908</v>
      </c>
      <c r="H5376" s="10" t="s">
        <v>36</v>
      </c>
      <c r="I5376" s="0" t="n">
        <v>15</v>
      </c>
      <c r="J5376" s="0" t="n">
        <v>46</v>
      </c>
      <c r="K5376" s="0" t="n">
        <v>207</v>
      </c>
      <c r="L5376" s="0" t="n">
        <v>3</v>
      </c>
      <c r="M5376" s="0" t="n">
        <v>4</v>
      </c>
      <c r="N5376" s="11" t="n">
        <v>0.15</v>
      </c>
      <c r="O5376" s="12" t="n">
        <v>1419.06</v>
      </c>
      <c r="P5376" s="12" t="n">
        <v>2365.1</v>
      </c>
      <c r="Q5376" s="12" t="n">
        <f aca="false">M5376*P5376*(1-N5376)</f>
        <v>8041.34</v>
      </c>
      <c r="R5376" s="12" t="n">
        <f aca="false">M5376*O5376</f>
        <v>5676.24</v>
      </c>
      <c r="S5376" s="12" t="n">
        <f aca="false">Q5376-R5376</f>
        <v>2365.1</v>
      </c>
      <c r="T5376" s="11" t="n">
        <f aca="false">IFERROR(S5376/Q5376,0)</f>
        <v>0.294117647058824</v>
      </c>
      <c r="U5376" s="13" t="n">
        <f aca="false">F5376-E5376</f>
        <v>13</v>
      </c>
      <c r="V5376" s="13" t="n">
        <f aca="false">G5376-F5376</f>
        <v>9</v>
      </c>
      <c r="W5376" s="13" t="n">
        <f aca="false">G5376-E5376</f>
        <v>22</v>
      </c>
      <c r="X5376" s="10" t="n">
        <f aca="false">YEAR(E5376)</f>
        <v>2020</v>
      </c>
      <c r="Y5376" s="0" t="str">
        <f aca="false">TEXT(E5376,"yyyy-mm")</f>
        <v>2020-02</v>
      </c>
      <c r="Z5376" s="0" t="str">
        <f aca="false">"Q"&amp;ROUNDUP(MONTH(E5376)/3,0)&amp;"-"&amp;YEAR(E5376)</f>
        <v>Q1-2020</v>
      </c>
    </row>
    <row r="5377" customFormat="false" ht="14.25" hidden="false" customHeight="false" outlineLevel="0" collapsed="false">
      <c r="A5377" s="0" t="s">
        <v>5419</v>
      </c>
      <c r="B5377" s="0" t="s">
        <v>34</v>
      </c>
      <c r="C5377" s="0" t="s">
        <v>58</v>
      </c>
      <c r="D5377" s="9" t="n">
        <v>43800</v>
      </c>
      <c r="E5377" s="9" t="n">
        <v>43887</v>
      </c>
      <c r="F5377" s="9" t="n">
        <v>43900</v>
      </c>
      <c r="G5377" s="9" t="n">
        <v>43906</v>
      </c>
      <c r="H5377" s="10" t="s">
        <v>36</v>
      </c>
      <c r="I5377" s="0" t="n">
        <v>2</v>
      </c>
      <c r="J5377" s="0" t="n">
        <v>29</v>
      </c>
      <c r="K5377" s="0" t="n">
        <v>364</v>
      </c>
      <c r="L5377" s="0" t="n">
        <v>26</v>
      </c>
      <c r="M5377" s="0" t="n">
        <v>6</v>
      </c>
      <c r="N5377" s="11" t="n">
        <v>0.05</v>
      </c>
      <c r="O5377" s="12" t="n">
        <v>493.12</v>
      </c>
      <c r="P5377" s="12" t="n">
        <v>1072</v>
      </c>
      <c r="Q5377" s="12" t="n">
        <f aca="false">M5377*P5377*(1-N5377)</f>
        <v>6110.4</v>
      </c>
      <c r="R5377" s="12" t="n">
        <f aca="false">M5377*O5377</f>
        <v>2958.72</v>
      </c>
      <c r="S5377" s="12" t="n">
        <f aca="false">Q5377-R5377</f>
        <v>3151.68</v>
      </c>
      <c r="T5377" s="11" t="n">
        <f aca="false">IFERROR(S5377/Q5377,0)</f>
        <v>0.515789473684211</v>
      </c>
      <c r="U5377" s="13" t="n">
        <f aca="false">F5377-E5377</f>
        <v>13</v>
      </c>
      <c r="V5377" s="13" t="n">
        <f aca="false">G5377-F5377</f>
        <v>6</v>
      </c>
      <c r="W5377" s="13" t="n">
        <f aca="false">G5377-E5377</f>
        <v>19</v>
      </c>
      <c r="X5377" s="10" t="n">
        <f aca="false">YEAR(E5377)</f>
        <v>2020</v>
      </c>
      <c r="Y5377" s="0" t="str">
        <f aca="false">TEXT(E5377,"yyyy-mm")</f>
        <v>2020-02</v>
      </c>
      <c r="Z5377" s="0" t="str">
        <f aca="false">"Q"&amp;ROUNDUP(MONTH(E5377)/3,0)&amp;"-"&amp;YEAR(E5377)</f>
        <v>Q1-2020</v>
      </c>
    </row>
    <row r="5378" customFormat="false" ht="14.25" hidden="false" customHeight="false" outlineLevel="0" collapsed="false">
      <c r="A5378" s="0" t="s">
        <v>5420</v>
      </c>
      <c r="B5378" s="0" t="s">
        <v>41</v>
      </c>
      <c r="C5378" s="0" t="s">
        <v>58</v>
      </c>
      <c r="D5378" s="9" t="n">
        <v>43800</v>
      </c>
      <c r="E5378" s="9" t="n">
        <v>43887</v>
      </c>
      <c r="F5378" s="9" t="n">
        <v>43913</v>
      </c>
      <c r="G5378" s="9" t="n">
        <v>43917</v>
      </c>
      <c r="H5378" s="10" t="s">
        <v>36</v>
      </c>
      <c r="I5378" s="0" t="n">
        <v>23</v>
      </c>
      <c r="J5378" s="0" t="n">
        <v>28</v>
      </c>
      <c r="K5378" s="0" t="n">
        <v>367</v>
      </c>
      <c r="L5378" s="0" t="n">
        <v>18</v>
      </c>
      <c r="M5378" s="0" t="n">
        <v>1</v>
      </c>
      <c r="N5378" s="11" t="n">
        <v>0.075</v>
      </c>
      <c r="O5378" s="12" t="n">
        <v>1477.48</v>
      </c>
      <c r="P5378" s="12" t="n">
        <v>1996.6</v>
      </c>
      <c r="Q5378" s="12" t="n">
        <f aca="false">M5378*P5378*(1-N5378)</f>
        <v>1846.855</v>
      </c>
      <c r="R5378" s="12" t="n">
        <f aca="false">M5378*O5378</f>
        <v>1477.48</v>
      </c>
      <c r="S5378" s="12" t="n">
        <f aca="false">Q5378-R5378</f>
        <v>369.375</v>
      </c>
      <c r="T5378" s="11" t="n">
        <f aca="false">IFERROR(S5378/Q5378,0)</f>
        <v>0.200002165844097</v>
      </c>
      <c r="U5378" s="13" t="n">
        <f aca="false">F5378-E5378</f>
        <v>26</v>
      </c>
      <c r="V5378" s="13" t="n">
        <f aca="false">G5378-F5378</f>
        <v>4</v>
      </c>
      <c r="W5378" s="13" t="n">
        <f aca="false">G5378-E5378</f>
        <v>30</v>
      </c>
      <c r="X5378" s="10" t="n">
        <f aca="false">YEAR(E5378)</f>
        <v>2020</v>
      </c>
      <c r="Y5378" s="0" t="str">
        <f aca="false">TEXT(E5378,"yyyy-mm")</f>
        <v>2020-02</v>
      </c>
      <c r="Z5378" s="0" t="str">
        <f aca="false">"Q"&amp;ROUNDUP(MONTH(E5378)/3,0)&amp;"-"&amp;YEAR(E5378)</f>
        <v>Q1-2020</v>
      </c>
    </row>
    <row r="5379" customFormat="false" ht="14.25" hidden="false" customHeight="false" outlineLevel="0" collapsed="false">
      <c r="A5379" s="0" t="s">
        <v>5421</v>
      </c>
      <c r="B5379" s="0" t="s">
        <v>38</v>
      </c>
      <c r="C5379" s="0" t="s">
        <v>48</v>
      </c>
      <c r="D5379" s="9" t="n">
        <v>43800</v>
      </c>
      <c r="E5379" s="9" t="n">
        <v>43887</v>
      </c>
      <c r="F5379" s="9" t="n">
        <v>43908</v>
      </c>
      <c r="G5379" s="9" t="n">
        <v>43911</v>
      </c>
      <c r="H5379" s="10" t="s">
        <v>36</v>
      </c>
      <c r="I5379" s="0" t="n">
        <v>12</v>
      </c>
      <c r="J5379" s="0" t="n">
        <v>8</v>
      </c>
      <c r="K5379" s="0" t="n">
        <v>16</v>
      </c>
      <c r="L5379" s="0" t="n">
        <v>10</v>
      </c>
      <c r="M5379" s="0" t="n">
        <v>8</v>
      </c>
      <c r="N5379" s="11" t="n">
        <v>0.075</v>
      </c>
      <c r="O5379" s="12" t="n">
        <v>453.99</v>
      </c>
      <c r="P5379" s="12" t="n">
        <v>1031.8</v>
      </c>
      <c r="Q5379" s="12" t="n">
        <f aca="false">M5379*P5379*(1-N5379)</f>
        <v>7635.32</v>
      </c>
      <c r="R5379" s="12" t="n">
        <f aca="false">M5379*O5379</f>
        <v>3631.92</v>
      </c>
      <c r="S5379" s="12" t="n">
        <f aca="false">Q5379-R5379</f>
        <v>4003.4</v>
      </c>
      <c r="T5379" s="11" t="n">
        <f aca="false">IFERROR(S5379/Q5379,0)</f>
        <v>0.524326419848808</v>
      </c>
      <c r="U5379" s="13" t="n">
        <f aca="false">F5379-E5379</f>
        <v>21</v>
      </c>
      <c r="V5379" s="13" t="n">
        <f aca="false">G5379-F5379</f>
        <v>3</v>
      </c>
      <c r="W5379" s="13" t="n">
        <f aca="false">G5379-E5379</f>
        <v>24</v>
      </c>
      <c r="X5379" s="10" t="n">
        <f aca="false">YEAR(E5379)</f>
        <v>2020</v>
      </c>
      <c r="Y5379" s="0" t="str">
        <f aca="false">TEXT(E5379,"yyyy-mm")</f>
        <v>2020-02</v>
      </c>
      <c r="Z5379" s="0" t="str">
        <f aca="false">"Q"&amp;ROUNDUP(MONTH(E5379)/3,0)&amp;"-"&amp;YEAR(E5379)</f>
        <v>Q1-2020</v>
      </c>
    </row>
    <row r="5380" customFormat="false" ht="14.25" hidden="false" customHeight="false" outlineLevel="0" collapsed="false">
      <c r="A5380" s="0" t="s">
        <v>5422</v>
      </c>
      <c r="B5380" s="0" t="s">
        <v>41</v>
      </c>
      <c r="C5380" s="0" t="s">
        <v>46</v>
      </c>
      <c r="D5380" s="9" t="n">
        <v>43800</v>
      </c>
      <c r="E5380" s="9" t="n">
        <v>43887</v>
      </c>
      <c r="F5380" s="9" t="n">
        <v>43898</v>
      </c>
      <c r="G5380" s="9" t="n">
        <v>43900</v>
      </c>
      <c r="H5380" s="10" t="s">
        <v>36</v>
      </c>
      <c r="I5380" s="0" t="n">
        <v>22</v>
      </c>
      <c r="J5380" s="0" t="n">
        <v>22</v>
      </c>
      <c r="K5380" s="0" t="n">
        <v>324</v>
      </c>
      <c r="L5380" s="0" t="n">
        <v>7</v>
      </c>
      <c r="M5380" s="0" t="n">
        <v>6</v>
      </c>
      <c r="N5380" s="11" t="n">
        <v>0.05</v>
      </c>
      <c r="O5380" s="12" t="n">
        <v>1620.86</v>
      </c>
      <c r="P5380" s="12" t="n">
        <v>3859.2</v>
      </c>
      <c r="Q5380" s="12" t="n">
        <f aca="false">M5380*P5380*(1-N5380)</f>
        <v>21997.44</v>
      </c>
      <c r="R5380" s="12" t="n">
        <f aca="false">M5380*O5380</f>
        <v>9725.16</v>
      </c>
      <c r="S5380" s="12" t="n">
        <f aca="false">Q5380-R5380</f>
        <v>12272.28</v>
      </c>
      <c r="T5380" s="11" t="n">
        <f aca="false">IFERROR(S5380/Q5380,0)</f>
        <v>0.557895827878153</v>
      </c>
      <c r="U5380" s="13" t="n">
        <f aca="false">F5380-E5380</f>
        <v>11</v>
      </c>
      <c r="V5380" s="13" t="n">
        <f aca="false">G5380-F5380</f>
        <v>2</v>
      </c>
      <c r="W5380" s="13" t="n">
        <f aca="false">G5380-E5380</f>
        <v>13</v>
      </c>
      <c r="X5380" s="10" t="n">
        <f aca="false">YEAR(E5380)</f>
        <v>2020</v>
      </c>
      <c r="Y5380" s="0" t="str">
        <f aca="false">TEXT(E5380,"yyyy-mm")</f>
        <v>2020-02</v>
      </c>
      <c r="Z5380" s="0" t="str">
        <f aca="false">"Q"&amp;ROUNDUP(MONTH(E5380)/3,0)&amp;"-"&amp;YEAR(E5380)</f>
        <v>Q1-2020</v>
      </c>
    </row>
    <row r="5381" customFormat="false" ht="14.25" hidden="false" customHeight="false" outlineLevel="0" collapsed="false">
      <c r="A5381" s="0" t="s">
        <v>5423</v>
      </c>
      <c r="B5381" s="0" t="s">
        <v>34</v>
      </c>
      <c r="C5381" s="0" t="s">
        <v>58</v>
      </c>
      <c r="D5381" s="9" t="n">
        <v>43800</v>
      </c>
      <c r="E5381" s="9" t="n">
        <v>43887</v>
      </c>
      <c r="F5381" s="9" t="n">
        <v>43912</v>
      </c>
      <c r="G5381" s="9" t="n">
        <v>43919</v>
      </c>
      <c r="H5381" s="10" t="s">
        <v>36</v>
      </c>
      <c r="I5381" s="0" t="n">
        <v>4</v>
      </c>
      <c r="J5381" s="0" t="n">
        <v>10</v>
      </c>
      <c r="K5381" s="0" t="n">
        <v>329</v>
      </c>
      <c r="L5381" s="0" t="n">
        <v>37</v>
      </c>
      <c r="M5381" s="0" t="n">
        <v>3</v>
      </c>
      <c r="N5381" s="11" t="n">
        <v>0.075</v>
      </c>
      <c r="O5381" s="12" t="n">
        <v>2122.49</v>
      </c>
      <c r="P5381" s="12" t="n">
        <v>2686.7</v>
      </c>
      <c r="Q5381" s="12" t="n">
        <f aca="false">M5381*P5381*(1-N5381)</f>
        <v>7455.5925</v>
      </c>
      <c r="R5381" s="12" t="n">
        <f aca="false">M5381*O5381</f>
        <v>6367.47</v>
      </c>
      <c r="S5381" s="12" t="n">
        <f aca="false">Q5381-R5381</f>
        <v>1088.1225</v>
      </c>
      <c r="T5381" s="11" t="n">
        <f aca="false">IFERROR(S5381/Q5381,0)</f>
        <v>0.145947153093466</v>
      </c>
      <c r="U5381" s="13" t="n">
        <f aca="false">F5381-E5381</f>
        <v>25</v>
      </c>
      <c r="V5381" s="13" t="n">
        <f aca="false">G5381-F5381</f>
        <v>7</v>
      </c>
      <c r="W5381" s="13" t="n">
        <f aca="false">G5381-E5381</f>
        <v>32</v>
      </c>
      <c r="X5381" s="10" t="n">
        <f aca="false">YEAR(E5381)</f>
        <v>2020</v>
      </c>
      <c r="Y5381" s="0" t="str">
        <f aca="false">TEXT(E5381,"yyyy-mm")</f>
        <v>2020-02</v>
      </c>
      <c r="Z5381" s="0" t="str">
        <f aca="false">"Q"&amp;ROUNDUP(MONTH(E5381)/3,0)&amp;"-"&amp;YEAR(E5381)</f>
        <v>Q1-2020</v>
      </c>
    </row>
    <row r="5382" customFormat="false" ht="14.25" hidden="false" customHeight="false" outlineLevel="0" collapsed="false">
      <c r="A5382" s="0" t="s">
        <v>5424</v>
      </c>
      <c r="B5382" s="0" t="s">
        <v>34</v>
      </c>
      <c r="C5382" s="0" t="s">
        <v>58</v>
      </c>
      <c r="D5382" s="9" t="n">
        <v>43800</v>
      </c>
      <c r="E5382" s="9" t="n">
        <v>43887</v>
      </c>
      <c r="F5382" s="9" t="n">
        <v>43897</v>
      </c>
      <c r="G5382" s="9" t="n">
        <v>43906</v>
      </c>
      <c r="H5382" s="10" t="s">
        <v>36</v>
      </c>
      <c r="I5382" s="0" t="n">
        <v>10</v>
      </c>
      <c r="J5382" s="0" t="n">
        <v>17</v>
      </c>
      <c r="K5382" s="0" t="n">
        <v>344</v>
      </c>
      <c r="L5382" s="0" t="n">
        <v>27</v>
      </c>
      <c r="M5382" s="0" t="n">
        <v>8</v>
      </c>
      <c r="N5382" s="11" t="n">
        <v>0.075</v>
      </c>
      <c r="O5382" s="12" t="n">
        <v>1236.82</v>
      </c>
      <c r="P5382" s="12" t="n">
        <v>2378.5</v>
      </c>
      <c r="Q5382" s="12" t="n">
        <f aca="false">M5382*P5382*(1-N5382)</f>
        <v>17600.9</v>
      </c>
      <c r="R5382" s="12" t="n">
        <f aca="false">M5382*O5382</f>
        <v>9894.56</v>
      </c>
      <c r="S5382" s="12" t="n">
        <f aca="false">Q5382-R5382</f>
        <v>7706.34</v>
      </c>
      <c r="T5382" s="11" t="n">
        <f aca="false">IFERROR(S5382/Q5382,0)</f>
        <v>0.437837837837838</v>
      </c>
      <c r="U5382" s="13" t="n">
        <f aca="false">F5382-E5382</f>
        <v>10</v>
      </c>
      <c r="V5382" s="13" t="n">
        <f aca="false">G5382-F5382</f>
        <v>9</v>
      </c>
      <c r="W5382" s="13" t="n">
        <f aca="false">G5382-E5382</f>
        <v>19</v>
      </c>
      <c r="X5382" s="10" t="n">
        <f aca="false">YEAR(E5382)</f>
        <v>2020</v>
      </c>
      <c r="Y5382" s="0" t="str">
        <f aca="false">TEXT(E5382,"yyyy-mm")</f>
        <v>2020-02</v>
      </c>
      <c r="Z5382" s="0" t="str">
        <f aca="false">"Q"&amp;ROUNDUP(MONTH(E5382)/3,0)&amp;"-"&amp;YEAR(E5382)</f>
        <v>Q1-2020</v>
      </c>
    </row>
    <row r="5383" customFormat="false" ht="14.25" hidden="false" customHeight="false" outlineLevel="0" collapsed="false">
      <c r="A5383" s="0" t="s">
        <v>5425</v>
      </c>
      <c r="B5383" s="0" t="s">
        <v>38</v>
      </c>
      <c r="C5383" s="0" t="s">
        <v>39</v>
      </c>
      <c r="D5383" s="9" t="n">
        <v>43800</v>
      </c>
      <c r="E5383" s="9" t="n">
        <v>43887</v>
      </c>
      <c r="F5383" s="9" t="n">
        <v>43890</v>
      </c>
      <c r="G5383" s="9" t="n">
        <v>43898</v>
      </c>
      <c r="H5383" s="10" t="s">
        <v>36</v>
      </c>
      <c r="I5383" s="0" t="n">
        <v>20</v>
      </c>
      <c r="J5383" s="0" t="n">
        <v>7</v>
      </c>
      <c r="K5383" s="0" t="n">
        <v>190</v>
      </c>
      <c r="L5383" s="0" t="n">
        <v>14</v>
      </c>
      <c r="M5383" s="0" t="n">
        <v>1</v>
      </c>
      <c r="N5383" s="11" t="n">
        <v>0.2</v>
      </c>
      <c r="O5383" s="12" t="n">
        <v>4517.48</v>
      </c>
      <c r="P5383" s="12" t="n">
        <v>6023.3</v>
      </c>
      <c r="Q5383" s="12" t="n">
        <f aca="false">M5383*P5383*(1-N5383)</f>
        <v>4818.64</v>
      </c>
      <c r="R5383" s="12" t="n">
        <f aca="false">M5383*O5383</f>
        <v>4517.48</v>
      </c>
      <c r="S5383" s="12" t="n">
        <f aca="false">Q5383-R5383</f>
        <v>301.160000000001</v>
      </c>
      <c r="T5383" s="11" t="n">
        <f aca="false">IFERROR(S5383/Q5383,0)</f>
        <v>0.0624989623628245</v>
      </c>
      <c r="U5383" s="13" t="n">
        <f aca="false">F5383-E5383</f>
        <v>3</v>
      </c>
      <c r="V5383" s="13" t="n">
        <f aca="false">G5383-F5383</f>
        <v>8</v>
      </c>
      <c r="W5383" s="13" t="n">
        <f aca="false">G5383-E5383</f>
        <v>11</v>
      </c>
      <c r="X5383" s="10" t="n">
        <f aca="false">YEAR(E5383)</f>
        <v>2020</v>
      </c>
      <c r="Y5383" s="0" t="str">
        <f aca="false">TEXT(E5383,"yyyy-mm")</f>
        <v>2020-02</v>
      </c>
      <c r="Z5383" s="0" t="str">
        <f aca="false">"Q"&amp;ROUNDUP(MONTH(E5383)/3,0)&amp;"-"&amp;YEAR(E5383)</f>
        <v>Q1-2020</v>
      </c>
    </row>
    <row r="5384" customFormat="false" ht="14.25" hidden="false" customHeight="false" outlineLevel="0" collapsed="false">
      <c r="A5384" s="0" t="s">
        <v>5426</v>
      </c>
      <c r="B5384" s="0" t="s">
        <v>38</v>
      </c>
      <c r="C5384" s="0" t="s">
        <v>46</v>
      </c>
      <c r="D5384" s="9" t="n">
        <v>43800</v>
      </c>
      <c r="E5384" s="9" t="n">
        <v>43887</v>
      </c>
      <c r="F5384" s="9" t="n">
        <v>43907</v>
      </c>
      <c r="G5384" s="9" t="n">
        <v>43913</v>
      </c>
      <c r="H5384" s="10" t="s">
        <v>36</v>
      </c>
      <c r="I5384" s="0" t="n">
        <v>18</v>
      </c>
      <c r="J5384" s="0" t="n">
        <v>41</v>
      </c>
      <c r="K5384" s="0" t="n">
        <v>319</v>
      </c>
      <c r="L5384" s="0" t="n">
        <v>15</v>
      </c>
      <c r="M5384" s="0" t="n">
        <v>1</v>
      </c>
      <c r="N5384" s="11" t="n">
        <v>0.075</v>
      </c>
      <c r="O5384" s="12" t="n">
        <v>3730.56</v>
      </c>
      <c r="P5384" s="12" t="n">
        <v>5829</v>
      </c>
      <c r="Q5384" s="12" t="n">
        <f aca="false">M5384*P5384*(1-N5384)</f>
        <v>5391.825</v>
      </c>
      <c r="R5384" s="12" t="n">
        <f aca="false">M5384*O5384</f>
        <v>3730.56</v>
      </c>
      <c r="S5384" s="12" t="n">
        <f aca="false">Q5384-R5384</f>
        <v>1661.265</v>
      </c>
      <c r="T5384" s="11" t="n">
        <f aca="false">IFERROR(S5384/Q5384,0)</f>
        <v>0.308108108108108</v>
      </c>
      <c r="U5384" s="13" t="n">
        <f aca="false">F5384-E5384</f>
        <v>20</v>
      </c>
      <c r="V5384" s="13" t="n">
        <f aca="false">G5384-F5384</f>
        <v>6</v>
      </c>
      <c r="W5384" s="13" t="n">
        <f aca="false">G5384-E5384</f>
        <v>26</v>
      </c>
      <c r="X5384" s="10" t="n">
        <f aca="false">YEAR(E5384)</f>
        <v>2020</v>
      </c>
      <c r="Y5384" s="0" t="str">
        <f aca="false">TEXT(E5384,"yyyy-mm")</f>
        <v>2020-02</v>
      </c>
      <c r="Z5384" s="0" t="str">
        <f aca="false">"Q"&amp;ROUNDUP(MONTH(E5384)/3,0)&amp;"-"&amp;YEAR(E5384)</f>
        <v>Q1-2020</v>
      </c>
    </row>
    <row r="5385" customFormat="false" ht="14.25" hidden="false" customHeight="false" outlineLevel="0" collapsed="false">
      <c r="A5385" s="0" t="s">
        <v>5427</v>
      </c>
      <c r="B5385" s="0" t="s">
        <v>41</v>
      </c>
      <c r="C5385" s="0" t="s">
        <v>58</v>
      </c>
      <c r="D5385" s="9" t="n">
        <v>43800</v>
      </c>
      <c r="E5385" s="9" t="n">
        <v>43888</v>
      </c>
      <c r="F5385" s="9" t="n">
        <v>43912</v>
      </c>
      <c r="G5385" s="9" t="n">
        <v>43916</v>
      </c>
      <c r="H5385" s="10" t="s">
        <v>36</v>
      </c>
      <c r="I5385" s="0" t="n">
        <v>24</v>
      </c>
      <c r="J5385" s="0" t="n">
        <v>25</v>
      </c>
      <c r="K5385" s="0" t="n">
        <v>353</v>
      </c>
      <c r="L5385" s="0" t="n">
        <v>16</v>
      </c>
      <c r="M5385" s="0" t="n">
        <v>4</v>
      </c>
      <c r="N5385" s="11" t="n">
        <v>0.1</v>
      </c>
      <c r="O5385" s="12" t="n">
        <v>1845.31</v>
      </c>
      <c r="P5385" s="12" t="n">
        <v>3926.2</v>
      </c>
      <c r="Q5385" s="12" t="n">
        <f aca="false">M5385*P5385*(1-N5385)</f>
        <v>14134.32</v>
      </c>
      <c r="R5385" s="12" t="n">
        <f aca="false">M5385*O5385</f>
        <v>7381.24</v>
      </c>
      <c r="S5385" s="12" t="n">
        <f aca="false">Q5385-R5385</f>
        <v>6753.08</v>
      </c>
      <c r="T5385" s="11" t="n">
        <f aca="false">IFERROR(S5385/Q5385,0)</f>
        <v>0.477778909774223</v>
      </c>
      <c r="U5385" s="13" t="n">
        <f aca="false">F5385-E5385</f>
        <v>24</v>
      </c>
      <c r="V5385" s="13" t="n">
        <f aca="false">G5385-F5385</f>
        <v>4</v>
      </c>
      <c r="W5385" s="13" t="n">
        <f aca="false">G5385-E5385</f>
        <v>28</v>
      </c>
      <c r="X5385" s="10" t="n">
        <f aca="false">YEAR(E5385)</f>
        <v>2020</v>
      </c>
      <c r="Y5385" s="0" t="str">
        <f aca="false">TEXT(E5385,"yyyy-mm")</f>
        <v>2020-02</v>
      </c>
      <c r="Z5385" s="0" t="str">
        <f aca="false">"Q"&amp;ROUNDUP(MONTH(E5385)/3,0)&amp;"-"&amp;YEAR(E5385)</f>
        <v>Q1-2020</v>
      </c>
    </row>
    <row r="5386" customFormat="false" ht="14.25" hidden="false" customHeight="false" outlineLevel="0" collapsed="false">
      <c r="A5386" s="0" t="s">
        <v>5428</v>
      </c>
      <c r="B5386" s="0" t="s">
        <v>38</v>
      </c>
      <c r="C5386" s="0" t="s">
        <v>58</v>
      </c>
      <c r="D5386" s="9" t="n">
        <v>43800</v>
      </c>
      <c r="E5386" s="9" t="n">
        <v>43888</v>
      </c>
      <c r="F5386" s="9" t="n">
        <v>43914</v>
      </c>
      <c r="G5386" s="9" t="n">
        <v>43919</v>
      </c>
      <c r="H5386" s="10" t="s">
        <v>36</v>
      </c>
      <c r="I5386" s="0" t="n">
        <v>14</v>
      </c>
      <c r="J5386" s="0" t="n">
        <v>26</v>
      </c>
      <c r="K5386" s="0" t="n">
        <v>337</v>
      </c>
      <c r="L5386" s="0" t="n">
        <v>3</v>
      </c>
      <c r="M5386" s="0" t="n">
        <v>3</v>
      </c>
      <c r="N5386" s="11" t="n">
        <v>0.05</v>
      </c>
      <c r="O5386" s="12" t="n">
        <v>118.59</v>
      </c>
      <c r="P5386" s="12" t="n">
        <v>201</v>
      </c>
      <c r="Q5386" s="12" t="n">
        <f aca="false">M5386*P5386*(1-N5386)</f>
        <v>572.85</v>
      </c>
      <c r="R5386" s="12" t="n">
        <f aca="false">M5386*O5386</f>
        <v>355.77</v>
      </c>
      <c r="S5386" s="12" t="n">
        <f aca="false">Q5386-R5386</f>
        <v>217.08</v>
      </c>
      <c r="T5386" s="11" t="n">
        <f aca="false">IFERROR(S5386/Q5386,0)</f>
        <v>0.378947368421053</v>
      </c>
      <c r="U5386" s="13" t="n">
        <f aca="false">F5386-E5386</f>
        <v>26</v>
      </c>
      <c r="V5386" s="13" t="n">
        <f aca="false">G5386-F5386</f>
        <v>5</v>
      </c>
      <c r="W5386" s="13" t="n">
        <f aca="false">G5386-E5386</f>
        <v>31</v>
      </c>
      <c r="X5386" s="10" t="n">
        <f aca="false">YEAR(E5386)</f>
        <v>2020</v>
      </c>
      <c r="Y5386" s="0" t="str">
        <f aca="false">TEXT(E5386,"yyyy-mm")</f>
        <v>2020-02</v>
      </c>
      <c r="Z5386" s="0" t="str">
        <f aca="false">"Q"&amp;ROUNDUP(MONTH(E5386)/3,0)&amp;"-"&amp;YEAR(E5386)</f>
        <v>Q1-2020</v>
      </c>
    </row>
    <row r="5387" customFormat="false" ht="14.25" hidden="false" customHeight="false" outlineLevel="0" collapsed="false">
      <c r="A5387" s="0" t="s">
        <v>5429</v>
      </c>
      <c r="B5387" s="0" t="s">
        <v>38</v>
      </c>
      <c r="C5387" s="0" t="s">
        <v>39</v>
      </c>
      <c r="D5387" s="9" t="n">
        <v>43800</v>
      </c>
      <c r="E5387" s="9" t="n">
        <v>43888</v>
      </c>
      <c r="F5387" s="9" t="n">
        <v>43896</v>
      </c>
      <c r="G5387" s="9" t="n">
        <v>43901</v>
      </c>
      <c r="H5387" s="10" t="s">
        <v>36</v>
      </c>
      <c r="I5387" s="0" t="n">
        <v>13</v>
      </c>
      <c r="J5387" s="0" t="n">
        <v>30</v>
      </c>
      <c r="K5387" s="0" t="n">
        <v>109</v>
      </c>
      <c r="L5387" s="0" t="n">
        <v>30</v>
      </c>
      <c r="M5387" s="0" t="n">
        <v>2</v>
      </c>
      <c r="N5387" s="11" t="n">
        <v>0.4</v>
      </c>
      <c r="O5387" s="12" t="n">
        <v>1485.59</v>
      </c>
      <c r="P5387" s="12" t="n">
        <v>2606.3</v>
      </c>
      <c r="Q5387" s="12" t="n">
        <f aca="false">M5387*P5387*(1-N5387)</f>
        <v>3127.56</v>
      </c>
      <c r="R5387" s="12" t="n">
        <f aca="false">M5387*O5387</f>
        <v>2971.18</v>
      </c>
      <c r="S5387" s="12" t="n">
        <f aca="false">Q5387-R5387</f>
        <v>156.38</v>
      </c>
      <c r="T5387" s="11" t="n">
        <f aca="false">IFERROR(S5387/Q5387,0)</f>
        <v>0.0500006394761412</v>
      </c>
      <c r="U5387" s="13" t="n">
        <f aca="false">F5387-E5387</f>
        <v>8</v>
      </c>
      <c r="V5387" s="13" t="n">
        <f aca="false">G5387-F5387</f>
        <v>5</v>
      </c>
      <c r="W5387" s="13" t="n">
        <f aca="false">G5387-E5387</f>
        <v>13</v>
      </c>
      <c r="X5387" s="10" t="n">
        <f aca="false">YEAR(E5387)</f>
        <v>2020</v>
      </c>
      <c r="Y5387" s="0" t="str">
        <f aca="false">TEXT(E5387,"yyyy-mm")</f>
        <v>2020-02</v>
      </c>
      <c r="Z5387" s="0" t="str">
        <f aca="false">"Q"&amp;ROUNDUP(MONTH(E5387)/3,0)&amp;"-"&amp;YEAR(E5387)</f>
        <v>Q1-2020</v>
      </c>
    </row>
    <row r="5388" customFormat="false" ht="14.25" hidden="false" customHeight="false" outlineLevel="0" collapsed="false">
      <c r="A5388" s="0" t="s">
        <v>5430</v>
      </c>
      <c r="B5388" s="0" t="s">
        <v>41</v>
      </c>
      <c r="C5388" s="0" t="s">
        <v>35</v>
      </c>
      <c r="D5388" s="9" t="n">
        <v>43800</v>
      </c>
      <c r="E5388" s="9" t="n">
        <v>43888</v>
      </c>
      <c r="F5388" s="9" t="n">
        <v>43901</v>
      </c>
      <c r="G5388" s="9" t="n">
        <v>43908</v>
      </c>
      <c r="H5388" s="10" t="s">
        <v>36</v>
      </c>
      <c r="I5388" s="0" t="n">
        <v>25</v>
      </c>
      <c r="J5388" s="0" t="n">
        <v>26</v>
      </c>
      <c r="K5388" s="0" t="n">
        <v>225</v>
      </c>
      <c r="L5388" s="0" t="n">
        <v>46</v>
      </c>
      <c r="M5388" s="0" t="n">
        <v>8</v>
      </c>
      <c r="N5388" s="11" t="n">
        <v>0.15</v>
      </c>
      <c r="O5388" s="12" t="n">
        <v>716.36</v>
      </c>
      <c r="P5388" s="12" t="n">
        <v>1085.4</v>
      </c>
      <c r="Q5388" s="12" t="n">
        <f aca="false">M5388*P5388*(1-N5388)</f>
        <v>7380.72</v>
      </c>
      <c r="R5388" s="12" t="n">
        <f aca="false">M5388*O5388</f>
        <v>5730.88</v>
      </c>
      <c r="S5388" s="12" t="n">
        <f aca="false">Q5388-R5388</f>
        <v>1649.84</v>
      </c>
      <c r="T5388" s="11" t="n">
        <f aca="false">IFERROR(S5388/Q5388,0)</f>
        <v>0.223533747385079</v>
      </c>
      <c r="U5388" s="13" t="n">
        <f aca="false">F5388-E5388</f>
        <v>13</v>
      </c>
      <c r="V5388" s="13" t="n">
        <f aca="false">G5388-F5388</f>
        <v>7</v>
      </c>
      <c r="W5388" s="13" t="n">
        <f aca="false">G5388-E5388</f>
        <v>20</v>
      </c>
      <c r="X5388" s="10" t="n">
        <f aca="false">YEAR(E5388)</f>
        <v>2020</v>
      </c>
      <c r="Y5388" s="0" t="str">
        <f aca="false">TEXT(E5388,"yyyy-mm")</f>
        <v>2020-02</v>
      </c>
      <c r="Z5388" s="0" t="str">
        <f aca="false">"Q"&amp;ROUNDUP(MONTH(E5388)/3,0)&amp;"-"&amp;YEAR(E5388)</f>
        <v>Q1-2020</v>
      </c>
    </row>
    <row r="5389" customFormat="false" ht="14.25" hidden="false" customHeight="false" outlineLevel="0" collapsed="false">
      <c r="A5389" s="0" t="s">
        <v>5431</v>
      </c>
      <c r="B5389" s="0" t="s">
        <v>34</v>
      </c>
      <c r="C5389" s="0" t="s">
        <v>46</v>
      </c>
      <c r="D5389" s="9" t="n">
        <v>43800</v>
      </c>
      <c r="E5389" s="9" t="n">
        <v>43888</v>
      </c>
      <c r="F5389" s="9" t="n">
        <v>43890</v>
      </c>
      <c r="G5389" s="9" t="n">
        <v>43899</v>
      </c>
      <c r="H5389" s="10" t="s">
        <v>36</v>
      </c>
      <c r="I5389" s="0" t="n">
        <v>1</v>
      </c>
      <c r="J5389" s="0" t="n">
        <v>13</v>
      </c>
      <c r="K5389" s="0" t="n">
        <v>268</v>
      </c>
      <c r="L5389" s="0" t="n">
        <v>25</v>
      </c>
      <c r="M5389" s="0" t="n">
        <v>3</v>
      </c>
      <c r="N5389" s="11" t="n">
        <v>0.075</v>
      </c>
      <c r="O5389" s="12" t="n">
        <v>4073.27</v>
      </c>
      <c r="P5389" s="12" t="n">
        <v>6465.5</v>
      </c>
      <c r="Q5389" s="12" t="n">
        <f aca="false">M5389*P5389*(1-N5389)</f>
        <v>17941.7625</v>
      </c>
      <c r="R5389" s="12" t="n">
        <f aca="false">M5389*O5389</f>
        <v>12219.81</v>
      </c>
      <c r="S5389" s="12" t="n">
        <f aca="false">Q5389-R5389</f>
        <v>5721.9525</v>
      </c>
      <c r="T5389" s="11" t="n">
        <f aca="false">IFERROR(S5389/Q5389,0)</f>
        <v>0.318918082880654</v>
      </c>
      <c r="U5389" s="13" t="n">
        <f aca="false">F5389-E5389</f>
        <v>2</v>
      </c>
      <c r="V5389" s="13" t="n">
        <f aca="false">G5389-F5389</f>
        <v>9</v>
      </c>
      <c r="W5389" s="13" t="n">
        <f aca="false">G5389-E5389</f>
        <v>11</v>
      </c>
      <c r="X5389" s="10" t="n">
        <f aca="false">YEAR(E5389)</f>
        <v>2020</v>
      </c>
      <c r="Y5389" s="0" t="str">
        <f aca="false">TEXT(E5389,"yyyy-mm")</f>
        <v>2020-02</v>
      </c>
      <c r="Z5389" s="0" t="str">
        <f aca="false">"Q"&amp;ROUNDUP(MONTH(E5389)/3,0)&amp;"-"&amp;YEAR(E5389)</f>
        <v>Q1-2020</v>
      </c>
    </row>
    <row r="5390" customFormat="false" ht="14.25" hidden="false" customHeight="false" outlineLevel="0" collapsed="false">
      <c r="A5390" s="0" t="s">
        <v>5432</v>
      </c>
      <c r="B5390" s="0" t="s">
        <v>38</v>
      </c>
      <c r="C5390" s="0" t="s">
        <v>46</v>
      </c>
      <c r="D5390" s="9" t="n">
        <v>43800</v>
      </c>
      <c r="E5390" s="9" t="n">
        <v>43888</v>
      </c>
      <c r="F5390" s="9" t="n">
        <v>43913</v>
      </c>
      <c r="G5390" s="9" t="n">
        <v>43922</v>
      </c>
      <c r="H5390" s="10" t="s">
        <v>36</v>
      </c>
      <c r="I5390" s="0" t="n">
        <v>20</v>
      </c>
      <c r="J5390" s="0" t="n">
        <v>40</v>
      </c>
      <c r="K5390" s="0" t="n">
        <v>321</v>
      </c>
      <c r="L5390" s="0" t="n">
        <v>9</v>
      </c>
      <c r="M5390" s="0" t="n">
        <v>6</v>
      </c>
      <c r="N5390" s="11" t="n">
        <v>0.05</v>
      </c>
      <c r="O5390" s="12" t="n">
        <v>2189.56</v>
      </c>
      <c r="P5390" s="12" t="n">
        <v>5092</v>
      </c>
      <c r="Q5390" s="12" t="n">
        <f aca="false">M5390*P5390*(1-N5390)</f>
        <v>29024.4</v>
      </c>
      <c r="R5390" s="12" t="n">
        <f aca="false">M5390*O5390</f>
        <v>13137.36</v>
      </c>
      <c r="S5390" s="12" t="n">
        <f aca="false">Q5390-R5390</f>
        <v>15887.04</v>
      </c>
      <c r="T5390" s="11" t="n">
        <f aca="false">IFERROR(S5390/Q5390,0)</f>
        <v>0.547368421052632</v>
      </c>
      <c r="U5390" s="13" t="n">
        <f aca="false">F5390-E5390</f>
        <v>25</v>
      </c>
      <c r="V5390" s="13" t="n">
        <f aca="false">G5390-F5390</f>
        <v>9</v>
      </c>
      <c r="W5390" s="13" t="n">
        <f aca="false">G5390-E5390</f>
        <v>34</v>
      </c>
      <c r="X5390" s="10" t="n">
        <f aca="false">YEAR(E5390)</f>
        <v>2020</v>
      </c>
      <c r="Y5390" s="0" t="str">
        <f aca="false">TEXT(E5390,"yyyy-mm")</f>
        <v>2020-02</v>
      </c>
      <c r="Z5390" s="0" t="str">
        <f aca="false">"Q"&amp;ROUNDUP(MONTH(E5390)/3,0)&amp;"-"&amp;YEAR(E5390)</f>
        <v>Q1-2020</v>
      </c>
    </row>
    <row r="5391" customFormat="false" ht="14.25" hidden="false" customHeight="false" outlineLevel="0" collapsed="false">
      <c r="A5391" s="0" t="s">
        <v>5433</v>
      </c>
      <c r="B5391" s="0" t="s">
        <v>34</v>
      </c>
      <c r="C5391" s="0" t="s">
        <v>58</v>
      </c>
      <c r="D5391" s="9" t="n">
        <v>43800</v>
      </c>
      <c r="E5391" s="9" t="n">
        <v>43888</v>
      </c>
      <c r="F5391" s="9" t="n">
        <v>43901</v>
      </c>
      <c r="G5391" s="9" t="n">
        <v>43903</v>
      </c>
      <c r="H5391" s="10" t="s">
        <v>36</v>
      </c>
      <c r="I5391" s="0" t="n">
        <v>2</v>
      </c>
      <c r="J5391" s="0" t="n">
        <v>17</v>
      </c>
      <c r="K5391" s="0" t="n">
        <v>331</v>
      </c>
      <c r="L5391" s="0" t="n">
        <v>20</v>
      </c>
      <c r="M5391" s="0" t="n">
        <v>8</v>
      </c>
      <c r="N5391" s="11" t="n">
        <v>0.05</v>
      </c>
      <c r="O5391" s="12" t="n">
        <v>2405.17</v>
      </c>
      <c r="P5391" s="12" t="n">
        <v>3879.3</v>
      </c>
      <c r="Q5391" s="12" t="n">
        <f aca="false">M5391*P5391*(1-N5391)</f>
        <v>29482.68</v>
      </c>
      <c r="R5391" s="12" t="n">
        <f aca="false">M5391*O5391</f>
        <v>19241.36</v>
      </c>
      <c r="S5391" s="12" t="n">
        <f aca="false">Q5391-R5391</f>
        <v>10241.32</v>
      </c>
      <c r="T5391" s="11" t="n">
        <f aca="false">IFERROR(S5391/Q5391,0)</f>
        <v>0.34736733566962</v>
      </c>
      <c r="U5391" s="13" t="n">
        <f aca="false">F5391-E5391</f>
        <v>13</v>
      </c>
      <c r="V5391" s="13" t="n">
        <f aca="false">G5391-F5391</f>
        <v>2</v>
      </c>
      <c r="W5391" s="13" t="n">
        <f aca="false">G5391-E5391</f>
        <v>15</v>
      </c>
      <c r="X5391" s="10" t="n">
        <f aca="false">YEAR(E5391)</f>
        <v>2020</v>
      </c>
      <c r="Y5391" s="0" t="str">
        <f aca="false">TEXT(E5391,"yyyy-mm")</f>
        <v>2020-02</v>
      </c>
      <c r="Z5391" s="0" t="str">
        <f aca="false">"Q"&amp;ROUNDUP(MONTH(E5391)/3,0)&amp;"-"&amp;YEAR(E5391)</f>
        <v>Q1-2020</v>
      </c>
    </row>
    <row r="5392" customFormat="false" ht="14.25" hidden="false" customHeight="false" outlineLevel="0" collapsed="false">
      <c r="A5392" s="0" t="s">
        <v>5434</v>
      </c>
      <c r="B5392" s="0" t="s">
        <v>38</v>
      </c>
      <c r="C5392" s="0" t="s">
        <v>35</v>
      </c>
      <c r="D5392" s="9" t="n">
        <v>43800</v>
      </c>
      <c r="E5392" s="9" t="n">
        <v>43888</v>
      </c>
      <c r="F5392" s="9" t="n">
        <v>43901</v>
      </c>
      <c r="G5392" s="9" t="n">
        <v>43902</v>
      </c>
      <c r="H5392" s="10" t="s">
        <v>36</v>
      </c>
      <c r="I5392" s="0" t="n">
        <v>18</v>
      </c>
      <c r="J5392" s="0" t="n">
        <v>42</v>
      </c>
      <c r="K5392" s="0" t="n">
        <v>230</v>
      </c>
      <c r="L5392" s="0" t="n">
        <v>20</v>
      </c>
      <c r="M5392" s="0" t="n">
        <v>4</v>
      </c>
      <c r="N5392" s="11" t="n">
        <v>0.1</v>
      </c>
      <c r="O5392" s="12" t="n">
        <v>616.67</v>
      </c>
      <c r="P5392" s="12" t="n">
        <v>1045.2</v>
      </c>
      <c r="Q5392" s="12" t="n">
        <f aca="false">M5392*P5392*(1-N5392)</f>
        <v>3762.72</v>
      </c>
      <c r="R5392" s="12" t="n">
        <f aca="false">M5392*O5392</f>
        <v>2466.68</v>
      </c>
      <c r="S5392" s="12" t="n">
        <f aca="false">Q5392-R5392</f>
        <v>1296.04</v>
      </c>
      <c r="T5392" s="11" t="n">
        <f aca="false">IFERROR(S5392/Q5392,0)</f>
        <v>0.344442318322915</v>
      </c>
      <c r="U5392" s="13" t="n">
        <f aca="false">F5392-E5392</f>
        <v>13</v>
      </c>
      <c r="V5392" s="13" t="n">
        <f aca="false">G5392-F5392</f>
        <v>1</v>
      </c>
      <c r="W5392" s="13" t="n">
        <f aca="false">G5392-E5392</f>
        <v>14</v>
      </c>
      <c r="X5392" s="10" t="n">
        <f aca="false">YEAR(E5392)</f>
        <v>2020</v>
      </c>
      <c r="Y5392" s="0" t="str">
        <f aca="false">TEXT(E5392,"yyyy-mm")</f>
        <v>2020-02</v>
      </c>
      <c r="Z5392" s="0" t="str">
        <f aca="false">"Q"&amp;ROUNDUP(MONTH(E5392)/3,0)&amp;"-"&amp;YEAR(E5392)</f>
        <v>Q1-2020</v>
      </c>
    </row>
    <row r="5393" customFormat="false" ht="14.25" hidden="false" customHeight="false" outlineLevel="0" collapsed="false">
      <c r="A5393" s="0" t="s">
        <v>5435</v>
      </c>
      <c r="B5393" s="0" t="s">
        <v>34</v>
      </c>
      <c r="C5393" s="0" t="s">
        <v>39</v>
      </c>
      <c r="D5393" s="9" t="n">
        <v>43800</v>
      </c>
      <c r="E5393" s="9" t="n">
        <v>43889</v>
      </c>
      <c r="F5393" s="9" t="n">
        <v>43907</v>
      </c>
      <c r="G5393" s="9" t="n">
        <v>43909</v>
      </c>
      <c r="H5393" s="10" t="s">
        <v>36</v>
      </c>
      <c r="I5393" s="0" t="n">
        <v>5</v>
      </c>
      <c r="J5393" s="0" t="n">
        <v>2</v>
      </c>
      <c r="K5393" s="0" t="n">
        <v>174</v>
      </c>
      <c r="L5393" s="0" t="n">
        <v>4</v>
      </c>
      <c r="M5393" s="0" t="n">
        <v>2</v>
      </c>
      <c r="N5393" s="11" t="n">
        <v>0.2</v>
      </c>
      <c r="O5393" s="12" t="n">
        <v>852.17</v>
      </c>
      <c r="P5393" s="12" t="n">
        <v>1078.7</v>
      </c>
      <c r="Q5393" s="12" t="n">
        <f aca="false">M5393*P5393*(1-N5393)</f>
        <v>1725.92</v>
      </c>
      <c r="R5393" s="12" t="n">
        <f aca="false">M5393*O5393</f>
        <v>1704.34</v>
      </c>
      <c r="S5393" s="12" t="n">
        <f aca="false">Q5393-R5393</f>
        <v>21.5800000000002</v>
      </c>
      <c r="T5393" s="11" t="n">
        <f aca="false">IFERROR(S5393/Q5393,0)</f>
        <v>0.012503476406786</v>
      </c>
      <c r="U5393" s="13" t="n">
        <f aca="false">F5393-E5393</f>
        <v>18</v>
      </c>
      <c r="V5393" s="13" t="n">
        <f aca="false">G5393-F5393</f>
        <v>2</v>
      </c>
      <c r="W5393" s="13" t="n">
        <f aca="false">G5393-E5393</f>
        <v>20</v>
      </c>
      <c r="X5393" s="10" t="n">
        <f aca="false">YEAR(E5393)</f>
        <v>2020</v>
      </c>
      <c r="Y5393" s="0" t="str">
        <f aca="false">TEXT(E5393,"yyyy-mm")</f>
        <v>2020-02</v>
      </c>
      <c r="Z5393" s="0" t="str">
        <f aca="false">"Q"&amp;ROUNDUP(MONTH(E5393)/3,0)&amp;"-"&amp;YEAR(E5393)</f>
        <v>Q1-2020</v>
      </c>
    </row>
    <row r="5394" customFormat="false" ht="14.25" hidden="false" customHeight="false" outlineLevel="0" collapsed="false">
      <c r="A5394" s="0" t="s">
        <v>5436</v>
      </c>
      <c r="B5394" s="0" t="s">
        <v>34</v>
      </c>
      <c r="C5394" s="0" t="s">
        <v>39</v>
      </c>
      <c r="D5394" s="9" t="n">
        <v>43800</v>
      </c>
      <c r="E5394" s="9" t="n">
        <v>43889</v>
      </c>
      <c r="F5394" s="9" t="n">
        <v>43911</v>
      </c>
      <c r="G5394" s="9" t="n">
        <v>43912</v>
      </c>
      <c r="H5394" s="10" t="s">
        <v>36</v>
      </c>
      <c r="I5394" s="0" t="n">
        <v>1</v>
      </c>
      <c r="J5394" s="0" t="n">
        <v>27</v>
      </c>
      <c r="K5394" s="0" t="n">
        <v>201</v>
      </c>
      <c r="L5394" s="0" t="n">
        <v>4</v>
      </c>
      <c r="M5394" s="0" t="n">
        <v>8</v>
      </c>
      <c r="N5394" s="11" t="n">
        <v>0.1</v>
      </c>
      <c r="O5394" s="12" t="n">
        <v>995.69</v>
      </c>
      <c r="P5394" s="12" t="n">
        <v>1293.1</v>
      </c>
      <c r="Q5394" s="12" t="n">
        <f aca="false">M5394*P5394*(1-N5394)</f>
        <v>9310.32</v>
      </c>
      <c r="R5394" s="12" t="n">
        <f aca="false">M5394*O5394</f>
        <v>7965.52</v>
      </c>
      <c r="S5394" s="12" t="n">
        <f aca="false">Q5394-R5394</f>
        <v>1344.8</v>
      </c>
      <c r="T5394" s="11" t="n">
        <f aca="false">IFERROR(S5394/Q5394,0)</f>
        <v>0.144441866659793</v>
      </c>
      <c r="U5394" s="13" t="n">
        <f aca="false">F5394-E5394</f>
        <v>22</v>
      </c>
      <c r="V5394" s="13" t="n">
        <f aca="false">G5394-F5394</f>
        <v>1</v>
      </c>
      <c r="W5394" s="13" t="n">
        <f aca="false">G5394-E5394</f>
        <v>23</v>
      </c>
      <c r="X5394" s="10" t="n">
        <f aca="false">YEAR(E5394)</f>
        <v>2020</v>
      </c>
      <c r="Y5394" s="0" t="str">
        <f aca="false">TEXT(E5394,"yyyy-mm")</f>
        <v>2020-02</v>
      </c>
      <c r="Z5394" s="0" t="str">
        <f aca="false">"Q"&amp;ROUNDUP(MONTH(E5394)/3,0)&amp;"-"&amp;YEAR(E5394)</f>
        <v>Q1-2020</v>
      </c>
    </row>
    <row r="5395" customFormat="false" ht="14.25" hidden="false" customHeight="false" outlineLevel="0" collapsed="false">
      <c r="A5395" s="0" t="s">
        <v>5437</v>
      </c>
      <c r="B5395" s="0" t="s">
        <v>41</v>
      </c>
      <c r="C5395" s="0" t="s">
        <v>39</v>
      </c>
      <c r="D5395" s="9" t="n">
        <v>43800</v>
      </c>
      <c r="E5395" s="9" t="n">
        <v>43889</v>
      </c>
      <c r="F5395" s="9" t="n">
        <v>43911</v>
      </c>
      <c r="G5395" s="9" t="n">
        <v>43916</v>
      </c>
      <c r="H5395" s="10" t="s">
        <v>36</v>
      </c>
      <c r="I5395" s="0" t="n">
        <v>23</v>
      </c>
      <c r="J5395" s="0" t="n">
        <v>2</v>
      </c>
      <c r="K5395" s="0" t="n">
        <v>156</v>
      </c>
      <c r="L5395" s="0" t="n">
        <v>13</v>
      </c>
      <c r="M5395" s="0" t="n">
        <v>6</v>
      </c>
      <c r="N5395" s="11" t="n">
        <v>0.075</v>
      </c>
      <c r="O5395" s="12" t="n">
        <v>718.58</v>
      </c>
      <c r="P5395" s="12" t="n">
        <v>1306.5</v>
      </c>
      <c r="Q5395" s="12" t="n">
        <f aca="false">M5395*P5395*(1-N5395)</f>
        <v>7251.075</v>
      </c>
      <c r="R5395" s="12" t="n">
        <f aca="false">M5395*O5395</f>
        <v>4311.48</v>
      </c>
      <c r="S5395" s="12" t="n">
        <f aca="false">Q5395-R5395</f>
        <v>2939.595</v>
      </c>
      <c r="T5395" s="11" t="n">
        <f aca="false">IFERROR(S5395/Q5395,0)</f>
        <v>0.405401268087835</v>
      </c>
      <c r="U5395" s="13" t="n">
        <f aca="false">F5395-E5395</f>
        <v>22</v>
      </c>
      <c r="V5395" s="13" t="n">
        <f aca="false">G5395-F5395</f>
        <v>5</v>
      </c>
      <c r="W5395" s="13" t="n">
        <f aca="false">G5395-E5395</f>
        <v>27</v>
      </c>
      <c r="X5395" s="10" t="n">
        <f aca="false">YEAR(E5395)</f>
        <v>2020</v>
      </c>
      <c r="Y5395" s="0" t="str">
        <f aca="false">TEXT(E5395,"yyyy-mm")</f>
        <v>2020-02</v>
      </c>
      <c r="Z5395" s="0" t="str">
        <f aca="false">"Q"&amp;ROUNDUP(MONTH(E5395)/3,0)&amp;"-"&amp;YEAR(E5395)</f>
        <v>Q1-2020</v>
      </c>
    </row>
    <row r="5396" customFormat="false" ht="14.25" hidden="false" customHeight="false" outlineLevel="0" collapsed="false">
      <c r="A5396" s="0" t="s">
        <v>5438</v>
      </c>
      <c r="B5396" s="0" t="s">
        <v>34</v>
      </c>
      <c r="C5396" s="0" t="s">
        <v>35</v>
      </c>
      <c r="D5396" s="9" t="n">
        <v>43800</v>
      </c>
      <c r="E5396" s="9" t="n">
        <v>43889</v>
      </c>
      <c r="F5396" s="9" t="n">
        <v>43908</v>
      </c>
      <c r="G5396" s="9" t="n">
        <v>43914</v>
      </c>
      <c r="H5396" s="10" t="s">
        <v>36</v>
      </c>
      <c r="I5396" s="0" t="n">
        <v>12</v>
      </c>
      <c r="J5396" s="0" t="n">
        <v>9</v>
      </c>
      <c r="K5396" s="0" t="n">
        <v>247</v>
      </c>
      <c r="L5396" s="0" t="n">
        <v>26</v>
      </c>
      <c r="M5396" s="0" t="n">
        <v>1</v>
      </c>
      <c r="N5396" s="11" t="n">
        <v>0.075</v>
      </c>
      <c r="O5396" s="12" t="n">
        <v>990.53</v>
      </c>
      <c r="P5396" s="12" t="n">
        <v>2358.4</v>
      </c>
      <c r="Q5396" s="12" t="n">
        <f aca="false">M5396*P5396*(1-N5396)</f>
        <v>2181.52</v>
      </c>
      <c r="R5396" s="12" t="n">
        <f aca="false">M5396*O5396</f>
        <v>990.53</v>
      </c>
      <c r="S5396" s="12" t="n">
        <f aca="false">Q5396-R5396</f>
        <v>1190.99</v>
      </c>
      <c r="T5396" s="11" t="n">
        <f aca="false">IFERROR(S5396/Q5396,0)</f>
        <v>0.545945029153984</v>
      </c>
      <c r="U5396" s="13" t="n">
        <f aca="false">F5396-E5396</f>
        <v>19</v>
      </c>
      <c r="V5396" s="13" t="n">
        <f aca="false">G5396-F5396</f>
        <v>6</v>
      </c>
      <c r="W5396" s="13" t="n">
        <f aca="false">G5396-E5396</f>
        <v>25</v>
      </c>
      <c r="X5396" s="10" t="n">
        <f aca="false">YEAR(E5396)</f>
        <v>2020</v>
      </c>
      <c r="Y5396" s="0" t="str">
        <f aca="false">TEXT(E5396,"yyyy-mm")</f>
        <v>2020-02</v>
      </c>
      <c r="Z5396" s="0" t="str">
        <f aca="false">"Q"&amp;ROUNDUP(MONTH(E5396)/3,0)&amp;"-"&amp;YEAR(E5396)</f>
        <v>Q1-2020</v>
      </c>
    </row>
    <row r="5397" customFormat="false" ht="14.25" hidden="false" customHeight="false" outlineLevel="0" collapsed="false">
      <c r="A5397" s="0" t="s">
        <v>5439</v>
      </c>
      <c r="B5397" s="0" t="s">
        <v>34</v>
      </c>
      <c r="C5397" s="0" t="s">
        <v>46</v>
      </c>
      <c r="D5397" s="9" t="n">
        <v>43800</v>
      </c>
      <c r="E5397" s="9" t="n">
        <v>43889</v>
      </c>
      <c r="F5397" s="9" t="n">
        <v>43907</v>
      </c>
      <c r="G5397" s="9" t="n">
        <v>43909</v>
      </c>
      <c r="H5397" s="10" t="s">
        <v>36</v>
      </c>
      <c r="I5397" s="0" t="n">
        <v>1</v>
      </c>
      <c r="J5397" s="0" t="n">
        <v>42</v>
      </c>
      <c r="K5397" s="0" t="n">
        <v>262</v>
      </c>
      <c r="L5397" s="0" t="n">
        <v>39</v>
      </c>
      <c r="M5397" s="0" t="n">
        <v>7</v>
      </c>
      <c r="N5397" s="11" t="n">
        <v>0.15</v>
      </c>
      <c r="O5397" s="12" t="n">
        <v>1393.8</v>
      </c>
      <c r="P5397" s="12" t="n">
        <v>1963.1</v>
      </c>
      <c r="Q5397" s="12" t="n">
        <f aca="false">M5397*P5397*(1-N5397)</f>
        <v>11680.445</v>
      </c>
      <c r="R5397" s="12" t="n">
        <f aca="false">M5397*O5397</f>
        <v>9756.6</v>
      </c>
      <c r="S5397" s="12" t="n">
        <f aca="false">Q5397-R5397</f>
        <v>1923.845</v>
      </c>
      <c r="T5397" s="11" t="n">
        <f aca="false">IFERROR(S5397/Q5397,0)</f>
        <v>0.164706481645177</v>
      </c>
      <c r="U5397" s="13" t="n">
        <f aca="false">F5397-E5397</f>
        <v>18</v>
      </c>
      <c r="V5397" s="13" t="n">
        <f aca="false">G5397-F5397</f>
        <v>2</v>
      </c>
      <c r="W5397" s="13" t="n">
        <f aca="false">G5397-E5397</f>
        <v>20</v>
      </c>
      <c r="X5397" s="10" t="n">
        <f aca="false">YEAR(E5397)</f>
        <v>2020</v>
      </c>
      <c r="Y5397" s="0" t="str">
        <f aca="false">TEXT(E5397,"yyyy-mm")</f>
        <v>2020-02</v>
      </c>
      <c r="Z5397" s="0" t="str">
        <f aca="false">"Q"&amp;ROUNDUP(MONTH(E5397)/3,0)&amp;"-"&amp;YEAR(E5397)</f>
        <v>Q1-2020</v>
      </c>
    </row>
    <row r="5398" customFormat="false" ht="14.25" hidden="false" customHeight="false" outlineLevel="0" collapsed="false">
      <c r="A5398" s="0" t="s">
        <v>5440</v>
      </c>
      <c r="B5398" s="0" t="s">
        <v>34</v>
      </c>
      <c r="C5398" s="0" t="s">
        <v>58</v>
      </c>
      <c r="D5398" s="9" t="n">
        <v>43800</v>
      </c>
      <c r="E5398" s="9" t="n">
        <v>43889</v>
      </c>
      <c r="F5398" s="9" t="n">
        <v>43910</v>
      </c>
      <c r="G5398" s="9" t="n">
        <v>43913</v>
      </c>
      <c r="H5398" s="10" t="s">
        <v>36</v>
      </c>
      <c r="I5398" s="0" t="n">
        <v>9</v>
      </c>
      <c r="J5398" s="0" t="n">
        <v>44</v>
      </c>
      <c r="K5398" s="0" t="n">
        <v>341</v>
      </c>
      <c r="L5398" s="0" t="n">
        <v>29</v>
      </c>
      <c r="M5398" s="0" t="n">
        <v>6</v>
      </c>
      <c r="N5398" s="11" t="n">
        <v>0.4</v>
      </c>
      <c r="O5398" s="12" t="n">
        <v>1283.18</v>
      </c>
      <c r="P5398" s="12" t="n">
        <v>2291.4</v>
      </c>
      <c r="Q5398" s="12" t="n">
        <f aca="false">M5398*P5398*(1-N5398)</f>
        <v>8249.04</v>
      </c>
      <c r="R5398" s="12" t="n">
        <f aca="false">M5398*O5398</f>
        <v>7699.08</v>
      </c>
      <c r="S5398" s="12" t="n">
        <f aca="false">Q5398-R5398</f>
        <v>549.960000000001</v>
      </c>
      <c r="T5398" s="11" t="n">
        <f aca="false">IFERROR(S5398/Q5398,0)</f>
        <v>0.0666695760961277</v>
      </c>
      <c r="U5398" s="13" t="n">
        <f aca="false">F5398-E5398</f>
        <v>21</v>
      </c>
      <c r="V5398" s="13" t="n">
        <f aca="false">G5398-F5398</f>
        <v>3</v>
      </c>
      <c r="W5398" s="13" t="n">
        <f aca="false">G5398-E5398</f>
        <v>24</v>
      </c>
      <c r="X5398" s="10" t="n">
        <f aca="false">YEAR(E5398)</f>
        <v>2020</v>
      </c>
      <c r="Y5398" s="0" t="str">
        <f aca="false">TEXT(E5398,"yyyy-mm")</f>
        <v>2020-02</v>
      </c>
      <c r="Z5398" s="0" t="str">
        <f aca="false">"Q"&amp;ROUNDUP(MONTH(E5398)/3,0)&amp;"-"&amp;YEAR(E5398)</f>
        <v>Q1-2020</v>
      </c>
    </row>
    <row r="5399" customFormat="false" ht="14.25" hidden="false" customHeight="false" outlineLevel="0" collapsed="false">
      <c r="A5399" s="0" t="s">
        <v>5441</v>
      </c>
      <c r="B5399" s="0" t="s">
        <v>41</v>
      </c>
      <c r="C5399" s="0" t="s">
        <v>79</v>
      </c>
      <c r="D5399" s="9" t="n">
        <v>43800</v>
      </c>
      <c r="E5399" s="9" t="n">
        <v>43889</v>
      </c>
      <c r="F5399" s="9" t="n">
        <v>43895</v>
      </c>
      <c r="G5399" s="9" t="n">
        <v>43905</v>
      </c>
      <c r="H5399" s="10" t="s">
        <v>36</v>
      </c>
      <c r="I5399" s="0" t="n">
        <v>24</v>
      </c>
      <c r="J5399" s="0" t="n">
        <v>7</v>
      </c>
      <c r="K5399" s="0" t="n">
        <v>73</v>
      </c>
      <c r="L5399" s="0" t="n">
        <v>29</v>
      </c>
      <c r="M5399" s="0" t="n">
        <v>4</v>
      </c>
      <c r="N5399" s="11" t="n">
        <v>0.4</v>
      </c>
      <c r="O5399" s="12" t="n">
        <v>2389.76</v>
      </c>
      <c r="P5399" s="12" t="n">
        <v>3229.4</v>
      </c>
      <c r="Q5399" s="12" t="n">
        <f aca="false">M5399*P5399*(1-N5399)</f>
        <v>7750.56</v>
      </c>
      <c r="R5399" s="12" t="n">
        <f aca="false">M5399*O5399</f>
        <v>9559.04</v>
      </c>
      <c r="S5399" s="12" t="n">
        <f aca="false">Q5399-R5399</f>
        <v>-1808.48</v>
      </c>
      <c r="T5399" s="11" t="n">
        <f aca="false">IFERROR(S5399/Q5399,0)</f>
        <v>-0.233335397700295</v>
      </c>
      <c r="U5399" s="13" t="n">
        <f aca="false">F5399-E5399</f>
        <v>6</v>
      </c>
      <c r="V5399" s="13" t="n">
        <f aca="false">G5399-F5399</f>
        <v>10</v>
      </c>
      <c r="W5399" s="13" t="n">
        <f aca="false">G5399-E5399</f>
        <v>16</v>
      </c>
      <c r="X5399" s="10" t="n">
        <f aca="false">YEAR(E5399)</f>
        <v>2020</v>
      </c>
      <c r="Y5399" s="0" t="str">
        <f aca="false">TEXT(E5399,"yyyy-mm")</f>
        <v>2020-02</v>
      </c>
      <c r="Z5399" s="0" t="str">
        <f aca="false">"Q"&amp;ROUNDUP(MONTH(E5399)/3,0)&amp;"-"&amp;YEAR(E5399)</f>
        <v>Q1-2020</v>
      </c>
    </row>
    <row r="5400" customFormat="false" ht="14.25" hidden="false" customHeight="false" outlineLevel="0" collapsed="false">
      <c r="A5400" s="0" t="s">
        <v>5442</v>
      </c>
      <c r="B5400" s="0" t="s">
        <v>34</v>
      </c>
      <c r="C5400" s="0" t="s">
        <v>46</v>
      </c>
      <c r="D5400" s="9" t="n">
        <v>43800</v>
      </c>
      <c r="E5400" s="9" t="n">
        <v>43889</v>
      </c>
      <c r="F5400" s="9" t="n">
        <v>43909</v>
      </c>
      <c r="G5400" s="9" t="n">
        <v>43915</v>
      </c>
      <c r="H5400" s="10" t="s">
        <v>36</v>
      </c>
      <c r="I5400" s="0" t="n">
        <v>3</v>
      </c>
      <c r="J5400" s="0" t="n">
        <v>46</v>
      </c>
      <c r="K5400" s="0" t="n">
        <v>310</v>
      </c>
      <c r="L5400" s="0" t="n">
        <v>45</v>
      </c>
      <c r="M5400" s="0" t="n">
        <v>1</v>
      </c>
      <c r="N5400" s="11" t="n">
        <v>0.15</v>
      </c>
      <c r="O5400" s="12" t="n">
        <v>1934.96</v>
      </c>
      <c r="P5400" s="12" t="n">
        <v>2546</v>
      </c>
      <c r="Q5400" s="12" t="n">
        <f aca="false">M5400*P5400*(1-N5400)</f>
        <v>2164.1</v>
      </c>
      <c r="R5400" s="12" t="n">
        <f aca="false">M5400*O5400</f>
        <v>1934.96</v>
      </c>
      <c r="S5400" s="12" t="n">
        <f aca="false">Q5400-R5400</f>
        <v>229.14</v>
      </c>
      <c r="T5400" s="11" t="n">
        <f aca="false">IFERROR(S5400/Q5400,0)</f>
        <v>0.105882352941176</v>
      </c>
      <c r="U5400" s="13" t="n">
        <f aca="false">F5400-E5400</f>
        <v>20</v>
      </c>
      <c r="V5400" s="13" t="n">
        <f aca="false">G5400-F5400</f>
        <v>6</v>
      </c>
      <c r="W5400" s="13" t="n">
        <f aca="false">G5400-E5400</f>
        <v>26</v>
      </c>
      <c r="X5400" s="10" t="n">
        <f aca="false">YEAR(E5400)</f>
        <v>2020</v>
      </c>
      <c r="Y5400" s="0" t="str">
        <f aca="false">TEXT(E5400,"yyyy-mm")</f>
        <v>2020-02</v>
      </c>
      <c r="Z5400" s="0" t="str">
        <f aca="false">"Q"&amp;ROUNDUP(MONTH(E5400)/3,0)&amp;"-"&amp;YEAR(E5400)</f>
        <v>Q1-2020</v>
      </c>
    </row>
    <row r="5401" customFormat="false" ht="14.25" hidden="false" customHeight="false" outlineLevel="0" collapsed="false">
      <c r="A5401" s="0" t="s">
        <v>5443</v>
      </c>
      <c r="B5401" s="0" t="s">
        <v>43</v>
      </c>
      <c r="C5401" s="0" t="s">
        <v>58</v>
      </c>
      <c r="D5401" s="9" t="n">
        <v>43800</v>
      </c>
      <c r="E5401" s="9" t="n">
        <v>43890</v>
      </c>
      <c r="F5401" s="9" t="n">
        <v>43892</v>
      </c>
      <c r="G5401" s="9" t="n">
        <v>43894</v>
      </c>
      <c r="H5401" s="10" t="s">
        <v>36</v>
      </c>
      <c r="I5401" s="0" t="n">
        <v>25</v>
      </c>
      <c r="J5401" s="0" t="n">
        <v>46</v>
      </c>
      <c r="K5401" s="0" t="n">
        <v>364</v>
      </c>
      <c r="L5401" s="0" t="n">
        <v>28</v>
      </c>
      <c r="M5401" s="0" t="n">
        <v>4</v>
      </c>
      <c r="N5401" s="11" t="n">
        <v>0.3</v>
      </c>
      <c r="O5401" s="12" t="n">
        <v>792.74</v>
      </c>
      <c r="P5401" s="12" t="n">
        <v>1165.8</v>
      </c>
      <c r="Q5401" s="12" t="n">
        <f aca="false">M5401*P5401*(1-N5401)</f>
        <v>3264.24</v>
      </c>
      <c r="R5401" s="12" t="n">
        <f aca="false">M5401*O5401</f>
        <v>3170.96</v>
      </c>
      <c r="S5401" s="12" t="n">
        <f aca="false">Q5401-R5401</f>
        <v>93.2799999999998</v>
      </c>
      <c r="T5401" s="11" t="n">
        <f aca="false">IFERROR(S5401/Q5401,0)</f>
        <v>0.028576330171801</v>
      </c>
      <c r="U5401" s="13" t="n">
        <f aca="false">F5401-E5401</f>
        <v>2</v>
      </c>
      <c r="V5401" s="13" t="n">
        <f aca="false">G5401-F5401</f>
        <v>2</v>
      </c>
      <c r="W5401" s="13" t="n">
        <f aca="false">G5401-E5401</f>
        <v>4</v>
      </c>
      <c r="X5401" s="10" t="n">
        <f aca="false">YEAR(E5401)</f>
        <v>2020</v>
      </c>
      <c r="Y5401" s="0" t="str">
        <f aca="false">TEXT(E5401,"yyyy-mm")</f>
        <v>2020-02</v>
      </c>
      <c r="Z5401" s="0" t="str">
        <f aca="false">"Q"&amp;ROUNDUP(MONTH(E5401)/3,0)&amp;"-"&amp;YEAR(E5401)</f>
        <v>Q1-2020</v>
      </c>
    </row>
    <row r="5402" customFormat="false" ht="14.25" hidden="false" customHeight="false" outlineLevel="0" collapsed="false">
      <c r="A5402" s="0" t="s">
        <v>5444</v>
      </c>
      <c r="B5402" s="0" t="s">
        <v>34</v>
      </c>
      <c r="C5402" s="0" t="s">
        <v>58</v>
      </c>
      <c r="D5402" s="9" t="n">
        <v>43800</v>
      </c>
      <c r="E5402" s="9" t="n">
        <v>43890</v>
      </c>
      <c r="F5402" s="9" t="n">
        <v>43906</v>
      </c>
      <c r="G5402" s="9" t="n">
        <v>43912</v>
      </c>
      <c r="H5402" s="10" t="s">
        <v>36</v>
      </c>
      <c r="I5402" s="0" t="n">
        <v>8</v>
      </c>
      <c r="J5402" s="0" t="n">
        <v>2</v>
      </c>
      <c r="K5402" s="0" t="n">
        <v>361</v>
      </c>
      <c r="L5402" s="0" t="n">
        <v>27</v>
      </c>
      <c r="M5402" s="0" t="n">
        <v>4</v>
      </c>
      <c r="N5402" s="11" t="n">
        <v>0.2</v>
      </c>
      <c r="O5402" s="12" t="n">
        <v>101.04</v>
      </c>
      <c r="P5402" s="12" t="n">
        <v>194.3</v>
      </c>
      <c r="Q5402" s="12" t="n">
        <f aca="false">M5402*P5402*(1-N5402)</f>
        <v>621.76</v>
      </c>
      <c r="R5402" s="12" t="n">
        <f aca="false">M5402*O5402</f>
        <v>404.16</v>
      </c>
      <c r="S5402" s="12" t="n">
        <f aca="false">Q5402-R5402</f>
        <v>217.6</v>
      </c>
      <c r="T5402" s="11" t="n">
        <f aca="false">IFERROR(S5402/Q5402,0)</f>
        <v>0.349974266598044</v>
      </c>
      <c r="U5402" s="13" t="n">
        <f aca="false">F5402-E5402</f>
        <v>16</v>
      </c>
      <c r="V5402" s="13" t="n">
        <f aca="false">G5402-F5402</f>
        <v>6</v>
      </c>
      <c r="W5402" s="13" t="n">
        <f aca="false">G5402-E5402</f>
        <v>22</v>
      </c>
      <c r="X5402" s="10" t="n">
        <f aca="false">YEAR(E5402)</f>
        <v>2020</v>
      </c>
      <c r="Y5402" s="0" t="str">
        <f aca="false">TEXT(E5402,"yyyy-mm")</f>
        <v>2020-02</v>
      </c>
      <c r="Z5402" s="0" t="str">
        <f aca="false">"Q"&amp;ROUNDUP(MONTH(E5402)/3,0)&amp;"-"&amp;YEAR(E5402)</f>
        <v>Q1-2020</v>
      </c>
    </row>
    <row r="5403" customFormat="false" ht="14.25" hidden="false" customHeight="false" outlineLevel="0" collapsed="false">
      <c r="A5403" s="0" t="s">
        <v>5445</v>
      </c>
      <c r="B5403" s="0" t="s">
        <v>34</v>
      </c>
      <c r="C5403" s="0" t="s">
        <v>35</v>
      </c>
      <c r="D5403" s="9" t="n">
        <v>43800</v>
      </c>
      <c r="E5403" s="9" t="n">
        <v>43890</v>
      </c>
      <c r="F5403" s="9" t="n">
        <v>43895</v>
      </c>
      <c r="G5403" s="9" t="n">
        <v>43899</v>
      </c>
      <c r="H5403" s="10" t="s">
        <v>36</v>
      </c>
      <c r="I5403" s="0" t="n">
        <v>10</v>
      </c>
      <c r="J5403" s="0" t="n">
        <v>36</v>
      </c>
      <c r="K5403" s="0" t="n">
        <v>240</v>
      </c>
      <c r="L5403" s="0" t="n">
        <v>10</v>
      </c>
      <c r="M5403" s="0" t="n">
        <v>2</v>
      </c>
      <c r="N5403" s="11" t="n">
        <v>0.15</v>
      </c>
      <c r="O5403" s="12" t="n">
        <v>455.6</v>
      </c>
      <c r="P5403" s="12" t="n">
        <v>911.2</v>
      </c>
      <c r="Q5403" s="12" t="n">
        <f aca="false">M5403*P5403*(1-N5403)</f>
        <v>1549.04</v>
      </c>
      <c r="R5403" s="12" t="n">
        <f aca="false">M5403*O5403</f>
        <v>911.2</v>
      </c>
      <c r="S5403" s="12" t="n">
        <f aca="false">Q5403-R5403</f>
        <v>637.84</v>
      </c>
      <c r="T5403" s="11" t="n">
        <f aca="false">IFERROR(S5403/Q5403,0)</f>
        <v>0.411764705882353</v>
      </c>
      <c r="U5403" s="13" t="n">
        <f aca="false">F5403-E5403</f>
        <v>5</v>
      </c>
      <c r="V5403" s="13" t="n">
        <f aca="false">G5403-F5403</f>
        <v>4</v>
      </c>
      <c r="W5403" s="13" t="n">
        <f aca="false">G5403-E5403</f>
        <v>9</v>
      </c>
      <c r="X5403" s="10" t="n">
        <f aca="false">YEAR(E5403)</f>
        <v>2020</v>
      </c>
      <c r="Y5403" s="0" t="str">
        <f aca="false">TEXT(E5403,"yyyy-mm")</f>
        <v>2020-02</v>
      </c>
      <c r="Z5403" s="0" t="str">
        <f aca="false">"Q"&amp;ROUNDUP(MONTH(E5403)/3,0)&amp;"-"&amp;YEAR(E5403)</f>
        <v>Q1-2020</v>
      </c>
    </row>
    <row r="5404" customFormat="false" ht="14.25" hidden="false" customHeight="false" outlineLevel="0" collapsed="false">
      <c r="A5404" s="0" t="s">
        <v>5446</v>
      </c>
      <c r="B5404" s="0" t="s">
        <v>34</v>
      </c>
      <c r="C5404" s="0" t="s">
        <v>46</v>
      </c>
      <c r="D5404" s="9" t="n">
        <v>43800</v>
      </c>
      <c r="E5404" s="9" t="n">
        <v>43890</v>
      </c>
      <c r="F5404" s="9" t="n">
        <v>43900</v>
      </c>
      <c r="G5404" s="9" t="n">
        <v>43909</v>
      </c>
      <c r="H5404" s="10" t="s">
        <v>36</v>
      </c>
      <c r="I5404" s="0" t="n">
        <v>12</v>
      </c>
      <c r="J5404" s="0" t="n">
        <v>12</v>
      </c>
      <c r="K5404" s="0" t="n">
        <v>327</v>
      </c>
      <c r="L5404" s="0" t="n">
        <v>6</v>
      </c>
      <c r="M5404" s="0" t="n">
        <v>4</v>
      </c>
      <c r="N5404" s="11" t="n">
        <v>0.075</v>
      </c>
      <c r="O5404" s="12" t="n">
        <v>435.03</v>
      </c>
      <c r="P5404" s="12" t="n">
        <v>1011.7</v>
      </c>
      <c r="Q5404" s="12" t="n">
        <f aca="false">M5404*P5404*(1-N5404)</f>
        <v>3743.29</v>
      </c>
      <c r="R5404" s="12" t="n">
        <f aca="false">M5404*O5404</f>
        <v>1740.12</v>
      </c>
      <c r="S5404" s="12" t="n">
        <f aca="false">Q5404-R5404</f>
        <v>2003.17</v>
      </c>
      <c r="T5404" s="11" t="n">
        <f aca="false">IFERROR(S5404/Q5404,0)</f>
        <v>0.535136203713845</v>
      </c>
      <c r="U5404" s="13" t="n">
        <f aca="false">F5404-E5404</f>
        <v>10</v>
      </c>
      <c r="V5404" s="13" t="n">
        <f aca="false">G5404-F5404</f>
        <v>9</v>
      </c>
      <c r="W5404" s="13" t="n">
        <f aca="false">G5404-E5404</f>
        <v>19</v>
      </c>
      <c r="X5404" s="10" t="n">
        <f aca="false">YEAR(E5404)</f>
        <v>2020</v>
      </c>
      <c r="Y5404" s="0" t="str">
        <f aca="false">TEXT(E5404,"yyyy-mm")</f>
        <v>2020-02</v>
      </c>
      <c r="Z5404" s="0" t="str">
        <f aca="false">"Q"&amp;ROUNDUP(MONTH(E5404)/3,0)&amp;"-"&amp;YEAR(E5404)</f>
        <v>Q1-2020</v>
      </c>
    </row>
    <row r="5405" customFormat="false" ht="14.25" hidden="false" customHeight="false" outlineLevel="0" collapsed="false">
      <c r="A5405" s="0" t="s">
        <v>5447</v>
      </c>
      <c r="B5405" s="0" t="s">
        <v>38</v>
      </c>
      <c r="C5405" s="0" t="s">
        <v>46</v>
      </c>
      <c r="D5405" s="9" t="n">
        <v>43800</v>
      </c>
      <c r="E5405" s="9" t="n">
        <v>43890</v>
      </c>
      <c r="F5405" s="9" t="n">
        <v>43892</v>
      </c>
      <c r="G5405" s="9" t="n">
        <v>43895</v>
      </c>
      <c r="H5405" s="10" t="s">
        <v>36</v>
      </c>
      <c r="I5405" s="0" t="n">
        <v>18</v>
      </c>
      <c r="J5405" s="0" t="n">
        <v>50</v>
      </c>
      <c r="K5405" s="0" t="n">
        <v>317</v>
      </c>
      <c r="L5405" s="0" t="n">
        <v>24</v>
      </c>
      <c r="M5405" s="0" t="n">
        <v>7</v>
      </c>
      <c r="N5405" s="11" t="n">
        <v>0.05</v>
      </c>
      <c r="O5405" s="12" t="n">
        <v>1586.56</v>
      </c>
      <c r="P5405" s="12" t="n">
        <v>3966.4</v>
      </c>
      <c r="Q5405" s="12" t="n">
        <f aca="false">M5405*P5405*(1-N5405)</f>
        <v>26376.56</v>
      </c>
      <c r="R5405" s="12" t="n">
        <f aca="false">M5405*O5405</f>
        <v>11105.92</v>
      </c>
      <c r="S5405" s="12" t="n">
        <f aca="false">Q5405-R5405</f>
        <v>15270.64</v>
      </c>
      <c r="T5405" s="11" t="n">
        <f aca="false">IFERROR(S5405/Q5405,0)</f>
        <v>0.578947368421053</v>
      </c>
      <c r="U5405" s="13" t="n">
        <f aca="false">F5405-E5405</f>
        <v>2</v>
      </c>
      <c r="V5405" s="13" t="n">
        <f aca="false">G5405-F5405</f>
        <v>3</v>
      </c>
      <c r="W5405" s="13" t="n">
        <f aca="false">G5405-E5405</f>
        <v>5</v>
      </c>
      <c r="X5405" s="10" t="n">
        <f aca="false">YEAR(E5405)</f>
        <v>2020</v>
      </c>
      <c r="Y5405" s="0" t="str">
        <f aca="false">TEXT(E5405,"yyyy-mm")</f>
        <v>2020-02</v>
      </c>
      <c r="Z5405" s="0" t="str">
        <f aca="false">"Q"&amp;ROUNDUP(MONTH(E5405)/3,0)&amp;"-"&amp;YEAR(E5405)</f>
        <v>Q1-2020</v>
      </c>
    </row>
    <row r="5406" customFormat="false" ht="14.25" hidden="false" customHeight="false" outlineLevel="0" collapsed="false">
      <c r="A5406" s="0" t="s">
        <v>5448</v>
      </c>
      <c r="B5406" s="0" t="s">
        <v>34</v>
      </c>
      <c r="C5406" s="0" t="s">
        <v>35</v>
      </c>
      <c r="D5406" s="9" t="n">
        <v>43800</v>
      </c>
      <c r="E5406" s="9" t="n">
        <v>43890</v>
      </c>
      <c r="F5406" s="9" t="n">
        <v>43899</v>
      </c>
      <c r="G5406" s="9" t="n">
        <v>43903</v>
      </c>
      <c r="H5406" s="10" t="s">
        <v>36</v>
      </c>
      <c r="I5406" s="0" t="n">
        <v>8</v>
      </c>
      <c r="J5406" s="0" t="n">
        <v>46</v>
      </c>
      <c r="K5406" s="0" t="n">
        <v>212</v>
      </c>
      <c r="L5406" s="0" t="n">
        <v>45</v>
      </c>
      <c r="M5406" s="0" t="n">
        <v>8</v>
      </c>
      <c r="N5406" s="11" t="n">
        <v>0.1</v>
      </c>
      <c r="O5406" s="12" t="n">
        <v>1315.68</v>
      </c>
      <c r="P5406" s="12" t="n">
        <v>1802.3</v>
      </c>
      <c r="Q5406" s="12" t="n">
        <f aca="false">M5406*P5406*(1-N5406)</f>
        <v>12976.56</v>
      </c>
      <c r="R5406" s="12" t="n">
        <f aca="false">M5406*O5406</f>
        <v>10525.44</v>
      </c>
      <c r="S5406" s="12" t="n">
        <f aca="false">Q5406-R5406</f>
        <v>2451.12</v>
      </c>
      <c r="T5406" s="11" t="n">
        <f aca="false">IFERROR(S5406/Q5406,0)</f>
        <v>0.188888272392683</v>
      </c>
      <c r="U5406" s="13" t="n">
        <f aca="false">F5406-E5406</f>
        <v>9</v>
      </c>
      <c r="V5406" s="13" t="n">
        <f aca="false">G5406-F5406</f>
        <v>4</v>
      </c>
      <c r="W5406" s="13" t="n">
        <f aca="false">G5406-E5406</f>
        <v>13</v>
      </c>
      <c r="X5406" s="10" t="n">
        <f aca="false">YEAR(E5406)</f>
        <v>2020</v>
      </c>
      <c r="Y5406" s="0" t="str">
        <f aca="false">TEXT(E5406,"yyyy-mm")</f>
        <v>2020-02</v>
      </c>
      <c r="Z5406" s="0" t="str">
        <f aca="false">"Q"&amp;ROUNDUP(MONTH(E5406)/3,0)&amp;"-"&amp;YEAR(E5406)</f>
        <v>Q1-2020</v>
      </c>
    </row>
    <row r="5407" customFormat="false" ht="14.25" hidden="false" customHeight="false" outlineLevel="0" collapsed="false">
      <c r="A5407" s="0" t="s">
        <v>5449</v>
      </c>
      <c r="B5407" s="0" t="s">
        <v>34</v>
      </c>
      <c r="C5407" s="0" t="s">
        <v>39</v>
      </c>
      <c r="D5407" s="9" t="n">
        <v>43800</v>
      </c>
      <c r="E5407" s="9" t="n">
        <v>43890</v>
      </c>
      <c r="F5407" s="9" t="n">
        <v>43916</v>
      </c>
      <c r="G5407" s="9" t="n">
        <v>43918</v>
      </c>
      <c r="H5407" s="10" t="s">
        <v>36</v>
      </c>
      <c r="I5407" s="0" t="n">
        <v>1</v>
      </c>
      <c r="J5407" s="0" t="n">
        <v>45</v>
      </c>
      <c r="K5407" s="0" t="n">
        <v>178</v>
      </c>
      <c r="L5407" s="0" t="n">
        <v>2</v>
      </c>
      <c r="M5407" s="0" t="n">
        <v>8</v>
      </c>
      <c r="N5407" s="11" t="n">
        <v>0.05</v>
      </c>
      <c r="O5407" s="12" t="n">
        <v>816.86</v>
      </c>
      <c r="P5407" s="12" t="n">
        <v>1701.8</v>
      </c>
      <c r="Q5407" s="12" t="n">
        <f aca="false">M5407*P5407*(1-N5407)</f>
        <v>12933.68</v>
      </c>
      <c r="R5407" s="12" t="n">
        <f aca="false">M5407*O5407</f>
        <v>6534.88</v>
      </c>
      <c r="S5407" s="12" t="n">
        <f aca="false">Q5407-R5407</f>
        <v>6398.8</v>
      </c>
      <c r="T5407" s="11" t="n">
        <f aca="false">IFERROR(S5407/Q5407,0)</f>
        <v>0.49473931626575</v>
      </c>
      <c r="U5407" s="13" t="n">
        <f aca="false">F5407-E5407</f>
        <v>26</v>
      </c>
      <c r="V5407" s="13" t="n">
        <f aca="false">G5407-F5407</f>
        <v>2</v>
      </c>
      <c r="W5407" s="13" t="n">
        <f aca="false">G5407-E5407</f>
        <v>28</v>
      </c>
      <c r="X5407" s="10" t="n">
        <f aca="false">YEAR(E5407)</f>
        <v>2020</v>
      </c>
      <c r="Y5407" s="0" t="str">
        <f aca="false">TEXT(E5407,"yyyy-mm")</f>
        <v>2020-02</v>
      </c>
      <c r="Z5407" s="0" t="str">
        <f aca="false">"Q"&amp;ROUNDUP(MONTH(E5407)/3,0)&amp;"-"&amp;YEAR(E5407)</f>
        <v>Q1-2020</v>
      </c>
    </row>
    <row r="5408" customFormat="false" ht="14.25" hidden="false" customHeight="false" outlineLevel="0" collapsed="false">
      <c r="A5408" s="0" t="s">
        <v>5450</v>
      </c>
      <c r="B5408" s="0" t="s">
        <v>38</v>
      </c>
      <c r="C5408" s="0" t="s">
        <v>46</v>
      </c>
      <c r="D5408" s="9" t="n">
        <v>43800</v>
      </c>
      <c r="E5408" s="9" t="n">
        <v>43890</v>
      </c>
      <c r="F5408" s="9" t="n">
        <v>43910</v>
      </c>
      <c r="G5408" s="9" t="n">
        <v>43917</v>
      </c>
      <c r="H5408" s="10" t="s">
        <v>36</v>
      </c>
      <c r="I5408" s="0" t="n">
        <v>17</v>
      </c>
      <c r="J5408" s="0" t="n">
        <v>19</v>
      </c>
      <c r="K5408" s="0" t="n">
        <v>293</v>
      </c>
      <c r="L5408" s="0" t="n">
        <v>46</v>
      </c>
      <c r="M5408" s="0" t="n">
        <v>2</v>
      </c>
      <c r="N5408" s="11" t="n">
        <v>0.05</v>
      </c>
      <c r="O5408" s="12" t="n">
        <v>705.38</v>
      </c>
      <c r="P5408" s="12" t="n">
        <v>1259.6</v>
      </c>
      <c r="Q5408" s="12" t="n">
        <f aca="false">M5408*P5408*(1-N5408)</f>
        <v>2393.24</v>
      </c>
      <c r="R5408" s="12" t="n">
        <f aca="false">M5408*O5408</f>
        <v>1410.76</v>
      </c>
      <c r="S5408" s="12" t="n">
        <f aca="false">Q5408-R5408</f>
        <v>982.48</v>
      </c>
      <c r="T5408" s="11" t="n">
        <f aca="false">IFERROR(S5408/Q5408,0)</f>
        <v>0.410522973040731</v>
      </c>
      <c r="U5408" s="13" t="n">
        <f aca="false">F5408-E5408</f>
        <v>20</v>
      </c>
      <c r="V5408" s="13" t="n">
        <f aca="false">G5408-F5408</f>
        <v>7</v>
      </c>
      <c r="W5408" s="13" t="n">
        <f aca="false">G5408-E5408</f>
        <v>27</v>
      </c>
      <c r="X5408" s="10" t="n">
        <f aca="false">YEAR(E5408)</f>
        <v>2020</v>
      </c>
      <c r="Y5408" s="0" t="str">
        <f aca="false">TEXT(E5408,"yyyy-mm")</f>
        <v>2020-02</v>
      </c>
      <c r="Z5408" s="0" t="str">
        <f aca="false">"Q"&amp;ROUNDUP(MONTH(E5408)/3,0)&amp;"-"&amp;YEAR(E5408)</f>
        <v>Q1-2020</v>
      </c>
    </row>
    <row r="5409" customFormat="false" ht="14.25" hidden="false" customHeight="false" outlineLevel="0" collapsed="false">
      <c r="A5409" s="0" t="s">
        <v>5451</v>
      </c>
      <c r="B5409" s="0" t="s">
        <v>38</v>
      </c>
      <c r="C5409" s="0" t="s">
        <v>79</v>
      </c>
      <c r="D5409" s="9" t="n">
        <v>43800</v>
      </c>
      <c r="E5409" s="9" t="n">
        <v>43890</v>
      </c>
      <c r="F5409" s="9" t="n">
        <v>43895</v>
      </c>
      <c r="G5409" s="9" t="n">
        <v>43900</v>
      </c>
      <c r="H5409" s="10" t="s">
        <v>36</v>
      </c>
      <c r="I5409" s="0" t="n">
        <v>18</v>
      </c>
      <c r="J5409" s="0" t="n">
        <v>32</v>
      </c>
      <c r="K5409" s="0" t="n">
        <v>69</v>
      </c>
      <c r="L5409" s="0" t="n">
        <v>15</v>
      </c>
      <c r="M5409" s="0" t="n">
        <v>8</v>
      </c>
      <c r="N5409" s="11" t="n">
        <v>0.075</v>
      </c>
      <c r="O5409" s="12" t="n">
        <v>578.34</v>
      </c>
      <c r="P5409" s="12" t="n">
        <v>696.8</v>
      </c>
      <c r="Q5409" s="12" t="n">
        <f aca="false">M5409*P5409*(1-N5409)</f>
        <v>5156.32</v>
      </c>
      <c r="R5409" s="12" t="n">
        <f aca="false">M5409*O5409</f>
        <v>4626.72</v>
      </c>
      <c r="S5409" s="12" t="n">
        <f aca="false">Q5409-R5409</f>
        <v>529.6</v>
      </c>
      <c r="T5409" s="11" t="n">
        <f aca="false">IFERROR(S5409/Q5409,0)</f>
        <v>0.102708908679058</v>
      </c>
      <c r="U5409" s="13" t="n">
        <f aca="false">F5409-E5409</f>
        <v>5</v>
      </c>
      <c r="V5409" s="13" t="n">
        <f aca="false">G5409-F5409</f>
        <v>5</v>
      </c>
      <c r="W5409" s="13" t="n">
        <f aca="false">G5409-E5409</f>
        <v>10</v>
      </c>
      <c r="X5409" s="10" t="n">
        <f aca="false">YEAR(E5409)</f>
        <v>2020</v>
      </c>
      <c r="Y5409" s="0" t="str">
        <f aca="false">TEXT(E5409,"yyyy-mm")</f>
        <v>2020-02</v>
      </c>
      <c r="Z5409" s="0" t="str">
        <f aca="false">"Q"&amp;ROUNDUP(MONTH(E5409)/3,0)&amp;"-"&amp;YEAR(E5409)</f>
        <v>Q1-2020</v>
      </c>
    </row>
    <row r="5410" customFormat="false" ht="14.25" hidden="false" customHeight="false" outlineLevel="0" collapsed="false">
      <c r="A5410" s="0" t="s">
        <v>5452</v>
      </c>
      <c r="B5410" s="0" t="s">
        <v>41</v>
      </c>
      <c r="C5410" s="0" t="s">
        <v>35</v>
      </c>
      <c r="D5410" s="9" t="n">
        <v>43800</v>
      </c>
      <c r="E5410" s="9" t="n">
        <v>43890</v>
      </c>
      <c r="F5410" s="9" t="n">
        <v>43905</v>
      </c>
      <c r="G5410" s="9" t="n">
        <v>43913</v>
      </c>
      <c r="H5410" s="10" t="s">
        <v>36</v>
      </c>
      <c r="I5410" s="0" t="n">
        <v>24</v>
      </c>
      <c r="J5410" s="0" t="n">
        <v>47</v>
      </c>
      <c r="K5410" s="0" t="n">
        <v>259</v>
      </c>
      <c r="L5410" s="0" t="n">
        <v>34</v>
      </c>
      <c r="M5410" s="0" t="n">
        <v>1</v>
      </c>
      <c r="N5410" s="11" t="n">
        <v>0.075</v>
      </c>
      <c r="O5410" s="12" t="n">
        <v>1705.82</v>
      </c>
      <c r="P5410" s="12" t="n">
        <v>2244.5</v>
      </c>
      <c r="Q5410" s="12" t="n">
        <f aca="false">M5410*P5410*(1-N5410)</f>
        <v>2076.1625</v>
      </c>
      <c r="R5410" s="12" t="n">
        <f aca="false">M5410*O5410</f>
        <v>1705.82</v>
      </c>
      <c r="S5410" s="12" t="n">
        <f aca="false">Q5410-R5410</f>
        <v>370.3425</v>
      </c>
      <c r="T5410" s="11" t="n">
        <f aca="false">IFERROR(S5410/Q5410,0)</f>
        <v>0.178378378378378</v>
      </c>
      <c r="U5410" s="13" t="n">
        <f aca="false">F5410-E5410</f>
        <v>15</v>
      </c>
      <c r="V5410" s="13" t="n">
        <f aca="false">G5410-F5410</f>
        <v>8</v>
      </c>
      <c r="W5410" s="13" t="n">
        <f aca="false">G5410-E5410</f>
        <v>23</v>
      </c>
      <c r="X5410" s="10" t="n">
        <f aca="false">YEAR(E5410)</f>
        <v>2020</v>
      </c>
      <c r="Y5410" s="0" t="str">
        <f aca="false">TEXT(E5410,"yyyy-mm")</f>
        <v>2020-02</v>
      </c>
      <c r="Z5410" s="0" t="str">
        <f aca="false">"Q"&amp;ROUNDUP(MONTH(E5410)/3,0)&amp;"-"&amp;YEAR(E5410)</f>
        <v>Q1-2020</v>
      </c>
    </row>
    <row r="5411" customFormat="false" ht="14.25" hidden="false" customHeight="false" outlineLevel="0" collapsed="false">
      <c r="A5411" s="0" t="s">
        <v>5453</v>
      </c>
      <c r="B5411" s="0" t="s">
        <v>41</v>
      </c>
      <c r="C5411" s="0" t="s">
        <v>48</v>
      </c>
      <c r="D5411" s="9" t="n">
        <v>43800</v>
      </c>
      <c r="E5411" s="9" t="n">
        <v>43890</v>
      </c>
      <c r="F5411" s="9" t="n">
        <v>43898</v>
      </c>
      <c r="G5411" s="9" t="n">
        <v>43906</v>
      </c>
      <c r="H5411" s="10" t="s">
        <v>36</v>
      </c>
      <c r="I5411" s="0" t="n">
        <v>23</v>
      </c>
      <c r="J5411" s="0" t="n">
        <v>15</v>
      </c>
      <c r="K5411" s="0" t="n">
        <v>11</v>
      </c>
      <c r="L5411" s="0" t="n">
        <v>14</v>
      </c>
      <c r="M5411" s="0" t="n">
        <v>8</v>
      </c>
      <c r="N5411" s="11" t="n">
        <v>0.05</v>
      </c>
      <c r="O5411" s="12" t="n">
        <v>1275.68</v>
      </c>
      <c r="P5411" s="12" t="n">
        <v>1876</v>
      </c>
      <c r="Q5411" s="12" t="n">
        <f aca="false">M5411*P5411*(1-N5411)</f>
        <v>14257.6</v>
      </c>
      <c r="R5411" s="12" t="n">
        <f aca="false">M5411*O5411</f>
        <v>10205.44</v>
      </c>
      <c r="S5411" s="12" t="n">
        <f aca="false">Q5411-R5411</f>
        <v>4052.16</v>
      </c>
      <c r="T5411" s="11" t="n">
        <f aca="false">IFERROR(S5411/Q5411,0)</f>
        <v>0.284210526315789</v>
      </c>
      <c r="U5411" s="13" t="n">
        <f aca="false">F5411-E5411</f>
        <v>8</v>
      </c>
      <c r="V5411" s="13" t="n">
        <f aca="false">G5411-F5411</f>
        <v>8</v>
      </c>
      <c r="W5411" s="13" t="n">
        <f aca="false">G5411-E5411</f>
        <v>16</v>
      </c>
      <c r="X5411" s="10" t="n">
        <f aca="false">YEAR(E5411)</f>
        <v>2020</v>
      </c>
      <c r="Y5411" s="0" t="str">
        <f aca="false">TEXT(E5411,"yyyy-mm")</f>
        <v>2020-02</v>
      </c>
      <c r="Z5411" s="0" t="str">
        <f aca="false">"Q"&amp;ROUNDUP(MONTH(E5411)/3,0)&amp;"-"&amp;YEAR(E5411)</f>
        <v>Q1-2020</v>
      </c>
    </row>
    <row r="5412" customFormat="false" ht="14.25" hidden="false" customHeight="false" outlineLevel="0" collapsed="false">
      <c r="A5412" s="0" t="s">
        <v>5454</v>
      </c>
      <c r="B5412" s="0" t="s">
        <v>34</v>
      </c>
      <c r="C5412" s="0" t="s">
        <v>35</v>
      </c>
      <c r="D5412" s="9" t="n">
        <v>43800</v>
      </c>
      <c r="E5412" s="9" t="n">
        <v>43890</v>
      </c>
      <c r="F5412" s="9" t="n">
        <v>43895</v>
      </c>
      <c r="G5412" s="9" t="n">
        <v>43897</v>
      </c>
      <c r="H5412" s="10" t="s">
        <v>36</v>
      </c>
      <c r="I5412" s="0" t="n">
        <v>6</v>
      </c>
      <c r="J5412" s="0" t="n">
        <v>7</v>
      </c>
      <c r="K5412" s="0" t="n">
        <v>226</v>
      </c>
      <c r="L5412" s="0" t="n">
        <v>29</v>
      </c>
      <c r="M5412" s="0" t="n">
        <v>7</v>
      </c>
      <c r="N5412" s="11" t="n">
        <v>0.05</v>
      </c>
      <c r="O5412" s="12" t="n">
        <v>1445.59</v>
      </c>
      <c r="P5412" s="12" t="n">
        <v>2331.6</v>
      </c>
      <c r="Q5412" s="12" t="n">
        <f aca="false">M5412*P5412*(1-N5412)</f>
        <v>15505.14</v>
      </c>
      <c r="R5412" s="12" t="n">
        <f aca="false">M5412*O5412</f>
        <v>10119.13</v>
      </c>
      <c r="S5412" s="12" t="n">
        <f aca="false">Q5412-R5412</f>
        <v>5386.01</v>
      </c>
      <c r="T5412" s="11" t="n">
        <f aca="false">IFERROR(S5412/Q5412,0)</f>
        <v>0.347369323979016</v>
      </c>
      <c r="U5412" s="13" t="n">
        <f aca="false">F5412-E5412</f>
        <v>5</v>
      </c>
      <c r="V5412" s="13" t="n">
        <f aca="false">G5412-F5412</f>
        <v>2</v>
      </c>
      <c r="W5412" s="13" t="n">
        <f aca="false">G5412-E5412</f>
        <v>7</v>
      </c>
      <c r="X5412" s="10" t="n">
        <f aca="false">YEAR(E5412)</f>
        <v>2020</v>
      </c>
      <c r="Y5412" s="0" t="str">
        <f aca="false">TEXT(E5412,"yyyy-mm")</f>
        <v>2020-02</v>
      </c>
      <c r="Z5412" s="0" t="str">
        <f aca="false">"Q"&amp;ROUNDUP(MONTH(E5412)/3,0)&amp;"-"&amp;YEAR(E5412)</f>
        <v>Q1-2020</v>
      </c>
    </row>
    <row r="5413" customFormat="false" ht="14.25" hidden="false" customHeight="false" outlineLevel="0" collapsed="false">
      <c r="A5413" s="0" t="s">
        <v>5455</v>
      </c>
      <c r="B5413" s="0" t="s">
        <v>34</v>
      </c>
      <c r="C5413" s="0" t="s">
        <v>35</v>
      </c>
      <c r="D5413" s="9" t="n">
        <v>43800</v>
      </c>
      <c r="E5413" s="9" t="n">
        <v>43890</v>
      </c>
      <c r="F5413" s="9" t="n">
        <v>43898</v>
      </c>
      <c r="G5413" s="9" t="n">
        <v>43906</v>
      </c>
      <c r="H5413" s="10" t="s">
        <v>36</v>
      </c>
      <c r="I5413" s="0" t="n">
        <v>8</v>
      </c>
      <c r="J5413" s="0" t="n">
        <v>43</v>
      </c>
      <c r="K5413" s="0" t="n">
        <v>233</v>
      </c>
      <c r="L5413" s="0" t="n">
        <v>11</v>
      </c>
      <c r="M5413" s="0" t="n">
        <v>6</v>
      </c>
      <c r="N5413" s="11" t="n">
        <v>0.075</v>
      </c>
      <c r="O5413" s="12" t="n">
        <v>1128.01</v>
      </c>
      <c r="P5413" s="12" t="n">
        <v>1849.2</v>
      </c>
      <c r="Q5413" s="12" t="n">
        <f aca="false">M5413*P5413*(1-N5413)</f>
        <v>10263.06</v>
      </c>
      <c r="R5413" s="12" t="n">
        <f aca="false">M5413*O5413</f>
        <v>6768.06</v>
      </c>
      <c r="S5413" s="12" t="n">
        <f aca="false">Q5413-R5413</f>
        <v>3495</v>
      </c>
      <c r="T5413" s="11" t="n">
        <f aca="false">IFERROR(S5413/Q5413,0)</f>
        <v>0.340541709782463</v>
      </c>
      <c r="U5413" s="13" t="n">
        <f aca="false">F5413-E5413</f>
        <v>8</v>
      </c>
      <c r="V5413" s="13" t="n">
        <f aca="false">G5413-F5413</f>
        <v>8</v>
      </c>
      <c r="W5413" s="13" t="n">
        <f aca="false">G5413-E5413</f>
        <v>16</v>
      </c>
      <c r="X5413" s="10" t="n">
        <f aca="false">YEAR(E5413)</f>
        <v>2020</v>
      </c>
      <c r="Y5413" s="0" t="str">
        <f aca="false">TEXT(E5413,"yyyy-mm")</f>
        <v>2020-02</v>
      </c>
      <c r="Z5413" s="0" t="str">
        <f aca="false">"Q"&amp;ROUNDUP(MONTH(E5413)/3,0)&amp;"-"&amp;YEAR(E5413)</f>
        <v>Q1-2020</v>
      </c>
    </row>
    <row r="5414" customFormat="false" ht="14.25" hidden="false" customHeight="false" outlineLevel="0" collapsed="false">
      <c r="A5414" s="0" t="s">
        <v>5456</v>
      </c>
      <c r="B5414" s="0" t="s">
        <v>41</v>
      </c>
      <c r="C5414" s="0" t="s">
        <v>58</v>
      </c>
      <c r="D5414" s="9" t="n">
        <v>43800</v>
      </c>
      <c r="E5414" s="9" t="n">
        <v>43891</v>
      </c>
      <c r="F5414" s="9" t="n">
        <v>43895</v>
      </c>
      <c r="G5414" s="9" t="n">
        <v>43903</v>
      </c>
      <c r="H5414" s="10" t="s">
        <v>36</v>
      </c>
      <c r="I5414" s="0" t="n">
        <v>22</v>
      </c>
      <c r="J5414" s="0" t="n">
        <v>4</v>
      </c>
      <c r="K5414" s="0" t="n">
        <v>342</v>
      </c>
      <c r="L5414" s="0" t="n">
        <v>30</v>
      </c>
      <c r="M5414" s="0" t="n">
        <v>6</v>
      </c>
      <c r="N5414" s="11" t="n">
        <v>0.05</v>
      </c>
      <c r="O5414" s="12" t="n">
        <v>2312.17</v>
      </c>
      <c r="P5414" s="12" t="n">
        <v>3303.1</v>
      </c>
      <c r="Q5414" s="12" t="n">
        <f aca="false">M5414*P5414*(1-N5414)</f>
        <v>18827.67</v>
      </c>
      <c r="R5414" s="12" t="n">
        <f aca="false">M5414*O5414</f>
        <v>13873.02</v>
      </c>
      <c r="S5414" s="12" t="n">
        <f aca="false">Q5414-R5414</f>
        <v>4954.65</v>
      </c>
      <c r="T5414" s="11" t="n">
        <f aca="false">IFERROR(S5414/Q5414,0)</f>
        <v>0.263157894736842</v>
      </c>
      <c r="U5414" s="13" t="n">
        <f aca="false">F5414-E5414</f>
        <v>4</v>
      </c>
      <c r="V5414" s="13" t="n">
        <f aca="false">G5414-F5414</f>
        <v>8</v>
      </c>
      <c r="W5414" s="13" t="n">
        <f aca="false">G5414-E5414</f>
        <v>12</v>
      </c>
      <c r="X5414" s="10" t="n">
        <f aca="false">YEAR(E5414)</f>
        <v>2020</v>
      </c>
      <c r="Y5414" s="0" t="str">
        <f aca="false">TEXT(E5414,"yyyy-mm")</f>
        <v>2020-03</v>
      </c>
      <c r="Z5414" s="0" t="str">
        <f aca="false">"Q"&amp;ROUNDUP(MONTH(E5414)/3,0)&amp;"-"&amp;YEAR(E5414)</f>
        <v>Q1-2020</v>
      </c>
    </row>
    <row r="5415" customFormat="false" ht="14.25" hidden="false" customHeight="false" outlineLevel="0" collapsed="false">
      <c r="A5415" s="0" t="s">
        <v>5457</v>
      </c>
      <c r="B5415" s="0" t="s">
        <v>41</v>
      </c>
      <c r="C5415" s="0" t="s">
        <v>58</v>
      </c>
      <c r="D5415" s="9" t="n">
        <v>43800</v>
      </c>
      <c r="E5415" s="9" t="n">
        <v>43891</v>
      </c>
      <c r="F5415" s="9" t="n">
        <v>43905</v>
      </c>
      <c r="G5415" s="9" t="n">
        <v>43913</v>
      </c>
      <c r="H5415" s="10" t="s">
        <v>36</v>
      </c>
      <c r="I5415" s="0" t="n">
        <v>21</v>
      </c>
      <c r="J5415" s="0" t="n">
        <v>37</v>
      </c>
      <c r="K5415" s="0" t="n">
        <v>335</v>
      </c>
      <c r="L5415" s="0" t="n">
        <v>40</v>
      </c>
      <c r="M5415" s="0" t="n">
        <v>6</v>
      </c>
      <c r="N5415" s="11" t="n">
        <v>0.2</v>
      </c>
      <c r="O5415" s="12" t="n">
        <v>3104.24</v>
      </c>
      <c r="P5415" s="12" t="n">
        <v>3832.4</v>
      </c>
      <c r="Q5415" s="12" t="n">
        <f aca="false">M5415*P5415*(1-N5415)</f>
        <v>18395.52</v>
      </c>
      <c r="R5415" s="12" t="n">
        <f aca="false">M5415*O5415</f>
        <v>18625.44</v>
      </c>
      <c r="S5415" s="12" t="n">
        <f aca="false">Q5415-R5415</f>
        <v>-229.919999999998</v>
      </c>
      <c r="T5415" s="11" t="n">
        <f aca="false">IFERROR(S5415/Q5415,0)</f>
        <v>-0.0124986953345161</v>
      </c>
      <c r="U5415" s="13" t="n">
        <f aca="false">F5415-E5415</f>
        <v>14</v>
      </c>
      <c r="V5415" s="13" t="n">
        <f aca="false">G5415-F5415</f>
        <v>8</v>
      </c>
      <c r="W5415" s="13" t="n">
        <f aca="false">G5415-E5415</f>
        <v>22</v>
      </c>
      <c r="X5415" s="10" t="n">
        <f aca="false">YEAR(E5415)</f>
        <v>2020</v>
      </c>
      <c r="Y5415" s="0" t="str">
        <f aca="false">TEXT(E5415,"yyyy-mm")</f>
        <v>2020-03</v>
      </c>
      <c r="Z5415" s="0" t="str">
        <f aca="false">"Q"&amp;ROUNDUP(MONTH(E5415)/3,0)&amp;"-"&amp;YEAR(E5415)</f>
        <v>Q1-2020</v>
      </c>
    </row>
    <row r="5416" customFormat="false" ht="14.25" hidden="false" customHeight="false" outlineLevel="0" collapsed="false">
      <c r="A5416" s="0" t="s">
        <v>5458</v>
      </c>
      <c r="B5416" s="0" t="s">
        <v>34</v>
      </c>
      <c r="C5416" s="0" t="s">
        <v>39</v>
      </c>
      <c r="D5416" s="9" t="n">
        <v>43800</v>
      </c>
      <c r="E5416" s="9" t="n">
        <v>43891</v>
      </c>
      <c r="F5416" s="9" t="n">
        <v>43905</v>
      </c>
      <c r="G5416" s="9" t="n">
        <v>43908</v>
      </c>
      <c r="H5416" s="10" t="s">
        <v>36</v>
      </c>
      <c r="I5416" s="0" t="n">
        <v>10</v>
      </c>
      <c r="J5416" s="0" t="n">
        <v>23</v>
      </c>
      <c r="K5416" s="0" t="n">
        <v>195</v>
      </c>
      <c r="L5416" s="0" t="n">
        <v>19</v>
      </c>
      <c r="M5416" s="0" t="n">
        <v>4</v>
      </c>
      <c r="N5416" s="11" t="n">
        <v>0.05</v>
      </c>
      <c r="O5416" s="12" t="n">
        <v>1897.57</v>
      </c>
      <c r="P5416" s="12" t="n">
        <v>3872.6</v>
      </c>
      <c r="Q5416" s="12" t="n">
        <f aca="false">M5416*P5416*(1-N5416)</f>
        <v>14715.88</v>
      </c>
      <c r="R5416" s="12" t="n">
        <f aca="false">M5416*O5416</f>
        <v>7590.28</v>
      </c>
      <c r="S5416" s="12" t="n">
        <f aca="false">Q5416-R5416</f>
        <v>7125.6</v>
      </c>
      <c r="T5416" s="11" t="n">
        <f aca="false">IFERROR(S5416/Q5416,0)</f>
        <v>0.484211613576626</v>
      </c>
      <c r="U5416" s="13" t="n">
        <f aca="false">F5416-E5416</f>
        <v>14</v>
      </c>
      <c r="V5416" s="13" t="n">
        <f aca="false">G5416-F5416</f>
        <v>3</v>
      </c>
      <c r="W5416" s="13" t="n">
        <f aca="false">G5416-E5416</f>
        <v>17</v>
      </c>
      <c r="X5416" s="10" t="n">
        <f aca="false">YEAR(E5416)</f>
        <v>2020</v>
      </c>
      <c r="Y5416" s="0" t="str">
        <f aca="false">TEXT(E5416,"yyyy-mm")</f>
        <v>2020-03</v>
      </c>
      <c r="Z5416" s="0" t="str">
        <f aca="false">"Q"&amp;ROUNDUP(MONTH(E5416)/3,0)&amp;"-"&amp;YEAR(E5416)</f>
        <v>Q1-2020</v>
      </c>
    </row>
    <row r="5417" customFormat="false" ht="14.25" hidden="false" customHeight="false" outlineLevel="0" collapsed="false">
      <c r="A5417" s="0" t="s">
        <v>5459</v>
      </c>
      <c r="B5417" s="0" t="s">
        <v>34</v>
      </c>
      <c r="C5417" s="0" t="s">
        <v>39</v>
      </c>
      <c r="D5417" s="9" t="n">
        <v>43800</v>
      </c>
      <c r="E5417" s="9" t="n">
        <v>43891</v>
      </c>
      <c r="F5417" s="9" t="n">
        <v>43897</v>
      </c>
      <c r="G5417" s="9" t="n">
        <v>43901</v>
      </c>
      <c r="H5417" s="10" t="s">
        <v>36</v>
      </c>
      <c r="I5417" s="0" t="n">
        <v>9</v>
      </c>
      <c r="J5417" s="0" t="n">
        <v>3</v>
      </c>
      <c r="K5417" s="0" t="n">
        <v>162</v>
      </c>
      <c r="L5417" s="0" t="n">
        <v>38</v>
      </c>
      <c r="M5417" s="0" t="n">
        <v>8</v>
      </c>
      <c r="N5417" s="11" t="n">
        <v>0.05</v>
      </c>
      <c r="O5417" s="12" t="n">
        <v>3399.92</v>
      </c>
      <c r="P5417" s="12" t="n">
        <v>3999.9</v>
      </c>
      <c r="Q5417" s="12" t="n">
        <f aca="false">M5417*P5417*(1-N5417)</f>
        <v>30399.24</v>
      </c>
      <c r="R5417" s="12" t="n">
        <f aca="false">M5417*O5417</f>
        <v>27199.36</v>
      </c>
      <c r="S5417" s="12" t="n">
        <f aca="false">Q5417-R5417</f>
        <v>3199.88</v>
      </c>
      <c r="T5417" s="11" t="n">
        <f aca="false">IFERROR(S5417/Q5417,0)</f>
        <v>0.105261842072368</v>
      </c>
      <c r="U5417" s="13" t="n">
        <f aca="false">F5417-E5417</f>
        <v>6</v>
      </c>
      <c r="V5417" s="13" t="n">
        <f aca="false">G5417-F5417</f>
        <v>4</v>
      </c>
      <c r="W5417" s="13" t="n">
        <f aca="false">G5417-E5417</f>
        <v>10</v>
      </c>
      <c r="X5417" s="10" t="n">
        <f aca="false">YEAR(E5417)</f>
        <v>2020</v>
      </c>
      <c r="Y5417" s="0" t="str">
        <f aca="false">TEXT(E5417,"yyyy-mm")</f>
        <v>2020-03</v>
      </c>
      <c r="Z5417" s="0" t="str">
        <f aca="false">"Q"&amp;ROUNDUP(MONTH(E5417)/3,0)&amp;"-"&amp;YEAR(E5417)</f>
        <v>Q1-2020</v>
      </c>
    </row>
    <row r="5418" customFormat="false" ht="14.25" hidden="false" customHeight="false" outlineLevel="0" collapsed="false">
      <c r="A5418" s="0" t="s">
        <v>5460</v>
      </c>
      <c r="B5418" s="0" t="s">
        <v>38</v>
      </c>
      <c r="C5418" s="0" t="s">
        <v>48</v>
      </c>
      <c r="D5418" s="9" t="n">
        <v>43800</v>
      </c>
      <c r="E5418" s="9" t="n">
        <v>43892</v>
      </c>
      <c r="F5418" s="9" t="n">
        <v>43905</v>
      </c>
      <c r="G5418" s="9" t="n">
        <v>43914</v>
      </c>
      <c r="H5418" s="10" t="s">
        <v>36</v>
      </c>
      <c r="I5418" s="0" t="n">
        <v>14</v>
      </c>
      <c r="J5418" s="0" t="n">
        <v>11</v>
      </c>
      <c r="K5418" s="0" t="n">
        <v>34</v>
      </c>
      <c r="L5418" s="0" t="n">
        <v>17</v>
      </c>
      <c r="M5418" s="0" t="n">
        <v>8</v>
      </c>
      <c r="N5418" s="11" t="n">
        <v>0.1</v>
      </c>
      <c r="O5418" s="12" t="n">
        <v>635.16</v>
      </c>
      <c r="P5418" s="12" t="n">
        <v>1058.6</v>
      </c>
      <c r="Q5418" s="12" t="n">
        <f aca="false">M5418*P5418*(1-N5418)</f>
        <v>7621.92</v>
      </c>
      <c r="R5418" s="12" t="n">
        <f aca="false">M5418*O5418</f>
        <v>5081.28</v>
      </c>
      <c r="S5418" s="12" t="n">
        <f aca="false">Q5418-R5418</f>
        <v>2540.64</v>
      </c>
      <c r="T5418" s="11" t="n">
        <f aca="false">IFERROR(S5418/Q5418,0)</f>
        <v>0.333333333333333</v>
      </c>
      <c r="U5418" s="13" t="n">
        <f aca="false">F5418-E5418</f>
        <v>13</v>
      </c>
      <c r="V5418" s="13" t="n">
        <f aca="false">G5418-F5418</f>
        <v>9</v>
      </c>
      <c r="W5418" s="13" t="n">
        <f aca="false">G5418-E5418</f>
        <v>22</v>
      </c>
      <c r="X5418" s="10" t="n">
        <f aca="false">YEAR(E5418)</f>
        <v>2020</v>
      </c>
      <c r="Y5418" s="0" t="str">
        <f aca="false">TEXT(E5418,"yyyy-mm")</f>
        <v>2020-03</v>
      </c>
      <c r="Z5418" s="0" t="str">
        <f aca="false">"Q"&amp;ROUNDUP(MONTH(E5418)/3,0)&amp;"-"&amp;YEAR(E5418)</f>
        <v>Q1-2020</v>
      </c>
    </row>
    <row r="5419" customFormat="false" ht="14.25" hidden="false" customHeight="false" outlineLevel="0" collapsed="false">
      <c r="A5419" s="0" t="s">
        <v>5461</v>
      </c>
      <c r="B5419" s="0" t="s">
        <v>34</v>
      </c>
      <c r="C5419" s="0" t="s">
        <v>58</v>
      </c>
      <c r="D5419" s="9" t="n">
        <v>43800</v>
      </c>
      <c r="E5419" s="9" t="n">
        <v>43892</v>
      </c>
      <c r="F5419" s="9" t="n">
        <v>43895</v>
      </c>
      <c r="G5419" s="9" t="n">
        <v>43902</v>
      </c>
      <c r="H5419" s="10" t="s">
        <v>36</v>
      </c>
      <c r="I5419" s="0" t="n">
        <v>8</v>
      </c>
      <c r="J5419" s="0" t="n">
        <v>20</v>
      </c>
      <c r="K5419" s="0" t="n">
        <v>343</v>
      </c>
      <c r="L5419" s="0" t="n">
        <v>31</v>
      </c>
      <c r="M5419" s="0" t="n">
        <v>2</v>
      </c>
      <c r="N5419" s="11" t="n">
        <v>0.3</v>
      </c>
      <c r="O5419" s="12" t="n">
        <v>2137.43</v>
      </c>
      <c r="P5419" s="12" t="n">
        <v>2740.3</v>
      </c>
      <c r="Q5419" s="12" t="n">
        <f aca="false">M5419*P5419*(1-N5419)</f>
        <v>3836.42</v>
      </c>
      <c r="R5419" s="12" t="n">
        <f aca="false">M5419*O5419</f>
        <v>4274.86</v>
      </c>
      <c r="S5419" s="12" t="n">
        <f aca="false">Q5419-R5419</f>
        <v>-438.44</v>
      </c>
      <c r="T5419" s="11" t="n">
        <f aca="false">IFERROR(S5419/Q5419,0)</f>
        <v>-0.114283629008294</v>
      </c>
      <c r="U5419" s="13" t="n">
        <f aca="false">F5419-E5419</f>
        <v>3</v>
      </c>
      <c r="V5419" s="13" t="n">
        <f aca="false">G5419-F5419</f>
        <v>7</v>
      </c>
      <c r="W5419" s="13" t="n">
        <f aca="false">G5419-E5419</f>
        <v>10</v>
      </c>
      <c r="X5419" s="10" t="n">
        <f aca="false">YEAR(E5419)</f>
        <v>2020</v>
      </c>
      <c r="Y5419" s="0" t="str">
        <f aca="false">TEXT(E5419,"yyyy-mm")</f>
        <v>2020-03</v>
      </c>
      <c r="Z5419" s="0" t="str">
        <f aca="false">"Q"&amp;ROUNDUP(MONTH(E5419)/3,0)&amp;"-"&amp;YEAR(E5419)</f>
        <v>Q1-2020</v>
      </c>
    </row>
    <row r="5420" customFormat="false" ht="14.25" hidden="false" customHeight="false" outlineLevel="0" collapsed="false">
      <c r="A5420" s="0" t="s">
        <v>5462</v>
      </c>
      <c r="B5420" s="0" t="s">
        <v>43</v>
      </c>
      <c r="C5420" s="0" t="s">
        <v>79</v>
      </c>
      <c r="D5420" s="9" t="n">
        <v>43800</v>
      </c>
      <c r="E5420" s="9" t="n">
        <v>43892</v>
      </c>
      <c r="F5420" s="9" t="n">
        <v>43914</v>
      </c>
      <c r="G5420" s="9" t="n">
        <v>43919</v>
      </c>
      <c r="H5420" s="10" t="s">
        <v>36</v>
      </c>
      <c r="I5420" s="0" t="n">
        <v>28</v>
      </c>
      <c r="J5420" s="0" t="n">
        <v>25</v>
      </c>
      <c r="K5420" s="0" t="n">
        <v>76</v>
      </c>
      <c r="L5420" s="0" t="n">
        <v>8</v>
      </c>
      <c r="M5420" s="0" t="n">
        <v>5</v>
      </c>
      <c r="N5420" s="11" t="n">
        <v>0.15</v>
      </c>
      <c r="O5420" s="12" t="n">
        <v>841.39</v>
      </c>
      <c r="P5420" s="12" t="n">
        <v>1078.7</v>
      </c>
      <c r="Q5420" s="12" t="n">
        <f aca="false">M5420*P5420*(1-N5420)</f>
        <v>4584.475</v>
      </c>
      <c r="R5420" s="12" t="n">
        <f aca="false">M5420*O5420</f>
        <v>4206.95</v>
      </c>
      <c r="S5420" s="12" t="n">
        <f aca="false">Q5420-R5420</f>
        <v>377.525</v>
      </c>
      <c r="T5420" s="11" t="n">
        <f aca="false">IFERROR(S5420/Q5420,0)</f>
        <v>0.0823485786267784</v>
      </c>
      <c r="U5420" s="13" t="n">
        <f aca="false">F5420-E5420</f>
        <v>22</v>
      </c>
      <c r="V5420" s="13" t="n">
        <f aca="false">G5420-F5420</f>
        <v>5</v>
      </c>
      <c r="W5420" s="13" t="n">
        <f aca="false">G5420-E5420</f>
        <v>27</v>
      </c>
      <c r="X5420" s="10" t="n">
        <f aca="false">YEAR(E5420)</f>
        <v>2020</v>
      </c>
      <c r="Y5420" s="0" t="str">
        <f aca="false">TEXT(E5420,"yyyy-mm")</f>
        <v>2020-03</v>
      </c>
      <c r="Z5420" s="0" t="str">
        <f aca="false">"Q"&amp;ROUNDUP(MONTH(E5420)/3,0)&amp;"-"&amp;YEAR(E5420)</f>
        <v>Q1-2020</v>
      </c>
    </row>
    <row r="5421" customFormat="false" ht="14.25" hidden="false" customHeight="false" outlineLevel="0" collapsed="false">
      <c r="A5421" s="0" t="s">
        <v>5463</v>
      </c>
      <c r="B5421" s="0" t="s">
        <v>43</v>
      </c>
      <c r="C5421" s="0" t="s">
        <v>39</v>
      </c>
      <c r="D5421" s="9" t="n">
        <v>43800</v>
      </c>
      <c r="E5421" s="9" t="n">
        <v>43892</v>
      </c>
      <c r="F5421" s="9" t="n">
        <v>43896</v>
      </c>
      <c r="G5421" s="9" t="n">
        <v>43903</v>
      </c>
      <c r="H5421" s="10" t="s">
        <v>36</v>
      </c>
      <c r="I5421" s="0" t="n">
        <v>26</v>
      </c>
      <c r="J5421" s="0" t="n">
        <v>6</v>
      </c>
      <c r="K5421" s="0" t="n">
        <v>162</v>
      </c>
      <c r="L5421" s="0" t="n">
        <v>5</v>
      </c>
      <c r="M5421" s="0" t="n">
        <v>5</v>
      </c>
      <c r="N5421" s="11" t="n">
        <v>0.075</v>
      </c>
      <c r="O5421" s="12" t="n">
        <v>848.56</v>
      </c>
      <c r="P5421" s="12" t="n">
        <v>998.3</v>
      </c>
      <c r="Q5421" s="12" t="n">
        <f aca="false">M5421*P5421*(1-N5421)</f>
        <v>4617.1375</v>
      </c>
      <c r="R5421" s="12" t="n">
        <f aca="false">M5421*O5421</f>
        <v>4242.8</v>
      </c>
      <c r="S5421" s="12" t="n">
        <f aca="false">Q5421-R5421</f>
        <v>374.337500000001</v>
      </c>
      <c r="T5421" s="11" t="n">
        <f aca="false">IFERROR(S5421/Q5421,0)</f>
        <v>0.0810756664708384</v>
      </c>
      <c r="U5421" s="13" t="n">
        <f aca="false">F5421-E5421</f>
        <v>4</v>
      </c>
      <c r="V5421" s="13" t="n">
        <f aca="false">G5421-F5421</f>
        <v>7</v>
      </c>
      <c r="W5421" s="13" t="n">
        <f aca="false">G5421-E5421</f>
        <v>11</v>
      </c>
      <c r="X5421" s="10" t="n">
        <f aca="false">YEAR(E5421)</f>
        <v>2020</v>
      </c>
      <c r="Y5421" s="0" t="str">
        <f aca="false">TEXT(E5421,"yyyy-mm")</f>
        <v>2020-03</v>
      </c>
      <c r="Z5421" s="0" t="str">
        <f aca="false">"Q"&amp;ROUNDUP(MONTH(E5421)/3,0)&amp;"-"&amp;YEAR(E5421)</f>
        <v>Q1-2020</v>
      </c>
    </row>
    <row r="5422" customFormat="false" ht="14.25" hidden="false" customHeight="false" outlineLevel="0" collapsed="false">
      <c r="A5422" s="0" t="s">
        <v>5464</v>
      </c>
      <c r="B5422" s="0" t="s">
        <v>34</v>
      </c>
      <c r="C5422" s="0" t="s">
        <v>39</v>
      </c>
      <c r="D5422" s="9" t="n">
        <v>43800</v>
      </c>
      <c r="E5422" s="9" t="n">
        <v>43892</v>
      </c>
      <c r="F5422" s="9" t="n">
        <v>43911</v>
      </c>
      <c r="G5422" s="9" t="n">
        <v>43913</v>
      </c>
      <c r="H5422" s="10" t="s">
        <v>36</v>
      </c>
      <c r="I5422" s="0" t="n">
        <v>11</v>
      </c>
      <c r="J5422" s="0" t="n">
        <v>37</v>
      </c>
      <c r="K5422" s="0" t="n">
        <v>93</v>
      </c>
      <c r="L5422" s="0" t="n">
        <v>44</v>
      </c>
      <c r="M5422" s="0" t="n">
        <v>3</v>
      </c>
      <c r="N5422" s="11" t="n">
        <v>0.1</v>
      </c>
      <c r="O5422" s="12" t="n">
        <v>934.25</v>
      </c>
      <c r="P5422" s="12" t="n">
        <v>1125.6</v>
      </c>
      <c r="Q5422" s="12" t="n">
        <f aca="false">M5422*P5422*(1-N5422)</f>
        <v>3039.12</v>
      </c>
      <c r="R5422" s="12" t="n">
        <f aca="false">M5422*O5422</f>
        <v>2802.75</v>
      </c>
      <c r="S5422" s="12" t="n">
        <f aca="false">Q5422-R5422</f>
        <v>236.37</v>
      </c>
      <c r="T5422" s="11" t="n">
        <f aca="false">IFERROR(S5422/Q5422,0)</f>
        <v>0.0777758035220721</v>
      </c>
      <c r="U5422" s="13" t="n">
        <f aca="false">F5422-E5422</f>
        <v>19</v>
      </c>
      <c r="V5422" s="13" t="n">
        <f aca="false">G5422-F5422</f>
        <v>2</v>
      </c>
      <c r="W5422" s="13" t="n">
        <f aca="false">G5422-E5422</f>
        <v>21</v>
      </c>
      <c r="X5422" s="10" t="n">
        <f aca="false">YEAR(E5422)</f>
        <v>2020</v>
      </c>
      <c r="Y5422" s="0" t="str">
        <f aca="false">TEXT(E5422,"yyyy-mm")</f>
        <v>2020-03</v>
      </c>
      <c r="Z5422" s="0" t="str">
        <f aca="false">"Q"&amp;ROUNDUP(MONTH(E5422)/3,0)&amp;"-"&amp;YEAR(E5422)</f>
        <v>Q1-2020</v>
      </c>
    </row>
    <row r="5423" customFormat="false" ht="14.25" hidden="false" customHeight="false" outlineLevel="0" collapsed="false">
      <c r="A5423" s="0" t="s">
        <v>5465</v>
      </c>
      <c r="B5423" s="0" t="s">
        <v>38</v>
      </c>
      <c r="C5423" s="0" t="s">
        <v>79</v>
      </c>
      <c r="D5423" s="9" t="n">
        <v>43800</v>
      </c>
      <c r="E5423" s="9" t="n">
        <v>43892</v>
      </c>
      <c r="F5423" s="9" t="n">
        <v>43899</v>
      </c>
      <c r="G5423" s="9" t="n">
        <v>43906</v>
      </c>
      <c r="H5423" s="10" t="s">
        <v>36</v>
      </c>
      <c r="I5423" s="0" t="n">
        <v>19</v>
      </c>
      <c r="J5423" s="0" t="n">
        <v>48</v>
      </c>
      <c r="K5423" s="0" t="n">
        <v>78</v>
      </c>
      <c r="L5423" s="0" t="n">
        <v>36</v>
      </c>
      <c r="M5423" s="0" t="n">
        <v>2</v>
      </c>
      <c r="N5423" s="11" t="n">
        <v>0.075</v>
      </c>
      <c r="O5423" s="12" t="n">
        <v>788.39</v>
      </c>
      <c r="P5423" s="12" t="n">
        <v>1922.9</v>
      </c>
      <c r="Q5423" s="12" t="n">
        <f aca="false">M5423*P5423*(1-N5423)</f>
        <v>3557.365</v>
      </c>
      <c r="R5423" s="12" t="n">
        <f aca="false">M5423*O5423</f>
        <v>1576.78</v>
      </c>
      <c r="S5423" s="12" t="n">
        <f aca="false">Q5423-R5423</f>
        <v>1980.585</v>
      </c>
      <c r="T5423" s="11" t="n">
        <f aca="false">IFERROR(S5423/Q5423,0)</f>
        <v>0.556756194542871</v>
      </c>
      <c r="U5423" s="13" t="n">
        <f aca="false">F5423-E5423</f>
        <v>7</v>
      </c>
      <c r="V5423" s="13" t="n">
        <f aca="false">G5423-F5423</f>
        <v>7</v>
      </c>
      <c r="W5423" s="13" t="n">
        <f aca="false">G5423-E5423</f>
        <v>14</v>
      </c>
      <c r="X5423" s="10" t="n">
        <f aca="false">YEAR(E5423)</f>
        <v>2020</v>
      </c>
      <c r="Y5423" s="0" t="str">
        <f aca="false">TEXT(E5423,"yyyy-mm")</f>
        <v>2020-03</v>
      </c>
      <c r="Z5423" s="0" t="str">
        <f aca="false">"Q"&amp;ROUNDUP(MONTH(E5423)/3,0)&amp;"-"&amp;YEAR(E5423)</f>
        <v>Q1-2020</v>
      </c>
    </row>
    <row r="5424" customFormat="false" ht="14.25" hidden="false" customHeight="false" outlineLevel="0" collapsed="false">
      <c r="A5424" s="0" t="s">
        <v>5466</v>
      </c>
      <c r="B5424" s="0" t="s">
        <v>38</v>
      </c>
      <c r="C5424" s="0" t="s">
        <v>39</v>
      </c>
      <c r="D5424" s="9" t="n">
        <v>43800</v>
      </c>
      <c r="E5424" s="9" t="n">
        <v>43892</v>
      </c>
      <c r="F5424" s="9" t="n">
        <v>43894</v>
      </c>
      <c r="G5424" s="9" t="n">
        <v>43898</v>
      </c>
      <c r="H5424" s="10" t="s">
        <v>36</v>
      </c>
      <c r="I5424" s="0" t="n">
        <v>18</v>
      </c>
      <c r="J5424" s="0" t="n">
        <v>38</v>
      </c>
      <c r="K5424" s="0" t="n">
        <v>129</v>
      </c>
      <c r="L5424" s="0" t="n">
        <v>34</v>
      </c>
      <c r="M5424" s="0" t="n">
        <v>7</v>
      </c>
      <c r="N5424" s="11" t="n">
        <v>0.075</v>
      </c>
      <c r="O5424" s="12" t="n">
        <v>1095.85</v>
      </c>
      <c r="P5424" s="12" t="n">
        <v>1889.4</v>
      </c>
      <c r="Q5424" s="12" t="n">
        <f aca="false">M5424*P5424*(1-N5424)</f>
        <v>12233.865</v>
      </c>
      <c r="R5424" s="12" t="n">
        <f aca="false">M5424*O5424</f>
        <v>7670.95</v>
      </c>
      <c r="S5424" s="12" t="n">
        <f aca="false">Q5424-R5424</f>
        <v>4562.915</v>
      </c>
      <c r="T5424" s="11" t="n">
        <f aca="false">IFERROR(S5424/Q5424,0)</f>
        <v>0.372974117337407</v>
      </c>
      <c r="U5424" s="13" t="n">
        <f aca="false">F5424-E5424</f>
        <v>2</v>
      </c>
      <c r="V5424" s="13" t="n">
        <f aca="false">G5424-F5424</f>
        <v>4</v>
      </c>
      <c r="W5424" s="13" t="n">
        <f aca="false">G5424-E5424</f>
        <v>6</v>
      </c>
      <c r="X5424" s="10" t="n">
        <f aca="false">YEAR(E5424)</f>
        <v>2020</v>
      </c>
      <c r="Y5424" s="0" t="str">
        <f aca="false">TEXT(E5424,"yyyy-mm")</f>
        <v>2020-03</v>
      </c>
      <c r="Z5424" s="0" t="str">
        <f aca="false">"Q"&amp;ROUNDUP(MONTH(E5424)/3,0)&amp;"-"&amp;YEAR(E5424)</f>
        <v>Q1-2020</v>
      </c>
    </row>
    <row r="5425" customFormat="false" ht="14.25" hidden="false" customHeight="false" outlineLevel="0" collapsed="false">
      <c r="A5425" s="0" t="s">
        <v>5467</v>
      </c>
      <c r="B5425" s="0" t="s">
        <v>38</v>
      </c>
      <c r="C5425" s="0" t="s">
        <v>39</v>
      </c>
      <c r="D5425" s="9" t="n">
        <v>43800</v>
      </c>
      <c r="E5425" s="9" t="n">
        <v>43893</v>
      </c>
      <c r="F5425" s="9" t="n">
        <v>43910</v>
      </c>
      <c r="G5425" s="9" t="n">
        <v>43919</v>
      </c>
      <c r="H5425" s="10" t="s">
        <v>36</v>
      </c>
      <c r="I5425" s="0" t="n">
        <v>17</v>
      </c>
      <c r="J5425" s="0" t="n">
        <v>42</v>
      </c>
      <c r="K5425" s="0" t="n">
        <v>120</v>
      </c>
      <c r="L5425" s="0" t="n">
        <v>12</v>
      </c>
      <c r="M5425" s="0" t="n">
        <v>4</v>
      </c>
      <c r="N5425" s="11" t="n">
        <v>0.075</v>
      </c>
      <c r="O5425" s="12" t="n">
        <v>1637.21</v>
      </c>
      <c r="P5425" s="12" t="n">
        <v>3993.2</v>
      </c>
      <c r="Q5425" s="12" t="n">
        <f aca="false">M5425*P5425*(1-N5425)</f>
        <v>14774.84</v>
      </c>
      <c r="R5425" s="12" t="n">
        <f aca="false">M5425*O5425</f>
        <v>6548.84</v>
      </c>
      <c r="S5425" s="12" t="n">
        <f aca="false">Q5425-R5425</f>
        <v>8226</v>
      </c>
      <c r="T5425" s="11" t="n">
        <f aca="false">IFERROR(S5425/Q5425,0)</f>
        <v>0.556757298217781</v>
      </c>
      <c r="U5425" s="13" t="n">
        <f aca="false">F5425-E5425</f>
        <v>17</v>
      </c>
      <c r="V5425" s="13" t="n">
        <f aca="false">G5425-F5425</f>
        <v>9</v>
      </c>
      <c r="W5425" s="13" t="n">
        <f aca="false">G5425-E5425</f>
        <v>26</v>
      </c>
      <c r="X5425" s="10" t="n">
        <f aca="false">YEAR(E5425)</f>
        <v>2020</v>
      </c>
      <c r="Y5425" s="0" t="str">
        <f aca="false">TEXT(E5425,"yyyy-mm")</f>
        <v>2020-03</v>
      </c>
      <c r="Z5425" s="0" t="str">
        <f aca="false">"Q"&amp;ROUNDUP(MONTH(E5425)/3,0)&amp;"-"&amp;YEAR(E5425)</f>
        <v>Q1-2020</v>
      </c>
    </row>
    <row r="5426" customFormat="false" ht="14.25" hidden="false" customHeight="false" outlineLevel="0" collapsed="false">
      <c r="A5426" s="0" t="s">
        <v>5468</v>
      </c>
      <c r="B5426" s="0" t="s">
        <v>41</v>
      </c>
      <c r="C5426" s="0" t="s">
        <v>58</v>
      </c>
      <c r="D5426" s="9" t="n">
        <v>43800</v>
      </c>
      <c r="E5426" s="9" t="n">
        <v>43893</v>
      </c>
      <c r="F5426" s="9" t="n">
        <v>43910</v>
      </c>
      <c r="G5426" s="9" t="n">
        <v>43920</v>
      </c>
      <c r="H5426" s="10" t="s">
        <v>36</v>
      </c>
      <c r="I5426" s="0" t="n">
        <v>21</v>
      </c>
      <c r="J5426" s="0" t="n">
        <v>16</v>
      </c>
      <c r="K5426" s="0" t="n">
        <v>333</v>
      </c>
      <c r="L5426" s="0" t="n">
        <v>17</v>
      </c>
      <c r="M5426" s="0" t="n">
        <v>3</v>
      </c>
      <c r="N5426" s="11" t="n">
        <v>0.4</v>
      </c>
      <c r="O5426" s="12" t="n">
        <v>174.67</v>
      </c>
      <c r="P5426" s="12" t="n">
        <v>221.1</v>
      </c>
      <c r="Q5426" s="12" t="n">
        <f aca="false">M5426*P5426*(1-N5426)</f>
        <v>397.98</v>
      </c>
      <c r="R5426" s="12" t="n">
        <f aca="false">M5426*O5426</f>
        <v>524.01</v>
      </c>
      <c r="S5426" s="12" t="n">
        <f aca="false">Q5426-R5426</f>
        <v>-126.03</v>
      </c>
      <c r="T5426" s="11" t="n">
        <f aca="false">IFERROR(S5426/Q5426,0)</f>
        <v>-0.316674204733906</v>
      </c>
      <c r="U5426" s="13" t="n">
        <f aca="false">F5426-E5426</f>
        <v>17</v>
      </c>
      <c r="V5426" s="13" t="n">
        <f aca="false">G5426-F5426</f>
        <v>10</v>
      </c>
      <c r="W5426" s="13" t="n">
        <f aca="false">G5426-E5426</f>
        <v>27</v>
      </c>
      <c r="X5426" s="10" t="n">
        <f aca="false">YEAR(E5426)</f>
        <v>2020</v>
      </c>
      <c r="Y5426" s="0" t="str">
        <f aca="false">TEXT(E5426,"yyyy-mm")</f>
        <v>2020-03</v>
      </c>
      <c r="Z5426" s="0" t="str">
        <f aca="false">"Q"&amp;ROUNDUP(MONTH(E5426)/3,0)&amp;"-"&amp;YEAR(E5426)</f>
        <v>Q1-2020</v>
      </c>
    </row>
    <row r="5427" customFormat="false" ht="14.25" hidden="false" customHeight="false" outlineLevel="0" collapsed="false">
      <c r="A5427" s="0" t="s">
        <v>5469</v>
      </c>
      <c r="B5427" s="0" t="s">
        <v>41</v>
      </c>
      <c r="C5427" s="0" t="s">
        <v>35</v>
      </c>
      <c r="D5427" s="9" t="n">
        <v>43800</v>
      </c>
      <c r="E5427" s="9" t="n">
        <v>43893</v>
      </c>
      <c r="F5427" s="9" t="n">
        <v>43919</v>
      </c>
      <c r="G5427" s="9" t="n">
        <v>43928</v>
      </c>
      <c r="H5427" s="10" t="s">
        <v>36</v>
      </c>
      <c r="I5427" s="0" t="n">
        <v>21</v>
      </c>
      <c r="J5427" s="0" t="n">
        <v>8</v>
      </c>
      <c r="K5427" s="0" t="n">
        <v>211</v>
      </c>
      <c r="L5427" s="0" t="n">
        <v>9</v>
      </c>
      <c r="M5427" s="0" t="n">
        <v>8</v>
      </c>
      <c r="N5427" s="11" t="n">
        <v>0.075</v>
      </c>
      <c r="O5427" s="12" t="n">
        <v>631.14</v>
      </c>
      <c r="P5427" s="12" t="n">
        <v>1051.9</v>
      </c>
      <c r="Q5427" s="12" t="n">
        <f aca="false">M5427*P5427*(1-N5427)</f>
        <v>7784.06</v>
      </c>
      <c r="R5427" s="12" t="n">
        <f aca="false">M5427*O5427</f>
        <v>5049.12</v>
      </c>
      <c r="S5427" s="12" t="n">
        <f aca="false">Q5427-R5427</f>
        <v>2734.94</v>
      </c>
      <c r="T5427" s="11" t="n">
        <f aca="false">IFERROR(S5427/Q5427,0)</f>
        <v>0.351351351351352</v>
      </c>
      <c r="U5427" s="13" t="n">
        <f aca="false">F5427-E5427</f>
        <v>26</v>
      </c>
      <c r="V5427" s="13" t="n">
        <f aca="false">G5427-F5427</f>
        <v>9</v>
      </c>
      <c r="W5427" s="13" t="n">
        <f aca="false">G5427-E5427</f>
        <v>35</v>
      </c>
      <c r="X5427" s="10" t="n">
        <f aca="false">YEAR(E5427)</f>
        <v>2020</v>
      </c>
      <c r="Y5427" s="0" t="str">
        <f aca="false">TEXT(E5427,"yyyy-mm")</f>
        <v>2020-03</v>
      </c>
      <c r="Z5427" s="0" t="str">
        <f aca="false">"Q"&amp;ROUNDUP(MONTH(E5427)/3,0)&amp;"-"&amp;YEAR(E5427)</f>
        <v>Q1-2020</v>
      </c>
    </row>
    <row r="5428" customFormat="false" ht="14.25" hidden="false" customHeight="false" outlineLevel="0" collapsed="false">
      <c r="A5428" s="0" t="s">
        <v>5470</v>
      </c>
      <c r="B5428" s="0" t="s">
        <v>34</v>
      </c>
      <c r="C5428" s="0" t="s">
        <v>39</v>
      </c>
      <c r="D5428" s="9" t="n">
        <v>43800</v>
      </c>
      <c r="E5428" s="9" t="n">
        <v>43893</v>
      </c>
      <c r="F5428" s="9" t="n">
        <v>43904</v>
      </c>
      <c r="G5428" s="9" t="n">
        <v>43910</v>
      </c>
      <c r="H5428" s="10" t="s">
        <v>36</v>
      </c>
      <c r="I5428" s="0" t="n">
        <v>7</v>
      </c>
      <c r="J5428" s="0" t="n">
        <v>28</v>
      </c>
      <c r="K5428" s="0" t="n">
        <v>200</v>
      </c>
      <c r="L5428" s="0" t="n">
        <v>30</v>
      </c>
      <c r="M5428" s="0" t="n">
        <v>6</v>
      </c>
      <c r="N5428" s="11" t="n">
        <v>0.05</v>
      </c>
      <c r="O5428" s="12" t="n">
        <v>2743.65</v>
      </c>
      <c r="P5428" s="12" t="n">
        <v>3517.5</v>
      </c>
      <c r="Q5428" s="12" t="n">
        <f aca="false">M5428*P5428*(1-N5428)</f>
        <v>20049.75</v>
      </c>
      <c r="R5428" s="12" t="n">
        <f aca="false">M5428*O5428</f>
        <v>16461.9</v>
      </c>
      <c r="S5428" s="12" t="n">
        <f aca="false">Q5428-R5428</f>
        <v>3587.85</v>
      </c>
      <c r="T5428" s="11" t="n">
        <f aca="false">IFERROR(S5428/Q5428,0)</f>
        <v>0.178947368421053</v>
      </c>
      <c r="U5428" s="13" t="n">
        <f aca="false">F5428-E5428</f>
        <v>11</v>
      </c>
      <c r="V5428" s="13" t="n">
        <f aca="false">G5428-F5428</f>
        <v>6</v>
      </c>
      <c r="W5428" s="13" t="n">
        <f aca="false">G5428-E5428</f>
        <v>17</v>
      </c>
      <c r="X5428" s="10" t="n">
        <f aca="false">YEAR(E5428)</f>
        <v>2020</v>
      </c>
      <c r="Y5428" s="0" t="str">
        <f aca="false">TEXT(E5428,"yyyy-mm")</f>
        <v>2020-03</v>
      </c>
      <c r="Z5428" s="0" t="str">
        <f aca="false">"Q"&amp;ROUNDUP(MONTH(E5428)/3,0)&amp;"-"&amp;YEAR(E5428)</f>
        <v>Q1-2020</v>
      </c>
    </row>
    <row r="5429" customFormat="false" ht="14.25" hidden="false" customHeight="false" outlineLevel="0" collapsed="false">
      <c r="A5429" s="0" t="s">
        <v>5471</v>
      </c>
      <c r="B5429" s="0" t="s">
        <v>38</v>
      </c>
      <c r="C5429" s="0" t="s">
        <v>48</v>
      </c>
      <c r="D5429" s="9" t="n">
        <v>43800</v>
      </c>
      <c r="E5429" s="9" t="n">
        <v>43893</v>
      </c>
      <c r="F5429" s="9" t="n">
        <v>43919</v>
      </c>
      <c r="G5429" s="9" t="n">
        <v>43920</v>
      </c>
      <c r="H5429" s="10" t="s">
        <v>36</v>
      </c>
      <c r="I5429" s="0" t="n">
        <v>16</v>
      </c>
      <c r="J5429" s="0" t="n">
        <v>28</v>
      </c>
      <c r="K5429" s="0" t="n">
        <v>58</v>
      </c>
      <c r="L5429" s="0" t="n">
        <v>3</v>
      </c>
      <c r="M5429" s="0" t="n">
        <v>7</v>
      </c>
      <c r="N5429" s="11" t="n">
        <v>0.05</v>
      </c>
      <c r="O5429" s="12" t="n">
        <v>584.24</v>
      </c>
      <c r="P5429" s="12" t="n">
        <v>730.3</v>
      </c>
      <c r="Q5429" s="12" t="n">
        <f aca="false">M5429*P5429*(1-N5429)</f>
        <v>4856.495</v>
      </c>
      <c r="R5429" s="12" t="n">
        <f aca="false">M5429*O5429</f>
        <v>4089.68</v>
      </c>
      <c r="S5429" s="12" t="n">
        <f aca="false">Q5429-R5429</f>
        <v>766.814999999999</v>
      </c>
      <c r="T5429" s="11" t="n">
        <f aca="false">IFERROR(S5429/Q5429,0)</f>
        <v>0.157894736842105</v>
      </c>
      <c r="U5429" s="13" t="n">
        <f aca="false">F5429-E5429</f>
        <v>26</v>
      </c>
      <c r="V5429" s="13" t="n">
        <f aca="false">G5429-F5429</f>
        <v>1</v>
      </c>
      <c r="W5429" s="13" t="n">
        <f aca="false">G5429-E5429</f>
        <v>27</v>
      </c>
      <c r="X5429" s="10" t="n">
        <f aca="false">YEAR(E5429)</f>
        <v>2020</v>
      </c>
      <c r="Y5429" s="0" t="str">
        <f aca="false">TEXT(E5429,"yyyy-mm")</f>
        <v>2020-03</v>
      </c>
      <c r="Z5429" s="0" t="str">
        <f aca="false">"Q"&amp;ROUNDUP(MONTH(E5429)/3,0)&amp;"-"&amp;YEAR(E5429)</f>
        <v>Q1-2020</v>
      </c>
    </row>
    <row r="5430" customFormat="false" ht="14.25" hidden="false" customHeight="false" outlineLevel="0" collapsed="false">
      <c r="A5430" s="0" t="s">
        <v>5472</v>
      </c>
      <c r="B5430" s="0" t="s">
        <v>38</v>
      </c>
      <c r="C5430" s="0" t="s">
        <v>39</v>
      </c>
      <c r="D5430" s="9" t="n">
        <v>43800</v>
      </c>
      <c r="E5430" s="9" t="n">
        <v>43893</v>
      </c>
      <c r="F5430" s="9" t="n">
        <v>43901</v>
      </c>
      <c r="G5430" s="9" t="n">
        <v>43911</v>
      </c>
      <c r="H5430" s="10" t="s">
        <v>36</v>
      </c>
      <c r="I5430" s="0" t="n">
        <v>19</v>
      </c>
      <c r="J5430" s="0" t="n">
        <v>3</v>
      </c>
      <c r="K5430" s="0" t="n">
        <v>159</v>
      </c>
      <c r="L5430" s="0" t="n">
        <v>22</v>
      </c>
      <c r="M5430" s="0" t="n">
        <v>5</v>
      </c>
      <c r="N5430" s="11" t="n">
        <v>0.1</v>
      </c>
      <c r="O5430" s="12" t="n">
        <v>113.36</v>
      </c>
      <c r="P5430" s="12" t="n">
        <v>241.2</v>
      </c>
      <c r="Q5430" s="12" t="n">
        <f aca="false">M5430*P5430*(1-N5430)</f>
        <v>1085.4</v>
      </c>
      <c r="R5430" s="12" t="n">
        <f aca="false">M5430*O5430</f>
        <v>566.8</v>
      </c>
      <c r="S5430" s="12" t="n">
        <f aca="false">Q5430-R5430</f>
        <v>518.6</v>
      </c>
      <c r="T5430" s="11" t="n">
        <f aca="false">IFERROR(S5430/Q5430,0)</f>
        <v>0.477796204164363</v>
      </c>
      <c r="U5430" s="13" t="n">
        <f aca="false">F5430-E5430</f>
        <v>8</v>
      </c>
      <c r="V5430" s="13" t="n">
        <f aca="false">G5430-F5430</f>
        <v>10</v>
      </c>
      <c r="W5430" s="13" t="n">
        <f aca="false">G5430-E5430</f>
        <v>18</v>
      </c>
      <c r="X5430" s="10" t="n">
        <f aca="false">YEAR(E5430)</f>
        <v>2020</v>
      </c>
      <c r="Y5430" s="0" t="str">
        <f aca="false">TEXT(E5430,"yyyy-mm")</f>
        <v>2020-03</v>
      </c>
      <c r="Z5430" s="0" t="str">
        <f aca="false">"Q"&amp;ROUNDUP(MONTH(E5430)/3,0)&amp;"-"&amp;YEAR(E5430)</f>
        <v>Q1-2020</v>
      </c>
    </row>
    <row r="5431" customFormat="false" ht="14.25" hidden="false" customHeight="false" outlineLevel="0" collapsed="false">
      <c r="A5431" s="0" t="s">
        <v>5473</v>
      </c>
      <c r="B5431" s="0" t="s">
        <v>41</v>
      </c>
      <c r="C5431" s="0" t="s">
        <v>79</v>
      </c>
      <c r="D5431" s="9" t="n">
        <v>43800</v>
      </c>
      <c r="E5431" s="9" t="n">
        <v>43893</v>
      </c>
      <c r="F5431" s="9" t="n">
        <v>43906</v>
      </c>
      <c r="G5431" s="9" t="n">
        <v>43909</v>
      </c>
      <c r="H5431" s="10" t="s">
        <v>36</v>
      </c>
      <c r="I5431" s="0" t="n">
        <v>21</v>
      </c>
      <c r="J5431" s="0" t="n">
        <v>28</v>
      </c>
      <c r="K5431" s="0" t="n">
        <v>71</v>
      </c>
      <c r="L5431" s="0" t="n">
        <v>22</v>
      </c>
      <c r="M5431" s="0" t="n">
        <v>8</v>
      </c>
      <c r="N5431" s="11" t="n">
        <v>0.15</v>
      </c>
      <c r="O5431" s="12" t="n">
        <v>556.97</v>
      </c>
      <c r="P5431" s="12" t="n">
        <v>1092.1</v>
      </c>
      <c r="Q5431" s="12" t="n">
        <f aca="false">M5431*P5431*(1-N5431)</f>
        <v>7426.28</v>
      </c>
      <c r="R5431" s="12" t="n">
        <f aca="false">M5431*O5431</f>
        <v>4455.76</v>
      </c>
      <c r="S5431" s="12" t="n">
        <f aca="false">Q5431-R5431</f>
        <v>2970.52</v>
      </c>
      <c r="T5431" s="11" t="n">
        <f aca="false">IFERROR(S5431/Q5431,0)</f>
        <v>0.400001077255369</v>
      </c>
      <c r="U5431" s="13" t="n">
        <f aca="false">F5431-E5431</f>
        <v>13</v>
      </c>
      <c r="V5431" s="13" t="n">
        <f aca="false">G5431-F5431</f>
        <v>3</v>
      </c>
      <c r="W5431" s="13" t="n">
        <f aca="false">G5431-E5431</f>
        <v>16</v>
      </c>
      <c r="X5431" s="10" t="n">
        <f aca="false">YEAR(E5431)</f>
        <v>2020</v>
      </c>
      <c r="Y5431" s="0" t="str">
        <f aca="false">TEXT(E5431,"yyyy-mm")</f>
        <v>2020-03</v>
      </c>
      <c r="Z5431" s="0" t="str">
        <f aca="false">"Q"&amp;ROUNDUP(MONTH(E5431)/3,0)&amp;"-"&amp;YEAR(E5431)</f>
        <v>Q1-2020</v>
      </c>
    </row>
    <row r="5432" customFormat="false" ht="14.25" hidden="false" customHeight="false" outlineLevel="0" collapsed="false">
      <c r="A5432" s="0" t="s">
        <v>5474</v>
      </c>
      <c r="B5432" s="0" t="s">
        <v>34</v>
      </c>
      <c r="C5432" s="0" t="s">
        <v>39</v>
      </c>
      <c r="D5432" s="9" t="n">
        <v>43800</v>
      </c>
      <c r="E5432" s="9" t="n">
        <v>43894</v>
      </c>
      <c r="F5432" s="9" t="n">
        <v>43919</v>
      </c>
      <c r="G5432" s="9" t="n">
        <v>43925</v>
      </c>
      <c r="H5432" s="10" t="s">
        <v>36</v>
      </c>
      <c r="I5432" s="0" t="n">
        <v>9</v>
      </c>
      <c r="J5432" s="0" t="n">
        <v>39</v>
      </c>
      <c r="K5432" s="0" t="n">
        <v>120</v>
      </c>
      <c r="L5432" s="0" t="n">
        <v>14</v>
      </c>
      <c r="M5432" s="0" t="n">
        <v>4</v>
      </c>
      <c r="N5432" s="11" t="n">
        <v>0.1</v>
      </c>
      <c r="O5432" s="12" t="n">
        <v>702.03</v>
      </c>
      <c r="P5432" s="12" t="n">
        <v>1132.3</v>
      </c>
      <c r="Q5432" s="12" t="n">
        <f aca="false">M5432*P5432*(1-N5432)</f>
        <v>4076.28</v>
      </c>
      <c r="R5432" s="12" t="n">
        <f aca="false">M5432*O5432</f>
        <v>2808.12</v>
      </c>
      <c r="S5432" s="12" t="n">
        <f aca="false">Q5432-R5432</f>
        <v>1268.16</v>
      </c>
      <c r="T5432" s="11" t="n">
        <f aca="false">IFERROR(S5432/Q5432,0)</f>
        <v>0.311107185963673</v>
      </c>
      <c r="U5432" s="13" t="n">
        <f aca="false">F5432-E5432</f>
        <v>25</v>
      </c>
      <c r="V5432" s="13" t="n">
        <f aca="false">G5432-F5432</f>
        <v>6</v>
      </c>
      <c r="W5432" s="13" t="n">
        <f aca="false">G5432-E5432</f>
        <v>31</v>
      </c>
      <c r="X5432" s="10" t="n">
        <f aca="false">YEAR(E5432)</f>
        <v>2020</v>
      </c>
      <c r="Y5432" s="0" t="str">
        <f aca="false">TEXT(E5432,"yyyy-mm")</f>
        <v>2020-03</v>
      </c>
      <c r="Z5432" s="0" t="str">
        <f aca="false">"Q"&amp;ROUNDUP(MONTH(E5432)/3,0)&amp;"-"&amp;YEAR(E5432)</f>
        <v>Q1-2020</v>
      </c>
    </row>
    <row r="5433" customFormat="false" ht="14.25" hidden="false" customHeight="false" outlineLevel="0" collapsed="false">
      <c r="A5433" s="0" t="s">
        <v>5475</v>
      </c>
      <c r="B5433" s="0" t="s">
        <v>34</v>
      </c>
      <c r="C5433" s="0" t="s">
        <v>48</v>
      </c>
      <c r="D5433" s="9" t="n">
        <v>43800</v>
      </c>
      <c r="E5433" s="9" t="n">
        <v>43894</v>
      </c>
      <c r="F5433" s="9" t="n">
        <v>43904</v>
      </c>
      <c r="G5433" s="9" t="n">
        <v>43911</v>
      </c>
      <c r="H5433" s="10" t="s">
        <v>36</v>
      </c>
      <c r="I5433" s="0" t="n">
        <v>11</v>
      </c>
      <c r="J5433" s="0" t="n">
        <v>1</v>
      </c>
      <c r="K5433" s="0" t="n">
        <v>48</v>
      </c>
      <c r="L5433" s="0" t="n">
        <v>1</v>
      </c>
      <c r="M5433" s="0" t="n">
        <v>1</v>
      </c>
      <c r="N5433" s="11" t="n">
        <v>0.1</v>
      </c>
      <c r="O5433" s="12" t="n">
        <v>2767.77</v>
      </c>
      <c r="P5433" s="12" t="n">
        <v>3256.2</v>
      </c>
      <c r="Q5433" s="12" t="n">
        <f aca="false">M5433*P5433*(1-N5433)</f>
        <v>2930.58</v>
      </c>
      <c r="R5433" s="12" t="n">
        <f aca="false">M5433*O5433</f>
        <v>2767.77</v>
      </c>
      <c r="S5433" s="12" t="n">
        <f aca="false">Q5433-R5433</f>
        <v>162.81</v>
      </c>
      <c r="T5433" s="11" t="n">
        <f aca="false">IFERROR(S5433/Q5433,0)</f>
        <v>0.0555555555555555</v>
      </c>
      <c r="U5433" s="13" t="n">
        <f aca="false">F5433-E5433</f>
        <v>10</v>
      </c>
      <c r="V5433" s="13" t="n">
        <f aca="false">G5433-F5433</f>
        <v>7</v>
      </c>
      <c r="W5433" s="13" t="n">
        <f aca="false">G5433-E5433</f>
        <v>17</v>
      </c>
      <c r="X5433" s="10" t="n">
        <f aca="false">YEAR(E5433)</f>
        <v>2020</v>
      </c>
      <c r="Y5433" s="0" t="str">
        <f aca="false">TEXT(E5433,"yyyy-mm")</f>
        <v>2020-03</v>
      </c>
      <c r="Z5433" s="0" t="str">
        <f aca="false">"Q"&amp;ROUNDUP(MONTH(E5433)/3,0)&amp;"-"&amp;YEAR(E5433)</f>
        <v>Q1-2020</v>
      </c>
    </row>
    <row r="5434" customFormat="false" ht="14.25" hidden="false" customHeight="false" outlineLevel="0" collapsed="false">
      <c r="A5434" s="0" t="s">
        <v>5476</v>
      </c>
      <c r="B5434" s="0" t="s">
        <v>34</v>
      </c>
      <c r="C5434" s="0" t="s">
        <v>46</v>
      </c>
      <c r="D5434" s="9" t="n">
        <v>43800</v>
      </c>
      <c r="E5434" s="9" t="n">
        <v>43894</v>
      </c>
      <c r="F5434" s="9" t="n">
        <v>43904</v>
      </c>
      <c r="G5434" s="9" t="n">
        <v>43909</v>
      </c>
      <c r="H5434" s="10" t="s">
        <v>36</v>
      </c>
      <c r="I5434" s="0" t="n">
        <v>10</v>
      </c>
      <c r="J5434" s="0" t="n">
        <v>38</v>
      </c>
      <c r="K5434" s="0" t="n">
        <v>294</v>
      </c>
      <c r="L5434" s="0" t="n">
        <v>6</v>
      </c>
      <c r="M5434" s="0" t="n">
        <v>7</v>
      </c>
      <c r="N5434" s="11" t="n">
        <v>0.1</v>
      </c>
      <c r="O5434" s="12" t="n">
        <v>2930.18</v>
      </c>
      <c r="P5434" s="12" t="n">
        <v>3959.7</v>
      </c>
      <c r="Q5434" s="12" t="n">
        <f aca="false">M5434*P5434*(1-N5434)</f>
        <v>24946.11</v>
      </c>
      <c r="R5434" s="12" t="n">
        <f aca="false">M5434*O5434</f>
        <v>20511.26</v>
      </c>
      <c r="S5434" s="12" t="n">
        <f aca="false">Q5434-R5434</f>
        <v>4434.85</v>
      </c>
      <c r="T5434" s="11" t="n">
        <f aca="false">IFERROR(S5434/Q5434,0)</f>
        <v>0.177777216568034</v>
      </c>
      <c r="U5434" s="13" t="n">
        <f aca="false">F5434-E5434</f>
        <v>10</v>
      </c>
      <c r="V5434" s="13" t="n">
        <f aca="false">G5434-F5434</f>
        <v>5</v>
      </c>
      <c r="W5434" s="13" t="n">
        <f aca="false">G5434-E5434</f>
        <v>15</v>
      </c>
      <c r="X5434" s="10" t="n">
        <f aca="false">YEAR(E5434)</f>
        <v>2020</v>
      </c>
      <c r="Y5434" s="0" t="str">
        <f aca="false">TEXT(E5434,"yyyy-mm")</f>
        <v>2020-03</v>
      </c>
      <c r="Z5434" s="0" t="str">
        <f aca="false">"Q"&amp;ROUNDUP(MONTH(E5434)/3,0)&amp;"-"&amp;YEAR(E5434)</f>
        <v>Q1-2020</v>
      </c>
    </row>
    <row r="5435" customFormat="false" ht="14.25" hidden="false" customHeight="false" outlineLevel="0" collapsed="false">
      <c r="A5435" s="0" t="s">
        <v>5477</v>
      </c>
      <c r="B5435" s="0" t="s">
        <v>38</v>
      </c>
      <c r="C5435" s="0" t="s">
        <v>39</v>
      </c>
      <c r="D5435" s="9" t="n">
        <v>43800</v>
      </c>
      <c r="E5435" s="9" t="n">
        <v>43894</v>
      </c>
      <c r="F5435" s="9" t="n">
        <v>43914</v>
      </c>
      <c r="G5435" s="9" t="n">
        <v>43919</v>
      </c>
      <c r="H5435" s="10" t="s">
        <v>36</v>
      </c>
      <c r="I5435" s="0" t="n">
        <v>18</v>
      </c>
      <c r="J5435" s="0" t="n">
        <v>28</v>
      </c>
      <c r="K5435" s="0" t="n">
        <v>178</v>
      </c>
      <c r="L5435" s="0" t="n">
        <v>2</v>
      </c>
      <c r="M5435" s="0" t="n">
        <v>2</v>
      </c>
      <c r="N5435" s="11" t="n">
        <v>0.2</v>
      </c>
      <c r="O5435" s="12" t="n">
        <v>4259.19</v>
      </c>
      <c r="P5435" s="12" t="n">
        <v>5460.5</v>
      </c>
      <c r="Q5435" s="12" t="n">
        <f aca="false">M5435*P5435*(1-N5435)</f>
        <v>8736.8</v>
      </c>
      <c r="R5435" s="12" t="n">
        <f aca="false">M5435*O5435</f>
        <v>8518.38</v>
      </c>
      <c r="S5435" s="12" t="n">
        <f aca="false">Q5435-R5435</f>
        <v>218.420000000002</v>
      </c>
      <c r="T5435" s="11" t="n">
        <f aca="false">IFERROR(S5435/Q5435,0)</f>
        <v>0.0250000000000002</v>
      </c>
      <c r="U5435" s="13" t="n">
        <f aca="false">F5435-E5435</f>
        <v>20</v>
      </c>
      <c r="V5435" s="13" t="n">
        <f aca="false">G5435-F5435</f>
        <v>5</v>
      </c>
      <c r="W5435" s="13" t="n">
        <f aca="false">G5435-E5435</f>
        <v>25</v>
      </c>
      <c r="X5435" s="10" t="n">
        <f aca="false">YEAR(E5435)</f>
        <v>2020</v>
      </c>
      <c r="Y5435" s="0" t="str">
        <f aca="false">TEXT(E5435,"yyyy-mm")</f>
        <v>2020-03</v>
      </c>
      <c r="Z5435" s="0" t="str">
        <f aca="false">"Q"&amp;ROUNDUP(MONTH(E5435)/3,0)&amp;"-"&amp;YEAR(E5435)</f>
        <v>Q1-2020</v>
      </c>
    </row>
    <row r="5436" customFormat="false" ht="14.25" hidden="false" customHeight="false" outlineLevel="0" collapsed="false">
      <c r="A5436" s="0" t="s">
        <v>5478</v>
      </c>
      <c r="B5436" s="0" t="s">
        <v>34</v>
      </c>
      <c r="C5436" s="0" t="s">
        <v>39</v>
      </c>
      <c r="D5436" s="9" t="n">
        <v>43800</v>
      </c>
      <c r="E5436" s="9" t="n">
        <v>43894</v>
      </c>
      <c r="F5436" s="9" t="n">
        <v>43906</v>
      </c>
      <c r="G5436" s="9" t="n">
        <v>43907</v>
      </c>
      <c r="H5436" s="10" t="s">
        <v>36</v>
      </c>
      <c r="I5436" s="0" t="n">
        <v>9</v>
      </c>
      <c r="J5436" s="0" t="n">
        <v>35</v>
      </c>
      <c r="K5436" s="0" t="n">
        <v>191</v>
      </c>
      <c r="L5436" s="0" t="n">
        <v>3</v>
      </c>
      <c r="M5436" s="0" t="n">
        <v>4</v>
      </c>
      <c r="N5436" s="11" t="n">
        <v>0.15</v>
      </c>
      <c r="O5436" s="12" t="n">
        <v>928.69</v>
      </c>
      <c r="P5436" s="12" t="n">
        <v>1118.9</v>
      </c>
      <c r="Q5436" s="12" t="n">
        <f aca="false">M5436*P5436*(1-N5436)</f>
        <v>3804.26</v>
      </c>
      <c r="R5436" s="12" t="n">
        <f aca="false">M5436*O5436</f>
        <v>3714.76</v>
      </c>
      <c r="S5436" s="12" t="n">
        <f aca="false">Q5436-R5436</f>
        <v>89.5</v>
      </c>
      <c r="T5436" s="11" t="n">
        <f aca="false">IFERROR(S5436/Q5436,0)</f>
        <v>0.023526257406171</v>
      </c>
      <c r="U5436" s="13" t="n">
        <f aca="false">F5436-E5436</f>
        <v>12</v>
      </c>
      <c r="V5436" s="13" t="n">
        <f aca="false">G5436-F5436</f>
        <v>1</v>
      </c>
      <c r="W5436" s="13" t="n">
        <f aca="false">G5436-E5436</f>
        <v>13</v>
      </c>
      <c r="X5436" s="10" t="n">
        <f aca="false">YEAR(E5436)</f>
        <v>2020</v>
      </c>
      <c r="Y5436" s="0" t="str">
        <f aca="false">TEXT(E5436,"yyyy-mm")</f>
        <v>2020-03</v>
      </c>
      <c r="Z5436" s="0" t="str">
        <f aca="false">"Q"&amp;ROUNDUP(MONTH(E5436)/3,0)&amp;"-"&amp;YEAR(E5436)</f>
        <v>Q1-2020</v>
      </c>
    </row>
    <row r="5437" customFormat="false" ht="14.25" hidden="false" customHeight="false" outlineLevel="0" collapsed="false">
      <c r="A5437" s="0" t="s">
        <v>5479</v>
      </c>
      <c r="B5437" s="0" t="s">
        <v>41</v>
      </c>
      <c r="C5437" s="0" t="s">
        <v>35</v>
      </c>
      <c r="D5437" s="9" t="n">
        <v>43800</v>
      </c>
      <c r="E5437" s="9" t="n">
        <v>43894</v>
      </c>
      <c r="F5437" s="9" t="n">
        <v>43900</v>
      </c>
      <c r="G5437" s="9" t="n">
        <v>43901</v>
      </c>
      <c r="H5437" s="10" t="s">
        <v>36</v>
      </c>
      <c r="I5437" s="0" t="n">
        <v>20</v>
      </c>
      <c r="J5437" s="0" t="n">
        <v>26</v>
      </c>
      <c r="K5437" s="0" t="n">
        <v>219</v>
      </c>
      <c r="L5437" s="0" t="n">
        <v>23</v>
      </c>
      <c r="M5437" s="0" t="n">
        <v>1</v>
      </c>
      <c r="N5437" s="11" t="n">
        <v>0.05</v>
      </c>
      <c r="O5437" s="12" t="n">
        <v>390.61</v>
      </c>
      <c r="P5437" s="12" t="n">
        <v>737</v>
      </c>
      <c r="Q5437" s="12" t="n">
        <f aca="false">M5437*P5437*(1-N5437)</f>
        <v>700.15</v>
      </c>
      <c r="R5437" s="12" t="n">
        <f aca="false">M5437*O5437</f>
        <v>390.61</v>
      </c>
      <c r="S5437" s="12" t="n">
        <f aca="false">Q5437-R5437</f>
        <v>309.54</v>
      </c>
      <c r="T5437" s="11" t="n">
        <f aca="false">IFERROR(S5437/Q5437,0)</f>
        <v>0.442105263157895</v>
      </c>
      <c r="U5437" s="13" t="n">
        <f aca="false">F5437-E5437</f>
        <v>6</v>
      </c>
      <c r="V5437" s="13" t="n">
        <f aca="false">G5437-F5437</f>
        <v>1</v>
      </c>
      <c r="W5437" s="13" t="n">
        <f aca="false">G5437-E5437</f>
        <v>7</v>
      </c>
      <c r="X5437" s="10" t="n">
        <f aca="false">YEAR(E5437)</f>
        <v>2020</v>
      </c>
      <c r="Y5437" s="0" t="str">
        <f aca="false">TEXT(E5437,"yyyy-mm")</f>
        <v>2020-03</v>
      </c>
      <c r="Z5437" s="0" t="str">
        <f aca="false">"Q"&amp;ROUNDUP(MONTH(E5437)/3,0)&amp;"-"&amp;YEAR(E5437)</f>
        <v>Q1-2020</v>
      </c>
    </row>
    <row r="5438" customFormat="false" ht="14.25" hidden="false" customHeight="false" outlineLevel="0" collapsed="false">
      <c r="A5438" s="0" t="s">
        <v>5480</v>
      </c>
      <c r="B5438" s="0" t="s">
        <v>38</v>
      </c>
      <c r="C5438" s="0" t="s">
        <v>39</v>
      </c>
      <c r="D5438" s="9" t="n">
        <v>43800</v>
      </c>
      <c r="E5438" s="9" t="n">
        <v>43894</v>
      </c>
      <c r="F5438" s="9" t="n">
        <v>43921</v>
      </c>
      <c r="G5438" s="9" t="n">
        <v>43925</v>
      </c>
      <c r="H5438" s="10" t="s">
        <v>36</v>
      </c>
      <c r="I5438" s="0" t="n">
        <v>16</v>
      </c>
      <c r="J5438" s="0" t="n">
        <v>25</v>
      </c>
      <c r="K5438" s="0" t="n">
        <v>189</v>
      </c>
      <c r="L5438" s="0" t="n">
        <v>30</v>
      </c>
      <c r="M5438" s="0" t="n">
        <v>8</v>
      </c>
      <c r="N5438" s="11" t="n">
        <v>0.15</v>
      </c>
      <c r="O5438" s="12" t="n">
        <v>2095.09</v>
      </c>
      <c r="P5438" s="12" t="n">
        <v>3953</v>
      </c>
      <c r="Q5438" s="12" t="n">
        <f aca="false">M5438*P5438*(1-N5438)</f>
        <v>26880.4</v>
      </c>
      <c r="R5438" s="12" t="n">
        <f aca="false">M5438*O5438</f>
        <v>16760.72</v>
      </c>
      <c r="S5438" s="12" t="n">
        <f aca="false">Q5438-R5438</f>
        <v>10119.68</v>
      </c>
      <c r="T5438" s="11" t="n">
        <f aca="false">IFERROR(S5438/Q5438,0)</f>
        <v>0.376470588235294</v>
      </c>
      <c r="U5438" s="13" t="n">
        <f aca="false">F5438-E5438</f>
        <v>27</v>
      </c>
      <c r="V5438" s="13" t="n">
        <f aca="false">G5438-F5438</f>
        <v>4</v>
      </c>
      <c r="W5438" s="13" t="n">
        <f aca="false">G5438-E5438</f>
        <v>31</v>
      </c>
      <c r="X5438" s="10" t="n">
        <f aca="false">YEAR(E5438)</f>
        <v>2020</v>
      </c>
      <c r="Y5438" s="0" t="str">
        <f aca="false">TEXT(E5438,"yyyy-mm")</f>
        <v>2020-03</v>
      </c>
      <c r="Z5438" s="0" t="str">
        <f aca="false">"Q"&amp;ROUNDUP(MONTH(E5438)/3,0)&amp;"-"&amp;YEAR(E5438)</f>
        <v>Q1-2020</v>
      </c>
    </row>
    <row r="5439" customFormat="false" ht="14.25" hidden="false" customHeight="false" outlineLevel="0" collapsed="false">
      <c r="A5439" s="0" t="s">
        <v>5481</v>
      </c>
      <c r="B5439" s="0" t="s">
        <v>38</v>
      </c>
      <c r="C5439" s="0" t="s">
        <v>39</v>
      </c>
      <c r="D5439" s="9" t="n">
        <v>43800</v>
      </c>
      <c r="E5439" s="9" t="n">
        <v>43894</v>
      </c>
      <c r="F5439" s="9" t="n">
        <v>43901</v>
      </c>
      <c r="G5439" s="9" t="n">
        <v>43906</v>
      </c>
      <c r="H5439" s="10" t="s">
        <v>36</v>
      </c>
      <c r="I5439" s="0" t="n">
        <v>13</v>
      </c>
      <c r="J5439" s="0" t="n">
        <v>36</v>
      </c>
      <c r="K5439" s="0" t="n">
        <v>90</v>
      </c>
      <c r="L5439" s="0" t="n">
        <v>9</v>
      </c>
      <c r="M5439" s="0" t="n">
        <v>6</v>
      </c>
      <c r="N5439" s="11" t="n">
        <v>0.05</v>
      </c>
      <c r="O5439" s="12" t="n">
        <v>525.95</v>
      </c>
      <c r="P5439" s="12" t="n">
        <v>1051.9</v>
      </c>
      <c r="Q5439" s="12" t="n">
        <f aca="false">M5439*P5439*(1-N5439)</f>
        <v>5995.83</v>
      </c>
      <c r="R5439" s="12" t="n">
        <f aca="false">M5439*O5439</f>
        <v>3155.7</v>
      </c>
      <c r="S5439" s="12" t="n">
        <f aca="false">Q5439-R5439</f>
        <v>2840.13</v>
      </c>
      <c r="T5439" s="11" t="n">
        <f aca="false">IFERROR(S5439/Q5439,0)</f>
        <v>0.473684210526316</v>
      </c>
      <c r="U5439" s="13" t="n">
        <f aca="false">F5439-E5439</f>
        <v>7</v>
      </c>
      <c r="V5439" s="13" t="n">
        <f aca="false">G5439-F5439</f>
        <v>5</v>
      </c>
      <c r="W5439" s="13" t="n">
        <f aca="false">G5439-E5439</f>
        <v>12</v>
      </c>
      <c r="X5439" s="10" t="n">
        <f aca="false">YEAR(E5439)</f>
        <v>2020</v>
      </c>
      <c r="Y5439" s="0" t="str">
        <f aca="false">TEXT(E5439,"yyyy-mm")</f>
        <v>2020-03</v>
      </c>
      <c r="Z5439" s="0" t="str">
        <f aca="false">"Q"&amp;ROUNDUP(MONTH(E5439)/3,0)&amp;"-"&amp;YEAR(E5439)</f>
        <v>Q1-2020</v>
      </c>
    </row>
    <row r="5440" customFormat="false" ht="14.25" hidden="false" customHeight="false" outlineLevel="0" collapsed="false">
      <c r="A5440" s="0" t="s">
        <v>5482</v>
      </c>
      <c r="B5440" s="0" t="s">
        <v>34</v>
      </c>
      <c r="C5440" s="0" t="s">
        <v>46</v>
      </c>
      <c r="D5440" s="9" t="n">
        <v>43800</v>
      </c>
      <c r="E5440" s="9" t="n">
        <v>43895</v>
      </c>
      <c r="F5440" s="9" t="n">
        <v>43903</v>
      </c>
      <c r="G5440" s="9" t="n">
        <v>43907</v>
      </c>
      <c r="H5440" s="10" t="s">
        <v>36</v>
      </c>
      <c r="I5440" s="0" t="n">
        <v>9</v>
      </c>
      <c r="J5440" s="0" t="n">
        <v>19</v>
      </c>
      <c r="K5440" s="0" t="n">
        <v>294</v>
      </c>
      <c r="L5440" s="0" t="n">
        <v>44</v>
      </c>
      <c r="M5440" s="0" t="n">
        <v>7</v>
      </c>
      <c r="N5440" s="11" t="n">
        <v>0.05</v>
      </c>
      <c r="O5440" s="12" t="n">
        <v>689.56</v>
      </c>
      <c r="P5440" s="12" t="n">
        <v>830.8</v>
      </c>
      <c r="Q5440" s="12" t="n">
        <f aca="false">M5440*P5440*(1-N5440)</f>
        <v>5524.82</v>
      </c>
      <c r="R5440" s="12" t="n">
        <f aca="false">M5440*O5440</f>
        <v>4826.92</v>
      </c>
      <c r="S5440" s="12" t="n">
        <f aca="false">Q5440-R5440</f>
        <v>697.899999999999</v>
      </c>
      <c r="T5440" s="11" t="n">
        <f aca="false">IFERROR(S5440/Q5440,0)</f>
        <v>0.1263208575121</v>
      </c>
      <c r="U5440" s="13" t="n">
        <f aca="false">F5440-E5440</f>
        <v>8</v>
      </c>
      <c r="V5440" s="13" t="n">
        <f aca="false">G5440-F5440</f>
        <v>4</v>
      </c>
      <c r="W5440" s="13" t="n">
        <f aca="false">G5440-E5440</f>
        <v>12</v>
      </c>
      <c r="X5440" s="10" t="n">
        <f aca="false">YEAR(E5440)</f>
        <v>2020</v>
      </c>
      <c r="Y5440" s="0" t="str">
        <f aca="false">TEXT(E5440,"yyyy-mm")</f>
        <v>2020-03</v>
      </c>
      <c r="Z5440" s="0" t="str">
        <f aca="false">"Q"&amp;ROUNDUP(MONTH(E5440)/3,0)&amp;"-"&amp;YEAR(E5440)</f>
        <v>Q1-2020</v>
      </c>
    </row>
    <row r="5441" customFormat="false" ht="14.25" hidden="false" customHeight="false" outlineLevel="0" collapsed="false">
      <c r="A5441" s="0" t="s">
        <v>5483</v>
      </c>
      <c r="B5441" s="0" t="s">
        <v>34</v>
      </c>
      <c r="C5441" s="0" t="s">
        <v>39</v>
      </c>
      <c r="D5441" s="9" t="n">
        <v>43800</v>
      </c>
      <c r="E5441" s="9" t="n">
        <v>43895</v>
      </c>
      <c r="F5441" s="9" t="n">
        <v>43920</v>
      </c>
      <c r="G5441" s="9" t="n">
        <v>43926</v>
      </c>
      <c r="H5441" s="10" t="s">
        <v>36</v>
      </c>
      <c r="I5441" s="0" t="n">
        <v>12</v>
      </c>
      <c r="J5441" s="0" t="n">
        <v>19</v>
      </c>
      <c r="K5441" s="0" t="n">
        <v>122</v>
      </c>
      <c r="L5441" s="0" t="n">
        <v>5</v>
      </c>
      <c r="M5441" s="0" t="n">
        <v>3</v>
      </c>
      <c r="N5441" s="11" t="n">
        <v>0.15</v>
      </c>
      <c r="O5441" s="12" t="n">
        <v>3354.29</v>
      </c>
      <c r="P5441" s="12" t="n">
        <v>3993.2</v>
      </c>
      <c r="Q5441" s="12" t="n">
        <f aca="false">M5441*P5441*(1-N5441)</f>
        <v>10182.66</v>
      </c>
      <c r="R5441" s="12" t="n">
        <f aca="false">M5441*O5441</f>
        <v>10062.87</v>
      </c>
      <c r="S5441" s="12" t="n">
        <f aca="false">Q5441-R5441</f>
        <v>119.789999999999</v>
      </c>
      <c r="T5441" s="11" t="n">
        <f aca="false">IFERROR(S5441/Q5441,0)</f>
        <v>0.0117641166453558</v>
      </c>
      <c r="U5441" s="13" t="n">
        <f aca="false">F5441-E5441</f>
        <v>25</v>
      </c>
      <c r="V5441" s="13" t="n">
        <f aca="false">G5441-F5441</f>
        <v>6</v>
      </c>
      <c r="W5441" s="13" t="n">
        <f aca="false">G5441-E5441</f>
        <v>31</v>
      </c>
      <c r="X5441" s="10" t="n">
        <f aca="false">YEAR(E5441)</f>
        <v>2020</v>
      </c>
      <c r="Y5441" s="0" t="str">
        <f aca="false">TEXT(E5441,"yyyy-mm")</f>
        <v>2020-03</v>
      </c>
      <c r="Z5441" s="0" t="str">
        <f aca="false">"Q"&amp;ROUNDUP(MONTH(E5441)/3,0)&amp;"-"&amp;YEAR(E5441)</f>
        <v>Q1-2020</v>
      </c>
    </row>
    <row r="5442" customFormat="false" ht="14.25" hidden="false" customHeight="false" outlineLevel="0" collapsed="false">
      <c r="A5442" s="0" t="s">
        <v>5484</v>
      </c>
      <c r="B5442" s="0" t="s">
        <v>38</v>
      </c>
      <c r="C5442" s="0" t="s">
        <v>46</v>
      </c>
      <c r="D5442" s="9" t="n">
        <v>43800</v>
      </c>
      <c r="E5442" s="9" t="n">
        <v>43895</v>
      </c>
      <c r="F5442" s="9" t="n">
        <v>43907</v>
      </c>
      <c r="G5442" s="9" t="n">
        <v>43916</v>
      </c>
      <c r="H5442" s="10" t="s">
        <v>36</v>
      </c>
      <c r="I5442" s="0" t="n">
        <v>18</v>
      </c>
      <c r="J5442" s="0" t="n">
        <v>26</v>
      </c>
      <c r="K5442" s="0" t="n">
        <v>302</v>
      </c>
      <c r="L5442" s="0" t="n">
        <v>12</v>
      </c>
      <c r="M5442" s="0" t="n">
        <v>6</v>
      </c>
      <c r="N5442" s="11" t="n">
        <v>0.075</v>
      </c>
      <c r="O5442" s="12" t="n">
        <v>3383.77</v>
      </c>
      <c r="P5442" s="12" t="n">
        <v>5735.2</v>
      </c>
      <c r="Q5442" s="12" t="n">
        <f aca="false">M5442*P5442*(1-N5442)</f>
        <v>31830.36</v>
      </c>
      <c r="R5442" s="12" t="n">
        <f aca="false">M5442*O5442</f>
        <v>20302.62</v>
      </c>
      <c r="S5442" s="12" t="n">
        <f aca="false">Q5442-R5442</f>
        <v>11527.74</v>
      </c>
      <c r="T5442" s="11" t="n">
        <f aca="false">IFERROR(S5442/Q5442,0)</f>
        <v>0.362161785163599</v>
      </c>
      <c r="U5442" s="13" t="n">
        <f aca="false">F5442-E5442</f>
        <v>12</v>
      </c>
      <c r="V5442" s="13" t="n">
        <f aca="false">G5442-F5442</f>
        <v>9</v>
      </c>
      <c r="W5442" s="13" t="n">
        <f aca="false">G5442-E5442</f>
        <v>21</v>
      </c>
      <c r="X5442" s="10" t="n">
        <f aca="false">YEAR(E5442)</f>
        <v>2020</v>
      </c>
      <c r="Y5442" s="0" t="str">
        <f aca="false">TEXT(E5442,"yyyy-mm")</f>
        <v>2020-03</v>
      </c>
      <c r="Z5442" s="0" t="str">
        <f aca="false">"Q"&amp;ROUNDUP(MONTH(E5442)/3,0)&amp;"-"&amp;YEAR(E5442)</f>
        <v>Q1-2020</v>
      </c>
    </row>
    <row r="5443" customFormat="false" ht="14.25" hidden="false" customHeight="false" outlineLevel="0" collapsed="false">
      <c r="A5443" s="0" t="s">
        <v>5485</v>
      </c>
      <c r="B5443" s="0" t="s">
        <v>34</v>
      </c>
      <c r="C5443" s="0" t="s">
        <v>48</v>
      </c>
      <c r="D5443" s="9" t="n">
        <v>43800</v>
      </c>
      <c r="E5443" s="9" t="n">
        <v>43895</v>
      </c>
      <c r="F5443" s="9" t="n">
        <v>43916</v>
      </c>
      <c r="G5443" s="9" t="n">
        <v>43921</v>
      </c>
      <c r="H5443" s="10" t="s">
        <v>36</v>
      </c>
      <c r="I5443" s="0" t="n">
        <v>5</v>
      </c>
      <c r="J5443" s="0" t="n">
        <v>7</v>
      </c>
      <c r="K5443" s="0" t="n">
        <v>12</v>
      </c>
      <c r="L5443" s="0" t="n">
        <v>5</v>
      </c>
      <c r="M5443" s="0" t="n">
        <v>5</v>
      </c>
      <c r="N5443" s="11" t="n">
        <v>0.075</v>
      </c>
      <c r="O5443" s="12" t="n">
        <v>710.74</v>
      </c>
      <c r="P5443" s="12" t="n">
        <v>1045.2</v>
      </c>
      <c r="Q5443" s="12" t="n">
        <f aca="false">M5443*P5443*(1-N5443)</f>
        <v>4834.05</v>
      </c>
      <c r="R5443" s="12" t="n">
        <f aca="false">M5443*O5443</f>
        <v>3553.7</v>
      </c>
      <c r="S5443" s="12" t="n">
        <f aca="false">Q5443-R5443</f>
        <v>1280.35</v>
      </c>
      <c r="T5443" s="11" t="n">
        <f aca="false">IFERROR(S5443/Q5443,0)</f>
        <v>0.264860727547295</v>
      </c>
      <c r="U5443" s="13" t="n">
        <f aca="false">F5443-E5443</f>
        <v>21</v>
      </c>
      <c r="V5443" s="13" t="n">
        <f aca="false">G5443-F5443</f>
        <v>5</v>
      </c>
      <c r="W5443" s="13" t="n">
        <f aca="false">G5443-E5443</f>
        <v>26</v>
      </c>
      <c r="X5443" s="10" t="n">
        <f aca="false">YEAR(E5443)</f>
        <v>2020</v>
      </c>
      <c r="Y5443" s="0" t="str">
        <f aca="false">TEXT(E5443,"yyyy-mm")</f>
        <v>2020-03</v>
      </c>
      <c r="Z5443" s="0" t="str">
        <f aca="false">"Q"&amp;ROUNDUP(MONTH(E5443)/3,0)&amp;"-"&amp;YEAR(E5443)</f>
        <v>Q1-2020</v>
      </c>
    </row>
    <row r="5444" customFormat="false" ht="14.25" hidden="false" customHeight="false" outlineLevel="0" collapsed="false">
      <c r="A5444" s="0" t="s">
        <v>5486</v>
      </c>
      <c r="B5444" s="0" t="s">
        <v>41</v>
      </c>
      <c r="C5444" s="0" t="s">
        <v>39</v>
      </c>
      <c r="D5444" s="9" t="n">
        <v>43800</v>
      </c>
      <c r="E5444" s="9" t="n">
        <v>43895</v>
      </c>
      <c r="F5444" s="9" t="n">
        <v>43922</v>
      </c>
      <c r="G5444" s="9" t="n">
        <v>43924</v>
      </c>
      <c r="H5444" s="10" t="s">
        <v>36</v>
      </c>
      <c r="I5444" s="0" t="n">
        <v>25</v>
      </c>
      <c r="J5444" s="0" t="n">
        <v>47</v>
      </c>
      <c r="K5444" s="0" t="n">
        <v>199</v>
      </c>
      <c r="L5444" s="0" t="n">
        <v>9</v>
      </c>
      <c r="M5444" s="0" t="n">
        <v>6</v>
      </c>
      <c r="N5444" s="11" t="n">
        <v>0.3</v>
      </c>
      <c r="O5444" s="12" t="n">
        <v>778.88</v>
      </c>
      <c r="P5444" s="12" t="n">
        <v>1038.5</v>
      </c>
      <c r="Q5444" s="12" t="n">
        <f aca="false">M5444*P5444*(1-N5444)</f>
        <v>4361.7</v>
      </c>
      <c r="R5444" s="12" t="n">
        <f aca="false">M5444*O5444</f>
        <v>4673.28</v>
      </c>
      <c r="S5444" s="12" t="n">
        <f aca="false">Q5444-R5444</f>
        <v>-311.58</v>
      </c>
      <c r="T5444" s="11" t="n">
        <f aca="false">IFERROR(S5444/Q5444,0)</f>
        <v>-0.0714354494807071</v>
      </c>
      <c r="U5444" s="13" t="n">
        <f aca="false">F5444-E5444</f>
        <v>27</v>
      </c>
      <c r="V5444" s="13" t="n">
        <f aca="false">G5444-F5444</f>
        <v>2</v>
      </c>
      <c r="W5444" s="13" t="n">
        <f aca="false">G5444-E5444</f>
        <v>29</v>
      </c>
      <c r="X5444" s="10" t="n">
        <f aca="false">YEAR(E5444)</f>
        <v>2020</v>
      </c>
      <c r="Y5444" s="0" t="str">
        <f aca="false">TEXT(E5444,"yyyy-mm")</f>
        <v>2020-03</v>
      </c>
      <c r="Z5444" s="0" t="str">
        <f aca="false">"Q"&amp;ROUNDUP(MONTH(E5444)/3,0)&amp;"-"&amp;YEAR(E5444)</f>
        <v>Q1-2020</v>
      </c>
    </row>
    <row r="5445" customFormat="false" ht="14.25" hidden="false" customHeight="false" outlineLevel="0" collapsed="false">
      <c r="A5445" s="0" t="s">
        <v>5487</v>
      </c>
      <c r="B5445" s="0" t="s">
        <v>41</v>
      </c>
      <c r="C5445" s="0" t="s">
        <v>48</v>
      </c>
      <c r="D5445" s="9" t="n">
        <v>43800</v>
      </c>
      <c r="E5445" s="9" t="n">
        <v>43895</v>
      </c>
      <c r="F5445" s="9" t="n">
        <v>43918</v>
      </c>
      <c r="G5445" s="9" t="n">
        <v>43925</v>
      </c>
      <c r="H5445" s="10" t="s">
        <v>36</v>
      </c>
      <c r="I5445" s="0" t="n">
        <v>25</v>
      </c>
      <c r="J5445" s="0" t="n">
        <v>23</v>
      </c>
      <c r="K5445" s="0" t="n">
        <v>14</v>
      </c>
      <c r="L5445" s="0" t="n">
        <v>28</v>
      </c>
      <c r="M5445" s="0" t="n">
        <v>7</v>
      </c>
      <c r="N5445" s="11" t="n">
        <v>0.05</v>
      </c>
      <c r="O5445" s="12" t="n">
        <v>4457.38</v>
      </c>
      <c r="P5445" s="12" t="n">
        <v>5788.8</v>
      </c>
      <c r="Q5445" s="12" t="n">
        <f aca="false">M5445*P5445*(1-N5445)</f>
        <v>38495.52</v>
      </c>
      <c r="R5445" s="12" t="n">
        <f aca="false">M5445*O5445</f>
        <v>31201.66</v>
      </c>
      <c r="S5445" s="12" t="n">
        <f aca="false">Q5445-R5445</f>
        <v>7293.86</v>
      </c>
      <c r="T5445" s="11" t="n">
        <f aca="false">IFERROR(S5445/Q5445,0)</f>
        <v>0.189472956853161</v>
      </c>
      <c r="U5445" s="13" t="n">
        <f aca="false">F5445-E5445</f>
        <v>23</v>
      </c>
      <c r="V5445" s="13" t="n">
        <f aca="false">G5445-F5445</f>
        <v>7</v>
      </c>
      <c r="W5445" s="13" t="n">
        <f aca="false">G5445-E5445</f>
        <v>30</v>
      </c>
      <c r="X5445" s="10" t="n">
        <f aca="false">YEAR(E5445)</f>
        <v>2020</v>
      </c>
      <c r="Y5445" s="0" t="str">
        <f aca="false">TEXT(E5445,"yyyy-mm")</f>
        <v>2020-03</v>
      </c>
      <c r="Z5445" s="0" t="str">
        <f aca="false">"Q"&amp;ROUNDUP(MONTH(E5445)/3,0)&amp;"-"&amp;YEAR(E5445)</f>
        <v>Q1-2020</v>
      </c>
    </row>
    <row r="5446" customFormat="false" ht="14.25" hidden="false" customHeight="false" outlineLevel="0" collapsed="false">
      <c r="A5446" s="0" t="s">
        <v>5488</v>
      </c>
      <c r="B5446" s="0" t="s">
        <v>34</v>
      </c>
      <c r="C5446" s="0" t="s">
        <v>79</v>
      </c>
      <c r="D5446" s="9" t="n">
        <v>43800</v>
      </c>
      <c r="E5446" s="9" t="n">
        <v>43896</v>
      </c>
      <c r="F5446" s="9" t="n">
        <v>43919</v>
      </c>
      <c r="G5446" s="9" t="n">
        <v>43921</v>
      </c>
      <c r="H5446" s="10" t="s">
        <v>36</v>
      </c>
      <c r="I5446" s="0" t="n">
        <v>3</v>
      </c>
      <c r="J5446" s="0" t="n">
        <v>12</v>
      </c>
      <c r="K5446" s="0" t="n">
        <v>63</v>
      </c>
      <c r="L5446" s="0" t="n">
        <v>9</v>
      </c>
      <c r="M5446" s="0" t="n">
        <v>5</v>
      </c>
      <c r="N5446" s="11" t="n">
        <v>0.05</v>
      </c>
      <c r="O5446" s="12" t="n">
        <v>483.47</v>
      </c>
      <c r="P5446" s="12" t="n">
        <v>1098.8</v>
      </c>
      <c r="Q5446" s="12" t="n">
        <f aca="false">M5446*P5446*(1-N5446)</f>
        <v>5219.3</v>
      </c>
      <c r="R5446" s="12" t="n">
        <f aca="false">M5446*O5446</f>
        <v>2417.35</v>
      </c>
      <c r="S5446" s="12" t="n">
        <f aca="false">Q5446-R5446</f>
        <v>2801.95</v>
      </c>
      <c r="T5446" s="11" t="n">
        <f aca="false">IFERROR(S5446/Q5446,0)</f>
        <v>0.5368440212289</v>
      </c>
      <c r="U5446" s="13" t="n">
        <f aca="false">F5446-E5446</f>
        <v>23</v>
      </c>
      <c r="V5446" s="13" t="n">
        <f aca="false">G5446-F5446</f>
        <v>2</v>
      </c>
      <c r="W5446" s="13" t="n">
        <f aca="false">G5446-E5446</f>
        <v>25</v>
      </c>
      <c r="X5446" s="10" t="n">
        <f aca="false">YEAR(E5446)</f>
        <v>2020</v>
      </c>
      <c r="Y5446" s="0" t="str">
        <f aca="false">TEXT(E5446,"yyyy-mm")</f>
        <v>2020-03</v>
      </c>
      <c r="Z5446" s="0" t="str">
        <f aca="false">"Q"&amp;ROUNDUP(MONTH(E5446)/3,0)&amp;"-"&amp;YEAR(E5446)</f>
        <v>Q1-2020</v>
      </c>
    </row>
    <row r="5447" customFormat="false" ht="14.25" hidden="false" customHeight="false" outlineLevel="0" collapsed="false">
      <c r="A5447" s="0" t="s">
        <v>5489</v>
      </c>
      <c r="B5447" s="0" t="s">
        <v>38</v>
      </c>
      <c r="C5447" s="0" t="s">
        <v>46</v>
      </c>
      <c r="D5447" s="9" t="n">
        <v>43800</v>
      </c>
      <c r="E5447" s="9" t="n">
        <v>43896</v>
      </c>
      <c r="F5447" s="9" t="n">
        <v>43906</v>
      </c>
      <c r="G5447" s="9" t="n">
        <v>43909</v>
      </c>
      <c r="H5447" s="10" t="s">
        <v>36</v>
      </c>
      <c r="I5447" s="0" t="n">
        <v>14</v>
      </c>
      <c r="J5447" s="0" t="n">
        <v>18</v>
      </c>
      <c r="K5447" s="0" t="n">
        <v>304</v>
      </c>
      <c r="L5447" s="0" t="n">
        <v>8</v>
      </c>
      <c r="M5447" s="0" t="n">
        <v>7</v>
      </c>
      <c r="N5447" s="11" t="n">
        <v>0.05</v>
      </c>
      <c r="O5447" s="12" t="n">
        <v>900.61</v>
      </c>
      <c r="P5447" s="12" t="n">
        <v>1916.2</v>
      </c>
      <c r="Q5447" s="12" t="n">
        <f aca="false">M5447*P5447*(1-N5447)</f>
        <v>12742.73</v>
      </c>
      <c r="R5447" s="12" t="n">
        <f aca="false">M5447*O5447</f>
        <v>6304.27</v>
      </c>
      <c r="S5447" s="12" t="n">
        <f aca="false">Q5447-R5447</f>
        <v>6438.46</v>
      </c>
      <c r="T5447" s="11" t="n">
        <f aca="false">IFERROR(S5447/Q5447,0)</f>
        <v>0.505265355226078</v>
      </c>
      <c r="U5447" s="13" t="n">
        <f aca="false">F5447-E5447</f>
        <v>10</v>
      </c>
      <c r="V5447" s="13" t="n">
        <f aca="false">G5447-F5447</f>
        <v>3</v>
      </c>
      <c r="W5447" s="13" t="n">
        <f aca="false">G5447-E5447</f>
        <v>13</v>
      </c>
      <c r="X5447" s="10" t="n">
        <f aca="false">YEAR(E5447)</f>
        <v>2020</v>
      </c>
      <c r="Y5447" s="0" t="str">
        <f aca="false">TEXT(E5447,"yyyy-mm")</f>
        <v>2020-03</v>
      </c>
      <c r="Z5447" s="0" t="str">
        <f aca="false">"Q"&amp;ROUNDUP(MONTH(E5447)/3,0)&amp;"-"&amp;YEAR(E5447)</f>
        <v>Q1-2020</v>
      </c>
    </row>
    <row r="5448" customFormat="false" ht="14.25" hidden="false" customHeight="false" outlineLevel="0" collapsed="false">
      <c r="A5448" s="0" t="s">
        <v>5490</v>
      </c>
      <c r="B5448" s="0" t="s">
        <v>34</v>
      </c>
      <c r="C5448" s="0" t="s">
        <v>46</v>
      </c>
      <c r="D5448" s="9" t="n">
        <v>43800</v>
      </c>
      <c r="E5448" s="9" t="n">
        <v>43896</v>
      </c>
      <c r="F5448" s="9" t="n">
        <v>43921</v>
      </c>
      <c r="G5448" s="9" t="n">
        <v>43929</v>
      </c>
      <c r="H5448" s="10" t="s">
        <v>36</v>
      </c>
      <c r="I5448" s="0" t="n">
        <v>5</v>
      </c>
      <c r="J5448" s="0" t="n">
        <v>19</v>
      </c>
      <c r="K5448" s="0" t="n">
        <v>321</v>
      </c>
      <c r="L5448" s="0" t="n">
        <v>22</v>
      </c>
      <c r="M5448" s="0" t="n">
        <v>6</v>
      </c>
      <c r="N5448" s="11" t="n">
        <v>0.05</v>
      </c>
      <c r="O5448" s="12" t="n">
        <v>1859.99</v>
      </c>
      <c r="P5448" s="12" t="n">
        <v>2619.7</v>
      </c>
      <c r="Q5448" s="12" t="n">
        <f aca="false">M5448*P5448*(1-N5448)</f>
        <v>14932.29</v>
      </c>
      <c r="R5448" s="12" t="n">
        <f aca="false">M5448*O5448</f>
        <v>11159.94</v>
      </c>
      <c r="S5448" s="12" t="n">
        <f aca="false">Q5448-R5448</f>
        <v>3772.35</v>
      </c>
      <c r="T5448" s="11" t="n">
        <f aca="false">IFERROR(S5448/Q5448,0)</f>
        <v>0.252630373506006</v>
      </c>
      <c r="U5448" s="13" t="n">
        <f aca="false">F5448-E5448</f>
        <v>25</v>
      </c>
      <c r="V5448" s="13" t="n">
        <f aca="false">G5448-F5448</f>
        <v>8</v>
      </c>
      <c r="W5448" s="13" t="n">
        <f aca="false">G5448-E5448</f>
        <v>33</v>
      </c>
      <c r="X5448" s="10" t="n">
        <f aca="false">YEAR(E5448)</f>
        <v>2020</v>
      </c>
      <c r="Y5448" s="0" t="str">
        <f aca="false">TEXT(E5448,"yyyy-mm")</f>
        <v>2020-03</v>
      </c>
      <c r="Z5448" s="0" t="str">
        <f aca="false">"Q"&amp;ROUNDUP(MONTH(E5448)/3,0)&amp;"-"&amp;YEAR(E5448)</f>
        <v>Q1-2020</v>
      </c>
    </row>
    <row r="5449" customFormat="false" ht="14.25" hidden="false" customHeight="false" outlineLevel="0" collapsed="false">
      <c r="A5449" s="0" t="s">
        <v>5491</v>
      </c>
      <c r="B5449" s="0" t="s">
        <v>38</v>
      </c>
      <c r="C5449" s="0" t="s">
        <v>48</v>
      </c>
      <c r="D5449" s="9" t="n">
        <v>43800</v>
      </c>
      <c r="E5449" s="9" t="n">
        <v>43897</v>
      </c>
      <c r="F5449" s="9" t="n">
        <v>43923</v>
      </c>
      <c r="G5449" s="9" t="n">
        <v>43933</v>
      </c>
      <c r="H5449" s="10" t="s">
        <v>36</v>
      </c>
      <c r="I5449" s="0" t="n">
        <v>18</v>
      </c>
      <c r="J5449" s="0" t="n">
        <v>7</v>
      </c>
      <c r="K5449" s="0" t="n">
        <v>45</v>
      </c>
      <c r="L5449" s="0" t="n">
        <v>30</v>
      </c>
      <c r="M5449" s="0" t="n">
        <v>2</v>
      </c>
      <c r="N5449" s="11" t="n">
        <v>0.15</v>
      </c>
      <c r="O5449" s="12" t="n">
        <v>2635.11</v>
      </c>
      <c r="P5449" s="12" t="n">
        <v>3819</v>
      </c>
      <c r="Q5449" s="12" t="n">
        <f aca="false">M5449*P5449*(1-N5449)</f>
        <v>6492.3</v>
      </c>
      <c r="R5449" s="12" t="n">
        <f aca="false">M5449*O5449</f>
        <v>5270.22</v>
      </c>
      <c r="S5449" s="12" t="n">
        <f aca="false">Q5449-R5449</f>
        <v>1222.08</v>
      </c>
      <c r="T5449" s="11" t="n">
        <f aca="false">IFERROR(S5449/Q5449,0)</f>
        <v>0.188235294117647</v>
      </c>
      <c r="U5449" s="13" t="n">
        <f aca="false">F5449-E5449</f>
        <v>26</v>
      </c>
      <c r="V5449" s="13" t="n">
        <f aca="false">G5449-F5449</f>
        <v>10</v>
      </c>
      <c r="W5449" s="13" t="n">
        <f aca="false">G5449-E5449</f>
        <v>36</v>
      </c>
      <c r="X5449" s="10" t="n">
        <f aca="false">YEAR(E5449)</f>
        <v>2020</v>
      </c>
      <c r="Y5449" s="0" t="str">
        <f aca="false">TEXT(E5449,"yyyy-mm")</f>
        <v>2020-03</v>
      </c>
      <c r="Z5449" s="0" t="str">
        <f aca="false">"Q"&amp;ROUNDUP(MONTH(E5449)/3,0)&amp;"-"&amp;YEAR(E5449)</f>
        <v>Q1-2020</v>
      </c>
    </row>
    <row r="5450" customFormat="false" ht="14.25" hidden="false" customHeight="false" outlineLevel="0" collapsed="false">
      <c r="A5450" s="0" t="s">
        <v>5492</v>
      </c>
      <c r="B5450" s="0" t="s">
        <v>34</v>
      </c>
      <c r="C5450" s="0" t="s">
        <v>58</v>
      </c>
      <c r="D5450" s="9" t="n">
        <v>43800</v>
      </c>
      <c r="E5450" s="9" t="n">
        <v>43897</v>
      </c>
      <c r="F5450" s="9" t="n">
        <v>43921</v>
      </c>
      <c r="G5450" s="9" t="n">
        <v>43924</v>
      </c>
      <c r="H5450" s="10" t="s">
        <v>36</v>
      </c>
      <c r="I5450" s="0" t="n">
        <v>7</v>
      </c>
      <c r="J5450" s="0" t="n">
        <v>31</v>
      </c>
      <c r="K5450" s="0" t="n">
        <v>333</v>
      </c>
      <c r="L5450" s="0" t="n">
        <v>37</v>
      </c>
      <c r="M5450" s="0" t="n">
        <v>3</v>
      </c>
      <c r="N5450" s="11" t="n">
        <v>0.075</v>
      </c>
      <c r="O5450" s="12" t="n">
        <v>85.43</v>
      </c>
      <c r="P5450" s="12" t="n">
        <v>167.5</v>
      </c>
      <c r="Q5450" s="12" t="n">
        <f aca="false">M5450*P5450*(1-N5450)</f>
        <v>464.8125</v>
      </c>
      <c r="R5450" s="12" t="n">
        <f aca="false">M5450*O5450</f>
        <v>256.29</v>
      </c>
      <c r="S5450" s="12" t="n">
        <f aca="false">Q5450-R5450</f>
        <v>208.5225</v>
      </c>
      <c r="T5450" s="11" t="n">
        <f aca="false">IFERROR(S5450/Q5450,0)</f>
        <v>0.448616377571601</v>
      </c>
      <c r="U5450" s="13" t="n">
        <f aca="false">F5450-E5450</f>
        <v>24</v>
      </c>
      <c r="V5450" s="13" t="n">
        <f aca="false">G5450-F5450</f>
        <v>3</v>
      </c>
      <c r="W5450" s="13" t="n">
        <f aca="false">G5450-E5450</f>
        <v>27</v>
      </c>
      <c r="X5450" s="10" t="n">
        <f aca="false">YEAR(E5450)</f>
        <v>2020</v>
      </c>
      <c r="Y5450" s="0" t="str">
        <f aca="false">TEXT(E5450,"yyyy-mm")</f>
        <v>2020-03</v>
      </c>
      <c r="Z5450" s="0" t="str">
        <f aca="false">"Q"&amp;ROUNDUP(MONTH(E5450)/3,0)&amp;"-"&amp;YEAR(E5450)</f>
        <v>Q1-2020</v>
      </c>
    </row>
    <row r="5451" customFormat="false" ht="14.25" hidden="false" customHeight="false" outlineLevel="0" collapsed="false">
      <c r="A5451" s="0" t="s">
        <v>5493</v>
      </c>
      <c r="B5451" s="0" t="s">
        <v>34</v>
      </c>
      <c r="C5451" s="0" t="s">
        <v>58</v>
      </c>
      <c r="D5451" s="9" t="n">
        <v>43800</v>
      </c>
      <c r="E5451" s="9" t="n">
        <v>43897</v>
      </c>
      <c r="F5451" s="9" t="n">
        <v>43916</v>
      </c>
      <c r="G5451" s="9" t="n">
        <v>43923</v>
      </c>
      <c r="H5451" s="10" t="s">
        <v>36</v>
      </c>
      <c r="I5451" s="0" t="n">
        <v>3</v>
      </c>
      <c r="J5451" s="0" t="n">
        <v>16</v>
      </c>
      <c r="K5451" s="0" t="n">
        <v>333</v>
      </c>
      <c r="L5451" s="0" t="n">
        <v>27</v>
      </c>
      <c r="M5451" s="0" t="n">
        <v>6</v>
      </c>
      <c r="N5451" s="11" t="n">
        <v>0.075</v>
      </c>
      <c r="O5451" s="12" t="n">
        <v>516.44</v>
      </c>
      <c r="P5451" s="12" t="n">
        <v>1098.8</v>
      </c>
      <c r="Q5451" s="12" t="n">
        <f aca="false">M5451*P5451*(1-N5451)</f>
        <v>6098.34</v>
      </c>
      <c r="R5451" s="12" t="n">
        <f aca="false">M5451*O5451</f>
        <v>3098.64</v>
      </c>
      <c r="S5451" s="12" t="n">
        <f aca="false">Q5451-R5451</f>
        <v>2999.7</v>
      </c>
      <c r="T5451" s="11" t="n">
        <f aca="false">IFERROR(S5451/Q5451,0)</f>
        <v>0.491887956394691</v>
      </c>
      <c r="U5451" s="13" t="n">
        <f aca="false">F5451-E5451</f>
        <v>19</v>
      </c>
      <c r="V5451" s="13" t="n">
        <f aca="false">G5451-F5451</f>
        <v>7</v>
      </c>
      <c r="W5451" s="13" t="n">
        <f aca="false">G5451-E5451</f>
        <v>26</v>
      </c>
      <c r="X5451" s="10" t="n">
        <f aca="false">YEAR(E5451)</f>
        <v>2020</v>
      </c>
      <c r="Y5451" s="0" t="str">
        <f aca="false">TEXT(E5451,"yyyy-mm")</f>
        <v>2020-03</v>
      </c>
      <c r="Z5451" s="0" t="str">
        <f aca="false">"Q"&amp;ROUNDUP(MONTH(E5451)/3,0)&amp;"-"&amp;YEAR(E5451)</f>
        <v>Q1-2020</v>
      </c>
    </row>
    <row r="5452" customFormat="false" ht="14.25" hidden="false" customHeight="false" outlineLevel="0" collapsed="false">
      <c r="A5452" s="0" t="s">
        <v>5494</v>
      </c>
      <c r="B5452" s="0" t="s">
        <v>34</v>
      </c>
      <c r="C5452" s="0" t="s">
        <v>48</v>
      </c>
      <c r="D5452" s="9" t="n">
        <v>43800</v>
      </c>
      <c r="E5452" s="9" t="n">
        <v>43897</v>
      </c>
      <c r="F5452" s="9" t="n">
        <v>43915</v>
      </c>
      <c r="G5452" s="9" t="n">
        <v>43916</v>
      </c>
      <c r="H5452" s="10" t="s">
        <v>36</v>
      </c>
      <c r="I5452" s="0" t="n">
        <v>11</v>
      </c>
      <c r="J5452" s="0" t="n">
        <v>22</v>
      </c>
      <c r="K5452" s="0" t="n">
        <v>12</v>
      </c>
      <c r="L5452" s="0" t="n">
        <v>47</v>
      </c>
      <c r="M5452" s="0" t="n">
        <v>1</v>
      </c>
      <c r="N5452" s="11" t="n">
        <v>0.075</v>
      </c>
      <c r="O5452" s="12" t="n">
        <v>1774.36</v>
      </c>
      <c r="P5452" s="12" t="n">
        <v>2499.1</v>
      </c>
      <c r="Q5452" s="12" t="n">
        <f aca="false">M5452*P5452*(1-N5452)</f>
        <v>2311.6675</v>
      </c>
      <c r="R5452" s="12" t="n">
        <f aca="false">M5452*O5452</f>
        <v>1774.36</v>
      </c>
      <c r="S5452" s="12" t="n">
        <f aca="false">Q5452-R5452</f>
        <v>537.3075</v>
      </c>
      <c r="T5452" s="11" t="n">
        <f aca="false">IFERROR(S5452/Q5452,0)</f>
        <v>0.232432865020597</v>
      </c>
      <c r="U5452" s="13" t="n">
        <f aca="false">F5452-E5452</f>
        <v>18</v>
      </c>
      <c r="V5452" s="13" t="n">
        <f aca="false">G5452-F5452</f>
        <v>1</v>
      </c>
      <c r="W5452" s="13" t="n">
        <f aca="false">G5452-E5452</f>
        <v>19</v>
      </c>
      <c r="X5452" s="10" t="n">
        <f aca="false">YEAR(E5452)</f>
        <v>2020</v>
      </c>
      <c r="Y5452" s="0" t="str">
        <f aca="false">TEXT(E5452,"yyyy-mm")</f>
        <v>2020-03</v>
      </c>
      <c r="Z5452" s="0" t="str">
        <f aca="false">"Q"&amp;ROUNDUP(MONTH(E5452)/3,0)&amp;"-"&amp;YEAR(E5452)</f>
        <v>Q1-2020</v>
      </c>
    </row>
    <row r="5453" customFormat="false" ht="14.25" hidden="false" customHeight="false" outlineLevel="0" collapsed="false">
      <c r="A5453" s="0" t="s">
        <v>5495</v>
      </c>
      <c r="B5453" s="0" t="s">
        <v>34</v>
      </c>
      <c r="C5453" s="0" t="s">
        <v>35</v>
      </c>
      <c r="D5453" s="9" t="n">
        <v>43800</v>
      </c>
      <c r="E5453" s="9" t="n">
        <v>43897</v>
      </c>
      <c r="F5453" s="9" t="n">
        <v>43913</v>
      </c>
      <c r="G5453" s="9" t="n">
        <v>43923</v>
      </c>
      <c r="H5453" s="10" t="s">
        <v>36</v>
      </c>
      <c r="I5453" s="0" t="n">
        <v>3</v>
      </c>
      <c r="J5453" s="0" t="n">
        <v>19</v>
      </c>
      <c r="K5453" s="0" t="n">
        <v>260</v>
      </c>
      <c r="L5453" s="0" t="n">
        <v>3</v>
      </c>
      <c r="M5453" s="0" t="n">
        <v>7</v>
      </c>
      <c r="N5453" s="11" t="n">
        <v>0.05</v>
      </c>
      <c r="O5453" s="12" t="n">
        <v>2647.04</v>
      </c>
      <c r="P5453" s="12" t="n">
        <v>3189.2</v>
      </c>
      <c r="Q5453" s="12" t="n">
        <f aca="false">M5453*P5453*(1-N5453)</f>
        <v>21208.18</v>
      </c>
      <c r="R5453" s="12" t="n">
        <f aca="false">M5453*O5453</f>
        <v>18529.28</v>
      </c>
      <c r="S5453" s="12" t="n">
        <f aca="false">Q5453-R5453</f>
        <v>2678.9</v>
      </c>
      <c r="T5453" s="11" t="n">
        <f aca="false">IFERROR(S5453/Q5453,0)</f>
        <v>0.126314469228383</v>
      </c>
      <c r="U5453" s="13" t="n">
        <f aca="false">F5453-E5453</f>
        <v>16</v>
      </c>
      <c r="V5453" s="13" t="n">
        <f aca="false">G5453-F5453</f>
        <v>10</v>
      </c>
      <c r="W5453" s="13" t="n">
        <f aca="false">G5453-E5453</f>
        <v>26</v>
      </c>
      <c r="X5453" s="10" t="n">
        <f aca="false">YEAR(E5453)</f>
        <v>2020</v>
      </c>
      <c r="Y5453" s="0" t="str">
        <f aca="false">TEXT(E5453,"yyyy-mm")</f>
        <v>2020-03</v>
      </c>
      <c r="Z5453" s="0" t="str">
        <f aca="false">"Q"&amp;ROUNDUP(MONTH(E5453)/3,0)&amp;"-"&amp;YEAR(E5453)</f>
        <v>Q1-2020</v>
      </c>
    </row>
    <row r="5454" customFormat="false" ht="14.25" hidden="false" customHeight="false" outlineLevel="0" collapsed="false">
      <c r="A5454" s="0" t="s">
        <v>5496</v>
      </c>
      <c r="B5454" s="0" t="s">
        <v>38</v>
      </c>
      <c r="C5454" s="0" t="s">
        <v>79</v>
      </c>
      <c r="D5454" s="9" t="n">
        <v>43800</v>
      </c>
      <c r="E5454" s="9" t="n">
        <v>43897</v>
      </c>
      <c r="F5454" s="9" t="n">
        <v>43901</v>
      </c>
      <c r="G5454" s="9" t="n">
        <v>43906</v>
      </c>
      <c r="H5454" s="10" t="s">
        <v>36</v>
      </c>
      <c r="I5454" s="0" t="n">
        <v>16</v>
      </c>
      <c r="J5454" s="0" t="n">
        <v>37</v>
      </c>
      <c r="K5454" s="0" t="n">
        <v>83</v>
      </c>
      <c r="L5454" s="0" t="n">
        <v>35</v>
      </c>
      <c r="M5454" s="0" t="n">
        <v>3</v>
      </c>
      <c r="N5454" s="11" t="n">
        <v>0.2</v>
      </c>
      <c r="O5454" s="12" t="n">
        <v>182.91</v>
      </c>
      <c r="P5454" s="12" t="n">
        <v>261.3</v>
      </c>
      <c r="Q5454" s="12" t="n">
        <f aca="false">M5454*P5454*(1-N5454)</f>
        <v>627.12</v>
      </c>
      <c r="R5454" s="12" t="n">
        <f aca="false">M5454*O5454</f>
        <v>548.73</v>
      </c>
      <c r="S5454" s="12" t="n">
        <f aca="false">Q5454-R5454</f>
        <v>78.3900000000001</v>
      </c>
      <c r="T5454" s="11" t="n">
        <f aca="false">IFERROR(S5454/Q5454,0)</f>
        <v>0.125</v>
      </c>
      <c r="U5454" s="13" t="n">
        <f aca="false">F5454-E5454</f>
        <v>4</v>
      </c>
      <c r="V5454" s="13" t="n">
        <f aca="false">G5454-F5454</f>
        <v>5</v>
      </c>
      <c r="W5454" s="13" t="n">
        <f aca="false">G5454-E5454</f>
        <v>9</v>
      </c>
      <c r="X5454" s="10" t="n">
        <f aca="false">YEAR(E5454)</f>
        <v>2020</v>
      </c>
      <c r="Y5454" s="0" t="str">
        <f aca="false">TEXT(E5454,"yyyy-mm")</f>
        <v>2020-03</v>
      </c>
      <c r="Z5454" s="0" t="str">
        <f aca="false">"Q"&amp;ROUNDUP(MONTH(E5454)/3,0)&amp;"-"&amp;YEAR(E5454)</f>
        <v>Q1-2020</v>
      </c>
    </row>
    <row r="5455" customFormat="false" ht="14.25" hidden="false" customHeight="false" outlineLevel="0" collapsed="false">
      <c r="A5455" s="0" t="s">
        <v>5497</v>
      </c>
      <c r="B5455" s="0" t="s">
        <v>34</v>
      </c>
      <c r="C5455" s="0" t="s">
        <v>58</v>
      </c>
      <c r="D5455" s="9" t="n">
        <v>43800</v>
      </c>
      <c r="E5455" s="9" t="n">
        <v>43897</v>
      </c>
      <c r="F5455" s="9" t="n">
        <v>43903</v>
      </c>
      <c r="G5455" s="9" t="n">
        <v>43911</v>
      </c>
      <c r="H5455" s="10" t="s">
        <v>36</v>
      </c>
      <c r="I5455" s="0" t="n">
        <v>4</v>
      </c>
      <c r="J5455" s="0" t="n">
        <v>30</v>
      </c>
      <c r="K5455" s="0" t="n">
        <v>364</v>
      </c>
      <c r="L5455" s="0" t="n">
        <v>7</v>
      </c>
      <c r="M5455" s="0" t="n">
        <v>3</v>
      </c>
      <c r="N5455" s="11" t="n">
        <v>0.075</v>
      </c>
      <c r="O5455" s="12" t="n">
        <v>95.68</v>
      </c>
      <c r="P5455" s="12" t="n">
        <v>187.6</v>
      </c>
      <c r="Q5455" s="12" t="n">
        <f aca="false">M5455*P5455*(1-N5455)</f>
        <v>520.59</v>
      </c>
      <c r="R5455" s="12" t="n">
        <f aca="false">M5455*O5455</f>
        <v>287.04</v>
      </c>
      <c r="S5455" s="12" t="n">
        <f aca="false">Q5455-R5455</f>
        <v>233.55</v>
      </c>
      <c r="T5455" s="11" t="n">
        <f aca="false">IFERROR(S5455/Q5455,0)</f>
        <v>0.448625597879329</v>
      </c>
      <c r="U5455" s="13" t="n">
        <f aca="false">F5455-E5455</f>
        <v>6</v>
      </c>
      <c r="V5455" s="13" t="n">
        <f aca="false">G5455-F5455</f>
        <v>8</v>
      </c>
      <c r="W5455" s="13" t="n">
        <f aca="false">G5455-E5455</f>
        <v>14</v>
      </c>
      <c r="X5455" s="10" t="n">
        <f aca="false">YEAR(E5455)</f>
        <v>2020</v>
      </c>
      <c r="Y5455" s="0" t="str">
        <f aca="false">TEXT(E5455,"yyyy-mm")</f>
        <v>2020-03</v>
      </c>
      <c r="Z5455" s="0" t="str">
        <f aca="false">"Q"&amp;ROUNDUP(MONTH(E5455)/3,0)&amp;"-"&amp;YEAR(E5455)</f>
        <v>Q1-2020</v>
      </c>
    </row>
    <row r="5456" customFormat="false" ht="14.25" hidden="false" customHeight="false" outlineLevel="0" collapsed="false">
      <c r="A5456" s="0" t="s">
        <v>5498</v>
      </c>
      <c r="B5456" s="0" t="s">
        <v>38</v>
      </c>
      <c r="C5456" s="0" t="s">
        <v>58</v>
      </c>
      <c r="D5456" s="9" t="n">
        <v>43800</v>
      </c>
      <c r="E5456" s="9" t="n">
        <v>43897</v>
      </c>
      <c r="F5456" s="9" t="n">
        <v>43914</v>
      </c>
      <c r="G5456" s="9" t="n">
        <v>43916</v>
      </c>
      <c r="H5456" s="10" t="s">
        <v>36</v>
      </c>
      <c r="I5456" s="0" t="n">
        <v>13</v>
      </c>
      <c r="J5456" s="0" t="n">
        <v>46</v>
      </c>
      <c r="K5456" s="0" t="n">
        <v>338</v>
      </c>
      <c r="L5456" s="0" t="n">
        <v>6</v>
      </c>
      <c r="M5456" s="0" t="n">
        <v>8</v>
      </c>
      <c r="N5456" s="11" t="n">
        <v>0.1</v>
      </c>
      <c r="O5456" s="12" t="n">
        <v>610.5</v>
      </c>
      <c r="P5456" s="12" t="n">
        <v>911.2</v>
      </c>
      <c r="Q5456" s="12" t="n">
        <f aca="false">M5456*P5456*(1-N5456)</f>
        <v>6560.64</v>
      </c>
      <c r="R5456" s="12" t="n">
        <f aca="false">M5456*O5456</f>
        <v>4884</v>
      </c>
      <c r="S5456" s="12" t="n">
        <f aca="false">Q5456-R5456</f>
        <v>1676.64</v>
      </c>
      <c r="T5456" s="11" t="n">
        <f aca="false">IFERROR(S5456/Q5456,0)</f>
        <v>0.255560433128475</v>
      </c>
      <c r="U5456" s="13" t="n">
        <f aca="false">F5456-E5456</f>
        <v>17</v>
      </c>
      <c r="V5456" s="13" t="n">
        <f aca="false">G5456-F5456</f>
        <v>2</v>
      </c>
      <c r="W5456" s="13" t="n">
        <f aca="false">G5456-E5456</f>
        <v>19</v>
      </c>
      <c r="X5456" s="10" t="n">
        <f aca="false">YEAR(E5456)</f>
        <v>2020</v>
      </c>
      <c r="Y5456" s="0" t="str">
        <f aca="false">TEXT(E5456,"yyyy-mm")</f>
        <v>2020-03</v>
      </c>
      <c r="Z5456" s="0" t="str">
        <f aca="false">"Q"&amp;ROUNDUP(MONTH(E5456)/3,0)&amp;"-"&amp;YEAR(E5456)</f>
        <v>Q1-2020</v>
      </c>
    </row>
    <row r="5457" customFormat="false" ht="14.25" hidden="false" customHeight="false" outlineLevel="0" collapsed="false">
      <c r="A5457" s="0" t="s">
        <v>5499</v>
      </c>
      <c r="B5457" s="0" t="s">
        <v>41</v>
      </c>
      <c r="C5457" s="0" t="s">
        <v>46</v>
      </c>
      <c r="D5457" s="9" t="n">
        <v>43800</v>
      </c>
      <c r="E5457" s="9" t="n">
        <v>43897</v>
      </c>
      <c r="F5457" s="9" t="n">
        <v>43914</v>
      </c>
      <c r="G5457" s="9" t="n">
        <v>43920</v>
      </c>
      <c r="H5457" s="10" t="s">
        <v>36</v>
      </c>
      <c r="I5457" s="0" t="n">
        <v>21</v>
      </c>
      <c r="J5457" s="0" t="n">
        <v>12</v>
      </c>
      <c r="K5457" s="0" t="n">
        <v>328</v>
      </c>
      <c r="L5457" s="0" t="n">
        <v>18</v>
      </c>
      <c r="M5457" s="0" t="n">
        <v>5</v>
      </c>
      <c r="N5457" s="11" t="n">
        <v>0.075</v>
      </c>
      <c r="O5457" s="12" t="n">
        <v>2144</v>
      </c>
      <c r="P5457" s="12" t="n">
        <v>2680</v>
      </c>
      <c r="Q5457" s="12" t="n">
        <f aca="false">M5457*P5457*(1-N5457)</f>
        <v>12395</v>
      </c>
      <c r="R5457" s="12" t="n">
        <f aca="false">M5457*O5457</f>
        <v>10720</v>
      </c>
      <c r="S5457" s="12" t="n">
        <f aca="false">Q5457-R5457</f>
        <v>1675</v>
      </c>
      <c r="T5457" s="11" t="n">
        <f aca="false">IFERROR(S5457/Q5457,0)</f>
        <v>0.135135135135135</v>
      </c>
      <c r="U5457" s="13" t="n">
        <f aca="false">F5457-E5457</f>
        <v>17</v>
      </c>
      <c r="V5457" s="13" t="n">
        <f aca="false">G5457-F5457</f>
        <v>6</v>
      </c>
      <c r="W5457" s="13" t="n">
        <f aca="false">G5457-E5457</f>
        <v>23</v>
      </c>
      <c r="X5457" s="10" t="n">
        <f aca="false">YEAR(E5457)</f>
        <v>2020</v>
      </c>
      <c r="Y5457" s="0" t="str">
        <f aca="false">TEXT(E5457,"yyyy-mm")</f>
        <v>2020-03</v>
      </c>
      <c r="Z5457" s="0" t="str">
        <f aca="false">"Q"&amp;ROUNDUP(MONTH(E5457)/3,0)&amp;"-"&amp;YEAR(E5457)</f>
        <v>Q1-2020</v>
      </c>
    </row>
    <row r="5458" customFormat="false" ht="14.25" hidden="false" customHeight="false" outlineLevel="0" collapsed="false">
      <c r="A5458" s="0" t="s">
        <v>5500</v>
      </c>
      <c r="B5458" s="0" t="s">
        <v>38</v>
      </c>
      <c r="C5458" s="0" t="s">
        <v>39</v>
      </c>
      <c r="D5458" s="9" t="n">
        <v>43800</v>
      </c>
      <c r="E5458" s="9" t="n">
        <v>43897</v>
      </c>
      <c r="F5458" s="9" t="n">
        <v>43911</v>
      </c>
      <c r="G5458" s="9" t="n">
        <v>43916</v>
      </c>
      <c r="H5458" s="10" t="s">
        <v>36</v>
      </c>
      <c r="I5458" s="0" t="n">
        <v>14</v>
      </c>
      <c r="J5458" s="0" t="n">
        <v>30</v>
      </c>
      <c r="K5458" s="0" t="n">
        <v>140</v>
      </c>
      <c r="L5458" s="0" t="n">
        <v>44</v>
      </c>
      <c r="M5458" s="0" t="n">
        <v>5</v>
      </c>
      <c r="N5458" s="11" t="n">
        <v>0.05</v>
      </c>
      <c r="O5458" s="12" t="n">
        <v>314.36</v>
      </c>
      <c r="P5458" s="12" t="n">
        <v>683.4</v>
      </c>
      <c r="Q5458" s="12" t="n">
        <f aca="false">M5458*P5458*(1-N5458)</f>
        <v>3246.15</v>
      </c>
      <c r="R5458" s="12" t="n">
        <f aca="false">M5458*O5458</f>
        <v>1571.8</v>
      </c>
      <c r="S5458" s="12" t="n">
        <f aca="false">Q5458-R5458</f>
        <v>1674.35</v>
      </c>
      <c r="T5458" s="11" t="n">
        <f aca="false">IFERROR(S5458/Q5458,0)</f>
        <v>0.515795634828951</v>
      </c>
      <c r="U5458" s="13" t="n">
        <f aca="false">F5458-E5458</f>
        <v>14</v>
      </c>
      <c r="V5458" s="13" t="n">
        <f aca="false">G5458-F5458</f>
        <v>5</v>
      </c>
      <c r="W5458" s="13" t="n">
        <f aca="false">G5458-E5458</f>
        <v>19</v>
      </c>
      <c r="X5458" s="10" t="n">
        <f aca="false">YEAR(E5458)</f>
        <v>2020</v>
      </c>
      <c r="Y5458" s="0" t="str">
        <f aca="false">TEXT(E5458,"yyyy-mm")</f>
        <v>2020-03</v>
      </c>
      <c r="Z5458" s="0" t="str">
        <f aca="false">"Q"&amp;ROUNDUP(MONTH(E5458)/3,0)&amp;"-"&amp;YEAR(E5458)</f>
        <v>Q1-2020</v>
      </c>
    </row>
    <row r="5459" customFormat="false" ht="14.25" hidden="false" customHeight="false" outlineLevel="0" collapsed="false">
      <c r="A5459" s="0" t="s">
        <v>5501</v>
      </c>
      <c r="B5459" s="0" t="s">
        <v>43</v>
      </c>
      <c r="C5459" s="0" t="s">
        <v>35</v>
      </c>
      <c r="D5459" s="9" t="n">
        <v>43800</v>
      </c>
      <c r="E5459" s="9" t="n">
        <v>43897</v>
      </c>
      <c r="F5459" s="9" t="n">
        <v>43903</v>
      </c>
      <c r="G5459" s="9" t="n">
        <v>43906</v>
      </c>
      <c r="H5459" s="10" t="s">
        <v>36</v>
      </c>
      <c r="I5459" s="0" t="n">
        <v>26</v>
      </c>
      <c r="J5459" s="0" t="n">
        <v>50</v>
      </c>
      <c r="K5459" s="0" t="n">
        <v>232</v>
      </c>
      <c r="L5459" s="0" t="n">
        <v>19</v>
      </c>
      <c r="M5459" s="0" t="n">
        <v>6</v>
      </c>
      <c r="N5459" s="11" t="n">
        <v>0.15</v>
      </c>
      <c r="O5459" s="12" t="n">
        <v>774.86</v>
      </c>
      <c r="P5459" s="12" t="n">
        <v>1721.9</v>
      </c>
      <c r="Q5459" s="12" t="n">
        <f aca="false">M5459*P5459*(1-N5459)</f>
        <v>8781.69</v>
      </c>
      <c r="R5459" s="12" t="n">
        <f aca="false">M5459*O5459</f>
        <v>4649.16</v>
      </c>
      <c r="S5459" s="12" t="n">
        <f aca="false">Q5459-R5459</f>
        <v>4132.53</v>
      </c>
      <c r="T5459" s="11" t="n">
        <f aca="false">IFERROR(S5459/Q5459,0)</f>
        <v>0.470584819095186</v>
      </c>
      <c r="U5459" s="13" t="n">
        <f aca="false">F5459-E5459</f>
        <v>6</v>
      </c>
      <c r="V5459" s="13" t="n">
        <f aca="false">G5459-F5459</f>
        <v>3</v>
      </c>
      <c r="W5459" s="13" t="n">
        <f aca="false">G5459-E5459</f>
        <v>9</v>
      </c>
      <c r="X5459" s="10" t="n">
        <f aca="false">YEAR(E5459)</f>
        <v>2020</v>
      </c>
      <c r="Y5459" s="0" t="str">
        <f aca="false">TEXT(E5459,"yyyy-mm")</f>
        <v>2020-03</v>
      </c>
      <c r="Z5459" s="0" t="str">
        <f aca="false">"Q"&amp;ROUNDUP(MONTH(E5459)/3,0)&amp;"-"&amp;YEAR(E5459)</f>
        <v>Q1-2020</v>
      </c>
    </row>
    <row r="5460" customFormat="false" ht="14.25" hidden="false" customHeight="false" outlineLevel="0" collapsed="false">
      <c r="A5460" s="0" t="s">
        <v>5502</v>
      </c>
      <c r="B5460" s="0" t="s">
        <v>38</v>
      </c>
      <c r="C5460" s="0" t="s">
        <v>58</v>
      </c>
      <c r="D5460" s="9" t="n">
        <v>43800</v>
      </c>
      <c r="E5460" s="9" t="n">
        <v>43897</v>
      </c>
      <c r="F5460" s="9" t="n">
        <v>43899</v>
      </c>
      <c r="G5460" s="9" t="n">
        <v>43904</v>
      </c>
      <c r="H5460" s="10" t="s">
        <v>36</v>
      </c>
      <c r="I5460" s="0" t="n">
        <v>20</v>
      </c>
      <c r="J5460" s="0" t="n">
        <v>1</v>
      </c>
      <c r="K5460" s="0" t="n">
        <v>344</v>
      </c>
      <c r="L5460" s="0" t="n">
        <v>5</v>
      </c>
      <c r="M5460" s="0" t="n">
        <v>2</v>
      </c>
      <c r="N5460" s="11" t="n">
        <v>0.05</v>
      </c>
      <c r="O5460" s="12" t="n">
        <v>3025.05</v>
      </c>
      <c r="P5460" s="12" t="n">
        <v>6050.1</v>
      </c>
      <c r="Q5460" s="12" t="n">
        <f aca="false">M5460*P5460*(1-N5460)</f>
        <v>11495.19</v>
      </c>
      <c r="R5460" s="12" t="n">
        <f aca="false">M5460*O5460</f>
        <v>6050.1</v>
      </c>
      <c r="S5460" s="12" t="n">
        <f aca="false">Q5460-R5460</f>
        <v>5445.09</v>
      </c>
      <c r="T5460" s="11" t="n">
        <f aca="false">IFERROR(S5460/Q5460,0)</f>
        <v>0.473684210526316</v>
      </c>
      <c r="U5460" s="13" t="n">
        <f aca="false">F5460-E5460</f>
        <v>2</v>
      </c>
      <c r="V5460" s="13" t="n">
        <f aca="false">G5460-F5460</f>
        <v>5</v>
      </c>
      <c r="W5460" s="13" t="n">
        <f aca="false">G5460-E5460</f>
        <v>7</v>
      </c>
      <c r="X5460" s="10" t="n">
        <f aca="false">YEAR(E5460)</f>
        <v>2020</v>
      </c>
      <c r="Y5460" s="0" t="str">
        <f aca="false">TEXT(E5460,"yyyy-mm")</f>
        <v>2020-03</v>
      </c>
      <c r="Z5460" s="0" t="str">
        <f aca="false">"Q"&amp;ROUNDUP(MONTH(E5460)/3,0)&amp;"-"&amp;YEAR(E5460)</f>
        <v>Q1-2020</v>
      </c>
    </row>
    <row r="5461" customFormat="false" ht="14.25" hidden="false" customHeight="false" outlineLevel="0" collapsed="false">
      <c r="A5461" s="0" t="s">
        <v>5503</v>
      </c>
      <c r="B5461" s="0" t="s">
        <v>34</v>
      </c>
      <c r="C5461" s="0" t="s">
        <v>39</v>
      </c>
      <c r="D5461" s="9" t="n">
        <v>43800</v>
      </c>
      <c r="E5461" s="9" t="n">
        <v>43897</v>
      </c>
      <c r="F5461" s="9" t="n">
        <v>43908</v>
      </c>
      <c r="G5461" s="9" t="n">
        <v>43909</v>
      </c>
      <c r="H5461" s="10" t="s">
        <v>36</v>
      </c>
      <c r="I5461" s="0" t="n">
        <v>12</v>
      </c>
      <c r="J5461" s="0" t="n">
        <v>18</v>
      </c>
      <c r="K5461" s="0" t="n">
        <v>104</v>
      </c>
      <c r="L5461" s="0" t="n">
        <v>20</v>
      </c>
      <c r="M5461" s="0" t="n">
        <v>2</v>
      </c>
      <c r="N5461" s="11" t="n">
        <v>0.05</v>
      </c>
      <c r="O5461" s="12" t="n">
        <v>672.95</v>
      </c>
      <c r="P5461" s="12" t="n">
        <v>1085.4</v>
      </c>
      <c r="Q5461" s="12" t="n">
        <f aca="false">M5461*P5461*(1-N5461)</f>
        <v>2062.26</v>
      </c>
      <c r="R5461" s="12" t="n">
        <f aca="false">M5461*O5461</f>
        <v>1345.9</v>
      </c>
      <c r="S5461" s="12" t="n">
        <f aca="false">Q5461-R5461</f>
        <v>716.36</v>
      </c>
      <c r="T5461" s="11" t="n">
        <f aca="false">IFERROR(S5461/Q5461,0)</f>
        <v>0.347366481432991</v>
      </c>
      <c r="U5461" s="13" t="n">
        <f aca="false">F5461-E5461</f>
        <v>11</v>
      </c>
      <c r="V5461" s="13" t="n">
        <f aca="false">G5461-F5461</f>
        <v>1</v>
      </c>
      <c r="W5461" s="13" t="n">
        <f aca="false">G5461-E5461</f>
        <v>12</v>
      </c>
      <c r="X5461" s="10" t="n">
        <f aca="false">YEAR(E5461)</f>
        <v>2020</v>
      </c>
      <c r="Y5461" s="0" t="str">
        <f aca="false">TEXT(E5461,"yyyy-mm")</f>
        <v>2020-03</v>
      </c>
      <c r="Z5461" s="0" t="str">
        <f aca="false">"Q"&amp;ROUNDUP(MONTH(E5461)/3,0)&amp;"-"&amp;YEAR(E5461)</f>
        <v>Q1-2020</v>
      </c>
    </row>
    <row r="5462" customFormat="false" ht="14.25" hidden="false" customHeight="false" outlineLevel="0" collapsed="false">
      <c r="A5462" s="0" t="s">
        <v>5504</v>
      </c>
      <c r="B5462" s="0" t="s">
        <v>34</v>
      </c>
      <c r="C5462" s="0" t="s">
        <v>48</v>
      </c>
      <c r="D5462" s="9" t="n">
        <v>43800</v>
      </c>
      <c r="E5462" s="9" t="n">
        <v>43897</v>
      </c>
      <c r="F5462" s="9" t="n">
        <v>43923</v>
      </c>
      <c r="G5462" s="9" t="n">
        <v>43933</v>
      </c>
      <c r="H5462" s="10" t="s">
        <v>36</v>
      </c>
      <c r="I5462" s="0" t="n">
        <v>11</v>
      </c>
      <c r="J5462" s="0" t="n">
        <v>12</v>
      </c>
      <c r="K5462" s="0" t="n">
        <v>49</v>
      </c>
      <c r="L5462" s="0" t="n">
        <v>9</v>
      </c>
      <c r="M5462" s="0" t="n">
        <v>3</v>
      </c>
      <c r="N5462" s="11" t="n">
        <v>0.15</v>
      </c>
      <c r="O5462" s="12" t="n">
        <v>2930.58</v>
      </c>
      <c r="P5462" s="12" t="n">
        <v>3618</v>
      </c>
      <c r="Q5462" s="12" t="n">
        <f aca="false">M5462*P5462*(1-N5462)</f>
        <v>9225.9</v>
      </c>
      <c r="R5462" s="12" t="n">
        <f aca="false">M5462*O5462</f>
        <v>8791.74</v>
      </c>
      <c r="S5462" s="12" t="n">
        <f aca="false">Q5462-R5462</f>
        <v>434.16</v>
      </c>
      <c r="T5462" s="11" t="n">
        <f aca="false">IFERROR(S5462/Q5462,0)</f>
        <v>0.0470588235294118</v>
      </c>
      <c r="U5462" s="13" t="n">
        <f aca="false">F5462-E5462</f>
        <v>26</v>
      </c>
      <c r="V5462" s="13" t="n">
        <f aca="false">G5462-F5462</f>
        <v>10</v>
      </c>
      <c r="W5462" s="13" t="n">
        <f aca="false">G5462-E5462</f>
        <v>36</v>
      </c>
      <c r="X5462" s="10" t="n">
        <f aca="false">YEAR(E5462)</f>
        <v>2020</v>
      </c>
      <c r="Y5462" s="0" t="str">
        <f aca="false">TEXT(E5462,"yyyy-mm")</f>
        <v>2020-03</v>
      </c>
      <c r="Z5462" s="0" t="str">
        <f aca="false">"Q"&amp;ROUNDUP(MONTH(E5462)/3,0)&amp;"-"&amp;YEAR(E5462)</f>
        <v>Q1-2020</v>
      </c>
    </row>
    <row r="5463" customFormat="false" ht="14.25" hidden="false" customHeight="false" outlineLevel="0" collapsed="false">
      <c r="A5463" s="0" t="s">
        <v>5505</v>
      </c>
      <c r="B5463" s="0" t="s">
        <v>41</v>
      </c>
      <c r="C5463" s="0" t="s">
        <v>46</v>
      </c>
      <c r="D5463" s="9" t="n">
        <v>43800</v>
      </c>
      <c r="E5463" s="9" t="n">
        <v>43898</v>
      </c>
      <c r="F5463" s="9" t="n">
        <v>43913</v>
      </c>
      <c r="G5463" s="9" t="n">
        <v>43920</v>
      </c>
      <c r="H5463" s="10" t="s">
        <v>36</v>
      </c>
      <c r="I5463" s="0" t="n">
        <v>23</v>
      </c>
      <c r="J5463" s="0" t="n">
        <v>12</v>
      </c>
      <c r="K5463" s="0" t="n">
        <v>313</v>
      </c>
      <c r="L5463" s="0" t="n">
        <v>42</v>
      </c>
      <c r="M5463" s="0" t="n">
        <v>8</v>
      </c>
      <c r="N5463" s="11" t="n">
        <v>0.15</v>
      </c>
      <c r="O5463" s="12" t="n">
        <v>1976.5</v>
      </c>
      <c r="P5463" s="12" t="n">
        <v>3953</v>
      </c>
      <c r="Q5463" s="12" t="n">
        <f aca="false">M5463*P5463*(1-N5463)</f>
        <v>26880.4</v>
      </c>
      <c r="R5463" s="12" t="n">
        <f aca="false">M5463*O5463</f>
        <v>15812</v>
      </c>
      <c r="S5463" s="12" t="n">
        <f aca="false">Q5463-R5463</f>
        <v>11068.4</v>
      </c>
      <c r="T5463" s="11" t="n">
        <f aca="false">IFERROR(S5463/Q5463,0)</f>
        <v>0.411764705882353</v>
      </c>
      <c r="U5463" s="13" t="n">
        <f aca="false">F5463-E5463</f>
        <v>15</v>
      </c>
      <c r="V5463" s="13" t="n">
        <f aca="false">G5463-F5463</f>
        <v>7</v>
      </c>
      <c r="W5463" s="13" t="n">
        <f aca="false">G5463-E5463</f>
        <v>22</v>
      </c>
      <c r="X5463" s="10" t="n">
        <f aca="false">YEAR(E5463)</f>
        <v>2020</v>
      </c>
      <c r="Y5463" s="0" t="str">
        <f aca="false">TEXT(E5463,"yyyy-mm")</f>
        <v>2020-03</v>
      </c>
      <c r="Z5463" s="0" t="str">
        <f aca="false">"Q"&amp;ROUNDUP(MONTH(E5463)/3,0)&amp;"-"&amp;YEAR(E5463)</f>
        <v>Q1-2020</v>
      </c>
    </row>
    <row r="5464" customFormat="false" ht="14.25" hidden="false" customHeight="false" outlineLevel="0" collapsed="false">
      <c r="A5464" s="0" t="s">
        <v>5506</v>
      </c>
      <c r="B5464" s="0" t="s">
        <v>34</v>
      </c>
      <c r="C5464" s="0" t="s">
        <v>48</v>
      </c>
      <c r="D5464" s="9" t="n">
        <v>43800</v>
      </c>
      <c r="E5464" s="9" t="n">
        <v>43898</v>
      </c>
      <c r="F5464" s="9" t="n">
        <v>43915</v>
      </c>
      <c r="G5464" s="9" t="n">
        <v>43925</v>
      </c>
      <c r="H5464" s="10" t="s">
        <v>36</v>
      </c>
      <c r="I5464" s="0" t="n">
        <v>9</v>
      </c>
      <c r="J5464" s="0" t="n">
        <v>4</v>
      </c>
      <c r="K5464" s="0" t="n">
        <v>26</v>
      </c>
      <c r="L5464" s="0" t="n">
        <v>4</v>
      </c>
      <c r="M5464" s="0" t="n">
        <v>8</v>
      </c>
      <c r="N5464" s="11" t="n">
        <v>0.2</v>
      </c>
      <c r="O5464" s="12" t="n">
        <v>1468.64</v>
      </c>
      <c r="P5464" s="12" t="n">
        <v>3671.6</v>
      </c>
      <c r="Q5464" s="12" t="n">
        <f aca="false">M5464*P5464*(1-N5464)</f>
        <v>23498.24</v>
      </c>
      <c r="R5464" s="12" t="n">
        <f aca="false">M5464*O5464</f>
        <v>11749.12</v>
      </c>
      <c r="S5464" s="12" t="n">
        <f aca="false">Q5464-R5464</f>
        <v>11749.12</v>
      </c>
      <c r="T5464" s="11" t="n">
        <f aca="false">IFERROR(S5464/Q5464,0)</f>
        <v>0.5</v>
      </c>
      <c r="U5464" s="13" t="n">
        <f aca="false">F5464-E5464</f>
        <v>17</v>
      </c>
      <c r="V5464" s="13" t="n">
        <f aca="false">G5464-F5464</f>
        <v>10</v>
      </c>
      <c r="W5464" s="13" t="n">
        <f aca="false">G5464-E5464</f>
        <v>27</v>
      </c>
      <c r="X5464" s="10" t="n">
        <f aca="false">YEAR(E5464)</f>
        <v>2020</v>
      </c>
      <c r="Y5464" s="0" t="str">
        <f aca="false">TEXT(E5464,"yyyy-mm")</f>
        <v>2020-03</v>
      </c>
      <c r="Z5464" s="0" t="str">
        <f aca="false">"Q"&amp;ROUNDUP(MONTH(E5464)/3,0)&amp;"-"&amp;YEAR(E5464)</f>
        <v>Q1-2020</v>
      </c>
    </row>
    <row r="5465" customFormat="false" ht="14.25" hidden="false" customHeight="false" outlineLevel="0" collapsed="false">
      <c r="A5465" s="0" t="s">
        <v>5507</v>
      </c>
      <c r="B5465" s="0" t="s">
        <v>41</v>
      </c>
      <c r="C5465" s="0" t="s">
        <v>46</v>
      </c>
      <c r="D5465" s="9" t="n">
        <v>43800</v>
      </c>
      <c r="E5465" s="9" t="n">
        <v>43898</v>
      </c>
      <c r="F5465" s="9" t="n">
        <v>43926</v>
      </c>
      <c r="G5465" s="9" t="n">
        <v>43934</v>
      </c>
      <c r="H5465" s="10" t="s">
        <v>36</v>
      </c>
      <c r="I5465" s="0" t="n">
        <v>22</v>
      </c>
      <c r="J5465" s="0" t="n">
        <v>1</v>
      </c>
      <c r="K5465" s="0" t="n">
        <v>271</v>
      </c>
      <c r="L5465" s="0" t="n">
        <v>13</v>
      </c>
      <c r="M5465" s="0" t="n">
        <v>6</v>
      </c>
      <c r="N5465" s="11" t="n">
        <v>0.075</v>
      </c>
      <c r="O5465" s="12" t="n">
        <v>913.21</v>
      </c>
      <c r="P5465" s="12" t="n">
        <v>1943</v>
      </c>
      <c r="Q5465" s="12" t="n">
        <f aca="false">M5465*P5465*(1-N5465)</f>
        <v>10783.65</v>
      </c>
      <c r="R5465" s="12" t="n">
        <f aca="false">M5465*O5465</f>
        <v>5479.26</v>
      </c>
      <c r="S5465" s="12" t="n">
        <f aca="false">Q5465-R5465</f>
        <v>5304.39</v>
      </c>
      <c r="T5465" s="11" t="n">
        <f aca="false">IFERROR(S5465/Q5465,0)</f>
        <v>0.491891891891892</v>
      </c>
      <c r="U5465" s="13" t="n">
        <f aca="false">F5465-E5465</f>
        <v>28</v>
      </c>
      <c r="V5465" s="13" t="n">
        <f aca="false">G5465-F5465</f>
        <v>8</v>
      </c>
      <c r="W5465" s="13" t="n">
        <f aca="false">G5465-E5465</f>
        <v>36</v>
      </c>
      <c r="X5465" s="10" t="n">
        <f aca="false">YEAR(E5465)</f>
        <v>2020</v>
      </c>
      <c r="Y5465" s="0" t="str">
        <f aca="false">TEXT(E5465,"yyyy-mm")</f>
        <v>2020-03</v>
      </c>
      <c r="Z5465" s="0" t="str">
        <f aca="false">"Q"&amp;ROUNDUP(MONTH(E5465)/3,0)&amp;"-"&amp;YEAR(E5465)</f>
        <v>Q1-2020</v>
      </c>
    </row>
    <row r="5466" customFormat="false" ht="14.25" hidden="false" customHeight="false" outlineLevel="0" collapsed="false">
      <c r="A5466" s="0" t="s">
        <v>5508</v>
      </c>
      <c r="B5466" s="0" t="s">
        <v>43</v>
      </c>
      <c r="C5466" s="0" t="s">
        <v>39</v>
      </c>
      <c r="D5466" s="9" t="n">
        <v>43800</v>
      </c>
      <c r="E5466" s="9" t="n">
        <v>43898</v>
      </c>
      <c r="F5466" s="9" t="n">
        <v>43902</v>
      </c>
      <c r="G5466" s="9" t="n">
        <v>43904</v>
      </c>
      <c r="H5466" s="10" t="s">
        <v>36</v>
      </c>
      <c r="I5466" s="0" t="n">
        <v>26</v>
      </c>
      <c r="J5466" s="0" t="n">
        <v>1</v>
      </c>
      <c r="K5466" s="0" t="n">
        <v>169</v>
      </c>
      <c r="L5466" s="0" t="n">
        <v>22</v>
      </c>
      <c r="M5466" s="0" t="n">
        <v>7</v>
      </c>
      <c r="N5466" s="11" t="n">
        <v>0.05</v>
      </c>
      <c r="O5466" s="12" t="n">
        <v>1916.74</v>
      </c>
      <c r="P5466" s="12" t="n">
        <v>3993.2</v>
      </c>
      <c r="Q5466" s="12" t="n">
        <f aca="false">M5466*P5466*(1-N5466)</f>
        <v>26554.78</v>
      </c>
      <c r="R5466" s="12" t="n">
        <f aca="false">M5466*O5466</f>
        <v>13417.18</v>
      </c>
      <c r="S5466" s="12" t="n">
        <f aca="false">Q5466-R5466</f>
        <v>13137.6</v>
      </c>
      <c r="T5466" s="11" t="n">
        <f aca="false">IFERROR(S5466/Q5466,0)</f>
        <v>0.494735787681163</v>
      </c>
      <c r="U5466" s="13" t="n">
        <f aca="false">F5466-E5466</f>
        <v>4</v>
      </c>
      <c r="V5466" s="13" t="n">
        <f aca="false">G5466-F5466</f>
        <v>2</v>
      </c>
      <c r="W5466" s="13" t="n">
        <f aca="false">G5466-E5466</f>
        <v>6</v>
      </c>
      <c r="X5466" s="10" t="n">
        <f aca="false">YEAR(E5466)</f>
        <v>2020</v>
      </c>
      <c r="Y5466" s="0" t="str">
        <f aca="false">TEXT(E5466,"yyyy-mm")</f>
        <v>2020-03</v>
      </c>
      <c r="Z5466" s="0" t="str">
        <f aca="false">"Q"&amp;ROUNDUP(MONTH(E5466)/3,0)&amp;"-"&amp;YEAR(E5466)</f>
        <v>Q1-2020</v>
      </c>
    </row>
    <row r="5467" customFormat="false" ht="14.25" hidden="false" customHeight="false" outlineLevel="0" collapsed="false">
      <c r="A5467" s="0" t="s">
        <v>5509</v>
      </c>
      <c r="B5467" s="0" t="s">
        <v>38</v>
      </c>
      <c r="C5467" s="0" t="s">
        <v>48</v>
      </c>
      <c r="D5467" s="9" t="n">
        <v>43800</v>
      </c>
      <c r="E5467" s="9" t="n">
        <v>43898</v>
      </c>
      <c r="F5467" s="9" t="n">
        <v>43915</v>
      </c>
      <c r="G5467" s="9" t="n">
        <v>43917</v>
      </c>
      <c r="H5467" s="10" t="s">
        <v>36</v>
      </c>
      <c r="I5467" s="0" t="n">
        <v>16</v>
      </c>
      <c r="J5467" s="0" t="n">
        <v>1</v>
      </c>
      <c r="K5467" s="0" t="n">
        <v>18</v>
      </c>
      <c r="L5467" s="0" t="n">
        <v>38</v>
      </c>
      <c r="M5467" s="0" t="n">
        <v>8</v>
      </c>
      <c r="N5467" s="11" t="n">
        <v>0.15</v>
      </c>
      <c r="O5467" s="12" t="n">
        <v>142.84</v>
      </c>
      <c r="P5467" s="12" t="n">
        <v>174.2</v>
      </c>
      <c r="Q5467" s="12" t="n">
        <f aca="false">M5467*P5467*(1-N5467)</f>
        <v>1184.56</v>
      </c>
      <c r="R5467" s="12" t="n">
        <f aca="false">M5467*O5467</f>
        <v>1142.72</v>
      </c>
      <c r="S5467" s="12" t="n">
        <f aca="false">Q5467-R5467</f>
        <v>41.8399999999999</v>
      </c>
      <c r="T5467" s="11" t="n">
        <f aca="false">IFERROR(S5467/Q5467,0)</f>
        <v>0.0353211318970756</v>
      </c>
      <c r="U5467" s="13" t="n">
        <f aca="false">F5467-E5467</f>
        <v>17</v>
      </c>
      <c r="V5467" s="13" t="n">
        <f aca="false">G5467-F5467</f>
        <v>2</v>
      </c>
      <c r="W5467" s="13" t="n">
        <f aca="false">G5467-E5467</f>
        <v>19</v>
      </c>
      <c r="X5467" s="10" t="n">
        <f aca="false">YEAR(E5467)</f>
        <v>2020</v>
      </c>
      <c r="Y5467" s="0" t="str">
        <f aca="false">TEXT(E5467,"yyyy-mm")</f>
        <v>2020-03</v>
      </c>
      <c r="Z5467" s="0" t="str">
        <f aca="false">"Q"&amp;ROUNDUP(MONTH(E5467)/3,0)&amp;"-"&amp;YEAR(E5467)</f>
        <v>Q1-2020</v>
      </c>
    </row>
    <row r="5468" customFormat="false" ht="14.25" hidden="false" customHeight="false" outlineLevel="0" collapsed="false">
      <c r="A5468" s="0" t="s">
        <v>5510</v>
      </c>
      <c r="B5468" s="0" t="s">
        <v>38</v>
      </c>
      <c r="C5468" s="0" t="s">
        <v>79</v>
      </c>
      <c r="D5468" s="9" t="n">
        <v>43800</v>
      </c>
      <c r="E5468" s="9" t="n">
        <v>43898</v>
      </c>
      <c r="F5468" s="9" t="n">
        <v>43906</v>
      </c>
      <c r="G5468" s="9" t="n">
        <v>43911</v>
      </c>
      <c r="H5468" s="10" t="s">
        <v>36</v>
      </c>
      <c r="I5468" s="0" t="n">
        <v>13</v>
      </c>
      <c r="J5468" s="0" t="n">
        <v>29</v>
      </c>
      <c r="K5468" s="0" t="n">
        <v>76</v>
      </c>
      <c r="L5468" s="0" t="n">
        <v>18</v>
      </c>
      <c r="M5468" s="0" t="n">
        <v>7</v>
      </c>
      <c r="N5468" s="11" t="n">
        <v>0.3</v>
      </c>
      <c r="O5468" s="12" t="n">
        <v>708.19</v>
      </c>
      <c r="P5468" s="12" t="n">
        <v>1011.7</v>
      </c>
      <c r="Q5468" s="12" t="n">
        <f aca="false">M5468*P5468*(1-N5468)</f>
        <v>4957.33</v>
      </c>
      <c r="R5468" s="12" t="n">
        <f aca="false">M5468*O5468</f>
        <v>4957.33</v>
      </c>
      <c r="S5468" s="12" t="n">
        <f aca="false">Q5468-R5468</f>
        <v>0</v>
      </c>
      <c r="T5468" s="11" t="n">
        <f aca="false">IFERROR(S5468/Q5468,0)</f>
        <v>0</v>
      </c>
      <c r="U5468" s="13" t="n">
        <f aca="false">F5468-E5468</f>
        <v>8</v>
      </c>
      <c r="V5468" s="13" t="n">
        <f aca="false">G5468-F5468</f>
        <v>5</v>
      </c>
      <c r="W5468" s="13" t="n">
        <f aca="false">G5468-E5468</f>
        <v>13</v>
      </c>
      <c r="X5468" s="10" t="n">
        <f aca="false">YEAR(E5468)</f>
        <v>2020</v>
      </c>
      <c r="Y5468" s="0" t="str">
        <f aca="false">TEXT(E5468,"yyyy-mm")</f>
        <v>2020-03</v>
      </c>
      <c r="Z5468" s="0" t="str">
        <f aca="false">"Q"&amp;ROUNDUP(MONTH(E5468)/3,0)&amp;"-"&amp;YEAR(E5468)</f>
        <v>Q1-2020</v>
      </c>
    </row>
    <row r="5469" customFormat="false" ht="14.25" hidden="false" customHeight="false" outlineLevel="0" collapsed="false">
      <c r="A5469" s="0" t="s">
        <v>5511</v>
      </c>
      <c r="B5469" s="0" t="s">
        <v>34</v>
      </c>
      <c r="C5469" s="0" t="s">
        <v>39</v>
      </c>
      <c r="D5469" s="9" t="n">
        <v>43800</v>
      </c>
      <c r="E5469" s="9" t="n">
        <v>43898</v>
      </c>
      <c r="F5469" s="9" t="n">
        <v>43919</v>
      </c>
      <c r="G5469" s="9" t="n">
        <v>43921</v>
      </c>
      <c r="H5469" s="10" t="s">
        <v>36</v>
      </c>
      <c r="I5469" s="0" t="n">
        <v>11</v>
      </c>
      <c r="J5469" s="0" t="n">
        <v>4</v>
      </c>
      <c r="K5469" s="0" t="n">
        <v>147</v>
      </c>
      <c r="L5469" s="0" t="n">
        <v>26</v>
      </c>
      <c r="M5469" s="0" t="n">
        <v>5</v>
      </c>
      <c r="N5469" s="11" t="n">
        <v>0.075</v>
      </c>
      <c r="O5469" s="12" t="n">
        <v>539.89</v>
      </c>
      <c r="P5469" s="12" t="n">
        <v>1058.6</v>
      </c>
      <c r="Q5469" s="12" t="n">
        <f aca="false">M5469*P5469*(1-N5469)</f>
        <v>4896.025</v>
      </c>
      <c r="R5469" s="12" t="n">
        <f aca="false">M5469*O5469</f>
        <v>2699.45</v>
      </c>
      <c r="S5469" s="12" t="n">
        <f aca="false">Q5469-R5469</f>
        <v>2196.575</v>
      </c>
      <c r="T5469" s="11" t="n">
        <f aca="false">IFERROR(S5469/Q5469,0)</f>
        <v>0.448644563702187</v>
      </c>
      <c r="U5469" s="13" t="n">
        <f aca="false">F5469-E5469</f>
        <v>21</v>
      </c>
      <c r="V5469" s="13" t="n">
        <f aca="false">G5469-F5469</f>
        <v>2</v>
      </c>
      <c r="W5469" s="13" t="n">
        <f aca="false">G5469-E5469</f>
        <v>23</v>
      </c>
      <c r="X5469" s="10" t="n">
        <f aca="false">YEAR(E5469)</f>
        <v>2020</v>
      </c>
      <c r="Y5469" s="0" t="str">
        <f aca="false">TEXT(E5469,"yyyy-mm")</f>
        <v>2020-03</v>
      </c>
      <c r="Z5469" s="0" t="str">
        <f aca="false">"Q"&amp;ROUNDUP(MONTH(E5469)/3,0)&amp;"-"&amp;YEAR(E5469)</f>
        <v>Q1-2020</v>
      </c>
    </row>
    <row r="5470" customFormat="false" ht="14.25" hidden="false" customHeight="false" outlineLevel="0" collapsed="false">
      <c r="A5470" s="0" t="s">
        <v>5512</v>
      </c>
      <c r="B5470" s="0" t="s">
        <v>34</v>
      </c>
      <c r="C5470" s="0" t="s">
        <v>39</v>
      </c>
      <c r="D5470" s="9" t="n">
        <v>43800</v>
      </c>
      <c r="E5470" s="9" t="n">
        <v>43899</v>
      </c>
      <c r="F5470" s="9" t="n">
        <v>43925</v>
      </c>
      <c r="G5470" s="9" t="n">
        <v>43934</v>
      </c>
      <c r="H5470" s="10" t="s">
        <v>36</v>
      </c>
      <c r="I5470" s="0" t="n">
        <v>11</v>
      </c>
      <c r="J5470" s="0" t="n">
        <v>12</v>
      </c>
      <c r="K5470" s="0" t="n">
        <v>183</v>
      </c>
      <c r="L5470" s="0" t="n">
        <v>13</v>
      </c>
      <c r="M5470" s="0" t="n">
        <v>7</v>
      </c>
      <c r="N5470" s="11" t="n">
        <v>0.05</v>
      </c>
      <c r="O5470" s="12" t="n">
        <v>1166.81</v>
      </c>
      <c r="P5470" s="12" t="n">
        <v>2592.9</v>
      </c>
      <c r="Q5470" s="12" t="n">
        <f aca="false">M5470*P5470*(1-N5470)</f>
        <v>17242.785</v>
      </c>
      <c r="R5470" s="12" t="n">
        <f aca="false">M5470*O5470</f>
        <v>8167.67</v>
      </c>
      <c r="S5470" s="12" t="n">
        <f aca="false">Q5470-R5470</f>
        <v>9075.115</v>
      </c>
      <c r="T5470" s="11" t="n">
        <f aca="false">IFERROR(S5470/Q5470,0)</f>
        <v>0.526313759639177</v>
      </c>
      <c r="U5470" s="13" t="n">
        <f aca="false">F5470-E5470</f>
        <v>26</v>
      </c>
      <c r="V5470" s="13" t="n">
        <f aca="false">G5470-F5470</f>
        <v>9</v>
      </c>
      <c r="W5470" s="13" t="n">
        <f aca="false">G5470-E5470</f>
        <v>35</v>
      </c>
      <c r="X5470" s="10" t="n">
        <f aca="false">YEAR(E5470)</f>
        <v>2020</v>
      </c>
      <c r="Y5470" s="0" t="str">
        <f aca="false">TEXT(E5470,"yyyy-mm")</f>
        <v>2020-03</v>
      </c>
      <c r="Z5470" s="0" t="str">
        <f aca="false">"Q"&amp;ROUNDUP(MONTH(E5470)/3,0)&amp;"-"&amp;YEAR(E5470)</f>
        <v>Q1-2020</v>
      </c>
    </row>
    <row r="5471" customFormat="false" ht="14.25" hidden="false" customHeight="false" outlineLevel="0" collapsed="false">
      <c r="A5471" s="0" t="s">
        <v>5513</v>
      </c>
      <c r="B5471" s="0" t="s">
        <v>38</v>
      </c>
      <c r="C5471" s="0" t="s">
        <v>48</v>
      </c>
      <c r="D5471" s="9" t="n">
        <v>43800</v>
      </c>
      <c r="E5471" s="9" t="n">
        <v>43899</v>
      </c>
      <c r="F5471" s="9" t="n">
        <v>43926</v>
      </c>
      <c r="G5471" s="9" t="n">
        <v>43932</v>
      </c>
      <c r="H5471" s="10" t="s">
        <v>36</v>
      </c>
      <c r="I5471" s="0" t="n">
        <v>18</v>
      </c>
      <c r="J5471" s="0" t="n">
        <v>15</v>
      </c>
      <c r="K5471" s="0" t="n">
        <v>42</v>
      </c>
      <c r="L5471" s="0" t="n">
        <v>34</v>
      </c>
      <c r="M5471" s="0" t="n">
        <v>5</v>
      </c>
      <c r="N5471" s="11" t="n">
        <v>0.1</v>
      </c>
      <c r="O5471" s="12" t="n">
        <v>861.55</v>
      </c>
      <c r="P5471" s="12" t="n">
        <v>1118.9</v>
      </c>
      <c r="Q5471" s="12" t="n">
        <f aca="false">M5471*P5471*(1-N5471)</f>
        <v>5035.05</v>
      </c>
      <c r="R5471" s="12" t="n">
        <f aca="false">M5471*O5471</f>
        <v>4307.75</v>
      </c>
      <c r="S5471" s="12" t="n">
        <f aca="false">Q5471-R5471</f>
        <v>727.3</v>
      </c>
      <c r="T5471" s="11" t="n">
        <f aca="false">IFERROR(S5471/Q5471,0)</f>
        <v>0.144447423560839</v>
      </c>
      <c r="U5471" s="13" t="n">
        <f aca="false">F5471-E5471</f>
        <v>27</v>
      </c>
      <c r="V5471" s="13" t="n">
        <f aca="false">G5471-F5471</f>
        <v>6</v>
      </c>
      <c r="W5471" s="13" t="n">
        <f aca="false">G5471-E5471</f>
        <v>33</v>
      </c>
      <c r="X5471" s="10" t="n">
        <f aca="false">YEAR(E5471)</f>
        <v>2020</v>
      </c>
      <c r="Y5471" s="0" t="str">
        <f aca="false">TEXT(E5471,"yyyy-mm")</f>
        <v>2020-03</v>
      </c>
      <c r="Z5471" s="0" t="str">
        <f aca="false">"Q"&amp;ROUNDUP(MONTH(E5471)/3,0)&amp;"-"&amp;YEAR(E5471)</f>
        <v>Q1-2020</v>
      </c>
    </row>
    <row r="5472" customFormat="false" ht="14.25" hidden="false" customHeight="false" outlineLevel="0" collapsed="false">
      <c r="A5472" s="0" t="s">
        <v>5514</v>
      </c>
      <c r="B5472" s="0" t="s">
        <v>34</v>
      </c>
      <c r="C5472" s="0" t="s">
        <v>46</v>
      </c>
      <c r="D5472" s="9" t="n">
        <v>43800</v>
      </c>
      <c r="E5472" s="9" t="n">
        <v>43899</v>
      </c>
      <c r="F5472" s="9" t="n">
        <v>43922</v>
      </c>
      <c r="G5472" s="9" t="n">
        <v>43927</v>
      </c>
      <c r="H5472" s="10" t="s">
        <v>36</v>
      </c>
      <c r="I5472" s="0" t="n">
        <v>1</v>
      </c>
      <c r="J5472" s="0" t="n">
        <v>15</v>
      </c>
      <c r="K5472" s="0" t="n">
        <v>267</v>
      </c>
      <c r="L5472" s="0" t="n">
        <v>1</v>
      </c>
      <c r="M5472" s="0" t="n">
        <v>1</v>
      </c>
      <c r="N5472" s="11" t="n">
        <v>0.2</v>
      </c>
      <c r="O5472" s="12" t="n">
        <v>556.1</v>
      </c>
      <c r="P5472" s="12" t="n">
        <v>1112.2</v>
      </c>
      <c r="Q5472" s="12" t="n">
        <f aca="false">M5472*P5472*(1-N5472)</f>
        <v>889.76</v>
      </c>
      <c r="R5472" s="12" t="n">
        <f aca="false">M5472*O5472</f>
        <v>556.1</v>
      </c>
      <c r="S5472" s="12" t="n">
        <f aca="false">Q5472-R5472</f>
        <v>333.66</v>
      </c>
      <c r="T5472" s="11" t="n">
        <f aca="false">IFERROR(S5472/Q5472,0)</f>
        <v>0.375</v>
      </c>
      <c r="U5472" s="13" t="n">
        <f aca="false">F5472-E5472</f>
        <v>23</v>
      </c>
      <c r="V5472" s="13" t="n">
        <f aca="false">G5472-F5472</f>
        <v>5</v>
      </c>
      <c r="W5472" s="13" t="n">
        <f aca="false">G5472-E5472</f>
        <v>28</v>
      </c>
      <c r="X5472" s="10" t="n">
        <f aca="false">YEAR(E5472)</f>
        <v>2020</v>
      </c>
      <c r="Y5472" s="0" t="str">
        <f aca="false">TEXT(E5472,"yyyy-mm")</f>
        <v>2020-03</v>
      </c>
      <c r="Z5472" s="0" t="str">
        <f aca="false">"Q"&amp;ROUNDUP(MONTH(E5472)/3,0)&amp;"-"&amp;YEAR(E5472)</f>
        <v>Q1-2020</v>
      </c>
    </row>
    <row r="5473" customFormat="false" ht="14.25" hidden="false" customHeight="false" outlineLevel="0" collapsed="false">
      <c r="A5473" s="0" t="s">
        <v>5515</v>
      </c>
      <c r="B5473" s="0" t="s">
        <v>38</v>
      </c>
      <c r="C5473" s="0" t="s">
        <v>58</v>
      </c>
      <c r="D5473" s="9" t="n">
        <v>43800</v>
      </c>
      <c r="E5473" s="9" t="n">
        <v>43899</v>
      </c>
      <c r="F5473" s="9" t="n">
        <v>43918</v>
      </c>
      <c r="G5473" s="9" t="n">
        <v>43925</v>
      </c>
      <c r="H5473" s="10" t="s">
        <v>36</v>
      </c>
      <c r="I5473" s="0" t="n">
        <v>14</v>
      </c>
      <c r="J5473" s="0" t="n">
        <v>30</v>
      </c>
      <c r="K5473" s="0" t="n">
        <v>350</v>
      </c>
      <c r="L5473" s="0" t="n">
        <v>39</v>
      </c>
      <c r="M5473" s="0" t="n">
        <v>1</v>
      </c>
      <c r="N5473" s="11" t="n">
        <v>0.05</v>
      </c>
      <c r="O5473" s="12" t="n">
        <v>1730.61</v>
      </c>
      <c r="P5473" s="12" t="n">
        <v>3845.8</v>
      </c>
      <c r="Q5473" s="12" t="n">
        <f aca="false">M5473*P5473*(1-N5473)</f>
        <v>3653.51</v>
      </c>
      <c r="R5473" s="12" t="n">
        <f aca="false">M5473*O5473</f>
        <v>1730.61</v>
      </c>
      <c r="S5473" s="12" t="n">
        <f aca="false">Q5473-R5473</f>
        <v>1922.9</v>
      </c>
      <c r="T5473" s="11" t="n">
        <f aca="false">IFERROR(S5473/Q5473,0)</f>
        <v>0.526315789473684</v>
      </c>
      <c r="U5473" s="13" t="n">
        <f aca="false">F5473-E5473</f>
        <v>19</v>
      </c>
      <c r="V5473" s="13" t="n">
        <f aca="false">G5473-F5473</f>
        <v>7</v>
      </c>
      <c r="W5473" s="13" t="n">
        <f aca="false">G5473-E5473</f>
        <v>26</v>
      </c>
      <c r="X5473" s="10" t="n">
        <f aca="false">YEAR(E5473)</f>
        <v>2020</v>
      </c>
      <c r="Y5473" s="0" t="str">
        <f aca="false">TEXT(E5473,"yyyy-mm")</f>
        <v>2020-03</v>
      </c>
      <c r="Z5473" s="0" t="str">
        <f aca="false">"Q"&amp;ROUNDUP(MONTH(E5473)/3,0)&amp;"-"&amp;YEAR(E5473)</f>
        <v>Q1-2020</v>
      </c>
    </row>
    <row r="5474" customFormat="false" ht="14.25" hidden="false" customHeight="false" outlineLevel="0" collapsed="false">
      <c r="A5474" s="0" t="s">
        <v>5516</v>
      </c>
      <c r="B5474" s="0" t="s">
        <v>38</v>
      </c>
      <c r="C5474" s="0" t="s">
        <v>46</v>
      </c>
      <c r="D5474" s="9" t="n">
        <v>43800</v>
      </c>
      <c r="E5474" s="9" t="n">
        <v>43899</v>
      </c>
      <c r="F5474" s="9" t="n">
        <v>43911</v>
      </c>
      <c r="G5474" s="9" t="n">
        <v>43916</v>
      </c>
      <c r="H5474" s="10" t="s">
        <v>36</v>
      </c>
      <c r="I5474" s="0" t="n">
        <v>20</v>
      </c>
      <c r="J5474" s="0" t="n">
        <v>46</v>
      </c>
      <c r="K5474" s="0" t="n">
        <v>277</v>
      </c>
      <c r="L5474" s="0" t="n">
        <v>10</v>
      </c>
      <c r="M5474" s="0" t="n">
        <v>5</v>
      </c>
      <c r="N5474" s="11" t="n">
        <v>0.05</v>
      </c>
      <c r="O5474" s="12" t="n">
        <v>1974.16</v>
      </c>
      <c r="P5474" s="12" t="n">
        <v>2378.5</v>
      </c>
      <c r="Q5474" s="12" t="n">
        <f aca="false">M5474*P5474*(1-N5474)</f>
        <v>11297.875</v>
      </c>
      <c r="R5474" s="12" t="n">
        <f aca="false">M5474*O5474</f>
        <v>9870.8</v>
      </c>
      <c r="S5474" s="12" t="n">
        <f aca="false">Q5474-R5474</f>
        <v>1427.075</v>
      </c>
      <c r="T5474" s="11" t="n">
        <f aca="false">IFERROR(S5474/Q5474,0)</f>
        <v>0.126313576668179</v>
      </c>
      <c r="U5474" s="13" t="n">
        <f aca="false">F5474-E5474</f>
        <v>12</v>
      </c>
      <c r="V5474" s="13" t="n">
        <f aca="false">G5474-F5474</f>
        <v>5</v>
      </c>
      <c r="W5474" s="13" t="n">
        <f aca="false">G5474-E5474</f>
        <v>17</v>
      </c>
      <c r="X5474" s="10" t="n">
        <f aca="false">YEAR(E5474)</f>
        <v>2020</v>
      </c>
      <c r="Y5474" s="0" t="str">
        <f aca="false">TEXT(E5474,"yyyy-mm")</f>
        <v>2020-03</v>
      </c>
      <c r="Z5474" s="0" t="str">
        <f aca="false">"Q"&amp;ROUNDUP(MONTH(E5474)/3,0)&amp;"-"&amp;YEAR(E5474)</f>
        <v>Q1-2020</v>
      </c>
    </row>
    <row r="5475" customFormat="false" ht="14.25" hidden="false" customHeight="false" outlineLevel="0" collapsed="false">
      <c r="A5475" s="0" t="s">
        <v>5517</v>
      </c>
      <c r="B5475" s="0" t="s">
        <v>43</v>
      </c>
      <c r="C5475" s="0" t="s">
        <v>46</v>
      </c>
      <c r="D5475" s="9" t="n">
        <v>43800</v>
      </c>
      <c r="E5475" s="9" t="n">
        <v>43899</v>
      </c>
      <c r="F5475" s="9" t="n">
        <v>43916</v>
      </c>
      <c r="G5475" s="9" t="n">
        <v>43926</v>
      </c>
      <c r="H5475" s="10" t="s">
        <v>36</v>
      </c>
      <c r="I5475" s="0" t="n">
        <v>27</v>
      </c>
      <c r="J5475" s="0" t="n">
        <v>36</v>
      </c>
      <c r="K5475" s="0" t="n">
        <v>308</v>
      </c>
      <c r="L5475" s="0" t="n">
        <v>36</v>
      </c>
      <c r="M5475" s="0" t="n">
        <v>3</v>
      </c>
      <c r="N5475" s="11" t="n">
        <v>0.05</v>
      </c>
      <c r="O5475" s="12" t="n">
        <v>1677.75</v>
      </c>
      <c r="P5475" s="12" t="n">
        <v>3289.7</v>
      </c>
      <c r="Q5475" s="12" t="n">
        <f aca="false">M5475*P5475*(1-N5475)</f>
        <v>9375.645</v>
      </c>
      <c r="R5475" s="12" t="n">
        <f aca="false">M5475*O5475</f>
        <v>5033.25</v>
      </c>
      <c r="S5475" s="12" t="n">
        <f aca="false">Q5475-R5475</f>
        <v>4342.395</v>
      </c>
      <c r="T5475" s="11" t="n">
        <f aca="false">IFERROR(S5475/Q5475,0)</f>
        <v>0.463156934802886</v>
      </c>
      <c r="U5475" s="13" t="n">
        <f aca="false">F5475-E5475</f>
        <v>17</v>
      </c>
      <c r="V5475" s="13" t="n">
        <f aca="false">G5475-F5475</f>
        <v>10</v>
      </c>
      <c r="W5475" s="13" t="n">
        <f aca="false">G5475-E5475</f>
        <v>27</v>
      </c>
      <c r="X5475" s="10" t="n">
        <f aca="false">YEAR(E5475)</f>
        <v>2020</v>
      </c>
      <c r="Y5475" s="0" t="str">
        <f aca="false">TEXT(E5475,"yyyy-mm")</f>
        <v>2020-03</v>
      </c>
      <c r="Z5475" s="0" t="str">
        <f aca="false">"Q"&amp;ROUNDUP(MONTH(E5475)/3,0)&amp;"-"&amp;YEAR(E5475)</f>
        <v>Q1-2020</v>
      </c>
    </row>
    <row r="5476" customFormat="false" ht="14.25" hidden="false" customHeight="false" outlineLevel="0" collapsed="false">
      <c r="A5476" s="0" t="s">
        <v>5518</v>
      </c>
      <c r="B5476" s="0" t="s">
        <v>38</v>
      </c>
      <c r="C5476" s="0" t="s">
        <v>39</v>
      </c>
      <c r="D5476" s="9" t="n">
        <v>43800</v>
      </c>
      <c r="E5476" s="9" t="n">
        <v>43899</v>
      </c>
      <c r="F5476" s="9" t="n">
        <v>43925</v>
      </c>
      <c r="G5476" s="9" t="n">
        <v>43927</v>
      </c>
      <c r="H5476" s="10" t="s">
        <v>36</v>
      </c>
      <c r="I5476" s="0" t="n">
        <v>17</v>
      </c>
      <c r="J5476" s="0" t="n">
        <v>38</v>
      </c>
      <c r="K5476" s="0" t="n">
        <v>116</v>
      </c>
      <c r="L5476" s="0" t="n">
        <v>20</v>
      </c>
      <c r="M5476" s="0" t="n">
        <v>6</v>
      </c>
      <c r="N5476" s="11" t="n">
        <v>0.4</v>
      </c>
      <c r="O5476" s="12" t="n">
        <v>1068.65</v>
      </c>
      <c r="P5476" s="12" t="n">
        <v>1842.5</v>
      </c>
      <c r="Q5476" s="12" t="n">
        <f aca="false">M5476*P5476*(1-N5476)</f>
        <v>6633</v>
      </c>
      <c r="R5476" s="12" t="n">
        <f aca="false">M5476*O5476</f>
        <v>6411.9</v>
      </c>
      <c r="S5476" s="12" t="n">
        <f aca="false">Q5476-R5476</f>
        <v>221.099999999999</v>
      </c>
      <c r="T5476" s="11" t="n">
        <f aca="false">IFERROR(S5476/Q5476,0)</f>
        <v>0.0333333333333333</v>
      </c>
      <c r="U5476" s="13" t="n">
        <f aca="false">F5476-E5476</f>
        <v>26</v>
      </c>
      <c r="V5476" s="13" t="n">
        <f aca="false">G5476-F5476</f>
        <v>2</v>
      </c>
      <c r="W5476" s="13" t="n">
        <f aca="false">G5476-E5476</f>
        <v>28</v>
      </c>
      <c r="X5476" s="10" t="n">
        <f aca="false">YEAR(E5476)</f>
        <v>2020</v>
      </c>
      <c r="Y5476" s="0" t="str">
        <f aca="false">TEXT(E5476,"yyyy-mm")</f>
        <v>2020-03</v>
      </c>
      <c r="Z5476" s="0" t="str">
        <f aca="false">"Q"&amp;ROUNDUP(MONTH(E5476)/3,0)&amp;"-"&amp;YEAR(E5476)</f>
        <v>Q1-2020</v>
      </c>
    </row>
    <row r="5477" customFormat="false" ht="14.25" hidden="false" customHeight="false" outlineLevel="0" collapsed="false">
      <c r="A5477" s="0" t="s">
        <v>5519</v>
      </c>
      <c r="B5477" s="0" t="s">
        <v>38</v>
      </c>
      <c r="C5477" s="0" t="s">
        <v>48</v>
      </c>
      <c r="D5477" s="9" t="n">
        <v>43800</v>
      </c>
      <c r="E5477" s="9" t="n">
        <v>43899</v>
      </c>
      <c r="F5477" s="9" t="n">
        <v>43908</v>
      </c>
      <c r="G5477" s="9" t="n">
        <v>43917</v>
      </c>
      <c r="H5477" s="10" t="s">
        <v>36</v>
      </c>
      <c r="I5477" s="0" t="n">
        <v>17</v>
      </c>
      <c r="J5477" s="0" t="n">
        <v>15</v>
      </c>
      <c r="K5477" s="0" t="n">
        <v>53</v>
      </c>
      <c r="L5477" s="0" t="n">
        <v>14</v>
      </c>
      <c r="M5477" s="0" t="n">
        <v>2</v>
      </c>
      <c r="N5477" s="11" t="n">
        <v>0.1</v>
      </c>
      <c r="O5477" s="12" t="n">
        <v>2102.06</v>
      </c>
      <c r="P5477" s="12" t="n">
        <v>3892.7</v>
      </c>
      <c r="Q5477" s="12" t="n">
        <f aca="false">M5477*P5477*(1-N5477)</f>
        <v>7006.86</v>
      </c>
      <c r="R5477" s="12" t="n">
        <f aca="false">M5477*O5477</f>
        <v>4204.12</v>
      </c>
      <c r="S5477" s="12" t="n">
        <f aca="false">Q5477-R5477</f>
        <v>2802.74</v>
      </c>
      <c r="T5477" s="11" t="n">
        <f aca="false">IFERROR(S5477/Q5477,0)</f>
        <v>0.39999942913088</v>
      </c>
      <c r="U5477" s="13" t="n">
        <f aca="false">F5477-E5477</f>
        <v>9</v>
      </c>
      <c r="V5477" s="13" t="n">
        <f aca="false">G5477-F5477</f>
        <v>9</v>
      </c>
      <c r="W5477" s="13" t="n">
        <f aca="false">G5477-E5477</f>
        <v>18</v>
      </c>
      <c r="X5477" s="10" t="n">
        <f aca="false">YEAR(E5477)</f>
        <v>2020</v>
      </c>
      <c r="Y5477" s="0" t="str">
        <f aca="false">TEXT(E5477,"yyyy-mm")</f>
        <v>2020-03</v>
      </c>
      <c r="Z5477" s="0" t="str">
        <f aca="false">"Q"&amp;ROUNDUP(MONTH(E5477)/3,0)&amp;"-"&amp;YEAR(E5477)</f>
        <v>Q1-2020</v>
      </c>
    </row>
    <row r="5478" customFormat="false" ht="14.25" hidden="false" customHeight="false" outlineLevel="0" collapsed="false">
      <c r="A5478" s="0" t="s">
        <v>5520</v>
      </c>
      <c r="B5478" s="0" t="s">
        <v>34</v>
      </c>
      <c r="C5478" s="0" t="s">
        <v>35</v>
      </c>
      <c r="D5478" s="9" t="n">
        <v>43800</v>
      </c>
      <c r="E5478" s="9" t="n">
        <v>43899</v>
      </c>
      <c r="F5478" s="9" t="n">
        <v>43916</v>
      </c>
      <c r="G5478" s="9" t="n">
        <v>43918</v>
      </c>
      <c r="H5478" s="10" t="s">
        <v>36</v>
      </c>
      <c r="I5478" s="0" t="n">
        <v>8</v>
      </c>
      <c r="J5478" s="0" t="n">
        <v>48</v>
      </c>
      <c r="K5478" s="0" t="n">
        <v>206</v>
      </c>
      <c r="L5478" s="0" t="n">
        <v>2</v>
      </c>
      <c r="M5478" s="0" t="n">
        <v>2</v>
      </c>
      <c r="N5478" s="11" t="n">
        <v>0.15</v>
      </c>
      <c r="O5478" s="12" t="n">
        <v>1293.44</v>
      </c>
      <c r="P5478" s="12" t="n">
        <v>2351.7</v>
      </c>
      <c r="Q5478" s="12" t="n">
        <f aca="false">M5478*P5478*(1-N5478)</f>
        <v>3997.89</v>
      </c>
      <c r="R5478" s="12" t="n">
        <f aca="false">M5478*O5478</f>
        <v>2586.88</v>
      </c>
      <c r="S5478" s="12" t="n">
        <f aca="false">Q5478-R5478</f>
        <v>1411.01</v>
      </c>
      <c r="T5478" s="11" t="n">
        <f aca="false">IFERROR(S5478/Q5478,0)</f>
        <v>0.352938675151142</v>
      </c>
      <c r="U5478" s="13" t="n">
        <f aca="false">F5478-E5478</f>
        <v>17</v>
      </c>
      <c r="V5478" s="13" t="n">
        <f aca="false">G5478-F5478</f>
        <v>2</v>
      </c>
      <c r="W5478" s="13" t="n">
        <f aca="false">G5478-E5478</f>
        <v>19</v>
      </c>
      <c r="X5478" s="10" t="n">
        <f aca="false">YEAR(E5478)</f>
        <v>2020</v>
      </c>
      <c r="Y5478" s="0" t="str">
        <f aca="false">TEXT(E5478,"yyyy-mm")</f>
        <v>2020-03</v>
      </c>
      <c r="Z5478" s="0" t="str">
        <f aca="false">"Q"&amp;ROUNDUP(MONTH(E5478)/3,0)&amp;"-"&amp;YEAR(E5478)</f>
        <v>Q1-2020</v>
      </c>
    </row>
    <row r="5479" customFormat="false" ht="14.25" hidden="false" customHeight="false" outlineLevel="0" collapsed="false">
      <c r="A5479" s="0" t="s">
        <v>5521</v>
      </c>
      <c r="B5479" s="0" t="s">
        <v>41</v>
      </c>
      <c r="C5479" s="0" t="s">
        <v>39</v>
      </c>
      <c r="D5479" s="9" t="n">
        <v>43800</v>
      </c>
      <c r="E5479" s="9" t="n">
        <v>43899</v>
      </c>
      <c r="F5479" s="9" t="n">
        <v>43914</v>
      </c>
      <c r="G5479" s="9" t="n">
        <v>43922</v>
      </c>
      <c r="H5479" s="10" t="s">
        <v>36</v>
      </c>
      <c r="I5479" s="0" t="n">
        <v>24</v>
      </c>
      <c r="J5479" s="0" t="n">
        <v>25</v>
      </c>
      <c r="K5479" s="0" t="n">
        <v>202</v>
      </c>
      <c r="L5479" s="0" t="n">
        <v>42</v>
      </c>
      <c r="M5479" s="0" t="n">
        <v>3</v>
      </c>
      <c r="N5479" s="11" t="n">
        <v>0.15</v>
      </c>
      <c r="O5479" s="12" t="n">
        <v>1332.63</v>
      </c>
      <c r="P5479" s="12" t="n">
        <v>2613</v>
      </c>
      <c r="Q5479" s="12" t="n">
        <f aca="false">M5479*P5479*(1-N5479)</f>
        <v>6663.15</v>
      </c>
      <c r="R5479" s="12" t="n">
        <f aca="false">M5479*O5479</f>
        <v>3997.89</v>
      </c>
      <c r="S5479" s="12" t="n">
        <f aca="false">Q5479-R5479</f>
        <v>2665.26</v>
      </c>
      <c r="T5479" s="11" t="n">
        <f aca="false">IFERROR(S5479/Q5479,0)</f>
        <v>0.4</v>
      </c>
      <c r="U5479" s="13" t="n">
        <f aca="false">F5479-E5479</f>
        <v>15</v>
      </c>
      <c r="V5479" s="13" t="n">
        <f aca="false">G5479-F5479</f>
        <v>8</v>
      </c>
      <c r="W5479" s="13" t="n">
        <f aca="false">G5479-E5479</f>
        <v>23</v>
      </c>
      <c r="X5479" s="10" t="n">
        <f aca="false">YEAR(E5479)</f>
        <v>2020</v>
      </c>
      <c r="Y5479" s="0" t="str">
        <f aca="false">TEXT(E5479,"yyyy-mm")</f>
        <v>2020-03</v>
      </c>
      <c r="Z5479" s="0" t="str">
        <f aca="false">"Q"&amp;ROUNDUP(MONTH(E5479)/3,0)&amp;"-"&amp;YEAR(E5479)</f>
        <v>Q1-2020</v>
      </c>
    </row>
    <row r="5480" customFormat="false" ht="14.25" hidden="false" customHeight="false" outlineLevel="0" collapsed="false">
      <c r="A5480" s="0" t="s">
        <v>5522</v>
      </c>
      <c r="B5480" s="0" t="s">
        <v>34</v>
      </c>
      <c r="C5480" s="0" t="s">
        <v>48</v>
      </c>
      <c r="D5480" s="9" t="n">
        <v>43800</v>
      </c>
      <c r="E5480" s="9" t="n">
        <v>43899</v>
      </c>
      <c r="F5480" s="9" t="n">
        <v>43910</v>
      </c>
      <c r="G5480" s="9" t="n">
        <v>43912</v>
      </c>
      <c r="H5480" s="10" t="s">
        <v>36</v>
      </c>
      <c r="I5480" s="0" t="n">
        <v>12</v>
      </c>
      <c r="J5480" s="0" t="n">
        <v>47</v>
      </c>
      <c r="K5480" s="0" t="n">
        <v>21</v>
      </c>
      <c r="L5480" s="0" t="n">
        <v>24</v>
      </c>
      <c r="M5480" s="0" t="n">
        <v>3</v>
      </c>
      <c r="N5480" s="11" t="n">
        <v>0.075</v>
      </c>
      <c r="O5480" s="12" t="n">
        <v>899.81</v>
      </c>
      <c r="P5480" s="12" t="n">
        <v>1058.6</v>
      </c>
      <c r="Q5480" s="12" t="n">
        <f aca="false">M5480*P5480*(1-N5480)</f>
        <v>2937.615</v>
      </c>
      <c r="R5480" s="12" t="n">
        <f aca="false">M5480*O5480</f>
        <v>2699.43</v>
      </c>
      <c r="S5480" s="12" t="n">
        <f aca="false">Q5480-R5480</f>
        <v>238.185</v>
      </c>
      <c r="T5480" s="11" t="n">
        <f aca="false">IFERROR(S5480/Q5480,0)</f>
        <v>0.0810810810810811</v>
      </c>
      <c r="U5480" s="13" t="n">
        <f aca="false">F5480-E5480</f>
        <v>11</v>
      </c>
      <c r="V5480" s="13" t="n">
        <f aca="false">G5480-F5480</f>
        <v>2</v>
      </c>
      <c r="W5480" s="13" t="n">
        <f aca="false">G5480-E5480</f>
        <v>13</v>
      </c>
      <c r="X5480" s="10" t="n">
        <f aca="false">YEAR(E5480)</f>
        <v>2020</v>
      </c>
      <c r="Y5480" s="0" t="str">
        <f aca="false">TEXT(E5480,"yyyy-mm")</f>
        <v>2020-03</v>
      </c>
      <c r="Z5480" s="0" t="str">
        <f aca="false">"Q"&amp;ROUNDUP(MONTH(E5480)/3,0)&amp;"-"&amp;YEAR(E5480)</f>
        <v>Q1-2020</v>
      </c>
    </row>
    <row r="5481" customFormat="false" ht="14.25" hidden="false" customHeight="false" outlineLevel="0" collapsed="false">
      <c r="A5481" s="0" t="s">
        <v>5523</v>
      </c>
      <c r="B5481" s="0" t="s">
        <v>43</v>
      </c>
      <c r="C5481" s="0" t="s">
        <v>39</v>
      </c>
      <c r="D5481" s="9" t="n">
        <v>43800</v>
      </c>
      <c r="E5481" s="9" t="n">
        <v>43900</v>
      </c>
      <c r="F5481" s="9" t="n">
        <v>43905</v>
      </c>
      <c r="G5481" s="9" t="n">
        <v>43914</v>
      </c>
      <c r="H5481" s="10" t="s">
        <v>36</v>
      </c>
      <c r="I5481" s="0" t="n">
        <v>26</v>
      </c>
      <c r="J5481" s="0" t="n">
        <v>25</v>
      </c>
      <c r="K5481" s="0" t="n">
        <v>199</v>
      </c>
      <c r="L5481" s="0" t="n">
        <v>36</v>
      </c>
      <c r="M5481" s="0" t="n">
        <v>4</v>
      </c>
      <c r="N5481" s="11" t="n">
        <v>0.1</v>
      </c>
      <c r="O5481" s="12" t="n">
        <v>76.92</v>
      </c>
      <c r="P5481" s="12" t="n">
        <v>187.6</v>
      </c>
      <c r="Q5481" s="12" t="n">
        <f aca="false">M5481*P5481*(1-N5481)</f>
        <v>675.36</v>
      </c>
      <c r="R5481" s="12" t="n">
        <f aca="false">M5481*O5481</f>
        <v>307.68</v>
      </c>
      <c r="S5481" s="12" t="n">
        <f aca="false">Q5481-R5481</f>
        <v>367.68</v>
      </c>
      <c r="T5481" s="11" t="n">
        <f aca="false">IFERROR(S5481/Q5481,0)</f>
        <v>0.544420753375977</v>
      </c>
      <c r="U5481" s="13" t="n">
        <f aca="false">F5481-E5481</f>
        <v>5</v>
      </c>
      <c r="V5481" s="13" t="n">
        <f aca="false">G5481-F5481</f>
        <v>9</v>
      </c>
      <c r="W5481" s="13" t="n">
        <f aca="false">G5481-E5481</f>
        <v>14</v>
      </c>
      <c r="X5481" s="10" t="n">
        <f aca="false">YEAR(E5481)</f>
        <v>2020</v>
      </c>
      <c r="Y5481" s="0" t="str">
        <f aca="false">TEXT(E5481,"yyyy-mm")</f>
        <v>2020-03</v>
      </c>
      <c r="Z5481" s="0" t="str">
        <f aca="false">"Q"&amp;ROUNDUP(MONTH(E5481)/3,0)&amp;"-"&amp;YEAR(E5481)</f>
        <v>Q1-2020</v>
      </c>
    </row>
    <row r="5482" customFormat="false" ht="14.25" hidden="false" customHeight="false" outlineLevel="0" collapsed="false">
      <c r="A5482" s="0" t="s">
        <v>5524</v>
      </c>
      <c r="B5482" s="0" t="s">
        <v>34</v>
      </c>
      <c r="C5482" s="0" t="s">
        <v>46</v>
      </c>
      <c r="D5482" s="9" t="n">
        <v>43800</v>
      </c>
      <c r="E5482" s="9" t="n">
        <v>43900</v>
      </c>
      <c r="F5482" s="9" t="n">
        <v>43927</v>
      </c>
      <c r="G5482" s="9" t="n">
        <v>43930</v>
      </c>
      <c r="H5482" s="10" t="s">
        <v>36</v>
      </c>
      <c r="I5482" s="0" t="n">
        <v>8</v>
      </c>
      <c r="J5482" s="0" t="n">
        <v>20</v>
      </c>
      <c r="K5482" s="0" t="n">
        <v>280</v>
      </c>
      <c r="L5482" s="0" t="n">
        <v>29</v>
      </c>
      <c r="M5482" s="0" t="n">
        <v>1</v>
      </c>
      <c r="N5482" s="11" t="n">
        <v>0.075</v>
      </c>
      <c r="O5482" s="12" t="n">
        <v>816.6</v>
      </c>
      <c r="P5482" s="12" t="n">
        <v>1855.9</v>
      </c>
      <c r="Q5482" s="12" t="n">
        <f aca="false">M5482*P5482*(1-N5482)</f>
        <v>1716.7075</v>
      </c>
      <c r="R5482" s="12" t="n">
        <f aca="false">M5482*O5482</f>
        <v>816.6</v>
      </c>
      <c r="S5482" s="12" t="n">
        <f aca="false">Q5482-R5482</f>
        <v>900.1075</v>
      </c>
      <c r="T5482" s="11" t="n">
        <f aca="false">IFERROR(S5482/Q5482,0)</f>
        <v>0.52432199428266</v>
      </c>
      <c r="U5482" s="13" t="n">
        <f aca="false">F5482-E5482</f>
        <v>27</v>
      </c>
      <c r="V5482" s="13" t="n">
        <f aca="false">G5482-F5482</f>
        <v>3</v>
      </c>
      <c r="W5482" s="13" t="n">
        <f aca="false">G5482-E5482</f>
        <v>30</v>
      </c>
      <c r="X5482" s="10" t="n">
        <f aca="false">YEAR(E5482)</f>
        <v>2020</v>
      </c>
      <c r="Y5482" s="0" t="str">
        <f aca="false">TEXT(E5482,"yyyy-mm")</f>
        <v>2020-03</v>
      </c>
      <c r="Z5482" s="0" t="str">
        <f aca="false">"Q"&amp;ROUNDUP(MONTH(E5482)/3,0)&amp;"-"&amp;YEAR(E5482)</f>
        <v>Q1-2020</v>
      </c>
    </row>
    <row r="5483" customFormat="false" ht="14.25" hidden="false" customHeight="false" outlineLevel="0" collapsed="false">
      <c r="A5483" s="0" t="s">
        <v>5525</v>
      </c>
      <c r="B5483" s="0" t="s">
        <v>34</v>
      </c>
      <c r="C5483" s="0" t="s">
        <v>48</v>
      </c>
      <c r="D5483" s="9" t="n">
        <v>43800</v>
      </c>
      <c r="E5483" s="9" t="n">
        <v>43900</v>
      </c>
      <c r="F5483" s="9" t="n">
        <v>43926</v>
      </c>
      <c r="G5483" s="9" t="n">
        <v>43929</v>
      </c>
      <c r="H5483" s="10" t="s">
        <v>36</v>
      </c>
      <c r="I5483" s="0" t="n">
        <v>8</v>
      </c>
      <c r="J5483" s="0" t="n">
        <v>17</v>
      </c>
      <c r="K5483" s="0" t="n">
        <v>2</v>
      </c>
      <c r="L5483" s="0" t="n">
        <v>24</v>
      </c>
      <c r="M5483" s="0" t="n">
        <v>8</v>
      </c>
      <c r="N5483" s="11" t="n">
        <v>0.05</v>
      </c>
      <c r="O5483" s="12" t="n">
        <v>1625.15</v>
      </c>
      <c r="P5483" s="12" t="n">
        <v>2539.3</v>
      </c>
      <c r="Q5483" s="12" t="n">
        <f aca="false">M5483*P5483*(1-N5483)</f>
        <v>19298.68</v>
      </c>
      <c r="R5483" s="12" t="n">
        <f aca="false">M5483*O5483</f>
        <v>13001.2</v>
      </c>
      <c r="S5483" s="12" t="n">
        <f aca="false">Q5483-R5483</f>
        <v>6297.48</v>
      </c>
      <c r="T5483" s="11" t="n">
        <f aca="false">IFERROR(S5483/Q5483,0)</f>
        <v>0.326316618545932</v>
      </c>
      <c r="U5483" s="13" t="n">
        <f aca="false">F5483-E5483</f>
        <v>26</v>
      </c>
      <c r="V5483" s="13" t="n">
        <f aca="false">G5483-F5483</f>
        <v>3</v>
      </c>
      <c r="W5483" s="13" t="n">
        <f aca="false">G5483-E5483</f>
        <v>29</v>
      </c>
      <c r="X5483" s="10" t="n">
        <f aca="false">YEAR(E5483)</f>
        <v>2020</v>
      </c>
      <c r="Y5483" s="0" t="str">
        <f aca="false">TEXT(E5483,"yyyy-mm")</f>
        <v>2020-03</v>
      </c>
      <c r="Z5483" s="0" t="str">
        <f aca="false">"Q"&amp;ROUNDUP(MONTH(E5483)/3,0)&amp;"-"&amp;YEAR(E5483)</f>
        <v>Q1-2020</v>
      </c>
    </row>
    <row r="5484" customFormat="false" ht="14.25" hidden="false" customHeight="false" outlineLevel="0" collapsed="false">
      <c r="A5484" s="0" t="s">
        <v>5526</v>
      </c>
      <c r="B5484" s="0" t="s">
        <v>43</v>
      </c>
      <c r="C5484" s="0" t="s">
        <v>46</v>
      </c>
      <c r="D5484" s="9" t="n">
        <v>43800</v>
      </c>
      <c r="E5484" s="9" t="n">
        <v>43900</v>
      </c>
      <c r="F5484" s="9" t="n">
        <v>43902</v>
      </c>
      <c r="G5484" s="9" t="n">
        <v>43905</v>
      </c>
      <c r="H5484" s="10" t="s">
        <v>36</v>
      </c>
      <c r="I5484" s="0" t="n">
        <v>26</v>
      </c>
      <c r="J5484" s="0" t="n">
        <v>12</v>
      </c>
      <c r="K5484" s="0" t="n">
        <v>275</v>
      </c>
      <c r="L5484" s="0" t="n">
        <v>45</v>
      </c>
      <c r="M5484" s="0" t="n">
        <v>4</v>
      </c>
      <c r="N5484" s="11" t="n">
        <v>0.15</v>
      </c>
      <c r="O5484" s="12" t="n">
        <v>567.49</v>
      </c>
      <c r="P5484" s="12" t="n">
        <v>810.7</v>
      </c>
      <c r="Q5484" s="12" t="n">
        <f aca="false">M5484*P5484*(1-N5484)</f>
        <v>2756.38</v>
      </c>
      <c r="R5484" s="12" t="n">
        <f aca="false">M5484*O5484</f>
        <v>2269.96</v>
      </c>
      <c r="S5484" s="12" t="n">
        <f aca="false">Q5484-R5484</f>
        <v>486.42</v>
      </c>
      <c r="T5484" s="11" t="n">
        <f aca="false">IFERROR(S5484/Q5484,0)</f>
        <v>0.176470588235294</v>
      </c>
      <c r="U5484" s="13" t="n">
        <f aca="false">F5484-E5484</f>
        <v>2</v>
      </c>
      <c r="V5484" s="13" t="n">
        <f aca="false">G5484-F5484</f>
        <v>3</v>
      </c>
      <c r="W5484" s="13" t="n">
        <f aca="false">G5484-E5484</f>
        <v>5</v>
      </c>
      <c r="X5484" s="10" t="n">
        <f aca="false">YEAR(E5484)</f>
        <v>2020</v>
      </c>
      <c r="Y5484" s="0" t="str">
        <f aca="false">TEXT(E5484,"yyyy-mm")</f>
        <v>2020-03</v>
      </c>
      <c r="Z5484" s="0" t="str">
        <f aca="false">"Q"&amp;ROUNDUP(MONTH(E5484)/3,0)&amp;"-"&amp;YEAR(E5484)</f>
        <v>Q1-2020</v>
      </c>
    </row>
    <row r="5485" customFormat="false" ht="14.25" hidden="false" customHeight="false" outlineLevel="0" collapsed="false">
      <c r="A5485" s="0" t="s">
        <v>5527</v>
      </c>
      <c r="B5485" s="0" t="s">
        <v>34</v>
      </c>
      <c r="C5485" s="0" t="s">
        <v>35</v>
      </c>
      <c r="D5485" s="9" t="n">
        <v>43800</v>
      </c>
      <c r="E5485" s="9" t="n">
        <v>43900</v>
      </c>
      <c r="F5485" s="9" t="n">
        <v>43924</v>
      </c>
      <c r="G5485" s="9" t="n">
        <v>43925</v>
      </c>
      <c r="H5485" s="10" t="s">
        <v>36</v>
      </c>
      <c r="I5485" s="0" t="n">
        <v>5</v>
      </c>
      <c r="J5485" s="0" t="n">
        <v>16</v>
      </c>
      <c r="K5485" s="0" t="n">
        <v>204</v>
      </c>
      <c r="L5485" s="0" t="n">
        <v>40</v>
      </c>
      <c r="M5485" s="0" t="n">
        <v>4</v>
      </c>
      <c r="N5485" s="11" t="n">
        <v>0.05</v>
      </c>
      <c r="O5485" s="12" t="n">
        <v>138.82</v>
      </c>
      <c r="P5485" s="12" t="n">
        <v>187.6</v>
      </c>
      <c r="Q5485" s="12" t="n">
        <f aca="false">M5485*P5485*(1-N5485)</f>
        <v>712.88</v>
      </c>
      <c r="R5485" s="12" t="n">
        <f aca="false">M5485*O5485</f>
        <v>555.28</v>
      </c>
      <c r="S5485" s="12" t="n">
        <f aca="false">Q5485-R5485</f>
        <v>157.6</v>
      </c>
      <c r="T5485" s="11" t="n">
        <f aca="false">IFERROR(S5485/Q5485,0)</f>
        <v>0.221075075749074</v>
      </c>
      <c r="U5485" s="13" t="n">
        <f aca="false">F5485-E5485</f>
        <v>24</v>
      </c>
      <c r="V5485" s="13" t="n">
        <f aca="false">G5485-F5485</f>
        <v>1</v>
      </c>
      <c r="W5485" s="13" t="n">
        <f aca="false">G5485-E5485</f>
        <v>25</v>
      </c>
      <c r="X5485" s="10" t="n">
        <f aca="false">YEAR(E5485)</f>
        <v>2020</v>
      </c>
      <c r="Y5485" s="0" t="str">
        <f aca="false">TEXT(E5485,"yyyy-mm")</f>
        <v>2020-03</v>
      </c>
      <c r="Z5485" s="0" t="str">
        <f aca="false">"Q"&amp;ROUNDUP(MONTH(E5485)/3,0)&amp;"-"&amp;YEAR(E5485)</f>
        <v>Q1-2020</v>
      </c>
    </row>
    <row r="5486" customFormat="false" ht="14.25" hidden="false" customHeight="false" outlineLevel="0" collapsed="false">
      <c r="A5486" s="0" t="s">
        <v>5528</v>
      </c>
      <c r="B5486" s="0" t="s">
        <v>34</v>
      </c>
      <c r="C5486" s="0" t="s">
        <v>35</v>
      </c>
      <c r="D5486" s="9" t="n">
        <v>43800</v>
      </c>
      <c r="E5486" s="9" t="n">
        <v>43900</v>
      </c>
      <c r="F5486" s="9" t="n">
        <v>43905</v>
      </c>
      <c r="G5486" s="9" t="n">
        <v>43906</v>
      </c>
      <c r="H5486" s="10" t="s">
        <v>36</v>
      </c>
      <c r="I5486" s="0" t="n">
        <v>7</v>
      </c>
      <c r="J5486" s="0" t="n">
        <v>49</v>
      </c>
      <c r="K5486" s="0" t="n">
        <v>256</v>
      </c>
      <c r="L5486" s="0" t="n">
        <v>19</v>
      </c>
      <c r="M5486" s="0" t="n">
        <v>2</v>
      </c>
      <c r="N5486" s="11" t="n">
        <v>0.075</v>
      </c>
      <c r="O5486" s="12" t="n">
        <v>1565.12</v>
      </c>
      <c r="P5486" s="12" t="n">
        <v>3912.8</v>
      </c>
      <c r="Q5486" s="12" t="n">
        <f aca="false">M5486*P5486*(1-N5486)</f>
        <v>7238.68</v>
      </c>
      <c r="R5486" s="12" t="n">
        <f aca="false">M5486*O5486</f>
        <v>3130.24</v>
      </c>
      <c r="S5486" s="12" t="n">
        <f aca="false">Q5486-R5486</f>
        <v>4108.44</v>
      </c>
      <c r="T5486" s="11" t="n">
        <f aca="false">IFERROR(S5486/Q5486,0)</f>
        <v>0.567567567567568</v>
      </c>
      <c r="U5486" s="13" t="n">
        <f aca="false">F5486-E5486</f>
        <v>5</v>
      </c>
      <c r="V5486" s="13" t="n">
        <f aca="false">G5486-F5486</f>
        <v>1</v>
      </c>
      <c r="W5486" s="13" t="n">
        <f aca="false">G5486-E5486</f>
        <v>6</v>
      </c>
      <c r="X5486" s="10" t="n">
        <f aca="false">YEAR(E5486)</f>
        <v>2020</v>
      </c>
      <c r="Y5486" s="0" t="str">
        <f aca="false">TEXT(E5486,"yyyy-mm")</f>
        <v>2020-03</v>
      </c>
      <c r="Z5486" s="0" t="str">
        <f aca="false">"Q"&amp;ROUNDUP(MONTH(E5486)/3,0)&amp;"-"&amp;YEAR(E5486)</f>
        <v>Q1-2020</v>
      </c>
    </row>
    <row r="5487" customFormat="false" ht="14.25" hidden="false" customHeight="false" outlineLevel="0" collapsed="false">
      <c r="A5487" s="0" t="s">
        <v>5529</v>
      </c>
      <c r="B5487" s="0" t="s">
        <v>34</v>
      </c>
      <c r="C5487" s="0" t="s">
        <v>39</v>
      </c>
      <c r="D5487" s="9" t="n">
        <v>43800</v>
      </c>
      <c r="E5487" s="9" t="n">
        <v>43900</v>
      </c>
      <c r="F5487" s="9" t="n">
        <v>43919</v>
      </c>
      <c r="G5487" s="9" t="n">
        <v>43922</v>
      </c>
      <c r="H5487" s="10" t="s">
        <v>36</v>
      </c>
      <c r="I5487" s="0" t="n">
        <v>8</v>
      </c>
      <c r="J5487" s="0" t="n">
        <v>38</v>
      </c>
      <c r="K5487" s="0" t="n">
        <v>191</v>
      </c>
      <c r="L5487" s="0" t="n">
        <v>11</v>
      </c>
      <c r="M5487" s="0" t="n">
        <v>1</v>
      </c>
      <c r="N5487" s="11" t="n">
        <v>0.05</v>
      </c>
      <c r="O5487" s="12" t="n">
        <v>209.04</v>
      </c>
      <c r="P5487" s="12" t="n">
        <v>268</v>
      </c>
      <c r="Q5487" s="12" t="n">
        <f aca="false">M5487*P5487*(1-N5487)</f>
        <v>254.6</v>
      </c>
      <c r="R5487" s="12" t="n">
        <f aca="false">M5487*O5487</f>
        <v>209.04</v>
      </c>
      <c r="S5487" s="12" t="n">
        <f aca="false">Q5487-R5487</f>
        <v>45.56</v>
      </c>
      <c r="T5487" s="11" t="n">
        <f aca="false">IFERROR(S5487/Q5487,0)</f>
        <v>0.178947368421053</v>
      </c>
      <c r="U5487" s="13" t="n">
        <f aca="false">F5487-E5487</f>
        <v>19</v>
      </c>
      <c r="V5487" s="13" t="n">
        <f aca="false">G5487-F5487</f>
        <v>3</v>
      </c>
      <c r="W5487" s="13" t="n">
        <f aca="false">G5487-E5487</f>
        <v>22</v>
      </c>
      <c r="X5487" s="10" t="n">
        <f aca="false">YEAR(E5487)</f>
        <v>2020</v>
      </c>
      <c r="Y5487" s="0" t="str">
        <f aca="false">TEXT(E5487,"yyyy-mm")</f>
        <v>2020-03</v>
      </c>
      <c r="Z5487" s="0" t="str">
        <f aca="false">"Q"&amp;ROUNDUP(MONTH(E5487)/3,0)&amp;"-"&amp;YEAR(E5487)</f>
        <v>Q1-2020</v>
      </c>
    </row>
    <row r="5488" customFormat="false" ht="14.25" hidden="false" customHeight="false" outlineLevel="0" collapsed="false">
      <c r="A5488" s="0" t="s">
        <v>5530</v>
      </c>
      <c r="B5488" s="0" t="s">
        <v>34</v>
      </c>
      <c r="C5488" s="0" t="s">
        <v>39</v>
      </c>
      <c r="D5488" s="9" t="n">
        <v>43800</v>
      </c>
      <c r="E5488" s="9" t="n">
        <v>43901</v>
      </c>
      <c r="F5488" s="9" t="n">
        <v>43922</v>
      </c>
      <c r="G5488" s="9" t="n">
        <v>43927</v>
      </c>
      <c r="H5488" s="10" t="s">
        <v>36</v>
      </c>
      <c r="I5488" s="0" t="n">
        <v>11</v>
      </c>
      <c r="J5488" s="0" t="n">
        <v>35</v>
      </c>
      <c r="K5488" s="0" t="n">
        <v>181</v>
      </c>
      <c r="L5488" s="0" t="n">
        <v>30</v>
      </c>
      <c r="M5488" s="0" t="n">
        <v>5</v>
      </c>
      <c r="N5488" s="11" t="n">
        <v>0.05</v>
      </c>
      <c r="O5488" s="12" t="n">
        <v>2186.88</v>
      </c>
      <c r="P5488" s="12" t="n">
        <v>2572.8</v>
      </c>
      <c r="Q5488" s="12" t="n">
        <f aca="false">M5488*P5488*(1-N5488)</f>
        <v>12220.8</v>
      </c>
      <c r="R5488" s="12" t="n">
        <f aca="false">M5488*O5488</f>
        <v>10934.4</v>
      </c>
      <c r="S5488" s="12" t="n">
        <f aca="false">Q5488-R5488</f>
        <v>1286.4</v>
      </c>
      <c r="T5488" s="11" t="n">
        <f aca="false">IFERROR(S5488/Q5488,0)</f>
        <v>0.105263157894737</v>
      </c>
      <c r="U5488" s="13" t="n">
        <f aca="false">F5488-E5488</f>
        <v>21</v>
      </c>
      <c r="V5488" s="13" t="n">
        <f aca="false">G5488-F5488</f>
        <v>5</v>
      </c>
      <c r="W5488" s="13" t="n">
        <f aca="false">G5488-E5488</f>
        <v>26</v>
      </c>
      <c r="X5488" s="10" t="n">
        <f aca="false">YEAR(E5488)</f>
        <v>2020</v>
      </c>
      <c r="Y5488" s="0" t="str">
        <f aca="false">TEXT(E5488,"yyyy-mm")</f>
        <v>2020-03</v>
      </c>
      <c r="Z5488" s="0" t="str">
        <f aca="false">"Q"&amp;ROUNDUP(MONTH(E5488)/3,0)&amp;"-"&amp;YEAR(E5488)</f>
        <v>Q1-2020</v>
      </c>
    </row>
    <row r="5489" customFormat="false" ht="14.25" hidden="false" customHeight="false" outlineLevel="0" collapsed="false">
      <c r="A5489" s="0" t="s">
        <v>5531</v>
      </c>
      <c r="B5489" s="0" t="s">
        <v>41</v>
      </c>
      <c r="C5489" s="0" t="s">
        <v>35</v>
      </c>
      <c r="D5489" s="9" t="n">
        <v>43800</v>
      </c>
      <c r="E5489" s="9" t="n">
        <v>43901</v>
      </c>
      <c r="F5489" s="9" t="n">
        <v>43924</v>
      </c>
      <c r="G5489" s="9" t="n">
        <v>43931</v>
      </c>
      <c r="H5489" s="10" t="s">
        <v>36</v>
      </c>
      <c r="I5489" s="0" t="n">
        <v>23</v>
      </c>
      <c r="J5489" s="0" t="n">
        <v>49</v>
      </c>
      <c r="K5489" s="0" t="n">
        <v>258</v>
      </c>
      <c r="L5489" s="0" t="n">
        <v>19</v>
      </c>
      <c r="M5489" s="0" t="n">
        <v>4</v>
      </c>
      <c r="N5489" s="11" t="n">
        <v>0.05</v>
      </c>
      <c r="O5489" s="12" t="n">
        <v>933.91</v>
      </c>
      <c r="P5489" s="12" t="n">
        <v>1762.1</v>
      </c>
      <c r="Q5489" s="12" t="n">
        <f aca="false">M5489*P5489*(1-N5489)</f>
        <v>6695.98</v>
      </c>
      <c r="R5489" s="12" t="n">
        <f aca="false">M5489*O5489</f>
        <v>3735.64</v>
      </c>
      <c r="S5489" s="12" t="n">
        <f aca="false">Q5489-R5489</f>
        <v>2960.34</v>
      </c>
      <c r="T5489" s="11" t="n">
        <f aca="false">IFERROR(S5489/Q5489,0)</f>
        <v>0.442107055277943</v>
      </c>
      <c r="U5489" s="13" t="n">
        <f aca="false">F5489-E5489</f>
        <v>23</v>
      </c>
      <c r="V5489" s="13" t="n">
        <f aca="false">G5489-F5489</f>
        <v>7</v>
      </c>
      <c r="W5489" s="13" t="n">
        <f aca="false">G5489-E5489</f>
        <v>30</v>
      </c>
      <c r="X5489" s="10" t="n">
        <f aca="false">YEAR(E5489)</f>
        <v>2020</v>
      </c>
      <c r="Y5489" s="0" t="str">
        <f aca="false">TEXT(E5489,"yyyy-mm")</f>
        <v>2020-03</v>
      </c>
      <c r="Z5489" s="0" t="str">
        <f aca="false">"Q"&amp;ROUNDUP(MONTH(E5489)/3,0)&amp;"-"&amp;YEAR(E5489)</f>
        <v>Q1-2020</v>
      </c>
    </row>
    <row r="5490" customFormat="false" ht="14.25" hidden="false" customHeight="false" outlineLevel="0" collapsed="false">
      <c r="A5490" s="0" t="s">
        <v>5532</v>
      </c>
      <c r="B5490" s="0" t="s">
        <v>41</v>
      </c>
      <c r="C5490" s="0" t="s">
        <v>39</v>
      </c>
      <c r="D5490" s="9" t="n">
        <v>43800</v>
      </c>
      <c r="E5490" s="9" t="n">
        <v>43901</v>
      </c>
      <c r="F5490" s="9" t="n">
        <v>43919</v>
      </c>
      <c r="G5490" s="9" t="n">
        <v>43928</v>
      </c>
      <c r="H5490" s="10" t="s">
        <v>36</v>
      </c>
      <c r="I5490" s="0" t="n">
        <v>22</v>
      </c>
      <c r="J5490" s="0" t="n">
        <v>3</v>
      </c>
      <c r="K5490" s="0" t="n">
        <v>137</v>
      </c>
      <c r="L5490" s="0" t="n">
        <v>6</v>
      </c>
      <c r="M5490" s="0" t="n">
        <v>5</v>
      </c>
      <c r="N5490" s="11" t="n">
        <v>0.075</v>
      </c>
      <c r="O5490" s="12" t="n">
        <v>194.64</v>
      </c>
      <c r="P5490" s="12" t="n">
        <v>234.5</v>
      </c>
      <c r="Q5490" s="12" t="n">
        <f aca="false">M5490*P5490*(1-N5490)</f>
        <v>1084.5625</v>
      </c>
      <c r="R5490" s="12" t="n">
        <f aca="false">M5490*O5490</f>
        <v>973.2</v>
      </c>
      <c r="S5490" s="12" t="n">
        <f aca="false">Q5490-R5490</f>
        <v>111.3625</v>
      </c>
      <c r="T5490" s="11" t="n">
        <f aca="false">IFERROR(S5490/Q5490,0)</f>
        <v>0.102679651933383</v>
      </c>
      <c r="U5490" s="13" t="n">
        <f aca="false">F5490-E5490</f>
        <v>18</v>
      </c>
      <c r="V5490" s="13" t="n">
        <f aca="false">G5490-F5490</f>
        <v>9</v>
      </c>
      <c r="W5490" s="13" t="n">
        <f aca="false">G5490-E5490</f>
        <v>27</v>
      </c>
      <c r="X5490" s="10" t="n">
        <f aca="false">YEAR(E5490)</f>
        <v>2020</v>
      </c>
      <c r="Y5490" s="0" t="str">
        <f aca="false">TEXT(E5490,"yyyy-mm")</f>
        <v>2020-03</v>
      </c>
      <c r="Z5490" s="0" t="str">
        <f aca="false">"Q"&amp;ROUNDUP(MONTH(E5490)/3,0)&amp;"-"&amp;YEAR(E5490)</f>
        <v>Q1-2020</v>
      </c>
    </row>
    <row r="5491" customFormat="false" ht="14.25" hidden="false" customHeight="false" outlineLevel="0" collapsed="false">
      <c r="A5491" s="0" t="s">
        <v>5533</v>
      </c>
      <c r="B5491" s="0" t="s">
        <v>38</v>
      </c>
      <c r="C5491" s="0" t="s">
        <v>39</v>
      </c>
      <c r="D5491" s="9" t="n">
        <v>43800</v>
      </c>
      <c r="E5491" s="9" t="n">
        <v>43901</v>
      </c>
      <c r="F5491" s="9" t="n">
        <v>43927</v>
      </c>
      <c r="G5491" s="9" t="n">
        <v>43931</v>
      </c>
      <c r="H5491" s="10" t="s">
        <v>36</v>
      </c>
      <c r="I5491" s="0" t="n">
        <v>19</v>
      </c>
      <c r="J5491" s="0" t="n">
        <v>30</v>
      </c>
      <c r="K5491" s="0" t="n">
        <v>139</v>
      </c>
      <c r="L5491" s="0" t="n">
        <v>3</v>
      </c>
      <c r="M5491" s="0" t="n">
        <v>1</v>
      </c>
      <c r="N5491" s="11" t="n">
        <v>0.075</v>
      </c>
      <c r="O5491" s="12" t="n">
        <v>2528.38</v>
      </c>
      <c r="P5491" s="12" t="n">
        <v>4013.3</v>
      </c>
      <c r="Q5491" s="12" t="n">
        <f aca="false">M5491*P5491*(1-N5491)</f>
        <v>3712.3025</v>
      </c>
      <c r="R5491" s="12" t="n">
        <f aca="false">M5491*O5491</f>
        <v>2528.38</v>
      </c>
      <c r="S5491" s="12" t="n">
        <f aca="false">Q5491-R5491</f>
        <v>1183.9225</v>
      </c>
      <c r="T5491" s="11" t="n">
        <f aca="false">IFERROR(S5491/Q5491,0)</f>
        <v>0.318918649544319</v>
      </c>
      <c r="U5491" s="13" t="n">
        <f aca="false">F5491-E5491</f>
        <v>26</v>
      </c>
      <c r="V5491" s="13" t="n">
        <f aca="false">G5491-F5491</f>
        <v>4</v>
      </c>
      <c r="W5491" s="13" t="n">
        <f aca="false">G5491-E5491</f>
        <v>30</v>
      </c>
      <c r="X5491" s="10" t="n">
        <f aca="false">YEAR(E5491)</f>
        <v>2020</v>
      </c>
      <c r="Y5491" s="0" t="str">
        <f aca="false">TEXT(E5491,"yyyy-mm")</f>
        <v>2020-03</v>
      </c>
      <c r="Z5491" s="0" t="str">
        <f aca="false">"Q"&amp;ROUNDUP(MONTH(E5491)/3,0)&amp;"-"&amp;YEAR(E5491)</f>
        <v>Q1-2020</v>
      </c>
    </row>
    <row r="5492" customFormat="false" ht="14.25" hidden="false" customHeight="false" outlineLevel="0" collapsed="false">
      <c r="A5492" s="0" t="s">
        <v>5534</v>
      </c>
      <c r="B5492" s="0" t="s">
        <v>38</v>
      </c>
      <c r="C5492" s="0" t="s">
        <v>39</v>
      </c>
      <c r="D5492" s="9" t="n">
        <v>43800</v>
      </c>
      <c r="E5492" s="9" t="n">
        <v>43901</v>
      </c>
      <c r="F5492" s="9" t="n">
        <v>43910</v>
      </c>
      <c r="G5492" s="9" t="n">
        <v>43916</v>
      </c>
      <c r="H5492" s="10" t="s">
        <v>36</v>
      </c>
      <c r="I5492" s="0" t="n">
        <v>17</v>
      </c>
      <c r="J5492" s="0" t="n">
        <v>21</v>
      </c>
      <c r="K5492" s="0" t="n">
        <v>187</v>
      </c>
      <c r="L5492" s="0" t="n">
        <v>22</v>
      </c>
      <c r="M5492" s="0" t="n">
        <v>7</v>
      </c>
      <c r="N5492" s="11" t="n">
        <v>0.075</v>
      </c>
      <c r="O5492" s="12" t="n">
        <v>788.32</v>
      </c>
      <c r="P5492" s="12" t="n">
        <v>1065.3</v>
      </c>
      <c r="Q5492" s="12" t="n">
        <f aca="false">M5492*P5492*(1-N5492)</f>
        <v>6897.8175</v>
      </c>
      <c r="R5492" s="12" t="n">
        <f aca="false">M5492*O5492</f>
        <v>5518.24</v>
      </c>
      <c r="S5492" s="12" t="n">
        <f aca="false">Q5492-R5492</f>
        <v>1379.5775</v>
      </c>
      <c r="T5492" s="11" t="n">
        <f aca="false">IFERROR(S5492/Q5492,0)</f>
        <v>0.200002029627487</v>
      </c>
      <c r="U5492" s="13" t="n">
        <f aca="false">F5492-E5492</f>
        <v>9</v>
      </c>
      <c r="V5492" s="13" t="n">
        <f aca="false">G5492-F5492</f>
        <v>6</v>
      </c>
      <c r="W5492" s="13" t="n">
        <f aca="false">G5492-E5492</f>
        <v>15</v>
      </c>
      <c r="X5492" s="10" t="n">
        <f aca="false">YEAR(E5492)</f>
        <v>2020</v>
      </c>
      <c r="Y5492" s="0" t="str">
        <f aca="false">TEXT(E5492,"yyyy-mm")</f>
        <v>2020-03</v>
      </c>
      <c r="Z5492" s="0" t="str">
        <f aca="false">"Q"&amp;ROUNDUP(MONTH(E5492)/3,0)&amp;"-"&amp;YEAR(E5492)</f>
        <v>Q1-2020</v>
      </c>
    </row>
    <row r="5493" customFormat="false" ht="14.25" hidden="false" customHeight="false" outlineLevel="0" collapsed="false">
      <c r="A5493" s="0" t="s">
        <v>5535</v>
      </c>
      <c r="B5493" s="0" t="s">
        <v>34</v>
      </c>
      <c r="C5493" s="0" t="s">
        <v>48</v>
      </c>
      <c r="D5493" s="9" t="n">
        <v>43800</v>
      </c>
      <c r="E5493" s="9" t="n">
        <v>43901</v>
      </c>
      <c r="F5493" s="9" t="n">
        <v>43912</v>
      </c>
      <c r="G5493" s="9" t="n">
        <v>43918</v>
      </c>
      <c r="H5493" s="10" t="s">
        <v>36</v>
      </c>
      <c r="I5493" s="0" t="n">
        <v>6</v>
      </c>
      <c r="J5493" s="0" t="n">
        <v>27</v>
      </c>
      <c r="K5493" s="0" t="n">
        <v>46</v>
      </c>
      <c r="L5493" s="0" t="n">
        <v>14</v>
      </c>
      <c r="M5493" s="0" t="n">
        <v>4</v>
      </c>
      <c r="N5493" s="11" t="n">
        <v>0.075</v>
      </c>
      <c r="O5493" s="12" t="n">
        <v>922.99</v>
      </c>
      <c r="P5493" s="12" t="n">
        <v>1098.8</v>
      </c>
      <c r="Q5493" s="12" t="n">
        <f aca="false">M5493*P5493*(1-N5493)</f>
        <v>4065.56</v>
      </c>
      <c r="R5493" s="12" t="n">
        <f aca="false">M5493*O5493</f>
        <v>3691.96</v>
      </c>
      <c r="S5493" s="12" t="n">
        <f aca="false">Q5493-R5493</f>
        <v>373.6</v>
      </c>
      <c r="T5493" s="11" t="n">
        <f aca="false">IFERROR(S5493/Q5493,0)</f>
        <v>0.0918938596404923</v>
      </c>
      <c r="U5493" s="13" t="n">
        <f aca="false">F5493-E5493</f>
        <v>11</v>
      </c>
      <c r="V5493" s="13" t="n">
        <f aca="false">G5493-F5493</f>
        <v>6</v>
      </c>
      <c r="W5493" s="13" t="n">
        <f aca="false">G5493-E5493</f>
        <v>17</v>
      </c>
      <c r="X5493" s="10" t="n">
        <f aca="false">YEAR(E5493)</f>
        <v>2020</v>
      </c>
      <c r="Y5493" s="0" t="str">
        <f aca="false">TEXT(E5493,"yyyy-mm")</f>
        <v>2020-03</v>
      </c>
      <c r="Z5493" s="0" t="str">
        <f aca="false">"Q"&amp;ROUNDUP(MONTH(E5493)/3,0)&amp;"-"&amp;YEAR(E5493)</f>
        <v>Q1-2020</v>
      </c>
    </row>
    <row r="5494" customFormat="false" ht="14.25" hidden="false" customHeight="false" outlineLevel="0" collapsed="false">
      <c r="A5494" s="0" t="s">
        <v>5536</v>
      </c>
      <c r="B5494" s="0" t="s">
        <v>38</v>
      </c>
      <c r="C5494" s="0" t="s">
        <v>58</v>
      </c>
      <c r="D5494" s="9" t="n">
        <v>43800</v>
      </c>
      <c r="E5494" s="9" t="n">
        <v>43901</v>
      </c>
      <c r="F5494" s="9" t="n">
        <v>43909</v>
      </c>
      <c r="G5494" s="9" t="n">
        <v>43916</v>
      </c>
      <c r="H5494" s="10" t="s">
        <v>36</v>
      </c>
      <c r="I5494" s="0" t="n">
        <v>15</v>
      </c>
      <c r="J5494" s="0" t="n">
        <v>28</v>
      </c>
      <c r="K5494" s="0" t="n">
        <v>344</v>
      </c>
      <c r="L5494" s="0" t="n">
        <v>28</v>
      </c>
      <c r="M5494" s="0" t="n">
        <v>4</v>
      </c>
      <c r="N5494" s="11" t="n">
        <v>0.15</v>
      </c>
      <c r="O5494" s="12" t="n">
        <v>585.31</v>
      </c>
      <c r="P5494" s="12" t="n">
        <v>1045.2</v>
      </c>
      <c r="Q5494" s="12" t="n">
        <f aca="false">M5494*P5494*(1-N5494)</f>
        <v>3553.68</v>
      </c>
      <c r="R5494" s="12" t="n">
        <f aca="false">M5494*O5494</f>
        <v>2341.24</v>
      </c>
      <c r="S5494" s="12" t="n">
        <f aca="false">Q5494-R5494</f>
        <v>1212.44</v>
      </c>
      <c r="T5494" s="11" t="n">
        <f aca="false">IFERROR(S5494/Q5494,0)</f>
        <v>0.341178721775737</v>
      </c>
      <c r="U5494" s="13" t="n">
        <f aca="false">F5494-E5494</f>
        <v>8</v>
      </c>
      <c r="V5494" s="13" t="n">
        <f aca="false">G5494-F5494</f>
        <v>7</v>
      </c>
      <c r="W5494" s="13" t="n">
        <f aca="false">G5494-E5494</f>
        <v>15</v>
      </c>
      <c r="X5494" s="10" t="n">
        <f aca="false">YEAR(E5494)</f>
        <v>2020</v>
      </c>
      <c r="Y5494" s="0" t="str">
        <f aca="false">TEXT(E5494,"yyyy-mm")</f>
        <v>2020-03</v>
      </c>
      <c r="Z5494" s="0" t="str">
        <f aca="false">"Q"&amp;ROUNDUP(MONTH(E5494)/3,0)&amp;"-"&amp;YEAR(E5494)</f>
        <v>Q1-2020</v>
      </c>
    </row>
    <row r="5495" customFormat="false" ht="14.25" hidden="false" customHeight="false" outlineLevel="0" collapsed="false">
      <c r="A5495" s="0" t="s">
        <v>5537</v>
      </c>
      <c r="B5495" s="0" t="s">
        <v>43</v>
      </c>
      <c r="C5495" s="0" t="s">
        <v>39</v>
      </c>
      <c r="D5495" s="9" t="n">
        <v>43800</v>
      </c>
      <c r="E5495" s="9" t="n">
        <v>43901</v>
      </c>
      <c r="F5495" s="9" t="n">
        <v>43914</v>
      </c>
      <c r="G5495" s="9" t="n">
        <v>43915</v>
      </c>
      <c r="H5495" s="10" t="s">
        <v>36</v>
      </c>
      <c r="I5495" s="0" t="n">
        <v>27</v>
      </c>
      <c r="J5495" s="0" t="n">
        <v>36</v>
      </c>
      <c r="K5495" s="0" t="n">
        <v>168</v>
      </c>
      <c r="L5495" s="0" t="n">
        <v>28</v>
      </c>
      <c r="M5495" s="0" t="n">
        <v>1</v>
      </c>
      <c r="N5495" s="11" t="n">
        <v>0.05</v>
      </c>
      <c r="O5495" s="12" t="n">
        <v>3397.57</v>
      </c>
      <c r="P5495" s="12" t="n">
        <v>6177.4</v>
      </c>
      <c r="Q5495" s="12" t="n">
        <f aca="false">M5495*P5495*(1-N5495)</f>
        <v>5868.53</v>
      </c>
      <c r="R5495" s="12" t="n">
        <f aca="false">M5495*O5495</f>
        <v>3397.57</v>
      </c>
      <c r="S5495" s="12" t="n">
        <f aca="false">Q5495-R5495</f>
        <v>2470.96</v>
      </c>
      <c r="T5495" s="11" t="n">
        <f aca="false">IFERROR(S5495/Q5495,0)</f>
        <v>0.421052631578947</v>
      </c>
      <c r="U5495" s="13" t="n">
        <f aca="false">F5495-E5495</f>
        <v>13</v>
      </c>
      <c r="V5495" s="13" t="n">
        <f aca="false">G5495-F5495</f>
        <v>1</v>
      </c>
      <c r="W5495" s="13" t="n">
        <f aca="false">G5495-E5495</f>
        <v>14</v>
      </c>
      <c r="X5495" s="10" t="n">
        <f aca="false">YEAR(E5495)</f>
        <v>2020</v>
      </c>
      <c r="Y5495" s="0" t="str">
        <f aca="false">TEXT(E5495,"yyyy-mm")</f>
        <v>2020-03</v>
      </c>
      <c r="Z5495" s="0" t="str">
        <f aca="false">"Q"&amp;ROUNDUP(MONTH(E5495)/3,0)&amp;"-"&amp;YEAR(E5495)</f>
        <v>Q1-2020</v>
      </c>
    </row>
    <row r="5496" customFormat="false" ht="14.25" hidden="false" customHeight="false" outlineLevel="0" collapsed="false">
      <c r="A5496" s="0" t="s">
        <v>5538</v>
      </c>
      <c r="B5496" s="0" t="s">
        <v>34</v>
      </c>
      <c r="C5496" s="0" t="s">
        <v>79</v>
      </c>
      <c r="D5496" s="9" t="n">
        <v>43800</v>
      </c>
      <c r="E5496" s="9" t="n">
        <v>43902</v>
      </c>
      <c r="F5496" s="9" t="n">
        <v>43915</v>
      </c>
      <c r="G5496" s="9" t="n">
        <v>43920</v>
      </c>
      <c r="H5496" s="10" t="s">
        <v>36</v>
      </c>
      <c r="I5496" s="0" t="n">
        <v>11</v>
      </c>
      <c r="J5496" s="0" t="n">
        <v>12</v>
      </c>
      <c r="K5496" s="0" t="n">
        <v>84</v>
      </c>
      <c r="L5496" s="0" t="n">
        <v>18</v>
      </c>
      <c r="M5496" s="0" t="n">
        <v>2</v>
      </c>
      <c r="N5496" s="11" t="n">
        <v>0.075</v>
      </c>
      <c r="O5496" s="12" t="n">
        <v>1997.34</v>
      </c>
      <c r="P5496" s="12" t="n">
        <v>3504.1</v>
      </c>
      <c r="Q5496" s="12" t="n">
        <f aca="false">M5496*P5496*(1-N5496)</f>
        <v>6482.585</v>
      </c>
      <c r="R5496" s="12" t="n">
        <f aca="false">M5496*O5496</f>
        <v>3994.68</v>
      </c>
      <c r="S5496" s="12" t="n">
        <f aca="false">Q5496-R5496</f>
        <v>2487.905</v>
      </c>
      <c r="T5496" s="11" t="n">
        <f aca="false">IFERROR(S5496/Q5496,0)</f>
        <v>0.383782858227081</v>
      </c>
      <c r="U5496" s="13" t="n">
        <f aca="false">F5496-E5496</f>
        <v>13</v>
      </c>
      <c r="V5496" s="13" t="n">
        <f aca="false">G5496-F5496</f>
        <v>5</v>
      </c>
      <c r="W5496" s="13" t="n">
        <f aca="false">G5496-E5496</f>
        <v>18</v>
      </c>
      <c r="X5496" s="10" t="n">
        <f aca="false">YEAR(E5496)</f>
        <v>2020</v>
      </c>
      <c r="Y5496" s="0" t="str">
        <f aca="false">TEXT(E5496,"yyyy-mm")</f>
        <v>2020-03</v>
      </c>
      <c r="Z5496" s="0" t="str">
        <f aca="false">"Q"&amp;ROUNDUP(MONTH(E5496)/3,0)&amp;"-"&amp;YEAR(E5496)</f>
        <v>Q1-2020</v>
      </c>
    </row>
    <row r="5497" customFormat="false" ht="14.25" hidden="false" customHeight="false" outlineLevel="0" collapsed="false">
      <c r="A5497" s="0" t="s">
        <v>5539</v>
      </c>
      <c r="B5497" s="0" t="s">
        <v>34</v>
      </c>
      <c r="C5497" s="0" t="s">
        <v>39</v>
      </c>
      <c r="D5497" s="9" t="n">
        <v>43800</v>
      </c>
      <c r="E5497" s="9" t="n">
        <v>43902</v>
      </c>
      <c r="F5497" s="9" t="n">
        <v>43911</v>
      </c>
      <c r="G5497" s="9" t="n">
        <v>43913</v>
      </c>
      <c r="H5497" s="10" t="s">
        <v>36</v>
      </c>
      <c r="I5497" s="0" t="n">
        <v>7</v>
      </c>
      <c r="J5497" s="0" t="n">
        <v>35</v>
      </c>
      <c r="K5497" s="0" t="n">
        <v>128</v>
      </c>
      <c r="L5497" s="0" t="n">
        <v>12</v>
      </c>
      <c r="M5497" s="0" t="n">
        <v>3</v>
      </c>
      <c r="N5497" s="11" t="n">
        <v>0.15</v>
      </c>
      <c r="O5497" s="12" t="n">
        <v>996.63</v>
      </c>
      <c r="P5497" s="12" t="n">
        <v>1172.5</v>
      </c>
      <c r="Q5497" s="12" t="n">
        <f aca="false">M5497*P5497*(1-N5497)</f>
        <v>2989.875</v>
      </c>
      <c r="R5497" s="12" t="n">
        <f aca="false">M5497*O5497</f>
        <v>2989.89</v>
      </c>
      <c r="S5497" s="12" t="n">
        <f aca="false">Q5497-R5497</f>
        <v>-0.0149999999998727</v>
      </c>
      <c r="T5497" s="11" t="n">
        <f aca="false">IFERROR(S5497/Q5497,0)</f>
        <v>-5.01693214595014E-006</v>
      </c>
      <c r="U5497" s="13" t="n">
        <f aca="false">F5497-E5497</f>
        <v>9</v>
      </c>
      <c r="V5497" s="13" t="n">
        <f aca="false">G5497-F5497</f>
        <v>2</v>
      </c>
      <c r="W5497" s="13" t="n">
        <f aca="false">G5497-E5497</f>
        <v>11</v>
      </c>
      <c r="X5497" s="10" t="n">
        <f aca="false">YEAR(E5497)</f>
        <v>2020</v>
      </c>
      <c r="Y5497" s="0" t="str">
        <f aca="false">TEXT(E5497,"yyyy-mm")</f>
        <v>2020-03</v>
      </c>
      <c r="Z5497" s="0" t="str">
        <f aca="false">"Q"&amp;ROUNDUP(MONTH(E5497)/3,0)&amp;"-"&amp;YEAR(E5497)</f>
        <v>Q1-2020</v>
      </c>
    </row>
    <row r="5498" customFormat="false" ht="14.25" hidden="false" customHeight="false" outlineLevel="0" collapsed="false">
      <c r="A5498" s="0" t="s">
        <v>5540</v>
      </c>
      <c r="B5498" s="0" t="s">
        <v>38</v>
      </c>
      <c r="C5498" s="0" t="s">
        <v>39</v>
      </c>
      <c r="D5498" s="9" t="n">
        <v>43800</v>
      </c>
      <c r="E5498" s="9" t="n">
        <v>43902</v>
      </c>
      <c r="F5498" s="9" t="n">
        <v>43913</v>
      </c>
      <c r="G5498" s="9" t="n">
        <v>43921</v>
      </c>
      <c r="H5498" s="10" t="s">
        <v>36</v>
      </c>
      <c r="I5498" s="0" t="n">
        <v>15</v>
      </c>
      <c r="J5498" s="0" t="n">
        <v>24</v>
      </c>
      <c r="K5498" s="0" t="n">
        <v>135</v>
      </c>
      <c r="L5498" s="0" t="n">
        <v>40</v>
      </c>
      <c r="M5498" s="0" t="n">
        <v>2</v>
      </c>
      <c r="N5498" s="11" t="n">
        <v>0.2</v>
      </c>
      <c r="O5498" s="12" t="n">
        <v>4122.04</v>
      </c>
      <c r="P5498" s="12" t="n">
        <v>5353.3</v>
      </c>
      <c r="Q5498" s="12" t="n">
        <f aca="false">M5498*P5498*(1-N5498)</f>
        <v>8565.28</v>
      </c>
      <c r="R5498" s="12" t="n">
        <f aca="false">M5498*O5498</f>
        <v>8244.08</v>
      </c>
      <c r="S5498" s="12" t="n">
        <f aca="false">Q5498-R5498</f>
        <v>321.200000000001</v>
      </c>
      <c r="T5498" s="11" t="n">
        <f aca="false">IFERROR(S5498/Q5498,0)</f>
        <v>0.0375002335008313</v>
      </c>
      <c r="U5498" s="13" t="n">
        <f aca="false">F5498-E5498</f>
        <v>11</v>
      </c>
      <c r="V5498" s="13" t="n">
        <f aca="false">G5498-F5498</f>
        <v>8</v>
      </c>
      <c r="W5498" s="13" t="n">
        <f aca="false">G5498-E5498</f>
        <v>19</v>
      </c>
      <c r="X5498" s="10" t="n">
        <f aca="false">YEAR(E5498)</f>
        <v>2020</v>
      </c>
      <c r="Y5498" s="0" t="str">
        <f aca="false">TEXT(E5498,"yyyy-mm")</f>
        <v>2020-03</v>
      </c>
      <c r="Z5498" s="0" t="str">
        <f aca="false">"Q"&amp;ROUNDUP(MONTH(E5498)/3,0)&amp;"-"&amp;YEAR(E5498)</f>
        <v>Q1-2020</v>
      </c>
    </row>
    <row r="5499" customFormat="false" ht="14.25" hidden="false" customHeight="false" outlineLevel="0" collapsed="false">
      <c r="A5499" s="0" t="s">
        <v>5541</v>
      </c>
      <c r="B5499" s="0" t="s">
        <v>38</v>
      </c>
      <c r="C5499" s="0" t="s">
        <v>48</v>
      </c>
      <c r="D5499" s="9" t="n">
        <v>43800</v>
      </c>
      <c r="E5499" s="9" t="n">
        <v>43902</v>
      </c>
      <c r="F5499" s="9" t="n">
        <v>43919</v>
      </c>
      <c r="G5499" s="9" t="n">
        <v>43924</v>
      </c>
      <c r="H5499" s="10" t="s">
        <v>36</v>
      </c>
      <c r="I5499" s="0" t="n">
        <v>17</v>
      </c>
      <c r="J5499" s="0" t="n">
        <v>7</v>
      </c>
      <c r="K5499" s="0" t="n">
        <v>45</v>
      </c>
      <c r="L5499" s="0" t="n">
        <v>33</v>
      </c>
      <c r="M5499" s="0" t="n">
        <v>5</v>
      </c>
      <c r="N5499" s="11" t="n">
        <v>0.05</v>
      </c>
      <c r="O5499" s="12" t="n">
        <v>182.24</v>
      </c>
      <c r="P5499" s="12" t="n">
        <v>268</v>
      </c>
      <c r="Q5499" s="12" t="n">
        <f aca="false">M5499*P5499*(1-N5499)</f>
        <v>1273</v>
      </c>
      <c r="R5499" s="12" t="n">
        <f aca="false">M5499*O5499</f>
        <v>911.2</v>
      </c>
      <c r="S5499" s="12" t="n">
        <f aca="false">Q5499-R5499</f>
        <v>361.8</v>
      </c>
      <c r="T5499" s="11" t="n">
        <f aca="false">IFERROR(S5499/Q5499,0)</f>
        <v>0.284210526315789</v>
      </c>
      <c r="U5499" s="13" t="n">
        <f aca="false">F5499-E5499</f>
        <v>17</v>
      </c>
      <c r="V5499" s="13" t="n">
        <f aca="false">G5499-F5499</f>
        <v>5</v>
      </c>
      <c r="W5499" s="13" t="n">
        <f aca="false">G5499-E5499</f>
        <v>22</v>
      </c>
      <c r="X5499" s="10" t="n">
        <f aca="false">YEAR(E5499)</f>
        <v>2020</v>
      </c>
      <c r="Y5499" s="0" t="str">
        <f aca="false">TEXT(E5499,"yyyy-mm")</f>
        <v>2020-03</v>
      </c>
      <c r="Z5499" s="0" t="str">
        <f aca="false">"Q"&amp;ROUNDUP(MONTH(E5499)/3,0)&amp;"-"&amp;YEAR(E5499)</f>
        <v>Q1-2020</v>
      </c>
    </row>
    <row r="5500" customFormat="false" ht="14.25" hidden="false" customHeight="false" outlineLevel="0" collapsed="false">
      <c r="A5500" s="0" t="s">
        <v>5542</v>
      </c>
      <c r="B5500" s="0" t="s">
        <v>38</v>
      </c>
      <c r="C5500" s="0" t="s">
        <v>35</v>
      </c>
      <c r="D5500" s="9" t="n">
        <v>43800</v>
      </c>
      <c r="E5500" s="9" t="n">
        <v>43902</v>
      </c>
      <c r="F5500" s="9" t="n">
        <v>43917</v>
      </c>
      <c r="G5500" s="9" t="n">
        <v>43922</v>
      </c>
      <c r="H5500" s="10" t="s">
        <v>36</v>
      </c>
      <c r="I5500" s="0" t="n">
        <v>17</v>
      </c>
      <c r="J5500" s="0" t="n">
        <v>39</v>
      </c>
      <c r="K5500" s="0" t="n">
        <v>225</v>
      </c>
      <c r="L5500" s="0" t="n">
        <v>30</v>
      </c>
      <c r="M5500" s="0" t="n">
        <v>6</v>
      </c>
      <c r="N5500" s="11" t="n">
        <v>0.05</v>
      </c>
      <c r="O5500" s="12" t="n">
        <v>4175.78</v>
      </c>
      <c r="P5500" s="12" t="n">
        <v>5567.7</v>
      </c>
      <c r="Q5500" s="12" t="n">
        <f aca="false">M5500*P5500*(1-N5500)</f>
        <v>31735.89</v>
      </c>
      <c r="R5500" s="12" t="n">
        <f aca="false">M5500*O5500</f>
        <v>25054.68</v>
      </c>
      <c r="S5500" s="12" t="n">
        <f aca="false">Q5500-R5500</f>
        <v>6681.21</v>
      </c>
      <c r="T5500" s="11" t="n">
        <f aca="false">IFERROR(S5500/Q5500,0)</f>
        <v>0.210525370487483</v>
      </c>
      <c r="U5500" s="13" t="n">
        <f aca="false">F5500-E5500</f>
        <v>15</v>
      </c>
      <c r="V5500" s="13" t="n">
        <f aca="false">G5500-F5500</f>
        <v>5</v>
      </c>
      <c r="W5500" s="13" t="n">
        <f aca="false">G5500-E5500</f>
        <v>20</v>
      </c>
      <c r="X5500" s="10" t="n">
        <f aca="false">YEAR(E5500)</f>
        <v>2020</v>
      </c>
      <c r="Y5500" s="0" t="str">
        <f aca="false">TEXT(E5500,"yyyy-mm")</f>
        <v>2020-03</v>
      </c>
      <c r="Z5500" s="0" t="str">
        <f aca="false">"Q"&amp;ROUNDUP(MONTH(E5500)/3,0)&amp;"-"&amp;YEAR(E5500)</f>
        <v>Q1-2020</v>
      </c>
    </row>
    <row r="5501" customFormat="false" ht="14.25" hidden="false" customHeight="false" outlineLevel="0" collapsed="false">
      <c r="A5501" s="0" t="s">
        <v>5543</v>
      </c>
      <c r="B5501" s="0" t="s">
        <v>34</v>
      </c>
      <c r="C5501" s="0" t="s">
        <v>39</v>
      </c>
      <c r="D5501" s="9" t="n">
        <v>43800</v>
      </c>
      <c r="E5501" s="9" t="n">
        <v>43902</v>
      </c>
      <c r="F5501" s="9" t="n">
        <v>43916</v>
      </c>
      <c r="G5501" s="9" t="n">
        <v>43917</v>
      </c>
      <c r="H5501" s="10" t="s">
        <v>36</v>
      </c>
      <c r="I5501" s="0" t="n">
        <v>9</v>
      </c>
      <c r="J5501" s="0" t="n">
        <v>48</v>
      </c>
      <c r="K5501" s="0" t="n">
        <v>111</v>
      </c>
      <c r="L5501" s="0" t="n">
        <v>6</v>
      </c>
      <c r="M5501" s="0" t="n">
        <v>7</v>
      </c>
      <c r="N5501" s="11" t="n">
        <v>0.05</v>
      </c>
      <c r="O5501" s="12" t="n">
        <v>505.18</v>
      </c>
      <c r="P5501" s="12" t="n">
        <v>971.5</v>
      </c>
      <c r="Q5501" s="12" t="n">
        <f aca="false">M5501*P5501*(1-N5501)</f>
        <v>6460.475</v>
      </c>
      <c r="R5501" s="12" t="n">
        <f aca="false">M5501*O5501</f>
        <v>3536.26</v>
      </c>
      <c r="S5501" s="12" t="n">
        <f aca="false">Q5501-R5501</f>
        <v>2924.215</v>
      </c>
      <c r="T5501" s="11" t="n">
        <f aca="false">IFERROR(S5501/Q5501,0)</f>
        <v>0.452631578947368</v>
      </c>
      <c r="U5501" s="13" t="n">
        <f aca="false">F5501-E5501</f>
        <v>14</v>
      </c>
      <c r="V5501" s="13" t="n">
        <f aca="false">G5501-F5501</f>
        <v>1</v>
      </c>
      <c r="W5501" s="13" t="n">
        <f aca="false">G5501-E5501</f>
        <v>15</v>
      </c>
      <c r="X5501" s="10" t="n">
        <f aca="false">YEAR(E5501)</f>
        <v>2020</v>
      </c>
      <c r="Y5501" s="0" t="str">
        <f aca="false">TEXT(E5501,"yyyy-mm")</f>
        <v>2020-03</v>
      </c>
      <c r="Z5501" s="0" t="str">
        <f aca="false">"Q"&amp;ROUNDUP(MONTH(E5501)/3,0)&amp;"-"&amp;YEAR(E5501)</f>
        <v>Q1-2020</v>
      </c>
    </row>
    <row r="5502" customFormat="false" ht="14.25" hidden="false" customHeight="false" outlineLevel="0" collapsed="false">
      <c r="A5502" s="0" t="s">
        <v>5544</v>
      </c>
      <c r="B5502" s="0" t="s">
        <v>38</v>
      </c>
      <c r="C5502" s="0" t="s">
        <v>39</v>
      </c>
      <c r="D5502" s="9" t="n">
        <v>43800</v>
      </c>
      <c r="E5502" s="9" t="n">
        <v>43902</v>
      </c>
      <c r="F5502" s="9" t="n">
        <v>43912</v>
      </c>
      <c r="G5502" s="9" t="n">
        <v>43918</v>
      </c>
      <c r="H5502" s="10" t="s">
        <v>36</v>
      </c>
      <c r="I5502" s="0" t="n">
        <v>20</v>
      </c>
      <c r="J5502" s="0" t="n">
        <v>14</v>
      </c>
      <c r="K5502" s="0" t="n">
        <v>160</v>
      </c>
      <c r="L5502" s="0" t="n">
        <v>30</v>
      </c>
      <c r="M5502" s="0" t="n">
        <v>6</v>
      </c>
      <c r="N5502" s="11" t="n">
        <v>0.15</v>
      </c>
      <c r="O5502" s="12" t="n">
        <v>1406.93</v>
      </c>
      <c r="P5502" s="12" t="n">
        <v>1695.1</v>
      </c>
      <c r="Q5502" s="12" t="n">
        <f aca="false">M5502*P5502*(1-N5502)</f>
        <v>8645.01</v>
      </c>
      <c r="R5502" s="12" t="n">
        <f aca="false">M5502*O5502</f>
        <v>8441.58</v>
      </c>
      <c r="S5502" s="12" t="n">
        <f aca="false">Q5502-R5502</f>
        <v>203.429999999998</v>
      </c>
      <c r="T5502" s="11" t="n">
        <f aca="false">IFERROR(S5502/Q5502,0)</f>
        <v>0.0235314938906952</v>
      </c>
      <c r="U5502" s="13" t="n">
        <f aca="false">F5502-E5502</f>
        <v>10</v>
      </c>
      <c r="V5502" s="13" t="n">
        <f aca="false">G5502-F5502</f>
        <v>6</v>
      </c>
      <c r="W5502" s="13" t="n">
        <f aca="false">G5502-E5502</f>
        <v>16</v>
      </c>
      <c r="X5502" s="10" t="n">
        <f aca="false">YEAR(E5502)</f>
        <v>2020</v>
      </c>
      <c r="Y5502" s="0" t="str">
        <f aca="false">TEXT(E5502,"yyyy-mm")</f>
        <v>2020-03</v>
      </c>
      <c r="Z5502" s="0" t="str">
        <f aca="false">"Q"&amp;ROUNDUP(MONTH(E5502)/3,0)&amp;"-"&amp;YEAR(E5502)</f>
        <v>Q1-2020</v>
      </c>
    </row>
    <row r="5503" customFormat="false" ht="14.25" hidden="false" customHeight="false" outlineLevel="0" collapsed="false">
      <c r="A5503" s="0" t="s">
        <v>5545</v>
      </c>
      <c r="B5503" s="0" t="s">
        <v>38</v>
      </c>
      <c r="C5503" s="0" t="s">
        <v>39</v>
      </c>
      <c r="D5503" s="9" t="n">
        <v>43800</v>
      </c>
      <c r="E5503" s="9" t="n">
        <v>43903</v>
      </c>
      <c r="F5503" s="9" t="n">
        <v>43928</v>
      </c>
      <c r="G5503" s="9" t="n">
        <v>43937</v>
      </c>
      <c r="H5503" s="10" t="s">
        <v>36</v>
      </c>
      <c r="I5503" s="0" t="n">
        <v>14</v>
      </c>
      <c r="J5503" s="0" t="n">
        <v>9</v>
      </c>
      <c r="K5503" s="0" t="n">
        <v>137</v>
      </c>
      <c r="L5503" s="0" t="n">
        <v>14</v>
      </c>
      <c r="M5503" s="0" t="n">
        <v>5</v>
      </c>
      <c r="N5503" s="11" t="n">
        <v>0.05</v>
      </c>
      <c r="O5503" s="12" t="n">
        <v>174.2</v>
      </c>
      <c r="P5503" s="12" t="n">
        <v>268</v>
      </c>
      <c r="Q5503" s="12" t="n">
        <f aca="false">M5503*P5503*(1-N5503)</f>
        <v>1273</v>
      </c>
      <c r="R5503" s="12" t="n">
        <f aca="false">M5503*O5503</f>
        <v>871</v>
      </c>
      <c r="S5503" s="12" t="n">
        <f aca="false">Q5503-R5503</f>
        <v>402</v>
      </c>
      <c r="T5503" s="11" t="n">
        <f aca="false">IFERROR(S5503/Q5503,0)</f>
        <v>0.315789473684211</v>
      </c>
      <c r="U5503" s="13" t="n">
        <f aca="false">F5503-E5503</f>
        <v>25</v>
      </c>
      <c r="V5503" s="13" t="n">
        <f aca="false">G5503-F5503</f>
        <v>9</v>
      </c>
      <c r="W5503" s="13" t="n">
        <f aca="false">G5503-E5503</f>
        <v>34</v>
      </c>
      <c r="X5503" s="10" t="n">
        <f aca="false">YEAR(E5503)</f>
        <v>2020</v>
      </c>
      <c r="Y5503" s="0" t="str">
        <f aca="false">TEXT(E5503,"yyyy-mm")</f>
        <v>2020-03</v>
      </c>
      <c r="Z5503" s="0" t="str">
        <f aca="false">"Q"&amp;ROUNDUP(MONTH(E5503)/3,0)&amp;"-"&amp;YEAR(E5503)</f>
        <v>Q1-2020</v>
      </c>
    </row>
    <row r="5504" customFormat="false" ht="14.25" hidden="false" customHeight="false" outlineLevel="0" collapsed="false">
      <c r="A5504" s="0" t="s">
        <v>5546</v>
      </c>
      <c r="B5504" s="0" t="s">
        <v>43</v>
      </c>
      <c r="C5504" s="0" t="s">
        <v>46</v>
      </c>
      <c r="D5504" s="9" t="n">
        <v>43800</v>
      </c>
      <c r="E5504" s="9" t="n">
        <v>43903</v>
      </c>
      <c r="F5504" s="9" t="n">
        <v>43917</v>
      </c>
      <c r="G5504" s="9" t="n">
        <v>43922</v>
      </c>
      <c r="H5504" s="10" t="s">
        <v>36</v>
      </c>
      <c r="I5504" s="0" t="n">
        <v>28</v>
      </c>
      <c r="J5504" s="0" t="n">
        <v>28</v>
      </c>
      <c r="K5504" s="0" t="n">
        <v>269</v>
      </c>
      <c r="L5504" s="0" t="n">
        <v>11</v>
      </c>
      <c r="M5504" s="0" t="n">
        <v>6</v>
      </c>
      <c r="N5504" s="11" t="n">
        <v>0.075</v>
      </c>
      <c r="O5504" s="12" t="n">
        <v>1546.9</v>
      </c>
      <c r="P5504" s="12" t="n">
        <v>2974.8</v>
      </c>
      <c r="Q5504" s="12" t="n">
        <f aca="false">M5504*P5504*(1-N5504)</f>
        <v>16510.14</v>
      </c>
      <c r="R5504" s="12" t="n">
        <f aca="false">M5504*O5504</f>
        <v>9281.4</v>
      </c>
      <c r="S5504" s="12" t="n">
        <f aca="false">Q5504-R5504</f>
        <v>7228.74</v>
      </c>
      <c r="T5504" s="11" t="n">
        <f aca="false">IFERROR(S5504/Q5504,0)</f>
        <v>0.437836384185719</v>
      </c>
      <c r="U5504" s="13" t="n">
        <f aca="false">F5504-E5504</f>
        <v>14</v>
      </c>
      <c r="V5504" s="13" t="n">
        <f aca="false">G5504-F5504</f>
        <v>5</v>
      </c>
      <c r="W5504" s="13" t="n">
        <f aca="false">G5504-E5504</f>
        <v>19</v>
      </c>
      <c r="X5504" s="10" t="n">
        <f aca="false">YEAR(E5504)</f>
        <v>2020</v>
      </c>
      <c r="Y5504" s="0" t="str">
        <f aca="false">TEXT(E5504,"yyyy-mm")</f>
        <v>2020-03</v>
      </c>
      <c r="Z5504" s="0" t="str">
        <f aca="false">"Q"&amp;ROUNDUP(MONTH(E5504)/3,0)&amp;"-"&amp;YEAR(E5504)</f>
        <v>Q1-2020</v>
      </c>
    </row>
    <row r="5505" customFormat="false" ht="14.25" hidden="false" customHeight="false" outlineLevel="0" collapsed="false">
      <c r="A5505" s="0" t="s">
        <v>5547</v>
      </c>
      <c r="B5505" s="0" t="s">
        <v>34</v>
      </c>
      <c r="C5505" s="0" t="s">
        <v>35</v>
      </c>
      <c r="D5505" s="9" t="n">
        <v>43800</v>
      </c>
      <c r="E5505" s="9" t="n">
        <v>43903</v>
      </c>
      <c r="F5505" s="9" t="n">
        <v>43907</v>
      </c>
      <c r="G5505" s="9" t="n">
        <v>43910</v>
      </c>
      <c r="H5505" s="10" t="s">
        <v>36</v>
      </c>
      <c r="I5505" s="0" t="n">
        <v>2</v>
      </c>
      <c r="J5505" s="0" t="n">
        <v>4</v>
      </c>
      <c r="K5505" s="0" t="n">
        <v>215</v>
      </c>
      <c r="L5505" s="0" t="n">
        <v>18</v>
      </c>
      <c r="M5505" s="0" t="n">
        <v>2</v>
      </c>
      <c r="N5505" s="11" t="n">
        <v>0.15</v>
      </c>
      <c r="O5505" s="12" t="n">
        <v>2045.38</v>
      </c>
      <c r="P5505" s="12" t="n">
        <v>3859.2</v>
      </c>
      <c r="Q5505" s="12" t="n">
        <f aca="false">M5505*P5505*(1-N5505)</f>
        <v>6560.64</v>
      </c>
      <c r="R5505" s="12" t="n">
        <f aca="false">M5505*O5505</f>
        <v>4090.76</v>
      </c>
      <c r="S5505" s="12" t="n">
        <f aca="false">Q5505-R5505</f>
        <v>2469.88</v>
      </c>
      <c r="T5505" s="11" t="n">
        <f aca="false">IFERROR(S5505/Q5505,0)</f>
        <v>0.376469368842064</v>
      </c>
      <c r="U5505" s="13" t="n">
        <f aca="false">F5505-E5505</f>
        <v>4</v>
      </c>
      <c r="V5505" s="13" t="n">
        <f aca="false">G5505-F5505</f>
        <v>3</v>
      </c>
      <c r="W5505" s="13" t="n">
        <f aca="false">G5505-E5505</f>
        <v>7</v>
      </c>
      <c r="X5505" s="10" t="n">
        <f aca="false">YEAR(E5505)</f>
        <v>2020</v>
      </c>
      <c r="Y5505" s="0" t="str">
        <f aca="false">TEXT(E5505,"yyyy-mm")</f>
        <v>2020-03</v>
      </c>
      <c r="Z5505" s="0" t="str">
        <f aca="false">"Q"&amp;ROUNDUP(MONTH(E5505)/3,0)&amp;"-"&amp;YEAR(E5505)</f>
        <v>Q1-2020</v>
      </c>
    </row>
    <row r="5506" customFormat="false" ht="14.25" hidden="false" customHeight="false" outlineLevel="0" collapsed="false">
      <c r="A5506" s="0" t="s">
        <v>5548</v>
      </c>
      <c r="B5506" s="0" t="s">
        <v>38</v>
      </c>
      <c r="C5506" s="0" t="s">
        <v>58</v>
      </c>
      <c r="D5506" s="9" t="n">
        <v>43800</v>
      </c>
      <c r="E5506" s="9" t="n">
        <v>43903</v>
      </c>
      <c r="F5506" s="9" t="n">
        <v>43908</v>
      </c>
      <c r="G5506" s="9" t="n">
        <v>43918</v>
      </c>
      <c r="H5506" s="10" t="s">
        <v>36</v>
      </c>
      <c r="I5506" s="0" t="n">
        <v>16</v>
      </c>
      <c r="J5506" s="0" t="n">
        <v>41</v>
      </c>
      <c r="K5506" s="0" t="n">
        <v>335</v>
      </c>
      <c r="L5506" s="0" t="n">
        <v>44</v>
      </c>
      <c r="M5506" s="0" t="n">
        <v>7</v>
      </c>
      <c r="N5506" s="11" t="n">
        <v>0.05</v>
      </c>
      <c r="O5506" s="12" t="n">
        <v>561.13</v>
      </c>
      <c r="P5506" s="12" t="n">
        <v>837.5</v>
      </c>
      <c r="Q5506" s="12" t="n">
        <f aca="false">M5506*P5506*(1-N5506)</f>
        <v>5569.375</v>
      </c>
      <c r="R5506" s="12" t="n">
        <f aca="false">M5506*O5506</f>
        <v>3927.91</v>
      </c>
      <c r="S5506" s="12" t="n">
        <f aca="false">Q5506-R5506</f>
        <v>1641.465</v>
      </c>
      <c r="T5506" s="11" t="n">
        <f aca="false">IFERROR(S5506/Q5506,0)</f>
        <v>0.294730557737628</v>
      </c>
      <c r="U5506" s="13" t="n">
        <f aca="false">F5506-E5506</f>
        <v>5</v>
      </c>
      <c r="V5506" s="13" t="n">
        <f aca="false">G5506-F5506</f>
        <v>10</v>
      </c>
      <c r="W5506" s="13" t="n">
        <f aca="false">G5506-E5506</f>
        <v>15</v>
      </c>
      <c r="X5506" s="10" t="n">
        <f aca="false">YEAR(E5506)</f>
        <v>2020</v>
      </c>
      <c r="Y5506" s="0" t="str">
        <f aca="false">TEXT(E5506,"yyyy-mm")</f>
        <v>2020-03</v>
      </c>
      <c r="Z5506" s="0" t="str">
        <f aca="false">"Q"&amp;ROUNDUP(MONTH(E5506)/3,0)&amp;"-"&amp;YEAR(E5506)</f>
        <v>Q1-2020</v>
      </c>
    </row>
    <row r="5507" customFormat="false" ht="14.25" hidden="false" customHeight="false" outlineLevel="0" collapsed="false">
      <c r="A5507" s="0" t="s">
        <v>5549</v>
      </c>
      <c r="B5507" s="0" t="s">
        <v>38</v>
      </c>
      <c r="C5507" s="0" t="s">
        <v>79</v>
      </c>
      <c r="D5507" s="9" t="n">
        <v>43800</v>
      </c>
      <c r="E5507" s="9" t="n">
        <v>43903</v>
      </c>
      <c r="F5507" s="9" t="n">
        <v>43924</v>
      </c>
      <c r="G5507" s="9" t="n">
        <v>43929</v>
      </c>
      <c r="H5507" s="10" t="s">
        <v>36</v>
      </c>
      <c r="I5507" s="0" t="n">
        <v>15</v>
      </c>
      <c r="J5507" s="0" t="n">
        <v>5</v>
      </c>
      <c r="K5507" s="0" t="n">
        <v>82</v>
      </c>
      <c r="L5507" s="0" t="n">
        <v>21</v>
      </c>
      <c r="M5507" s="0" t="n">
        <v>4</v>
      </c>
      <c r="N5507" s="11" t="n">
        <v>0.15</v>
      </c>
      <c r="O5507" s="12" t="n">
        <v>769.16</v>
      </c>
      <c r="P5507" s="12" t="n">
        <v>1098.8</v>
      </c>
      <c r="Q5507" s="12" t="n">
        <f aca="false">M5507*P5507*(1-N5507)</f>
        <v>3735.92</v>
      </c>
      <c r="R5507" s="12" t="n">
        <f aca="false">M5507*O5507</f>
        <v>3076.64</v>
      </c>
      <c r="S5507" s="12" t="n">
        <f aca="false">Q5507-R5507</f>
        <v>659.28</v>
      </c>
      <c r="T5507" s="11" t="n">
        <f aca="false">IFERROR(S5507/Q5507,0)</f>
        <v>0.176470588235294</v>
      </c>
      <c r="U5507" s="13" t="n">
        <f aca="false">F5507-E5507</f>
        <v>21</v>
      </c>
      <c r="V5507" s="13" t="n">
        <f aca="false">G5507-F5507</f>
        <v>5</v>
      </c>
      <c r="W5507" s="13" t="n">
        <f aca="false">G5507-E5507</f>
        <v>26</v>
      </c>
      <c r="X5507" s="10" t="n">
        <f aca="false">YEAR(E5507)</f>
        <v>2020</v>
      </c>
      <c r="Y5507" s="0" t="str">
        <f aca="false">TEXT(E5507,"yyyy-mm")</f>
        <v>2020-03</v>
      </c>
      <c r="Z5507" s="0" t="str">
        <f aca="false">"Q"&amp;ROUNDUP(MONTH(E5507)/3,0)&amp;"-"&amp;YEAR(E5507)</f>
        <v>Q1-2020</v>
      </c>
    </row>
    <row r="5508" customFormat="false" ht="14.25" hidden="false" customHeight="false" outlineLevel="0" collapsed="false">
      <c r="A5508" s="0" t="s">
        <v>5550</v>
      </c>
      <c r="B5508" s="0" t="s">
        <v>34</v>
      </c>
      <c r="C5508" s="0" t="s">
        <v>35</v>
      </c>
      <c r="D5508" s="9" t="n">
        <v>43800</v>
      </c>
      <c r="E5508" s="9" t="n">
        <v>43903</v>
      </c>
      <c r="F5508" s="9" t="n">
        <v>43913</v>
      </c>
      <c r="G5508" s="9" t="n">
        <v>43919</v>
      </c>
      <c r="H5508" s="10" t="s">
        <v>36</v>
      </c>
      <c r="I5508" s="0" t="n">
        <v>4</v>
      </c>
      <c r="J5508" s="0" t="n">
        <v>24</v>
      </c>
      <c r="K5508" s="0" t="n">
        <v>219</v>
      </c>
      <c r="L5508" s="0" t="n">
        <v>38</v>
      </c>
      <c r="M5508" s="0" t="n">
        <v>7</v>
      </c>
      <c r="N5508" s="11" t="n">
        <v>0.1</v>
      </c>
      <c r="O5508" s="12" t="n">
        <v>750.74</v>
      </c>
      <c r="P5508" s="12" t="n">
        <v>904.5</v>
      </c>
      <c r="Q5508" s="12" t="n">
        <f aca="false">M5508*P5508*(1-N5508)</f>
        <v>5698.35</v>
      </c>
      <c r="R5508" s="12" t="n">
        <f aca="false">M5508*O5508</f>
        <v>5255.18</v>
      </c>
      <c r="S5508" s="12" t="n">
        <f aca="false">Q5508-R5508</f>
        <v>443.17</v>
      </c>
      <c r="T5508" s="11" t="n">
        <f aca="false">IFERROR(S5508/Q5508,0)</f>
        <v>0.0777716356489159</v>
      </c>
      <c r="U5508" s="13" t="n">
        <f aca="false">F5508-E5508</f>
        <v>10</v>
      </c>
      <c r="V5508" s="13" t="n">
        <f aca="false">G5508-F5508</f>
        <v>6</v>
      </c>
      <c r="W5508" s="13" t="n">
        <f aca="false">G5508-E5508</f>
        <v>16</v>
      </c>
      <c r="X5508" s="10" t="n">
        <f aca="false">YEAR(E5508)</f>
        <v>2020</v>
      </c>
      <c r="Y5508" s="0" t="str">
        <f aca="false">TEXT(E5508,"yyyy-mm")</f>
        <v>2020-03</v>
      </c>
      <c r="Z5508" s="0" t="str">
        <f aca="false">"Q"&amp;ROUNDUP(MONTH(E5508)/3,0)&amp;"-"&amp;YEAR(E5508)</f>
        <v>Q1-2020</v>
      </c>
    </row>
    <row r="5509" customFormat="false" ht="14.25" hidden="false" customHeight="false" outlineLevel="0" collapsed="false">
      <c r="A5509" s="0" t="s">
        <v>5551</v>
      </c>
      <c r="B5509" s="0" t="s">
        <v>34</v>
      </c>
      <c r="C5509" s="0" t="s">
        <v>58</v>
      </c>
      <c r="D5509" s="9" t="n">
        <v>43800</v>
      </c>
      <c r="E5509" s="9" t="n">
        <v>43904</v>
      </c>
      <c r="F5509" s="9" t="n">
        <v>43913</v>
      </c>
      <c r="G5509" s="9" t="n">
        <v>43915</v>
      </c>
      <c r="H5509" s="10" t="s">
        <v>36</v>
      </c>
      <c r="I5509" s="0" t="n">
        <v>4</v>
      </c>
      <c r="J5509" s="0" t="n">
        <v>32</v>
      </c>
      <c r="K5509" s="0" t="n">
        <v>360</v>
      </c>
      <c r="L5509" s="0" t="n">
        <v>34</v>
      </c>
      <c r="M5509" s="0" t="n">
        <v>2</v>
      </c>
      <c r="N5509" s="11" t="n">
        <v>0.05</v>
      </c>
      <c r="O5509" s="12" t="n">
        <v>3166.69</v>
      </c>
      <c r="P5509" s="12" t="n">
        <v>5654.8</v>
      </c>
      <c r="Q5509" s="12" t="n">
        <f aca="false">M5509*P5509*(1-N5509)</f>
        <v>10744.12</v>
      </c>
      <c r="R5509" s="12" t="n">
        <f aca="false">M5509*O5509</f>
        <v>6333.38</v>
      </c>
      <c r="S5509" s="12" t="n">
        <f aca="false">Q5509-R5509</f>
        <v>4410.74</v>
      </c>
      <c r="T5509" s="11" t="n">
        <f aca="false">IFERROR(S5509/Q5509,0)</f>
        <v>0.410525943492813</v>
      </c>
      <c r="U5509" s="13" t="n">
        <f aca="false">F5509-E5509</f>
        <v>9</v>
      </c>
      <c r="V5509" s="13" t="n">
        <f aca="false">G5509-F5509</f>
        <v>2</v>
      </c>
      <c r="W5509" s="13" t="n">
        <f aca="false">G5509-E5509</f>
        <v>11</v>
      </c>
      <c r="X5509" s="10" t="n">
        <f aca="false">YEAR(E5509)</f>
        <v>2020</v>
      </c>
      <c r="Y5509" s="0" t="str">
        <f aca="false">TEXT(E5509,"yyyy-mm")</f>
        <v>2020-03</v>
      </c>
      <c r="Z5509" s="0" t="str">
        <f aca="false">"Q"&amp;ROUNDUP(MONTH(E5509)/3,0)&amp;"-"&amp;YEAR(E5509)</f>
        <v>Q1-2020</v>
      </c>
    </row>
    <row r="5510" customFormat="false" ht="14.25" hidden="false" customHeight="false" outlineLevel="0" collapsed="false">
      <c r="A5510" s="0" t="s">
        <v>5552</v>
      </c>
      <c r="B5510" s="0" t="s">
        <v>34</v>
      </c>
      <c r="C5510" s="0" t="s">
        <v>48</v>
      </c>
      <c r="D5510" s="9" t="n">
        <v>43800</v>
      </c>
      <c r="E5510" s="9" t="n">
        <v>43904</v>
      </c>
      <c r="F5510" s="9" t="n">
        <v>43932</v>
      </c>
      <c r="G5510" s="9" t="n">
        <v>43938</v>
      </c>
      <c r="H5510" s="10" t="s">
        <v>36</v>
      </c>
      <c r="I5510" s="0" t="n">
        <v>10</v>
      </c>
      <c r="J5510" s="0" t="n">
        <v>22</v>
      </c>
      <c r="K5510" s="0" t="n">
        <v>1</v>
      </c>
      <c r="L5510" s="0" t="n">
        <v>44</v>
      </c>
      <c r="M5510" s="0" t="n">
        <v>8</v>
      </c>
      <c r="N5510" s="11" t="n">
        <v>0.1</v>
      </c>
      <c r="O5510" s="12" t="n">
        <v>1903.87</v>
      </c>
      <c r="P5510" s="12" t="n">
        <v>3966.4</v>
      </c>
      <c r="Q5510" s="12" t="n">
        <f aca="false">M5510*P5510*(1-N5510)</f>
        <v>28558.08</v>
      </c>
      <c r="R5510" s="12" t="n">
        <f aca="false">M5510*O5510</f>
        <v>15230.96</v>
      </c>
      <c r="S5510" s="12" t="n">
        <f aca="false">Q5510-R5510</f>
        <v>13327.12</v>
      </c>
      <c r="T5510" s="11" t="n">
        <f aca="false">IFERROR(S5510/Q5510,0)</f>
        <v>0.466667226928421</v>
      </c>
      <c r="U5510" s="13" t="n">
        <f aca="false">F5510-E5510</f>
        <v>28</v>
      </c>
      <c r="V5510" s="13" t="n">
        <f aca="false">G5510-F5510</f>
        <v>6</v>
      </c>
      <c r="W5510" s="13" t="n">
        <f aca="false">G5510-E5510</f>
        <v>34</v>
      </c>
      <c r="X5510" s="10" t="n">
        <f aca="false">YEAR(E5510)</f>
        <v>2020</v>
      </c>
      <c r="Y5510" s="0" t="str">
        <f aca="false">TEXT(E5510,"yyyy-mm")</f>
        <v>2020-03</v>
      </c>
      <c r="Z5510" s="0" t="str">
        <f aca="false">"Q"&amp;ROUNDUP(MONTH(E5510)/3,0)&amp;"-"&amp;YEAR(E5510)</f>
        <v>Q1-2020</v>
      </c>
    </row>
    <row r="5511" customFormat="false" ht="14.25" hidden="false" customHeight="false" outlineLevel="0" collapsed="false">
      <c r="A5511" s="0" t="s">
        <v>5553</v>
      </c>
      <c r="B5511" s="0" t="s">
        <v>41</v>
      </c>
      <c r="C5511" s="0" t="s">
        <v>39</v>
      </c>
      <c r="D5511" s="9" t="n">
        <v>43800</v>
      </c>
      <c r="E5511" s="9" t="n">
        <v>43904</v>
      </c>
      <c r="F5511" s="9" t="n">
        <v>43909</v>
      </c>
      <c r="G5511" s="9" t="n">
        <v>43918</v>
      </c>
      <c r="H5511" s="10" t="s">
        <v>36</v>
      </c>
      <c r="I5511" s="0" t="n">
        <v>20</v>
      </c>
      <c r="J5511" s="0" t="n">
        <v>35</v>
      </c>
      <c r="K5511" s="0" t="n">
        <v>131</v>
      </c>
      <c r="L5511" s="0" t="n">
        <v>33</v>
      </c>
      <c r="M5511" s="0" t="n">
        <v>6</v>
      </c>
      <c r="N5511" s="11" t="n">
        <v>0.1</v>
      </c>
      <c r="O5511" s="12" t="n">
        <v>2708.94</v>
      </c>
      <c r="P5511" s="12" t="n">
        <v>3564.4</v>
      </c>
      <c r="Q5511" s="12" t="n">
        <f aca="false">M5511*P5511*(1-N5511)</f>
        <v>19247.76</v>
      </c>
      <c r="R5511" s="12" t="n">
        <f aca="false">M5511*O5511</f>
        <v>16253.64</v>
      </c>
      <c r="S5511" s="12" t="n">
        <f aca="false">Q5511-R5511</f>
        <v>2994.12</v>
      </c>
      <c r="T5511" s="11" t="n">
        <f aca="false">IFERROR(S5511/Q5511,0)</f>
        <v>0.155556802453896</v>
      </c>
      <c r="U5511" s="13" t="n">
        <f aca="false">F5511-E5511</f>
        <v>5</v>
      </c>
      <c r="V5511" s="13" t="n">
        <f aca="false">G5511-F5511</f>
        <v>9</v>
      </c>
      <c r="W5511" s="13" t="n">
        <f aca="false">G5511-E5511</f>
        <v>14</v>
      </c>
      <c r="X5511" s="10" t="n">
        <f aca="false">YEAR(E5511)</f>
        <v>2020</v>
      </c>
      <c r="Y5511" s="0" t="str">
        <f aca="false">TEXT(E5511,"yyyy-mm")</f>
        <v>2020-03</v>
      </c>
      <c r="Z5511" s="0" t="str">
        <f aca="false">"Q"&amp;ROUNDUP(MONTH(E5511)/3,0)&amp;"-"&amp;YEAR(E5511)</f>
        <v>Q1-2020</v>
      </c>
    </row>
    <row r="5512" customFormat="false" ht="14.25" hidden="false" customHeight="false" outlineLevel="0" collapsed="false">
      <c r="A5512" s="0" t="s">
        <v>5554</v>
      </c>
      <c r="B5512" s="0" t="s">
        <v>34</v>
      </c>
      <c r="C5512" s="0" t="s">
        <v>79</v>
      </c>
      <c r="D5512" s="9" t="n">
        <v>43800</v>
      </c>
      <c r="E5512" s="9" t="n">
        <v>43904</v>
      </c>
      <c r="F5512" s="9" t="n">
        <v>43931</v>
      </c>
      <c r="G5512" s="9" t="n">
        <v>43936</v>
      </c>
      <c r="H5512" s="10" t="s">
        <v>36</v>
      </c>
      <c r="I5512" s="0" t="n">
        <v>10</v>
      </c>
      <c r="J5512" s="0" t="n">
        <v>28</v>
      </c>
      <c r="K5512" s="0" t="n">
        <v>85</v>
      </c>
      <c r="L5512" s="0" t="n">
        <v>28</v>
      </c>
      <c r="M5512" s="0" t="n">
        <v>1</v>
      </c>
      <c r="N5512" s="11" t="n">
        <v>0.15</v>
      </c>
      <c r="O5512" s="12" t="n">
        <v>447.02</v>
      </c>
      <c r="P5512" s="12" t="n">
        <v>931.3</v>
      </c>
      <c r="Q5512" s="12" t="n">
        <f aca="false">M5512*P5512*(1-N5512)</f>
        <v>791.605</v>
      </c>
      <c r="R5512" s="12" t="n">
        <f aca="false">M5512*O5512</f>
        <v>447.02</v>
      </c>
      <c r="S5512" s="12" t="n">
        <f aca="false">Q5512-R5512</f>
        <v>344.585</v>
      </c>
      <c r="T5512" s="11" t="n">
        <f aca="false">IFERROR(S5512/Q5512,0)</f>
        <v>0.435299170672242</v>
      </c>
      <c r="U5512" s="13" t="n">
        <f aca="false">F5512-E5512</f>
        <v>27</v>
      </c>
      <c r="V5512" s="13" t="n">
        <f aca="false">G5512-F5512</f>
        <v>5</v>
      </c>
      <c r="W5512" s="13" t="n">
        <f aca="false">G5512-E5512</f>
        <v>32</v>
      </c>
      <c r="X5512" s="10" t="n">
        <f aca="false">YEAR(E5512)</f>
        <v>2020</v>
      </c>
      <c r="Y5512" s="0" t="str">
        <f aca="false">TEXT(E5512,"yyyy-mm")</f>
        <v>2020-03</v>
      </c>
      <c r="Z5512" s="0" t="str">
        <f aca="false">"Q"&amp;ROUNDUP(MONTH(E5512)/3,0)&amp;"-"&amp;YEAR(E5512)</f>
        <v>Q1-2020</v>
      </c>
    </row>
    <row r="5513" customFormat="false" ht="14.25" hidden="false" customHeight="false" outlineLevel="0" collapsed="false">
      <c r="A5513" s="0" t="s">
        <v>5555</v>
      </c>
      <c r="B5513" s="0" t="s">
        <v>34</v>
      </c>
      <c r="C5513" s="0" t="s">
        <v>79</v>
      </c>
      <c r="D5513" s="9" t="n">
        <v>43800</v>
      </c>
      <c r="E5513" s="9" t="n">
        <v>43904</v>
      </c>
      <c r="F5513" s="9" t="n">
        <v>43919</v>
      </c>
      <c r="G5513" s="9" t="n">
        <v>43928</v>
      </c>
      <c r="H5513" s="10" t="s">
        <v>36</v>
      </c>
      <c r="I5513" s="0" t="n">
        <v>10</v>
      </c>
      <c r="J5513" s="0" t="n">
        <v>47</v>
      </c>
      <c r="K5513" s="0" t="n">
        <v>83</v>
      </c>
      <c r="L5513" s="0" t="n">
        <v>4</v>
      </c>
      <c r="M5513" s="0" t="n">
        <v>5</v>
      </c>
      <c r="N5513" s="11" t="n">
        <v>0.05</v>
      </c>
      <c r="O5513" s="12" t="n">
        <v>920.25</v>
      </c>
      <c r="P5513" s="12" t="n">
        <v>2244.5</v>
      </c>
      <c r="Q5513" s="12" t="n">
        <f aca="false">M5513*P5513*(1-N5513)</f>
        <v>10661.375</v>
      </c>
      <c r="R5513" s="12" t="n">
        <f aca="false">M5513*O5513</f>
        <v>4601.25</v>
      </c>
      <c r="S5513" s="12" t="n">
        <f aca="false">Q5513-R5513</f>
        <v>6060.125</v>
      </c>
      <c r="T5513" s="11" t="n">
        <f aca="false">IFERROR(S5513/Q5513,0)</f>
        <v>0.568418707718282</v>
      </c>
      <c r="U5513" s="13" t="n">
        <f aca="false">F5513-E5513</f>
        <v>15</v>
      </c>
      <c r="V5513" s="13" t="n">
        <f aca="false">G5513-F5513</f>
        <v>9</v>
      </c>
      <c r="W5513" s="13" t="n">
        <f aca="false">G5513-E5513</f>
        <v>24</v>
      </c>
      <c r="X5513" s="10" t="n">
        <f aca="false">YEAR(E5513)</f>
        <v>2020</v>
      </c>
      <c r="Y5513" s="0" t="str">
        <f aca="false">TEXT(E5513,"yyyy-mm")</f>
        <v>2020-03</v>
      </c>
      <c r="Z5513" s="0" t="str">
        <f aca="false">"Q"&amp;ROUNDUP(MONTH(E5513)/3,0)&amp;"-"&amp;YEAR(E5513)</f>
        <v>Q1-2020</v>
      </c>
    </row>
    <row r="5514" customFormat="false" ht="14.25" hidden="false" customHeight="false" outlineLevel="0" collapsed="false">
      <c r="A5514" s="0" t="s">
        <v>5556</v>
      </c>
      <c r="B5514" s="0" t="s">
        <v>34</v>
      </c>
      <c r="C5514" s="0" t="s">
        <v>48</v>
      </c>
      <c r="D5514" s="9" t="n">
        <v>43800</v>
      </c>
      <c r="E5514" s="9" t="n">
        <v>43904</v>
      </c>
      <c r="F5514" s="9" t="n">
        <v>43913</v>
      </c>
      <c r="G5514" s="9" t="n">
        <v>43916</v>
      </c>
      <c r="H5514" s="10" t="s">
        <v>36</v>
      </c>
      <c r="I5514" s="0" t="n">
        <v>4</v>
      </c>
      <c r="J5514" s="0" t="n">
        <v>11</v>
      </c>
      <c r="K5514" s="0" t="n">
        <v>26</v>
      </c>
      <c r="L5514" s="0" t="n">
        <v>6</v>
      </c>
      <c r="M5514" s="0" t="n">
        <v>3</v>
      </c>
      <c r="N5514" s="11" t="n">
        <v>0.05</v>
      </c>
      <c r="O5514" s="12" t="n">
        <v>1327.81</v>
      </c>
      <c r="P5514" s="12" t="n">
        <v>2458.9</v>
      </c>
      <c r="Q5514" s="12" t="n">
        <f aca="false">M5514*P5514*(1-N5514)</f>
        <v>7007.865</v>
      </c>
      <c r="R5514" s="12" t="n">
        <f aca="false">M5514*O5514</f>
        <v>3983.43</v>
      </c>
      <c r="S5514" s="12" t="n">
        <f aca="false">Q5514-R5514</f>
        <v>3024.435</v>
      </c>
      <c r="T5514" s="11" t="n">
        <f aca="false">IFERROR(S5514/Q5514,0)</f>
        <v>0.431577235006668</v>
      </c>
      <c r="U5514" s="13" t="n">
        <f aca="false">F5514-E5514</f>
        <v>9</v>
      </c>
      <c r="V5514" s="13" t="n">
        <f aca="false">G5514-F5514</f>
        <v>3</v>
      </c>
      <c r="W5514" s="13" t="n">
        <f aca="false">G5514-E5514</f>
        <v>12</v>
      </c>
      <c r="X5514" s="10" t="n">
        <f aca="false">YEAR(E5514)</f>
        <v>2020</v>
      </c>
      <c r="Y5514" s="0" t="str">
        <f aca="false">TEXT(E5514,"yyyy-mm")</f>
        <v>2020-03</v>
      </c>
      <c r="Z5514" s="0" t="str">
        <f aca="false">"Q"&amp;ROUNDUP(MONTH(E5514)/3,0)&amp;"-"&amp;YEAR(E5514)</f>
        <v>Q1-2020</v>
      </c>
    </row>
    <row r="5515" customFormat="false" ht="14.25" hidden="false" customHeight="false" outlineLevel="0" collapsed="false">
      <c r="A5515" s="0" t="s">
        <v>5557</v>
      </c>
      <c r="B5515" s="0" t="s">
        <v>34</v>
      </c>
      <c r="C5515" s="0" t="s">
        <v>48</v>
      </c>
      <c r="D5515" s="9" t="n">
        <v>43800</v>
      </c>
      <c r="E5515" s="9" t="n">
        <v>43904</v>
      </c>
      <c r="F5515" s="9" t="n">
        <v>43928</v>
      </c>
      <c r="G5515" s="9" t="n">
        <v>43933</v>
      </c>
      <c r="H5515" s="10" t="s">
        <v>36</v>
      </c>
      <c r="I5515" s="0" t="n">
        <v>7</v>
      </c>
      <c r="J5515" s="0" t="n">
        <v>27</v>
      </c>
      <c r="K5515" s="0" t="n">
        <v>1</v>
      </c>
      <c r="L5515" s="0" t="n">
        <v>30</v>
      </c>
      <c r="M5515" s="0" t="n">
        <v>2</v>
      </c>
      <c r="N5515" s="11" t="n">
        <v>0.075</v>
      </c>
      <c r="O5515" s="12" t="n">
        <v>1028.85</v>
      </c>
      <c r="P5515" s="12" t="n">
        <v>2338.3</v>
      </c>
      <c r="Q5515" s="12" t="n">
        <f aca="false">M5515*P5515*(1-N5515)</f>
        <v>4325.855</v>
      </c>
      <c r="R5515" s="12" t="n">
        <f aca="false">M5515*O5515</f>
        <v>2057.7</v>
      </c>
      <c r="S5515" s="12" t="n">
        <f aca="false">Q5515-R5515</f>
        <v>2268.155</v>
      </c>
      <c r="T5515" s="11" t="n">
        <f aca="false">IFERROR(S5515/Q5515,0)</f>
        <v>0.524325248997019</v>
      </c>
      <c r="U5515" s="13" t="n">
        <f aca="false">F5515-E5515</f>
        <v>24</v>
      </c>
      <c r="V5515" s="13" t="n">
        <f aca="false">G5515-F5515</f>
        <v>5</v>
      </c>
      <c r="W5515" s="13" t="n">
        <f aca="false">G5515-E5515</f>
        <v>29</v>
      </c>
      <c r="X5515" s="10" t="n">
        <f aca="false">YEAR(E5515)</f>
        <v>2020</v>
      </c>
      <c r="Y5515" s="0" t="str">
        <f aca="false">TEXT(E5515,"yyyy-mm")</f>
        <v>2020-03</v>
      </c>
      <c r="Z5515" s="0" t="str">
        <f aca="false">"Q"&amp;ROUNDUP(MONTH(E5515)/3,0)&amp;"-"&amp;YEAR(E5515)</f>
        <v>Q1-2020</v>
      </c>
    </row>
    <row r="5516" customFormat="false" ht="14.25" hidden="false" customHeight="false" outlineLevel="0" collapsed="false">
      <c r="A5516" s="0" t="s">
        <v>5558</v>
      </c>
      <c r="B5516" s="0" t="s">
        <v>34</v>
      </c>
      <c r="C5516" s="0" t="s">
        <v>48</v>
      </c>
      <c r="D5516" s="9" t="n">
        <v>43800</v>
      </c>
      <c r="E5516" s="9" t="n">
        <v>43904</v>
      </c>
      <c r="F5516" s="9" t="n">
        <v>43923</v>
      </c>
      <c r="G5516" s="9" t="n">
        <v>43932</v>
      </c>
      <c r="H5516" s="10" t="s">
        <v>36</v>
      </c>
      <c r="I5516" s="0" t="n">
        <v>10</v>
      </c>
      <c r="J5516" s="0" t="n">
        <v>40</v>
      </c>
      <c r="K5516" s="0" t="n">
        <v>4</v>
      </c>
      <c r="L5516" s="0" t="n">
        <v>28</v>
      </c>
      <c r="M5516" s="0" t="n">
        <v>7</v>
      </c>
      <c r="N5516" s="11" t="n">
        <v>0.1</v>
      </c>
      <c r="O5516" s="12" t="n">
        <v>2087.99</v>
      </c>
      <c r="P5516" s="12" t="n">
        <v>3939.6</v>
      </c>
      <c r="Q5516" s="12" t="n">
        <f aca="false">M5516*P5516*(1-N5516)</f>
        <v>24819.48</v>
      </c>
      <c r="R5516" s="12" t="n">
        <f aca="false">M5516*O5516</f>
        <v>14615.93</v>
      </c>
      <c r="S5516" s="12" t="n">
        <f aca="false">Q5516-R5516</f>
        <v>10203.55</v>
      </c>
      <c r="T5516" s="11" t="n">
        <f aca="false">IFERROR(S5516/Q5516,0)</f>
        <v>0.411110547038052</v>
      </c>
      <c r="U5516" s="13" t="n">
        <f aca="false">F5516-E5516</f>
        <v>19</v>
      </c>
      <c r="V5516" s="13" t="n">
        <f aca="false">G5516-F5516</f>
        <v>9</v>
      </c>
      <c r="W5516" s="13" t="n">
        <f aca="false">G5516-E5516</f>
        <v>28</v>
      </c>
      <c r="X5516" s="10" t="n">
        <f aca="false">YEAR(E5516)</f>
        <v>2020</v>
      </c>
      <c r="Y5516" s="0" t="str">
        <f aca="false">TEXT(E5516,"yyyy-mm")</f>
        <v>2020-03</v>
      </c>
      <c r="Z5516" s="0" t="str">
        <f aca="false">"Q"&amp;ROUNDUP(MONTH(E5516)/3,0)&amp;"-"&amp;YEAR(E5516)</f>
        <v>Q1-2020</v>
      </c>
    </row>
    <row r="5517" customFormat="false" ht="14.25" hidden="false" customHeight="false" outlineLevel="0" collapsed="false">
      <c r="A5517" s="0" t="s">
        <v>5559</v>
      </c>
      <c r="B5517" s="0" t="s">
        <v>41</v>
      </c>
      <c r="C5517" s="0" t="s">
        <v>48</v>
      </c>
      <c r="D5517" s="9" t="n">
        <v>43800</v>
      </c>
      <c r="E5517" s="9" t="n">
        <v>43905</v>
      </c>
      <c r="F5517" s="9" t="n">
        <v>43924</v>
      </c>
      <c r="G5517" s="9" t="n">
        <v>43933</v>
      </c>
      <c r="H5517" s="10" t="s">
        <v>36</v>
      </c>
      <c r="I5517" s="0" t="n">
        <v>23</v>
      </c>
      <c r="J5517" s="0" t="n">
        <v>10</v>
      </c>
      <c r="K5517" s="0" t="n">
        <v>7</v>
      </c>
      <c r="L5517" s="0" t="n">
        <v>39</v>
      </c>
      <c r="M5517" s="0" t="n">
        <v>1</v>
      </c>
      <c r="N5517" s="11" t="n">
        <v>0.05</v>
      </c>
      <c r="O5517" s="12" t="n">
        <v>1557.35</v>
      </c>
      <c r="P5517" s="12" t="n">
        <v>1996.6</v>
      </c>
      <c r="Q5517" s="12" t="n">
        <f aca="false">M5517*P5517*(1-N5517)</f>
        <v>1896.77</v>
      </c>
      <c r="R5517" s="12" t="n">
        <f aca="false">M5517*O5517</f>
        <v>1557.35</v>
      </c>
      <c r="S5517" s="12" t="n">
        <f aca="false">Q5517-R5517</f>
        <v>339.42</v>
      </c>
      <c r="T5517" s="11" t="n">
        <f aca="false">IFERROR(S5517/Q5517,0)</f>
        <v>0.178946313996953</v>
      </c>
      <c r="U5517" s="13" t="n">
        <f aca="false">F5517-E5517</f>
        <v>19</v>
      </c>
      <c r="V5517" s="13" t="n">
        <f aca="false">G5517-F5517</f>
        <v>9</v>
      </c>
      <c r="W5517" s="13" t="n">
        <f aca="false">G5517-E5517</f>
        <v>28</v>
      </c>
      <c r="X5517" s="10" t="n">
        <f aca="false">YEAR(E5517)</f>
        <v>2020</v>
      </c>
      <c r="Y5517" s="0" t="str">
        <f aca="false">TEXT(E5517,"yyyy-mm")</f>
        <v>2020-03</v>
      </c>
      <c r="Z5517" s="0" t="str">
        <f aca="false">"Q"&amp;ROUNDUP(MONTH(E5517)/3,0)&amp;"-"&amp;YEAR(E5517)</f>
        <v>Q1-2020</v>
      </c>
    </row>
    <row r="5518" customFormat="false" ht="14.25" hidden="false" customHeight="false" outlineLevel="0" collapsed="false">
      <c r="A5518" s="0" t="s">
        <v>5560</v>
      </c>
      <c r="B5518" s="0" t="s">
        <v>38</v>
      </c>
      <c r="C5518" s="0" t="s">
        <v>35</v>
      </c>
      <c r="D5518" s="9" t="n">
        <v>43800</v>
      </c>
      <c r="E5518" s="9" t="n">
        <v>43905</v>
      </c>
      <c r="F5518" s="9" t="n">
        <v>43920</v>
      </c>
      <c r="G5518" s="9" t="n">
        <v>43922</v>
      </c>
      <c r="H5518" s="10" t="s">
        <v>36</v>
      </c>
      <c r="I5518" s="0" t="n">
        <v>14</v>
      </c>
      <c r="J5518" s="0" t="n">
        <v>31</v>
      </c>
      <c r="K5518" s="0" t="n">
        <v>212</v>
      </c>
      <c r="L5518" s="0" t="n">
        <v>32</v>
      </c>
      <c r="M5518" s="0" t="n">
        <v>4</v>
      </c>
      <c r="N5518" s="11" t="n">
        <v>0.1</v>
      </c>
      <c r="O5518" s="12" t="n">
        <v>4617.98</v>
      </c>
      <c r="P5518" s="12" t="n">
        <v>6157.3</v>
      </c>
      <c r="Q5518" s="12" t="n">
        <f aca="false">M5518*P5518*(1-N5518)</f>
        <v>22166.28</v>
      </c>
      <c r="R5518" s="12" t="n">
        <f aca="false">M5518*O5518</f>
        <v>18471.92</v>
      </c>
      <c r="S5518" s="12" t="n">
        <f aca="false">Q5518-R5518</f>
        <v>3694.36</v>
      </c>
      <c r="T5518" s="11" t="n">
        <f aca="false">IFERROR(S5518/Q5518,0)</f>
        <v>0.166665764395289</v>
      </c>
      <c r="U5518" s="13" t="n">
        <f aca="false">F5518-E5518</f>
        <v>15</v>
      </c>
      <c r="V5518" s="13" t="n">
        <f aca="false">G5518-F5518</f>
        <v>2</v>
      </c>
      <c r="W5518" s="13" t="n">
        <f aca="false">G5518-E5518</f>
        <v>17</v>
      </c>
      <c r="X5518" s="10" t="n">
        <f aca="false">YEAR(E5518)</f>
        <v>2020</v>
      </c>
      <c r="Y5518" s="0" t="str">
        <f aca="false">TEXT(E5518,"yyyy-mm")</f>
        <v>2020-03</v>
      </c>
      <c r="Z5518" s="0" t="str">
        <f aca="false">"Q"&amp;ROUNDUP(MONTH(E5518)/3,0)&amp;"-"&amp;YEAR(E5518)</f>
        <v>Q1-2020</v>
      </c>
    </row>
    <row r="5519" customFormat="false" ht="14.25" hidden="false" customHeight="false" outlineLevel="0" collapsed="false">
      <c r="A5519" s="0" t="s">
        <v>5561</v>
      </c>
      <c r="B5519" s="0" t="s">
        <v>34</v>
      </c>
      <c r="C5519" s="0" t="s">
        <v>48</v>
      </c>
      <c r="D5519" s="9" t="n">
        <v>43800</v>
      </c>
      <c r="E5519" s="9" t="n">
        <v>43905</v>
      </c>
      <c r="F5519" s="9" t="n">
        <v>43912</v>
      </c>
      <c r="G5519" s="9" t="n">
        <v>43918</v>
      </c>
      <c r="H5519" s="10" t="s">
        <v>36</v>
      </c>
      <c r="I5519" s="0" t="n">
        <v>2</v>
      </c>
      <c r="J5519" s="0" t="n">
        <v>50</v>
      </c>
      <c r="K5519" s="0" t="n">
        <v>29</v>
      </c>
      <c r="L5519" s="0" t="n">
        <v>33</v>
      </c>
      <c r="M5519" s="0" t="n">
        <v>2</v>
      </c>
      <c r="N5519" s="11" t="n">
        <v>0.1</v>
      </c>
      <c r="O5519" s="12" t="n">
        <v>1360.1</v>
      </c>
      <c r="P5519" s="12" t="n">
        <v>2345</v>
      </c>
      <c r="Q5519" s="12" t="n">
        <f aca="false">M5519*P5519*(1-N5519)</f>
        <v>4221</v>
      </c>
      <c r="R5519" s="12" t="n">
        <f aca="false">M5519*O5519</f>
        <v>2720.2</v>
      </c>
      <c r="S5519" s="12" t="n">
        <f aca="false">Q5519-R5519</f>
        <v>1500.8</v>
      </c>
      <c r="T5519" s="11" t="n">
        <f aca="false">IFERROR(S5519/Q5519,0)</f>
        <v>0.355555555555556</v>
      </c>
      <c r="U5519" s="13" t="n">
        <f aca="false">F5519-E5519</f>
        <v>7</v>
      </c>
      <c r="V5519" s="13" t="n">
        <f aca="false">G5519-F5519</f>
        <v>6</v>
      </c>
      <c r="W5519" s="13" t="n">
        <f aca="false">G5519-E5519</f>
        <v>13</v>
      </c>
      <c r="X5519" s="10" t="n">
        <f aca="false">YEAR(E5519)</f>
        <v>2020</v>
      </c>
      <c r="Y5519" s="0" t="str">
        <f aca="false">TEXT(E5519,"yyyy-mm")</f>
        <v>2020-03</v>
      </c>
      <c r="Z5519" s="0" t="str">
        <f aca="false">"Q"&amp;ROUNDUP(MONTH(E5519)/3,0)&amp;"-"&amp;YEAR(E5519)</f>
        <v>Q1-2020</v>
      </c>
    </row>
    <row r="5520" customFormat="false" ht="14.25" hidden="false" customHeight="false" outlineLevel="0" collapsed="false">
      <c r="A5520" s="0" t="s">
        <v>5562</v>
      </c>
      <c r="B5520" s="0" t="s">
        <v>38</v>
      </c>
      <c r="C5520" s="0" t="s">
        <v>79</v>
      </c>
      <c r="D5520" s="9" t="n">
        <v>43800</v>
      </c>
      <c r="E5520" s="9" t="n">
        <v>43905</v>
      </c>
      <c r="F5520" s="9" t="n">
        <v>43919</v>
      </c>
      <c r="G5520" s="9" t="n">
        <v>43923</v>
      </c>
      <c r="H5520" s="10" t="s">
        <v>36</v>
      </c>
      <c r="I5520" s="0" t="n">
        <v>20</v>
      </c>
      <c r="J5520" s="0" t="n">
        <v>26</v>
      </c>
      <c r="K5520" s="0" t="n">
        <v>81</v>
      </c>
      <c r="L5520" s="0" t="n">
        <v>15</v>
      </c>
      <c r="M5520" s="0" t="n">
        <v>3</v>
      </c>
      <c r="N5520" s="11" t="n">
        <v>0.075</v>
      </c>
      <c r="O5520" s="12" t="n">
        <v>121.94</v>
      </c>
      <c r="P5520" s="12" t="n">
        <v>174.2</v>
      </c>
      <c r="Q5520" s="12" t="n">
        <f aca="false">M5520*P5520*(1-N5520)</f>
        <v>483.405</v>
      </c>
      <c r="R5520" s="12" t="n">
        <f aca="false">M5520*O5520</f>
        <v>365.82</v>
      </c>
      <c r="S5520" s="12" t="n">
        <f aca="false">Q5520-R5520</f>
        <v>117.585</v>
      </c>
      <c r="T5520" s="11" t="n">
        <f aca="false">IFERROR(S5520/Q5520,0)</f>
        <v>0.243243243243243</v>
      </c>
      <c r="U5520" s="13" t="n">
        <f aca="false">F5520-E5520</f>
        <v>14</v>
      </c>
      <c r="V5520" s="13" t="n">
        <f aca="false">G5520-F5520</f>
        <v>4</v>
      </c>
      <c r="W5520" s="13" t="n">
        <f aca="false">G5520-E5520</f>
        <v>18</v>
      </c>
      <c r="X5520" s="10" t="n">
        <f aca="false">YEAR(E5520)</f>
        <v>2020</v>
      </c>
      <c r="Y5520" s="0" t="str">
        <f aca="false">TEXT(E5520,"yyyy-mm")</f>
        <v>2020-03</v>
      </c>
      <c r="Z5520" s="0" t="str">
        <f aca="false">"Q"&amp;ROUNDUP(MONTH(E5520)/3,0)&amp;"-"&amp;YEAR(E5520)</f>
        <v>Q1-2020</v>
      </c>
    </row>
    <row r="5521" customFormat="false" ht="14.25" hidden="false" customHeight="false" outlineLevel="0" collapsed="false">
      <c r="A5521" s="0" t="s">
        <v>5563</v>
      </c>
      <c r="B5521" s="0" t="s">
        <v>43</v>
      </c>
      <c r="C5521" s="0" t="s">
        <v>39</v>
      </c>
      <c r="D5521" s="9" t="n">
        <v>43800</v>
      </c>
      <c r="E5521" s="9" t="n">
        <v>43906</v>
      </c>
      <c r="F5521" s="9" t="n">
        <v>43932</v>
      </c>
      <c r="G5521" s="9" t="n">
        <v>43939</v>
      </c>
      <c r="H5521" s="10" t="s">
        <v>36</v>
      </c>
      <c r="I5521" s="0" t="n">
        <v>26</v>
      </c>
      <c r="J5521" s="0" t="n">
        <v>44</v>
      </c>
      <c r="K5521" s="0" t="n">
        <v>106</v>
      </c>
      <c r="L5521" s="0" t="n">
        <v>11</v>
      </c>
      <c r="M5521" s="0" t="n">
        <v>2</v>
      </c>
      <c r="N5521" s="11" t="n">
        <v>0.4</v>
      </c>
      <c r="O5521" s="12" t="n">
        <v>630.34</v>
      </c>
      <c r="P5521" s="12" t="n">
        <v>1286.4</v>
      </c>
      <c r="Q5521" s="12" t="n">
        <f aca="false">M5521*P5521*(1-N5521)</f>
        <v>1543.68</v>
      </c>
      <c r="R5521" s="12" t="n">
        <f aca="false">M5521*O5521</f>
        <v>1260.68</v>
      </c>
      <c r="S5521" s="12" t="n">
        <f aca="false">Q5521-R5521</f>
        <v>283</v>
      </c>
      <c r="T5521" s="11" t="n">
        <f aca="false">IFERROR(S5521/Q5521,0)</f>
        <v>0.183328150912106</v>
      </c>
      <c r="U5521" s="13" t="n">
        <f aca="false">F5521-E5521</f>
        <v>26</v>
      </c>
      <c r="V5521" s="13" t="n">
        <f aca="false">G5521-F5521</f>
        <v>7</v>
      </c>
      <c r="W5521" s="13" t="n">
        <f aca="false">G5521-E5521</f>
        <v>33</v>
      </c>
      <c r="X5521" s="10" t="n">
        <f aca="false">YEAR(E5521)</f>
        <v>2020</v>
      </c>
      <c r="Y5521" s="0" t="str">
        <f aca="false">TEXT(E5521,"yyyy-mm")</f>
        <v>2020-03</v>
      </c>
      <c r="Z5521" s="0" t="str">
        <f aca="false">"Q"&amp;ROUNDUP(MONTH(E5521)/3,0)&amp;"-"&amp;YEAR(E5521)</f>
        <v>Q1-2020</v>
      </c>
    </row>
    <row r="5522" customFormat="false" ht="14.25" hidden="false" customHeight="false" outlineLevel="0" collapsed="false">
      <c r="A5522" s="0" t="s">
        <v>5564</v>
      </c>
      <c r="B5522" s="0" t="s">
        <v>34</v>
      </c>
      <c r="C5522" s="0" t="s">
        <v>39</v>
      </c>
      <c r="D5522" s="9" t="n">
        <v>43800</v>
      </c>
      <c r="E5522" s="9" t="n">
        <v>43906</v>
      </c>
      <c r="F5522" s="9" t="n">
        <v>43919</v>
      </c>
      <c r="G5522" s="9" t="n">
        <v>43926</v>
      </c>
      <c r="H5522" s="10" t="s">
        <v>36</v>
      </c>
      <c r="I5522" s="0" t="n">
        <v>4</v>
      </c>
      <c r="J5522" s="0" t="n">
        <v>16</v>
      </c>
      <c r="K5522" s="0" t="n">
        <v>108</v>
      </c>
      <c r="L5522" s="0" t="n">
        <v>9</v>
      </c>
      <c r="M5522" s="0" t="n">
        <v>4</v>
      </c>
      <c r="N5522" s="11" t="n">
        <v>0.3</v>
      </c>
      <c r="O5522" s="12" t="n">
        <v>3915.15</v>
      </c>
      <c r="P5522" s="12" t="n">
        <v>6023.3</v>
      </c>
      <c r="Q5522" s="12" t="n">
        <f aca="false">M5522*P5522*(1-N5522)</f>
        <v>16865.24</v>
      </c>
      <c r="R5522" s="12" t="n">
        <f aca="false">M5522*O5522</f>
        <v>15660.6</v>
      </c>
      <c r="S5522" s="12" t="n">
        <f aca="false">Q5522-R5522</f>
        <v>1204.64</v>
      </c>
      <c r="T5522" s="11" t="n">
        <f aca="false">IFERROR(S5522/Q5522,0)</f>
        <v>0.0714273855575134</v>
      </c>
      <c r="U5522" s="13" t="n">
        <f aca="false">F5522-E5522</f>
        <v>13</v>
      </c>
      <c r="V5522" s="13" t="n">
        <f aca="false">G5522-F5522</f>
        <v>7</v>
      </c>
      <c r="W5522" s="13" t="n">
        <f aca="false">G5522-E5522</f>
        <v>20</v>
      </c>
      <c r="X5522" s="10" t="n">
        <f aca="false">YEAR(E5522)</f>
        <v>2020</v>
      </c>
      <c r="Y5522" s="0" t="str">
        <f aca="false">TEXT(E5522,"yyyy-mm")</f>
        <v>2020-03</v>
      </c>
      <c r="Z5522" s="0" t="str">
        <f aca="false">"Q"&amp;ROUNDUP(MONTH(E5522)/3,0)&amp;"-"&amp;YEAR(E5522)</f>
        <v>Q1-2020</v>
      </c>
    </row>
    <row r="5523" customFormat="false" ht="14.25" hidden="false" customHeight="false" outlineLevel="0" collapsed="false">
      <c r="A5523" s="0" t="s">
        <v>5565</v>
      </c>
      <c r="B5523" s="0" t="s">
        <v>38</v>
      </c>
      <c r="C5523" s="0" t="s">
        <v>35</v>
      </c>
      <c r="D5523" s="9" t="n">
        <v>43800</v>
      </c>
      <c r="E5523" s="9" t="n">
        <v>43906</v>
      </c>
      <c r="F5523" s="9" t="n">
        <v>43909</v>
      </c>
      <c r="G5523" s="9" t="n">
        <v>43918</v>
      </c>
      <c r="H5523" s="10" t="s">
        <v>36</v>
      </c>
      <c r="I5523" s="0" t="n">
        <v>12</v>
      </c>
      <c r="J5523" s="0" t="n">
        <v>49</v>
      </c>
      <c r="K5523" s="0" t="n">
        <v>220</v>
      </c>
      <c r="L5523" s="0" t="n">
        <v>15</v>
      </c>
      <c r="M5523" s="0" t="n">
        <v>5</v>
      </c>
      <c r="N5523" s="11" t="n">
        <v>0.1</v>
      </c>
      <c r="O5523" s="12" t="n">
        <v>1922.16</v>
      </c>
      <c r="P5523" s="12" t="n">
        <v>2633.1</v>
      </c>
      <c r="Q5523" s="12" t="n">
        <f aca="false">M5523*P5523*(1-N5523)</f>
        <v>11848.95</v>
      </c>
      <c r="R5523" s="12" t="n">
        <f aca="false">M5523*O5523</f>
        <v>9610.8</v>
      </c>
      <c r="S5523" s="12" t="n">
        <f aca="false">Q5523-R5523</f>
        <v>2238.15</v>
      </c>
      <c r="T5523" s="11" t="n">
        <f aca="false">IFERROR(S5523/Q5523,0)</f>
        <v>0.188890154823845</v>
      </c>
      <c r="U5523" s="13" t="n">
        <f aca="false">F5523-E5523</f>
        <v>3</v>
      </c>
      <c r="V5523" s="13" t="n">
        <f aca="false">G5523-F5523</f>
        <v>9</v>
      </c>
      <c r="W5523" s="13" t="n">
        <f aca="false">G5523-E5523</f>
        <v>12</v>
      </c>
      <c r="X5523" s="10" t="n">
        <f aca="false">YEAR(E5523)</f>
        <v>2020</v>
      </c>
      <c r="Y5523" s="0" t="str">
        <f aca="false">TEXT(E5523,"yyyy-mm")</f>
        <v>2020-03</v>
      </c>
      <c r="Z5523" s="0" t="str">
        <f aca="false">"Q"&amp;ROUNDUP(MONTH(E5523)/3,0)&amp;"-"&amp;YEAR(E5523)</f>
        <v>Q1-2020</v>
      </c>
    </row>
    <row r="5524" customFormat="false" ht="14.25" hidden="false" customHeight="false" outlineLevel="0" collapsed="false">
      <c r="A5524" s="0" t="s">
        <v>5566</v>
      </c>
      <c r="B5524" s="0" t="s">
        <v>41</v>
      </c>
      <c r="C5524" s="0" t="s">
        <v>58</v>
      </c>
      <c r="D5524" s="9" t="n">
        <v>43800</v>
      </c>
      <c r="E5524" s="9" t="n">
        <v>43906</v>
      </c>
      <c r="F5524" s="9" t="n">
        <v>43919</v>
      </c>
      <c r="G5524" s="9" t="n">
        <v>43921</v>
      </c>
      <c r="H5524" s="10" t="s">
        <v>36</v>
      </c>
      <c r="I5524" s="0" t="n">
        <v>21</v>
      </c>
      <c r="J5524" s="0" t="n">
        <v>34</v>
      </c>
      <c r="K5524" s="0" t="n">
        <v>336</v>
      </c>
      <c r="L5524" s="0" t="n">
        <v>13</v>
      </c>
      <c r="M5524" s="0" t="n">
        <v>6</v>
      </c>
      <c r="N5524" s="11" t="n">
        <v>0.15</v>
      </c>
      <c r="O5524" s="12" t="n">
        <v>166.83</v>
      </c>
      <c r="P5524" s="12" t="n">
        <v>201</v>
      </c>
      <c r="Q5524" s="12" t="n">
        <f aca="false">M5524*P5524*(1-N5524)</f>
        <v>1025.1</v>
      </c>
      <c r="R5524" s="12" t="n">
        <f aca="false">M5524*O5524</f>
        <v>1000.98</v>
      </c>
      <c r="S5524" s="12" t="n">
        <f aca="false">Q5524-R5524</f>
        <v>24.1199999999999</v>
      </c>
      <c r="T5524" s="11" t="n">
        <f aca="false">IFERROR(S5524/Q5524,0)</f>
        <v>0.0235294117647058</v>
      </c>
      <c r="U5524" s="13" t="n">
        <f aca="false">F5524-E5524</f>
        <v>13</v>
      </c>
      <c r="V5524" s="13" t="n">
        <f aca="false">G5524-F5524</f>
        <v>2</v>
      </c>
      <c r="W5524" s="13" t="n">
        <f aca="false">G5524-E5524</f>
        <v>15</v>
      </c>
      <c r="X5524" s="10" t="n">
        <f aca="false">YEAR(E5524)</f>
        <v>2020</v>
      </c>
      <c r="Y5524" s="0" t="str">
        <f aca="false">TEXT(E5524,"yyyy-mm")</f>
        <v>2020-03</v>
      </c>
      <c r="Z5524" s="0" t="str">
        <f aca="false">"Q"&amp;ROUNDUP(MONTH(E5524)/3,0)&amp;"-"&amp;YEAR(E5524)</f>
        <v>Q1-2020</v>
      </c>
    </row>
    <row r="5525" customFormat="false" ht="14.25" hidden="false" customHeight="false" outlineLevel="0" collapsed="false">
      <c r="A5525" s="0" t="s">
        <v>5567</v>
      </c>
      <c r="B5525" s="0" t="s">
        <v>38</v>
      </c>
      <c r="C5525" s="0" t="s">
        <v>46</v>
      </c>
      <c r="D5525" s="9" t="n">
        <v>43800</v>
      </c>
      <c r="E5525" s="9" t="n">
        <v>43906</v>
      </c>
      <c r="F5525" s="9" t="n">
        <v>43926</v>
      </c>
      <c r="G5525" s="9" t="n">
        <v>43935</v>
      </c>
      <c r="H5525" s="10" t="s">
        <v>36</v>
      </c>
      <c r="I5525" s="0" t="n">
        <v>17</v>
      </c>
      <c r="J5525" s="0" t="n">
        <v>18</v>
      </c>
      <c r="K5525" s="0" t="n">
        <v>263</v>
      </c>
      <c r="L5525" s="0" t="n">
        <v>5</v>
      </c>
      <c r="M5525" s="0" t="n">
        <v>3</v>
      </c>
      <c r="N5525" s="11" t="n">
        <v>0.05</v>
      </c>
      <c r="O5525" s="12" t="n">
        <v>713.55</v>
      </c>
      <c r="P5525" s="12" t="n">
        <v>1005</v>
      </c>
      <c r="Q5525" s="12" t="n">
        <f aca="false">M5525*P5525*(1-N5525)</f>
        <v>2864.25</v>
      </c>
      <c r="R5525" s="12" t="n">
        <f aca="false">M5525*O5525</f>
        <v>2140.65</v>
      </c>
      <c r="S5525" s="12" t="n">
        <f aca="false">Q5525-R5525</f>
        <v>723.6</v>
      </c>
      <c r="T5525" s="11" t="n">
        <f aca="false">IFERROR(S5525/Q5525,0)</f>
        <v>0.252631578947369</v>
      </c>
      <c r="U5525" s="13" t="n">
        <f aca="false">F5525-E5525</f>
        <v>20</v>
      </c>
      <c r="V5525" s="13" t="n">
        <f aca="false">G5525-F5525</f>
        <v>9</v>
      </c>
      <c r="W5525" s="13" t="n">
        <f aca="false">G5525-E5525</f>
        <v>29</v>
      </c>
      <c r="X5525" s="10" t="n">
        <f aca="false">YEAR(E5525)</f>
        <v>2020</v>
      </c>
      <c r="Y5525" s="0" t="str">
        <f aca="false">TEXT(E5525,"yyyy-mm")</f>
        <v>2020-03</v>
      </c>
      <c r="Z5525" s="0" t="str">
        <f aca="false">"Q"&amp;ROUNDUP(MONTH(E5525)/3,0)&amp;"-"&amp;YEAR(E5525)</f>
        <v>Q1-2020</v>
      </c>
    </row>
    <row r="5526" customFormat="false" ht="14.25" hidden="false" customHeight="false" outlineLevel="0" collapsed="false">
      <c r="A5526" s="0" t="s">
        <v>5568</v>
      </c>
      <c r="B5526" s="0" t="s">
        <v>34</v>
      </c>
      <c r="C5526" s="0" t="s">
        <v>46</v>
      </c>
      <c r="D5526" s="9" t="n">
        <v>43800</v>
      </c>
      <c r="E5526" s="9" t="n">
        <v>43906</v>
      </c>
      <c r="F5526" s="9" t="n">
        <v>43924</v>
      </c>
      <c r="G5526" s="9" t="n">
        <v>43932</v>
      </c>
      <c r="H5526" s="10" t="s">
        <v>36</v>
      </c>
      <c r="I5526" s="0" t="n">
        <v>3</v>
      </c>
      <c r="J5526" s="0" t="n">
        <v>10</v>
      </c>
      <c r="K5526" s="0" t="n">
        <v>274</v>
      </c>
      <c r="L5526" s="0" t="n">
        <v>20</v>
      </c>
      <c r="M5526" s="0" t="n">
        <v>3</v>
      </c>
      <c r="N5526" s="11" t="n">
        <v>0.075</v>
      </c>
      <c r="O5526" s="12" t="n">
        <v>532.65</v>
      </c>
      <c r="P5526" s="12" t="n">
        <v>1005</v>
      </c>
      <c r="Q5526" s="12" t="n">
        <f aca="false">M5526*P5526*(1-N5526)</f>
        <v>2788.875</v>
      </c>
      <c r="R5526" s="12" t="n">
        <f aca="false">M5526*O5526</f>
        <v>1597.95</v>
      </c>
      <c r="S5526" s="12" t="n">
        <f aca="false">Q5526-R5526</f>
        <v>1190.925</v>
      </c>
      <c r="T5526" s="11" t="n">
        <f aca="false">IFERROR(S5526/Q5526,0)</f>
        <v>0.427027027027027</v>
      </c>
      <c r="U5526" s="13" t="n">
        <f aca="false">F5526-E5526</f>
        <v>18</v>
      </c>
      <c r="V5526" s="13" t="n">
        <f aca="false">G5526-F5526</f>
        <v>8</v>
      </c>
      <c r="W5526" s="13" t="n">
        <f aca="false">G5526-E5526</f>
        <v>26</v>
      </c>
      <c r="X5526" s="10" t="n">
        <f aca="false">YEAR(E5526)</f>
        <v>2020</v>
      </c>
      <c r="Y5526" s="0" t="str">
        <f aca="false">TEXT(E5526,"yyyy-mm")</f>
        <v>2020-03</v>
      </c>
      <c r="Z5526" s="0" t="str">
        <f aca="false">"Q"&amp;ROUNDUP(MONTH(E5526)/3,0)&amp;"-"&amp;YEAR(E5526)</f>
        <v>Q1-2020</v>
      </c>
    </row>
    <row r="5527" customFormat="false" ht="14.25" hidden="false" customHeight="false" outlineLevel="0" collapsed="false">
      <c r="A5527" s="0" t="s">
        <v>5569</v>
      </c>
      <c r="B5527" s="0" t="s">
        <v>34</v>
      </c>
      <c r="C5527" s="0" t="s">
        <v>39</v>
      </c>
      <c r="D5527" s="9" t="n">
        <v>43800</v>
      </c>
      <c r="E5527" s="9" t="n">
        <v>43907</v>
      </c>
      <c r="F5527" s="9" t="n">
        <v>43918</v>
      </c>
      <c r="G5527" s="9" t="n">
        <v>43928</v>
      </c>
      <c r="H5527" s="10" t="s">
        <v>36</v>
      </c>
      <c r="I5527" s="0" t="n">
        <v>1</v>
      </c>
      <c r="J5527" s="0" t="n">
        <v>27</v>
      </c>
      <c r="K5527" s="0" t="n">
        <v>105</v>
      </c>
      <c r="L5527" s="0" t="n">
        <v>9</v>
      </c>
      <c r="M5527" s="0" t="n">
        <v>1</v>
      </c>
      <c r="N5527" s="11" t="n">
        <v>0.3</v>
      </c>
      <c r="O5527" s="12" t="n">
        <v>93.8</v>
      </c>
      <c r="P5527" s="12" t="n">
        <v>187.6</v>
      </c>
      <c r="Q5527" s="12" t="n">
        <f aca="false">M5527*P5527*(1-N5527)</f>
        <v>131.32</v>
      </c>
      <c r="R5527" s="12" t="n">
        <f aca="false">M5527*O5527</f>
        <v>93.8</v>
      </c>
      <c r="S5527" s="12" t="n">
        <f aca="false">Q5527-R5527</f>
        <v>37.52</v>
      </c>
      <c r="T5527" s="11" t="n">
        <f aca="false">IFERROR(S5527/Q5527,0)</f>
        <v>0.285714285714286</v>
      </c>
      <c r="U5527" s="13" t="n">
        <f aca="false">F5527-E5527</f>
        <v>11</v>
      </c>
      <c r="V5527" s="13" t="n">
        <f aca="false">G5527-F5527</f>
        <v>10</v>
      </c>
      <c r="W5527" s="13" t="n">
        <f aca="false">G5527-E5527</f>
        <v>21</v>
      </c>
      <c r="X5527" s="10" t="n">
        <f aca="false">YEAR(E5527)</f>
        <v>2020</v>
      </c>
      <c r="Y5527" s="0" t="str">
        <f aca="false">TEXT(E5527,"yyyy-mm")</f>
        <v>2020-03</v>
      </c>
      <c r="Z5527" s="0" t="str">
        <f aca="false">"Q"&amp;ROUNDUP(MONTH(E5527)/3,0)&amp;"-"&amp;YEAR(E5527)</f>
        <v>Q1-2020</v>
      </c>
    </row>
    <row r="5528" customFormat="false" ht="14.25" hidden="false" customHeight="false" outlineLevel="0" collapsed="false">
      <c r="A5528" s="0" t="s">
        <v>5570</v>
      </c>
      <c r="B5528" s="0" t="s">
        <v>41</v>
      </c>
      <c r="C5528" s="0" t="s">
        <v>58</v>
      </c>
      <c r="D5528" s="9" t="n">
        <v>43800</v>
      </c>
      <c r="E5528" s="9" t="n">
        <v>43907</v>
      </c>
      <c r="F5528" s="9" t="n">
        <v>43929</v>
      </c>
      <c r="G5528" s="9" t="n">
        <v>43936</v>
      </c>
      <c r="H5528" s="10" t="s">
        <v>36</v>
      </c>
      <c r="I5528" s="0" t="n">
        <v>22</v>
      </c>
      <c r="J5528" s="0" t="n">
        <v>33</v>
      </c>
      <c r="K5528" s="0" t="n">
        <v>353</v>
      </c>
      <c r="L5528" s="0" t="n">
        <v>11</v>
      </c>
      <c r="M5528" s="0" t="n">
        <v>7</v>
      </c>
      <c r="N5528" s="11" t="n">
        <v>0.05</v>
      </c>
      <c r="O5528" s="12" t="n">
        <v>850.63</v>
      </c>
      <c r="P5528" s="12" t="n">
        <v>1232.8</v>
      </c>
      <c r="Q5528" s="12" t="n">
        <f aca="false">M5528*P5528*(1-N5528)</f>
        <v>8198.12</v>
      </c>
      <c r="R5528" s="12" t="n">
        <f aca="false">M5528*O5528</f>
        <v>5954.41</v>
      </c>
      <c r="S5528" s="12" t="n">
        <f aca="false">Q5528-R5528</f>
        <v>2243.71</v>
      </c>
      <c r="T5528" s="11" t="n">
        <f aca="false">IFERROR(S5528/Q5528,0)</f>
        <v>0.273685918234913</v>
      </c>
      <c r="U5528" s="13" t="n">
        <f aca="false">F5528-E5528</f>
        <v>22</v>
      </c>
      <c r="V5528" s="13" t="n">
        <f aca="false">G5528-F5528</f>
        <v>7</v>
      </c>
      <c r="W5528" s="13" t="n">
        <f aca="false">G5528-E5528</f>
        <v>29</v>
      </c>
      <c r="X5528" s="10" t="n">
        <f aca="false">YEAR(E5528)</f>
        <v>2020</v>
      </c>
      <c r="Y5528" s="0" t="str">
        <f aca="false">TEXT(E5528,"yyyy-mm")</f>
        <v>2020-03</v>
      </c>
      <c r="Z5528" s="0" t="str">
        <f aca="false">"Q"&amp;ROUNDUP(MONTH(E5528)/3,0)&amp;"-"&amp;YEAR(E5528)</f>
        <v>Q1-2020</v>
      </c>
    </row>
    <row r="5529" customFormat="false" ht="14.25" hidden="false" customHeight="false" outlineLevel="0" collapsed="false">
      <c r="A5529" s="0" t="s">
        <v>5571</v>
      </c>
      <c r="B5529" s="0" t="s">
        <v>43</v>
      </c>
      <c r="C5529" s="0" t="s">
        <v>39</v>
      </c>
      <c r="D5529" s="9" t="n">
        <v>43800</v>
      </c>
      <c r="E5529" s="9" t="n">
        <v>43907</v>
      </c>
      <c r="F5529" s="9" t="n">
        <v>43909</v>
      </c>
      <c r="G5529" s="9" t="n">
        <v>43916</v>
      </c>
      <c r="H5529" s="10" t="s">
        <v>36</v>
      </c>
      <c r="I5529" s="0" t="n">
        <v>27</v>
      </c>
      <c r="J5529" s="0" t="n">
        <v>42</v>
      </c>
      <c r="K5529" s="0" t="n">
        <v>180</v>
      </c>
      <c r="L5529" s="0" t="n">
        <v>41</v>
      </c>
      <c r="M5529" s="0" t="n">
        <v>7</v>
      </c>
      <c r="N5529" s="11" t="n">
        <v>0.1</v>
      </c>
      <c r="O5529" s="12" t="n">
        <v>2257.77</v>
      </c>
      <c r="P5529" s="12" t="n">
        <v>3892.7</v>
      </c>
      <c r="Q5529" s="12" t="n">
        <f aca="false">M5529*P5529*(1-N5529)</f>
        <v>24524.01</v>
      </c>
      <c r="R5529" s="12" t="n">
        <f aca="false">M5529*O5529</f>
        <v>15804.39</v>
      </c>
      <c r="S5529" s="12" t="n">
        <f aca="false">Q5529-R5529</f>
        <v>8719.62</v>
      </c>
      <c r="T5529" s="11" t="n">
        <f aca="false">IFERROR(S5529/Q5529,0)</f>
        <v>0.355554413817316</v>
      </c>
      <c r="U5529" s="13" t="n">
        <f aca="false">F5529-E5529</f>
        <v>2</v>
      </c>
      <c r="V5529" s="13" t="n">
        <f aca="false">G5529-F5529</f>
        <v>7</v>
      </c>
      <c r="W5529" s="13" t="n">
        <f aca="false">G5529-E5529</f>
        <v>9</v>
      </c>
      <c r="X5529" s="10" t="n">
        <f aca="false">YEAR(E5529)</f>
        <v>2020</v>
      </c>
      <c r="Y5529" s="0" t="str">
        <f aca="false">TEXT(E5529,"yyyy-mm")</f>
        <v>2020-03</v>
      </c>
      <c r="Z5529" s="0" t="str">
        <f aca="false">"Q"&amp;ROUNDUP(MONTH(E5529)/3,0)&amp;"-"&amp;YEAR(E5529)</f>
        <v>Q1-2020</v>
      </c>
    </row>
    <row r="5530" customFormat="false" ht="14.25" hidden="false" customHeight="false" outlineLevel="0" collapsed="false">
      <c r="A5530" s="0" t="s">
        <v>5572</v>
      </c>
      <c r="B5530" s="0" t="s">
        <v>41</v>
      </c>
      <c r="C5530" s="0" t="s">
        <v>58</v>
      </c>
      <c r="D5530" s="9" t="n">
        <v>43800</v>
      </c>
      <c r="E5530" s="9" t="n">
        <v>43907</v>
      </c>
      <c r="F5530" s="9" t="n">
        <v>43926</v>
      </c>
      <c r="G5530" s="9" t="n">
        <v>43936</v>
      </c>
      <c r="H5530" s="10" t="s">
        <v>36</v>
      </c>
      <c r="I5530" s="0" t="n">
        <v>21</v>
      </c>
      <c r="J5530" s="0" t="n">
        <v>40</v>
      </c>
      <c r="K5530" s="0" t="n">
        <v>340</v>
      </c>
      <c r="L5530" s="0" t="n">
        <v>27</v>
      </c>
      <c r="M5530" s="0" t="n">
        <v>8</v>
      </c>
      <c r="N5530" s="11" t="n">
        <v>0.075</v>
      </c>
      <c r="O5530" s="12" t="n">
        <v>3175.53</v>
      </c>
      <c r="P5530" s="12" t="n">
        <v>3872.6</v>
      </c>
      <c r="Q5530" s="12" t="n">
        <f aca="false">M5530*P5530*(1-N5530)</f>
        <v>28657.24</v>
      </c>
      <c r="R5530" s="12" t="n">
        <f aca="false">M5530*O5530</f>
        <v>25404.24</v>
      </c>
      <c r="S5530" s="12" t="n">
        <f aca="false">Q5530-R5530</f>
        <v>3253</v>
      </c>
      <c r="T5530" s="11" t="n">
        <f aca="false">IFERROR(S5530/Q5530,0)</f>
        <v>0.113514071836646</v>
      </c>
      <c r="U5530" s="13" t="n">
        <f aca="false">F5530-E5530</f>
        <v>19</v>
      </c>
      <c r="V5530" s="13" t="n">
        <f aca="false">G5530-F5530</f>
        <v>10</v>
      </c>
      <c r="W5530" s="13" t="n">
        <f aca="false">G5530-E5530</f>
        <v>29</v>
      </c>
      <c r="X5530" s="10" t="n">
        <f aca="false">YEAR(E5530)</f>
        <v>2020</v>
      </c>
      <c r="Y5530" s="0" t="str">
        <f aca="false">TEXT(E5530,"yyyy-mm")</f>
        <v>2020-03</v>
      </c>
      <c r="Z5530" s="0" t="str">
        <f aca="false">"Q"&amp;ROUNDUP(MONTH(E5530)/3,0)&amp;"-"&amp;YEAR(E5530)</f>
        <v>Q1-2020</v>
      </c>
    </row>
    <row r="5531" customFormat="false" ht="14.25" hidden="false" customHeight="false" outlineLevel="0" collapsed="false">
      <c r="A5531" s="0" t="s">
        <v>5573</v>
      </c>
      <c r="B5531" s="0" t="s">
        <v>34</v>
      </c>
      <c r="C5531" s="0" t="s">
        <v>39</v>
      </c>
      <c r="D5531" s="9" t="n">
        <v>43800</v>
      </c>
      <c r="E5531" s="9" t="n">
        <v>43907</v>
      </c>
      <c r="F5531" s="9" t="n">
        <v>43923</v>
      </c>
      <c r="G5531" s="9" t="n">
        <v>43928</v>
      </c>
      <c r="H5531" s="10" t="s">
        <v>36</v>
      </c>
      <c r="I5531" s="0" t="n">
        <v>4</v>
      </c>
      <c r="J5531" s="0" t="n">
        <v>46</v>
      </c>
      <c r="K5531" s="0" t="n">
        <v>179</v>
      </c>
      <c r="L5531" s="0" t="n">
        <v>40</v>
      </c>
      <c r="M5531" s="0" t="n">
        <v>3</v>
      </c>
      <c r="N5531" s="11" t="n">
        <v>0.05</v>
      </c>
      <c r="O5531" s="12" t="n">
        <v>984.63</v>
      </c>
      <c r="P5531" s="12" t="n">
        <v>2237.8</v>
      </c>
      <c r="Q5531" s="12" t="n">
        <f aca="false">M5531*P5531*(1-N5531)</f>
        <v>6377.73</v>
      </c>
      <c r="R5531" s="12" t="n">
        <f aca="false">M5531*O5531</f>
        <v>2953.89</v>
      </c>
      <c r="S5531" s="12" t="n">
        <f aca="false">Q5531-R5531</f>
        <v>3423.84</v>
      </c>
      <c r="T5531" s="11" t="n">
        <f aca="false">IFERROR(S5531/Q5531,0)</f>
        <v>0.536843046036756</v>
      </c>
      <c r="U5531" s="13" t="n">
        <f aca="false">F5531-E5531</f>
        <v>16</v>
      </c>
      <c r="V5531" s="13" t="n">
        <f aca="false">G5531-F5531</f>
        <v>5</v>
      </c>
      <c r="W5531" s="13" t="n">
        <f aca="false">G5531-E5531</f>
        <v>21</v>
      </c>
      <c r="X5531" s="10" t="n">
        <f aca="false">YEAR(E5531)</f>
        <v>2020</v>
      </c>
      <c r="Y5531" s="0" t="str">
        <f aca="false">TEXT(E5531,"yyyy-mm")</f>
        <v>2020-03</v>
      </c>
      <c r="Z5531" s="0" t="str">
        <f aca="false">"Q"&amp;ROUNDUP(MONTH(E5531)/3,0)&amp;"-"&amp;YEAR(E5531)</f>
        <v>Q1-2020</v>
      </c>
    </row>
    <row r="5532" customFormat="false" ht="14.25" hidden="false" customHeight="false" outlineLevel="0" collapsed="false">
      <c r="A5532" s="0" t="s">
        <v>5574</v>
      </c>
      <c r="B5532" s="0" t="s">
        <v>38</v>
      </c>
      <c r="C5532" s="0" t="s">
        <v>39</v>
      </c>
      <c r="D5532" s="9" t="n">
        <v>43800</v>
      </c>
      <c r="E5532" s="9" t="n">
        <v>43907</v>
      </c>
      <c r="F5532" s="9" t="n">
        <v>43925</v>
      </c>
      <c r="G5532" s="9" t="n">
        <v>43932</v>
      </c>
      <c r="H5532" s="10" t="s">
        <v>36</v>
      </c>
      <c r="I5532" s="0" t="n">
        <v>14</v>
      </c>
      <c r="J5532" s="0" t="n">
        <v>9</v>
      </c>
      <c r="K5532" s="0" t="n">
        <v>144</v>
      </c>
      <c r="L5532" s="0" t="n">
        <v>15</v>
      </c>
      <c r="M5532" s="0" t="n">
        <v>2</v>
      </c>
      <c r="N5532" s="11" t="n">
        <v>0.05</v>
      </c>
      <c r="O5532" s="12" t="n">
        <v>1889.13</v>
      </c>
      <c r="P5532" s="12" t="n">
        <v>2485.7</v>
      </c>
      <c r="Q5532" s="12" t="n">
        <f aca="false">M5532*P5532*(1-N5532)</f>
        <v>4722.83</v>
      </c>
      <c r="R5532" s="12" t="n">
        <f aca="false">M5532*O5532</f>
        <v>3778.26</v>
      </c>
      <c r="S5532" s="12" t="n">
        <f aca="false">Q5532-R5532</f>
        <v>944.569999999999</v>
      </c>
      <c r="T5532" s="11" t="n">
        <f aca="false">IFERROR(S5532/Q5532,0)</f>
        <v>0.200000846949816</v>
      </c>
      <c r="U5532" s="13" t="n">
        <f aca="false">F5532-E5532</f>
        <v>18</v>
      </c>
      <c r="V5532" s="13" t="n">
        <f aca="false">G5532-F5532</f>
        <v>7</v>
      </c>
      <c r="W5532" s="13" t="n">
        <f aca="false">G5532-E5532</f>
        <v>25</v>
      </c>
      <c r="X5532" s="10" t="n">
        <f aca="false">YEAR(E5532)</f>
        <v>2020</v>
      </c>
      <c r="Y5532" s="0" t="str">
        <f aca="false">TEXT(E5532,"yyyy-mm")</f>
        <v>2020-03</v>
      </c>
      <c r="Z5532" s="0" t="str">
        <f aca="false">"Q"&amp;ROUNDUP(MONTH(E5532)/3,0)&amp;"-"&amp;YEAR(E5532)</f>
        <v>Q1-2020</v>
      </c>
    </row>
    <row r="5533" customFormat="false" ht="14.25" hidden="false" customHeight="false" outlineLevel="0" collapsed="false">
      <c r="A5533" s="0" t="s">
        <v>5575</v>
      </c>
      <c r="B5533" s="0" t="s">
        <v>34</v>
      </c>
      <c r="C5533" s="0" t="s">
        <v>39</v>
      </c>
      <c r="D5533" s="9" t="n">
        <v>43800</v>
      </c>
      <c r="E5533" s="9" t="n">
        <v>43907</v>
      </c>
      <c r="F5533" s="9" t="n">
        <v>43925</v>
      </c>
      <c r="G5533" s="9" t="n">
        <v>43927</v>
      </c>
      <c r="H5533" s="10" t="s">
        <v>36</v>
      </c>
      <c r="I5533" s="0" t="n">
        <v>3</v>
      </c>
      <c r="J5533" s="0" t="n">
        <v>21</v>
      </c>
      <c r="K5533" s="0" t="n">
        <v>123</v>
      </c>
      <c r="L5533" s="0" t="n">
        <v>29</v>
      </c>
      <c r="M5533" s="0" t="n">
        <v>2</v>
      </c>
      <c r="N5533" s="11" t="n">
        <v>0.075</v>
      </c>
      <c r="O5533" s="12" t="n">
        <v>2778.83</v>
      </c>
      <c r="P5533" s="12" t="n">
        <v>3705.1</v>
      </c>
      <c r="Q5533" s="12" t="n">
        <f aca="false">M5533*P5533*(1-N5533)</f>
        <v>6854.435</v>
      </c>
      <c r="R5533" s="12" t="n">
        <f aca="false">M5533*O5533</f>
        <v>5557.66</v>
      </c>
      <c r="S5533" s="12" t="n">
        <f aca="false">Q5533-R5533</f>
        <v>1296.775</v>
      </c>
      <c r="T5533" s="11" t="n">
        <f aca="false">IFERROR(S5533/Q5533,0)</f>
        <v>0.189187730279739</v>
      </c>
      <c r="U5533" s="13" t="n">
        <f aca="false">F5533-E5533</f>
        <v>18</v>
      </c>
      <c r="V5533" s="13" t="n">
        <f aca="false">G5533-F5533</f>
        <v>2</v>
      </c>
      <c r="W5533" s="13" t="n">
        <f aca="false">G5533-E5533</f>
        <v>20</v>
      </c>
      <c r="X5533" s="10" t="n">
        <f aca="false">YEAR(E5533)</f>
        <v>2020</v>
      </c>
      <c r="Y5533" s="0" t="str">
        <f aca="false">TEXT(E5533,"yyyy-mm")</f>
        <v>2020-03</v>
      </c>
      <c r="Z5533" s="0" t="str">
        <f aca="false">"Q"&amp;ROUNDUP(MONTH(E5533)/3,0)&amp;"-"&amp;YEAR(E5533)</f>
        <v>Q1-2020</v>
      </c>
    </row>
    <row r="5534" customFormat="false" ht="14.25" hidden="false" customHeight="false" outlineLevel="0" collapsed="false">
      <c r="A5534" s="0" t="s">
        <v>5576</v>
      </c>
      <c r="B5534" s="0" t="s">
        <v>38</v>
      </c>
      <c r="C5534" s="0" t="s">
        <v>79</v>
      </c>
      <c r="D5534" s="9" t="n">
        <v>43800</v>
      </c>
      <c r="E5534" s="9" t="n">
        <v>43907</v>
      </c>
      <c r="F5534" s="9" t="n">
        <v>43911</v>
      </c>
      <c r="G5534" s="9" t="n">
        <v>43916</v>
      </c>
      <c r="H5534" s="10" t="s">
        <v>36</v>
      </c>
      <c r="I5534" s="0" t="n">
        <v>17</v>
      </c>
      <c r="J5534" s="0" t="n">
        <v>40</v>
      </c>
      <c r="K5534" s="0" t="n">
        <v>86</v>
      </c>
      <c r="L5534" s="0" t="n">
        <v>25</v>
      </c>
      <c r="M5534" s="0" t="n">
        <v>1</v>
      </c>
      <c r="N5534" s="11" t="n">
        <v>0.2</v>
      </c>
      <c r="O5534" s="12" t="n">
        <v>2307.35</v>
      </c>
      <c r="P5534" s="12" t="n">
        <v>3443.8</v>
      </c>
      <c r="Q5534" s="12" t="n">
        <f aca="false">M5534*P5534*(1-N5534)</f>
        <v>2755.04</v>
      </c>
      <c r="R5534" s="12" t="n">
        <f aca="false">M5534*O5534</f>
        <v>2307.35</v>
      </c>
      <c r="S5534" s="12" t="n">
        <f aca="false">Q5534-R5534</f>
        <v>447.690000000001</v>
      </c>
      <c r="T5534" s="11" t="n">
        <f aca="false">IFERROR(S5534/Q5534,0)</f>
        <v>0.162498548115454</v>
      </c>
      <c r="U5534" s="13" t="n">
        <f aca="false">F5534-E5534</f>
        <v>4</v>
      </c>
      <c r="V5534" s="13" t="n">
        <f aca="false">G5534-F5534</f>
        <v>5</v>
      </c>
      <c r="W5534" s="13" t="n">
        <f aca="false">G5534-E5534</f>
        <v>9</v>
      </c>
      <c r="X5534" s="10" t="n">
        <f aca="false">YEAR(E5534)</f>
        <v>2020</v>
      </c>
      <c r="Y5534" s="0" t="str">
        <f aca="false">TEXT(E5534,"yyyy-mm")</f>
        <v>2020-03</v>
      </c>
      <c r="Z5534" s="0" t="str">
        <f aca="false">"Q"&amp;ROUNDUP(MONTH(E5534)/3,0)&amp;"-"&amp;YEAR(E5534)</f>
        <v>Q1-2020</v>
      </c>
    </row>
    <row r="5535" customFormat="false" ht="14.25" hidden="false" customHeight="false" outlineLevel="0" collapsed="false">
      <c r="A5535" s="0" t="s">
        <v>5577</v>
      </c>
      <c r="B5535" s="0" t="s">
        <v>43</v>
      </c>
      <c r="C5535" s="0" t="s">
        <v>39</v>
      </c>
      <c r="D5535" s="9" t="n">
        <v>43800</v>
      </c>
      <c r="E5535" s="9" t="n">
        <v>43907</v>
      </c>
      <c r="F5535" s="9" t="n">
        <v>43924</v>
      </c>
      <c r="G5535" s="9" t="n">
        <v>43934</v>
      </c>
      <c r="H5535" s="10" t="s">
        <v>36</v>
      </c>
      <c r="I5535" s="0" t="n">
        <v>26</v>
      </c>
      <c r="J5535" s="0" t="n">
        <v>46</v>
      </c>
      <c r="K5535" s="0" t="n">
        <v>111</v>
      </c>
      <c r="L5535" s="0" t="n">
        <v>26</v>
      </c>
      <c r="M5535" s="0" t="n">
        <v>2</v>
      </c>
      <c r="N5535" s="11" t="n">
        <v>0.2</v>
      </c>
      <c r="O5535" s="12" t="n">
        <v>1703.94</v>
      </c>
      <c r="P5535" s="12" t="n">
        <v>3872.6</v>
      </c>
      <c r="Q5535" s="12" t="n">
        <f aca="false">M5535*P5535*(1-N5535)</f>
        <v>6196.16</v>
      </c>
      <c r="R5535" s="12" t="n">
        <f aca="false">M5535*O5535</f>
        <v>3407.88</v>
      </c>
      <c r="S5535" s="12" t="n">
        <f aca="false">Q5535-R5535</f>
        <v>2788.28</v>
      </c>
      <c r="T5535" s="11" t="n">
        <f aca="false">IFERROR(S5535/Q5535,0)</f>
        <v>0.450001291122243</v>
      </c>
      <c r="U5535" s="13" t="n">
        <f aca="false">F5535-E5535</f>
        <v>17</v>
      </c>
      <c r="V5535" s="13" t="n">
        <f aca="false">G5535-F5535</f>
        <v>10</v>
      </c>
      <c r="W5535" s="13" t="n">
        <f aca="false">G5535-E5535</f>
        <v>27</v>
      </c>
      <c r="X5535" s="10" t="n">
        <f aca="false">YEAR(E5535)</f>
        <v>2020</v>
      </c>
      <c r="Y5535" s="0" t="str">
        <f aca="false">TEXT(E5535,"yyyy-mm")</f>
        <v>2020-03</v>
      </c>
      <c r="Z5535" s="0" t="str">
        <f aca="false">"Q"&amp;ROUNDUP(MONTH(E5535)/3,0)&amp;"-"&amp;YEAR(E5535)</f>
        <v>Q1-2020</v>
      </c>
    </row>
    <row r="5536" customFormat="false" ht="14.25" hidden="false" customHeight="false" outlineLevel="0" collapsed="false">
      <c r="A5536" s="0" t="s">
        <v>5578</v>
      </c>
      <c r="B5536" s="0" t="s">
        <v>38</v>
      </c>
      <c r="C5536" s="0" t="s">
        <v>58</v>
      </c>
      <c r="D5536" s="9" t="n">
        <v>43800</v>
      </c>
      <c r="E5536" s="9" t="n">
        <v>43907</v>
      </c>
      <c r="F5536" s="9" t="n">
        <v>43935</v>
      </c>
      <c r="G5536" s="9" t="n">
        <v>43938</v>
      </c>
      <c r="H5536" s="10" t="s">
        <v>36</v>
      </c>
      <c r="I5536" s="0" t="n">
        <v>14</v>
      </c>
      <c r="J5536" s="0" t="n">
        <v>27</v>
      </c>
      <c r="K5536" s="0" t="n">
        <v>358</v>
      </c>
      <c r="L5536" s="0" t="n">
        <v>29</v>
      </c>
      <c r="M5536" s="0" t="n">
        <v>2</v>
      </c>
      <c r="N5536" s="11" t="n">
        <v>0.05</v>
      </c>
      <c r="O5536" s="12" t="n">
        <v>1058.06</v>
      </c>
      <c r="P5536" s="12" t="n">
        <v>2519.2</v>
      </c>
      <c r="Q5536" s="12" t="n">
        <f aca="false">M5536*P5536*(1-N5536)</f>
        <v>4786.48</v>
      </c>
      <c r="R5536" s="12" t="n">
        <f aca="false">M5536*O5536</f>
        <v>2116.12</v>
      </c>
      <c r="S5536" s="12" t="n">
        <f aca="false">Q5536-R5536</f>
        <v>2670.36</v>
      </c>
      <c r="T5536" s="11" t="n">
        <f aca="false">IFERROR(S5536/Q5536,0)</f>
        <v>0.557896408216476</v>
      </c>
      <c r="U5536" s="13" t="n">
        <f aca="false">F5536-E5536</f>
        <v>28</v>
      </c>
      <c r="V5536" s="13" t="n">
        <f aca="false">G5536-F5536</f>
        <v>3</v>
      </c>
      <c r="W5536" s="13" t="n">
        <f aca="false">G5536-E5536</f>
        <v>31</v>
      </c>
      <c r="X5536" s="10" t="n">
        <f aca="false">YEAR(E5536)</f>
        <v>2020</v>
      </c>
      <c r="Y5536" s="0" t="str">
        <f aca="false">TEXT(E5536,"yyyy-mm")</f>
        <v>2020-03</v>
      </c>
      <c r="Z5536" s="0" t="str">
        <f aca="false">"Q"&amp;ROUNDUP(MONTH(E5536)/3,0)&amp;"-"&amp;YEAR(E5536)</f>
        <v>Q1-2020</v>
      </c>
    </row>
    <row r="5537" customFormat="false" ht="14.25" hidden="false" customHeight="false" outlineLevel="0" collapsed="false">
      <c r="A5537" s="0" t="s">
        <v>5579</v>
      </c>
      <c r="B5537" s="0" t="s">
        <v>34</v>
      </c>
      <c r="C5537" s="0" t="s">
        <v>46</v>
      </c>
      <c r="D5537" s="9" t="n">
        <v>43800</v>
      </c>
      <c r="E5537" s="9" t="n">
        <v>43908</v>
      </c>
      <c r="F5537" s="9" t="n">
        <v>43925</v>
      </c>
      <c r="G5537" s="9" t="n">
        <v>43928</v>
      </c>
      <c r="H5537" s="10" t="s">
        <v>36</v>
      </c>
      <c r="I5537" s="0" t="n">
        <v>8</v>
      </c>
      <c r="J5537" s="0" t="n">
        <v>29</v>
      </c>
      <c r="K5537" s="0" t="n">
        <v>278</v>
      </c>
      <c r="L5537" s="0" t="n">
        <v>32</v>
      </c>
      <c r="M5537" s="0" t="n">
        <v>5</v>
      </c>
      <c r="N5537" s="11" t="n">
        <v>0.05</v>
      </c>
      <c r="O5537" s="12" t="n">
        <v>540.15</v>
      </c>
      <c r="P5537" s="12" t="n">
        <v>931.3</v>
      </c>
      <c r="Q5537" s="12" t="n">
        <f aca="false">M5537*P5537*(1-N5537)</f>
        <v>4423.675</v>
      </c>
      <c r="R5537" s="12" t="n">
        <f aca="false">M5537*O5537</f>
        <v>2700.75</v>
      </c>
      <c r="S5537" s="12" t="n">
        <f aca="false">Q5537-R5537</f>
        <v>1722.925</v>
      </c>
      <c r="T5537" s="11" t="n">
        <f aca="false">IFERROR(S5537/Q5537,0)</f>
        <v>0.389478205338322</v>
      </c>
      <c r="U5537" s="13" t="n">
        <f aca="false">F5537-E5537</f>
        <v>17</v>
      </c>
      <c r="V5537" s="13" t="n">
        <f aca="false">G5537-F5537</f>
        <v>3</v>
      </c>
      <c r="W5537" s="13" t="n">
        <f aca="false">G5537-E5537</f>
        <v>20</v>
      </c>
      <c r="X5537" s="10" t="n">
        <f aca="false">YEAR(E5537)</f>
        <v>2020</v>
      </c>
      <c r="Y5537" s="0" t="str">
        <f aca="false">TEXT(E5537,"yyyy-mm")</f>
        <v>2020-03</v>
      </c>
      <c r="Z5537" s="0" t="str">
        <f aca="false">"Q"&amp;ROUNDUP(MONTH(E5537)/3,0)&amp;"-"&amp;YEAR(E5537)</f>
        <v>Q1-2020</v>
      </c>
    </row>
    <row r="5538" customFormat="false" ht="14.25" hidden="false" customHeight="false" outlineLevel="0" collapsed="false">
      <c r="A5538" s="0" t="s">
        <v>5580</v>
      </c>
      <c r="B5538" s="0" t="s">
        <v>41</v>
      </c>
      <c r="C5538" s="0" t="s">
        <v>35</v>
      </c>
      <c r="D5538" s="9" t="n">
        <v>43800</v>
      </c>
      <c r="E5538" s="9" t="n">
        <v>43908</v>
      </c>
      <c r="F5538" s="9" t="n">
        <v>43934</v>
      </c>
      <c r="G5538" s="9" t="n">
        <v>43937</v>
      </c>
      <c r="H5538" s="10" t="s">
        <v>36</v>
      </c>
      <c r="I5538" s="0" t="n">
        <v>23</v>
      </c>
      <c r="J5538" s="0" t="n">
        <v>43</v>
      </c>
      <c r="K5538" s="0" t="n">
        <v>256</v>
      </c>
      <c r="L5538" s="0" t="n">
        <v>32</v>
      </c>
      <c r="M5538" s="0" t="n">
        <v>2</v>
      </c>
      <c r="N5538" s="11" t="n">
        <v>0.075</v>
      </c>
      <c r="O5538" s="12" t="n">
        <v>767.02</v>
      </c>
      <c r="P5538" s="12" t="n">
        <v>1065.3</v>
      </c>
      <c r="Q5538" s="12" t="n">
        <f aca="false">M5538*P5538*(1-N5538)</f>
        <v>1970.805</v>
      </c>
      <c r="R5538" s="12" t="n">
        <f aca="false">M5538*O5538</f>
        <v>1534.04</v>
      </c>
      <c r="S5538" s="12" t="n">
        <f aca="false">Q5538-R5538</f>
        <v>436.765</v>
      </c>
      <c r="T5538" s="11" t="n">
        <f aca="false">IFERROR(S5538/Q5538,0)</f>
        <v>0.221617562366647</v>
      </c>
      <c r="U5538" s="13" t="n">
        <f aca="false">F5538-E5538</f>
        <v>26</v>
      </c>
      <c r="V5538" s="13" t="n">
        <f aca="false">G5538-F5538</f>
        <v>3</v>
      </c>
      <c r="W5538" s="13" t="n">
        <f aca="false">G5538-E5538</f>
        <v>29</v>
      </c>
      <c r="X5538" s="10" t="n">
        <f aca="false">YEAR(E5538)</f>
        <v>2020</v>
      </c>
      <c r="Y5538" s="0" t="str">
        <f aca="false">TEXT(E5538,"yyyy-mm")</f>
        <v>2020-03</v>
      </c>
      <c r="Z5538" s="0" t="str">
        <f aca="false">"Q"&amp;ROUNDUP(MONTH(E5538)/3,0)&amp;"-"&amp;YEAR(E5538)</f>
        <v>Q1-2020</v>
      </c>
    </row>
    <row r="5539" customFormat="false" ht="14.25" hidden="false" customHeight="false" outlineLevel="0" collapsed="false">
      <c r="A5539" s="0" t="s">
        <v>5581</v>
      </c>
      <c r="B5539" s="0" t="s">
        <v>34</v>
      </c>
      <c r="C5539" s="0" t="s">
        <v>58</v>
      </c>
      <c r="D5539" s="9" t="n">
        <v>43800</v>
      </c>
      <c r="E5539" s="9" t="n">
        <v>43908</v>
      </c>
      <c r="F5539" s="9" t="n">
        <v>43936</v>
      </c>
      <c r="G5539" s="9" t="n">
        <v>43946</v>
      </c>
      <c r="H5539" s="10" t="s">
        <v>36</v>
      </c>
      <c r="I5539" s="0" t="n">
        <v>10</v>
      </c>
      <c r="J5539" s="0" t="n">
        <v>14</v>
      </c>
      <c r="K5539" s="0" t="n">
        <v>357</v>
      </c>
      <c r="L5539" s="0" t="n">
        <v>15</v>
      </c>
      <c r="M5539" s="0" t="n">
        <v>3</v>
      </c>
      <c r="N5539" s="11" t="n">
        <v>0.15</v>
      </c>
      <c r="O5539" s="12" t="n">
        <v>1045.2</v>
      </c>
      <c r="P5539" s="12" t="n">
        <v>2613</v>
      </c>
      <c r="Q5539" s="12" t="n">
        <f aca="false">M5539*P5539*(1-N5539)</f>
        <v>6663.15</v>
      </c>
      <c r="R5539" s="12" t="n">
        <f aca="false">M5539*O5539</f>
        <v>3135.6</v>
      </c>
      <c r="S5539" s="12" t="n">
        <f aca="false">Q5539-R5539</f>
        <v>3527.55</v>
      </c>
      <c r="T5539" s="11" t="n">
        <f aca="false">IFERROR(S5539/Q5539,0)</f>
        <v>0.529411764705882</v>
      </c>
      <c r="U5539" s="13" t="n">
        <f aca="false">F5539-E5539</f>
        <v>28</v>
      </c>
      <c r="V5539" s="13" t="n">
        <f aca="false">G5539-F5539</f>
        <v>10</v>
      </c>
      <c r="W5539" s="13" t="n">
        <f aca="false">G5539-E5539</f>
        <v>38</v>
      </c>
      <c r="X5539" s="10" t="n">
        <f aca="false">YEAR(E5539)</f>
        <v>2020</v>
      </c>
      <c r="Y5539" s="0" t="str">
        <f aca="false">TEXT(E5539,"yyyy-mm")</f>
        <v>2020-03</v>
      </c>
      <c r="Z5539" s="0" t="str">
        <f aca="false">"Q"&amp;ROUNDUP(MONTH(E5539)/3,0)&amp;"-"&amp;YEAR(E5539)</f>
        <v>Q1-2020</v>
      </c>
    </row>
    <row r="5540" customFormat="false" ht="14.25" hidden="false" customHeight="false" outlineLevel="0" collapsed="false">
      <c r="A5540" s="0" t="s">
        <v>5582</v>
      </c>
      <c r="B5540" s="0" t="s">
        <v>34</v>
      </c>
      <c r="C5540" s="0" t="s">
        <v>48</v>
      </c>
      <c r="D5540" s="9" t="n">
        <v>43800</v>
      </c>
      <c r="E5540" s="9" t="n">
        <v>43908</v>
      </c>
      <c r="F5540" s="9" t="n">
        <v>43934</v>
      </c>
      <c r="G5540" s="9" t="n">
        <v>43936</v>
      </c>
      <c r="H5540" s="10" t="s">
        <v>36</v>
      </c>
      <c r="I5540" s="0" t="n">
        <v>8</v>
      </c>
      <c r="J5540" s="0" t="n">
        <v>1</v>
      </c>
      <c r="K5540" s="0" t="n">
        <v>15</v>
      </c>
      <c r="L5540" s="0" t="n">
        <v>43</v>
      </c>
      <c r="M5540" s="0" t="n">
        <v>2</v>
      </c>
      <c r="N5540" s="11" t="n">
        <v>0.075</v>
      </c>
      <c r="O5540" s="12" t="n">
        <v>186.8</v>
      </c>
      <c r="P5540" s="12" t="n">
        <v>227.8</v>
      </c>
      <c r="Q5540" s="12" t="n">
        <f aca="false">M5540*P5540*(1-N5540)</f>
        <v>421.43</v>
      </c>
      <c r="R5540" s="12" t="n">
        <f aca="false">M5540*O5540</f>
        <v>373.6</v>
      </c>
      <c r="S5540" s="12" t="n">
        <f aca="false">Q5540-R5540</f>
        <v>47.83</v>
      </c>
      <c r="T5540" s="11" t="n">
        <f aca="false">IFERROR(S5540/Q5540,0)</f>
        <v>0.113494530527015</v>
      </c>
      <c r="U5540" s="13" t="n">
        <f aca="false">F5540-E5540</f>
        <v>26</v>
      </c>
      <c r="V5540" s="13" t="n">
        <f aca="false">G5540-F5540</f>
        <v>2</v>
      </c>
      <c r="W5540" s="13" t="n">
        <f aca="false">G5540-E5540</f>
        <v>28</v>
      </c>
      <c r="X5540" s="10" t="n">
        <f aca="false">YEAR(E5540)</f>
        <v>2020</v>
      </c>
      <c r="Y5540" s="0" t="str">
        <f aca="false">TEXT(E5540,"yyyy-mm")</f>
        <v>2020-03</v>
      </c>
      <c r="Z5540" s="0" t="str">
        <f aca="false">"Q"&amp;ROUNDUP(MONTH(E5540)/3,0)&amp;"-"&amp;YEAR(E5540)</f>
        <v>Q1-2020</v>
      </c>
    </row>
    <row r="5541" customFormat="false" ht="14.25" hidden="false" customHeight="false" outlineLevel="0" collapsed="false">
      <c r="A5541" s="0" t="s">
        <v>5583</v>
      </c>
      <c r="B5541" s="0" t="s">
        <v>34</v>
      </c>
      <c r="C5541" s="0" t="s">
        <v>35</v>
      </c>
      <c r="D5541" s="9" t="n">
        <v>43800</v>
      </c>
      <c r="E5541" s="9" t="n">
        <v>43908</v>
      </c>
      <c r="F5541" s="9" t="n">
        <v>43925</v>
      </c>
      <c r="G5541" s="9" t="n">
        <v>43935</v>
      </c>
      <c r="H5541" s="10" t="s">
        <v>36</v>
      </c>
      <c r="I5541" s="0" t="n">
        <v>2</v>
      </c>
      <c r="J5541" s="0" t="n">
        <v>38</v>
      </c>
      <c r="K5541" s="0" t="n">
        <v>214</v>
      </c>
      <c r="L5541" s="0" t="n">
        <v>13</v>
      </c>
      <c r="M5541" s="0" t="n">
        <v>4</v>
      </c>
      <c r="N5541" s="11" t="n">
        <v>0.4</v>
      </c>
      <c r="O5541" s="12" t="n">
        <v>630.34</v>
      </c>
      <c r="P5541" s="12" t="n">
        <v>1125.6</v>
      </c>
      <c r="Q5541" s="12" t="n">
        <f aca="false">M5541*P5541*(1-N5541)</f>
        <v>2701.44</v>
      </c>
      <c r="R5541" s="12" t="n">
        <f aca="false">M5541*O5541</f>
        <v>2521.36</v>
      </c>
      <c r="S5541" s="12" t="n">
        <f aca="false">Q5541-R5541</f>
        <v>180.079999999999</v>
      </c>
      <c r="T5541" s="11" t="n">
        <f aca="false">IFERROR(S5541/Q5541,0)</f>
        <v>0.0666607438995497</v>
      </c>
      <c r="U5541" s="13" t="n">
        <f aca="false">F5541-E5541</f>
        <v>17</v>
      </c>
      <c r="V5541" s="13" t="n">
        <f aca="false">G5541-F5541</f>
        <v>10</v>
      </c>
      <c r="W5541" s="13" t="n">
        <f aca="false">G5541-E5541</f>
        <v>27</v>
      </c>
      <c r="X5541" s="10" t="n">
        <f aca="false">YEAR(E5541)</f>
        <v>2020</v>
      </c>
      <c r="Y5541" s="0" t="str">
        <f aca="false">TEXT(E5541,"yyyy-mm")</f>
        <v>2020-03</v>
      </c>
      <c r="Z5541" s="0" t="str">
        <f aca="false">"Q"&amp;ROUNDUP(MONTH(E5541)/3,0)&amp;"-"&amp;YEAR(E5541)</f>
        <v>Q1-2020</v>
      </c>
    </row>
    <row r="5542" customFormat="false" ht="14.25" hidden="false" customHeight="false" outlineLevel="0" collapsed="false">
      <c r="A5542" s="0" t="s">
        <v>5584</v>
      </c>
      <c r="B5542" s="0" t="s">
        <v>34</v>
      </c>
      <c r="C5542" s="0" t="s">
        <v>39</v>
      </c>
      <c r="D5542" s="9" t="n">
        <v>43800</v>
      </c>
      <c r="E5542" s="9" t="n">
        <v>43908</v>
      </c>
      <c r="F5542" s="9" t="n">
        <v>43928</v>
      </c>
      <c r="G5542" s="9" t="n">
        <v>43936</v>
      </c>
      <c r="H5542" s="10" t="s">
        <v>36</v>
      </c>
      <c r="I5542" s="0" t="n">
        <v>11</v>
      </c>
      <c r="J5542" s="0" t="n">
        <v>39</v>
      </c>
      <c r="K5542" s="0" t="n">
        <v>149</v>
      </c>
      <c r="L5542" s="0" t="n">
        <v>32</v>
      </c>
      <c r="M5542" s="0" t="n">
        <v>2</v>
      </c>
      <c r="N5542" s="11" t="n">
        <v>0.075</v>
      </c>
      <c r="O5542" s="12" t="n">
        <v>1457.25</v>
      </c>
      <c r="P5542" s="12" t="n">
        <v>2512.5</v>
      </c>
      <c r="Q5542" s="12" t="n">
        <f aca="false">M5542*P5542*(1-N5542)</f>
        <v>4648.125</v>
      </c>
      <c r="R5542" s="12" t="n">
        <f aca="false">M5542*O5542</f>
        <v>2914.5</v>
      </c>
      <c r="S5542" s="12" t="n">
        <f aca="false">Q5542-R5542</f>
        <v>1733.625</v>
      </c>
      <c r="T5542" s="11" t="n">
        <f aca="false">IFERROR(S5542/Q5542,0)</f>
        <v>0.372972972972973</v>
      </c>
      <c r="U5542" s="13" t="n">
        <f aca="false">F5542-E5542</f>
        <v>20</v>
      </c>
      <c r="V5542" s="13" t="n">
        <f aca="false">G5542-F5542</f>
        <v>8</v>
      </c>
      <c r="W5542" s="13" t="n">
        <f aca="false">G5542-E5542</f>
        <v>28</v>
      </c>
      <c r="X5542" s="10" t="n">
        <f aca="false">YEAR(E5542)</f>
        <v>2020</v>
      </c>
      <c r="Y5542" s="0" t="str">
        <f aca="false">TEXT(E5542,"yyyy-mm")</f>
        <v>2020-03</v>
      </c>
      <c r="Z5542" s="0" t="str">
        <f aca="false">"Q"&amp;ROUNDUP(MONTH(E5542)/3,0)&amp;"-"&amp;YEAR(E5542)</f>
        <v>Q1-2020</v>
      </c>
    </row>
    <row r="5543" customFormat="false" ht="14.25" hidden="false" customHeight="false" outlineLevel="0" collapsed="false">
      <c r="A5543" s="0" t="s">
        <v>5585</v>
      </c>
      <c r="B5543" s="0" t="s">
        <v>34</v>
      </c>
      <c r="C5543" s="0" t="s">
        <v>39</v>
      </c>
      <c r="D5543" s="9" t="n">
        <v>43800</v>
      </c>
      <c r="E5543" s="9" t="n">
        <v>43908</v>
      </c>
      <c r="F5543" s="9" t="n">
        <v>43933</v>
      </c>
      <c r="G5543" s="9" t="n">
        <v>43937</v>
      </c>
      <c r="H5543" s="10" t="s">
        <v>36</v>
      </c>
      <c r="I5543" s="0" t="n">
        <v>1</v>
      </c>
      <c r="J5543" s="0" t="n">
        <v>25</v>
      </c>
      <c r="K5543" s="0" t="n">
        <v>195</v>
      </c>
      <c r="L5543" s="0" t="n">
        <v>11</v>
      </c>
      <c r="M5543" s="0" t="n">
        <v>1</v>
      </c>
      <c r="N5543" s="11" t="n">
        <v>0.4</v>
      </c>
      <c r="O5543" s="12" t="n">
        <v>651.24</v>
      </c>
      <c r="P5543" s="12" t="n">
        <v>1085.4</v>
      </c>
      <c r="Q5543" s="12" t="n">
        <f aca="false">M5543*P5543*(1-N5543)</f>
        <v>651.24</v>
      </c>
      <c r="R5543" s="12" t="n">
        <f aca="false">M5543*O5543</f>
        <v>651.24</v>
      </c>
      <c r="S5543" s="12" t="n">
        <f aca="false">Q5543-R5543</f>
        <v>0</v>
      </c>
      <c r="T5543" s="11" t="n">
        <f aca="false">IFERROR(S5543/Q5543,0)</f>
        <v>0</v>
      </c>
      <c r="U5543" s="13" t="n">
        <f aca="false">F5543-E5543</f>
        <v>25</v>
      </c>
      <c r="V5543" s="13" t="n">
        <f aca="false">G5543-F5543</f>
        <v>4</v>
      </c>
      <c r="W5543" s="13" t="n">
        <f aca="false">G5543-E5543</f>
        <v>29</v>
      </c>
      <c r="X5543" s="10" t="n">
        <f aca="false">YEAR(E5543)</f>
        <v>2020</v>
      </c>
      <c r="Y5543" s="0" t="str">
        <f aca="false">TEXT(E5543,"yyyy-mm")</f>
        <v>2020-03</v>
      </c>
      <c r="Z5543" s="0" t="str">
        <f aca="false">"Q"&amp;ROUNDUP(MONTH(E5543)/3,0)&amp;"-"&amp;YEAR(E5543)</f>
        <v>Q1-2020</v>
      </c>
    </row>
    <row r="5544" customFormat="false" ht="14.25" hidden="false" customHeight="false" outlineLevel="0" collapsed="false">
      <c r="A5544" s="0" t="s">
        <v>5586</v>
      </c>
      <c r="B5544" s="0" t="s">
        <v>34</v>
      </c>
      <c r="C5544" s="0" t="s">
        <v>35</v>
      </c>
      <c r="D5544" s="9" t="n">
        <v>43800</v>
      </c>
      <c r="E5544" s="9" t="n">
        <v>43908</v>
      </c>
      <c r="F5544" s="9" t="n">
        <v>43933</v>
      </c>
      <c r="G5544" s="9" t="n">
        <v>43936</v>
      </c>
      <c r="H5544" s="10" t="s">
        <v>36</v>
      </c>
      <c r="I5544" s="0" t="n">
        <v>9</v>
      </c>
      <c r="J5544" s="0" t="n">
        <v>32</v>
      </c>
      <c r="K5544" s="0" t="n">
        <v>205</v>
      </c>
      <c r="L5544" s="0" t="n">
        <v>33</v>
      </c>
      <c r="M5544" s="0" t="n">
        <v>5</v>
      </c>
      <c r="N5544" s="11" t="n">
        <v>0.075</v>
      </c>
      <c r="O5544" s="12" t="n">
        <v>87.1</v>
      </c>
      <c r="P5544" s="12" t="n">
        <v>167.5</v>
      </c>
      <c r="Q5544" s="12" t="n">
        <f aca="false">M5544*P5544*(1-N5544)</f>
        <v>774.6875</v>
      </c>
      <c r="R5544" s="12" t="n">
        <f aca="false">M5544*O5544</f>
        <v>435.5</v>
      </c>
      <c r="S5544" s="12" t="n">
        <f aca="false">Q5544-R5544</f>
        <v>339.1875</v>
      </c>
      <c r="T5544" s="11" t="n">
        <f aca="false">IFERROR(S5544/Q5544,0)</f>
        <v>0.437837837837838</v>
      </c>
      <c r="U5544" s="13" t="n">
        <f aca="false">F5544-E5544</f>
        <v>25</v>
      </c>
      <c r="V5544" s="13" t="n">
        <f aca="false">G5544-F5544</f>
        <v>3</v>
      </c>
      <c r="W5544" s="13" t="n">
        <f aca="false">G5544-E5544</f>
        <v>28</v>
      </c>
      <c r="X5544" s="10" t="n">
        <f aca="false">YEAR(E5544)</f>
        <v>2020</v>
      </c>
      <c r="Y5544" s="0" t="str">
        <f aca="false">TEXT(E5544,"yyyy-mm")</f>
        <v>2020-03</v>
      </c>
      <c r="Z5544" s="0" t="str">
        <f aca="false">"Q"&amp;ROUNDUP(MONTH(E5544)/3,0)&amp;"-"&amp;YEAR(E5544)</f>
        <v>Q1-2020</v>
      </c>
    </row>
    <row r="5545" customFormat="false" ht="14.25" hidden="false" customHeight="false" outlineLevel="0" collapsed="false">
      <c r="A5545" s="0" t="s">
        <v>5587</v>
      </c>
      <c r="B5545" s="0" t="s">
        <v>34</v>
      </c>
      <c r="C5545" s="0" t="s">
        <v>35</v>
      </c>
      <c r="D5545" s="9" t="n">
        <v>43800</v>
      </c>
      <c r="E5545" s="9" t="n">
        <v>43908</v>
      </c>
      <c r="F5545" s="9" t="n">
        <v>43933</v>
      </c>
      <c r="G5545" s="9" t="n">
        <v>43936</v>
      </c>
      <c r="H5545" s="10" t="s">
        <v>36</v>
      </c>
      <c r="I5545" s="0" t="n">
        <v>2</v>
      </c>
      <c r="J5545" s="0" t="n">
        <v>12</v>
      </c>
      <c r="K5545" s="0" t="n">
        <v>261</v>
      </c>
      <c r="L5545" s="0" t="n">
        <v>23</v>
      </c>
      <c r="M5545" s="0" t="n">
        <v>7</v>
      </c>
      <c r="N5545" s="11" t="n">
        <v>0.075</v>
      </c>
      <c r="O5545" s="12" t="n">
        <v>794.55</v>
      </c>
      <c r="P5545" s="12" t="n">
        <v>1185.9</v>
      </c>
      <c r="Q5545" s="12" t="n">
        <f aca="false">M5545*P5545*(1-N5545)</f>
        <v>7678.7025</v>
      </c>
      <c r="R5545" s="12" t="n">
        <f aca="false">M5545*O5545</f>
        <v>5561.85</v>
      </c>
      <c r="S5545" s="12" t="n">
        <f aca="false">Q5545-R5545</f>
        <v>2116.8525</v>
      </c>
      <c r="T5545" s="11" t="n">
        <f aca="false">IFERROR(S5545/Q5545,0)</f>
        <v>0.275678410512714</v>
      </c>
      <c r="U5545" s="13" t="n">
        <f aca="false">F5545-E5545</f>
        <v>25</v>
      </c>
      <c r="V5545" s="13" t="n">
        <f aca="false">G5545-F5545</f>
        <v>3</v>
      </c>
      <c r="W5545" s="13" t="n">
        <f aca="false">G5545-E5545</f>
        <v>28</v>
      </c>
      <c r="X5545" s="10" t="n">
        <f aca="false">YEAR(E5545)</f>
        <v>2020</v>
      </c>
      <c r="Y5545" s="0" t="str">
        <f aca="false">TEXT(E5545,"yyyy-mm")</f>
        <v>2020-03</v>
      </c>
      <c r="Z5545" s="0" t="str">
        <f aca="false">"Q"&amp;ROUNDUP(MONTH(E5545)/3,0)&amp;"-"&amp;YEAR(E5545)</f>
        <v>Q1-2020</v>
      </c>
    </row>
    <row r="5546" customFormat="false" ht="14.25" hidden="false" customHeight="false" outlineLevel="0" collapsed="false">
      <c r="A5546" s="0" t="s">
        <v>5588</v>
      </c>
      <c r="B5546" s="0" t="s">
        <v>34</v>
      </c>
      <c r="C5546" s="0" t="s">
        <v>79</v>
      </c>
      <c r="D5546" s="9" t="n">
        <v>43800</v>
      </c>
      <c r="E5546" s="9" t="n">
        <v>43909</v>
      </c>
      <c r="F5546" s="9" t="n">
        <v>43919</v>
      </c>
      <c r="G5546" s="9" t="n">
        <v>43920</v>
      </c>
      <c r="H5546" s="10" t="s">
        <v>36</v>
      </c>
      <c r="I5546" s="0" t="n">
        <v>10</v>
      </c>
      <c r="J5546" s="0" t="n">
        <v>35</v>
      </c>
      <c r="K5546" s="0" t="n">
        <v>85</v>
      </c>
      <c r="L5546" s="0" t="n">
        <v>28</v>
      </c>
      <c r="M5546" s="0" t="n">
        <v>7</v>
      </c>
      <c r="N5546" s="11" t="n">
        <v>0.075</v>
      </c>
      <c r="O5546" s="12" t="n">
        <v>532.18</v>
      </c>
      <c r="P5546" s="12" t="n">
        <v>1132.3</v>
      </c>
      <c r="Q5546" s="12" t="n">
        <f aca="false">M5546*P5546*(1-N5546)</f>
        <v>7331.6425</v>
      </c>
      <c r="R5546" s="12" t="n">
        <f aca="false">M5546*O5546</f>
        <v>3725.26</v>
      </c>
      <c r="S5546" s="12" t="n">
        <f aca="false">Q5546-R5546</f>
        <v>3606.3825</v>
      </c>
      <c r="T5546" s="11" t="n">
        <f aca="false">IFERROR(S5546/Q5546,0)</f>
        <v>0.491892846657485</v>
      </c>
      <c r="U5546" s="13" t="n">
        <f aca="false">F5546-E5546</f>
        <v>10</v>
      </c>
      <c r="V5546" s="13" t="n">
        <f aca="false">G5546-F5546</f>
        <v>1</v>
      </c>
      <c r="W5546" s="13" t="n">
        <f aca="false">G5546-E5546</f>
        <v>11</v>
      </c>
      <c r="X5546" s="10" t="n">
        <f aca="false">YEAR(E5546)</f>
        <v>2020</v>
      </c>
      <c r="Y5546" s="0" t="str">
        <f aca="false">TEXT(E5546,"yyyy-mm")</f>
        <v>2020-03</v>
      </c>
      <c r="Z5546" s="0" t="str">
        <f aca="false">"Q"&amp;ROUNDUP(MONTH(E5546)/3,0)&amp;"-"&amp;YEAR(E5546)</f>
        <v>Q1-2020</v>
      </c>
    </row>
    <row r="5547" customFormat="false" ht="14.25" hidden="false" customHeight="false" outlineLevel="0" collapsed="false">
      <c r="A5547" s="0" t="s">
        <v>5589</v>
      </c>
      <c r="B5547" s="0" t="s">
        <v>34</v>
      </c>
      <c r="C5547" s="0" t="s">
        <v>35</v>
      </c>
      <c r="D5547" s="9" t="n">
        <v>43800</v>
      </c>
      <c r="E5547" s="9" t="n">
        <v>43909</v>
      </c>
      <c r="F5547" s="9" t="n">
        <v>43933</v>
      </c>
      <c r="G5547" s="9" t="n">
        <v>43940</v>
      </c>
      <c r="H5547" s="10" t="s">
        <v>36</v>
      </c>
      <c r="I5547" s="0" t="n">
        <v>12</v>
      </c>
      <c r="J5547" s="0" t="n">
        <v>46</v>
      </c>
      <c r="K5547" s="0" t="n">
        <v>250</v>
      </c>
      <c r="L5547" s="0" t="n">
        <v>5</v>
      </c>
      <c r="M5547" s="0" t="n">
        <v>7</v>
      </c>
      <c r="N5547" s="11" t="n">
        <v>0.2</v>
      </c>
      <c r="O5547" s="12" t="n">
        <v>445.01</v>
      </c>
      <c r="P5547" s="12" t="n">
        <v>1085.4</v>
      </c>
      <c r="Q5547" s="12" t="n">
        <f aca="false">M5547*P5547*(1-N5547)</f>
        <v>6078.24</v>
      </c>
      <c r="R5547" s="12" t="n">
        <f aca="false">M5547*O5547</f>
        <v>3115.07</v>
      </c>
      <c r="S5547" s="12" t="n">
        <f aca="false">Q5547-R5547</f>
        <v>2963.17</v>
      </c>
      <c r="T5547" s="11" t="n">
        <f aca="false">IFERROR(S5547/Q5547,0)</f>
        <v>0.487504606596647</v>
      </c>
      <c r="U5547" s="13" t="n">
        <f aca="false">F5547-E5547</f>
        <v>24</v>
      </c>
      <c r="V5547" s="13" t="n">
        <f aca="false">G5547-F5547</f>
        <v>7</v>
      </c>
      <c r="W5547" s="13" t="n">
        <f aca="false">G5547-E5547</f>
        <v>31</v>
      </c>
      <c r="X5547" s="10" t="n">
        <f aca="false">YEAR(E5547)</f>
        <v>2020</v>
      </c>
      <c r="Y5547" s="0" t="str">
        <f aca="false">TEXT(E5547,"yyyy-mm")</f>
        <v>2020-03</v>
      </c>
      <c r="Z5547" s="0" t="str">
        <f aca="false">"Q"&amp;ROUNDUP(MONTH(E5547)/3,0)&amp;"-"&amp;YEAR(E5547)</f>
        <v>Q1-2020</v>
      </c>
    </row>
    <row r="5548" customFormat="false" ht="14.25" hidden="false" customHeight="false" outlineLevel="0" collapsed="false">
      <c r="A5548" s="0" t="s">
        <v>5590</v>
      </c>
      <c r="B5548" s="0" t="s">
        <v>38</v>
      </c>
      <c r="C5548" s="0" t="s">
        <v>39</v>
      </c>
      <c r="D5548" s="9" t="n">
        <v>43800</v>
      </c>
      <c r="E5548" s="9" t="n">
        <v>43909</v>
      </c>
      <c r="F5548" s="9" t="n">
        <v>43921</v>
      </c>
      <c r="G5548" s="9" t="n">
        <v>43926</v>
      </c>
      <c r="H5548" s="10" t="s">
        <v>36</v>
      </c>
      <c r="I5548" s="0" t="n">
        <v>13</v>
      </c>
      <c r="J5548" s="0" t="n">
        <v>2</v>
      </c>
      <c r="K5548" s="0" t="n">
        <v>173</v>
      </c>
      <c r="L5548" s="0" t="n">
        <v>22</v>
      </c>
      <c r="M5548" s="0" t="n">
        <v>5</v>
      </c>
      <c r="N5548" s="11" t="n">
        <v>0.075</v>
      </c>
      <c r="O5548" s="12" t="n">
        <v>1206</v>
      </c>
      <c r="P5548" s="12" t="n">
        <v>2680</v>
      </c>
      <c r="Q5548" s="12" t="n">
        <f aca="false">M5548*P5548*(1-N5548)</f>
        <v>12395</v>
      </c>
      <c r="R5548" s="12" t="n">
        <f aca="false">M5548*O5548</f>
        <v>6030</v>
      </c>
      <c r="S5548" s="12" t="n">
        <f aca="false">Q5548-R5548</f>
        <v>6365</v>
      </c>
      <c r="T5548" s="11" t="n">
        <f aca="false">IFERROR(S5548/Q5548,0)</f>
        <v>0.513513513513514</v>
      </c>
      <c r="U5548" s="13" t="n">
        <f aca="false">F5548-E5548</f>
        <v>12</v>
      </c>
      <c r="V5548" s="13" t="n">
        <f aca="false">G5548-F5548</f>
        <v>5</v>
      </c>
      <c r="W5548" s="13" t="n">
        <f aca="false">G5548-E5548</f>
        <v>17</v>
      </c>
      <c r="X5548" s="10" t="n">
        <f aca="false">YEAR(E5548)</f>
        <v>2020</v>
      </c>
      <c r="Y5548" s="0" t="str">
        <f aca="false">TEXT(E5548,"yyyy-mm")</f>
        <v>2020-03</v>
      </c>
      <c r="Z5548" s="0" t="str">
        <f aca="false">"Q"&amp;ROUNDUP(MONTH(E5548)/3,0)&amp;"-"&amp;YEAR(E5548)</f>
        <v>Q1-2020</v>
      </c>
    </row>
    <row r="5549" customFormat="false" ht="14.25" hidden="false" customHeight="false" outlineLevel="0" collapsed="false">
      <c r="A5549" s="0" t="s">
        <v>5591</v>
      </c>
      <c r="B5549" s="0" t="s">
        <v>38</v>
      </c>
      <c r="C5549" s="0" t="s">
        <v>48</v>
      </c>
      <c r="D5549" s="9" t="n">
        <v>43800</v>
      </c>
      <c r="E5549" s="9" t="n">
        <v>43909</v>
      </c>
      <c r="F5549" s="9" t="n">
        <v>43930</v>
      </c>
      <c r="G5549" s="9" t="n">
        <v>43933</v>
      </c>
      <c r="H5549" s="10" t="s">
        <v>36</v>
      </c>
      <c r="I5549" s="0" t="n">
        <v>20</v>
      </c>
      <c r="J5549" s="0" t="n">
        <v>15</v>
      </c>
      <c r="K5549" s="0" t="n">
        <v>47</v>
      </c>
      <c r="L5549" s="0" t="n">
        <v>20</v>
      </c>
      <c r="M5549" s="0" t="n">
        <v>3</v>
      </c>
      <c r="N5549" s="11" t="n">
        <v>0.05</v>
      </c>
      <c r="O5549" s="12" t="n">
        <v>1785.95</v>
      </c>
      <c r="P5549" s="12" t="n">
        <v>2626.4</v>
      </c>
      <c r="Q5549" s="12" t="n">
        <f aca="false">M5549*P5549*(1-N5549)</f>
        <v>7485.24</v>
      </c>
      <c r="R5549" s="12" t="n">
        <f aca="false">M5549*O5549</f>
        <v>5357.85</v>
      </c>
      <c r="S5549" s="12" t="n">
        <f aca="false">Q5549-R5549</f>
        <v>2127.39</v>
      </c>
      <c r="T5549" s="11" t="n">
        <f aca="false">IFERROR(S5549/Q5549,0)</f>
        <v>0.284211327893294</v>
      </c>
      <c r="U5549" s="13" t="n">
        <f aca="false">F5549-E5549</f>
        <v>21</v>
      </c>
      <c r="V5549" s="13" t="n">
        <f aca="false">G5549-F5549</f>
        <v>3</v>
      </c>
      <c r="W5549" s="13" t="n">
        <f aca="false">G5549-E5549</f>
        <v>24</v>
      </c>
      <c r="X5549" s="10" t="n">
        <f aca="false">YEAR(E5549)</f>
        <v>2020</v>
      </c>
      <c r="Y5549" s="0" t="str">
        <f aca="false">TEXT(E5549,"yyyy-mm")</f>
        <v>2020-03</v>
      </c>
      <c r="Z5549" s="0" t="str">
        <f aca="false">"Q"&amp;ROUNDUP(MONTH(E5549)/3,0)&amp;"-"&amp;YEAR(E5549)</f>
        <v>Q1-2020</v>
      </c>
    </row>
    <row r="5550" customFormat="false" ht="14.25" hidden="false" customHeight="false" outlineLevel="0" collapsed="false">
      <c r="A5550" s="0" t="s">
        <v>5592</v>
      </c>
      <c r="B5550" s="0" t="s">
        <v>34</v>
      </c>
      <c r="C5550" s="0" t="s">
        <v>46</v>
      </c>
      <c r="D5550" s="9" t="n">
        <v>43800</v>
      </c>
      <c r="E5550" s="9" t="n">
        <v>43909</v>
      </c>
      <c r="F5550" s="9" t="n">
        <v>43936</v>
      </c>
      <c r="G5550" s="9" t="n">
        <v>43938</v>
      </c>
      <c r="H5550" s="10" t="s">
        <v>36</v>
      </c>
      <c r="I5550" s="0" t="n">
        <v>8</v>
      </c>
      <c r="J5550" s="0" t="n">
        <v>40</v>
      </c>
      <c r="K5550" s="0" t="n">
        <v>283</v>
      </c>
      <c r="L5550" s="0" t="n">
        <v>18</v>
      </c>
      <c r="M5550" s="0" t="n">
        <v>3</v>
      </c>
      <c r="N5550" s="11" t="n">
        <v>0.05</v>
      </c>
      <c r="O5550" s="12" t="n">
        <v>1482.44</v>
      </c>
      <c r="P5550" s="12" t="n">
        <v>2003.3</v>
      </c>
      <c r="Q5550" s="12" t="n">
        <f aca="false">M5550*P5550*(1-N5550)</f>
        <v>5709.405</v>
      </c>
      <c r="R5550" s="12" t="n">
        <f aca="false">M5550*O5550</f>
        <v>4447.32</v>
      </c>
      <c r="S5550" s="12" t="n">
        <f aca="false">Q5550-R5550</f>
        <v>1262.085</v>
      </c>
      <c r="T5550" s="11" t="n">
        <f aca="false">IFERROR(S5550/Q5550,0)</f>
        <v>0.221053682476545</v>
      </c>
      <c r="U5550" s="13" t="n">
        <f aca="false">F5550-E5550</f>
        <v>27</v>
      </c>
      <c r="V5550" s="13" t="n">
        <f aca="false">G5550-F5550</f>
        <v>2</v>
      </c>
      <c r="W5550" s="13" t="n">
        <f aca="false">G5550-E5550</f>
        <v>29</v>
      </c>
      <c r="X5550" s="10" t="n">
        <f aca="false">YEAR(E5550)</f>
        <v>2020</v>
      </c>
      <c r="Y5550" s="0" t="str">
        <f aca="false">TEXT(E5550,"yyyy-mm")</f>
        <v>2020-03</v>
      </c>
      <c r="Z5550" s="0" t="str">
        <f aca="false">"Q"&amp;ROUNDUP(MONTH(E5550)/3,0)&amp;"-"&amp;YEAR(E5550)</f>
        <v>Q1-2020</v>
      </c>
    </row>
    <row r="5551" customFormat="false" ht="14.25" hidden="false" customHeight="false" outlineLevel="0" collapsed="false">
      <c r="A5551" s="0" t="s">
        <v>5593</v>
      </c>
      <c r="B5551" s="0" t="s">
        <v>34</v>
      </c>
      <c r="C5551" s="0" t="s">
        <v>58</v>
      </c>
      <c r="D5551" s="9" t="n">
        <v>43800</v>
      </c>
      <c r="E5551" s="9" t="n">
        <v>43909</v>
      </c>
      <c r="F5551" s="9" t="n">
        <v>43928</v>
      </c>
      <c r="G5551" s="9" t="n">
        <v>43929</v>
      </c>
      <c r="H5551" s="10" t="s">
        <v>36</v>
      </c>
      <c r="I5551" s="0" t="n">
        <v>10</v>
      </c>
      <c r="J5551" s="0" t="n">
        <v>43</v>
      </c>
      <c r="K5551" s="0" t="n">
        <v>349</v>
      </c>
      <c r="L5551" s="0" t="n">
        <v>9</v>
      </c>
      <c r="M5551" s="0" t="n">
        <v>4</v>
      </c>
      <c r="N5551" s="11" t="n">
        <v>0.15</v>
      </c>
      <c r="O5551" s="12" t="n">
        <v>1631.05</v>
      </c>
      <c r="P5551" s="12" t="n">
        <v>2398.6</v>
      </c>
      <c r="Q5551" s="12" t="n">
        <f aca="false">M5551*P5551*(1-N5551)</f>
        <v>8155.24</v>
      </c>
      <c r="R5551" s="12" t="n">
        <f aca="false">M5551*O5551</f>
        <v>6524.2</v>
      </c>
      <c r="S5551" s="12" t="n">
        <f aca="false">Q5551-R5551</f>
        <v>1631.04</v>
      </c>
      <c r="T5551" s="11" t="n">
        <f aca="false">IFERROR(S5551/Q5551,0)</f>
        <v>0.199999019035614</v>
      </c>
      <c r="U5551" s="13" t="n">
        <f aca="false">F5551-E5551</f>
        <v>19</v>
      </c>
      <c r="V5551" s="13" t="n">
        <f aca="false">G5551-F5551</f>
        <v>1</v>
      </c>
      <c r="W5551" s="13" t="n">
        <f aca="false">G5551-E5551</f>
        <v>20</v>
      </c>
      <c r="X5551" s="10" t="n">
        <f aca="false">YEAR(E5551)</f>
        <v>2020</v>
      </c>
      <c r="Y5551" s="0" t="str">
        <f aca="false">TEXT(E5551,"yyyy-mm")</f>
        <v>2020-03</v>
      </c>
      <c r="Z5551" s="0" t="str">
        <f aca="false">"Q"&amp;ROUNDUP(MONTH(E5551)/3,0)&amp;"-"&amp;YEAR(E5551)</f>
        <v>Q1-2020</v>
      </c>
    </row>
    <row r="5552" customFormat="false" ht="14.25" hidden="false" customHeight="false" outlineLevel="0" collapsed="false">
      <c r="A5552" s="0" t="s">
        <v>5594</v>
      </c>
      <c r="B5552" s="0" t="s">
        <v>38</v>
      </c>
      <c r="C5552" s="0" t="s">
        <v>39</v>
      </c>
      <c r="D5552" s="9" t="n">
        <v>43800</v>
      </c>
      <c r="E5552" s="9" t="n">
        <v>43909</v>
      </c>
      <c r="F5552" s="9" t="n">
        <v>43935</v>
      </c>
      <c r="G5552" s="9" t="n">
        <v>43942</v>
      </c>
      <c r="H5552" s="10" t="s">
        <v>36</v>
      </c>
      <c r="I5552" s="0" t="n">
        <v>20</v>
      </c>
      <c r="J5552" s="0" t="n">
        <v>39</v>
      </c>
      <c r="K5552" s="0" t="n">
        <v>98</v>
      </c>
      <c r="L5552" s="0" t="n">
        <v>8</v>
      </c>
      <c r="M5552" s="0" t="n">
        <v>7</v>
      </c>
      <c r="N5552" s="11" t="n">
        <v>0.2</v>
      </c>
      <c r="O5552" s="12" t="n">
        <v>704.77</v>
      </c>
      <c r="P5552" s="12" t="n">
        <v>1051.9</v>
      </c>
      <c r="Q5552" s="12" t="n">
        <f aca="false">M5552*P5552*(1-N5552)</f>
        <v>5890.64</v>
      </c>
      <c r="R5552" s="12" t="n">
        <f aca="false">M5552*O5552</f>
        <v>4933.39</v>
      </c>
      <c r="S5552" s="12" t="n">
        <f aca="false">Q5552-R5552</f>
        <v>957.250000000002</v>
      </c>
      <c r="T5552" s="11" t="n">
        <f aca="false">IFERROR(S5552/Q5552,0)</f>
        <v>0.16250356497766</v>
      </c>
      <c r="U5552" s="13" t="n">
        <f aca="false">F5552-E5552</f>
        <v>26</v>
      </c>
      <c r="V5552" s="13" t="n">
        <f aca="false">G5552-F5552</f>
        <v>7</v>
      </c>
      <c r="W5552" s="13" t="n">
        <f aca="false">G5552-E5552</f>
        <v>33</v>
      </c>
      <c r="X5552" s="10" t="n">
        <f aca="false">YEAR(E5552)</f>
        <v>2020</v>
      </c>
      <c r="Y5552" s="0" t="str">
        <f aca="false">TEXT(E5552,"yyyy-mm")</f>
        <v>2020-03</v>
      </c>
      <c r="Z5552" s="0" t="str">
        <f aca="false">"Q"&amp;ROUNDUP(MONTH(E5552)/3,0)&amp;"-"&amp;YEAR(E5552)</f>
        <v>Q1-2020</v>
      </c>
    </row>
    <row r="5553" customFormat="false" ht="14.25" hidden="false" customHeight="false" outlineLevel="0" collapsed="false">
      <c r="A5553" s="0" t="s">
        <v>5595</v>
      </c>
      <c r="B5553" s="0" t="s">
        <v>34</v>
      </c>
      <c r="C5553" s="0" t="s">
        <v>79</v>
      </c>
      <c r="D5553" s="9" t="n">
        <v>43800</v>
      </c>
      <c r="E5553" s="9" t="n">
        <v>43910</v>
      </c>
      <c r="F5553" s="9" t="n">
        <v>43935</v>
      </c>
      <c r="G5553" s="9" t="n">
        <v>43937</v>
      </c>
      <c r="H5553" s="10" t="s">
        <v>36</v>
      </c>
      <c r="I5553" s="0" t="n">
        <v>7</v>
      </c>
      <c r="J5553" s="0" t="n">
        <v>35</v>
      </c>
      <c r="K5553" s="0" t="n">
        <v>66</v>
      </c>
      <c r="L5553" s="0" t="n">
        <v>35</v>
      </c>
      <c r="M5553" s="0" t="n">
        <v>6</v>
      </c>
      <c r="N5553" s="11" t="n">
        <v>0.05</v>
      </c>
      <c r="O5553" s="12" t="n">
        <v>2431.3</v>
      </c>
      <c r="P5553" s="12" t="n">
        <v>3859.2</v>
      </c>
      <c r="Q5553" s="12" t="n">
        <f aca="false">M5553*P5553*(1-N5553)</f>
        <v>21997.44</v>
      </c>
      <c r="R5553" s="12" t="n">
        <f aca="false">M5553*O5553</f>
        <v>14587.8</v>
      </c>
      <c r="S5553" s="12" t="n">
        <f aca="false">Q5553-R5553</f>
        <v>7409.63999999999</v>
      </c>
      <c r="T5553" s="11" t="n">
        <f aca="false">IFERROR(S5553/Q5553,0)</f>
        <v>0.33684101422711</v>
      </c>
      <c r="U5553" s="13" t="n">
        <f aca="false">F5553-E5553</f>
        <v>25</v>
      </c>
      <c r="V5553" s="13" t="n">
        <f aca="false">G5553-F5553</f>
        <v>2</v>
      </c>
      <c r="W5553" s="13" t="n">
        <f aca="false">G5553-E5553</f>
        <v>27</v>
      </c>
      <c r="X5553" s="10" t="n">
        <f aca="false">YEAR(E5553)</f>
        <v>2020</v>
      </c>
      <c r="Y5553" s="0" t="str">
        <f aca="false">TEXT(E5553,"yyyy-mm")</f>
        <v>2020-03</v>
      </c>
      <c r="Z5553" s="0" t="str">
        <f aca="false">"Q"&amp;ROUNDUP(MONTH(E5553)/3,0)&amp;"-"&amp;YEAR(E5553)</f>
        <v>Q1-2020</v>
      </c>
    </row>
    <row r="5554" customFormat="false" ht="14.25" hidden="false" customHeight="false" outlineLevel="0" collapsed="false">
      <c r="A5554" s="0" t="s">
        <v>5596</v>
      </c>
      <c r="B5554" s="0" t="s">
        <v>34</v>
      </c>
      <c r="C5554" s="0" t="s">
        <v>39</v>
      </c>
      <c r="D5554" s="9" t="n">
        <v>43800</v>
      </c>
      <c r="E5554" s="9" t="n">
        <v>43911</v>
      </c>
      <c r="F5554" s="9" t="n">
        <v>43935</v>
      </c>
      <c r="G5554" s="9" t="n">
        <v>43943</v>
      </c>
      <c r="H5554" s="10" t="s">
        <v>36</v>
      </c>
      <c r="I5554" s="0" t="n">
        <v>4</v>
      </c>
      <c r="J5554" s="0" t="n">
        <v>2</v>
      </c>
      <c r="K5554" s="0" t="n">
        <v>200</v>
      </c>
      <c r="L5554" s="0" t="n">
        <v>20</v>
      </c>
      <c r="M5554" s="0" t="n">
        <v>8</v>
      </c>
      <c r="N5554" s="11" t="n">
        <v>0.15</v>
      </c>
      <c r="O5554" s="12" t="n">
        <v>884.4</v>
      </c>
      <c r="P5554" s="12" t="n">
        <v>1768.8</v>
      </c>
      <c r="Q5554" s="12" t="n">
        <f aca="false">M5554*P5554*(1-N5554)</f>
        <v>12027.84</v>
      </c>
      <c r="R5554" s="12" t="n">
        <f aca="false">M5554*O5554</f>
        <v>7075.2</v>
      </c>
      <c r="S5554" s="12" t="n">
        <f aca="false">Q5554-R5554</f>
        <v>4952.64</v>
      </c>
      <c r="T5554" s="11" t="n">
        <f aca="false">IFERROR(S5554/Q5554,0)</f>
        <v>0.411764705882353</v>
      </c>
      <c r="U5554" s="13" t="n">
        <f aca="false">F5554-E5554</f>
        <v>24</v>
      </c>
      <c r="V5554" s="13" t="n">
        <f aca="false">G5554-F5554</f>
        <v>8</v>
      </c>
      <c r="W5554" s="13" t="n">
        <f aca="false">G5554-E5554</f>
        <v>32</v>
      </c>
      <c r="X5554" s="10" t="n">
        <f aca="false">YEAR(E5554)</f>
        <v>2020</v>
      </c>
      <c r="Y5554" s="0" t="str">
        <f aca="false">TEXT(E5554,"yyyy-mm")</f>
        <v>2020-03</v>
      </c>
      <c r="Z5554" s="0" t="str">
        <f aca="false">"Q"&amp;ROUNDUP(MONTH(E5554)/3,0)&amp;"-"&amp;YEAR(E5554)</f>
        <v>Q1-2020</v>
      </c>
    </row>
    <row r="5555" customFormat="false" ht="14.25" hidden="false" customHeight="false" outlineLevel="0" collapsed="false">
      <c r="A5555" s="0" t="s">
        <v>5597</v>
      </c>
      <c r="B5555" s="0" t="s">
        <v>38</v>
      </c>
      <c r="C5555" s="0" t="s">
        <v>48</v>
      </c>
      <c r="D5555" s="9" t="n">
        <v>43800</v>
      </c>
      <c r="E5555" s="9" t="n">
        <v>43911</v>
      </c>
      <c r="F5555" s="9" t="n">
        <v>43938</v>
      </c>
      <c r="G5555" s="9" t="n">
        <v>43941</v>
      </c>
      <c r="H5555" s="10" t="s">
        <v>36</v>
      </c>
      <c r="I5555" s="0" t="n">
        <v>17</v>
      </c>
      <c r="J5555" s="0" t="n">
        <v>10</v>
      </c>
      <c r="K5555" s="0" t="n">
        <v>26</v>
      </c>
      <c r="L5555" s="0" t="n">
        <v>16</v>
      </c>
      <c r="M5555" s="0" t="n">
        <v>2</v>
      </c>
      <c r="N5555" s="11" t="n">
        <v>0.4</v>
      </c>
      <c r="O5555" s="12" t="n">
        <v>632.15</v>
      </c>
      <c r="P5555" s="12" t="n">
        <v>743.7</v>
      </c>
      <c r="Q5555" s="12" t="n">
        <f aca="false">M5555*P5555*(1-N5555)</f>
        <v>892.44</v>
      </c>
      <c r="R5555" s="12" t="n">
        <f aca="false">M5555*O5555</f>
        <v>1264.3</v>
      </c>
      <c r="S5555" s="12" t="n">
        <f aca="false">Q5555-R5555</f>
        <v>-371.86</v>
      </c>
      <c r="T5555" s="11" t="n">
        <f aca="false">IFERROR(S5555/Q5555,0)</f>
        <v>-0.416677871901752</v>
      </c>
      <c r="U5555" s="13" t="n">
        <f aca="false">F5555-E5555</f>
        <v>27</v>
      </c>
      <c r="V5555" s="13" t="n">
        <f aca="false">G5555-F5555</f>
        <v>3</v>
      </c>
      <c r="W5555" s="13" t="n">
        <f aca="false">G5555-E5555</f>
        <v>30</v>
      </c>
      <c r="X5555" s="10" t="n">
        <f aca="false">YEAR(E5555)</f>
        <v>2020</v>
      </c>
      <c r="Y5555" s="0" t="str">
        <f aca="false">TEXT(E5555,"yyyy-mm")</f>
        <v>2020-03</v>
      </c>
      <c r="Z5555" s="0" t="str">
        <f aca="false">"Q"&amp;ROUNDUP(MONTH(E5555)/3,0)&amp;"-"&amp;YEAR(E5555)</f>
        <v>Q1-2020</v>
      </c>
    </row>
    <row r="5556" customFormat="false" ht="14.25" hidden="false" customHeight="false" outlineLevel="0" collapsed="false">
      <c r="A5556" s="0" t="s">
        <v>5598</v>
      </c>
      <c r="B5556" s="0" t="s">
        <v>41</v>
      </c>
      <c r="C5556" s="0" t="s">
        <v>46</v>
      </c>
      <c r="D5556" s="9" t="n">
        <v>43800</v>
      </c>
      <c r="E5556" s="9" t="n">
        <v>43911</v>
      </c>
      <c r="F5556" s="9" t="n">
        <v>43933</v>
      </c>
      <c r="G5556" s="9" t="n">
        <v>43937</v>
      </c>
      <c r="H5556" s="10" t="s">
        <v>36</v>
      </c>
      <c r="I5556" s="0" t="n">
        <v>24</v>
      </c>
      <c r="J5556" s="0" t="n">
        <v>37</v>
      </c>
      <c r="K5556" s="0" t="n">
        <v>298</v>
      </c>
      <c r="L5556" s="0" t="n">
        <v>3</v>
      </c>
      <c r="M5556" s="0" t="n">
        <v>1</v>
      </c>
      <c r="N5556" s="11" t="n">
        <v>0.2</v>
      </c>
      <c r="O5556" s="12" t="n">
        <v>1028.12</v>
      </c>
      <c r="P5556" s="12" t="n">
        <v>1869.3</v>
      </c>
      <c r="Q5556" s="12" t="n">
        <f aca="false">M5556*P5556*(1-N5556)</f>
        <v>1495.44</v>
      </c>
      <c r="R5556" s="12" t="n">
        <f aca="false">M5556*O5556</f>
        <v>1028.12</v>
      </c>
      <c r="S5556" s="12" t="n">
        <f aca="false">Q5556-R5556</f>
        <v>467.32</v>
      </c>
      <c r="T5556" s="11" t="n">
        <f aca="false">IFERROR(S5556/Q5556,0)</f>
        <v>0.312496656502434</v>
      </c>
      <c r="U5556" s="13" t="n">
        <f aca="false">F5556-E5556</f>
        <v>22</v>
      </c>
      <c r="V5556" s="13" t="n">
        <f aca="false">G5556-F5556</f>
        <v>4</v>
      </c>
      <c r="W5556" s="13" t="n">
        <f aca="false">G5556-E5556</f>
        <v>26</v>
      </c>
      <c r="X5556" s="10" t="n">
        <f aca="false">YEAR(E5556)</f>
        <v>2020</v>
      </c>
      <c r="Y5556" s="0" t="str">
        <f aca="false">TEXT(E5556,"yyyy-mm")</f>
        <v>2020-03</v>
      </c>
      <c r="Z5556" s="0" t="str">
        <f aca="false">"Q"&amp;ROUNDUP(MONTH(E5556)/3,0)&amp;"-"&amp;YEAR(E5556)</f>
        <v>Q1-2020</v>
      </c>
    </row>
    <row r="5557" customFormat="false" ht="14.25" hidden="false" customHeight="false" outlineLevel="0" collapsed="false">
      <c r="A5557" s="0" t="s">
        <v>5599</v>
      </c>
      <c r="B5557" s="0" t="s">
        <v>34</v>
      </c>
      <c r="C5557" s="0" t="s">
        <v>48</v>
      </c>
      <c r="D5557" s="9" t="n">
        <v>43800</v>
      </c>
      <c r="E5557" s="9" t="n">
        <v>43911</v>
      </c>
      <c r="F5557" s="9" t="n">
        <v>43925</v>
      </c>
      <c r="G5557" s="9" t="n">
        <v>43933</v>
      </c>
      <c r="H5557" s="10" t="s">
        <v>36</v>
      </c>
      <c r="I5557" s="0" t="n">
        <v>7</v>
      </c>
      <c r="J5557" s="0" t="n">
        <v>5</v>
      </c>
      <c r="K5557" s="0" t="n">
        <v>31</v>
      </c>
      <c r="L5557" s="0" t="n">
        <v>13</v>
      </c>
      <c r="M5557" s="0" t="n">
        <v>2</v>
      </c>
      <c r="N5557" s="11" t="n">
        <v>0.1</v>
      </c>
      <c r="O5557" s="12" t="n">
        <v>1025.64</v>
      </c>
      <c r="P5557" s="12" t="n">
        <v>2385.2</v>
      </c>
      <c r="Q5557" s="12" t="n">
        <f aca="false">M5557*P5557*(1-N5557)</f>
        <v>4293.36</v>
      </c>
      <c r="R5557" s="12" t="n">
        <f aca="false">M5557*O5557</f>
        <v>2051.28</v>
      </c>
      <c r="S5557" s="12" t="n">
        <f aca="false">Q5557-R5557</f>
        <v>2242.08</v>
      </c>
      <c r="T5557" s="11" t="n">
        <f aca="false">IFERROR(S5557/Q5557,0)</f>
        <v>0.522220358879758</v>
      </c>
      <c r="U5557" s="13" t="n">
        <f aca="false">F5557-E5557</f>
        <v>14</v>
      </c>
      <c r="V5557" s="13" t="n">
        <f aca="false">G5557-F5557</f>
        <v>8</v>
      </c>
      <c r="W5557" s="13" t="n">
        <f aca="false">G5557-E5557</f>
        <v>22</v>
      </c>
      <c r="X5557" s="10" t="n">
        <f aca="false">YEAR(E5557)</f>
        <v>2020</v>
      </c>
      <c r="Y5557" s="0" t="str">
        <f aca="false">TEXT(E5557,"yyyy-mm")</f>
        <v>2020-03</v>
      </c>
      <c r="Z5557" s="0" t="str">
        <f aca="false">"Q"&amp;ROUNDUP(MONTH(E5557)/3,0)&amp;"-"&amp;YEAR(E5557)</f>
        <v>Q1-2020</v>
      </c>
    </row>
    <row r="5558" customFormat="false" ht="14.25" hidden="false" customHeight="false" outlineLevel="0" collapsed="false">
      <c r="A5558" s="0" t="s">
        <v>5600</v>
      </c>
      <c r="B5558" s="0" t="s">
        <v>34</v>
      </c>
      <c r="C5558" s="0" t="s">
        <v>39</v>
      </c>
      <c r="D5558" s="9" t="n">
        <v>43800</v>
      </c>
      <c r="E5558" s="9" t="n">
        <v>43911</v>
      </c>
      <c r="F5558" s="9" t="n">
        <v>43919</v>
      </c>
      <c r="G5558" s="9" t="n">
        <v>43927</v>
      </c>
      <c r="H5558" s="10" t="s">
        <v>36</v>
      </c>
      <c r="I5558" s="0" t="n">
        <v>3</v>
      </c>
      <c r="J5558" s="0" t="n">
        <v>15</v>
      </c>
      <c r="K5558" s="0" t="n">
        <v>173</v>
      </c>
      <c r="L5558" s="0" t="n">
        <v>24</v>
      </c>
      <c r="M5558" s="0" t="n">
        <v>4</v>
      </c>
      <c r="N5558" s="11" t="n">
        <v>0.075</v>
      </c>
      <c r="O5558" s="12" t="n">
        <v>2160.08</v>
      </c>
      <c r="P5558" s="12" t="n">
        <v>3484</v>
      </c>
      <c r="Q5558" s="12" t="n">
        <f aca="false">M5558*P5558*(1-N5558)</f>
        <v>12890.8</v>
      </c>
      <c r="R5558" s="12" t="n">
        <f aca="false">M5558*O5558</f>
        <v>8640.32</v>
      </c>
      <c r="S5558" s="12" t="n">
        <f aca="false">Q5558-R5558</f>
        <v>4250.48</v>
      </c>
      <c r="T5558" s="11" t="n">
        <f aca="false">IFERROR(S5558/Q5558,0)</f>
        <v>0.32972972972973</v>
      </c>
      <c r="U5558" s="13" t="n">
        <f aca="false">F5558-E5558</f>
        <v>8</v>
      </c>
      <c r="V5558" s="13" t="n">
        <f aca="false">G5558-F5558</f>
        <v>8</v>
      </c>
      <c r="W5558" s="13" t="n">
        <f aca="false">G5558-E5558</f>
        <v>16</v>
      </c>
      <c r="X5558" s="10" t="n">
        <f aca="false">YEAR(E5558)</f>
        <v>2020</v>
      </c>
      <c r="Y5558" s="0" t="str">
        <f aca="false">TEXT(E5558,"yyyy-mm")</f>
        <v>2020-03</v>
      </c>
      <c r="Z5558" s="0" t="str">
        <f aca="false">"Q"&amp;ROUNDUP(MONTH(E5558)/3,0)&amp;"-"&amp;YEAR(E5558)</f>
        <v>Q1-2020</v>
      </c>
    </row>
    <row r="5559" customFormat="false" ht="14.25" hidden="false" customHeight="false" outlineLevel="0" collapsed="false">
      <c r="A5559" s="0" t="s">
        <v>5601</v>
      </c>
      <c r="B5559" s="0" t="s">
        <v>34</v>
      </c>
      <c r="C5559" s="0" t="s">
        <v>35</v>
      </c>
      <c r="D5559" s="9" t="n">
        <v>43800</v>
      </c>
      <c r="E5559" s="9" t="n">
        <v>43911</v>
      </c>
      <c r="F5559" s="9" t="n">
        <v>43925</v>
      </c>
      <c r="G5559" s="9" t="n">
        <v>43934</v>
      </c>
      <c r="H5559" s="10" t="s">
        <v>36</v>
      </c>
      <c r="I5559" s="0" t="n">
        <v>1</v>
      </c>
      <c r="J5559" s="0" t="n">
        <v>10</v>
      </c>
      <c r="K5559" s="0" t="n">
        <v>229</v>
      </c>
      <c r="L5559" s="0" t="n">
        <v>16</v>
      </c>
      <c r="M5559" s="0" t="n">
        <v>7</v>
      </c>
      <c r="N5559" s="11" t="n">
        <v>0.05</v>
      </c>
      <c r="O5559" s="12" t="n">
        <v>2517.19</v>
      </c>
      <c r="P5559" s="12" t="n">
        <v>3872.6</v>
      </c>
      <c r="Q5559" s="12" t="n">
        <f aca="false">M5559*P5559*(1-N5559)</f>
        <v>25752.79</v>
      </c>
      <c r="R5559" s="12" t="n">
        <f aca="false">M5559*O5559</f>
        <v>17620.33</v>
      </c>
      <c r="S5559" s="12" t="n">
        <f aca="false">Q5559-R5559</f>
        <v>8132.46</v>
      </c>
      <c r="T5559" s="11" t="n">
        <f aca="false">IFERROR(S5559/Q5559,0)</f>
        <v>0.315789473684211</v>
      </c>
      <c r="U5559" s="13" t="n">
        <f aca="false">F5559-E5559</f>
        <v>14</v>
      </c>
      <c r="V5559" s="13" t="n">
        <f aca="false">G5559-F5559</f>
        <v>9</v>
      </c>
      <c r="W5559" s="13" t="n">
        <f aca="false">G5559-E5559</f>
        <v>23</v>
      </c>
      <c r="X5559" s="10" t="n">
        <f aca="false">YEAR(E5559)</f>
        <v>2020</v>
      </c>
      <c r="Y5559" s="0" t="str">
        <f aca="false">TEXT(E5559,"yyyy-mm")</f>
        <v>2020-03</v>
      </c>
      <c r="Z5559" s="0" t="str">
        <f aca="false">"Q"&amp;ROUNDUP(MONTH(E5559)/3,0)&amp;"-"&amp;YEAR(E5559)</f>
        <v>Q1-2020</v>
      </c>
    </row>
    <row r="5560" customFormat="false" ht="14.25" hidden="false" customHeight="false" outlineLevel="0" collapsed="false">
      <c r="A5560" s="0" t="s">
        <v>5602</v>
      </c>
      <c r="B5560" s="0" t="s">
        <v>41</v>
      </c>
      <c r="C5560" s="0" t="s">
        <v>39</v>
      </c>
      <c r="D5560" s="9" t="n">
        <v>43800</v>
      </c>
      <c r="E5560" s="9" t="n">
        <v>43911</v>
      </c>
      <c r="F5560" s="9" t="n">
        <v>43927</v>
      </c>
      <c r="G5560" s="9" t="n">
        <v>43929</v>
      </c>
      <c r="H5560" s="10" t="s">
        <v>36</v>
      </c>
      <c r="I5560" s="0" t="n">
        <v>23</v>
      </c>
      <c r="J5560" s="0" t="n">
        <v>38</v>
      </c>
      <c r="K5560" s="0" t="n">
        <v>155</v>
      </c>
      <c r="L5560" s="0" t="n">
        <v>30</v>
      </c>
      <c r="M5560" s="0" t="n">
        <v>5</v>
      </c>
      <c r="N5560" s="11" t="n">
        <v>0.4</v>
      </c>
      <c r="O5560" s="12" t="n">
        <v>2419.57</v>
      </c>
      <c r="P5560" s="12" t="n">
        <v>3142.3</v>
      </c>
      <c r="Q5560" s="12" t="n">
        <f aca="false">M5560*P5560*(1-N5560)</f>
        <v>9426.9</v>
      </c>
      <c r="R5560" s="12" t="n">
        <f aca="false">M5560*O5560</f>
        <v>12097.85</v>
      </c>
      <c r="S5560" s="12" t="n">
        <f aca="false">Q5560-R5560</f>
        <v>-2670.95</v>
      </c>
      <c r="T5560" s="11" t="n">
        <f aca="false">IFERROR(S5560/Q5560,0)</f>
        <v>-0.283332802936278</v>
      </c>
      <c r="U5560" s="13" t="n">
        <f aca="false">F5560-E5560</f>
        <v>16</v>
      </c>
      <c r="V5560" s="13" t="n">
        <f aca="false">G5560-F5560</f>
        <v>2</v>
      </c>
      <c r="W5560" s="13" t="n">
        <f aca="false">G5560-E5560</f>
        <v>18</v>
      </c>
      <c r="X5560" s="10" t="n">
        <f aca="false">YEAR(E5560)</f>
        <v>2020</v>
      </c>
      <c r="Y5560" s="0" t="str">
        <f aca="false">TEXT(E5560,"yyyy-mm")</f>
        <v>2020-03</v>
      </c>
      <c r="Z5560" s="0" t="str">
        <f aca="false">"Q"&amp;ROUNDUP(MONTH(E5560)/3,0)&amp;"-"&amp;YEAR(E5560)</f>
        <v>Q1-2020</v>
      </c>
    </row>
    <row r="5561" customFormat="false" ht="14.25" hidden="false" customHeight="false" outlineLevel="0" collapsed="false">
      <c r="A5561" s="0" t="s">
        <v>5603</v>
      </c>
      <c r="B5561" s="0" t="s">
        <v>43</v>
      </c>
      <c r="C5561" s="0" t="s">
        <v>35</v>
      </c>
      <c r="D5561" s="9" t="n">
        <v>43800</v>
      </c>
      <c r="E5561" s="9" t="n">
        <v>43911</v>
      </c>
      <c r="F5561" s="9" t="n">
        <v>43922</v>
      </c>
      <c r="G5561" s="9" t="n">
        <v>43932</v>
      </c>
      <c r="H5561" s="10" t="s">
        <v>36</v>
      </c>
      <c r="I5561" s="0" t="n">
        <v>28</v>
      </c>
      <c r="J5561" s="0" t="n">
        <v>11</v>
      </c>
      <c r="K5561" s="0" t="n">
        <v>256</v>
      </c>
      <c r="L5561" s="0" t="n">
        <v>2</v>
      </c>
      <c r="M5561" s="0" t="n">
        <v>3</v>
      </c>
      <c r="N5561" s="11" t="n">
        <v>0.1</v>
      </c>
      <c r="O5561" s="12" t="n">
        <v>2080.35</v>
      </c>
      <c r="P5561" s="12" t="n">
        <v>3852.5</v>
      </c>
      <c r="Q5561" s="12" t="n">
        <f aca="false">M5561*P5561*(1-N5561)</f>
        <v>10401.75</v>
      </c>
      <c r="R5561" s="12" t="n">
        <f aca="false">M5561*O5561</f>
        <v>6241.05</v>
      </c>
      <c r="S5561" s="12" t="n">
        <f aca="false">Q5561-R5561</f>
        <v>4160.7</v>
      </c>
      <c r="T5561" s="11" t="n">
        <f aca="false">IFERROR(S5561/Q5561,0)</f>
        <v>0.4</v>
      </c>
      <c r="U5561" s="13" t="n">
        <f aca="false">F5561-E5561</f>
        <v>11</v>
      </c>
      <c r="V5561" s="13" t="n">
        <f aca="false">G5561-F5561</f>
        <v>10</v>
      </c>
      <c r="W5561" s="13" t="n">
        <f aca="false">G5561-E5561</f>
        <v>21</v>
      </c>
      <c r="X5561" s="10" t="n">
        <f aca="false">YEAR(E5561)</f>
        <v>2020</v>
      </c>
      <c r="Y5561" s="0" t="str">
        <f aca="false">TEXT(E5561,"yyyy-mm")</f>
        <v>2020-03</v>
      </c>
      <c r="Z5561" s="0" t="str">
        <f aca="false">"Q"&amp;ROUNDUP(MONTH(E5561)/3,0)&amp;"-"&amp;YEAR(E5561)</f>
        <v>Q1-2020</v>
      </c>
    </row>
    <row r="5562" customFormat="false" ht="14.25" hidden="false" customHeight="false" outlineLevel="0" collapsed="false">
      <c r="A5562" s="0" t="s">
        <v>5604</v>
      </c>
      <c r="B5562" s="0" t="s">
        <v>34</v>
      </c>
      <c r="C5562" s="0" t="s">
        <v>39</v>
      </c>
      <c r="D5562" s="9" t="n">
        <v>43800</v>
      </c>
      <c r="E5562" s="9" t="n">
        <v>43911</v>
      </c>
      <c r="F5562" s="9" t="n">
        <v>43918</v>
      </c>
      <c r="G5562" s="9" t="n">
        <v>43922</v>
      </c>
      <c r="H5562" s="10" t="s">
        <v>36</v>
      </c>
      <c r="I5562" s="0" t="n">
        <v>3</v>
      </c>
      <c r="J5562" s="0" t="n">
        <v>32</v>
      </c>
      <c r="K5562" s="0" t="n">
        <v>199</v>
      </c>
      <c r="L5562" s="0" t="n">
        <v>41</v>
      </c>
      <c r="M5562" s="0" t="n">
        <v>8</v>
      </c>
      <c r="N5562" s="11" t="n">
        <v>0.075</v>
      </c>
      <c r="O5562" s="12" t="n">
        <v>715.96</v>
      </c>
      <c r="P5562" s="12" t="n">
        <v>917.9</v>
      </c>
      <c r="Q5562" s="12" t="n">
        <f aca="false">M5562*P5562*(1-N5562)</f>
        <v>6792.46</v>
      </c>
      <c r="R5562" s="12" t="n">
        <f aca="false">M5562*O5562</f>
        <v>5727.68</v>
      </c>
      <c r="S5562" s="12" t="n">
        <f aca="false">Q5562-R5562</f>
        <v>1064.78</v>
      </c>
      <c r="T5562" s="11" t="n">
        <f aca="false">IFERROR(S5562/Q5562,0)</f>
        <v>0.156759112309826</v>
      </c>
      <c r="U5562" s="13" t="n">
        <f aca="false">F5562-E5562</f>
        <v>7</v>
      </c>
      <c r="V5562" s="13" t="n">
        <f aca="false">G5562-F5562</f>
        <v>4</v>
      </c>
      <c r="W5562" s="13" t="n">
        <f aca="false">G5562-E5562</f>
        <v>11</v>
      </c>
      <c r="X5562" s="10" t="n">
        <f aca="false">YEAR(E5562)</f>
        <v>2020</v>
      </c>
      <c r="Y5562" s="0" t="str">
        <f aca="false">TEXT(E5562,"yyyy-mm")</f>
        <v>2020-03</v>
      </c>
      <c r="Z5562" s="0" t="str">
        <f aca="false">"Q"&amp;ROUNDUP(MONTH(E5562)/3,0)&amp;"-"&amp;YEAR(E5562)</f>
        <v>Q1-2020</v>
      </c>
    </row>
    <row r="5563" customFormat="false" ht="14.25" hidden="false" customHeight="false" outlineLevel="0" collapsed="false">
      <c r="A5563" s="0" t="s">
        <v>5605</v>
      </c>
      <c r="B5563" s="0" t="s">
        <v>38</v>
      </c>
      <c r="C5563" s="0" t="s">
        <v>58</v>
      </c>
      <c r="D5563" s="9" t="n">
        <v>43800</v>
      </c>
      <c r="E5563" s="9" t="n">
        <v>43911</v>
      </c>
      <c r="F5563" s="9" t="n">
        <v>43936</v>
      </c>
      <c r="G5563" s="9" t="n">
        <v>43942</v>
      </c>
      <c r="H5563" s="10" t="s">
        <v>36</v>
      </c>
      <c r="I5563" s="0" t="n">
        <v>15</v>
      </c>
      <c r="J5563" s="0" t="n">
        <v>21</v>
      </c>
      <c r="K5563" s="0" t="n">
        <v>341</v>
      </c>
      <c r="L5563" s="0" t="n">
        <v>20</v>
      </c>
      <c r="M5563" s="0" t="n">
        <v>6</v>
      </c>
      <c r="N5563" s="11" t="n">
        <v>0.2</v>
      </c>
      <c r="O5563" s="12" t="n">
        <v>147.74</v>
      </c>
      <c r="P5563" s="12" t="n">
        <v>234.5</v>
      </c>
      <c r="Q5563" s="12" t="n">
        <f aca="false">M5563*P5563*(1-N5563)</f>
        <v>1125.6</v>
      </c>
      <c r="R5563" s="12" t="n">
        <f aca="false">M5563*O5563</f>
        <v>886.44</v>
      </c>
      <c r="S5563" s="12" t="n">
        <f aca="false">Q5563-R5563</f>
        <v>239.16</v>
      </c>
      <c r="T5563" s="11" t="n">
        <f aca="false">IFERROR(S5563/Q5563,0)</f>
        <v>0.212473347547974</v>
      </c>
      <c r="U5563" s="13" t="n">
        <f aca="false">F5563-E5563</f>
        <v>25</v>
      </c>
      <c r="V5563" s="13" t="n">
        <f aca="false">G5563-F5563</f>
        <v>6</v>
      </c>
      <c r="W5563" s="13" t="n">
        <f aca="false">G5563-E5563</f>
        <v>31</v>
      </c>
      <c r="X5563" s="10" t="n">
        <f aca="false">YEAR(E5563)</f>
        <v>2020</v>
      </c>
      <c r="Y5563" s="0" t="str">
        <f aca="false">TEXT(E5563,"yyyy-mm")</f>
        <v>2020-03</v>
      </c>
      <c r="Z5563" s="0" t="str">
        <f aca="false">"Q"&amp;ROUNDUP(MONTH(E5563)/3,0)&amp;"-"&amp;YEAR(E5563)</f>
        <v>Q1-2020</v>
      </c>
    </row>
    <row r="5564" customFormat="false" ht="14.25" hidden="false" customHeight="false" outlineLevel="0" collapsed="false">
      <c r="A5564" s="0" t="s">
        <v>5606</v>
      </c>
      <c r="B5564" s="0" t="s">
        <v>43</v>
      </c>
      <c r="C5564" s="0" t="s">
        <v>79</v>
      </c>
      <c r="D5564" s="9" t="n">
        <v>43800</v>
      </c>
      <c r="E5564" s="9" t="n">
        <v>43911</v>
      </c>
      <c r="F5564" s="9" t="n">
        <v>43935</v>
      </c>
      <c r="G5564" s="9" t="n">
        <v>43945</v>
      </c>
      <c r="H5564" s="10" t="s">
        <v>36</v>
      </c>
      <c r="I5564" s="0" t="n">
        <v>28</v>
      </c>
      <c r="J5564" s="0" t="n">
        <v>36</v>
      </c>
      <c r="K5564" s="0" t="n">
        <v>74</v>
      </c>
      <c r="L5564" s="0" t="n">
        <v>46</v>
      </c>
      <c r="M5564" s="0" t="n">
        <v>5</v>
      </c>
      <c r="N5564" s="11" t="n">
        <v>0.2</v>
      </c>
      <c r="O5564" s="12" t="n">
        <v>969.42</v>
      </c>
      <c r="P5564" s="12" t="n">
        <v>1829.1</v>
      </c>
      <c r="Q5564" s="12" t="n">
        <f aca="false">M5564*P5564*(1-N5564)</f>
        <v>7316.4</v>
      </c>
      <c r="R5564" s="12" t="n">
        <f aca="false">M5564*O5564</f>
        <v>4847.1</v>
      </c>
      <c r="S5564" s="12" t="n">
        <f aca="false">Q5564-R5564</f>
        <v>2469.3</v>
      </c>
      <c r="T5564" s="11" t="n">
        <f aca="false">IFERROR(S5564/Q5564,0)</f>
        <v>0.337502050188617</v>
      </c>
      <c r="U5564" s="13" t="n">
        <f aca="false">F5564-E5564</f>
        <v>24</v>
      </c>
      <c r="V5564" s="13" t="n">
        <f aca="false">G5564-F5564</f>
        <v>10</v>
      </c>
      <c r="W5564" s="13" t="n">
        <f aca="false">G5564-E5564</f>
        <v>34</v>
      </c>
      <c r="X5564" s="10" t="n">
        <f aca="false">YEAR(E5564)</f>
        <v>2020</v>
      </c>
      <c r="Y5564" s="0" t="str">
        <f aca="false">TEXT(E5564,"yyyy-mm")</f>
        <v>2020-03</v>
      </c>
      <c r="Z5564" s="0" t="str">
        <f aca="false">"Q"&amp;ROUNDUP(MONTH(E5564)/3,0)&amp;"-"&amp;YEAR(E5564)</f>
        <v>Q1-2020</v>
      </c>
    </row>
    <row r="5565" customFormat="false" ht="14.25" hidden="false" customHeight="false" outlineLevel="0" collapsed="false">
      <c r="A5565" s="0" t="s">
        <v>5607</v>
      </c>
      <c r="B5565" s="0" t="s">
        <v>38</v>
      </c>
      <c r="C5565" s="0" t="s">
        <v>39</v>
      </c>
      <c r="D5565" s="9" t="n">
        <v>43800</v>
      </c>
      <c r="E5565" s="9" t="n">
        <v>43911</v>
      </c>
      <c r="F5565" s="9" t="n">
        <v>43921</v>
      </c>
      <c r="G5565" s="9" t="n">
        <v>43928</v>
      </c>
      <c r="H5565" s="10" t="s">
        <v>36</v>
      </c>
      <c r="I5565" s="0" t="n">
        <v>13</v>
      </c>
      <c r="J5565" s="0" t="n">
        <v>38</v>
      </c>
      <c r="K5565" s="0" t="n">
        <v>193</v>
      </c>
      <c r="L5565" s="0" t="n">
        <v>20</v>
      </c>
      <c r="M5565" s="0" t="n">
        <v>4</v>
      </c>
      <c r="N5565" s="11" t="n">
        <v>0.05</v>
      </c>
      <c r="O5565" s="12" t="n">
        <v>2408.99</v>
      </c>
      <c r="P5565" s="12" t="n">
        <v>5125.5</v>
      </c>
      <c r="Q5565" s="12" t="n">
        <f aca="false">M5565*P5565*(1-N5565)</f>
        <v>19476.9</v>
      </c>
      <c r="R5565" s="12" t="n">
        <f aca="false">M5565*O5565</f>
        <v>9635.96</v>
      </c>
      <c r="S5565" s="12" t="n">
        <f aca="false">Q5565-R5565</f>
        <v>9840.94</v>
      </c>
      <c r="T5565" s="11" t="n">
        <f aca="false">IFERROR(S5565/Q5565,0)</f>
        <v>0.50526213103728</v>
      </c>
      <c r="U5565" s="13" t="n">
        <f aca="false">F5565-E5565</f>
        <v>10</v>
      </c>
      <c r="V5565" s="13" t="n">
        <f aca="false">G5565-F5565</f>
        <v>7</v>
      </c>
      <c r="W5565" s="13" t="n">
        <f aca="false">G5565-E5565</f>
        <v>17</v>
      </c>
      <c r="X5565" s="10" t="n">
        <f aca="false">YEAR(E5565)</f>
        <v>2020</v>
      </c>
      <c r="Y5565" s="0" t="str">
        <f aca="false">TEXT(E5565,"yyyy-mm")</f>
        <v>2020-03</v>
      </c>
      <c r="Z5565" s="0" t="str">
        <f aca="false">"Q"&amp;ROUNDUP(MONTH(E5565)/3,0)&amp;"-"&amp;YEAR(E5565)</f>
        <v>Q1-2020</v>
      </c>
    </row>
    <row r="5566" customFormat="false" ht="14.25" hidden="false" customHeight="false" outlineLevel="0" collapsed="false">
      <c r="A5566" s="0" t="s">
        <v>5608</v>
      </c>
      <c r="B5566" s="0" t="s">
        <v>34</v>
      </c>
      <c r="C5566" s="0" t="s">
        <v>46</v>
      </c>
      <c r="D5566" s="9" t="n">
        <v>43800</v>
      </c>
      <c r="E5566" s="9" t="n">
        <v>43911</v>
      </c>
      <c r="F5566" s="9" t="n">
        <v>43913</v>
      </c>
      <c r="G5566" s="9" t="n">
        <v>43918</v>
      </c>
      <c r="H5566" s="10" t="s">
        <v>36</v>
      </c>
      <c r="I5566" s="0" t="n">
        <v>2</v>
      </c>
      <c r="J5566" s="0" t="n">
        <v>47</v>
      </c>
      <c r="K5566" s="0" t="n">
        <v>293</v>
      </c>
      <c r="L5566" s="0" t="n">
        <v>34</v>
      </c>
      <c r="M5566" s="0" t="n">
        <v>3</v>
      </c>
      <c r="N5566" s="11" t="n">
        <v>0.075</v>
      </c>
      <c r="O5566" s="12" t="n">
        <v>1531.22</v>
      </c>
      <c r="P5566" s="12" t="n">
        <v>1963.1</v>
      </c>
      <c r="Q5566" s="12" t="n">
        <f aca="false">M5566*P5566*(1-N5566)</f>
        <v>5447.6025</v>
      </c>
      <c r="R5566" s="12" t="n">
        <f aca="false">M5566*O5566</f>
        <v>4593.66</v>
      </c>
      <c r="S5566" s="12" t="n">
        <f aca="false">Q5566-R5566</f>
        <v>853.9425</v>
      </c>
      <c r="T5566" s="11" t="n">
        <f aca="false">IFERROR(S5566/Q5566,0)</f>
        <v>0.15675565535481</v>
      </c>
      <c r="U5566" s="13" t="n">
        <f aca="false">F5566-E5566</f>
        <v>2</v>
      </c>
      <c r="V5566" s="13" t="n">
        <f aca="false">G5566-F5566</f>
        <v>5</v>
      </c>
      <c r="W5566" s="13" t="n">
        <f aca="false">G5566-E5566</f>
        <v>7</v>
      </c>
      <c r="X5566" s="10" t="n">
        <f aca="false">YEAR(E5566)</f>
        <v>2020</v>
      </c>
      <c r="Y5566" s="0" t="str">
        <f aca="false">TEXT(E5566,"yyyy-mm")</f>
        <v>2020-03</v>
      </c>
      <c r="Z5566" s="0" t="str">
        <f aca="false">"Q"&amp;ROUNDUP(MONTH(E5566)/3,0)&amp;"-"&amp;YEAR(E5566)</f>
        <v>Q1-2020</v>
      </c>
    </row>
    <row r="5567" customFormat="false" ht="14.25" hidden="false" customHeight="false" outlineLevel="0" collapsed="false">
      <c r="A5567" s="0" t="s">
        <v>5609</v>
      </c>
      <c r="B5567" s="0" t="s">
        <v>41</v>
      </c>
      <c r="C5567" s="0" t="s">
        <v>79</v>
      </c>
      <c r="D5567" s="9" t="n">
        <v>43800</v>
      </c>
      <c r="E5567" s="9" t="n">
        <v>43911</v>
      </c>
      <c r="F5567" s="9" t="n">
        <v>43930</v>
      </c>
      <c r="G5567" s="9" t="n">
        <v>43935</v>
      </c>
      <c r="H5567" s="10" t="s">
        <v>36</v>
      </c>
      <c r="I5567" s="0" t="n">
        <v>23</v>
      </c>
      <c r="J5567" s="0" t="n">
        <v>1</v>
      </c>
      <c r="K5567" s="0" t="n">
        <v>68</v>
      </c>
      <c r="L5567" s="0" t="n">
        <v>8</v>
      </c>
      <c r="M5567" s="0" t="n">
        <v>4</v>
      </c>
      <c r="N5567" s="11" t="n">
        <v>0.3</v>
      </c>
      <c r="O5567" s="12" t="n">
        <v>78.73</v>
      </c>
      <c r="P5567" s="12" t="n">
        <v>167.5</v>
      </c>
      <c r="Q5567" s="12" t="n">
        <f aca="false">M5567*P5567*(1-N5567)</f>
        <v>469</v>
      </c>
      <c r="R5567" s="12" t="n">
        <f aca="false">M5567*O5567</f>
        <v>314.92</v>
      </c>
      <c r="S5567" s="12" t="n">
        <f aca="false">Q5567-R5567</f>
        <v>154.08</v>
      </c>
      <c r="T5567" s="11" t="n">
        <f aca="false">IFERROR(S5567/Q5567,0)</f>
        <v>0.328528784648188</v>
      </c>
      <c r="U5567" s="13" t="n">
        <f aca="false">F5567-E5567</f>
        <v>19</v>
      </c>
      <c r="V5567" s="13" t="n">
        <f aca="false">G5567-F5567</f>
        <v>5</v>
      </c>
      <c r="W5567" s="13" t="n">
        <f aca="false">G5567-E5567</f>
        <v>24</v>
      </c>
      <c r="X5567" s="10" t="n">
        <f aca="false">YEAR(E5567)</f>
        <v>2020</v>
      </c>
      <c r="Y5567" s="0" t="str">
        <f aca="false">TEXT(E5567,"yyyy-mm")</f>
        <v>2020-03</v>
      </c>
      <c r="Z5567" s="0" t="str">
        <f aca="false">"Q"&amp;ROUNDUP(MONTH(E5567)/3,0)&amp;"-"&amp;YEAR(E5567)</f>
        <v>Q1-2020</v>
      </c>
    </row>
    <row r="5568" customFormat="false" ht="14.25" hidden="false" customHeight="false" outlineLevel="0" collapsed="false">
      <c r="A5568" s="0" t="s">
        <v>5610</v>
      </c>
      <c r="B5568" s="0" t="s">
        <v>41</v>
      </c>
      <c r="C5568" s="0" t="s">
        <v>35</v>
      </c>
      <c r="D5568" s="9" t="n">
        <v>43800</v>
      </c>
      <c r="E5568" s="9" t="n">
        <v>43912</v>
      </c>
      <c r="F5568" s="9" t="n">
        <v>43940</v>
      </c>
      <c r="G5568" s="9" t="n">
        <v>43947</v>
      </c>
      <c r="H5568" s="10" t="s">
        <v>36</v>
      </c>
      <c r="I5568" s="0" t="n">
        <v>23</v>
      </c>
      <c r="J5568" s="0" t="n">
        <v>34</v>
      </c>
      <c r="K5568" s="0" t="n">
        <v>225</v>
      </c>
      <c r="L5568" s="0" t="n">
        <v>10</v>
      </c>
      <c r="M5568" s="0" t="n">
        <v>4</v>
      </c>
      <c r="N5568" s="11" t="n">
        <v>0.1</v>
      </c>
      <c r="O5568" s="12" t="n">
        <v>2776.48</v>
      </c>
      <c r="P5568" s="12" t="n">
        <v>3966.4</v>
      </c>
      <c r="Q5568" s="12" t="n">
        <f aca="false">M5568*P5568*(1-N5568)</f>
        <v>14279.04</v>
      </c>
      <c r="R5568" s="12" t="n">
        <f aca="false">M5568*O5568</f>
        <v>11105.92</v>
      </c>
      <c r="S5568" s="12" t="n">
        <f aca="false">Q5568-R5568</f>
        <v>3173.12</v>
      </c>
      <c r="T5568" s="11" t="n">
        <f aca="false">IFERROR(S5568/Q5568,0)</f>
        <v>0.222222222222222</v>
      </c>
      <c r="U5568" s="13" t="n">
        <f aca="false">F5568-E5568</f>
        <v>28</v>
      </c>
      <c r="V5568" s="13" t="n">
        <f aca="false">G5568-F5568</f>
        <v>7</v>
      </c>
      <c r="W5568" s="13" t="n">
        <f aca="false">G5568-E5568</f>
        <v>35</v>
      </c>
      <c r="X5568" s="10" t="n">
        <f aca="false">YEAR(E5568)</f>
        <v>2020</v>
      </c>
      <c r="Y5568" s="0" t="str">
        <f aca="false">TEXT(E5568,"yyyy-mm")</f>
        <v>2020-03</v>
      </c>
      <c r="Z5568" s="0" t="str">
        <f aca="false">"Q"&amp;ROUNDUP(MONTH(E5568)/3,0)&amp;"-"&amp;YEAR(E5568)</f>
        <v>Q1-2020</v>
      </c>
    </row>
    <row r="5569" customFormat="false" ht="14.25" hidden="false" customHeight="false" outlineLevel="0" collapsed="false">
      <c r="A5569" s="0" t="s">
        <v>5611</v>
      </c>
      <c r="B5569" s="0" t="s">
        <v>34</v>
      </c>
      <c r="C5569" s="0" t="s">
        <v>58</v>
      </c>
      <c r="D5569" s="9" t="n">
        <v>43800</v>
      </c>
      <c r="E5569" s="9" t="n">
        <v>43912</v>
      </c>
      <c r="F5569" s="9" t="n">
        <v>43926</v>
      </c>
      <c r="G5569" s="9" t="n">
        <v>43932</v>
      </c>
      <c r="H5569" s="10" t="s">
        <v>36</v>
      </c>
      <c r="I5569" s="0" t="n">
        <v>8</v>
      </c>
      <c r="J5569" s="0" t="n">
        <v>45</v>
      </c>
      <c r="K5569" s="0" t="n">
        <v>367</v>
      </c>
      <c r="L5569" s="0" t="n">
        <v>30</v>
      </c>
      <c r="M5569" s="0" t="n">
        <v>3</v>
      </c>
      <c r="N5569" s="11" t="n">
        <v>0.075</v>
      </c>
      <c r="O5569" s="12" t="n">
        <v>577.81</v>
      </c>
      <c r="P5569" s="12" t="n">
        <v>1031.8</v>
      </c>
      <c r="Q5569" s="12" t="n">
        <f aca="false">M5569*P5569*(1-N5569)</f>
        <v>2863.245</v>
      </c>
      <c r="R5569" s="12" t="n">
        <f aca="false">M5569*O5569</f>
        <v>1733.43</v>
      </c>
      <c r="S5569" s="12" t="n">
        <f aca="false">Q5569-R5569</f>
        <v>1129.815</v>
      </c>
      <c r="T5569" s="11" t="n">
        <f aca="false">IFERROR(S5569/Q5569,0)</f>
        <v>0.394592499070111</v>
      </c>
      <c r="U5569" s="13" t="n">
        <f aca="false">F5569-E5569</f>
        <v>14</v>
      </c>
      <c r="V5569" s="13" t="n">
        <f aca="false">G5569-F5569</f>
        <v>6</v>
      </c>
      <c r="W5569" s="13" t="n">
        <f aca="false">G5569-E5569</f>
        <v>20</v>
      </c>
      <c r="X5569" s="10" t="n">
        <f aca="false">YEAR(E5569)</f>
        <v>2020</v>
      </c>
      <c r="Y5569" s="0" t="str">
        <f aca="false">TEXT(E5569,"yyyy-mm")</f>
        <v>2020-03</v>
      </c>
      <c r="Z5569" s="0" t="str">
        <f aca="false">"Q"&amp;ROUNDUP(MONTH(E5569)/3,0)&amp;"-"&amp;YEAR(E5569)</f>
        <v>Q1-2020</v>
      </c>
    </row>
    <row r="5570" customFormat="false" ht="14.25" hidden="false" customHeight="false" outlineLevel="0" collapsed="false">
      <c r="A5570" s="0" t="s">
        <v>5612</v>
      </c>
      <c r="B5570" s="0" t="s">
        <v>43</v>
      </c>
      <c r="C5570" s="0" t="s">
        <v>39</v>
      </c>
      <c r="D5570" s="9" t="n">
        <v>43800</v>
      </c>
      <c r="E5570" s="9" t="n">
        <v>43912</v>
      </c>
      <c r="F5570" s="9" t="n">
        <v>43935</v>
      </c>
      <c r="G5570" s="9" t="n">
        <v>43937</v>
      </c>
      <c r="H5570" s="10" t="s">
        <v>36</v>
      </c>
      <c r="I5570" s="0" t="n">
        <v>26</v>
      </c>
      <c r="J5570" s="0" t="n">
        <v>35</v>
      </c>
      <c r="K5570" s="0" t="n">
        <v>190</v>
      </c>
      <c r="L5570" s="0" t="n">
        <v>34</v>
      </c>
      <c r="M5570" s="0" t="n">
        <v>7</v>
      </c>
      <c r="N5570" s="11" t="n">
        <v>0.05</v>
      </c>
      <c r="O5570" s="12" t="n">
        <v>145.79</v>
      </c>
      <c r="P5570" s="12" t="n">
        <v>227.8</v>
      </c>
      <c r="Q5570" s="12" t="n">
        <f aca="false">M5570*P5570*(1-N5570)</f>
        <v>1514.87</v>
      </c>
      <c r="R5570" s="12" t="n">
        <f aca="false">M5570*O5570</f>
        <v>1020.53</v>
      </c>
      <c r="S5570" s="12" t="n">
        <f aca="false">Q5570-R5570</f>
        <v>494.34</v>
      </c>
      <c r="T5570" s="11" t="n">
        <f aca="false">IFERROR(S5570/Q5570,0)</f>
        <v>0.326325031190795</v>
      </c>
      <c r="U5570" s="13" t="n">
        <f aca="false">F5570-E5570</f>
        <v>23</v>
      </c>
      <c r="V5570" s="13" t="n">
        <f aca="false">G5570-F5570</f>
        <v>2</v>
      </c>
      <c r="W5570" s="13" t="n">
        <f aca="false">G5570-E5570</f>
        <v>25</v>
      </c>
      <c r="X5570" s="10" t="n">
        <f aca="false">YEAR(E5570)</f>
        <v>2020</v>
      </c>
      <c r="Y5570" s="0" t="str">
        <f aca="false">TEXT(E5570,"yyyy-mm")</f>
        <v>2020-03</v>
      </c>
      <c r="Z5570" s="0" t="str">
        <f aca="false">"Q"&amp;ROUNDUP(MONTH(E5570)/3,0)&amp;"-"&amp;YEAR(E5570)</f>
        <v>Q1-2020</v>
      </c>
    </row>
    <row r="5571" customFormat="false" ht="14.25" hidden="false" customHeight="false" outlineLevel="0" collapsed="false">
      <c r="A5571" s="0" t="s">
        <v>5613</v>
      </c>
      <c r="B5571" s="0" t="s">
        <v>41</v>
      </c>
      <c r="C5571" s="0" t="s">
        <v>46</v>
      </c>
      <c r="D5571" s="9" t="n">
        <v>43800</v>
      </c>
      <c r="E5571" s="9" t="n">
        <v>43912</v>
      </c>
      <c r="F5571" s="9" t="n">
        <v>43926</v>
      </c>
      <c r="G5571" s="9" t="n">
        <v>43928</v>
      </c>
      <c r="H5571" s="10" t="s">
        <v>36</v>
      </c>
      <c r="I5571" s="0" t="n">
        <v>22</v>
      </c>
      <c r="J5571" s="0" t="n">
        <v>15</v>
      </c>
      <c r="K5571" s="0" t="n">
        <v>318</v>
      </c>
      <c r="L5571" s="0" t="n">
        <v>25</v>
      </c>
      <c r="M5571" s="0" t="n">
        <v>8</v>
      </c>
      <c r="N5571" s="11" t="n">
        <v>0.1</v>
      </c>
      <c r="O5571" s="12" t="n">
        <v>2335.62</v>
      </c>
      <c r="P5571" s="12" t="n">
        <v>3892.7</v>
      </c>
      <c r="Q5571" s="12" t="n">
        <f aca="false">M5571*P5571*(1-N5571)</f>
        <v>28027.44</v>
      </c>
      <c r="R5571" s="12" t="n">
        <f aca="false">M5571*O5571</f>
        <v>18684.96</v>
      </c>
      <c r="S5571" s="12" t="n">
        <f aca="false">Q5571-R5571</f>
        <v>9342.48</v>
      </c>
      <c r="T5571" s="11" t="n">
        <f aca="false">IFERROR(S5571/Q5571,0)</f>
        <v>0.333333333333333</v>
      </c>
      <c r="U5571" s="13" t="n">
        <f aca="false">F5571-E5571</f>
        <v>14</v>
      </c>
      <c r="V5571" s="13" t="n">
        <f aca="false">G5571-F5571</f>
        <v>2</v>
      </c>
      <c r="W5571" s="13" t="n">
        <f aca="false">G5571-E5571</f>
        <v>16</v>
      </c>
      <c r="X5571" s="10" t="n">
        <f aca="false">YEAR(E5571)</f>
        <v>2020</v>
      </c>
      <c r="Y5571" s="0" t="str">
        <f aca="false">TEXT(E5571,"yyyy-mm")</f>
        <v>2020-03</v>
      </c>
      <c r="Z5571" s="0" t="str">
        <f aca="false">"Q"&amp;ROUNDUP(MONTH(E5571)/3,0)&amp;"-"&amp;YEAR(E5571)</f>
        <v>Q1-2020</v>
      </c>
    </row>
    <row r="5572" customFormat="false" ht="14.25" hidden="false" customHeight="false" outlineLevel="0" collapsed="false">
      <c r="A5572" s="0" t="s">
        <v>5614</v>
      </c>
      <c r="B5572" s="0" t="s">
        <v>41</v>
      </c>
      <c r="C5572" s="0" t="s">
        <v>39</v>
      </c>
      <c r="D5572" s="9" t="n">
        <v>43800</v>
      </c>
      <c r="E5572" s="9" t="n">
        <v>43912</v>
      </c>
      <c r="F5572" s="9" t="n">
        <v>43919</v>
      </c>
      <c r="G5572" s="9" t="n">
        <v>43923</v>
      </c>
      <c r="H5572" s="10" t="s">
        <v>36</v>
      </c>
      <c r="I5572" s="0" t="n">
        <v>23</v>
      </c>
      <c r="J5572" s="0" t="n">
        <v>15</v>
      </c>
      <c r="K5572" s="0" t="n">
        <v>112</v>
      </c>
      <c r="L5572" s="0" t="n">
        <v>12</v>
      </c>
      <c r="M5572" s="0" t="n">
        <v>2</v>
      </c>
      <c r="N5572" s="11" t="n">
        <v>0.1</v>
      </c>
      <c r="O5572" s="12" t="n">
        <v>1042.72</v>
      </c>
      <c r="P5572" s="12" t="n">
        <v>1319.9</v>
      </c>
      <c r="Q5572" s="12" t="n">
        <f aca="false">M5572*P5572*(1-N5572)</f>
        <v>2375.82</v>
      </c>
      <c r="R5572" s="12" t="n">
        <f aca="false">M5572*O5572</f>
        <v>2085.44</v>
      </c>
      <c r="S5572" s="12" t="n">
        <f aca="false">Q5572-R5572</f>
        <v>290.38</v>
      </c>
      <c r="T5572" s="11" t="n">
        <f aca="false">IFERROR(S5572/Q5572,0)</f>
        <v>0.122223064036838</v>
      </c>
      <c r="U5572" s="13" t="n">
        <f aca="false">F5572-E5572</f>
        <v>7</v>
      </c>
      <c r="V5572" s="13" t="n">
        <f aca="false">G5572-F5572</f>
        <v>4</v>
      </c>
      <c r="W5572" s="13" t="n">
        <f aca="false">G5572-E5572</f>
        <v>11</v>
      </c>
      <c r="X5572" s="10" t="n">
        <f aca="false">YEAR(E5572)</f>
        <v>2020</v>
      </c>
      <c r="Y5572" s="0" t="str">
        <f aca="false">TEXT(E5572,"yyyy-mm")</f>
        <v>2020-03</v>
      </c>
      <c r="Z5572" s="0" t="str">
        <f aca="false">"Q"&amp;ROUNDUP(MONTH(E5572)/3,0)&amp;"-"&amp;YEAR(E5572)</f>
        <v>Q1-2020</v>
      </c>
    </row>
    <row r="5573" customFormat="false" ht="14.25" hidden="false" customHeight="false" outlineLevel="0" collapsed="false">
      <c r="A5573" s="0" t="s">
        <v>5615</v>
      </c>
      <c r="B5573" s="0" t="s">
        <v>34</v>
      </c>
      <c r="C5573" s="0" t="s">
        <v>58</v>
      </c>
      <c r="D5573" s="9" t="n">
        <v>43800</v>
      </c>
      <c r="E5573" s="9" t="n">
        <v>43912</v>
      </c>
      <c r="F5573" s="9" t="n">
        <v>43938</v>
      </c>
      <c r="G5573" s="9" t="n">
        <v>43945</v>
      </c>
      <c r="H5573" s="10" t="s">
        <v>36</v>
      </c>
      <c r="I5573" s="0" t="n">
        <v>3</v>
      </c>
      <c r="J5573" s="0" t="n">
        <v>48</v>
      </c>
      <c r="K5573" s="0" t="n">
        <v>359</v>
      </c>
      <c r="L5573" s="0" t="n">
        <v>18</v>
      </c>
      <c r="M5573" s="0" t="n">
        <v>5</v>
      </c>
      <c r="N5573" s="11" t="n">
        <v>0.1</v>
      </c>
      <c r="O5573" s="12" t="n">
        <v>958.64</v>
      </c>
      <c r="P5573" s="12" t="n">
        <v>1313.2</v>
      </c>
      <c r="Q5573" s="12" t="n">
        <f aca="false">M5573*P5573*(1-N5573)</f>
        <v>5909.4</v>
      </c>
      <c r="R5573" s="12" t="n">
        <f aca="false">M5573*O5573</f>
        <v>4793.2</v>
      </c>
      <c r="S5573" s="12" t="n">
        <f aca="false">Q5573-R5573</f>
        <v>1116.2</v>
      </c>
      <c r="T5573" s="11" t="n">
        <f aca="false">IFERROR(S5573/Q5573,0)</f>
        <v>0.188885504450537</v>
      </c>
      <c r="U5573" s="13" t="n">
        <f aca="false">F5573-E5573</f>
        <v>26</v>
      </c>
      <c r="V5573" s="13" t="n">
        <f aca="false">G5573-F5573</f>
        <v>7</v>
      </c>
      <c r="W5573" s="13" t="n">
        <f aca="false">G5573-E5573</f>
        <v>33</v>
      </c>
      <c r="X5573" s="10" t="n">
        <f aca="false">YEAR(E5573)</f>
        <v>2020</v>
      </c>
      <c r="Y5573" s="0" t="str">
        <f aca="false">TEXT(E5573,"yyyy-mm")</f>
        <v>2020-03</v>
      </c>
      <c r="Z5573" s="0" t="str">
        <f aca="false">"Q"&amp;ROUNDUP(MONTH(E5573)/3,0)&amp;"-"&amp;YEAR(E5573)</f>
        <v>Q1-2020</v>
      </c>
    </row>
    <row r="5574" customFormat="false" ht="14.25" hidden="false" customHeight="false" outlineLevel="0" collapsed="false">
      <c r="A5574" s="0" t="s">
        <v>5616</v>
      </c>
      <c r="B5574" s="0" t="s">
        <v>34</v>
      </c>
      <c r="C5574" s="0" t="s">
        <v>35</v>
      </c>
      <c r="D5574" s="9" t="n">
        <v>43800</v>
      </c>
      <c r="E5574" s="9" t="n">
        <v>43912</v>
      </c>
      <c r="F5574" s="9" t="n">
        <v>43934</v>
      </c>
      <c r="G5574" s="9" t="n">
        <v>43943</v>
      </c>
      <c r="H5574" s="10" t="s">
        <v>36</v>
      </c>
      <c r="I5574" s="0" t="n">
        <v>11</v>
      </c>
      <c r="J5574" s="0" t="n">
        <v>8</v>
      </c>
      <c r="K5574" s="0" t="n">
        <v>249</v>
      </c>
      <c r="L5574" s="0" t="n">
        <v>1</v>
      </c>
      <c r="M5574" s="0" t="n">
        <v>2</v>
      </c>
      <c r="N5574" s="11" t="n">
        <v>0.2</v>
      </c>
      <c r="O5574" s="12" t="n">
        <v>2251.2</v>
      </c>
      <c r="P5574" s="12" t="n">
        <v>3001.6</v>
      </c>
      <c r="Q5574" s="12" t="n">
        <f aca="false">M5574*P5574*(1-N5574)</f>
        <v>4802.56</v>
      </c>
      <c r="R5574" s="12" t="n">
        <f aca="false">M5574*O5574</f>
        <v>4502.4</v>
      </c>
      <c r="S5574" s="12" t="n">
        <f aca="false">Q5574-R5574</f>
        <v>300.160000000001</v>
      </c>
      <c r="T5574" s="11" t="n">
        <f aca="false">IFERROR(S5574/Q5574,0)</f>
        <v>0.0625000000000002</v>
      </c>
      <c r="U5574" s="13" t="n">
        <f aca="false">F5574-E5574</f>
        <v>22</v>
      </c>
      <c r="V5574" s="13" t="n">
        <f aca="false">G5574-F5574</f>
        <v>9</v>
      </c>
      <c r="W5574" s="13" t="n">
        <f aca="false">G5574-E5574</f>
        <v>31</v>
      </c>
      <c r="X5574" s="10" t="n">
        <f aca="false">YEAR(E5574)</f>
        <v>2020</v>
      </c>
      <c r="Y5574" s="0" t="str">
        <f aca="false">TEXT(E5574,"yyyy-mm")</f>
        <v>2020-03</v>
      </c>
      <c r="Z5574" s="0" t="str">
        <f aca="false">"Q"&amp;ROUNDUP(MONTH(E5574)/3,0)&amp;"-"&amp;YEAR(E5574)</f>
        <v>Q1-2020</v>
      </c>
    </row>
    <row r="5575" customFormat="false" ht="14.25" hidden="false" customHeight="false" outlineLevel="0" collapsed="false">
      <c r="A5575" s="0" t="s">
        <v>5617</v>
      </c>
      <c r="B5575" s="0" t="s">
        <v>38</v>
      </c>
      <c r="C5575" s="0" t="s">
        <v>39</v>
      </c>
      <c r="D5575" s="9" t="n">
        <v>43800</v>
      </c>
      <c r="E5575" s="9" t="n">
        <v>43912</v>
      </c>
      <c r="F5575" s="9" t="n">
        <v>43935</v>
      </c>
      <c r="G5575" s="9" t="n">
        <v>43943</v>
      </c>
      <c r="H5575" s="10" t="s">
        <v>36</v>
      </c>
      <c r="I5575" s="0" t="n">
        <v>18</v>
      </c>
      <c r="J5575" s="0" t="n">
        <v>22</v>
      </c>
      <c r="K5575" s="0" t="n">
        <v>129</v>
      </c>
      <c r="L5575" s="0" t="n">
        <v>8</v>
      </c>
      <c r="M5575" s="0" t="n">
        <v>8</v>
      </c>
      <c r="N5575" s="11" t="n">
        <v>0.1</v>
      </c>
      <c r="O5575" s="12" t="n">
        <v>187.6</v>
      </c>
      <c r="P5575" s="12" t="n">
        <v>234.5</v>
      </c>
      <c r="Q5575" s="12" t="n">
        <f aca="false">M5575*P5575*(1-N5575)</f>
        <v>1688.4</v>
      </c>
      <c r="R5575" s="12" t="n">
        <f aca="false">M5575*O5575</f>
        <v>1500.8</v>
      </c>
      <c r="S5575" s="12" t="n">
        <f aca="false">Q5575-R5575</f>
        <v>187.6</v>
      </c>
      <c r="T5575" s="11" t="n">
        <f aca="false">IFERROR(S5575/Q5575,0)</f>
        <v>0.111111111111111</v>
      </c>
      <c r="U5575" s="13" t="n">
        <f aca="false">F5575-E5575</f>
        <v>23</v>
      </c>
      <c r="V5575" s="13" t="n">
        <f aca="false">G5575-F5575</f>
        <v>8</v>
      </c>
      <c r="W5575" s="13" t="n">
        <f aca="false">G5575-E5575</f>
        <v>31</v>
      </c>
      <c r="X5575" s="10" t="n">
        <f aca="false">YEAR(E5575)</f>
        <v>2020</v>
      </c>
      <c r="Y5575" s="0" t="str">
        <f aca="false">TEXT(E5575,"yyyy-mm")</f>
        <v>2020-03</v>
      </c>
      <c r="Z5575" s="0" t="str">
        <f aca="false">"Q"&amp;ROUNDUP(MONTH(E5575)/3,0)&amp;"-"&amp;YEAR(E5575)</f>
        <v>Q1-2020</v>
      </c>
    </row>
    <row r="5576" customFormat="false" ht="14.25" hidden="false" customHeight="false" outlineLevel="0" collapsed="false">
      <c r="A5576" s="0" t="s">
        <v>5618</v>
      </c>
      <c r="B5576" s="0" t="s">
        <v>38</v>
      </c>
      <c r="C5576" s="0" t="s">
        <v>79</v>
      </c>
      <c r="D5576" s="9" t="n">
        <v>43800</v>
      </c>
      <c r="E5576" s="9" t="n">
        <v>43912</v>
      </c>
      <c r="F5576" s="9" t="n">
        <v>43923</v>
      </c>
      <c r="G5576" s="9" t="n">
        <v>43930</v>
      </c>
      <c r="H5576" s="10" t="s">
        <v>36</v>
      </c>
      <c r="I5576" s="0" t="n">
        <v>14</v>
      </c>
      <c r="J5576" s="0" t="n">
        <v>29</v>
      </c>
      <c r="K5576" s="0" t="n">
        <v>71</v>
      </c>
      <c r="L5576" s="0" t="n">
        <v>43</v>
      </c>
      <c r="M5576" s="0" t="n">
        <v>4</v>
      </c>
      <c r="N5576" s="11" t="n">
        <v>0.05</v>
      </c>
      <c r="O5576" s="12" t="n">
        <v>596.57</v>
      </c>
      <c r="P5576" s="12" t="n">
        <v>1125.6</v>
      </c>
      <c r="Q5576" s="12" t="n">
        <f aca="false">M5576*P5576*(1-N5576)</f>
        <v>4277.28</v>
      </c>
      <c r="R5576" s="12" t="n">
        <f aca="false">M5576*O5576</f>
        <v>2386.28</v>
      </c>
      <c r="S5576" s="12" t="n">
        <f aca="false">Q5576-R5576</f>
        <v>1891</v>
      </c>
      <c r="T5576" s="11" t="n">
        <f aca="false">IFERROR(S5576/Q5576,0)</f>
        <v>0.442103392810384</v>
      </c>
      <c r="U5576" s="13" t="n">
        <f aca="false">F5576-E5576</f>
        <v>11</v>
      </c>
      <c r="V5576" s="13" t="n">
        <f aca="false">G5576-F5576</f>
        <v>7</v>
      </c>
      <c r="W5576" s="13" t="n">
        <f aca="false">G5576-E5576</f>
        <v>18</v>
      </c>
      <c r="X5576" s="10" t="n">
        <f aca="false">YEAR(E5576)</f>
        <v>2020</v>
      </c>
      <c r="Y5576" s="0" t="str">
        <f aca="false">TEXT(E5576,"yyyy-mm")</f>
        <v>2020-03</v>
      </c>
      <c r="Z5576" s="0" t="str">
        <f aca="false">"Q"&amp;ROUNDUP(MONTH(E5576)/3,0)&amp;"-"&amp;YEAR(E5576)</f>
        <v>Q1-2020</v>
      </c>
    </row>
    <row r="5577" customFormat="false" ht="14.25" hidden="false" customHeight="false" outlineLevel="0" collapsed="false">
      <c r="A5577" s="0" t="s">
        <v>5619</v>
      </c>
      <c r="B5577" s="0" t="s">
        <v>34</v>
      </c>
      <c r="C5577" s="0" t="s">
        <v>39</v>
      </c>
      <c r="D5577" s="9" t="n">
        <v>43800</v>
      </c>
      <c r="E5577" s="9" t="n">
        <v>43913</v>
      </c>
      <c r="F5577" s="9" t="n">
        <v>43915</v>
      </c>
      <c r="G5577" s="9" t="n">
        <v>43916</v>
      </c>
      <c r="H5577" s="10" t="s">
        <v>36</v>
      </c>
      <c r="I5577" s="0" t="n">
        <v>7</v>
      </c>
      <c r="J5577" s="0" t="n">
        <v>8</v>
      </c>
      <c r="K5577" s="0" t="n">
        <v>192</v>
      </c>
      <c r="L5577" s="0" t="n">
        <v>42</v>
      </c>
      <c r="M5577" s="0" t="n">
        <v>8</v>
      </c>
      <c r="N5577" s="11" t="n">
        <v>0.2</v>
      </c>
      <c r="O5577" s="12" t="n">
        <v>682.33</v>
      </c>
      <c r="P5577" s="12" t="n">
        <v>1018.4</v>
      </c>
      <c r="Q5577" s="12" t="n">
        <f aca="false">M5577*P5577*(1-N5577)</f>
        <v>6517.76</v>
      </c>
      <c r="R5577" s="12" t="n">
        <f aca="false">M5577*O5577</f>
        <v>5458.64</v>
      </c>
      <c r="S5577" s="12" t="n">
        <f aca="false">Q5577-R5577</f>
        <v>1059.12</v>
      </c>
      <c r="T5577" s="11" t="n">
        <f aca="false">IFERROR(S5577/Q5577,0)</f>
        <v>0.162497545168892</v>
      </c>
      <c r="U5577" s="13" t="n">
        <f aca="false">F5577-E5577</f>
        <v>2</v>
      </c>
      <c r="V5577" s="13" t="n">
        <f aca="false">G5577-F5577</f>
        <v>1</v>
      </c>
      <c r="W5577" s="13" t="n">
        <f aca="false">G5577-E5577</f>
        <v>3</v>
      </c>
      <c r="X5577" s="10" t="n">
        <f aca="false">YEAR(E5577)</f>
        <v>2020</v>
      </c>
      <c r="Y5577" s="0" t="str">
        <f aca="false">TEXT(E5577,"yyyy-mm")</f>
        <v>2020-03</v>
      </c>
      <c r="Z5577" s="0" t="str">
        <f aca="false">"Q"&amp;ROUNDUP(MONTH(E5577)/3,0)&amp;"-"&amp;YEAR(E5577)</f>
        <v>Q1-2020</v>
      </c>
    </row>
    <row r="5578" customFormat="false" ht="14.25" hidden="false" customHeight="false" outlineLevel="0" collapsed="false">
      <c r="A5578" s="0" t="s">
        <v>5620</v>
      </c>
      <c r="B5578" s="0" t="s">
        <v>38</v>
      </c>
      <c r="C5578" s="0" t="s">
        <v>35</v>
      </c>
      <c r="D5578" s="9" t="n">
        <v>43800</v>
      </c>
      <c r="E5578" s="9" t="n">
        <v>43913</v>
      </c>
      <c r="F5578" s="9" t="n">
        <v>43928</v>
      </c>
      <c r="G5578" s="9" t="n">
        <v>43930</v>
      </c>
      <c r="H5578" s="10" t="s">
        <v>36</v>
      </c>
      <c r="I5578" s="0" t="n">
        <v>13</v>
      </c>
      <c r="J5578" s="0" t="n">
        <v>27</v>
      </c>
      <c r="K5578" s="0" t="n">
        <v>241</v>
      </c>
      <c r="L5578" s="0" t="n">
        <v>15</v>
      </c>
      <c r="M5578" s="0" t="n">
        <v>4</v>
      </c>
      <c r="N5578" s="11" t="n">
        <v>0.075</v>
      </c>
      <c r="O5578" s="12" t="n">
        <v>4637.87</v>
      </c>
      <c r="P5578" s="12" t="n">
        <v>5587.8</v>
      </c>
      <c r="Q5578" s="12" t="n">
        <f aca="false">M5578*P5578*(1-N5578)</f>
        <v>20674.86</v>
      </c>
      <c r="R5578" s="12" t="n">
        <f aca="false">M5578*O5578</f>
        <v>18551.48</v>
      </c>
      <c r="S5578" s="12" t="n">
        <f aca="false">Q5578-R5578</f>
        <v>2123.38</v>
      </c>
      <c r="T5578" s="11" t="n">
        <f aca="false">IFERROR(S5578/Q5578,0)</f>
        <v>0.102703476589443</v>
      </c>
      <c r="U5578" s="13" t="n">
        <f aca="false">F5578-E5578</f>
        <v>15</v>
      </c>
      <c r="V5578" s="13" t="n">
        <f aca="false">G5578-F5578</f>
        <v>2</v>
      </c>
      <c r="W5578" s="13" t="n">
        <f aca="false">G5578-E5578</f>
        <v>17</v>
      </c>
      <c r="X5578" s="10" t="n">
        <f aca="false">YEAR(E5578)</f>
        <v>2020</v>
      </c>
      <c r="Y5578" s="0" t="str">
        <f aca="false">TEXT(E5578,"yyyy-mm")</f>
        <v>2020-03</v>
      </c>
      <c r="Z5578" s="0" t="str">
        <f aca="false">"Q"&amp;ROUNDUP(MONTH(E5578)/3,0)&amp;"-"&amp;YEAR(E5578)</f>
        <v>Q1-2020</v>
      </c>
    </row>
    <row r="5579" customFormat="false" ht="14.25" hidden="false" customHeight="false" outlineLevel="0" collapsed="false">
      <c r="A5579" s="0" t="s">
        <v>5621</v>
      </c>
      <c r="B5579" s="0" t="s">
        <v>34</v>
      </c>
      <c r="C5579" s="0" t="s">
        <v>46</v>
      </c>
      <c r="D5579" s="9" t="n">
        <v>43800</v>
      </c>
      <c r="E5579" s="9" t="n">
        <v>43913</v>
      </c>
      <c r="F5579" s="9" t="n">
        <v>43938</v>
      </c>
      <c r="G5579" s="9" t="n">
        <v>43946</v>
      </c>
      <c r="H5579" s="10" t="s">
        <v>36</v>
      </c>
      <c r="I5579" s="0" t="n">
        <v>5</v>
      </c>
      <c r="J5579" s="0" t="n">
        <v>27</v>
      </c>
      <c r="K5579" s="0" t="n">
        <v>303</v>
      </c>
      <c r="L5579" s="0" t="n">
        <v>4</v>
      </c>
      <c r="M5579" s="0" t="n">
        <v>1</v>
      </c>
      <c r="N5579" s="11" t="n">
        <v>0.05</v>
      </c>
      <c r="O5579" s="12" t="n">
        <v>543.57</v>
      </c>
      <c r="P5579" s="12" t="n">
        <v>891.1</v>
      </c>
      <c r="Q5579" s="12" t="n">
        <f aca="false">M5579*P5579*(1-N5579)</f>
        <v>846.545</v>
      </c>
      <c r="R5579" s="12" t="n">
        <f aca="false">M5579*O5579</f>
        <v>543.57</v>
      </c>
      <c r="S5579" s="12" t="n">
        <f aca="false">Q5579-R5579</f>
        <v>302.975</v>
      </c>
      <c r="T5579" s="11" t="n">
        <f aca="false">IFERROR(S5579/Q5579,0)</f>
        <v>0.357895918114217</v>
      </c>
      <c r="U5579" s="13" t="n">
        <f aca="false">F5579-E5579</f>
        <v>25</v>
      </c>
      <c r="V5579" s="13" t="n">
        <f aca="false">G5579-F5579</f>
        <v>8</v>
      </c>
      <c r="W5579" s="13" t="n">
        <f aca="false">G5579-E5579</f>
        <v>33</v>
      </c>
      <c r="X5579" s="10" t="n">
        <f aca="false">YEAR(E5579)</f>
        <v>2020</v>
      </c>
      <c r="Y5579" s="0" t="str">
        <f aca="false">TEXT(E5579,"yyyy-mm")</f>
        <v>2020-03</v>
      </c>
      <c r="Z5579" s="0" t="str">
        <f aca="false">"Q"&amp;ROUNDUP(MONTH(E5579)/3,0)&amp;"-"&amp;YEAR(E5579)</f>
        <v>Q1-2020</v>
      </c>
    </row>
    <row r="5580" customFormat="false" ht="14.25" hidden="false" customHeight="false" outlineLevel="0" collapsed="false">
      <c r="A5580" s="0" t="s">
        <v>5622</v>
      </c>
      <c r="B5580" s="0" t="s">
        <v>34</v>
      </c>
      <c r="C5580" s="0" t="s">
        <v>46</v>
      </c>
      <c r="D5580" s="9" t="n">
        <v>43800</v>
      </c>
      <c r="E5580" s="9" t="n">
        <v>43913</v>
      </c>
      <c r="F5580" s="9" t="n">
        <v>43924</v>
      </c>
      <c r="G5580" s="9" t="n">
        <v>43933</v>
      </c>
      <c r="H5580" s="10" t="s">
        <v>36</v>
      </c>
      <c r="I5580" s="0" t="n">
        <v>1</v>
      </c>
      <c r="J5580" s="0" t="n">
        <v>43</v>
      </c>
      <c r="K5580" s="0" t="n">
        <v>290</v>
      </c>
      <c r="L5580" s="0" t="n">
        <v>3</v>
      </c>
      <c r="M5580" s="0" t="n">
        <v>5</v>
      </c>
      <c r="N5580" s="11" t="n">
        <v>0.05</v>
      </c>
      <c r="O5580" s="12" t="n">
        <v>783.23</v>
      </c>
      <c r="P5580" s="12" t="n">
        <v>1118.9</v>
      </c>
      <c r="Q5580" s="12" t="n">
        <f aca="false">M5580*P5580*(1-N5580)</f>
        <v>5314.775</v>
      </c>
      <c r="R5580" s="12" t="n">
        <f aca="false">M5580*O5580</f>
        <v>3916.15</v>
      </c>
      <c r="S5580" s="12" t="n">
        <f aca="false">Q5580-R5580</f>
        <v>1398.625</v>
      </c>
      <c r="T5580" s="11" t="n">
        <f aca="false">IFERROR(S5580/Q5580,0)</f>
        <v>0.263157894736842</v>
      </c>
      <c r="U5580" s="13" t="n">
        <f aca="false">F5580-E5580</f>
        <v>11</v>
      </c>
      <c r="V5580" s="13" t="n">
        <f aca="false">G5580-F5580</f>
        <v>9</v>
      </c>
      <c r="W5580" s="13" t="n">
        <f aca="false">G5580-E5580</f>
        <v>20</v>
      </c>
      <c r="X5580" s="10" t="n">
        <f aca="false">YEAR(E5580)</f>
        <v>2020</v>
      </c>
      <c r="Y5580" s="0" t="str">
        <f aca="false">TEXT(E5580,"yyyy-mm")</f>
        <v>2020-03</v>
      </c>
      <c r="Z5580" s="0" t="str">
        <f aca="false">"Q"&amp;ROUNDUP(MONTH(E5580)/3,0)&amp;"-"&amp;YEAR(E5580)</f>
        <v>Q1-2020</v>
      </c>
    </row>
    <row r="5581" customFormat="false" ht="14.25" hidden="false" customHeight="false" outlineLevel="0" collapsed="false">
      <c r="A5581" s="0" t="s">
        <v>5623</v>
      </c>
      <c r="B5581" s="0" t="s">
        <v>38</v>
      </c>
      <c r="C5581" s="0" t="s">
        <v>58</v>
      </c>
      <c r="D5581" s="9" t="n">
        <v>43800</v>
      </c>
      <c r="E5581" s="9" t="n">
        <v>43914</v>
      </c>
      <c r="F5581" s="9" t="n">
        <v>43939</v>
      </c>
      <c r="G5581" s="9" t="n">
        <v>43944</v>
      </c>
      <c r="H5581" s="10" t="s">
        <v>36</v>
      </c>
      <c r="I5581" s="0" t="n">
        <v>13</v>
      </c>
      <c r="J5581" s="0" t="n">
        <v>47</v>
      </c>
      <c r="K5581" s="0" t="n">
        <v>335</v>
      </c>
      <c r="L5581" s="0" t="n">
        <v>2</v>
      </c>
      <c r="M5581" s="0" t="n">
        <v>4</v>
      </c>
      <c r="N5581" s="11" t="n">
        <v>0.3</v>
      </c>
      <c r="O5581" s="12" t="n">
        <v>1096.66</v>
      </c>
      <c r="P5581" s="12" t="n">
        <v>1768.8</v>
      </c>
      <c r="Q5581" s="12" t="n">
        <f aca="false">M5581*P5581*(1-N5581)</f>
        <v>4952.64</v>
      </c>
      <c r="R5581" s="12" t="n">
        <f aca="false">M5581*O5581</f>
        <v>4386.64</v>
      </c>
      <c r="S5581" s="12" t="n">
        <f aca="false">Q5581-R5581</f>
        <v>565.999999999999</v>
      </c>
      <c r="T5581" s="11" t="n">
        <f aca="false">IFERROR(S5581/Q5581,0)</f>
        <v>0.114282483685469</v>
      </c>
      <c r="U5581" s="13" t="n">
        <f aca="false">F5581-E5581</f>
        <v>25</v>
      </c>
      <c r="V5581" s="13" t="n">
        <f aca="false">G5581-F5581</f>
        <v>5</v>
      </c>
      <c r="W5581" s="13" t="n">
        <f aca="false">G5581-E5581</f>
        <v>30</v>
      </c>
      <c r="X5581" s="10" t="n">
        <f aca="false">YEAR(E5581)</f>
        <v>2020</v>
      </c>
      <c r="Y5581" s="0" t="str">
        <f aca="false">TEXT(E5581,"yyyy-mm")</f>
        <v>2020-03</v>
      </c>
      <c r="Z5581" s="0" t="str">
        <f aca="false">"Q"&amp;ROUNDUP(MONTH(E5581)/3,0)&amp;"-"&amp;YEAR(E5581)</f>
        <v>Q1-2020</v>
      </c>
    </row>
    <row r="5582" customFormat="false" ht="14.25" hidden="false" customHeight="false" outlineLevel="0" collapsed="false">
      <c r="A5582" s="0" t="s">
        <v>5624</v>
      </c>
      <c r="B5582" s="0" t="s">
        <v>38</v>
      </c>
      <c r="C5582" s="0" t="s">
        <v>79</v>
      </c>
      <c r="D5582" s="9" t="n">
        <v>43800</v>
      </c>
      <c r="E5582" s="9" t="n">
        <v>43914</v>
      </c>
      <c r="F5582" s="9" t="n">
        <v>43938</v>
      </c>
      <c r="G5582" s="9" t="n">
        <v>43939</v>
      </c>
      <c r="H5582" s="10" t="s">
        <v>36</v>
      </c>
      <c r="I5582" s="0" t="n">
        <v>20</v>
      </c>
      <c r="J5582" s="0" t="n">
        <v>35</v>
      </c>
      <c r="K5582" s="0" t="n">
        <v>66</v>
      </c>
      <c r="L5582" s="0" t="n">
        <v>13</v>
      </c>
      <c r="M5582" s="0" t="n">
        <v>3</v>
      </c>
      <c r="N5582" s="11" t="n">
        <v>0.05</v>
      </c>
      <c r="O5582" s="12" t="n">
        <v>699.28</v>
      </c>
      <c r="P5582" s="12" t="n">
        <v>984.9</v>
      </c>
      <c r="Q5582" s="12" t="n">
        <f aca="false">M5582*P5582*(1-N5582)</f>
        <v>2806.965</v>
      </c>
      <c r="R5582" s="12" t="n">
        <f aca="false">M5582*O5582</f>
        <v>2097.84</v>
      </c>
      <c r="S5582" s="12" t="n">
        <f aca="false">Q5582-R5582</f>
        <v>709.125</v>
      </c>
      <c r="T5582" s="11" t="n">
        <f aca="false">IFERROR(S5582/Q5582,0)</f>
        <v>0.252630510177362</v>
      </c>
      <c r="U5582" s="13" t="n">
        <f aca="false">F5582-E5582</f>
        <v>24</v>
      </c>
      <c r="V5582" s="13" t="n">
        <f aca="false">G5582-F5582</f>
        <v>1</v>
      </c>
      <c r="W5582" s="13" t="n">
        <f aca="false">G5582-E5582</f>
        <v>25</v>
      </c>
      <c r="X5582" s="10" t="n">
        <f aca="false">YEAR(E5582)</f>
        <v>2020</v>
      </c>
      <c r="Y5582" s="0" t="str">
        <f aca="false">TEXT(E5582,"yyyy-mm")</f>
        <v>2020-03</v>
      </c>
      <c r="Z5582" s="0" t="str">
        <f aca="false">"Q"&amp;ROUNDUP(MONTH(E5582)/3,0)&amp;"-"&amp;YEAR(E5582)</f>
        <v>Q1-2020</v>
      </c>
    </row>
    <row r="5583" customFormat="false" ht="14.25" hidden="false" customHeight="false" outlineLevel="0" collapsed="false">
      <c r="A5583" s="0" t="s">
        <v>5625</v>
      </c>
      <c r="B5583" s="0" t="s">
        <v>34</v>
      </c>
      <c r="C5583" s="0" t="s">
        <v>39</v>
      </c>
      <c r="D5583" s="9" t="n">
        <v>43800</v>
      </c>
      <c r="E5583" s="9" t="n">
        <v>43914</v>
      </c>
      <c r="F5583" s="9" t="n">
        <v>43941</v>
      </c>
      <c r="G5583" s="9" t="n">
        <v>43951</v>
      </c>
      <c r="H5583" s="10" t="s">
        <v>36</v>
      </c>
      <c r="I5583" s="0" t="n">
        <v>2</v>
      </c>
      <c r="J5583" s="0" t="n">
        <v>42</v>
      </c>
      <c r="K5583" s="0" t="n">
        <v>152</v>
      </c>
      <c r="L5583" s="0" t="n">
        <v>16</v>
      </c>
      <c r="M5583" s="0" t="n">
        <v>5</v>
      </c>
      <c r="N5583" s="11" t="n">
        <v>0.1</v>
      </c>
      <c r="O5583" s="12" t="n">
        <v>491.24</v>
      </c>
      <c r="P5583" s="12" t="n">
        <v>1045.2</v>
      </c>
      <c r="Q5583" s="12" t="n">
        <f aca="false">M5583*P5583*(1-N5583)</f>
        <v>4703.4</v>
      </c>
      <c r="R5583" s="12" t="n">
        <f aca="false">M5583*O5583</f>
        <v>2456.2</v>
      </c>
      <c r="S5583" s="12" t="n">
        <f aca="false">Q5583-R5583</f>
        <v>2247.2</v>
      </c>
      <c r="T5583" s="11" t="n">
        <f aca="false">IFERROR(S5583/Q5583,0)</f>
        <v>0.477782030020836</v>
      </c>
      <c r="U5583" s="13" t="n">
        <f aca="false">F5583-E5583</f>
        <v>27</v>
      </c>
      <c r="V5583" s="13" t="n">
        <f aca="false">G5583-F5583</f>
        <v>10</v>
      </c>
      <c r="W5583" s="13" t="n">
        <f aca="false">G5583-E5583</f>
        <v>37</v>
      </c>
      <c r="X5583" s="10" t="n">
        <f aca="false">YEAR(E5583)</f>
        <v>2020</v>
      </c>
      <c r="Y5583" s="0" t="str">
        <f aca="false">TEXT(E5583,"yyyy-mm")</f>
        <v>2020-03</v>
      </c>
      <c r="Z5583" s="0" t="str">
        <f aca="false">"Q"&amp;ROUNDUP(MONTH(E5583)/3,0)&amp;"-"&amp;YEAR(E5583)</f>
        <v>Q1-2020</v>
      </c>
    </row>
    <row r="5584" customFormat="false" ht="14.25" hidden="false" customHeight="false" outlineLevel="0" collapsed="false">
      <c r="A5584" s="0" t="s">
        <v>5626</v>
      </c>
      <c r="B5584" s="0" t="s">
        <v>38</v>
      </c>
      <c r="C5584" s="0" t="s">
        <v>46</v>
      </c>
      <c r="D5584" s="9" t="n">
        <v>43800</v>
      </c>
      <c r="E5584" s="9" t="n">
        <v>43914</v>
      </c>
      <c r="F5584" s="9" t="n">
        <v>43921</v>
      </c>
      <c r="G5584" s="9" t="n">
        <v>43930</v>
      </c>
      <c r="H5584" s="10" t="s">
        <v>36</v>
      </c>
      <c r="I5584" s="0" t="n">
        <v>19</v>
      </c>
      <c r="J5584" s="0" t="n">
        <v>45</v>
      </c>
      <c r="K5584" s="0" t="n">
        <v>287</v>
      </c>
      <c r="L5584" s="0" t="n">
        <v>11</v>
      </c>
      <c r="M5584" s="0" t="n">
        <v>7</v>
      </c>
      <c r="N5584" s="11" t="n">
        <v>0.05</v>
      </c>
      <c r="O5584" s="12" t="n">
        <v>3151.68</v>
      </c>
      <c r="P5584" s="12" t="n">
        <v>3939.6</v>
      </c>
      <c r="Q5584" s="12" t="n">
        <f aca="false">M5584*P5584*(1-N5584)</f>
        <v>26198.34</v>
      </c>
      <c r="R5584" s="12" t="n">
        <f aca="false">M5584*O5584</f>
        <v>22061.76</v>
      </c>
      <c r="S5584" s="12" t="n">
        <f aca="false">Q5584-R5584</f>
        <v>4136.58</v>
      </c>
      <c r="T5584" s="11" t="n">
        <f aca="false">IFERROR(S5584/Q5584,0)</f>
        <v>0.157894736842105</v>
      </c>
      <c r="U5584" s="13" t="n">
        <f aca="false">F5584-E5584</f>
        <v>7</v>
      </c>
      <c r="V5584" s="13" t="n">
        <f aca="false">G5584-F5584</f>
        <v>9</v>
      </c>
      <c r="W5584" s="13" t="n">
        <f aca="false">G5584-E5584</f>
        <v>16</v>
      </c>
      <c r="X5584" s="10" t="n">
        <f aca="false">YEAR(E5584)</f>
        <v>2020</v>
      </c>
      <c r="Y5584" s="0" t="str">
        <f aca="false">TEXT(E5584,"yyyy-mm")</f>
        <v>2020-03</v>
      </c>
      <c r="Z5584" s="0" t="str">
        <f aca="false">"Q"&amp;ROUNDUP(MONTH(E5584)/3,0)&amp;"-"&amp;YEAR(E5584)</f>
        <v>Q1-2020</v>
      </c>
    </row>
    <row r="5585" customFormat="false" ht="14.25" hidden="false" customHeight="false" outlineLevel="0" collapsed="false">
      <c r="A5585" s="0" t="s">
        <v>5627</v>
      </c>
      <c r="B5585" s="0" t="s">
        <v>43</v>
      </c>
      <c r="C5585" s="0" t="s">
        <v>58</v>
      </c>
      <c r="D5585" s="9" t="n">
        <v>43800</v>
      </c>
      <c r="E5585" s="9" t="n">
        <v>43914</v>
      </c>
      <c r="F5585" s="9" t="n">
        <v>43921</v>
      </c>
      <c r="G5585" s="9" t="n">
        <v>43929</v>
      </c>
      <c r="H5585" s="10" t="s">
        <v>36</v>
      </c>
      <c r="I5585" s="0" t="n">
        <v>27</v>
      </c>
      <c r="J5585" s="0" t="n">
        <v>11</v>
      </c>
      <c r="K5585" s="0" t="n">
        <v>333</v>
      </c>
      <c r="L5585" s="0" t="n">
        <v>40</v>
      </c>
      <c r="M5585" s="0" t="n">
        <v>2</v>
      </c>
      <c r="N5585" s="11" t="n">
        <v>0.1</v>
      </c>
      <c r="O5585" s="12" t="n">
        <v>1291.22</v>
      </c>
      <c r="P5585" s="12" t="n">
        <v>2934.6</v>
      </c>
      <c r="Q5585" s="12" t="n">
        <f aca="false">M5585*P5585*(1-N5585)</f>
        <v>5282.28</v>
      </c>
      <c r="R5585" s="12" t="n">
        <f aca="false">M5585*O5585</f>
        <v>2582.44</v>
      </c>
      <c r="S5585" s="12" t="n">
        <f aca="false">Q5585-R5585</f>
        <v>2699.84</v>
      </c>
      <c r="T5585" s="11" t="n">
        <f aca="false">IFERROR(S5585/Q5585,0)</f>
        <v>0.511112625608639</v>
      </c>
      <c r="U5585" s="13" t="n">
        <f aca="false">F5585-E5585</f>
        <v>7</v>
      </c>
      <c r="V5585" s="13" t="n">
        <f aca="false">G5585-F5585</f>
        <v>8</v>
      </c>
      <c r="W5585" s="13" t="n">
        <f aca="false">G5585-E5585</f>
        <v>15</v>
      </c>
      <c r="X5585" s="10" t="n">
        <f aca="false">YEAR(E5585)</f>
        <v>2020</v>
      </c>
      <c r="Y5585" s="0" t="str">
        <f aca="false">TEXT(E5585,"yyyy-mm")</f>
        <v>2020-03</v>
      </c>
      <c r="Z5585" s="0" t="str">
        <f aca="false">"Q"&amp;ROUNDUP(MONTH(E5585)/3,0)&amp;"-"&amp;YEAR(E5585)</f>
        <v>Q1-2020</v>
      </c>
    </row>
    <row r="5586" customFormat="false" ht="14.25" hidden="false" customHeight="false" outlineLevel="0" collapsed="false">
      <c r="A5586" s="0" t="s">
        <v>5628</v>
      </c>
      <c r="B5586" s="0" t="s">
        <v>34</v>
      </c>
      <c r="C5586" s="0" t="s">
        <v>39</v>
      </c>
      <c r="D5586" s="9" t="n">
        <v>43800</v>
      </c>
      <c r="E5586" s="9" t="n">
        <v>43914</v>
      </c>
      <c r="F5586" s="9" t="n">
        <v>43941</v>
      </c>
      <c r="G5586" s="9" t="n">
        <v>43951</v>
      </c>
      <c r="H5586" s="10" t="s">
        <v>36</v>
      </c>
      <c r="I5586" s="0" t="n">
        <v>7</v>
      </c>
      <c r="J5586" s="0" t="n">
        <v>46</v>
      </c>
      <c r="K5586" s="0" t="n">
        <v>197</v>
      </c>
      <c r="L5586" s="0" t="n">
        <v>5</v>
      </c>
      <c r="M5586" s="0" t="n">
        <v>1</v>
      </c>
      <c r="N5586" s="11" t="n">
        <v>0.05</v>
      </c>
      <c r="O5586" s="12" t="n">
        <v>3261.02</v>
      </c>
      <c r="P5586" s="12" t="n">
        <v>6271.2</v>
      </c>
      <c r="Q5586" s="12" t="n">
        <f aca="false">M5586*P5586*(1-N5586)</f>
        <v>5957.64</v>
      </c>
      <c r="R5586" s="12" t="n">
        <f aca="false">M5586*O5586</f>
        <v>3261.02</v>
      </c>
      <c r="S5586" s="12" t="n">
        <f aca="false">Q5586-R5586</f>
        <v>2696.62</v>
      </c>
      <c r="T5586" s="11" t="n">
        <f aca="false">IFERROR(S5586/Q5586,0)</f>
        <v>0.452632250354167</v>
      </c>
      <c r="U5586" s="13" t="n">
        <f aca="false">F5586-E5586</f>
        <v>27</v>
      </c>
      <c r="V5586" s="13" t="n">
        <f aca="false">G5586-F5586</f>
        <v>10</v>
      </c>
      <c r="W5586" s="13" t="n">
        <f aca="false">G5586-E5586</f>
        <v>37</v>
      </c>
      <c r="X5586" s="10" t="n">
        <f aca="false">YEAR(E5586)</f>
        <v>2020</v>
      </c>
      <c r="Y5586" s="0" t="str">
        <f aca="false">TEXT(E5586,"yyyy-mm")</f>
        <v>2020-03</v>
      </c>
      <c r="Z5586" s="0" t="str">
        <f aca="false">"Q"&amp;ROUNDUP(MONTH(E5586)/3,0)&amp;"-"&amp;YEAR(E5586)</f>
        <v>Q1-2020</v>
      </c>
    </row>
    <row r="5587" customFormat="false" ht="14.25" hidden="false" customHeight="false" outlineLevel="0" collapsed="false">
      <c r="A5587" s="0" t="s">
        <v>5629</v>
      </c>
      <c r="B5587" s="0" t="s">
        <v>38</v>
      </c>
      <c r="C5587" s="0" t="s">
        <v>35</v>
      </c>
      <c r="D5587" s="9" t="n">
        <v>43800</v>
      </c>
      <c r="E5587" s="9" t="n">
        <v>43914</v>
      </c>
      <c r="F5587" s="9" t="n">
        <v>43916</v>
      </c>
      <c r="G5587" s="9" t="n">
        <v>43926</v>
      </c>
      <c r="H5587" s="10" t="s">
        <v>36</v>
      </c>
      <c r="I5587" s="0" t="n">
        <v>17</v>
      </c>
      <c r="J5587" s="0" t="n">
        <v>14</v>
      </c>
      <c r="K5587" s="0" t="n">
        <v>212</v>
      </c>
      <c r="L5587" s="0" t="n">
        <v>13</v>
      </c>
      <c r="M5587" s="0" t="n">
        <v>4</v>
      </c>
      <c r="N5587" s="11" t="n">
        <v>0.05</v>
      </c>
      <c r="O5587" s="12" t="n">
        <v>2253.21</v>
      </c>
      <c r="P5587" s="12" t="n">
        <v>3819</v>
      </c>
      <c r="Q5587" s="12" t="n">
        <f aca="false">M5587*P5587*(1-N5587)</f>
        <v>14512.2</v>
      </c>
      <c r="R5587" s="12" t="n">
        <f aca="false">M5587*O5587</f>
        <v>9012.84</v>
      </c>
      <c r="S5587" s="12" t="n">
        <f aca="false">Q5587-R5587</f>
        <v>5499.36</v>
      </c>
      <c r="T5587" s="11" t="n">
        <f aca="false">IFERROR(S5587/Q5587,0)</f>
        <v>0.378947368421053</v>
      </c>
      <c r="U5587" s="13" t="n">
        <f aca="false">F5587-E5587</f>
        <v>2</v>
      </c>
      <c r="V5587" s="13" t="n">
        <f aca="false">G5587-F5587</f>
        <v>10</v>
      </c>
      <c r="W5587" s="13" t="n">
        <f aca="false">G5587-E5587</f>
        <v>12</v>
      </c>
      <c r="X5587" s="10" t="n">
        <f aca="false">YEAR(E5587)</f>
        <v>2020</v>
      </c>
      <c r="Y5587" s="0" t="str">
        <f aca="false">TEXT(E5587,"yyyy-mm")</f>
        <v>2020-03</v>
      </c>
      <c r="Z5587" s="0" t="str">
        <f aca="false">"Q"&amp;ROUNDUP(MONTH(E5587)/3,0)&amp;"-"&amp;YEAR(E5587)</f>
        <v>Q1-2020</v>
      </c>
    </row>
    <row r="5588" customFormat="false" ht="14.25" hidden="false" customHeight="false" outlineLevel="0" collapsed="false">
      <c r="A5588" s="0" t="s">
        <v>5630</v>
      </c>
      <c r="B5588" s="0" t="s">
        <v>41</v>
      </c>
      <c r="C5588" s="0" t="s">
        <v>46</v>
      </c>
      <c r="D5588" s="9" t="n">
        <v>43800</v>
      </c>
      <c r="E5588" s="9" t="n">
        <v>43914</v>
      </c>
      <c r="F5588" s="9" t="n">
        <v>43935</v>
      </c>
      <c r="G5588" s="9" t="n">
        <v>43945</v>
      </c>
      <c r="H5588" s="10" t="s">
        <v>36</v>
      </c>
      <c r="I5588" s="0" t="n">
        <v>21</v>
      </c>
      <c r="J5588" s="0" t="n">
        <v>23</v>
      </c>
      <c r="K5588" s="0" t="n">
        <v>313</v>
      </c>
      <c r="L5588" s="0" t="n">
        <v>16</v>
      </c>
      <c r="M5588" s="0" t="n">
        <v>8</v>
      </c>
      <c r="N5588" s="11" t="n">
        <v>0.05</v>
      </c>
      <c r="O5588" s="12" t="n">
        <v>1439.16</v>
      </c>
      <c r="P5588" s="12" t="n">
        <v>2398.6</v>
      </c>
      <c r="Q5588" s="12" t="n">
        <f aca="false">M5588*P5588*(1-N5588)</f>
        <v>18229.36</v>
      </c>
      <c r="R5588" s="12" t="n">
        <f aca="false">M5588*O5588</f>
        <v>11513.28</v>
      </c>
      <c r="S5588" s="12" t="n">
        <f aca="false">Q5588-R5588</f>
        <v>6716.08</v>
      </c>
      <c r="T5588" s="11" t="n">
        <f aca="false">IFERROR(S5588/Q5588,0)</f>
        <v>0.368421052631579</v>
      </c>
      <c r="U5588" s="13" t="n">
        <f aca="false">F5588-E5588</f>
        <v>21</v>
      </c>
      <c r="V5588" s="13" t="n">
        <f aca="false">G5588-F5588</f>
        <v>10</v>
      </c>
      <c r="W5588" s="13" t="n">
        <f aca="false">G5588-E5588</f>
        <v>31</v>
      </c>
      <c r="X5588" s="10" t="n">
        <f aca="false">YEAR(E5588)</f>
        <v>2020</v>
      </c>
      <c r="Y5588" s="0" t="str">
        <f aca="false">TEXT(E5588,"yyyy-mm")</f>
        <v>2020-03</v>
      </c>
      <c r="Z5588" s="0" t="str">
        <f aca="false">"Q"&amp;ROUNDUP(MONTH(E5588)/3,0)&amp;"-"&amp;YEAR(E5588)</f>
        <v>Q1-2020</v>
      </c>
    </row>
    <row r="5589" customFormat="false" ht="14.25" hidden="false" customHeight="false" outlineLevel="0" collapsed="false">
      <c r="A5589" s="0" t="s">
        <v>5631</v>
      </c>
      <c r="B5589" s="0" t="s">
        <v>41</v>
      </c>
      <c r="C5589" s="0" t="s">
        <v>39</v>
      </c>
      <c r="D5589" s="9" t="n">
        <v>43800</v>
      </c>
      <c r="E5589" s="9" t="n">
        <v>43914</v>
      </c>
      <c r="F5589" s="9" t="n">
        <v>43930</v>
      </c>
      <c r="G5589" s="9" t="n">
        <v>43932</v>
      </c>
      <c r="H5589" s="10" t="s">
        <v>36</v>
      </c>
      <c r="I5589" s="0" t="n">
        <v>24</v>
      </c>
      <c r="J5589" s="0" t="n">
        <v>3</v>
      </c>
      <c r="K5589" s="0" t="n">
        <v>97</v>
      </c>
      <c r="L5589" s="0" t="n">
        <v>8</v>
      </c>
      <c r="M5589" s="0" t="n">
        <v>6</v>
      </c>
      <c r="N5589" s="11" t="n">
        <v>0.4</v>
      </c>
      <c r="O5589" s="12" t="n">
        <v>2473.51</v>
      </c>
      <c r="P5589" s="12" t="n">
        <v>3926.2</v>
      </c>
      <c r="Q5589" s="12" t="n">
        <f aca="false">M5589*P5589*(1-N5589)</f>
        <v>14134.32</v>
      </c>
      <c r="R5589" s="12" t="n">
        <f aca="false">M5589*O5589</f>
        <v>14841.06</v>
      </c>
      <c r="S5589" s="12" t="n">
        <f aca="false">Q5589-R5589</f>
        <v>-706.740000000003</v>
      </c>
      <c r="T5589" s="11" t="n">
        <f aca="false">IFERROR(S5589/Q5589,0)</f>
        <v>-0.0500016979946686</v>
      </c>
      <c r="U5589" s="13" t="n">
        <f aca="false">F5589-E5589</f>
        <v>16</v>
      </c>
      <c r="V5589" s="13" t="n">
        <f aca="false">G5589-F5589</f>
        <v>2</v>
      </c>
      <c r="W5589" s="13" t="n">
        <f aca="false">G5589-E5589</f>
        <v>18</v>
      </c>
      <c r="X5589" s="10" t="n">
        <f aca="false">YEAR(E5589)</f>
        <v>2020</v>
      </c>
      <c r="Y5589" s="0" t="str">
        <f aca="false">TEXT(E5589,"yyyy-mm")</f>
        <v>2020-03</v>
      </c>
      <c r="Z5589" s="0" t="str">
        <f aca="false">"Q"&amp;ROUNDUP(MONTH(E5589)/3,0)&amp;"-"&amp;YEAR(E5589)</f>
        <v>Q1-2020</v>
      </c>
    </row>
    <row r="5590" customFormat="false" ht="14.25" hidden="false" customHeight="false" outlineLevel="0" collapsed="false">
      <c r="A5590" s="0" t="s">
        <v>5632</v>
      </c>
      <c r="B5590" s="0" t="s">
        <v>38</v>
      </c>
      <c r="C5590" s="0" t="s">
        <v>48</v>
      </c>
      <c r="D5590" s="9" t="n">
        <v>43800</v>
      </c>
      <c r="E5590" s="9" t="n">
        <v>43914</v>
      </c>
      <c r="F5590" s="9" t="n">
        <v>43921</v>
      </c>
      <c r="G5590" s="9" t="n">
        <v>43928</v>
      </c>
      <c r="H5590" s="10" t="s">
        <v>36</v>
      </c>
      <c r="I5590" s="0" t="n">
        <v>17</v>
      </c>
      <c r="J5590" s="0" t="n">
        <v>1</v>
      </c>
      <c r="K5590" s="0" t="n">
        <v>6</v>
      </c>
      <c r="L5590" s="0" t="n">
        <v>28</v>
      </c>
      <c r="M5590" s="0" t="n">
        <v>1</v>
      </c>
      <c r="N5590" s="11" t="n">
        <v>0.05</v>
      </c>
      <c r="O5590" s="12" t="n">
        <v>783.36</v>
      </c>
      <c r="P5590" s="12" t="n">
        <v>1058.6</v>
      </c>
      <c r="Q5590" s="12" t="n">
        <f aca="false">M5590*P5590*(1-N5590)</f>
        <v>1005.67</v>
      </c>
      <c r="R5590" s="12" t="n">
        <f aca="false">M5590*O5590</f>
        <v>783.36</v>
      </c>
      <c r="S5590" s="12" t="n">
        <f aca="false">Q5590-R5590</f>
        <v>222.31</v>
      </c>
      <c r="T5590" s="11" t="n">
        <f aca="false">IFERROR(S5590/Q5590,0)</f>
        <v>0.221056609026818</v>
      </c>
      <c r="U5590" s="13" t="n">
        <f aca="false">F5590-E5590</f>
        <v>7</v>
      </c>
      <c r="V5590" s="13" t="n">
        <f aca="false">G5590-F5590</f>
        <v>7</v>
      </c>
      <c r="W5590" s="13" t="n">
        <f aca="false">G5590-E5590</f>
        <v>14</v>
      </c>
      <c r="X5590" s="10" t="n">
        <f aca="false">YEAR(E5590)</f>
        <v>2020</v>
      </c>
      <c r="Y5590" s="0" t="str">
        <f aca="false">TEXT(E5590,"yyyy-mm")</f>
        <v>2020-03</v>
      </c>
      <c r="Z5590" s="0" t="str">
        <f aca="false">"Q"&amp;ROUNDUP(MONTH(E5590)/3,0)&amp;"-"&amp;YEAR(E5590)</f>
        <v>Q1-2020</v>
      </c>
    </row>
    <row r="5591" customFormat="false" ht="14.25" hidden="false" customHeight="false" outlineLevel="0" collapsed="false">
      <c r="A5591" s="0" t="s">
        <v>5633</v>
      </c>
      <c r="B5591" s="0" t="s">
        <v>41</v>
      </c>
      <c r="C5591" s="0" t="s">
        <v>46</v>
      </c>
      <c r="D5591" s="9" t="n">
        <v>43800</v>
      </c>
      <c r="E5591" s="9" t="n">
        <v>43914</v>
      </c>
      <c r="F5591" s="9" t="n">
        <v>43924</v>
      </c>
      <c r="G5591" s="9" t="n">
        <v>43927</v>
      </c>
      <c r="H5591" s="10" t="s">
        <v>36</v>
      </c>
      <c r="I5591" s="0" t="n">
        <v>22</v>
      </c>
      <c r="J5591" s="0" t="n">
        <v>13</v>
      </c>
      <c r="K5591" s="0" t="n">
        <v>275</v>
      </c>
      <c r="L5591" s="0" t="n">
        <v>33</v>
      </c>
      <c r="M5591" s="0" t="n">
        <v>2</v>
      </c>
      <c r="N5591" s="11" t="n">
        <v>0.1</v>
      </c>
      <c r="O5591" s="12" t="n">
        <v>683.4</v>
      </c>
      <c r="P5591" s="12" t="n">
        <v>804</v>
      </c>
      <c r="Q5591" s="12" t="n">
        <f aca="false">M5591*P5591*(1-N5591)</f>
        <v>1447.2</v>
      </c>
      <c r="R5591" s="12" t="n">
        <f aca="false">M5591*O5591</f>
        <v>1366.8</v>
      </c>
      <c r="S5591" s="12" t="n">
        <f aca="false">Q5591-R5591</f>
        <v>80.4000000000001</v>
      </c>
      <c r="T5591" s="11" t="n">
        <f aca="false">IFERROR(S5591/Q5591,0)</f>
        <v>0.0555555555555556</v>
      </c>
      <c r="U5591" s="13" t="n">
        <f aca="false">F5591-E5591</f>
        <v>10</v>
      </c>
      <c r="V5591" s="13" t="n">
        <f aca="false">G5591-F5591</f>
        <v>3</v>
      </c>
      <c r="W5591" s="13" t="n">
        <f aca="false">G5591-E5591</f>
        <v>13</v>
      </c>
      <c r="X5591" s="10" t="n">
        <f aca="false">YEAR(E5591)</f>
        <v>2020</v>
      </c>
      <c r="Y5591" s="0" t="str">
        <f aca="false">TEXT(E5591,"yyyy-mm")</f>
        <v>2020-03</v>
      </c>
      <c r="Z5591" s="0" t="str">
        <f aca="false">"Q"&amp;ROUNDUP(MONTH(E5591)/3,0)&amp;"-"&amp;YEAR(E5591)</f>
        <v>Q1-2020</v>
      </c>
    </row>
    <row r="5592" customFormat="false" ht="14.25" hidden="false" customHeight="false" outlineLevel="0" collapsed="false">
      <c r="A5592" s="0" t="s">
        <v>5634</v>
      </c>
      <c r="B5592" s="0" t="s">
        <v>41</v>
      </c>
      <c r="C5592" s="0" t="s">
        <v>46</v>
      </c>
      <c r="D5592" s="9" t="n">
        <v>43800</v>
      </c>
      <c r="E5592" s="9" t="n">
        <v>43914</v>
      </c>
      <c r="F5592" s="9" t="n">
        <v>43916</v>
      </c>
      <c r="G5592" s="9" t="n">
        <v>43923</v>
      </c>
      <c r="H5592" s="10" t="s">
        <v>36</v>
      </c>
      <c r="I5592" s="0" t="n">
        <v>21</v>
      </c>
      <c r="J5592" s="0" t="n">
        <v>46</v>
      </c>
      <c r="K5592" s="0" t="n">
        <v>282</v>
      </c>
      <c r="L5592" s="0" t="n">
        <v>30</v>
      </c>
      <c r="M5592" s="0" t="n">
        <v>1</v>
      </c>
      <c r="N5592" s="11" t="n">
        <v>0.15</v>
      </c>
      <c r="O5592" s="12" t="n">
        <v>945.5</v>
      </c>
      <c r="P5592" s="12" t="n">
        <v>1125.6</v>
      </c>
      <c r="Q5592" s="12" t="n">
        <f aca="false">M5592*P5592*(1-N5592)</f>
        <v>956.76</v>
      </c>
      <c r="R5592" s="12" t="n">
        <f aca="false">M5592*O5592</f>
        <v>945.5</v>
      </c>
      <c r="S5592" s="12" t="n">
        <f aca="false">Q5592-R5592</f>
        <v>11.2599999999999</v>
      </c>
      <c r="T5592" s="11" t="n">
        <f aca="false">IFERROR(S5592/Q5592,0)</f>
        <v>0.0117688866591411</v>
      </c>
      <c r="U5592" s="13" t="n">
        <f aca="false">F5592-E5592</f>
        <v>2</v>
      </c>
      <c r="V5592" s="13" t="n">
        <f aca="false">G5592-F5592</f>
        <v>7</v>
      </c>
      <c r="W5592" s="13" t="n">
        <f aca="false">G5592-E5592</f>
        <v>9</v>
      </c>
      <c r="X5592" s="10" t="n">
        <f aca="false">YEAR(E5592)</f>
        <v>2020</v>
      </c>
      <c r="Y5592" s="0" t="str">
        <f aca="false">TEXT(E5592,"yyyy-mm")</f>
        <v>2020-03</v>
      </c>
      <c r="Z5592" s="0" t="str">
        <f aca="false">"Q"&amp;ROUNDUP(MONTH(E5592)/3,0)&amp;"-"&amp;YEAR(E5592)</f>
        <v>Q1-2020</v>
      </c>
    </row>
    <row r="5593" customFormat="false" ht="14.25" hidden="false" customHeight="false" outlineLevel="0" collapsed="false">
      <c r="A5593" s="0" t="s">
        <v>5635</v>
      </c>
      <c r="B5593" s="0" t="s">
        <v>38</v>
      </c>
      <c r="C5593" s="0" t="s">
        <v>39</v>
      </c>
      <c r="D5593" s="9" t="n">
        <v>43800</v>
      </c>
      <c r="E5593" s="9" t="n">
        <v>43915</v>
      </c>
      <c r="F5593" s="9" t="n">
        <v>43918</v>
      </c>
      <c r="G5593" s="9" t="n">
        <v>43925</v>
      </c>
      <c r="H5593" s="10" t="s">
        <v>36</v>
      </c>
      <c r="I5593" s="0" t="n">
        <v>17</v>
      </c>
      <c r="J5593" s="0" t="n">
        <v>32</v>
      </c>
      <c r="K5593" s="0" t="n">
        <v>183</v>
      </c>
      <c r="L5593" s="0" t="n">
        <v>31</v>
      </c>
      <c r="M5593" s="0" t="n">
        <v>8</v>
      </c>
      <c r="N5593" s="11" t="n">
        <v>0.2</v>
      </c>
      <c r="O5593" s="12" t="n">
        <v>2417.83</v>
      </c>
      <c r="P5593" s="12" t="n">
        <v>3504.1</v>
      </c>
      <c r="Q5593" s="12" t="n">
        <f aca="false">M5593*P5593*(1-N5593)</f>
        <v>22426.24</v>
      </c>
      <c r="R5593" s="12" t="n">
        <f aca="false">M5593*O5593</f>
        <v>19342.64</v>
      </c>
      <c r="S5593" s="12" t="n">
        <f aca="false">Q5593-R5593</f>
        <v>3083.6</v>
      </c>
      <c r="T5593" s="11" t="n">
        <f aca="false">IFERROR(S5593/Q5593,0)</f>
        <v>0.137499643275021</v>
      </c>
      <c r="U5593" s="13" t="n">
        <f aca="false">F5593-E5593</f>
        <v>3</v>
      </c>
      <c r="V5593" s="13" t="n">
        <f aca="false">G5593-F5593</f>
        <v>7</v>
      </c>
      <c r="W5593" s="13" t="n">
        <f aca="false">G5593-E5593</f>
        <v>10</v>
      </c>
      <c r="X5593" s="10" t="n">
        <f aca="false">YEAR(E5593)</f>
        <v>2020</v>
      </c>
      <c r="Y5593" s="0" t="str">
        <f aca="false">TEXT(E5593,"yyyy-mm")</f>
        <v>2020-03</v>
      </c>
      <c r="Z5593" s="0" t="str">
        <f aca="false">"Q"&amp;ROUNDUP(MONTH(E5593)/3,0)&amp;"-"&amp;YEAR(E5593)</f>
        <v>Q1-2020</v>
      </c>
    </row>
    <row r="5594" customFormat="false" ht="14.25" hidden="false" customHeight="false" outlineLevel="0" collapsed="false">
      <c r="A5594" s="0" t="s">
        <v>5636</v>
      </c>
      <c r="B5594" s="0" t="s">
        <v>34</v>
      </c>
      <c r="C5594" s="0" t="s">
        <v>35</v>
      </c>
      <c r="D5594" s="9" t="n">
        <v>43800</v>
      </c>
      <c r="E5594" s="9" t="n">
        <v>43915</v>
      </c>
      <c r="F5594" s="9" t="n">
        <v>43940</v>
      </c>
      <c r="G5594" s="9" t="n">
        <v>43943</v>
      </c>
      <c r="H5594" s="10" t="s">
        <v>36</v>
      </c>
      <c r="I5594" s="0" t="n">
        <v>2</v>
      </c>
      <c r="J5594" s="0" t="n">
        <v>32</v>
      </c>
      <c r="K5594" s="0" t="n">
        <v>229</v>
      </c>
      <c r="L5594" s="0" t="n">
        <v>4</v>
      </c>
      <c r="M5594" s="0" t="n">
        <v>1</v>
      </c>
      <c r="N5594" s="11" t="n">
        <v>0.2</v>
      </c>
      <c r="O5594" s="12" t="n">
        <v>2311.5</v>
      </c>
      <c r="P5594" s="12" t="n">
        <v>3082</v>
      </c>
      <c r="Q5594" s="12" t="n">
        <f aca="false">M5594*P5594*(1-N5594)</f>
        <v>2465.6</v>
      </c>
      <c r="R5594" s="12" t="n">
        <f aca="false">M5594*O5594</f>
        <v>2311.5</v>
      </c>
      <c r="S5594" s="12" t="n">
        <f aca="false">Q5594-R5594</f>
        <v>154.1</v>
      </c>
      <c r="T5594" s="11" t="n">
        <f aca="false">IFERROR(S5594/Q5594,0)</f>
        <v>0.0625000000000001</v>
      </c>
      <c r="U5594" s="13" t="n">
        <f aca="false">F5594-E5594</f>
        <v>25</v>
      </c>
      <c r="V5594" s="13" t="n">
        <f aca="false">G5594-F5594</f>
        <v>3</v>
      </c>
      <c r="W5594" s="13" t="n">
        <f aca="false">G5594-E5594</f>
        <v>28</v>
      </c>
      <c r="X5594" s="10" t="n">
        <f aca="false">YEAR(E5594)</f>
        <v>2020</v>
      </c>
      <c r="Y5594" s="0" t="str">
        <f aca="false">TEXT(E5594,"yyyy-mm")</f>
        <v>2020-03</v>
      </c>
      <c r="Z5594" s="0" t="str">
        <f aca="false">"Q"&amp;ROUNDUP(MONTH(E5594)/3,0)&amp;"-"&amp;YEAR(E5594)</f>
        <v>Q1-2020</v>
      </c>
    </row>
    <row r="5595" customFormat="false" ht="14.25" hidden="false" customHeight="false" outlineLevel="0" collapsed="false">
      <c r="A5595" s="0" t="s">
        <v>5637</v>
      </c>
      <c r="B5595" s="0" t="s">
        <v>34</v>
      </c>
      <c r="C5595" s="0" t="s">
        <v>79</v>
      </c>
      <c r="D5595" s="9" t="n">
        <v>43800</v>
      </c>
      <c r="E5595" s="9" t="n">
        <v>43915</v>
      </c>
      <c r="F5595" s="9" t="n">
        <v>43919</v>
      </c>
      <c r="G5595" s="9" t="n">
        <v>43928</v>
      </c>
      <c r="H5595" s="10" t="s">
        <v>36</v>
      </c>
      <c r="I5595" s="0" t="n">
        <v>8</v>
      </c>
      <c r="J5595" s="0" t="n">
        <v>32</v>
      </c>
      <c r="K5595" s="0" t="n">
        <v>81</v>
      </c>
      <c r="L5595" s="0" t="n">
        <v>28</v>
      </c>
      <c r="M5595" s="0" t="n">
        <v>6</v>
      </c>
      <c r="N5595" s="11" t="n">
        <v>0.075</v>
      </c>
      <c r="O5595" s="12" t="n">
        <v>678.04</v>
      </c>
      <c r="P5595" s="12" t="n">
        <v>1695.1</v>
      </c>
      <c r="Q5595" s="12" t="n">
        <f aca="false">M5595*P5595*(1-N5595)</f>
        <v>9407.805</v>
      </c>
      <c r="R5595" s="12" t="n">
        <f aca="false">M5595*O5595</f>
        <v>4068.24</v>
      </c>
      <c r="S5595" s="12" t="n">
        <f aca="false">Q5595-R5595</f>
        <v>5339.565</v>
      </c>
      <c r="T5595" s="11" t="n">
        <f aca="false">IFERROR(S5595/Q5595,0)</f>
        <v>0.567567567567568</v>
      </c>
      <c r="U5595" s="13" t="n">
        <f aca="false">F5595-E5595</f>
        <v>4</v>
      </c>
      <c r="V5595" s="13" t="n">
        <f aca="false">G5595-F5595</f>
        <v>9</v>
      </c>
      <c r="W5595" s="13" t="n">
        <f aca="false">G5595-E5595</f>
        <v>13</v>
      </c>
      <c r="X5595" s="10" t="n">
        <f aca="false">YEAR(E5595)</f>
        <v>2020</v>
      </c>
      <c r="Y5595" s="0" t="str">
        <f aca="false">TEXT(E5595,"yyyy-mm")</f>
        <v>2020-03</v>
      </c>
      <c r="Z5595" s="0" t="str">
        <f aca="false">"Q"&amp;ROUNDUP(MONTH(E5595)/3,0)&amp;"-"&amp;YEAR(E5595)</f>
        <v>Q1-2020</v>
      </c>
    </row>
    <row r="5596" customFormat="false" ht="14.25" hidden="false" customHeight="false" outlineLevel="0" collapsed="false">
      <c r="A5596" s="0" t="s">
        <v>5638</v>
      </c>
      <c r="B5596" s="0" t="s">
        <v>41</v>
      </c>
      <c r="C5596" s="0" t="s">
        <v>35</v>
      </c>
      <c r="D5596" s="9" t="n">
        <v>43800</v>
      </c>
      <c r="E5596" s="9" t="n">
        <v>43915</v>
      </c>
      <c r="F5596" s="9" t="n">
        <v>43927</v>
      </c>
      <c r="G5596" s="9" t="n">
        <v>43932</v>
      </c>
      <c r="H5596" s="10" t="s">
        <v>36</v>
      </c>
      <c r="I5596" s="0" t="n">
        <v>23</v>
      </c>
      <c r="J5596" s="0" t="n">
        <v>15</v>
      </c>
      <c r="K5596" s="0" t="n">
        <v>256</v>
      </c>
      <c r="L5596" s="0" t="n">
        <v>7</v>
      </c>
      <c r="M5596" s="0" t="n">
        <v>8</v>
      </c>
      <c r="N5596" s="11" t="n">
        <v>0.05</v>
      </c>
      <c r="O5596" s="12" t="n">
        <v>4055.18</v>
      </c>
      <c r="P5596" s="12" t="n">
        <v>5406.9</v>
      </c>
      <c r="Q5596" s="12" t="n">
        <f aca="false">M5596*P5596*(1-N5596)</f>
        <v>41092.44</v>
      </c>
      <c r="R5596" s="12" t="n">
        <f aca="false">M5596*O5596</f>
        <v>32441.44</v>
      </c>
      <c r="S5596" s="12" t="n">
        <f aca="false">Q5596-R5596</f>
        <v>8651</v>
      </c>
      <c r="T5596" s="11" t="n">
        <f aca="false">IFERROR(S5596/Q5596,0)</f>
        <v>0.210525342374412</v>
      </c>
      <c r="U5596" s="13" t="n">
        <f aca="false">F5596-E5596</f>
        <v>12</v>
      </c>
      <c r="V5596" s="13" t="n">
        <f aca="false">G5596-F5596</f>
        <v>5</v>
      </c>
      <c r="W5596" s="13" t="n">
        <f aca="false">G5596-E5596</f>
        <v>17</v>
      </c>
      <c r="X5596" s="10" t="n">
        <f aca="false">YEAR(E5596)</f>
        <v>2020</v>
      </c>
      <c r="Y5596" s="0" t="str">
        <f aca="false">TEXT(E5596,"yyyy-mm")</f>
        <v>2020-03</v>
      </c>
      <c r="Z5596" s="0" t="str">
        <f aca="false">"Q"&amp;ROUNDUP(MONTH(E5596)/3,0)&amp;"-"&amp;YEAR(E5596)</f>
        <v>Q1-2020</v>
      </c>
    </row>
    <row r="5597" customFormat="false" ht="14.25" hidden="false" customHeight="false" outlineLevel="0" collapsed="false">
      <c r="A5597" s="0" t="s">
        <v>5639</v>
      </c>
      <c r="B5597" s="0" t="s">
        <v>34</v>
      </c>
      <c r="C5597" s="0" t="s">
        <v>58</v>
      </c>
      <c r="D5597" s="9" t="n">
        <v>43800</v>
      </c>
      <c r="E5597" s="9" t="n">
        <v>43915</v>
      </c>
      <c r="F5597" s="9" t="n">
        <v>43934</v>
      </c>
      <c r="G5597" s="9" t="n">
        <v>43937</v>
      </c>
      <c r="H5597" s="10" t="s">
        <v>36</v>
      </c>
      <c r="I5597" s="0" t="n">
        <v>1</v>
      </c>
      <c r="J5597" s="0" t="n">
        <v>13</v>
      </c>
      <c r="K5597" s="0" t="n">
        <v>335</v>
      </c>
      <c r="L5597" s="0" t="n">
        <v>45</v>
      </c>
      <c r="M5597" s="0" t="n">
        <v>1</v>
      </c>
      <c r="N5597" s="11" t="n">
        <v>0.4</v>
      </c>
      <c r="O5597" s="12" t="n">
        <v>1434.4</v>
      </c>
      <c r="P5597" s="12" t="n">
        <v>1815.7</v>
      </c>
      <c r="Q5597" s="12" t="n">
        <f aca="false">M5597*P5597*(1-N5597)</f>
        <v>1089.42</v>
      </c>
      <c r="R5597" s="12" t="n">
        <f aca="false">M5597*O5597</f>
        <v>1434.4</v>
      </c>
      <c r="S5597" s="12" t="n">
        <f aca="false">Q5597-R5597</f>
        <v>-344.98</v>
      </c>
      <c r="T5597" s="11" t="n">
        <f aca="false">IFERROR(S5597/Q5597,0)</f>
        <v>-0.316663912907786</v>
      </c>
      <c r="U5597" s="13" t="n">
        <f aca="false">F5597-E5597</f>
        <v>19</v>
      </c>
      <c r="V5597" s="13" t="n">
        <f aca="false">G5597-F5597</f>
        <v>3</v>
      </c>
      <c r="W5597" s="13" t="n">
        <f aca="false">G5597-E5597</f>
        <v>22</v>
      </c>
      <c r="X5597" s="10" t="n">
        <f aca="false">YEAR(E5597)</f>
        <v>2020</v>
      </c>
      <c r="Y5597" s="0" t="str">
        <f aca="false">TEXT(E5597,"yyyy-mm")</f>
        <v>2020-03</v>
      </c>
      <c r="Z5597" s="0" t="str">
        <f aca="false">"Q"&amp;ROUNDUP(MONTH(E5597)/3,0)&amp;"-"&amp;YEAR(E5597)</f>
        <v>Q1-2020</v>
      </c>
    </row>
    <row r="5598" customFormat="false" ht="14.25" hidden="false" customHeight="false" outlineLevel="0" collapsed="false">
      <c r="A5598" s="0" t="s">
        <v>5640</v>
      </c>
      <c r="B5598" s="0" t="s">
        <v>34</v>
      </c>
      <c r="C5598" s="0" t="s">
        <v>48</v>
      </c>
      <c r="D5598" s="9" t="n">
        <v>43800</v>
      </c>
      <c r="E5598" s="9" t="n">
        <v>43915</v>
      </c>
      <c r="F5598" s="9" t="n">
        <v>43934</v>
      </c>
      <c r="G5598" s="9" t="n">
        <v>43940</v>
      </c>
      <c r="H5598" s="10" t="s">
        <v>36</v>
      </c>
      <c r="I5598" s="0" t="n">
        <v>5</v>
      </c>
      <c r="J5598" s="0" t="n">
        <v>43</v>
      </c>
      <c r="K5598" s="0" t="n">
        <v>12</v>
      </c>
      <c r="L5598" s="0" t="n">
        <v>47</v>
      </c>
      <c r="M5598" s="0" t="n">
        <v>7</v>
      </c>
      <c r="N5598" s="11" t="n">
        <v>0.2</v>
      </c>
      <c r="O5598" s="12" t="n">
        <v>1189.92</v>
      </c>
      <c r="P5598" s="12" t="n">
        <v>1983.2</v>
      </c>
      <c r="Q5598" s="12" t="n">
        <f aca="false">M5598*P5598*(1-N5598)</f>
        <v>11105.92</v>
      </c>
      <c r="R5598" s="12" t="n">
        <f aca="false">M5598*O5598</f>
        <v>8329.44</v>
      </c>
      <c r="S5598" s="12" t="n">
        <f aca="false">Q5598-R5598</f>
        <v>2776.48</v>
      </c>
      <c r="T5598" s="11" t="n">
        <f aca="false">IFERROR(S5598/Q5598,0)</f>
        <v>0.25</v>
      </c>
      <c r="U5598" s="13" t="n">
        <f aca="false">F5598-E5598</f>
        <v>19</v>
      </c>
      <c r="V5598" s="13" t="n">
        <f aca="false">G5598-F5598</f>
        <v>6</v>
      </c>
      <c r="W5598" s="13" t="n">
        <f aca="false">G5598-E5598</f>
        <v>25</v>
      </c>
      <c r="X5598" s="10" t="n">
        <f aca="false">YEAR(E5598)</f>
        <v>2020</v>
      </c>
      <c r="Y5598" s="0" t="str">
        <f aca="false">TEXT(E5598,"yyyy-mm")</f>
        <v>2020-03</v>
      </c>
      <c r="Z5598" s="0" t="str">
        <f aca="false">"Q"&amp;ROUNDUP(MONTH(E5598)/3,0)&amp;"-"&amp;YEAR(E5598)</f>
        <v>Q1-2020</v>
      </c>
    </row>
    <row r="5599" customFormat="false" ht="14.25" hidden="false" customHeight="false" outlineLevel="0" collapsed="false">
      <c r="A5599" s="0" t="s">
        <v>5641</v>
      </c>
      <c r="B5599" s="0" t="s">
        <v>34</v>
      </c>
      <c r="C5599" s="0" t="s">
        <v>39</v>
      </c>
      <c r="D5599" s="9" t="n">
        <v>43800</v>
      </c>
      <c r="E5599" s="9" t="n">
        <v>43915</v>
      </c>
      <c r="F5599" s="9" t="n">
        <v>43940</v>
      </c>
      <c r="G5599" s="9" t="n">
        <v>43941</v>
      </c>
      <c r="H5599" s="10" t="s">
        <v>36</v>
      </c>
      <c r="I5599" s="0" t="n">
        <v>3</v>
      </c>
      <c r="J5599" s="0" t="n">
        <v>50</v>
      </c>
      <c r="K5599" s="0" t="n">
        <v>110</v>
      </c>
      <c r="L5599" s="0" t="n">
        <v>37</v>
      </c>
      <c r="M5599" s="0" t="n">
        <v>1</v>
      </c>
      <c r="N5599" s="11" t="n">
        <v>0.05</v>
      </c>
      <c r="O5599" s="12" t="n">
        <v>114.24</v>
      </c>
      <c r="P5599" s="12" t="n">
        <v>207.7</v>
      </c>
      <c r="Q5599" s="12" t="n">
        <f aca="false">M5599*P5599*(1-N5599)</f>
        <v>197.315</v>
      </c>
      <c r="R5599" s="12" t="n">
        <f aca="false">M5599*O5599</f>
        <v>114.24</v>
      </c>
      <c r="S5599" s="12" t="n">
        <f aca="false">Q5599-R5599</f>
        <v>83.075</v>
      </c>
      <c r="T5599" s="11" t="n">
        <f aca="false">IFERROR(S5599/Q5599,0)</f>
        <v>0.421027291386869</v>
      </c>
      <c r="U5599" s="13" t="n">
        <f aca="false">F5599-E5599</f>
        <v>25</v>
      </c>
      <c r="V5599" s="13" t="n">
        <f aca="false">G5599-F5599</f>
        <v>1</v>
      </c>
      <c r="W5599" s="13" t="n">
        <f aca="false">G5599-E5599</f>
        <v>26</v>
      </c>
      <c r="X5599" s="10" t="n">
        <f aca="false">YEAR(E5599)</f>
        <v>2020</v>
      </c>
      <c r="Y5599" s="0" t="str">
        <f aca="false">TEXT(E5599,"yyyy-mm")</f>
        <v>2020-03</v>
      </c>
      <c r="Z5599" s="0" t="str">
        <f aca="false">"Q"&amp;ROUNDUP(MONTH(E5599)/3,0)&amp;"-"&amp;YEAR(E5599)</f>
        <v>Q1-2020</v>
      </c>
    </row>
    <row r="5600" customFormat="false" ht="14.25" hidden="false" customHeight="false" outlineLevel="0" collapsed="false">
      <c r="A5600" s="0" t="s">
        <v>5642</v>
      </c>
      <c r="B5600" s="0" t="s">
        <v>34</v>
      </c>
      <c r="C5600" s="0" t="s">
        <v>46</v>
      </c>
      <c r="D5600" s="9" t="n">
        <v>43800</v>
      </c>
      <c r="E5600" s="9" t="n">
        <v>43916</v>
      </c>
      <c r="F5600" s="9" t="n">
        <v>43938</v>
      </c>
      <c r="G5600" s="9" t="n">
        <v>43947</v>
      </c>
      <c r="H5600" s="10" t="s">
        <v>36</v>
      </c>
      <c r="I5600" s="0" t="n">
        <v>7</v>
      </c>
      <c r="J5600" s="0" t="n">
        <v>18</v>
      </c>
      <c r="K5600" s="0" t="n">
        <v>293</v>
      </c>
      <c r="L5600" s="0" t="n">
        <v>1</v>
      </c>
      <c r="M5600" s="0" t="n">
        <v>8</v>
      </c>
      <c r="N5600" s="11" t="n">
        <v>0.075</v>
      </c>
      <c r="O5600" s="12" t="n">
        <v>2803.55</v>
      </c>
      <c r="P5600" s="12" t="n">
        <v>6371.7</v>
      </c>
      <c r="Q5600" s="12" t="n">
        <f aca="false">M5600*P5600*(1-N5600)</f>
        <v>47150.58</v>
      </c>
      <c r="R5600" s="12" t="n">
        <f aca="false">M5600*O5600</f>
        <v>22428.4</v>
      </c>
      <c r="S5600" s="12" t="n">
        <f aca="false">Q5600-R5600</f>
        <v>24722.18</v>
      </c>
      <c r="T5600" s="11" t="n">
        <f aca="false">IFERROR(S5600/Q5600,0)</f>
        <v>0.524323984985975</v>
      </c>
      <c r="U5600" s="13" t="n">
        <f aca="false">F5600-E5600</f>
        <v>22</v>
      </c>
      <c r="V5600" s="13" t="n">
        <f aca="false">G5600-F5600</f>
        <v>9</v>
      </c>
      <c r="W5600" s="13" t="n">
        <f aca="false">G5600-E5600</f>
        <v>31</v>
      </c>
      <c r="X5600" s="10" t="n">
        <f aca="false">YEAR(E5600)</f>
        <v>2020</v>
      </c>
      <c r="Y5600" s="0" t="str">
        <f aca="false">TEXT(E5600,"yyyy-mm")</f>
        <v>2020-03</v>
      </c>
      <c r="Z5600" s="0" t="str">
        <f aca="false">"Q"&amp;ROUNDUP(MONTH(E5600)/3,0)&amp;"-"&amp;YEAR(E5600)</f>
        <v>Q1-2020</v>
      </c>
    </row>
    <row r="5601" customFormat="false" ht="14.25" hidden="false" customHeight="false" outlineLevel="0" collapsed="false">
      <c r="A5601" s="0" t="s">
        <v>5643</v>
      </c>
      <c r="B5601" s="0" t="s">
        <v>34</v>
      </c>
      <c r="C5601" s="0" t="s">
        <v>46</v>
      </c>
      <c r="D5601" s="9" t="n">
        <v>43800</v>
      </c>
      <c r="E5601" s="9" t="n">
        <v>43916</v>
      </c>
      <c r="F5601" s="9" t="n">
        <v>43934</v>
      </c>
      <c r="G5601" s="9" t="n">
        <v>43943</v>
      </c>
      <c r="H5601" s="10" t="s">
        <v>36</v>
      </c>
      <c r="I5601" s="0" t="n">
        <v>6</v>
      </c>
      <c r="J5601" s="0" t="n">
        <v>41</v>
      </c>
      <c r="K5601" s="0" t="n">
        <v>310</v>
      </c>
      <c r="L5601" s="0" t="n">
        <v>6</v>
      </c>
      <c r="M5601" s="0" t="n">
        <v>5</v>
      </c>
      <c r="N5601" s="11" t="n">
        <v>0.05</v>
      </c>
      <c r="O5601" s="12" t="n">
        <v>455.2</v>
      </c>
      <c r="P5601" s="12" t="n">
        <v>1058.6</v>
      </c>
      <c r="Q5601" s="12" t="n">
        <f aca="false">M5601*P5601*(1-N5601)</f>
        <v>5028.35</v>
      </c>
      <c r="R5601" s="12" t="n">
        <f aca="false">M5601*O5601</f>
        <v>2276</v>
      </c>
      <c r="S5601" s="12" t="n">
        <f aca="false">Q5601-R5601</f>
        <v>2752.35</v>
      </c>
      <c r="T5601" s="11" t="n">
        <f aca="false">IFERROR(S5601/Q5601,0)</f>
        <v>0.547366432328696</v>
      </c>
      <c r="U5601" s="13" t="n">
        <f aca="false">F5601-E5601</f>
        <v>18</v>
      </c>
      <c r="V5601" s="13" t="n">
        <f aca="false">G5601-F5601</f>
        <v>9</v>
      </c>
      <c r="W5601" s="13" t="n">
        <f aca="false">G5601-E5601</f>
        <v>27</v>
      </c>
      <c r="X5601" s="10" t="n">
        <f aca="false">YEAR(E5601)</f>
        <v>2020</v>
      </c>
      <c r="Y5601" s="0" t="str">
        <f aca="false">TEXT(E5601,"yyyy-mm")</f>
        <v>2020-03</v>
      </c>
      <c r="Z5601" s="0" t="str">
        <f aca="false">"Q"&amp;ROUNDUP(MONTH(E5601)/3,0)&amp;"-"&amp;YEAR(E5601)</f>
        <v>Q1-2020</v>
      </c>
    </row>
    <row r="5602" customFormat="false" ht="14.25" hidden="false" customHeight="false" outlineLevel="0" collapsed="false">
      <c r="A5602" s="0" t="s">
        <v>5644</v>
      </c>
      <c r="B5602" s="0" t="s">
        <v>38</v>
      </c>
      <c r="C5602" s="0" t="s">
        <v>46</v>
      </c>
      <c r="D5602" s="9" t="n">
        <v>43800</v>
      </c>
      <c r="E5602" s="9" t="n">
        <v>43916</v>
      </c>
      <c r="F5602" s="9" t="n">
        <v>43934</v>
      </c>
      <c r="G5602" s="9" t="n">
        <v>43941</v>
      </c>
      <c r="H5602" s="10" t="s">
        <v>36</v>
      </c>
      <c r="I5602" s="0" t="n">
        <v>12</v>
      </c>
      <c r="J5602" s="0" t="n">
        <v>1</v>
      </c>
      <c r="K5602" s="0" t="n">
        <v>286</v>
      </c>
      <c r="L5602" s="0" t="n">
        <v>17</v>
      </c>
      <c r="M5602" s="0" t="n">
        <v>3</v>
      </c>
      <c r="N5602" s="11" t="n">
        <v>0.075</v>
      </c>
      <c r="O5602" s="12" t="n">
        <v>2796.92</v>
      </c>
      <c r="P5602" s="12" t="n">
        <v>5085.3</v>
      </c>
      <c r="Q5602" s="12" t="n">
        <f aca="false">M5602*P5602*(1-N5602)</f>
        <v>14111.7075</v>
      </c>
      <c r="R5602" s="12" t="n">
        <f aca="false">M5602*O5602</f>
        <v>8390.76</v>
      </c>
      <c r="S5602" s="12" t="n">
        <f aca="false">Q5602-R5602</f>
        <v>5720.9475</v>
      </c>
      <c r="T5602" s="11" t="n">
        <f aca="false">IFERROR(S5602/Q5602,0)</f>
        <v>0.405404342458204</v>
      </c>
      <c r="U5602" s="13" t="n">
        <f aca="false">F5602-E5602</f>
        <v>18</v>
      </c>
      <c r="V5602" s="13" t="n">
        <f aca="false">G5602-F5602</f>
        <v>7</v>
      </c>
      <c r="W5602" s="13" t="n">
        <f aca="false">G5602-E5602</f>
        <v>25</v>
      </c>
      <c r="X5602" s="10" t="n">
        <f aca="false">YEAR(E5602)</f>
        <v>2020</v>
      </c>
      <c r="Y5602" s="0" t="str">
        <f aca="false">TEXT(E5602,"yyyy-mm")</f>
        <v>2020-03</v>
      </c>
      <c r="Z5602" s="0" t="str">
        <f aca="false">"Q"&amp;ROUNDUP(MONTH(E5602)/3,0)&amp;"-"&amp;YEAR(E5602)</f>
        <v>Q1-2020</v>
      </c>
    </row>
    <row r="5603" customFormat="false" ht="14.25" hidden="false" customHeight="false" outlineLevel="0" collapsed="false">
      <c r="A5603" s="0" t="s">
        <v>5645</v>
      </c>
      <c r="B5603" s="0" t="s">
        <v>34</v>
      </c>
      <c r="C5603" s="0" t="s">
        <v>35</v>
      </c>
      <c r="D5603" s="9" t="n">
        <v>43800</v>
      </c>
      <c r="E5603" s="9" t="n">
        <v>43916</v>
      </c>
      <c r="F5603" s="9" t="n">
        <v>43929</v>
      </c>
      <c r="G5603" s="9" t="n">
        <v>43936</v>
      </c>
      <c r="H5603" s="10" t="s">
        <v>36</v>
      </c>
      <c r="I5603" s="0" t="n">
        <v>6</v>
      </c>
      <c r="J5603" s="0" t="n">
        <v>9</v>
      </c>
      <c r="K5603" s="0" t="n">
        <v>251</v>
      </c>
      <c r="L5603" s="0" t="n">
        <v>11</v>
      </c>
      <c r="M5603" s="0" t="n">
        <v>7</v>
      </c>
      <c r="N5603" s="11" t="n">
        <v>0.4</v>
      </c>
      <c r="O5603" s="12" t="n">
        <v>1839.02</v>
      </c>
      <c r="P5603" s="12" t="n">
        <v>3912.8</v>
      </c>
      <c r="Q5603" s="12" t="n">
        <f aca="false">M5603*P5603*(1-N5603)</f>
        <v>16433.76</v>
      </c>
      <c r="R5603" s="12" t="n">
        <f aca="false">M5603*O5603</f>
        <v>12873.14</v>
      </c>
      <c r="S5603" s="12" t="n">
        <f aca="false">Q5603-R5603</f>
        <v>3560.62</v>
      </c>
      <c r="T5603" s="11" t="n">
        <f aca="false">IFERROR(S5603/Q5603,0)</f>
        <v>0.216664962856948</v>
      </c>
      <c r="U5603" s="13" t="n">
        <f aca="false">F5603-E5603</f>
        <v>13</v>
      </c>
      <c r="V5603" s="13" t="n">
        <f aca="false">G5603-F5603</f>
        <v>7</v>
      </c>
      <c r="W5603" s="13" t="n">
        <f aca="false">G5603-E5603</f>
        <v>20</v>
      </c>
      <c r="X5603" s="10" t="n">
        <f aca="false">YEAR(E5603)</f>
        <v>2020</v>
      </c>
      <c r="Y5603" s="0" t="str">
        <f aca="false">TEXT(E5603,"yyyy-mm")</f>
        <v>2020-03</v>
      </c>
      <c r="Z5603" s="0" t="str">
        <f aca="false">"Q"&amp;ROUNDUP(MONTH(E5603)/3,0)&amp;"-"&amp;YEAR(E5603)</f>
        <v>Q1-2020</v>
      </c>
    </row>
    <row r="5604" customFormat="false" ht="14.25" hidden="false" customHeight="false" outlineLevel="0" collapsed="false">
      <c r="A5604" s="0" t="s">
        <v>5646</v>
      </c>
      <c r="B5604" s="0" t="s">
        <v>38</v>
      </c>
      <c r="C5604" s="0" t="s">
        <v>48</v>
      </c>
      <c r="D5604" s="9" t="n">
        <v>43800</v>
      </c>
      <c r="E5604" s="9" t="n">
        <v>43917</v>
      </c>
      <c r="F5604" s="9" t="n">
        <v>43932</v>
      </c>
      <c r="G5604" s="9" t="n">
        <v>43935</v>
      </c>
      <c r="H5604" s="10" t="s">
        <v>36</v>
      </c>
      <c r="I5604" s="0" t="n">
        <v>14</v>
      </c>
      <c r="J5604" s="0" t="n">
        <v>10</v>
      </c>
      <c r="K5604" s="0" t="n">
        <v>15</v>
      </c>
      <c r="L5604" s="0" t="n">
        <v>17</v>
      </c>
      <c r="M5604" s="0" t="n">
        <v>7</v>
      </c>
      <c r="N5604" s="11" t="n">
        <v>0.1</v>
      </c>
      <c r="O5604" s="12" t="n">
        <v>571.71</v>
      </c>
      <c r="P5604" s="12" t="n">
        <v>1078.7</v>
      </c>
      <c r="Q5604" s="12" t="n">
        <f aca="false">M5604*P5604*(1-N5604)</f>
        <v>6795.81</v>
      </c>
      <c r="R5604" s="12" t="n">
        <f aca="false">M5604*O5604</f>
        <v>4001.97</v>
      </c>
      <c r="S5604" s="12" t="n">
        <f aca="false">Q5604-R5604</f>
        <v>2793.84</v>
      </c>
      <c r="T5604" s="11" t="n">
        <f aca="false">IFERROR(S5604/Q5604,0)</f>
        <v>0.411112141157566</v>
      </c>
      <c r="U5604" s="13" t="n">
        <f aca="false">F5604-E5604</f>
        <v>15</v>
      </c>
      <c r="V5604" s="13" t="n">
        <f aca="false">G5604-F5604</f>
        <v>3</v>
      </c>
      <c r="W5604" s="13" t="n">
        <f aca="false">G5604-E5604</f>
        <v>18</v>
      </c>
      <c r="X5604" s="10" t="n">
        <f aca="false">YEAR(E5604)</f>
        <v>2020</v>
      </c>
      <c r="Y5604" s="0" t="str">
        <f aca="false">TEXT(E5604,"yyyy-mm")</f>
        <v>2020-03</v>
      </c>
      <c r="Z5604" s="0" t="str">
        <f aca="false">"Q"&amp;ROUNDUP(MONTH(E5604)/3,0)&amp;"-"&amp;YEAR(E5604)</f>
        <v>Q1-2020</v>
      </c>
    </row>
    <row r="5605" customFormat="false" ht="14.25" hidden="false" customHeight="false" outlineLevel="0" collapsed="false">
      <c r="A5605" s="0" t="s">
        <v>5647</v>
      </c>
      <c r="B5605" s="0" t="s">
        <v>41</v>
      </c>
      <c r="C5605" s="0" t="s">
        <v>79</v>
      </c>
      <c r="D5605" s="9" t="n">
        <v>43800</v>
      </c>
      <c r="E5605" s="9" t="n">
        <v>43917</v>
      </c>
      <c r="F5605" s="9" t="n">
        <v>43924</v>
      </c>
      <c r="G5605" s="9" t="n">
        <v>43934</v>
      </c>
      <c r="H5605" s="10" t="s">
        <v>36</v>
      </c>
      <c r="I5605" s="0" t="n">
        <v>25</v>
      </c>
      <c r="J5605" s="0" t="n">
        <v>25</v>
      </c>
      <c r="K5605" s="0" t="n">
        <v>72</v>
      </c>
      <c r="L5605" s="0" t="n">
        <v>20</v>
      </c>
      <c r="M5605" s="0" t="n">
        <v>8</v>
      </c>
      <c r="N5605" s="11" t="n">
        <v>0.2</v>
      </c>
      <c r="O5605" s="12" t="n">
        <v>920.98</v>
      </c>
      <c r="P5605" s="12" t="n">
        <v>1165.8</v>
      </c>
      <c r="Q5605" s="12" t="n">
        <f aca="false">M5605*P5605*(1-N5605)</f>
        <v>7461.12</v>
      </c>
      <c r="R5605" s="12" t="n">
        <f aca="false">M5605*O5605</f>
        <v>7367.84</v>
      </c>
      <c r="S5605" s="12" t="n">
        <f aca="false">Q5605-R5605</f>
        <v>93.2799999999998</v>
      </c>
      <c r="T5605" s="11" t="n">
        <f aca="false">IFERROR(S5605/Q5605,0)</f>
        <v>0.0125021444501629</v>
      </c>
      <c r="U5605" s="13" t="n">
        <f aca="false">F5605-E5605</f>
        <v>7</v>
      </c>
      <c r="V5605" s="13" t="n">
        <f aca="false">G5605-F5605</f>
        <v>10</v>
      </c>
      <c r="W5605" s="13" t="n">
        <f aca="false">G5605-E5605</f>
        <v>17</v>
      </c>
      <c r="X5605" s="10" t="n">
        <f aca="false">YEAR(E5605)</f>
        <v>2020</v>
      </c>
      <c r="Y5605" s="0" t="str">
        <f aca="false">TEXT(E5605,"yyyy-mm")</f>
        <v>2020-03</v>
      </c>
      <c r="Z5605" s="0" t="str">
        <f aca="false">"Q"&amp;ROUNDUP(MONTH(E5605)/3,0)&amp;"-"&amp;YEAR(E5605)</f>
        <v>Q1-2020</v>
      </c>
    </row>
    <row r="5606" customFormat="false" ht="14.25" hidden="false" customHeight="false" outlineLevel="0" collapsed="false">
      <c r="A5606" s="0" t="s">
        <v>5648</v>
      </c>
      <c r="B5606" s="0" t="s">
        <v>34</v>
      </c>
      <c r="C5606" s="0" t="s">
        <v>46</v>
      </c>
      <c r="D5606" s="9" t="n">
        <v>43800</v>
      </c>
      <c r="E5606" s="9" t="n">
        <v>43917</v>
      </c>
      <c r="F5606" s="9" t="n">
        <v>43922</v>
      </c>
      <c r="G5606" s="9" t="n">
        <v>43931</v>
      </c>
      <c r="H5606" s="10" t="s">
        <v>36</v>
      </c>
      <c r="I5606" s="0" t="n">
        <v>11</v>
      </c>
      <c r="J5606" s="0" t="n">
        <v>37</v>
      </c>
      <c r="K5606" s="0" t="n">
        <v>265</v>
      </c>
      <c r="L5606" s="0" t="n">
        <v>37</v>
      </c>
      <c r="M5606" s="0" t="n">
        <v>5</v>
      </c>
      <c r="N5606" s="11" t="n">
        <v>0.1</v>
      </c>
      <c r="O5606" s="12" t="n">
        <v>863.76</v>
      </c>
      <c r="P5606" s="12" t="n">
        <v>1963.1</v>
      </c>
      <c r="Q5606" s="12" t="n">
        <f aca="false">M5606*P5606*(1-N5606)</f>
        <v>8833.95</v>
      </c>
      <c r="R5606" s="12" t="n">
        <f aca="false">M5606*O5606</f>
        <v>4318.8</v>
      </c>
      <c r="S5606" s="12" t="n">
        <f aca="false">Q5606-R5606</f>
        <v>4515.15</v>
      </c>
      <c r="T5606" s="11" t="n">
        <f aca="false">IFERROR(S5606/Q5606,0)</f>
        <v>0.511113375104002</v>
      </c>
      <c r="U5606" s="13" t="n">
        <f aca="false">F5606-E5606</f>
        <v>5</v>
      </c>
      <c r="V5606" s="13" t="n">
        <f aca="false">G5606-F5606</f>
        <v>9</v>
      </c>
      <c r="W5606" s="13" t="n">
        <f aca="false">G5606-E5606</f>
        <v>14</v>
      </c>
      <c r="X5606" s="10" t="n">
        <f aca="false">YEAR(E5606)</f>
        <v>2020</v>
      </c>
      <c r="Y5606" s="0" t="str">
        <f aca="false">TEXT(E5606,"yyyy-mm")</f>
        <v>2020-03</v>
      </c>
      <c r="Z5606" s="0" t="str">
        <f aca="false">"Q"&amp;ROUNDUP(MONTH(E5606)/3,0)&amp;"-"&amp;YEAR(E5606)</f>
        <v>Q1-2020</v>
      </c>
    </row>
    <row r="5607" customFormat="false" ht="14.25" hidden="false" customHeight="false" outlineLevel="0" collapsed="false">
      <c r="A5607" s="0" t="s">
        <v>5649</v>
      </c>
      <c r="B5607" s="0" t="s">
        <v>38</v>
      </c>
      <c r="C5607" s="0" t="s">
        <v>48</v>
      </c>
      <c r="D5607" s="9" t="n">
        <v>43800</v>
      </c>
      <c r="E5607" s="9" t="n">
        <v>43917</v>
      </c>
      <c r="F5607" s="9" t="n">
        <v>43922</v>
      </c>
      <c r="G5607" s="9" t="n">
        <v>43932</v>
      </c>
      <c r="H5607" s="10" t="s">
        <v>36</v>
      </c>
      <c r="I5607" s="0" t="n">
        <v>14</v>
      </c>
      <c r="J5607" s="0" t="n">
        <v>1</v>
      </c>
      <c r="K5607" s="0" t="n">
        <v>37</v>
      </c>
      <c r="L5607" s="0" t="n">
        <v>7</v>
      </c>
      <c r="M5607" s="0" t="n">
        <v>3</v>
      </c>
      <c r="N5607" s="11" t="n">
        <v>0.2</v>
      </c>
      <c r="O5607" s="12" t="n">
        <v>616.27</v>
      </c>
      <c r="P5607" s="12" t="n">
        <v>844.2</v>
      </c>
      <c r="Q5607" s="12" t="n">
        <f aca="false">M5607*P5607*(1-N5607)</f>
        <v>2026.08</v>
      </c>
      <c r="R5607" s="12" t="n">
        <f aca="false">M5607*O5607</f>
        <v>1848.81</v>
      </c>
      <c r="S5607" s="12" t="n">
        <f aca="false">Q5607-R5607</f>
        <v>177.27</v>
      </c>
      <c r="T5607" s="11" t="n">
        <f aca="false">IFERROR(S5607/Q5607,0)</f>
        <v>0.0874940772328834</v>
      </c>
      <c r="U5607" s="13" t="n">
        <f aca="false">F5607-E5607</f>
        <v>5</v>
      </c>
      <c r="V5607" s="13" t="n">
        <f aca="false">G5607-F5607</f>
        <v>10</v>
      </c>
      <c r="W5607" s="13" t="n">
        <f aca="false">G5607-E5607</f>
        <v>15</v>
      </c>
      <c r="X5607" s="10" t="n">
        <f aca="false">YEAR(E5607)</f>
        <v>2020</v>
      </c>
      <c r="Y5607" s="0" t="str">
        <f aca="false">TEXT(E5607,"yyyy-mm")</f>
        <v>2020-03</v>
      </c>
      <c r="Z5607" s="0" t="str">
        <f aca="false">"Q"&amp;ROUNDUP(MONTH(E5607)/3,0)&amp;"-"&amp;YEAR(E5607)</f>
        <v>Q1-2020</v>
      </c>
    </row>
    <row r="5608" customFormat="false" ht="14.25" hidden="false" customHeight="false" outlineLevel="0" collapsed="false">
      <c r="A5608" s="0" t="s">
        <v>5650</v>
      </c>
      <c r="B5608" s="0" t="s">
        <v>34</v>
      </c>
      <c r="C5608" s="0" t="s">
        <v>39</v>
      </c>
      <c r="D5608" s="9" t="n">
        <v>43800</v>
      </c>
      <c r="E5608" s="9" t="n">
        <v>43917</v>
      </c>
      <c r="F5608" s="9" t="n">
        <v>43937</v>
      </c>
      <c r="G5608" s="9" t="n">
        <v>43944</v>
      </c>
      <c r="H5608" s="10" t="s">
        <v>36</v>
      </c>
      <c r="I5608" s="0" t="n">
        <v>7</v>
      </c>
      <c r="J5608" s="0" t="n">
        <v>41</v>
      </c>
      <c r="K5608" s="0" t="n">
        <v>106</v>
      </c>
      <c r="L5608" s="0" t="n">
        <v>11</v>
      </c>
      <c r="M5608" s="0" t="n">
        <v>4</v>
      </c>
      <c r="N5608" s="11" t="n">
        <v>0.15</v>
      </c>
      <c r="O5608" s="12" t="n">
        <v>2737.82</v>
      </c>
      <c r="P5608" s="12" t="n">
        <v>5165.7</v>
      </c>
      <c r="Q5608" s="12" t="n">
        <f aca="false">M5608*P5608*(1-N5608)</f>
        <v>17563.38</v>
      </c>
      <c r="R5608" s="12" t="n">
        <f aca="false">M5608*O5608</f>
        <v>10951.28</v>
      </c>
      <c r="S5608" s="12" t="n">
        <f aca="false">Q5608-R5608</f>
        <v>6612.1</v>
      </c>
      <c r="T5608" s="11" t="n">
        <f aca="false">IFERROR(S5608/Q5608,0)</f>
        <v>0.37647081598189</v>
      </c>
      <c r="U5608" s="13" t="n">
        <f aca="false">F5608-E5608</f>
        <v>20</v>
      </c>
      <c r="V5608" s="13" t="n">
        <f aca="false">G5608-F5608</f>
        <v>7</v>
      </c>
      <c r="W5608" s="13" t="n">
        <f aca="false">G5608-E5608</f>
        <v>27</v>
      </c>
      <c r="X5608" s="10" t="n">
        <f aca="false">YEAR(E5608)</f>
        <v>2020</v>
      </c>
      <c r="Y5608" s="0" t="str">
        <f aca="false">TEXT(E5608,"yyyy-mm")</f>
        <v>2020-03</v>
      </c>
      <c r="Z5608" s="0" t="str">
        <f aca="false">"Q"&amp;ROUNDUP(MONTH(E5608)/3,0)&amp;"-"&amp;YEAR(E5608)</f>
        <v>Q1-2020</v>
      </c>
    </row>
    <row r="5609" customFormat="false" ht="14.25" hidden="false" customHeight="false" outlineLevel="0" collapsed="false">
      <c r="A5609" s="0" t="s">
        <v>5651</v>
      </c>
      <c r="B5609" s="0" t="s">
        <v>34</v>
      </c>
      <c r="C5609" s="0" t="s">
        <v>79</v>
      </c>
      <c r="D5609" s="9" t="n">
        <v>43800</v>
      </c>
      <c r="E5609" s="9" t="n">
        <v>43917</v>
      </c>
      <c r="F5609" s="9" t="n">
        <v>43921</v>
      </c>
      <c r="G5609" s="9" t="n">
        <v>43923</v>
      </c>
      <c r="H5609" s="10" t="s">
        <v>36</v>
      </c>
      <c r="I5609" s="0" t="n">
        <v>2</v>
      </c>
      <c r="J5609" s="0" t="n">
        <v>25</v>
      </c>
      <c r="K5609" s="0" t="n">
        <v>72</v>
      </c>
      <c r="L5609" s="0" t="n">
        <v>10</v>
      </c>
      <c r="M5609" s="0" t="n">
        <v>2</v>
      </c>
      <c r="N5609" s="11" t="n">
        <v>0.15</v>
      </c>
      <c r="O5609" s="12" t="n">
        <v>2063.13</v>
      </c>
      <c r="P5609" s="12" t="n">
        <v>2485.7</v>
      </c>
      <c r="Q5609" s="12" t="n">
        <f aca="false">M5609*P5609*(1-N5609)</f>
        <v>4225.69</v>
      </c>
      <c r="R5609" s="12" t="n">
        <f aca="false">M5609*O5609</f>
        <v>4126.26</v>
      </c>
      <c r="S5609" s="12" t="n">
        <f aca="false">Q5609-R5609</f>
        <v>99.4299999999994</v>
      </c>
      <c r="T5609" s="11" t="n">
        <f aca="false">IFERROR(S5609/Q5609,0)</f>
        <v>0.0235298850601912</v>
      </c>
      <c r="U5609" s="13" t="n">
        <f aca="false">F5609-E5609</f>
        <v>4</v>
      </c>
      <c r="V5609" s="13" t="n">
        <f aca="false">G5609-F5609</f>
        <v>2</v>
      </c>
      <c r="W5609" s="13" t="n">
        <f aca="false">G5609-E5609</f>
        <v>6</v>
      </c>
      <c r="X5609" s="10" t="n">
        <f aca="false">YEAR(E5609)</f>
        <v>2020</v>
      </c>
      <c r="Y5609" s="0" t="str">
        <f aca="false">TEXT(E5609,"yyyy-mm")</f>
        <v>2020-03</v>
      </c>
      <c r="Z5609" s="0" t="str">
        <f aca="false">"Q"&amp;ROUNDUP(MONTH(E5609)/3,0)&amp;"-"&amp;YEAR(E5609)</f>
        <v>Q1-2020</v>
      </c>
    </row>
    <row r="5610" customFormat="false" ht="14.25" hidden="false" customHeight="false" outlineLevel="0" collapsed="false">
      <c r="A5610" s="0" t="s">
        <v>5652</v>
      </c>
      <c r="B5610" s="0" t="s">
        <v>43</v>
      </c>
      <c r="C5610" s="0" t="s">
        <v>46</v>
      </c>
      <c r="D5610" s="9" t="n">
        <v>43800</v>
      </c>
      <c r="E5610" s="9" t="n">
        <v>43918</v>
      </c>
      <c r="F5610" s="9" t="n">
        <v>43928</v>
      </c>
      <c r="G5610" s="9" t="n">
        <v>43936</v>
      </c>
      <c r="H5610" s="10" t="s">
        <v>36</v>
      </c>
      <c r="I5610" s="0" t="n">
        <v>27</v>
      </c>
      <c r="J5610" s="0" t="n">
        <v>19</v>
      </c>
      <c r="K5610" s="0" t="n">
        <v>275</v>
      </c>
      <c r="L5610" s="0" t="n">
        <v>27</v>
      </c>
      <c r="M5610" s="0" t="n">
        <v>3</v>
      </c>
      <c r="N5610" s="11" t="n">
        <v>0.1</v>
      </c>
      <c r="O5610" s="12" t="n">
        <v>846.61</v>
      </c>
      <c r="P5610" s="12" t="n">
        <v>1045.2</v>
      </c>
      <c r="Q5610" s="12" t="n">
        <f aca="false">M5610*P5610*(1-N5610)</f>
        <v>2822.04</v>
      </c>
      <c r="R5610" s="12" t="n">
        <f aca="false">M5610*O5610</f>
        <v>2539.83</v>
      </c>
      <c r="S5610" s="12" t="n">
        <f aca="false">Q5610-R5610</f>
        <v>282.210000000001</v>
      </c>
      <c r="T5610" s="11" t="n">
        <f aca="false">IFERROR(S5610/Q5610,0)</f>
        <v>0.100002126121529</v>
      </c>
      <c r="U5610" s="13" t="n">
        <f aca="false">F5610-E5610</f>
        <v>10</v>
      </c>
      <c r="V5610" s="13" t="n">
        <f aca="false">G5610-F5610</f>
        <v>8</v>
      </c>
      <c r="W5610" s="13" t="n">
        <f aca="false">G5610-E5610</f>
        <v>18</v>
      </c>
      <c r="X5610" s="10" t="n">
        <f aca="false">YEAR(E5610)</f>
        <v>2020</v>
      </c>
      <c r="Y5610" s="0" t="str">
        <f aca="false">TEXT(E5610,"yyyy-mm")</f>
        <v>2020-03</v>
      </c>
      <c r="Z5610" s="0" t="str">
        <f aca="false">"Q"&amp;ROUNDUP(MONTH(E5610)/3,0)&amp;"-"&amp;YEAR(E5610)</f>
        <v>Q1-2020</v>
      </c>
    </row>
    <row r="5611" customFormat="false" ht="14.25" hidden="false" customHeight="false" outlineLevel="0" collapsed="false">
      <c r="A5611" s="0" t="s">
        <v>5653</v>
      </c>
      <c r="B5611" s="0" t="s">
        <v>43</v>
      </c>
      <c r="C5611" s="0" t="s">
        <v>79</v>
      </c>
      <c r="D5611" s="9" t="n">
        <v>43800</v>
      </c>
      <c r="E5611" s="9" t="n">
        <v>43918</v>
      </c>
      <c r="F5611" s="9" t="n">
        <v>43930</v>
      </c>
      <c r="G5611" s="9" t="n">
        <v>43931</v>
      </c>
      <c r="H5611" s="10" t="s">
        <v>36</v>
      </c>
      <c r="I5611" s="0" t="n">
        <v>27</v>
      </c>
      <c r="J5611" s="0" t="n">
        <v>20</v>
      </c>
      <c r="K5611" s="0" t="n">
        <v>79</v>
      </c>
      <c r="L5611" s="0" t="n">
        <v>34</v>
      </c>
      <c r="M5611" s="0" t="n">
        <v>2</v>
      </c>
      <c r="N5611" s="11" t="n">
        <v>0.075</v>
      </c>
      <c r="O5611" s="12" t="n">
        <v>1532.96</v>
      </c>
      <c r="P5611" s="12" t="n">
        <v>2358.4</v>
      </c>
      <c r="Q5611" s="12" t="n">
        <f aca="false">M5611*P5611*(1-N5611)</f>
        <v>4363.04</v>
      </c>
      <c r="R5611" s="12" t="n">
        <f aca="false">M5611*O5611</f>
        <v>3065.92</v>
      </c>
      <c r="S5611" s="12" t="n">
        <f aca="false">Q5611-R5611</f>
        <v>1297.12</v>
      </c>
      <c r="T5611" s="11" t="n">
        <f aca="false">IFERROR(S5611/Q5611,0)</f>
        <v>0.297297297297297</v>
      </c>
      <c r="U5611" s="13" t="n">
        <f aca="false">F5611-E5611</f>
        <v>12</v>
      </c>
      <c r="V5611" s="13" t="n">
        <f aca="false">G5611-F5611</f>
        <v>1</v>
      </c>
      <c r="W5611" s="13" t="n">
        <f aca="false">G5611-E5611</f>
        <v>13</v>
      </c>
      <c r="X5611" s="10" t="n">
        <f aca="false">YEAR(E5611)</f>
        <v>2020</v>
      </c>
      <c r="Y5611" s="0" t="str">
        <f aca="false">TEXT(E5611,"yyyy-mm")</f>
        <v>2020-03</v>
      </c>
      <c r="Z5611" s="0" t="str">
        <f aca="false">"Q"&amp;ROUNDUP(MONTH(E5611)/3,0)&amp;"-"&amp;YEAR(E5611)</f>
        <v>Q1-2020</v>
      </c>
    </row>
    <row r="5612" customFormat="false" ht="14.25" hidden="false" customHeight="false" outlineLevel="0" collapsed="false">
      <c r="A5612" s="0" t="s">
        <v>5654</v>
      </c>
      <c r="B5612" s="0" t="s">
        <v>41</v>
      </c>
      <c r="C5612" s="0" t="s">
        <v>35</v>
      </c>
      <c r="D5612" s="9" t="n">
        <v>43800</v>
      </c>
      <c r="E5612" s="9" t="n">
        <v>43918</v>
      </c>
      <c r="F5612" s="9" t="n">
        <v>43939</v>
      </c>
      <c r="G5612" s="9" t="n">
        <v>43943</v>
      </c>
      <c r="H5612" s="10" t="s">
        <v>36</v>
      </c>
      <c r="I5612" s="0" t="n">
        <v>23</v>
      </c>
      <c r="J5612" s="0" t="n">
        <v>8</v>
      </c>
      <c r="K5612" s="0" t="n">
        <v>229</v>
      </c>
      <c r="L5612" s="0" t="n">
        <v>44</v>
      </c>
      <c r="M5612" s="0" t="n">
        <v>2</v>
      </c>
      <c r="N5612" s="11" t="n">
        <v>0.1</v>
      </c>
      <c r="O5612" s="12" t="n">
        <v>751.74</v>
      </c>
      <c r="P5612" s="12" t="n">
        <v>1252.9</v>
      </c>
      <c r="Q5612" s="12" t="n">
        <f aca="false">M5612*P5612*(1-N5612)</f>
        <v>2255.22</v>
      </c>
      <c r="R5612" s="12" t="n">
        <f aca="false">M5612*O5612</f>
        <v>1503.48</v>
      </c>
      <c r="S5612" s="12" t="n">
        <f aca="false">Q5612-R5612</f>
        <v>751.74</v>
      </c>
      <c r="T5612" s="11" t="n">
        <f aca="false">IFERROR(S5612/Q5612,0)</f>
        <v>0.333333333333333</v>
      </c>
      <c r="U5612" s="13" t="n">
        <f aca="false">F5612-E5612</f>
        <v>21</v>
      </c>
      <c r="V5612" s="13" t="n">
        <f aca="false">G5612-F5612</f>
        <v>4</v>
      </c>
      <c r="W5612" s="13" t="n">
        <f aca="false">G5612-E5612</f>
        <v>25</v>
      </c>
      <c r="X5612" s="10" t="n">
        <f aca="false">YEAR(E5612)</f>
        <v>2020</v>
      </c>
      <c r="Y5612" s="0" t="str">
        <f aca="false">TEXT(E5612,"yyyy-mm")</f>
        <v>2020-03</v>
      </c>
      <c r="Z5612" s="0" t="str">
        <f aca="false">"Q"&amp;ROUNDUP(MONTH(E5612)/3,0)&amp;"-"&amp;YEAR(E5612)</f>
        <v>Q1-2020</v>
      </c>
    </row>
    <row r="5613" customFormat="false" ht="14.25" hidden="false" customHeight="false" outlineLevel="0" collapsed="false">
      <c r="A5613" s="0" t="s">
        <v>5655</v>
      </c>
      <c r="B5613" s="0" t="s">
        <v>41</v>
      </c>
      <c r="C5613" s="0" t="s">
        <v>39</v>
      </c>
      <c r="D5613" s="9" t="n">
        <v>43800</v>
      </c>
      <c r="E5613" s="9" t="n">
        <v>43918</v>
      </c>
      <c r="F5613" s="9" t="n">
        <v>43938</v>
      </c>
      <c r="G5613" s="9" t="n">
        <v>43947</v>
      </c>
      <c r="H5613" s="10" t="s">
        <v>36</v>
      </c>
      <c r="I5613" s="0" t="n">
        <v>21</v>
      </c>
      <c r="J5613" s="0" t="n">
        <v>18</v>
      </c>
      <c r="K5613" s="0" t="n">
        <v>149</v>
      </c>
      <c r="L5613" s="0" t="n">
        <v>4</v>
      </c>
      <c r="M5613" s="0" t="n">
        <v>3</v>
      </c>
      <c r="N5613" s="11" t="n">
        <v>0.05</v>
      </c>
      <c r="O5613" s="12" t="n">
        <v>825.71</v>
      </c>
      <c r="P5613" s="12" t="n">
        <v>1058.6</v>
      </c>
      <c r="Q5613" s="12" t="n">
        <f aca="false">M5613*P5613*(1-N5613)</f>
        <v>3017.01</v>
      </c>
      <c r="R5613" s="12" t="n">
        <f aca="false">M5613*O5613</f>
        <v>2477.13</v>
      </c>
      <c r="S5613" s="12" t="n">
        <f aca="false">Q5613-R5613</f>
        <v>539.88</v>
      </c>
      <c r="T5613" s="11" t="n">
        <f aca="false">IFERROR(S5613/Q5613,0)</f>
        <v>0.178945379697117</v>
      </c>
      <c r="U5613" s="13" t="n">
        <f aca="false">F5613-E5613</f>
        <v>20</v>
      </c>
      <c r="V5613" s="13" t="n">
        <f aca="false">G5613-F5613</f>
        <v>9</v>
      </c>
      <c r="W5613" s="13" t="n">
        <f aca="false">G5613-E5613</f>
        <v>29</v>
      </c>
      <c r="X5613" s="10" t="n">
        <f aca="false">YEAR(E5613)</f>
        <v>2020</v>
      </c>
      <c r="Y5613" s="0" t="str">
        <f aca="false">TEXT(E5613,"yyyy-mm")</f>
        <v>2020-03</v>
      </c>
      <c r="Z5613" s="0" t="str">
        <f aca="false">"Q"&amp;ROUNDUP(MONTH(E5613)/3,0)&amp;"-"&amp;YEAR(E5613)</f>
        <v>Q1-2020</v>
      </c>
    </row>
    <row r="5614" customFormat="false" ht="14.25" hidden="false" customHeight="false" outlineLevel="0" collapsed="false">
      <c r="A5614" s="0" t="s">
        <v>5656</v>
      </c>
      <c r="B5614" s="0" t="s">
        <v>41</v>
      </c>
      <c r="C5614" s="0" t="s">
        <v>46</v>
      </c>
      <c r="D5614" s="9" t="n">
        <v>43800</v>
      </c>
      <c r="E5614" s="9" t="n">
        <v>43918</v>
      </c>
      <c r="F5614" s="9" t="n">
        <v>43941</v>
      </c>
      <c r="G5614" s="9" t="n">
        <v>43948</v>
      </c>
      <c r="H5614" s="10" t="s">
        <v>36</v>
      </c>
      <c r="I5614" s="0" t="n">
        <v>21</v>
      </c>
      <c r="J5614" s="0" t="n">
        <v>22</v>
      </c>
      <c r="K5614" s="0" t="n">
        <v>263</v>
      </c>
      <c r="L5614" s="0" t="n">
        <v>6</v>
      </c>
      <c r="M5614" s="0" t="n">
        <v>7</v>
      </c>
      <c r="N5614" s="11" t="n">
        <v>0.2</v>
      </c>
      <c r="O5614" s="12" t="n">
        <v>1387.3</v>
      </c>
      <c r="P5614" s="12" t="n">
        <v>2391.9</v>
      </c>
      <c r="Q5614" s="12" t="n">
        <f aca="false">M5614*P5614*(1-N5614)</f>
        <v>13394.64</v>
      </c>
      <c r="R5614" s="12" t="n">
        <f aca="false">M5614*O5614</f>
        <v>9711.1</v>
      </c>
      <c r="S5614" s="12" t="n">
        <f aca="false">Q5614-R5614</f>
        <v>3683.54</v>
      </c>
      <c r="T5614" s="11" t="n">
        <f aca="false">IFERROR(S5614/Q5614,0)</f>
        <v>0.275001045194197</v>
      </c>
      <c r="U5614" s="13" t="n">
        <f aca="false">F5614-E5614</f>
        <v>23</v>
      </c>
      <c r="V5614" s="13" t="n">
        <f aca="false">G5614-F5614</f>
        <v>7</v>
      </c>
      <c r="W5614" s="13" t="n">
        <f aca="false">G5614-E5614</f>
        <v>30</v>
      </c>
      <c r="X5614" s="10" t="n">
        <f aca="false">YEAR(E5614)</f>
        <v>2020</v>
      </c>
      <c r="Y5614" s="0" t="str">
        <f aca="false">TEXT(E5614,"yyyy-mm")</f>
        <v>2020-03</v>
      </c>
      <c r="Z5614" s="0" t="str">
        <f aca="false">"Q"&amp;ROUNDUP(MONTH(E5614)/3,0)&amp;"-"&amp;YEAR(E5614)</f>
        <v>Q1-2020</v>
      </c>
    </row>
    <row r="5615" customFormat="false" ht="14.25" hidden="false" customHeight="false" outlineLevel="0" collapsed="false">
      <c r="A5615" s="0" t="s">
        <v>5657</v>
      </c>
      <c r="B5615" s="0" t="s">
        <v>34</v>
      </c>
      <c r="C5615" s="0" t="s">
        <v>46</v>
      </c>
      <c r="D5615" s="9" t="n">
        <v>43800</v>
      </c>
      <c r="E5615" s="9" t="n">
        <v>43918</v>
      </c>
      <c r="F5615" s="9" t="n">
        <v>43931</v>
      </c>
      <c r="G5615" s="9" t="n">
        <v>43933</v>
      </c>
      <c r="H5615" s="10" t="s">
        <v>36</v>
      </c>
      <c r="I5615" s="0" t="n">
        <v>4</v>
      </c>
      <c r="J5615" s="0" t="n">
        <v>24</v>
      </c>
      <c r="K5615" s="0" t="n">
        <v>276</v>
      </c>
      <c r="L5615" s="0" t="n">
        <v>40</v>
      </c>
      <c r="M5615" s="0" t="n">
        <v>4</v>
      </c>
      <c r="N5615" s="11" t="n">
        <v>0.075</v>
      </c>
      <c r="O5615" s="12" t="n">
        <v>117.25</v>
      </c>
      <c r="P5615" s="12" t="n">
        <v>167.5</v>
      </c>
      <c r="Q5615" s="12" t="n">
        <f aca="false">M5615*P5615*(1-N5615)</f>
        <v>619.75</v>
      </c>
      <c r="R5615" s="12" t="n">
        <f aca="false">M5615*O5615</f>
        <v>469</v>
      </c>
      <c r="S5615" s="12" t="n">
        <f aca="false">Q5615-R5615</f>
        <v>150.75</v>
      </c>
      <c r="T5615" s="11" t="n">
        <f aca="false">IFERROR(S5615/Q5615,0)</f>
        <v>0.243243243243243</v>
      </c>
      <c r="U5615" s="13" t="n">
        <f aca="false">F5615-E5615</f>
        <v>13</v>
      </c>
      <c r="V5615" s="13" t="n">
        <f aca="false">G5615-F5615</f>
        <v>2</v>
      </c>
      <c r="W5615" s="13" t="n">
        <f aca="false">G5615-E5615</f>
        <v>15</v>
      </c>
      <c r="X5615" s="10" t="n">
        <f aca="false">YEAR(E5615)</f>
        <v>2020</v>
      </c>
      <c r="Y5615" s="0" t="str">
        <f aca="false">TEXT(E5615,"yyyy-mm")</f>
        <v>2020-03</v>
      </c>
      <c r="Z5615" s="0" t="str">
        <f aca="false">"Q"&amp;ROUNDUP(MONTH(E5615)/3,0)&amp;"-"&amp;YEAR(E5615)</f>
        <v>Q1-2020</v>
      </c>
    </row>
    <row r="5616" customFormat="false" ht="14.25" hidden="false" customHeight="false" outlineLevel="0" collapsed="false">
      <c r="A5616" s="0" t="s">
        <v>5658</v>
      </c>
      <c r="B5616" s="0" t="s">
        <v>41</v>
      </c>
      <c r="C5616" s="0" t="s">
        <v>58</v>
      </c>
      <c r="D5616" s="9" t="n">
        <v>43800</v>
      </c>
      <c r="E5616" s="9" t="n">
        <v>43918</v>
      </c>
      <c r="F5616" s="9" t="n">
        <v>43925</v>
      </c>
      <c r="G5616" s="9" t="n">
        <v>43932</v>
      </c>
      <c r="H5616" s="10" t="s">
        <v>36</v>
      </c>
      <c r="I5616" s="0" t="n">
        <v>25</v>
      </c>
      <c r="J5616" s="0" t="n">
        <v>13</v>
      </c>
      <c r="K5616" s="0" t="n">
        <v>340</v>
      </c>
      <c r="L5616" s="0" t="n">
        <v>26</v>
      </c>
      <c r="M5616" s="0" t="n">
        <v>8</v>
      </c>
      <c r="N5616" s="11" t="n">
        <v>0.05</v>
      </c>
      <c r="O5616" s="12" t="n">
        <v>116.31</v>
      </c>
      <c r="P5616" s="12" t="n">
        <v>187.6</v>
      </c>
      <c r="Q5616" s="12" t="n">
        <f aca="false">M5616*P5616*(1-N5616)</f>
        <v>1425.76</v>
      </c>
      <c r="R5616" s="12" t="n">
        <f aca="false">M5616*O5616</f>
        <v>930.48</v>
      </c>
      <c r="S5616" s="12" t="n">
        <f aca="false">Q5616-R5616</f>
        <v>495.28</v>
      </c>
      <c r="T5616" s="11" t="n">
        <f aca="false">IFERROR(S5616/Q5616,0)</f>
        <v>0.347379643137695</v>
      </c>
      <c r="U5616" s="13" t="n">
        <f aca="false">F5616-E5616</f>
        <v>7</v>
      </c>
      <c r="V5616" s="13" t="n">
        <f aca="false">G5616-F5616</f>
        <v>7</v>
      </c>
      <c r="W5616" s="13" t="n">
        <f aca="false">G5616-E5616</f>
        <v>14</v>
      </c>
      <c r="X5616" s="10" t="n">
        <f aca="false">YEAR(E5616)</f>
        <v>2020</v>
      </c>
      <c r="Y5616" s="0" t="str">
        <f aca="false">TEXT(E5616,"yyyy-mm")</f>
        <v>2020-03</v>
      </c>
      <c r="Z5616" s="0" t="str">
        <f aca="false">"Q"&amp;ROUNDUP(MONTH(E5616)/3,0)&amp;"-"&amp;YEAR(E5616)</f>
        <v>Q1-2020</v>
      </c>
    </row>
    <row r="5617" customFormat="false" ht="14.25" hidden="false" customHeight="false" outlineLevel="0" collapsed="false">
      <c r="A5617" s="0" t="s">
        <v>5659</v>
      </c>
      <c r="B5617" s="0" t="s">
        <v>34</v>
      </c>
      <c r="C5617" s="0" t="s">
        <v>48</v>
      </c>
      <c r="D5617" s="9" t="n">
        <v>43800</v>
      </c>
      <c r="E5617" s="9" t="n">
        <v>43918</v>
      </c>
      <c r="F5617" s="9" t="n">
        <v>43937</v>
      </c>
      <c r="G5617" s="9" t="n">
        <v>43940</v>
      </c>
      <c r="H5617" s="10" t="s">
        <v>36</v>
      </c>
      <c r="I5617" s="0" t="n">
        <v>5</v>
      </c>
      <c r="J5617" s="0" t="n">
        <v>11</v>
      </c>
      <c r="K5617" s="0" t="n">
        <v>1</v>
      </c>
      <c r="L5617" s="0" t="n">
        <v>22</v>
      </c>
      <c r="M5617" s="0" t="n">
        <v>6</v>
      </c>
      <c r="N5617" s="11" t="n">
        <v>0.05</v>
      </c>
      <c r="O5617" s="12" t="n">
        <v>189.95</v>
      </c>
      <c r="P5617" s="12" t="n">
        <v>234.5</v>
      </c>
      <c r="Q5617" s="12" t="n">
        <f aca="false">M5617*P5617*(1-N5617)</f>
        <v>1336.65</v>
      </c>
      <c r="R5617" s="12" t="n">
        <f aca="false">M5617*O5617</f>
        <v>1139.7</v>
      </c>
      <c r="S5617" s="12" t="n">
        <f aca="false">Q5617-R5617</f>
        <v>196.95</v>
      </c>
      <c r="T5617" s="11" t="n">
        <f aca="false">IFERROR(S5617/Q5617,0)</f>
        <v>0.147345976882505</v>
      </c>
      <c r="U5617" s="13" t="n">
        <f aca="false">F5617-E5617</f>
        <v>19</v>
      </c>
      <c r="V5617" s="13" t="n">
        <f aca="false">G5617-F5617</f>
        <v>3</v>
      </c>
      <c r="W5617" s="13" t="n">
        <f aca="false">G5617-E5617</f>
        <v>22</v>
      </c>
      <c r="X5617" s="10" t="n">
        <f aca="false">YEAR(E5617)</f>
        <v>2020</v>
      </c>
      <c r="Y5617" s="0" t="str">
        <f aca="false">TEXT(E5617,"yyyy-mm")</f>
        <v>2020-03</v>
      </c>
      <c r="Z5617" s="0" t="str">
        <f aca="false">"Q"&amp;ROUNDUP(MONTH(E5617)/3,0)&amp;"-"&amp;YEAR(E5617)</f>
        <v>Q1-2020</v>
      </c>
    </row>
    <row r="5618" customFormat="false" ht="14.25" hidden="false" customHeight="false" outlineLevel="0" collapsed="false">
      <c r="A5618" s="0" t="s">
        <v>5660</v>
      </c>
      <c r="B5618" s="0" t="s">
        <v>34</v>
      </c>
      <c r="C5618" s="0" t="s">
        <v>35</v>
      </c>
      <c r="D5618" s="9" t="n">
        <v>43800</v>
      </c>
      <c r="E5618" s="9" t="n">
        <v>43918</v>
      </c>
      <c r="F5618" s="9" t="n">
        <v>43933</v>
      </c>
      <c r="G5618" s="9" t="n">
        <v>43937</v>
      </c>
      <c r="H5618" s="10" t="s">
        <v>36</v>
      </c>
      <c r="I5618" s="0" t="n">
        <v>1</v>
      </c>
      <c r="J5618" s="0" t="n">
        <v>29</v>
      </c>
      <c r="K5618" s="0" t="n">
        <v>246</v>
      </c>
      <c r="L5618" s="0" t="n">
        <v>24</v>
      </c>
      <c r="M5618" s="0" t="n">
        <v>5</v>
      </c>
      <c r="N5618" s="11" t="n">
        <v>0.05</v>
      </c>
      <c r="O5618" s="12" t="n">
        <v>1518.15</v>
      </c>
      <c r="P5618" s="12" t="n">
        <v>1829.1</v>
      </c>
      <c r="Q5618" s="12" t="n">
        <f aca="false">M5618*P5618*(1-N5618)</f>
        <v>8688.225</v>
      </c>
      <c r="R5618" s="12" t="n">
        <f aca="false">M5618*O5618</f>
        <v>7590.75</v>
      </c>
      <c r="S5618" s="12" t="n">
        <f aca="false">Q5618-R5618</f>
        <v>1097.475</v>
      </c>
      <c r="T5618" s="11" t="n">
        <f aca="false">IFERROR(S5618/Q5618,0)</f>
        <v>0.126317515948309</v>
      </c>
      <c r="U5618" s="13" t="n">
        <f aca="false">F5618-E5618</f>
        <v>15</v>
      </c>
      <c r="V5618" s="13" t="n">
        <f aca="false">G5618-F5618</f>
        <v>4</v>
      </c>
      <c r="W5618" s="13" t="n">
        <f aca="false">G5618-E5618</f>
        <v>19</v>
      </c>
      <c r="X5618" s="10" t="n">
        <f aca="false">YEAR(E5618)</f>
        <v>2020</v>
      </c>
      <c r="Y5618" s="0" t="str">
        <f aca="false">TEXT(E5618,"yyyy-mm")</f>
        <v>2020-03</v>
      </c>
      <c r="Z5618" s="0" t="str">
        <f aca="false">"Q"&amp;ROUNDUP(MONTH(E5618)/3,0)&amp;"-"&amp;YEAR(E5618)</f>
        <v>Q1-2020</v>
      </c>
    </row>
    <row r="5619" customFormat="false" ht="14.25" hidden="false" customHeight="false" outlineLevel="0" collapsed="false">
      <c r="A5619" s="0" t="s">
        <v>5661</v>
      </c>
      <c r="B5619" s="0" t="s">
        <v>41</v>
      </c>
      <c r="C5619" s="0" t="s">
        <v>58</v>
      </c>
      <c r="D5619" s="9" t="n">
        <v>43800</v>
      </c>
      <c r="E5619" s="9" t="n">
        <v>43918</v>
      </c>
      <c r="F5619" s="9" t="n">
        <v>43933</v>
      </c>
      <c r="G5619" s="9" t="n">
        <v>43939</v>
      </c>
      <c r="H5619" s="10" t="s">
        <v>36</v>
      </c>
      <c r="I5619" s="0" t="n">
        <v>24</v>
      </c>
      <c r="J5619" s="0" t="n">
        <v>12</v>
      </c>
      <c r="K5619" s="0" t="n">
        <v>331</v>
      </c>
      <c r="L5619" s="0" t="n">
        <v>14</v>
      </c>
      <c r="M5619" s="0" t="n">
        <v>5</v>
      </c>
      <c r="N5619" s="11" t="n">
        <v>0.075</v>
      </c>
      <c r="O5619" s="12" t="n">
        <v>353.76</v>
      </c>
      <c r="P5619" s="12" t="n">
        <v>737</v>
      </c>
      <c r="Q5619" s="12" t="n">
        <f aca="false">M5619*P5619*(1-N5619)</f>
        <v>3408.625</v>
      </c>
      <c r="R5619" s="12" t="n">
        <f aca="false">M5619*O5619</f>
        <v>1768.8</v>
      </c>
      <c r="S5619" s="12" t="n">
        <f aca="false">Q5619-R5619</f>
        <v>1639.825</v>
      </c>
      <c r="T5619" s="11" t="n">
        <f aca="false">IFERROR(S5619/Q5619,0)</f>
        <v>0.481081081081081</v>
      </c>
      <c r="U5619" s="13" t="n">
        <f aca="false">F5619-E5619</f>
        <v>15</v>
      </c>
      <c r="V5619" s="13" t="n">
        <f aca="false">G5619-F5619</f>
        <v>6</v>
      </c>
      <c r="W5619" s="13" t="n">
        <f aca="false">G5619-E5619</f>
        <v>21</v>
      </c>
      <c r="X5619" s="10" t="n">
        <f aca="false">YEAR(E5619)</f>
        <v>2020</v>
      </c>
      <c r="Y5619" s="0" t="str">
        <f aca="false">TEXT(E5619,"yyyy-mm")</f>
        <v>2020-03</v>
      </c>
      <c r="Z5619" s="0" t="str">
        <f aca="false">"Q"&amp;ROUNDUP(MONTH(E5619)/3,0)&amp;"-"&amp;YEAR(E5619)</f>
        <v>Q1-2020</v>
      </c>
    </row>
    <row r="5620" customFormat="false" ht="14.25" hidden="false" customHeight="false" outlineLevel="0" collapsed="false">
      <c r="A5620" s="0" t="s">
        <v>5662</v>
      </c>
      <c r="B5620" s="0" t="s">
        <v>34</v>
      </c>
      <c r="C5620" s="0" t="s">
        <v>35</v>
      </c>
      <c r="D5620" s="9" t="n">
        <v>43800</v>
      </c>
      <c r="E5620" s="9" t="n">
        <v>43919</v>
      </c>
      <c r="F5620" s="9" t="n">
        <v>43935</v>
      </c>
      <c r="G5620" s="9" t="n">
        <v>43945</v>
      </c>
      <c r="H5620" s="10" t="s">
        <v>36</v>
      </c>
      <c r="I5620" s="0" t="n">
        <v>5</v>
      </c>
      <c r="J5620" s="0" t="n">
        <v>38</v>
      </c>
      <c r="K5620" s="0" t="n">
        <v>257</v>
      </c>
      <c r="L5620" s="0" t="n">
        <v>30</v>
      </c>
      <c r="M5620" s="0" t="n">
        <v>5</v>
      </c>
      <c r="N5620" s="11" t="n">
        <v>0.05</v>
      </c>
      <c r="O5620" s="12" t="n">
        <v>1740.26</v>
      </c>
      <c r="P5620" s="12" t="n">
        <v>2231.1</v>
      </c>
      <c r="Q5620" s="12" t="n">
        <f aca="false">M5620*P5620*(1-N5620)</f>
        <v>10597.725</v>
      </c>
      <c r="R5620" s="12" t="n">
        <f aca="false">M5620*O5620</f>
        <v>8701.3</v>
      </c>
      <c r="S5620" s="12" t="n">
        <f aca="false">Q5620-R5620</f>
        <v>1896.425</v>
      </c>
      <c r="T5620" s="11" t="n">
        <f aca="false">IFERROR(S5620/Q5620,0)</f>
        <v>0.178946424822309</v>
      </c>
      <c r="U5620" s="13" t="n">
        <f aca="false">F5620-E5620</f>
        <v>16</v>
      </c>
      <c r="V5620" s="13" t="n">
        <f aca="false">G5620-F5620</f>
        <v>10</v>
      </c>
      <c r="W5620" s="13" t="n">
        <f aca="false">G5620-E5620</f>
        <v>26</v>
      </c>
      <c r="X5620" s="10" t="n">
        <f aca="false">YEAR(E5620)</f>
        <v>2020</v>
      </c>
      <c r="Y5620" s="0" t="str">
        <f aca="false">TEXT(E5620,"yyyy-mm")</f>
        <v>2020-03</v>
      </c>
      <c r="Z5620" s="0" t="str">
        <f aca="false">"Q"&amp;ROUNDUP(MONTH(E5620)/3,0)&amp;"-"&amp;YEAR(E5620)</f>
        <v>Q1-2020</v>
      </c>
    </row>
    <row r="5621" customFormat="false" ht="14.25" hidden="false" customHeight="false" outlineLevel="0" collapsed="false">
      <c r="A5621" s="0" t="s">
        <v>5663</v>
      </c>
      <c r="B5621" s="0" t="s">
        <v>43</v>
      </c>
      <c r="C5621" s="0" t="s">
        <v>39</v>
      </c>
      <c r="D5621" s="9" t="n">
        <v>43800</v>
      </c>
      <c r="E5621" s="9" t="n">
        <v>43919</v>
      </c>
      <c r="F5621" s="9" t="n">
        <v>43934</v>
      </c>
      <c r="G5621" s="9" t="n">
        <v>43940</v>
      </c>
      <c r="H5621" s="10" t="s">
        <v>36</v>
      </c>
      <c r="I5621" s="0" t="n">
        <v>28</v>
      </c>
      <c r="J5621" s="0" t="n">
        <v>26</v>
      </c>
      <c r="K5621" s="0" t="n">
        <v>104</v>
      </c>
      <c r="L5621" s="0" t="n">
        <v>11</v>
      </c>
      <c r="M5621" s="0" t="n">
        <v>2</v>
      </c>
      <c r="N5621" s="11" t="n">
        <v>0.2</v>
      </c>
      <c r="O5621" s="12" t="n">
        <v>1608</v>
      </c>
      <c r="P5621" s="12" t="n">
        <v>2680</v>
      </c>
      <c r="Q5621" s="12" t="n">
        <f aca="false">M5621*P5621*(1-N5621)</f>
        <v>4288</v>
      </c>
      <c r="R5621" s="12" t="n">
        <f aca="false">M5621*O5621</f>
        <v>3216</v>
      </c>
      <c r="S5621" s="12" t="n">
        <f aca="false">Q5621-R5621</f>
        <v>1072</v>
      </c>
      <c r="T5621" s="11" t="n">
        <f aca="false">IFERROR(S5621/Q5621,0)</f>
        <v>0.25</v>
      </c>
      <c r="U5621" s="13" t="n">
        <f aca="false">F5621-E5621</f>
        <v>15</v>
      </c>
      <c r="V5621" s="13" t="n">
        <f aca="false">G5621-F5621</f>
        <v>6</v>
      </c>
      <c r="W5621" s="13" t="n">
        <f aca="false">G5621-E5621</f>
        <v>21</v>
      </c>
      <c r="X5621" s="10" t="n">
        <f aca="false">YEAR(E5621)</f>
        <v>2020</v>
      </c>
      <c r="Y5621" s="0" t="str">
        <f aca="false">TEXT(E5621,"yyyy-mm")</f>
        <v>2020-03</v>
      </c>
      <c r="Z5621" s="0" t="str">
        <f aca="false">"Q"&amp;ROUNDUP(MONTH(E5621)/3,0)&amp;"-"&amp;YEAR(E5621)</f>
        <v>Q1-2020</v>
      </c>
    </row>
    <row r="5622" customFormat="false" ht="14.25" hidden="false" customHeight="false" outlineLevel="0" collapsed="false">
      <c r="A5622" s="0" t="s">
        <v>5664</v>
      </c>
      <c r="B5622" s="0" t="s">
        <v>38</v>
      </c>
      <c r="C5622" s="0" t="s">
        <v>39</v>
      </c>
      <c r="D5622" s="9" t="n">
        <v>43800</v>
      </c>
      <c r="E5622" s="9" t="n">
        <v>43919</v>
      </c>
      <c r="F5622" s="9" t="n">
        <v>43923</v>
      </c>
      <c r="G5622" s="9" t="n">
        <v>43929</v>
      </c>
      <c r="H5622" s="10" t="s">
        <v>36</v>
      </c>
      <c r="I5622" s="0" t="n">
        <v>18</v>
      </c>
      <c r="J5622" s="0" t="n">
        <v>25</v>
      </c>
      <c r="K5622" s="0" t="n">
        <v>106</v>
      </c>
      <c r="L5622" s="0" t="n">
        <v>22</v>
      </c>
      <c r="M5622" s="0" t="n">
        <v>6</v>
      </c>
      <c r="N5622" s="11" t="n">
        <v>0.1</v>
      </c>
      <c r="O5622" s="12" t="n">
        <v>3125.15</v>
      </c>
      <c r="P5622" s="12" t="n">
        <v>4006.6</v>
      </c>
      <c r="Q5622" s="12" t="n">
        <f aca="false">M5622*P5622*(1-N5622)</f>
        <v>21635.64</v>
      </c>
      <c r="R5622" s="12" t="n">
        <f aca="false">M5622*O5622</f>
        <v>18750.9</v>
      </c>
      <c r="S5622" s="12" t="n">
        <f aca="false">Q5622-R5622</f>
        <v>2884.74</v>
      </c>
      <c r="T5622" s="11" t="n">
        <f aca="false">IFERROR(S5622/Q5622,0)</f>
        <v>0.133332778692934</v>
      </c>
      <c r="U5622" s="13" t="n">
        <f aca="false">F5622-E5622</f>
        <v>4</v>
      </c>
      <c r="V5622" s="13" t="n">
        <f aca="false">G5622-F5622</f>
        <v>6</v>
      </c>
      <c r="W5622" s="13" t="n">
        <f aca="false">G5622-E5622</f>
        <v>10</v>
      </c>
      <c r="X5622" s="10" t="n">
        <f aca="false">YEAR(E5622)</f>
        <v>2020</v>
      </c>
      <c r="Y5622" s="0" t="str">
        <f aca="false">TEXT(E5622,"yyyy-mm")</f>
        <v>2020-03</v>
      </c>
      <c r="Z5622" s="0" t="str">
        <f aca="false">"Q"&amp;ROUNDUP(MONTH(E5622)/3,0)&amp;"-"&amp;YEAR(E5622)</f>
        <v>Q1-2020</v>
      </c>
    </row>
    <row r="5623" customFormat="false" ht="14.25" hidden="false" customHeight="false" outlineLevel="0" collapsed="false">
      <c r="A5623" s="0" t="s">
        <v>5665</v>
      </c>
      <c r="B5623" s="0" t="s">
        <v>34</v>
      </c>
      <c r="C5623" s="0" t="s">
        <v>58</v>
      </c>
      <c r="D5623" s="9" t="n">
        <v>43800</v>
      </c>
      <c r="E5623" s="9" t="n">
        <v>43919</v>
      </c>
      <c r="F5623" s="9" t="n">
        <v>43928</v>
      </c>
      <c r="G5623" s="9" t="n">
        <v>43934</v>
      </c>
      <c r="H5623" s="10" t="s">
        <v>36</v>
      </c>
      <c r="I5623" s="0" t="n">
        <v>6</v>
      </c>
      <c r="J5623" s="0" t="n">
        <v>13</v>
      </c>
      <c r="K5623" s="0" t="n">
        <v>346</v>
      </c>
      <c r="L5623" s="0" t="n">
        <v>45</v>
      </c>
      <c r="M5623" s="0" t="n">
        <v>6</v>
      </c>
      <c r="N5623" s="11" t="n">
        <v>0.1</v>
      </c>
      <c r="O5623" s="12" t="n">
        <v>498.48</v>
      </c>
      <c r="P5623" s="12" t="n">
        <v>1038.5</v>
      </c>
      <c r="Q5623" s="12" t="n">
        <f aca="false">M5623*P5623*(1-N5623)</f>
        <v>5607.9</v>
      </c>
      <c r="R5623" s="12" t="n">
        <f aca="false">M5623*O5623</f>
        <v>2990.88</v>
      </c>
      <c r="S5623" s="12" t="n">
        <f aca="false">Q5623-R5623</f>
        <v>2617.02</v>
      </c>
      <c r="T5623" s="11" t="n">
        <f aca="false">IFERROR(S5623/Q5623,0)</f>
        <v>0.466666666666667</v>
      </c>
      <c r="U5623" s="13" t="n">
        <f aca="false">F5623-E5623</f>
        <v>9</v>
      </c>
      <c r="V5623" s="13" t="n">
        <f aca="false">G5623-F5623</f>
        <v>6</v>
      </c>
      <c r="W5623" s="13" t="n">
        <f aca="false">G5623-E5623</f>
        <v>15</v>
      </c>
      <c r="X5623" s="10" t="n">
        <f aca="false">YEAR(E5623)</f>
        <v>2020</v>
      </c>
      <c r="Y5623" s="0" t="str">
        <f aca="false">TEXT(E5623,"yyyy-mm")</f>
        <v>2020-03</v>
      </c>
      <c r="Z5623" s="0" t="str">
        <f aca="false">"Q"&amp;ROUNDUP(MONTH(E5623)/3,0)&amp;"-"&amp;YEAR(E5623)</f>
        <v>Q1-2020</v>
      </c>
    </row>
    <row r="5624" customFormat="false" ht="14.25" hidden="false" customHeight="false" outlineLevel="0" collapsed="false">
      <c r="A5624" s="0" t="s">
        <v>5666</v>
      </c>
      <c r="B5624" s="0" t="s">
        <v>41</v>
      </c>
      <c r="C5624" s="0" t="s">
        <v>48</v>
      </c>
      <c r="D5624" s="9" t="n">
        <v>43800</v>
      </c>
      <c r="E5624" s="9" t="n">
        <v>43919</v>
      </c>
      <c r="F5624" s="9" t="n">
        <v>43936</v>
      </c>
      <c r="G5624" s="9" t="n">
        <v>43939</v>
      </c>
      <c r="H5624" s="10" t="s">
        <v>36</v>
      </c>
      <c r="I5624" s="0" t="n">
        <v>25</v>
      </c>
      <c r="J5624" s="0" t="n">
        <v>29</v>
      </c>
      <c r="K5624" s="0" t="n">
        <v>57</v>
      </c>
      <c r="L5624" s="0" t="n">
        <v>13</v>
      </c>
      <c r="M5624" s="0" t="n">
        <v>8</v>
      </c>
      <c r="N5624" s="11" t="n">
        <v>0.075</v>
      </c>
      <c r="O5624" s="12" t="n">
        <v>80.67</v>
      </c>
      <c r="P5624" s="12" t="n">
        <v>187.6</v>
      </c>
      <c r="Q5624" s="12" t="n">
        <f aca="false">M5624*P5624*(1-N5624)</f>
        <v>1388.24</v>
      </c>
      <c r="R5624" s="12" t="n">
        <f aca="false">M5624*O5624</f>
        <v>645.36</v>
      </c>
      <c r="S5624" s="12" t="n">
        <f aca="false">Q5624-R5624</f>
        <v>742.88</v>
      </c>
      <c r="T5624" s="11" t="n">
        <f aca="false">IFERROR(S5624/Q5624,0)</f>
        <v>0.535123609750476</v>
      </c>
      <c r="U5624" s="13" t="n">
        <f aca="false">F5624-E5624</f>
        <v>17</v>
      </c>
      <c r="V5624" s="13" t="n">
        <f aca="false">G5624-F5624</f>
        <v>3</v>
      </c>
      <c r="W5624" s="13" t="n">
        <f aca="false">G5624-E5624</f>
        <v>20</v>
      </c>
      <c r="X5624" s="10" t="n">
        <f aca="false">YEAR(E5624)</f>
        <v>2020</v>
      </c>
      <c r="Y5624" s="0" t="str">
        <f aca="false">TEXT(E5624,"yyyy-mm")</f>
        <v>2020-03</v>
      </c>
      <c r="Z5624" s="0" t="str">
        <f aca="false">"Q"&amp;ROUNDUP(MONTH(E5624)/3,0)&amp;"-"&amp;YEAR(E5624)</f>
        <v>Q1-2020</v>
      </c>
    </row>
    <row r="5625" customFormat="false" ht="14.25" hidden="false" customHeight="false" outlineLevel="0" collapsed="false">
      <c r="A5625" s="0" t="s">
        <v>5667</v>
      </c>
      <c r="B5625" s="0" t="s">
        <v>41</v>
      </c>
      <c r="C5625" s="0" t="s">
        <v>39</v>
      </c>
      <c r="D5625" s="9" t="n">
        <v>43800</v>
      </c>
      <c r="E5625" s="9" t="n">
        <v>43919</v>
      </c>
      <c r="F5625" s="9" t="n">
        <v>43941</v>
      </c>
      <c r="G5625" s="9" t="n">
        <v>43942</v>
      </c>
      <c r="H5625" s="10" t="s">
        <v>36</v>
      </c>
      <c r="I5625" s="0" t="n">
        <v>25</v>
      </c>
      <c r="J5625" s="0" t="n">
        <v>43</v>
      </c>
      <c r="K5625" s="0" t="n">
        <v>157</v>
      </c>
      <c r="L5625" s="0" t="n">
        <v>30</v>
      </c>
      <c r="M5625" s="0" t="n">
        <v>5</v>
      </c>
      <c r="N5625" s="11" t="n">
        <v>0.1</v>
      </c>
      <c r="O5625" s="12" t="n">
        <v>386.12</v>
      </c>
      <c r="P5625" s="12" t="n">
        <v>757.1</v>
      </c>
      <c r="Q5625" s="12" t="n">
        <f aca="false">M5625*P5625*(1-N5625)</f>
        <v>3406.95</v>
      </c>
      <c r="R5625" s="12" t="n">
        <f aca="false">M5625*O5625</f>
        <v>1930.6</v>
      </c>
      <c r="S5625" s="12" t="n">
        <f aca="false">Q5625-R5625</f>
        <v>1476.35</v>
      </c>
      <c r="T5625" s="11" t="n">
        <f aca="false">IFERROR(S5625/Q5625,0)</f>
        <v>0.433334800921646</v>
      </c>
      <c r="U5625" s="13" t="n">
        <f aca="false">F5625-E5625</f>
        <v>22</v>
      </c>
      <c r="V5625" s="13" t="n">
        <f aca="false">G5625-F5625</f>
        <v>1</v>
      </c>
      <c r="W5625" s="13" t="n">
        <f aca="false">G5625-E5625</f>
        <v>23</v>
      </c>
      <c r="X5625" s="10" t="n">
        <f aca="false">YEAR(E5625)</f>
        <v>2020</v>
      </c>
      <c r="Y5625" s="0" t="str">
        <f aca="false">TEXT(E5625,"yyyy-mm")</f>
        <v>2020-03</v>
      </c>
      <c r="Z5625" s="0" t="str">
        <f aca="false">"Q"&amp;ROUNDUP(MONTH(E5625)/3,0)&amp;"-"&amp;YEAR(E5625)</f>
        <v>Q1-2020</v>
      </c>
    </row>
    <row r="5626" customFormat="false" ht="14.25" hidden="false" customHeight="false" outlineLevel="0" collapsed="false">
      <c r="A5626" s="0" t="s">
        <v>5668</v>
      </c>
      <c r="B5626" s="0" t="s">
        <v>34</v>
      </c>
      <c r="C5626" s="0" t="s">
        <v>35</v>
      </c>
      <c r="D5626" s="9" t="n">
        <v>43800</v>
      </c>
      <c r="E5626" s="9" t="n">
        <v>43919</v>
      </c>
      <c r="F5626" s="9" t="n">
        <v>43934</v>
      </c>
      <c r="G5626" s="9" t="n">
        <v>43940</v>
      </c>
      <c r="H5626" s="10" t="s">
        <v>36</v>
      </c>
      <c r="I5626" s="0" t="n">
        <v>7</v>
      </c>
      <c r="J5626" s="0" t="n">
        <v>23</v>
      </c>
      <c r="K5626" s="0" t="n">
        <v>212</v>
      </c>
      <c r="L5626" s="0" t="n">
        <v>22</v>
      </c>
      <c r="M5626" s="0" t="n">
        <v>3</v>
      </c>
      <c r="N5626" s="11" t="n">
        <v>0.2</v>
      </c>
      <c r="O5626" s="12" t="n">
        <v>360.19</v>
      </c>
      <c r="P5626" s="12" t="n">
        <v>857.6</v>
      </c>
      <c r="Q5626" s="12" t="n">
        <f aca="false">M5626*P5626*(1-N5626)</f>
        <v>2058.24</v>
      </c>
      <c r="R5626" s="12" t="n">
        <f aca="false">M5626*O5626</f>
        <v>1080.57</v>
      </c>
      <c r="S5626" s="12" t="n">
        <f aca="false">Q5626-R5626</f>
        <v>977.67</v>
      </c>
      <c r="T5626" s="11" t="n">
        <f aca="false">IFERROR(S5626/Q5626,0)</f>
        <v>0.47500291511194</v>
      </c>
      <c r="U5626" s="13" t="n">
        <f aca="false">F5626-E5626</f>
        <v>15</v>
      </c>
      <c r="V5626" s="13" t="n">
        <f aca="false">G5626-F5626</f>
        <v>6</v>
      </c>
      <c r="W5626" s="13" t="n">
        <f aca="false">G5626-E5626</f>
        <v>21</v>
      </c>
      <c r="X5626" s="10" t="n">
        <f aca="false">YEAR(E5626)</f>
        <v>2020</v>
      </c>
      <c r="Y5626" s="0" t="str">
        <f aca="false">TEXT(E5626,"yyyy-mm")</f>
        <v>2020-03</v>
      </c>
      <c r="Z5626" s="0" t="str">
        <f aca="false">"Q"&amp;ROUNDUP(MONTH(E5626)/3,0)&amp;"-"&amp;YEAR(E5626)</f>
        <v>Q1-2020</v>
      </c>
    </row>
    <row r="5627" customFormat="false" ht="14.25" hidden="false" customHeight="false" outlineLevel="0" collapsed="false">
      <c r="A5627" s="0" t="s">
        <v>5669</v>
      </c>
      <c r="B5627" s="0" t="s">
        <v>38</v>
      </c>
      <c r="C5627" s="0" t="s">
        <v>48</v>
      </c>
      <c r="D5627" s="9" t="n">
        <v>43800</v>
      </c>
      <c r="E5627" s="9" t="n">
        <v>43919</v>
      </c>
      <c r="F5627" s="9" t="n">
        <v>43923</v>
      </c>
      <c r="G5627" s="9" t="n">
        <v>43924</v>
      </c>
      <c r="H5627" s="10" t="s">
        <v>36</v>
      </c>
      <c r="I5627" s="0" t="n">
        <v>19</v>
      </c>
      <c r="J5627" s="0" t="n">
        <v>33</v>
      </c>
      <c r="K5627" s="0" t="n">
        <v>56</v>
      </c>
      <c r="L5627" s="0" t="n">
        <v>23</v>
      </c>
      <c r="M5627" s="0" t="n">
        <v>7</v>
      </c>
      <c r="N5627" s="11" t="n">
        <v>0.075</v>
      </c>
      <c r="O5627" s="12" t="n">
        <v>4268.84</v>
      </c>
      <c r="P5627" s="12" t="n">
        <v>5768.7</v>
      </c>
      <c r="Q5627" s="12" t="n">
        <f aca="false">M5627*P5627*(1-N5627)</f>
        <v>37352.3325</v>
      </c>
      <c r="R5627" s="12" t="n">
        <f aca="false">M5627*O5627</f>
        <v>29881.88</v>
      </c>
      <c r="S5627" s="12" t="n">
        <f aca="false">Q5627-R5627</f>
        <v>7470.4525</v>
      </c>
      <c r="T5627" s="11" t="n">
        <f aca="false">IFERROR(S5627/Q5627,0)</f>
        <v>0.199999625190743</v>
      </c>
      <c r="U5627" s="13" t="n">
        <f aca="false">F5627-E5627</f>
        <v>4</v>
      </c>
      <c r="V5627" s="13" t="n">
        <f aca="false">G5627-F5627</f>
        <v>1</v>
      </c>
      <c r="W5627" s="13" t="n">
        <f aca="false">G5627-E5627</f>
        <v>5</v>
      </c>
      <c r="X5627" s="10" t="n">
        <f aca="false">YEAR(E5627)</f>
        <v>2020</v>
      </c>
      <c r="Y5627" s="0" t="str">
        <f aca="false">TEXT(E5627,"yyyy-mm")</f>
        <v>2020-03</v>
      </c>
      <c r="Z5627" s="0" t="str">
        <f aca="false">"Q"&amp;ROUNDUP(MONTH(E5627)/3,0)&amp;"-"&amp;YEAR(E5627)</f>
        <v>Q1-2020</v>
      </c>
    </row>
    <row r="5628" customFormat="false" ht="14.25" hidden="false" customHeight="false" outlineLevel="0" collapsed="false">
      <c r="A5628" s="0" t="s">
        <v>5670</v>
      </c>
      <c r="B5628" s="0" t="s">
        <v>41</v>
      </c>
      <c r="C5628" s="0" t="s">
        <v>39</v>
      </c>
      <c r="D5628" s="9" t="n">
        <v>43800</v>
      </c>
      <c r="E5628" s="9" t="n">
        <v>43919</v>
      </c>
      <c r="F5628" s="9" t="n">
        <v>43925</v>
      </c>
      <c r="G5628" s="9" t="n">
        <v>43934</v>
      </c>
      <c r="H5628" s="10" t="s">
        <v>36</v>
      </c>
      <c r="I5628" s="0" t="n">
        <v>22</v>
      </c>
      <c r="J5628" s="0" t="n">
        <v>40</v>
      </c>
      <c r="K5628" s="0" t="n">
        <v>196</v>
      </c>
      <c r="L5628" s="0" t="n">
        <v>18</v>
      </c>
      <c r="M5628" s="0" t="n">
        <v>4</v>
      </c>
      <c r="N5628" s="11" t="n">
        <v>0.05</v>
      </c>
      <c r="O5628" s="12" t="n">
        <v>1695.64</v>
      </c>
      <c r="P5628" s="12" t="n">
        <v>2291.4</v>
      </c>
      <c r="Q5628" s="12" t="n">
        <f aca="false">M5628*P5628*(1-N5628)</f>
        <v>8707.32</v>
      </c>
      <c r="R5628" s="12" t="n">
        <f aca="false">M5628*O5628</f>
        <v>6782.56</v>
      </c>
      <c r="S5628" s="12" t="n">
        <f aca="false">Q5628-R5628</f>
        <v>1924.76</v>
      </c>
      <c r="T5628" s="11" t="n">
        <f aca="false">IFERROR(S5628/Q5628,0)</f>
        <v>0.221050794044551</v>
      </c>
      <c r="U5628" s="13" t="n">
        <f aca="false">F5628-E5628</f>
        <v>6</v>
      </c>
      <c r="V5628" s="13" t="n">
        <f aca="false">G5628-F5628</f>
        <v>9</v>
      </c>
      <c r="W5628" s="13" t="n">
        <f aca="false">G5628-E5628</f>
        <v>15</v>
      </c>
      <c r="X5628" s="10" t="n">
        <f aca="false">YEAR(E5628)</f>
        <v>2020</v>
      </c>
      <c r="Y5628" s="0" t="str">
        <f aca="false">TEXT(E5628,"yyyy-mm")</f>
        <v>2020-03</v>
      </c>
      <c r="Z5628" s="0" t="str">
        <f aca="false">"Q"&amp;ROUNDUP(MONTH(E5628)/3,0)&amp;"-"&amp;YEAR(E5628)</f>
        <v>Q1-2020</v>
      </c>
    </row>
    <row r="5629" customFormat="false" ht="14.25" hidden="false" customHeight="false" outlineLevel="0" collapsed="false">
      <c r="A5629" s="0" t="s">
        <v>5671</v>
      </c>
      <c r="B5629" s="0" t="s">
        <v>38</v>
      </c>
      <c r="C5629" s="0" t="s">
        <v>39</v>
      </c>
      <c r="D5629" s="9" t="n">
        <v>43800</v>
      </c>
      <c r="E5629" s="9" t="n">
        <v>43919</v>
      </c>
      <c r="F5629" s="9" t="n">
        <v>43945</v>
      </c>
      <c r="G5629" s="9" t="n">
        <v>43950</v>
      </c>
      <c r="H5629" s="10" t="s">
        <v>36</v>
      </c>
      <c r="I5629" s="0" t="n">
        <v>13</v>
      </c>
      <c r="J5629" s="0" t="n">
        <v>9</v>
      </c>
      <c r="K5629" s="0" t="n">
        <v>192</v>
      </c>
      <c r="L5629" s="0" t="n">
        <v>28</v>
      </c>
      <c r="M5629" s="0" t="n">
        <v>4</v>
      </c>
      <c r="N5629" s="11" t="n">
        <v>0.1</v>
      </c>
      <c r="O5629" s="12" t="n">
        <v>444.21</v>
      </c>
      <c r="P5629" s="12" t="n">
        <v>871</v>
      </c>
      <c r="Q5629" s="12" t="n">
        <f aca="false">M5629*P5629*(1-N5629)</f>
        <v>3135.6</v>
      </c>
      <c r="R5629" s="12" t="n">
        <f aca="false">M5629*O5629</f>
        <v>1776.84</v>
      </c>
      <c r="S5629" s="12" t="n">
        <f aca="false">Q5629-R5629</f>
        <v>1358.76</v>
      </c>
      <c r="T5629" s="11" t="n">
        <f aca="false">IFERROR(S5629/Q5629,0)</f>
        <v>0.433333333333333</v>
      </c>
      <c r="U5629" s="13" t="n">
        <f aca="false">F5629-E5629</f>
        <v>26</v>
      </c>
      <c r="V5629" s="13" t="n">
        <f aca="false">G5629-F5629</f>
        <v>5</v>
      </c>
      <c r="W5629" s="13" t="n">
        <f aca="false">G5629-E5629</f>
        <v>31</v>
      </c>
      <c r="X5629" s="10" t="n">
        <f aca="false">YEAR(E5629)</f>
        <v>2020</v>
      </c>
      <c r="Y5629" s="0" t="str">
        <f aca="false">TEXT(E5629,"yyyy-mm")</f>
        <v>2020-03</v>
      </c>
      <c r="Z5629" s="0" t="str">
        <f aca="false">"Q"&amp;ROUNDUP(MONTH(E5629)/3,0)&amp;"-"&amp;YEAR(E5629)</f>
        <v>Q1-2020</v>
      </c>
    </row>
    <row r="5630" customFormat="false" ht="14.25" hidden="false" customHeight="false" outlineLevel="0" collapsed="false">
      <c r="A5630" s="0" t="s">
        <v>5672</v>
      </c>
      <c r="B5630" s="0" t="s">
        <v>43</v>
      </c>
      <c r="C5630" s="0" t="s">
        <v>46</v>
      </c>
      <c r="D5630" s="9" t="n">
        <v>43800</v>
      </c>
      <c r="E5630" s="9" t="n">
        <v>43919</v>
      </c>
      <c r="F5630" s="9" t="n">
        <v>43929</v>
      </c>
      <c r="G5630" s="9" t="n">
        <v>43939</v>
      </c>
      <c r="H5630" s="10" t="s">
        <v>36</v>
      </c>
      <c r="I5630" s="0" t="n">
        <v>26</v>
      </c>
      <c r="J5630" s="0" t="n">
        <v>36</v>
      </c>
      <c r="K5630" s="0" t="n">
        <v>311</v>
      </c>
      <c r="L5630" s="0" t="n">
        <v>6</v>
      </c>
      <c r="M5630" s="0" t="n">
        <v>2</v>
      </c>
      <c r="N5630" s="11" t="n">
        <v>0.4</v>
      </c>
      <c r="O5630" s="12" t="n">
        <v>1836.34</v>
      </c>
      <c r="P5630" s="12" t="n">
        <v>3825.7</v>
      </c>
      <c r="Q5630" s="12" t="n">
        <f aca="false">M5630*P5630*(1-N5630)</f>
        <v>4590.84</v>
      </c>
      <c r="R5630" s="12" t="n">
        <f aca="false">M5630*O5630</f>
        <v>3672.68</v>
      </c>
      <c r="S5630" s="12" t="n">
        <f aca="false">Q5630-R5630</f>
        <v>918.159999999999</v>
      </c>
      <c r="T5630" s="11" t="n">
        <f aca="false">IFERROR(S5630/Q5630,0)</f>
        <v>0.199998257399517</v>
      </c>
      <c r="U5630" s="13" t="n">
        <f aca="false">F5630-E5630</f>
        <v>10</v>
      </c>
      <c r="V5630" s="13" t="n">
        <f aca="false">G5630-F5630</f>
        <v>10</v>
      </c>
      <c r="W5630" s="13" t="n">
        <f aca="false">G5630-E5630</f>
        <v>20</v>
      </c>
      <c r="X5630" s="10" t="n">
        <f aca="false">YEAR(E5630)</f>
        <v>2020</v>
      </c>
      <c r="Y5630" s="0" t="str">
        <f aca="false">TEXT(E5630,"yyyy-mm")</f>
        <v>2020-03</v>
      </c>
      <c r="Z5630" s="0" t="str">
        <f aca="false">"Q"&amp;ROUNDUP(MONTH(E5630)/3,0)&amp;"-"&amp;YEAR(E5630)</f>
        <v>Q1-2020</v>
      </c>
    </row>
    <row r="5631" customFormat="false" ht="14.25" hidden="false" customHeight="false" outlineLevel="0" collapsed="false">
      <c r="A5631" s="0" t="s">
        <v>5673</v>
      </c>
      <c r="B5631" s="0" t="s">
        <v>38</v>
      </c>
      <c r="C5631" s="0" t="s">
        <v>58</v>
      </c>
      <c r="D5631" s="9" t="n">
        <v>43800</v>
      </c>
      <c r="E5631" s="9" t="n">
        <v>43919</v>
      </c>
      <c r="F5631" s="9" t="n">
        <v>43947</v>
      </c>
      <c r="G5631" s="9" t="n">
        <v>43952</v>
      </c>
      <c r="H5631" s="10" t="s">
        <v>36</v>
      </c>
      <c r="I5631" s="0" t="n">
        <v>19</v>
      </c>
      <c r="J5631" s="0" t="n">
        <v>22</v>
      </c>
      <c r="K5631" s="0" t="n">
        <v>342</v>
      </c>
      <c r="L5631" s="0" t="n">
        <v>4</v>
      </c>
      <c r="M5631" s="0" t="n">
        <v>6</v>
      </c>
      <c r="N5631" s="11" t="n">
        <v>0.4</v>
      </c>
      <c r="O5631" s="12" t="n">
        <v>3339.41</v>
      </c>
      <c r="P5631" s="12" t="n">
        <v>6184.1</v>
      </c>
      <c r="Q5631" s="12" t="n">
        <f aca="false">M5631*P5631*(1-N5631)</f>
        <v>22262.76</v>
      </c>
      <c r="R5631" s="12" t="n">
        <f aca="false">M5631*O5631</f>
        <v>20036.46</v>
      </c>
      <c r="S5631" s="12" t="n">
        <f aca="false">Q5631-R5631</f>
        <v>2226.3</v>
      </c>
      <c r="T5631" s="11" t="n">
        <f aca="false">IFERROR(S5631/Q5631,0)</f>
        <v>0.100001078033452</v>
      </c>
      <c r="U5631" s="13" t="n">
        <f aca="false">F5631-E5631</f>
        <v>28</v>
      </c>
      <c r="V5631" s="13" t="n">
        <f aca="false">G5631-F5631</f>
        <v>5</v>
      </c>
      <c r="W5631" s="13" t="n">
        <f aca="false">G5631-E5631</f>
        <v>33</v>
      </c>
      <c r="X5631" s="10" t="n">
        <f aca="false">YEAR(E5631)</f>
        <v>2020</v>
      </c>
      <c r="Y5631" s="0" t="str">
        <f aca="false">TEXT(E5631,"yyyy-mm")</f>
        <v>2020-03</v>
      </c>
      <c r="Z5631" s="0" t="str">
        <f aca="false">"Q"&amp;ROUNDUP(MONTH(E5631)/3,0)&amp;"-"&amp;YEAR(E5631)</f>
        <v>Q1-2020</v>
      </c>
    </row>
    <row r="5632" customFormat="false" ht="14.25" hidden="false" customHeight="false" outlineLevel="0" collapsed="false">
      <c r="A5632" s="0" t="s">
        <v>5674</v>
      </c>
      <c r="B5632" s="0" t="s">
        <v>34</v>
      </c>
      <c r="C5632" s="0" t="s">
        <v>35</v>
      </c>
      <c r="D5632" s="9" t="n">
        <v>43800</v>
      </c>
      <c r="E5632" s="9" t="n">
        <v>43919</v>
      </c>
      <c r="F5632" s="9" t="n">
        <v>43921</v>
      </c>
      <c r="G5632" s="9" t="n">
        <v>43931</v>
      </c>
      <c r="H5632" s="10" t="s">
        <v>36</v>
      </c>
      <c r="I5632" s="0" t="n">
        <v>2</v>
      </c>
      <c r="J5632" s="0" t="n">
        <v>1</v>
      </c>
      <c r="K5632" s="0" t="n">
        <v>252</v>
      </c>
      <c r="L5632" s="0" t="n">
        <v>5</v>
      </c>
      <c r="M5632" s="0" t="n">
        <v>3</v>
      </c>
      <c r="N5632" s="11" t="n">
        <v>0.075</v>
      </c>
      <c r="O5632" s="12" t="n">
        <v>1667.09</v>
      </c>
      <c r="P5632" s="12" t="n">
        <v>2874.3</v>
      </c>
      <c r="Q5632" s="12" t="n">
        <f aca="false">M5632*P5632*(1-N5632)</f>
        <v>7976.1825</v>
      </c>
      <c r="R5632" s="12" t="n">
        <f aca="false">M5632*O5632</f>
        <v>5001.27</v>
      </c>
      <c r="S5632" s="12" t="n">
        <f aca="false">Q5632-R5632</f>
        <v>2974.9125</v>
      </c>
      <c r="T5632" s="11" t="n">
        <f aca="false">IFERROR(S5632/Q5632,0)</f>
        <v>0.37297447745209</v>
      </c>
      <c r="U5632" s="13" t="n">
        <f aca="false">F5632-E5632</f>
        <v>2</v>
      </c>
      <c r="V5632" s="13" t="n">
        <f aca="false">G5632-F5632</f>
        <v>10</v>
      </c>
      <c r="W5632" s="13" t="n">
        <f aca="false">G5632-E5632</f>
        <v>12</v>
      </c>
      <c r="X5632" s="10" t="n">
        <f aca="false">YEAR(E5632)</f>
        <v>2020</v>
      </c>
      <c r="Y5632" s="0" t="str">
        <f aca="false">TEXT(E5632,"yyyy-mm")</f>
        <v>2020-03</v>
      </c>
      <c r="Z5632" s="0" t="str">
        <f aca="false">"Q"&amp;ROUNDUP(MONTH(E5632)/3,0)&amp;"-"&amp;YEAR(E5632)</f>
        <v>Q1-2020</v>
      </c>
    </row>
    <row r="5633" customFormat="false" ht="14.25" hidden="false" customHeight="false" outlineLevel="0" collapsed="false">
      <c r="A5633" s="0" t="s">
        <v>5675</v>
      </c>
      <c r="B5633" s="0" t="s">
        <v>34</v>
      </c>
      <c r="C5633" s="0" t="s">
        <v>46</v>
      </c>
      <c r="D5633" s="9" t="n">
        <v>43800</v>
      </c>
      <c r="E5633" s="9" t="n">
        <v>43920</v>
      </c>
      <c r="F5633" s="9" t="n">
        <v>43922</v>
      </c>
      <c r="G5633" s="9" t="n">
        <v>43929</v>
      </c>
      <c r="H5633" s="10" t="s">
        <v>36</v>
      </c>
      <c r="I5633" s="0" t="n">
        <v>7</v>
      </c>
      <c r="J5633" s="0" t="n">
        <v>6</v>
      </c>
      <c r="K5633" s="0" t="n">
        <v>303</v>
      </c>
      <c r="L5633" s="0" t="n">
        <v>4</v>
      </c>
      <c r="M5633" s="0" t="n">
        <v>2</v>
      </c>
      <c r="N5633" s="11" t="n">
        <v>0.05</v>
      </c>
      <c r="O5633" s="12" t="n">
        <v>1197.96</v>
      </c>
      <c r="P5633" s="12" t="n">
        <v>1996.6</v>
      </c>
      <c r="Q5633" s="12" t="n">
        <f aca="false">M5633*P5633*(1-N5633)</f>
        <v>3793.54</v>
      </c>
      <c r="R5633" s="12" t="n">
        <f aca="false">M5633*O5633</f>
        <v>2395.92</v>
      </c>
      <c r="S5633" s="12" t="n">
        <f aca="false">Q5633-R5633</f>
        <v>1397.62</v>
      </c>
      <c r="T5633" s="11" t="n">
        <f aca="false">IFERROR(S5633/Q5633,0)</f>
        <v>0.368421052631579</v>
      </c>
      <c r="U5633" s="13" t="n">
        <f aca="false">F5633-E5633</f>
        <v>2</v>
      </c>
      <c r="V5633" s="13" t="n">
        <f aca="false">G5633-F5633</f>
        <v>7</v>
      </c>
      <c r="W5633" s="13" t="n">
        <f aca="false">G5633-E5633</f>
        <v>9</v>
      </c>
      <c r="X5633" s="10" t="n">
        <f aca="false">YEAR(E5633)</f>
        <v>2020</v>
      </c>
      <c r="Y5633" s="0" t="str">
        <f aca="false">TEXT(E5633,"yyyy-mm")</f>
        <v>2020-03</v>
      </c>
      <c r="Z5633" s="0" t="str">
        <f aca="false">"Q"&amp;ROUNDUP(MONTH(E5633)/3,0)&amp;"-"&amp;YEAR(E5633)</f>
        <v>Q1-2020</v>
      </c>
    </row>
    <row r="5634" customFormat="false" ht="14.25" hidden="false" customHeight="false" outlineLevel="0" collapsed="false">
      <c r="A5634" s="0" t="s">
        <v>5676</v>
      </c>
      <c r="B5634" s="0" t="s">
        <v>41</v>
      </c>
      <c r="C5634" s="0" t="s">
        <v>46</v>
      </c>
      <c r="D5634" s="9" t="n">
        <v>43800</v>
      </c>
      <c r="E5634" s="9" t="n">
        <v>43920</v>
      </c>
      <c r="F5634" s="9" t="n">
        <v>43927</v>
      </c>
      <c r="G5634" s="9" t="n">
        <v>43931</v>
      </c>
      <c r="H5634" s="10" t="s">
        <v>36</v>
      </c>
      <c r="I5634" s="0" t="n">
        <v>25</v>
      </c>
      <c r="J5634" s="0" t="n">
        <v>22</v>
      </c>
      <c r="K5634" s="0" t="n">
        <v>326</v>
      </c>
      <c r="L5634" s="0" t="n">
        <v>40</v>
      </c>
      <c r="M5634" s="0" t="n">
        <v>7</v>
      </c>
      <c r="N5634" s="11" t="n">
        <v>0.075</v>
      </c>
      <c r="O5634" s="12" t="n">
        <v>1636.14</v>
      </c>
      <c r="P5634" s="12" t="n">
        <v>2726.9</v>
      </c>
      <c r="Q5634" s="12" t="n">
        <f aca="false">M5634*P5634*(1-N5634)</f>
        <v>17656.6775</v>
      </c>
      <c r="R5634" s="12" t="n">
        <f aca="false">M5634*O5634</f>
        <v>11452.98</v>
      </c>
      <c r="S5634" s="12" t="n">
        <f aca="false">Q5634-R5634</f>
        <v>6203.6975</v>
      </c>
      <c r="T5634" s="11" t="n">
        <f aca="false">IFERROR(S5634/Q5634,0)</f>
        <v>0.351351351351351</v>
      </c>
      <c r="U5634" s="13" t="n">
        <f aca="false">F5634-E5634</f>
        <v>7</v>
      </c>
      <c r="V5634" s="13" t="n">
        <f aca="false">G5634-F5634</f>
        <v>4</v>
      </c>
      <c r="W5634" s="13" t="n">
        <f aca="false">G5634-E5634</f>
        <v>11</v>
      </c>
      <c r="X5634" s="10" t="n">
        <f aca="false">YEAR(E5634)</f>
        <v>2020</v>
      </c>
      <c r="Y5634" s="0" t="str">
        <f aca="false">TEXT(E5634,"yyyy-mm")</f>
        <v>2020-03</v>
      </c>
      <c r="Z5634" s="0" t="str">
        <f aca="false">"Q"&amp;ROUNDUP(MONTH(E5634)/3,0)&amp;"-"&amp;YEAR(E5634)</f>
        <v>Q1-2020</v>
      </c>
    </row>
    <row r="5635" customFormat="false" ht="14.25" hidden="false" customHeight="false" outlineLevel="0" collapsed="false">
      <c r="A5635" s="0" t="s">
        <v>5677</v>
      </c>
      <c r="B5635" s="0" t="s">
        <v>34</v>
      </c>
      <c r="C5635" s="0" t="s">
        <v>79</v>
      </c>
      <c r="D5635" s="9" t="n">
        <v>43800</v>
      </c>
      <c r="E5635" s="9" t="n">
        <v>43920</v>
      </c>
      <c r="F5635" s="9" t="n">
        <v>43946</v>
      </c>
      <c r="G5635" s="9" t="n">
        <v>43953</v>
      </c>
      <c r="H5635" s="10" t="s">
        <v>36</v>
      </c>
      <c r="I5635" s="0" t="n">
        <v>3</v>
      </c>
      <c r="J5635" s="0" t="n">
        <v>49</v>
      </c>
      <c r="K5635" s="0" t="n">
        <v>76</v>
      </c>
      <c r="L5635" s="0" t="n">
        <v>28</v>
      </c>
      <c r="M5635" s="0" t="n">
        <v>3</v>
      </c>
      <c r="N5635" s="11" t="n">
        <v>0.075</v>
      </c>
      <c r="O5635" s="12" t="n">
        <v>468.13</v>
      </c>
      <c r="P5635" s="12" t="n">
        <v>917.9</v>
      </c>
      <c r="Q5635" s="12" t="n">
        <f aca="false">M5635*P5635*(1-N5635)</f>
        <v>2547.1725</v>
      </c>
      <c r="R5635" s="12" t="n">
        <f aca="false">M5635*O5635</f>
        <v>1404.39</v>
      </c>
      <c r="S5635" s="12" t="n">
        <f aca="false">Q5635-R5635</f>
        <v>1142.7825</v>
      </c>
      <c r="T5635" s="11" t="n">
        <f aca="false">IFERROR(S5635/Q5635,0)</f>
        <v>0.448647470872114</v>
      </c>
      <c r="U5635" s="13" t="n">
        <f aca="false">F5635-E5635</f>
        <v>26</v>
      </c>
      <c r="V5635" s="13" t="n">
        <f aca="false">G5635-F5635</f>
        <v>7</v>
      </c>
      <c r="W5635" s="13" t="n">
        <f aca="false">G5635-E5635</f>
        <v>33</v>
      </c>
      <c r="X5635" s="10" t="n">
        <f aca="false">YEAR(E5635)</f>
        <v>2020</v>
      </c>
      <c r="Y5635" s="0" t="str">
        <f aca="false">TEXT(E5635,"yyyy-mm")</f>
        <v>2020-03</v>
      </c>
      <c r="Z5635" s="0" t="str">
        <f aca="false">"Q"&amp;ROUNDUP(MONTH(E5635)/3,0)&amp;"-"&amp;YEAR(E5635)</f>
        <v>Q1-2020</v>
      </c>
    </row>
    <row r="5636" customFormat="false" ht="14.25" hidden="false" customHeight="false" outlineLevel="0" collapsed="false">
      <c r="A5636" s="0" t="s">
        <v>5678</v>
      </c>
      <c r="B5636" s="0" t="s">
        <v>34</v>
      </c>
      <c r="C5636" s="0" t="s">
        <v>58</v>
      </c>
      <c r="D5636" s="9" t="n">
        <v>43800</v>
      </c>
      <c r="E5636" s="9" t="n">
        <v>43920</v>
      </c>
      <c r="F5636" s="9" t="n">
        <v>43942</v>
      </c>
      <c r="G5636" s="9" t="n">
        <v>43943</v>
      </c>
      <c r="H5636" s="10" t="s">
        <v>36</v>
      </c>
      <c r="I5636" s="0" t="n">
        <v>4</v>
      </c>
      <c r="J5636" s="0" t="n">
        <v>32</v>
      </c>
      <c r="K5636" s="0" t="n">
        <v>334</v>
      </c>
      <c r="L5636" s="0" t="n">
        <v>36</v>
      </c>
      <c r="M5636" s="0" t="n">
        <v>2</v>
      </c>
      <c r="N5636" s="11" t="n">
        <v>0.05</v>
      </c>
      <c r="O5636" s="12" t="n">
        <v>803.2</v>
      </c>
      <c r="P5636" s="12" t="n">
        <v>1085.4</v>
      </c>
      <c r="Q5636" s="12" t="n">
        <f aca="false">M5636*P5636*(1-N5636)</f>
        <v>2062.26</v>
      </c>
      <c r="R5636" s="12" t="n">
        <f aca="false">M5636*O5636</f>
        <v>1606.4</v>
      </c>
      <c r="S5636" s="12" t="n">
        <f aca="false">Q5636-R5636</f>
        <v>455.86</v>
      </c>
      <c r="T5636" s="11" t="n">
        <f aca="false">IFERROR(S5636/Q5636,0)</f>
        <v>0.221048752339666</v>
      </c>
      <c r="U5636" s="13" t="n">
        <f aca="false">F5636-E5636</f>
        <v>22</v>
      </c>
      <c r="V5636" s="13" t="n">
        <f aca="false">G5636-F5636</f>
        <v>1</v>
      </c>
      <c r="W5636" s="13" t="n">
        <f aca="false">G5636-E5636</f>
        <v>23</v>
      </c>
      <c r="X5636" s="10" t="n">
        <f aca="false">YEAR(E5636)</f>
        <v>2020</v>
      </c>
      <c r="Y5636" s="0" t="str">
        <f aca="false">TEXT(E5636,"yyyy-mm")</f>
        <v>2020-03</v>
      </c>
      <c r="Z5636" s="0" t="str">
        <f aca="false">"Q"&amp;ROUNDUP(MONTH(E5636)/3,0)&amp;"-"&amp;YEAR(E5636)</f>
        <v>Q1-2020</v>
      </c>
    </row>
    <row r="5637" customFormat="false" ht="14.25" hidden="false" customHeight="false" outlineLevel="0" collapsed="false">
      <c r="A5637" s="0" t="s">
        <v>5679</v>
      </c>
      <c r="B5637" s="0" t="s">
        <v>34</v>
      </c>
      <c r="C5637" s="0" t="s">
        <v>39</v>
      </c>
      <c r="D5637" s="9" t="n">
        <v>43800</v>
      </c>
      <c r="E5637" s="9" t="n">
        <v>43920</v>
      </c>
      <c r="F5637" s="9" t="n">
        <v>43929</v>
      </c>
      <c r="G5637" s="9" t="n">
        <v>43933</v>
      </c>
      <c r="H5637" s="10" t="s">
        <v>36</v>
      </c>
      <c r="I5637" s="0" t="n">
        <v>2</v>
      </c>
      <c r="J5637" s="0" t="n">
        <v>34</v>
      </c>
      <c r="K5637" s="0" t="n">
        <v>101</v>
      </c>
      <c r="L5637" s="0" t="n">
        <v>40</v>
      </c>
      <c r="M5637" s="0" t="n">
        <v>2</v>
      </c>
      <c r="N5637" s="11" t="n">
        <v>0.1</v>
      </c>
      <c r="O5637" s="12" t="n">
        <v>86.83</v>
      </c>
      <c r="P5637" s="12" t="n">
        <v>180.9</v>
      </c>
      <c r="Q5637" s="12" t="n">
        <f aca="false">M5637*P5637*(1-N5637)</f>
        <v>325.62</v>
      </c>
      <c r="R5637" s="12" t="n">
        <f aca="false">M5637*O5637</f>
        <v>173.66</v>
      </c>
      <c r="S5637" s="12" t="n">
        <f aca="false">Q5637-R5637</f>
        <v>151.96</v>
      </c>
      <c r="T5637" s="11" t="n">
        <f aca="false">IFERROR(S5637/Q5637,0)</f>
        <v>0.46667895092439</v>
      </c>
      <c r="U5637" s="13" t="n">
        <f aca="false">F5637-E5637</f>
        <v>9</v>
      </c>
      <c r="V5637" s="13" t="n">
        <f aca="false">G5637-F5637</f>
        <v>4</v>
      </c>
      <c r="W5637" s="13" t="n">
        <f aca="false">G5637-E5637</f>
        <v>13</v>
      </c>
      <c r="X5637" s="10" t="n">
        <f aca="false">YEAR(E5637)</f>
        <v>2020</v>
      </c>
      <c r="Y5637" s="0" t="str">
        <f aca="false">TEXT(E5637,"yyyy-mm")</f>
        <v>2020-03</v>
      </c>
      <c r="Z5637" s="0" t="str">
        <f aca="false">"Q"&amp;ROUNDUP(MONTH(E5637)/3,0)&amp;"-"&amp;YEAR(E5637)</f>
        <v>Q1-2020</v>
      </c>
    </row>
    <row r="5638" customFormat="false" ht="14.25" hidden="false" customHeight="false" outlineLevel="0" collapsed="false">
      <c r="A5638" s="0" t="s">
        <v>5680</v>
      </c>
      <c r="B5638" s="0" t="s">
        <v>38</v>
      </c>
      <c r="C5638" s="0" t="s">
        <v>39</v>
      </c>
      <c r="D5638" s="9" t="n">
        <v>43800</v>
      </c>
      <c r="E5638" s="9" t="n">
        <v>43920</v>
      </c>
      <c r="F5638" s="9" t="n">
        <v>43939</v>
      </c>
      <c r="G5638" s="9" t="n">
        <v>43948</v>
      </c>
      <c r="H5638" s="10" t="s">
        <v>36</v>
      </c>
      <c r="I5638" s="0" t="n">
        <v>13</v>
      </c>
      <c r="J5638" s="0" t="n">
        <v>34</v>
      </c>
      <c r="K5638" s="0" t="n">
        <v>164</v>
      </c>
      <c r="L5638" s="0" t="n">
        <v>34</v>
      </c>
      <c r="M5638" s="0" t="n">
        <v>5</v>
      </c>
      <c r="N5638" s="11" t="n">
        <v>0.05</v>
      </c>
      <c r="O5638" s="12" t="n">
        <v>1639.62</v>
      </c>
      <c r="P5638" s="12" t="n">
        <v>3564.4</v>
      </c>
      <c r="Q5638" s="12" t="n">
        <f aca="false">M5638*P5638*(1-N5638)</f>
        <v>16930.9</v>
      </c>
      <c r="R5638" s="12" t="n">
        <f aca="false">M5638*O5638</f>
        <v>8198.1</v>
      </c>
      <c r="S5638" s="12" t="n">
        <f aca="false">Q5638-R5638</f>
        <v>8732.8</v>
      </c>
      <c r="T5638" s="11" t="n">
        <f aca="false">IFERROR(S5638/Q5638,0)</f>
        <v>0.515790654956323</v>
      </c>
      <c r="U5638" s="13" t="n">
        <f aca="false">F5638-E5638</f>
        <v>19</v>
      </c>
      <c r="V5638" s="13" t="n">
        <f aca="false">G5638-F5638</f>
        <v>9</v>
      </c>
      <c r="W5638" s="13" t="n">
        <f aca="false">G5638-E5638</f>
        <v>28</v>
      </c>
      <c r="X5638" s="10" t="n">
        <f aca="false">YEAR(E5638)</f>
        <v>2020</v>
      </c>
      <c r="Y5638" s="0" t="str">
        <f aca="false">TEXT(E5638,"yyyy-mm")</f>
        <v>2020-03</v>
      </c>
      <c r="Z5638" s="0" t="str">
        <f aca="false">"Q"&amp;ROUNDUP(MONTH(E5638)/3,0)&amp;"-"&amp;YEAR(E5638)</f>
        <v>Q1-2020</v>
      </c>
    </row>
    <row r="5639" customFormat="false" ht="14.25" hidden="false" customHeight="false" outlineLevel="0" collapsed="false">
      <c r="A5639" s="0" t="s">
        <v>5681</v>
      </c>
      <c r="B5639" s="0" t="s">
        <v>38</v>
      </c>
      <c r="C5639" s="0" t="s">
        <v>48</v>
      </c>
      <c r="D5639" s="9" t="n">
        <v>43800</v>
      </c>
      <c r="E5639" s="9" t="n">
        <v>43920</v>
      </c>
      <c r="F5639" s="9" t="n">
        <v>43941</v>
      </c>
      <c r="G5639" s="9" t="n">
        <v>43946</v>
      </c>
      <c r="H5639" s="10" t="s">
        <v>36</v>
      </c>
      <c r="I5639" s="0" t="n">
        <v>14</v>
      </c>
      <c r="J5639" s="0" t="n">
        <v>40</v>
      </c>
      <c r="K5639" s="0" t="n">
        <v>22</v>
      </c>
      <c r="L5639" s="0" t="n">
        <v>39</v>
      </c>
      <c r="M5639" s="0" t="n">
        <v>7</v>
      </c>
      <c r="N5639" s="11" t="n">
        <v>0.075</v>
      </c>
      <c r="O5639" s="12" t="n">
        <v>1735.3</v>
      </c>
      <c r="P5639" s="12" t="n">
        <v>2479</v>
      </c>
      <c r="Q5639" s="12" t="n">
        <f aca="false">M5639*P5639*(1-N5639)</f>
        <v>16051.525</v>
      </c>
      <c r="R5639" s="12" t="n">
        <f aca="false">M5639*O5639</f>
        <v>12147.1</v>
      </c>
      <c r="S5639" s="12" t="n">
        <f aca="false">Q5639-R5639</f>
        <v>3904.425</v>
      </c>
      <c r="T5639" s="11" t="n">
        <f aca="false">IFERROR(S5639/Q5639,0)</f>
        <v>0.243243243243243</v>
      </c>
      <c r="U5639" s="13" t="n">
        <f aca="false">F5639-E5639</f>
        <v>21</v>
      </c>
      <c r="V5639" s="13" t="n">
        <f aca="false">G5639-F5639</f>
        <v>5</v>
      </c>
      <c r="W5639" s="13" t="n">
        <f aca="false">G5639-E5639</f>
        <v>26</v>
      </c>
      <c r="X5639" s="10" t="n">
        <f aca="false">YEAR(E5639)</f>
        <v>2020</v>
      </c>
      <c r="Y5639" s="0" t="str">
        <f aca="false">TEXT(E5639,"yyyy-mm")</f>
        <v>2020-03</v>
      </c>
      <c r="Z5639" s="0" t="str">
        <f aca="false">"Q"&amp;ROUNDUP(MONTH(E5639)/3,0)&amp;"-"&amp;YEAR(E5639)</f>
        <v>Q1-2020</v>
      </c>
    </row>
    <row r="5640" customFormat="false" ht="14.25" hidden="false" customHeight="false" outlineLevel="0" collapsed="false">
      <c r="A5640" s="0" t="s">
        <v>5682</v>
      </c>
      <c r="B5640" s="0" t="s">
        <v>41</v>
      </c>
      <c r="C5640" s="0" t="s">
        <v>48</v>
      </c>
      <c r="D5640" s="9" t="n">
        <v>43800</v>
      </c>
      <c r="E5640" s="9" t="n">
        <v>43920</v>
      </c>
      <c r="F5640" s="9" t="n">
        <v>43939</v>
      </c>
      <c r="G5640" s="9" t="n">
        <v>43946</v>
      </c>
      <c r="H5640" s="10" t="s">
        <v>36</v>
      </c>
      <c r="I5640" s="0" t="n">
        <v>23</v>
      </c>
      <c r="J5640" s="0" t="n">
        <v>37</v>
      </c>
      <c r="K5640" s="0" t="n">
        <v>2</v>
      </c>
      <c r="L5640" s="0" t="n">
        <v>33</v>
      </c>
      <c r="M5640" s="0" t="n">
        <v>2</v>
      </c>
      <c r="N5640" s="11" t="n">
        <v>0.075</v>
      </c>
      <c r="O5640" s="12" t="n">
        <v>600.12</v>
      </c>
      <c r="P5640" s="12" t="n">
        <v>1132.3</v>
      </c>
      <c r="Q5640" s="12" t="n">
        <f aca="false">M5640*P5640*(1-N5640)</f>
        <v>2094.755</v>
      </c>
      <c r="R5640" s="12" t="n">
        <f aca="false">M5640*O5640</f>
        <v>1200.24</v>
      </c>
      <c r="S5640" s="12" t="n">
        <f aca="false">Q5640-R5640</f>
        <v>894.515</v>
      </c>
      <c r="T5640" s="11" t="n">
        <f aca="false">IFERROR(S5640/Q5640,0)</f>
        <v>0.427026072261434</v>
      </c>
      <c r="U5640" s="13" t="n">
        <f aca="false">F5640-E5640</f>
        <v>19</v>
      </c>
      <c r="V5640" s="13" t="n">
        <f aca="false">G5640-F5640</f>
        <v>7</v>
      </c>
      <c r="W5640" s="13" t="n">
        <f aca="false">G5640-E5640</f>
        <v>26</v>
      </c>
      <c r="X5640" s="10" t="n">
        <f aca="false">YEAR(E5640)</f>
        <v>2020</v>
      </c>
      <c r="Y5640" s="0" t="str">
        <f aca="false">TEXT(E5640,"yyyy-mm")</f>
        <v>2020-03</v>
      </c>
      <c r="Z5640" s="0" t="str">
        <f aca="false">"Q"&amp;ROUNDUP(MONTH(E5640)/3,0)&amp;"-"&amp;YEAR(E5640)</f>
        <v>Q1-2020</v>
      </c>
    </row>
    <row r="5641" customFormat="false" ht="14.25" hidden="false" customHeight="false" outlineLevel="0" collapsed="false">
      <c r="A5641" s="0" t="s">
        <v>5683</v>
      </c>
      <c r="B5641" s="0" t="s">
        <v>38</v>
      </c>
      <c r="C5641" s="0" t="s">
        <v>39</v>
      </c>
      <c r="D5641" s="9" t="n">
        <v>43800</v>
      </c>
      <c r="E5641" s="9" t="n">
        <v>43920</v>
      </c>
      <c r="F5641" s="9" t="n">
        <v>43943</v>
      </c>
      <c r="G5641" s="9" t="n">
        <v>43948</v>
      </c>
      <c r="H5641" s="10" t="s">
        <v>36</v>
      </c>
      <c r="I5641" s="0" t="n">
        <v>18</v>
      </c>
      <c r="J5641" s="0" t="n">
        <v>3</v>
      </c>
      <c r="K5641" s="0" t="n">
        <v>96</v>
      </c>
      <c r="L5641" s="0" t="n">
        <v>15</v>
      </c>
      <c r="M5641" s="0" t="n">
        <v>4</v>
      </c>
      <c r="N5641" s="11" t="n">
        <v>0.075</v>
      </c>
      <c r="O5641" s="12" t="n">
        <v>1502.48</v>
      </c>
      <c r="P5641" s="12" t="n">
        <v>2311.5</v>
      </c>
      <c r="Q5641" s="12" t="n">
        <f aca="false">M5641*P5641*(1-N5641)</f>
        <v>8552.55</v>
      </c>
      <c r="R5641" s="12" t="n">
        <f aca="false">M5641*O5641</f>
        <v>6009.92</v>
      </c>
      <c r="S5641" s="12" t="n">
        <f aca="false">Q5641-R5641</f>
        <v>2542.63</v>
      </c>
      <c r="T5641" s="11" t="n">
        <f aca="false">IFERROR(S5641/Q5641,0)</f>
        <v>0.297294958813453</v>
      </c>
      <c r="U5641" s="13" t="n">
        <f aca="false">F5641-E5641</f>
        <v>23</v>
      </c>
      <c r="V5641" s="13" t="n">
        <f aca="false">G5641-F5641</f>
        <v>5</v>
      </c>
      <c r="W5641" s="13" t="n">
        <f aca="false">G5641-E5641</f>
        <v>28</v>
      </c>
      <c r="X5641" s="10" t="n">
        <f aca="false">YEAR(E5641)</f>
        <v>2020</v>
      </c>
      <c r="Y5641" s="0" t="str">
        <f aca="false">TEXT(E5641,"yyyy-mm")</f>
        <v>2020-03</v>
      </c>
      <c r="Z5641" s="0" t="str">
        <f aca="false">"Q"&amp;ROUNDUP(MONTH(E5641)/3,0)&amp;"-"&amp;YEAR(E5641)</f>
        <v>Q1-2020</v>
      </c>
    </row>
    <row r="5642" customFormat="false" ht="14.25" hidden="false" customHeight="false" outlineLevel="0" collapsed="false">
      <c r="A5642" s="0" t="s">
        <v>5684</v>
      </c>
      <c r="B5642" s="0" t="s">
        <v>34</v>
      </c>
      <c r="C5642" s="0" t="s">
        <v>58</v>
      </c>
      <c r="D5642" s="9" t="n">
        <v>43800</v>
      </c>
      <c r="E5642" s="9" t="n">
        <v>43920</v>
      </c>
      <c r="F5642" s="9" t="n">
        <v>43934</v>
      </c>
      <c r="G5642" s="9" t="n">
        <v>43944</v>
      </c>
      <c r="H5642" s="10" t="s">
        <v>36</v>
      </c>
      <c r="I5642" s="0" t="n">
        <v>12</v>
      </c>
      <c r="J5642" s="0" t="n">
        <v>43</v>
      </c>
      <c r="K5642" s="0" t="n">
        <v>336</v>
      </c>
      <c r="L5642" s="0" t="n">
        <v>31</v>
      </c>
      <c r="M5642" s="0" t="n">
        <v>2</v>
      </c>
      <c r="N5642" s="11" t="n">
        <v>0.3</v>
      </c>
      <c r="O5642" s="12" t="n">
        <v>2207.32</v>
      </c>
      <c r="P5642" s="12" t="n">
        <v>4013.3</v>
      </c>
      <c r="Q5642" s="12" t="n">
        <f aca="false">M5642*P5642*(1-N5642)</f>
        <v>5618.62</v>
      </c>
      <c r="R5642" s="12" t="n">
        <f aca="false">M5642*O5642</f>
        <v>4414.64</v>
      </c>
      <c r="S5642" s="12" t="n">
        <f aca="false">Q5642-R5642</f>
        <v>1203.98</v>
      </c>
      <c r="T5642" s="11" t="n">
        <f aca="false">IFERROR(S5642/Q5642,0)</f>
        <v>0.214283934489252</v>
      </c>
      <c r="U5642" s="13" t="n">
        <f aca="false">F5642-E5642</f>
        <v>14</v>
      </c>
      <c r="V5642" s="13" t="n">
        <f aca="false">G5642-F5642</f>
        <v>10</v>
      </c>
      <c r="W5642" s="13" t="n">
        <f aca="false">G5642-E5642</f>
        <v>24</v>
      </c>
      <c r="X5642" s="10" t="n">
        <f aca="false">YEAR(E5642)</f>
        <v>2020</v>
      </c>
      <c r="Y5642" s="0" t="str">
        <f aca="false">TEXT(E5642,"yyyy-mm")</f>
        <v>2020-03</v>
      </c>
      <c r="Z5642" s="0" t="str">
        <f aca="false">"Q"&amp;ROUNDUP(MONTH(E5642)/3,0)&amp;"-"&amp;YEAR(E5642)</f>
        <v>Q1-2020</v>
      </c>
    </row>
    <row r="5643" customFormat="false" ht="14.25" hidden="false" customHeight="false" outlineLevel="0" collapsed="false">
      <c r="A5643" s="0" t="s">
        <v>5685</v>
      </c>
      <c r="B5643" s="0" t="s">
        <v>34</v>
      </c>
      <c r="C5643" s="0" t="s">
        <v>35</v>
      </c>
      <c r="D5643" s="9" t="n">
        <v>43800</v>
      </c>
      <c r="E5643" s="9" t="n">
        <v>43921</v>
      </c>
      <c r="F5643" s="9" t="n">
        <v>43931</v>
      </c>
      <c r="G5643" s="9" t="n">
        <v>43940</v>
      </c>
      <c r="H5643" s="10" t="s">
        <v>36</v>
      </c>
      <c r="I5643" s="0" t="n">
        <v>4</v>
      </c>
      <c r="J5643" s="0" t="n">
        <v>27</v>
      </c>
      <c r="K5643" s="0" t="n">
        <v>232</v>
      </c>
      <c r="L5643" s="0" t="n">
        <v>8</v>
      </c>
      <c r="M5643" s="0" t="n">
        <v>5</v>
      </c>
      <c r="N5643" s="11" t="n">
        <v>0.075</v>
      </c>
      <c r="O5643" s="12" t="n">
        <v>1217.93</v>
      </c>
      <c r="P5643" s="12" t="n">
        <v>1996.6</v>
      </c>
      <c r="Q5643" s="12" t="n">
        <f aca="false">M5643*P5643*(1-N5643)</f>
        <v>9234.275</v>
      </c>
      <c r="R5643" s="12" t="n">
        <f aca="false">M5643*O5643</f>
        <v>6089.65</v>
      </c>
      <c r="S5643" s="12" t="n">
        <f aca="false">Q5643-R5643</f>
        <v>3144.625</v>
      </c>
      <c r="T5643" s="11" t="n">
        <f aca="false">IFERROR(S5643/Q5643,0)</f>
        <v>0.340538374696443</v>
      </c>
      <c r="U5643" s="13" t="n">
        <f aca="false">F5643-E5643</f>
        <v>10</v>
      </c>
      <c r="V5643" s="13" t="n">
        <f aca="false">G5643-F5643</f>
        <v>9</v>
      </c>
      <c r="W5643" s="13" t="n">
        <f aca="false">G5643-E5643</f>
        <v>19</v>
      </c>
      <c r="X5643" s="10" t="n">
        <f aca="false">YEAR(E5643)</f>
        <v>2020</v>
      </c>
      <c r="Y5643" s="0" t="str">
        <f aca="false">TEXT(E5643,"yyyy-mm")</f>
        <v>2020-03</v>
      </c>
      <c r="Z5643" s="0" t="str">
        <f aca="false">"Q"&amp;ROUNDUP(MONTH(E5643)/3,0)&amp;"-"&amp;YEAR(E5643)</f>
        <v>Q1-2020</v>
      </c>
    </row>
    <row r="5644" customFormat="false" ht="14.25" hidden="false" customHeight="false" outlineLevel="0" collapsed="false">
      <c r="A5644" s="0" t="s">
        <v>5686</v>
      </c>
      <c r="B5644" s="0" t="s">
        <v>38</v>
      </c>
      <c r="C5644" s="0" t="s">
        <v>35</v>
      </c>
      <c r="D5644" s="9" t="n">
        <v>43800</v>
      </c>
      <c r="E5644" s="9" t="n">
        <v>43921</v>
      </c>
      <c r="F5644" s="9" t="n">
        <v>43936</v>
      </c>
      <c r="G5644" s="9" t="n">
        <v>43939</v>
      </c>
      <c r="H5644" s="10" t="s">
        <v>36</v>
      </c>
      <c r="I5644" s="0" t="n">
        <v>18</v>
      </c>
      <c r="J5644" s="0" t="n">
        <v>42</v>
      </c>
      <c r="K5644" s="0" t="n">
        <v>231</v>
      </c>
      <c r="L5644" s="0" t="n">
        <v>30</v>
      </c>
      <c r="M5644" s="0" t="n">
        <v>5</v>
      </c>
      <c r="N5644" s="11" t="n">
        <v>0.05</v>
      </c>
      <c r="O5644" s="12" t="n">
        <v>493.12</v>
      </c>
      <c r="P5644" s="12" t="n">
        <v>1232.8</v>
      </c>
      <c r="Q5644" s="12" t="n">
        <f aca="false">M5644*P5644*(1-N5644)</f>
        <v>5855.8</v>
      </c>
      <c r="R5644" s="12" t="n">
        <f aca="false">M5644*O5644</f>
        <v>2465.6</v>
      </c>
      <c r="S5644" s="12" t="n">
        <f aca="false">Q5644-R5644</f>
        <v>3390.2</v>
      </c>
      <c r="T5644" s="11" t="n">
        <f aca="false">IFERROR(S5644/Q5644,0)</f>
        <v>0.578947368421053</v>
      </c>
      <c r="U5644" s="13" t="n">
        <f aca="false">F5644-E5644</f>
        <v>15</v>
      </c>
      <c r="V5644" s="13" t="n">
        <f aca="false">G5644-F5644</f>
        <v>3</v>
      </c>
      <c r="W5644" s="13" t="n">
        <f aca="false">G5644-E5644</f>
        <v>18</v>
      </c>
      <c r="X5644" s="10" t="n">
        <f aca="false">YEAR(E5644)</f>
        <v>2020</v>
      </c>
      <c r="Y5644" s="0" t="str">
        <f aca="false">TEXT(E5644,"yyyy-mm")</f>
        <v>2020-03</v>
      </c>
      <c r="Z5644" s="0" t="str">
        <f aca="false">"Q"&amp;ROUNDUP(MONTH(E5644)/3,0)&amp;"-"&amp;YEAR(E5644)</f>
        <v>Q1-2020</v>
      </c>
    </row>
    <row r="5645" customFormat="false" ht="14.25" hidden="false" customHeight="false" outlineLevel="0" collapsed="false">
      <c r="A5645" s="0" t="s">
        <v>5687</v>
      </c>
      <c r="B5645" s="0" t="s">
        <v>34</v>
      </c>
      <c r="C5645" s="0" t="s">
        <v>35</v>
      </c>
      <c r="D5645" s="9" t="n">
        <v>43800</v>
      </c>
      <c r="E5645" s="9" t="n">
        <v>43921</v>
      </c>
      <c r="F5645" s="9" t="n">
        <v>43941</v>
      </c>
      <c r="G5645" s="9" t="n">
        <v>43951</v>
      </c>
      <c r="H5645" s="10" t="s">
        <v>36</v>
      </c>
      <c r="I5645" s="0" t="n">
        <v>7</v>
      </c>
      <c r="J5645" s="0" t="n">
        <v>44</v>
      </c>
      <c r="K5645" s="0" t="n">
        <v>235</v>
      </c>
      <c r="L5645" s="0" t="n">
        <v>45</v>
      </c>
      <c r="M5645" s="0" t="n">
        <v>2</v>
      </c>
      <c r="N5645" s="11" t="n">
        <v>0.1</v>
      </c>
      <c r="O5645" s="12" t="n">
        <v>1388.51</v>
      </c>
      <c r="P5645" s="12" t="n">
        <v>3155.7</v>
      </c>
      <c r="Q5645" s="12" t="n">
        <f aca="false">M5645*P5645*(1-N5645)</f>
        <v>5680.26</v>
      </c>
      <c r="R5645" s="12" t="n">
        <f aca="false">M5645*O5645</f>
        <v>2777.02</v>
      </c>
      <c r="S5645" s="12" t="n">
        <f aca="false">Q5645-R5645</f>
        <v>2903.24</v>
      </c>
      <c r="T5645" s="11" t="n">
        <f aca="false">IFERROR(S5645/Q5645,0)</f>
        <v>0.511110406917993</v>
      </c>
      <c r="U5645" s="13" t="n">
        <f aca="false">F5645-E5645</f>
        <v>20</v>
      </c>
      <c r="V5645" s="13" t="n">
        <f aca="false">G5645-F5645</f>
        <v>10</v>
      </c>
      <c r="W5645" s="13" t="n">
        <f aca="false">G5645-E5645</f>
        <v>30</v>
      </c>
      <c r="X5645" s="10" t="n">
        <f aca="false">YEAR(E5645)</f>
        <v>2020</v>
      </c>
      <c r="Y5645" s="0" t="str">
        <f aca="false">TEXT(E5645,"yyyy-mm")</f>
        <v>2020-03</v>
      </c>
      <c r="Z5645" s="0" t="str">
        <f aca="false">"Q"&amp;ROUNDUP(MONTH(E5645)/3,0)&amp;"-"&amp;YEAR(E5645)</f>
        <v>Q1-2020</v>
      </c>
    </row>
    <row r="5646" customFormat="false" ht="14.25" hidden="false" customHeight="false" outlineLevel="0" collapsed="false">
      <c r="A5646" s="0" t="s">
        <v>5688</v>
      </c>
      <c r="B5646" s="0" t="s">
        <v>38</v>
      </c>
      <c r="C5646" s="0" t="s">
        <v>39</v>
      </c>
      <c r="D5646" s="9" t="n">
        <v>43800</v>
      </c>
      <c r="E5646" s="9" t="n">
        <v>43921</v>
      </c>
      <c r="F5646" s="9" t="n">
        <v>43947</v>
      </c>
      <c r="G5646" s="9" t="n">
        <v>43950</v>
      </c>
      <c r="H5646" s="10" t="s">
        <v>36</v>
      </c>
      <c r="I5646" s="0" t="n">
        <v>13</v>
      </c>
      <c r="J5646" s="0" t="n">
        <v>11</v>
      </c>
      <c r="K5646" s="0" t="n">
        <v>105</v>
      </c>
      <c r="L5646" s="0" t="n">
        <v>34</v>
      </c>
      <c r="M5646" s="0" t="n">
        <v>2</v>
      </c>
      <c r="N5646" s="11" t="n">
        <v>0.05</v>
      </c>
      <c r="O5646" s="12" t="n">
        <v>497.14</v>
      </c>
      <c r="P5646" s="12" t="n">
        <v>710.2</v>
      </c>
      <c r="Q5646" s="12" t="n">
        <f aca="false">M5646*P5646*(1-N5646)</f>
        <v>1349.38</v>
      </c>
      <c r="R5646" s="12" t="n">
        <f aca="false">M5646*O5646</f>
        <v>994.28</v>
      </c>
      <c r="S5646" s="12" t="n">
        <f aca="false">Q5646-R5646</f>
        <v>355.1</v>
      </c>
      <c r="T5646" s="11" t="n">
        <f aca="false">IFERROR(S5646/Q5646,0)</f>
        <v>0.263157894736842</v>
      </c>
      <c r="U5646" s="13" t="n">
        <f aca="false">F5646-E5646</f>
        <v>26</v>
      </c>
      <c r="V5646" s="13" t="n">
        <f aca="false">G5646-F5646</f>
        <v>3</v>
      </c>
      <c r="W5646" s="13" t="n">
        <f aca="false">G5646-E5646</f>
        <v>29</v>
      </c>
      <c r="X5646" s="10" t="n">
        <f aca="false">YEAR(E5646)</f>
        <v>2020</v>
      </c>
      <c r="Y5646" s="0" t="str">
        <f aca="false">TEXT(E5646,"yyyy-mm")</f>
        <v>2020-03</v>
      </c>
      <c r="Z5646" s="0" t="str">
        <f aca="false">"Q"&amp;ROUNDUP(MONTH(E5646)/3,0)&amp;"-"&amp;YEAR(E5646)</f>
        <v>Q1-2020</v>
      </c>
    </row>
    <row r="5647" customFormat="false" ht="14.25" hidden="false" customHeight="false" outlineLevel="0" collapsed="false">
      <c r="A5647" s="0" t="s">
        <v>5689</v>
      </c>
      <c r="B5647" s="0" t="s">
        <v>38</v>
      </c>
      <c r="C5647" s="0" t="s">
        <v>39</v>
      </c>
      <c r="D5647" s="9" t="n">
        <v>43800</v>
      </c>
      <c r="E5647" s="9" t="n">
        <v>43921</v>
      </c>
      <c r="F5647" s="9" t="n">
        <v>43926</v>
      </c>
      <c r="G5647" s="9" t="n">
        <v>43935</v>
      </c>
      <c r="H5647" s="10" t="s">
        <v>36</v>
      </c>
      <c r="I5647" s="0" t="n">
        <v>12</v>
      </c>
      <c r="J5647" s="0" t="n">
        <v>16</v>
      </c>
      <c r="K5647" s="0" t="n">
        <v>91</v>
      </c>
      <c r="L5647" s="0" t="n">
        <v>15</v>
      </c>
      <c r="M5647" s="0" t="n">
        <v>7</v>
      </c>
      <c r="N5647" s="11" t="n">
        <v>0.05</v>
      </c>
      <c r="O5647" s="12" t="n">
        <v>3844.46</v>
      </c>
      <c r="P5647" s="12" t="n">
        <v>5058.5</v>
      </c>
      <c r="Q5647" s="12" t="n">
        <f aca="false">M5647*P5647*(1-N5647)</f>
        <v>33639.025</v>
      </c>
      <c r="R5647" s="12" t="n">
        <f aca="false">M5647*O5647</f>
        <v>26911.22</v>
      </c>
      <c r="S5647" s="12" t="n">
        <f aca="false">Q5647-R5647</f>
        <v>6727.805</v>
      </c>
      <c r="T5647" s="11" t="n">
        <f aca="false">IFERROR(S5647/Q5647,0)</f>
        <v>0.2</v>
      </c>
      <c r="U5647" s="13" t="n">
        <f aca="false">F5647-E5647</f>
        <v>5</v>
      </c>
      <c r="V5647" s="13" t="n">
        <f aca="false">G5647-F5647</f>
        <v>9</v>
      </c>
      <c r="W5647" s="13" t="n">
        <f aca="false">G5647-E5647</f>
        <v>14</v>
      </c>
      <c r="X5647" s="10" t="n">
        <f aca="false">YEAR(E5647)</f>
        <v>2020</v>
      </c>
      <c r="Y5647" s="0" t="str">
        <f aca="false">TEXT(E5647,"yyyy-mm")</f>
        <v>2020-03</v>
      </c>
      <c r="Z5647" s="0" t="str">
        <f aca="false">"Q"&amp;ROUNDUP(MONTH(E5647)/3,0)&amp;"-"&amp;YEAR(E5647)</f>
        <v>Q1-2020</v>
      </c>
    </row>
    <row r="5648" customFormat="false" ht="14.25" hidden="false" customHeight="false" outlineLevel="0" collapsed="false">
      <c r="A5648" s="0" t="s">
        <v>5690</v>
      </c>
      <c r="B5648" s="0" t="s">
        <v>38</v>
      </c>
      <c r="C5648" s="0" t="s">
        <v>46</v>
      </c>
      <c r="D5648" s="9" t="n">
        <v>43800</v>
      </c>
      <c r="E5648" s="9" t="n">
        <v>43921</v>
      </c>
      <c r="F5648" s="9" t="n">
        <v>43938</v>
      </c>
      <c r="G5648" s="9" t="n">
        <v>43941</v>
      </c>
      <c r="H5648" s="10" t="s">
        <v>36</v>
      </c>
      <c r="I5648" s="0" t="n">
        <v>17</v>
      </c>
      <c r="J5648" s="0" t="n">
        <v>14</v>
      </c>
      <c r="K5648" s="0" t="n">
        <v>313</v>
      </c>
      <c r="L5648" s="0" t="n">
        <v>8</v>
      </c>
      <c r="M5648" s="0" t="n">
        <v>7</v>
      </c>
      <c r="N5648" s="11" t="n">
        <v>0.05</v>
      </c>
      <c r="O5648" s="12" t="n">
        <v>747.72</v>
      </c>
      <c r="P5648" s="12" t="n">
        <v>1206</v>
      </c>
      <c r="Q5648" s="12" t="n">
        <f aca="false">M5648*P5648*(1-N5648)</f>
        <v>8019.9</v>
      </c>
      <c r="R5648" s="12" t="n">
        <f aca="false">M5648*O5648</f>
        <v>5234.04</v>
      </c>
      <c r="S5648" s="12" t="n">
        <f aca="false">Q5648-R5648</f>
        <v>2785.86</v>
      </c>
      <c r="T5648" s="11" t="n">
        <f aca="false">IFERROR(S5648/Q5648,0)</f>
        <v>0.347368421052632</v>
      </c>
      <c r="U5648" s="13" t="n">
        <f aca="false">F5648-E5648</f>
        <v>17</v>
      </c>
      <c r="V5648" s="13" t="n">
        <f aca="false">G5648-F5648</f>
        <v>3</v>
      </c>
      <c r="W5648" s="13" t="n">
        <f aca="false">G5648-E5648</f>
        <v>20</v>
      </c>
      <c r="X5648" s="10" t="n">
        <f aca="false">YEAR(E5648)</f>
        <v>2020</v>
      </c>
      <c r="Y5648" s="0" t="str">
        <f aca="false">TEXT(E5648,"yyyy-mm")</f>
        <v>2020-03</v>
      </c>
      <c r="Z5648" s="0" t="str">
        <f aca="false">"Q"&amp;ROUNDUP(MONTH(E5648)/3,0)&amp;"-"&amp;YEAR(E5648)</f>
        <v>Q1-2020</v>
      </c>
    </row>
    <row r="5649" customFormat="false" ht="14.25" hidden="false" customHeight="false" outlineLevel="0" collapsed="false">
      <c r="A5649" s="0" t="s">
        <v>5691</v>
      </c>
      <c r="B5649" s="0" t="s">
        <v>34</v>
      </c>
      <c r="C5649" s="0" t="s">
        <v>58</v>
      </c>
      <c r="D5649" s="9" t="n">
        <v>43800</v>
      </c>
      <c r="E5649" s="9" t="n">
        <v>43921</v>
      </c>
      <c r="F5649" s="9" t="n">
        <v>43946</v>
      </c>
      <c r="G5649" s="9" t="n">
        <v>43954</v>
      </c>
      <c r="H5649" s="10" t="s">
        <v>36</v>
      </c>
      <c r="I5649" s="0" t="n">
        <v>3</v>
      </c>
      <c r="J5649" s="0" t="n">
        <v>25</v>
      </c>
      <c r="K5649" s="0" t="n">
        <v>367</v>
      </c>
      <c r="L5649" s="0" t="n">
        <v>23</v>
      </c>
      <c r="M5649" s="0" t="n">
        <v>1</v>
      </c>
      <c r="N5649" s="11" t="n">
        <v>0.2</v>
      </c>
      <c r="O5649" s="12" t="n">
        <v>149.61</v>
      </c>
      <c r="P5649" s="12" t="n">
        <v>194.3</v>
      </c>
      <c r="Q5649" s="12" t="n">
        <f aca="false">M5649*P5649*(1-N5649)</f>
        <v>155.44</v>
      </c>
      <c r="R5649" s="12" t="n">
        <f aca="false">M5649*O5649</f>
        <v>149.61</v>
      </c>
      <c r="S5649" s="12" t="n">
        <f aca="false">Q5649-R5649</f>
        <v>5.83000000000001</v>
      </c>
      <c r="T5649" s="11" t="n">
        <f aca="false">IFERROR(S5649/Q5649,0)</f>
        <v>0.037506433350489</v>
      </c>
      <c r="U5649" s="13" t="n">
        <f aca="false">F5649-E5649</f>
        <v>25</v>
      </c>
      <c r="V5649" s="13" t="n">
        <f aca="false">G5649-F5649</f>
        <v>8</v>
      </c>
      <c r="W5649" s="13" t="n">
        <f aca="false">G5649-E5649</f>
        <v>33</v>
      </c>
      <c r="X5649" s="10" t="n">
        <f aca="false">YEAR(E5649)</f>
        <v>2020</v>
      </c>
      <c r="Y5649" s="0" t="str">
        <f aca="false">TEXT(E5649,"yyyy-mm")</f>
        <v>2020-03</v>
      </c>
      <c r="Z5649" s="0" t="str">
        <f aca="false">"Q"&amp;ROUNDUP(MONTH(E5649)/3,0)&amp;"-"&amp;YEAR(E5649)</f>
        <v>Q1-2020</v>
      </c>
    </row>
    <row r="5650" customFormat="false" ht="14.25" hidden="false" customHeight="false" outlineLevel="0" collapsed="false">
      <c r="A5650" s="0" t="s">
        <v>5692</v>
      </c>
      <c r="B5650" s="0" t="s">
        <v>34</v>
      </c>
      <c r="C5650" s="0" t="s">
        <v>39</v>
      </c>
      <c r="D5650" s="9" t="n">
        <v>43800</v>
      </c>
      <c r="E5650" s="9" t="n">
        <v>43922</v>
      </c>
      <c r="F5650" s="9" t="n">
        <v>43950</v>
      </c>
      <c r="G5650" s="9" t="n">
        <v>43951</v>
      </c>
      <c r="H5650" s="10" t="s">
        <v>36</v>
      </c>
      <c r="I5650" s="0" t="n">
        <v>1</v>
      </c>
      <c r="J5650" s="0" t="n">
        <v>34</v>
      </c>
      <c r="K5650" s="0" t="n">
        <v>131</v>
      </c>
      <c r="L5650" s="0" t="n">
        <v>43</v>
      </c>
      <c r="M5650" s="0" t="n">
        <v>4</v>
      </c>
      <c r="N5650" s="11" t="n">
        <v>0.05</v>
      </c>
      <c r="O5650" s="12" t="n">
        <v>643.2</v>
      </c>
      <c r="P5650" s="12" t="n">
        <v>1005</v>
      </c>
      <c r="Q5650" s="12" t="n">
        <f aca="false">M5650*P5650*(1-N5650)</f>
        <v>3819</v>
      </c>
      <c r="R5650" s="12" t="n">
        <f aca="false">M5650*O5650</f>
        <v>2572.8</v>
      </c>
      <c r="S5650" s="12" t="n">
        <f aca="false">Q5650-R5650</f>
        <v>1246.2</v>
      </c>
      <c r="T5650" s="11" t="n">
        <f aca="false">IFERROR(S5650/Q5650,0)</f>
        <v>0.326315789473684</v>
      </c>
      <c r="U5650" s="13" t="n">
        <f aca="false">F5650-E5650</f>
        <v>28</v>
      </c>
      <c r="V5650" s="13" t="n">
        <f aca="false">G5650-F5650</f>
        <v>1</v>
      </c>
      <c r="W5650" s="13" t="n">
        <f aca="false">G5650-E5650</f>
        <v>29</v>
      </c>
      <c r="X5650" s="10" t="n">
        <f aca="false">YEAR(E5650)</f>
        <v>2020</v>
      </c>
      <c r="Y5650" s="0" t="str">
        <f aca="false">TEXT(E5650,"yyyy-mm")</f>
        <v>2020-04</v>
      </c>
      <c r="Z5650" s="0" t="str">
        <f aca="false">"Q"&amp;ROUNDUP(MONTH(E5650)/3,0)&amp;"-"&amp;YEAR(E5650)</f>
        <v>Q2-2020</v>
      </c>
    </row>
    <row r="5651" customFormat="false" ht="14.25" hidden="false" customHeight="false" outlineLevel="0" collapsed="false">
      <c r="A5651" s="0" t="s">
        <v>5693</v>
      </c>
      <c r="B5651" s="0" t="s">
        <v>41</v>
      </c>
      <c r="C5651" s="0" t="s">
        <v>46</v>
      </c>
      <c r="D5651" s="9" t="n">
        <v>43800</v>
      </c>
      <c r="E5651" s="9" t="n">
        <v>43922</v>
      </c>
      <c r="F5651" s="9" t="n">
        <v>43944</v>
      </c>
      <c r="G5651" s="9" t="n">
        <v>43953</v>
      </c>
      <c r="H5651" s="10" t="s">
        <v>36</v>
      </c>
      <c r="I5651" s="0" t="n">
        <v>21</v>
      </c>
      <c r="J5651" s="0" t="n">
        <v>7</v>
      </c>
      <c r="K5651" s="0" t="n">
        <v>301</v>
      </c>
      <c r="L5651" s="0" t="n">
        <v>25</v>
      </c>
      <c r="M5651" s="0" t="n">
        <v>7</v>
      </c>
      <c r="N5651" s="11" t="n">
        <v>0.075</v>
      </c>
      <c r="O5651" s="12" t="n">
        <v>624.57</v>
      </c>
      <c r="P5651" s="12" t="n">
        <v>1058.6</v>
      </c>
      <c r="Q5651" s="12" t="n">
        <f aca="false">M5651*P5651*(1-N5651)</f>
        <v>6854.435</v>
      </c>
      <c r="R5651" s="12" t="n">
        <f aca="false">M5651*O5651</f>
        <v>4371.99</v>
      </c>
      <c r="S5651" s="12" t="n">
        <f aca="false">Q5651-R5651</f>
        <v>2482.445</v>
      </c>
      <c r="T5651" s="11" t="n">
        <f aca="false">IFERROR(S5651/Q5651,0)</f>
        <v>0.362166247108624</v>
      </c>
      <c r="U5651" s="13" t="n">
        <f aca="false">F5651-E5651</f>
        <v>22</v>
      </c>
      <c r="V5651" s="13" t="n">
        <f aca="false">G5651-F5651</f>
        <v>9</v>
      </c>
      <c r="W5651" s="13" t="n">
        <f aca="false">G5651-E5651</f>
        <v>31</v>
      </c>
      <c r="X5651" s="10" t="n">
        <f aca="false">YEAR(E5651)</f>
        <v>2020</v>
      </c>
      <c r="Y5651" s="0" t="str">
        <f aca="false">TEXT(E5651,"yyyy-mm")</f>
        <v>2020-04</v>
      </c>
      <c r="Z5651" s="0" t="str">
        <f aca="false">"Q"&amp;ROUNDUP(MONTH(E5651)/3,0)&amp;"-"&amp;YEAR(E5651)</f>
        <v>Q2-2020</v>
      </c>
    </row>
    <row r="5652" customFormat="false" ht="14.25" hidden="false" customHeight="false" outlineLevel="0" collapsed="false">
      <c r="A5652" s="0" t="s">
        <v>5694</v>
      </c>
      <c r="B5652" s="0" t="s">
        <v>43</v>
      </c>
      <c r="C5652" s="0" t="s">
        <v>48</v>
      </c>
      <c r="D5652" s="9" t="n">
        <v>43800</v>
      </c>
      <c r="E5652" s="9" t="n">
        <v>43922</v>
      </c>
      <c r="F5652" s="9" t="n">
        <v>43939</v>
      </c>
      <c r="G5652" s="9" t="n">
        <v>43949</v>
      </c>
      <c r="H5652" s="10" t="s">
        <v>36</v>
      </c>
      <c r="I5652" s="0" t="n">
        <v>27</v>
      </c>
      <c r="J5652" s="0" t="n">
        <v>29</v>
      </c>
      <c r="K5652" s="0" t="n">
        <v>2</v>
      </c>
      <c r="L5652" s="0" t="n">
        <v>24</v>
      </c>
      <c r="M5652" s="0" t="n">
        <v>8</v>
      </c>
      <c r="N5652" s="11" t="n">
        <v>0.05</v>
      </c>
      <c r="O5652" s="12" t="n">
        <v>1651.55</v>
      </c>
      <c r="P5652" s="12" t="n">
        <v>1943</v>
      </c>
      <c r="Q5652" s="12" t="n">
        <f aca="false">M5652*P5652*(1-N5652)</f>
        <v>14766.8</v>
      </c>
      <c r="R5652" s="12" t="n">
        <f aca="false">M5652*O5652</f>
        <v>13212.4</v>
      </c>
      <c r="S5652" s="12" t="n">
        <f aca="false">Q5652-R5652</f>
        <v>1554.4</v>
      </c>
      <c r="T5652" s="11" t="n">
        <f aca="false">IFERROR(S5652/Q5652,0)</f>
        <v>0.105263157894737</v>
      </c>
      <c r="U5652" s="13" t="n">
        <f aca="false">F5652-E5652</f>
        <v>17</v>
      </c>
      <c r="V5652" s="13" t="n">
        <f aca="false">G5652-F5652</f>
        <v>10</v>
      </c>
      <c r="W5652" s="13" t="n">
        <f aca="false">G5652-E5652</f>
        <v>27</v>
      </c>
      <c r="X5652" s="10" t="n">
        <f aca="false">YEAR(E5652)</f>
        <v>2020</v>
      </c>
      <c r="Y5652" s="0" t="str">
        <f aca="false">TEXT(E5652,"yyyy-mm")</f>
        <v>2020-04</v>
      </c>
      <c r="Z5652" s="0" t="str">
        <f aca="false">"Q"&amp;ROUNDUP(MONTH(E5652)/3,0)&amp;"-"&amp;YEAR(E5652)</f>
        <v>Q2-2020</v>
      </c>
    </row>
    <row r="5653" customFormat="false" ht="14.25" hidden="false" customHeight="false" outlineLevel="0" collapsed="false">
      <c r="A5653" s="0" t="s">
        <v>5695</v>
      </c>
      <c r="B5653" s="0" t="s">
        <v>34</v>
      </c>
      <c r="C5653" s="0" t="s">
        <v>79</v>
      </c>
      <c r="D5653" s="9" t="n">
        <v>43800</v>
      </c>
      <c r="E5653" s="9" t="n">
        <v>43922</v>
      </c>
      <c r="F5653" s="9" t="n">
        <v>43925</v>
      </c>
      <c r="G5653" s="9" t="n">
        <v>43927</v>
      </c>
      <c r="H5653" s="10" t="s">
        <v>36</v>
      </c>
      <c r="I5653" s="0" t="n">
        <v>11</v>
      </c>
      <c r="J5653" s="0" t="n">
        <v>37</v>
      </c>
      <c r="K5653" s="0" t="n">
        <v>64</v>
      </c>
      <c r="L5653" s="0" t="n">
        <v>39</v>
      </c>
      <c r="M5653" s="0" t="n">
        <v>3</v>
      </c>
      <c r="N5653" s="11" t="n">
        <v>0.05</v>
      </c>
      <c r="O5653" s="12" t="n">
        <v>1288.21</v>
      </c>
      <c r="P5653" s="12" t="n">
        <v>2525.9</v>
      </c>
      <c r="Q5653" s="12" t="n">
        <f aca="false">M5653*P5653*(1-N5653)</f>
        <v>7198.815</v>
      </c>
      <c r="R5653" s="12" t="n">
        <f aca="false">M5653*O5653</f>
        <v>3864.63</v>
      </c>
      <c r="S5653" s="12" t="n">
        <f aca="false">Q5653-R5653</f>
        <v>3334.185</v>
      </c>
      <c r="T5653" s="11" t="n">
        <f aca="false">IFERROR(S5653/Q5653,0)</f>
        <v>0.463157478001588</v>
      </c>
      <c r="U5653" s="13" t="n">
        <f aca="false">F5653-E5653</f>
        <v>3</v>
      </c>
      <c r="V5653" s="13" t="n">
        <f aca="false">G5653-F5653</f>
        <v>2</v>
      </c>
      <c r="W5653" s="13" t="n">
        <f aca="false">G5653-E5653</f>
        <v>5</v>
      </c>
      <c r="X5653" s="10" t="n">
        <f aca="false">YEAR(E5653)</f>
        <v>2020</v>
      </c>
      <c r="Y5653" s="0" t="str">
        <f aca="false">TEXT(E5653,"yyyy-mm")</f>
        <v>2020-04</v>
      </c>
      <c r="Z5653" s="0" t="str">
        <f aca="false">"Q"&amp;ROUNDUP(MONTH(E5653)/3,0)&amp;"-"&amp;YEAR(E5653)</f>
        <v>Q2-2020</v>
      </c>
    </row>
    <row r="5654" customFormat="false" ht="14.25" hidden="false" customHeight="false" outlineLevel="0" collapsed="false">
      <c r="A5654" s="0" t="s">
        <v>5696</v>
      </c>
      <c r="B5654" s="0" t="s">
        <v>34</v>
      </c>
      <c r="C5654" s="0" t="s">
        <v>79</v>
      </c>
      <c r="D5654" s="9" t="n">
        <v>43800</v>
      </c>
      <c r="E5654" s="9" t="n">
        <v>43922</v>
      </c>
      <c r="F5654" s="9" t="n">
        <v>43924</v>
      </c>
      <c r="G5654" s="9" t="n">
        <v>43931</v>
      </c>
      <c r="H5654" s="10" t="s">
        <v>36</v>
      </c>
      <c r="I5654" s="0" t="n">
        <v>6</v>
      </c>
      <c r="J5654" s="0" t="n">
        <v>46</v>
      </c>
      <c r="K5654" s="0" t="n">
        <v>71</v>
      </c>
      <c r="L5654" s="0" t="n">
        <v>43</v>
      </c>
      <c r="M5654" s="0" t="n">
        <v>6</v>
      </c>
      <c r="N5654" s="11" t="n">
        <v>0.075</v>
      </c>
      <c r="O5654" s="12" t="n">
        <v>3670.53</v>
      </c>
      <c r="P5654" s="12" t="n">
        <v>5735.2</v>
      </c>
      <c r="Q5654" s="12" t="n">
        <f aca="false">M5654*P5654*(1-N5654)</f>
        <v>31830.36</v>
      </c>
      <c r="R5654" s="12" t="n">
        <f aca="false">M5654*O5654</f>
        <v>22023.18</v>
      </c>
      <c r="S5654" s="12" t="n">
        <f aca="false">Q5654-R5654</f>
        <v>9807.18</v>
      </c>
      <c r="T5654" s="11" t="n">
        <f aca="false">IFERROR(S5654/Q5654,0)</f>
        <v>0.308107731109545</v>
      </c>
      <c r="U5654" s="13" t="n">
        <f aca="false">F5654-E5654</f>
        <v>2</v>
      </c>
      <c r="V5654" s="13" t="n">
        <f aca="false">G5654-F5654</f>
        <v>7</v>
      </c>
      <c r="W5654" s="13" t="n">
        <f aca="false">G5654-E5654</f>
        <v>9</v>
      </c>
      <c r="X5654" s="10" t="n">
        <f aca="false">YEAR(E5654)</f>
        <v>2020</v>
      </c>
      <c r="Y5654" s="0" t="str">
        <f aca="false">TEXT(E5654,"yyyy-mm")</f>
        <v>2020-04</v>
      </c>
      <c r="Z5654" s="0" t="str">
        <f aca="false">"Q"&amp;ROUNDUP(MONTH(E5654)/3,0)&amp;"-"&amp;YEAR(E5654)</f>
        <v>Q2-2020</v>
      </c>
    </row>
    <row r="5655" customFormat="false" ht="14.25" hidden="false" customHeight="false" outlineLevel="0" collapsed="false">
      <c r="A5655" s="0" t="s">
        <v>5697</v>
      </c>
      <c r="B5655" s="0" t="s">
        <v>34</v>
      </c>
      <c r="C5655" s="0" t="s">
        <v>39</v>
      </c>
      <c r="D5655" s="9" t="n">
        <v>43800</v>
      </c>
      <c r="E5655" s="9" t="n">
        <v>43922</v>
      </c>
      <c r="F5655" s="9" t="n">
        <v>43924</v>
      </c>
      <c r="G5655" s="9" t="n">
        <v>43928</v>
      </c>
      <c r="H5655" s="10" t="s">
        <v>36</v>
      </c>
      <c r="I5655" s="0" t="n">
        <v>7</v>
      </c>
      <c r="J5655" s="0" t="n">
        <v>35</v>
      </c>
      <c r="K5655" s="0" t="n">
        <v>179</v>
      </c>
      <c r="L5655" s="0" t="n">
        <v>34</v>
      </c>
      <c r="M5655" s="0" t="n">
        <v>3</v>
      </c>
      <c r="N5655" s="11" t="n">
        <v>0.05</v>
      </c>
      <c r="O5655" s="12" t="n">
        <v>793.95</v>
      </c>
      <c r="P5655" s="12" t="n">
        <v>1058.6</v>
      </c>
      <c r="Q5655" s="12" t="n">
        <f aca="false">M5655*P5655*(1-N5655)</f>
        <v>3017.01</v>
      </c>
      <c r="R5655" s="12" t="n">
        <f aca="false">M5655*O5655</f>
        <v>2381.85</v>
      </c>
      <c r="S5655" s="12" t="n">
        <f aca="false">Q5655-R5655</f>
        <v>635.159999999999</v>
      </c>
      <c r="T5655" s="11" t="n">
        <f aca="false">IFERROR(S5655/Q5655,0)</f>
        <v>0.210526315789474</v>
      </c>
      <c r="U5655" s="13" t="n">
        <f aca="false">F5655-E5655</f>
        <v>2</v>
      </c>
      <c r="V5655" s="13" t="n">
        <f aca="false">G5655-F5655</f>
        <v>4</v>
      </c>
      <c r="W5655" s="13" t="n">
        <f aca="false">G5655-E5655</f>
        <v>6</v>
      </c>
      <c r="X5655" s="10" t="n">
        <f aca="false">YEAR(E5655)</f>
        <v>2020</v>
      </c>
      <c r="Y5655" s="0" t="str">
        <f aca="false">TEXT(E5655,"yyyy-mm")</f>
        <v>2020-04</v>
      </c>
      <c r="Z5655" s="0" t="str">
        <f aca="false">"Q"&amp;ROUNDUP(MONTH(E5655)/3,0)&amp;"-"&amp;YEAR(E5655)</f>
        <v>Q2-2020</v>
      </c>
    </row>
    <row r="5656" customFormat="false" ht="14.25" hidden="false" customHeight="false" outlineLevel="0" collapsed="false">
      <c r="A5656" s="0" t="s">
        <v>5698</v>
      </c>
      <c r="B5656" s="0" t="s">
        <v>38</v>
      </c>
      <c r="C5656" s="0" t="s">
        <v>46</v>
      </c>
      <c r="D5656" s="9" t="n">
        <v>43800</v>
      </c>
      <c r="E5656" s="9" t="n">
        <v>43922</v>
      </c>
      <c r="F5656" s="9" t="n">
        <v>43927</v>
      </c>
      <c r="G5656" s="9" t="n">
        <v>43932</v>
      </c>
      <c r="H5656" s="10" t="s">
        <v>36</v>
      </c>
      <c r="I5656" s="0" t="n">
        <v>13</v>
      </c>
      <c r="J5656" s="0" t="n">
        <v>5</v>
      </c>
      <c r="K5656" s="0" t="n">
        <v>271</v>
      </c>
      <c r="L5656" s="0" t="n">
        <v>27</v>
      </c>
      <c r="M5656" s="0" t="n">
        <v>8</v>
      </c>
      <c r="N5656" s="11" t="n">
        <v>0.4</v>
      </c>
      <c r="O5656" s="12" t="n">
        <v>607.36</v>
      </c>
      <c r="P5656" s="12" t="n">
        <v>1239.5</v>
      </c>
      <c r="Q5656" s="12" t="n">
        <f aca="false">M5656*P5656*(1-N5656)</f>
        <v>5949.6</v>
      </c>
      <c r="R5656" s="12" t="n">
        <f aca="false">M5656*O5656</f>
        <v>4858.88</v>
      </c>
      <c r="S5656" s="12" t="n">
        <f aca="false">Q5656-R5656</f>
        <v>1090.72</v>
      </c>
      <c r="T5656" s="11" t="n">
        <f aca="false">IFERROR(S5656/Q5656,0)</f>
        <v>0.183326610192282</v>
      </c>
      <c r="U5656" s="13" t="n">
        <f aca="false">F5656-E5656</f>
        <v>5</v>
      </c>
      <c r="V5656" s="13" t="n">
        <f aca="false">G5656-F5656</f>
        <v>5</v>
      </c>
      <c r="W5656" s="13" t="n">
        <f aca="false">G5656-E5656</f>
        <v>10</v>
      </c>
      <c r="X5656" s="10" t="n">
        <f aca="false">YEAR(E5656)</f>
        <v>2020</v>
      </c>
      <c r="Y5656" s="0" t="str">
        <f aca="false">TEXT(E5656,"yyyy-mm")</f>
        <v>2020-04</v>
      </c>
      <c r="Z5656" s="0" t="str">
        <f aca="false">"Q"&amp;ROUNDUP(MONTH(E5656)/3,0)&amp;"-"&amp;YEAR(E5656)</f>
        <v>Q2-2020</v>
      </c>
    </row>
    <row r="5657" customFormat="false" ht="14.25" hidden="false" customHeight="false" outlineLevel="0" collapsed="false">
      <c r="A5657" s="0" t="s">
        <v>5699</v>
      </c>
      <c r="B5657" s="0" t="s">
        <v>34</v>
      </c>
      <c r="C5657" s="0" t="s">
        <v>48</v>
      </c>
      <c r="D5657" s="9" t="n">
        <v>43800</v>
      </c>
      <c r="E5657" s="9" t="n">
        <v>43922</v>
      </c>
      <c r="F5657" s="9" t="n">
        <v>43948</v>
      </c>
      <c r="G5657" s="9" t="n">
        <v>43952</v>
      </c>
      <c r="H5657" s="10" t="s">
        <v>36</v>
      </c>
      <c r="I5657" s="0" t="n">
        <v>1</v>
      </c>
      <c r="J5657" s="0" t="n">
        <v>34</v>
      </c>
      <c r="K5657" s="0" t="n">
        <v>4</v>
      </c>
      <c r="L5657" s="0" t="n">
        <v>42</v>
      </c>
      <c r="M5657" s="0" t="n">
        <v>2</v>
      </c>
      <c r="N5657" s="11" t="n">
        <v>0.075</v>
      </c>
      <c r="O5657" s="12" t="n">
        <v>1561.5</v>
      </c>
      <c r="P5657" s="12" t="n">
        <v>3631.4</v>
      </c>
      <c r="Q5657" s="12" t="n">
        <f aca="false">M5657*P5657*(1-N5657)</f>
        <v>6718.09</v>
      </c>
      <c r="R5657" s="12" t="n">
        <f aca="false">M5657*O5657</f>
        <v>3123</v>
      </c>
      <c r="S5657" s="12" t="n">
        <f aca="false">Q5657-R5657</f>
        <v>3595.09</v>
      </c>
      <c r="T5657" s="11" t="n">
        <f aca="false">IFERROR(S5657/Q5657,0)</f>
        <v>0.535135730542461</v>
      </c>
      <c r="U5657" s="13" t="n">
        <f aca="false">F5657-E5657</f>
        <v>26</v>
      </c>
      <c r="V5657" s="13" t="n">
        <f aca="false">G5657-F5657</f>
        <v>4</v>
      </c>
      <c r="W5657" s="13" t="n">
        <f aca="false">G5657-E5657</f>
        <v>30</v>
      </c>
      <c r="X5657" s="10" t="n">
        <f aca="false">YEAR(E5657)</f>
        <v>2020</v>
      </c>
      <c r="Y5657" s="0" t="str">
        <f aca="false">TEXT(E5657,"yyyy-mm")</f>
        <v>2020-04</v>
      </c>
      <c r="Z5657" s="0" t="str">
        <f aca="false">"Q"&amp;ROUNDUP(MONTH(E5657)/3,0)&amp;"-"&amp;YEAR(E5657)</f>
        <v>Q2-2020</v>
      </c>
    </row>
    <row r="5658" customFormat="false" ht="14.25" hidden="false" customHeight="false" outlineLevel="0" collapsed="false">
      <c r="A5658" s="0" t="s">
        <v>5700</v>
      </c>
      <c r="B5658" s="0" t="s">
        <v>34</v>
      </c>
      <c r="C5658" s="0" t="s">
        <v>46</v>
      </c>
      <c r="D5658" s="9" t="n">
        <v>43800</v>
      </c>
      <c r="E5658" s="9" t="n">
        <v>43923</v>
      </c>
      <c r="F5658" s="9" t="n">
        <v>43926</v>
      </c>
      <c r="G5658" s="9" t="n">
        <v>43931</v>
      </c>
      <c r="H5658" s="10" t="s">
        <v>36</v>
      </c>
      <c r="I5658" s="0" t="n">
        <v>4</v>
      </c>
      <c r="J5658" s="0" t="n">
        <v>39</v>
      </c>
      <c r="K5658" s="0" t="n">
        <v>297</v>
      </c>
      <c r="L5658" s="0" t="n">
        <v>14</v>
      </c>
      <c r="M5658" s="0" t="n">
        <v>4</v>
      </c>
      <c r="N5658" s="11" t="n">
        <v>0.1</v>
      </c>
      <c r="O5658" s="12" t="n">
        <v>816.06</v>
      </c>
      <c r="P5658" s="12" t="n">
        <v>971.5</v>
      </c>
      <c r="Q5658" s="12" t="n">
        <f aca="false">M5658*P5658*(1-N5658)</f>
        <v>3497.4</v>
      </c>
      <c r="R5658" s="12" t="n">
        <f aca="false">M5658*O5658</f>
        <v>3264.24</v>
      </c>
      <c r="S5658" s="12" t="n">
        <f aca="false">Q5658-R5658</f>
        <v>233.16</v>
      </c>
      <c r="T5658" s="11" t="n">
        <f aca="false">IFERROR(S5658/Q5658,0)</f>
        <v>0.0666666666666668</v>
      </c>
      <c r="U5658" s="13" t="n">
        <f aca="false">F5658-E5658</f>
        <v>3</v>
      </c>
      <c r="V5658" s="13" t="n">
        <f aca="false">G5658-F5658</f>
        <v>5</v>
      </c>
      <c r="W5658" s="13" t="n">
        <f aca="false">G5658-E5658</f>
        <v>8</v>
      </c>
      <c r="X5658" s="10" t="n">
        <f aca="false">YEAR(E5658)</f>
        <v>2020</v>
      </c>
      <c r="Y5658" s="0" t="str">
        <f aca="false">TEXT(E5658,"yyyy-mm")</f>
        <v>2020-04</v>
      </c>
      <c r="Z5658" s="0" t="str">
        <f aca="false">"Q"&amp;ROUNDUP(MONTH(E5658)/3,0)&amp;"-"&amp;YEAR(E5658)</f>
        <v>Q2-2020</v>
      </c>
    </row>
    <row r="5659" customFormat="false" ht="14.25" hidden="false" customHeight="false" outlineLevel="0" collapsed="false">
      <c r="A5659" s="0" t="s">
        <v>5701</v>
      </c>
      <c r="B5659" s="0" t="s">
        <v>34</v>
      </c>
      <c r="C5659" s="0" t="s">
        <v>39</v>
      </c>
      <c r="D5659" s="9" t="n">
        <v>43800</v>
      </c>
      <c r="E5659" s="9" t="n">
        <v>43923</v>
      </c>
      <c r="F5659" s="9" t="n">
        <v>43947</v>
      </c>
      <c r="G5659" s="9" t="n">
        <v>43952</v>
      </c>
      <c r="H5659" s="10" t="s">
        <v>36</v>
      </c>
      <c r="I5659" s="0" t="n">
        <v>6</v>
      </c>
      <c r="J5659" s="0" t="n">
        <v>23</v>
      </c>
      <c r="K5659" s="0" t="n">
        <v>183</v>
      </c>
      <c r="L5659" s="0" t="n">
        <v>13</v>
      </c>
      <c r="M5659" s="0" t="n">
        <v>2</v>
      </c>
      <c r="N5659" s="11" t="n">
        <v>0.075</v>
      </c>
      <c r="O5659" s="12" t="n">
        <v>4212.96</v>
      </c>
      <c r="P5659" s="12" t="n">
        <v>5266.2</v>
      </c>
      <c r="Q5659" s="12" t="n">
        <f aca="false">M5659*P5659*(1-N5659)</f>
        <v>9742.47</v>
      </c>
      <c r="R5659" s="12" t="n">
        <f aca="false">M5659*O5659</f>
        <v>8425.92</v>
      </c>
      <c r="S5659" s="12" t="n">
        <f aca="false">Q5659-R5659</f>
        <v>1316.55</v>
      </c>
      <c r="T5659" s="11" t="n">
        <f aca="false">IFERROR(S5659/Q5659,0)</f>
        <v>0.135135135135135</v>
      </c>
      <c r="U5659" s="13" t="n">
        <f aca="false">F5659-E5659</f>
        <v>24</v>
      </c>
      <c r="V5659" s="13" t="n">
        <f aca="false">G5659-F5659</f>
        <v>5</v>
      </c>
      <c r="W5659" s="13" t="n">
        <f aca="false">G5659-E5659</f>
        <v>29</v>
      </c>
      <c r="X5659" s="10" t="n">
        <f aca="false">YEAR(E5659)</f>
        <v>2020</v>
      </c>
      <c r="Y5659" s="0" t="str">
        <f aca="false">TEXT(E5659,"yyyy-mm")</f>
        <v>2020-04</v>
      </c>
      <c r="Z5659" s="0" t="str">
        <f aca="false">"Q"&amp;ROUNDUP(MONTH(E5659)/3,0)&amp;"-"&amp;YEAR(E5659)</f>
        <v>Q2-2020</v>
      </c>
    </row>
    <row r="5660" customFormat="false" ht="14.25" hidden="false" customHeight="false" outlineLevel="0" collapsed="false">
      <c r="A5660" s="0" t="s">
        <v>5702</v>
      </c>
      <c r="B5660" s="0" t="s">
        <v>38</v>
      </c>
      <c r="C5660" s="0" t="s">
        <v>39</v>
      </c>
      <c r="D5660" s="9" t="n">
        <v>43800</v>
      </c>
      <c r="E5660" s="9" t="n">
        <v>43923</v>
      </c>
      <c r="F5660" s="9" t="n">
        <v>43937</v>
      </c>
      <c r="G5660" s="9" t="n">
        <v>43940</v>
      </c>
      <c r="H5660" s="10" t="s">
        <v>36</v>
      </c>
      <c r="I5660" s="0" t="n">
        <v>18</v>
      </c>
      <c r="J5660" s="0" t="n">
        <v>7</v>
      </c>
      <c r="K5660" s="0" t="n">
        <v>135</v>
      </c>
      <c r="L5660" s="0" t="n">
        <v>7</v>
      </c>
      <c r="M5660" s="0" t="n">
        <v>2</v>
      </c>
      <c r="N5660" s="11" t="n">
        <v>0.075</v>
      </c>
      <c r="O5660" s="12" t="n">
        <v>2978.82</v>
      </c>
      <c r="P5660" s="12" t="n">
        <v>3919.5</v>
      </c>
      <c r="Q5660" s="12" t="n">
        <f aca="false">M5660*P5660*(1-N5660)</f>
        <v>7251.075</v>
      </c>
      <c r="R5660" s="12" t="n">
        <f aca="false">M5660*O5660</f>
        <v>5957.64</v>
      </c>
      <c r="S5660" s="12" t="n">
        <f aca="false">Q5660-R5660</f>
        <v>1293.435</v>
      </c>
      <c r="T5660" s="11" t="n">
        <f aca="false">IFERROR(S5660/Q5660,0)</f>
        <v>0.178378378378378</v>
      </c>
      <c r="U5660" s="13" t="n">
        <f aca="false">F5660-E5660</f>
        <v>14</v>
      </c>
      <c r="V5660" s="13" t="n">
        <f aca="false">G5660-F5660</f>
        <v>3</v>
      </c>
      <c r="W5660" s="13" t="n">
        <f aca="false">G5660-E5660</f>
        <v>17</v>
      </c>
      <c r="X5660" s="10" t="n">
        <f aca="false">YEAR(E5660)</f>
        <v>2020</v>
      </c>
      <c r="Y5660" s="0" t="str">
        <f aca="false">TEXT(E5660,"yyyy-mm")</f>
        <v>2020-04</v>
      </c>
      <c r="Z5660" s="0" t="str">
        <f aca="false">"Q"&amp;ROUNDUP(MONTH(E5660)/3,0)&amp;"-"&amp;YEAR(E5660)</f>
        <v>Q2-2020</v>
      </c>
    </row>
    <row r="5661" customFormat="false" ht="14.25" hidden="false" customHeight="false" outlineLevel="0" collapsed="false">
      <c r="A5661" s="0" t="s">
        <v>5703</v>
      </c>
      <c r="B5661" s="0" t="s">
        <v>34</v>
      </c>
      <c r="C5661" s="0" t="s">
        <v>39</v>
      </c>
      <c r="D5661" s="9" t="n">
        <v>43800</v>
      </c>
      <c r="E5661" s="9" t="n">
        <v>43923</v>
      </c>
      <c r="F5661" s="9" t="n">
        <v>43943</v>
      </c>
      <c r="G5661" s="9" t="n">
        <v>43952</v>
      </c>
      <c r="H5661" s="10" t="s">
        <v>36</v>
      </c>
      <c r="I5661" s="0" t="n">
        <v>12</v>
      </c>
      <c r="J5661" s="0" t="n">
        <v>42</v>
      </c>
      <c r="K5661" s="0" t="n">
        <v>142</v>
      </c>
      <c r="L5661" s="0" t="n">
        <v>37</v>
      </c>
      <c r="M5661" s="0" t="n">
        <v>2</v>
      </c>
      <c r="N5661" s="11" t="n">
        <v>0.2</v>
      </c>
      <c r="O5661" s="12" t="n">
        <v>1750.98</v>
      </c>
      <c r="P5661" s="12" t="n">
        <v>2398.6</v>
      </c>
      <c r="Q5661" s="12" t="n">
        <f aca="false">M5661*P5661*(1-N5661)</f>
        <v>3837.76</v>
      </c>
      <c r="R5661" s="12" t="n">
        <f aca="false">M5661*O5661</f>
        <v>3501.96</v>
      </c>
      <c r="S5661" s="12" t="n">
        <f aca="false">Q5661-R5661</f>
        <v>335.8</v>
      </c>
      <c r="T5661" s="11" t="n">
        <f aca="false">IFERROR(S5661/Q5661,0)</f>
        <v>0.0874989577253398</v>
      </c>
      <c r="U5661" s="13" t="n">
        <f aca="false">F5661-E5661</f>
        <v>20</v>
      </c>
      <c r="V5661" s="13" t="n">
        <f aca="false">G5661-F5661</f>
        <v>9</v>
      </c>
      <c r="W5661" s="13" t="n">
        <f aca="false">G5661-E5661</f>
        <v>29</v>
      </c>
      <c r="X5661" s="10" t="n">
        <f aca="false">YEAR(E5661)</f>
        <v>2020</v>
      </c>
      <c r="Y5661" s="0" t="str">
        <f aca="false">TEXT(E5661,"yyyy-mm")</f>
        <v>2020-04</v>
      </c>
      <c r="Z5661" s="0" t="str">
        <f aca="false">"Q"&amp;ROUNDUP(MONTH(E5661)/3,0)&amp;"-"&amp;YEAR(E5661)</f>
        <v>Q2-2020</v>
      </c>
    </row>
    <row r="5662" customFormat="false" ht="14.25" hidden="false" customHeight="false" outlineLevel="0" collapsed="false">
      <c r="A5662" s="0" t="s">
        <v>5704</v>
      </c>
      <c r="B5662" s="0" t="s">
        <v>34</v>
      </c>
      <c r="C5662" s="0" t="s">
        <v>48</v>
      </c>
      <c r="D5662" s="9" t="n">
        <v>43800</v>
      </c>
      <c r="E5662" s="9" t="n">
        <v>43923</v>
      </c>
      <c r="F5662" s="9" t="n">
        <v>43939</v>
      </c>
      <c r="G5662" s="9" t="n">
        <v>43942</v>
      </c>
      <c r="H5662" s="10" t="s">
        <v>36</v>
      </c>
      <c r="I5662" s="0" t="n">
        <v>10</v>
      </c>
      <c r="J5662" s="0" t="n">
        <v>34</v>
      </c>
      <c r="K5662" s="0" t="n">
        <v>53</v>
      </c>
      <c r="L5662" s="0" t="n">
        <v>43</v>
      </c>
      <c r="M5662" s="0" t="n">
        <v>5</v>
      </c>
      <c r="N5662" s="11" t="n">
        <v>0.075</v>
      </c>
      <c r="O5662" s="12" t="n">
        <v>862.96</v>
      </c>
      <c r="P5662" s="12" t="n">
        <v>1078.7</v>
      </c>
      <c r="Q5662" s="12" t="n">
        <f aca="false">M5662*P5662*(1-N5662)</f>
        <v>4988.9875</v>
      </c>
      <c r="R5662" s="12" t="n">
        <f aca="false">M5662*O5662</f>
        <v>4314.8</v>
      </c>
      <c r="S5662" s="12" t="n">
        <f aca="false">Q5662-R5662</f>
        <v>674.1875</v>
      </c>
      <c r="T5662" s="11" t="n">
        <f aca="false">IFERROR(S5662/Q5662,0)</f>
        <v>0.135135135135135</v>
      </c>
      <c r="U5662" s="13" t="n">
        <f aca="false">F5662-E5662</f>
        <v>16</v>
      </c>
      <c r="V5662" s="13" t="n">
        <f aca="false">G5662-F5662</f>
        <v>3</v>
      </c>
      <c r="W5662" s="13" t="n">
        <f aca="false">G5662-E5662</f>
        <v>19</v>
      </c>
      <c r="X5662" s="10" t="n">
        <f aca="false">YEAR(E5662)</f>
        <v>2020</v>
      </c>
      <c r="Y5662" s="0" t="str">
        <f aca="false">TEXT(E5662,"yyyy-mm")</f>
        <v>2020-04</v>
      </c>
      <c r="Z5662" s="0" t="str">
        <f aca="false">"Q"&amp;ROUNDUP(MONTH(E5662)/3,0)&amp;"-"&amp;YEAR(E5662)</f>
        <v>Q2-2020</v>
      </c>
    </row>
    <row r="5663" customFormat="false" ht="14.25" hidden="false" customHeight="false" outlineLevel="0" collapsed="false">
      <c r="A5663" s="0" t="s">
        <v>5705</v>
      </c>
      <c r="B5663" s="0" t="s">
        <v>34</v>
      </c>
      <c r="C5663" s="0" t="s">
        <v>39</v>
      </c>
      <c r="D5663" s="9" t="n">
        <v>43800</v>
      </c>
      <c r="E5663" s="9" t="n">
        <v>43923</v>
      </c>
      <c r="F5663" s="9" t="n">
        <v>43950</v>
      </c>
      <c r="G5663" s="9" t="n">
        <v>43955</v>
      </c>
      <c r="H5663" s="10" t="s">
        <v>36</v>
      </c>
      <c r="I5663" s="0" t="n">
        <v>12</v>
      </c>
      <c r="J5663" s="0" t="n">
        <v>41</v>
      </c>
      <c r="K5663" s="0" t="n">
        <v>132</v>
      </c>
      <c r="L5663" s="0" t="n">
        <v>32</v>
      </c>
      <c r="M5663" s="0" t="n">
        <v>2</v>
      </c>
      <c r="N5663" s="11" t="n">
        <v>0.05</v>
      </c>
      <c r="O5663" s="12" t="n">
        <v>2860.77</v>
      </c>
      <c r="P5663" s="12" t="n">
        <v>3865.9</v>
      </c>
      <c r="Q5663" s="12" t="n">
        <f aca="false">M5663*P5663*(1-N5663)</f>
        <v>7345.21</v>
      </c>
      <c r="R5663" s="12" t="n">
        <f aca="false">M5663*O5663</f>
        <v>5721.54</v>
      </c>
      <c r="S5663" s="12" t="n">
        <f aca="false">Q5663-R5663</f>
        <v>1623.67</v>
      </c>
      <c r="T5663" s="11" t="n">
        <f aca="false">IFERROR(S5663/Q5663,0)</f>
        <v>0.221051542433777</v>
      </c>
      <c r="U5663" s="13" t="n">
        <f aca="false">F5663-E5663</f>
        <v>27</v>
      </c>
      <c r="V5663" s="13" t="n">
        <f aca="false">G5663-F5663</f>
        <v>5</v>
      </c>
      <c r="W5663" s="13" t="n">
        <f aca="false">G5663-E5663</f>
        <v>32</v>
      </c>
      <c r="X5663" s="10" t="n">
        <f aca="false">YEAR(E5663)</f>
        <v>2020</v>
      </c>
      <c r="Y5663" s="0" t="str">
        <f aca="false">TEXT(E5663,"yyyy-mm")</f>
        <v>2020-04</v>
      </c>
      <c r="Z5663" s="0" t="str">
        <f aca="false">"Q"&amp;ROUNDUP(MONTH(E5663)/3,0)&amp;"-"&amp;YEAR(E5663)</f>
        <v>Q2-2020</v>
      </c>
    </row>
    <row r="5664" customFormat="false" ht="14.25" hidden="false" customHeight="false" outlineLevel="0" collapsed="false">
      <c r="A5664" s="0" t="s">
        <v>5706</v>
      </c>
      <c r="B5664" s="0" t="s">
        <v>38</v>
      </c>
      <c r="C5664" s="0" t="s">
        <v>39</v>
      </c>
      <c r="D5664" s="9" t="n">
        <v>43800</v>
      </c>
      <c r="E5664" s="9" t="n">
        <v>43923</v>
      </c>
      <c r="F5664" s="9" t="n">
        <v>43944</v>
      </c>
      <c r="G5664" s="9" t="n">
        <v>43946</v>
      </c>
      <c r="H5664" s="10" t="s">
        <v>36</v>
      </c>
      <c r="I5664" s="0" t="n">
        <v>15</v>
      </c>
      <c r="J5664" s="0" t="n">
        <v>1</v>
      </c>
      <c r="K5664" s="0" t="n">
        <v>161</v>
      </c>
      <c r="L5664" s="0" t="n">
        <v>23</v>
      </c>
      <c r="M5664" s="0" t="n">
        <v>3</v>
      </c>
      <c r="N5664" s="11" t="n">
        <v>0.075</v>
      </c>
      <c r="O5664" s="12" t="n">
        <v>2599.13</v>
      </c>
      <c r="P5664" s="12" t="n">
        <v>3879.3</v>
      </c>
      <c r="Q5664" s="12" t="n">
        <f aca="false">M5664*P5664*(1-N5664)</f>
        <v>10765.0575</v>
      </c>
      <c r="R5664" s="12" t="n">
        <f aca="false">M5664*O5664</f>
        <v>7797.39</v>
      </c>
      <c r="S5664" s="12" t="n">
        <f aca="false">Q5664-R5664</f>
        <v>2967.6675</v>
      </c>
      <c r="T5664" s="11" t="n">
        <f aca="false">IFERROR(S5664/Q5664,0)</f>
        <v>0.275675954355098</v>
      </c>
      <c r="U5664" s="13" t="n">
        <f aca="false">F5664-E5664</f>
        <v>21</v>
      </c>
      <c r="V5664" s="13" t="n">
        <f aca="false">G5664-F5664</f>
        <v>2</v>
      </c>
      <c r="W5664" s="13" t="n">
        <f aca="false">G5664-E5664</f>
        <v>23</v>
      </c>
      <c r="X5664" s="10" t="n">
        <f aca="false">YEAR(E5664)</f>
        <v>2020</v>
      </c>
      <c r="Y5664" s="0" t="str">
        <f aca="false">TEXT(E5664,"yyyy-mm")</f>
        <v>2020-04</v>
      </c>
      <c r="Z5664" s="0" t="str">
        <f aca="false">"Q"&amp;ROUNDUP(MONTH(E5664)/3,0)&amp;"-"&amp;YEAR(E5664)</f>
        <v>Q2-2020</v>
      </c>
    </row>
    <row r="5665" customFormat="false" ht="14.25" hidden="false" customHeight="false" outlineLevel="0" collapsed="false">
      <c r="A5665" s="0" t="s">
        <v>5707</v>
      </c>
      <c r="B5665" s="0" t="s">
        <v>38</v>
      </c>
      <c r="C5665" s="0" t="s">
        <v>39</v>
      </c>
      <c r="D5665" s="9" t="n">
        <v>43800</v>
      </c>
      <c r="E5665" s="9" t="n">
        <v>43923</v>
      </c>
      <c r="F5665" s="9" t="n">
        <v>43947</v>
      </c>
      <c r="G5665" s="9" t="n">
        <v>43956</v>
      </c>
      <c r="H5665" s="10" t="s">
        <v>36</v>
      </c>
      <c r="I5665" s="0" t="n">
        <v>16</v>
      </c>
      <c r="J5665" s="0" t="n">
        <v>29</v>
      </c>
      <c r="K5665" s="0" t="n">
        <v>172</v>
      </c>
      <c r="L5665" s="0" t="n">
        <v>20</v>
      </c>
      <c r="M5665" s="0" t="n">
        <v>3</v>
      </c>
      <c r="N5665" s="11" t="n">
        <v>0.2</v>
      </c>
      <c r="O5665" s="12" t="n">
        <v>566.55</v>
      </c>
      <c r="P5665" s="12" t="n">
        <v>1011.7</v>
      </c>
      <c r="Q5665" s="12" t="n">
        <f aca="false">M5665*P5665*(1-N5665)</f>
        <v>2428.08</v>
      </c>
      <c r="R5665" s="12" t="n">
        <f aca="false">M5665*O5665</f>
        <v>1699.65</v>
      </c>
      <c r="S5665" s="12" t="n">
        <f aca="false">Q5665-R5665</f>
        <v>728.430000000001</v>
      </c>
      <c r="T5665" s="11" t="n">
        <f aca="false">IFERROR(S5665/Q5665,0)</f>
        <v>0.300002471088267</v>
      </c>
      <c r="U5665" s="13" t="n">
        <f aca="false">F5665-E5665</f>
        <v>24</v>
      </c>
      <c r="V5665" s="13" t="n">
        <f aca="false">G5665-F5665</f>
        <v>9</v>
      </c>
      <c r="W5665" s="13" t="n">
        <f aca="false">G5665-E5665</f>
        <v>33</v>
      </c>
      <c r="X5665" s="10" t="n">
        <f aca="false">YEAR(E5665)</f>
        <v>2020</v>
      </c>
      <c r="Y5665" s="0" t="str">
        <f aca="false">TEXT(E5665,"yyyy-mm")</f>
        <v>2020-04</v>
      </c>
      <c r="Z5665" s="0" t="str">
        <f aca="false">"Q"&amp;ROUNDUP(MONTH(E5665)/3,0)&amp;"-"&amp;YEAR(E5665)</f>
        <v>Q2-2020</v>
      </c>
    </row>
    <row r="5666" customFormat="false" ht="14.25" hidden="false" customHeight="false" outlineLevel="0" collapsed="false">
      <c r="A5666" s="0" t="s">
        <v>5708</v>
      </c>
      <c r="B5666" s="0" t="s">
        <v>41</v>
      </c>
      <c r="C5666" s="0" t="s">
        <v>39</v>
      </c>
      <c r="D5666" s="9" t="n">
        <v>43800</v>
      </c>
      <c r="E5666" s="9" t="n">
        <v>43923</v>
      </c>
      <c r="F5666" s="9" t="n">
        <v>43930</v>
      </c>
      <c r="G5666" s="9" t="n">
        <v>43939</v>
      </c>
      <c r="H5666" s="10" t="s">
        <v>36</v>
      </c>
      <c r="I5666" s="0" t="n">
        <v>23</v>
      </c>
      <c r="J5666" s="0" t="n">
        <v>31</v>
      </c>
      <c r="K5666" s="0" t="n">
        <v>93</v>
      </c>
      <c r="L5666" s="0" t="n">
        <v>24</v>
      </c>
      <c r="M5666" s="0" t="n">
        <v>1</v>
      </c>
      <c r="N5666" s="11" t="n">
        <v>0.075</v>
      </c>
      <c r="O5666" s="12" t="n">
        <v>2502.85</v>
      </c>
      <c r="P5666" s="12" t="n">
        <v>5688.3</v>
      </c>
      <c r="Q5666" s="12" t="n">
        <f aca="false">M5666*P5666*(1-N5666)</f>
        <v>5261.6775</v>
      </c>
      <c r="R5666" s="12" t="n">
        <f aca="false">M5666*O5666</f>
        <v>2502.85</v>
      </c>
      <c r="S5666" s="12" t="n">
        <f aca="false">Q5666-R5666</f>
        <v>2758.8275</v>
      </c>
      <c r="T5666" s="11" t="n">
        <f aca="false">IFERROR(S5666/Q5666,0)</f>
        <v>0.524324704431239</v>
      </c>
      <c r="U5666" s="13" t="n">
        <f aca="false">F5666-E5666</f>
        <v>7</v>
      </c>
      <c r="V5666" s="13" t="n">
        <f aca="false">G5666-F5666</f>
        <v>9</v>
      </c>
      <c r="W5666" s="13" t="n">
        <f aca="false">G5666-E5666</f>
        <v>16</v>
      </c>
      <c r="X5666" s="10" t="n">
        <f aca="false">YEAR(E5666)</f>
        <v>2020</v>
      </c>
      <c r="Y5666" s="0" t="str">
        <f aca="false">TEXT(E5666,"yyyy-mm")</f>
        <v>2020-04</v>
      </c>
      <c r="Z5666" s="0" t="str">
        <f aca="false">"Q"&amp;ROUNDUP(MONTH(E5666)/3,0)&amp;"-"&amp;YEAR(E5666)</f>
        <v>Q2-2020</v>
      </c>
    </row>
    <row r="5667" customFormat="false" ht="14.25" hidden="false" customHeight="false" outlineLevel="0" collapsed="false">
      <c r="A5667" s="0" t="s">
        <v>5709</v>
      </c>
      <c r="B5667" s="0" t="s">
        <v>41</v>
      </c>
      <c r="C5667" s="0" t="s">
        <v>79</v>
      </c>
      <c r="D5667" s="9" t="n">
        <v>43800</v>
      </c>
      <c r="E5667" s="9" t="n">
        <v>43923</v>
      </c>
      <c r="F5667" s="9" t="n">
        <v>43928</v>
      </c>
      <c r="G5667" s="9" t="n">
        <v>43929</v>
      </c>
      <c r="H5667" s="10" t="s">
        <v>36</v>
      </c>
      <c r="I5667" s="0" t="n">
        <v>23</v>
      </c>
      <c r="J5667" s="0" t="n">
        <v>35</v>
      </c>
      <c r="K5667" s="0" t="n">
        <v>80</v>
      </c>
      <c r="L5667" s="0" t="n">
        <v>35</v>
      </c>
      <c r="M5667" s="0" t="n">
        <v>4</v>
      </c>
      <c r="N5667" s="11" t="n">
        <v>0.05</v>
      </c>
      <c r="O5667" s="12" t="n">
        <v>791.14</v>
      </c>
      <c r="P5667" s="12" t="n">
        <v>964.8</v>
      </c>
      <c r="Q5667" s="12" t="n">
        <f aca="false">M5667*P5667*(1-N5667)</f>
        <v>3666.24</v>
      </c>
      <c r="R5667" s="12" t="n">
        <f aca="false">M5667*O5667</f>
        <v>3164.56</v>
      </c>
      <c r="S5667" s="12" t="n">
        <f aca="false">Q5667-R5667</f>
        <v>501.68</v>
      </c>
      <c r="T5667" s="11" t="n">
        <f aca="false">IFERROR(S5667/Q5667,0)</f>
        <v>0.136837741118967</v>
      </c>
      <c r="U5667" s="13" t="n">
        <f aca="false">F5667-E5667</f>
        <v>5</v>
      </c>
      <c r="V5667" s="13" t="n">
        <f aca="false">G5667-F5667</f>
        <v>1</v>
      </c>
      <c r="W5667" s="13" t="n">
        <f aca="false">G5667-E5667</f>
        <v>6</v>
      </c>
      <c r="X5667" s="10" t="n">
        <f aca="false">YEAR(E5667)</f>
        <v>2020</v>
      </c>
      <c r="Y5667" s="0" t="str">
        <f aca="false">TEXT(E5667,"yyyy-mm")</f>
        <v>2020-04</v>
      </c>
      <c r="Z5667" s="0" t="str">
        <f aca="false">"Q"&amp;ROUNDUP(MONTH(E5667)/3,0)&amp;"-"&amp;YEAR(E5667)</f>
        <v>Q2-2020</v>
      </c>
    </row>
    <row r="5668" customFormat="false" ht="14.25" hidden="false" customHeight="false" outlineLevel="0" collapsed="false">
      <c r="A5668" s="0" t="s">
        <v>5710</v>
      </c>
      <c r="B5668" s="0" t="s">
        <v>38</v>
      </c>
      <c r="C5668" s="0" t="s">
        <v>35</v>
      </c>
      <c r="D5668" s="9" t="n">
        <v>43800</v>
      </c>
      <c r="E5668" s="9" t="n">
        <v>43924</v>
      </c>
      <c r="F5668" s="9" t="n">
        <v>43928</v>
      </c>
      <c r="G5668" s="9" t="n">
        <v>43935</v>
      </c>
      <c r="H5668" s="10" t="s">
        <v>36</v>
      </c>
      <c r="I5668" s="0" t="n">
        <v>15</v>
      </c>
      <c r="J5668" s="0" t="n">
        <v>27</v>
      </c>
      <c r="K5668" s="0" t="n">
        <v>207</v>
      </c>
      <c r="L5668" s="0" t="n">
        <v>46</v>
      </c>
      <c r="M5668" s="0" t="n">
        <v>4</v>
      </c>
      <c r="N5668" s="11" t="n">
        <v>0.05</v>
      </c>
      <c r="O5668" s="12" t="n">
        <v>2146.81</v>
      </c>
      <c r="P5668" s="12" t="n">
        <v>2901.1</v>
      </c>
      <c r="Q5668" s="12" t="n">
        <f aca="false">M5668*P5668*(1-N5668)</f>
        <v>11024.18</v>
      </c>
      <c r="R5668" s="12" t="n">
        <f aca="false">M5668*O5668</f>
        <v>8587.24</v>
      </c>
      <c r="S5668" s="12" t="n">
        <f aca="false">Q5668-R5668</f>
        <v>2436.94</v>
      </c>
      <c r="T5668" s="11" t="n">
        <f aca="false">IFERROR(S5668/Q5668,0)</f>
        <v>0.221054082934059</v>
      </c>
      <c r="U5668" s="13" t="n">
        <f aca="false">F5668-E5668</f>
        <v>4</v>
      </c>
      <c r="V5668" s="13" t="n">
        <f aca="false">G5668-F5668</f>
        <v>7</v>
      </c>
      <c r="W5668" s="13" t="n">
        <f aca="false">G5668-E5668</f>
        <v>11</v>
      </c>
      <c r="X5668" s="10" t="n">
        <f aca="false">YEAR(E5668)</f>
        <v>2020</v>
      </c>
      <c r="Y5668" s="0" t="str">
        <f aca="false">TEXT(E5668,"yyyy-mm")</f>
        <v>2020-04</v>
      </c>
      <c r="Z5668" s="0" t="str">
        <f aca="false">"Q"&amp;ROUNDUP(MONTH(E5668)/3,0)&amp;"-"&amp;YEAR(E5668)</f>
        <v>Q2-2020</v>
      </c>
    </row>
    <row r="5669" customFormat="false" ht="14.25" hidden="false" customHeight="false" outlineLevel="0" collapsed="false">
      <c r="A5669" s="0" t="s">
        <v>5711</v>
      </c>
      <c r="B5669" s="0" t="s">
        <v>34</v>
      </c>
      <c r="C5669" s="0" t="s">
        <v>39</v>
      </c>
      <c r="D5669" s="9" t="n">
        <v>43800</v>
      </c>
      <c r="E5669" s="9" t="n">
        <v>43924</v>
      </c>
      <c r="F5669" s="9" t="n">
        <v>43941</v>
      </c>
      <c r="G5669" s="9" t="n">
        <v>43942</v>
      </c>
      <c r="H5669" s="10" t="s">
        <v>36</v>
      </c>
      <c r="I5669" s="0" t="n">
        <v>10</v>
      </c>
      <c r="J5669" s="0" t="n">
        <v>38</v>
      </c>
      <c r="K5669" s="0" t="n">
        <v>88</v>
      </c>
      <c r="L5669" s="0" t="n">
        <v>1</v>
      </c>
      <c r="M5669" s="0" t="n">
        <v>7</v>
      </c>
      <c r="N5669" s="11" t="n">
        <v>0.1</v>
      </c>
      <c r="O5669" s="12" t="n">
        <v>492.65</v>
      </c>
      <c r="P5669" s="12" t="n">
        <v>1145.7</v>
      </c>
      <c r="Q5669" s="12" t="n">
        <f aca="false">M5669*P5669*(1-N5669)</f>
        <v>7217.91</v>
      </c>
      <c r="R5669" s="12" t="n">
        <f aca="false">M5669*O5669</f>
        <v>3448.55</v>
      </c>
      <c r="S5669" s="12" t="n">
        <f aca="false">Q5669-R5669</f>
        <v>3769.36</v>
      </c>
      <c r="T5669" s="11" t="n">
        <f aca="false">IFERROR(S5669/Q5669,0)</f>
        <v>0.522223192032043</v>
      </c>
      <c r="U5669" s="13" t="n">
        <f aca="false">F5669-E5669</f>
        <v>17</v>
      </c>
      <c r="V5669" s="13" t="n">
        <f aca="false">G5669-F5669</f>
        <v>1</v>
      </c>
      <c r="W5669" s="13" t="n">
        <f aca="false">G5669-E5669</f>
        <v>18</v>
      </c>
      <c r="X5669" s="10" t="n">
        <f aca="false">YEAR(E5669)</f>
        <v>2020</v>
      </c>
      <c r="Y5669" s="0" t="str">
        <f aca="false">TEXT(E5669,"yyyy-mm")</f>
        <v>2020-04</v>
      </c>
      <c r="Z5669" s="0" t="str">
        <f aca="false">"Q"&amp;ROUNDUP(MONTH(E5669)/3,0)&amp;"-"&amp;YEAR(E5669)</f>
        <v>Q2-2020</v>
      </c>
    </row>
    <row r="5670" customFormat="false" ht="14.25" hidden="false" customHeight="false" outlineLevel="0" collapsed="false">
      <c r="A5670" s="0" t="s">
        <v>5712</v>
      </c>
      <c r="B5670" s="0" t="s">
        <v>38</v>
      </c>
      <c r="C5670" s="0" t="s">
        <v>46</v>
      </c>
      <c r="D5670" s="9" t="n">
        <v>43800</v>
      </c>
      <c r="E5670" s="9" t="n">
        <v>43924</v>
      </c>
      <c r="F5670" s="9" t="n">
        <v>43951</v>
      </c>
      <c r="G5670" s="9" t="n">
        <v>43956</v>
      </c>
      <c r="H5670" s="10" t="s">
        <v>36</v>
      </c>
      <c r="I5670" s="0" t="n">
        <v>16</v>
      </c>
      <c r="J5670" s="0" t="n">
        <v>7</v>
      </c>
      <c r="K5670" s="0" t="n">
        <v>279</v>
      </c>
      <c r="L5670" s="0" t="n">
        <v>30</v>
      </c>
      <c r="M5670" s="0" t="n">
        <v>6</v>
      </c>
      <c r="N5670" s="11" t="n">
        <v>0.075</v>
      </c>
      <c r="O5670" s="12" t="n">
        <v>656.47</v>
      </c>
      <c r="P5670" s="12" t="n">
        <v>924.6</v>
      </c>
      <c r="Q5670" s="12" t="n">
        <f aca="false">M5670*P5670*(1-N5670)</f>
        <v>5131.53</v>
      </c>
      <c r="R5670" s="12" t="n">
        <f aca="false">M5670*O5670</f>
        <v>3938.82</v>
      </c>
      <c r="S5670" s="12" t="n">
        <f aca="false">Q5670-R5670</f>
        <v>1192.71</v>
      </c>
      <c r="T5670" s="11" t="n">
        <f aca="false">IFERROR(S5670/Q5670,0)</f>
        <v>0.232427755464745</v>
      </c>
      <c r="U5670" s="13" t="n">
        <f aca="false">F5670-E5670</f>
        <v>27</v>
      </c>
      <c r="V5670" s="13" t="n">
        <f aca="false">G5670-F5670</f>
        <v>5</v>
      </c>
      <c r="W5670" s="13" t="n">
        <f aca="false">G5670-E5670</f>
        <v>32</v>
      </c>
      <c r="X5670" s="10" t="n">
        <f aca="false">YEAR(E5670)</f>
        <v>2020</v>
      </c>
      <c r="Y5670" s="0" t="str">
        <f aca="false">TEXT(E5670,"yyyy-mm")</f>
        <v>2020-04</v>
      </c>
      <c r="Z5670" s="0" t="str">
        <f aca="false">"Q"&amp;ROUNDUP(MONTH(E5670)/3,0)&amp;"-"&amp;YEAR(E5670)</f>
        <v>Q2-2020</v>
      </c>
    </row>
    <row r="5671" customFormat="false" ht="14.25" hidden="false" customHeight="false" outlineLevel="0" collapsed="false">
      <c r="A5671" s="0" t="s">
        <v>5713</v>
      </c>
      <c r="B5671" s="0" t="s">
        <v>38</v>
      </c>
      <c r="C5671" s="0" t="s">
        <v>39</v>
      </c>
      <c r="D5671" s="9" t="n">
        <v>43800</v>
      </c>
      <c r="E5671" s="9" t="n">
        <v>43924</v>
      </c>
      <c r="F5671" s="9" t="n">
        <v>43946</v>
      </c>
      <c r="G5671" s="9" t="n">
        <v>43955</v>
      </c>
      <c r="H5671" s="10" t="s">
        <v>36</v>
      </c>
      <c r="I5671" s="0" t="n">
        <v>16</v>
      </c>
      <c r="J5671" s="0" t="n">
        <v>14</v>
      </c>
      <c r="K5671" s="0" t="n">
        <v>188</v>
      </c>
      <c r="L5671" s="0" t="n">
        <v>40</v>
      </c>
      <c r="M5671" s="0" t="n">
        <v>2</v>
      </c>
      <c r="N5671" s="11" t="n">
        <v>0.1</v>
      </c>
      <c r="O5671" s="12" t="n">
        <v>3508.12</v>
      </c>
      <c r="P5671" s="12" t="n">
        <v>6378.4</v>
      </c>
      <c r="Q5671" s="12" t="n">
        <f aca="false">M5671*P5671*(1-N5671)</f>
        <v>11481.12</v>
      </c>
      <c r="R5671" s="12" t="n">
        <f aca="false">M5671*O5671</f>
        <v>7016.24</v>
      </c>
      <c r="S5671" s="12" t="n">
        <f aca="false">Q5671-R5671</f>
        <v>4464.88</v>
      </c>
      <c r="T5671" s="11" t="n">
        <f aca="false">IFERROR(S5671/Q5671,0)</f>
        <v>0.388888888888889</v>
      </c>
      <c r="U5671" s="13" t="n">
        <f aca="false">F5671-E5671</f>
        <v>22</v>
      </c>
      <c r="V5671" s="13" t="n">
        <f aca="false">G5671-F5671</f>
        <v>9</v>
      </c>
      <c r="W5671" s="13" t="n">
        <f aca="false">G5671-E5671</f>
        <v>31</v>
      </c>
      <c r="X5671" s="10" t="n">
        <f aca="false">YEAR(E5671)</f>
        <v>2020</v>
      </c>
      <c r="Y5671" s="0" t="str">
        <f aca="false">TEXT(E5671,"yyyy-mm")</f>
        <v>2020-04</v>
      </c>
      <c r="Z5671" s="0" t="str">
        <f aca="false">"Q"&amp;ROUNDUP(MONTH(E5671)/3,0)&amp;"-"&amp;YEAR(E5671)</f>
        <v>Q2-2020</v>
      </c>
    </row>
    <row r="5672" customFormat="false" ht="14.25" hidden="false" customHeight="false" outlineLevel="0" collapsed="false">
      <c r="A5672" s="0" t="s">
        <v>5714</v>
      </c>
      <c r="B5672" s="0" t="s">
        <v>38</v>
      </c>
      <c r="C5672" s="0" t="s">
        <v>39</v>
      </c>
      <c r="D5672" s="9" t="n">
        <v>43800</v>
      </c>
      <c r="E5672" s="9" t="n">
        <v>43924</v>
      </c>
      <c r="F5672" s="9" t="n">
        <v>43940</v>
      </c>
      <c r="G5672" s="9" t="n">
        <v>43942</v>
      </c>
      <c r="H5672" s="10" t="s">
        <v>36</v>
      </c>
      <c r="I5672" s="0" t="n">
        <v>14</v>
      </c>
      <c r="J5672" s="0" t="n">
        <v>37</v>
      </c>
      <c r="K5672" s="0" t="n">
        <v>182</v>
      </c>
      <c r="L5672" s="0" t="n">
        <v>16</v>
      </c>
      <c r="M5672" s="0" t="n">
        <v>3</v>
      </c>
      <c r="N5672" s="11" t="n">
        <v>0.1</v>
      </c>
      <c r="O5672" s="12" t="n">
        <v>589.73</v>
      </c>
      <c r="P5672" s="12" t="n">
        <v>1092.1</v>
      </c>
      <c r="Q5672" s="12" t="n">
        <f aca="false">M5672*P5672*(1-N5672)</f>
        <v>2948.67</v>
      </c>
      <c r="R5672" s="12" t="n">
        <f aca="false">M5672*O5672</f>
        <v>1769.19</v>
      </c>
      <c r="S5672" s="12" t="n">
        <f aca="false">Q5672-R5672</f>
        <v>1179.48</v>
      </c>
      <c r="T5672" s="11" t="n">
        <f aca="false">IFERROR(S5672/Q5672,0)</f>
        <v>0.400004069631393</v>
      </c>
      <c r="U5672" s="13" t="n">
        <f aca="false">F5672-E5672</f>
        <v>16</v>
      </c>
      <c r="V5672" s="13" t="n">
        <f aca="false">G5672-F5672</f>
        <v>2</v>
      </c>
      <c r="W5672" s="13" t="n">
        <f aca="false">G5672-E5672</f>
        <v>18</v>
      </c>
      <c r="X5672" s="10" t="n">
        <f aca="false">YEAR(E5672)</f>
        <v>2020</v>
      </c>
      <c r="Y5672" s="0" t="str">
        <f aca="false">TEXT(E5672,"yyyy-mm")</f>
        <v>2020-04</v>
      </c>
      <c r="Z5672" s="0" t="str">
        <f aca="false">"Q"&amp;ROUNDUP(MONTH(E5672)/3,0)&amp;"-"&amp;YEAR(E5672)</f>
        <v>Q2-2020</v>
      </c>
    </row>
    <row r="5673" customFormat="false" ht="14.25" hidden="false" customHeight="false" outlineLevel="0" collapsed="false">
      <c r="A5673" s="0" t="s">
        <v>5715</v>
      </c>
      <c r="B5673" s="0" t="s">
        <v>34</v>
      </c>
      <c r="C5673" s="0" t="s">
        <v>39</v>
      </c>
      <c r="D5673" s="9" t="n">
        <v>43800</v>
      </c>
      <c r="E5673" s="9" t="n">
        <v>43924</v>
      </c>
      <c r="F5673" s="9" t="n">
        <v>43937</v>
      </c>
      <c r="G5673" s="9" t="n">
        <v>43940</v>
      </c>
      <c r="H5673" s="10" t="s">
        <v>36</v>
      </c>
      <c r="I5673" s="0" t="n">
        <v>3</v>
      </c>
      <c r="J5673" s="0" t="n">
        <v>29</v>
      </c>
      <c r="K5673" s="0" t="n">
        <v>91</v>
      </c>
      <c r="L5673" s="0" t="n">
        <v>8</v>
      </c>
      <c r="M5673" s="0" t="n">
        <v>7</v>
      </c>
      <c r="N5673" s="11" t="n">
        <v>0.15</v>
      </c>
      <c r="O5673" s="12" t="n">
        <v>1874.12</v>
      </c>
      <c r="P5673" s="12" t="n">
        <v>3470.6</v>
      </c>
      <c r="Q5673" s="12" t="n">
        <f aca="false">M5673*P5673*(1-N5673)</f>
        <v>20650.07</v>
      </c>
      <c r="R5673" s="12" t="n">
        <f aca="false">M5673*O5673</f>
        <v>13118.84</v>
      </c>
      <c r="S5673" s="12" t="n">
        <f aca="false">Q5673-R5673</f>
        <v>7531.23</v>
      </c>
      <c r="T5673" s="11" t="n">
        <f aca="false">IFERROR(S5673/Q5673,0)</f>
        <v>0.364707238280548</v>
      </c>
      <c r="U5673" s="13" t="n">
        <f aca="false">F5673-E5673</f>
        <v>13</v>
      </c>
      <c r="V5673" s="13" t="n">
        <f aca="false">G5673-F5673</f>
        <v>3</v>
      </c>
      <c r="W5673" s="13" t="n">
        <f aca="false">G5673-E5673</f>
        <v>16</v>
      </c>
      <c r="X5673" s="10" t="n">
        <f aca="false">YEAR(E5673)</f>
        <v>2020</v>
      </c>
      <c r="Y5673" s="0" t="str">
        <f aca="false">TEXT(E5673,"yyyy-mm")</f>
        <v>2020-04</v>
      </c>
      <c r="Z5673" s="0" t="str">
        <f aca="false">"Q"&amp;ROUNDUP(MONTH(E5673)/3,0)&amp;"-"&amp;YEAR(E5673)</f>
        <v>Q2-2020</v>
      </c>
    </row>
    <row r="5674" customFormat="false" ht="14.25" hidden="false" customHeight="false" outlineLevel="0" collapsed="false">
      <c r="A5674" s="0" t="s">
        <v>5716</v>
      </c>
      <c r="B5674" s="0" t="s">
        <v>34</v>
      </c>
      <c r="C5674" s="0" t="s">
        <v>35</v>
      </c>
      <c r="D5674" s="9" t="n">
        <v>43800</v>
      </c>
      <c r="E5674" s="9" t="n">
        <v>43924</v>
      </c>
      <c r="F5674" s="9" t="n">
        <v>43932</v>
      </c>
      <c r="G5674" s="9" t="n">
        <v>43942</v>
      </c>
      <c r="H5674" s="10" t="s">
        <v>36</v>
      </c>
      <c r="I5674" s="0" t="n">
        <v>10</v>
      </c>
      <c r="J5674" s="0" t="n">
        <v>33</v>
      </c>
      <c r="K5674" s="0" t="n">
        <v>206</v>
      </c>
      <c r="L5674" s="0" t="n">
        <v>38</v>
      </c>
      <c r="M5674" s="0" t="n">
        <v>8</v>
      </c>
      <c r="N5674" s="11" t="n">
        <v>0.1</v>
      </c>
      <c r="O5674" s="12" t="n">
        <v>2481.95</v>
      </c>
      <c r="P5674" s="12" t="n">
        <v>3939.6</v>
      </c>
      <c r="Q5674" s="12" t="n">
        <f aca="false">M5674*P5674*(1-N5674)</f>
        <v>28365.12</v>
      </c>
      <c r="R5674" s="12" t="n">
        <f aca="false">M5674*O5674</f>
        <v>19855.6</v>
      </c>
      <c r="S5674" s="12" t="n">
        <f aca="false">Q5674-R5674</f>
        <v>8509.52</v>
      </c>
      <c r="T5674" s="11" t="n">
        <f aca="false">IFERROR(S5674/Q5674,0)</f>
        <v>0.299999435926941</v>
      </c>
      <c r="U5674" s="13" t="n">
        <f aca="false">F5674-E5674</f>
        <v>8</v>
      </c>
      <c r="V5674" s="13" t="n">
        <f aca="false">G5674-F5674</f>
        <v>10</v>
      </c>
      <c r="W5674" s="13" t="n">
        <f aca="false">G5674-E5674</f>
        <v>18</v>
      </c>
      <c r="X5674" s="10" t="n">
        <f aca="false">YEAR(E5674)</f>
        <v>2020</v>
      </c>
      <c r="Y5674" s="0" t="str">
        <f aca="false">TEXT(E5674,"yyyy-mm")</f>
        <v>2020-04</v>
      </c>
      <c r="Z5674" s="0" t="str">
        <f aca="false">"Q"&amp;ROUNDUP(MONTH(E5674)/3,0)&amp;"-"&amp;YEAR(E5674)</f>
        <v>Q2-2020</v>
      </c>
    </row>
    <row r="5675" customFormat="false" ht="14.25" hidden="false" customHeight="false" outlineLevel="0" collapsed="false">
      <c r="A5675" s="0" t="s">
        <v>5717</v>
      </c>
      <c r="B5675" s="0" t="s">
        <v>34</v>
      </c>
      <c r="C5675" s="0" t="s">
        <v>46</v>
      </c>
      <c r="D5675" s="9" t="n">
        <v>43800</v>
      </c>
      <c r="E5675" s="9" t="n">
        <v>43924</v>
      </c>
      <c r="F5675" s="9" t="n">
        <v>43926</v>
      </c>
      <c r="G5675" s="9" t="n">
        <v>43933</v>
      </c>
      <c r="H5675" s="10" t="s">
        <v>36</v>
      </c>
      <c r="I5675" s="0" t="n">
        <v>4</v>
      </c>
      <c r="J5675" s="0" t="n">
        <v>1</v>
      </c>
      <c r="K5675" s="0" t="n">
        <v>314</v>
      </c>
      <c r="L5675" s="0" t="n">
        <v>27</v>
      </c>
      <c r="M5675" s="0" t="n">
        <v>3</v>
      </c>
      <c r="N5675" s="11" t="n">
        <v>0.2</v>
      </c>
      <c r="O5675" s="12" t="n">
        <v>122.21</v>
      </c>
      <c r="P5675" s="12" t="n">
        <v>214.4</v>
      </c>
      <c r="Q5675" s="12" t="n">
        <f aca="false">M5675*P5675*(1-N5675)</f>
        <v>514.56</v>
      </c>
      <c r="R5675" s="12" t="n">
        <f aca="false">M5675*O5675</f>
        <v>366.63</v>
      </c>
      <c r="S5675" s="12" t="n">
        <f aca="false">Q5675-R5675</f>
        <v>147.93</v>
      </c>
      <c r="T5675" s="11" t="n">
        <f aca="false">IFERROR(S5675/Q5675,0)</f>
        <v>0.287488339552239</v>
      </c>
      <c r="U5675" s="13" t="n">
        <f aca="false">F5675-E5675</f>
        <v>2</v>
      </c>
      <c r="V5675" s="13" t="n">
        <f aca="false">G5675-F5675</f>
        <v>7</v>
      </c>
      <c r="W5675" s="13" t="n">
        <f aca="false">G5675-E5675</f>
        <v>9</v>
      </c>
      <c r="X5675" s="10" t="n">
        <f aca="false">YEAR(E5675)</f>
        <v>2020</v>
      </c>
      <c r="Y5675" s="0" t="str">
        <f aca="false">TEXT(E5675,"yyyy-mm")</f>
        <v>2020-04</v>
      </c>
      <c r="Z5675" s="0" t="str">
        <f aca="false">"Q"&amp;ROUNDUP(MONTH(E5675)/3,0)&amp;"-"&amp;YEAR(E5675)</f>
        <v>Q2-2020</v>
      </c>
    </row>
    <row r="5676" customFormat="false" ht="14.25" hidden="false" customHeight="false" outlineLevel="0" collapsed="false">
      <c r="A5676" s="0" t="s">
        <v>5718</v>
      </c>
      <c r="B5676" s="0" t="s">
        <v>34</v>
      </c>
      <c r="C5676" s="0" t="s">
        <v>39</v>
      </c>
      <c r="D5676" s="9" t="n">
        <v>43800</v>
      </c>
      <c r="E5676" s="9" t="n">
        <v>43924</v>
      </c>
      <c r="F5676" s="9" t="n">
        <v>43941</v>
      </c>
      <c r="G5676" s="9" t="n">
        <v>43951</v>
      </c>
      <c r="H5676" s="10" t="s">
        <v>36</v>
      </c>
      <c r="I5676" s="0" t="n">
        <v>8</v>
      </c>
      <c r="J5676" s="0" t="n">
        <v>41</v>
      </c>
      <c r="K5676" s="0" t="n">
        <v>168</v>
      </c>
      <c r="L5676" s="0" t="n">
        <v>31</v>
      </c>
      <c r="M5676" s="0" t="n">
        <v>7</v>
      </c>
      <c r="N5676" s="11" t="n">
        <v>0.3</v>
      </c>
      <c r="O5676" s="12" t="n">
        <v>1584.68</v>
      </c>
      <c r="P5676" s="12" t="n">
        <v>1956.4</v>
      </c>
      <c r="Q5676" s="12" t="n">
        <f aca="false">M5676*P5676*(1-N5676)</f>
        <v>9586.36</v>
      </c>
      <c r="R5676" s="12" t="n">
        <f aca="false">M5676*O5676</f>
        <v>11092.76</v>
      </c>
      <c r="S5676" s="12" t="n">
        <f aca="false">Q5676-R5676</f>
        <v>-1506.4</v>
      </c>
      <c r="T5676" s="11" t="n">
        <f aca="false">IFERROR(S5676/Q5676,0)</f>
        <v>-0.157139936326197</v>
      </c>
      <c r="U5676" s="13" t="n">
        <f aca="false">F5676-E5676</f>
        <v>17</v>
      </c>
      <c r="V5676" s="13" t="n">
        <f aca="false">G5676-F5676</f>
        <v>10</v>
      </c>
      <c r="W5676" s="13" t="n">
        <f aca="false">G5676-E5676</f>
        <v>27</v>
      </c>
      <c r="X5676" s="10" t="n">
        <f aca="false">YEAR(E5676)</f>
        <v>2020</v>
      </c>
      <c r="Y5676" s="0" t="str">
        <f aca="false">TEXT(E5676,"yyyy-mm")</f>
        <v>2020-04</v>
      </c>
      <c r="Z5676" s="0" t="str">
        <f aca="false">"Q"&amp;ROUNDUP(MONTH(E5676)/3,0)&amp;"-"&amp;YEAR(E5676)</f>
        <v>Q2-2020</v>
      </c>
    </row>
    <row r="5677" customFormat="false" ht="14.25" hidden="false" customHeight="false" outlineLevel="0" collapsed="false">
      <c r="A5677" s="0" t="s">
        <v>5719</v>
      </c>
      <c r="B5677" s="0" t="s">
        <v>38</v>
      </c>
      <c r="C5677" s="0" t="s">
        <v>35</v>
      </c>
      <c r="D5677" s="9" t="n">
        <v>43800</v>
      </c>
      <c r="E5677" s="9" t="n">
        <v>43924</v>
      </c>
      <c r="F5677" s="9" t="n">
        <v>43950</v>
      </c>
      <c r="G5677" s="9" t="n">
        <v>43952</v>
      </c>
      <c r="H5677" s="10" t="s">
        <v>36</v>
      </c>
      <c r="I5677" s="0" t="n">
        <v>17</v>
      </c>
      <c r="J5677" s="0" t="n">
        <v>37</v>
      </c>
      <c r="K5677" s="0" t="n">
        <v>236</v>
      </c>
      <c r="L5677" s="0" t="n">
        <v>3</v>
      </c>
      <c r="M5677" s="0" t="n">
        <v>6</v>
      </c>
      <c r="N5677" s="11" t="n">
        <v>0.05</v>
      </c>
      <c r="O5677" s="12" t="n">
        <v>784.91</v>
      </c>
      <c r="P5677" s="12" t="n">
        <v>1105.5</v>
      </c>
      <c r="Q5677" s="12" t="n">
        <f aca="false">M5677*P5677*(1-N5677)</f>
        <v>6301.35</v>
      </c>
      <c r="R5677" s="12" t="n">
        <f aca="false">M5677*O5677</f>
        <v>4709.46</v>
      </c>
      <c r="S5677" s="12" t="n">
        <f aca="false">Q5677-R5677</f>
        <v>1591.89</v>
      </c>
      <c r="T5677" s="11" t="n">
        <f aca="false">IFERROR(S5677/Q5677,0)</f>
        <v>0.252626818062796</v>
      </c>
      <c r="U5677" s="13" t="n">
        <f aca="false">F5677-E5677</f>
        <v>26</v>
      </c>
      <c r="V5677" s="13" t="n">
        <f aca="false">G5677-F5677</f>
        <v>2</v>
      </c>
      <c r="W5677" s="13" t="n">
        <f aca="false">G5677-E5677</f>
        <v>28</v>
      </c>
      <c r="X5677" s="10" t="n">
        <f aca="false">YEAR(E5677)</f>
        <v>2020</v>
      </c>
      <c r="Y5677" s="0" t="str">
        <f aca="false">TEXT(E5677,"yyyy-mm")</f>
        <v>2020-04</v>
      </c>
      <c r="Z5677" s="0" t="str">
        <f aca="false">"Q"&amp;ROUNDUP(MONTH(E5677)/3,0)&amp;"-"&amp;YEAR(E5677)</f>
        <v>Q2-2020</v>
      </c>
    </row>
    <row r="5678" customFormat="false" ht="14.25" hidden="false" customHeight="false" outlineLevel="0" collapsed="false">
      <c r="A5678" s="0" t="s">
        <v>5720</v>
      </c>
      <c r="B5678" s="0" t="s">
        <v>41</v>
      </c>
      <c r="C5678" s="0" t="s">
        <v>46</v>
      </c>
      <c r="D5678" s="9" t="n">
        <v>43800</v>
      </c>
      <c r="E5678" s="9" t="n">
        <v>43924</v>
      </c>
      <c r="F5678" s="9" t="n">
        <v>43930</v>
      </c>
      <c r="G5678" s="9" t="n">
        <v>43939</v>
      </c>
      <c r="H5678" s="10" t="s">
        <v>36</v>
      </c>
      <c r="I5678" s="0" t="n">
        <v>25</v>
      </c>
      <c r="J5678" s="0" t="n">
        <v>8</v>
      </c>
      <c r="K5678" s="0" t="n">
        <v>290</v>
      </c>
      <c r="L5678" s="0" t="n">
        <v>41</v>
      </c>
      <c r="M5678" s="0" t="n">
        <v>8</v>
      </c>
      <c r="N5678" s="11" t="n">
        <v>0.075</v>
      </c>
      <c r="O5678" s="12" t="n">
        <v>539.35</v>
      </c>
      <c r="P5678" s="12" t="n">
        <v>1078.7</v>
      </c>
      <c r="Q5678" s="12" t="n">
        <f aca="false">M5678*P5678*(1-N5678)</f>
        <v>7982.38</v>
      </c>
      <c r="R5678" s="12" t="n">
        <f aca="false">M5678*O5678</f>
        <v>4314.8</v>
      </c>
      <c r="S5678" s="12" t="n">
        <f aca="false">Q5678-R5678</f>
        <v>3667.58</v>
      </c>
      <c r="T5678" s="11" t="n">
        <f aca="false">IFERROR(S5678/Q5678,0)</f>
        <v>0.45945945945946</v>
      </c>
      <c r="U5678" s="13" t="n">
        <f aca="false">F5678-E5678</f>
        <v>6</v>
      </c>
      <c r="V5678" s="13" t="n">
        <f aca="false">G5678-F5678</f>
        <v>9</v>
      </c>
      <c r="W5678" s="13" t="n">
        <f aca="false">G5678-E5678</f>
        <v>15</v>
      </c>
      <c r="X5678" s="10" t="n">
        <f aca="false">YEAR(E5678)</f>
        <v>2020</v>
      </c>
      <c r="Y5678" s="0" t="str">
        <f aca="false">TEXT(E5678,"yyyy-mm")</f>
        <v>2020-04</v>
      </c>
      <c r="Z5678" s="0" t="str">
        <f aca="false">"Q"&amp;ROUNDUP(MONTH(E5678)/3,0)&amp;"-"&amp;YEAR(E5678)</f>
        <v>Q2-2020</v>
      </c>
    </row>
    <row r="5679" customFormat="false" ht="14.25" hidden="false" customHeight="false" outlineLevel="0" collapsed="false">
      <c r="A5679" s="0" t="s">
        <v>5721</v>
      </c>
      <c r="B5679" s="0" t="s">
        <v>41</v>
      </c>
      <c r="C5679" s="0" t="s">
        <v>79</v>
      </c>
      <c r="D5679" s="9" t="n">
        <v>43800</v>
      </c>
      <c r="E5679" s="9" t="n">
        <v>43924</v>
      </c>
      <c r="F5679" s="9" t="n">
        <v>43947</v>
      </c>
      <c r="G5679" s="9" t="n">
        <v>43948</v>
      </c>
      <c r="H5679" s="10" t="s">
        <v>36</v>
      </c>
      <c r="I5679" s="0" t="n">
        <v>25</v>
      </c>
      <c r="J5679" s="0" t="n">
        <v>44</v>
      </c>
      <c r="K5679" s="0" t="n">
        <v>65</v>
      </c>
      <c r="L5679" s="0" t="n">
        <v>22</v>
      </c>
      <c r="M5679" s="0" t="n">
        <v>4</v>
      </c>
      <c r="N5679" s="11" t="n">
        <v>0.075</v>
      </c>
      <c r="O5679" s="12" t="n">
        <v>1913.52</v>
      </c>
      <c r="P5679" s="12" t="n">
        <v>3986.5</v>
      </c>
      <c r="Q5679" s="12" t="n">
        <f aca="false">M5679*P5679*(1-N5679)</f>
        <v>14750.05</v>
      </c>
      <c r="R5679" s="12" t="n">
        <f aca="false">M5679*O5679</f>
        <v>7654.08</v>
      </c>
      <c r="S5679" s="12" t="n">
        <f aca="false">Q5679-R5679</f>
        <v>7095.97</v>
      </c>
      <c r="T5679" s="11" t="n">
        <f aca="false">IFERROR(S5679/Q5679,0)</f>
        <v>0.481081081081081</v>
      </c>
      <c r="U5679" s="13" t="n">
        <f aca="false">F5679-E5679</f>
        <v>23</v>
      </c>
      <c r="V5679" s="13" t="n">
        <f aca="false">G5679-F5679</f>
        <v>1</v>
      </c>
      <c r="W5679" s="13" t="n">
        <f aca="false">G5679-E5679</f>
        <v>24</v>
      </c>
      <c r="X5679" s="10" t="n">
        <f aca="false">YEAR(E5679)</f>
        <v>2020</v>
      </c>
      <c r="Y5679" s="0" t="str">
        <f aca="false">TEXT(E5679,"yyyy-mm")</f>
        <v>2020-04</v>
      </c>
      <c r="Z5679" s="0" t="str">
        <f aca="false">"Q"&amp;ROUNDUP(MONTH(E5679)/3,0)&amp;"-"&amp;YEAR(E5679)</f>
        <v>Q2-2020</v>
      </c>
    </row>
    <row r="5680" customFormat="false" ht="14.25" hidden="false" customHeight="false" outlineLevel="0" collapsed="false">
      <c r="A5680" s="0" t="s">
        <v>5722</v>
      </c>
      <c r="B5680" s="0" t="s">
        <v>34</v>
      </c>
      <c r="C5680" s="0" t="s">
        <v>46</v>
      </c>
      <c r="D5680" s="9" t="n">
        <v>43800</v>
      </c>
      <c r="E5680" s="9" t="n">
        <v>43925</v>
      </c>
      <c r="F5680" s="9" t="n">
        <v>43953</v>
      </c>
      <c r="G5680" s="9" t="n">
        <v>43963</v>
      </c>
      <c r="H5680" s="10" t="s">
        <v>36</v>
      </c>
      <c r="I5680" s="0" t="n">
        <v>4</v>
      </c>
      <c r="J5680" s="0" t="n">
        <v>19</v>
      </c>
      <c r="K5680" s="0" t="n">
        <v>264</v>
      </c>
      <c r="L5680" s="0" t="n">
        <v>3</v>
      </c>
      <c r="M5680" s="0" t="n">
        <v>1</v>
      </c>
      <c r="N5680" s="11" t="n">
        <v>0.075</v>
      </c>
      <c r="O5680" s="12" t="n">
        <v>814.72</v>
      </c>
      <c r="P5680" s="12" t="n">
        <v>1018.4</v>
      </c>
      <c r="Q5680" s="12" t="n">
        <f aca="false">M5680*P5680*(1-N5680)</f>
        <v>942.02</v>
      </c>
      <c r="R5680" s="12" t="n">
        <f aca="false">M5680*O5680</f>
        <v>814.72</v>
      </c>
      <c r="S5680" s="12" t="n">
        <f aca="false">Q5680-R5680</f>
        <v>127.3</v>
      </c>
      <c r="T5680" s="11" t="n">
        <f aca="false">IFERROR(S5680/Q5680,0)</f>
        <v>0.135135135135135</v>
      </c>
      <c r="U5680" s="13" t="n">
        <f aca="false">F5680-E5680</f>
        <v>28</v>
      </c>
      <c r="V5680" s="13" t="n">
        <f aca="false">G5680-F5680</f>
        <v>10</v>
      </c>
      <c r="W5680" s="13" t="n">
        <f aca="false">G5680-E5680</f>
        <v>38</v>
      </c>
      <c r="X5680" s="10" t="n">
        <f aca="false">YEAR(E5680)</f>
        <v>2020</v>
      </c>
      <c r="Y5680" s="0" t="str">
        <f aca="false">TEXT(E5680,"yyyy-mm")</f>
        <v>2020-04</v>
      </c>
      <c r="Z5680" s="0" t="str">
        <f aca="false">"Q"&amp;ROUNDUP(MONTH(E5680)/3,0)&amp;"-"&amp;YEAR(E5680)</f>
        <v>Q2-2020</v>
      </c>
    </row>
    <row r="5681" customFormat="false" ht="14.25" hidden="false" customHeight="false" outlineLevel="0" collapsed="false">
      <c r="A5681" s="0" t="s">
        <v>5723</v>
      </c>
      <c r="B5681" s="0" t="s">
        <v>41</v>
      </c>
      <c r="C5681" s="0" t="s">
        <v>39</v>
      </c>
      <c r="D5681" s="9" t="n">
        <v>43800</v>
      </c>
      <c r="E5681" s="9" t="n">
        <v>43925</v>
      </c>
      <c r="F5681" s="9" t="n">
        <v>43927</v>
      </c>
      <c r="G5681" s="9" t="n">
        <v>43931</v>
      </c>
      <c r="H5681" s="10" t="s">
        <v>36</v>
      </c>
      <c r="I5681" s="0" t="n">
        <v>23</v>
      </c>
      <c r="J5681" s="0" t="n">
        <v>42</v>
      </c>
      <c r="K5681" s="0" t="n">
        <v>156</v>
      </c>
      <c r="L5681" s="0" t="n">
        <v>40</v>
      </c>
      <c r="M5681" s="0" t="n">
        <v>4</v>
      </c>
      <c r="N5681" s="11" t="n">
        <v>0.2</v>
      </c>
      <c r="O5681" s="12" t="n">
        <v>787.45</v>
      </c>
      <c r="P5681" s="12" t="n">
        <v>1078.7</v>
      </c>
      <c r="Q5681" s="12" t="n">
        <f aca="false">M5681*P5681*(1-N5681)</f>
        <v>3451.84</v>
      </c>
      <c r="R5681" s="12" t="n">
        <f aca="false">M5681*O5681</f>
        <v>3149.8</v>
      </c>
      <c r="S5681" s="12" t="n">
        <f aca="false">Q5681-R5681</f>
        <v>302.04</v>
      </c>
      <c r="T5681" s="11" t="n">
        <f aca="false">IFERROR(S5681/Q5681,0)</f>
        <v>0.087501158802262</v>
      </c>
      <c r="U5681" s="13" t="n">
        <f aca="false">F5681-E5681</f>
        <v>2</v>
      </c>
      <c r="V5681" s="13" t="n">
        <f aca="false">G5681-F5681</f>
        <v>4</v>
      </c>
      <c r="W5681" s="13" t="n">
        <f aca="false">G5681-E5681</f>
        <v>6</v>
      </c>
      <c r="X5681" s="10" t="n">
        <f aca="false">YEAR(E5681)</f>
        <v>2020</v>
      </c>
      <c r="Y5681" s="0" t="str">
        <f aca="false">TEXT(E5681,"yyyy-mm")</f>
        <v>2020-04</v>
      </c>
      <c r="Z5681" s="0" t="str">
        <f aca="false">"Q"&amp;ROUNDUP(MONTH(E5681)/3,0)&amp;"-"&amp;YEAR(E5681)</f>
        <v>Q2-2020</v>
      </c>
    </row>
    <row r="5682" customFormat="false" ht="14.25" hidden="false" customHeight="false" outlineLevel="0" collapsed="false">
      <c r="A5682" s="0" t="s">
        <v>5724</v>
      </c>
      <c r="B5682" s="0" t="s">
        <v>41</v>
      </c>
      <c r="C5682" s="0" t="s">
        <v>48</v>
      </c>
      <c r="D5682" s="9" t="n">
        <v>43800</v>
      </c>
      <c r="E5682" s="9" t="n">
        <v>43925</v>
      </c>
      <c r="F5682" s="9" t="n">
        <v>43933</v>
      </c>
      <c r="G5682" s="9" t="n">
        <v>43943</v>
      </c>
      <c r="H5682" s="10" t="s">
        <v>36</v>
      </c>
      <c r="I5682" s="0" t="n">
        <v>21</v>
      </c>
      <c r="J5682" s="0" t="n">
        <v>44</v>
      </c>
      <c r="K5682" s="0" t="n">
        <v>1</v>
      </c>
      <c r="L5682" s="0" t="n">
        <v>29</v>
      </c>
      <c r="M5682" s="0" t="n">
        <v>6</v>
      </c>
      <c r="N5682" s="11" t="n">
        <v>0.2</v>
      </c>
      <c r="O5682" s="12" t="n">
        <v>1260.27</v>
      </c>
      <c r="P5682" s="12" t="n">
        <v>2291.4</v>
      </c>
      <c r="Q5682" s="12" t="n">
        <f aca="false">M5682*P5682*(1-N5682)</f>
        <v>10998.72</v>
      </c>
      <c r="R5682" s="12" t="n">
        <f aca="false">M5682*O5682</f>
        <v>7561.62</v>
      </c>
      <c r="S5682" s="12" t="n">
        <f aca="false">Q5682-R5682</f>
        <v>3437.1</v>
      </c>
      <c r="T5682" s="11" t="n">
        <f aca="false">IFERROR(S5682/Q5682,0)</f>
        <v>0.3125</v>
      </c>
      <c r="U5682" s="13" t="n">
        <f aca="false">F5682-E5682</f>
        <v>8</v>
      </c>
      <c r="V5682" s="13" t="n">
        <f aca="false">G5682-F5682</f>
        <v>10</v>
      </c>
      <c r="W5682" s="13" t="n">
        <f aca="false">G5682-E5682</f>
        <v>18</v>
      </c>
      <c r="X5682" s="10" t="n">
        <f aca="false">YEAR(E5682)</f>
        <v>2020</v>
      </c>
      <c r="Y5682" s="0" t="str">
        <f aca="false">TEXT(E5682,"yyyy-mm")</f>
        <v>2020-04</v>
      </c>
      <c r="Z5682" s="0" t="str">
        <f aca="false">"Q"&amp;ROUNDUP(MONTH(E5682)/3,0)&amp;"-"&amp;YEAR(E5682)</f>
        <v>Q2-2020</v>
      </c>
    </row>
    <row r="5683" customFormat="false" ht="14.25" hidden="false" customHeight="false" outlineLevel="0" collapsed="false">
      <c r="A5683" s="0" t="s">
        <v>5725</v>
      </c>
      <c r="B5683" s="0" t="s">
        <v>38</v>
      </c>
      <c r="C5683" s="0" t="s">
        <v>48</v>
      </c>
      <c r="D5683" s="9" t="n">
        <v>43800</v>
      </c>
      <c r="E5683" s="9" t="n">
        <v>43925</v>
      </c>
      <c r="F5683" s="9" t="n">
        <v>43935</v>
      </c>
      <c r="G5683" s="9" t="n">
        <v>43938</v>
      </c>
      <c r="H5683" s="10" t="s">
        <v>36</v>
      </c>
      <c r="I5683" s="0" t="n">
        <v>18</v>
      </c>
      <c r="J5683" s="0" t="n">
        <v>48</v>
      </c>
      <c r="K5683" s="0" t="n">
        <v>44</v>
      </c>
      <c r="L5683" s="0" t="n">
        <v>7</v>
      </c>
      <c r="M5683" s="0" t="n">
        <v>4</v>
      </c>
      <c r="N5683" s="11" t="n">
        <v>0.15</v>
      </c>
      <c r="O5683" s="12" t="n">
        <v>611.44</v>
      </c>
      <c r="P5683" s="12" t="n">
        <v>1132.3</v>
      </c>
      <c r="Q5683" s="12" t="n">
        <f aca="false">M5683*P5683*(1-N5683)</f>
        <v>3849.82</v>
      </c>
      <c r="R5683" s="12" t="n">
        <f aca="false">M5683*O5683</f>
        <v>2445.76</v>
      </c>
      <c r="S5683" s="12" t="n">
        <f aca="false">Q5683-R5683</f>
        <v>1404.06</v>
      </c>
      <c r="T5683" s="11" t="n">
        <f aca="false">IFERROR(S5683/Q5683,0)</f>
        <v>0.364707960372173</v>
      </c>
      <c r="U5683" s="13" t="n">
        <f aca="false">F5683-E5683</f>
        <v>10</v>
      </c>
      <c r="V5683" s="13" t="n">
        <f aca="false">G5683-F5683</f>
        <v>3</v>
      </c>
      <c r="W5683" s="13" t="n">
        <f aca="false">G5683-E5683</f>
        <v>13</v>
      </c>
      <c r="X5683" s="10" t="n">
        <f aca="false">YEAR(E5683)</f>
        <v>2020</v>
      </c>
      <c r="Y5683" s="0" t="str">
        <f aca="false">TEXT(E5683,"yyyy-mm")</f>
        <v>2020-04</v>
      </c>
      <c r="Z5683" s="0" t="str">
        <f aca="false">"Q"&amp;ROUNDUP(MONTH(E5683)/3,0)&amp;"-"&amp;YEAR(E5683)</f>
        <v>Q2-2020</v>
      </c>
    </row>
    <row r="5684" customFormat="false" ht="14.25" hidden="false" customHeight="false" outlineLevel="0" collapsed="false">
      <c r="A5684" s="0" t="s">
        <v>5726</v>
      </c>
      <c r="B5684" s="0" t="s">
        <v>41</v>
      </c>
      <c r="C5684" s="0" t="s">
        <v>39</v>
      </c>
      <c r="D5684" s="9" t="n">
        <v>43800</v>
      </c>
      <c r="E5684" s="9" t="n">
        <v>43925</v>
      </c>
      <c r="F5684" s="9" t="n">
        <v>43951</v>
      </c>
      <c r="G5684" s="9" t="n">
        <v>43959</v>
      </c>
      <c r="H5684" s="10" t="s">
        <v>36</v>
      </c>
      <c r="I5684" s="0" t="n">
        <v>25</v>
      </c>
      <c r="J5684" s="0" t="n">
        <v>39</v>
      </c>
      <c r="K5684" s="0" t="n">
        <v>156</v>
      </c>
      <c r="L5684" s="0" t="n">
        <v>23</v>
      </c>
      <c r="M5684" s="0" t="n">
        <v>4</v>
      </c>
      <c r="N5684" s="11" t="n">
        <v>0.05</v>
      </c>
      <c r="O5684" s="12" t="n">
        <v>702.03</v>
      </c>
      <c r="P5684" s="12" t="n">
        <v>1132.3</v>
      </c>
      <c r="Q5684" s="12" t="n">
        <f aca="false">M5684*P5684*(1-N5684)</f>
        <v>4302.74</v>
      </c>
      <c r="R5684" s="12" t="n">
        <f aca="false">M5684*O5684</f>
        <v>2808.12</v>
      </c>
      <c r="S5684" s="12" t="n">
        <f aca="false">Q5684-R5684</f>
        <v>1494.62</v>
      </c>
      <c r="T5684" s="11" t="n">
        <f aca="false">IFERROR(S5684/Q5684,0)</f>
        <v>0.347364702491901</v>
      </c>
      <c r="U5684" s="13" t="n">
        <f aca="false">F5684-E5684</f>
        <v>26</v>
      </c>
      <c r="V5684" s="13" t="n">
        <f aca="false">G5684-F5684</f>
        <v>8</v>
      </c>
      <c r="W5684" s="13" t="n">
        <f aca="false">G5684-E5684</f>
        <v>34</v>
      </c>
      <c r="X5684" s="10" t="n">
        <f aca="false">YEAR(E5684)</f>
        <v>2020</v>
      </c>
      <c r="Y5684" s="0" t="str">
        <f aca="false">TEXT(E5684,"yyyy-mm")</f>
        <v>2020-04</v>
      </c>
      <c r="Z5684" s="0" t="str">
        <f aca="false">"Q"&amp;ROUNDUP(MONTH(E5684)/3,0)&amp;"-"&amp;YEAR(E5684)</f>
        <v>Q2-2020</v>
      </c>
    </row>
    <row r="5685" customFormat="false" ht="14.25" hidden="false" customHeight="false" outlineLevel="0" collapsed="false">
      <c r="A5685" s="0" t="s">
        <v>5727</v>
      </c>
      <c r="B5685" s="0" t="s">
        <v>38</v>
      </c>
      <c r="C5685" s="0" t="s">
        <v>58</v>
      </c>
      <c r="D5685" s="9" t="n">
        <v>43800</v>
      </c>
      <c r="E5685" s="9" t="n">
        <v>43925</v>
      </c>
      <c r="F5685" s="9" t="n">
        <v>43944</v>
      </c>
      <c r="G5685" s="9" t="n">
        <v>43945</v>
      </c>
      <c r="H5685" s="10" t="s">
        <v>36</v>
      </c>
      <c r="I5685" s="0" t="n">
        <v>19</v>
      </c>
      <c r="J5685" s="0" t="n">
        <v>1</v>
      </c>
      <c r="K5685" s="0" t="n">
        <v>356</v>
      </c>
      <c r="L5685" s="0" t="n">
        <v>20</v>
      </c>
      <c r="M5685" s="0" t="n">
        <v>5</v>
      </c>
      <c r="N5685" s="11" t="n">
        <v>0.075</v>
      </c>
      <c r="O5685" s="12" t="n">
        <v>563.81</v>
      </c>
      <c r="P5685" s="12" t="n">
        <v>1025.1</v>
      </c>
      <c r="Q5685" s="12" t="n">
        <f aca="false">M5685*P5685*(1-N5685)</f>
        <v>4741.0875</v>
      </c>
      <c r="R5685" s="12" t="n">
        <f aca="false">M5685*O5685</f>
        <v>2819.05</v>
      </c>
      <c r="S5685" s="12" t="n">
        <f aca="false">Q5685-R5685</f>
        <v>1922.0375</v>
      </c>
      <c r="T5685" s="11" t="n">
        <f aca="false">IFERROR(S5685/Q5685,0)</f>
        <v>0.4054001323536</v>
      </c>
      <c r="U5685" s="13" t="n">
        <f aca="false">F5685-E5685</f>
        <v>19</v>
      </c>
      <c r="V5685" s="13" t="n">
        <f aca="false">G5685-F5685</f>
        <v>1</v>
      </c>
      <c r="W5685" s="13" t="n">
        <f aca="false">G5685-E5685</f>
        <v>20</v>
      </c>
      <c r="X5685" s="10" t="n">
        <f aca="false">YEAR(E5685)</f>
        <v>2020</v>
      </c>
      <c r="Y5685" s="0" t="str">
        <f aca="false">TEXT(E5685,"yyyy-mm")</f>
        <v>2020-04</v>
      </c>
      <c r="Z5685" s="0" t="str">
        <f aca="false">"Q"&amp;ROUNDUP(MONTH(E5685)/3,0)&amp;"-"&amp;YEAR(E5685)</f>
        <v>Q2-2020</v>
      </c>
    </row>
    <row r="5686" customFormat="false" ht="14.25" hidden="false" customHeight="false" outlineLevel="0" collapsed="false">
      <c r="A5686" s="0" t="s">
        <v>5728</v>
      </c>
      <c r="B5686" s="0" t="s">
        <v>34</v>
      </c>
      <c r="C5686" s="0" t="s">
        <v>35</v>
      </c>
      <c r="D5686" s="9" t="n">
        <v>43800</v>
      </c>
      <c r="E5686" s="9" t="n">
        <v>43925</v>
      </c>
      <c r="F5686" s="9" t="n">
        <v>43951</v>
      </c>
      <c r="G5686" s="9" t="n">
        <v>43960</v>
      </c>
      <c r="H5686" s="10" t="s">
        <v>36</v>
      </c>
      <c r="I5686" s="0" t="n">
        <v>11</v>
      </c>
      <c r="J5686" s="0" t="n">
        <v>22</v>
      </c>
      <c r="K5686" s="0" t="n">
        <v>234</v>
      </c>
      <c r="L5686" s="0" t="n">
        <v>34</v>
      </c>
      <c r="M5686" s="0" t="n">
        <v>5</v>
      </c>
      <c r="N5686" s="11" t="n">
        <v>0.05</v>
      </c>
      <c r="O5686" s="12" t="n">
        <v>1599.16</v>
      </c>
      <c r="P5686" s="12" t="n">
        <v>2351.7</v>
      </c>
      <c r="Q5686" s="12" t="n">
        <f aca="false">M5686*P5686*(1-N5686)</f>
        <v>11170.575</v>
      </c>
      <c r="R5686" s="12" t="n">
        <f aca="false">M5686*O5686</f>
        <v>7995.8</v>
      </c>
      <c r="S5686" s="12" t="n">
        <f aca="false">Q5686-R5686</f>
        <v>3174.775</v>
      </c>
      <c r="T5686" s="11" t="n">
        <f aca="false">IFERROR(S5686/Q5686,0)</f>
        <v>0.28420873589766</v>
      </c>
      <c r="U5686" s="13" t="n">
        <f aca="false">F5686-E5686</f>
        <v>26</v>
      </c>
      <c r="V5686" s="13" t="n">
        <f aca="false">G5686-F5686</f>
        <v>9</v>
      </c>
      <c r="W5686" s="13" t="n">
        <f aca="false">G5686-E5686</f>
        <v>35</v>
      </c>
      <c r="X5686" s="10" t="n">
        <f aca="false">YEAR(E5686)</f>
        <v>2020</v>
      </c>
      <c r="Y5686" s="0" t="str">
        <f aca="false">TEXT(E5686,"yyyy-mm")</f>
        <v>2020-04</v>
      </c>
      <c r="Z5686" s="0" t="str">
        <f aca="false">"Q"&amp;ROUNDUP(MONTH(E5686)/3,0)&amp;"-"&amp;YEAR(E5686)</f>
        <v>Q2-2020</v>
      </c>
    </row>
    <row r="5687" customFormat="false" ht="14.25" hidden="false" customHeight="false" outlineLevel="0" collapsed="false">
      <c r="A5687" s="0" t="s">
        <v>5729</v>
      </c>
      <c r="B5687" s="0" t="s">
        <v>41</v>
      </c>
      <c r="C5687" s="0" t="s">
        <v>35</v>
      </c>
      <c r="D5687" s="9" t="n">
        <v>43800</v>
      </c>
      <c r="E5687" s="9" t="n">
        <v>43925</v>
      </c>
      <c r="F5687" s="9" t="n">
        <v>43947</v>
      </c>
      <c r="G5687" s="9" t="n">
        <v>43955</v>
      </c>
      <c r="H5687" s="10" t="s">
        <v>36</v>
      </c>
      <c r="I5687" s="0" t="n">
        <v>22</v>
      </c>
      <c r="J5687" s="0" t="n">
        <v>6</v>
      </c>
      <c r="K5687" s="0" t="n">
        <v>244</v>
      </c>
      <c r="L5687" s="0" t="n">
        <v>32</v>
      </c>
      <c r="M5687" s="0" t="n">
        <v>7</v>
      </c>
      <c r="N5687" s="11" t="n">
        <v>0.05</v>
      </c>
      <c r="O5687" s="12" t="n">
        <v>2070.3</v>
      </c>
      <c r="P5687" s="12" t="n">
        <v>3450.5</v>
      </c>
      <c r="Q5687" s="12" t="n">
        <f aca="false">M5687*P5687*(1-N5687)</f>
        <v>22945.825</v>
      </c>
      <c r="R5687" s="12" t="n">
        <f aca="false">M5687*O5687</f>
        <v>14492.1</v>
      </c>
      <c r="S5687" s="12" t="n">
        <f aca="false">Q5687-R5687</f>
        <v>8453.725</v>
      </c>
      <c r="T5687" s="11" t="n">
        <f aca="false">IFERROR(S5687/Q5687,0)</f>
        <v>0.368421052631579</v>
      </c>
      <c r="U5687" s="13" t="n">
        <f aca="false">F5687-E5687</f>
        <v>22</v>
      </c>
      <c r="V5687" s="13" t="n">
        <f aca="false">G5687-F5687</f>
        <v>8</v>
      </c>
      <c r="W5687" s="13" t="n">
        <f aca="false">G5687-E5687</f>
        <v>30</v>
      </c>
      <c r="X5687" s="10" t="n">
        <f aca="false">YEAR(E5687)</f>
        <v>2020</v>
      </c>
      <c r="Y5687" s="0" t="str">
        <f aca="false">TEXT(E5687,"yyyy-mm")</f>
        <v>2020-04</v>
      </c>
      <c r="Z5687" s="0" t="str">
        <f aca="false">"Q"&amp;ROUNDUP(MONTH(E5687)/3,0)&amp;"-"&amp;YEAR(E5687)</f>
        <v>Q2-2020</v>
      </c>
    </row>
    <row r="5688" customFormat="false" ht="14.25" hidden="false" customHeight="false" outlineLevel="0" collapsed="false">
      <c r="A5688" s="0" t="s">
        <v>5730</v>
      </c>
      <c r="B5688" s="0" t="s">
        <v>41</v>
      </c>
      <c r="C5688" s="0" t="s">
        <v>35</v>
      </c>
      <c r="D5688" s="9" t="n">
        <v>43800</v>
      </c>
      <c r="E5688" s="9" t="n">
        <v>43925</v>
      </c>
      <c r="F5688" s="9" t="n">
        <v>43944</v>
      </c>
      <c r="G5688" s="9" t="n">
        <v>43948</v>
      </c>
      <c r="H5688" s="10" t="s">
        <v>36</v>
      </c>
      <c r="I5688" s="0" t="n">
        <v>23</v>
      </c>
      <c r="J5688" s="0" t="n">
        <v>47</v>
      </c>
      <c r="K5688" s="0" t="n">
        <v>248</v>
      </c>
      <c r="L5688" s="0" t="n">
        <v>27</v>
      </c>
      <c r="M5688" s="0" t="n">
        <v>5</v>
      </c>
      <c r="N5688" s="11" t="n">
        <v>0.05</v>
      </c>
      <c r="O5688" s="12" t="n">
        <v>1121.85</v>
      </c>
      <c r="P5688" s="12" t="n">
        <v>2003.3</v>
      </c>
      <c r="Q5688" s="12" t="n">
        <f aca="false">M5688*P5688*(1-N5688)</f>
        <v>9515.675</v>
      </c>
      <c r="R5688" s="12" t="n">
        <f aca="false">M5688*O5688</f>
        <v>5609.25</v>
      </c>
      <c r="S5688" s="12" t="n">
        <f aca="false">Q5688-R5688</f>
        <v>3906.425</v>
      </c>
      <c r="T5688" s="11" t="n">
        <f aca="false">IFERROR(S5688/Q5688,0)</f>
        <v>0.410525264891876</v>
      </c>
      <c r="U5688" s="13" t="n">
        <f aca="false">F5688-E5688</f>
        <v>19</v>
      </c>
      <c r="V5688" s="13" t="n">
        <f aca="false">G5688-F5688</f>
        <v>4</v>
      </c>
      <c r="W5688" s="13" t="n">
        <f aca="false">G5688-E5688</f>
        <v>23</v>
      </c>
      <c r="X5688" s="10" t="n">
        <f aca="false">YEAR(E5688)</f>
        <v>2020</v>
      </c>
      <c r="Y5688" s="0" t="str">
        <f aca="false">TEXT(E5688,"yyyy-mm")</f>
        <v>2020-04</v>
      </c>
      <c r="Z5688" s="0" t="str">
        <f aca="false">"Q"&amp;ROUNDUP(MONTH(E5688)/3,0)&amp;"-"&amp;YEAR(E5688)</f>
        <v>Q2-2020</v>
      </c>
    </row>
    <row r="5689" customFormat="false" ht="14.25" hidden="false" customHeight="false" outlineLevel="0" collapsed="false">
      <c r="A5689" s="0" t="s">
        <v>5731</v>
      </c>
      <c r="B5689" s="0" t="s">
        <v>34</v>
      </c>
      <c r="C5689" s="0" t="s">
        <v>46</v>
      </c>
      <c r="D5689" s="9" t="n">
        <v>43800</v>
      </c>
      <c r="E5689" s="9" t="n">
        <v>43925</v>
      </c>
      <c r="F5689" s="9" t="n">
        <v>43928</v>
      </c>
      <c r="G5689" s="9" t="n">
        <v>43929</v>
      </c>
      <c r="H5689" s="10" t="s">
        <v>36</v>
      </c>
      <c r="I5689" s="0" t="n">
        <v>5</v>
      </c>
      <c r="J5689" s="0" t="n">
        <v>43</v>
      </c>
      <c r="K5689" s="0" t="n">
        <v>288</v>
      </c>
      <c r="L5689" s="0" t="n">
        <v>14</v>
      </c>
      <c r="M5689" s="0" t="n">
        <v>1</v>
      </c>
      <c r="N5689" s="11" t="n">
        <v>0.05</v>
      </c>
      <c r="O5689" s="12" t="n">
        <v>1068.58</v>
      </c>
      <c r="P5689" s="12" t="n">
        <v>2606.3</v>
      </c>
      <c r="Q5689" s="12" t="n">
        <f aca="false">M5689*P5689*(1-N5689)</f>
        <v>2475.985</v>
      </c>
      <c r="R5689" s="12" t="n">
        <f aca="false">M5689*O5689</f>
        <v>1068.58</v>
      </c>
      <c r="S5689" s="12" t="n">
        <f aca="false">Q5689-R5689</f>
        <v>1407.405</v>
      </c>
      <c r="T5689" s="11" t="n">
        <f aca="false">IFERROR(S5689/Q5689,0)</f>
        <v>0.568422264270583</v>
      </c>
      <c r="U5689" s="13" t="n">
        <f aca="false">F5689-E5689</f>
        <v>3</v>
      </c>
      <c r="V5689" s="13" t="n">
        <f aca="false">G5689-F5689</f>
        <v>1</v>
      </c>
      <c r="W5689" s="13" t="n">
        <f aca="false">G5689-E5689</f>
        <v>4</v>
      </c>
      <c r="X5689" s="10" t="n">
        <f aca="false">YEAR(E5689)</f>
        <v>2020</v>
      </c>
      <c r="Y5689" s="0" t="str">
        <f aca="false">TEXT(E5689,"yyyy-mm")</f>
        <v>2020-04</v>
      </c>
      <c r="Z5689" s="0" t="str">
        <f aca="false">"Q"&amp;ROUNDUP(MONTH(E5689)/3,0)&amp;"-"&amp;YEAR(E5689)</f>
        <v>Q2-2020</v>
      </c>
    </row>
    <row r="5690" customFormat="false" ht="14.25" hidden="false" customHeight="false" outlineLevel="0" collapsed="false">
      <c r="A5690" s="0" t="s">
        <v>5732</v>
      </c>
      <c r="B5690" s="0" t="s">
        <v>34</v>
      </c>
      <c r="C5690" s="0" t="s">
        <v>46</v>
      </c>
      <c r="D5690" s="9" t="n">
        <v>43800</v>
      </c>
      <c r="E5690" s="9" t="n">
        <v>43925</v>
      </c>
      <c r="F5690" s="9" t="n">
        <v>43949</v>
      </c>
      <c r="G5690" s="9" t="n">
        <v>43954</v>
      </c>
      <c r="H5690" s="10" t="s">
        <v>36</v>
      </c>
      <c r="I5690" s="0" t="n">
        <v>7</v>
      </c>
      <c r="J5690" s="0" t="n">
        <v>12</v>
      </c>
      <c r="K5690" s="0" t="n">
        <v>266</v>
      </c>
      <c r="L5690" s="0" t="n">
        <v>41</v>
      </c>
      <c r="M5690" s="0" t="n">
        <v>5</v>
      </c>
      <c r="N5690" s="11" t="n">
        <v>0.05</v>
      </c>
      <c r="O5690" s="12" t="n">
        <v>1427.1</v>
      </c>
      <c r="P5690" s="12" t="n">
        <v>1902.8</v>
      </c>
      <c r="Q5690" s="12" t="n">
        <f aca="false">M5690*P5690*(1-N5690)</f>
        <v>9038.3</v>
      </c>
      <c r="R5690" s="12" t="n">
        <f aca="false">M5690*O5690</f>
        <v>7135.5</v>
      </c>
      <c r="S5690" s="12" t="n">
        <f aca="false">Q5690-R5690</f>
        <v>1902.8</v>
      </c>
      <c r="T5690" s="11" t="n">
        <f aca="false">IFERROR(S5690/Q5690,0)</f>
        <v>0.210526315789474</v>
      </c>
      <c r="U5690" s="13" t="n">
        <f aca="false">F5690-E5690</f>
        <v>24</v>
      </c>
      <c r="V5690" s="13" t="n">
        <f aca="false">G5690-F5690</f>
        <v>5</v>
      </c>
      <c r="W5690" s="13" t="n">
        <f aca="false">G5690-E5690</f>
        <v>29</v>
      </c>
      <c r="X5690" s="10" t="n">
        <f aca="false">YEAR(E5690)</f>
        <v>2020</v>
      </c>
      <c r="Y5690" s="0" t="str">
        <f aca="false">TEXT(E5690,"yyyy-mm")</f>
        <v>2020-04</v>
      </c>
      <c r="Z5690" s="0" t="str">
        <f aca="false">"Q"&amp;ROUNDUP(MONTH(E5690)/3,0)&amp;"-"&amp;YEAR(E5690)</f>
        <v>Q2-2020</v>
      </c>
    </row>
    <row r="5691" customFormat="false" ht="14.25" hidden="false" customHeight="false" outlineLevel="0" collapsed="false">
      <c r="A5691" s="0" t="s">
        <v>5733</v>
      </c>
      <c r="B5691" s="0" t="s">
        <v>34</v>
      </c>
      <c r="C5691" s="0" t="s">
        <v>48</v>
      </c>
      <c r="D5691" s="9" t="n">
        <v>43800</v>
      </c>
      <c r="E5691" s="9" t="n">
        <v>43925</v>
      </c>
      <c r="F5691" s="9" t="n">
        <v>43938</v>
      </c>
      <c r="G5691" s="9" t="n">
        <v>43948</v>
      </c>
      <c r="H5691" s="10" t="s">
        <v>36</v>
      </c>
      <c r="I5691" s="0" t="n">
        <v>8</v>
      </c>
      <c r="J5691" s="0" t="n">
        <v>5</v>
      </c>
      <c r="K5691" s="0" t="n">
        <v>17</v>
      </c>
      <c r="L5691" s="0" t="n">
        <v>5</v>
      </c>
      <c r="M5691" s="0" t="n">
        <v>2</v>
      </c>
      <c r="N5691" s="11" t="n">
        <v>0.05</v>
      </c>
      <c r="O5691" s="12" t="n">
        <v>1565.39</v>
      </c>
      <c r="P5691" s="12" t="n">
        <v>2371.8</v>
      </c>
      <c r="Q5691" s="12" t="n">
        <f aca="false">M5691*P5691*(1-N5691)</f>
        <v>4506.42</v>
      </c>
      <c r="R5691" s="12" t="n">
        <f aca="false">M5691*O5691</f>
        <v>3130.78</v>
      </c>
      <c r="S5691" s="12" t="n">
        <f aca="false">Q5691-R5691</f>
        <v>1375.64</v>
      </c>
      <c r="T5691" s="11" t="n">
        <f aca="false">IFERROR(S5691/Q5691,0)</f>
        <v>0.305262270272189</v>
      </c>
      <c r="U5691" s="13" t="n">
        <f aca="false">F5691-E5691</f>
        <v>13</v>
      </c>
      <c r="V5691" s="13" t="n">
        <f aca="false">G5691-F5691</f>
        <v>10</v>
      </c>
      <c r="W5691" s="13" t="n">
        <f aca="false">G5691-E5691</f>
        <v>23</v>
      </c>
      <c r="X5691" s="10" t="n">
        <f aca="false">YEAR(E5691)</f>
        <v>2020</v>
      </c>
      <c r="Y5691" s="0" t="str">
        <f aca="false">TEXT(E5691,"yyyy-mm")</f>
        <v>2020-04</v>
      </c>
      <c r="Z5691" s="0" t="str">
        <f aca="false">"Q"&amp;ROUNDUP(MONTH(E5691)/3,0)&amp;"-"&amp;YEAR(E5691)</f>
        <v>Q2-2020</v>
      </c>
    </row>
    <row r="5692" customFormat="false" ht="14.25" hidden="false" customHeight="false" outlineLevel="0" collapsed="false">
      <c r="A5692" s="0" t="s">
        <v>5734</v>
      </c>
      <c r="B5692" s="0" t="s">
        <v>34</v>
      </c>
      <c r="C5692" s="0" t="s">
        <v>46</v>
      </c>
      <c r="D5692" s="9" t="n">
        <v>43800</v>
      </c>
      <c r="E5692" s="9" t="n">
        <v>43926</v>
      </c>
      <c r="F5692" s="9" t="n">
        <v>43945</v>
      </c>
      <c r="G5692" s="9" t="n">
        <v>43947</v>
      </c>
      <c r="H5692" s="10" t="s">
        <v>36</v>
      </c>
      <c r="I5692" s="0" t="n">
        <v>6</v>
      </c>
      <c r="J5692" s="0" t="n">
        <v>12</v>
      </c>
      <c r="K5692" s="0" t="n">
        <v>315</v>
      </c>
      <c r="L5692" s="0" t="n">
        <v>2</v>
      </c>
      <c r="M5692" s="0" t="n">
        <v>4</v>
      </c>
      <c r="N5692" s="11" t="n">
        <v>0.05</v>
      </c>
      <c r="O5692" s="12" t="n">
        <v>1865.82</v>
      </c>
      <c r="P5692" s="12" t="n">
        <v>3162.4</v>
      </c>
      <c r="Q5692" s="12" t="n">
        <f aca="false">M5692*P5692*(1-N5692)</f>
        <v>12017.12</v>
      </c>
      <c r="R5692" s="12" t="n">
        <f aca="false">M5692*O5692</f>
        <v>7463.28</v>
      </c>
      <c r="S5692" s="12" t="n">
        <f aca="false">Q5692-R5692</f>
        <v>4553.84</v>
      </c>
      <c r="T5692" s="11" t="n">
        <f aca="false">IFERROR(S5692/Q5692,0)</f>
        <v>0.378946036987232</v>
      </c>
      <c r="U5692" s="13" t="n">
        <f aca="false">F5692-E5692</f>
        <v>19</v>
      </c>
      <c r="V5692" s="13" t="n">
        <f aca="false">G5692-F5692</f>
        <v>2</v>
      </c>
      <c r="W5692" s="13" t="n">
        <f aca="false">G5692-E5692</f>
        <v>21</v>
      </c>
      <c r="X5692" s="10" t="n">
        <f aca="false">YEAR(E5692)</f>
        <v>2020</v>
      </c>
      <c r="Y5692" s="0" t="str">
        <f aca="false">TEXT(E5692,"yyyy-mm")</f>
        <v>2020-04</v>
      </c>
      <c r="Z5692" s="0" t="str">
        <f aca="false">"Q"&amp;ROUNDUP(MONTH(E5692)/3,0)&amp;"-"&amp;YEAR(E5692)</f>
        <v>Q2-2020</v>
      </c>
    </row>
    <row r="5693" customFormat="false" ht="14.25" hidden="false" customHeight="false" outlineLevel="0" collapsed="false">
      <c r="A5693" s="0" t="s">
        <v>5735</v>
      </c>
      <c r="B5693" s="0" t="s">
        <v>38</v>
      </c>
      <c r="C5693" s="0" t="s">
        <v>39</v>
      </c>
      <c r="D5693" s="9" t="n">
        <v>43800</v>
      </c>
      <c r="E5693" s="9" t="n">
        <v>43926</v>
      </c>
      <c r="F5693" s="9" t="n">
        <v>43932</v>
      </c>
      <c r="G5693" s="9" t="n">
        <v>43933</v>
      </c>
      <c r="H5693" s="10" t="s">
        <v>36</v>
      </c>
      <c r="I5693" s="0" t="n">
        <v>16</v>
      </c>
      <c r="J5693" s="0" t="n">
        <v>24</v>
      </c>
      <c r="K5693" s="0" t="n">
        <v>198</v>
      </c>
      <c r="L5693" s="0" t="n">
        <v>44</v>
      </c>
      <c r="M5693" s="0" t="n">
        <v>8</v>
      </c>
      <c r="N5693" s="11" t="n">
        <v>0.1</v>
      </c>
      <c r="O5693" s="12" t="n">
        <v>161.4</v>
      </c>
      <c r="P5693" s="12" t="n">
        <v>221.1</v>
      </c>
      <c r="Q5693" s="12" t="n">
        <f aca="false">M5693*P5693*(1-N5693)</f>
        <v>1591.92</v>
      </c>
      <c r="R5693" s="12" t="n">
        <f aca="false">M5693*O5693</f>
        <v>1291.2</v>
      </c>
      <c r="S5693" s="12" t="n">
        <f aca="false">Q5693-R5693</f>
        <v>300.72</v>
      </c>
      <c r="T5693" s="11" t="n">
        <f aca="false">IFERROR(S5693/Q5693,0)</f>
        <v>0.188903965023368</v>
      </c>
      <c r="U5693" s="13" t="n">
        <f aca="false">F5693-E5693</f>
        <v>6</v>
      </c>
      <c r="V5693" s="13" t="n">
        <f aca="false">G5693-F5693</f>
        <v>1</v>
      </c>
      <c r="W5693" s="13" t="n">
        <f aca="false">G5693-E5693</f>
        <v>7</v>
      </c>
      <c r="X5693" s="10" t="n">
        <f aca="false">YEAR(E5693)</f>
        <v>2020</v>
      </c>
      <c r="Y5693" s="0" t="str">
        <f aca="false">TEXT(E5693,"yyyy-mm")</f>
        <v>2020-04</v>
      </c>
      <c r="Z5693" s="0" t="str">
        <f aca="false">"Q"&amp;ROUNDUP(MONTH(E5693)/3,0)&amp;"-"&amp;YEAR(E5693)</f>
        <v>Q2-2020</v>
      </c>
    </row>
    <row r="5694" customFormat="false" ht="14.25" hidden="false" customHeight="false" outlineLevel="0" collapsed="false">
      <c r="A5694" s="0" t="s">
        <v>5736</v>
      </c>
      <c r="B5694" s="0" t="s">
        <v>38</v>
      </c>
      <c r="C5694" s="0" t="s">
        <v>46</v>
      </c>
      <c r="D5694" s="9" t="n">
        <v>43800</v>
      </c>
      <c r="E5694" s="9" t="n">
        <v>43926</v>
      </c>
      <c r="F5694" s="9" t="n">
        <v>43928</v>
      </c>
      <c r="G5694" s="9" t="n">
        <v>43931</v>
      </c>
      <c r="H5694" s="10" t="s">
        <v>36</v>
      </c>
      <c r="I5694" s="0" t="n">
        <v>15</v>
      </c>
      <c r="J5694" s="0" t="n">
        <v>45</v>
      </c>
      <c r="K5694" s="0" t="n">
        <v>306</v>
      </c>
      <c r="L5694" s="0" t="n">
        <v>5</v>
      </c>
      <c r="M5694" s="0" t="n">
        <v>5</v>
      </c>
      <c r="N5694" s="11" t="n">
        <v>0.15</v>
      </c>
      <c r="O5694" s="12" t="n">
        <v>593.02</v>
      </c>
      <c r="P5694" s="12" t="n">
        <v>1118.9</v>
      </c>
      <c r="Q5694" s="12" t="n">
        <f aca="false">M5694*P5694*(1-N5694)</f>
        <v>4755.325</v>
      </c>
      <c r="R5694" s="12" t="n">
        <f aca="false">M5694*O5694</f>
        <v>2965.1</v>
      </c>
      <c r="S5694" s="12" t="n">
        <f aca="false">Q5694-R5694</f>
        <v>1790.225</v>
      </c>
      <c r="T5694" s="11" t="n">
        <f aca="false">IFERROR(S5694/Q5694,0)</f>
        <v>0.376467433876759</v>
      </c>
      <c r="U5694" s="13" t="n">
        <f aca="false">F5694-E5694</f>
        <v>2</v>
      </c>
      <c r="V5694" s="13" t="n">
        <f aca="false">G5694-F5694</f>
        <v>3</v>
      </c>
      <c r="W5694" s="13" t="n">
        <f aca="false">G5694-E5694</f>
        <v>5</v>
      </c>
      <c r="X5694" s="10" t="n">
        <f aca="false">YEAR(E5694)</f>
        <v>2020</v>
      </c>
      <c r="Y5694" s="0" t="str">
        <f aca="false">TEXT(E5694,"yyyy-mm")</f>
        <v>2020-04</v>
      </c>
      <c r="Z5694" s="0" t="str">
        <f aca="false">"Q"&amp;ROUNDUP(MONTH(E5694)/3,0)&amp;"-"&amp;YEAR(E5694)</f>
        <v>Q2-2020</v>
      </c>
    </row>
    <row r="5695" customFormat="false" ht="14.25" hidden="false" customHeight="false" outlineLevel="0" collapsed="false">
      <c r="A5695" s="0" t="s">
        <v>5737</v>
      </c>
      <c r="B5695" s="0" t="s">
        <v>34</v>
      </c>
      <c r="C5695" s="0" t="s">
        <v>46</v>
      </c>
      <c r="D5695" s="9" t="n">
        <v>43800</v>
      </c>
      <c r="E5695" s="9" t="n">
        <v>43926</v>
      </c>
      <c r="F5695" s="9" t="n">
        <v>43936</v>
      </c>
      <c r="G5695" s="9" t="n">
        <v>43941</v>
      </c>
      <c r="H5695" s="10" t="s">
        <v>36</v>
      </c>
      <c r="I5695" s="0" t="n">
        <v>8</v>
      </c>
      <c r="J5695" s="0" t="n">
        <v>35</v>
      </c>
      <c r="K5695" s="0" t="n">
        <v>317</v>
      </c>
      <c r="L5695" s="0" t="n">
        <v>12</v>
      </c>
      <c r="M5695" s="0" t="n">
        <v>4</v>
      </c>
      <c r="N5695" s="11" t="n">
        <v>0.075</v>
      </c>
      <c r="O5695" s="12" t="n">
        <v>1391.99</v>
      </c>
      <c r="P5695" s="12" t="n">
        <v>2626.4</v>
      </c>
      <c r="Q5695" s="12" t="n">
        <f aca="false">M5695*P5695*(1-N5695)</f>
        <v>9717.68</v>
      </c>
      <c r="R5695" s="12" t="n">
        <f aca="false">M5695*O5695</f>
        <v>5567.96</v>
      </c>
      <c r="S5695" s="12" t="n">
        <f aca="false">Q5695-R5695</f>
        <v>4149.72</v>
      </c>
      <c r="T5695" s="11" t="n">
        <f aca="false">IFERROR(S5695/Q5695,0)</f>
        <v>0.427027850268788</v>
      </c>
      <c r="U5695" s="13" t="n">
        <f aca="false">F5695-E5695</f>
        <v>10</v>
      </c>
      <c r="V5695" s="13" t="n">
        <f aca="false">G5695-F5695</f>
        <v>5</v>
      </c>
      <c r="W5695" s="13" t="n">
        <f aca="false">G5695-E5695</f>
        <v>15</v>
      </c>
      <c r="X5695" s="10" t="n">
        <f aca="false">YEAR(E5695)</f>
        <v>2020</v>
      </c>
      <c r="Y5695" s="0" t="str">
        <f aca="false">TEXT(E5695,"yyyy-mm")</f>
        <v>2020-04</v>
      </c>
      <c r="Z5695" s="0" t="str">
        <f aca="false">"Q"&amp;ROUNDUP(MONTH(E5695)/3,0)&amp;"-"&amp;YEAR(E5695)</f>
        <v>Q2-2020</v>
      </c>
    </row>
    <row r="5696" customFormat="false" ht="14.25" hidden="false" customHeight="false" outlineLevel="0" collapsed="false">
      <c r="A5696" s="0" t="s">
        <v>5738</v>
      </c>
      <c r="B5696" s="0" t="s">
        <v>43</v>
      </c>
      <c r="C5696" s="0" t="s">
        <v>79</v>
      </c>
      <c r="D5696" s="9" t="n">
        <v>43800</v>
      </c>
      <c r="E5696" s="9" t="n">
        <v>43926</v>
      </c>
      <c r="F5696" s="9" t="n">
        <v>43950</v>
      </c>
      <c r="G5696" s="9" t="n">
        <v>43953</v>
      </c>
      <c r="H5696" s="10" t="s">
        <v>36</v>
      </c>
      <c r="I5696" s="0" t="n">
        <v>27</v>
      </c>
      <c r="J5696" s="0" t="n">
        <v>40</v>
      </c>
      <c r="K5696" s="0" t="n">
        <v>77</v>
      </c>
      <c r="L5696" s="0" t="n">
        <v>9</v>
      </c>
      <c r="M5696" s="0" t="n">
        <v>5</v>
      </c>
      <c r="N5696" s="11" t="n">
        <v>0.1</v>
      </c>
      <c r="O5696" s="12" t="n">
        <v>547.79</v>
      </c>
      <c r="P5696" s="12" t="n">
        <v>750.4</v>
      </c>
      <c r="Q5696" s="12" t="n">
        <f aca="false">M5696*P5696*(1-N5696)</f>
        <v>3376.8</v>
      </c>
      <c r="R5696" s="12" t="n">
        <f aca="false">M5696*O5696</f>
        <v>2738.95</v>
      </c>
      <c r="S5696" s="12" t="n">
        <f aca="false">Q5696-R5696</f>
        <v>637.85</v>
      </c>
      <c r="T5696" s="11" t="n">
        <f aca="false">IFERROR(S5696/Q5696,0)</f>
        <v>0.188891850272447</v>
      </c>
      <c r="U5696" s="13" t="n">
        <f aca="false">F5696-E5696</f>
        <v>24</v>
      </c>
      <c r="V5696" s="13" t="n">
        <f aca="false">G5696-F5696</f>
        <v>3</v>
      </c>
      <c r="W5696" s="13" t="n">
        <f aca="false">G5696-E5696</f>
        <v>27</v>
      </c>
      <c r="X5696" s="10" t="n">
        <f aca="false">YEAR(E5696)</f>
        <v>2020</v>
      </c>
      <c r="Y5696" s="0" t="str">
        <f aca="false">TEXT(E5696,"yyyy-mm")</f>
        <v>2020-04</v>
      </c>
      <c r="Z5696" s="0" t="str">
        <f aca="false">"Q"&amp;ROUNDUP(MONTH(E5696)/3,0)&amp;"-"&amp;YEAR(E5696)</f>
        <v>Q2-2020</v>
      </c>
    </row>
    <row r="5697" customFormat="false" ht="14.25" hidden="false" customHeight="false" outlineLevel="0" collapsed="false">
      <c r="A5697" s="0" t="s">
        <v>5739</v>
      </c>
      <c r="B5697" s="0" t="s">
        <v>34</v>
      </c>
      <c r="C5697" s="0" t="s">
        <v>39</v>
      </c>
      <c r="D5697" s="9" t="n">
        <v>43800</v>
      </c>
      <c r="E5697" s="9" t="n">
        <v>43926</v>
      </c>
      <c r="F5697" s="9" t="n">
        <v>43931</v>
      </c>
      <c r="G5697" s="9" t="n">
        <v>43934</v>
      </c>
      <c r="H5697" s="10" t="s">
        <v>36</v>
      </c>
      <c r="I5697" s="0" t="n">
        <v>8</v>
      </c>
      <c r="J5697" s="0" t="n">
        <v>49</v>
      </c>
      <c r="K5697" s="0" t="n">
        <v>114</v>
      </c>
      <c r="L5697" s="0" t="n">
        <v>1</v>
      </c>
      <c r="M5697" s="0" t="n">
        <v>8</v>
      </c>
      <c r="N5697" s="11" t="n">
        <v>0.15</v>
      </c>
      <c r="O5697" s="12" t="n">
        <v>788.93</v>
      </c>
      <c r="P5697" s="12" t="n">
        <v>1051.9</v>
      </c>
      <c r="Q5697" s="12" t="n">
        <f aca="false">M5697*P5697*(1-N5697)</f>
        <v>7152.92</v>
      </c>
      <c r="R5697" s="12" t="n">
        <f aca="false">M5697*O5697</f>
        <v>6311.44</v>
      </c>
      <c r="S5697" s="12" t="n">
        <f aca="false">Q5697-R5697</f>
        <v>841.480000000001</v>
      </c>
      <c r="T5697" s="11" t="n">
        <f aca="false">IFERROR(S5697/Q5697,0)</f>
        <v>0.117641466701711</v>
      </c>
      <c r="U5697" s="13" t="n">
        <f aca="false">F5697-E5697</f>
        <v>5</v>
      </c>
      <c r="V5697" s="13" t="n">
        <f aca="false">G5697-F5697</f>
        <v>3</v>
      </c>
      <c r="W5697" s="13" t="n">
        <f aca="false">G5697-E5697</f>
        <v>8</v>
      </c>
      <c r="X5697" s="10" t="n">
        <f aca="false">YEAR(E5697)</f>
        <v>2020</v>
      </c>
      <c r="Y5697" s="0" t="str">
        <f aca="false">TEXT(E5697,"yyyy-mm")</f>
        <v>2020-04</v>
      </c>
      <c r="Z5697" s="0" t="str">
        <f aca="false">"Q"&amp;ROUNDUP(MONTH(E5697)/3,0)&amp;"-"&amp;YEAR(E5697)</f>
        <v>Q2-2020</v>
      </c>
    </row>
    <row r="5698" customFormat="false" ht="14.25" hidden="false" customHeight="false" outlineLevel="0" collapsed="false">
      <c r="A5698" s="0" t="s">
        <v>5740</v>
      </c>
      <c r="B5698" s="0" t="s">
        <v>41</v>
      </c>
      <c r="C5698" s="0" t="s">
        <v>39</v>
      </c>
      <c r="D5698" s="9" t="n">
        <v>43800</v>
      </c>
      <c r="E5698" s="9" t="n">
        <v>43926</v>
      </c>
      <c r="F5698" s="9" t="n">
        <v>43949</v>
      </c>
      <c r="G5698" s="9" t="n">
        <v>43953</v>
      </c>
      <c r="H5698" s="10" t="s">
        <v>36</v>
      </c>
      <c r="I5698" s="0" t="n">
        <v>20</v>
      </c>
      <c r="J5698" s="0" t="n">
        <v>12</v>
      </c>
      <c r="K5698" s="0" t="n">
        <v>102</v>
      </c>
      <c r="L5698" s="0" t="n">
        <v>27</v>
      </c>
      <c r="M5698" s="0" t="n">
        <v>2</v>
      </c>
      <c r="N5698" s="11" t="n">
        <v>0.075</v>
      </c>
      <c r="O5698" s="12" t="n">
        <v>2719.93</v>
      </c>
      <c r="P5698" s="12" t="n">
        <v>3999.9</v>
      </c>
      <c r="Q5698" s="12" t="n">
        <f aca="false">M5698*P5698*(1-N5698)</f>
        <v>7399.815</v>
      </c>
      <c r="R5698" s="12" t="n">
        <f aca="false">M5698*O5698</f>
        <v>5439.86</v>
      </c>
      <c r="S5698" s="12" t="n">
        <f aca="false">Q5698-R5698</f>
        <v>1959.955</v>
      </c>
      <c r="T5698" s="11" t="n">
        <f aca="false">IFERROR(S5698/Q5698,0)</f>
        <v>0.264865405418919</v>
      </c>
      <c r="U5698" s="13" t="n">
        <f aca="false">F5698-E5698</f>
        <v>23</v>
      </c>
      <c r="V5698" s="13" t="n">
        <f aca="false">G5698-F5698</f>
        <v>4</v>
      </c>
      <c r="W5698" s="13" t="n">
        <f aca="false">G5698-E5698</f>
        <v>27</v>
      </c>
      <c r="X5698" s="10" t="n">
        <f aca="false">YEAR(E5698)</f>
        <v>2020</v>
      </c>
      <c r="Y5698" s="0" t="str">
        <f aca="false">TEXT(E5698,"yyyy-mm")</f>
        <v>2020-04</v>
      </c>
      <c r="Z5698" s="0" t="str">
        <f aca="false">"Q"&amp;ROUNDUP(MONTH(E5698)/3,0)&amp;"-"&amp;YEAR(E5698)</f>
        <v>Q2-2020</v>
      </c>
    </row>
    <row r="5699" customFormat="false" ht="14.25" hidden="false" customHeight="false" outlineLevel="0" collapsed="false">
      <c r="A5699" s="0" t="s">
        <v>5741</v>
      </c>
      <c r="B5699" s="0" t="s">
        <v>41</v>
      </c>
      <c r="C5699" s="0" t="s">
        <v>39</v>
      </c>
      <c r="D5699" s="9" t="n">
        <v>43800</v>
      </c>
      <c r="E5699" s="9" t="n">
        <v>43926</v>
      </c>
      <c r="F5699" s="9" t="n">
        <v>43950</v>
      </c>
      <c r="G5699" s="9" t="n">
        <v>43958</v>
      </c>
      <c r="H5699" s="10" t="s">
        <v>36</v>
      </c>
      <c r="I5699" s="0" t="n">
        <v>22</v>
      </c>
      <c r="J5699" s="0" t="n">
        <v>20</v>
      </c>
      <c r="K5699" s="0" t="n">
        <v>183</v>
      </c>
      <c r="L5699" s="0" t="n">
        <v>41</v>
      </c>
      <c r="M5699" s="0" t="n">
        <v>5</v>
      </c>
      <c r="N5699" s="11" t="n">
        <v>0.05</v>
      </c>
      <c r="O5699" s="12" t="n">
        <v>3299.62</v>
      </c>
      <c r="P5699" s="12" t="n">
        <v>6110.4</v>
      </c>
      <c r="Q5699" s="12" t="n">
        <f aca="false">M5699*P5699*(1-N5699)</f>
        <v>29024.4</v>
      </c>
      <c r="R5699" s="12" t="n">
        <f aca="false">M5699*O5699</f>
        <v>16498.1</v>
      </c>
      <c r="S5699" s="12" t="n">
        <f aca="false">Q5699-R5699</f>
        <v>12526.3</v>
      </c>
      <c r="T5699" s="11" t="n">
        <f aca="false">IFERROR(S5699/Q5699,0)</f>
        <v>0.431578258293022</v>
      </c>
      <c r="U5699" s="13" t="n">
        <f aca="false">F5699-E5699</f>
        <v>24</v>
      </c>
      <c r="V5699" s="13" t="n">
        <f aca="false">G5699-F5699</f>
        <v>8</v>
      </c>
      <c r="W5699" s="13" t="n">
        <f aca="false">G5699-E5699</f>
        <v>32</v>
      </c>
      <c r="X5699" s="10" t="n">
        <f aca="false">YEAR(E5699)</f>
        <v>2020</v>
      </c>
      <c r="Y5699" s="0" t="str">
        <f aca="false">TEXT(E5699,"yyyy-mm")</f>
        <v>2020-04</v>
      </c>
      <c r="Z5699" s="0" t="str">
        <f aca="false">"Q"&amp;ROUNDUP(MONTH(E5699)/3,0)&amp;"-"&amp;YEAR(E5699)</f>
        <v>Q2-2020</v>
      </c>
    </row>
    <row r="5700" customFormat="false" ht="14.25" hidden="false" customHeight="false" outlineLevel="0" collapsed="false">
      <c r="A5700" s="0" t="s">
        <v>5742</v>
      </c>
      <c r="B5700" s="0" t="s">
        <v>34</v>
      </c>
      <c r="C5700" s="0" t="s">
        <v>35</v>
      </c>
      <c r="D5700" s="9" t="n">
        <v>43800</v>
      </c>
      <c r="E5700" s="9" t="n">
        <v>43927</v>
      </c>
      <c r="F5700" s="9" t="n">
        <v>43933</v>
      </c>
      <c r="G5700" s="9" t="n">
        <v>43935</v>
      </c>
      <c r="H5700" s="10" t="s">
        <v>36</v>
      </c>
      <c r="I5700" s="0" t="n">
        <v>12</v>
      </c>
      <c r="J5700" s="0" t="n">
        <v>39</v>
      </c>
      <c r="K5700" s="0" t="n">
        <v>244</v>
      </c>
      <c r="L5700" s="0" t="n">
        <v>27</v>
      </c>
      <c r="M5700" s="0" t="n">
        <v>8</v>
      </c>
      <c r="N5700" s="11" t="n">
        <v>0.05</v>
      </c>
      <c r="O5700" s="12" t="n">
        <v>132.33</v>
      </c>
      <c r="P5700" s="12" t="n">
        <v>167.5</v>
      </c>
      <c r="Q5700" s="12" t="n">
        <f aca="false">M5700*P5700*(1-N5700)</f>
        <v>1273</v>
      </c>
      <c r="R5700" s="12" t="n">
        <f aca="false">M5700*O5700</f>
        <v>1058.64</v>
      </c>
      <c r="S5700" s="12" t="n">
        <f aca="false">Q5700-R5700</f>
        <v>214.36</v>
      </c>
      <c r="T5700" s="11" t="n">
        <f aca="false">IFERROR(S5700/Q5700,0)</f>
        <v>0.168389630793401</v>
      </c>
      <c r="U5700" s="13" t="n">
        <f aca="false">F5700-E5700</f>
        <v>6</v>
      </c>
      <c r="V5700" s="13" t="n">
        <f aca="false">G5700-F5700</f>
        <v>2</v>
      </c>
      <c r="W5700" s="13" t="n">
        <f aca="false">G5700-E5700</f>
        <v>8</v>
      </c>
      <c r="X5700" s="10" t="n">
        <f aca="false">YEAR(E5700)</f>
        <v>2020</v>
      </c>
      <c r="Y5700" s="0" t="str">
        <f aca="false">TEXT(E5700,"yyyy-mm")</f>
        <v>2020-04</v>
      </c>
      <c r="Z5700" s="0" t="str">
        <f aca="false">"Q"&amp;ROUNDUP(MONTH(E5700)/3,0)&amp;"-"&amp;YEAR(E5700)</f>
        <v>Q2-2020</v>
      </c>
    </row>
    <row r="5701" customFormat="false" ht="14.25" hidden="false" customHeight="false" outlineLevel="0" collapsed="false">
      <c r="A5701" s="0" t="s">
        <v>5743</v>
      </c>
      <c r="B5701" s="0" t="s">
        <v>34</v>
      </c>
      <c r="C5701" s="0" t="s">
        <v>48</v>
      </c>
      <c r="D5701" s="9" t="n">
        <v>43800</v>
      </c>
      <c r="E5701" s="9" t="n">
        <v>43927</v>
      </c>
      <c r="F5701" s="9" t="n">
        <v>43949</v>
      </c>
      <c r="G5701" s="9" t="n">
        <v>43951</v>
      </c>
      <c r="H5701" s="10" t="s">
        <v>36</v>
      </c>
      <c r="I5701" s="0" t="n">
        <v>9</v>
      </c>
      <c r="J5701" s="0" t="n">
        <v>3</v>
      </c>
      <c r="K5701" s="0" t="n">
        <v>45</v>
      </c>
      <c r="L5701" s="0" t="n">
        <v>16</v>
      </c>
      <c r="M5701" s="0" t="n">
        <v>4</v>
      </c>
      <c r="N5701" s="11" t="n">
        <v>0.075</v>
      </c>
      <c r="O5701" s="12" t="n">
        <v>3325.48</v>
      </c>
      <c r="P5701" s="12" t="n">
        <v>4006.6</v>
      </c>
      <c r="Q5701" s="12" t="n">
        <f aca="false">M5701*P5701*(1-N5701)</f>
        <v>14824.42</v>
      </c>
      <c r="R5701" s="12" t="n">
        <f aca="false">M5701*O5701</f>
        <v>13301.92</v>
      </c>
      <c r="S5701" s="12" t="n">
        <f aca="false">Q5701-R5701</f>
        <v>1522.5</v>
      </c>
      <c r="T5701" s="11" t="n">
        <f aca="false">IFERROR(S5701/Q5701,0)</f>
        <v>0.102702163052585</v>
      </c>
      <c r="U5701" s="13" t="n">
        <f aca="false">F5701-E5701</f>
        <v>22</v>
      </c>
      <c r="V5701" s="13" t="n">
        <f aca="false">G5701-F5701</f>
        <v>2</v>
      </c>
      <c r="W5701" s="13" t="n">
        <f aca="false">G5701-E5701</f>
        <v>24</v>
      </c>
      <c r="X5701" s="10" t="n">
        <f aca="false">YEAR(E5701)</f>
        <v>2020</v>
      </c>
      <c r="Y5701" s="0" t="str">
        <f aca="false">TEXT(E5701,"yyyy-mm")</f>
        <v>2020-04</v>
      </c>
      <c r="Z5701" s="0" t="str">
        <f aca="false">"Q"&amp;ROUNDUP(MONTH(E5701)/3,0)&amp;"-"&amp;YEAR(E5701)</f>
        <v>Q2-2020</v>
      </c>
    </row>
    <row r="5702" customFormat="false" ht="14.25" hidden="false" customHeight="false" outlineLevel="0" collapsed="false">
      <c r="A5702" s="0" t="s">
        <v>5744</v>
      </c>
      <c r="B5702" s="0" t="s">
        <v>41</v>
      </c>
      <c r="C5702" s="0" t="s">
        <v>35</v>
      </c>
      <c r="D5702" s="9" t="n">
        <v>43800</v>
      </c>
      <c r="E5702" s="9" t="n">
        <v>43927</v>
      </c>
      <c r="F5702" s="9" t="n">
        <v>43931</v>
      </c>
      <c r="G5702" s="9" t="n">
        <v>43941</v>
      </c>
      <c r="H5702" s="10" t="s">
        <v>36</v>
      </c>
      <c r="I5702" s="0" t="n">
        <v>22</v>
      </c>
      <c r="J5702" s="0" t="n">
        <v>12</v>
      </c>
      <c r="K5702" s="0" t="n">
        <v>207</v>
      </c>
      <c r="L5702" s="0" t="n">
        <v>14</v>
      </c>
      <c r="M5702" s="0" t="n">
        <v>3</v>
      </c>
      <c r="N5702" s="11" t="n">
        <v>0.3</v>
      </c>
      <c r="O5702" s="12" t="n">
        <v>2498.83</v>
      </c>
      <c r="P5702" s="12" t="n">
        <v>3966.4</v>
      </c>
      <c r="Q5702" s="12" t="n">
        <f aca="false">M5702*P5702*(1-N5702)</f>
        <v>8329.44</v>
      </c>
      <c r="R5702" s="12" t="n">
        <f aca="false">M5702*O5702</f>
        <v>7496.49</v>
      </c>
      <c r="S5702" s="12" t="n">
        <f aca="false">Q5702-R5702</f>
        <v>832.950000000001</v>
      </c>
      <c r="T5702" s="11" t="n">
        <f aca="false">IFERROR(S5702/Q5702,0)</f>
        <v>0.100000720336541</v>
      </c>
      <c r="U5702" s="13" t="n">
        <f aca="false">F5702-E5702</f>
        <v>4</v>
      </c>
      <c r="V5702" s="13" t="n">
        <f aca="false">G5702-F5702</f>
        <v>10</v>
      </c>
      <c r="W5702" s="13" t="n">
        <f aca="false">G5702-E5702</f>
        <v>14</v>
      </c>
      <c r="X5702" s="10" t="n">
        <f aca="false">YEAR(E5702)</f>
        <v>2020</v>
      </c>
      <c r="Y5702" s="0" t="str">
        <f aca="false">TEXT(E5702,"yyyy-mm")</f>
        <v>2020-04</v>
      </c>
      <c r="Z5702" s="0" t="str">
        <f aca="false">"Q"&amp;ROUNDUP(MONTH(E5702)/3,0)&amp;"-"&amp;YEAR(E5702)</f>
        <v>Q2-2020</v>
      </c>
    </row>
    <row r="5703" customFormat="false" ht="14.25" hidden="false" customHeight="false" outlineLevel="0" collapsed="false">
      <c r="A5703" s="0" t="s">
        <v>5745</v>
      </c>
      <c r="B5703" s="0" t="s">
        <v>38</v>
      </c>
      <c r="C5703" s="0" t="s">
        <v>46</v>
      </c>
      <c r="D5703" s="9" t="n">
        <v>43800</v>
      </c>
      <c r="E5703" s="9" t="n">
        <v>43927</v>
      </c>
      <c r="F5703" s="9" t="n">
        <v>43935</v>
      </c>
      <c r="G5703" s="9" t="n">
        <v>43944</v>
      </c>
      <c r="H5703" s="10" t="s">
        <v>36</v>
      </c>
      <c r="I5703" s="0" t="n">
        <v>16</v>
      </c>
      <c r="J5703" s="0" t="n">
        <v>2</v>
      </c>
      <c r="K5703" s="0" t="n">
        <v>270</v>
      </c>
      <c r="L5703" s="0" t="n">
        <v>43</v>
      </c>
      <c r="M5703" s="0" t="n">
        <v>4</v>
      </c>
      <c r="N5703" s="11" t="n">
        <v>0.05</v>
      </c>
      <c r="O5703" s="12" t="n">
        <v>573.19</v>
      </c>
      <c r="P5703" s="12" t="n">
        <v>971.5</v>
      </c>
      <c r="Q5703" s="12" t="n">
        <f aca="false">M5703*P5703*(1-N5703)</f>
        <v>3691.7</v>
      </c>
      <c r="R5703" s="12" t="n">
        <f aca="false">M5703*O5703</f>
        <v>2292.76</v>
      </c>
      <c r="S5703" s="12" t="n">
        <f aca="false">Q5703-R5703</f>
        <v>1398.94</v>
      </c>
      <c r="T5703" s="11" t="n">
        <f aca="false">IFERROR(S5703/Q5703,0)</f>
        <v>0.378941950862746</v>
      </c>
      <c r="U5703" s="13" t="n">
        <f aca="false">F5703-E5703</f>
        <v>8</v>
      </c>
      <c r="V5703" s="13" t="n">
        <f aca="false">G5703-F5703</f>
        <v>9</v>
      </c>
      <c r="W5703" s="13" t="n">
        <f aca="false">G5703-E5703</f>
        <v>17</v>
      </c>
      <c r="X5703" s="10" t="n">
        <f aca="false">YEAR(E5703)</f>
        <v>2020</v>
      </c>
      <c r="Y5703" s="0" t="str">
        <f aca="false">TEXT(E5703,"yyyy-mm")</f>
        <v>2020-04</v>
      </c>
      <c r="Z5703" s="0" t="str">
        <f aca="false">"Q"&amp;ROUNDUP(MONTH(E5703)/3,0)&amp;"-"&amp;YEAR(E5703)</f>
        <v>Q2-2020</v>
      </c>
    </row>
    <row r="5704" customFormat="false" ht="14.25" hidden="false" customHeight="false" outlineLevel="0" collapsed="false">
      <c r="A5704" s="0" t="s">
        <v>5746</v>
      </c>
      <c r="B5704" s="0" t="s">
        <v>38</v>
      </c>
      <c r="C5704" s="0" t="s">
        <v>58</v>
      </c>
      <c r="D5704" s="9" t="n">
        <v>43800</v>
      </c>
      <c r="E5704" s="9" t="n">
        <v>43927</v>
      </c>
      <c r="F5704" s="9" t="n">
        <v>43954</v>
      </c>
      <c r="G5704" s="9" t="n">
        <v>43963</v>
      </c>
      <c r="H5704" s="10" t="s">
        <v>36</v>
      </c>
      <c r="I5704" s="0" t="n">
        <v>16</v>
      </c>
      <c r="J5704" s="0" t="n">
        <v>12</v>
      </c>
      <c r="K5704" s="0" t="n">
        <v>338</v>
      </c>
      <c r="L5704" s="0" t="n">
        <v>9</v>
      </c>
      <c r="M5704" s="0" t="n">
        <v>4</v>
      </c>
      <c r="N5704" s="11" t="n">
        <v>0.075</v>
      </c>
      <c r="O5704" s="12" t="n">
        <v>565.21</v>
      </c>
      <c r="P5704" s="12" t="n">
        <v>991.6</v>
      </c>
      <c r="Q5704" s="12" t="n">
        <f aca="false">M5704*P5704*(1-N5704)</f>
        <v>3668.92</v>
      </c>
      <c r="R5704" s="12" t="n">
        <f aca="false">M5704*O5704</f>
        <v>2260.84</v>
      </c>
      <c r="S5704" s="12" t="n">
        <f aca="false">Q5704-R5704</f>
        <v>1408.08</v>
      </c>
      <c r="T5704" s="11" t="n">
        <f aca="false">IFERROR(S5704/Q5704,0)</f>
        <v>0.383785964261963</v>
      </c>
      <c r="U5704" s="13" t="n">
        <f aca="false">F5704-E5704</f>
        <v>27</v>
      </c>
      <c r="V5704" s="13" t="n">
        <f aca="false">G5704-F5704</f>
        <v>9</v>
      </c>
      <c r="W5704" s="13" t="n">
        <f aca="false">G5704-E5704</f>
        <v>36</v>
      </c>
      <c r="X5704" s="10" t="n">
        <f aca="false">YEAR(E5704)</f>
        <v>2020</v>
      </c>
      <c r="Y5704" s="0" t="str">
        <f aca="false">TEXT(E5704,"yyyy-mm")</f>
        <v>2020-04</v>
      </c>
      <c r="Z5704" s="0" t="str">
        <f aca="false">"Q"&amp;ROUNDUP(MONTH(E5704)/3,0)&amp;"-"&amp;YEAR(E5704)</f>
        <v>Q2-2020</v>
      </c>
    </row>
    <row r="5705" customFormat="false" ht="14.25" hidden="false" customHeight="false" outlineLevel="0" collapsed="false">
      <c r="A5705" s="0" t="s">
        <v>5747</v>
      </c>
      <c r="B5705" s="0" t="s">
        <v>38</v>
      </c>
      <c r="C5705" s="0" t="s">
        <v>35</v>
      </c>
      <c r="D5705" s="9" t="n">
        <v>43800</v>
      </c>
      <c r="E5705" s="9" t="n">
        <v>43927</v>
      </c>
      <c r="F5705" s="9" t="n">
        <v>43941</v>
      </c>
      <c r="G5705" s="9" t="n">
        <v>43943</v>
      </c>
      <c r="H5705" s="10" t="s">
        <v>36</v>
      </c>
      <c r="I5705" s="0" t="n">
        <v>19</v>
      </c>
      <c r="J5705" s="0" t="n">
        <v>43</v>
      </c>
      <c r="K5705" s="0" t="n">
        <v>253</v>
      </c>
      <c r="L5705" s="0" t="n">
        <v>30</v>
      </c>
      <c r="M5705" s="0" t="n">
        <v>3</v>
      </c>
      <c r="N5705" s="11" t="n">
        <v>0.1</v>
      </c>
      <c r="O5705" s="12" t="n">
        <v>1243.86</v>
      </c>
      <c r="P5705" s="12" t="n">
        <v>2646.5</v>
      </c>
      <c r="Q5705" s="12" t="n">
        <f aca="false">M5705*P5705*(1-N5705)</f>
        <v>7145.55</v>
      </c>
      <c r="R5705" s="12" t="n">
        <f aca="false">M5705*O5705</f>
        <v>3731.58</v>
      </c>
      <c r="S5705" s="12" t="n">
        <f aca="false">Q5705-R5705</f>
        <v>3413.97</v>
      </c>
      <c r="T5705" s="11" t="n">
        <f aca="false">IFERROR(S5705/Q5705,0)</f>
        <v>0.477775678569179</v>
      </c>
      <c r="U5705" s="13" t="n">
        <f aca="false">F5705-E5705</f>
        <v>14</v>
      </c>
      <c r="V5705" s="13" t="n">
        <f aca="false">G5705-F5705</f>
        <v>2</v>
      </c>
      <c r="W5705" s="13" t="n">
        <f aca="false">G5705-E5705</f>
        <v>16</v>
      </c>
      <c r="X5705" s="10" t="n">
        <f aca="false">YEAR(E5705)</f>
        <v>2020</v>
      </c>
      <c r="Y5705" s="0" t="str">
        <f aca="false">TEXT(E5705,"yyyy-mm")</f>
        <v>2020-04</v>
      </c>
      <c r="Z5705" s="0" t="str">
        <f aca="false">"Q"&amp;ROUNDUP(MONTH(E5705)/3,0)&amp;"-"&amp;YEAR(E5705)</f>
        <v>Q2-2020</v>
      </c>
    </row>
    <row r="5706" customFormat="false" ht="14.25" hidden="false" customHeight="false" outlineLevel="0" collapsed="false">
      <c r="A5706" s="0" t="s">
        <v>5748</v>
      </c>
      <c r="B5706" s="0" t="s">
        <v>34</v>
      </c>
      <c r="C5706" s="0" t="s">
        <v>48</v>
      </c>
      <c r="D5706" s="9" t="n">
        <v>43800</v>
      </c>
      <c r="E5706" s="9" t="n">
        <v>43927</v>
      </c>
      <c r="F5706" s="9" t="n">
        <v>43944</v>
      </c>
      <c r="G5706" s="9" t="n">
        <v>43948</v>
      </c>
      <c r="H5706" s="10" t="s">
        <v>36</v>
      </c>
      <c r="I5706" s="0" t="n">
        <v>8</v>
      </c>
      <c r="J5706" s="0" t="n">
        <v>22</v>
      </c>
      <c r="K5706" s="0" t="n">
        <v>36</v>
      </c>
      <c r="L5706" s="0" t="n">
        <v>17</v>
      </c>
      <c r="M5706" s="0" t="n">
        <v>5</v>
      </c>
      <c r="N5706" s="11" t="n">
        <v>0.15</v>
      </c>
      <c r="O5706" s="12" t="n">
        <v>2751.69</v>
      </c>
      <c r="P5706" s="12" t="n">
        <v>3718.5</v>
      </c>
      <c r="Q5706" s="12" t="n">
        <f aca="false">M5706*P5706*(1-N5706)</f>
        <v>15803.625</v>
      </c>
      <c r="R5706" s="12" t="n">
        <f aca="false">M5706*O5706</f>
        <v>13758.45</v>
      </c>
      <c r="S5706" s="12" t="n">
        <f aca="false">Q5706-R5706</f>
        <v>2045.175</v>
      </c>
      <c r="T5706" s="11" t="n">
        <f aca="false">IFERROR(S5706/Q5706,0)</f>
        <v>0.129411764705882</v>
      </c>
      <c r="U5706" s="13" t="n">
        <f aca="false">F5706-E5706</f>
        <v>17</v>
      </c>
      <c r="V5706" s="13" t="n">
        <f aca="false">G5706-F5706</f>
        <v>4</v>
      </c>
      <c r="W5706" s="13" t="n">
        <f aca="false">G5706-E5706</f>
        <v>21</v>
      </c>
      <c r="X5706" s="10" t="n">
        <f aca="false">YEAR(E5706)</f>
        <v>2020</v>
      </c>
      <c r="Y5706" s="0" t="str">
        <f aca="false">TEXT(E5706,"yyyy-mm")</f>
        <v>2020-04</v>
      </c>
      <c r="Z5706" s="0" t="str">
        <f aca="false">"Q"&amp;ROUNDUP(MONTH(E5706)/3,0)&amp;"-"&amp;YEAR(E5706)</f>
        <v>Q2-2020</v>
      </c>
    </row>
    <row r="5707" customFormat="false" ht="14.25" hidden="false" customHeight="false" outlineLevel="0" collapsed="false">
      <c r="A5707" s="0" t="s">
        <v>5749</v>
      </c>
      <c r="B5707" s="0" t="s">
        <v>34</v>
      </c>
      <c r="C5707" s="0" t="s">
        <v>35</v>
      </c>
      <c r="D5707" s="9" t="n">
        <v>43800</v>
      </c>
      <c r="E5707" s="9" t="n">
        <v>43927</v>
      </c>
      <c r="F5707" s="9" t="n">
        <v>43941</v>
      </c>
      <c r="G5707" s="9" t="n">
        <v>43942</v>
      </c>
      <c r="H5707" s="10" t="s">
        <v>36</v>
      </c>
      <c r="I5707" s="0" t="n">
        <v>10</v>
      </c>
      <c r="J5707" s="0" t="n">
        <v>42</v>
      </c>
      <c r="K5707" s="0" t="n">
        <v>245</v>
      </c>
      <c r="L5707" s="0" t="n">
        <v>6</v>
      </c>
      <c r="M5707" s="0" t="n">
        <v>8</v>
      </c>
      <c r="N5707" s="11" t="n">
        <v>0.05</v>
      </c>
      <c r="O5707" s="12" t="n">
        <v>1321.24</v>
      </c>
      <c r="P5707" s="12" t="n">
        <v>2278</v>
      </c>
      <c r="Q5707" s="12" t="n">
        <f aca="false">M5707*P5707*(1-N5707)</f>
        <v>17312.8</v>
      </c>
      <c r="R5707" s="12" t="n">
        <f aca="false">M5707*O5707</f>
        <v>10569.92</v>
      </c>
      <c r="S5707" s="12" t="n">
        <f aca="false">Q5707-R5707</f>
        <v>6742.88</v>
      </c>
      <c r="T5707" s="11" t="n">
        <f aca="false">IFERROR(S5707/Q5707,0)</f>
        <v>0.389473684210526</v>
      </c>
      <c r="U5707" s="13" t="n">
        <f aca="false">F5707-E5707</f>
        <v>14</v>
      </c>
      <c r="V5707" s="13" t="n">
        <f aca="false">G5707-F5707</f>
        <v>1</v>
      </c>
      <c r="W5707" s="13" t="n">
        <f aca="false">G5707-E5707</f>
        <v>15</v>
      </c>
      <c r="X5707" s="10" t="n">
        <f aca="false">YEAR(E5707)</f>
        <v>2020</v>
      </c>
      <c r="Y5707" s="0" t="str">
        <f aca="false">TEXT(E5707,"yyyy-mm")</f>
        <v>2020-04</v>
      </c>
      <c r="Z5707" s="0" t="str">
        <f aca="false">"Q"&amp;ROUNDUP(MONTH(E5707)/3,0)&amp;"-"&amp;YEAR(E5707)</f>
        <v>Q2-2020</v>
      </c>
    </row>
    <row r="5708" customFormat="false" ht="14.25" hidden="false" customHeight="false" outlineLevel="0" collapsed="false">
      <c r="A5708" s="0" t="s">
        <v>5750</v>
      </c>
      <c r="B5708" s="0" t="s">
        <v>38</v>
      </c>
      <c r="C5708" s="0" t="s">
        <v>46</v>
      </c>
      <c r="D5708" s="9" t="n">
        <v>43800</v>
      </c>
      <c r="E5708" s="9" t="n">
        <v>43927</v>
      </c>
      <c r="F5708" s="9" t="n">
        <v>43930</v>
      </c>
      <c r="G5708" s="9" t="n">
        <v>43934</v>
      </c>
      <c r="H5708" s="10" t="s">
        <v>36</v>
      </c>
      <c r="I5708" s="0" t="n">
        <v>13</v>
      </c>
      <c r="J5708" s="0" t="n">
        <v>1</v>
      </c>
      <c r="K5708" s="0" t="n">
        <v>283</v>
      </c>
      <c r="L5708" s="0" t="n">
        <v>25</v>
      </c>
      <c r="M5708" s="0" t="n">
        <v>1</v>
      </c>
      <c r="N5708" s="11" t="n">
        <v>0.1</v>
      </c>
      <c r="O5708" s="12" t="n">
        <v>1178.87</v>
      </c>
      <c r="P5708" s="12" t="n">
        <v>1708.5</v>
      </c>
      <c r="Q5708" s="12" t="n">
        <f aca="false">M5708*P5708*(1-N5708)</f>
        <v>1537.65</v>
      </c>
      <c r="R5708" s="12" t="n">
        <f aca="false">M5708*O5708</f>
        <v>1178.87</v>
      </c>
      <c r="S5708" s="12" t="n">
        <f aca="false">Q5708-R5708</f>
        <v>358.78</v>
      </c>
      <c r="T5708" s="11" t="n">
        <f aca="false">IFERROR(S5708/Q5708,0)</f>
        <v>0.233330081618054</v>
      </c>
      <c r="U5708" s="13" t="n">
        <f aca="false">F5708-E5708</f>
        <v>3</v>
      </c>
      <c r="V5708" s="13" t="n">
        <f aca="false">G5708-F5708</f>
        <v>4</v>
      </c>
      <c r="W5708" s="13" t="n">
        <f aca="false">G5708-E5708</f>
        <v>7</v>
      </c>
      <c r="X5708" s="10" t="n">
        <f aca="false">YEAR(E5708)</f>
        <v>2020</v>
      </c>
      <c r="Y5708" s="0" t="str">
        <f aca="false">TEXT(E5708,"yyyy-mm")</f>
        <v>2020-04</v>
      </c>
      <c r="Z5708" s="0" t="str">
        <f aca="false">"Q"&amp;ROUNDUP(MONTH(E5708)/3,0)&amp;"-"&amp;YEAR(E5708)</f>
        <v>Q2-2020</v>
      </c>
    </row>
    <row r="5709" customFormat="false" ht="14.25" hidden="false" customHeight="false" outlineLevel="0" collapsed="false">
      <c r="A5709" s="0" t="s">
        <v>5751</v>
      </c>
      <c r="B5709" s="0" t="s">
        <v>38</v>
      </c>
      <c r="C5709" s="0" t="s">
        <v>39</v>
      </c>
      <c r="D5709" s="9" t="n">
        <v>43800</v>
      </c>
      <c r="E5709" s="9" t="n">
        <v>43927</v>
      </c>
      <c r="F5709" s="9" t="n">
        <v>43930</v>
      </c>
      <c r="G5709" s="9" t="n">
        <v>43939</v>
      </c>
      <c r="H5709" s="10" t="s">
        <v>36</v>
      </c>
      <c r="I5709" s="0" t="n">
        <v>12</v>
      </c>
      <c r="J5709" s="0" t="n">
        <v>12</v>
      </c>
      <c r="K5709" s="0" t="n">
        <v>165</v>
      </c>
      <c r="L5709" s="0" t="n">
        <v>39</v>
      </c>
      <c r="M5709" s="0" t="n">
        <v>4</v>
      </c>
      <c r="N5709" s="11" t="n">
        <v>0.075</v>
      </c>
      <c r="O5709" s="12" t="n">
        <v>4958.27</v>
      </c>
      <c r="P5709" s="12" t="n">
        <v>5902.7</v>
      </c>
      <c r="Q5709" s="12" t="n">
        <f aca="false">M5709*P5709*(1-N5709)</f>
        <v>21839.99</v>
      </c>
      <c r="R5709" s="12" t="n">
        <f aca="false">M5709*O5709</f>
        <v>19833.08</v>
      </c>
      <c r="S5709" s="12" t="n">
        <f aca="false">Q5709-R5709</f>
        <v>2006.91</v>
      </c>
      <c r="T5709" s="11" t="n">
        <f aca="false">IFERROR(S5709/Q5709,0)</f>
        <v>0.0918915255913579</v>
      </c>
      <c r="U5709" s="13" t="n">
        <f aca="false">F5709-E5709</f>
        <v>3</v>
      </c>
      <c r="V5709" s="13" t="n">
        <f aca="false">G5709-F5709</f>
        <v>9</v>
      </c>
      <c r="W5709" s="13" t="n">
        <f aca="false">G5709-E5709</f>
        <v>12</v>
      </c>
      <c r="X5709" s="10" t="n">
        <f aca="false">YEAR(E5709)</f>
        <v>2020</v>
      </c>
      <c r="Y5709" s="0" t="str">
        <f aca="false">TEXT(E5709,"yyyy-mm")</f>
        <v>2020-04</v>
      </c>
      <c r="Z5709" s="0" t="str">
        <f aca="false">"Q"&amp;ROUNDUP(MONTH(E5709)/3,0)&amp;"-"&amp;YEAR(E5709)</f>
        <v>Q2-2020</v>
      </c>
    </row>
    <row r="5710" customFormat="false" ht="14.25" hidden="false" customHeight="false" outlineLevel="0" collapsed="false">
      <c r="A5710" s="0" t="s">
        <v>5752</v>
      </c>
      <c r="B5710" s="0" t="s">
        <v>34</v>
      </c>
      <c r="C5710" s="0" t="s">
        <v>48</v>
      </c>
      <c r="D5710" s="9" t="n">
        <v>43800</v>
      </c>
      <c r="E5710" s="9" t="n">
        <v>43928</v>
      </c>
      <c r="F5710" s="9" t="n">
        <v>43951</v>
      </c>
      <c r="G5710" s="9" t="n">
        <v>43961</v>
      </c>
      <c r="H5710" s="10" t="s">
        <v>36</v>
      </c>
      <c r="I5710" s="0" t="n">
        <v>1</v>
      </c>
      <c r="J5710" s="0" t="n">
        <v>22</v>
      </c>
      <c r="K5710" s="0" t="n">
        <v>51</v>
      </c>
      <c r="L5710" s="0" t="n">
        <v>16</v>
      </c>
      <c r="M5710" s="0" t="n">
        <v>4</v>
      </c>
      <c r="N5710" s="11" t="n">
        <v>0.075</v>
      </c>
      <c r="O5710" s="12" t="n">
        <v>184.52</v>
      </c>
      <c r="P5710" s="12" t="n">
        <v>227.8</v>
      </c>
      <c r="Q5710" s="12" t="n">
        <f aca="false">M5710*P5710*(1-N5710)</f>
        <v>842.86</v>
      </c>
      <c r="R5710" s="12" t="n">
        <f aca="false">M5710*O5710</f>
        <v>738.08</v>
      </c>
      <c r="S5710" s="12" t="n">
        <f aca="false">Q5710-R5710</f>
        <v>104.78</v>
      </c>
      <c r="T5710" s="11" t="n">
        <f aca="false">IFERROR(S5710/Q5710,0)</f>
        <v>0.124314832831075</v>
      </c>
      <c r="U5710" s="13" t="n">
        <f aca="false">F5710-E5710</f>
        <v>23</v>
      </c>
      <c r="V5710" s="13" t="n">
        <f aca="false">G5710-F5710</f>
        <v>10</v>
      </c>
      <c r="W5710" s="13" t="n">
        <f aca="false">G5710-E5710</f>
        <v>33</v>
      </c>
      <c r="X5710" s="10" t="n">
        <f aca="false">YEAR(E5710)</f>
        <v>2020</v>
      </c>
      <c r="Y5710" s="0" t="str">
        <f aca="false">TEXT(E5710,"yyyy-mm")</f>
        <v>2020-04</v>
      </c>
      <c r="Z5710" s="0" t="str">
        <f aca="false">"Q"&amp;ROUNDUP(MONTH(E5710)/3,0)&amp;"-"&amp;YEAR(E5710)</f>
        <v>Q2-2020</v>
      </c>
    </row>
    <row r="5711" customFormat="false" ht="14.25" hidden="false" customHeight="false" outlineLevel="0" collapsed="false">
      <c r="A5711" s="0" t="s">
        <v>5753</v>
      </c>
      <c r="B5711" s="0" t="s">
        <v>34</v>
      </c>
      <c r="C5711" s="0" t="s">
        <v>46</v>
      </c>
      <c r="D5711" s="9" t="n">
        <v>43800</v>
      </c>
      <c r="E5711" s="9" t="n">
        <v>43928</v>
      </c>
      <c r="F5711" s="9" t="n">
        <v>43948</v>
      </c>
      <c r="G5711" s="9" t="n">
        <v>43952</v>
      </c>
      <c r="H5711" s="10" t="s">
        <v>36</v>
      </c>
      <c r="I5711" s="0" t="n">
        <v>11</v>
      </c>
      <c r="J5711" s="0" t="n">
        <v>36</v>
      </c>
      <c r="K5711" s="0" t="n">
        <v>303</v>
      </c>
      <c r="L5711" s="0" t="n">
        <v>42</v>
      </c>
      <c r="M5711" s="0" t="n">
        <v>2</v>
      </c>
      <c r="N5711" s="11" t="n">
        <v>0.3</v>
      </c>
      <c r="O5711" s="12" t="n">
        <v>1217.79</v>
      </c>
      <c r="P5711" s="12" t="n">
        <v>1902.8</v>
      </c>
      <c r="Q5711" s="12" t="n">
        <f aca="false">M5711*P5711*(1-N5711)</f>
        <v>2663.92</v>
      </c>
      <c r="R5711" s="12" t="n">
        <f aca="false">M5711*O5711</f>
        <v>2435.58</v>
      </c>
      <c r="S5711" s="12" t="n">
        <f aca="false">Q5711-R5711</f>
        <v>228.34</v>
      </c>
      <c r="T5711" s="11" t="n">
        <f aca="false">IFERROR(S5711/Q5711,0)</f>
        <v>0.0857157872608786</v>
      </c>
      <c r="U5711" s="13" t="n">
        <f aca="false">F5711-E5711</f>
        <v>20</v>
      </c>
      <c r="V5711" s="13" t="n">
        <f aca="false">G5711-F5711</f>
        <v>4</v>
      </c>
      <c r="W5711" s="13" t="n">
        <f aca="false">G5711-E5711</f>
        <v>24</v>
      </c>
      <c r="X5711" s="10" t="n">
        <f aca="false">YEAR(E5711)</f>
        <v>2020</v>
      </c>
      <c r="Y5711" s="0" t="str">
        <f aca="false">TEXT(E5711,"yyyy-mm")</f>
        <v>2020-04</v>
      </c>
      <c r="Z5711" s="0" t="str">
        <f aca="false">"Q"&amp;ROUNDUP(MONTH(E5711)/3,0)&amp;"-"&amp;YEAR(E5711)</f>
        <v>Q2-2020</v>
      </c>
    </row>
    <row r="5712" customFormat="false" ht="14.25" hidden="false" customHeight="false" outlineLevel="0" collapsed="false">
      <c r="A5712" s="0" t="s">
        <v>5754</v>
      </c>
      <c r="B5712" s="0" t="s">
        <v>41</v>
      </c>
      <c r="C5712" s="0" t="s">
        <v>35</v>
      </c>
      <c r="D5712" s="9" t="n">
        <v>43800</v>
      </c>
      <c r="E5712" s="9" t="n">
        <v>43928</v>
      </c>
      <c r="F5712" s="9" t="n">
        <v>43944</v>
      </c>
      <c r="G5712" s="9" t="n">
        <v>43952</v>
      </c>
      <c r="H5712" s="10" t="s">
        <v>36</v>
      </c>
      <c r="I5712" s="0" t="n">
        <v>21</v>
      </c>
      <c r="J5712" s="0" t="n">
        <v>47</v>
      </c>
      <c r="K5712" s="0" t="n">
        <v>250</v>
      </c>
      <c r="L5712" s="0" t="n">
        <v>15</v>
      </c>
      <c r="M5712" s="0" t="n">
        <v>4</v>
      </c>
      <c r="N5712" s="11" t="n">
        <v>0.075</v>
      </c>
      <c r="O5712" s="12" t="n">
        <v>2895.47</v>
      </c>
      <c r="P5712" s="12" t="n">
        <v>3966.4</v>
      </c>
      <c r="Q5712" s="12" t="n">
        <f aca="false">M5712*P5712*(1-N5712)</f>
        <v>14675.68</v>
      </c>
      <c r="R5712" s="12" t="n">
        <f aca="false">M5712*O5712</f>
        <v>11581.88</v>
      </c>
      <c r="S5712" s="12" t="n">
        <f aca="false">Q5712-R5712</f>
        <v>3093.8</v>
      </c>
      <c r="T5712" s="11" t="n">
        <f aca="false">IFERROR(S5712/Q5712,0)</f>
        <v>0.210811355930356</v>
      </c>
      <c r="U5712" s="13" t="n">
        <f aca="false">F5712-E5712</f>
        <v>16</v>
      </c>
      <c r="V5712" s="13" t="n">
        <f aca="false">G5712-F5712</f>
        <v>8</v>
      </c>
      <c r="W5712" s="13" t="n">
        <f aca="false">G5712-E5712</f>
        <v>24</v>
      </c>
      <c r="X5712" s="10" t="n">
        <f aca="false">YEAR(E5712)</f>
        <v>2020</v>
      </c>
      <c r="Y5712" s="0" t="str">
        <f aca="false">TEXT(E5712,"yyyy-mm")</f>
        <v>2020-04</v>
      </c>
      <c r="Z5712" s="0" t="str">
        <f aca="false">"Q"&amp;ROUNDUP(MONTH(E5712)/3,0)&amp;"-"&amp;YEAR(E5712)</f>
        <v>Q2-2020</v>
      </c>
    </row>
    <row r="5713" customFormat="false" ht="14.25" hidden="false" customHeight="false" outlineLevel="0" collapsed="false">
      <c r="A5713" s="0" t="s">
        <v>5755</v>
      </c>
      <c r="B5713" s="0" t="s">
        <v>38</v>
      </c>
      <c r="C5713" s="0" t="s">
        <v>46</v>
      </c>
      <c r="D5713" s="9" t="n">
        <v>43800</v>
      </c>
      <c r="E5713" s="9" t="n">
        <v>43928</v>
      </c>
      <c r="F5713" s="9" t="n">
        <v>43930</v>
      </c>
      <c r="G5713" s="9" t="n">
        <v>43938</v>
      </c>
      <c r="H5713" s="10" t="s">
        <v>36</v>
      </c>
      <c r="I5713" s="0" t="n">
        <v>16</v>
      </c>
      <c r="J5713" s="0" t="n">
        <v>50</v>
      </c>
      <c r="K5713" s="0" t="n">
        <v>299</v>
      </c>
      <c r="L5713" s="0" t="n">
        <v>20</v>
      </c>
      <c r="M5713" s="0" t="n">
        <v>7</v>
      </c>
      <c r="N5713" s="11" t="n">
        <v>0.1</v>
      </c>
      <c r="O5713" s="12" t="n">
        <v>716.36</v>
      </c>
      <c r="P5713" s="12" t="n">
        <v>1085.4</v>
      </c>
      <c r="Q5713" s="12" t="n">
        <f aca="false">M5713*P5713*(1-N5713)</f>
        <v>6838.02</v>
      </c>
      <c r="R5713" s="12" t="n">
        <f aca="false">M5713*O5713</f>
        <v>5014.52</v>
      </c>
      <c r="S5713" s="12" t="n">
        <f aca="false">Q5713-R5713</f>
        <v>1823.5</v>
      </c>
      <c r="T5713" s="11" t="n">
        <f aca="false">IFERROR(S5713/Q5713,0)</f>
        <v>0.266670761419241</v>
      </c>
      <c r="U5713" s="13" t="n">
        <f aca="false">F5713-E5713</f>
        <v>2</v>
      </c>
      <c r="V5713" s="13" t="n">
        <f aca="false">G5713-F5713</f>
        <v>8</v>
      </c>
      <c r="W5713" s="13" t="n">
        <f aca="false">G5713-E5713</f>
        <v>10</v>
      </c>
      <c r="X5713" s="10" t="n">
        <f aca="false">YEAR(E5713)</f>
        <v>2020</v>
      </c>
      <c r="Y5713" s="0" t="str">
        <f aca="false">TEXT(E5713,"yyyy-mm")</f>
        <v>2020-04</v>
      </c>
      <c r="Z5713" s="0" t="str">
        <f aca="false">"Q"&amp;ROUNDUP(MONTH(E5713)/3,0)&amp;"-"&amp;YEAR(E5713)</f>
        <v>Q2-2020</v>
      </c>
    </row>
    <row r="5714" customFormat="false" ht="14.25" hidden="false" customHeight="false" outlineLevel="0" collapsed="false">
      <c r="A5714" s="0" t="s">
        <v>5756</v>
      </c>
      <c r="B5714" s="0" t="s">
        <v>41</v>
      </c>
      <c r="C5714" s="0" t="s">
        <v>48</v>
      </c>
      <c r="D5714" s="9" t="n">
        <v>43800</v>
      </c>
      <c r="E5714" s="9" t="n">
        <v>43928</v>
      </c>
      <c r="F5714" s="9" t="n">
        <v>43950</v>
      </c>
      <c r="G5714" s="9" t="n">
        <v>43958</v>
      </c>
      <c r="H5714" s="10" t="s">
        <v>36</v>
      </c>
      <c r="I5714" s="0" t="n">
        <v>21</v>
      </c>
      <c r="J5714" s="0" t="n">
        <v>41</v>
      </c>
      <c r="K5714" s="0" t="n">
        <v>3</v>
      </c>
      <c r="L5714" s="0" t="n">
        <v>42</v>
      </c>
      <c r="M5714" s="0" t="n">
        <v>1</v>
      </c>
      <c r="N5714" s="11" t="n">
        <v>0.2</v>
      </c>
      <c r="O5714" s="12" t="n">
        <v>788.19</v>
      </c>
      <c r="P5714" s="12" t="n">
        <v>1159.1</v>
      </c>
      <c r="Q5714" s="12" t="n">
        <f aca="false">M5714*P5714*(1-N5714)</f>
        <v>927.28</v>
      </c>
      <c r="R5714" s="12" t="n">
        <f aca="false">M5714*O5714</f>
        <v>788.19</v>
      </c>
      <c r="S5714" s="12" t="n">
        <f aca="false">Q5714-R5714</f>
        <v>139.09</v>
      </c>
      <c r="T5714" s="11" t="n">
        <f aca="false">IFERROR(S5714/Q5714,0)</f>
        <v>0.149997843154171</v>
      </c>
      <c r="U5714" s="13" t="n">
        <f aca="false">F5714-E5714</f>
        <v>22</v>
      </c>
      <c r="V5714" s="13" t="n">
        <f aca="false">G5714-F5714</f>
        <v>8</v>
      </c>
      <c r="W5714" s="13" t="n">
        <f aca="false">G5714-E5714</f>
        <v>30</v>
      </c>
      <c r="X5714" s="10" t="n">
        <f aca="false">YEAR(E5714)</f>
        <v>2020</v>
      </c>
      <c r="Y5714" s="0" t="str">
        <f aca="false">TEXT(E5714,"yyyy-mm")</f>
        <v>2020-04</v>
      </c>
      <c r="Z5714" s="0" t="str">
        <f aca="false">"Q"&amp;ROUNDUP(MONTH(E5714)/3,0)&amp;"-"&amp;YEAR(E5714)</f>
        <v>Q2-2020</v>
      </c>
    </row>
    <row r="5715" customFormat="false" ht="14.25" hidden="false" customHeight="false" outlineLevel="0" collapsed="false">
      <c r="A5715" s="0" t="s">
        <v>5757</v>
      </c>
      <c r="B5715" s="0" t="s">
        <v>34</v>
      </c>
      <c r="C5715" s="0" t="s">
        <v>35</v>
      </c>
      <c r="D5715" s="9" t="n">
        <v>43800</v>
      </c>
      <c r="E5715" s="9" t="n">
        <v>43928</v>
      </c>
      <c r="F5715" s="9" t="n">
        <v>43954</v>
      </c>
      <c r="G5715" s="9" t="n">
        <v>43956</v>
      </c>
      <c r="H5715" s="10" t="s">
        <v>36</v>
      </c>
      <c r="I5715" s="0" t="n">
        <v>1</v>
      </c>
      <c r="J5715" s="0" t="n">
        <v>39</v>
      </c>
      <c r="K5715" s="0" t="n">
        <v>212</v>
      </c>
      <c r="L5715" s="0" t="n">
        <v>15</v>
      </c>
      <c r="M5715" s="0" t="n">
        <v>7</v>
      </c>
      <c r="N5715" s="11" t="n">
        <v>0.3</v>
      </c>
      <c r="O5715" s="12" t="n">
        <v>4442.1</v>
      </c>
      <c r="P5715" s="12" t="n">
        <v>5226</v>
      </c>
      <c r="Q5715" s="12" t="n">
        <f aca="false">M5715*P5715*(1-N5715)</f>
        <v>25607.4</v>
      </c>
      <c r="R5715" s="12" t="n">
        <f aca="false">M5715*O5715</f>
        <v>31094.7</v>
      </c>
      <c r="S5715" s="12" t="n">
        <f aca="false">Q5715-R5715</f>
        <v>-5487.30000000001</v>
      </c>
      <c r="T5715" s="11" t="n">
        <f aca="false">IFERROR(S5715/Q5715,0)</f>
        <v>-0.214285714285715</v>
      </c>
      <c r="U5715" s="13" t="n">
        <f aca="false">F5715-E5715</f>
        <v>26</v>
      </c>
      <c r="V5715" s="13" t="n">
        <f aca="false">G5715-F5715</f>
        <v>2</v>
      </c>
      <c r="W5715" s="13" t="n">
        <f aca="false">G5715-E5715</f>
        <v>28</v>
      </c>
      <c r="X5715" s="10" t="n">
        <f aca="false">YEAR(E5715)</f>
        <v>2020</v>
      </c>
      <c r="Y5715" s="0" t="str">
        <f aca="false">TEXT(E5715,"yyyy-mm")</f>
        <v>2020-04</v>
      </c>
      <c r="Z5715" s="0" t="str">
        <f aca="false">"Q"&amp;ROUNDUP(MONTH(E5715)/3,0)&amp;"-"&amp;YEAR(E5715)</f>
        <v>Q2-2020</v>
      </c>
    </row>
    <row r="5716" customFormat="false" ht="14.25" hidden="false" customHeight="false" outlineLevel="0" collapsed="false">
      <c r="A5716" s="0" t="s">
        <v>5758</v>
      </c>
      <c r="B5716" s="0" t="s">
        <v>38</v>
      </c>
      <c r="C5716" s="0" t="s">
        <v>35</v>
      </c>
      <c r="D5716" s="9" t="n">
        <v>43800</v>
      </c>
      <c r="E5716" s="9" t="n">
        <v>43928</v>
      </c>
      <c r="F5716" s="9" t="n">
        <v>43935</v>
      </c>
      <c r="G5716" s="9" t="n">
        <v>43944</v>
      </c>
      <c r="H5716" s="10" t="s">
        <v>36</v>
      </c>
      <c r="I5716" s="0" t="n">
        <v>20</v>
      </c>
      <c r="J5716" s="0" t="n">
        <v>14</v>
      </c>
      <c r="K5716" s="0" t="n">
        <v>226</v>
      </c>
      <c r="L5716" s="0" t="n">
        <v>4</v>
      </c>
      <c r="M5716" s="0" t="n">
        <v>2</v>
      </c>
      <c r="N5716" s="11" t="n">
        <v>0.075</v>
      </c>
      <c r="O5716" s="12" t="n">
        <v>1423.88</v>
      </c>
      <c r="P5716" s="12" t="n">
        <v>1849.2</v>
      </c>
      <c r="Q5716" s="12" t="n">
        <f aca="false">M5716*P5716*(1-N5716)</f>
        <v>3421.02</v>
      </c>
      <c r="R5716" s="12" t="n">
        <f aca="false">M5716*O5716</f>
        <v>2847.76</v>
      </c>
      <c r="S5716" s="12" t="n">
        <f aca="false">Q5716-R5716</f>
        <v>573.26</v>
      </c>
      <c r="T5716" s="11" t="n">
        <f aca="false">IFERROR(S5716/Q5716,0)</f>
        <v>0.167569906051412</v>
      </c>
      <c r="U5716" s="13" t="n">
        <f aca="false">F5716-E5716</f>
        <v>7</v>
      </c>
      <c r="V5716" s="13" t="n">
        <f aca="false">G5716-F5716</f>
        <v>9</v>
      </c>
      <c r="W5716" s="13" t="n">
        <f aca="false">G5716-E5716</f>
        <v>16</v>
      </c>
      <c r="X5716" s="10" t="n">
        <f aca="false">YEAR(E5716)</f>
        <v>2020</v>
      </c>
      <c r="Y5716" s="0" t="str">
        <f aca="false">TEXT(E5716,"yyyy-mm")</f>
        <v>2020-04</v>
      </c>
      <c r="Z5716" s="0" t="str">
        <f aca="false">"Q"&amp;ROUNDUP(MONTH(E5716)/3,0)&amp;"-"&amp;YEAR(E5716)</f>
        <v>Q2-2020</v>
      </c>
    </row>
    <row r="5717" customFormat="false" ht="14.25" hidden="false" customHeight="false" outlineLevel="0" collapsed="false">
      <c r="A5717" s="0" t="s">
        <v>5759</v>
      </c>
      <c r="B5717" s="0" t="s">
        <v>38</v>
      </c>
      <c r="C5717" s="0" t="s">
        <v>35</v>
      </c>
      <c r="D5717" s="9" t="n">
        <v>43800</v>
      </c>
      <c r="E5717" s="9" t="n">
        <v>43928</v>
      </c>
      <c r="F5717" s="9" t="n">
        <v>43944</v>
      </c>
      <c r="G5717" s="9" t="n">
        <v>43953</v>
      </c>
      <c r="H5717" s="10" t="s">
        <v>36</v>
      </c>
      <c r="I5717" s="0" t="n">
        <v>14</v>
      </c>
      <c r="J5717" s="0" t="n">
        <v>32</v>
      </c>
      <c r="K5717" s="0" t="n">
        <v>257</v>
      </c>
      <c r="L5717" s="0" t="n">
        <v>17</v>
      </c>
      <c r="M5717" s="0" t="n">
        <v>5</v>
      </c>
      <c r="N5717" s="11" t="n">
        <v>0.1</v>
      </c>
      <c r="O5717" s="12" t="n">
        <v>895.46</v>
      </c>
      <c r="P5717" s="12" t="n">
        <v>1989.9</v>
      </c>
      <c r="Q5717" s="12" t="n">
        <f aca="false">M5717*P5717*(1-N5717)</f>
        <v>8954.55</v>
      </c>
      <c r="R5717" s="12" t="n">
        <f aca="false">M5717*O5717</f>
        <v>4477.3</v>
      </c>
      <c r="S5717" s="12" t="n">
        <f aca="false">Q5717-R5717</f>
        <v>4477.25</v>
      </c>
      <c r="T5717" s="11" t="n">
        <f aca="false">IFERROR(S5717/Q5717,0)</f>
        <v>0.499997208123245</v>
      </c>
      <c r="U5717" s="13" t="n">
        <f aca="false">F5717-E5717</f>
        <v>16</v>
      </c>
      <c r="V5717" s="13" t="n">
        <f aca="false">G5717-F5717</f>
        <v>9</v>
      </c>
      <c r="W5717" s="13" t="n">
        <f aca="false">G5717-E5717</f>
        <v>25</v>
      </c>
      <c r="X5717" s="10" t="n">
        <f aca="false">YEAR(E5717)</f>
        <v>2020</v>
      </c>
      <c r="Y5717" s="0" t="str">
        <f aca="false">TEXT(E5717,"yyyy-mm")</f>
        <v>2020-04</v>
      </c>
      <c r="Z5717" s="0" t="str">
        <f aca="false">"Q"&amp;ROUNDUP(MONTH(E5717)/3,0)&amp;"-"&amp;YEAR(E5717)</f>
        <v>Q2-2020</v>
      </c>
    </row>
    <row r="5718" customFormat="false" ht="14.25" hidden="false" customHeight="false" outlineLevel="0" collapsed="false">
      <c r="A5718" s="0" t="s">
        <v>5760</v>
      </c>
      <c r="B5718" s="0" t="s">
        <v>34</v>
      </c>
      <c r="C5718" s="0" t="s">
        <v>39</v>
      </c>
      <c r="D5718" s="9" t="n">
        <v>43800</v>
      </c>
      <c r="E5718" s="9" t="n">
        <v>43928</v>
      </c>
      <c r="F5718" s="9" t="n">
        <v>43956</v>
      </c>
      <c r="G5718" s="9" t="n">
        <v>43960</v>
      </c>
      <c r="H5718" s="10" t="s">
        <v>36</v>
      </c>
      <c r="I5718" s="0" t="n">
        <v>4</v>
      </c>
      <c r="J5718" s="0" t="n">
        <v>10</v>
      </c>
      <c r="K5718" s="0" t="n">
        <v>193</v>
      </c>
      <c r="L5718" s="0" t="n">
        <v>31</v>
      </c>
      <c r="M5718" s="0" t="n">
        <v>5</v>
      </c>
      <c r="N5718" s="11" t="n">
        <v>0.05</v>
      </c>
      <c r="O5718" s="12" t="n">
        <v>3167.76</v>
      </c>
      <c r="P5718" s="12" t="n">
        <v>3959.7</v>
      </c>
      <c r="Q5718" s="12" t="n">
        <f aca="false">M5718*P5718*(1-N5718)</f>
        <v>18808.575</v>
      </c>
      <c r="R5718" s="12" t="n">
        <f aca="false">M5718*O5718</f>
        <v>15838.8</v>
      </c>
      <c r="S5718" s="12" t="n">
        <f aca="false">Q5718-R5718</f>
        <v>2969.775</v>
      </c>
      <c r="T5718" s="11" t="n">
        <f aca="false">IFERROR(S5718/Q5718,0)</f>
        <v>0.157894736842105</v>
      </c>
      <c r="U5718" s="13" t="n">
        <f aca="false">F5718-E5718</f>
        <v>28</v>
      </c>
      <c r="V5718" s="13" t="n">
        <f aca="false">G5718-F5718</f>
        <v>4</v>
      </c>
      <c r="W5718" s="13" t="n">
        <f aca="false">G5718-E5718</f>
        <v>32</v>
      </c>
      <c r="X5718" s="10" t="n">
        <f aca="false">YEAR(E5718)</f>
        <v>2020</v>
      </c>
      <c r="Y5718" s="0" t="str">
        <f aca="false">TEXT(E5718,"yyyy-mm")</f>
        <v>2020-04</v>
      </c>
      <c r="Z5718" s="0" t="str">
        <f aca="false">"Q"&amp;ROUNDUP(MONTH(E5718)/3,0)&amp;"-"&amp;YEAR(E5718)</f>
        <v>Q2-2020</v>
      </c>
    </row>
    <row r="5719" customFormat="false" ht="14.25" hidden="false" customHeight="false" outlineLevel="0" collapsed="false">
      <c r="A5719" s="0" t="s">
        <v>5761</v>
      </c>
      <c r="B5719" s="0" t="s">
        <v>41</v>
      </c>
      <c r="C5719" s="0" t="s">
        <v>46</v>
      </c>
      <c r="D5719" s="9" t="n">
        <v>43800</v>
      </c>
      <c r="E5719" s="9" t="n">
        <v>43928</v>
      </c>
      <c r="F5719" s="9" t="n">
        <v>43945</v>
      </c>
      <c r="G5719" s="9" t="n">
        <v>43950</v>
      </c>
      <c r="H5719" s="10" t="s">
        <v>36</v>
      </c>
      <c r="I5719" s="0" t="n">
        <v>20</v>
      </c>
      <c r="J5719" s="0" t="n">
        <v>4</v>
      </c>
      <c r="K5719" s="0" t="n">
        <v>278</v>
      </c>
      <c r="L5719" s="0" t="n">
        <v>23</v>
      </c>
      <c r="M5719" s="0" t="n">
        <v>7</v>
      </c>
      <c r="N5719" s="11" t="n">
        <v>0.1</v>
      </c>
      <c r="O5719" s="12" t="n">
        <v>172.46</v>
      </c>
      <c r="P5719" s="12" t="n">
        <v>221.1</v>
      </c>
      <c r="Q5719" s="12" t="n">
        <f aca="false">M5719*P5719*(1-N5719)</f>
        <v>1392.93</v>
      </c>
      <c r="R5719" s="12" t="n">
        <f aca="false">M5719*O5719</f>
        <v>1207.22</v>
      </c>
      <c r="S5719" s="12" t="n">
        <f aca="false">Q5719-R5719</f>
        <v>185.71</v>
      </c>
      <c r="T5719" s="11" t="n">
        <f aca="false">IFERROR(S5719/Q5719,0)</f>
        <v>0.133323282577014</v>
      </c>
      <c r="U5719" s="13" t="n">
        <f aca="false">F5719-E5719</f>
        <v>17</v>
      </c>
      <c r="V5719" s="13" t="n">
        <f aca="false">G5719-F5719</f>
        <v>5</v>
      </c>
      <c r="W5719" s="13" t="n">
        <f aca="false">G5719-E5719</f>
        <v>22</v>
      </c>
      <c r="X5719" s="10" t="n">
        <f aca="false">YEAR(E5719)</f>
        <v>2020</v>
      </c>
      <c r="Y5719" s="0" t="str">
        <f aca="false">TEXT(E5719,"yyyy-mm")</f>
        <v>2020-04</v>
      </c>
      <c r="Z5719" s="0" t="str">
        <f aca="false">"Q"&amp;ROUNDUP(MONTH(E5719)/3,0)&amp;"-"&amp;YEAR(E5719)</f>
        <v>Q2-2020</v>
      </c>
    </row>
    <row r="5720" customFormat="false" ht="14.25" hidden="false" customHeight="false" outlineLevel="0" collapsed="false">
      <c r="A5720" s="0" t="s">
        <v>5762</v>
      </c>
      <c r="B5720" s="0" t="s">
        <v>34</v>
      </c>
      <c r="C5720" s="0" t="s">
        <v>48</v>
      </c>
      <c r="D5720" s="9" t="n">
        <v>43800</v>
      </c>
      <c r="E5720" s="9" t="n">
        <v>43928</v>
      </c>
      <c r="F5720" s="9" t="n">
        <v>43937</v>
      </c>
      <c r="G5720" s="9" t="n">
        <v>43938</v>
      </c>
      <c r="H5720" s="10" t="s">
        <v>36</v>
      </c>
      <c r="I5720" s="0" t="n">
        <v>5</v>
      </c>
      <c r="J5720" s="0" t="n">
        <v>23</v>
      </c>
      <c r="K5720" s="0" t="n">
        <v>46</v>
      </c>
      <c r="L5720" s="0" t="n">
        <v>14</v>
      </c>
      <c r="M5720" s="0" t="n">
        <v>5</v>
      </c>
      <c r="N5720" s="11" t="n">
        <v>0.05</v>
      </c>
      <c r="O5720" s="12" t="n">
        <v>2524.02</v>
      </c>
      <c r="P5720" s="12" t="n">
        <v>3711.8</v>
      </c>
      <c r="Q5720" s="12" t="n">
        <f aca="false">M5720*P5720*(1-N5720)</f>
        <v>17631.05</v>
      </c>
      <c r="R5720" s="12" t="n">
        <f aca="false">M5720*O5720</f>
        <v>12620.1</v>
      </c>
      <c r="S5720" s="12" t="n">
        <f aca="false">Q5720-R5720</f>
        <v>5010.95</v>
      </c>
      <c r="T5720" s="11" t="n">
        <f aca="false">IFERROR(S5720/Q5720,0)</f>
        <v>0.284211660678179</v>
      </c>
      <c r="U5720" s="13" t="n">
        <f aca="false">F5720-E5720</f>
        <v>9</v>
      </c>
      <c r="V5720" s="13" t="n">
        <f aca="false">G5720-F5720</f>
        <v>1</v>
      </c>
      <c r="W5720" s="13" t="n">
        <f aca="false">G5720-E5720</f>
        <v>10</v>
      </c>
      <c r="X5720" s="10" t="n">
        <f aca="false">YEAR(E5720)</f>
        <v>2020</v>
      </c>
      <c r="Y5720" s="0" t="str">
        <f aca="false">TEXT(E5720,"yyyy-mm")</f>
        <v>2020-04</v>
      </c>
      <c r="Z5720" s="0" t="str">
        <f aca="false">"Q"&amp;ROUNDUP(MONTH(E5720)/3,0)&amp;"-"&amp;YEAR(E5720)</f>
        <v>Q2-2020</v>
      </c>
    </row>
    <row r="5721" customFormat="false" ht="14.25" hidden="false" customHeight="false" outlineLevel="0" collapsed="false">
      <c r="A5721" s="0" t="s">
        <v>5763</v>
      </c>
      <c r="B5721" s="0" t="s">
        <v>38</v>
      </c>
      <c r="C5721" s="0" t="s">
        <v>39</v>
      </c>
      <c r="D5721" s="9" t="n">
        <v>43800</v>
      </c>
      <c r="E5721" s="9" t="n">
        <v>43928</v>
      </c>
      <c r="F5721" s="9" t="n">
        <v>43955</v>
      </c>
      <c r="G5721" s="9" t="n">
        <v>43965</v>
      </c>
      <c r="H5721" s="10" t="s">
        <v>36</v>
      </c>
      <c r="I5721" s="0" t="n">
        <v>13</v>
      </c>
      <c r="J5721" s="0" t="n">
        <v>10</v>
      </c>
      <c r="K5721" s="0" t="n">
        <v>103</v>
      </c>
      <c r="L5721" s="0" t="n">
        <v>38</v>
      </c>
      <c r="M5721" s="0" t="n">
        <v>1</v>
      </c>
      <c r="N5721" s="11" t="n">
        <v>0.05</v>
      </c>
      <c r="O5721" s="12" t="n">
        <v>3348.66</v>
      </c>
      <c r="P5721" s="12" t="n">
        <v>3939.6</v>
      </c>
      <c r="Q5721" s="12" t="n">
        <f aca="false">M5721*P5721*(1-N5721)</f>
        <v>3742.62</v>
      </c>
      <c r="R5721" s="12" t="n">
        <f aca="false">M5721*O5721</f>
        <v>3348.66</v>
      </c>
      <c r="S5721" s="12" t="n">
        <f aca="false">Q5721-R5721</f>
        <v>393.96</v>
      </c>
      <c r="T5721" s="11" t="n">
        <f aca="false">IFERROR(S5721/Q5721,0)</f>
        <v>0.105263157894737</v>
      </c>
      <c r="U5721" s="13" t="n">
        <f aca="false">F5721-E5721</f>
        <v>27</v>
      </c>
      <c r="V5721" s="13" t="n">
        <f aca="false">G5721-F5721</f>
        <v>10</v>
      </c>
      <c r="W5721" s="13" t="n">
        <f aca="false">G5721-E5721</f>
        <v>37</v>
      </c>
      <c r="X5721" s="10" t="n">
        <f aca="false">YEAR(E5721)</f>
        <v>2020</v>
      </c>
      <c r="Y5721" s="0" t="str">
        <f aca="false">TEXT(E5721,"yyyy-mm")</f>
        <v>2020-04</v>
      </c>
      <c r="Z5721" s="0" t="str">
        <f aca="false">"Q"&amp;ROUNDUP(MONTH(E5721)/3,0)&amp;"-"&amp;YEAR(E5721)</f>
        <v>Q2-2020</v>
      </c>
    </row>
    <row r="5722" customFormat="false" ht="14.25" hidden="false" customHeight="false" outlineLevel="0" collapsed="false">
      <c r="A5722" s="0" t="s">
        <v>5764</v>
      </c>
      <c r="B5722" s="0" t="s">
        <v>34</v>
      </c>
      <c r="C5722" s="0" t="s">
        <v>46</v>
      </c>
      <c r="D5722" s="9" t="n">
        <v>43800</v>
      </c>
      <c r="E5722" s="9" t="n">
        <v>43928</v>
      </c>
      <c r="F5722" s="9" t="n">
        <v>43942</v>
      </c>
      <c r="G5722" s="9" t="n">
        <v>43944</v>
      </c>
      <c r="H5722" s="10" t="s">
        <v>36</v>
      </c>
      <c r="I5722" s="0" t="n">
        <v>4</v>
      </c>
      <c r="J5722" s="0" t="n">
        <v>24</v>
      </c>
      <c r="K5722" s="0" t="n">
        <v>268</v>
      </c>
      <c r="L5722" s="0" t="n">
        <v>21</v>
      </c>
      <c r="M5722" s="0" t="n">
        <v>4</v>
      </c>
      <c r="N5722" s="11" t="n">
        <v>0.2</v>
      </c>
      <c r="O5722" s="12" t="n">
        <v>133.87</v>
      </c>
      <c r="P5722" s="12" t="n">
        <v>180.9</v>
      </c>
      <c r="Q5722" s="12" t="n">
        <f aca="false">M5722*P5722*(1-N5722)</f>
        <v>578.88</v>
      </c>
      <c r="R5722" s="12" t="n">
        <f aca="false">M5722*O5722</f>
        <v>535.48</v>
      </c>
      <c r="S5722" s="12" t="n">
        <f aca="false">Q5722-R5722</f>
        <v>43.4</v>
      </c>
      <c r="T5722" s="11" t="n">
        <f aca="false">IFERROR(S5722/Q5722,0)</f>
        <v>0.0749723604201216</v>
      </c>
      <c r="U5722" s="13" t="n">
        <f aca="false">F5722-E5722</f>
        <v>14</v>
      </c>
      <c r="V5722" s="13" t="n">
        <f aca="false">G5722-F5722</f>
        <v>2</v>
      </c>
      <c r="W5722" s="13" t="n">
        <f aca="false">G5722-E5722</f>
        <v>16</v>
      </c>
      <c r="X5722" s="10" t="n">
        <f aca="false">YEAR(E5722)</f>
        <v>2020</v>
      </c>
      <c r="Y5722" s="0" t="str">
        <f aca="false">TEXT(E5722,"yyyy-mm")</f>
        <v>2020-04</v>
      </c>
      <c r="Z5722" s="0" t="str">
        <f aca="false">"Q"&amp;ROUNDUP(MONTH(E5722)/3,0)&amp;"-"&amp;YEAR(E5722)</f>
        <v>Q2-2020</v>
      </c>
    </row>
    <row r="5723" customFormat="false" ht="14.25" hidden="false" customHeight="false" outlineLevel="0" collapsed="false">
      <c r="A5723" s="0" t="s">
        <v>5765</v>
      </c>
      <c r="B5723" s="0" t="s">
        <v>34</v>
      </c>
      <c r="C5723" s="0" t="s">
        <v>35</v>
      </c>
      <c r="D5723" s="9" t="n">
        <v>43800</v>
      </c>
      <c r="E5723" s="9" t="n">
        <v>43929</v>
      </c>
      <c r="F5723" s="9" t="n">
        <v>43953</v>
      </c>
      <c r="G5723" s="9" t="n">
        <v>43958</v>
      </c>
      <c r="H5723" s="10" t="s">
        <v>36</v>
      </c>
      <c r="I5723" s="0" t="n">
        <v>7</v>
      </c>
      <c r="J5723" s="0" t="n">
        <v>30</v>
      </c>
      <c r="K5723" s="0" t="n">
        <v>210</v>
      </c>
      <c r="L5723" s="0" t="n">
        <v>7</v>
      </c>
      <c r="M5723" s="0" t="n">
        <v>1</v>
      </c>
      <c r="N5723" s="11" t="n">
        <v>0.15</v>
      </c>
      <c r="O5723" s="12" t="n">
        <v>888.42</v>
      </c>
      <c r="P5723" s="12" t="n">
        <v>1045.2</v>
      </c>
      <c r="Q5723" s="12" t="n">
        <f aca="false">M5723*P5723*(1-N5723)</f>
        <v>888.42</v>
      </c>
      <c r="R5723" s="12" t="n">
        <f aca="false">M5723*O5723</f>
        <v>888.42</v>
      </c>
      <c r="S5723" s="12" t="n">
        <f aca="false">Q5723-R5723</f>
        <v>0</v>
      </c>
      <c r="T5723" s="11" t="n">
        <f aca="false">IFERROR(S5723/Q5723,0)</f>
        <v>0</v>
      </c>
      <c r="U5723" s="13" t="n">
        <f aca="false">F5723-E5723</f>
        <v>24</v>
      </c>
      <c r="V5723" s="13" t="n">
        <f aca="false">G5723-F5723</f>
        <v>5</v>
      </c>
      <c r="W5723" s="13" t="n">
        <f aca="false">G5723-E5723</f>
        <v>29</v>
      </c>
      <c r="X5723" s="10" t="n">
        <f aca="false">YEAR(E5723)</f>
        <v>2020</v>
      </c>
      <c r="Y5723" s="0" t="str">
        <f aca="false">TEXT(E5723,"yyyy-mm")</f>
        <v>2020-04</v>
      </c>
      <c r="Z5723" s="0" t="str">
        <f aca="false">"Q"&amp;ROUNDUP(MONTH(E5723)/3,0)&amp;"-"&amp;YEAR(E5723)</f>
        <v>Q2-2020</v>
      </c>
    </row>
    <row r="5724" customFormat="false" ht="14.25" hidden="false" customHeight="false" outlineLevel="0" collapsed="false">
      <c r="A5724" s="0" t="s">
        <v>5766</v>
      </c>
      <c r="B5724" s="0" t="s">
        <v>34</v>
      </c>
      <c r="C5724" s="0" t="s">
        <v>35</v>
      </c>
      <c r="D5724" s="9" t="n">
        <v>43800</v>
      </c>
      <c r="E5724" s="9" t="n">
        <v>43929</v>
      </c>
      <c r="F5724" s="9" t="n">
        <v>43951</v>
      </c>
      <c r="G5724" s="9" t="n">
        <v>43961</v>
      </c>
      <c r="H5724" s="10" t="s">
        <v>36</v>
      </c>
      <c r="I5724" s="0" t="n">
        <v>7</v>
      </c>
      <c r="J5724" s="0" t="n">
        <v>50</v>
      </c>
      <c r="K5724" s="0" t="n">
        <v>241</v>
      </c>
      <c r="L5724" s="0" t="n">
        <v>27</v>
      </c>
      <c r="M5724" s="0" t="n">
        <v>2</v>
      </c>
      <c r="N5724" s="11" t="n">
        <v>0.4</v>
      </c>
      <c r="O5724" s="12" t="n">
        <v>440.73</v>
      </c>
      <c r="P5724" s="12" t="n">
        <v>958.1</v>
      </c>
      <c r="Q5724" s="12" t="n">
        <f aca="false">M5724*P5724*(1-N5724)</f>
        <v>1149.72</v>
      </c>
      <c r="R5724" s="12" t="n">
        <f aca="false">M5724*O5724</f>
        <v>881.46</v>
      </c>
      <c r="S5724" s="12" t="n">
        <f aca="false">Q5724-R5724</f>
        <v>268.26</v>
      </c>
      <c r="T5724" s="11" t="n">
        <f aca="false">IFERROR(S5724/Q5724,0)</f>
        <v>0.23332637511742</v>
      </c>
      <c r="U5724" s="13" t="n">
        <f aca="false">F5724-E5724</f>
        <v>22</v>
      </c>
      <c r="V5724" s="13" t="n">
        <f aca="false">G5724-F5724</f>
        <v>10</v>
      </c>
      <c r="W5724" s="13" t="n">
        <f aca="false">G5724-E5724</f>
        <v>32</v>
      </c>
      <c r="X5724" s="10" t="n">
        <f aca="false">YEAR(E5724)</f>
        <v>2020</v>
      </c>
      <c r="Y5724" s="0" t="str">
        <f aca="false">TEXT(E5724,"yyyy-mm")</f>
        <v>2020-04</v>
      </c>
      <c r="Z5724" s="0" t="str">
        <f aca="false">"Q"&amp;ROUNDUP(MONTH(E5724)/3,0)&amp;"-"&amp;YEAR(E5724)</f>
        <v>Q2-2020</v>
      </c>
    </row>
    <row r="5725" customFormat="false" ht="14.25" hidden="false" customHeight="false" outlineLevel="0" collapsed="false">
      <c r="A5725" s="0" t="s">
        <v>5767</v>
      </c>
      <c r="B5725" s="0" t="s">
        <v>38</v>
      </c>
      <c r="C5725" s="0" t="s">
        <v>48</v>
      </c>
      <c r="D5725" s="9" t="n">
        <v>43800</v>
      </c>
      <c r="E5725" s="9" t="n">
        <v>43929</v>
      </c>
      <c r="F5725" s="9" t="n">
        <v>43946</v>
      </c>
      <c r="G5725" s="9" t="n">
        <v>43956</v>
      </c>
      <c r="H5725" s="10" t="s">
        <v>36</v>
      </c>
      <c r="I5725" s="0" t="n">
        <v>15</v>
      </c>
      <c r="J5725" s="0" t="n">
        <v>21</v>
      </c>
      <c r="K5725" s="0" t="n">
        <v>3</v>
      </c>
      <c r="L5725" s="0" t="n">
        <v>19</v>
      </c>
      <c r="M5725" s="0" t="n">
        <v>1</v>
      </c>
      <c r="N5725" s="11" t="n">
        <v>0.075</v>
      </c>
      <c r="O5725" s="12" t="n">
        <v>778.54</v>
      </c>
      <c r="P5725" s="12" t="n">
        <v>1112.2</v>
      </c>
      <c r="Q5725" s="12" t="n">
        <f aca="false">M5725*P5725*(1-N5725)</f>
        <v>1028.785</v>
      </c>
      <c r="R5725" s="12" t="n">
        <f aca="false">M5725*O5725</f>
        <v>778.54</v>
      </c>
      <c r="S5725" s="12" t="n">
        <f aca="false">Q5725-R5725</f>
        <v>250.245</v>
      </c>
      <c r="T5725" s="11" t="n">
        <f aca="false">IFERROR(S5725/Q5725,0)</f>
        <v>0.243243243243243</v>
      </c>
      <c r="U5725" s="13" t="n">
        <f aca="false">F5725-E5725</f>
        <v>17</v>
      </c>
      <c r="V5725" s="13" t="n">
        <f aca="false">G5725-F5725</f>
        <v>10</v>
      </c>
      <c r="W5725" s="13" t="n">
        <f aca="false">G5725-E5725</f>
        <v>27</v>
      </c>
      <c r="X5725" s="10" t="n">
        <f aca="false">YEAR(E5725)</f>
        <v>2020</v>
      </c>
      <c r="Y5725" s="0" t="str">
        <f aca="false">TEXT(E5725,"yyyy-mm")</f>
        <v>2020-04</v>
      </c>
      <c r="Z5725" s="0" t="str">
        <f aca="false">"Q"&amp;ROUNDUP(MONTH(E5725)/3,0)&amp;"-"&amp;YEAR(E5725)</f>
        <v>Q2-2020</v>
      </c>
    </row>
    <row r="5726" customFormat="false" ht="14.25" hidden="false" customHeight="false" outlineLevel="0" collapsed="false">
      <c r="A5726" s="0" t="s">
        <v>5768</v>
      </c>
      <c r="B5726" s="0" t="s">
        <v>38</v>
      </c>
      <c r="C5726" s="0" t="s">
        <v>46</v>
      </c>
      <c r="D5726" s="9" t="n">
        <v>43800</v>
      </c>
      <c r="E5726" s="9" t="n">
        <v>43930</v>
      </c>
      <c r="F5726" s="9" t="n">
        <v>43947</v>
      </c>
      <c r="G5726" s="9" t="n">
        <v>43948</v>
      </c>
      <c r="H5726" s="10" t="s">
        <v>36</v>
      </c>
      <c r="I5726" s="0" t="n">
        <v>12</v>
      </c>
      <c r="J5726" s="0" t="n">
        <v>26</v>
      </c>
      <c r="K5726" s="0" t="n">
        <v>301</v>
      </c>
      <c r="L5726" s="0" t="n">
        <v>25</v>
      </c>
      <c r="M5726" s="0" t="n">
        <v>4</v>
      </c>
      <c r="N5726" s="11" t="n">
        <v>0.1</v>
      </c>
      <c r="O5726" s="12" t="n">
        <v>906.91</v>
      </c>
      <c r="P5726" s="12" t="n">
        <v>1889.4</v>
      </c>
      <c r="Q5726" s="12" t="n">
        <f aca="false">M5726*P5726*(1-N5726)</f>
        <v>6801.84</v>
      </c>
      <c r="R5726" s="12" t="n">
        <f aca="false">M5726*O5726</f>
        <v>3627.64</v>
      </c>
      <c r="S5726" s="12" t="n">
        <f aca="false">Q5726-R5726</f>
        <v>3174.2</v>
      </c>
      <c r="T5726" s="11" t="n">
        <f aca="false">IFERROR(S5726/Q5726,0)</f>
        <v>0.466667842819002</v>
      </c>
      <c r="U5726" s="13" t="n">
        <f aca="false">F5726-E5726</f>
        <v>17</v>
      </c>
      <c r="V5726" s="13" t="n">
        <f aca="false">G5726-F5726</f>
        <v>1</v>
      </c>
      <c r="W5726" s="13" t="n">
        <f aca="false">G5726-E5726</f>
        <v>18</v>
      </c>
      <c r="X5726" s="10" t="n">
        <f aca="false">YEAR(E5726)</f>
        <v>2020</v>
      </c>
      <c r="Y5726" s="0" t="str">
        <f aca="false">TEXT(E5726,"yyyy-mm")</f>
        <v>2020-04</v>
      </c>
      <c r="Z5726" s="0" t="str">
        <f aca="false">"Q"&amp;ROUNDUP(MONTH(E5726)/3,0)&amp;"-"&amp;YEAR(E5726)</f>
        <v>Q2-2020</v>
      </c>
    </row>
    <row r="5727" customFormat="false" ht="14.25" hidden="false" customHeight="false" outlineLevel="0" collapsed="false">
      <c r="A5727" s="0" t="s">
        <v>5769</v>
      </c>
      <c r="B5727" s="0" t="s">
        <v>34</v>
      </c>
      <c r="C5727" s="0" t="s">
        <v>46</v>
      </c>
      <c r="D5727" s="9" t="n">
        <v>43800</v>
      </c>
      <c r="E5727" s="9" t="n">
        <v>43930</v>
      </c>
      <c r="F5727" s="9" t="n">
        <v>43933</v>
      </c>
      <c r="G5727" s="9" t="n">
        <v>43934</v>
      </c>
      <c r="H5727" s="10" t="s">
        <v>36</v>
      </c>
      <c r="I5727" s="0" t="n">
        <v>5</v>
      </c>
      <c r="J5727" s="0" t="n">
        <v>31</v>
      </c>
      <c r="K5727" s="0" t="n">
        <v>267</v>
      </c>
      <c r="L5727" s="0" t="n">
        <v>22</v>
      </c>
      <c r="M5727" s="0" t="n">
        <v>1</v>
      </c>
      <c r="N5727" s="11" t="n">
        <v>0.075</v>
      </c>
      <c r="O5727" s="12" t="n">
        <v>745.17</v>
      </c>
      <c r="P5727" s="12" t="n">
        <v>1112.2</v>
      </c>
      <c r="Q5727" s="12" t="n">
        <f aca="false">M5727*P5727*(1-N5727)</f>
        <v>1028.785</v>
      </c>
      <c r="R5727" s="12" t="n">
        <f aca="false">M5727*O5727</f>
        <v>745.17</v>
      </c>
      <c r="S5727" s="12" t="n">
        <f aca="false">Q5727-R5727</f>
        <v>283.615</v>
      </c>
      <c r="T5727" s="11" t="n">
        <f aca="false">IFERROR(S5727/Q5727,0)</f>
        <v>0.275679563757248</v>
      </c>
      <c r="U5727" s="13" t="n">
        <f aca="false">F5727-E5727</f>
        <v>3</v>
      </c>
      <c r="V5727" s="13" t="n">
        <f aca="false">G5727-F5727</f>
        <v>1</v>
      </c>
      <c r="W5727" s="13" t="n">
        <f aca="false">G5727-E5727</f>
        <v>4</v>
      </c>
      <c r="X5727" s="10" t="n">
        <f aca="false">YEAR(E5727)</f>
        <v>2020</v>
      </c>
      <c r="Y5727" s="0" t="str">
        <f aca="false">TEXT(E5727,"yyyy-mm")</f>
        <v>2020-04</v>
      </c>
      <c r="Z5727" s="0" t="str">
        <f aca="false">"Q"&amp;ROUNDUP(MONTH(E5727)/3,0)&amp;"-"&amp;YEAR(E5727)</f>
        <v>Q2-2020</v>
      </c>
    </row>
    <row r="5728" customFormat="false" ht="14.25" hidden="false" customHeight="false" outlineLevel="0" collapsed="false">
      <c r="A5728" s="0" t="s">
        <v>5770</v>
      </c>
      <c r="B5728" s="0" t="s">
        <v>38</v>
      </c>
      <c r="C5728" s="0" t="s">
        <v>48</v>
      </c>
      <c r="D5728" s="9" t="n">
        <v>43800</v>
      </c>
      <c r="E5728" s="9" t="n">
        <v>43930</v>
      </c>
      <c r="F5728" s="9" t="n">
        <v>43955</v>
      </c>
      <c r="G5728" s="9" t="n">
        <v>43959</v>
      </c>
      <c r="H5728" s="10" t="s">
        <v>36</v>
      </c>
      <c r="I5728" s="0" t="n">
        <v>17</v>
      </c>
      <c r="J5728" s="0" t="n">
        <v>37</v>
      </c>
      <c r="K5728" s="0" t="n">
        <v>56</v>
      </c>
      <c r="L5728" s="0" t="n">
        <v>11</v>
      </c>
      <c r="M5728" s="0" t="n">
        <v>6</v>
      </c>
      <c r="N5728" s="11" t="n">
        <v>0.15</v>
      </c>
      <c r="O5728" s="12" t="n">
        <v>203.68</v>
      </c>
      <c r="P5728" s="12" t="n">
        <v>268</v>
      </c>
      <c r="Q5728" s="12" t="n">
        <f aca="false">M5728*P5728*(1-N5728)</f>
        <v>1366.8</v>
      </c>
      <c r="R5728" s="12" t="n">
        <f aca="false">M5728*O5728</f>
        <v>1222.08</v>
      </c>
      <c r="S5728" s="12" t="n">
        <f aca="false">Q5728-R5728</f>
        <v>144.72</v>
      </c>
      <c r="T5728" s="11" t="n">
        <f aca="false">IFERROR(S5728/Q5728,0)</f>
        <v>0.105882352941177</v>
      </c>
      <c r="U5728" s="13" t="n">
        <f aca="false">F5728-E5728</f>
        <v>25</v>
      </c>
      <c r="V5728" s="13" t="n">
        <f aca="false">G5728-F5728</f>
        <v>4</v>
      </c>
      <c r="W5728" s="13" t="n">
        <f aca="false">G5728-E5728</f>
        <v>29</v>
      </c>
      <c r="X5728" s="10" t="n">
        <f aca="false">YEAR(E5728)</f>
        <v>2020</v>
      </c>
      <c r="Y5728" s="0" t="str">
        <f aca="false">TEXT(E5728,"yyyy-mm")</f>
        <v>2020-04</v>
      </c>
      <c r="Z5728" s="0" t="str">
        <f aca="false">"Q"&amp;ROUNDUP(MONTH(E5728)/3,0)&amp;"-"&amp;YEAR(E5728)</f>
        <v>Q2-2020</v>
      </c>
    </row>
    <row r="5729" customFormat="false" ht="14.25" hidden="false" customHeight="false" outlineLevel="0" collapsed="false">
      <c r="A5729" s="0" t="s">
        <v>5771</v>
      </c>
      <c r="B5729" s="0" t="s">
        <v>38</v>
      </c>
      <c r="C5729" s="0" t="s">
        <v>46</v>
      </c>
      <c r="D5729" s="9" t="n">
        <v>43800</v>
      </c>
      <c r="E5729" s="9" t="n">
        <v>43930</v>
      </c>
      <c r="F5729" s="9" t="n">
        <v>43938</v>
      </c>
      <c r="G5729" s="9" t="n">
        <v>43945</v>
      </c>
      <c r="H5729" s="10" t="s">
        <v>36</v>
      </c>
      <c r="I5729" s="0" t="n">
        <v>16</v>
      </c>
      <c r="J5729" s="0" t="n">
        <v>5</v>
      </c>
      <c r="K5729" s="0" t="n">
        <v>323</v>
      </c>
      <c r="L5729" s="0" t="n">
        <v>38</v>
      </c>
      <c r="M5729" s="0" t="n">
        <v>1</v>
      </c>
      <c r="N5729" s="11" t="n">
        <v>0.4</v>
      </c>
      <c r="O5729" s="12" t="n">
        <v>2199.74</v>
      </c>
      <c r="P5729" s="12" t="n">
        <v>3437.1</v>
      </c>
      <c r="Q5729" s="12" t="n">
        <f aca="false">M5729*P5729*(1-N5729)</f>
        <v>2062.26</v>
      </c>
      <c r="R5729" s="12" t="n">
        <f aca="false">M5729*O5729</f>
        <v>2199.74</v>
      </c>
      <c r="S5729" s="12" t="n">
        <f aca="false">Q5729-R5729</f>
        <v>-137.48</v>
      </c>
      <c r="T5729" s="11" t="n">
        <f aca="false">IFERROR(S5729/Q5729,0)</f>
        <v>-0.0666647270470261</v>
      </c>
      <c r="U5729" s="13" t="n">
        <f aca="false">F5729-E5729</f>
        <v>8</v>
      </c>
      <c r="V5729" s="13" t="n">
        <f aca="false">G5729-F5729</f>
        <v>7</v>
      </c>
      <c r="W5729" s="13" t="n">
        <f aca="false">G5729-E5729</f>
        <v>15</v>
      </c>
      <c r="X5729" s="10" t="n">
        <f aca="false">YEAR(E5729)</f>
        <v>2020</v>
      </c>
      <c r="Y5729" s="0" t="str">
        <f aca="false">TEXT(E5729,"yyyy-mm")</f>
        <v>2020-04</v>
      </c>
      <c r="Z5729" s="0" t="str">
        <f aca="false">"Q"&amp;ROUNDUP(MONTH(E5729)/3,0)&amp;"-"&amp;YEAR(E5729)</f>
        <v>Q2-2020</v>
      </c>
    </row>
    <row r="5730" customFormat="false" ht="14.25" hidden="false" customHeight="false" outlineLevel="0" collapsed="false">
      <c r="A5730" s="0" t="s">
        <v>5772</v>
      </c>
      <c r="B5730" s="0" t="s">
        <v>34</v>
      </c>
      <c r="C5730" s="0" t="s">
        <v>39</v>
      </c>
      <c r="D5730" s="9" t="n">
        <v>43800</v>
      </c>
      <c r="E5730" s="9" t="n">
        <v>43930</v>
      </c>
      <c r="F5730" s="9" t="n">
        <v>43958</v>
      </c>
      <c r="G5730" s="9" t="n">
        <v>43961</v>
      </c>
      <c r="H5730" s="10" t="s">
        <v>36</v>
      </c>
      <c r="I5730" s="0" t="n">
        <v>5</v>
      </c>
      <c r="J5730" s="0" t="n">
        <v>47</v>
      </c>
      <c r="K5730" s="0" t="n">
        <v>135</v>
      </c>
      <c r="L5730" s="0" t="n">
        <v>17</v>
      </c>
      <c r="M5730" s="0" t="n">
        <v>7</v>
      </c>
      <c r="N5730" s="11" t="n">
        <v>0.15</v>
      </c>
      <c r="O5730" s="12" t="n">
        <v>574.06</v>
      </c>
      <c r="P5730" s="12" t="n">
        <v>1125.6</v>
      </c>
      <c r="Q5730" s="12" t="n">
        <f aca="false">M5730*P5730*(1-N5730)</f>
        <v>6697.32</v>
      </c>
      <c r="R5730" s="12" t="n">
        <f aca="false">M5730*O5730</f>
        <v>4018.42</v>
      </c>
      <c r="S5730" s="12" t="n">
        <f aca="false">Q5730-R5730</f>
        <v>2678.9</v>
      </c>
      <c r="T5730" s="11" t="n">
        <f aca="false">IFERROR(S5730/Q5730,0)</f>
        <v>0.399995819223212</v>
      </c>
      <c r="U5730" s="13" t="n">
        <f aca="false">F5730-E5730</f>
        <v>28</v>
      </c>
      <c r="V5730" s="13" t="n">
        <f aca="false">G5730-F5730</f>
        <v>3</v>
      </c>
      <c r="W5730" s="13" t="n">
        <f aca="false">G5730-E5730</f>
        <v>31</v>
      </c>
      <c r="X5730" s="10" t="n">
        <f aca="false">YEAR(E5730)</f>
        <v>2020</v>
      </c>
      <c r="Y5730" s="0" t="str">
        <f aca="false">TEXT(E5730,"yyyy-mm")</f>
        <v>2020-04</v>
      </c>
      <c r="Z5730" s="0" t="str">
        <f aca="false">"Q"&amp;ROUNDUP(MONTH(E5730)/3,0)&amp;"-"&amp;YEAR(E5730)</f>
        <v>Q2-2020</v>
      </c>
    </row>
    <row r="5731" customFormat="false" ht="14.25" hidden="false" customHeight="false" outlineLevel="0" collapsed="false">
      <c r="A5731" s="0" t="s">
        <v>5773</v>
      </c>
      <c r="B5731" s="0" t="s">
        <v>34</v>
      </c>
      <c r="C5731" s="0" t="s">
        <v>46</v>
      </c>
      <c r="D5731" s="9" t="n">
        <v>43800</v>
      </c>
      <c r="E5731" s="9" t="n">
        <v>43930</v>
      </c>
      <c r="F5731" s="9" t="n">
        <v>43948</v>
      </c>
      <c r="G5731" s="9" t="n">
        <v>43958</v>
      </c>
      <c r="H5731" s="10" t="s">
        <v>36</v>
      </c>
      <c r="I5731" s="0" t="n">
        <v>12</v>
      </c>
      <c r="J5731" s="0" t="n">
        <v>5</v>
      </c>
      <c r="K5731" s="0" t="n">
        <v>304</v>
      </c>
      <c r="L5731" s="0" t="n">
        <v>5</v>
      </c>
      <c r="M5731" s="0" t="n">
        <v>1</v>
      </c>
      <c r="N5731" s="11" t="n">
        <v>0.15</v>
      </c>
      <c r="O5731" s="12" t="n">
        <v>722.73</v>
      </c>
      <c r="P5731" s="12" t="n">
        <v>1078.7</v>
      </c>
      <c r="Q5731" s="12" t="n">
        <f aca="false">M5731*P5731*(1-N5731)</f>
        <v>916.895</v>
      </c>
      <c r="R5731" s="12" t="n">
        <f aca="false">M5731*O5731</f>
        <v>722.73</v>
      </c>
      <c r="S5731" s="12" t="n">
        <f aca="false">Q5731-R5731</f>
        <v>194.165</v>
      </c>
      <c r="T5731" s="11" t="n">
        <f aca="false">IFERROR(S5731/Q5731,0)</f>
        <v>0.21176361524493</v>
      </c>
      <c r="U5731" s="13" t="n">
        <f aca="false">F5731-E5731</f>
        <v>18</v>
      </c>
      <c r="V5731" s="13" t="n">
        <f aca="false">G5731-F5731</f>
        <v>10</v>
      </c>
      <c r="W5731" s="13" t="n">
        <f aca="false">G5731-E5731</f>
        <v>28</v>
      </c>
      <c r="X5731" s="10" t="n">
        <f aca="false">YEAR(E5731)</f>
        <v>2020</v>
      </c>
      <c r="Y5731" s="0" t="str">
        <f aca="false">TEXT(E5731,"yyyy-mm")</f>
        <v>2020-04</v>
      </c>
      <c r="Z5731" s="0" t="str">
        <f aca="false">"Q"&amp;ROUNDUP(MONTH(E5731)/3,0)&amp;"-"&amp;YEAR(E5731)</f>
        <v>Q2-2020</v>
      </c>
    </row>
    <row r="5732" customFormat="false" ht="14.25" hidden="false" customHeight="false" outlineLevel="0" collapsed="false">
      <c r="A5732" s="0" t="s">
        <v>5774</v>
      </c>
      <c r="B5732" s="0" t="s">
        <v>38</v>
      </c>
      <c r="C5732" s="0" t="s">
        <v>46</v>
      </c>
      <c r="D5732" s="9" t="n">
        <v>43800</v>
      </c>
      <c r="E5732" s="9" t="n">
        <v>43931</v>
      </c>
      <c r="F5732" s="9" t="n">
        <v>43957</v>
      </c>
      <c r="G5732" s="9" t="n">
        <v>43958</v>
      </c>
      <c r="H5732" s="10" t="s">
        <v>36</v>
      </c>
      <c r="I5732" s="0" t="n">
        <v>17</v>
      </c>
      <c r="J5732" s="0" t="n">
        <v>14</v>
      </c>
      <c r="K5732" s="0" t="n">
        <v>317</v>
      </c>
      <c r="L5732" s="0" t="n">
        <v>3</v>
      </c>
      <c r="M5732" s="0" t="n">
        <v>6</v>
      </c>
      <c r="N5732" s="11" t="n">
        <v>0.1</v>
      </c>
      <c r="O5732" s="12" t="n">
        <v>176.88</v>
      </c>
      <c r="P5732" s="12" t="n">
        <v>268</v>
      </c>
      <c r="Q5732" s="12" t="n">
        <f aca="false">M5732*P5732*(1-N5732)</f>
        <v>1447.2</v>
      </c>
      <c r="R5732" s="12" t="n">
        <f aca="false">M5732*O5732</f>
        <v>1061.28</v>
      </c>
      <c r="S5732" s="12" t="n">
        <f aca="false">Q5732-R5732</f>
        <v>385.92</v>
      </c>
      <c r="T5732" s="11" t="n">
        <f aca="false">IFERROR(S5732/Q5732,0)</f>
        <v>0.266666666666667</v>
      </c>
      <c r="U5732" s="13" t="n">
        <f aca="false">F5732-E5732</f>
        <v>26</v>
      </c>
      <c r="V5732" s="13" t="n">
        <f aca="false">G5732-F5732</f>
        <v>1</v>
      </c>
      <c r="W5732" s="13" t="n">
        <f aca="false">G5732-E5732</f>
        <v>27</v>
      </c>
      <c r="X5732" s="10" t="n">
        <f aca="false">YEAR(E5732)</f>
        <v>2020</v>
      </c>
      <c r="Y5732" s="0" t="str">
        <f aca="false">TEXT(E5732,"yyyy-mm")</f>
        <v>2020-04</v>
      </c>
      <c r="Z5732" s="0" t="str">
        <f aca="false">"Q"&amp;ROUNDUP(MONTH(E5732)/3,0)&amp;"-"&amp;YEAR(E5732)</f>
        <v>Q2-2020</v>
      </c>
    </row>
    <row r="5733" customFormat="false" ht="14.25" hidden="false" customHeight="false" outlineLevel="0" collapsed="false">
      <c r="A5733" s="0" t="s">
        <v>5775</v>
      </c>
      <c r="B5733" s="0" t="s">
        <v>38</v>
      </c>
      <c r="C5733" s="0" t="s">
        <v>58</v>
      </c>
      <c r="D5733" s="9" t="n">
        <v>43800</v>
      </c>
      <c r="E5733" s="9" t="n">
        <v>43931</v>
      </c>
      <c r="F5733" s="9" t="n">
        <v>43952</v>
      </c>
      <c r="G5733" s="9" t="n">
        <v>43962</v>
      </c>
      <c r="H5733" s="10" t="s">
        <v>36</v>
      </c>
      <c r="I5733" s="0" t="n">
        <v>18</v>
      </c>
      <c r="J5733" s="0" t="n">
        <v>41</v>
      </c>
      <c r="K5733" s="0" t="n">
        <v>351</v>
      </c>
      <c r="L5733" s="0" t="n">
        <v>12</v>
      </c>
      <c r="M5733" s="0" t="n">
        <v>4</v>
      </c>
      <c r="N5733" s="11" t="n">
        <v>0.05</v>
      </c>
      <c r="O5733" s="12" t="n">
        <v>1122.25</v>
      </c>
      <c r="P5733" s="12" t="n">
        <v>2244.5</v>
      </c>
      <c r="Q5733" s="12" t="n">
        <f aca="false">M5733*P5733*(1-N5733)</f>
        <v>8529.1</v>
      </c>
      <c r="R5733" s="12" t="n">
        <f aca="false">M5733*O5733</f>
        <v>4489</v>
      </c>
      <c r="S5733" s="12" t="n">
        <f aca="false">Q5733-R5733</f>
        <v>4040.1</v>
      </c>
      <c r="T5733" s="11" t="n">
        <f aca="false">IFERROR(S5733/Q5733,0)</f>
        <v>0.473684210526316</v>
      </c>
      <c r="U5733" s="13" t="n">
        <f aca="false">F5733-E5733</f>
        <v>21</v>
      </c>
      <c r="V5733" s="13" t="n">
        <f aca="false">G5733-F5733</f>
        <v>10</v>
      </c>
      <c r="W5733" s="13" t="n">
        <f aca="false">G5733-E5733</f>
        <v>31</v>
      </c>
      <c r="X5733" s="10" t="n">
        <f aca="false">YEAR(E5733)</f>
        <v>2020</v>
      </c>
      <c r="Y5733" s="0" t="str">
        <f aca="false">TEXT(E5733,"yyyy-mm")</f>
        <v>2020-04</v>
      </c>
      <c r="Z5733" s="0" t="str">
        <f aca="false">"Q"&amp;ROUNDUP(MONTH(E5733)/3,0)&amp;"-"&amp;YEAR(E5733)</f>
        <v>Q2-2020</v>
      </c>
    </row>
    <row r="5734" customFormat="false" ht="14.25" hidden="false" customHeight="false" outlineLevel="0" collapsed="false">
      <c r="A5734" s="0" t="s">
        <v>5776</v>
      </c>
      <c r="B5734" s="0" t="s">
        <v>34</v>
      </c>
      <c r="C5734" s="0" t="s">
        <v>46</v>
      </c>
      <c r="D5734" s="9" t="n">
        <v>43800</v>
      </c>
      <c r="E5734" s="9" t="n">
        <v>43931</v>
      </c>
      <c r="F5734" s="9" t="n">
        <v>43947</v>
      </c>
      <c r="G5734" s="9" t="n">
        <v>43952</v>
      </c>
      <c r="H5734" s="10" t="s">
        <v>36</v>
      </c>
      <c r="I5734" s="0" t="n">
        <v>4</v>
      </c>
      <c r="J5734" s="0" t="n">
        <v>9</v>
      </c>
      <c r="K5734" s="0" t="n">
        <v>281</v>
      </c>
      <c r="L5734" s="0" t="n">
        <v>22</v>
      </c>
      <c r="M5734" s="0" t="n">
        <v>8</v>
      </c>
      <c r="N5734" s="11" t="n">
        <v>0.075</v>
      </c>
      <c r="O5734" s="12" t="n">
        <v>1690.41</v>
      </c>
      <c r="P5734" s="12" t="n">
        <v>2914.5</v>
      </c>
      <c r="Q5734" s="12" t="n">
        <f aca="false">M5734*P5734*(1-N5734)</f>
        <v>21567.3</v>
      </c>
      <c r="R5734" s="12" t="n">
        <f aca="false">M5734*O5734</f>
        <v>13523.28</v>
      </c>
      <c r="S5734" s="12" t="n">
        <f aca="false">Q5734-R5734</f>
        <v>8044.02</v>
      </c>
      <c r="T5734" s="11" t="n">
        <f aca="false">IFERROR(S5734/Q5734,0)</f>
        <v>0.372972972972973</v>
      </c>
      <c r="U5734" s="13" t="n">
        <f aca="false">F5734-E5734</f>
        <v>16</v>
      </c>
      <c r="V5734" s="13" t="n">
        <f aca="false">G5734-F5734</f>
        <v>5</v>
      </c>
      <c r="W5734" s="13" t="n">
        <f aca="false">G5734-E5734</f>
        <v>21</v>
      </c>
      <c r="X5734" s="10" t="n">
        <f aca="false">YEAR(E5734)</f>
        <v>2020</v>
      </c>
      <c r="Y5734" s="0" t="str">
        <f aca="false">TEXT(E5734,"yyyy-mm")</f>
        <v>2020-04</v>
      </c>
      <c r="Z5734" s="0" t="str">
        <f aca="false">"Q"&amp;ROUNDUP(MONTH(E5734)/3,0)&amp;"-"&amp;YEAR(E5734)</f>
        <v>Q2-2020</v>
      </c>
    </row>
    <row r="5735" customFormat="false" ht="14.25" hidden="false" customHeight="false" outlineLevel="0" collapsed="false">
      <c r="A5735" s="0" t="s">
        <v>5777</v>
      </c>
      <c r="B5735" s="0" t="s">
        <v>34</v>
      </c>
      <c r="C5735" s="0" t="s">
        <v>48</v>
      </c>
      <c r="D5735" s="9" t="n">
        <v>43800</v>
      </c>
      <c r="E5735" s="9" t="n">
        <v>43931</v>
      </c>
      <c r="F5735" s="9" t="n">
        <v>43951</v>
      </c>
      <c r="G5735" s="9" t="n">
        <v>43960</v>
      </c>
      <c r="H5735" s="10" t="s">
        <v>36</v>
      </c>
      <c r="I5735" s="0" t="n">
        <v>12</v>
      </c>
      <c r="J5735" s="0" t="n">
        <v>28</v>
      </c>
      <c r="K5735" s="0" t="n">
        <v>5</v>
      </c>
      <c r="L5735" s="0" t="n">
        <v>30</v>
      </c>
      <c r="M5735" s="0" t="n">
        <v>1</v>
      </c>
      <c r="N5735" s="11" t="n">
        <v>0.075</v>
      </c>
      <c r="O5735" s="12" t="n">
        <v>2538.97</v>
      </c>
      <c r="P5735" s="12" t="n">
        <v>3906.1</v>
      </c>
      <c r="Q5735" s="12" t="n">
        <f aca="false">M5735*P5735*(1-N5735)</f>
        <v>3613.1425</v>
      </c>
      <c r="R5735" s="12" t="n">
        <f aca="false">M5735*O5735</f>
        <v>2538.97</v>
      </c>
      <c r="S5735" s="12" t="n">
        <f aca="false">Q5735-R5735</f>
        <v>1074.1725</v>
      </c>
      <c r="T5735" s="11" t="n">
        <f aca="false">IFERROR(S5735/Q5735,0)</f>
        <v>0.297295913460374</v>
      </c>
      <c r="U5735" s="13" t="n">
        <f aca="false">F5735-E5735</f>
        <v>20</v>
      </c>
      <c r="V5735" s="13" t="n">
        <f aca="false">G5735-F5735</f>
        <v>9</v>
      </c>
      <c r="W5735" s="13" t="n">
        <f aca="false">G5735-E5735</f>
        <v>29</v>
      </c>
      <c r="X5735" s="10" t="n">
        <f aca="false">YEAR(E5735)</f>
        <v>2020</v>
      </c>
      <c r="Y5735" s="0" t="str">
        <f aca="false">TEXT(E5735,"yyyy-mm")</f>
        <v>2020-04</v>
      </c>
      <c r="Z5735" s="0" t="str">
        <f aca="false">"Q"&amp;ROUNDUP(MONTH(E5735)/3,0)&amp;"-"&amp;YEAR(E5735)</f>
        <v>Q2-2020</v>
      </c>
    </row>
    <row r="5736" customFormat="false" ht="14.25" hidden="false" customHeight="false" outlineLevel="0" collapsed="false">
      <c r="A5736" s="0" t="s">
        <v>5778</v>
      </c>
      <c r="B5736" s="0" t="s">
        <v>34</v>
      </c>
      <c r="C5736" s="0" t="s">
        <v>39</v>
      </c>
      <c r="D5736" s="9" t="n">
        <v>43800</v>
      </c>
      <c r="E5736" s="9" t="n">
        <v>43931</v>
      </c>
      <c r="F5736" s="9" t="n">
        <v>43937</v>
      </c>
      <c r="G5736" s="9" t="n">
        <v>43946</v>
      </c>
      <c r="H5736" s="10" t="s">
        <v>36</v>
      </c>
      <c r="I5736" s="0" t="n">
        <v>9</v>
      </c>
      <c r="J5736" s="0" t="n">
        <v>32</v>
      </c>
      <c r="K5736" s="0" t="n">
        <v>159</v>
      </c>
      <c r="L5736" s="0" t="n">
        <v>13</v>
      </c>
      <c r="M5736" s="0" t="n">
        <v>2</v>
      </c>
      <c r="N5736" s="11" t="n">
        <v>0.3</v>
      </c>
      <c r="O5736" s="12" t="n">
        <v>709.87</v>
      </c>
      <c r="P5736" s="12" t="n">
        <v>1092.1</v>
      </c>
      <c r="Q5736" s="12" t="n">
        <f aca="false">M5736*P5736*(1-N5736)</f>
        <v>1528.94</v>
      </c>
      <c r="R5736" s="12" t="n">
        <f aca="false">M5736*O5736</f>
        <v>1419.74</v>
      </c>
      <c r="S5736" s="12" t="n">
        <f aca="false">Q5736-R5736</f>
        <v>109.2</v>
      </c>
      <c r="T5736" s="11" t="n">
        <f aca="false">IFERROR(S5736/Q5736,0)</f>
        <v>0.0714220309495466</v>
      </c>
      <c r="U5736" s="13" t="n">
        <f aca="false">F5736-E5736</f>
        <v>6</v>
      </c>
      <c r="V5736" s="13" t="n">
        <f aca="false">G5736-F5736</f>
        <v>9</v>
      </c>
      <c r="W5736" s="13" t="n">
        <f aca="false">G5736-E5736</f>
        <v>15</v>
      </c>
      <c r="X5736" s="10" t="n">
        <f aca="false">YEAR(E5736)</f>
        <v>2020</v>
      </c>
      <c r="Y5736" s="0" t="str">
        <f aca="false">TEXT(E5736,"yyyy-mm")</f>
        <v>2020-04</v>
      </c>
      <c r="Z5736" s="0" t="str">
        <f aca="false">"Q"&amp;ROUNDUP(MONTH(E5736)/3,0)&amp;"-"&amp;YEAR(E5736)</f>
        <v>Q2-2020</v>
      </c>
    </row>
    <row r="5737" customFormat="false" ht="14.25" hidden="false" customHeight="false" outlineLevel="0" collapsed="false">
      <c r="A5737" s="0" t="s">
        <v>5779</v>
      </c>
      <c r="B5737" s="0" t="s">
        <v>38</v>
      </c>
      <c r="C5737" s="0" t="s">
        <v>48</v>
      </c>
      <c r="D5737" s="9" t="n">
        <v>43800</v>
      </c>
      <c r="E5737" s="9" t="n">
        <v>43931</v>
      </c>
      <c r="F5737" s="9" t="n">
        <v>43949</v>
      </c>
      <c r="G5737" s="9" t="n">
        <v>43959</v>
      </c>
      <c r="H5737" s="10" t="s">
        <v>36</v>
      </c>
      <c r="I5737" s="0" t="n">
        <v>14</v>
      </c>
      <c r="J5737" s="0" t="n">
        <v>35</v>
      </c>
      <c r="K5737" s="0" t="n">
        <v>43</v>
      </c>
      <c r="L5737" s="0" t="n">
        <v>30</v>
      </c>
      <c r="M5737" s="0" t="n">
        <v>1</v>
      </c>
      <c r="N5737" s="11" t="n">
        <v>0.2</v>
      </c>
      <c r="O5737" s="12" t="n">
        <v>569.5</v>
      </c>
      <c r="P5737" s="12" t="n">
        <v>670</v>
      </c>
      <c r="Q5737" s="12" t="n">
        <f aca="false">M5737*P5737*(1-N5737)</f>
        <v>536</v>
      </c>
      <c r="R5737" s="12" t="n">
        <f aca="false">M5737*O5737</f>
        <v>569.5</v>
      </c>
      <c r="S5737" s="12" t="n">
        <f aca="false">Q5737-R5737</f>
        <v>-33.5</v>
      </c>
      <c r="T5737" s="11" t="n">
        <f aca="false">IFERROR(S5737/Q5737,0)</f>
        <v>-0.0625</v>
      </c>
      <c r="U5737" s="13" t="n">
        <f aca="false">F5737-E5737</f>
        <v>18</v>
      </c>
      <c r="V5737" s="13" t="n">
        <f aca="false">G5737-F5737</f>
        <v>10</v>
      </c>
      <c r="W5737" s="13" t="n">
        <f aca="false">G5737-E5737</f>
        <v>28</v>
      </c>
      <c r="X5737" s="10" t="n">
        <f aca="false">YEAR(E5737)</f>
        <v>2020</v>
      </c>
      <c r="Y5737" s="0" t="str">
        <f aca="false">TEXT(E5737,"yyyy-mm")</f>
        <v>2020-04</v>
      </c>
      <c r="Z5737" s="0" t="str">
        <f aca="false">"Q"&amp;ROUNDUP(MONTH(E5737)/3,0)&amp;"-"&amp;YEAR(E5737)</f>
        <v>Q2-2020</v>
      </c>
    </row>
    <row r="5738" customFormat="false" ht="14.25" hidden="false" customHeight="false" outlineLevel="0" collapsed="false">
      <c r="A5738" s="0" t="s">
        <v>5780</v>
      </c>
      <c r="B5738" s="0" t="s">
        <v>41</v>
      </c>
      <c r="C5738" s="0" t="s">
        <v>58</v>
      </c>
      <c r="D5738" s="9" t="n">
        <v>43800</v>
      </c>
      <c r="E5738" s="9" t="n">
        <v>43931</v>
      </c>
      <c r="F5738" s="9" t="n">
        <v>43937</v>
      </c>
      <c r="G5738" s="9" t="n">
        <v>43939</v>
      </c>
      <c r="H5738" s="10" t="s">
        <v>36</v>
      </c>
      <c r="I5738" s="0" t="n">
        <v>22</v>
      </c>
      <c r="J5738" s="0" t="n">
        <v>41</v>
      </c>
      <c r="K5738" s="0" t="n">
        <v>339</v>
      </c>
      <c r="L5738" s="0" t="n">
        <v>26</v>
      </c>
      <c r="M5738" s="0" t="n">
        <v>8</v>
      </c>
      <c r="N5738" s="11" t="n">
        <v>0.075</v>
      </c>
      <c r="O5738" s="12" t="n">
        <v>660.49</v>
      </c>
      <c r="P5738" s="12" t="n">
        <v>1246.2</v>
      </c>
      <c r="Q5738" s="12" t="n">
        <f aca="false">M5738*P5738*(1-N5738)</f>
        <v>9221.88</v>
      </c>
      <c r="R5738" s="12" t="n">
        <f aca="false">M5738*O5738</f>
        <v>5283.92</v>
      </c>
      <c r="S5738" s="12" t="n">
        <f aca="false">Q5738-R5738</f>
        <v>3937.96</v>
      </c>
      <c r="T5738" s="11" t="n">
        <f aca="false">IFERROR(S5738/Q5738,0)</f>
        <v>0.427023557018742</v>
      </c>
      <c r="U5738" s="13" t="n">
        <f aca="false">F5738-E5738</f>
        <v>6</v>
      </c>
      <c r="V5738" s="13" t="n">
        <f aca="false">G5738-F5738</f>
        <v>2</v>
      </c>
      <c r="W5738" s="13" t="n">
        <f aca="false">G5738-E5738</f>
        <v>8</v>
      </c>
      <c r="X5738" s="10" t="n">
        <f aca="false">YEAR(E5738)</f>
        <v>2020</v>
      </c>
      <c r="Y5738" s="0" t="str">
        <f aca="false">TEXT(E5738,"yyyy-mm")</f>
        <v>2020-04</v>
      </c>
      <c r="Z5738" s="0" t="str">
        <f aca="false">"Q"&amp;ROUNDUP(MONTH(E5738)/3,0)&amp;"-"&amp;YEAR(E5738)</f>
        <v>Q2-2020</v>
      </c>
    </row>
    <row r="5739" customFormat="false" ht="14.25" hidden="false" customHeight="false" outlineLevel="0" collapsed="false">
      <c r="A5739" s="0" t="s">
        <v>5781</v>
      </c>
      <c r="B5739" s="0" t="s">
        <v>34</v>
      </c>
      <c r="C5739" s="0" t="s">
        <v>46</v>
      </c>
      <c r="D5739" s="9" t="n">
        <v>43800</v>
      </c>
      <c r="E5739" s="9" t="n">
        <v>43931</v>
      </c>
      <c r="F5739" s="9" t="n">
        <v>43949</v>
      </c>
      <c r="G5739" s="9" t="n">
        <v>43950</v>
      </c>
      <c r="H5739" s="10" t="s">
        <v>36</v>
      </c>
      <c r="I5739" s="0" t="n">
        <v>6</v>
      </c>
      <c r="J5739" s="0" t="n">
        <v>2</v>
      </c>
      <c r="K5739" s="0" t="n">
        <v>313</v>
      </c>
      <c r="L5739" s="0" t="n">
        <v>45</v>
      </c>
      <c r="M5739" s="0" t="n">
        <v>4</v>
      </c>
      <c r="N5739" s="11" t="n">
        <v>0.1</v>
      </c>
      <c r="O5739" s="12" t="n">
        <v>2817.22</v>
      </c>
      <c r="P5739" s="12" t="n">
        <v>3859.2</v>
      </c>
      <c r="Q5739" s="12" t="n">
        <f aca="false">M5739*P5739*(1-N5739)</f>
        <v>13893.12</v>
      </c>
      <c r="R5739" s="12" t="n">
        <f aca="false">M5739*O5739</f>
        <v>11268.88</v>
      </c>
      <c r="S5739" s="12" t="n">
        <f aca="false">Q5739-R5739</f>
        <v>2624.24</v>
      </c>
      <c r="T5739" s="11" t="n">
        <f aca="false">IFERROR(S5739/Q5739,0)</f>
        <v>0.188887737239727</v>
      </c>
      <c r="U5739" s="13" t="n">
        <f aca="false">F5739-E5739</f>
        <v>18</v>
      </c>
      <c r="V5739" s="13" t="n">
        <f aca="false">G5739-F5739</f>
        <v>1</v>
      </c>
      <c r="W5739" s="13" t="n">
        <f aca="false">G5739-E5739</f>
        <v>19</v>
      </c>
      <c r="X5739" s="10" t="n">
        <f aca="false">YEAR(E5739)</f>
        <v>2020</v>
      </c>
      <c r="Y5739" s="0" t="str">
        <f aca="false">TEXT(E5739,"yyyy-mm")</f>
        <v>2020-04</v>
      </c>
      <c r="Z5739" s="0" t="str">
        <f aca="false">"Q"&amp;ROUNDUP(MONTH(E5739)/3,0)&amp;"-"&amp;YEAR(E5739)</f>
        <v>Q2-2020</v>
      </c>
    </row>
    <row r="5740" customFormat="false" ht="14.25" hidden="false" customHeight="false" outlineLevel="0" collapsed="false">
      <c r="A5740" s="0" t="s">
        <v>5782</v>
      </c>
      <c r="B5740" s="0" t="s">
        <v>34</v>
      </c>
      <c r="C5740" s="0" t="s">
        <v>79</v>
      </c>
      <c r="D5740" s="9" t="n">
        <v>43800</v>
      </c>
      <c r="E5740" s="9" t="n">
        <v>43931</v>
      </c>
      <c r="F5740" s="9" t="n">
        <v>43933</v>
      </c>
      <c r="G5740" s="9" t="n">
        <v>43936</v>
      </c>
      <c r="H5740" s="10" t="s">
        <v>36</v>
      </c>
      <c r="I5740" s="0" t="n">
        <v>1</v>
      </c>
      <c r="J5740" s="0" t="n">
        <v>16</v>
      </c>
      <c r="K5740" s="0" t="n">
        <v>82</v>
      </c>
      <c r="L5740" s="0" t="n">
        <v>39</v>
      </c>
      <c r="M5740" s="0" t="n">
        <v>5</v>
      </c>
      <c r="N5740" s="11" t="n">
        <v>0.075</v>
      </c>
      <c r="O5740" s="12" t="n">
        <v>2865.72</v>
      </c>
      <c r="P5740" s="12" t="n">
        <v>3872.6</v>
      </c>
      <c r="Q5740" s="12" t="n">
        <f aca="false">M5740*P5740*(1-N5740)</f>
        <v>17910.775</v>
      </c>
      <c r="R5740" s="12" t="n">
        <f aca="false">M5740*O5740</f>
        <v>14328.6</v>
      </c>
      <c r="S5740" s="12" t="n">
        <f aca="false">Q5740-R5740</f>
        <v>3582.175</v>
      </c>
      <c r="T5740" s="11" t="n">
        <f aca="false">IFERROR(S5740/Q5740,0)</f>
        <v>0.200001116646265</v>
      </c>
      <c r="U5740" s="13" t="n">
        <f aca="false">F5740-E5740</f>
        <v>2</v>
      </c>
      <c r="V5740" s="13" t="n">
        <f aca="false">G5740-F5740</f>
        <v>3</v>
      </c>
      <c r="W5740" s="13" t="n">
        <f aca="false">G5740-E5740</f>
        <v>5</v>
      </c>
      <c r="X5740" s="10" t="n">
        <f aca="false">YEAR(E5740)</f>
        <v>2020</v>
      </c>
      <c r="Y5740" s="0" t="str">
        <f aca="false">TEXT(E5740,"yyyy-mm")</f>
        <v>2020-04</v>
      </c>
      <c r="Z5740" s="0" t="str">
        <f aca="false">"Q"&amp;ROUNDUP(MONTH(E5740)/3,0)&amp;"-"&amp;YEAR(E5740)</f>
        <v>Q2-2020</v>
      </c>
    </row>
    <row r="5741" customFormat="false" ht="14.25" hidden="false" customHeight="false" outlineLevel="0" collapsed="false">
      <c r="A5741" s="0" t="s">
        <v>5783</v>
      </c>
      <c r="B5741" s="0" t="s">
        <v>38</v>
      </c>
      <c r="C5741" s="0" t="s">
        <v>48</v>
      </c>
      <c r="D5741" s="9" t="n">
        <v>43800</v>
      </c>
      <c r="E5741" s="9" t="n">
        <v>43931</v>
      </c>
      <c r="F5741" s="9" t="n">
        <v>43955</v>
      </c>
      <c r="G5741" s="9" t="n">
        <v>43964</v>
      </c>
      <c r="H5741" s="10" t="s">
        <v>36</v>
      </c>
      <c r="I5741" s="0" t="n">
        <v>12</v>
      </c>
      <c r="J5741" s="0" t="n">
        <v>33</v>
      </c>
      <c r="K5741" s="0" t="n">
        <v>33</v>
      </c>
      <c r="L5741" s="0" t="n">
        <v>29</v>
      </c>
      <c r="M5741" s="0" t="n">
        <v>7</v>
      </c>
      <c r="N5741" s="11" t="n">
        <v>0.075</v>
      </c>
      <c r="O5741" s="12" t="n">
        <v>488.83</v>
      </c>
      <c r="P5741" s="12" t="n">
        <v>857.6</v>
      </c>
      <c r="Q5741" s="12" t="n">
        <f aca="false">M5741*P5741*(1-N5741)</f>
        <v>5552.96</v>
      </c>
      <c r="R5741" s="12" t="n">
        <f aca="false">M5741*O5741</f>
        <v>3421.81</v>
      </c>
      <c r="S5741" s="12" t="n">
        <f aca="false">Q5741-R5741</f>
        <v>2131.15</v>
      </c>
      <c r="T5741" s="11" t="n">
        <f aca="false">IFERROR(S5741/Q5741,0)</f>
        <v>0.383786304961678</v>
      </c>
      <c r="U5741" s="13" t="n">
        <f aca="false">F5741-E5741</f>
        <v>24</v>
      </c>
      <c r="V5741" s="13" t="n">
        <f aca="false">G5741-F5741</f>
        <v>9</v>
      </c>
      <c r="W5741" s="13" t="n">
        <f aca="false">G5741-E5741</f>
        <v>33</v>
      </c>
      <c r="X5741" s="10" t="n">
        <f aca="false">YEAR(E5741)</f>
        <v>2020</v>
      </c>
      <c r="Y5741" s="0" t="str">
        <f aca="false">TEXT(E5741,"yyyy-mm")</f>
        <v>2020-04</v>
      </c>
      <c r="Z5741" s="0" t="str">
        <f aca="false">"Q"&amp;ROUNDUP(MONTH(E5741)/3,0)&amp;"-"&amp;YEAR(E5741)</f>
        <v>Q2-2020</v>
      </c>
    </row>
    <row r="5742" customFormat="false" ht="14.25" hidden="false" customHeight="false" outlineLevel="0" collapsed="false">
      <c r="A5742" s="0" t="s">
        <v>5784</v>
      </c>
      <c r="B5742" s="0" t="s">
        <v>43</v>
      </c>
      <c r="C5742" s="0" t="s">
        <v>39</v>
      </c>
      <c r="D5742" s="9" t="n">
        <v>43800</v>
      </c>
      <c r="E5742" s="9" t="n">
        <v>43932</v>
      </c>
      <c r="F5742" s="9" t="n">
        <v>43944</v>
      </c>
      <c r="G5742" s="9" t="n">
        <v>43947</v>
      </c>
      <c r="H5742" s="10" t="s">
        <v>36</v>
      </c>
      <c r="I5742" s="0" t="n">
        <v>27</v>
      </c>
      <c r="J5742" s="0" t="n">
        <v>10</v>
      </c>
      <c r="K5742" s="0" t="n">
        <v>88</v>
      </c>
      <c r="L5742" s="0" t="n">
        <v>42</v>
      </c>
      <c r="M5742" s="0" t="n">
        <v>1</v>
      </c>
      <c r="N5742" s="11" t="n">
        <v>0.3</v>
      </c>
      <c r="O5742" s="12" t="n">
        <v>163.48</v>
      </c>
      <c r="P5742" s="12" t="n">
        <v>268</v>
      </c>
      <c r="Q5742" s="12" t="n">
        <f aca="false">M5742*P5742*(1-N5742)</f>
        <v>187.6</v>
      </c>
      <c r="R5742" s="12" t="n">
        <f aca="false">M5742*O5742</f>
        <v>163.48</v>
      </c>
      <c r="S5742" s="12" t="n">
        <f aca="false">Q5742-R5742</f>
        <v>24.12</v>
      </c>
      <c r="T5742" s="11" t="n">
        <f aca="false">IFERROR(S5742/Q5742,0)</f>
        <v>0.128571428571429</v>
      </c>
      <c r="U5742" s="13" t="n">
        <f aca="false">F5742-E5742</f>
        <v>12</v>
      </c>
      <c r="V5742" s="13" t="n">
        <f aca="false">G5742-F5742</f>
        <v>3</v>
      </c>
      <c r="W5742" s="13" t="n">
        <f aca="false">G5742-E5742</f>
        <v>15</v>
      </c>
      <c r="X5742" s="10" t="n">
        <f aca="false">YEAR(E5742)</f>
        <v>2020</v>
      </c>
      <c r="Y5742" s="0" t="str">
        <f aca="false">TEXT(E5742,"yyyy-mm")</f>
        <v>2020-04</v>
      </c>
      <c r="Z5742" s="0" t="str">
        <f aca="false">"Q"&amp;ROUNDUP(MONTH(E5742)/3,0)&amp;"-"&amp;YEAR(E5742)</f>
        <v>Q2-2020</v>
      </c>
    </row>
    <row r="5743" customFormat="false" ht="14.25" hidden="false" customHeight="false" outlineLevel="0" collapsed="false">
      <c r="A5743" s="0" t="s">
        <v>5785</v>
      </c>
      <c r="B5743" s="0" t="s">
        <v>41</v>
      </c>
      <c r="C5743" s="0" t="s">
        <v>39</v>
      </c>
      <c r="D5743" s="9" t="n">
        <v>43800</v>
      </c>
      <c r="E5743" s="9" t="n">
        <v>43932</v>
      </c>
      <c r="F5743" s="9" t="n">
        <v>43935</v>
      </c>
      <c r="G5743" s="9" t="n">
        <v>43939</v>
      </c>
      <c r="H5743" s="10" t="s">
        <v>36</v>
      </c>
      <c r="I5743" s="0" t="n">
        <v>24</v>
      </c>
      <c r="J5743" s="0" t="n">
        <v>17</v>
      </c>
      <c r="K5743" s="0" t="n">
        <v>174</v>
      </c>
      <c r="L5743" s="0" t="n">
        <v>14</v>
      </c>
      <c r="M5743" s="0" t="n">
        <v>6</v>
      </c>
      <c r="N5743" s="11" t="n">
        <v>0.05</v>
      </c>
      <c r="O5743" s="12" t="n">
        <v>155.31</v>
      </c>
      <c r="P5743" s="12" t="n">
        <v>254.6</v>
      </c>
      <c r="Q5743" s="12" t="n">
        <f aca="false">M5743*P5743*(1-N5743)</f>
        <v>1451.22</v>
      </c>
      <c r="R5743" s="12" t="n">
        <f aca="false">M5743*O5743</f>
        <v>931.86</v>
      </c>
      <c r="S5743" s="12" t="n">
        <f aca="false">Q5743-R5743</f>
        <v>519.36</v>
      </c>
      <c r="T5743" s="11" t="n">
        <f aca="false">IFERROR(S5743/Q5743,0)</f>
        <v>0.357878199032538</v>
      </c>
      <c r="U5743" s="13" t="n">
        <f aca="false">F5743-E5743</f>
        <v>3</v>
      </c>
      <c r="V5743" s="13" t="n">
        <f aca="false">G5743-F5743</f>
        <v>4</v>
      </c>
      <c r="W5743" s="13" t="n">
        <f aca="false">G5743-E5743</f>
        <v>7</v>
      </c>
      <c r="X5743" s="10" t="n">
        <f aca="false">YEAR(E5743)</f>
        <v>2020</v>
      </c>
      <c r="Y5743" s="0" t="str">
        <f aca="false">TEXT(E5743,"yyyy-mm")</f>
        <v>2020-04</v>
      </c>
      <c r="Z5743" s="0" t="str">
        <f aca="false">"Q"&amp;ROUNDUP(MONTH(E5743)/3,0)&amp;"-"&amp;YEAR(E5743)</f>
        <v>Q2-2020</v>
      </c>
    </row>
    <row r="5744" customFormat="false" ht="14.25" hidden="false" customHeight="false" outlineLevel="0" collapsed="false">
      <c r="A5744" s="0" t="s">
        <v>5786</v>
      </c>
      <c r="B5744" s="0" t="s">
        <v>41</v>
      </c>
      <c r="C5744" s="0" t="s">
        <v>46</v>
      </c>
      <c r="D5744" s="9" t="n">
        <v>43800</v>
      </c>
      <c r="E5744" s="9" t="n">
        <v>43932</v>
      </c>
      <c r="F5744" s="9" t="n">
        <v>43948</v>
      </c>
      <c r="G5744" s="9" t="n">
        <v>43957</v>
      </c>
      <c r="H5744" s="10" t="s">
        <v>36</v>
      </c>
      <c r="I5744" s="0" t="n">
        <v>21</v>
      </c>
      <c r="J5744" s="0" t="n">
        <v>19</v>
      </c>
      <c r="K5744" s="0" t="n">
        <v>329</v>
      </c>
      <c r="L5744" s="0" t="n">
        <v>44</v>
      </c>
      <c r="M5744" s="0" t="n">
        <v>5</v>
      </c>
      <c r="N5744" s="11" t="n">
        <v>0.15</v>
      </c>
      <c r="O5744" s="12" t="n">
        <v>1041.18</v>
      </c>
      <c r="P5744" s="12" t="n">
        <v>2479</v>
      </c>
      <c r="Q5744" s="12" t="n">
        <f aca="false">M5744*P5744*(1-N5744)</f>
        <v>10535.75</v>
      </c>
      <c r="R5744" s="12" t="n">
        <f aca="false">M5744*O5744</f>
        <v>5205.9</v>
      </c>
      <c r="S5744" s="12" t="n">
        <f aca="false">Q5744-R5744</f>
        <v>5329.85</v>
      </c>
      <c r="T5744" s="11" t="n">
        <f aca="false">IFERROR(S5744/Q5744,0)</f>
        <v>0.505882352941176</v>
      </c>
      <c r="U5744" s="13" t="n">
        <f aca="false">F5744-E5744</f>
        <v>16</v>
      </c>
      <c r="V5744" s="13" t="n">
        <f aca="false">G5744-F5744</f>
        <v>9</v>
      </c>
      <c r="W5744" s="13" t="n">
        <f aca="false">G5744-E5744</f>
        <v>25</v>
      </c>
      <c r="X5744" s="10" t="n">
        <f aca="false">YEAR(E5744)</f>
        <v>2020</v>
      </c>
      <c r="Y5744" s="0" t="str">
        <f aca="false">TEXT(E5744,"yyyy-mm")</f>
        <v>2020-04</v>
      </c>
      <c r="Z5744" s="0" t="str">
        <f aca="false">"Q"&amp;ROUNDUP(MONTH(E5744)/3,0)&amp;"-"&amp;YEAR(E5744)</f>
        <v>Q2-2020</v>
      </c>
    </row>
    <row r="5745" customFormat="false" ht="14.25" hidden="false" customHeight="false" outlineLevel="0" collapsed="false">
      <c r="A5745" s="0" t="s">
        <v>5787</v>
      </c>
      <c r="B5745" s="0" t="s">
        <v>38</v>
      </c>
      <c r="C5745" s="0" t="s">
        <v>35</v>
      </c>
      <c r="D5745" s="9" t="n">
        <v>43800</v>
      </c>
      <c r="E5745" s="9" t="n">
        <v>43932</v>
      </c>
      <c r="F5745" s="9" t="n">
        <v>43936</v>
      </c>
      <c r="G5745" s="9" t="n">
        <v>43938</v>
      </c>
      <c r="H5745" s="10" t="s">
        <v>36</v>
      </c>
      <c r="I5745" s="0" t="n">
        <v>13</v>
      </c>
      <c r="J5745" s="0" t="n">
        <v>39</v>
      </c>
      <c r="K5745" s="0" t="n">
        <v>256</v>
      </c>
      <c r="L5745" s="0" t="n">
        <v>7</v>
      </c>
      <c r="M5745" s="0" t="n">
        <v>2</v>
      </c>
      <c r="N5745" s="11" t="n">
        <v>0.075</v>
      </c>
      <c r="O5745" s="12" t="n">
        <v>1127.61</v>
      </c>
      <c r="P5745" s="12" t="n">
        <v>2211</v>
      </c>
      <c r="Q5745" s="12" t="n">
        <f aca="false">M5745*P5745*(1-N5745)</f>
        <v>4090.35</v>
      </c>
      <c r="R5745" s="12" t="n">
        <f aca="false">M5745*O5745</f>
        <v>2255.22</v>
      </c>
      <c r="S5745" s="12" t="n">
        <f aca="false">Q5745-R5745</f>
        <v>1835.13</v>
      </c>
      <c r="T5745" s="11" t="n">
        <f aca="false">IFERROR(S5745/Q5745,0)</f>
        <v>0.448648648648649</v>
      </c>
      <c r="U5745" s="13" t="n">
        <f aca="false">F5745-E5745</f>
        <v>4</v>
      </c>
      <c r="V5745" s="13" t="n">
        <f aca="false">G5745-F5745</f>
        <v>2</v>
      </c>
      <c r="W5745" s="13" t="n">
        <f aca="false">G5745-E5745</f>
        <v>6</v>
      </c>
      <c r="X5745" s="10" t="n">
        <f aca="false">YEAR(E5745)</f>
        <v>2020</v>
      </c>
      <c r="Y5745" s="0" t="str">
        <f aca="false">TEXT(E5745,"yyyy-mm")</f>
        <v>2020-04</v>
      </c>
      <c r="Z5745" s="0" t="str">
        <f aca="false">"Q"&amp;ROUNDUP(MONTH(E5745)/3,0)&amp;"-"&amp;YEAR(E5745)</f>
        <v>Q2-2020</v>
      </c>
    </row>
    <row r="5746" customFormat="false" ht="14.25" hidden="false" customHeight="false" outlineLevel="0" collapsed="false">
      <c r="A5746" s="0" t="s">
        <v>5788</v>
      </c>
      <c r="B5746" s="0" t="s">
        <v>38</v>
      </c>
      <c r="C5746" s="0" t="s">
        <v>46</v>
      </c>
      <c r="D5746" s="9" t="n">
        <v>43800</v>
      </c>
      <c r="E5746" s="9" t="n">
        <v>43932</v>
      </c>
      <c r="F5746" s="9" t="n">
        <v>43955</v>
      </c>
      <c r="G5746" s="9" t="n">
        <v>43959</v>
      </c>
      <c r="H5746" s="10" t="s">
        <v>36</v>
      </c>
      <c r="I5746" s="0" t="n">
        <v>16</v>
      </c>
      <c r="J5746" s="0" t="n">
        <v>10</v>
      </c>
      <c r="K5746" s="0" t="n">
        <v>288</v>
      </c>
      <c r="L5746" s="0" t="n">
        <v>1</v>
      </c>
      <c r="M5746" s="0" t="n">
        <v>4</v>
      </c>
      <c r="N5746" s="11" t="n">
        <v>0.05</v>
      </c>
      <c r="O5746" s="12" t="n">
        <v>1688.4</v>
      </c>
      <c r="P5746" s="12" t="n">
        <v>2412</v>
      </c>
      <c r="Q5746" s="12" t="n">
        <f aca="false">M5746*P5746*(1-N5746)</f>
        <v>9165.6</v>
      </c>
      <c r="R5746" s="12" t="n">
        <f aca="false">M5746*O5746</f>
        <v>6753.6</v>
      </c>
      <c r="S5746" s="12" t="n">
        <f aca="false">Q5746-R5746</f>
        <v>2412</v>
      </c>
      <c r="T5746" s="11" t="n">
        <f aca="false">IFERROR(S5746/Q5746,0)</f>
        <v>0.263157894736842</v>
      </c>
      <c r="U5746" s="13" t="n">
        <f aca="false">F5746-E5746</f>
        <v>23</v>
      </c>
      <c r="V5746" s="13" t="n">
        <f aca="false">G5746-F5746</f>
        <v>4</v>
      </c>
      <c r="W5746" s="13" t="n">
        <f aca="false">G5746-E5746</f>
        <v>27</v>
      </c>
      <c r="X5746" s="10" t="n">
        <f aca="false">YEAR(E5746)</f>
        <v>2020</v>
      </c>
      <c r="Y5746" s="0" t="str">
        <f aca="false">TEXT(E5746,"yyyy-mm")</f>
        <v>2020-04</v>
      </c>
      <c r="Z5746" s="0" t="str">
        <f aca="false">"Q"&amp;ROUNDUP(MONTH(E5746)/3,0)&amp;"-"&amp;YEAR(E5746)</f>
        <v>Q2-2020</v>
      </c>
    </row>
    <row r="5747" customFormat="false" ht="14.25" hidden="false" customHeight="false" outlineLevel="0" collapsed="false">
      <c r="A5747" s="0" t="s">
        <v>5789</v>
      </c>
      <c r="B5747" s="0" t="s">
        <v>34</v>
      </c>
      <c r="C5747" s="0" t="s">
        <v>58</v>
      </c>
      <c r="D5747" s="9" t="n">
        <v>43800</v>
      </c>
      <c r="E5747" s="9" t="n">
        <v>43932</v>
      </c>
      <c r="F5747" s="9" t="n">
        <v>43941</v>
      </c>
      <c r="G5747" s="9" t="n">
        <v>43944</v>
      </c>
      <c r="H5747" s="10" t="s">
        <v>36</v>
      </c>
      <c r="I5747" s="0" t="n">
        <v>7</v>
      </c>
      <c r="J5747" s="0" t="n">
        <v>31</v>
      </c>
      <c r="K5747" s="0" t="n">
        <v>358</v>
      </c>
      <c r="L5747" s="0" t="n">
        <v>8</v>
      </c>
      <c r="M5747" s="0" t="n">
        <v>1</v>
      </c>
      <c r="N5747" s="11" t="n">
        <v>0.075</v>
      </c>
      <c r="O5747" s="12" t="n">
        <v>1280.57</v>
      </c>
      <c r="P5747" s="12" t="n">
        <v>1855.9</v>
      </c>
      <c r="Q5747" s="12" t="n">
        <f aca="false">M5747*P5747*(1-N5747)</f>
        <v>1716.7075</v>
      </c>
      <c r="R5747" s="12" t="n">
        <f aca="false">M5747*O5747</f>
        <v>1280.57</v>
      </c>
      <c r="S5747" s="12" t="n">
        <f aca="false">Q5747-R5747</f>
        <v>436.1375</v>
      </c>
      <c r="T5747" s="11" t="n">
        <f aca="false">IFERROR(S5747/Q5747,0)</f>
        <v>0.25405463656447</v>
      </c>
      <c r="U5747" s="13" t="n">
        <f aca="false">F5747-E5747</f>
        <v>9</v>
      </c>
      <c r="V5747" s="13" t="n">
        <f aca="false">G5747-F5747</f>
        <v>3</v>
      </c>
      <c r="W5747" s="13" t="n">
        <f aca="false">G5747-E5747</f>
        <v>12</v>
      </c>
      <c r="X5747" s="10" t="n">
        <f aca="false">YEAR(E5747)</f>
        <v>2020</v>
      </c>
      <c r="Y5747" s="0" t="str">
        <f aca="false">TEXT(E5747,"yyyy-mm")</f>
        <v>2020-04</v>
      </c>
      <c r="Z5747" s="0" t="str">
        <f aca="false">"Q"&amp;ROUNDUP(MONTH(E5747)/3,0)&amp;"-"&amp;YEAR(E5747)</f>
        <v>Q2-2020</v>
      </c>
    </row>
    <row r="5748" customFormat="false" ht="14.25" hidden="false" customHeight="false" outlineLevel="0" collapsed="false">
      <c r="A5748" s="0" t="s">
        <v>5790</v>
      </c>
      <c r="B5748" s="0" t="s">
        <v>34</v>
      </c>
      <c r="C5748" s="0" t="s">
        <v>79</v>
      </c>
      <c r="D5748" s="9" t="n">
        <v>43800</v>
      </c>
      <c r="E5748" s="9" t="n">
        <v>43932</v>
      </c>
      <c r="F5748" s="9" t="n">
        <v>43937</v>
      </c>
      <c r="G5748" s="9" t="n">
        <v>43939</v>
      </c>
      <c r="H5748" s="10" t="s">
        <v>36</v>
      </c>
      <c r="I5748" s="0" t="n">
        <v>5</v>
      </c>
      <c r="J5748" s="0" t="n">
        <v>50</v>
      </c>
      <c r="K5748" s="0" t="n">
        <v>87</v>
      </c>
      <c r="L5748" s="0" t="n">
        <v>39</v>
      </c>
      <c r="M5748" s="0" t="n">
        <v>2</v>
      </c>
      <c r="N5748" s="11" t="n">
        <v>0.075</v>
      </c>
      <c r="O5748" s="12" t="n">
        <v>2482.35</v>
      </c>
      <c r="P5748" s="12" t="n">
        <v>3819</v>
      </c>
      <c r="Q5748" s="12" t="n">
        <f aca="false">M5748*P5748*(1-N5748)</f>
        <v>7065.15</v>
      </c>
      <c r="R5748" s="12" t="n">
        <f aca="false">M5748*O5748</f>
        <v>4964.7</v>
      </c>
      <c r="S5748" s="12" t="n">
        <f aca="false">Q5748-R5748</f>
        <v>2100.45</v>
      </c>
      <c r="T5748" s="11" t="n">
        <f aca="false">IFERROR(S5748/Q5748,0)</f>
        <v>0.297297297297297</v>
      </c>
      <c r="U5748" s="13" t="n">
        <f aca="false">F5748-E5748</f>
        <v>5</v>
      </c>
      <c r="V5748" s="13" t="n">
        <f aca="false">G5748-F5748</f>
        <v>2</v>
      </c>
      <c r="W5748" s="13" t="n">
        <f aca="false">G5748-E5748</f>
        <v>7</v>
      </c>
      <c r="X5748" s="10" t="n">
        <f aca="false">YEAR(E5748)</f>
        <v>2020</v>
      </c>
      <c r="Y5748" s="0" t="str">
        <f aca="false">TEXT(E5748,"yyyy-mm")</f>
        <v>2020-04</v>
      </c>
      <c r="Z5748" s="0" t="str">
        <f aca="false">"Q"&amp;ROUNDUP(MONTH(E5748)/3,0)&amp;"-"&amp;YEAR(E5748)</f>
        <v>Q2-2020</v>
      </c>
    </row>
    <row r="5749" customFormat="false" ht="14.25" hidden="false" customHeight="false" outlineLevel="0" collapsed="false">
      <c r="A5749" s="0" t="s">
        <v>5791</v>
      </c>
      <c r="B5749" s="0" t="s">
        <v>38</v>
      </c>
      <c r="C5749" s="0" t="s">
        <v>39</v>
      </c>
      <c r="D5749" s="9" t="n">
        <v>43800</v>
      </c>
      <c r="E5749" s="9" t="n">
        <v>43932</v>
      </c>
      <c r="F5749" s="9" t="n">
        <v>43944</v>
      </c>
      <c r="G5749" s="9" t="n">
        <v>43951</v>
      </c>
      <c r="H5749" s="10" t="s">
        <v>36</v>
      </c>
      <c r="I5749" s="0" t="n">
        <v>14</v>
      </c>
      <c r="J5749" s="0" t="n">
        <v>43</v>
      </c>
      <c r="K5749" s="0" t="n">
        <v>145</v>
      </c>
      <c r="L5749" s="0" t="n">
        <v>4</v>
      </c>
      <c r="M5749" s="0" t="n">
        <v>6</v>
      </c>
      <c r="N5749" s="11" t="n">
        <v>0.1</v>
      </c>
      <c r="O5749" s="12" t="n">
        <v>780.22</v>
      </c>
      <c r="P5749" s="12" t="n">
        <v>917.9</v>
      </c>
      <c r="Q5749" s="12" t="n">
        <f aca="false">M5749*P5749*(1-N5749)</f>
        <v>4956.66</v>
      </c>
      <c r="R5749" s="12" t="n">
        <f aca="false">M5749*O5749</f>
        <v>4681.32</v>
      </c>
      <c r="S5749" s="12" t="n">
        <f aca="false">Q5749-R5749</f>
        <v>275.34</v>
      </c>
      <c r="T5749" s="11" t="n">
        <f aca="false">IFERROR(S5749/Q5749,0)</f>
        <v>0.0555495030928085</v>
      </c>
      <c r="U5749" s="13" t="n">
        <f aca="false">F5749-E5749</f>
        <v>12</v>
      </c>
      <c r="V5749" s="13" t="n">
        <f aca="false">G5749-F5749</f>
        <v>7</v>
      </c>
      <c r="W5749" s="13" t="n">
        <f aca="false">G5749-E5749</f>
        <v>19</v>
      </c>
      <c r="X5749" s="10" t="n">
        <f aca="false">YEAR(E5749)</f>
        <v>2020</v>
      </c>
      <c r="Y5749" s="0" t="str">
        <f aca="false">TEXT(E5749,"yyyy-mm")</f>
        <v>2020-04</v>
      </c>
      <c r="Z5749" s="0" t="str">
        <f aca="false">"Q"&amp;ROUNDUP(MONTH(E5749)/3,0)&amp;"-"&amp;YEAR(E5749)</f>
        <v>Q2-2020</v>
      </c>
    </row>
    <row r="5750" customFormat="false" ht="14.25" hidden="false" customHeight="false" outlineLevel="0" collapsed="false">
      <c r="A5750" s="0" t="s">
        <v>5792</v>
      </c>
      <c r="B5750" s="0" t="s">
        <v>38</v>
      </c>
      <c r="C5750" s="0" t="s">
        <v>46</v>
      </c>
      <c r="D5750" s="9" t="n">
        <v>43800</v>
      </c>
      <c r="E5750" s="9" t="n">
        <v>43932</v>
      </c>
      <c r="F5750" s="9" t="n">
        <v>43955</v>
      </c>
      <c r="G5750" s="9" t="n">
        <v>43958</v>
      </c>
      <c r="H5750" s="10" t="s">
        <v>36</v>
      </c>
      <c r="I5750" s="0" t="n">
        <v>16</v>
      </c>
      <c r="J5750" s="0" t="n">
        <v>18</v>
      </c>
      <c r="K5750" s="0" t="n">
        <v>282</v>
      </c>
      <c r="L5750" s="0" t="n">
        <v>25</v>
      </c>
      <c r="M5750" s="0" t="n">
        <v>2</v>
      </c>
      <c r="N5750" s="11" t="n">
        <v>0.1</v>
      </c>
      <c r="O5750" s="12" t="n">
        <v>1662.67</v>
      </c>
      <c r="P5750" s="12" t="n">
        <v>3778.8</v>
      </c>
      <c r="Q5750" s="12" t="n">
        <f aca="false">M5750*P5750*(1-N5750)</f>
        <v>6801.84</v>
      </c>
      <c r="R5750" s="12" t="n">
        <f aca="false">M5750*O5750</f>
        <v>3325.34</v>
      </c>
      <c r="S5750" s="12" t="n">
        <f aca="false">Q5750-R5750</f>
        <v>3476.5</v>
      </c>
      <c r="T5750" s="11" t="n">
        <f aca="false">IFERROR(S5750/Q5750,0)</f>
        <v>0.511111699187279</v>
      </c>
      <c r="U5750" s="13" t="n">
        <f aca="false">F5750-E5750</f>
        <v>23</v>
      </c>
      <c r="V5750" s="13" t="n">
        <f aca="false">G5750-F5750</f>
        <v>3</v>
      </c>
      <c r="W5750" s="13" t="n">
        <f aca="false">G5750-E5750</f>
        <v>26</v>
      </c>
      <c r="X5750" s="10" t="n">
        <f aca="false">YEAR(E5750)</f>
        <v>2020</v>
      </c>
      <c r="Y5750" s="0" t="str">
        <f aca="false">TEXT(E5750,"yyyy-mm")</f>
        <v>2020-04</v>
      </c>
      <c r="Z5750" s="0" t="str">
        <f aca="false">"Q"&amp;ROUNDUP(MONTH(E5750)/3,0)&amp;"-"&amp;YEAR(E5750)</f>
        <v>Q2-2020</v>
      </c>
    </row>
    <row r="5751" customFormat="false" ht="14.25" hidden="false" customHeight="false" outlineLevel="0" collapsed="false">
      <c r="A5751" s="0" t="s">
        <v>5793</v>
      </c>
      <c r="B5751" s="0" t="s">
        <v>43</v>
      </c>
      <c r="C5751" s="0" t="s">
        <v>48</v>
      </c>
      <c r="D5751" s="9" t="n">
        <v>43800</v>
      </c>
      <c r="E5751" s="9" t="n">
        <v>43933</v>
      </c>
      <c r="F5751" s="9" t="n">
        <v>43942</v>
      </c>
      <c r="G5751" s="9" t="n">
        <v>43951</v>
      </c>
      <c r="H5751" s="10" t="s">
        <v>36</v>
      </c>
      <c r="I5751" s="0" t="n">
        <v>28</v>
      </c>
      <c r="J5751" s="0" t="n">
        <v>3</v>
      </c>
      <c r="K5751" s="0" t="n">
        <v>16</v>
      </c>
      <c r="L5751" s="0" t="n">
        <v>37</v>
      </c>
      <c r="M5751" s="0" t="n">
        <v>4</v>
      </c>
      <c r="N5751" s="11" t="n">
        <v>0.15</v>
      </c>
      <c r="O5751" s="12" t="n">
        <v>2665.26</v>
      </c>
      <c r="P5751" s="12" t="n">
        <v>3919.5</v>
      </c>
      <c r="Q5751" s="12" t="n">
        <f aca="false">M5751*P5751*(1-N5751)</f>
        <v>13326.3</v>
      </c>
      <c r="R5751" s="12" t="n">
        <f aca="false">M5751*O5751</f>
        <v>10661.04</v>
      </c>
      <c r="S5751" s="12" t="n">
        <f aca="false">Q5751-R5751</f>
        <v>2665.26</v>
      </c>
      <c r="T5751" s="11" t="n">
        <f aca="false">IFERROR(S5751/Q5751,0)</f>
        <v>0.2</v>
      </c>
      <c r="U5751" s="13" t="n">
        <f aca="false">F5751-E5751</f>
        <v>9</v>
      </c>
      <c r="V5751" s="13" t="n">
        <f aca="false">G5751-F5751</f>
        <v>9</v>
      </c>
      <c r="W5751" s="13" t="n">
        <f aca="false">G5751-E5751</f>
        <v>18</v>
      </c>
      <c r="X5751" s="10" t="n">
        <f aca="false">YEAR(E5751)</f>
        <v>2020</v>
      </c>
      <c r="Y5751" s="0" t="str">
        <f aca="false">TEXT(E5751,"yyyy-mm")</f>
        <v>2020-04</v>
      </c>
      <c r="Z5751" s="0" t="str">
        <f aca="false">"Q"&amp;ROUNDUP(MONTH(E5751)/3,0)&amp;"-"&amp;YEAR(E5751)</f>
        <v>Q2-2020</v>
      </c>
    </row>
    <row r="5752" customFormat="false" ht="14.25" hidden="false" customHeight="false" outlineLevel="0" collapsed="false">
      <c r="A5752" s="0" t="s">
        <v>5794</v>
      </c>
      <c r="B5752" s="0" t="s">
        <v>41</v>
      </c>
      <c r="C5752" s="0" t="s">
        <v>39</v>
      </c>
      <c r="D5752" s="9" t="n">
        <v>43800</v>
      </c>
      <c r="E5752" s="9" t="n">
        <v>43933</v>
      </c>
      <c r="F5752" s="9" t="n">
        <v>43960</v>
      </c>
      <c r="G5752" s="9" t="n">
        <v>43970</v>
      </c>
      <c r="H5752" s="10" t="s">
        <v>36</v>
      </c>
      <c r="I5752" s="0" t="n">
        <v>24</v>
      </c>
      <c r="J5752" s="0" t="n">
        <v>5</v>
      </c>
      <c r="K5752" s="0" t="n">
        <v>88</v>
      </c>
      <c r="L5752" s="0" t="n">
        <v>36</v>
      </c>
      <c r="M5752" s="0" t="n">
        <v>6</v>
      </c>
      <c r="N5752" s="11" t="n">
        <v>0.075</v>
      </c>
      <c r="O5752" s="12" t="n">
        <v>917.36</v>
      </c>
      <c r="P5752" s="12" t="n">
        <v>1092.1</v>
      </c>
      <c r="Q5752" s="12" t="n">
        <f aca="false">M5752*P5752*(1-N5752)</f>
        <v>6061.155</v>
      </c>
      <c r="R5752" s="12" t="n">
        <f aca="false">M5752*O5752</f>
        <v>5504.16</v>
      </c>
      <c r="S5752" s="12" t="n">
        <f aca="false">Q5752-R5752</f>
        <v>556.995</v>
      </c>
      <c r="T5752" s="11" t="n">
        <f aca="false">IFERROR(S5752/Q5752,0)</f>
        <v>0.0918958515332474</v>
      </c>
      <c r="U5752" s="13" t="n">
        <f aca="false">F5752-E5752</f>
        <v>27</v>
      </c>
      <c r="V5752" s="13" t="n">
        <f aca="false">G5752-F5752</f>
        <v>10</v>
      </c>
      <c r="W5752" s="13" t="n">
        <f aca="false">G5752-E5752</f>
        <v>37</v>
      </c>
      <c r="X5752" s="10" t="n">
        <f aca="false">YEAR(E5752)</f>
        <v>2020</v>
      </c>
      <c r="Y5752" s="0" t="str">
        <f aca="false">TEXT(E5752,"yyyy-mm")</f>
        <v>2020-04</v>
      </c>
      <c r="Z5752" s="0" t="str">
        <f aca="false">"Q"&amp;ROUNDUP(MONTH(E5752)/3,0)&amp;"-"&amp;YEAR(E5752)</f>
        <v>Q2-2020</v>
      </c>
    </row>
    <row r="5753" customFormat="false" ht="14.25" hidden="false" customHeight="false" outlineLevel="0" collapsed="false">
      <c r="A5753" s="0" t="s">
        <v>5795</v>
      </c>
      <c r="B5753" s="0" t="s">
        <v>34</v>
      </c>
      <c r="C5753" s="0" t="s">
        <v>48</v>
      </c>
      <c r="D5753" s="9" t="n">
        <v>43800</v>
      </c>
      <c r="E5753" s="9" t="n">
        <v>43933</v>
      </c>
      <c r="F5753" s="9" t="n">
        <v>43950</v>
      </c>
      <c r="G5753" s="9" t="n">
        <v>43957</v>
      </c>
      <c r="H5753" s="10" t="s">
        <v>36</v>
      </c>
      <c r="I5753" s="0" t="n">
        <v>2</v>
      </c>
      <c r="J5753" s="0" t="n">
        <v>23</v>
      </c>
      <c r="K5753" s="0" t="n">
        <v>9</v>
      </c>
      <c r="L5753" s="0" t="n">
        <v>13</v>
      </c>
      <c r="M5753" s="0" t="n">
        <v>2</v>
      </c>
      <c r="N5753" s="11" t="n">
        <v>0.05</v>
      </c>
      <c r="O5753" s="12" t="n">
        <v>750.4</v>
      </c>
      <c r="P5753" s="12" t="n">
        <v>938</v>
      </c>
      <c r="Q5753" s="12" t="n">
        <f aca="false">M5753*P5753*(1-N5753)</f>
        <v>1782.2</v>
      </c>
      <c r="R5753" s="12" t="n">
        <f aca="false">M5753*O5753</f>
        <v>1500.8</v>
      </c>
      <c r="S5753" s="12" t="n">
        <f aca="false">Q5753-R5753</f>
        <v>281.4</v>
      </c>
      <c r="T5753" s="11" t="n">
        <f aca="false">IFERROR(S5753/Q5753,0)</f>
        <v>0.157894736842105</v>
      </c>
      <c r="U5753" s="13" t="n">
        <f aca="false">F5753-E5753</f>
        <v>17</v>
      </c>
      <c r="V5753" s="13" t="n">
        <f aca="false">G5753-F5753</f>
        <v>7</v>
      </c>
      <c r="W5753" s="13" t="n">
        <f aca="false">G5753-E5753</f>
        <v>24</v>
      </c>
      <c r="X5753" s="10" t="n">
        <f aca="false">YEAR(E5753)</f>
        <v>2020</v>
      </c>
      <c r="Y5753" s="0" t="str">
        <f aca="false">TEXT(E5753,"yyyy-mm")</f>
        <v>2020-04</v>
      </c>
      <c r="Z5753" s="0" t="str">
        <f aca="false">"Q"&amp;ROUNDUP(MONTH(E5753)/3,0)&amp;"-"&amp;YEAR(E5753)</f>
        <v>Q2-2020</v>
      </c>
    </row>
    <row r="5754" customFormat="false" ht="14.25" hidden="false" customHeight="false" outlineLevel="0" collapsed="false">
      <c r="A5754" s="0" t="s">
        <v>5796</v>
      </c>
      <c r="B5754" s="0" t="s">
        <v>34</v>
      </c>
      <c r="C5754" s="0" t="s">
        <v>79</v>
      </c>
      <c r="D5754" s="9" t="n">
        <v>43800</v>
      </c>
      <c r="E5754" s="9" t="n">
        <v>43933</v>
      </c>
      <c r="F5754" s="9" t="n">
        <v>43953</v>
      </c>
      <c r="G5754" s="9" t="n">
        <v>43956</v>
      </c>
      <c r="H5754" s="10" t="s">
        <v>36</v>
      </c>
      <c r="I5754" s="0" t="n">
        <v>10</v>
      </c>
      <c r="J5754" s="0" t="n">
        <v>9</v>
      </c>
      <c r="K5754" s="0" t="n">
        <v>85</v>
      </c>
      <c r="L5754" s="0" t="n">
        <v>15</v>
      </c>
      <c r="M5754" s="0" t="n">
        <v>1</v>
      </c>
      <c r="N5754" s="11" t="n">
        <v>0.15</v>
      </c>
      <c r="O5754" s="12" t="n">
        <v>1077.36</v>
      </c>
      <c r="P5754" s="12" t="n">
        <v>2244.5</v>
      </c>
      <c r="Q5754" s="12" t="n">
        <f aca="false">M5754*P5754*(1-N5754)</f>
        <v>1907.825</v>
      </c>
      <c r="R5754" s="12" t="n">
        <f aca="false">M5754*O5754</f>
        <v>1077.36</v>
      </c>
      <c r="S5754" s="12" t="n">
        <f aca="false">Q5754-R5754</f>
        <v>830.465</v>
      </c>
      <c r="T5754" s="11" t="n">
        <f aca="false">IFERROR(S5754/Q5754,0)</f>
        <v>0.435294117647059</v>
      </c>
      <c r="U5754" s="13" t="n">
        <f aca="false">F5754-E5754</f>
        <v>20</v>
      </c>
      <c r="V5754" s="13" t="n">
        <f aca="false">G5754-F5754</f>
        <v>3</v>
      </c>
      <c r="W5754" s="13" t="n">
        <f aca="false">G5754-E5754</f>
        <v>23</v>
      </c>
      <c r="X5754" s="10" t="n">
        <f aca="false">YEAR(E5754)</f>
        <v>2020</v>
      </c>
      <c r="Y5754" s="0" t="str">
        <f aca="false">TEXT(E5754,"yyyy-mm")</f>
        <v>2020-04</v>
      </c>
      <c r="Z5754" s="0" t="str">
        <f aca="false">"Q"&amp;ROUNDUP(MONTH(E5754)/3,0)&amp;"-"&amp;YEAR(E5754)</f>
        <v>Q2-2020</v>
      </c>
    </row>
    <row r="5755" customFormat="false" ht="14.25" hidden="false" customHeight="false" outlineLevel="0" collapsed="false">
      <c r="A5755" s="0" t="s">
        <v>5797</v>
      </c>
      <c r="B5755" s="0" t="s">
        <v>38</v>
      </c>
      <c r="C5755" s="0" t="s">
        <v>46</v>
      </c>
      <c r="D5755" s="9" t="n">
        <v>43800</v>
      </c>
      <c r="E5755" s="9" t="n">
        <v>43933</v>
      </c>
      <c r="F5755" s="9" t="n">
        <v>43955</v>
      </c>
      <c r="G5755" s="9" t="n">
        <v>43961</v>
      </c>
      <c r="H5755" s="10" t="s">
        <v>36</v>
      </c>
      <c r="I5755" s="0" t="n">
        <v>16</v>
      </c>
      <c r="J5755" s="0" t="n">
        <v>50</v>
      </c>
      <c r="K5755" s="0" t="n">
        <v>315</v>
      </c>
      <c r="L5755" s="0" t="n">
        <v>26</v>
      </c>
      <c r="M5755" s="0" t="n">
        <v>1</v>
      </c>
      <c r="N5755" s="11" t="n">
        <v>0.05</v>
      </c>
      <c r="O5755" s="12" t="n">
        <v>1215.92</v>
      </c>
      <c r="P5755" s="12" t="n">
        <v>2338.3</v>
      </c>
      <c r="Q5755" s="12" t="n">
        <f aca="false">M5755*P5755*(1-N5755)</f>
        <v>2221.385</v>
      </c>
      <c r="R5755" s="12" t="n">
        <f aca="false">M5755*O5755</f>
        <v>1215.92</v>
      </c>
      <c r="S5755" s="12" t="n">
        <f aca="false">Q5755-R5755</f>
        <v>1005.465</v>
      </c>
      <c r="T5755" s="11" t="n">
        <f aca="false">IFERROR(S5755/Q5755,0)</f>
        <v>0.452629778268963</v>
      </c>
      <c r="U5755" s="13" t="n">
        <f aca="false">F5755-E5755</f>
        <v>22</v>
      </c>
      <c r="V5755" s="13" t="n">
        <f aca="false">G5755-F5755</f>
        <v>6</v>
      </c>
      <c r="W5755" s="13" t="n">
        <f aca="false">G5755-E5755</f>
        <v>28</v>
      </c>
      <c r="X5755" s="10" t="n">
        <f aca="false">YEAR(E5755)</f>
        <v>2020</v>
      </c>
      <c r="Y5755" s="0" t="str">
        <f aca="false">TEXT(E5755,"yyyy-mm")</f>
        <v>2020-04</v>
      </c>
      <c r="Z5755" s="0" t="str">
        <f aca="false">"Q"&amp;ROUNDUP(MONTH(E5755)/3,0)&amp;"-"&amp;YEAR(E5755)</f>
        <v>Q2-2020</v>
      </c>
    </row>
    <row r="5756" customFormat="false" ht="14.25" hidden="false" customHeight="false" outlineLevel="0" collapsed="false">
      <c r="A5756" s="0" t="s">
        <v>5798</v>
      </c>
      <c r="B5756" s="0" t="s">
        <v>38</v>
      </c>
      <c r="C5756" s="0" t="s">
        <v>39</v>
      </c>
      <c r="D5756" s="9" t="n">
        <v>43800</v>
      </c>
      <c r="E5756" s="9" t="n">
        <v>43933</v>
      </c>
      <c r="F5756" s="9" t="n">
        <v>43946</v>
      </c>
      <c r="G5756" s="9" t="n">
        <v>43951</v>
      </c>
      <c r="H5756" s="10" t="s">
        <v>36</v>
      </c>
      <c r="I5756" s="0" t="n">
        <v>15</v>
      </c>
      <c r="J5756" s="0" t="n">
        <v>16</v>
      </c>
      <c r="K5756" s="0" t="n">
        <v>156</v>
      </c>
      <c r="L5756" s="0" t="n">
        <v>12</v>
      </c>
      <c r="M5756" s="0" t="n">
        <v>7</v>
      </c>
      <c r="N5756" s="11" t="n">
        <v>0.05</v>
      </c>
      <c r="O5756" s="12" t="n">
        <v>2456.62</v>
      </c>
      <c r="P5756" s="12" t="n">
        <v>3899.4</v>
      </c>
      <c r="Q5756" s="12" t="n">
        <f aca="false">M5756*P5756*(1-N5756)</f>
        <v>25931.01</v>
      </c>
      <c r="R5756" s="12" t="n">
        <f aca="false">M5756*O5756</f>
        <v>17196.34</v>
      </c>
      <c r="S5756" s="12" t="n">
        <f aca="false">Q5756-R5756</f>
        <v>8734.67</v>
      </c>
      <c r="T5756" s="11" t="n">
        <f aca="false">IFERROR(S5756/Q5756,0)</f>
        <v>0.336842645157285</v>
      </c>
      <c r="U5756" s="13" t="n">
        <f aca="false">F5756-E5756</f>
        <v>13</v>
      </c>
      <c r="V5756" s="13" t="n">
        <f aca="false">G5756-F5756</f>
        <v>5</v>
      </c>
      <c r="W5756" s="13" t="n">
        <f aca="false">G5756-E5756</f>
        <v>18</v>
      </c>
      <c r="X5756" s="10" t="n">
        <f aca="false">YEAR(E5756)</f>
        <v>2020</v>
      </c>
      <c r="Y5756" s="0" t="str">
        <f aca="false">TEXT(E5756,"yyyy-mm")</f>
        <v>2020-04</v>
      </c>
      <c r="Z5756" s="0" t="str">
        <f aca="false">"Q"&amp;ROUNDUP(MONTH(E5756)/3,0)&amp;"-"&amp;YEAR(E5756)</f>
        <v>Q2-2020</v>
      </c>
    </row>
    <row r="5757" customFormat="false" ht="14.25" hidden="false" customHeight="false" outlineLevel="0" collapsed="false">
      <c r="A5757" s="0" t="s">
        <v>5799</v>
      </c>
      <c r="B5757" s="0" t="s">
        <v>43</v>
      </c>
      <c r="C5757" s="0" t="s">
        <v>46</v>
      </c>
      <c r="D5757" s="9" t="n">
        <v>43800</v>
      </c>
      <c r="E5757" s="9" t="n">
        <v>43933</v>
      </c>
      <c r="F5757" s="9" t="n">
        <v>43948</v>
      </c>
      <c r="G5757" s="9" t="n">
        <v>43949</v>
      </c>
      <c r="H5757" s="10" t="s">
        <v>36</v>
      </c>
      <c r="I5757" s="0" t="n">
        <v>28</v>
      </c>
      <c r="J5757" s="0" t="n">
        <v>45</v>
      </c>
      <c r="K5757" s="0" t="n">
        <v>303</v>
      </c>
      <c r="L5757" s="0" t="n">
        <v>30</v>
      </c>
      <c r="M5757" s="0" t="n">
        <v>1</v>
      </c>
      <c r="N5757" s="11" t="n">
        <v>0.075</v>
      </c>
      <c r="O5757" s="12" t="n">
        <v>852.04</v>
      </c>
      <c r="P5757" s="12" t="n">
        <v>1051.9</v>
      </c>
      <c r="Q5757" s="12" t="n">
        <f aca="false">M5757*P5757*(1-N5757)</f>
        <v>973.0075</v>
      </c>
      <c r="R5757" s="12" t="n">
        <f aca="false">M5757*O5757</f>
        <v>852.04</v>
      </c>
      <c r="S5757" s="12" t="n">
        <f aca="false">Q5757-R5757</f>
        <v>120.9675</v>
      </c>
      <c r="T5757" s="11" t="n">
        <f aca="false">IFERROR(S5757/Q5757,0)</f>
        <v>0.124323296583017</v>
      </c>
      <c r="U5757" s="13" t="n">
        <f aca="false">F5757-E5757</f>
        <v>15</v>
      </c>
      <c r="V5757" s="13" t="n">
        <f aca="false">G5757-F5757</f>
        <v>1</v>
      </c>
      <c r="W5757" s="13" t="n">
        <f aca="false">G5757-E5757</f>
        <v>16</v>
      </c>
      <c r="X5757" s="10" t="n">
        <f aca="false">YEAR(E5757)</f>
        <v>2020</v>
      </c>
      <c r="Y5757" s="0" t="str">
        <f aca="false">TEXT(E5757,"yyyy-mm")</f>
        <v>2020-04</v>
      </c>
      <c r="Z5757" s="0" t="str">
        <f aca="false">"Q"&amp;ROUNDUP(MONTH(E5757)/3,0)&amp;"-"&amp;YEAR(E5757)</f>
        <v>Q2-2020</v>
      </c>
    </row>
    <row r="5758" customFormat="false" ht="14.25" hidden="false" customHeight="false" outlineLevel="0" collapsed="false">
      <c r="A5758" s="0" t="s">
        <v>5800</v>
      </c>
      <c r="B5758" s="0" t="s">
        <v>34</v>
      </c>
      <c r="C5758" s="0" t="s">
        <v>48</v>
      </c>
      <c r="D5758" s="9" t="n">
        <v>43800</v>
      </c>
      <c r="E5758" s="9" t="n">
        <v>43933</v>
      </c>
      <c r="F5758" s="9" t="n">
        <v>43936</v>
      </c>
      <c r="G5758" s="9" t="n">
        <v>43946</v>
      </c>
      <c r="H5758" s="10" t="s">
        <v>36</v>
      </c>
      <c r="I5758" s="0" t="n">
        <v>3</v>
      </c>
      <c r="J5758" s="0" t="n">
        <v>36</v>
      </c>
      <c r="K5758" s="0" t="n">
        <v>4</v>
      </c>
      <c r="L5758" s="0" t="n">
        <v>43</v>
      </c>
      <c r="M5758" s="0" t="n">
        <v>5</v>
      </c>
      <c r="N5758" s="11" t="n">
        <v>0.2</v>
      </c>
      <c r="O5758" s="12" t="n">
        <v>600.32</v>
      </c>
      <c r="P5758" s="12" t="n">
        <v>1072</v>
      </c>
      <c r="Q5758" s="12" t="n">
        <f aca="false">M5758*P5758*(1-N5758)</f>
        <v>4288</v>
      </c>
      <c r="R5758" s="12" t="n">
        <f aca="false">M5758*O5758</f>
        <v>3001.6</v>
      </c>
      <c r="S5758" s="12" t="n">
        <f aca="false">Q5758-R5758</f>
        <v>1286.4</v>
      </c>
      <c r="T5758" s="11" t="n">
        <f aca="false">IFERROR(S5758/Q5758,0)</f>
        <v>0.3</v>
      </c>
      <c r="U5758" s="13" t="n">
        <f aca="false">F5758-E5758</f>
        <v>3</v>
      </c>
      <c r="V5758" s="13" t="n">
        <f aca="false">G5758-F5758</f>
        <v>10</v>
      </c>
      <c r="W5758" s="13" t="n">
        <f aca="false">G5758-E5758</f>
        <v>13</v>
      </c>
      <c r="X5758" s="10" t="n">
        <f aca="false">YEAR(E5758)</f>
        <v>2020</v>
      </c>
      <c r="Y5758" s="0" t="str">
        <f aca="false">TEXT(E5758,"yyyy-mm")</f>
        <v>2020-04</v>
      </c>
      <c r="Z5758" s="0" t="str">
        <f aca="false">"Q"&amp;ROUNDUP(MONTH(E5758)/3,0)&amp;"-"&amp;YEAR(E5758)</f>
        <v>Q2-2020</v>
      </c>
    </row>
    <row r="5759" customFormat="false" ht="14.25" hidden="false" customHeight="false" outlineLevel="0" collapsed="false">
      <c r="A5759" s="0" t="s">
        <v>5801</v>
      </c>
      <c r="B5759" s="0" t="s">
        <v>43</v>
      </c>
      <c r="C5759" s="0" t="s">
        <v>79</v>
      </c>
      <c r="D5759" s="9" t="n">
        <v>43800</v>
      </c>
      <c r="E5759" s="9" t="n">
        <v>43934</v>
      </c>
      <c r="F5759" s="9" t="n">
        <v>43949</v>
      </c>
      <c r="G5759" s="9" t="n">
        <v>43951</v>
      </c>
      <c r="H5759" s="10" t="s">
        <v>36</v>
      </c>
      <c r="I5759" s="0" t="n">
        <v>27</v>
      </c>
      <c r="J5759" s="0" t="n">
        <v>4</v>
      </c>
      <c r="K5759" s="0" t="n">
        <v>84</v>
      </c>
      <c r="L5759" s="0" t="n">
        <v>45</v>
      </c>
      <c r="M5759" s="0" t="n">
        <v>8</v>
      </c>
      <c r="N5759" s="11" t="n">
        <v>0.1</v>
      </c>
      <c r="O5759" s="12" t="n">
        <v>955.15</v>
      </c>
      <c r="P5759" s="12" t="n">
        <v>1768.8</v>
      </c>
      <c r="Q5759" s="12" t="n">
        <f aca="false">M5759*P5759*(1-N5759)</f>
        <v>12735.36</v>
      </c>
      <c r="R5759" s="12" t="n">
        <f aca="false">M5759*O5759</f>
        <v>7641.2</v>
      </c>
      <c r="S5759" s="12" t="n">
        <f aca="false">Q5759-R5759</f>
        <v>5094.16</v>
      </c>
      <c r="T5759" s="11" t="n">
        <f aca="false">IFERROR(S5759/Q5759,0)</f>
        <v>0.40000125634454</v>
      </c>
      <c r="U5759" s="13" t="n">
        <f aca="false">F5759-E5759</f>
        <v>15</v>
      </c>
      <c r="V5759" s="13" t="n">
        <f aca="false">G5759-F5759</f>
        <v>2</v>
      </c>
      <c r="W5759" s="13" t="n">
        <f aca="false">G5759-E5759</f>
        <v>17</v>
      </c>
      <c r="X5759" s="10" t="n">
        <f aca="false">YEAR(E5759)</f>
        <v>2020</v>
      </c>
      <c r="Y5759" s="0" t="str">
        <f aca="false">TEXT(E5759,"yyyy-mm")</f>
        <v>2020-04</v>
      </c>
      <c r="Z5759" s="0" t="str">
        <f aca="false">"Q"&amp;ROUNDUP(MONTH(E5759)/3,0)&amp;"-"&amp;YEAR(E5759)</f>
        <v>Q2-2020</v>
      </c>
    </row>
    <row r="5760" customFormat="false" ht="14.25" hidden="false" customHeight="false" outlineLevel="0" collapsed="false">
      <c r="A5760" s="0" t="s">
        <v>5802</v>
      </c>
      <c r="B5760" s="0" t="s">
        <v>41</v>
      </c>
      <c r="C5760" s="0" t="s">
        <v>39</v>
      </c>
      <c r="D5760" s="9" t="n">
        <v>43800</v>
      </c>
      <c r="E5760" s="9" t="n">
        <v>43934</v>
      </c>
      <c r="F5760" s="9" t="n">
        <v>43957</v>
      </c>
      <c r="G5760" s="9" t="n">
        <v>43965</v>
      </c>
      <c r="H5760" s="10" t="s">
        <v>36</v>
      </c>
      <c r="I5760" s="0" t="n">
        <v>21</v>
      </c>
      <c r="J5760" s="0" t="n">
        <v>14</v>
      </c>
      <c r="K5760" s="0" t="n">
        <v>157</v>
      </c>
      <c r="L5760" s="0" t="n">
        <v>32</v>
      </c>
      <c r="M5760" s="0" t="n">
        <v>4</v>
      </c>
      <c r="N5760" s="11" t="n">
        <v>0.15</v>
      </c>
      <c r="O5760" s="12" t="n">
        <v>144.72</v>
      </c>
      <c r="P5760" s="12" t="n">
        <v>180.9</v>
      </c>
      <c r="Q5760" s="12" t="n">
        <f aca="false">M5760*P5760*(1-N5760)</f>
        <v>615.06</v>
      </c>
      <c r="R5760" s="12" t="n">
        <f aca="false">M5760*O5760</f>
        <v>578.88</v>
      </c>
      <c r="S5760" s="12" t="n">
        <f aca="false">Q5760-R5760</f>
        <v>36.1800000000001</v>
      </c>
      <c r="T5760" s="11" t="n">
        <f aca="false">IFERROR(S5760/Q5760,0)</f>
        <v>0.0588235294117648</v>
      </c>
      <c r="U5760" s="13" t="n">
        <f aca="false">F5760-E5760</f>
        <v>23</v>
      </c>
      <c r="V5760" s="13" t="n">
        <f aca="false">G5760-F5760</f>
        <v>8</v>
      </c>
      <c r="W5760" s="13" t="n">
        <f aca="false">G5760-E5760</f>
        <v>31</v>
      </c>
      <c r="X5760" s="10" t="n">
        <f aca="false">YEAR(E5760)</f>
        <v>2020</v>
      </c>
      <c r="Y5760" s="0" t="str">
        <f aca="false">TEXT(E5760,"yyyy-mm")</f>
        <v>2020-04</v>
      </c>
      <c r="Z5760" s="0" t="str">
        <f aca="false">"Q"&amp;ROUNDUP(MONTH(E5760)/3,0)&amp;"-"&amp;YEAR(E5760)</f>
        <v>Q2-2020</v>
      </c>
    </row>
    <row r="5761" customFormat="false" ht="14.25" hidden="false" customHeight="false" outlineLevel="0" collapsed="false">
      <c r="A5761" s="0" t="s">
        <v>5803</v>
      </c>
      <c r="B5761" s="0" t="s">
        <v>38</v>
      </c>
      <c r="C5761" s="0" t="s">
        <v>35</v>
      </c>
      <c r="D5761" s="9" t="n">
        <v>43800</v>
      </c>
      <c r="E5761" s="9" t="n">
        <v>43934</v>
      </c>
      <c r="F5761" s="9" t="n">
        <v>43956</v>
      </c>
      <c r="G5761" s="9" t="n">
        <v>43958</v>
      </c>
      <c r="H5761" s="10" t="s">
        <v>36</v>
      </c>
      <c r="I5761" s="0" t="n">
        <v>17</v>
      </c>
      <c r="J5761" s="0" t="n">
        <v>36</v>
      </c>
      <c r="K5761" s="0" t="n">
        <v>260</v>
      </c>
      <c r="L5761" s="0" t="n">
        <v>32</v>
      </c>
      <c r="M5761" s="0" t="n">
        <v>7</v>
      </c>
      <c r="N5761" s="11" t="n">
        <v>0.2</v>
      </c>
      <c r="O5761" s="12" t="n">
        <v>161.6</v>
      </c>
      <c r="P5761" s="12" t="n">
        <v>241.2</v>
      </c>
      <c r="Q5761" s="12" t="n">
        <f aca="false">M5761*P5761*(1-N5761)</f>
        <v>1350.72</v>
      </c>
      <c r="R5761" s="12" t="n">
        <f aca="false">M5761*O5761</f>
        <v>1131.2</v>
      </c>
      <c r="S5761" s="12" t="n">
        <f aca="false">Q5761-R5761</f>
        <v>219.52</v>
      </c>
      <c r="T5761" s="11" t="n">
        <f aca="false">IFERROR(S5761/Q5761,0)</f>
        <v>0.162520729684909</v>
      </c>
      <c r="U5761" s="13" t="n">
        <f aca="false">F5761-E5761</f>
        <v>22</v>
      </c>
      <c r="V5761" s="13" t="n">
        <f aca="false">G5761-F5761</f>
        <v>2</v>
      </c>
      <c r="W5761" s="13" t="n">
        <f aca="false">G5761-E5761</f>
        <v>24</v>
      </c>
      <c r="X5761" s="10" t="n">
        <f aca="false">YEAR(E5761)</f>
        <v>2020</v>
      </c>
      <c r="Y5761" s="0" t="str">
        <f aca="false">TEXT(E5761,"yyyy-mm")</f>
        <v>2020-04</v>
      </c>
      <c r="Z5761" s="0" t="str">
        <f aca="false">"Q"&amp;ROUNDUP(MONTH(E5761)/3,0)&amp;"-"&amp;YEAR(E5761)</f>
        <v>Q2-2020</v>
      </c>
    </row>
    <row r="5762" customFormat="false" ht="14.25" hidden="false" customHeight="false" outlineLevel="0" collapsed="false">
      <c r="A5762" s="0" t="s">
        <v>5804</v>
      </c>
      <c r="B5762" s="0" t="s">
        <v>38</v>
      </c>
      <c r="C5762" s="0" t="s">
        <v>58</v>
      </c>
      <c r="D5762" s="9" t="n">
        <v>43800</v>
      </c>
      <c r="E5762" s="9" t="n">
        <v>43934</v>
      </c>
      <c r="F5762" s="9" t="n">
        <v>43962</v>
      </c>
      <c r="G5762" s="9" t="n">
        <v>43965</v>
      </c>
      <c r="H5762" s="10" t="s">
        <v>36</v>
      </c>
      <c r="I5762" s="0" t="n">
        <v>20</v>
      </c>
      <c r="J5762" s="0" t="n">
        <v>20</v>
      </c>
      <c r="K5762" s="0" t="n">
        <v>342</v>
      </c>
      <c r="L5762" s="0" t="n">
        <v>6</v>
      </c>
      <c r="M5762" s="0" t="n">
        <v>1</v>
      </c>
      <c r="N5762" s="11" t="n">
        <v>0.075</v>
      </c>
      <c r="O5762" s="12" t="n">
        <v>972.04</v>
      </c>
      <c r="P5762" s="12" t="n">
        <v>1869.3</v>
      </c>
      <c r="Q5762" s="12" t="n">
        <f aca="false">M5762*P5762*(1-N5762)</f>
        <v>1729.1025</v>
      </c>
      <c r="R5762" s="12" t="n">
        <f aca="false">M5762*O5762</f>
        <v>972.04</v>
      </c>
      <c r="S5762" s="12" t="n">
        <f aca="false">Q5762-R5762</f>
        <v>757.0625</v>
      </c>
      <c r="T5762" s="11" t="n">
        <f aca="false">IFERROR(S5762/Q5762,0)</f>
        <v>0.437835524498981</v>
      </c>
      <c r="U5762" s="13" t="n">
        <f aca="false">F5762-E5762</f>
        <v>28</v>
      </c>
      <c r="V5762" s="13" t="n">
        <f aca="false">G5762-F5762</f>
        <v>3</v>
      </c>
      <c r="W5762" s="13" t="n">
        <f aca="false">G5762-E5762</f>
        <v>31</v>
      </c>
      <c r="X5762" s="10" t="n">
        <f aca="false">YEAR(E5762)</f>
        <v>2020</v>
      </c>
      <c r="Y5762" s="0" t="str">
        <f aca="false">TEXT(E5762,"yyyy-mm")</f>
        <v>2020-04</v>
      </c>
      <c r="Z5762" s="0" t="str">
        <f aca="false">"Q"&amp;ROUNDUP(MONTH(E5762)/3,0)&amp;"-"&amp;YEAR(E5762)</f>
        <v>Q2-2020</v>
      </c>
    </row>
    <row r="5763" customFormat="false" ht="14.25" hidden="false" customHeight="false" outlineLevel="0" collapsed="false">
      <c r="A5763" s="0" t="s">
        <v>5805</v>
      </c>
      <c r="B5763" s="0" t="s">
        <v>34</v>
      </c>
      <c r="C5763" s="0" t="s">
        <v>58</v>
      </c>
      <c r="D5763" s="9" t="n">
        <v>43800</v>
      </c>
      <c r="E5763" s="9" t="n">
        <v>43934</v>
      </c>
      <c r="F5763" s="9" t="n">
        <v>43951</v>
      </c>
      <c r="G5763" s="9" t="n">
        <v>43960</v>
      </c>
      <c r="H5763" s="10" t="s">
        <v>36</v>
      </c>
      <c r="I5763" s="0" t="n">
        <v>3</v>
      </c>
      <c r="J5763" s="0" t="n">
        <v>41</v>
      </c>
      <c r="K5763" s="0" t="n">
        <v>363</v>
      </c>
      <c r="L5763" s="0" t="n">
        <v>30</v>
      </c>
      <c r="M5763" s="0" t="n">
        <v>2</v>
      </c>
      <c r="N5763" s="11" t="n">
        <v>0.075</v>
      </c>
      <c r="O5763" s="12" t="n">
        <v>2366.17</v>
      </c>
      <c r="P5763" s="12" t="n">
        <v>2921.2</v>
      </c>
      <c r="Q5763" s="12" t="n">
        <f aca="false">M5763*P5763*(1-N5763)</f>
        <v>5404.22</v>
      </c>
      <c r="R5763" s="12" t="n">
        <f aca="false">M5763*O5763</f>
        <v>4732.34</v>
      </c>
      <c r="S5763" s="12" t="n">
        <f aca="false">Q5763-R5763</f>
        <v>671.88</v>
      </c>
      <c r="T5763" s="11" t="n">
        <f aca="false">IFERROR(S5763/Q5763,0)</f>
        <v>0.124325064486642</v>
      </c>
      <c r="U5763" s="13" t="n">
        <f aca="false">F5763-E5763</f>
        <v>17</v>
      </c>
      <c r="V5763" s="13" t="n">
        <f aca="false">G5763-F5763</f>
        <v>9</v>
      </c>
      <c r="W5763" s="13" t="n">
        <f aca="false">G5763-E5763</f>
        <v>26</v>
      </c>
      <c r="X5763" s="10" t="n">
        <f aca="false">YEAR(E5763)</f>
        <v>2020</v>
      </c>
      <c r="Y5763" s="0" t="str">
        <f aca="false">TEXT(E5763,"yyyy-mm")</f>
        <v>2020-04</v>
      </c>
      <c r="Z5763" s="0" t="str">
        <f aca="false">"Q"&amp;ROUNDUP(MONTH(E5763)/3,0)&amp;"-"&amp;YEAR(E5763)</f>
        <v>Q2-2020</v>
      </c>
    </row>
    <row r="5764" customFormat="false" ht="14.25" hidden="false" customHeight="false" outlineLevel="0" collapsed="false">
      <c r="A5764" s="0" t="s">
        <v>5806</v>
      </c>
      <c r="B5764" s="0" t="s">
        <v>41</v>
      </c>
      <c r="C5764" s="0" t="s">
        <v>46</v>
      </c>
      <c r="D5764" s="9" t="n">
        <v>43900</v>
      </c>
      <c r="E5764" s="9" t="n">
        <v>43935</v>
      </c>
      <c r="F5764" s="9" t="n">
        <v>43939</v>
      </c>
      <c r="G5764" s="9" t="n">
        <v>43949</v>
      </c>
      <c r="H5764" s="10" t="s">
        <v>36</v>
      </c>
      <c r="I5764" s="0" t="n">
        <v>24</v>
      </c>
      <c r="J5764" s="0" t="n">
        <v>47</v>
      </c>
      <c r="K5764" s="0" t="n">
        <v>300</v>
      </c>
      <c r="L5764" s="0" t="n">
        <v>46</v>
      </c>
      <c r="M5764" s="0" t="n">
        <v>7</v>
      </c>
      <c r="N5764" s="11" t="n">
        <v>0.05</v>
      </c>
      <c r="O5764" s="12" t="n">
        <v>1059.4</v>
      </c>
      <c r="P5764" s="12" t="n">
        <v>1795.6</v>
      </c>
      <c r="Q5764" s="12" t="n">
        <f aca="false">M5764*P5764*(1-N5764)</f>
        <v>11940.74</v>
      </c>
      <c r="R5764" s="12" t="n">
        <f aca="false">M5764*O5764</f>
        <v>7415.8</v>
      </c>
      <c r="S5764" s="12" t="n">
        <f aca="false">Q5764-R5764</f>
        <v>4524.94</v>
      </c>
      <c r="T5764" s="11" t="n">
        <f aca="false">IFERROR(S5764/Q5764,0)</f>
        <v>0.378949713334349</v>
      </c>
      <c r="U5764" s="13" t="n">
        <f aca="false">F5764-E5764</f>
        <v>4</v>
      </c>
      <c r="V5764" s="13" t="n">
        <f aca="false">G5764-F5764</f>
        <v>10</v>
      </c>
      <c r="W5764" s="13" t="n">
        <f aca="false">G5764-E5764</f>
        <v>14</v>
      </c>
      <c r="X5764" s="10" t="n">
        <f aca="false">YEAR(E5764)</f>
        <v>2020</v>
      </c>
      <c r="Y5764" s="0" t="str">
        <f aca="false">TEXT(E5764,"yyyy-mm")</f>
        <v>2020-04</v>
      </c>
      <c r="Z5764" s="0" t="str">
        <f aca="false">"Q"&amp;ROUNDUP(MONTH(E5764)/3,0)&amp;"-"&amp;YEAR(E5764)</f>
        <v>Q2-2020</v>
      </c>
    </row>
    <row r="5765" customFormat="false" ht="14.25" hidden="false" customHeight="false" outlineLevel="0" collapsed="false">
      <c r="A5765" s="0" t="s">
        <v>5807</v>
      </c>
      <c r="B5765" s="0" t="s">
        <v>34</v>
      </c>
      <c r="C5765" s="0" t="s">
        <v>46</v>
      </c>
      <c r="D5765" s="9" t="n">
        <v>43800</v>
      </c>
      <c r="E5765" s="9" t="n">
        <v>43935</v>
      </c>
      <c r="F5765" s="9" t="n">
        <v>43937</v>
      </c>
      <c r="G5765" s="9" t="n">
        <v>43940</v>
      </c>
      <c r="H5765" s="10" t="s">
        <v>36</v>
      </c>
      <c r="I5765" s="0" t="n">
        <v>1</v>
      </c>
      <c r="J5765" s="0" t="n">
        <v>17</v>
      </c>
      <c r="K5765" s="0" t="n">
        <v>284</v>
      </c>
      <c r="L5765" s="0" t="n">
        <v>7</v>
      </c>
      <c r="M5765" s="0" t="n">
        <v>3</v>
      </c>
      <c r="N5765" s="11" t="n">
        <v>0.1</v>
      </c>
      <c r="O5765" s="12" t="n">
        <v>492.05</v>
      </c>
      <c r="P5765" s="12" t="n">
        <v>911.2</v>
      </c>
      <c r="Q5765" s="12" t="n">
        <f aca="false">M5765*P5765*(1-N5765)</f>
        <v>2460.24</v>
      </c>
      <c r="R5765" s="12" t="n">
        <f aca="false">M5765*O5765</f>
        <v>1476.15</v>
      </c>
      <c r="S5765" s="12" t="n">
        <f aca="false">Q5765-R5765</f>
        <v>984.09</v>
      </c>
      <c r="T5765" s="11" t="n">
        <f aca="false">IFERROR(S5765/Q5765,0)</f>
        <v>0.39999756121354</v>
      </c>
      <c r="U5765" s="13" t="n">
        <f aca="false">F5765-E5765</f>
        <v>2</v>
      </c>
      <c r="V5765" s="13" t="n">
        <f aca="false">G5765-F5765</f>
        <v>3</v>
      </c>
      <c r="W5765" s="13" t="n">
        <f aca="false">G5765-E5765</f>
        <v>5</v>
      </c>
      <c r="X5765" s="10" t="n">
        <f aca="false">YEAR(E5765)</f>
        <v>2020</v>
      </c>
      <c r="Y5765" s="0" t="str">
        <f aca="false">TEXT(E5765,"yyyy-mm")</f>
        <v>2020-04</v>
      </c>
      <c r="Z5765" s="0" t="str">
        <f aca="false">"Q"&amp;ROUNDUP(MONTH(E5765)/3,0)&amp;"-"&amp;YEAR(E5765)</f>
        <v>Q2-2020</v>
      </c>
    </row>
    <row r="5766" customFormat="false" ht="14.25" hidden="false" customHeight="false" outlineLevel="0" collapsed="false">
      <c r="A5766" s="0" t="s">
        <v>5808</v>
      </c>
      <c r="B5766" s="0" t="s">
        <v>38</v>
      </c>
      <c r="C5766" s="0" t="s">
        <v>39</v>
      </c>
      <c r="D5766" s="9" t="n">
        <v>43800</v>
      </c>
      <c r="E5766" s="9" t="n">
        <v>43935</v>
      </c>
      <c r="F5766" s="9" t="n">
        <v>43946</v>
      </c>
      <c r="G5766" s="9" t="n">
        <v>43951</v>
      </c>
      <c r="H5766" s="10" t="s">
        <v>36</v>
      </c>
      <c r="I5766" s="0" t="n">
        <v>18</v>
      </c>
      <c r="J5766" s="0" t="n">
        <v>5</v>
      </c>
      <c r="K5766" s="0" t="n">
        <v>100</v>
      </c>
      <c r="L5766" s="0" t="n">
        <v>45</v>
      </c>
      <c r="M5766" s="0" t="n">
        <v>7</v>
      </c>
      <c r="N5766" s="11" t="n">
        <v>0.05</v>
      </c>
      <c r="O5766" s="12" t="n">
        <v>2632.56</v>
      </c>
      <c r="P5766" s="12" t="n">
        <v>5601.2</v>
      </c>
      <c r="Q5766" s="12" t="n">
        <f aca="false">M5766*P5766*(1-N5766)</f>
        <v>37247.98</v>
      </c>
      <c r="R5766" s="12" t="n">
        <f aca="false">M5766*O5766</f>
        <v>18427.92</v>
      </c>
      <c r="S5766" s="12" t="n">
        <f aca="false">Q5766-R5766</f>
        <v>18820.06</v>
      </c>
      <c r="T5766" s="11" t="n">
        <f aca="false">IFERROR(S5766/Q5766,0)</f>
        <v>0.505263909613354</v>
      </c>
      <c r="U5766" s="13" t="n">
        <f aca="false">F5766-E5766</f>
        <v>11</v>
      </c>
      <c r="V5766" s="13" t="n">
        <f aca="false">G5766-F5766</f>
        <v>5</v>
      </c>
      <c r="W5766" s="13" t="n">
        <f aca="false">G5766-E5766</f>
        <v>16</v>
      </c>
      <c r="X5766" s="10" t="n">
        <f aca="false">YEAR(E5766)</f>
        <v>2020</v>
      </c>
      <c r="Y5766" s="0" t="str">
        <f aca="false">TEXT(E5766,"yyyy-mm")</f>
        <v>2020-04</v>
      </c>
      <c r="Z5766" s="0" t="str">
        <f aca="false">"Q"&amp;ROUNDUP(MONTH(E5766)/3,0)&amp;"-"&amp;YEAR(E5766)</f>
        <v>Q2-2020</v>
      </c>
    </row>
    <row r="5767" customFormat="false" ht="14.25" hidden="false" customHeight="false" outlineLevel="0" collapsed="false">
      <c r="A5767" s="0" t="s">
        <v>5809</v>
      </c>
      <c r="B5767" s="0" t="s">
        <v>34</v>
      </c>
      <c r="C5767" s="0" t="s">
        <v>35</v>
      </c>
      <c r="D5767" s="9" t="n">
        <v>43800</v>
      </c>
      <c r="E5767" s="9" t="n">
        <v>43935</v>
      </c>
      <c r="F5767" s="9" t="n">
        <v>43958</v>
      </c>
      <c r="G5767" s="9" t="n">
        <v>43962</v>
      </c>
      <c r="H5767" s="10" t="s">
        <v>36</v>
      </c>
      <c r="I5767" s="0" t="n">
        <v>1</v>
      </c>
      <c r="J5767" s="0" t="n">
        <v>20</v>
      </c>
      <c r="K5767" s="0" t="n">
        <v>230</v>
      </c>
      <c r="L5767" s="0" t="n">
        <v>32</v>
      </c>
      <c r="M5767" s="0" t="n">
        <v>2</v>
      </c>
      <c r="N5767" s="11" t="n">
        <v>0.05</v>
      </c>
      <c r="O5767" s="12" t="n">
        <v>3028.47</v>
      </c>
      <c r="P5767" s="12" t="n">
        <v>5313.1</v>
      </c>
      <c r="Q5767" s="12" t="n">
        <f aca="false">M5767*P5767*(1-N5767)</f>
        <v>10094.89</v>
      </c>
      <c r="R5767" s="12" t="n">
        <f aca="false">M5767*O5767</f>
        <v>6056.94</v>
      </c>
      <c r="S5767" s="12" t="n">
        <f aca="false">Q5767-R5767</f>
        <v>4037.95</v>
      </c>
      <c r="T5767" s="11" t="n">
        <f aca="false">IFERROR(S5767/Q5767,0)</f>
        <v>0.399999405639883</v>
      </c>
      <c r="U5767" s="13" t="n">
        <f aca="false">F5767-E5767</f>
        <v>23</v>
      </c>
      <c r="V5767" s="13" t="n">
        <f aca="false">G5767-F5767</f>
        <v>4</v>
      </c>
      <c r="W5767" s="13" t="n">
        <f aca="false">G5767-E5767</f>
        <v>27</v>
      </c>
      <c r="X5767" s="10" t="n">
        <f aca="false">YEAR(E5767)</f>
        <v>2020</v>
      </c>
      <c r="Y5767" s="0" t="str">
        <f aca="false">TEXT(E5767,"yyyy-mm")</f>
        <v>2020-04</v>
      </c>
      <c r="Z5767" s="0" t="str">
        <f aca="false">"Q"&amp;ROUNDUP(MONTH(E5767)/3,0)&amp;"-"&amp;YEAR(E5767)</f>
        <v>Q2-2020</v>
      </c>
    </row>
    <row r="5768" customFormat="false" ht="14.25" hidden="false" customHeight="false" outlineLevel="0" collapsed="false">
      <c r="A5768" s="0" t="s">
        <v>5810</v>
      </c>
      <c r="B5768" s="0" t="s">
        <v>43</v>
      </c>
      <c r="C5768" s="0" t="s">
        <v>79</v>
      </c>
      <c r="D5768" s="9" t="n">
        <v>43800</v>
      </c>
      <c r="E5768" s="9" t="n">
        <v>43935</v>
      </c>
      <c r="F5768" s="9" t="n">
        <v>43959</v>
      </c>
      <c r="G5768" s="9" t="n">
        <v>43967</v>
      </c>
      <c r="H5768" s="10" t="s">
        <v>36</v>
      </c>
      <c r="I5768" s="0" t="n">
        <v>28</v>
      </c>
      <c r="J5768" s="0" t="n">
        <v>18</v>
      </c>
      <c r="K5768" s="0" t="n">
        <v>69</v>
      </c>
      <c r="L5768" s="0" t="n">
        <v>30</v>
      </c>
      <c r="M5768" s="0" t="n">
        <v>4</v>
      </c>
      <c r="N5768" s="11" t="n">
        <v>0.2</v>
      </c>
      <c r="O5768" s="12" t="n">
        <v>773.45</v>
      </c>
      <c r="P5768" s="12" t="n">
        <v>991.6</v>
      </c>
      <c r="Q5768" s="12" t="n">
        <f aca="false">M5768*P5768*(1-N5768)</f>
        <v>3173.12</v>
      </c>
      <c r="R5768" s="12" t="n">
        <f aca="false">M5768*O5768</f>
        <v>3093.8</v>
      </c>
      <c r="S5768" s="12" t="n">
        <f aca="false">Q5768-R5768</f>
        <v>79.3200000000002</v>
      </c>
      <c r="T5768" s="11" t="n">
        <f aca="false">IFERROR(S5768/Q5768,0)</f>
        <v>0.0249974788221057</v>
      </c>
      <c r="U5768" s="13" t="n">
        <f aca="false">F5768-E5768</f>
        <v>24</v>
      </c>
      <c r="V5768" s="13" t="n">
        <f aca="false">G5768-F5768</f>
        <v>8</v>
      </c>
      <c r="W5768" s="13" t="n">
        <f aca="false">G5768-E5768</f>
        <v>32</v>
      </c>
      <c r="X5768" s="10" t="n">
        <f aca="false">YEAR(E5768)</f>
        <v>2020</v>
      </c>
      <c r="Y5768" s="0" t="str">
        <f aca="false">TEXT(E5768,"yyyy-mm")</f>
        <v>2020-04</v>
      </c>
      <c r="Z5768" s="0" t="str">
        <f aca="false">"Q"&amp;ROUNDUP(MONTH(E5768)/3,0)&amp;"-"&amp;YEAR(E5768)</f>
        <v>Q2-2020</v>
      </c>
    </row>
    <row r="5769" customFormat="false" ht="14.25" hidden="false" customHeight="false" outlineLevel="0" collapsed="false">
      <c r="A5769" s="0" t="s">
        <v>5811</v>
      </c>
      <c r="B5769" s="0" t="s">
        <v>38</v>
      </c>
      <c r="C5769" s="0" t="s">
        <v>48</v>
      </c>
      <c r="D5769" s="9" t="n">
        <v>43800</v>
      </c>
      <c r="E5769" s="9" t="n">
        <v>43935</v>
      </c>
      <c r="F5769" s="9" t="n">
        <v>43948</v>
      </c>
      <c r="G5769" s="9" t="n">
        <v>43951</v>
      </c>
      <c r="H5769" s="10" t="s">
        <v>36</v>
      </c>
      <c r="I5769" s="0" t="n">
        <v>19</v>
      </c>
      <c r="J5769" s="0" t="n">
        <v>42</v>
      </c>
      <c r="K5769" s="0" t="n">
        <v>23</v>
      </c>
      <c r="L5769" s="0" t="n">
        <v>4</v>
      </c>
      <c r="M5769" s="0" t="n">
        <v>8</v>
      </c>
      <c r="N5769" s="11" t="n">
        <v>0.05</v>
      </c>
      <c r="O5769" s="12" t="n">
        <v>2126.38</v>
      </c>
      <c r="P5769" s="12" t="n">
        <v>2994.9</v>
      </c>
      <c r="Q5769" s="12" t="n">
        <f aca="false">M5769*P5769*(1-N5769)</f>
        <v>22761.24</v>
      </c>
      <c r="R5769" s="12" t="n">
        <f aca="false">M5769*O5769</f>
        <v>17011.04</v>
      </c>
      <c r="S5769" s="12" t="n">
        <f aca="false">Q5769-R5769</f>
        <v>5750.2</v>
      </c>
      <c r="T5769" s="11" t="n">
        <f aca="false">IFERROR(S5769/Q5769,0)</f>
        <v>0.252631227472668</v>
      </c>
      <c r="U5769" s="13" t="n">
        <f aca="false">F5769-E5769</f>
        <v>13</v>
      </c>
      <c r="V5769" s="13" t="n">
        <f aca="false">G5769-F5769</f>
        <v>3</v>
      </c>
      <c r="W5769" s="13" t="n">
        <f aca="false">G5769-E5769</f>
        <v>16</v>
      </c>
      <c r="X5769" s="10" t="n">
        <f aca="false">YEAR(E5769)</f>
        <v>2020</v>
      </c>
      <c r="Y5769" s="0" t="str">
        <f aca="false">TEXT(E5769,"yyyy-mm")</f>
        <v>2020-04</v>
      </c>
      <c r="Z5769" s="0" t="str">
        <f aca="false">"Q"&amp;ROUNDUP(MONTH(E5769)/3,0)&amp;"-"&amp;YEAR(E5769)</f>
        <v>Q2-2020</v>
      </c>
    </row>
    <row r="5770" customFormat="false" ht="14.25" hidden="false" customHeight="false" outlineLevel="0" collapsed="false">
      <c r="A5770" s="0" t="s">
        <v>5812</v>
      </c>
      <c r="B5770" s="0" t="s">
        <v>34</v>
      </c>
      <c r="C5770" s="0" t="s">
        <v>39</v>
      </c>
      <c r="D5770" s="9" t="n">
        <v>43800</v>
      </c>
      <c r="E5770" s="9" t="n">
        <v>43935</v>
      </c>
      <c r="F5770" s="9" t="n">
        <v>43948</v>
      </c>
      <c r="G5770" s="9" t="n">
        <v>43951</v>
      </c>
      <c r="H5770" s="10" t="s">
        <v>36</v>
      </c>
      <c r="I5770" s="0" t="n">
        <v>9</v>
      </c>
      <c r="J5770" s="0" t="n">
        <v>25</v>
      </c>
      <c r="K5770" s="0" t="n">
        <v>166</v>
      </c>
      <c r="L5770" s="0" t="n">
        <v>32</v>
      </c>
      <c r="M5770" s="0" t="n">
        <v>8</v>
      </c>
      <c r="N5770" s="11" t="n">
        <v>0.05</v>
      </c>
      <c r="O5770" s="12" t="n">
        <v>1201.98</v>
      </c>
      <c r="P5770" s="12" t="n">
        <v>2003.3</v>
      </c>
      <c r="Q5770" s="12" t="n">
        <f aca="false">M5770*P5770*(1-N5770)</f>
        <v>15225.08</v>
      </c>
      <c r="R5770" s="12" t="n">
        <f aca="false">M5770*O5770</f>
        <v>9615.84</v>
      </c>
      <c r="S5770" s="12" t="n">
        <f aca="false">Q5770-R5770</f>
        <v>5609.24</v>
      </c>
      <c r="T5770" s="11" t="n">
        <f aca="false">IFERROR(S5770/Q5770,0)</f>
        <v>0.368421052631579</v>
      </c>
      <c r="U5770" s="13" t="n">
        <f aca="false">F5770-E5770</f>
        <v>13</v>
      </c>
      <c r="V5770" s="13" t="n">
        <f aca="false">G5770-F5770</f>
        <v>3</v>
      </c>
      <c r="W5770" s="13" t="n">
        <f aca="false">G5770-E5770</f>
        <v>16</v>
      </c>
      <c r="X5770" s="10" t="n">
        <f aca="false">YEAR(E5770)</f>
        <v>2020</v>
      </c>
      <c r="Y5770" s="0" t="str">
        <f aca="false">TEXT(E5770,"yyyy-mm")</f>
        <v>2020-04</v>
      </c>
      <c r="Z5770" s="0" t="str">
        <f aca="false">"Q"&amp;ROUNDUP(MONTH(E5770)/3,0)&amp;"-"&amp;YEAR(E5770)</f>
        <v>Q2-2020</v>
      </c>
    </row>
    <row r="5771" customFormat="false" ht="14.25" hidden="false" customHeight="false" outlineLevel="0" collapsed="false">
      <c r="A5771" s="0" t="s">
        <v>5813</v>
      </c>
      <c r="B5771" s="0" t="s">
        <v>34</v>
      </c>
      <c r="C5771" s="0" t="s">
        <v>79</v>
      </c>
      <c r="D5771" s="9" t="n">
        <v>43800</v>
      </c>
      <c r="E5771" s="9" t="n">
        <v>43935</v>
      </c>
      <c r="F5771" s="9" t="n">
        <v>43959</v>
      </c>
      <c r="G5771" s="9" t="n">
        <v>43962</v>
      </c>
      <c r="H5771" s="10" t="s">
        <v>36</v>
      </c>
      <c r="I5771" s="0" t="n">
        <v>2</v>
      </c>
      <c r="J5771" s="0" t="n">
        <v>32</v>
      </c>
      <c r="K5771" s="0" t="n">
        <v>69</v>
      </c>
      <c r="L5771" s="0" t="n">
        <v>10</v>
      </c>
      <c r="M5771" s="0" t="n">
        <v>3</v>
      </c>
      <c r="N5771" s="11" t="n">
        <v>0.05</v>
      </c>
      <c r="O5771" s="12" t="n">
        <v>713.35</v>
      </c>
      <c r="P5771" s="12" t="n">
        <v>1132.3</v>
      </c>
      <c r="Q5771" s="12" t="n">
        <f aca="false">M5771*P5771*(1-N5771)</f>
        <v>3227.055</v>
      </c>
      <c r="R5771" s="12" t="n">
        <f aca="false">M5771*O5771</f>
        <v>2140.05</v>
      </c>
      <c r="S5771" s="12" t="n">
        <f aca="false">Q5771-R5771</f>
        <v>1087.005</v>
      </c>
      <c r="T5771" s="11" t="n">
        <f aca="false">IFERROR(S5771/Q5771,0)</f>
        <v>0.336841175622975</v>
      </c>
      <c r="U5771" s="13" t="n">
        <f aca="false">F5771-E5771</f>
        <v>24</v>
      </c>
      <c r="V5771" s="13" t="n">
        <f aca="false">G5771-F5771</f>
        <v>3</v>
      </c>
      <c r="W5771" s="13" t="n">
        <f aca="false">G5771-E5771</f>
        <v>27</v>
      </c>
      <c r="X5771" s="10" t="n">
        <f aca="false">YEAR(E5771)</f>
        <v>2020</v>
      </c>
      <c r="Y5771" s="0" t="str">
        <f aca="false">TEXT(E5771,"yyyy-mm")</f>
        <v>2020-04</v>
      </c>
      <c r="Z5771" s="0" t="str">
        <f aca="false">"Q"&amp;ROUNDUP(MONTH(E5771)/3,0)&amp;"-"&amp;YEAR(E5771)</f>
        <v>Q2-2020</v>
      </c>
    </row>
    <row r="5772" customFormat="false" ht="14.25" hidden="false" customHeight="false" outlineLevel="0" collapsed="false">
      <c r="A5772" s="0" t="s">
        <v>5814</v>
      </c>
      <c r="B5772" s="0" t="s">
        <v>41</v>
      </c>
      <c r="C5772" s="0" t="s">
        <v>39</v>
      </c>
      <c r="D5772" s="9" t="n">
        <v>43800</v>
      </c>
      <c r="E5772" s="9" t="n">
        <v>43935</v>
      </c>
      <c r="F5772" s="9" t="n">
        <v>43952</v>
      </c>
      <c r="G5772" s="9" t="n">
        <v>43954</v>
      </c>
      <c r="H5772" s="10" t="s">
        <v>36</v>
      </c>
      <c r="I5772" s="0" t="n">
        <v>21</v>
      </c>
      <c r="J5772" s="0" t="n">
        <v>32</v>
      </c>
      <c r="K5772" s="0" t="n">
        <v>172</v>
      </c>
      <c r="L5772" s="0" t="n">
        <v>2</v>
      </c>
      <c r="M5772" s="0" t="n">
        <v>3</v>
      </c>
      <c r="N5772" s="11" t="n">
        <v>0.2</v>
      </c>
      <c r="O5772" s="12" t="n">
        <v>743.7</v>
      </c>
      <c r="P5772" s="12" t="n">
        <v>991.6</v>
      </c>
      <c r="Q5772" s="12" t="n">
        <f aca="false">M5772*P5772*(1-N5772)</f>
        <v>2379.84</v>
      </c>
      <c r="R5772" s="12" t="n">
        <f aca="false">M5772*O5772</f>
        <v>2231.1</v>
      </c>
      <c r="S5772" s="12" t="n">
        <f aca="false">Q5772-R5772</f>
        <v>148.74</v>
      </c>
      <c r="T5772" s="11" t="n">
        <f aca="false">IFERROR(S5772/Q5772,0)</f>
        <v>0.0624999999999999</v>
      </c>
      <c r="U5772" s="13" t="n">
        <f aca="false">F5772-E5772</f>
        <v>17</v>
      </c>
      <c r="V5772" s="13" t="n">
        <f aca="false">G5772-F5772</f>
        <v>2</v>
      </c>
      <c r="W5772" s="13" t="n">
        <f aca="false">G5772-E5772</f>
        <v>19</v>
      </c>
      <c r="X5772" s="10" t="n">
        <f aca="false">YEAR(E5772)</f>
        <v>2020</v>
      </c>
      <c r="Y5772" s="0" t="str">
        <f aca="false">TEXT(E5772,"yyyy-mm")</f>
        <v>2020-04</v>
      </c>
      <c r="Z5772" s="0" t="str">
        <f aca="false">"Q"&amp;ROUNDUP(MONTH(E5772)/3,0)&amp;"-"&amp;YEAR(E5772)</f>
        <v>Q2-2020</v>
      </c>
    </row>
    <row r="5773" customFormat="false" ht="14.25" hidden="false" customHeight="false" outlineLevel="0" collapsed="false">
      <c r="A5773" s="0" t="s">
        <v>5815</v>
      </c>
      <c r="B5773" s="0" t="s">
        <v>34</v>
      </c>
      <c r="C5773" s="0" t="s">
        <v>35</v>
      </c>
      <c r="D5773" s="9" t="n">
        <v>43800</v>
      </c>
      <c r="E5773" s="9" t="n">
        <v>43935</v>
      </c>
      <c r="F5773" s="9" t="n">
        <v>43942</v>
      </c>
      <c r="G5773" s="9" t="n">
        <v>43943</v>
      </c>
      <c r="H5773" s="10" t="s">
        <v>36</v>
      </c>
      <c r="I5773" s="0" t="n">
        <v>7</v>
      </c>
      <c r="J5773" s="0" t="n">
        <v>14</v>
      </c>
      <c r="K5773" s="0" t="n">
        <v>218</v>
      </c>
      <c r="L5773" s="0" t="n">
        <v>42</v>
      </c>
      <c r="M5773" s="0" t="n">
        <v>4</v>
      </c>
      <c r="N5773" s="11" t="n">
        <v>0.15</v>
      </c>
      <c r="O5773" s="12" t="n">
        <v>549.94</v>
      </c>
      <c r="P5773" s="12" t="n">
        <v>1018.4</v>
      </c>
      <c r="Q5773" s="12" t="n">
        <f aca="false">M5773*P5773*(1-N5773)</f>
        <v>3462.56</v>
      </c>
      <c r="R5773" s="12" t="n">
        <f aca="false">M5773*O5773</f>
        <v>2199.76</v>
      </c>
      <c r="S5773" s="12" t="n">
        <f aca="false">Q5773-R5773</f>
        <v>1262.8</v>
      </c>
      <c r="T5773" s="11" t="n">
        <f aca="false">IFERROR(S5773/Q5773,0)</f>
        <v>0.364701261494386</v>
      </c>
      <c r="U5773" s="13" t="n">
        <f aca="false">F5773-E5773</f>
        <v>7</v>
      </c>
      <c r="V5773" s="13" t="n">
        <f aca="false">G5773-F5773</f>
        <v>1</v>
      </c>
      <c r="W5773" s="13" t="n">
        <f aca="false">G5773-E5773</f>
        <v>8</v>
      </c>
      <c r="X5773" s="10" t="n">
        <f aca="false">YEAR(E5773)</f>
        <v>2020</v>
      </c>
      <c r="Y5773" s="0" t="str">
        <f aca="false">TEXT(E5773,"yyyy-mm")</f>
        <v>2020-04</v>
      </c>
      <c r="Z5773" s="0" t="str">
        <f aca="false">"Q"&amp;ROUNDUP(MONTH(E5773)/3,0)&amp;"-"&amp;YEAR(E5773)</f>
        <v>Q2-2020</v>
      </c>
    </row>
    <row r="5774" customFormat="false" ht="14.25" hidden="false" customHeight="false" outlineLevel="0" collapsed="false">
      <c r="A5774" s="0" t="s">
        <v>5816</v>
      </c>
      <c r="B5774" s="0" t="s">
        <v>38</v>
      </c>
      <c r="C5774" s="0" t="s">
        <v>58</v>
      </c>
      <c r="D5774" s="9" t="n">
        <v>43800</v>
      </c>
      <c r="E5774" s="9" t="n">
        <v>43935</v>
      </c>
      <c r="F5774" s="9" t="n">
        <v>43943</v>
      </c>
      <c r="G5774" s="9" t="n">
        <v>43953</v>
      </c>
      <c r="H5774" s="10" t="s">
        <v>36</v>
      </c>
      <c r="I5774" s="0" t="n">
        <v>19</v>
      </c>
      <c r="J5774" s="0" t="n">
        <v>30</v>
      </c>
      <c r="K5774" s="0" t="n">
        <v>366</v>
      </c>
      <c r="L5774" s="0" t="n">
        <v>15</v>
      </c>
      <c r="M5774" s="0" t="n">
        <v>2</v>
      </c>
      <c r="N5774" s="11" t="n">
        <v>0.075</v>
      </c>
      <c r="O5774" s="12" t="n">
        <v>496.87</v>
      </c>
      <c r="P5774" s="12" t="n">
        <v>690.1</v>
      </c>
      <c r="Q5774" s="12" t="n">
        <f aca="false">M5774*P5774*(1-N5774)</f>
        <v>1276.685</v>
      </c>
      <c r="R5774" s="12" t="n">
        <f aca="false">M5774*O5774</f>
        <v>993.74</v>
      </c>
      <c r="S5774" s="12" t="n">
        <f aca="false">Q5774-R5774</f>
        <v>282.945</v>
      </c>
      <c r="T5774" s="11" t="n">
        <f aca="false">IFERROR(S5774/Q5774,0)</f>
        <v>0.221624754735898</v>
      </c>
      <c r="U5774" s="13" t="n">
        <f aca="false">F5774-E5774</f>
        <v>8</v>
      </c>
      <c r="V5774" s="13" t="n">
        <f aca="false">G5774-F5774</f>
        <v>10</v>
      </c>
      <c r="W5774" s="13" t="n">
        <f aca="false">G5774-E5774</f>
        <v>18</v>
      </c>
      <c r="X5774" s="10" t="n">
        <f aca="false">YEAR(E5774)</f>
        <v>2020</v>
      </c>
      <c r="Y5774" s="0" t="str">
        <f aca="false">TEXT(E5774,"yyyy-mm")</f>
        <v>2020-04</v>
      </c>
      <c r="Z5774" s="0" t="str">
        <f aca="false">"Q"&amp;ROUNDUP(MONTH(E5774)/3,0)&amp;"-"&amp;YEAR(E5774)</f>
        <v>Q2-2020</v>
      </c>
    </row>
    <row r="5775" customFormat="false" ht="14.25" hidden="false" customHeight="false" outlineLevel="0" collapsed="false">
      <c r="A5775" s="0" t="s">
        <v>5817</v>
      </c>
      <c r="B5775" s="0" t="s">
        <v>34</v>
      </c>
      <c r="C5775" s="0" t="s">
        <v>39</v>
      </c>
      <c r="D5775" s="9" t="n">
        <v>43800</v>
      </c>
      <c r="E5775" s="9" t="n">
        <v>43936</v>
      </c>
      <c r="F5775" s="9" t="n">
        <v>43958</v>
      </c>
      <c r="G5775" s="9" t="n">
        <v>43964</v>
      </c>
      <c r="H5775" s="10" t="s">
        <v>36</v>
      </c>
      <c r="I5775" s="0" t="n">
        <v>5</v>
      </c>
      <c r="J5775" s="0" t="n">
        <v>14</v>
      </c>
      <c r="K5775" s="0" t="n">
        <v>148</v>
      </c>
      <c r="L5775" s="0" t="n">
        <v>14</v>
      </c>
      <c r="M5775" s="0" t="n">
        <v>8</v>
      </c>
      <c r="N5775" s="11" t="n">
        <v>0.1</v>
      </c>
      <c r="O5775" s="12" t="n">
        <v>1275.95</v>
      </c>
      <c r="P5775" s="12" t="n">
        <v>1849.2</v>
      </c>
      <c r="Q5775" s="12" t="n">
        <f aca="false">M5775*P5775*(1-N5775)</f>
        <v>13314.24</v>
      </c>
      <c r="R5775" s="12" t="n">
        <f aca="false">M5775*O5775</f>
        <v>10207.6</v>
      </c>
      <c r="S5775" s="12" t="n">
        <f aca="false">Q5775-R5775</f>
        <v>3106.64</v>
      </c>
      <c r="T5775" s="11" t="n">
        <f aca="false">IFERROR(S5775/Q5775,0)</f>
        <v>0.233332131612469</v>
      </c>
      <c r="U5775" s="13" t="n">
        <f aca="false">F5775-E5775</f>
        <v>22</v>
      </c>
      <c r="V5775" s="13" t="n">
        <f aca="false">G5775-F5775</f>
        <v>6</v>
      </c>
      <c r="W5775" s="13" t="n">
        <f aca="false">G5775-E5775</f>
        <v>28</v>
      </c>
      <c r="X5775" s="10" t="n">
        <f aca="false">YEAR(E5775)</f>
        <v>2020</v>
      </c>
      <c r="Y5775" s="0" t="str">
        <f aca="false">TEXT(E5775,"yyyy-mm")</f>
        <v>2020-04</v>
      </c>
      <c r="Z5775" s="0" t="str">
        <f aca="false">"Q"&amp;ROUNDUP(MONTH(E5775)/3,0)&amp;"-"&amp;YEAR(E5775)</f>
        <v>Q2-2020</v>
      </c>
    </row>
    <row r="5776" customFormat="false" ht="14.25" hidden="false" customHeight="false" outlineLevel="0" collapsed="false">
      <c r="A5776" s="0" t="s">
        <v>5818</v>
      </c>
      <c r="B5776" s="0" t="s">
        <v>34</v>
      </c>
      <c r="C5776" s="0" t="s">
        <v>39</v>
      </c>
      <c r="D5776" s="9" t="n">
        <v>43900</v>
      </c>
      <c r="E5776" s="9" t="n">
        <v>43936</v>
      </c>
      <c r="F5776" s="9" t="n">
        <v>43940</v>
      </c>
      <c r="G5776" s="9" t="n">
        <v>43949</v>
      </c>
      <c r="H5776" s="10" t="s">
        <v>36</v>
      </c>
      <c r="I5776" s="0" t="n">
        <v>11</v>
      </c>
      <c r="J5776" s="0" t="n">
        <v>6</v>
      </c>
      <c r="K5776" s="0" t="n">
        <v>190</v>
      </c>
      <c r="L5776" s="0" t="n">
        <v>46</v>
      </c>
      <c r="M5776" s="0" t="n">
        <v>1</v>
      </c>
      <c r="N5776" s="11" t="n">
        <v>0.075</v>
      </c>
      <c r="O5776" s="12" t="n">
        <v>1902.8</v>
      </c>
      <c r="P5776" s="12" t="n">
        <v>2378.5</v>
      </c>
      <c r="Q5776" s="12" t="n">
        <f aca="false">M5776*P5776*(1-N5776)</f>
        <v>2200.1125</v>
      </c>
      <c r="R5776" s="12" t="n">
        <f aca="false">M5776*O5776</f>
        <v>1902.8</v>
      </c>
      <c r="S5776" s="12" t="n">
        <f aca="false">Q5776-R5776</f>
        <v>297.3125</v>
      </c>
      <c r="T5776" s="11" t="n">
        <f aca="false">IFERROR(S5776/Q5776,0)</f>
        <v>0.135135135135135</v>
      </c>
      <c r="U5776" s="13" t="n">
        <f aca="false">F5776-E5776</f>
        <v>4</v>
      </c>
      <c r="V5776" s="13" t="n">
        <f aca="false">G5776-F5776</f>
        <v>9</v>
      </c>
      <c r="W5776" s="13" t="n">
        <f aca="false">G5776-E5776</f>
        <v>13</v>
      </c>
      <c r="X5776" s="10" t="n">
        <f aca="false">YEAR(E5776)</f>
        <v>2020</v>
      </c>
      <c r="Y5776" s="0" t="str">
        <f aca="false">TEXT(E5776,"yyyy-mm")</f>
        <v>2020-04</v>
      </c>
      <c r="Z5776" s="0" t="str">
        <f aca="false">"Q"&amp;ROUNDUP(MONTH(E5776)/3,0)&amp;"-"&amp;YEAR(E5776)</f>
        <v>Q2-2020</v>
      </c>
    </row>
    <row r="5777" customFormat="false" ht="14.25" hidden="false" customHeight="false" outlineLevel="0" collapsed="false">
      <c r="A5777" s="0" t="s">
        <v>5819</v>
      </c>
      <c r="B5777" s="0" t="s">
        <v>38</v>
      </c>
      <c r="C5777" s="0" t="s">
        <v>35</v>
      </c>
      <c r="D5777" s="9" t="n">
        <v>43900</v>
      </c>
      <c r="E5777" s="9" t="n">
        <v>43936</v>
      </c>
      <c r="F5777" s="9" t="n">
        <v>43942</v>
      </c>
      <c r="G5777" s="9" t="n">
        <v>43946</v>
      </c>
      <c r="H5777" s="10" t="s">
        <v>36</v>
      </c>
      <c r="I5777" s="0" t="n">
        <v>19</v>
      </c>
      <c r="J5777" s="0" t="n">
        <v>47</v>
      </c>
      <c r="K5777" s="0" t="n">
        <v>222</v>
      </c>
      <c r="L5777" s="0" t="n">
        <v>42</v>
      </c>
      <c r="M5777" s="0" t="n">
        <v>6</v>
      </c>
      <c r="N5777" s="11" t="n">
        <v>0.075</v>
      </c>
      <c r="O5777" s="12" t="n">
        <v>2767.1</v>
      </c>
      <c r="P5777" s="12" t="n">
        <v>3953</v>
      </c>
      <c r="Q5777" s="12" t="n">
        <f aca="false">M5777*P5777*(1-N5777)</f>
        <v>21939.15</v>
      </c>
      <c r="R5777" s="12" t="n">
        <f aca="false">M5777*O5777</f>
        <v>16602.6</v>
      </c>
      <c r="S5777" s="12" t="n">
        <f aca="false">Q5777-R5777</f>
        <v>5336.55</v>
      </c>
      <c r="T5777" s="11" t="n">
        <f aca="false">IFERROR(S5777/Q5777,0)</f>
        <v>0.243243243243243</v>
      </c>
      <c r="U5777" s="13" t="n">
        <f aca="false">F5777-E5777</f>
        <v>6</v>
      </c>
      <c r="V5777" s="13" t="n">
        <f aca="false">G5777-F5777</f>
        <v>4</v>
      </c>
      <c r="W5777" s="13" t="n">
        <f aca="false">G5777-E5777</f>
        <v>10</v>
      </c>
      <c r="X5777" s="10" t="n">
        <f aca="false">YEAR(E5777)</f>
        <v>2020</v>
      </c>
      <c r="Y5777" s="0" t="str">
        <f aca="false">TEXT(E5777,"yyyy-mm")</f>
        <v>2020-04</v>
      </c>
      <c r="Z5777" s="0" t="str">
        <f aca="false">"Q"&amp;ROUNDUP(MONTH(E5777)/3,0)&amp;"-"&amp;YEAR(E5777)</f>
        <v>Q2-2020</v>
      </c>
    </row>
    <row r="5778" customFormat="false" ht="14.25" hidden="false" customHeight="false" outlineLevel="0" collapsed="false">
      <c r="A5778" s="0" t="s">
        <v>5820</v>
      </c>
      <c r="B5778" s="0" t="s">
        <v>38</v>
      </c>
      <c r="C5778" s="0" t="s">
        <v>46</v>
      </c>
      <c r="D5778" s="9" t="n">
        <v>43800</v>
      </c>
      <c r="E5778" s="9" t="n">
        <v>43936</v>
      </c>
      <c r="F5778" s="9" t="n">
        <v>43948</v>
      </c>
      <c r="G5778" s="9" t="n">
        <v>43956</v>
      </c>
      <c r="H5778" s="10" t="s">
        <v>36</v>
      </c>
      <c r="I5778" s="0" t="n">
        <v>19</v>
      </c>
      <c r="J5778" s="0" t="n">
        <v>32</v>
      </c>
      <c r="K5778" s="0" t="n">
        <v>271</v>
      </c>
      <c r="L5778" s="0" t="n">
        <v>12</v>
      </c>
      <c r="M5778" s="0" t="n">
        <v>8</v>
      </c>
      <c r="N5778" s="11" t="n">
        <v>0.3</v>
      </c>
      <c r="O5778" s="12" t="n">
        <v>793.28</v>
      </c>
      <c r="P5778" s="12" t="n">
        <v>1072</v>
      </c>
      <c r="Q5778" s="12" t="n">
        <f aca="false">M5778*P5778*(1-N5778)</f>
        <v>6003.2</v>
      </c>
      <c r="R5778" s="12" t="n">
        <f aca="false">M5778*O5778</f>
        <v>6346.24</v>
      </c>
      <c r="S5778" s="12" t="n">
        <f aca="false">Q5778-R5778</f>
        <v>-343.04</v>
      </c>
      <c r="T5778" s="11" t="n">
        <f aca="false">IFERROR(S5778/Q5778,0)</f>
        <v>-0.0571428571428571</v>
      </c>
      <c r="U5778" s="13" t="n">
        <f aca="false">F5778-E5778</f>
        <v>12</v>
      </c>
      <c r="V5778" s="13" t="n">
        <f aca="false">G5778-F5778</f>
        <v>8</v>
      </c>
      <c r="W5778" s="13" t="n">
        <f aca="false">G5778-E5778</f>
        <v>20</v>
      </c>
      <c r="X5778" s="10" t="n">
        <f aca="false">YEAR(E5778)</f>
        <v>2020</v>
      </c>
      <c r="Y5778" s="0" t="str">
        <f aca="false">TEXT(E5778,"yyyy-mm")</f>
        <v>2020-04</v>
      </c>
      <c r="Z5778" s="0" t="str">
        <f aca="false">"Q"&amp;ROUNDUP(MONTH(E5778)/3,0)&amp;"-"&amp;YEAR(E5778)</f>
        <v>Q2-2020</v>
      </c>
    </row>
    <row r="5779" customFormat="false" ht="14.25" hidden="false" customHeight="false" outlineLevel="0" collapsed="false">
      <c r="A5779" s="0" t="s">
        <v>5821</v>
      </c>
      <c r="B5779" s="0" t="s">
        <v>41</v>
      </c>
      <c r="C5779" s="0" t="s">
        <v>48</v>
      </c>
      <c r="D5779" s="9" t="n">
        <v>43800</v>
      </c>
      <c r="E5779" s="9" t="n">
        <v>43936</v>
      </c>
      <c r="F5779" s="9" t="n">
        <v>43963</v>
      </c>
      <c r="G5779" s="9" t="n">
        <v>43967</v>
      </c>
      <c r="H5779" s="10" t="s">
        <v>36</v>
      </c>
      <c r="I5779" s="0" t="n">
        <v>21</v>
      </c>
      <c r="J5779" s="0" t="n">
        <v>24</v>
      </c>
      <c r="K5779" s="0" t="n">
        <v>35</v>
      </c>
      <c r="L5779" s="0" t="n">
        <v>42</v>
      </c>
      <c r="M5779" s="0" t="n">
        <v>5</v>
      </c>
      <c r="N5779" s="11" t="n">
        <v>0.2</v>
      </c>
      <c r="O5779" s="12" t="n">
        <v>120.47</v>
      </c>
      <c r="P5779" s="12" t="n">
        <v>207.7</v>
      </c>
      <c r="Q5779" s="12" t="n">
        <f aca="false">M5779*P5779*(1-N5779)</f>
        <v>830.8</v>
      </c>
      <c r="R5779" s="12" t="n">
        <f aca="false">M5779*O5779</f>
        <v>602.35</v>
      </c>
      <c r="S5779" s="12" t="n">
        <f aca="false">Q5779-R5779</f>
        <v>228.45</v>
      </c>
      <c r="T5779" s="11" t="n">
        <f aca="false">IFERROR(S5779/Q5779,0)</f>
        <v>0.274975926817525</v>
      </c>
      <c r="U5779" s="13" t="n">
        <f aca="false">F5779-E5779</f>
        <v>27</v>
      </c>
      <c r="V5779" s="13" t="n">
        <f aca="false">G5779-F5779</f>
        <v>4</v>
      </c>
      <c r="W5779" s="13" t="n">
        <f aca="false">G5779-E5779</f>
        <v>31</v>
      </c>
      <c r="X5779" s="10" t="n">
        <f aca="false">YEAR(E5779)</f>
        <v>2020</v>
      </c>
      <c r="Y5779" s="0" t="str">
        <f aca="false">TEXT(E5779,"yyyy-mm")</f>
        <v>2020-04</v>
      </c>
      <c r="Z5779" s="0" t="str">
        <f aca="false">"Q"&amp;ROUNDUP(MONTH(E5779)/3,0)&amp;"-"&amp;YEAR(E5779)</f>
        <v>Q2-2020</v>
      </c>
    </row>
    <row r="5780" customFormat="false" ht="14.25" hidden="false" customHeight="false" outlineLevel="0" collapsed="false">
      <c r="A5780" s="0" t="s">
        <v>5822</v>
      </c>
      <c r="B5780" s="0" t="s">
        <v>34</v>
      </c>
      <c r="C5780" s="0" t="s">
        <v>58</v>
      </c>
      <c r="D5780" s="9" t="n">
        <v>43800</v>
      </c>
      <c r="E5780" s="9" t="n">
        <v>43936</v>
      </c>
      <c r="F5780" s="9" t="n">
        <v>43948</v>
      </c>
      <c r="G5780" s="9" t="n">
        <v>43949</v>
      </c>
      <c r="H5780" s="10" t="s">
        <v>36</v>
      </c>
      <c r="I5780" s="0" t="n">
        <v>4</v>
      </c>
      <c r="J5780" s="0" t="n">
        <v>42</v>
      </c>
      <c r="K5780" s="0" t="n">
        <v>345</v>
      </c>
      <c r="L5780" s="0" t="n">
        <v>13</v>
      </c>
      <c r="M5780" s="0" t="n">
        <v>6</v>
      </c>
      <c r="N5780" s="11" t="n">
        <v>0.075</v>
      </c>
      <c r="O5780" s="12" t="n">
        <v>109.34</v>
      </c>
      <c r="P5780" s="12" t="n">
        <v>227.8</v>
      </c>
      <c r="Q5780" s="12" t="n">
        <f aca="false">M5780*P5780*(1-N5780)</f>
        <v>1264.29</v>
      </c>
      <c r="R5780" s="12" t="n">
        <f aca="false">M5780*O5780</f>
        <v>656.04</v>
      </c>
      <c r="S5780" s="12" t="n">
        <f aca="false">Q5780-R5780</f>
        <v>608.25</v>
      </c>
      <c r="T5780" s="11" t="n">
        <f aca="false">IFERROR(S5780/Q5780,0)</f>
        <v>0.48110006406758</v>
      </c>
      <c r="U5780" s="13" t="n">
        <f aca="false">F5780-E5780</f>
        <v>12</v>
      </c>
      <c r="V5780" s="13" t="n">
        <f aca="false">G5780-F5780</f>
        <v>1</v>
      </c>
      <c r="W5780" s="13" t="n">
        <f aca="false">G5780-E5780</f>
        <v>13</v>
      </c>
      <c r="X5780" s="10" t="n">
        <f aca="false">YEAR(E5780)</f>
        <v>2020</v>
      </c>
      <c r="Y5780" s="0" t="str">
        <f aca="false">TEXT(E5780,"yyyy-mm")</f>
        <v>2020-04</v>
      </c>
      <c r="Z5780" s="0" t="str">
        <f aca="false">"Q"&amp;ROUNDUP(MONTH(E5780)/3,0)&amp;"-"&amp;YEAR(E5780)</f>
        <v>Q2-2020</v>
      </c>
    </row>
    <row r="5781" customFormat="false" ht="14.25" hidden="false" customHeight="false" outlineLevel="0" collapsed="false">
      <c r="A5781" s="0" t="s">
        <v>5823</v>
      </c>
      <c r="B5781" s="0" t="s">
        <v>34</v>
      </c>
      <c r="C5781" s="0" t="s">
        <v>48</v>
      </c>
      <c r="D5781" s="9" t="n">
        <v>43800</v>
      </c>
      <c r="E5781" s="9" t="n">
        <v>43936</v>
      </c>
      <c r="F5781" s="9" t="n">
        <v>43962</v>
      </c>
      <c r="G5781" s="9" t="n">
        <v>43964</v>
      </c>
      <c r="H5781" s="10" t="s">
        <v>36</v>
      </c>
      <c r="I5781" s="0" t="n">
        <v>11</v>
      </c>
      <c r="J5781" s="0" t="n">
        <v>50</v>
      </c>
      <c r="K5781" s="0" t="n">
        <v>33</v>
      </c>
      <c r="L5781" s="0" t="n">
        <v>47</v>
      </c>
      <c r="M5781" s="0" t="n">
        <v>5</v>
      </c>
      <c r="N5781" s="11" t="n">
        <v>0.4</v>
      </c>
      <c r="O5781" s="12" t="n">
        <v>1348.11</v>
      </c>
      <c r="P5781" s="12" t="n">
        <v>2365.1</v>
      </c>
      <c r="Q5781" s="12" t="n">
        <f aca="false">M5781*P5781*(1-N5781)</f>
        <v>7095.3</v>
      </c>
      <c r="R5781" s="12" t="n">
        <f aca="false">M5781*O5781</f>
        <v>6740.55</v>
      </c>
      <c r="S5781" s="12" t="n">
        <f aca="false">Q5781-R5781</f>
        <v>354.750000000001</v>
      </c>
      <c r="T5781" s="11" t="n">
        <f aca="false">IFERROR(S5781/Q5781,0)</f>
        <v>0.0499978859244854</v>
      </c>
      <c r="U5781" s="13" t="n">
        <f aca="false">F5781-E5781</f>
        <v>26</v>
      </c>
      <c r="V5781" s="13" t="n">
        <f aca="false">G5781-F5781</f>
        <v>2</v>
      </c>
      <c r="W5781" s="13" t="n">
        <f aca="false">G5781-E5781</f>
        <v>28</v>
      </c>
      <c r="X5781" s="10" t="n">
        <f aca="false">YEAR(E5781)</f>
        <v>2020</v>
      </c>
      <c r="Y5781" s="0" t="str">
        <f aca="false">TEXT(E5781,"yyyy-mm")</f>
        <v>2020-04</v>
      </c>
      <c r="Z5781" s="0" t="str">
        <f aca="false">"Q"&amp;ROUNDUP(MONTH(E5781)/3,0)&amp;"-"&amp;YEAR(E5781)</f>
        <v>Q2-2020</v>
      </c>
    </row>
    <row r="5782" customFormat="false" ht="14.25" hidden="false" customHeight="false" outlineLevel="0" collapsed="false">
      <c r="A5782" s="0" t="s">
        <v>5824</v>
      </c>
      <c r="B5782" s="0" t="s">
        <v>38</v>
      </c>
      <c r="C5782" s="0" t="s">
        <v>39</v>
      </c>
      <c r="D5782" s="9" t="n">
        <v>43800</v>
      </c>
      <c r="E5782" s="9" t="n">
        <v>43937</v>
      </c>
      <c r="F5782" s="9" t="n">
        <v>43943</v>
      </c>
      <c r="G5782" s="9" t="n">
        <v>43948</v>
      </c>
      <c r="H5782" s="10" t="s">
        <v>36</v>
      </c>
      <c r="I5782" s="0" t="n">
        <v>19</v>
      </c>
      <c r="J5782" s="0" t="n">
        <v>3</v>
      </c>
      <c r="K5782" s="0" t="n">
        <v>98</v>
      </c>
      <c r="L5782" s="0" t="n">
        <v>4</v>
      </c>
      <c r="M5782" s="0" t="n">
        <v>8</v>
      </c>
      <c r="N5782" s="11" t="n">
        <v>0.05</v>
      </c>
      <c r="O5782" s="12" t="n">
        <v>2149.9</v>
      </c>
      <c r="P5782" s="12" t="n">
        <v>5118.8</v>
      </c>
      <c r="Q5782" s="12" t="n">
        <f aca="false">M5782*P5782*(1-N5782)</f>
        <v>38902.88</v>
      </c>
      <c r="R5782" s="12" t="n">
        <f aca="false">M5782*O5782</f>
        <v>17199.2</v>
      </c>
      <c r="S5782" s="12" t="n">
        <f aca="false">Q5782-R5782</f>
        <v>21703.68</v>
      </c>
      <c r="T5782" s="11" t="n">
        <f aca="false">IFERROR(S5782/Q5782,0)</f>
        <v>0.557893914280896</v>
      </c>
      <c r="U5782" s="13" t="n">
        <f aca="false">F5782-E5782</f>
        <v>6</v>
      </c>
      <c r="V5782" s="13" t="n">
        <f aca="false">G5782-F5782</f>
        <v>5</v>
      </c>
      <c r="W5782" s="13" t="n">
        <f aca="false">G5782-E5782</f>
        <v>11</v>
      </c>
      <c r="X5782" s="10" t="n">
        <f aca="false">YEAR(E5782)</f>
        <v>2020</v>
      </c>
      <c r="Y5782" s="0" t="str">
        <f aca="false">TEXT(E5782,"yyyy-mm")</f>
        <v>2020-04</v>
      </c>
      <c r="Z5782" s="0" t="str">
        <f aca="false">"Q"&amp;ROUNDUP(MONTH(E5782)/3,0)&amp;"-"&amp;YEAR(E5782)</f>
        <v>Q2-2020</v>
      </c>
    </row>
    <row r="5783" customFormat="false" ht="14.25" hidden="false" customHeight="false" outlineLevel="0" collapsed="false">
      <c r="A5783" s="0" t="s">
        <v>5825</v>
      </c>
      <c r="B5783" s="0" t="s">
        <v>38</v>
      </c>
      <c r="C5783" s="0" t="s">
        <v>46</v>
      </c>
      <c r="D5783" s="9" t="n">
        <v>43800</v>
      </c>
      <c r="E5783" s="9" t="n">
        <v>43937</v>
      </c>
      <c r="F5783" s="9" t="n">
        <v>43950</v>
      </c>
      <c r="G5783" s="9" t="n">
        <v>43953</v>
      </c>
      <c r="H5783" s="10" t="s">
        <v>36</v>
      </c>
      <c r="I5783" s="0" t="n">
        <v>13</v>
      </c>
      <c r="J5783" s="0" t="n">
        <v>32</v>
      </c>
      <c r="K5783" s="0" t="n">
        <v>295</v>
      </c>
      <c r="L5783" s="0" t="n">
        <v>11</v>
      </c>
      <c r="M5783" s="0" t="n">
        <v>1</v>
      </c>
      <c r="N5783" s="11" t="n">
        <v>0.075</v>
      </c>
      <c r="O5783" s="12" t="n">
        <v>3743.49</v>
      </c>
      <c r="P5783" s="12" t="n">
        <v>6344.9</v>
      </c>
      <c r="Q5783" s="12" t="n">
        <f aca="false">M5783*P5783*(1-N5783)</f>
        <v>5869.0325</v>
      </c>
      <c r="R5783" s="12" t="n">
        <f aca="false">M5783*O5783</f>
        <v>3743.49</v>
      </c>
      <c r="S5783" s="12" t="n">
        <f aca="false">Q5783-R5783</f>
        <v>2125.5425</v>
      </c>
      <c r="T5783" s="11" t="n">
        <f aca="false">IFERROR(S5783/Q5783,0)</f>
        <v>0.362162332547997</v>
      </c>
      <c r="U5783" s="13" t="n">
        <f aca="false">F5783-E5783</f>
        <v>13</v>
      </c>
      <c r="V5783" s="13" t="n">
        <f aca="false">G5783-F5783</f>
        <v>3</v>
      </c>
      <c r="W5783" s="13" t="n">
        <f aca="false">G5783-E5783</f>
        <v>16</v>
      </c>
      <c r="X5783" s="10" t="n">
        <f aca="false">YEAR(E5783)</f>
        <v>2020</v>
      </c>
      <c r="Y5783" s="0" t="str">
        <f aca="false">TEXT(E5783,"yyyy-mm")</f>
        <v>2020-04</v>
      </c>
      <c r="Z5783" s="0" t="str">
        <f aca="false">"Q"&amp;ROUNDUP(MONTH(E5783)/3,0)&amp;"-"&amp;YEAR(E5783)</f>
        <v>Q2-2020</v>
      </c>
    </row>
    <row r="5784" customFormat="false" ht="14.25" hidden="false" customHeight="false" outlineLevel="0" collapsed="false">
      <c r="A5784" s="0" t="s">
        <v>5826</v>
      </c>
      <c r="B5784" s="0" t="s">
        <v>34</v>
      </c>
      <c r="C5784" s="0" t="s">
        <v>79</v>
      </c>
      <c r="D5784" s="9" t="n">
        <v>43900</v>
      </c>
      <c r="E5784" s="9" t="n">
        <v>43937</v>
      </c>
      <c r="F5784" s="9" t="n">
        <v>43957</v>
      </c>
      <c r="G5784" s="9" t="n">
        <v>43967</v>
      </c>
      <c r="H5784" s="10" t="s">
        <v>36</v>
      </c>
      <c r="I5784" s="0" t="n">
        <v>4</v>
      </c>
      <c r="J5784" s="0" t="n">
        <v>12</v>
      </c>
      <c r="K5784" s="0" t="n">
        <v>64</v>
      </c>
      <c r="L5784" s="0" t="n">
        <v>1</v>
      </c>
      <c r="M5784" s="0" t="n">
        <v>3</v>
      </c>
      <c r="N5784" s="11" t="n">
        <v>0.05</v>
      </c>
      <c r="O5784" s="12" t="n">
        <v>1539.66</v>
      </c>
      <c r="P5784" s="12" t="n">
        <v>2566.1</v>
      </c>
      <c r="Q5784" s="12" t="n">
        <f aca="false">M5784*P5784*(1-N5784)</f>
        <v>7313.385</v>
      </c>
      <c r="R5784" s="12" t="n">
        <f aca="false">M5784*O5784</f>
        <v>4618.98</v>
      </c>
      <c r="S5784" s="12" t="n">
        <f aca="false">Q5784-R5784</f>
        <v>2694.405</v>
      </c>
      <c r="T5784" s="11" t="n">
        <f aca="false">IFERROR(S5784/Q5784,0)</f>
        <v>0.368421052631579</v>
      </c>
      <c r="U5784" s="13" t="n">
        <f aca="false">F5784-E5784</f>
        <v>20</v>
      </c>
      <c r="V5784" s="13" t="n">
        <f aca="false">G5784-F5784</f>
        <v>10</v>
      </c>
      <c r="W5784" s="13" t="n">
        <f aca="false">G5784-E5784</f>
        <v>30</v>
      </c>
      <c r="X5784" s="10" t="n">
        <f aca="false">YEAR(E5784)</f>
        <v>2020</v>
      </c>
      <c r="Y5784" s="0" t="str">
        <f aca="false">TEXT(E5784,"yyyy-mm")</f>
        <v>2020-04</v>
      </c>
      <c r="Z5784" s="0" t="str">
        <f aca="false">"Q"&amp;ROUNDUP(MONTH(E5784)/3,0)&amp;"-"&amp;YEAR(E5784)</f>
        <v>Q2-2020</v>
      </c>
    </row>
    <row r="5785" customFormat="false" ht="14.25" hidden="false" customHeight="false" outlineLevel="0" collapsed="false">
      <c r="A5785" s="0" t="s">
        <v>5827</v>
      </c>
      <c r="B5785" s="0" t="s">
        <v>34</v>
      </c>
      <c r="C5785" s="0" t="s">
        <v>39</v>
      </c>
      <c r="D5785" s="9" t="n">
        <v>43800</v>
      </c>
      <c r="E5785" s="9" t="n">
        <v>43937</v>
      </c>
      <c r="F5785" s="9" t="n">
        <v>43962</v>
      </c>
      <c r="G5785" s="9" t="n">
        <v>43968</v>
      </c>
      <c r="H5785" s="10" t="s">
        <v>36</v>
      </c>
      <c r="I5785" s="0" t="n">
        <v>4</v>
      </c>
      <c r="J5785" s="0" t="n">
        <v>22</v>
      </c>
      <c r="K5785" s="0" t="n">
        <v>202</v>
      </c>
      <c r="L5785" s="0" t="n">
        <v>31</v>
      </c>
      <c r="M5785" s="0" t="n">
        <v>5</v>
      </c>
      <c r="N5785" s="11" t="n">
        <v>0.15</v>
      </c>
      <c r="O5785" s="12" t="n">
        <v>1180</v>
      </c>
      <c r="P5785" s="12" t="n">
        <v>1735.3</v>
      </c>
      <c r="Q5785" s="12" t="n">
        <f aca="false">M5785*P5785*(1-N5785)</f>
        <v>7375.025</v>
      </c>
      <c r="R5785" s="12" t="n">
        <f aca="false">M5785*O5785</f>
        <v>5900</v>
      </c>
      <c r="S5785" s="12" t="n">
        <f aca="false">Q5785-R5785</f>
        <v>1475.025</v>
      </c>
      <c r="T5785" s="11" t="n">
        <f aca="false">IFERROR(S5785/Q5785,0)</f>
        <v>0.200002711855214</v>
      </c>
      <c r="U5785" s="13" t="n">
        <f aca="false">F5785-E5785</f>
        <v>25</v>
      </c>
      <c r="V5785" s="13" t="n">
        <f aca="false">G5785-F5785</f>
        <v>6</v>
      </c>
      <c r="W5785" s="13" t="n">
        <f aca="false">G5785-E5785</f>
        <v>31</v>
      </c>
      <c r="X5785" s="10" t="n">
        <f aca="false">YEAR(E5785)</f>
        <v>2020</v>
      </c>
      <c r="Y5785" s="0" t="str">
        <f aca="false">TEXT(E5785,"yyyy-mm")</f>
        <v>2020-04</v>
      </c>
      <c r="Z5785" s="0" t="str">
        <f aca="false">"Q"&amp;ROUNDUP(MONTH(E5785)/3,0)&amp;"-"&amp;YEAR(E5785)</f>
        <v>Q2-2020</v>
      </c>
    </row>
    <row r="5786" customFormat="false" ht="14.25" hidden="false" customHeight="false" outlineLevel="0" collapsed="false">
      <c r="A5786" s="0" t="s">
        <v>5828</v>
      </c>
      <c r="B5786" s="0" t="s">
        <v>34</v>
      </c>
      <c r="C5786" s="0" t="s">
        <v>35</v>
      </c>
      <c r="D5786" s="9" t="n">
        <v>43900</v>
      </c>
      <c r="E5786" s="9" t="n">
        <v>43937</v>
      </c>
      <c r="F5786" s="9" t="n">
        <v>43954</v>
      </c>
      <c r="G5786" s="9" t="n">
        <v>43962</v>
      </c>
      <c r="H5786" s="10" t="s">
        <v>36</v>
      </c>
      <c r="I5786" s="0" t="n">
        <v>11</v>
      </c>
      <c r="J5786" s="0" t="n">
        <v>49</v>
      </c>
      <c r="K5786" s="0" t="n">
        <v>233</v>
      </c>
      <c r="L5786" s="0" t="n">
        <v>37</v>
      </c>
      <c r="M5786" s="0" t="n">
        <v>2</v>
      </c>
      <c r="N5786" s="11" t="n">
        <v>0.05</v>
      </c>
      <c r="O5786" s="12" t="n">
        <v>634.09</v>
      </c>
      <c r="P5786" s="12" t="n">
        <v>1132.3</v>
      </c>
      <c r="Q5786" s="12" t="n">
        <f aca="false">M5786*P5786*(1-N5786)</f>
        <v>2151.37</v>
      </c>
      <c r="R5786" s="12" t="n">
        <f aca="false">M5786*O5786</f>
        <v>1268.18</v>
      </c>
      <c r="S5786" s="12" t="n">
        <f aca="false">Q5786-R5786</f>
        <v>883.19</v>
      </c>
      <c r="T5786" s="11" t="n">
        <f aca="false">IFERROR(S5786/Q5786,0)</f>
        <v>0.410524456509108</v>
      </c>
      <c r="U5786" s="13" t="n">
        <f aca="false">F5786-E5786</f>
        <v>17</v>
      </c>
      <c r="V5786" s="13" t="n">
        <f aca="false">G5786-F5786</f>
        <v>8</v>
      </c>
      <c r="W5786" s="13" t="n">
        <f aca="false">G5786-E5786</f>
        <v>25</v>
      </c>
      <c r="X5786" s="10" t="n">
        <f aca="false">YEAR(E5786)</f>
        <v>2020</v>
      </c>
      <c r="Y5786" s="0" t="str">
        <f aca="false">TEXT(E5786,"yyyy-mm")</f>
        <v>2020-04</v>
      </c>
      <c r="Z5786" s="0" t="str">
        <f aca="false">"Q"&amp;ROUNDUP(MONTH(E5786)/3,0)&amp;"-"&amp;YEAR(E5786)</f>
        <v>Q2-2020</v>
      </c>
    </row>
    <row r="5787" customFormat="false" ht="14.25" hidden="false" customHeight="false" outlineLevel="0" collapsed="false">
      <c r="A5787" s="0" t="s">
        <v>5829</v>
      </c>
      <c r="B5787" s="0" t="s">
        <v>38</v>
      </c>
      <c r="C5787" s="0" t="s">
        <v>35</v>
      </c>
      <c r="D5787" s="9" t="n">
        <v>43800</v>
      </c>
      <c r="E5787" s="9" t="n">
        <v>43938</v>
      </c>
      <c r="F5787" s="9" t="n">
        <v>43954</v>
      </c>
      <c r="G5787" s="9" t="n">
        <v>43955</v>
      </c>
      <c r="H5787" s="10" t="s">
        <v>36</v>
      </c>
      <c r="I5787" s="0" t="n">
        <v>18</v>
      </c>
      <c r="J5787" s="0" t="n">
        <v>16</v>
      </c>
      <c r="K5787" s="0" t="n">
        <v>252</v>
      </c>
      <c r="L5787" s="0" t="n">
        <v>22</v>
      </c>
      <c r="M5787" s="0" t="n">
        <v>5</v>
      </c>
      <c r="N5787" s="11" t="n">
        <v>0.075</v>
      </c>
      <c r="O5787" s="12" t="n">
        <v>145.93</v>
      </c>
      <c r="P5787" s="12" t="n">
        <v>221.1</v>
      </c>
      <c r="Q5787" s="12" t="n">
        <f aca="false">M5787*P5787*(1-N5787)</f>
        <v>1022.5875</v>
      </c>
      <c r="R5787" s="12" t="n">
        <f aca="false">M5787*O5787</f>
        <v>729.65</v>
      </c>
      <c r="S5787" s="12" t="n">
        <f aca="false">Q5787-R5787</f>
        <v>292.9375</v>
      </c>
      <c r="T5787" s="11" t="n">
        <f aca="false">IFERROR(S5787/Q5787,0)</f>
        <v>0.286466928257973</v>
      </c>
      <c r="U5787" s="13" t="n">
        <f aca="false">F5787-E5787</f>
        <v>16</v>
      </c>
      <c r="V5787" s="13" t="n">
        <f aca="false">G5787-F5787</f>
        <v>1</v>
      </c>
      <c r="W5787" s="13" t="n">
        <f aca="false">G5787-E5787</f>
        <v>17</v>
      </c>
      <c r="X5787" s="10" t="n">
        <f aca="false">YEAR(E5787)</f>
        <v>2020</v>
      </c>
      <c r="Y5787" s="0" t="str">
        <f aca="false">TEXT(E5787,"yyyy-mm")</f>
        <v>2020-04</v>
      </c>
      <c r="Z5787" s="0" t="str">
        <f aca="false">"Q"&amp;ROUNDUP(MONTH(E5787)/3,0)&amp;"-"&amp;YEAR(E5787)</f>
        <v>Q2-2020</v>
      </c>
    </row>
    <row r="5788" customFormat="false" ht="14.25" hidden="false" customHeight="false" outlineLevel="0" collapsed="false">
      <c r="A5788" s="0" t="s">
        <v>5830</v>
      </c>
      <c r="B5788" s="0" t="s">
        <v>41</v>
      </c>
      <c r="C5788" s="0" t="s">
        <v>46</v>
      </c>
      <c r="D5788" s="9" t="n">
        <v>43800</v>
      </c>
      <c r="E5788" s="9" t="n">
        <v>43938</v>
      </c>
      <c r="F5788" s="9" t="n">
        <v>43953</v>
      </c>
      <c r="G5788" s="9" t="n">
        <v>43954</v>
      </c>
      <c r="H5788" s="10" t="s">
        <v>36</v>
      </c>
      <c r="I5788" s="0" t="n">
        <v>24</v>
      </c>
      <c r="J5788" s="0" t="n">
        <v>6</v>
      </c>
      <c r="K5788" s="0" t="n">
        <v>299</v>
      </c>
      <c r="L5788" s="0" t="n">
        <v>30</v>
      </c>
      <c r="M5788" s="0" t="n">
        <v>3</v>
      </c>
      <c r="N5788" s="11" t="n">
        <v>0.075</v>
      </c>
      <c r="O5788" s="12" t="n">
        <v>514.96</v>
      </c>
      <c r="P5788" s="12" t="n">
        <v>1226.1</v>
      </c>
      <c r="Q5788" s="12" t="n">
        <f aca="false">M5788*P5788*(1-N5788)</f>
        <v>3402.4275</v>
      </c>
      <c r="R5788" s="12" t="n">
        <f aca="false">M5788*O5788</f>
        <v>1544.88</v>
      </c>
      <c r="S5788" s="12" t="n">
        <f aca="false">Q5788-R5788</f>
        <v>1857.5475</v>
      </c>
      <c r="T5788" s="11" t="n">
        <f aca="false">IFERROR(S5788/Q5788,0)</f>
        <v>0.545947709392779</v>
      </c>
      <c r="U5788" s="13" t="n">
        <f aca="false">F5788-E5788</f>
        <v>15</v>
      </c>
      <c r="V5788" s="13" t="n">
        <f aca="false">G5788-F5788</f>
        <v>1</v>
      </c>
      <c r="W5788" s="13" t="n">
        <f aca="false">G5788-E5788</f>
        <v>16</v>
      </c>
      <c r="X5788" s="10" t="n">
        <f aca="false">YEAR(E5788)</f>
        <v>2020</v>
      </c>
      <c r="Y5788" s="0" t="str">
        <f aca="false">TEXT(E5788,"yyyy-mm")</f>
        <v>2020-04</v>
      </c>
      <c r="Z5788" s="0" t="str">
        <f aca="false">"Q"&amp;ROUNDUP(MONTH(E5788)/3,0)&amp;"-"&amp;YEAR(E5788)</f>
        <v>Q2-2020</v>
      </c>
    </row>
    <row r="5789" customFormat="false" ht="14.25" hidden="false" customHeight="false" outlineLevel="0" collapsed="false">
      <c r="A5789" s="0" t="s">
        <v>5831</v>
      </c>
      <c r="B5789" s="0" t="s">
        <v>38</v>
      </c>
      <c r="C5789" s="0" t="s">
        <v>48</v>
      </c>
      <c r="D5789" s="9" t="n">
        <v>43800</v>
      </c>
      <c r="E5789" s="9" t="n">
        <v>43938</v>
      </c>
      <c r="F5789" s="9" t="n">
        <v>43966</v>
      </c>
      <c r="G5789" s="9" t="n">
        <v>43976</v>
      </c>
      <c r="H5789" s="10" t="s">
        <v>36</v>
      </c>
      <c r="I5789" s="0" t="n">
        <v>17</v>
      </c>
      <c r="J5789" s="0" t="n">
        <v>12</v>
      </c>
      <c r="K5789" s="0" t="n">
        <v>8</v>
      </c>
      <c r="L5789" s="0" t="n">
        <v>2</v>
      </c>
      <c r="M5789" s="0" t="n">
        <v>6</v>
      </c>
      <c r="N5789" s="11" t="n">
        <v>0.05</v>
      </c>
      <c r="O5789" s="12" t="n">
        <v>3140.96</v>
      </c>
      <c r="P5789" s="12" t="n">
        <v>3926.2</v>
      </c>
      <c r="Q5789" s="12" t="n">
        <f aca="false">M5789*P5789*(1-N5789)</f>
        <v>22379.34</v>
      </c>
      <c r="R5789" s="12" t="n">
        <f aca="false">M5789*O5789</f>
        <v>18845.76</v>
      </c>
      <c r="S5789" s="12" t="n">
        <f aca="false">Q5789-R5789</f>
        <v>3533.57999999999</v>
      </c>
      <c r="T5789" s="11" t="n">
        <f aca="false">IFERROR(S5789/Q5789,0)</f>
        <v>0.157894736842105</v>
      </c>
      <c r="U5789" s="13" t="n">
        <f aca="false">F5789-E5789</f>
        <v>28</v>
      </c>
      <c r="V5789" s="13" t="n">
        <f aca="false">G5789-F5789</f>
        <v>10</v>
      </c>
      <c r="W5789" s="13" t="n">
        <f aca="false">G5789-E5789</f>
        <v>38</v>
      </c>
      <c r="X5789" s="10" t="n">
        <f aca="false">YEAR(E5789)</f>
        <v>2020</v>
      </c>
      <c r="Y5789" s="0" t="str">
        <f aca="false">TEXT(E5789,"yyyy-mm")</f>
        <v>2020-04</v>
      </c>
      <c r="Z5789" s="0" t="str">
        <f aca="false">"Q"&amp;ROUNDUP(MONTH(E5789)/3,0)&amp;"-"&amp;YEAR(E5789)</f>
        <v>Q2-2020</v>
      </c>
    </row>
    <row r="5790" customFormat="false" ht="14.25" hidden="false" customHeight="false" outlineLevel="0" collapsed="false">
      <c r="A5790" s="0" t="s">
        <v>5832</v>
      </c>
      <c r="B5790" s="0" t="s">
        <v>38</v>
      </c>
      <c r="C5790" s="0" t="s">
        <v>39</v>
      </c>
      <c r="D5790" s="9" t="n">
        <v>43800</v>
      </c>
      <c r="E5790" s="9" t="n">
        <v>43938</v>
      </c>
      <c r="F5790" s="9" t="n">
        <v>43965</v>
      </c>
      <c r="G5790" s="9" t="n">
        <v>43971</v>
      </c>
      <c r="H5790" s="10" t="s">
        <v>36</v>
      </c>
      <c r="I5790" s="0" t="n">
        <v>17</v>
      </c>
      <c r="J5790" s="0" t="n">
        <v>31</v>
      </c>
      <c r="K5790" s="0" t="n">
        <v>114</v>
      </c>
      <c r="L5790" s="0" t="n">
        <v>4</v>
      </c>
      <c r="M5790" s="0" t="n">
        <v>5</v>
      </c>
      <c r="N5790" s="11" t="n">
        <v>0.05</v>
      </c>
      <c r="O5790" s="12" t="n">
        <v>1696.84</v>
      </c>
      <c r="P5790" s="12" t="n">
        <v>2532.6</v>
      </c>
      <c r="Q5790" s="12" t="n">
        <f aca="false">M5790*P5790*(1-N5790)</f>
        <v>12029.85</v>
      </c>
      <c r="R5790" s="12" t="n">
        <f aca="false">M5790*O5790</f>
        <v>8484.2</v>
      </c>
      <c r="S5790" s="12" t="n">
        <f aca="false">Q5790-R5790</f>
        <v>3545.65</v>
      </c>
      <c r="T5790" s="11" t="n">
        <f aca="false">IFERROR(S5790/Q5790,0)</f>
        <v>0.294737673370823</v>
      </c>
      <c r="U5790" s="13" t="n">
        <f aca="false">F5790-E5790</f>
        <v>27</v>
      </c>
      <c r="V5790" s="13" t="n">
        <f aca="false">G5790-F5790</f>
        <v>6</v>
      </c>
      <c r="W5790" s="13" t="n">
        <f aca="false">G5790-E5790</f>
        <v>33</v>
      </c>
      <c r="X5790" s="10" t="n">
        <f aca="false">YEAR(E5790)</f>
        <v>2020</v>
      </c>
      <c r="Y5790" s="0" t="str">
        <f aca="false">TEXT(E5790,"yyyy-mm")</f>
        <v>2020-04</v>
      </c>
      <c r="Z5790" s="0" t="str">
        <f aca="false">"Q"&amp;ROUNDUP(MONTH(E5790)/3,0)&amp;"-"&amp;YEAR(E5790)</f>
        <v>Q2-2020</v>
      </c>
    </row>
    <row r="5791" customFormat="false" ht="14.25" hidden="false" customHeight="false" outlineLevel="0" collapsed="false">
      <c r="A5791" s="0" t="s">
        <v>5833</v>
      </c>
      <c r="B5791" s="0" t="s">
        <v>38</v>
      </c>
      <c r="C5791" s="0" t="s">
        <v>35</v>
      </c>
      <c r="D5791" s="9" t="n">
        <v>43800</v>
      </c>
      <c r="E5791" s="9" t="n">
        <v>43938</v>
      </c>
      <c r="F5791" s="9" t="n">
        <v>43959</v>
      </c>
      <c r="G5791" s="9" t="n">
        <v>43961</v>
      </c>
      <c r="H5791" s="10" t="s">
        <v>36</v>
      </c>
      <c r="I5791" s="0" t="n">
        <v>16</v>
      </c>
      <c r="J5791" s="0" t="n">
        <v>31</v>
      </c>
      <c r="K5791" s="0" t="n">
        <v>240</v>
      </c>
      <c r="L5791" s="0" t="n">
        <v>19</v>
      </c>
      <c r="M5791" s="0" t="n">
        <v>7</v>
      </c>
      <c r="N5791" s="11" t="n">
        <v>0.075</v>
      </c>
      <c r="O5791" s="12" t="n">
        <v>901.49</v>
      </c>
      <c r="P5791" s="12" t="n">
        <v>2003.3</v>
      </c>
      <c r="Q5791" s="12" t="n">
        <f aca="false">M5791*P5791*(1-N5791)</f>
        <v>12971.3675</v>
      </c>
      <c r="R5791" s="12" t="n">
        <f aca="false">M5791*O5791</f>
        <v>6310.43</v>
      </c>
      <c r="S5791" s="12" t="n">
        <f aca="false">Q5791-R5791</f>
        <v>6660.9375</v>
      </c>
      <c r="T5791" s="11" t="n">
        <f aca="false">IFERROR(S5791/Q5791,0)</f>
        <v>0.513510815262924</v>
      </c>
      <c r="U5791" s="13" t="n">
        <f aca="false">F5791-E5791</f>
        <v>21</v>
      </c>
      <c r="V5791" s="13" t="n">
        <f aca="false">G5791-F5791</f>
        <v>2</v>
      </c>
      <c r="W5791" s="13" t="n">
        <f aca="false">G5791-E5791</f>
        <v>23</v>
      </c>
      <c r="X5791" s="10" t="n">
        <f aca="false">YEAR(E5791)</f>
        <v>2020</v>
      </c>
      <c r="Y5791" s="0" t="str">
        <f aca="false">TEXT(E5791,"yyyy-mm")</f>
        <v>2020-04</v>
      </c>
      <c r="Z5791" s="0" t="str">
        <f aca="false">"Q"&amp;ROUNDUP(MONTH(E5791)/3,0)&amp;"-"&amp;YEAR(E5791)</f>
        <v>Q2-2020</v>
      </c>
    </row>
    <row r="5792" customFormat="false" ht="14.25" hidden="false" customHeight="false" outlineLevel="0" collapsed="false">
      <c r="A5792" s="0" t="s">
        <v>5834</v>
      </c>
      <c r="B5792" s="0" t="s">
        <v>38</v>
      </c>
      <c r="C5792" s="0" t="s">
        <v>79</v>
      </c>
      <c r="D5792" s="9" t="n">
        <v>43800</v>
      </c>
      <c r="E5792" s="9" t="n">
        <v>43938</v>
      </c>
      <c r="F5792" s="9" t="n">
        <v>43960</v>
      </c>
      <c r="G5792" s="9" t="n">
        <v>43963</v>
      </c>
      <c r="H5792" s="10" t="s">
        <v>36</v>
      </c>
      <c r="I5792" s="0" t="n">
        <v>19</v>
      </c>
      <c r="J5792" s="0" t="n">
        <v>40</v>
      </c>
      <c r="K5792" s="0" t="n">
        <v>69</v>
      </c>
      <c r="L5792" s="0" t="n">
        <v>26</v>
      </c>
      <c r="M5792" s="0" t="n">
        <v>4</v>
      </c>
      <c r="N5792" s="11" t="n">
        <v>0.1</v>
      </c>
      <c r="O5792" s="12" t="n">
        <v>1654.63</v>
      </c>
      <c r="P5792" s="12" t="n">
        <v>1969.8</v>
      </c>
      <c r="Q5792" s="12" t="n">
        <f aca="false">M5792*P5792*(1-N5792)</f>
        <v>7091.28</v>
      </c>
      <c r="R5792" s="12" t="n">
        <f aca="false">M5792*O5792</f>
        <v>6618.52</v>
      </c>
      <c r="S5792" s="12" t="n">
        <f aca="false">Q5792-R5792</f>
        <v>472.759999999999</v>
      </c>
      <c r="T5792" s="11" t="n">
        <f aca="false">IFERROR(S5792/Q5792,0)</f>
        <v>0.0666677948127841</v>
      </c>
      <c r="U5792" s="13" t="n">
        <f aca="false">F5792-E5792</f>
        <v>22</v>
      </c>
      <c r="V5792" s="13" t="n">
        <f aca="false">G5792-F5792</f>
        <v>3</v>
      </c>
      <c r="W5792" s="13" t="n">
        <f aca="false">G5792-E5792</f>
        <v>25</v>
      </c>
      <c r="X5792" s="10" t="n">
        <f aca="false">YEAR(E5792)</f>
        <v>2020</v>
      </c>
      <c r="Y5792" s="0" t="str">
        <f aca="false">TEXT(E5792,"yyyy-mm")</f>
        <v>2020-04</v>
      </c>
      <c r="Z5792" s="0" t="str">
        <f aca="false">"Q"&amp;ROUNDUP(MONTH(E5792)/3,0)&amp;"-"&amp;YEAR(E5792)</f>
        <v>Q2-2020</v>
      </c>
    </row>
    <row r="5793" customFormat="false" ht="14.25" hidden="false" customHeight="false" outlineLevel="0" collapsed="false">
      <c r="A5793" s="0" t="s">
        <v>5835</v>
      </c>
      <c r="B5793" s="0" t="s">
        <v>38</v>
      </c>
      <c r="C5793" s="0" t="s">
        <v>39</v>
      </c>
      <c r="D5793" s="9" t="n">
        <v>43800</v>
      </c>
      <c r="E5793" s="9" t="n">
        <v>43938</v>
      </c>
      <c r="F5793" s="9" t="n">
        <v>43956</v>
      </c>
      <c r="G5793" s="9" t="n">
        <v>43961</v>
      </c>
      <c r="H5793" s="10" t="s">
        <v>36</v>
      </c>
      <c r="I5793" s="0" t="n">
        <v>14</v>
      </c>
      <c r="J5793" s="0" t="n">
        <v>32</v>
      </c>
      <c r="K5793" s="0" t="n">
        <v>120</v>
      </c>
      <c r="L5793" s="0" t="n">
        <v>25</v>
      </c>
      <c r="M5793" s="0" t="n">
        <v>1</v>
      </c>
      <c r="N5793" s="11" t="n">
        <v>0.1</v>
      </c>
      <c r="O5793" s="12" t="n">
        <v>193.36</v>
      </c>
      <c r="P5793" s="12" t="n">
        <v>247.9</v>
      </c>
      <c r="Q5793" s="12" t="n">
        <f aca="false">M5793*P5793*(1-N5793)</f>
        <v>223.11</v>
      </c>
      <c r="R5793" s="12" t="n">
        <f aca="false">M5793*O5793</f>
        <v>193.36</v>
      </c>
      <c r="S5793" s="12" t="n">
        <f aca="false">Q5793-R5793</f>
        <v>29.75</v>
      </c>
      <c r="T5793" s="11" t="n">
        <f aca="false">IFERROR(S5793/Q5793,0)</f>
        <v>0.133342297521402</v>
      </c>
      <c r="U5793" s="13" t="n">
        <f aca="false">F5793-E5793</f>
        <v>18</v>
      </c>
      <c r="V5793" s="13" t="n">
        <f aca="false">G5793-F5793</f>
        <v>5</v>
      </c>
      <c r="W5793" s="13" t="n">
        <f aca="false">G5793-E5793</f>
        <v>23</v>
      </c>
      <c r="X5793" s="10" t="n">
        <f aca="false">YEAR(E5793)</f>
        <v>2020</v>
      </c>
      <c r="Y5793" s="0" t="str">
        <f aca="false">TEXT(E5793,"yyyy-mm")</f>
        <v>2020-04</v>
      </c>
      <c r="Z5793" s="0" t="str">
        <f aca="false">"Q"&amp;ROUNDUP(MONTH(E5793)/3,0)&amp;"-"&amp;YEAR(E5793)</f>
        <v>Q2-2020</v>
      </c>
    </row>
    <row r="5794" customFormat="false" ht="14.25" hidden="false" customHeight="false" outlineLevel="0" collapsed="false">
      <c r="A5794" s="0" t="s">
        <v>5836</v>
      </c>
      <c r="B5794" s="0" t="s">
        <v>41</v>
      </c>
      <c r="C5794" s="0" t="s">
        <v>39</v>
      </c>
      <c r="D5794" s="9" t="n">
        <v>43800</v>
      </c>
      <c r="E5794" s="9" t="n">
        <v>43938</v>
      </c>
      <c r="F5794" s="9" t="n">
        <v>43961</v>
      </c>
      <c r="G5794" s="9" t="n">
        <v>43962</v>
      </c>
      <c r="H5794" s="10" t="s">
        <v>36</v>
      </c>
      <c r="I5794" s="0" t="n">
        <v>23</v>
      </c>
      <c r="J5794" s="0" t="n">
        <v>12</v>
      </c>
      <c r="K5794" s="0" t="n">
        <v>138</v>
      </c>
      <c r="L5794" s="0" t="n">
        <v>9</v>
      </c>
      <c r="M5794" s="0" t="n">
        <v>7</v>
      </c>
      <c r="N5794" s="11" t="n">
        <v>0.1</v>
      </c>
      <c r="O5794" s="12" t="n">
        <v>1514.87</v>
      </c>
      <c r="P5794" s="12" t="n">
        <v>1782.2</v>
      </c>
      <c r="Q5794" s="12" t="n">
        <f aca="false">M5794*P5794*(1-N5794)</f>
        <v>11227.86</v>
      </c>
      <c r="R5794" s="12" t="n">
        <f aca="false">M5794*O5794</f>
        <v>10604.09</v>
      </c>
      <c r="S5794" s="12" t="n">
        <f aca="false">Q5794-R5794</f>
        <v>623.77</v>
      </c>
      <c r="T5794" s="11" t="n">
        <f aca="false">IFERROR(S5794/Q5794,0)</f>
        <v>0.0555555555555556</v>
      </c>
      <c r="U5794" s="13" t="n">
        <f aca="false">F5794-E5794</f>
        <v>23</v>
      </c>
      <c r="V5794" s="13" t="n">
        <f aca="false">G5794-F5794</f>
        <v>1</v>
      </c>
      <c r="W5794" s="13" t="n">
        <f aca="false">G5794-E5794</f>
        <v>24</v>
      </c>
      <c r="X5794" s="10" t="n">
        <f aca="false">YEAR(E5794)</f>
        <v>2020</v>
      </c>
      <c r="Y5794" s="0" t="str">
        <f aca="false">TEXT(E5794,"yyyy-mm")</f>
        <v>2020-04</v>
      </c>
      <c r="Z5794" s="0" t="str">
        <f aca="false">"Q"&amp;ROUNDUP(MONTH(E5794)/3,0)&amp;"-"&amp;YEAR(E5794)</f>
        <v>Q2-2020</v>
      </c>
    </row>
    <row r="5795" customFormat="false" ht="14.25" hidden="false" customHeight="false" outlineLevel="0" collapsed="false">
      <c r="A5795" s="0" t="s">
        <v>5837</v>
      </c>
      <c r="B5795" s="0" t="s">
        <v>34</v>
      </c>
      <c r="C5795" s="0" t="s">
        <v>46</v>
      </c>
      <c r="D5795" s="9" t="n">
        <v>43800</v>
      </c>
      <c r="E5795" s="9" t="n">
        <v>43939</v>
      </c>
      <c r="F5795" s="9" t="n">
        <v>43952</v>
      </c>
      <c r="G5795" s="9" t="n">
        <v>43955</v>
      </c>
      <c r="H5795" s="10" t="s">
        <v>36</v>
      </c>
      <c r="I5795" s="0" t="n">
        <v>7</v>
      </c>
      <c r="J5795" s="0" t="n">
        <v>30</v>
      </c>
      <c r="K5795" s="0" t="n">
        <v>280</v>
      </c>
      <c r="L5795" s="0" t="n">
        <v>27</v>
      </c>
      <c r="M5795" s="0" t="n">
        <v>3</v>
      </c>
      <c r="N5795" s="11" t="n">
        <v>0.1</v>
      </c>
      <c r="O5795" s="12" t="n">
        <v>2234.45</v>
      </c>
      <c r="P5795" s="12" t="n">
        <v>3852.5</v>
      </c>
      <c r="Q5795" s="12" t="n">
        <f aca="false">M5795*P5795*(1-N5795)</f>
        <v>10401.75</v>
      </c>
      <c r="R5795" s="12" t="n">
        <f aca="false">M5795*O5795</f>
        <v>6703.35</v>
      </c>
      <c r="S5795" s="12" t="n">
        <f aca="false">Q5795-R5795</f>
        <v>3698.4</v>
      </c>
      <c r="T5795" s="11" t="n">
        <f aca="false">IFERROR(S5795/Q5795,0)</f>
        <v>0.355555555555556</v>
      </c>
      <c r="U5795" s="13" t="n">
        <f aca="false">F5795-E5795</f>
        <v>13</v>
      </c>
      <c r="V5795" s="13" t="n">
        <f aca="false">G5795-F5795</f>
        <v>3</v>
      </c>
      <c r="W5795" s="13" t="n">
        <f aca="false">G5795-E5795</f>
        <v>16</v>
      </c>
      <c r="X5795" s="10" t="n">
        <f aca="false">YEAR(E5795)</f>
        <v>2020</v>
      </c>
      <c r="Y5795" s="0" t="str">
        <f aca="false">TEXT(E5795,"yyyy-mm")</f>
        <v>2020-04</v>
      </c>
      <c r="Z5795" s="0" t="str">
        <f aca="false">"Q"&amp;ROUNDUP(MONTH(E5795)/3,0)&amp;"-"&amp;YEAR(E5795)</f>
        <v>Q2-2020</v>
      </c>
    </row>
    <row r="5796" customFormat="false" ht="14.25" hidden="false" customHeight="false" outlineLevel="0" collapsed="false">
      <c r="A5796" s="0" t="s">
        <v>5838</v>
      </c>
      <c r="B5796" s="0" t="s">
        <v>43</v>
      </c>
      <c r="C5796" s="0" t="s">
        <v>79</v>
      </c>
      <c r="D5796" s="9" t="n">
        <v>43800</v>
      </c>
      <c r="E5796" s="9" t="n">
        <v>43939</v>
      </c>
      <c r="F5796" s="9" t="n">
        <v>43963</v>
      </c>
      <c r="G5796" s="9" t="n">
        <v>43964</v>
      </c>
      <c r="H5796" s="10" t="s">
        <v>36</v>
      </c>
      <c r="I5796" s="0" t="n">
        <v>27</v>
      </c>
      <c r="J5796" s="0" t="n">
        <v>34</v>
      </c>
      <c r="K5796" s="0" t="n">
        <v>68</v>
      </c>
      <c r="L5796" s="0" t="n">
        <v>39</v>
      </c>
      <c r="M5796" s="0" t="n">
        <v>5</v>
      </c>
      <c r="N5796" s="11" t="n">
        <v>0.3</v>
      </c>
      <c r="O5796" s="12" t="n">
        <v>4863.53</v>
      </c>
      <c r="P5796" s="12" t="n">
        <v>5721.8</v>
      </c>
      <c r="Q5796" s="12" t="n">
        <f aca="false">M5796*P5796*(1-N5796)</f>
        <v>20026.3</v>
      </c>
      <c r="R5796" s="12" t="n">
        <f aca="false">M5796*O5796</f>
        <v>24317.65</v>
      </c>
      <c r="S5796" s="12" t="n">
        <f aca="false">Q5796-R5796</f>
        <v>-4291.35</v>
      </c>
      <c r="T5796" s="11" t="n">
        <f aca="false">IFERROR(S5796/Q5796,0)</f>
        <v>-0.214285714285714</v>
      </c>
      <c r="U5796" s="13" t="n">
        <f aca="false">F5796-E5796</f>
        <v>24</v>
      </c>
      <c r="V5796" s="13" t="n">
        <f aca="false">G5796-F5796</f>
        <v>1</v>
      </c>
      <c r="W5796" s="13" t="n">
        <f aca="false">G5796-E5796</f>
        <v>25</v>
      </c>
      <c r="X5796" s="10" t="n">
        <f aca="false">YEAR(E5796)</f>
        <v>2020</v>
      </c>
      <c r="Y5796" s="0" t="str">
        <f aca="false">TEXT(E5796,"yyyy-mm")</f>
        <v>2020-04</v>
      </c>
      <c r="Z5796" s="0" t="str">
        <f aca="false">"Q"&amp;ROUNDUP(MONTH(E5796)/3,0)&amp;"-"&amp;YEAR(E5796)</f>
        <v>Q2-2020</v>
      </c>
    </row>
    <row r="5797" customFormat="false" ht="14.25" hidden="false" customHeight="false" outlineLevel="0" collapsed="false">
      <c r="A5797" s="0" t="s">
        <v>5839</v>
      </c>
      <c r="B5797" s="0" t="s">
        <v>34</v>
      </c>
      <c r="C5797" s="0" t="s">
        <v>35</v>
      </c>
      <c r="D5797" s="9" t="n">
        <v>43800</v>
      </c>
      <c r="E5797" s="9" t="n">
        <v>43939</v>
      </c>
      <c r="F5797" s="9" t="n">
        <v>43955</v>
      </c>
      <c r="G5797" s="9" t="n">
        <v>43956</v>
      </c>
      <c r="H5797" s="10" t="s">
        <v>36</v>
      </c>
      <c r="I5797" s="0" t="n">
        <v>2</v>
      </c>
      <c r="J5797" s="0" t="n">
        <v>44</v>
      </c>
      <c r="K5797" s="0" t="n">
        <v>221</v>
      </c>
      <c r="L5797" s="0" t="n">
        <v>21</v>
      </c>
      <c r="M5797" s="0" t="n">
        <v>7</v>
      </c>
      <c r="N5797" s="11" t="n">
        <v>0.05</v>
      </c>
      <c r="O5797" s="12" t="n">
        <v>1642.97</v>
      </c>
      <c r="P5797" s="12" t="n">
        <v>2452.2</v>
      </c>
      <c r="Q5797" s="12" t="n">
        <f aca="false">M5797*P5797*(1-N5797)</f>
        <v>16307.13</v>
      </c>
      <c r="R5797" s="12" t="n">
        <f aca="false">M5797*O5797</f>
        <v>11500.79</v>
      </c>
      <c r="S5797" s="12" t="n">
        <f aca="false">Q5797-R5797</f>
        <v>4806.34</v>
      </c>
      <c r="T5797" s="11" t="n">
        <f aca="false">IFERROR(S5797/Q5797,0)</f>
        <v>0.294738559145601</v>
      </c>
      <c r="U5797" s="13" t="n">
        <f aca="false">F5797-E5797</f>
        <v>16</v>
      </c>
      <c r="V5797" s="13" t="n">
        <f aca="false">G5797-F5797</f>
        <v>1</v>
      </c>
      <c r="W5797" s="13" t="n">
        <f aca="false">G5797-E5797</f>
        <v>17</v>
      </c>
      <c r="X5797" s="10" t="n">
        <f aca="false">YEAR(E5797)</f>
        <v>2020</v>
      </c>
      <c r="Y5797" s="0" t="str">
        <f aca="false">TEXT(E5797,"yyyy-mm")</f>
        <v>2020-04</v>
      </c>
      <c r="Z5797" s="0" t="str">
        <f aca="false">"Q"&amp;ROUNDUP(MONTH(E5797)/3,0)&amp;"-"&amp;YEAR(E5797)</f>
        <v>Q2-2020</v>
      </c>
    </row>
    <row r="5798" customFormat="false" ht="14.25" hidden="false" customHeight="false" outlineLevel="0" collapsed="false">
      <c r="A5798" s="0" t="s">
        <v>5840</v>
      </c>
      <c r="B5798" s="0" t="s">
        <v>34</v>
      </c>
      <c r="C5798" s="0" t="s">
        <v>58</v>
      </c>
      <c r="D5798" s="9" t="n">
        <v>43800</v>
      </c>
      <c r="E5798" s="9" t="n">
        <v>43939</v>
      </c>
      <c r="F5798" s="9" t="n">
        <v>43956</v>
      </c>
      <c r="G5798" s="9" t="n">
        <v>43959</v>
      </c>
      <c r="H5798" s="10" t="s">
        <v>36</v>
      </c>
      <c r="I5798" s="0" t="n">
        <v>9</v>
      </c>
      <c r="J5798" s="0" t="n">
        <v>8</v>
      </c>
      <c r="K5798" s="0" t="n">
        <v>364</v>
      </c>
      <c r="L5798" s="0" t="n">
        <v>25</v>
      </c>
      <c r="M5798" s="0" t="n">
        <v>3</v>
      </c>
      <c r="N5798" s="11" t="n">
        <v>0.075</v>
      </c>
      <c r="O5798" s="12" t="n">
        <v>548.86</v>
      </c>
      <c r="P5798" s="12" t="n">
        <v>857.6</v>
      </c>
      <c r="Q5798" s="12" t="n">
        <f aca="false">M5798*P5798*(1-N5798)</f>
        <v>2379.84</v>
      </c>
      <c r="R5798" s="12" t="n">
        <f aca="false">M5798*O5798</f>
        <v>1646.58</v>
      </c>
      <c r="S5798" s="12" t="n">
        <f aca="false">Q5798-R5798</f>
        <v>733.26</v>
      </c>
      <c r="T5798" s="11" t="n">
        <f aca="false">IFERROR(S5798/Q5798,0)</f>
        <v>0.308113150463897</v>
      </c>
      <c r="U5798" s="13" t="n">
        <f aca="false">F5798-E5798</f>
        <v>17</v>
      </c>
      <c r="V5798" s="13" t="n">
        <f aca="false">G5798-F5798</f>
        <v>3</v>
      </c>
      <c r="W5798" s="13" t="n">
        <f aca="false">G5798-E5798</f>
        <v>20</v>
      </c>
      <c r="X5798" s="10" t="n">
        <f aca="false">YEAR(E5798)</f>
        <v>2020</v>
      </c>
      <c r="Y5798" s="0" t="str">
        <f aca="false">TEXT(E5798,"yyyy-mm")</f>
        <v>2020-04</v>
      </c>
      <c r="Z5798" s="0" t="str">
        <f aca="false">"Q"&amp;ROUNDUP(MONTH(E5798)/3,0)&amp;"-"&amp;YEAR(E5798)</f>
        <v>Q2-2020</v>
      </c>
    </row>
    <row r="5799" customFormat="false" ht="14.25" hidden="false" customHeight="false" outlineLevel="0" collapsed="false">
      <c r="A5799" s="0" t="s">
        <v>5841</v>
      </c>
      <c r="B5799" s="0" t="s">
        <v>34</v>
      </c>
      <c r="C5799" s="0" t="s">
        <v>46</v>
      </c>
      <c r="D5799" s="9" t="n">
        <v>43800</v>
      </c>
      <c r="E5799" s="9" t="n">
        <v>43939</v>
      </c>
      <c r="F5799" s="9" t="n">
        <v>43966</v>
      </c>
      <c r="G5799" s="9" t="n">
        <v>43973</v>
      </c>
      <c r="H5799" s="10" t="s">
        <v>36</v>
      </c>
      <c r="I5799" s="0" t="n">
        <v>10</v>
      </c>
      <c r="J5799" s="0" t="n">
        <v>4</v>
      </c>
      <c r="K5799" s="0" t="n">
        <v>315</v>
      </c>
      <c r="L5799" s="0" t="n">
        <v>33</v>
      </c>
      <c r="M5799" s="0" t="n">
        <v>2</v>
      </c>
      <c r="N5799" s="11" t="n">
        <v>0.1</v>
      </c>
      <c r="O5799" s="12" t="n">
        <v>175.07</v>
      </c>
      <c r="P5799" s="12" t="n">
        <v>261.3</v>
      </c>
      <c r="Q5799" s="12" t="n">
        <f aca="false">M5799*P5799*(1-N5799)</f>
        <v>470.34</v>
      </c>
      <c r="R5799" s="12" t="n">
        <f aca="false">M5799*O5799</f>
        <v>350.14</v>
      </c>
      <c r="S5799" s="12" t="n">
        <f aca="false">Q5799-R5799</f>
        <v>120.2</v>
      </c>
      <c r="T5799" s="11" t="n">
        <f aca="false">IFERROR(S5799/Q5799,0)</f>
        <v>0.255559807798614</v>
      </c>
      <c r="U5799" s="13" t="n">
        <f aca="false">F5799-E5799</f>
        <v>27</v>
      </c>
      <c r="V5799" s="13" t="n">
        <f aca="false">G5799-F5799</f>
        <v>7</v>
      </c>
      <c r="W5799" s="13" t="n">
        <f aca="false">G5799-E5799</f>
        <v>34</v>
      </c>
      <c r="X5799" s="10" t="n">
        <f aca="false">YEAR(E5799)</f>
        <v>2020</v>
      </c>
      <c r="Y5799" s="0" t="str">
        <f aca="false">TEXT(E5799,"yyyy-mm")</f>
        <v>2020-04</v>
      </c>
      <c r="Z5799" s="0" t="str">
        <f aca="false">"Q"&amp;ROUNDUP(MONTH(E5799)/3,0)&amp;"-"&amp;YEAR(E5799)</f>
        <v>Q2-2020</v>
      </c>
    </row>
    <row r="5800" customFormat="false" ht="14.25" hidden="false" customHeight="false" outlineLevel="0" collapsed="false">
      <c r="A5800" s="0" t="s">
        <v>5842</v>
      </c>
      <c r="B5800" s="0" t="s">
        <v>43</v>
      </c>
      <c r="C5800" s="0" t="s">
        <v>39</v>
      </c>
      <c r="D5800" s="9" t="n">
        <v>43800</v>
      </c>
      <c r="E5800" s="9" t="n">
        <v>43939</v>
      </c>
      <c r="F5800" s="9" t="n">
        <v>43947</v>
      </c>
      <c r="G5800" s="9" t="n">
        <v>43953</v>
      </c>
      <c r="H5800" s="10" t="s">
        <v>36</v>
      </c>
      <c r="I5800" s="0" t="n">
        <v>26</v>
      </c>
      <c r="J5800" s="0" t="n">
        <v>39</v>
      </c>
      <c r="K5800" s="0" t="n">
        <v>127</v>
      </c>
      <c r="L5800" s="0" t="n">
        <v>14</v>
      </c>
      <c r="M5800" s="0" t="n">
        <v>5</v>
      </c>
      <c r="N5800" s="11" t="n">
        <v>0.05</v>
      </c>
      <c r="O5800" s="12" t="n">
        <v>2791.09</v>
      </c>
      <c r="P5800" s="12" t="n">
        <v>5266.2</v>
      </c>
      <c r="Q5800" s="12" t="n">
        <f aca="false">M5800*P5800*(1-N5800)</f>
        <v>25014.45</v>
      </c>
      <c r="R5800" s="12" t="n">
        <f aca="false">M5800*O5800</f>
        <v>13955.45</v>
      </c>
      <c r="S5800" s="12" t="n">
        <f aca="false">Q5800-R5800</f>
        <v>11059</v>
      </c>
      <c r="T5800" s="11" t="n">
        <f aca="false">IFERROR(S5800/Q5800,0)</f>
        <v>0.442104463620028</v>
      </c>
      <c r="U5800" s="13" t="n">
        <f aca="false">F5800-E5800</f>
        <v>8</v>
      </c>
      <c r="V5800" s="13" t="n">
        <f aca="false">G5800-F5800</f>
        <v>6</v>
      </c>
      <c r="W5800" s="13" t="n">
        <f aca="false">G5800-E5800</f>
        <v>14</v>
      </c>
      <c r="X5800" s="10" t="n">
        <f aca="false">YEAR(E5800)</f>
        <v>2020</v>
      </c>
      <c r="Y5800" s="0" t="str">
        <f aca="false">TEXT(E5800,"yyyy-mm")</f>
        <v>2020-04</v>
      </c>
      <c r="Z5800" s="0" t="str">
        <f aca="false">"Q"&amp;ROUNDUP(MONTH(E5800)/3,0)&amp;"-"&amp;YEAR(E5800)</f>
        <v>Q2-2020</v>
      </c>
    </row>
    <row r="5801" customFormat="false" ht="14.25" hidden="false" customHeight="false" outlineLevel="0" collapsed="false">
      <c r="A5801" s="0" t="s">
        <v>5843</v>
      </c>
      <c r="B5801" s="0" t="s">
        <v>38</v>
      </c>
      <c r="C5801" s="0" t="s">
        <v>48</v>
      </c>
      <c r="D5801" s="9" t="n">
        <v>43800</v>
      </c>
      <c r="E5801" s="9" t="n">
        <v>43939</v>
      </c>
      <c r="F5801" s="9" t="n">
        <v>43946</v>
      </c>
      <c r="G5801" s="9" t="n">
        <v>43949</v>
      </c>
      <c r="H5801" s="10" t="s">
        <v>36</v>
      </c>
      <c r="I5801" s="0" t="n">
        <v>12</v>
      </c>
      <c r="J5801" s="0" t="n">
        <v>5</v>
      </c>
      <c r="K5801" s="0" t="n">
        <v>21</v>
      </c>
      <c r="L5801" s="0" t="n">
        <v>41</v>
      </c>
      <c r="M5801" s="0" t="n">
        <v>1</v>
      </c>
      <c r="N5801" s="11" t="n">
        <v>0.05</v>
      </c>
      <c r="O5801" s="12" t="n">
        <v>2849.38</v>
      </c>
      <c r="P5801" s="12" t="n">
        <v>5936.2</v>
      </c>
      <c r="Q5801" s="12" t="n">
        <f aca="false">M5801*P5801*(1-N5801)</f>
        <v>5639.39</v>
      </c>
      <c r="R5801" s="12" t="n">
        <f aca="false">M5801*O5801</f>
        <v>2849.38</v>
      </c>
      <c r="S5801" s="12" t="n">
        <f aca="false">Q5801-R5801</f>
        <v>2790.01</v>
      </c>
      <c r="T5801" s="11" t="n">
        <f aca="false">IFERROR(S5801/Q5801,0)</f>
        <v>0.49473613280869</v>
      </c>
      <c r="U5801" s="13" t="n">
        <f aca="false">F5801-E5801</f>
        <v>7</v>
      </c>
      <c r="V5801" s="13" t="n">
        <f aca="false">G5801-F5801</f>
        <v>3</v>
      </c>
      <c r="W5801" s="13" t="n">
        <f aca="false">G5801-E5801</f>
        <v>10</v>
      </c>
      <c r="X5801" s="10" t="n">
        <f aca="false">YEAR(E5801)</f>
        <v>2020</v>
      </c>
      <c r="Y5801" s="0" t="str">
        <f aca="false">TEXT(E5801,"yyyy-mm")</f>
        <v>2020-04</v>
      </c>
      <c r="Z5801" s="0" t="str">
        <f aca="false">"Q"&amp;ROUNDUP(MONTH(E5801)/3,0)&amp;"-"&amp;YEAR(E5801)</f>
        <v>Q2-2020</v>
      </c>
    </row>
    <row r="5802" customFormat="false" ht="14.25" hidden="false" customHeight="false" outlineLevel="0" collapsed="false">
      <c r="A5802" s="0" t="s">
        <v>5844</v>
      </c>
      <c r="B5802" s="0" t="s">
        <v>38</v>
      </c>
      <c r="C5802" s="0" t="s">
        <v>48</v>
      </c>
      <c r="D5802" s="9" t="n">
        <v>43800</v>
      </c>
      <c r="E5802" s="9" t="n">
        <v>43939</v>
      </c>
      <c r="F5802" s="9" t="n">
        <v>43956</v>
      </c>
      <c r="G5802" s="9" t="n">
        <v>43957</v>
      </c>
      <c r="H5802" s="10" t="s">
        <v>36</v>
      </c>
      <c r="I5802" s="0" t="n">
        <v>14</v>
      </c>
      <c r="J5802" s="0" t="n">
        <v>5</v>
      </c>
      <c r="K5802" s="0" t="n">
        <v>31</v>
      </c>
      <c r="L5802" s="0" t="n">
        <v>1</v>
      </c>
      <c r="M5802" s="0" t="n">
        <v>4</v>
      </c>
      <c r="N5802" s="11" t="n">
        <v>0.1</v>
      </c>
      <c r="O5802" s="12" t="n">
        <v>1843.24</v>
      </c>
      <c r="P5802" s="12" t="n">
        <v>3021.7</v>
      </c>
      <c r="Q5802" s="12" t="n">
        <f aca="false">M5802*P5802*(1-N5802)</f>
        <v>10878.12</v>
      </c>
      <c r="R5802" s="12" t="n">
        <f aca="false">M5802*O5802</f>
        <v>7372.96</v>
      </c>
      <c r="S5802" s="12" t="n">
        <f aca="false">Q5802-R5802</f>
        <v>3505.16</v>
      </c>
      <c r="T5802" s="11" t="n">
        <f aca="false">IFERROR(S5802/Q5802,0)</f>
        <v>0.322221119090431</v>
      </c>
      <c r="U5802" s="13" t="n">
        <f aca="false">F5802-E5802</f>
        <v>17</v>
      </c>
      <c r="V5802" s="13" t="n">
        <f aca="false">G5802-F5802</f>
        <v>1</v>
      </c>
      <c r="W5802" s="13" t="n">
        <f aca="false">G5802-E5802</f>
        <v>18</v>
      </c>
      <c r="X5802" s="10" t="n">
        <f aca="false">YEAR(E5802)</f>
        <v>2020</v>
      </c>
      <c r="Y5802" s="0" t="str">
        <f aca="false">TEXT(E5802,"yyyy-mm")</f>
        <v>2020-04</v>
      </c>
      <c r="Z5802" s="0" t="str">
        <f aca="false">"Q"&amp;ROUNDUP(MONTH(E5802)/3,0)&amp;"-"&amp;YEAR(E5802)</f>
        <v>Q2-2020</v>
      </c>
    </row>
    <row r="5803" customFormat="false" ht="14.25" hidden="false" customHeight="false" outlineLevel="0" collapsed="false">
      <c r="A5803" s="0" t="s">
        <v>5845</v>
      </c>
      <c r="B5803" s="0" t="s">
        <v>34</v>
      </c>
      <c r="C5803" s="0" t="s">
        <v>39</v>
      </c>
      <c r="D5803" s="9" t="n">
        <v>43800</v>
      </c>
      <c r="E5803" s="9" t="n">
        <v>43939</v>
      </c>
      <c r="F5803" s="9" t="n">
        <v>43962</v>
      </c>
      <c r="G5803" s="9" t="n">
        <v>43965</v>
      </c>
      <c r="H5803" s="10" t="s">
        <v>36</v>
      </c>
      <c r="I5803" s="0" t="n">
        <v>11</v>
      </c>
      <c r="J5803" s="0" t="n">
        <v>35</v>
      </c>
      <c r="K5803" s="0" t="n">
        <v>167</v>
      </c>
      <c r="L5803" s="0" t="n">
        <v>4</v>
      </c>
      <c r="M5803" s="0" t="n">
        <v>6</v>
      </c>
      <c r="N5803" s="11" t="n">
        <v>0.2</v>
      </c>
      <c r="O5803" s="12" t="n">
        <v>804</v>
      </c>
      <c r="P5803" s="12" t="n">
        <v>1005</v>
      </c>
      <c r="Q5803" s="12" t="n">
        <f aca="false">M5803*P5803*(1-N5803)</f>
        <v>4824</v>
      </c>
      <c r="R5803" s="12" t="n">
        <f aca="false">M5803*O5803</f>
        <v>4824</v>
      </c>
      <c r="S5803" s="12" t="n">
        <f aca="false">Q5803-R5803</f>
        <v>0</v>
      </c>
      <c r="T5803" s="11" t="n">
        <f aca="false">IFERROR(S5803/Q5803,0)</f>
        <v>0</v>
      </c>
      <c r="U5803" s="13" t="n">
        <f aca="false">F5803-E5803</f>
        <v>23</v>
      </c>
      <c r="V5803" s="13" t="n">
        <f aca="false">G5803-F5803</f>
        <v>3</v>
      </c>
      <c r="W5803" s="13" t="n">
        <f aca="false">G5803-E5803</f>
        <v>26</v>
      </c>
      <c r="X5803" s="10" t="n">
        <f aca="false">YEAR(E5803)</f>
        <v>2020</v>
      </c>
      <c r="Y5803" s="0" t="str">
        <f aca="false">TEXT(E5803,"yyyy-mm")</f>
        <v>2020-04</v>
      </c>
      <c r="Z5803" s="0" t="str">
        <f aca="false">"Q"&amp;ROUNDUP(MONTH(E5803)/3,0)&amp;"-"&amp;YEAR(E5803)</f>
        <v>Q2-2020</v>
      </c>
    </row>
    <row r="5804" customFormat="false" ht="14.25" hidden="false" customHeight="false" outlineLevel="0" collapsed="false">
      <c r="A5804" s="0" t="s">
        <v>5846</v>
      </c>
      <c r="B5804" s="0" t="s">
        <v>34</v>
      </c>
      <c r="C5804" s="0" t="s">
        <v>79</v>
      </c>
      <c r="D5804" s="9" t="n">
        <v>43800</v>
      </c>
      <c r="E5804" s="9" t="n">
        <v>43940</v>
      </c>
      <c r="F5804" s="9" t="n">
        <v>43962</v>
      </c>
      <c r="G5804" s="9" t="n">
        <v>43969</v>
      </c>
      <c r="H5804" s="10" t="s">
        <v>36</v>
      </c>
      <c r="I5804" s="0" t="n">
        <v>10</v>
      </c>
      <c r="J5804" s="0" t="n">
        <v>44</v>
      </c>
      <c r="K5804" s="0" t="n">
        <v>62</v>
      </c>
      <c r="L5804" s="0" t="n">
        <v>34</v>
      </c>
      <c r="M5804" s="0" t="n">
        <v>5</v>
      </c>
      <c r="N5804" s="11" t="n">
        <v>0.075</v>
      </c>
      <c r="O5804" s="12" t="n">
        <v>1236.15</v>
      </c>
      <c r="P5804" s="12" t="n">
        <v>2472.3</v>
      </c>
      <c r="Q5804" s="12" t="n">
        <f aca="false">M5804*P5804*(1-N5804)</f>
        <v>11434.3875</v>
      </c>
      <c r="R5804" s="12" t="n">
        <f aca="false">M5804*O5804</f>
        <v>6180.75</v>
      </c>
      <c r="S5804" s="12" t="n">
        <f aca="false">Q5804-R5804</f>
        <v>5253.6375</v>
      </c>
      <c r="T5804" s="11" t="n">
        <f aca="false">IFERROR(S5804/Q5804,0)</f>
        <v>0.45945945945946</v>
      </c>
      <c r="U5804" s="13" t="n">
        <f aca="false">F5804-E5804</f>
        <v>22</v>
      </c>
      <c r="V5804" s="13" t="n">
        <f aca="false">G5804-F5804</f>
        <v>7</v>
      </c>
      <c r="W5804" s="13" t="n">
        <f aca="false">G5804-E5804</f>
        <v>29</v>
      </c>
      <c r="X5804" s="10" t="n">
        <f aca="false">YEAR(E5804)</f>
        <v>2020</v>
      </c>
      <c r="Y5804" s="0" t="str">
        <f aca="false">TEXT(E5804,"yyyy-mm")</f>
        <v>2020-04</v>
      </c>
      <c r="Z5804" s="0" t="str">
        <f aca="false">"Q"&amp;ROUNDUP(MONTH(E5804)/3,0)&amp;"-"&amp;YEAR(E5804)</f>
        <v>Q2-2020</v>
      </c>
    </row>
    <row r="5805" customFormat="false" ht="14.25" hidden="false" customHeight="false" outlineLevel="0" collapsed="false">
      <c r="A5805" s="0" t="s">
        <v>5847</v>
      </c>
      <c r="B5805" s="0" t="s">
        <v>38</v>
      </c>
      <c r="C5805" s="0" t="s">
        <v>58</v>
      </c>
      <c r="D5805" s="9" t="n">
        <v>43800</v>
      </c>
      <c r="E5805" s="9" t="n">
        <v>43940</v>
      </c>
      <c r="F5805" s="9" t="n">
        <v>43965</v>
      </c>
      <c r="G5805" s="9" t="n">
        <v>43968</v>
      </c>
      <c r="H5805" s="10" t="s">
        <v>36</v>
      </c>
      <c r="I5805" s="0" t="n">
        <v>16</v>
      </c>
      <c r="J5805" s="0" t="n">
        <v>20</v>
      </c>
      <c r="K5805" s="0" t="n">
        <v>364</v>
      </c>
      <c r="L5805" s="0" t="n">
        <v>1</v>
      </c>
      <c r="M5805" s="0" t="n">
        <v>7</v>
      </c>
      <c r="N5805" s="11" t="n">
        <v>0.075</v>
      </c>
      <c r="O5805" s="12" t="n">
        <v>495.26</v>
      </c>
      <c r="P5805" s="12" t="n">
        <v>1031.8</v>
      </c>
      <c r="Q5805" s="12" t="n">
        <f aca="false">M5805*P5805*(1-N5805)</f>
        <v>6680.905</v>
      </c>
      <c r="R5805" s="12" t="n">
        <f aca="false">M5805*O5805</f>
        <v>3466.82</v>
      </c>
      <c r="S5805" s="12" t="n">
        <f aca="false">Q5805-R5805</f>
        <v>3214.085</v>
      </c>
      <c r="T5805" s="11" t="n">
        <f aca="false">IFERROR(S5805/Q5805,0)</f>
        <v>0.481085272130048</v>
      </c>
      <c r="U5805" s="13" t="n">
        <f aca="false">F5805-E5805</f>
        <v>25</v>
      </c>
      <c r="V5805" s="13" t="n">
        <f aca="false">G5805-F5805</f>
        <v>3</v>
      </c>
      <c r="W5805" s="13" t="n">
        <f aca="false">G5805-E5805</f>
        <v>28</v>
      </c>
      <c r="X5805" s="10" t="n">
        <f aca="false">YEAR(E5805)</f>
        <v>2020</v>
      </c>
      <c r="Y5805" s="0" t="str">
        <f aca="false">TEXT(E5805,"yyyy-mm")</f>
        <v>2020-04</v>
      </c>
      <c r="Z5805" s="0" t="str">
        <f aca="false">"Q"&amp;ROUNDUP(MONTH(E5805)/3,0)&amp;"-"&amp;YEAR(E5805)</f>
        <v>Q2-2020</v>
      </c>
    </row>
    <row r="5806" customFormat="false" ht="14.25" hidden="false" customHeight="false" outlineLevel="0" collapsed="false">
      <c r="A5806" s="0" t="s">
        <v>5848</v>
      </c>
      <c r="B5806" s="0" t="s">
        <v>34</v>
      </c>
      <c r="C5806" s="0" t="s">
        <v>39</v>
      </c>
      <c r="D5806" s="9" t="n">
        <v>43800</v>
      </c>
      <c r="E5806" s="9" t="n">
        <v>43940</v>
      </c>
      <c r="F5806" s="9" t="n">
        <v>43953</v>
      </c>
      <c r="G5806" s="9" t="n">
        <v>43963</v>
      </c>
      <c r="H5806" s="10" t="s">
        <v>36</v>
      </c>
      <c r="I5806" s="0" t="n">
        <v>5</v>
      </c>
      <c r="J5806" s="0" t="n">
        <v>40</v>
      </c>
      <c r="K5806" s="0" t="n">
        <v>116</v>
      </c>
      <c r="L5806" s="0" t="n">
        <v>20</v>
      </c>
      <c r="M5806" s="0" t="n">
        <v>3</v>
      </c>
      <c r="N5806" s="11" t="n">
        <v>0.2</v>
      </c>
      <c r="O5806" s="12" t="n">
        <v>576.67</v>
      </c>
      <c r="P5806" s="12" t="n">
        <v>1011.7</v>
      </c>
      <c r="Q5806" s="12" t="n">
        <f aca="false">M5806*P5806*(1-N5806)</f>
        <v>2428.08</v>
      </c>
      <c r="R5806" s="12" t="n">
        <f aca="false">M5806*O5806</f>
        <v>1730.01</v>
      </c>
      <c r="S5806" s="12" t="n">
        <f aca="false">Q5806-R5806</f>
        <v>698.070000000001</v>
      </c>
      <c r="T5806" s="11" t="n">
        <f aca="false">IFERROR(S5806/Q5806,0)</f>
        <v>0.287498764455867</v>
      </c>
      <c r="U5806" s="13" t="n">
        <f aca="false">F5806-E5806</f>
        <v>13</v>
      </c>
      <c r="V5806" s="13" t="n">
        <f aca="false">G5806-F5806</f>
        <v>10</v>
      </c>
      <c r="W5806" s="13" t="n">
        <f aca="false">G5806-E5806</f>
        <v>23</v>
      </c>
      <c r="X5806" s="10" t="n">
        <f aca="false">YEAR(E5806)</f>
        <v>2020</v>
      </c>
      <c r="Y5806" s="0" t="str">
        <f aca="false">TEXT(E5806,"yyyy-mm")</f>
        <v>2020-04</v>
      </c>
      <c r="Z5806" s="0" t="str">
        <f aca="false">"Q"&amp;ROUNDUP(MONTH(E5806)/3,0)&amp;"-"&amp;YEAR(E5806)</f>
        <v>Q2-2020</v>
      </c>
    </row>
    <row r="5807" customFormat="false" ht="14.25" hidden="false" customHeight="false" outlineLevel="0" collapsed="false">
      <c r="A5807" s="0" t="s">
        <v>5849</v>
      </c>
      <c r="B5807" s="0" t="s">
        <v>34</v>
      </c>
      <c r="C5807" s="0" t="s">
        <v>46</v>
      </c>
      <c r="D5807" s="9" t="n">
        <v>43800</v>
      </c>
      <c r="E5807" s="9" t="n">
        <v>43940</v>
      </c>
      <c r="F5807" s="9" t="n">
        <v>43964</v>
      </c>
      <c r="G5807" s="9" t="n">
        <v>43973</v>
      </c>
      <c r="H5807" s="10" t="s">
        <v>36</v>
      </c>
      <c r="I5807" s="0" t="n">
        <v>8</v>
      </c>
      <c r="J5807" s="0" t="n">
        <v>3</v>
      </c>
      <c r="K5807" s="0" t="n">
        <v>328</v>
      </c>
      <c r="L5807" s="0" t="n">
        <v>27</v>
      </c>
      <c r="M5807" s="0" t="n">
        <v>4</v>
      </c>
      <c r="N5807" s="11" t="n">
        <v>0.3</v>
      </c>
      <c r="O5807" s="12" t="n">
        <v>1618.92</v>
      </c>
      <c r="P5807" s="12" t="n">
        <v>2217.7</v>
      </c>
      <c r="Q5807" s="12" t="n">
        <f aca="false">M5807*P5807*(1-N5807)</f>
        <v>6209.56</v>
      </c>
      <c r="R5807" s="12" t="n">
        <f aca="false">M5807*O5807</f>
        <v>6475.68</v>
      </c>
      <c r="S5807" s="12" t="n">
        <f aca="false">Q5807-R5807</f>
        <v>-266.120000000001</v>
      </c>
      <c r="T5807" s="11" t="n">
        <f aca="false">IFERROR(S5807/Q5807,0)</f>
        <v>-0.0428564986891182</v>
      </c>
      <c r="U5807" s="13" t="n">
        <f aca="false">F5807-E5807</f>
        <v>24</v>
      </c>
      <c r="V5807" s="13" t="n">
        <f aca="false">G5807-F5807</f>
        <v>9</v>
      </c>
      <c r="W5807" s="13" t="n">
        <f aca="false">G5807-E5807</f>
        <v>33</v>
      </c>
      <c r="X5807" s="10" t="n">
        <f aca="false">YEAR(E5807)</f>
        <v>2020</v>
      </c>
      <c r="Y5807" s="0" t="str">
        <f aca="false">TEXT(E5807,"yyyy-mm")</f>
        <v>2020-04</v>
      </c>
      <c r="Z5807" s="0" t="str">
        <f aca="false">"Q"&amp;ROUNDUP(MONTH(E5807)/3,0)&amp;"-"&amp;YEAR(E5807)</f>
        <v>Q2-2020</v>
      </c>
    </row>
    <row r="5808" customFormat="false" ht="14.25" hidden="false" customHeight="false" outlineLevel="0" collapsed="false">
      <c r="A5808" s="0" t="s">
        <v>5850</v>
      </c>
      <c r="B5808" s="0" t="s">
        <v>43</v>
      </c>
      <c r="C5808" s="0" t="s">
        <v>35</v>
      </c>
      <c r="D5808" s="9" t="n">
        <v>43900</v>
      </c>
      <c r="E5808" s="9" t="n">
        <v>43940</v>
      </c>
      <c r="F5808" s="9" t="n">
        <v>43966</v>
      </c>
      <c r="G5808" s="9" t="n">
        <v>43972</v>
      </c>
      <c r="H5808" s="10" t="s">
        <v>36</v>
      </c>
      <c r="I5808" s="0" t="n">
        <v>26</v>
      </c>
      <c r="J5808" s="0" t="n">
        <v>27</v>
      </c>
      <c r="K5808" s="0" t="n">
        <v>259</v>
      </c>
      <c r="L5808" s="0" t="n">
        <v>20</v>
      </c>
      <c r="M5808" s="0" t="n">
        <v>5</v>
      </c>
      <c r="N5808" s="11" t="n">
        <v>0.075</v>
      </c>
      <c r="O5808" s="12" t="n">
        <v>533.05</v>
      </c>
      <c r="P5808" s="12" t="n">
        <v>1045.2</v>
      </c>
      <c r="Q5808" s="12" t="n">
        <f aca="false">M5808*P5808*(1-N5808)</f>
        <v>4834.05</v>
      </c>
      <c r="R5808" s="12" t="n">
        <f aca="false">M5808*O5808</f>
        <v>2665.25</v>
      </c>
      <c r="S5808" s="12" t="n">
        <f aca="false">Q5808-R5808</f>
        <v>2168.8</v>
      </c>
      <c r="T5808" s="11" t="n">
        <f aca="false">IFERROR(S5808/Q5808,0)</f>
        <v>0.448650717307434</v>
      </c>
      <c r="U5808" s="13" t="n">
        <f aca="false">F5808-E5808</f>
        <v>26</v>
      </c>
      <c r="V5808" s="13" t="n">
        <f aca="false">G5808-F5808</f>
        <v>6</v>
      </c>
      <c r="W5808" s="13" t="n">
        <f aca="false">G5808-E5808</f>
        <v>32</v>
      </c>
      <c r="X5808" s="10" t="n">
        <f aca="false">YEAR(E5808)</f>
        <v>2020</v>
      </c>
      <c r="Y5808" s="0" t="str">
        <f aca="false">TEXT(E5808,"yyyy-mm")</f>
        <v>2020-04</v>
      </c>
      <c r="Z5808" s="0" t="str">
        <f aca="false">"Q"&amp;ROUNDUP(MONTH(E5808)/3,0)&amp;"-"&amp;YEAR(E5808)</f>
        <v>Q2-2020</v>
      </c>
    </row>
    <row r="5809" customFormat="false" ht="14.25" hidden="false" customHeight="false" outlineLevel="0" collapsed="false">
      <c r="A5809" s="0" t="s">
        <v>5851</v>
      </c>
      <c r="B5809" s="0" t="s">
        <v>34</v>
      </c>
      <c r="C5809" s="0" t="s">
        <v>48</v>
      </c>
      <c r="D5809" s="9" t="n">
        <v>43800</v>
      </c>
      <c r="E5809" s="9" t="n">
        <v>43941</v>
      </c>
      <c r="F5809" s="9" t="n">
        <v>43948</v>
      </c>
      <c r="G5809" s="9" t="n">
        <v>43958</v>
      </c>
      <c r="H5809" s="10" t="s">
        <v>36</v>
      </c>
      <c r="I5809" s="0" t="n">
        <v>9</v>
      </c>
      <c r="J5809" s="0" t="n">
        <v>14</v>
      </c>
      <c r="K5809" s="0" t="n">
        <v>25</v>
      </c>
      <c r="L5809" s="0" t="n">
        <v>28</v>
      </c>
      <c r="M5809" s="0" t="n">
        <v>3</v>
      </c>
      <c r="N5809" s="11" t="n">
        <v>0.4</v>
      </c>
      <c r="O5809" s="12" t="n">
        <v>945.5</v>
      </c>
      <c r="P5809" s="12" t="n">
        <v>1313.2</v>
      </c>
      <c r="Q5809" s="12" t="n">
        <f aca="false">M5809*P5809*(1-N5809)</f>
        <v>2363.76</v>
      </c>
      <c r="R5809" s="12" t="n">
        <f aca="false">M5809*O5809</f>
        <v>2836.5</v>
      </c>
      <c r="S5809" s="12" t="n">
        <f aca="false">Q5809-R5809</f>
        <v>-472.74</v>
      </c>
      <c r="T5809" s="11" t="n">
        <f aca="false">IFERROR(S5809/Q5809,0)</f>
        <v>-0.199994923342471</v>
      </c>
      <c r="U5809" s="13" t="n">
        <f aca="false">F5809-E5809</f>
        <v>7</v>
      </c>
      <c r="V5809" s="13" t="n">
        <f aca="false">G5809-F5809</f>
        <v>10</v>
      </c>
      <c r="W5809" s="13" t="n">
        <f aca="false">G5809-E5809</f>
        <v>17</v>
      </c>
      <c r="X5809" s="10" t="n">
        <f aca="false">YEAR(E5809)</f>
        <v>2020</v>
      </c>
      <c r="Y5809" s="0" t="str">
        <f aca="false">TEXT(E5809,"yyyy-mm")</f>
        <v>2020-04</v>
      </c>
      <c r="Z5809" s="0" t="str">
        <f aca="false">"Q"&amp;ROUNDUP(MONTH(E5809)/3,0)&amp;"-"&amp;YEAR(E5809)</f>
        <v>Q2-2020</v>
      </c>
    </row>
    <row r="5810" customFormat="false" ht="14.25" hidden="false" customHeight="false" outlineLevel="0" collapsed="false">
      <c r="A5810" s="0" t="s">
        <v>5852</v>
      </c>
      <c r="B5810" s="0" t="s">
        <v>38</v>
      </c>
      <c r="C5810" s="0" t="s">
        <v>39</v>
      </c>
      <c r="D5810" s="9" t="n">
        <v>43800</v>
      </c>
      <c r="E5810" s="9" t="n">
        <v>43941</v>
      </c>
      <c r="F5810" s="9" t="n">
        <v>43965</v>
      </c>
      <c r="G5810" s="9" t="n">
        <v>43968</v>
      </c>
      <c r="H5810" s="10" t="s">
        <v>36</v>
      </c>
      <c r="I5810" s="0" t="n">
        <v>19</v>
      </c>
      <c r="J5810" s="0" t="n">
        <v>40</v>
      </c>
      <c r="K5810" s="0" t="n">
        <v>100</v>
      </c>
      <c r="L5810" s="0" t="n">
        <v>44</v>
      </c>
      <c r="M5810" s="0" t="n">
        <v>3</v>
      </c>
      <c r="N5810" s="11" t="n">
        <v>0.075</v>
      </c>
      <c r="O5810" s="12" t="n">
        <v>1813.82</v>
      </c>
      <c r="P5810" s="12" t="n">
        <v>3859.2</v>
      </c>
      <c r="Q5810" s="12" t="n">
        <f aca="false">M5810*P5810*(1-N5810)</f>
        <v>10709.28</v>
      </c>
      <c r="R5810" s="12" t="n">
        <f aca="false">M5810*O5810</f>
        <v>5441.46</v>
      </c>
      <c r="S5810" s="12" t="n">
        <f aca="false">Q5810-R5810</f>
        <v>5267.82</v>
      </c>
      <c r="T5810" s="11" t="n">
        <f aca="false">IFERROR(S5810/Q5810,0)</f>
        <v>0.4918930124154</v>
      </c>
      <c r="U5810" s="13" t="n">
        <f aca="false">F5810-E5810</f>
        <v>24</v>
      </c>
      <c r="V5810" s="13" t="n">
        <f aca="false">G5810-F5810</f>
        <v>3</v>
      </c>
      <c r="W5810" s="13" t="n">
        <f aca="false">G5810-E5810</f>
        <v>27</v>
      </c>
      <c r="X5810" s="10" t="n">
        <f aca="false">YEAR(E5810)</f>
        <v>2020</v>
      </c>
      <c r="Y5810" s="0" t="str">
        <f aca="false">TEXT(E5810,"yyyy-mm")</f>
        <v>2020-04</v>
      </c>
      <c r="Z5810" s="0" t="str">
        <f aca="false">"Q"&amp;ROUNDUP(MONTH(E5810)/3,0)&amp;"-"&amp;YEAR(E5810)</f>
        <v>Q2-2020</v>
      </c>
    </row>
    <row r="5811" customFormat="false" ht="14.25" hidden="false" customHeight="false" outlineLevel="0" collapsed="false">
      <c r="A5811" s="0" t="s">
        <v>5853</v>
      </c>
      <c r="B5811" s="0" t="s">
        <v>41</v>
      </c>
      <c r="C5811" s="0" t="s">
        <v>46</v>
      </c>
      <c r="D5811" s="9" t="n">
        <v>43900</v>
      </c>
      <c r="E5811" s="9" t="n">
        <v>43941</v>
      </c>
      <c r="F5811" s="9" t="n">
        <v>43963</v>
      </c>
      <c r="G5811" s="9" t="n">
        <v>43973</v>
      </c>
      <c r="H5811" s="10" t="s">
        <v>36</v>
      </c>
      <c r="I5811" s="0" t="n">
        <v>25</v>
      </c>
      <c r="J5811" s="0" t="n">
        <v>22</v>
      </c>
      <c r="K5811" s="0" t="n">
        <v>263</v>
      </c>
      <c r="L5811" s="0" t="n">
        <v>29</v>
      </c>
      <c r="M5811" s="0" t="n">
        <v>6</v>
      </c>
      <c r="N5811" s="11" t="n">
        <v>0.1</v>
      </c>
      <c r="O5811" s="12" t="n">
        <v>3866.03</v>
      </c>
      <c r="P5811" s="12" t="n">
        <v>6552.6</v>
      </c>
      <c r="Q5811" s="12" t="n">
        <f aca="false">M5811*P5811*(1-N5811)</f>
        <v>35384.04</v>
      </c>
      <c r="R5811" s="12" t="n">
        <f aca="false">M5811*O5811</f>
        <v>23196.18</v>
      </c>
      <c r="S5811" s="12" t="n">
        <f aca="false">Q5811-R5811</f>
        <v>12187.86</v>
      </c>
      <c r="T5811" s="11" t="n">
        <f aca="false">IFERROR(S5811/Q5811,0)</f>
        <v>0.344445122716343</v>
      </c>
      <c r="U5811" s="13" t="n">
        <f aca="false">F5811-E5811</f>
        <v>22</v>
      </c>
      <c r="V5811" s="13" t="n">
        <f aca="false">G5811-F5811</f>
        <v>10</v>
      </c>
      <c r="W5811" s="13" t="n">
        <f aca="false">G5811-E5811</f>
        <v>32</v>
      </c>
      <c r="X5811" s="10" t="n">
        <f aca="false">YEAR(E5811)</f>
        <v>2020</v>
      </c>
      <c r="Y5811" s="0" t="str">
        <f aca="false">TEXT(E5811,"yyyy-mm")</f>
        <v>2020-04</v>
      </c>
      <c r="Z5811" s="0" t="str">
        <f aca="false">"Q"&amp;ROUNDUP(MONTH(E5811)/3,0)&amp;"-"&amp;YEAR(E5811)</f>
        <v>Q2-2020</v>
      </c>
    </row>
    <row r="5812" customFormat="false" ht="14.25" hidden="false" customHeight="false" outlineLevel="0" collapsed="false">
      <c r="A5812" s="0" t="s">
        <v>5854</v>
      </c>
      <c r="B5812" s="0" t="s">
        <v>34</v>
      </c>
      <c r="C5812" s="0" t="s">
        <v>39</v>
      </c>
      <c r="D5812" s="9" t="n">
        <v>43800</v>
      </c>
      <c r="E5812" s="9" t="n">
        <v>43941</v>
      </c>
      <c r="F5812" s="9" t="n">
        <v>43944</v>
      </c>
      <c r="G5812" s="9" t="n">
        <v>43953</v>
      </c>
      <c r="H5812" s="10" t="s">
        <v>36</v>
      </c>
      <c r="I5812" s="0" t="n">
        <v>10</v>
      </c>
      <c r="J5812" s="0" t="n">
        <v>35</v>
      </c>
      <c r="K5812" s="0" t="n">
        <v>142</v>
      </c>
      <c r="L5812" s="0" t="n">
        <v>44</v>
      </c>
      <c r="M5812" s="0" t="n">
        <v>8</v>
      </c>
      <c r="N5812" s="11" t="n">
        <v>0.05</v>
      </c>
      <c r="O5812" s="12" t="n">
        <v>965.07</v>
      </c>
      <c r="P5812" s="12" t="n">
        <v>1855.9</v>
      </c>
      <c r="Q5812" s="12" t="n">
        <f aca="false">M5812*P5812*(1-N5812)</f>
        <v>14104.84</v>
      </c>
      <c r="R5812" s="12" t="n">
        <f aca="false">M5812*O5812</f>
        <v>7720.56</v>
      </c>
      <c r="S5812" s="12" t="n">
        <f aca="false">Q5812-R5812</f>
        <v>6384.28</v>
      </c>
      <c r="T5812" s="11" t="n">
        <f aca="false">IFERROR(S5812/Q5812,0)</f>
        <v>0.452630444584979</v>
      </c>
      <c r="U5812" s="13" t="n">
        <f aca="false">F5812-E5812</f>
        <v>3</v>
      </c>
      <c r="V5812" s="13" t="n">
        <f aca="false">G5812-F5812</f>
        <v>9</v>
      </c>
      <c r="W5812" s="13" t="n">
        <f aca="false">G5812-E5812</f>
        <v>12</v>
      </c>
      <c r="X5812" s="10" t="n">
        <f aca="false">YEAR(E5812)</f>
        <v>2020</v>
      </c>
      <c r="Y5812" s="0" t="str">
        <f aca="false">TEXT(E5812,"yyyy-mm")</f>
        <v>2020-04</v>
      </c>
      <c r="Z5812" s="0" t="str">
        <f aca="false">"Q"&amp;ROUNDUP(MONTH(E5812)/3,0)&amp;"-"&amp;YEAR(E5812)</f>
        <v>Q2-2020</v>
      </c>
    </row>
    <row r="5813" customFormat="false" ht="14.25" hidden="false" customHeight="false" outlineLevel="0" collapsed="false">
      <c r="A5813" s="0" t="s">
        <v>5855</v>
      </c>
      <c r="B5813" s="0" t="s">
        <v>41</v>
      </c>
      <c r="C5813" s="0" t="s">
        <v>46</v>
      </c>
      <c r="D5813" s="9" t="n">
        <v>43800</v>
      </c>
      <c r="E5813" s="9" t="n">
        <v>43941</v>
      </c>
      <c r="F5813" s="9" t="n">
        <v>43968</v>
      </c>
      <c r="G5813" s="9" t="n">
        <v>43974</v>
      </c>
      <c r="H5813" s="10" t="s">
        <v>36</v>
      </c>
      <c r="I5813" s="0" t="n">
        <v>22</v>
      </c>
      <c r="J5813" s="0" t="n">
        <v>15</v>
      </c>
      <c r="K5813" s="0" t="n">
        <v>298</v>
      </c>
      <c r="L5813" s="0" t="n">
        <v>24</v>
      </c>
      <c r="M5813" s="0" t="n">
        <v>7</v>
      </c>
      <c r="N5813" s="11" t="n">
        <v>0.1</v>
      </c>
      <c r="O5813" s="12" t="n">
        <v>150.08</v>
      </c>
      <c r="P5813" s="12" t="n">
        <v>214.4</v>
      </c>
      <c r="Q5813" s="12" t="n">
        <f aca="false">M5813*P5813*(1-N5813)</f>
        <v>1350.72</v>
      </c>
      <c r="R5813" s="12" t="n">
        <f aca="false">M5813*O5813</f>
        <v>1050.56</v>
      </c>
      <c r="S5813" s="12" t="n">
        <f aca="false">Q5813-R5813</f>
        <v>300.16</v>
      </c>
      <c r="T5813" s="11" t="n">
        <f aca="false">IFERROR(S5813/Q5813,0)</f>
        <v>0.222222222222222</v>
      </c>
      <c r="U5813" s="13" t="n">
        <f aca="false">F5813-E5813</f>
        <v>27</v>
      </c>
      <c r="V5813" s="13" t="n">
        <f aca="false">G5813-F5813</f>
        <v>6</v>
      </c>
      <c r="W5813" s="13" t="n">
        <f aca="false">G5813-E5813</f>
        <v>33</v>
      </c>
      <c r="X5813" s="10" t="n">
        <f aca="false">YEAR(E5813)</f>
        <v>2020</v>
      </c>
      <c r="Y5813" s="0" t="str">
        <f aca="false">TEXT(E5813,"yyyy-mm")</f>
        <v>2020-04</v>
      </c>
      <c r="Z5813" s="0" t="str">
        <f aca="false">"Q"&amp;ROUNDUP(MONTH(E5813)/3,0)&amp;"-"&amp;YEAR(E5813)</f>
        <v>Q2-2020</v>
      </c>
    </row>
    <row r="5814" customFormat="false" ht="14.25" hidden="false" customHeight="false" outlineLevel="0" collapsed="false">
      <c r="A5814" s="0" t="s">
        <v>5856</v>
      </c>
      <c r="B5814" s="0" t="s">
        <v>38</v>
      </c>
      <c r="C5814" s="0" t="s">
        <v>58</v>
      </c>
      <c r="D5814" s="9" t="n">
        <v>43900</v>
      </c>
      <c r="E5814" s="9" t="n">
        <v>43941</v>
      </c>
      <c r="F5814" s="9" t="n">
        <v>43947</v>
      </c>
      <c r="G5814" s="9" t="n">
        <v>43951</v>
      </c>
      <c r="H5814" s="10" t="s">
        <v>36</v>
      </c>
      <c r="I5814" s="0" t="n">
        <v>13</v>
      </c>
      <c r="J5814" s="0" t="n">
        <v>25</v>
      </c>
      <c r="K5814" s="0" t="n">
        <v>342</v>
      </c>
      <c r="L5814" s="0" t="n">
        <v>6</v>
      </c>
      <c r="M5814" s="0" t="n">
        <v>1</v>
      </c>
      <c r="N5814" s="11" t="n">
        <v>0.2</v>
      </c>
      <c r="O5814" s="12" t="n">
        <v>673.22</v>
      </c>
      <c r="P5814" s="12" t="n">
        <v>1051.9</v>
      </c>
      <c r="Q5814" s="12" t="n">
        <f aca="false">M5814*P5814*(1-N5814)</f>
        <v>841.52</v>
      </c>
      <c r="R5814" s="12" t="n">
        <f aca="false">M5814*O5814</f>
        <v>673.22</v>
      </c>
      <c r="S5814" s="12" t="n">
        <f aca="false">Q5814-R5814</f>
        <v>168.3</v>
      </c>
      <c r="T5814" s="11" t="n">
        <f aca="false">IFERROR(S5814/Q5814,0)</f>
        <v>0.199995246696454</v>
      </c>
      <c r="U5814" s="13" t="n">
        <f aca="false">F5814-E5814</f>
        <v>6</v>
      </c>
      <c r="V5814" s="13" t="n">
        <f aca="false">G5814-F5814</f>
        <v>4</v>
      </c>
      <c r="W5814" s="13" t="n">
        <f aca="false">G5814-E5814</f>
        <v>10</v>
      </c>
      <c r="X5814" s="10" t="n">
        <f aca="false">YEAR(E5814)</f>
        <v>2020</v>
      </c>
      <c r="Y5814" s="0" t="str">
        <f aca="false">TEXT(E5814,"yyyy-mm")</f>
        <v>2020-04</v>
      </c>
      <c r="Z5814" s="0" t="str">
        <f aca="false">"Q"&amp;ROUNDUP(MONTH(E5814)/3,0)&amp;"-"&amp;YEAR(E5814)</f>
        <v>Q2-2020</v>
      </c>
    </row>
    <row r="5815" customFormat="false" ht="14.25" hidden="false" customHeight="false" outlineLevel="0" collapsed="false">
      <c r="A5815" s="0" t="s">
        <v>5857</v>
      </c>
      <c r="B5815" s="0" t="s">
        <v>34</v>
      </c>
      <c r="C5815" s="0" t="s">
        <v>39</v>
      </c>
      <c r="D5815" s="9" t="n">
        <v>43900</v>
      </c>
      <c r="E5815" s="9" t="n">
        <v>43941</v>
      </c>
      <c r="F5815" s="9" t="n">
        <v>43964</v>
      </c>
      <c r="G5815" s="9" t="n">
        <v>43969</v>
      </c>
      <c r="H5815" s="10" t="s">
        <v>36</v>
      </c>
      <c r="I5815" s="0" t="n">
        <v>2</v>
      </c>
      <c r="J5815" s="0" t="n">
        <v>16</v>
      </c>
      <c r="K5815" s="0" t="n">
        <v>118</v>
      </c>
      <c r="L5815" s="0" t="n">
        <v>24</v>
      </c>
      <c r="M5815" s="0" t="n">
        <v>6</v>
      </c>
      <c r="N5815" s="11" t="n">
        <v>0.2</v>
      </c>
      <c r="O5815" s="12" t="n">
        <v>1006.54</v>
      </c>
      <c r="P5815" s="12" t="n">
        <v>1212.7</v>
      </c>
      <c r="Q5815" s="12" t="n">
        <f aca="false">M5815*P5815*(1-N5815)</f>
        <v>5820.96</v>
      </c>
      <c r="R5815" s="12" t="n">
        <f aca="false">M5815*O5815</f>
        <v>6039.24</v>
      </c>
      <c r="S5815" s="12" t="n">
        <f aca="false">Q5815-R5815</f>
        <v>-218.279999999999</v>
      </c>
      <c r="T5815" s="11" t="n">
        <f aca="false">IFERROR(S5815/Q5815,0)</f>
        <v>-0.0374989692421867</v>
      </c>
      <c r="U5815" s="13" t="n">
        <f aca="false">F5815-E5815</f>
        <v>23</v>
      </c>
      <c r="V5815" s="13" t="n">
        <f aca="false">G5815-F5815</f>
        <v>5</v>
      </c>
      <c r="W5815" s="13" t="n">
        <f aca="false">G5815-E5815</f>
        <v>28</v>
      </c>
      <c r="X5815" s="10" t="n">
        <f aca="false">YEAR(E5815)</f>
        <v>2020</v>
      </c>
      <c r="Y5815" s="0" t="str">
        <f aca="false">TEXT(E5815,"yyyy-mm")</f>
        <v>2020-04</v>
      </c>
      <c r="Z5815" s="0" t="str">
        <f aca="false">"Q"&amp;ROUNDUP(MONTH(E5815)/3,0)&amp;"-"&amp;YEAR(E5815)</f>
        <v>Q2-2020</v>
      </c>
    </row>
    <row r="5816" customFormat="false" ht="14.25" hidden="false" customHeight="false" outlineLevel="0" collapsed="false">
      <c r="A5816" s="0" t="s">
        <v>5858</v>
      </c>
      <c r="B5816" s="0" t="s">
        <v>34</v>
      </c>
      <c r="C5816" s="0" t="s">
        <v>48</v>
      </c>
      <c r="D5816" s="9" t="n">
        <v>43800</v>
      </c>
      <c r="E5816" s="9" t="n">
        <v>43941</v>
      </c>
      <c r="F5816" s="9" t="n">
        <v>43969</v>
      </c>
      <c r="G5816" s="9" t="n">
        <v>43971</v>
      </c>
      <c r="H5816" s="10" t="s">
        <v>36</v>
      </c>
      <c r="I5816" s="0" t="n">
        <v>8</v>
      </c>
      <c r="J5816" s="0" t="n">
        <v>15</v>
      </c>
      <c r="K5816" s="0" t="n">
        <v>33</v>
      </c>
      <c r="L5816" s="0" t="n">
        <v>4</v>
      </c>
      <c r="M5816" s="0" t="n">
        <v>4</v>
      </c>
      <c r="N5816" s="11" t="n">
        <v>0.075</v>
      </c>
      <c r="O5816" s="12" t="n">
        <v>1748.7</v>
      </c>
      <c r="P5816" s="12" t="n">
        <v>3886</v>
      </c>
      <c r="Q5816" s="12" t="n">
        <f aca="false">M5816*P5816*(1-N5816)</f>
        <v>14378.2</v>
      </c>
      <c r="R5816" s="12" t="n">
        <f aca="false">M5816*O5816</f>
        <v>6994.8</v>
      </c>
      <c r="S5816" s="12" t="n">
        <f aca="false">Q5816-R5816</f>
        <v>7383.4</v>
      </c>
      <c r="T5816" s="11" t="n">
        <f aca="false">IFERROR(S5816/Q5816,0)</f>
        <v>0.513513513513514</v>
      </c>
      <c r="U5816" s="13" t="n">
        <f aca="false">F5816-E5816</f>
        <v>28</v>
      </c>
      <c r="V5816" s="13" t="n">
        <f aca="false">G5816-F5816</f>
        <v>2</v>
      </c>
      <c r="W5816" s="13" t="n">
        <f aca="false">G5816-E5816</f>
        <v>30</v>
      </c>
      <c r="X5816" s="10" t="n">
        <f aca="false">YEAR(E5816)</f>
        <v>2020</v>
      </c>
      <c r="Y5816" s="0" t="str">
        <f aca="false">TEXT(E5816,"yyyy-mm")</f>
        <v>2020-04</v>
      </c>
      <c r="Z5816" s="0" t="str">
        <f aca="false">"Q"&amp;ROUNDUP(MONTH(E5816)/3,0)&amp;"-"&amp;YEAR(E5816)</f>
        <v>Q2-2020</v>
      </c>
    </row>
    <row r="5817" customFormat="false" ht="14.25" hidden="false" customHeight="false" outlineLevel="0" collapsed="false">
      <c r="A5817" s="0" t="s">
        <v>5859</v>
      </c>
      <c r="B5817" s="0" t="s">
        <v>41</v>
      </c>
      <c r="C5817" s="0" t="s">
        <v>39</v>
      </c>
      <c r="D5817" s="9" t="n">
        <v>43900</v>
      </c>
      <c r="E5817" s="9" t="n">
        <v>43941</v>
      </c>
      <c r="F5817" s="9" t="n">
        <v>43956</v>
      </c>
      <c r="G5817" s="9" t="n">
        <v>43964</v>
      </c>
      <c r="H5817" s="10" t="s">
        <v>36</v>
      </c>
      <c r="I5817" s="0" t="n">
        <v>24</v>
      </c>
      <c r="J5817" s="0" t="n">
        <v>46</v>
      </c>
      <c r="K5817" s="0" t="n">
        <v>144</v>
      </c>
      <c r="L5817" s="0" t="n">
        <v>39</v>
      </c>
      <c r="M5817" s="0" t="n">
        <v>3</v>
      </c>
      <c r="N5817" s="11" t="n">
        <v>0.15</v>
      </c>
      <c r="O5817" s="12" t="n">
        <v>2555.92</v>
      </c>
      <c r="P5817" s="12" t="n">
        <v>5808.9</v>
      </c>
      <c r="Q5817" s="12" t="n">
        <f aca="false">M5817*P5817*(1-N5817)</f>
        <v>14812.695</v>
      </c>
      <c r="R5817" s="12" t="n">
        <f aca="false">M5817*O5817</f>
        <v>7667.76</v>
      </c>
      <c r="S5817" s="12" t="n">
        <f aca="false">Q5817-R5817</f>
        <v>7144.935</v>
      </c>
      <c r="T5817" s="11" t="n">
        <f aca="false">IFERROR(S5817/Q5817,0)</f>
        <v>0.482352131060553</v>
      </c>
      <c r="U5817" s="13" t="n">
        <f aca="false">F5817-E5817</f>
        <v>15</v>
      </c>
      <c r="V5817" s="13" t="n">
        <f aca="false">G5817-F5817</f>
        <v>8</v>
      </c>
      <c r="W5817" s="13" t="n">
        <f aca="false">G5817-E5817</f>
        <v>23</v>
      </c>
      <c r="X5817" s="10" t="n">
        <f aca="false">YEAR(E5817)</f>
        <v>2020</v>
      </c>
      <c r="Y5817" s="0" t="str">
        <f aca="false">TEXT(E5817,"yyyy-mm")</f>
        <v>2020-04</v>
      </c>
      <c r="Z5817" s="0" t="str">
        <f aca="false">"Q"&amp;ROUNDUP(MONTH(E5817)/3,0)&amp;"-"&amp;YEAR(E5817)</f>
        <v>Q2-2020</v>
      </c>
    </row>
    <row r="5818" customFormat="false" ht="14.25" hidden="false" customHeight="false" outlineLevel="0" collapsed="false">
      <c r="A5818" s="0" t="s">
        <v>5860</v>
      </c>
      <c r="B5818" s="0" t="s">
        <v>41</v>
      </c>
      <c r="C5818" s="0" t="s">
        <v>39</v>
      </c>
      <c r="D5818" s="9" t="n">
        <v>43800</v>
      </c>
      <c r="E5818" s="9" t="n">
        <v>43942</v>
      </c>
      <c r="F5818" s="9" t="n">
        <v>43948</v>
      </c>
      <c r="G5818" s="9" t="n">
        <v>43954</v>
      </c>
      <c r="H5818" s="10" t="s">
        <v>36</v>
      </c>
      <c r="I5818" s="0" t="n">
        <v>23</v>
      </c>
      <c r="J5818" s="0" t="n">
        <v>28</v>
      </c>
      <c r="K5818" s="0" t="n">
        <v>128</v>
      </c>
      <c r="L5818" s="0" t="n">
        <v>4</v>
      </c>
      <c r="M5818" s="0" t="n">
        <v>7</v>
      </c>
      <c r="N5818" s="11" t="n">
        <v>0.15</v>
      </c>
      <c r="O5818" s="12" t="n">
        <v>126.3</v>
      </c>
      <c r="P5818" s="12" t="n">
        <v>194.3</v>
      </c>
      <c r="Q5818" s="12" t="n">
        <f aca="false">M5818*P5818*(1-N5818)</f>
        <v>1156.085</v>
      </c>
      <c r="R5818" s="12" t="n">
        <f aca="false">M5818*O5818</f>
        <v>884.1</v>
      </c>
      <c r="S5818" s="12" t="n">
        <f aca="false">Q5818-R5818</f>
        <v>271.985</v>
      </c>
      <c r="T5818" s="11" t="n">
        <f aca="false">IFERROR(S5818/Q5818,0)</f>
        <v>0.235263843056523</v>
      </c>
      <c r="U5818" s="13" t="n">
        <f aca="false">F5818-E5818</f>
        <v>6</v>
      </c>
      <c r="V5818" s="13" t="n">
        <f aca="false">G5818-F5818</f>
        <v>6</v>
      </c>
      <c r="W5818" s="13" t="n">
        <f aca="false">G5818-E5818</f>
        <v>12</v>
      </c>
      <c r="X5818" s="10" t="n">
        <f aca="false">YEAR(E5818)</f>
        <v>2020</v>
      </c>
      <c r="Y5818" s="0" t="str">
        <f aca="false">TEXT(E5818,"yyyy-mm")</f>
        <v>2020-04</v>
      </c>
      <c r="Z5818" s="0" t="str">
        <f aca="false">"Q"&amp;ROUNDUP(MONTH(E5818)/3,0)&amp;"-"&amp;YEAR(E5818)</f>
        <v>Q2-2020</v>
      </c>
    </row>
    <row r="5819" customFormat="false" ht="14.25" hidden="false" customHeight="false" outlineLevel="0" collapsed="false">
      <c r="A5819" s="0" t="s">
        <v>5861</v>
      </c>
      <c r="B5819" s="0" t="s">
        <v>41</v>
      </c>
      <c r="C5819" s="0" t="s">
        <v>46</v>
      </c>
      <c r="D5819" s="9" t="n">
        <v>43900</v>
      </c>
      <c r="E5819" s="9" t="n">
        <v>43942</v>
      </c>
      <c r="F5819" s="9" t="n">
        <v>43964</v>
      </c>
      <c r="G5819" s="9" t="n">
        <v>43972</v>
      </c>
      <c r="H5819" s="10" t="s">
        <v>36</v>
      </c>
      <c r="I5819" s="0" t="n">
        <v>23</v>
      </c>
      <c r="J5819" s="0" t="n">
        <v>31</v>
      </c>
      <c r="K5819" s="0" t="n">
        <v>308</v>
      </c>
      <c r="L5819" s="0" t="n">
        <v>3</v>
      </c>
      <c r="M5819" s="0" t="n">
        <v>7</v>
      </c>
      <c r="N5819" s="11" t="n">
        <v>0.1</v>
      </c>
      <c r="O5819" s="12" t="n">
        <v>760.58</v>
      </c>
      <c r="P5819" s="12" t="n">
        <v>1768.8</v>
      </c>
      <c r="Q5819" s="12" t="n">
        <f aca="false">M5819*P5819*(1-N5819)</f>
        <v>11143.44</v>
      </c>
      <c r="R5819" s="12" t="n">
        <f aca="false">M5819*O5819</f>
        <v>5324.06</v>
      </c>
      <c r="S5819" s="12" t="n">
        <f aca="false">Q5819-R5819</f>
        <v>5819.38</v>
      </c>
      <c r="T5819" s="11" t="n">
        <f aca="false">IFERROR(S5819/Q5819,0)</f>
        <v>0.522224734911302</v>
      </c>
      <c r="U5819" s="13" t="n">
        <f aca="false">F5819-E5819</f>
        <v>22</v>
      </c>
      <c r="V5819" s="13" t="n">
        <f aca="false">G5819-F5819</f>
        <v>8</v>
      </c>
      <c r="W5819" s="13" t="n">
        <f aca="false">G5819-E5819</f>
        <v>30</v>
      </c>
      <c r="X5819" s="10" t="n">
        <f aca="false">YEAR(E5819)</f>
        <v>2020</v>
      </c>
      <c r="Y5819" s="0" t="str">
        <f aca="false">TEXT(E5819,"yyyy-mm")</f>
        <v>2020-04</v>
      </c>
      <c r="Z5819" s="0" t="str">
        <f aca="false">"Q"&amp;ROUNDUP(MONTH(E5819)/3,0)&amp;"-"&amp;YEAR(E5819)</f>
        <v>Q2-2020</v>
      </c>
    </row>
    <row r="5820" customFormat="false" ht="14.25" hidden="false" customHeight="false" outlineLevel="0" collapsed="false">
      <c r="A5820" s="0" t="s">
        <v>5862</v>
      </c>
      <c r="B5820" s="0" t="s">
        <v>43</v>
      </c>
      <c r="C5820" s="0" t="s">
        <v>39</v>
      </c>
      <c r="D5820" s="9" t="n">
        <v>43900</v>
      </c>
      <c r="E5820" s="9" t="n">
        <v>43942</v>
      </c>
      <c r="F5820" s="9" t="n">
        <v>43949</v>
      </c>
      <c r="G5820" s="9" t="n">
        <v>43958</v>
      </c>
      <c r="H5820" s="10" t="s">
        <v>36</v>
      </c>
      <c r="I5820" s="0" t="n">
        <v>28</v>
      </c>
      <c r="J5820" s="0" t="n">
        <v>14</v>
      </c>
      <c r="K5820" s="0" t="n">
        <v>178</v>
      </c>
      <c r="L5820" s="0" t="n">
        <v>12</v>
      </c>
      <c r="M5820" s="0" t="n">
        <v>8</v>
      </c>
      <c r="N5820" s="11" t="n">
        <v>0.1</v>
      </c>
      <c r="O5820" s="12" t="n">
        <v>2159.95</v>
      </c>
      <c r="P5820" s="12" t="n">
        <v>3999.9</v>
      </c>
      <c r="Q5820" s="12" t="n">
        <f aca="false">M5820*P5820*(1-N5820)</f>
        <v>28799.28</v>
      </c>
      <c r="R5820" s="12" t="n">
        <f aca="false">M5820*O5820</f>
        <v>17279.6</v>
      </c>
      <c r="S5820" s="12" t="n">
        <f aca="false">Q5820-R5820</f>
        <v>11519.68</v>
      </c>
      <c r="T5820" s="11" t="n">
        <f aca="false">IFERROR(S5820/Q5820,0)</f>
        <v>0.399998888861111</v>
      </c>
      <c r="U5820" s="13" t="n">
        <f aca="false">F5820-E5820</f>
        <v>7</v>
      </c>
      <c r="V5820" s="13" t="n">
        <f aca="false">G5820-F5820</f>
        <v>9</v>
      </c>
      <c r="W5820" s="13" t="n">
        <f aca="false">G5820-E5820</f>
        <v>16</v>
      </c>
      <c r="X5820" s="10" t="n">
        <f aca="false">YEAR(E5820)</f>
        <v>2020</v>
      </c>
      <c r="Y5820" s="0" t="str">
        <f aca="false">TEXT(E5820,"yyyy-mm")</f>
        <v>2020-04</v>
      </c>
      <c r="Z5820" s="0" t="str">
        <f aca="false">"Q"&amp;ROUNDUP(MONTH(E5820)/3,0)&amp;"-"&amp;YEAR(E5820)</f>
        <v>Q2-2020</v>
      </c>
    </row>
    <row r="5821" customFormat="false" ht="14.25" hidden="false" customHeight="false" outlineLevel="0" collapsed="false">
      <c r="A5821" s="0" t="s">
        <v>5863</v>
      </c>
      <c r="B5821" s="0" t="s">
        <v>43</v>
      </c>
      <c r="C5821" s="0" t="s">
        <v>35</v>
      </c>
      <c r="D5821" s="9" t="n">
        <v>43900</v>
      </c>
      <c r="E5821" s="9" t="n">
        <v>43942</v>
      </c>
      <c r="F5821" s="9" t="n">
        <v>43955</v>
      </c>
      <c r="G5821" s="9" t="n">
        <v>43965</v>
      </c>
      <c r="H5821" s="10" t="s">
        <v>36</v>
      </c>
      <c r="I5821" s="0" t="n">
        <v>28</v>
      </c>
      <c r="J5821" s="0" t="n">
        <v>35</v>
      </c>
      <c r="K5821" s="0" t="n">
        <v>232</v>
      </c>
      <c r="L5821" s="0" t="n">
        <v>47</v>
      </c>
      <c r="M5821" s="0" t="n">
        <v>3</v>
      </c>
      <c r="N5821" s="11" t="n">
        <v>0.075</v>
      </c>
      <c r="O5821" s="12" t="n">
        <v>2756.38</v>
      </c>
      <c r="P5821" s="12" t="n">
        <v>3242.8</v>
      </c>
      <c r="Q5821" s="12" t="n">
        <f aca="false">M5821*P5821*(1-N5821)</f>
        <v>8998.77</v>
      </c>
      <c r="R5821" s="12" t="n">
        <f aca="false">M5821*O5821</f>
        <v>8269.14</v>
      </c>
      <c r="S5821" s="12" t="n">
        <f aca="false">Q5821-R5821</f>
        <v>729.630000000003</v>
      </c>
      <c r="T5821" s="11" t="n">
        <f aca="false">IFERROR(S5821/Q5821,0)</f>
        <v>0.0810810810810814</v>
      </c>
      <c r="U5821" s="13" t="n">
        <f aca="false">F5821-E5821</f>
        <v>13</v>
      </c>
      <c r="V5821" s="13" t="n">
        <f aca="false">G5821-F5821</f>
        <v>10</v>
      </c>
      <c r="W5821" s="13" t="n">
        <f aca="false">G5821-E5821</f>
        <v>23</v>
      </c>
      <c r="X5821" s="10" t="n">
        <f aca="false">YEAR(E5821)</f>
        <v>2020</v>
      </c>
      <c r="Y5821" s="0" t="str">
        <f aca="false">TEXT(E5821,"yyyy-mm")</f>
        <v>2020-04</v>
      </c>
      <c r="Z5821" s="0" t="str">
        <f aca="false">"Q"&amp;ROUNDUP(MONTH(E5821)/3,0)&amp;"-"&amp;YEAR(E5821)</f>
        <v>Q2-2020</v>
      </c>
    </row>
    <row r="5822" customFormat="false" ht="14.25" hidden="false" customHeight="false" outlineLevel="0" collapsed="false">
      <c r="A5822" s="0" t="s">
        <v>5864</v>
      </c>
      <c r="B5822" s="0" t="s">
        <v>43</v>
      </c>
      <c r="C5822" s="0" t="s">
        <v>35</v>
      </c>
      <c r="D5822" s="9" t="n">
        <v>43900</v>
      </c>
      <c r="E5822" s="9" t="n">
        <v>43942</v>
      </c>
      <c r="F5822" s="9" t="n">
        <v>43961</v>
      </c>
      <c r="G5822" s="9" t="n">
        <v>43965</v>
      </c>
      <c r="H5822" s="10" t="s">
        <v>36</v>
      </c>
      <c r="I5822" s="0" t="n">
        <v>26</v>
      </c>
      <c r="J5822" s="0" t="n">
        <v>20</v>
      </c>
      <c r="K5822" s="0" t="n">
        <v>229</v>
      </c>
      <c r="L5822" s="0" t="n">
        <v>38</v>
      </c>
      <c r="M5822" s="0" t="n">
        <v>6</v>
      </c>
      <c r="N5822" s="11" t="n">
        <v>0.15</v>
      </c>
      <c r="O5822" s="12" t="n">
        <v>1796.27</v>
      </c>
      <c r="P5822" s="12" t="n">
        <v>2566.1</v>
      </c>
      <c r="Q5822" s="12" t="n">
        <f aca="false">M5822*P5822*(1-N5822)</f>
        <v>13087.11</v>
      </c>
      <c r="R5822" s="12" t="n">
        <f aca="false">M5822*O5822</f>
        <v>10777.62</v>
      </c>
      <c r="S5822" s="12" t="n">
        <f aca="false">Q5822-R5822</f>
        <v>2309.49</v>
      </c>
      <c r="T5822" s="11" t="n">
        <f aca="false">IFERROR(S5822/Q5822,0)</f>
        <v>0.176470588235294</v>
      </c>
      <c r="U5822" s="13" t="n">
        <f aca="false">F5822-E5822</f>
        <v>19</v>
      </c>
      <c r="V5822" s="13" t="n">
        <f aca="false">G5822-F5822</f>
        <v>4</v>
      </c>
      <c r="W5822" s="13" t="n">
        <f aca="false">G5822-E5822</f>
        <v>23</v>
      </c>
      <c r="X5822" s="10" t="n">
        <f aca="false">YEAR(E5822)</f>
        <v>2020</v>
      </c>
      <c r="Y5822" s="0" t="str">
        <f aca="false">TEXT(E5822,"yyyy-mm")</f>
        <v>2020-04</v>
      </c>
      <c r="Z5822" s="0" t="str">
        <f aca="false">"Q"&amp;ROUNDUP(MONTH(E5822)/3,0)&amp;"-"&amp;YEAR(E5822)</f>
        <v>Q2-2020</v>
      </c>
    </row>
    <row r="5823" customFormat="false" ht="14.25" hidden="false" customHeight="false" outlineLevel="0" collapsed="false">
      <c r="A5823" s="0" t="s">
        <v>5865</v>
      </c>
      <c r="B5823" s="0" t="s">
        <v>41</v>
      </c>
      <c r="C5823" s="0" t="s">
        <v>39</v>
      </c>
      <c r="D5823" s="9" t="n">
        <v>43800</v>
      </c>
      <c r="E5823" s="9" t="n">
        <v>43943</v>
      </c>
      <c r="F5823" s="9" t="n">
        <v>43963</v>
      </c>
      <c r="G5823" s="9" t="n">
        <v>43970</v>
      </c>
      <c r="H5823" s="10" t="s">
        <v>36</v>
      </c>
      <c r="I5823" s="0" t="n">
        <v>25</v>
      </c>
      <c r="J5823" s="0" t="n">
        <v>40</v>
      </c>
      <c r="K5823" s="0" t="n">
        <v>103</v>
      </c>
      <c r="L5823" s="0" t="n">
        <v>21</v>
      </c>
      <c r="M5823" s="0" t="n">
        <v>5</v>
      </c>
      <c r="N5823" s="11" t="n">
        <v>0.15</v>
      </c>
      <c r="O5823" s="12" t="n">
        <v>708.19</v>
      </c>
      <c r="P5823" s="12" t="n">
        <v>1011.7</v>
      </c>
      <c r="Q5823" s="12" t="n">
        <f aca="false">M5823*P5823*(1-N5823)</f>
        <v>4299.725</v>
      </c>
      <c r="R5823" s="12" t="n">
        <f aca="false">M5823*O5823</f>
        <v>3540.95</v>
      </c>
      <c r="S5823" s="12" t="n">
        <f aca="false">Q5823-R5823</f>
        <v>758.774999999999</v>
      </c>
      <c r="T5823" s="11" t="n">
        <f aca="false">IFERROR(S5823/Q5823,0)</f>
        <v>0.176470588235294</v>
      </c>
      <c r="U5823" s="13" t="n">
        <f aca="false">F5823-E5823</f>
        <v>20</v>
      </c>
      <c r="V5823" s="13" t="n">
        <f aca="false">G5823-F5823</f>
        <v>7</v>
      </c>
      <c r="W5823" s="13" t="n">
        <f aca="false">G5823-E5823</f>
        <v>27</v>
      </c>
      <c r="X5823" s="10" t="n">
        <f aca="false">YEAR(E5823)</f>
        <v>2020</v>
      </c>
      <c r="Y5823" s="0" t="str">
        <f aca="false">TEXT(E5823,"yyyy-mm")</f>
        <v>2020-04</v>
      </c>
      <c r="Z5823" s="0" t="str">
        <f aca="false">"Q"&amp;ROUNDUP(MONTH(E5823)/3,0)&amp;"-"&amp;YEAR(E5823)</f>
        <v>Q2-2020</v>
      </c>
    </row>
    <row r="5824" customFormat="false" ht="14.25" hidden="false" customHeight="false" outlineLevel="0" collapsed="false">
      <c r="A5824" s="0" t="s">
        <v>5866</v>
      </c>
      <c r="B5824" s="0" t="s">
        <v>38</v>
      </c>
      <c r="C5824" s="0" t="s">
        <v>35</v>
      </c>
      <c r="D5824" s="9" t="n">
        <v>43900</v>
      </c>
      <c r="E5824" s="9" t="n">
        <v>43943</v>
      </c>
      <c r="F5824" s="9" t="n">
        <v>43947</v>
      </c>
      <c r="G5824" s="9" t="n">
        <v>43954</v>
      </c>
      <c r="H5824" s="10" t="s">
        <v>36</v>
      </c>
      <c r="I5824" s="0" t="n">
        <v>19</v>
      </c>
      <c r="J5824" s="0" t="n">
        <v>36</v>
      </c>
      <c r="K5824" s="0" t="n">
        <v>217</v>
      </c>
      <c r="L5824" s="0" t="n">
        <v>41</v>
      </c>
      <c r="M5824" s="0" t="n">
        <v>2</v>
      </c>
      <c r="N5824" s="11" t="n">
        <v>0.05</v>
      </c>
      <c r="O5824" s="12" t="n">
        <v>437.18</v>
      </c>
      <c r="P5824" s="12" t="n">
        <v>971.5</v>
      </c>
      <c r="Q5824" s="12" t="n">
        <f aca="false">M5824*P5824*(1-N5824)</f>
        <v>1845.85</v>
      </c>
      <c r="R5824" s="12" t="n">
        <f aca="false">M5824*O5824</f>
        <v>874.36</v>
      </c>
      <c r="S5824" s="12" t="n">
        <f aca="false">Q5824-R5824</f>
        <v>971.49</v>
      </c>
      <c r="T5824" s="11" t="n">
        <f aca="false">IFERROR(S5824/Q5824,0)</f>
        <v>0.526310371915378</v>
      </c>
      <c r="U5824" s="13" t="n">
        <f aca="false">F5824-E5824</f>
        <v>4</v>
      </c>
      <c r="V5824" s="13" t="n">
        <f aca="false">G5824-F5824</f>
        <v>7</v>
      </c>
      <c r="W5824" s="13" t="n">
        <f aca="false">G5824-E5824</f>
        <v>11</v>
      </c>
      <c r="X5824" s="10" t="n">
        <f aca="false">YEAR(E5824)</f>
        <v>2020</v>
      </c>
      <c r="Y5824" s="0" t="str">
        <f aca="false">TEXT(E5824,"yyyy-mm")</f>
        <v>2020-04</v>
      </c>
      <c r="Z5824" s="0" t="str">
        <f aca="false">"Q"&amp;ROUNDUP(MONTH(E5824)/3,0)&amp;"-"&amp;YEAR(E5824)</f>
        <v>Q2-2020</v>
      </c>
    </row>
    <row r="5825" customFormat="false" ht="14.25" hidden="false" customHeight="false" outlineLevel="0" collapsed="false">
      <c r="A5825" s="0" t="s">
        <v>5867</v>
      </c>
      <c r="B5825" s="0" t="s">
        <v>38</v>
      </c>
      <c r="C5825" s="0" t="s">
        <v>39</v>
      </c>
      <c r="D5825" s="9" t="n">
        <v>43800</v>
      </c>
      <c r="E5825" s="9" t="n">
        <v>43943</v>
      </c>
      <c r="F5825" s="9" t="n">
        <v>43956</v>
      </c>
      <c r="G5825" s="9" t="n">
        <v>43957</v>
      </c>
      <c r="H5825" s="10" t="s">
        <v>36</v>
      </c>
      <c r="I5825" s="0" t="n">
        <v>13</v>
      </c>
      <c r="J5825" s="0" t="n">
        <v>30</v>
      </c>
      <c r="K5825" s="0" t="n">
        <v>98</v>
      </c>
      <c r="L5825" s="0" t="n">
        <v>14</v>
      </c>
      <c r="M5825" s="0" t="n">
        <v>1</v>
      </c>
      <c r="N5825" s="11" t="n">
        <v>0.075</v>
      </c>
      <c r="O5825" s="12" t="n">
        <v>2434.18</v>
      </c>
      <c r="P5825" s="12" t="n">
        <v>5179.1</v>
      </c>
      <c r="Q5825" s="12" t="n">
        <f aca="false">M5825*P5825*(1-N5825)</f>
        <v>4790.6675</v>
      </c>
      <c r="R5825" s="12" t="n">
        <f aca="false">M5825*O5825</f>
        <v>2434.18</v>
      </c>
      <c r="S5825" s="12" t="n">
        <f aca="false">Q5825-R5825</f>
        <v>2356.4875</v>
      </c>
      <c r="T5825" s="11" t="n">
        <f aca="false">IFERROR(S5825/Q5825,0)</f>
        <v>0.491891265674356</v>
      </c>
      <c r="U5825" s="13" t="n">
        <f aca="false">F5825-E5825</f>
        <v>13</v>
      </c>
      <c r="V5825" s="13" t="n">
        <f aca="false">G5825-F5825</f>
        <v>1</v>
      </c>
      <c r="W5825" s="13" t="n">
        <f aca="false">G5825-E5825</f>
        <v>14</v>
      </c>
      <c r="X5825" s="10" t="n">
        <f aca="false">YEAR(E5825)</f>
        <v>2020</v>
      </c>
      <c r="Y5825" s="0" t="str">
        <f aca="false">TEXT(E5825,"yyyy-mm")</f>
        <v>2020-04</v>
      </c>
      <c r="Z5825" s="0" t="str">
        <f aca="false">"Q"&amp;ROUNDUP(MONTH(E5825)/3,0)&amp;"-"&amp;YEAR(E5825)</f>
        <v>Q2-2020</v>
      </c>
    </row>
    <row r="5826" customFormat="false" ht="14.25" hidden="false" customHeight="false" outlineLevel="0" collapsed="false">
      <c r="A5826" s="0" t="s">
        <v>5868</v>
      </c>
      <c r="B5826" s="0" t="s">
        <v>34</v>
      </c>
      <c r="C5826" s="0" t="s">
        <v>48</v>
      </c>
      <c r="D5826" s="9" t="n">
        <v>43800</v>
      </c>
      <c r="E5826" s="9" t="n">
        <v>43943</v>
      </c>
      <c r="F5826" s="9" t="n">
        <v>43951</v>
      </c>
      <c r="G5826" s="9" t="n">
        <v>43957</v>
      </c>
      <c r="H5826" s="10" t="s">
        <v>36</v>
      </c>
      <c r="I5826" s="0" t="n">
        <v>2</v>
      </c>
      <c r="J5826" s="0" t="n">
        <v>7</v>
      </c>
      <c r="K5826" s="0" t="n">
        <v>38</v>
      </c>
      <c r="L5826" s="0" t="n">
        <v>37</v>
      </c>
      <c r="M5826" s="0" t="n">
        <v>7</v>
      </c>
      <c r="N5826" s="11" t="n">
        <v>0.075</v>
      </c>
      <c r="O5826" s="12" t="n">
        <v>742.09</v>
      </c>
      <c r="P5826" s="12" t="n">
        <v>1045.2</v>
      </c>
      <c r="Q5826" s="12" t="n">
        <f aca="false">M5826*P5826*(1-N5826)</f>
        <v>6767.67</v>
      </c>
      <c r="R5826" s="12" t="n">
        <f aca="false">M5826*O5826</f>
        <v>5194.63</v>
      </c>
      <c r="S5826" s="12" t="n">
        <f aca="false">Q5826-R5826</f>
        <v>1573.04</v>
      </c>
      <c r="T5826" s="11" t="n">
        <f aca="false">IFERROR(S5826/Q5826,0)</f>
        <v>0.232434501091218</v>
      </c>
      <c r="U5826" s="13" t="n">
        <f aca="false">F5826-E5826</f>
        <v>8</v>
      </c>
      <c r="V5826" s="13" t="n">
        <f aca="false">G5826-F5826</f>
        <v>6</v>
      </c>
      <c r="W5826" s="13" t="n">
        <f aca="false">G5826-E5826</f>
        <v>14</v>
      </c>
      <c r="X5826" s="10" t="n">
        <f aca="false">YEAR(E5826)</f>
        <v>2020</v>
      </c>
      <c r="Y5826" s="0" t="str">
        <f aca="false">TEXT(E5826,"yyyy-mm")</f>
        <v>2020-04</v>
      </c>
      <c r="Z5826" s="0" t="str">
        <f aca="false">"Q"&amp;ROUNDUP(MONTH(E5826)/3,0)&amp;"-"&amp;YEAR(E5826)</f>
        <v>Q2-2020</v>
      </c>
    </row>
    <row r="5827" customFormat="false" ht="14.25" hidden="false" customHeight="false" outlineLevel="0" collapsed="false">
      <c r="A5827" s="0" t="s">
        <v>5869</v>
      </c>
      <c r="B5827" s="0" t="s">
        <v>34</v>
      </c>
      <c r="C5827" s="0" t="s">
        <v>58</v>
      </c>
      <c r="D5827" s="9" t="n">
        <v>43800</v>
      </c>
      <c r="E5827" s="9" t="n">
        <v>43943</v>
      </c>
      <c r="F5827" s="9" t="n">
        <v>43966</v>
      </c>
      <c r="G5827" s="9" t="n">
        <v>43972</v>
      </c>
      <c r="H5827" s="10" t="s">
        <v>36</v>
      </c>
      <c r="I5827" s="0" t="n">
        <v>7</v>
      </c>
      <c r="J5827" s="0" t="n">
        <v>24</v>
      </c>
      <c r="K5827" s="0" t="n">
        <v>342</v>
      </c>
      <c r="L5827" s="0" t="n">
        <v>6</v>
      </c>
      <c r="M5827" s="0" t="n">
        <v>4</v>
      </c>
      <c r="N5827" s="11" t="n">
        <v>0.05</v>
      </c>
      <c r="O5827" s="12" t="n">
        <v>2747</v>
      </c>
      <c r="P5827" s="12" t="n">
        <v>5494</v>
      </c>
      <c r="Q5827" s="12" t="n">
        <f aca="false">M5827*P5827*(1-N5827)</f>
        <v>20877.2</v>
      </c>
      <c r="R5827" s="12" t="n">
        <f aca="false">M5827*O5827</f>
        <v>10988</v>
      </c>
      <c r="S5827" s="12" t="n">
        <f aca="false">Q5827-R5827</f>
        <v>9889.2</v>
      </c>
      <c r="T5827" s="11" t="n">
        <f aca="false">IFERROR(S5827/Q5827,0)</f>
        <v>0.473684210526316</v>
      </c>
      <c r="U5827" s="13" t="n">
        <f aca="false">F5827-E5827</f>
        <v>23</v>
      </c>
      <c r="V5827" s="13" t="n">
        <f aca="false">G5827-F5827</f>
        <v>6</v>
      </c>
      <c r="W5827" s="13" t="n">
        <f aca="false">G5827-E5827</f>
        <v>29</v>
      </c>
      <c r="X5827" s="10" t="n">
        <f aca="false">YEAR(E5827)</f>
        <v>2020</v>
      </c>
      <c r="Y5827" s="0" t="str">
        <f aca="false">TEXT(E5827,"yyyy-mm")</f>
        <v>2020-04</v>
      </c>
      <c r="Z5827" s="0" t="str">
        <f aca="false">"Q"&amp;ROUNDUP(MONTH(E5827)/3,0)&amp;"-"&amp;YEAR(E5827)</f>
        <v>Q2-2020</v>
      </c>
    </row>
    <row r="5828" customFormat="false" ht="14.25" hidden="false" customHeight="false" outlineLevel="0" collapsed="false">
      <c r="A5828" s="0" t="s">
        <v>5870</v>
      </c>
      <c r="B5828" s="0" t="s">
        <v>38</v>
      </c>
      <c r="C5828" s="0" t="s">
        <v>35</v>
      </c>
      <c r="D5828" s="9" t="n">
        <v>43800</v>
      </c>
      <c r="E5828" s="9" t="n">
        <v>43943</v>
      </c>
      <c r="F5828" s="9" t="n">
        <v>43966</v>
      </c>
      <c r="G5828" s="9" t="n">
        <v>43974</v>
      </c>
      <c r="H5828" s="10" t="s">
        <v>36</v>
      </c>
      <c r="I5828" s="0" t="n">
        <v>19</v>
      </c>
      <c r="J5828" s="0" t="n">
        <v>19</v>
      </c>
      <c r="K5828" s="0" t="n">
        <v>228</v>
      </c>
      <c r="L5828" s="0" t="n">
        <v>8</v>
      </c>
      <c r="M5828" s="0" t="n">
        <v>8</v>
      </c>
      <c r="N5828" s="11" t="n">
        <v>0.075</v>
      </c>
      <c r="O5828" s="12" t="n">
        <v>161.4</v>
      </c>
      <c r="P5828" s="12" t="n">
        <v>221.1</v>
      </c>
      <c r="Q5828" s="12" t="n">
        <f aca="false">M5828*P5828*(1-N5828)</f>
        <v>1636.14</v>
      </c>
      <c r="R5828" s="12" t="n">
        <f aca="false">M5828*O5828</f>
        <v>1291.2</v>
      </c>
      <c r="S5828" s="12" t="n">
        <f aca="false">Q5828-R5828</f>
        <v>344.94</v>
      </c>
      <c r="T5828" s="11" t="n">
        <f aca="false">IFERROR(S5828/Q5828,0)</f>
        <v>0.210825479482196</v>
      </c>
      <c r="U5828" s="13" t="n">
        <f aca="false">F5828-E5828</f>
        <v>23</v>
      </c>
      <c r="V5828" s="13" t="n">
        <f aca="false">G5828-F5828</f>
        <v>8</v>
      </c>
      <c r="W5828" s="13" t="n">
        <f aca="false">G5828-E5828</f>
        <v>31</v>
      </c>
      <c r="X5828" s="10" t="n">
        <f aca="false">YEAR(E5828)</f>
        <v>2020</v>
      </c>
      <c r="Y5828" s="0" t="str">
        <f aca="false">TEXT(E5828,"yyyy-mm")</f>
        <v>2020-04</v>
      </c>
      <c r="Z5828" s="0" t="str">
        <f aca="false">"Q"&amp;ROUNDUP(MONTH(E5828)/3,0)&amp;"-"&amp;YEAR(E5828)</f>
        <v>Q2-2020</v>
      </c>
    </row>
    <row r="5829" customFormat="false" ht="14.25" hidden="false" customHeight="false" outlineLevel="0" collapsed="false">
      <c r="A5829" s="0" t="s">
        <v>5871</v>
      </c>
      <c r="B5829" s="0" t="s">
        <v>38</v>
      </c>
      <c r="C5829" s="0" t="s">
        <v>39</v>
      </c>
      <c r="D5829" s="9" t="n">
        <v>43900</v>
      </c>
      <c r="E5829" s="9" t="n">
        <v>43943</v>
      </c>
      <c r="F5829" s="9" t="n">
        <v>43955</v>
      </c>
      <c r="G5829" s="9" t="n">
        <v>43963</v>
      </c>
      <c r="H5829" s="10" t="s">
        <v>36</v>
      </c>
      <c r="I5829" s="0" t="n">
        <v>13</v>
      </c>
      <c r="J5829" s="0" t="n">
        <v>38</v>
      </c>
      <c r="K5829" s="0" t="n">
        <v>174</v>
      </c>
      <c r="L5829" s="0" t="n">
        <v>24</v>
      </c>
      <c r="M5829" s="0" t="n">
        <v>3</v>
      </c>
      <c r="N5829" s="11" t="n">
        <v>0.4</v>
      </c>
      <c r="O5829" s="12" t="n">
        <v>2421.78</v>
      </c>
      <c r="P5829" s="12" t="n">
        <v>3906.1</v>
      </c>
      <c r="Q5829" s="12" t="n">
        <f aca="false">M5829*P5829*(1-N5829)</f>
        <v>7030.98</v>
      </c>
      <c r="R5829" s="12" t="n">
        <f aca="false">M5829*O5829</f>
        <v>7265.34</v>
      </c>
      <c r="S5829" s="12" t="n">
        <f aca="false">Q5829-R5829</f>
        <v>-234.360000000001</v>
      </c>
      <c r="T5829" s="11" t="n">
        <f aca="false">IFERROR(S5829/Q5829,0)</f>
        <v>-0.0333324799672308</v>
      </c>
      <c r="U5829" s="13" t="n">
        <f aca="false">F5829-E5829</f>
        <v>12</v>
      </c>
      <c r="V5829" s="13" t="n">
        <f aca="false">G5829-F5829</f>
        <v>8</v>
      </c>
      <c r="W5829" s="13" t="n">
        <f aca="false">G5829-E5829</f>
        <v>20</v>
      </c>
      <c r="X5829" s="10" t="n">
        <f aca="false">YEAR(E5829)</f>
        <v>2020</v>
      </c>
      <c r="Y5829" s="0" t="str">
        <f aca="false">TEXT(E5829,"yyyy-mm")</f>
        <v>2020-04</v>
      </c>
      <c r="Z5829" s="0" t="str">
        <f aca="false">"Q"&amp;ROUNDUP(MONTH(E5829)/3,0)&amp;"-"&amp;YEAR(E5829)</f>
        <v>Q2-2020</v>
      </c>
    </row>
    <row r="5830" customFormat="false" ht="14.25" hidden="false" customHeight="false" outlineLevel="0" collapsed="false">
      <c r="A5830" s="0" t="s">
        <v>5872</v>
      </c>
      <c r="B5830" s="0" t="s">
        <v>34</v>
      </c>
      <c r="C5830" s="0" t="s">
        <v>46</v>
      </c>
      <c r="D5830" s="9" t="n">
        <v>43800</v>
      </c>
      <c r="E5830" s="9" t="n">
        <v>43943</v>
      </c>
      <c r="F5830" s="9" t="n">
        <v>43968</v>
      </c>
      <c r="G5830" s="9" t="n">
        <v>43978</v>
      </c>
      <c r="H5830" s="10" t="s">
        <v>36</v>
      </c>
      <c r="I5830" s="0" t="n">
        <v>7</v>
      </c>
      <c r="J5830" s="0" t="n">
        <v>25</v>
      </c>
      <c r="K5830" s="0" t="n">
        <v>303</v>
      </c>
      <c r="L5830" s="0" t="n">
        <v>46</v>
      </c>
      <c r="M5830" s="0" t="n">
        <v>1</v>
      </c>
      <c r="N5830" s="11" t="n">
        <v>0.075</v>
      </c>
      <c r="O5830" s="12" t="n">
        <v>130.25</v>
      </c>
      <c r="P5830" s="12" t="n">
        <v>241.2</v>
      </c>
      <c r="Q5830" s="12" t="n">
        <f aca="false">M5830*P5830*(1-N5830)</f>
        <v>223.11</v>
      </c>
      <c r="R5830" s="12" t="n">
        <f aca="false">M5830*O5830</f>
        <v>130.25</v>
      </c>
      <c r="S5830" s="12" t="n">
        <f aca="false">Q5830-R5830</f>
        <v>92.86</v>
      </c>
      <c r="T5830" s="11" t="n">
        <f aca="false">IFERROR(S5830/Q5830,0)</f>
        <v>0.416207252028148</v>
      </c>
      <c r="U5830" s="13" t="n">
        <f aca="false">F5830-E5830</f>
        <v>25</v>
      </c>
      <c r="V5830" s="13" t="n">
        <f aca="false">G5830-F5830</f>
        <v>10</v>
      </c>
      <c r="W5830" s="13" t="n">
        <f aca="false">G5830-E5830</f>
        <v>35</v>
      </c>
      <c r="X5830" s="10" t="n">
        <f aca="false">YEAR(E5830)</f>
        <v>2020</v>
      </c>
      <c r="Y5830" s="0" t="str">
        <f aca="false">TEXT(E5830,"yyyy-mm")</f>
        <v>2020-04</v>
      </c>
      <c r="Z5830" s="0" t="str">
        <f aca="false">"Q"&amp;ROUNDUP(MONTH(E5830)/3,0)&amp;"-"&amp;YEAR(E5830)</f>
        <v>Q2-2020</v>
      </c>
    </row>
    <row r="5831" customFormat="false" ht="14.25" hidden="false" customHeight="false" outlineLevel="0" collapsed="false">
      <c r="A5831" s="0" t="s">
        <v>5873</v>
      </c>
      <c r="B5831" s="0" t="s">
        <v>34</v>
      </c>
      <c r="C5831" s="0" t="s">
        <v>58</v>
      </c>
      <c r="D5831" s="9" t="n">
        <v>43800</v>
      </c>
      <c r="E5831" s="9" t="n">
        <v>43944</v>
      </c>
      <c r="F5831" s="9" t="n">
        <v>43948</v>
      </c>
      <c r="G5831" s="9" t="n">
        <v>43957</v>
      </c>
      <c r="H5831" s="10" t="s">
        <v>36</v>
      </c>
      <c r="I5831" s="0" t="n">
        <v>6</v>
      </c>
      <c r="J5831" s="0" t="n">
        <v>7</v>
      </c>
      <c r="K5831" s="0" t="n">
        <v>361</v>
      </c>
      <c r="L5831" s="0" t="n">
        <v>17</v>
      </c>
      <c r="M5831" s="0" t="n">
        <v>2</v>
      </c>
      <c r="N5831" s="11" t="n">
        <v>0.1</v>
      </c>
      <c r="O5831" s="12" t="n">
        <v>871.87</v>
      </c>
      <c r="P5831" s="12" t="n">
        <v>1132.3</v>
      </c>
      <c r="Q5831" s="12" t="n">
        <f aca="false">M5831*P5831*(1-N5831)</f>
        <v>2038.14</v>
      </c>
      <c r="R5831" s="12" t="n">
        <f aca="false">M5831*O5831</f>
        <v>1743.74</v>
      </c>
      <c r="S5831" s="12" t="n">
        <f aca="false">Q5831-R5831</f>
        <v>294.4</v>
      </c>
      <c r="T5831" s="11" t="n">
        <f aca="false">IFERROR(S5831/Q5831,0)</f>
        <v>0.144445425731304</v>
      </c>
      <c r="U5831" s="13" t="n">
        <f aca="false">F5831-E5831</f>
        <v>4</v>
      </c>
      <c r="V5831" s="13" t="n">
        <f aca="false">G5831-F5831</f>
        <v>9</v>
      </c>
      <c r="W5831" s="13" t="n">
        <f aca="false">G5831-E5831</f>
        <v>13</v>
      </c>
      <c r="X5831" s="10" t="n">
        <f aca="false">YEAR(E5831)</f>
        <v>2020</v>
      </c>
      <c r="Y5831" s="0" t="str">
        <f aca="false">TEXT(E5831,"yyyy-mm")</f>
        <v>2020-04</v>
      </c>
      <c r="Z5831" s="0" t="str">
        <f aca="false">"Q"&amp;ROUNDUP(MONTH(E5831)/3,0)&amp;"-"&amp;YEAR(E5831)</f>
        <v>Q2-2020</v>
      </c>
    </row>
    <row r="5832" customFormat="false" ht="14.25" hidden="false" customHeight="false" outlineLevel="0" collapsed="false">
      <c r="A5832" s="0" t="s">
        <v>5874</v>
      </c>
      <c r="B5832" s="0" t="s">
        <v>34</v>
      </c>
      <c r="C5832" s="0" t="s">
        <v>48</v>
      </c>
      <c r="D5832" s="9" t="n">
        <v>43900</v>
      </c>
      <c r="E5832" s="9" t="n">
        <v>43944</v>
      </c>
      <c r="F5832" s="9" t="n">
        <v>43946</v>
      </c>
      <c r="G5832" s="9" t="n">
        <v>43952</v>
      </c>
      <c r="H5832" s="10" t="s">
        <v>36</v>
      </c>
      <c r="I5832" s="0" t="n">
        <v>11</v>
      </c>
      <c r="J5832" s="0" t="n">
        <v>17</v>
      </c>
      <c r="K5832" s="0" t="n">
        <v>22</v>
      </c>
      <c r="L5832" s="0" t="n">
        <v>14</v>
      </c>
      <c r="M5832" s="0" t="n">
        <v>4</v>
      </c>
      <c r="N5832" s="11" t="n">
        <v>0.2</v>
      </c>
      <c r="O5832" s="12" t="n">
        <v>933.98</v>
      </c>
      <c r="P5832" s="12" t="n">
        <v>1139</v>
      </c>
      <c r="Q5832" s="12" t="n">
        <f aca="false">M5832*P5832*(1-N5832)</f>
        <v>3644.8</v>
      </c>
      <c r="R5832" s="12" t="n">
        <f aca="false">M5832*O5832</f>
        <v>3735.92</v>
      </c>
      <c r="S5832" s="12" t="n">
        <f aca="false">Q5832-R5832</f>
        <v>-91.1199999999999</v>
      </c>
      <c r="T5832" s="11" t="n">
        <f aca="false">IFERROR(S5832/Q5832,0)</f>
        <v>-0.025</v>
      </c>
      <c r="U5832" s="13" t="n">
        <f aca="false">F5832-E5832</f>
        <v>2</v>
      </c>
      <c r="V5832" s="13" t="n">
        <f aca="false">G5832-F5832</f>
        <v>6</v>
      </c>
      <c r="W5832" s="13" t="n">
        <f aca="false">G5832-E5832</f>
        <v>8</v>
      </c>
      <c r="X5832" s="10" t="n">
        <f aca="false">YEAR(E5832)</f>
        <v>2020</v>
      </c>
      <c r="Y5832" s="0" t="str">
        <f aca="false">TEXT(E5832,"yyyy-mm")</f>
        <v>2020-04</v>
      </c>
      <c r="Z5832" s="0" t="str">
        <f aca="false">"Q"&amp;ROUNDUP(MONTH(E5832)/3,0)&amp;"-"&amp;YEAR(E5832)</f>
        <v>Q2-2020</v>
      </c>
    </row>
    <row r="5833" customFormat="false" ht="14.25" hidden="false" customHeight="false" outlineLevel="0" collapsed="false">
      <c r="A5833" s="0" t="s">
        <v>5875</v>
      </c>
      <c r="B5833" s="0" t="s">
        <v>41</v>
      </c>
      <c r="C5833" s="0" t="s">
        <v>35</v>
      </c>
      <c r="D5833" s="9" t="n">
        <v>43800</v>
      </c>
      <c r="E5833" s="9" t="n">
        <v>43944</v>
      </c>
      <c r="F5833" s="9" t="n">
        <v>43967</v>
      </c>
      <c r="G5833" s="9" t="n">
        <v>43969</v>
      </c>
      <c r="H5833" s="10" t="s">
        <v>36</v>
      </c>
      <c r="I5833" s="0" t="n">
        <v>25</v>
      </c>
      <c r="J5833" s="0" t="n">
        <v>12</v>
      </c>
      <c r="K5833" s="0" t="n">
        <v>231</v>
      </c>
      <c r="L5833" s="0" t="n">
        <v>42</v>
      </c>
      <c r="M5833" s="0" t="n">
        <v>4</v>
      </c>
      <c r="N5833" s="11" t="n">
        <v>0.2</v>
      </c>
      <c r="O5833" s="12" t="n">
        <v>3616.59</v>
      </c>
      <c r="P5833" s="12" t="n">
        <v>6344.9</v>
      </c>
      <c r="Q5833" s="12" t="n">
        <f aca="false">M5833*P5833*(1-N5833)</f>
        <v>20303.68</v>
      </c>
      <c r="R5833" s="12" t="n">
        <f aca="false">M5833*O5833</f>
        <v>14466.36</v>
      </c>
      <c r="S5833" s="12" t="n">
        <f aca="false">Q5833-R5833</f>
        <v>5837.32</v>
      </c>
      <c r="T5833" s="11" t="n">
        <f aca="false">IFERROR(S5833/Q5833,0)</f>
        <v>0.287500591025863</v>
      </c>
      <c r="U5833" s="13" t="n">
        <f aca="false">F5833-E5833</f>
        <v>23</v>
      </c>
      <c r="V5833" s="13" t="n">
        <f aca="false">G5833-F5833</f>
        <v>2</v>
      </c>
      <c r="W5833" s="13" t="n">
        <f aca="false">G5833-E5833</f>
        <v>25</v>
      </c>
      <c r="X5833" s="10" t="n">
        <f aca="false">YEAR(E5833)</f>
        <v>2020</v>
      </c>
      <c r="Y5833" s="0" t="str">
        <f aca="false">TEXT(E5833,"yyyy-mm")</f>
        <v>2020-04</v>
      </c>
      <c r="Z5833" s="0" t="str">
        <f aca="false">"Q"&amp;ROUNDUP(MONTH(E5833)/3,0)&amp;"-"&amp;YEAR(E5833)</f>
        <v>Q2-2020</v>
      </c>
    </row>
    <row r="5834" customFormat="false" ht="14.25" hidden="false" customHeight="false" outlineLevel="0" collapsed="false">
      <c r="A5834" s="0" t="s">
        <v>5876</v>
      </c>
      <c r="B5834" s="0" t="s">
        <v>41</v>
      </c>
      <c r="C5834" s="0" t="s">
        <v>79</v>
      </c>
      <c r="D5834" s="9" t="n">
        <v>43900</v>
      </c>
      <c r="E5834" s="9" t="n">
        <v>43944</v>
      </c>
      <c r="F5834" s="9" t="n">
        <v>43951</v>
      </c>
      <c r="G5834" s="9" t="n">
        <v>43955</v>
      </c>
      <c r="H5834" s="10" t="s">
        <v>36</v>
      </c>
      <c r="I5834" s="0" t="n">
        <v>22</v>
      </c>
      <c r="J5834" s="0" t="n">
        <v>15</v>
      </c>
      <c r="K5834" s="0" t="n">
        <v>84</v>
      </c>
      <c r="L5834" s="0" t="n">
        <v>41</v>
      </c>
      <c r="M5834" s="0" t="n">
        <v>5</v>
      </c>
      <c r="N5834" s="11" t="n">
        <v>0.05</v>
      </c>
      <c r="O5834" s="12" t="n">
        <v>680.05</v>
      </c>
      <c r="P5834" s="12" t="n">
        <v>971.5</v>
      </c>
      <c r="Q5834" s="12" t="n">
        <f aca="false">M5834*P5834*(1-N5834)</f>
        <v>4614.625</v>
      </c>
      <c r="R5834" s="12" t="n">
        <f aca="false">M5834*O5834</f>
        <v>3400.25</v>
      </c>
      <c r="S5834" s="12" t="n">
        <f aca="false">Q5834-R5834</f>
        <v>1214.375</v>
      </c>
      <c r="T5834" s="11" t="n">
        <f aca="false">IFERROR(S5834/Q5834,0)</f>
        <v>0.263157894736842</v>
      </c>
      <c r="U5834" s="13" t="n">
        <f aca="false">F5834-E5834</f>
        <v>7</v>
      </c>
      <c r="V5834" s="13" t="n">
        <f aca="false">G5834-F5834</f>
        <v>4</v>
      </c>
      <c r="W5834" s="13" t="n">
        <f aca="false">G5834-E5834</f>
        <v>11</v>
      </c>
      <c r="X5834" s="10" t="n">
        <f aca="false">YEAR(E5834)</f>
        <v>2020</v>
      </c>
      <c r="Y5834" s="0" t="str">
        <f aca="false">TEXT(E5834,"yyyy-mm")</f>
        <v>2020-04</v>
      </c>
      <c r="Z5834" s="0" t="str">
        <f aca="false">"Q"&amp;ROUNDUP(MONTH(E5834)/3,0)&amp;"-"&amp;YEAR(E5834)</f>
        <v>Q2-2020</v>
      </c>
    </row>
    <row r="5835" customFormat="false" ht="14.25" hidden="false" customHeight="false" outlineLevel="0" collapsed="false">
      <c r="A5835" s="0" t="s">
        <v>5877</v>
      </c>
      <c r="B5835" s="0" t="s">
        <v>38</v>
      </c>
      <c r="C5835" s="0" t="s">
        <v>39</v>
      </c>
      <c r="D5835" s="9" t="n">
        <v>43900</v>
      </c>
      <c r="E5835" s="9" t="n">
        <v>43944</v>
      </c>
      <c r="F5835" s="9" t="n">
        <v>43948</v>
      </c>
      <c r="G5835" s="9" t="n">
        <v>43956</v>
      </c>
      <c r="H5835" s="10" t="s">
        <v>36</v>
      </c>
      <c r="I5835" s="0" t="n">
        <v>16</v>
      </c>
      <c r="J5835" s="0" t="n">
        <v>11</v>
      </c>
      <c r="K5835" s="0" t="n">
        <v>160</v>
      </c>
      <c r="L5835" s="0" t="n">
        <v>33</v>
      </c>
      <c r="M5835" s="0" t="n">
        <v>1</v>
      </c>
      <c r="N5835" s="11" t="n">
        <v>0.1</v>
      </c>
      <c r="O5835" s="12" t="n">
        <v>1585.02</v>
      </c>
      <c r="P5835" s="12" t="n">
        <v>3865.9</v>
      </c>
      <c r="Q5835" s="12" t="n">
        <f aca="false">M5835*P5835*(1-N5835)</f>
        <v>3479.31</v>
      </c>
      <c r="R5835" s="12" t="n">
        <f aca="false">M5835*O5835</f>
        <v>1585.02</v>
      </c>
      <c r="S5835" s="12" t="n">
        <f aca="false">Q5835-R5835</f>
        <v>1894.29</v>
      </c>
      <c r="T5835" s="11" t="n">
        <f aca="false">IFERROR(S5835/Q5835,0)</f>
        <v>0.544444157031136</v>
      </c>
      <c r="U5835" s="13" t="n">
        <f aca="false">F5835-E5835</f>
        <v>4</v>
      </c>
      <c r="V5835" s="13" t="n">
        <f aca="false">G5835-F5835</f>
        <v>8</v>
      </c>
      <c r="W5835" s="13" t="n">
        <f aca="false">G5835-E5835</f>
        <v>12</v>
      </c>
      <c r="X5835" s="10" t="n">
        <f aca="false">YEAR(E5835)</f>
        <v>2020</v>
      </c>
      <c r="Y5835" s="0" t="str">
        <f aca="false">TEXT(E5835,"yyyy-mm")</f>
        <v>2020-04</v>
      </c>
      <c r="Z5835" s="0" t="str">
        <f aca="false">"Q"&amp;ROUNDUP(MONTH(E5835)/3,0)&amp;"-"&amp;YEAR(E5835)</f>
        <v>Q2-2020</v>
      </c>
    </row>
    <row r="5836" customFormat="false" ht="14.25" hidden="false" customHeight="false" outlineLevel="0" collapsed="false">
      <c r="A5836" s="0" t="s">
        <v>5878</v>
      </c>
      <c r="B5836" s="0" t="s">
        <v>38</v>
      </c>
      <c r="C5836" s="0" t="s">
        <v>58</v>
      </c>
      <c r="D5836" s="9" t="n">
        <v>43800</v>
      </c>
      <c r="E5836" s="9" t="n">
        <v>43944</v>
      </c>
      <c r="F5836" s="9" t="n">
        <v>43952</v>
      </c>
      <c r="G5836" s="9" t="n">
        <v>43960</v>
      </c>
      <c r="H5836" s="10" t="s">
        <v>36</v>
      </c>
      <c r="I5836" s="0" t="n">
        <v>20</v>
      </c>
      <c r="J5836" s="0" t="n">
        <v>47</v>
      </c>
      <c r="K5836" s="0" t="n">
        <v>357</v>
      </c>
      <c r="L5836" s="0" t="n">
        <v>19</v>
      </c>
      <c r="M5836" s="0" t="n">
        <v>4</v>
      </c>
      <c r="N5836" s="11" t="n">
        <v>0.075</v>
      </c>
      <c r="O5836" s="12" t="n">
        <v>184.92</v>
      </c>
      <c r="P5836" s="12" t="n">
        <v>268</v>
      </c>
      <c r="Q5836" s="12" t="n">
        <f aca="false">M5836*P5836*(1-N5836)</f>
        <v>991.6</v>
      </c>
      <c r="R5836" s="12" t="n">
        <f aca="false">M5836*O5836</f>
        <v>739.68</v>
      </c>
      <c r="S5836" s="12" t="n">
        <f aca="false">Q5836-R5836</f>
        <v>251.92</v>
      </c>
      <c r="T5836" s="11" t="n">
        <f aca="false">IFERROR(S5836/Q5836,0)</f>
        <v>0.254054054054054</v>
      </c>
      <c r="U5836" s="13" t="n">
        <f aca="false">F5836-E5836</f>
        <v>8</v>
      </c>
      <c r="V5836" s="13" t="n">
        <f aca="false">G5836-F5836</f>
        <v>8</v>
      </c>
      <c r="W5836" s="13" t="n">
        <f aca="false">G5836-E5836</f>
        <v>16</v>
      </c>
      <c r="X5836" s="10" t="n">
        <f aca="false">YEAR(E5836)</f>
        <v>2020</v>
      </c>
      <c r="Y5836" s="0" t="str">
        <f aca="false">TEXT(E5836,"yyyy-mm")</f>
        <v>2020-04</v>
      </c>
      <c r="Z5836" s="0" t="str">
        <f aca="false">"Q"&amp;ROUNDUP(MONTH(E5836)/3,0)&amp;"-"&amp;YEAR(E5836)</f>
        <v>Q2-2020</v>
      </c>
    </row>
    <row r="5837" customFormat="false" ht="14.25" hidden="false" customHeight="false" outlineLevel="0" collapsed="false">
      <c r="A5837" s="0" t="s">
        <v>5879</v>
      </c>
      <c r="B5837" s="0" t="s">
        <v>43</v>
      </c>
      <c r="C5837" s="0" t="s">
        <v>39</v>
      </c>
      <c r="D5837" s="9" t="n">
        <v>43800</v>
      </c>
      <c r="E5837" s="9" t="n">
        <v>43944</v>
      </c>
      <c r="F5837" s="9" t="n">
        <v>43968</v>
      </c>
      <c r="G5837" s="9" t="n">
        <v>43972</v>
      </c>
      <c r="H5837" s="10" t="s">
        <v>36</v>
      </c>
      <c r="I5837" s="0" t="n">
        <v>28</v>
      </c>
      <c r="J5837" s="0" t="n">
        <v>14</v>
      </c>
      <c r="K5837" s="0" t="n">
        <v>117</v>
      </c>
      <c r="L5837" s="0" t="n">
        <v>20</v>
      </c>
      <c r="M5837" s="0" t="n">
        <v>5</v>
      </c>
      <c r="N5837" s="11" t="n">
        <v>0.15</v>
      </c>
      <c r="O5837" s="12" t="n">
        <v>599.58</v>
      </c>
      <c r="P5837" s="12" t="n">
        <v>1051.9</v>
      </c>
      <c r="Q5837" s="12" t="n">
        <f aca="false">M5837*P5837*(1-N5837)</f>
        <v>4470.575</v>
      </c>
      <c r="R5837" s="12" t="n">
        <f aca="false">M5837*O5837</f>
        <v>2997.9</v>
      </c>
      <c r="S5837" s="12" t="n">
        <f aca="false">Q5837-R5837</f>
        <v>1472.675</v>
      </c>
      <c r="T5837" s="11" t="n">
        <f aca="false">IFERROR(S5837/Q5837,0)</f>
        <v>0.329415119978974</v>
      </c>
      <c r="U5837" s="13" t="n">
        <f aca="false">F5837-E5837</f>
        <v>24</v>
      </c>
      <c r="V5837" s="13" t="n">
        <f aca="false">G5837-F5837</f>
        <v>4</v>
      </c>
      <c r="W5837" s="13" t="n">
        <f aca="false">G5837-E5837</f>
        <v>28</v>
      </c>
      <c r="X5837" s="10" t="n">
        <f aca="false">YEAR(E5837)</f>
        <v>2020</v>
      </c>
      <c r="Y5837" s="0" t="str">
        <f aca="false">TEXT(E5837,"yyyy-mm")</f>
        <v>2020-04</v>
      </c>
      <c r="Z5837" s="0" t="str">
        <f aca="false">"Q"&amp;ROUNDUP(MONTH(E5837)/3,0)&amp;"-"&amp;YEAR(E5837)</f>
        <v>Q2-2020</v>
      </c>
    </row>
    <row r="5838" customFormat="false" ht="14.25" hidden="false" customHeight="false" outlineLevel="0" collapsed="false">
      <c r="A5838" s="0" t="s">
        <v>5880</v>
      </c>
      <c r="B5838" s="0" t="s">
        <v>38</v>
      </c>
      <c r="C5838" s="0" t="s">
        <v>48</v>
      </c>
      <c r="D5838" s="9" t="n">
        <v>43800</v>
      </c>
      <c r="E5838" s="9" t="n">
        <v>43944</v>
      </c>
      <c r="F5838" s="9" t="n">
        <v>43954</v>
      </c>
      <c r="G5838" s="9" t="n">
        <v>43964</v>
      </c>
      <c r="H5838" s="10" t="s">
        <v>36</v>
      </c>
      <c r="I5838" s="0" t="n">
        <v>16</v>
      </c>
      <c r="J5838" s="0" t="n">
        <v>48</v>
      </c>
      <c r="K5838" s="0" t="n">
        <v>38</v>
      </c>
      <c r="L5838" s="0" t="n">
        <v>45</v>
      </c>
      <c r="M5838" s="0" t="n">
        <v>7</v>
      </c>
      <c r="N5838" s="11" t="n">
        <v>0.1</v>
      </c>
      <c r="O5838" s="12" t="n">
        <v>561.06</v>
      </c>
      <c r="P5838" s="12" t="n">
        <v>1058.6</v>
      </c>
      <c r="Q5838" s="12" t="n">
        <f aca="false">M5838*P5838*(1-N5838)</f>
        <v>6669.18</v>
      </c>
      <c r="R5838" s="12" t="n">
        <f aca="false">M5838*O5838</f>
        <v>3927.42</v>
      </c>
      <c r="S5838" s="12" t="n">
        <f aca="false">Q5838-R5838</f>
        <v>2741.76</v>
      </c>
      <c r="T5838" s="11" t="n">
        <f aca="false">IFERROR(S5838/Q5838,0)</f>
        <v>0.411109011902513</v>
      </c>
      <c r="U5838" s="13" t="n">
        <f aca="false">F5838-E5838</f>
        <v>10</v>
      </c>
      <c r="V5838" s="13" t="n">
        <f aca="false">G5838-F5838</f>
        <v>10</v>
      </c>
      <c r="W5838" s="13" t="n">
        <f aca="false">G5838-E5838</f>
        <v>20</v>
      </c>
      <c r="X5838" s="10" t="n">
        <f aca="false">YEAR(E5838)</f>
        <v>2020</v>
      </c>
      <c r="Y5838" s="0" t="str">
        <f aca="false">TEXT(E5838,"yyyy-mm")</f>
        <v>2020-04</v>
      </c>
      <c r="Z5838" s="0" t="str">
        <f aca="false">"Q"&amp;ROUNDUP(MONTH(E5838)/3,0)&amp;"-"&amp;YEAR(E5838)</f>
        <v>Q2-2020</v>
      </c>
    </row>
    <row r="5839" customFormat="false" ht="14.25" hidden="false" customHeight="false" outlineLevel="0" collapsed="false">
      <c r="A5839" s="0" t="s">
        <v>5881</v>
      </c>
      <c r="B5839" s="0" t="s">
        <v>34</v>
      </c>
      <c r="C5839" s="0" t="s">
        <v>79</v>
      </c>
      <c r="D5839" s="9" t="n">
        <v>43800</v>
      </c>
      <c r="E5839" s="9" t="n">
        <v>43944</v>
      </c>
      <c r="F5839" s="9" t="n">
        <v>43970</v>
      </c>
      <c r="G5839" s="9" t="n">
        <v>43972</v>
      </c>
      <c r="H5839" s="10" t="s">
        <v>36</v>
      </c>
      <c r="I5839" s="0" t="n">
        <v>2</v>
      </c>
      <c r="J5839" s="0" t="n">
        <v>12</v>
      </c>
      <c r="K5839" s="0" t="n">
        <v>83</v>
      </c>
      <c r="L5839" s="0" t="n">
        <v>37</v>
      </c>
      <c r="M5839" s="0" t="n">
        <v>2</v>
      </c>
      <c r="N5839" s="11" t="n">
        <v>0.05</v>
      </c>
      <c r="O5839" s="12" t="n">
        <v>584.31</v>
      </c>
      <c r="P5839" s="12" t="n">
        <v>1025.1</v>
      </c>
      <c r="Q5839" s="12" t="n">
        <f aca="false">M5839*P5839*(1-N5839)</f>
        <v>1947.69</v>
      </c>
      <c r="R5839" s="12" t="n">
        <f aca="false">M5839*O5839</f>
        <v>1168.62</v>
      </c>
      <c r="S5839" s="12" t="n">
        <f aca="false">Q5839-R5839</f>
        <v>779.07</v>
      </c>
      <c r="T5839" s="11" t="n">
        <f aca="false">IFERROR(S5839/Q5839,0)</f>
        <v>0.39999691942763</v>
      </c>
      <c r="U5839" s="13" t="n">
        <f aca="false">F5839-E5839</f>
        <v>26</v>
      </c>
      <c r="V5839" s="13" t="n">
        <f aca="false">G5839-F5839</f>
        <v>2</v>
      </c>
      <c r="W5839" s="13" t="n">
        <f aca="false">G5839-E5839</f>
        <v>28</v>
      </c>
      <c r="X5839" s="10" t="n">
        <f aca="false">YEAR(E5839)</f>
        <v>2020</v>
      </c>
      <c r="Y5839" s="0" t="str">
        <f aca="false">TEXT(E5839,"yyyy-mm")</f>
        <v>2020-04</v>
      </c>
      <c r="Z5839" s="0" t="str">
        <f aca="false">"Q"&amp;ROUNDUP(MONTH(E5839)/3,0)&amp;"-"&amp;YEAR(E5839)</f>
        <v>Q2-2020</v>
      </c>
    </row>
    <row r="5840" customFormat="false" ht="14.25" hidden="false" customHeight="false" outlineLevel="0" collapsed="false">
      <c r="A5840" s="0" t="s">
        <v>5882</v>
      </c>
      <c r="B5840" s="0" t="s">
        <v>38</v>
      </c>
      <c r="C5840" s="0" t="s">
        <v>35</v>
      </c>
      <c r="D5840" s="9" t="n">
        <v>43900</v>
      </c>
      <c r="E5840" s="9" t="n">
        <v>43944</v>
      </c>
      <c r="F5840" s="9" t="n">
        <v>43968</v>
      </c>
      <c r="G5840" s="9" t="n">
        <v>43974</v>
      </c>
      <c r="H5840" s="10" t="s">
        <v>36</v>
      </c>
      <c r="I5840" s="0" t="n">
        <v>20</v>
      </c>
      <c r="J5840" s="0" t="n">
        <v>3</v>
      </c>
      <c r="K5840" s="0" t="n">
        <v>225</v>
      </c>
      <c r="L5840" s="0" t="n">
        <v>17</v>
      </c>
      <c r="M5840" s="0" t="n">
        <v>7</v>
      </c>
      <c r="N5840" s="11" t="n">
        <v>0.075</v>
      </c>
      <c r="O5840" s="12" t="n">
        <v>115.78</v>
      </c>
      <c r="P5840" s="12" t="n">
        <v>241.2</v>
      </c>
      <c r="Q5840" s="12" t="n">
        <f aca="false">M5840*P5840*(1-N5840)</f>
        <v>1561.77</v>
      </c>
      <c r="R5840" s="12" t="n">
        <f aca="false">M5840*O5840</f>
        <v>810.46</v>
      </c>
      <c r="S5840" s="12" t="n">
        <f aca="false">Q5840-R5840</f>
        <v>751.31</v>
      </c>
      <c r="T5840" s="11" t="n">
        <f aca="false">IFERROR(S5840/Q5840,0)</f>
        <v>0.481063152704944</v>
      </c>
      <c r="U5840" s="13" t="n">
        <f aca="false">F5840-E5840</f>
        <v>24</v>
      </c>
      <c r="V5840" s="13" t="n">
        <f aca="false">G5840-F5840</f>
        <v>6</v>
      </c>
      <c r="W5840" s="13" t="n">
        <f aca="false">G5840-E5840</f>
        <v>30</v>
      </c>
      <c r="X5840" s="10" t="n">
        <f aca="false">YEAR(E5840)</f>
        <v>2020</v>
      </c>
      <c r="Y5840" s="0" t="str">
        <f aca="false">TEXT(E5840,"yyyy-mm")</f>
        <v>2020-04</v>
      </c>
      <c r="Z5840" s="0" t="str">
        <f aca="false">"Q"&amp;ROUNDUP(MONTH(E5840)/3,0)&amp;"-"&amp;YEAR(E5840)</f>
        <v>Q2-2020</v>
      </c>
    </row>
    <row r="5841" customFormat="false" ht="14.25" hidden="false" customHeight="false" outlineLevel="0" collapsed="false">
      <c r="A5841" s="0" t="s">
        <v>5883</v>
      </c>
      <c r="B5841" s="0" t="s">
        <v>38</v>
      </c>
      <c r="C5841" s="0" t="s">
        <v>35</v>
      </c>
      <c r="D5841" s="9" t="n">
        <v>43800</v>
      </c>
      <c r="E5841" s="9" t="n">
        <v>43944</v>
      </c>
      <c r="F5841" s="9" t="n">
        <v>43967</v>
      </c>
      <c r="G5841" s="9" t="n">
        <v>43976</v>
      </c>
      <c r="H5841" s="10" t="s">
        <v>36</v>
      </c>
      <c r="I5841" s="0" t="n">
        <v>17</v>
      </c>
      <c r="J5841" s="0" t="n">
        <v>29</v>
      </c>
      <c r="K5841" s="0" t="n">
        <v>227</v>
      </c>
      <c r="L5841" s="0" t="n">
        <v>7</v>
      </c>
      <c r="M5841" s="0" t="n">
        <v>1</v>
      </c>
      <c r="N5841" s="11" t="n">
        <v>0.075</v>
      </c>
      <c r="O5841" s="12" t="n">
        <v>2814.8</v>
      </c>
      <c r="P5841" s="12" t="n">
        <v>5212.6</v>
      </c>
      <c r="Q5841" s="12" t="n">
        <f aca="false">M5841*P5841*(1-N5841)</f>
        <v>4821.655</v>
      </c>
      <c r="R5841" s="12" t="n">
        <f aca="false">M5841*O5841</f>
        <v>2814.8</v>
      </c>
      <c r="S5841" s="12" t="n">
        <f aca="false">Q5841-R5841</f>
        <v>2006.855</v>
      </c>
      <c r="T5841" s="11" t="n">
        <f aca="false">IFERROR(S5841/Q5841,0)</f>
        <v>0.416217045806886</v>
      </c>
      <c r="U5841" s="13" t="n">
        <f aca="false">F5841-E5841</f>
        <v>23</v>
      </c>
      <c r="V5841" s="13" t="n">
        <f aca="false">G5841-F5841</f>
        <v>9</v>
      </c>
      <c r="W5841" s="13" t="n">
        <f aca="false">G5841-E5841</f>
        <v>32</v>
      </c>
      <c r="X5841" s="10" t="n">
        <f aca="false">YEAR(E5841)</f>
        <v>2020</v>
      </c>
      <c r="Y5841" s="0" t="str">
        <f aca="false">TEXT(E5841,"yyyy-mm")</f>
        <v>2020-04</v>
      </c>
      <c r="Z5841" s="0" t="str">
        <f aca="false">"Q"&amp;ROUNDUP(MONTH(E5841)/3,0)&amp;"-"&amp;YEAR(E5841)</f>
        <v>Q2-2020</v>
      </c>
    </row>
    <row r="5842" customFormat="false" ht="14.25" hidden="false" customHeight="false" outlineLevel="0" collapsed="false">
      <c r="A5842" s="0" t="s">
        <v>5884</v>
      </c>
      <c r="B5842" s="0" t="s">
        <v>34</v>
      </c>
      <c r="C5842" s="0" t="s">
        <v>46</v>
      </c>
      <c r="D5842" s="9" t="n">
        <v>43800</v>
      </c>
      <c r="E5842" s="9" t="n">
        <v>43944</v>
      </c>
      <c r="F5842" s="9" t="n">
        <v>43964</v>
      </c>
      <c r="G5842" s="9" t="n">
        <v>43971</v>
      </c>
      <c r="H5842" s="10" t="s">
        <v>36</v>
      </c>
      <c r="I5842" s="0" t="n">
        <v>1</v>
      </c>
      <c r="J5842" s="0" t="n">
        <v>17</v>
      </c>
      <c r="K5842" s="0" t="n">
        <v>292</v>
      </c>
      <c r="L5842" s="0" t="n">
        <v>14</v>
      </c>
      <c r="M5842" s="0" t="n">
        <v>5</v>
      </c>
      <c r="N5842" s="11" t="n">
        <v>0.075</v>
      </c>
      <c r="O5842" s="12" t="n">
        <v>952.07</v>
      </c>
      <c r="P5842" s="12" t="n">
        <v>1943</v>
      </c>
      <c r="Q5842" s="12" t="n">
        <f aca="false">M5842*P5842*(1-N5842)</f>
        <v>8986.375</v>
      </c>
      <c r="R5842" s="12" t="n">
        <f aca="false">M5842*O5842</f>
        <v>4760.35</v>
      </c>
      <c r="S5842" s="12" t="n">
        <f aca="false">Q5842-R5842</f>
        <v>4226.025</v>
      </c>
      <c r="T5842" s="11" t="n">
        <f aca="false">IFERROR(S5842/Q5842,0)</f>
        <v>0.47027027027027</v>
      </c>
      <c r="U5842" s="13" t="n">
        <f aca="false">F5842-E5842</f>
        <v>20</v>
      </c>
      <c r="V5842" s="13" t="n">
        <f aca="false">G5842-F5842</f>
        <v>7</v>
      </c>
      <c r="W5842" s="13" t="n">
        <f aca="false">G5842-E5842</f>
        <v>27</v>
      </c>
      <c r="X5842" s="10" t="n">
        <f aca="false">YEAR(E5842)</f>
        <v>2020</v>
      </c>
      <c r="Y5842" s="0" t="str">
        <f aca="false">TEXT(E5842,"yyyy-mm")</f>
        <v>2020-04</v>
      </c>
      <c r="Z5842" s="0" t="str">
        <f aca="false">"Q"&amp;ROUNDUP(MONTH(E5842)/3,0)&amp;"-"&amp;YEAR(E5842)</f>
        <v>Q2-2020</v>
      </c>
    </row>
    <row r="5843" customFormat="false" ht="14.25" hidden="false" customHeight="false" outlineLevel="0" collapsed="false">
      <c r="A5843" s="0" t="s">
        <v>5885</v>
      </c>
      <c r="B5843" s="0" t="s">
        <v>34</v>
      </c>
      <c r="C5843" s="0" t="s">
        <v>35</v>
      </c>
      <c r="D5843" s="9" t="n">
        <v>43800</v>
      </c>
      <c r="E5843" s="9" t="n">
        <v>43944</v>
      </c>
      <c r="F5843" s="9" t="n">
        <v>43946</v>
      </c>
      <c r="G5843" s="9" t="n">
        <v>43954</v>
      </c>
      <c r="H5843" s="10" t="s">
        <v>36</v>
      </c>
      <c r="I5843" s="0" t="n">
        <v>3</v>
      </c>
      <c r="J5843" s="0" t="n">
        <v>24</v>
      </c>
      <c r="K5843" s="0" t="n">
        <v>230</v>
      </c>
      <c r="L5843" s="0" t="n">
        <v>24</v>
      </c>
      <c r="M5843" s="0" t="n">
        <v>5</v>
      </c>
      <c r="N5843" s="11" t="n">
        <v>0.075</v>
      </c>
      <c r="O5843" s="12" t="n">
        <v>4599.62</v>
      </c>
      <c r="P5843" s="12" t="n">
        <v>5822.3</v>
      </c>
      <c r="Q5843" s="12" t="n">
        <f aca="false">M5843*P5843*(1-N5843)</f>
        <v>26928.1375</v>
      </c>
      <c r="R5843" s="12" t="n">
        <f aca="false">M5843*O5843</f>
        <v>22998.1</v>
      </c>
      <c r="S5843" s="12" t="n">
        <f aca="false">Q5843-R5843</f>
        <v>3930.0375</v>
      </c>
      <c r="T5843" s="11" t="n">
        <f aca="false">IFERROR(S5843/Q5843,0)</f>
        <v>0.145945388907792</v>
      </c>
      <c r="U5843" s="13" t="n">
        <f aca="false">F5843-E5843</f>
        <v>2</v>
      </c>
      <c r="V5843" s="13" t="n">
        <f aca="false">G5843-F5843</f>
        <v>8</v>
      </c>
      <c r="W5843" s="13" t="n">
        <f aca="false">G5843-E5843</f>
        <v>10</v>
      </c>
      <c r="X5843" s="10" t="n">
        <f aca="false">YEAR(E5843)</f>
        <v>2020</v>
      </c>
      <c r="Y5843" s="0" t="str">
        <f aca="false">TEXT(E5843,"yyyy-mm")</f>
        <v>2020-04</v>
      </c>
      <c r="Z5843" s="0" t="str">
        <f aca="false">"Q"&amp;ROUNDUP(MONTH(E5843)/3,0)&amp;"-"&amp;YEAR(E5843)</f>
        <v>Q2-2020</v>
      </c>
    </row>
    <row r="5844" customFormat="false" ht="14.25" hidden="false" customHeight="false" outlineLevel="0" collapsed="false">
      <c r="A5844" s="0" t="s">
        <v>5886</v>
      </c>
      <c r="B5844" s="0" t="s">
        <v>38</v>
      </c>
      <c r="C5844" s="0" t="s">
        <v>79</v>
      </c>
      <c r="D5844" s="9" t="n">
        <v>43800</v>
      </c>
      <c r="E5844" s="9" t="n">
        <v>43944</v>
      </c>
      <c r="F5844" s="9" t="n">
        <v>43948</v>
      </c>
      <c r="G5844" s="9" t="n">
        <v>43950</v>
      </c>
      <c r="H5844" s="10" t="s">
        <v>36</v>
      </c>
      <c r="I5844" s="0" t="n">
        <v>16</v>
      </c>
      <c r="J5844" s="0" t="n">
        <v>24</v>
      </c>
      <c r="K5844" s="0" t="n">
        <v>84</v>
      </c>
      <c r="L5844" s="0" t="n">
        <v>17</v>
      </c>
      <c r="M5844" s="0" t="n">
        <v>8</v>
      </c>
      <c r="N5844" s="11" t="n">
        <v>0.075</v>
      </c>
      <c r="O5844" s="12" t="n">
        <v>383.24</v>
      </c>
      <c r="P5844" s="12" t="n">
        <v>696.8</v>
      </c>
      <c r="Q5844" s="12" t="n">
        <f aca="false">M5844*P5844*(1-N5844)</f>
        <v>5156.32</v>
      </c>
      <c r="R5844" s="12" t="n">
        <f aca="false">M5844*O5844</f>
        <v>3065.92</v>
      </c>
      <c r="S5844" s="12" t="n">
        <f aca="false">Q5844-R5844</f>
        <v>2090.4</v>
      </c>
      <c r="T5844" s="11" t="n">
        <f aca="false">IFERROR(S5844/Q5844,0)</f>
        <v>0.405405405405405</v>
      </c>
      <c r="U5844" s="13" t="n">
        <f aca="false">F5844-E5844</f>
        <v>4</v>
      </c>
      <c r="V5844" s="13" t="n">
        <f aca="false">G5844-F5844</f>
        <v>2</v>
      </c>
      <c r="W5844" s="13" t="n">
        <f aca="false">G5844-E5844</f>
        <v>6</v>
      </c>
      <c r="X5844" s="10" t="n">
        <f aca="false">YEAR(E5844)</f>
        <v>2020</v>
      </c>
      <c r="Y5844" s="0" t="str">
        <f aca="false">TEXT(E5844,"yyyy-mm")</f>
        <v>2020-04</v>
      </c>
      <c r="Z5844" s="0" t="str">
        <f aca="false">"Q"&amp;ROUNDUP(MONTH(E5844)/3,0)&amp;"-"&amp;YEAR(E5844)</f>
        <v>Q2-2020</v>
      </c>
    </row>
    <row r="5845" customFormat="false" ht="14.25" hidden="false" customHeight="false" outlineLevel="0" collapsed="false">
      <c r="A5845" s="0" t="s">
        <v>5887</v>
      </c>
      <c r="B5845" s="0" t="s">
        <v>34</v>
      </c>
      <c r="C5845" s="0" t="s">
        <v>35</v>
      </c>
      <c r="D5845" s="9" t="n">
        <v>43800</v>
      </c>
      <c r="E5845" s="9" t="n">
        <v>43945</v>
      </c>
      <c r="F5845" s="9" t="n">
        <v>43953</v>
      </c>
      <c r="G5845" s="9" t="n">
        <v>43959</v>
      </c>
      <c r="H5845" s="10" t="s">
        <v>36</v>
      </c>
      <c r="I5845" s="0" t="n">
        <v>10</v>
      </c>
      <c r="J5845" s="0" t="n">
        <v>3</v>
      </c>
      <c r="K5845" s="0" t="n">
        <v>218</v>
      </c>
      <c r="L5845" s="0" t="n">
        <v>47</v>
      </c>
      <c r="M5845" s="0" t="n">
        <v>7</v>
      </c>
      <c r="N5845" s="11" t="n">
        <v>0.05</v>
      </c>
      <c r="O5845" s="12" t="n">
        <v>2076.46</v>
      </c>
      <c r="P5845" s="12" t="n">
        <v>3993.2</v>
      </c>
      <c r="Q5845" s="12" t="n">
        <f aca="false">M5845*P5845*(1-N5845)</f>
        <v>26554.78</v>
      </c>
      <c r="R5845" s="12" t="n">
        <f aca="false">M5845*O5845</f>
        <v>14535.22</v>
      </c>
      <c r="S5845" s="12" t="n">
        <f aca="false">Q5845-R5845</f>
        <v>12019.56</v>
      </c>
      <c r="T5845" s="11" t="n">
        <f aca="false">IFERROR(S5845/Q5845,0)</f>
        <v>0.452632633371468</v>
      </c>
      <c r="U5845" s="13" t="n">
        <f aca="false">F5845-E5845</f>
        <v>8</v>
      </c>
      <c r="V5845" s="13" t="n">
        <f aca="false">G5845-F5845</f>
        <v>6</v>
      </c>
      <c r="W5845" s="13" t="n">
        <f aca="false">G5845-E5845</f>
        <v>14</v>
      </c>
      <c r="X5845" s="10" t="n">
        <f aca="false">YEAR(E5845)</f>
        <v>2020</v>
      </c>
      <c r="Y5845" s="0" t="str">
        <f aca="false">TEXT(E5845,"yyyy-mm")</f>
        <v>2020-04</v>
      </c>
      <c r="Z5845" s="0" t="str">
        <f aca="false">"Q"&amp;ROUNDUP(MONTH(E5845)/3,0)&amp;"-"&amp;YEAR(E5845)</f>
        <v>Q2-2020</v>
      </c>
    </row>
    <row r="5846" customFormat="false" ht="14.25" hidden="false" customHeight="false" outlineLevel="0" collapsed="false">
      <c r="A5846" s="0" t="s">
        <v>5888</v>
      </c>
      <c r="B5846" s="0" t="s">
        <v>34</v>
      </c>
      <c r="C5846" s="0" t="s">
        <v>35</v>
      </c>
      <c r="D5846" s="9" t="n">
        <v>43800</v>
      </c>
      <c r="E5846" s="9" t="n">
        <v>43945</v>
      </c>
      <c r="F5846" s="9" t="n">
        <v>43957</v>
      </c>
      <c r="G5846" s="9" t="n">
        <v>43964</v>
      </c>
      <c r="H5846" s="10" t="s">
        <v>36</v>
      </c>
      <c r="I5846" s="0" t="n">
        <v>1</v>
      </c>
      <c r="J5846" s="0" t="n">
        <v>40</v>
      </c>
      <c r="K5846" s="0" t="n">
        <v>244</v>
      </c>
      <c r="L5846" s="0" t="n">
        <v>20</v>
      </c>
      <c r="M5846" s="0" t="n">
        <v>8</v>
      </c>
      <c r="N5846" s="11" t="n">
        <v>0.3</v>
      </c>
      <c r="O5846" s="12" t="n">
        <v>3216.4</v>
      </c>
      <c r="P5846" s="12" t="n">
        <v>5956.3</v>
      </c>
      <c r="Q5846" s="12" t="n">
        <f aca="false">M5846*P5846*(1-N5846)</f>
        <v>33355.28</v>
      </c>
      <c r="R5846" s="12" t="n">
        <f aca="false">M5846*O5846</f>
        <v>25731.2</v>
      </c>
      <c r="S5846" s="12" t="n">
        <f aca="false">Q5846-R5846</f>
        <v>7624.08</v>
      </c>
      <c r="T5846" s="11" t="n">
        <f aca="false">IFERROR(S5846/Q5846,0)</f>
        <v>0.228571908255604</v>
      </c>
      <c r="U5846" s="13" t="n">
        <f aca="false">F5846-E5846</f>
        <v>12</v>
      </c>
      <c r="V5846" s="13" t="n">
        <f aca="false">G5846-F5846</f>
        <v>7</v>
      </c>
      <c r="W5846" s="13" t="n">
        <f aca="false">G5846-E5846</f>
        <v>19</v>
      </c>
      <c r="X5846" s="10" t="n">
        <f aca="false">YEAR(E5846)</f>
        <v>2020</v>
      </c>
      <c r="Y5846" s="0" t="str">
        <f aca="false">TEXT(E5846,"yyyy-mm")</f>
        <v>2020-04</v>
      </c>
      <c r="Z5846" s="0" t="str">
        <f aca="false">"Q"&amp;ROUNDUP(MONTH(E5846)/3,0)&amp;"-"&amp;YEAR(E5846)</f>
        <v>Q2-2020</v>
      </c>
    </row>
    <row r="5847" customFormat="false" ht="14.25" hidden="false" customHeight="false" outlineLevel="0" collapsed="false">
      <c r="A5847" s="0" t="s">
        <v>5889</v>
      </c>
      <c r="B5847" s="0" t="s">
        <v>38</v>
      </c>
      <c r="C5847" s="0" t="s">
        <v>46</v>
      </c>
      <c r="D5847" s="9" t="n">
        <v>43800</v>
      </c>
      <c r="E5847" s="9" t="n">
        <v>43945</v>
      </c>
      <c r="F5847" s="9" t="n">
        <v>43967</v>
      </c>
      <c r="G5847" s="9" t="n">
        <v>43976</v>
      </c>
      <c r="H5847" s="10" t="s">
        <v>36</v>
      </c>
      <c r="I5847" s="0" t="n">
        <v>19</v>
      </c>
      <c r="J5847" s="0" t="n">
        <v>32</v>
      </c>
      <c r="K5847" s="0" t="n">
        <v>323</v>
      </c>
      <c r="L5847" s="0" t="n">
        <v>11</v>
      </c>
      <c r="M5847" s="0" t="n">
        <v>2</v>
      </c>
      <c r="N5847" s="11" t="n">
        <v>0.2</v>
      </c>
      <c r="O5847" s="12" t="n">
        <v>1904.41</v>
      </c>
      <c r="P5847" s="12" t="n">
        <v>2505.8</v>
      </c>
      <c r="Q5847" s="12" t="n">
        <f aca="false">M5847*P5847*(1-N5847)</f>
        <v>4009.28</v>
      </c>
      <c r="R5847" s="12" t="n">
        <f aca="false">M5847*O5847</f>
        <v>3808.82</v>
      </c>
      <c r="S5847" s="12" t="n">
        <f aca="false">Q5847-R5847</f>
        <v>200.460000000001</v>
      </c>
      <c r="T5847" s="11" t="n">
        <f aca="false">IFERROR(S5847/Q5847,0)</f>
        <v>0.0499990023146302</v>
      </c>
      <c r="U5847" s="13" t="n">
        <f aca="false">F5847-E5847</f>
        <v>22</v>
      </c>
      <c r="V5847" s="13" t="n">
        <f aca="false">G5847-F5847</f>
        <v>9</v>
      </c>
      <c r="W5847" s="13" t="n">
        <f aca="false">G5847-E5847</f>
        <v>31</v>
      </c>
      <c r="X5847" s="10" t="n">
        <f aca="false">YEAR(E5847)</f>
        <v>2020</v>
      </c>
      <c r="Y5847" s="0" t="str">
        <f aca="false">TEXT(E5847,"yyyy-mm")</f>
        <v>2020-04</v>
      </c>
      <c r="Z5847" s="0" t="str">
        <f aca="false">"Q"&amp;ROUNDUP(MONTH(E5847)/3,0)&amp;"-"&amp;YEAR(E5847)</f>
        <v>Q2-2020</v>
      </c>
    </row>
    <row r="5848" customFormat="false" ht="14.25" hidden="false" customHeight="false" outlineLevel="0" collapsed="false">
      <c r="A5848" s="0" t="s">
        <v>5890</v>
      </c>
      <c r="B5848" s="0" t="s">
        <v>38</v>
      </c>
      <c r="C5848" s="0" t="s">
        <v>48</v>
      </c>
      <c r="D5848" s="9" t="n">
        <v>43800</v>
      </c>
      <c r="E5848" s="9" t="n">
        <v>43945</v>
      </c>
      <c r="F5848" s="9" t="n">
        <v>43953</v>
      </c>
      <c r="G5848" s="9" t="n">
        <v>43954</v>
      </c>
      <c r="H5848" s="10" t="s">
        <v>36</v>
      </c>
      <c r="I5848" s="0" t="n">
        <v>17</v>
      </c>
      <c r="J5848" s="0" t="n">
        <v>34</v>
      </c>
      <c r="K5848" s="0" t="n">
        <v>52</v>
      </c>
      <c r="L5848" s="0" t="n">
        <v>1</v>
      </c>
      <c r="M5848" s="0" t="n">
        <v>4</v>
      </c>
      <c r="N5848" s="11" t="n">
        <v>0.1</v>
      </c>
      <c r="O5848" s="12" t="n">
        <v>2909.68</v>
      </c>
      <c r="P5848" s="12" t="n">
        <v>3463.9</v>
      </c>
      <c r="Q5848" s="12" t="n">
        <f aca="false">M5848*P5848*(1-N5848)</f>
        <v>12470.04</v>
      </c>
      <c r="R5848" s="12" t="n">
        <f aca="false">M5848*O5848</f>
        <v>11638.72</v>
      </c>
      <c r="S5848" s="12" t="n">
        <f aca="false">Q5848-R5848</f>
        <v>831.320000000002</v>
      </c>
      <c r="T5848" s="11" t="n">
        <f aca="false">IFERROR(S5848/Q5848,0)</f>
        <v>0.066665383591392</v>
      </c>
      <c r="U5848" s="13" t="n">
        <f aca="false">F5848-E5848</f>
        <v>8</v>
      </c>
      <c r="V5848" s="13" t="n">
        <f aca="false">G5848-F5848</f>
        <v>1</v>
      </c>
      <c r="W5848" s="13" t="n">
        <f aca="false">G5848-E5848</f>
        <v>9</v>
      </c>
      <c r="X5848" s="10" t="n">
        <f aca="false">YEAR(E5848)</f>
        <v>2020</v>
      </c>
      <c r="Y5848" s="0" t="str">
        <f aca="false">TEXT(E5848,"yyyy-mm")</f>
        <v>2020-04</v>
      </c>
      <c r="Z5848" s="0" t="str">
        <f aca="false">"Q"&amp;ROUNDUP(MONTH(E5848)/3,0)&amp;"-"&amp;YEAR(E5848)</f>
        <v>Q2-2020</v>
      </c>
    </row>
    <row r="5849" customFormat="false" ht="14.25" hidden="false" customHeight="false" outlineLevel="0" collapsed="false">
      <c r="A5849" s="0" t="s">
        <v>5891</v>
      </c>
      <c r="B5849" s="0" t="s">
        <v>34</v>
      </c>
      <c r="C5849" s="0" t="s">
        <v>48</v>
      </c>
      <c r="D5849" s="9" t="n">
        <v>43800</v>
      </c>
      <c r="E5849" s="9" t="n">
        <v>43945</v>
      </c>
      <c r="F5849" s="9" t="n">
        <v>43966</v>
      </c>
      <c r="G5849" s="9" t="n">
        <v>43973</v>
      </c>
      <c r="H5849" s="10" t="s">
        <v>36</v>
      </c>
      <c r="I5849" s="0" t="n">
        <v>9</v>
      </c>
      <c r="J5849" s="0" t="n">
        <v>34</v>
      </c>
      <c r="K5849" s="0" t="n">
        <v>29</v>
      </c>
      <c r="L5849" s="0" t="n">
        <v>33</v>
      </c>
      <c r="M5849" s="0" t="n">
        <v>2</v>
      </c>
      <c r="N5849" s="11" t="n">
        <v>0.075</v>
      </c>
      <c r="O5849" s="12" t="n">
        <v>2917.85</v>
      </c>
      <c r="P5849" s="12" t="n">
        <v>5835.7</v>
      </c>
      <c r="Q5849" s="12" t="n">
        <f aca="false">M5849*P5849*(1-N5849)</f>
        <v>10796.045</v>
      </c>
      <c r="R5849" s="12" t="n">
        <f aca="false">M5849*O5849</f>
        <v>5835.7</v>
      </c>
      <c r="S5849" s="12" t="n">
        <f aca="false">Q5849-R5849</f>
        <v>4960.345</v>
      </c>
      <c r="T5849" s="11" t="n">
        <f aca="false">IFERROR(S5849/Q5849,0)</f>
        <v>0.45945945945946</v>
      </c>
      <c r="U5849" s="13" t="n">
        <f aca="false">F5849-E5849</f>
        <v>21</v>
      </c>
      <c r="V5849" s="13" t="n">
        <f aca="false">G5849-F5849</f>
        <v>7</v>
      </c>
      <c r="W5849" s="13" t="n">
        <f aca="false">G5849-E5849</f>
        <v>28</v>
      </c>
      <c r="X5849" s="10" t="n">
        <f aca="false">YEAR(E5849)</f>
        <v>2020</v>
      </c>
      <c r="Y5849" s="0" t="str">
        <f aca="false">TEXT(E5849,"yyyy-mm")</f>
        <v>2020-04</v>
      </c>
      <c r="Z5849" s="0" t="str">
        <f aca="false">"Q"&amp;ROUNDUP(MONTH(E5849)/3,0)&amp;"-"&amp;YEAR(E5849)</f>
        <v>Q2-2020</v>
      </c>
    </row>
    <row r="5850" customFormat="false" ht="14.25" hidden="false" customHeight="false" outlineLevel="0" collapsed="false">
      <c r="A5850" s="0" t="s">
        <v>5892</v>
      </c>
      <c r="B5850" s="0" t="s">
        <v>34</v>
      </c>
      <c r="C5850" s="0" t="s">
        <v>46</v>
      </c>
      <c r="D5850" s="9" t="n">
        <v>43800</v>
      </c>
      <c r="E5850" s="9" t="n">
        <v>43945</v>
      </c>
      <c r="F5850" s="9" t="n">
        <v>43967</v>
      </c>
      <c r="G5850" s="9" t="n">
        <v>43976</v>
      </c>
      <c r="H5850" s="10" t="s">
        <v>36</v>
      </c>
      <c r="I5850" s="0" t="n">
        <v>3</v>
      </c>
      <c r="J5850" s="0" t="n">
        <v>27</v>
      </c>
      <c r="K5850" s="0" t="n">
        <v>285</v>
      </c>
      <c r="L5850" s="0" t="n">
        <v>25</v>
      </c>
      <c r="M5850" s="0" t="n">
        <v>8</v>
      </c>
      <c r="N5850" s="11" t="n">
        <v>0.05</v>
      </c>
      <c r="O5850" s="12" t="n">
        <v>950.73</v>
      </c>
      <c r="P5850" s="12" t="n">
        <v>2211</v>
      </c>
      <c r="Q5850" s="12" t="n">
        <f aca="false">M5850*P5850*(1-N5850)</f>
        <v>16803.6</v>
      </c>
      <c r="R5850" s="12" t="n">
        <f aca="false">M5850*O5850</f>
        <v>7605.84</v>
      </c>
      <c r="S5850" s="12" t="n">
        <f aca="false">Q5850-R5850</f>
        <v>9197.76</v>
      </c>
      <c r="T5850" s="11" t="n">
        <f aca="false">IFERROR(S5850/Q5850,0)</f>
        <v>0.547368421052632</v>
      </c>
      <c r="U5850" s="13" t="n">
        <f aca="false">F5850-E5850</f>
        <v>22</v>
      </c>
      <c r="V5850" s="13" t="n">
        <f aca="false">G5850-F5850</f>
        <v>9</v>
      </c>
      <c r="W5850" s="13" t="n">
        <f aca="false">G5850-E5850</f>
        <v>31</v>
      </c>
      <c r="X5850" s="10" t="n">
        <f aca="false">YEAR(E5850)</f>
        <v>2020</v>
      </c>
      <c r="Y5850" s="0" t="str">
        <f aca="false">TEXT(E5850,"yyyy-mm")</f>
        <v>2020-04</v>
      </c>
      <c r="Z5850" s="0" t="str">
        <f aca="false">"Q"&amp;ROUNDUP(MONTH(E5850)/3,0)&amp;"-"&amp;YEAR(E5850)</f>
        <v>Q2-2020</v>
      </c>
    </row>
    <row r="5851" customFormat="false" ht="14.25" hidden="false" customHeight="false" outlineLevel="0" collapsed="false">
      <c r="A5851" s="0" t="s">
        <v>5893</v>
      </c>
      <c r="B5851" s="0" t="s">
        <v>38</v>
      </c>
      <c r="C5851" s="0" t="s">
        <v>48</v>
      </c>
      <c r="D5851" s="9" t="n">
        <v>43800</v>
      </c>
      <c r="E5851" s="9" t="n">
        <v>43945</v>
      </c>
      <c r="F5851" s="9" t="n">
        <v>43958</v>
      </c>
      <c r="G5851" s="9" t="n">
        <v>43960</v>
      </c>
      <c r="H5851" s="10" t="s">
        <v>36</v>
      </c>
      <c r="I5851" s="0" t="n">
        <v>16</v>
      </c>
      <c r="J5851" s="0" t="n">
        <v>44</v>
      </c>
      <c r="K5851" s="0" t="n">
        <v>35</v>
      </c>
      <c r="L5851" s="0" t="n">
        <v>23</v>
      </c>
      <c r="M5851" s="0" t="n">
        <v>1</v>
      </c>
      <c r="N5851" s="11" t="n">
        <v>0.2</v>
      </c>
      <c r="O5851" s="12" t="n">
        <v>2990.28</v>
      </c>
      <c r="P5851" s="12" t="n">
        <v>3691.7</v>
      </c>
      <c r="Q5851" s="12" t="n">
        <f aca="false">M5851*P5851*(1-N5851)</f>
        <v>2953.36</v>
      </c>
      <c r="R5851" s="12" t="n">
        <f aca="false">M5851*O5851</f>
        <v>2990.28</v>
      </c>
      <c r="S5851" s="12" t="n">
        <f aca="false">Q5851-R5851</f>
        <v>-36.9200000000001</v>
      </c>
      <c r="T5851" s="11" t="n">
        <f aca="false">IFERROR(S5851/Q5851,0)</f>
        <v>-0.0125010157921825</v>
      </c>
      <c r="U5851" s="13" t="n">
        <f aca="false">F5851-E5851</f>
        <v>13</v>
      </c>
      <c r="V5851" s="13" t="n">
        <f aca="false">G5851-F5851</f>
        <v>2</v>
      </c>
      <c r="W5851" s="13" t="n">
        <f aca="false">G5851-E5851</f>
        <v>15</v>
      </c>
      <c r="X5851" s="10" t="n">
        <f aca="false">YEAR(E5851)</f>
        <v>2020</v>
      </c>
      <c r="Y5851" s="0" t="str">
        <f aca="false">TEXT(E5851,"yyyy-mm")</f>
        <v>2020-04</v>
      </c>
      <c r="Z5851" s="0" t="str">
        <f aca="false">"Q"&amp;ROUNDUP(MONTH(E5851)/3,0)&amp;"-"&amp;YEAR(E5851)</f>
        <v>Q2-2020</v>
      </c>
    </row>
    <row r="5852" customFormat="false" ht="14.25" hidden="false" customHeight="false" outlineLevel="0" collapsed="false">
      <c r="A5852" s="0" t="s">
        <v>5894</v>
      </c>
      <c r="B5852" s="0" t="s">
        <v>38</v>
      </c>
      <c r="C5852" s="0" t="s">
        <v>48</v>
      </c>
      <c r="D5852" s="9" t="n">
        <v>43900</v>
      </c>
      <c r="E5852" s="9" t="n">
        <v>43946</v>
      </c>
      <c r="F5852" s="9" t="n">
        <v>43951</v>
      </c>
      <c r="G5852" s="9" t="n">
        <v>43960</v>
      </c>
      <c r="H5852" s="10" t="s">
        <v>36</v>
      </c>
      <c r="I5852" s="0" t="n">
        <v>20</v>
      </c>
      <c r="J5852" s="0" t="n">
        <v>36</v>
      </c>
      <c r="K5852" s="0" t="n">
        <v>33</v>
      </c>
      <c r="L5852" s="0" t="n">
        <v>29</v>
      </c>
      <c r="M5852" s="0" t="n">
        <v>6</v>
      </c>
      <c r="N5852" s="11" t="n">
        <v>0.075</v>
      </c>
      <c r="O5852" s="12" t="n">
        <v>2902.44</v>
      </c>
      <c r="P5852" s="12" t="n">
        <v>3819</v>
      </c>
      <c r="Q5852" s="12" t="n">
        <f aca="false">M5852*P5852*(1-N5852)</f>
        <v>21195.45</v>
      </c>
      <c r="R5852" s="12" t="n">
        <f aca="false">M5852*O5852</f>
        <v>17414.64</v>
      </c>
      <c r="S5852" s="12" t="n">
        <f aca="false">Q5852-R5852</f>
        <v>3780.81</v>
      </c>
      <c r="T5852" s="11" t="n">
        <f aca="false">IFERROR(S5852/Q5852,0)</f>
        <v>0.178378378378378</v>
      </c>
      <c r="U5852" s="13" t="n">
        <f aca="false">F5852-E5852</f>
        <v>5</v>
      </c>
      <c r="V5852" s="13" t="n">
        <f aca="false">G5852-F5852</f>
        <v>9</v>
      </c>
      <c r="W5852" s="13" t="n">
        <f aca="false">G5852-E5852</f>
        <v>14</v>
      </c>
      <c r="X5852" s="10" t="n">
        <f aca="false">YEAR(E5852)</f>
        <v>2020</v>
      </c>
      <c r="Y5852" s="0" t="str">
        <f aca="false">TEXT(E5852,"yyyy-mm")</f>
        <v>2020-04</v>
      </c>
      <c r="Z5852" s="0" t="str">
        <f aca="false">"Q"&amp;ROUNDUP(MONTH(E5852)/3,0)&amp;"-"&amp;YEAR(E5852)</f>
        <v>Q2-2020</v>
      </c>
    </row>
    <row r="5853" customFormat="false" ht="14.25" hidden="false" customHeight="false" outlineLevel="0" collapsed="false">
      <c r="A5853" s="0" t="s">
        <v>5895</v>
      </c>
      <c r="B5853" s="0" t="s">
        <v>41</v>
      </c>
      <c r="C5853" s="0" t="s">
        <v>35</v>
      </c>
      <c r="D5853" s="9" t="n">
        <v>43900</v>
      </c>
      <c r="E5853" s="9" t="n">
        <v>43946</v>
      </c>
      <c r="F5853" s="9" t="n">
        <v>43971</v>
      </c>
      <c r="G5853" s="9" t="n">
        <v>43977</v>
      </c>
      <c r="H5853" s="10" t="s">
        <v>36</v>
      </c>
      <c r="I5853" s="0" t="n">
        <v>24</v>
      </c>
      <c r="J5853" s="0" t="n">
        <v>28</v>
      </c>
      <c r="K5853" s="0" t="n">
        <v>251</v>
      </c>
      <c r="L5853" s="0" t="n">
        <v>44</v>
      </c>
      <c r="M5853" s="0" t="n">
        <v>4</v>
      </c>
      <c r="N5853" s="11" t="n">
        <v>0.05</v>
      </c>
      <c r="O5853" s="12" t="n">
        <v>1322.58</v>
      </c>
      <c r="P5853" s="12" t="n">
        <v>1889.4</v>
      </c>
      <c r="Q5853" s="12" t="n">
        <f aca="false">M5853*P5853*(1-N5853)</f>
        <v>7179.72</v>
      </c>
      <c r="R5853" s="12" t="n">
        <f aca="false">M5853*O5853</f>
        <v>5290.32</v>
      </c>
      <c r="S5853" s="12" t="n">
        <f aca="false">Q5853-R5853</f>
        <v>1889.4</v>
      </c>
      <c r="T5853" s="11" t="n">
        <f aca="false">IFERROR(S5853/Q5853,0)</f>
        <v>0.263157894736842</v>
      </c>
      <c r="U5853" s="13" t="n">
        <f aca="false">F5853-E5853</f>
        <v>25</v>
      </c>
      <c r="V5853" s="13" t="n">
        <f aca="false">G5853-F5853</f>
        <v>6</v>
      </c>
      <c r="W5853" s="13" t="n">
        <f aca="false">G5853-E5853</f>
        <v>31</v>
      </c>
      <c r="X5853" s="10" t="n">
        <f aca="false">YEAR(E5853)</f>
        <v>2020</v>
      </c>
      <c r="Y5853" s="0" t="str">
        <f aca="false">TEXT(E5853,"yyyy-mm")</f>
        <v>2020-04</v>
      </c>
      <c r="Z5853" s="0" t="str">
        <f aca="false">"Q"&amp;ROUNDUP(MONTH(E5853)/3,0)&amp;"-"&amp;YEAR(E5853)</f>
        <v>Q2-2020</v>
      </c>
    </row>
    <row r="5854" customFormat="false" ht="14.25" hidden="false" customHeight="false" outlineLevel="0" collapsed="false">
      <c r="A5854" s="0" t="s">
        <v>5896</v>
      </c>
      <c r="B5854" s="0" t="s">
        <v>34</v>
      </c>
      <c r="C5854" s="0" t="s">
        <v>46</v>
      </c>
      <c r="D5854" s="9" t="n">
        <v>43900</v>
      </c>
      <c r="E5854" s="9" t="n">
        <v>43946</v>
      </c>
      <c r="F5854" s="9" t="n">
        <v>43962</v>
      </c>
      <c r="G5854" s="9" t="n">
        <v>43967</v>
      </c>
      <c r="H5854" s="10" t="s">
        <v>36</v>
      </c>
      <c r="I5854" s="0" t="n">
        <v>4</v>
      </c>
      <c r="J5854" s="0" t="n">
        <v>11</v>
      </c>
      <c r="K5854" s="0" t="n">
        <v>317</v>
      </c>
      <c r="L5854" s="0" t="n">
        <v>40</v>
      </c>
      <c r="M5854" s="0" t="n">
        <v>3</v>
      </c>
      <c r="N5854" s="11" t="n">
        <v>0.1</v>
      </c>
      <c r="O5854" s="12" t="n">
        <v>1238.16</v>
      </c>
      <c r="P5854" s="12" t="n">
        <v>2211</v>
      </c>
      <c r="Q5854" s="12" t="n">
        <f aca="false">M5854*P5854*(1-N5854)</f>
        <v>5969.7</v>
      </c>
      <c r="R5854" s="12" t="n">
        <f aca="false">M5854*O5854</f>
        <v>3714.48</v>
      </c>
      <c r="S5854" s="12" t="n">
        <f aca="false">Q5854-R5854</f>
        <v>2255.22</v>
      </c>
      <c r="T5854" s="11" t="n">
        <f aca="false">IFERROR(S5854/Q5854,0)</f>
        <v>0.377777777777778</v>
      </c>
      <c r="U5854" s="13" t="n">
        <f aca="false">F5854-E5854</f>
        <v>16</v>
      </c>
      <c r="V5854" s="13" t="n">
        <f aca="false">G5854-F5854</f>
        <v>5</v>
      </c>
      <c r="W5854" s="13" t="n">
        <f aca="false">G5854-E5854</f>
        <v>21</v>
      </c>
      <c r="X5854" s="10" t="n">
        <f aca="false">YEAR(E5854)</f>
        <v>2020</v>
      </c>
      <c r="Y5854" s="0" t="str">
        <f aca="false">TEXT(E5854,"yyyy-mm")</f>
        <v>2020-04</v>
      </c>
      <c r="Z5854" s="0" t="str">
        <f aca="false">"Q"&amp;ROUNDUP(MONTH(E5854)/3,0)&amp;"-"&amp;YEAR(E5854)</f>
        <v>Q2-2020</v>
      </c>
    </row>
    <row r="5855" customFormat="false" ht="14.25" hidden="false" customHeight="false" outlineLevel="0" collapsed="false">
      <c r="A5855" s="0" t="s">
        <v>5897</v>
      </c>
      <c r="B5855" s="0" t="s">
        <v>41</v>
      </c>
      <c r="C5855" s="0" t="s">
        <v>39</v>
      </c>
      <c r="D5855" s="9" t="n">
        <v>43900</v>
      </c>
      <c r="E5855" s="9" t="n">
        <v>43946</v>
      </c>
      <c r="F5855" s="9" t="n">
        <v>43969</v>
      </c>
      <c r="G5855" s="9" t="n">
        <v>43973</v>
      </c>
      <c r="H5855" s="10" t="s">
        <v>36</v>
      </c>
      <c r="I5855" s="0" t="n">
        <v>24</v>
      </c>
      <c r="J5855" s="0" t="n">
        <v>6</v>
      </c>
      <c r="K5855" s="0" t="n">
        <v>143</v>
      </c>
      <c r="L5855" s="0" t="n">
        <v>34</v>
      </c>
      <c r="M5855" s="0" t="n">
        <v>7</v>
      </c>
      <c r="N5855" s="11" t="n">
        <v>0.1</v>
      </c>
      <c r="O5855" s="12" t="n">
        <v>831.34</v>
      </c>
      <c r="P5855" s="12" t="n">
        <v>1259.6</v>
      </c>
      <c r="Q5855" s="12" t="n">
        <f aca="false">M5855*P5855*(1-N5855)</f>
        <v>7935.48</v>
      </c>
      <c r="R5855" s="12" t="n">
        <f aca="false">M5855*O5855</f>
        <v>5819.38</v>
      </c>
      <c r="S5855" s="12" t="n">
        <f aca="false">Q5855-R5855</f>
        <v>2116.1</v>
      </c>
      <c r="T5855" s="11" t="n">
        <f aca="false">IFERROR(S5855/Q5855,0)</f>
        <v>0.266663138209661</v>
      </c>
      <c r="U5855" s="13" t="n">
        <f aca="false">F5855-E5855</f>
        <v>23</v>
      </c>
      <c r="V5855" s="13" t="n">
        <f aca="false">G5855-F5855</f>
        <v>4</v>
      </c>
      <c r="W5855" s="13" t="n">
        <f aca="false">G5855-E5855</f>
        <v>27</v>
      </c>
      <c r="X5855" s="10" t="n">
        <f aca="false">YEAR(E5855)</f>
        <v>2020</v>
      </c>
      <c r="Y5855" s="0" t="str">
        <f aca="false">TEXT(E5855,"yyyy-mm")</f>
        <v>2020-04</v>
      </c>
      <c r="Z5855" s="0" t="str">
        <f aca="false">"Q"&amp;ROUNDUP(MONTH(E5855)/3,0)&amp;"-"&amp;YEAR(E5855)</f>
        <v>Q2-2020</v>
      </c>
    </row>
    <row r="5856" customFormat="false" ht="14.25" hidden="false" customHeight="false" outlineLevel="0" collapsed="false">
      <c r="A5856" s="0" t="s">
        <v>5898</v>
      </c>
      <c r="B5856" s="0" t="s">
        <v>34</v>
      </c>
      <c r="C5856" s="0" t="s">
        <v>46</v>
      </c>
      <c r="D5856" s="9" t="n">
        <v>43800</v>
      </c>
      <c r="E5856" s="9" t="n">
        <v>43946</v>
      </c>
      <c r="F5856" s="9" t="n">
        <v>43961</v>
      </c>
      <c r="G5856" s="9" t="n">
        <v>43963</v>
      </c>
      <c r="H5856" s="10" t="s">
        <v>36</v>
      </c>
      <c r="I5856" s="0" t="n">
        <v>1</v>
      </c>
      <c r="J5856" s="0" t="n">
        <v>22</v>
      </c>
      <c r="K5856" s="0" t="n">
        <v>291</v>
      </c>
      <c r="L5856" s="0" t="n">
        <v>31</v>
      </c>
      <c r="M5856" s="0" t="n">
        <v>5</v>
      </c>
      <c r="N5856" s="11" t="n">
        <v>0.05</v>
      </c>
      <c r="O5856" s="12" t="n">
        <v>147.4</v>
      </c>
      <c r="P5856" s="12" t="n">
        <v>268</v>
      </c>
      <c r="Q5856" s="12" t="n">
        <f aca="false">M5856*P5856*(1-N5856)</f>
        <v>1273</v>
      </c>
      <c r="R5856" s="12" t="n">
        <f aca="false">M5856*O5856</f>
        <v>737</v>
      </c>
      <c r="S5856" s="12" t="n">
        <f aca="false">Q5856-R5856</f>
        <v>536</v>
      </c>
      <c r="T5856" s="11" t="n">
        <f aca="false">IFERROR(S5856/Q5856,0)</f>
        <v>0.421052631578947</v>
      </c>
      <c r="U5856" s="13" t="n">
        <f aca="false">F5856-E5856</f>
        <v>15</v>
      </c>
      <c r="V5856" s="13" t="n">
        <f aca="false">G5856-F5856</f>
        <v>2</v>
      </c>
      <c r="W5856" s="13" t="n">
        <f aca="false">G5856-E5856</f>
        <v>17</v>
      </c>
      <c r="X5856" s="10" t="n">
        <f aca="false">YEAR(E5856)</f>
        <v>2020</v>
      </c>
      <c r="Y5856" s="0" t="str">
        <f aca="false">TEXT(E5856,"yyyy-mm")</f>
        <v>2020-04</v>
      </c>
      <c r="Z5856" s="0" t="str">
        <f aca="false">"Q"&amp;ROUNDUP(MONTH(E5856)/3,0)&amp;"-"&amp;YEAR(E5856)</f>
        <v>Q2-2020</v>
      </c>
    </row>
    <row r="5857" customFormat="false" ht="14.25" hidden="false" customHeight="false" outlineLevel="0" collapsed="false">
      <c r="A5857" s="0" t="s">
        <v>5899</v>
      </c>
      <c r="B5857" s="0" t="s">
        <v>38</v>
      </c>
      <c r="C5857" s="0" t="s">
        <v>48</v>
      </c>
      <c r="D5857" s="9" t="n">
        <v>43800</v>
      </c>
      <c r="E5857" s="9" t="n">
        <v>43946</v>
      </c>
      <c r="F5857" s="9" t="n">
        <v>43956</v>
      </c>
      <c r="G5857" s="9" t="n">
        <v>43962</v>
      </c>
      <c r="H5857" s="10" t="s">
        <v>36</v>
      </c>
      <c r="I5857" s="0" t="n">
        <v>17</v>
      </c>
      <c r="J5857" s="0" t="n">
        <v>21</v>
      </c>
      <c r="K5857" s="0" t="n">
        <v>22</v>
      </c>
      <c r="L5857" s="0" t="n">
        <v>41</v>
      </c>
      <c r="M5857" s="0" t="n">
        <v>6</v>
      </c>
      <c r="N5857" s="11" t="n">
        <v>0.3</v>
      </c>
      <c r="O5857" s="12" t="n">
        <v>2452.4</v>
      </c>
      <c r="P5857" s="12" t="n">
        <v>3892.7</v>
      </c>
      <c r="Q5857" s="12" t="n">
        <f aca="false">M5857*P5857*(1-N5857)</f>
        <v>16349.34</v>
      </c>
      <c r="R5857" s="12" t="n">
        <f aca="false">M5857*O5857</f>
        <v>14714.4</v>
      </c>
      <c r="S5857" s="12" t="n">
        <f aca="false">Q5857-R5857</f>
        <v>1634.94</v>
      </c>
      <c r="T5857" s="11" t="n">
        <f aca="false">IFERROR(S5857/Q5857,0)</f>
        <v>0.100000366987291</v>
      </c>
      <c r="U5857" s="13" t="n">
        <f aca="false">F5857-E5857</f>
        <v>10</v>
      </c>
      <c r="V5857" s="13" t="n">
        <f aca="false">G5857-F5857</f>
        <v>6</v>
      </c>
      <c r="W5857" s="13" t="n">
        <f aca="false">G5857-E5857</f>
        <v>16</v>
      </c>
      <c r="X5857" s="10" t="n">
        <f aca="false">YEAR(E5857)</f>
        <v>2020</v>
      </c>
      <c r="Y5857" s="0" t="str">
        <f aca="false">TEXT(E5857,"yyyy-mm")</f>
        <v>2020-04</v>
      </c>
      <c r="Z5857" s="0" t="str">
        <f aca="false">"Q"&amp;ROUNDUP(MONTH(E5857)/3,0)&amp;"-"&amp;YEAR(E5857)</f>
        <v>Q2-2020</v>
      </c>
    </row>
    <row r="5858" customFormat="false" ht="14.25" hidden="false" customHeight="false" outlineLevel="0" collapsed="false">
      <c r="A5858" s="0" t="s">
        <v>5900</v>
      </c>
      <c r="B5858" s="0" t="s">
        <v>43</v>
      </c>
      <c r="C5858" s="0" t="s">
        <v>39</v>
      </c>
      <c r="D5858" s="9" t="n">
        <v>43800</v>
      </c>
      <c r="E5858" s="9" t="n">
        <v>43946</v>
      </c>
      <c r="F5858" s="9" t="n">
        <v>43951</v>
      </c>
      <c r="G5858" s="9" t="n">
        <v>43954</v>
      </c>
      <c r="H5858" s="10" t="s">
        <v>36</v>
      </c>
      <c r="I5858" s="0" t="n">
        <v>27</v>
      </c>
      <c r="J5858" s="0" t="n">
        <v>37</v>
      </c>
      <c r="K5858" s="0" t="n">
        <v>193</v>
      </c>
      <c r="L5858" s="0" t="n">
        <v>10</v>
      </c>
      <c r="M5858" s="0" t="n">
        <v>1</v>
      </c>
      <c r="N5858" s="11" t="n">
        <v>0.05</v>
      </c>
      <c r="O5858" s="12" t="n">
        <v>2710.82</v>
      </c>
      <c r="P5858" s="12" t="n">
        <v>3986.5</v>
      </c>
      <c r="Q5858" s="12" t="n">
        <f aca="false">M5858*P5858*(1-N5858)</f>
        <v>3787.175</v>
      </c>
      <c r="R5858" s="12" t="n">
        <f aca="false">M5858*O5858</f>
        <v>2710.82</v>
      </c>
      <c r="S5858" s="12" t="n">
        <f aca="false">Q5858-R5858</f>
        <v>1076.355</v>
      </c>
      <c r="T5858" s="11" t="n">
        <f aca="false">IFERROR(S5858/Q5858,0)</f>
        <v>0.284210526315789</v>
      </c>
      <c r="U5858" s="13" t="n">
        <f aca="false">F5858-E5858</f>
        <v>5</v>
      </c>
      <c r="V5858" s="13" t="n">
        <f aca="false">G5858-F5858</f>
        <v>3</v>
      </c>
      <c r="W5858" s="13" t="n">
        <f aca="false">G5858-E5858</f>
        <v>8</v>
      </c>
      <c r="X5858" s="10" t="n">
        <f aca="false">YEAR(E5858)</f>
        <v>2020</v>
      </c>
      <c r="Y5858" s="0" t="str">
        <f aca="false">TEXT(E5858,"yyyy-mm")</f>
        <v>2020-04</v>
      </c>
      <c r="Z5858" s="0" t="str">
        <f aca="false">"Q"&amp;ROUNDUP(MONTH(E5858)/3,0)&amp;"-"&amp;YEAR(E5858)</f>
        <v>Q2-2020</v>
      </c>
    </row>
    <row r="5859" customFormat="false" ht="14.25" hidden="false" customHeight="false" outlineLevel="0" collapsed="false">
      <c r="A5859" s="0" t="s">
        <v>5901</v>
      </c>
      <c r="B5859" s="0" t="s">
        <v>38</v>
      </c>
      <c r="C5859" s="0" t="s">
        <v>39</v>
      </c>
      <c r="D5859" s="9" t="n">
        <v>43800</v>
      </c>
      <c r="E5859" s="9" t="n">
        <v>43946</v>
      </c>
      <c r="F5859" s="9" t="n">
        <v>43955</v>
      </c>
      <c r="G5859" s="9" t="n">
        <v>43960</v>
      </c>
      <c r="H5859" s="10" t="s">
        <v>36</v>
      </c>
      <c r="I5859" s="0" t="n">
        <v>15</v>
      </c>
      <c r="J5859" s="0" t="n">
        <v>24</v>
      </c>
      <c r="K5859" s="0" t="n">
        <v>101</v>
      </c>
      <c r="L5859" s="0" t="n">
        <v>19</v>
      </c>
      <c r="M5859" s="0" t="n">
        <v>1</v>
      </c>
      <c r="N5859" s="11" t="n">
        <v>0.075</v>
      </c>
      <c r="O5859" s="12" t="n">
        <v>1109.92</v>
      </c>
      <c r="P5859" s="12" t="n">
        <v>1681.7</v>
      </c>
      <c r="Q5859" s="12" t="n">
        <f aca="false">M5859*P5859*(1-N5859)</f>
        <v>1555.5725</v>
      </c>
      <c r="R5859" s="12" t="n">
        <f aca="false">M5859*O5859</f>
        <v>1109.92</v>
      </c>
      <c r="S5859" s="12" t="n">
        <f aca="false">Q5859-R5859</f>
        <v>445.6525</v>
      </c>
      <c r="T5859" s="11" t="n">
        <f aca="false">IFERROR(S5859/Q5859,0)</f>
        <v>0.286487772186767</v>
      </c>
      <c r="U5859" s="13" t="n">
        <f aca="false">F5859-E5859</f>
        <v>9</v>
      </c>
      <c r="V5859" s="13" t="n">
        <f aca="false">G5859-F5859</f>
        <v>5</v>
      </c>
      <c r="W5859" s="13" t="n">
        <f aca="false">G5859-E5859</f>
        <v>14</v>
      </c>
      <c r="X5859" s="10" t="n">
        <f aca="false">YEAR(E5859)</f>
        <v>2020</v>
      </c>
      <c r="Y5859" s="0" t="str">
        <f aca="false">TEXT(E5859,"yyyy-mm")</f>
        <v>2020-04</v>
      </c>
      <c r="Z5859" s="0" t="str">
        <f aca="false">"Q"&amp;ROUNDUP(MONTH(E5859)/3,0)&amp;"-"&amp;YEAR(E5859)</f>
        <v>Q2-2020</v>
      </c>
    </row>
    <row r="5860" customFormat="false" ht="14.25" hidden="false" customHeight="false" outlineLevel="0" collapsed="false">
      <c r="A5860" s="0" t="s">
        <v>5902</v>
      </c>
      <c r="B5860" s="0" t="s">
        <v>41</v>
      </c>
      <c r="C5860" s="0" t="s">
        <v>46</v>
      </c>
      <c r="D5860" s="9" t="n">
        <v>43800</v>
      </c>
      <c r="E5860" s="9" t="n">
        <v>43946</v>
      </c>
      <c r="F5860" s="9" t="n">
        <v>43960</v>
      </c>
      <c r="G5860" s="9" t="n">
        <v>43968</v>
      </c>
      <c r="H5860" s="10" t="s">
        <v>36</v>
      </c>
      <c r="I5860" s="0" t="n">
        <v>24</v>
      </c>
      <c r="J5860" s="0" t="n">
        <v>49</v>
      </c>
      <c r="K5860" s="0" t="n">
        <v>288</v>
      </c>
      <c r="L5860" s="0" t="n">
        <v>25</v>
      </c>
      <c r="M5860" s="0" t="n">
        <v>3</v>
      </c>
      <c r="N5860" s="11" t="n">
        <v>0.05</v>
      </c>
      <c r="O5860" s="12" t="n">
        <v>567.22</v>
      </c>
      <c r="P5860" s="12" t="n">
        <v>1112.2</v>
      </c>
      <c r="Q5860" s="12" t="n">
        <f aca="false">M5860*P5860*(1-N5860)</f>
        <v>3169.77</v>
      </c>
      <c r="R5860" s="12" t="n">
        <f aca="false">M5860*O5860</f>
        <v>1701.66</v>
      </c>
      <c r="S5860" s="12" t="n">
        <f aca="false">Q5860-R5860</f>
        <v>1468.11</v>
      </c>
      <c r="T5860" s="11" t="n">
        <f aca="false">IFERROR(S5860/Q5860,0)</f>
        <v>0.46315978761866</v>
      </c>
      <c r="U5860" s="13" t="n">
        <f aca="false">F5860-E5860</f>
        <v>14</v>
      </c>
      <c r="V5860" s="13" t="n">
        <f aca="false">G5860-F5860</f>
        <v>8</v>
      </c>
      <c r="W5860" s="13" t="n">
        <f aca="false">G5860-E5860</f>
        <v>22</v>
      </c>
      <c r="X5860" s="10" t="n">
        <f aca="false">YEAR(E5860)</f>
        <v>2020</v>
      </c>
      <c r="Y5860" s="0" t="str">
        <f aca="false">TEXT(E5860,"yyyy-mm")</f>
        <v>2020-04</v>
      </c>
      <c r="Z5860" s="0" t="str">
        <f aca="false">"Q"&amp;ROUNDUP(MONTH(E5860)/3,0)&amp;"-"&amp;YEAR(E5860)</f>
        <v>Q2-2020</v>
      </c>
    </row>
    <row r="5861" customFormat="false" ht="14.25" hidden="false" customHeight="false" outlineLevel="0" collapsed="false">
      <c r="A5861" s="0" t="s">
        <v>5903</v>
      </c>
      <c r="B5861" s="0" t="s">
        <v>41</v>
      </c>
      <c r="C5861" s="0" t="s">
        <v>39</v>
      </c>
      <c r="D5861" s="9" t="n">
        <v>43800</v>
      </c>
      <c r="E5861" s="9" t="n">
        <v>43946</v>
      </c>
      <c r="F5861" s="9" t="n">
        <v>43974</v>
      </c>
      <c r="G5861" s="9" t="n">
        <v>43976</v>
      </c>
      <c r="H5861" s="10" t="s">
        <v>36</v>
      </c>
      <c r="I5861" s="0" t="n">
        <v>24</v>
      </c>
      <c r="J5861" s="0" t="n">
        <v>12</v>
      </c>
      <c r="K5861" s="0" t="n">
        <v>155</v>
      </c>
      <c r="L5861" s="0" t="n">
        <v>37</v>
      </c>
      <c r="M5861" s="0" t="n">
        <v>4</v>
      </c>
      <c r="N5861" s="11" t="n">
        <v>0.1</v>
      </c>
      <c r="O5861" s="12" t="n">
        <v>1498.19</v>
      </c>
      <c r="P5861" s="12" t="n">
        <v>2539.3</v>
      </c>
      <c r="Q5861" s="12" t="n">
        <f aca="false">M5861*P5861*(1-N5861)</f>
        <v>9141.48</v>
      </c>
      <c r="R5861" s="12" t="n">
        <f aca="false">M5861*O5861</f>
        <v>5992.76</v>
      </c>
      <c r="S5861" s="12" t="n">
        <f aca="false">Q5861-R5861</f>
        <v>3148.72</v>
      </c>
      <c r="T5861" s="11" t="n">
        <f aca="false">IFERROR(S5861/Q5861,0)</f>
        <v>0.344443131746719</v>
      </c>
      <c r="U5861" s="13" t="n">
        <f aca="false">F5861-E5861</f>
        <v>28</v>
      </c>
      <c r="V5861" s="13" t="n">
        <f aca="false">G5861-F5861</f>
        <v>2</v>
      </c>
      <c r="W5861" s="13" t="n">
        <f aca="false">G5861-E5861</f>
        <v>30</v>
      </c>
      <c r="X5861" s="10" t="n">
        <f aca="false">YEAR(E5861)</f>
        <v>2020</v>
      </c>
      <c r="Y5861" s="0" t="str">
        <f aca="false">TEXT(E5861,"yyyy-mm")</f>
        <v>2020-04</v>
      </c>
      <c r="Z5861" s="0" t="str">
        <f aca="false">"Q"&amp;ROUNDUP(MONTH(E5861)/3,0)&amp;"-"&amp;YEAR(E5861)</f>
        <v>Q2-2020</v>
      </c>
    </row>
    <row r="5862" customFormat="false" ht="14.25" hidden="false" customHeight="false" outlineLevel="0" collapsed="false">
      <c r="A5862" s="0" t="s">
        <v>5904</v>
      </c>
      <c r="B5862" s="0" t="s">
        <v>38</v>
      </c>
      <c r="C5862" s="0" t="s">
        <v>35</v>
      </c>
      <c r="D5862" s="9" t="n">
        <v>43800</v>
      </c>
      <c r="E5862" s="9" t="n">
        <v>43946</v>
      </c>
      <c r="F5862" s="9" t="n">
        <v>43952</v>
      </c>
      <c r="G5862" s="9" t="n">
        <v>43961</v>
      </c>
      <c r="H5862" s="10" t="s">
        <v>36</v>
      </c>
      <c r="I5862" s="0" t="n">
        <v>12</v>
      </c>
      <c r="J5862" s="0" t="n">
        <v>14</v>
      </c>
      <c r="K5862" s="0" t="n">
        <v>252</v>
      </c>
      <c r="L5862" s="0" t="n">
        <v>3</v>
      </c>
      <c r="M5862" s="0" t="n">
        <v>3</v>
      </c>
      <c r="N5862" s="11" t="n">
        <v>0.2</v>
      </c>
      <c r="O5862" s="12" t="n">
        <v>951.13</v>
      </c>
      <c r="P5862" s="12" t="n">
        <v>1829.1</v>
      </c>
      <c r="Q5862" s="12" t="n">
        <f aca="false">M5862*P5862*(1-N5862)</f>
        <v>4389.84</v>
      </c>
      <c r="R5862" s="12" t="n">
        <f aca="false">M5862*O5862</f>
        <v>2853.39</v>
      </c>
      <c r="S5862" s="12" t="n">
        <f aca="false">Q5862-R5862</f>
        <v>1536.45</v>
      </c>
      <c r="T5862" s="11" t="n">
        <f aca="false">IFERROR(S5862/Q5862,0)</f>
        <v>0.350001366792412</v>
      </c>
      <c r="U5862" s="13" t="n">
        <f aca="false">F5862-E5862</f>
        <v>6</v>
      </c>
      <c r="V5862" s="13" t="n">
        <f aca="false">G5862-F5862</f>
        <v>9</v>
      </c>
      <c r="W5862" s="13" t="n">
        <f aca="false">G5862-E5862</f>
        <v>15</v>
      </c>
      <c r="X5862" s="10" t="n">
        <f aca="false">YEAR(E5862)</f>
        <v>2020</v>
      </c>
      <c r="Y5862" s="0" t="str">
        <f aca="false">TEXT(E5862,"yyyy-mm")</f>
        <v>2020-04</v>
      </c>
      <c r="Z5862" s="0" t="str">
        <f aca="false">"Q"&amp;ROUNDUP(MONTH(E5862)/3,0)&amp;"-"&amp;YEAR(E5862)</f>
        <v>Q2-2020</v>
      </c>
    </row>
    <row r="5863" customFormat="false" ht="14.25" hidden="false" customHeight="false" outlineLevel="0" collapsed="false">
      <c r="A5863" s="0" t="s">
        <v>5905</v>
      </c>
      <c r="B5863" s="0" t="s">
        <v>38</v>
      </c>
      <c r="C5863" s="0" t="s">
        <v>39</v>
      </c>
      <c r="D5863" s="9" t="n">
        <v>43900</v>
      </c>
      <c r="E5863" s="9" t="n">
        <v>43947</v>
      </c>
      <c r="F5863" s="9" t="n">
        <v>43972</v>
      </c>
      <c r="G5863" s="9" t="n">
        <v>43977</v>
      </c>
      <c r="H5863" s="10" t="s">
        <v>36</v>
      </c>
      <c r="I5863" s="0" t="n">
        <v>16</v>
      </c>
      <c r="J5863" s="0" t="n">
        <v>6</v>
      </c>
      <c r="K5863" s="0" t="n">
        <v>107</v>
      </c>
      <c r="L5863" s="0" t="n">
        <v>15</v>
      </c>
      <c r="M5863" s="0" t="n">
        <v>7</v>
      </c>
      <c r="N5863" s="11" t="n">
        <v>0.075</v>
      </c>
      <c r="O5863" s="12" t="n">
        <v>4083.99</v>
      </c>
      <c r="P5863" s="12" t="n">
        <v>5594.5</v>
      </c>
      <c r="Q5863" s="12" t="n">
        <f aca="false">M5863*P5863*(1-N5863)</f>
        <v>36224.3875</v>
      </c>
      <c r="R5863" s="12" t="n">
        <f aca="false">M5863*O5863</f>
        <v>28587.93</v>
      </c>
      <c r="S5863" s="12" t="n">
        <f aca="false">Q5863-R5863</f>
        <v>7636.4575</v>
      </c>
      <c r="T5863" s="11" t="n">
        <f aca="false">IFERROR(S5863/Q5863,0)</f>
        <v>0.210809844610899</v>
      </c>
      <c r="U5863" s="13" t="n">
        <f aca="false">F5863-E5863</f>
        <v>25</v>
      </c>
      <c r="V5863" s="13" t="n">
        <f aca="false">G5863-F5863</f>
        <v>5</v>
      </c>
      <c r="W5863" s="13" t="n">
        <f aca="false">G5863-E5863</f>
        <v>30</v>
      </c>
      <c r="X5863" s="10" t="n">
        <f aca="false">YEAR(E5863)</f>
        <v>2020</v>
      </c>
      <c r="Y5863" s="0" t="str">
        <f aca="false">TEXT(E5863,"yyyy-mm")</f>
        <v>2020-04</v>
      </c>
      <c r="Z5863" s="0" t="str">
        <f aca="false">"Q"&amp;ROUNDUP(MONTH(E5863)/3,0)&amp;"-"&amp;YEAR(E5863)</f>
        <v>Q2-2020</v>
      </c>
    </row>
    <row r="5864" customFormat="false" ht="14.25" hidden="false" customHeight="false" outlineLevel="0" collapsed="false">
      <c r="A5864" s="0" t="s">
        <v>5906</v>
      </c>
      <c r="B5864" s="0" t="s">
        <v>38</v>
      </c>
      <c r="C5864" s="0" t="s">
        <v>39</v>
      </c>
      <c r="D5864" s="9" t="n">
        <v>43900</v>
      </c>
      <c r="E5864" s="9" t="n">
        <v>43947</v>
      </c>
      <c r="F5864" s="9" t="n">
        <v>43968</v>
      </c>
      <c r="G5864" s="9" t="n">
        <v>43973</v>
      </c>
      <c r="H5864" s="10" t="s">
        <v>36</v>
      </c>
      <c r="I5864" s="0" t="n">
        <v>18</v>
      </c>
      <c r="J5864" s="0" t="n">
        <v>21</v>
      </c>
      <c r="K5864" s="0" t="n">
        <v>178</v>
      </c>
      <c r="L5864" s="0" t="n">
        <v>30</v>
      </c>
      <c r="M5864" s="0" t="n">
        <v>5</v>
      </c>
      <c r="N5864" s="11" t="n">
        <v>0.1</v>
      </c>
      <c r="O5864" s="12" t="n">
        <v>130.65</v>
      </c>
      <c r="P5864" s="12" t="n">
        <v>174.2</v>
      </c>
      <c r="Q5864" s="12" t="n">
        <f aca="false">M5864*P5864*(1-N5864)</f>
        <v>783.9</v>
      </c>
      <c r="R5864" s="12" t="n">
        <f aca="false">M5864*O5864</f>
        <v>653.25</v>
      </c>
      <c r="S5864" s="12" t="n">
        <f aca="false">Q5864-R5864</f>
        <v>130.65</v>
      </c>
      <c r="T5864" s="11" t="n">
        <f aca="false">IFERROR(S5864/Q5864,0)</f>
        <v>0.166666666666667</v>
      </c>
      <c r="U5864" s="13" t="n">
        <f aca="false">F5864-E5864</f>
        <v>21</v>
      </c>
      <c r="V5864" s="13" t="n">
        <f aca="false">G5864-F5864</f>
        <v>5</v>
      </c>
      <c r="W5864" s="13" t="n">
        <f aca="false">G5864-E5864</f>
        <v>26</v>
      </c>
      <c r="X5864" s="10" t="n">
        <f aca="false">YEAR(E5864)</f>
        <v>2020</v>
      </c>
      <c r="Y5864" s="0" t="str">
        <f aca="false">TEXT(E5864,"yyyy-mm")</f>
        <v>2020-04</v>
      </c>
      <c r="Z5864" s="0" t="str">
        <f aca="false">"Q"&amp;ROUNDUP(MONTH(E5864)/3,0)&amp;"-"&amp;YEAR(E5864)</f>
        <v>Q2-2020</v>
      </c>
    </row>
    <row r="5865" customFormat="false" ht="14.25" hidden="false" customHeight="false" outlineLevel="0" collapsed="false">
      <c r="A5865" s="0" t="s">
        <v>5907</v>
      </c>
      <c r="B5865" s="0" t="s">
        <v>34</v>
      </c>
      <c r="C5865" s="0" t="s">
        <v>39</v>
      </c>
      <c r="D5865" s="9" t="n">
        <v>43800</v>
      </c>
      <c r="E5865" s="9" t="n">
        <v>43947</v>
      </c>
      <c r="F5865" s="9" t="n">
        <v>43969</v>
      </c>
      <c r="G5865" s="9" t="n">
        <v>43978</v>
      </c>
      <c r="H5865" s="10" t="s">
        <v>36</v>
      </c>
      <c r="I5865" s="0" t="n">
        <v>6</v>
      </c>
      <c r="J5865" s="0" t="n">
        <v>3</v>
      </c>
      <c r="K5865" s="0" t="n">
        <v>114</v>
      </c>
      <c r="L5865" s="0" t="n">
        <v>4</v>
      </c>
      <c r="M5865" s="0" t="n">
        <v>2</v>
      </c>
      <c r="N5865" s="11" t="n">
        <v>0.05</v>
      </c>
      <c r="O5865" s="12" t="n">
        <v>2673.5</v>
      </c>
      <c r="P5865" s="12" t="n">
        <v>5688.3</v>
      </c>
      <c r="Q5865" s="12" t="n">
        <f aca="false">M5865*P5865*(1-N5865)</f>
        <v>10807.77</v>
      </c>
      <c r="R5865" s="12" t="n">
        <f aca="false">M5865*O5865</f>
        <v>5347</v>
      </c>
      <c r="S5865" s="12" t="n">
        <f aca="false">Q5865-R5865</f>
        <v>5460.77</v>
      </c>
      <c r="T5865" s="11" t="n">
        <f aca="false">IFERROR(S5865/Q5865,0)</f>
        <v>0.505263342946787</v>
      </c>
      <c r="U5865" s="13" t="n">
        <f aca="false">F5865-E5865</f>
        <v>22</v>
      </c>
      <c r="V5865" s="13" t="n">
        <f aca="false">G5865-F5865</f>
        <v>9</v>
      </c>
      <c r="W5865" s="13" t="n">
        <f aca="false">G5865-E5865</f>
        <v>31</v>
      </c>
      <c r="X5865" s="10" t="n">
        <f aca="false">YEAR(E5865)</f>
        <v>2020</v>
      </c>
      <c r="Y5865" s="0" t="str">
        <f aca="false">TEXT(E5865,"yyyy-mm")</f>
        <v>2020-04</v>
      </c>
      <c r="Z5865" s="0" t="str">
        <f aca="false">"Q"&amp;ROUNDUP(MONTH(E5865)/3,0)&amp;"-"&amp;YEAR(E5865)</f>
        <v>Q2-2020</v>
      </c>
    </row>
    <row r="5866" customFormat="false" ht="14.25" hidden="false" customHeight="false" outlineLevel="0" collapsed="false">
      <c r="A5866" s="0" t="s">
        <v>5908</v>
      </c>
      <c r="B5866" s="0" t="s">
        <v>41</v>
      </c>
      <c r="C5866" s="0" t="s">
        <v>39</v>
      </c>
      <c r="D5866" s="9" t="n">
        <v>43800</v>
      </c>
      <c r="E5866" s="9" t="n">
        <v>43947</v>
      </c>
      <c r="F5866" s="9" t="n">
        <v>43954</v>
      </c>
      <c r="G5866" s="9" t="n">
        <v>43960</v>
      </c>
      <c r="H5866" s="10" t="s">
        <v>36</v>
      </c>
      <c r="I5866" s="0" t="n">
        <v>21</v>
      </c>
      <c r="J5866" s="0" t="n">
        <v>37</v>
      </c>
      <c r="K5866" s="0" t="n">
        <v>107</v>
      </c>
      <c r="L5866" s="0" t="n">
        <v>24</v>
      </c>
      <c r="M5866" s="0" t="n">
        <v>8</v>
      </c>
      <c r="N5866" s="11" t="n">
        <v>0.05</v>
      </c>
      <c r="O5866" s="12" t="n">
        <v>944.3</v>
      </c>
      <c r="P5866" s="12" t="n">
        <v>1748.7</v>
      </c>
      <c r="Q5866" s="12" t="n">
        <f aca="false">M5866*P5866*(1-N5866)</f>
        <v>13290.12</v>
      </c>
      <c r="R5866" s="12" t="n">
        <f aca="false">M5866*O5866</f>
        <v>7554.4</v>
      </c>
      <c r="S5866" s="12" t="n">
        <f aca="false">Q5866-R5866</f>
        <v>5735.72</v>
      </c>
      <c r="T5866" s="11" t="n">
        <f aca="false">IFERROR(S5866/Q5866,0)</f>
        <v>0.431577743466575</v>
      </c>
      <c r="U5866" s="13" t="n">
        <f aca="false">F5866-E5866</f>
        <v>7</v>
      </c>
      <c r="V5866" s="13" t="n">
        <f aca="false">G5866-F5866</f>
        <v>6</v>
      </c>
      <c r="W5866" s="13" t="n">
        <f aca="false">G5866-E5866</f>
        <v>13</v>
      </c>
      <c r="X5866" s="10" t="n">
        <f aca="false">YEAR(E5866)</f>
        <v>2020</v>
      </c>
      <c r="Y5866" s="0" t="str">
        <f aca="false">TEXT(E5866,"yyyy-mm")</f>
        <v>2020-04</v>
      </c>
      <c r="Z5866" s="0" t="str">
        <f aca="false">"Q"&amp;ROUNDUP(MONTH(E5866)/3,0)&amp;"-"&amp;YEAR(E5866)</f>
        <v>Q2-2020</v>
      </c>
    </row>
    <row r="5867" customFormat="false" ht="14.25" hidden="false" customHeight="false" outlineLevel="0" collapsed="false">
      <c r="A5867" s="0" t="s">
        <v>5909</v>
      </c>
      <c r="B5867" s="0" t="s">
        <v>43</v>
      </c>
      <c r="C5867" s="0" t="s">
        <v>58</v>
      </c>
      <c r="D5867" s="9" t="n">
        <v>43900</v>
      </c>
      <c r="E5867" s="9" t="n">
        <v>43947</v>
      </c>
      <c r="F5867" s="9" t="n">
        <v>43951</v>
      </c>
      <c r="G5867" s="9" t="n">
        <v>43961</v>
      </c>
      <c r="H5867" s="10" t="s">
        <v>36</v>
      </c>
      <c r="I5867" s="0" t="n">
        <v>28</v>
      </c>
      <c r="J5867" s="0" t="n">
        <v>12</v>
      </c>
      <c r="K5867" s="0" t="n">
        <v>335</v>
      </c>
      <c r="L5867" s="0" t="n">
        <v>11</v>
      </c>
      <c r="M5867" s="0" t="n">
        <v>5</v>
      </c>
      <c r="N5867" s="11" t="n">
        <v>0.2</v>
      </c>
      <c r="O5867" s="12" t="n">
        <v>772.11</v>
      </c>
      <c r="P5867" s="12" t="n">
        <v>1795.6</v>
      </c>
      <c r="Q5867" s="12" t="n">
        <f aca="false">M5867*P5867*(1-N5867)</f>
        <v>7182.4</v>
      </c>
      <c r="R5867" s="12" t="n">
        <f aca="false">M5867*O5867</f>
        <v>3860.55</v>
      </c>
      <c r="S5867" s="12" t="n">
        <f aca="false">Q5867-R5867</f>
        <v>3321.85</v>
      </c>
      <c r="T5867" s="11" t="n">
        <f aca="false">IFERROR(S5867/Q5867,0)</f>
        <v>0.46249860770773</v>
      </c>
      <c r="U5867" s="13" t="n">
        <f aca="false">F5867-E5867</f>
        <v>4</v>
      </c>
      <c r="V5867" s="13" t="n">
        <f aca="false">G5867-F5867</f>
        <v>10</v>
      </c>
      <c r="W5867" s="13" t="n">
        <f aca="false">G5867-E5867</f>
        <v>14</v>
      </c>
      <c r="X5867" s="10" t="n">
        <f aca="false">YEAR(E5867)</f>
        <v>2020</v>
      </c>
      <c r="Y5867" s="0" t="str">
        <f aca="false">TEXT(E5867,"yyyy-mm")</f>
        <v>2020-04</v>
      </c>
      <c r="Z5867" s="0" t="str">
        <f aca="false">"Q"&amp;ROUNDUP(MONTH(E5867)/3,0)&amp;"-"&amp;YEAR(E5867)</f>
        <v>Q2-2020</v>
      </c>
    </row>
    <row r="5868" customFormat="false" ht="14.25" hidden="false" customHeight="false" outlineLevel="0" collapsed="false">
      <c r="A5868" s="0" t="s">
        <v>5910</v>
      </c>
      <c r="B5868" s="0" t="s">
        <v>38</v>
      </c>
      <c r="C5868" s="0" t="s">
        <v>39</v>
      </c>
      <c r="D5868" s="9" t="n">
        <v>43800</v>
      </c>
      <c r="E5868" s="9" t="n">
        <v>43947</v>
      </c>
      <c r="F5868" s="9" t="n">
        <v>43951</v>
      </c>
      <c r="G5868" s="9" t="n">
        <v>43959</v>
      </c>
      <c r="H5868" s="10" t="s">
        <v>36</v>
      </c>
      <c r="I5868" s="0" t="n">
        <v>15</v>
      </c>
      <c r="J5868" s="0" t="n">
        <v>37</v>
      </c>
      <c r="K5868" s="0" t="n">
        <v>199</v>
      </c>
      <c r="L5868" s="0" t="n">
        <v>28</v>
      </c>
      <c r="M5868" s="0" t="n">
        <v>2</v>
      </c>
      <c r="N5868" s="11" t="n">
        <v>0.05</v>
      </c>
      <c r="O5868" s="12" t="n">
        <v>694.25</v>
      </c>
      <c r="P5868" s="12" t="n">
        <v>1051.9</v>
      </c>
      <c r="Q5868" s="12" t="n">
        <f aca="false">M5868*P5868*(1-N5868)</f>
        <v>1998.61</v>
      </c>
      <c r="R5868" s="12" t="n">
        <f aca="false">M5868*O5868</f>
        <v>1388.5</v>
      </c>
      <c r="S5868" s="12" t="n">
        <f aca="false">Q5868-R5868</f>
        <v>610.11</v>
      </c>
      <c r="T5868" s="11" t="n">
        <f aca="false">IFERROR(S5868/Q5868,0)</f>
        <v>0.30526716067667</v>
      </c>
      <c r="U5868" s="13" t="n">
        <f aca="false">F5868-E5868</f>
        <v>4</v>
      </c>
      <c r="V5868" s="13" t="n">
        <f aca="false">G5868-F5868</f>
        <v>8</v>
      </c>
      <c r="W5868" s="13" t="n">
        <f aca="false">G5868-E5868</f>
        <v>12</v>
      </c>
      <c r="X5868" s="10" t="n">
        <f aca="false">YEAR(E5868)</f>
        <v>2020</v>
      </c>
      <c r="Y5868" s="0" t="str">
        <f aca="false">TEXT(E5868,"yyyy-mm")</f>
        <v>2020-04</v>
      </c>
      <c r="Z5868" s="0" t="str">
        <f aca="false">"Q"&amp;ROUNDUP(MONTH(E5868)/3,0)&amp;"-"&amp;YEAR(E5868)</f>
        <v>Q2-2020</v>
      </c>
    </row>
    <row r="5869" customFormat="false" ht="14.25" hidden="false" customHeight="false" outlineLevel="0" collapsed="false">
      <c r="A5869" s="0" t="s">
        <v>5911</v>
      </c>
      <c r="B5869" s="0" t="s">
        <v>34</v>
      </c>
      <c r="C5869" s="0" t="s">
        <v>35</v>
      </c>
      <c r="D5869" s="9" t="n">
        <v>43900</v>
      </c>
      <c r="E5869" s="9" t="n">
        <v>43947</v>
      </c>
      <c r="F5869" s="9" t="n">
        <v>43966</v>
      </c>
      <c r="G5869" s="9" t="n">
        <v>43971</v>
      </c>
      <c r="H5869" s="10" t="s">
        <v>36</v>
      </c>
      <c r="I5869" s="0" t="n">
        <v>6</v>
      </c>
      <c r="J5869" s="0" t="n">
        <v>10</v>
      </c>
      <c r="K5869" s="0" t="n">
        <v>221</v>
      </c>
      <c r="L5869" s="0" t="n">
        <v>23</v>
      </c>
      <c r="M5869" s="0" t="n">
        <v>1</v>
      </c>
      <c r="N5869" s="11" t="n">
        <v>0.4</v>
      </c>
      <c r="O5869" s="12" t="n">
        <v>106.87</v>
      </c>
      <c r="P5869" s="12" t="n">
        <v>194.3</v>
      </c>
      <c r="Q5869" s="12" t="n">
        <f aca="false">M5869*P5869*(1-N5869)</f>
        <v>116.58</v>
      </c>
      <c r="R5869" s="12" t="n">
        <f aca="false">M5869*O5869</f>
        <v>106.87</v>
      </c>
      <c r="S5869" s="12" t="n">
        <f aca="false">Q5869-R5869</f>
        <v>9.70999999999999</v>
      </c>
      <c r="T5869" s="11" t="n">
        <f aca="false">IFERROR(S5869/Q5869,0)</f>
        <v>0.0832904443300737</v>
      </c>
      <c r="U5869" s="13" t="n">
        <f aca="false">F5869-E5869</f>
        <v>19</v>
      </c>
      <c r="V5869" s="13" t="n">
        <f aca="false">G5869-F5869</f>
        <v>5</v>
      </c>
      <c r="W5869" s="13" t="n">
        <f aca="false">G5869-E5869</f>
        <v>24</v>
      </c>
      <c r="X5869" s="10" t="n">
        <f aca="false">YEAR(E5869)</f>
        <v>2020</v>
      </c>
      <c r="Y5869" s="0" t="str">
        <f aca="false">TEXT(E5869,"yyyy-mm")</f>
        <v>2020-04</v>
      </c>
      <c r="Z5869" s="0" t="str">
        <f aca="false">"Q"&amp;ROUNDUP(MONTH(E5869)/3,0)&amp;"-"&amp;YEAR(E5869)</f>
        <v>Q2-2020</v>
      </c>
    </row>
    <row r="5870" customFormat="false" ht="14.25" hidden="false" customHeight="false" outlineLevel="0" collapsed="false">
      <c r="A5870" s="0" t="s">
        <v>5912</v>
      </c>
      <c r="B5870" s="0" t="s">
        <v>41</v>
      </c>
      <c r="C5870" s="0" t="s">
        <v>39</v>
      </c>
      <c r="D5870" s="9" t="n">
        <v>43800</v>
      </c>
      <c r="E5870" s="9" t="n">
        <v>43947</v>
      </c>
      <c r="F5870" s="9" t="n">
        <v>43957</v>
      </c>
      <c r="G5870" s="9" t="n">
        <v>43959</v>
      </c>
      <c r="H5870" s="10" t="s">
        <v>36</v>
      </c>
      <c r="I5870" s="0" t="n">
        <v>24</v>
      </c>
      <c r="J5870" s="0" t="n">
        <v>11</v>
      </c>
      <c r="K5870" s="0" t="n">
        <v>98</v>
      </c>
      <c r="L5870" s="0" t="n">
        <v>34</v>
      </c>
      <c r="M5870" s="0" t="n">
        <v>1</v>
      </c>
      <c r="N5870" s="11" t="n">
        <v>0.075</v>
      </c>
      <c r="O5870" s="12" t="n">
        <v>843.73</v>
      </c>
      <c r="P5870" s="12" t="n">
        <v>1721.9</v>
      </c>
      <c r="Q5870" s="12" t="n">
        <f aca="false">M5870*P5870*(1-N5870)</f>
        <v>1592.7575</v>
      </c>
      <c r="R5870" s="12" t="n">
        <f aca="false">M5870*O5870</f>
        <v>843.73</v>
      </c>
      <c r="S5870" s="12" t="n">
        <f aca="false">Q5870-R5870</f>
        <v>749.0275</v>
      </c>
      <c r="T5870" s="11" t="n">
        <f aca="false">IFERROR(S5870/Q5870,0)</f>
        <v>0.470270898112236</v>
      </c>
      <c r="U5870" s="13" t="n">
        <f aca="false">F5870-E5870</f>
        <v>10</v>
      </c>
      <c r="V5870" s="13" t="n">
        <f aca="false">G5870-F5870</f>
        <v>2</v>
      </c>
      <c r="W5870" s="13" t="n">
        <f aca="false">G5870-E5870</f>
        <v>12</v>
      </c>
      <c r="X5870" s="10" t="n">
        <f aca="false">YEAR(E5870)</f>
        <v>2020</v>
      </c>
      <c r="Y5870" s="0" t="str">
        <f aca="false">TEXT(E5870,"yyyy-mm")</f>
        <v>2020-04</v>
      </c>
      <c r="Z5870" s="0" t="str">
        <f aca="false">"Q"&amp;ROUNDUP(MONTH(E5870)/3,0)&amp;"-"&amp;YEAR(E5870)</f>
        <v>Q2-2020</v>
      </c>
    </row>
    <row r="5871" customFormat="false" ht="14.25" hidden="false" customHeight="false" outlineLevel="0" collapsed="false">
      <c r="A5871" s="0" t="s">
        <v>5913</v>
      </c>
      <c r="B5871" s="0" t="s">
        <v>38</v>
      </c>
      <c r="C5871" s="0" t="s">
        <v>35</v>
      </c>
      <c r="D5871" s="9" t="n">
        <v>43800</v>
      </c>
      <c r="E5871" s="9" t="n">
        <v>43948</v>
      </c>
      <c r="F5871" s="9" t="n">
        <v>43959</v>
      </c>
      <c r="G5871" s="9" t="n">
        <v>43967</v>
      </c>
      <c r="H5871" s="10" t="s">
        <v>36</v>
      </c>
      <c r="I5871" s="0" t="n">
        <v>13</v>
      </c>
      <c r="J5871" s="0" t="n">
        <v>17</v>
      </c>
      <c r="K5871" s="0" t="n">
        <v>251</v>
      </c>
      <c r="L5871" s="0" t="n">
        <v>28</v>
      </c>
      <c r="M5871" s="0" t="n">
        <v>8</v>
      </c>
      <c r="N5871" s="11" t="n">
        <v>0.1</v>
      </c>
      <c r="O5871" s="12" t="n">
        <v>472.35</v>
      </c>
      <c r="P5871" s="12" t="n">
        <v>944.7</v>
      </c>
      <c r="Q5871" s="12" t="n">
        <f aca="false">M5871*P5871*(1-N5871)</f>
        <v>6801.84</v>
      </c>
      <c r="R5871" s="12" t="n">
        <f aca="false">M5871*O5871</f>
        <v>3778.8</v>
      </c>
      <c r="S5871" s="12" t="n">
        <f aca="false">Q5871-R5871</f>
        <v>3023.04</v>
      </c>
      <c r="T5871" s="11" t="n">
        <f aca="false">IFERROR(S5871/Q5871,0)</f>
        <v>0.444444444444444</v>
      </c>
      <c r="U5871" s="13" t="n">
        <f aca="false">F5871-E5871</f>
        <v>11</v>
      </c>
      <c r="V5871" s="13" t="n">
        <f aca="false">G5871-F5871</f>
        <v>8</v>
      </c>
      <c r="W5871" s="13" t="n">
        <f aca="false">G5871-E5871</f>
        <v>19</v>
      </c>
      <c r="X5871" s="10" t="n">
        <f aca="false">YEAR(E5871)</f>
        <v>2020</v>
      </c>
      <c r="Y5871" s="0" t="str">
        <f aca="false">TEXT(E5871,"yyyy-mm")</f>
        <v>2020-04</v>
      </c>
      <c r="Z5871" s="0" t="str">
        <f aca="false">"Q"&amp;ROUNDUP(MONTH(E5871)/3,0)&amp;"-"&amp;YEAR(E5871)</f>
        <v>Q2-2020</v>
      </c>
    </row>
    <row r="5872" customFormat="false" ht="14.25" hidden="false" customHeight="false" outlineLevel="0" collapsed="false">
      <c r="A5872" s="0" t="s">
        <v>5914</v>
      </c>
      <c r="B5872" s="0" t="s">
        <v>43</v>
      </c>
      <c r="C5872" s="0" t="s">
        <v>39</v>
      </c>
      <c r="D5872" s="9" t="n">
        <v>43800</v>
      </c>
      <c r="E5872" s="9" t="n">
        <v>43948</v>
      </c>
      <c r="F5872" s="9" t="n">
        <v>43968</v>
      </c>
      <c r="G5872" s="9" t="n">
        <v>43974</v>
      </c>
      <c r="H5872" s="10" t="s">
        <v>36</v>
      </c>
      <c r="I5872" s="0" t="n">
        <v>27</v>
      </c>
      <c r="J5872" s="0" t="n">
        <v>4</v>
      </c>
      <c r="K5872" s="0" t="n">
        <v>147</v>
      </c>
      <c r="L5872" s="0" t="n">
        <v>37</v>
      </c>
      <c r="M5872" s="0" t="n">
        <v>4</v>
      </c>
      <c r="N5872" s="11" t="n">
        <v>0.1</v>
      </c>
      <c r="O5872" s="12" t="n">
        <v>800.78</v>
      </c>
      <c r="P5872" s="12" t="n">
        <v>1112.2</v>
      </c>
      <c r="Q5872" s="12" t="n">
        <f aca="false">M5872*P5872*(1-N5872)</f>
        <v>4003.92</v>
      </c>
      <c r="R5872" s="12" t="n">
        <f aca="false">M5872*O5872</f>
        <v>3203.12</v>
      </c>
      <c r="S5872" s="12" t="n">
        <f aca="false">Q5872-R5872</f>
        <v>800.8</v>
      </c>
      <c r="T5872" s="11" t="n">
        <f aca="false">IFERROR(S5872/Q5872,0)</f>
        <v>0.200003996083838</v>
      </c>
      <c r="U5872" s="13" t="n">
        <f aca="false">F5872-E5872</f>
        <v>20</v>
      </c>
      <c r="V5872" s="13" t="n">
        <f aca="false">G5872-F5872</f>
        <v>6</v>
      </c>
      <c r="W5872" s="13" t="n">
        <f aca="false">G5872-E5872</f>
        <v>26</v>
      </c>
      <c r="X5872" s="10" t="n">
        <f aca="false">YEAR(E5872)</f>
        <v>2020</v>
      </c>
      <c r="Y5872" s="0" t="str">
        <f aca="false">TEXT(E5872,"yyyy-mm")</f>
        <v>2020-04</v>
      </c>
      <c r="Z5872" s="0" t="str">
        <f aca="false">"Q"&amp;ROUNDUP(MONTH(E5872)/3,0)&amp;"-"&amp;YEAR(E5872)</f>
        <v>Q2-2020</v>
      </c>
    </row>
    <row r="5873" customFormat="false" ht="14.25" hidden="false" customHeight="false" outlineLevel="0" collapsed="false">
      <c r="A5873" s="0" t="s">
        <v>5915</v>
      </c>
      <c r="B5873" s="0" t="s">
        <v>38</v>
      </c>
      <c r="C5873" s="0" t="s">
        <v>46</v>
      </c>
      <c r="D5873" s="9" t="n">
        <v>43800</v>
      </c>
      <c r="E5873" s="9" t="n">
        <v>43948</v>
      </c>
      <c r="F5873" s="9" t="n">
        <v>43965</v>
      </c>
      <c r="G5873" s="9" t="n">
        <v>43969</v>
      </c>
      <c r="H5873" s="10" t="s">
        <v>36</v>
      </c>
      <c r="I5873" s="0" t="n">
        <v>18</v>
      </c>
      <c r="J5873" s="0" t="n">
        <v>31</v>
      </c>
      <c r="K5873" s="0" t="n">
        <v>288</v>
      </c>
      <c r="L5873" s="0" t="n">
        <v>21</v>
      </c>
      <c r="M5873" s="0" t="n">
        <v>1</v>
      </c>
      <c r="N5873" s="11" t="n">
        <v>0.2</v>
      </c>
      <c r="O5873" s="12" t="n">
        <v>1699.66</v>
      </c>
      <c r="P5873" s="12" t="n">
        <v>3035.1</v>
      </c>
      <c r="Q5873" s="12" t="n">
        <f aca="false">M5873*P5873*(1-N5873)</f>
        <v>2428.08</v>
      </c>
      <c r="R5873" s="12" t="n">
        <f aca="false">M5873*O5873</f>
        <v>1699.66</v>
      </c>
      <c r="S5873" s="12" t="n">
        <f aca="false">Q5873-R5873</f>
        <v>728.42</v>
      </c>
      <c r="T5873" s="11" t="n">
        <f aca="false">IFERROR(S5873/Q5873,0)</f>
        <v>0.299998352607822</v>
      </c>
      <c r="U5873" s="13" t="n">
        <f aca="false">F5873-E5873</f>
        <v>17</v>
      </c>
      <c r="V5873" s="13" t="n">
        <f aca="false">G5873-F5873</f>
        <v>4</v>
      </c>
      <c r="W5873" s="13" t="n">
        <f aca="false">G5873-E5873</f>
        <v>21</v>
      </c>
      <c r="X5873" s="10" t="n">
        <f aca="false">YEAR(E5873)</f>
        <v>2020</v>
      </c>
      <c r="Y5873" s="0" t="str">
        <f aca="false">TEXT(E5873,"yyyy-mm")</f>
        <v>2020-04</v>
      </c>
      <c r="Z5873" s="0" t="str">
        <f aca="false">"Q"&amp;ROUNDUP(MONTH(E5873)/3,0)&amp;"-"&amp;YEAR(E5873)</f>
        <v>Q2-2020</v>
      </c>
    </row>
    <row r="5874" customFormat="false" ht="14.25" hidden="false" customHeight="false" outlineLevel="0" collapsed="false">
      <c r="A5874" s="0" t="s">
        <v>5916</v>
      </c>
      <c r="B5874" s="0" t="s">
        <v>34</v>
      </c>
      <c r="C5874" s="0" t="s">
        <v>46</v>
      </c>
      <c r="D5874" s="9" t="n">
        <v>43900</v>
      </c>
      <c r="E5874" s="9" t="n">
        <v>43948</v>
      </c>
      <c r="F5874" s="9" t="n">
        <v>43951</v>
      </c>
      <c r="G5874" s="9" t="n">
        <v>43961</v>
      </c>
      <c r="H5874" s="10" t="s">
        <v>36</v>
      </c>
      <c r="I5874" s="0" t="n">
        <v>10</v>
      </c>
      <c r="J5874" s="0" t="n">
        <v>46</v>
      </c>
      <c r="K5874" s="0" t="n">
        <v>262</v>
      </c>
      <c r="L5874" s="0" t="n">
        <v>29</v>
      </c>
      <c r="M5874" s="0" t="n">
        <v>4</v>
      </c>
      <c r="N5874" s="11" t="n">
        <v>0.075</v>
      </c>
      <c r="O5874" s="12" t="n">
        <v>1453.23</v>
      </c>
      <c r="P5874" s="12" t="n">
        <v>3229.4</v>
      </c>
      <c r="Q5874" s="12" t="n">
        <f aca="false">M5874*P5874*(1-N5874)</f>
        <v>11948.78</v>
      </c>
      <c r="R5874" s="12" t="n">
        <f aca="false">M5874*O5874</f>
        <v>5812.92</v>
      </c>
      <c r="S5874" s="12" t="n">
        <f aca="false">Q5874-R5874</f>
        <v>6135.86</v>
      </c>
      <c r="T5874" s="11" t="n">
        <f aca="false">IFERROR(S5874/Q5874,0)</f>
        <v>0.513513513513514</v>
      </c>
      <c r="U5874" s="13" t="n">
        <f aca="false">F5874-E5874</f>
        <v>3</v>
      </c>
      <c r="V5874" s="13" t="n">
        <f aca="false">G5874-F5874</f>
        <v>10</v>
      </c>
      <c r="W5874" s="13" t="n">
        <f aca="false">G5874-E5874</f>
        <v>13</v>
      </c>
      <c r="X5874" s="10" t="n">
        <f aca="false">YEAR(E5874)</f>
        <v>2020</v>
      </c>
      <c r="Y5874" s="0" t="str">
        <f aca="false">TEXT(E5874,"yyyy-mm")</f>
        <v>2020-04</v>
      </c>
      <c r="Z5874" s="0" t="str">
        <f aca="false">"Q"&amp;ROUNDUP(MONTH(E5874)/3,0)&amp;"-"&amp;YEAR(E5874)</f>
        <v>Q2-2020</v>
      </c>
    </row>
    <row r="5875" customFormat="false" ht="14.25" hidden="false" customHeight="false" outlineLevel="0" collapsed="false">
      <c r="A5875" s="0" t="s">
        <v>5917</v>
      </c>
      <c r="B5875" s="0" t="s">
        <v>41</v>
      </c>
      <c r="C5875" s="0" t="s">
        <v>35</v>
      </c>
      <c r="D5875" s="9" t="n">
        <v>43900</v>
      </c>
      <c r="E5875" s="9" t="n">
        <v>43948</v>
      </c>
      <c r="F5875" s="9" t="n">
        <v>43973</v>
      </c>
      <c r="G5875" s="9" t="n">
        <v>43980</v>
      </c>
      <c r="H5875" s="10" t="s">
        <v>36</v>
      </c>
      <c r="I5875" s="0" t="n">
        <v>23</v>
      </c>
      <c r="J5875" s="0" t="n">
        <v>34</v>
      </c>
      <c r="K5875" s="0" t="n">
        <v>220</v>
      </c>
      <c r="L5875" s="0" t="n">
        <v>34</v>
      </c>
      <c r="M5875" s="0" t="n">
        <v>5</v>
      </c>
      <c r="N5875" s="11" t="n">
        <v>0.15</v>
      </c>
      <c r="O5875" s="12" t="n">
        <v>3092.72</v>
      </c>
      <c r="P5875" s="12" t="n">
        <v>3865.9</v>
      </c>
      <c r="Q5875" s="12" t="n">
        <f aca="false">M5875*P5875*(1-N5875)</f>
        <v>16430.075</v>
      </c>
      <c r="R5875" s="12" t="n">
        <f aca="false">M5875*O5875</f>
        <v>15463.6</v>
      </c>
      <c r="S5875" s="12" t="n">
        <f aca="false">Q5875-R5875</f>
        <v>966.475000000002</v>
      </c>
      <c r="T5875" s="11" t="n">
        <f aca="false">IFERROR(S5875/Q5875,0)</f>
        <v>0.0588235294117648</v>
      </c>
      <c r="U5875" s="13" t="n">
        <f aca="false">F5875-E5875</f>
        <v>25</v>
      </c>
      <c r="V5875" s="13" t="n">
        <f aca="false">G5875-F5875</f>
        <v>7</v>
      </c>
      <c r="W5875" s="13" t="n">
        <f aca="false">G5875-E5875</f>
        <v>32</v>
      </c>
      <c r="X5875" s="10" t="n">
        <f aca="false">YEAR(E5875)</f>
        <v>2020</v>
      </c>
      <c r="Y5875" s="0" t="str">
        <f aca="false">TEXT(E5875,"yyyy-mm")</f>
        <v>2020-04</v>
      </c>
      <c r="Z5875" s="0" t="str">
        <f aca="false">"Q"&amp;ROUNDUP(MONTH(E5875)/3,0)&amp;"-"&amp;YEAR(E5875)</f>
        <v>Q2-2020</v>
      </c>
    </row>
    <row r="5876" customFormat="false" ht="14.25" hidden="false" customHeight="false" outlineLevel="0" collapsed="false">
      <c r="A5876" s="0" t="s">
        <v>5918</v>
      </c>
      <c r="B5876" s="0" t="s">
        <v>38</v>
      </c>
      <c r="C5876" s="0" t="s">
        <v>48</v>
      </c>
      <c r="D5876" s="9" t="n">
        <v>43800</v>
      </c>
      <c r="E5876" s="9" t="n">
        <v>43948</v>
      </c>
      <c r="F5876" s="9" t="n">
        <v>43971</v>
      </c>
      <c r="G5876" s="9" t="n">
        <v>43977</v>
      </c>
      <c r="H5876" s="10" t="s">
        <v>36</v>
      </c>
      <c r="I5876" s="0" t="n">
        <v>17</v>
      </c>
      <c r="J5876" s="0" t="n">
        <v>5</v>
      </c>
      <c r="K5876" s="0" t="n">
        <v>45</v>
      </c>
      <c r="L5876" s="0" t="n">
        <v>2</v>
      </c>
      <c r="M5876" s="0" t="n">
        <v>8</v>
      </c>
      <c r="N5876" s="11" t="n">
        <v>0.075</v>
      </c>
      <c r="O5876" s="12" t="n">
        <v>754.35</v>
      </c>
      <c r="P5876" s="12" t="n">
        <v>931.3</v>
      </c>
      <c r="Q5876" s="12" t="n">
        <f aca="false">M5876*P5876*(1-N5876)</f>
        <v>6891.62</v>
      </c>
      <c r="R5876" s="12" t="n">
        <f aca="false">M5876*O5876</f>
        <v>6034.8</v>
      </c>
      <c r="S5876" s="12" t="n">
        <f aca="false">Q5876-R5876</f>
        <v>856.82</v>
      </c>
      <c r="T5876" s="11" t="n">
        <f aca="false">IFERROR(S5876/Q5876,0)</f>
        <v>0.124327806814653</v>
      </c>
      <c r="U5876" s="13" t="n">
        <f aca="false">F5876-E5876</f>
        <v>23</v>
      </c>
      <c r="V5876" s="13" t="n">
        <f aca="false">G5876-F5876</f>
        <v>6</v>
      </c>
      <c r="W5876" s="13" t="n">
        <f aca="false">G5876-E5876</f>
        <v>29</v>
      </c>
      <c r="X5876" s="10" t="n">
        <f aca="false">YEAR(E5876)</f>
        <v>2020</v>
      </c>
      <c r="Y5876" s="0" t="str">
        <f aca="false">TEXT(E5876,"yyyy-mm")</f>
        <v>2020-04</v>
      </c>
      <c r="Z5876" s="0" t="str">
        <f aca="false">"Q"&amp;ROUNDUP(MONTH(E5876)/3,0)&amp;"-"&amp;YEAR(E5876)</f>
        <v>Q2-2020</v>
      </c>
    </row>
    <row r="5877" customFormat="false" ht="14.25" hidden="false" customHeight="false" outlineLevel="0" collapsed="false">
      <c r="A5877" s="0" t="s">
        <v>5919</v>
      </c>
      <c r="B5877" s="0" t="s">
        <v>41</v>
      </c>
      <c r="C5877" s="0" t="s">
        <v>39</v>
      </c>
      <c r="D5877" s="9" t="n">
        <v>43800</v>
      </c>
      <c r="E5877" s="9" t="n">
        <v>43948</v>
      </c>
      <c r="F5877" s="9" t="n">
        <v>43954</v>
      </c>
      <c r="G5877" s="9" t="n">
        <v>43960</v>
      </c>
      <c r="H5877" s="10" t="s">
        <v>36</v>
      </c>
      <c r="I5877" s="0" t="n">
        <v>21</v>
      </c>
      <c r="J5877" s="0" t="n">
        <v>29</v>
      </c>
      <c r="K5877" s="0" t="n">
        <v>171</v>
      </c>
      <c r="L5877" s="0" t="n">
        <v>42</v>
      </c>
      <c r="M5877" s="0" t="n">
        <v>1</v>
      </c>
      <c r="N5877" s="11" t="n">
        <v>0.1</v>
      </c>
      <c r="O5877" s="12" t="n">
        <v>812.51</v>
      </c>
      <c r="P5877" s="12" t="n">
        <v>1212.7</v>
      </c>
      <c r="Q5877" s="12" t="n">
        <f aca="false">M5877*P5877*(1-N5877)</f>
        <v>1091.43</v>
      </c>
      <c r="R5877" s="12" t="n">
        <f aca="false">M5877*O5877</f>
        <v>812.51</v>
      </c>
      <c r="S5877" s="12" t="n">
        <f aca="false">Q5877-R5877</f>
        <v>278.92</v>
      </c>
      <c r="T5877" s="11" t="n">
        <f aca="false">IFERROR(S5877/Q5877,0)</f>
        <v>0.255554639326388</v>
      </c>
      <c r="U5877" s="13" t="n">
        <f aca="false">F5877-E5877</f>
        <v>6</v>
      </c>
      <c r="V5877" s="13" t="n">
        <f aca="false">G5877-F5877</f>
        <v>6</v>
      </c>
      <c r="W5877" s="13" t="n">
        <f aca="false">G5877-E5877</f>
        <v>12</v>
      </c>
      <c r="X5877" s="10" t="n">
        <f aca="false">YEAR(E5877)</f>
        <v>2020</v>
      </c>
      <c r="Y5877" s="0" t="str">
        <f aca="false">TEXT(E5877,"yyyy-mm")</f>
        <v>2020-04</v>
      </c>
      <c r="Z5877" s="0" t="str">
        <f aca="false">"Q"&amp;ROUNDUP(MONTH(E5877)/3,0)&amp;"-"&amp;YEAR(E5877)</f>
        <v>Q2-2020</v>
      </c>
    </row>
    <row r="5878" customFormat="false" ht="14.25" hidden="false" customHeight="false" outlineLevel="0" collapsed="false">
      <c r="A5878" s="0" t="s">
        <v>5920</v>
      </c>
      <c r="B5878" s="0" t="s">
        <v>34</v>
      </c>
      <c r="C5878" s="0" t="s">
        <v>39</v>
      </c>
      <c r="D5878" s="9" t="n">
        <v>43900</v>
      </c>
      <c r="E5878" s="9" t="n">
        <v>43948</v>
      </c>
      <c r="F5878" s="9" t="n">
        <v>43976</v>
      </c>
      <c r="G5878" s="9" t="n">
        <v>43980</v>
      </c>
      <c r="H5878" s="10" t="s">
        <v>36</v>
      </c>
      <c r="I5878" s="0" t="n">
        <v>10</v>
      </c>
      <c r="J5878" s="0" t="n">
        <v>6</v>
      </c>
      <c r="K5878" s="0" t="n">
        <v>138</v>
      </c>
      <c r="L5878" s="0" t="n">
        <v>36</v>
      </c>
      <c r="M5878" s="0" t="n">
        <v>2</v>
      </c>
      <c r="N5878" s="11" t="n">
        <v>0.15</v>
      </c>
      <c r="O5878" s="12" t="n">
        <v>2676.65</v>
      </c>
      <c r="P5878" s="12" t="n">
        <v>5695</v>
      </c>
      <c r="Q5878" s="12" t="n">
        <f aca="false">M5878*P5878*(1-N5878)</f>
        <v>9681.5</v>
      </c>
      <c r="R5878" s="12" t="n">
        <f aca="false">M5878*O5878</f>
        <v>5353.3</v>
      </c>
      <c r="S5878" s="12" t="n">
        <f aca="false">Q5878-R5878</f>
        <v>4328.2</v>
      </c>
      <c r="T5878" s="11" t="n">
        <f aca="false">IFERROR(S5878/Q5878,0)</f>
        <v>0.447058823529412</v>
      </c>
      <c r="U5878" s="13" t="n">
        <f aca="false">F5878-E5878</f>
        <v>28</v>
      </c>
      <c r="V5878" s="13" t="n">
        <f aca="false">G5878-F5878</f>
        <v>4</v>
      </c>
      <c r="W5878" s="13" t="n">
        <f aca="false">G5878-E5878</f>
        <v>32</v>
      </c>
      <c r="X5878" s="10" t="n">
        <f aca="false">YEAR(E5878)</f>
        <v>2020</v>
      </c>
      <c r="Y5878" s="0" t="str">
        <f aca="false">TEXT(E5878,"yyyy-mm")</f>
        <v>2020-04</v>
      </c>
      <c r="Z5878" s="0" t="str">
        <f aca="false">"Q"&amp;ROUNDUP(MONTH(E5878)/3,0)&amp;"-"&amp;YEAR(E5878)</f>
        <v>Q2-2020</v>
      </c>
    </row>
    <row r="5879" customFormat="false" ht="14.25" hidden="false" customHeight="false" outlineLevel="0" collapsed="false">
      <c r="A5879" s="0" t="s">
        <v>5921</v>
      </c>
      <c r="B5879" s="0" t="s">
        <v>34</v>
      </c>
      <c r="C5879" s="0" t="s">
        <v>46</v>
      </c>
      <c r="D5879" s="9" t="n">
        <v>43800</v>
      </c>
      <c r="E5879" s="9" t="n">
        <v>43948</v>
      </c>
      <c r="F5879" s="9" t="n">
        <v>43970</v>
      </c>
      <c r="G5879" s="9" t="n">
        <v>43978</v>
      </c>
      <c r="H5879" s="10" t="s">
        <v>36</v>
      </c>
      <c r="I5879" s="0" t="n">
        <v>7</v>
      </c>
      <c r="J5879" s="0" t="n">
        <v>7</v>
      </c>
      <c r="K5879" s="0" t="n">
        <v>277</v>
      </c>
      <c r="L5879" s="0" t="n">
        <v>4</v>
      </c>
      <c r="M5879" s="0" t="n">
        <v>2</v>
      </c>
      <c r="N5879" s="11" t="n">
        <v>0.1</v>
      </c>
      <c r="O5879" s="12" t="n">
        <v>2748.34</v>
      </c>
      <c r="P5879" s="12" t="n">
        <v>3926.2</v>
      </c>
      <c r="Q5879" s="12" t="n">
        <f aca="false">M5879*P5879*(1-N5879)</f>
        <v>7067.16</v>
      </c>
      <c r="R5879" s="12" t="n">
        <f aca="false">M5879*O5879</f>
        <v>5496.68</v>
      </c>
      <c r="S5879" s="12" t="n">
        <f aca="false">Q5879-R5879</f>
        <v>1570.48</v>
      </c>
      <c r="T5879" s="11" t="n">
        <f aca="false">IFERROR(S5879/Q5879,0)</f>
        <v>0.222222222222222</v>
      </c>
      <c r="U5879" s="13" t="n">
        <f aca="false">F5879-E5879</f>
        <v>22</v>
      </c>
      <c r="V5879" s="13" t="n">
        <f aca="false">G5879-F5879</f>
        <v>8</v>
      </c>
      <c r="W5879" s="13" t="n">
        <f aca="false">G5879-E5879</f>
        <v>30</v>
      </c>
      <c r="X5879" s="10" t="n">
        <f aca="false">YEAR(E5879)</f>
        <v>2020</v>
      </c>
      <c r="Y5879" s="0" t="str">
        <f aca="false">TEXT(E5879,"yyyy-mm")</f>
        <v>2020-04</v>
      </c>
      <c r="Z5879" s="0" t="str">
        <f aca="false">"Q"&amp;ROUNDUP(MONTH(E5879)/3,0)&amp;"-"&amp;YEAR(E5879)</f>
        <v>Q2-2020</v>
      </c>
    </row>
    <row r="5880" customFormat="false" ht="14.25" hidden="false" customHeight="false" outlineLevel="0" collapsed="false">
      <c r="A5880" s="0" t="s">
        <v>5922</v>
      </c>
      <c r="B5880" s="0" t="s">
        <v>34</v>
      </c>
      <c r="C5880" s="0" t="s">
        <v>39</v>
      </c>
      <c r="D5880" s="9" t="n">
        <v>43800</v>
      </c>
      <c r="E5880" s="9" t="n">
        <v>43949</v>
      </c>
      <c r="F5880" s="9" t="n">
        <v>43959</v>
      </c>
      <c r="G5880" s="9" t="n">
        <v>43960</v>
      </c>
      <c r="H5880" s="10" t="s">
        <v>36</v>
      </c>
      <c r="I5880" s="0" t="n">
        <v>10</v>
      </c>
      <c r="J5880" s="0" t="n">
        <v>40</v>
      </c>
      <c r="K5880" s="0" t="n">
        <v>178</v>
      </c>
      <c r="L5880" s="0" t="n">
        <v>38</v>
      </c>
      <c r="M5880" s="0" t="n">
        <v>2</v>
      </c>
      <c r="N5880" s="11" t="n">
        <v>0.05</v>
      </c>
      <c r="O5880" s="12" t="n">
        <v>492.45</v>
      </c>
      <c r="P5880" s="12" t="n">
        <v>1172.5</v>
      </c>
      <c r="Q5880" s="12" t="n">
        <f aca="false">M5880*P5880*(1-N5880)</f>
        <v>2227.75</v>
      </c>
      <c r="R5880" s="12" t="n">
        <f aca="false">M5880*O5880</f>
        <v>984.9</v>
      </c>
      <c r="S5880" s="12" t="n">
        <f aca="false">Q5880-R5880</f>
        <v>1242.85</v>
      </c>
      <c r="T5880" s="11" t="n">
        <f aca="false">IFERROR(S5880/Q5880,0)</f>
        <v>0.557894736842105</v>
      </c>
      <c r="U5880" s="13" t="n">
        <f aca="false">F5880-E5880</f>
        <v>10</v>
      </c>
      <c r="V5880" s="13" t="n">
        <f aca="false">G5880-F5880</f>
        <v>1</v>
      </c>
      <c r="W5880" s="13" t="n">
        <f aca="false">G5880-E5880</f>
        <v>11</v>
      </c>
      <c r="X5880" s="10" t="n">
        <f aca="false">YEAR(E5880)</f>
        <v>2020</v>
      </c>
      <c r="Y5880" s="0" t="str">
        <f aca="false">TEXT(E5880,"yyyy-mm")</f>
        <v>2020-04</v>
      </c>
      <c r="Z5880" s="0" t="str">
        <f aca="false">"Q"&amp;ROUNDUP(MONTH(E5880)/3,0)&amp;"-"&amp;YEAR(E5880)</f>
        <v>Q2-2020</v>
      </c>
    </row>
    <row r="5881" customFormat="false" ht="14.25" hidden="false" customHeight="false" outlineLevel="0" collapsed="false">
      <c r="A5881" s="0" t="s">
        <v>5923</v>
      </c>
      <c r="B5881" s="0" t="s">
        <v>41</v>
      </c>
      <c r="C5881" s="0" t="s">
        <v>48</v>
      </c>
      <c r="D5881" s="9" t="n">
        <v>43800</v>
      </c>
      <c r="E5881" s="9" t="n">
        <v>43949</v>
      </c>
      <c r="F5881" s="9" t="n">
        <v>43953</v>
      </c>
      <c r="G5881" s="9" t="n">
        <v>43959</v>
      </c>
      <c r="H5881" s="10" t="s">
        <v>36</v>
      </c>
      <c r="I5881" s="0" t="n">
        <v>21</v>
      </c>
      <c r="J5881" s="0" t="n">
        <v>24</v>
      </c>
      <c r="K5881" s="0" t="n">
        <v>52</v>
      </c>
      <c r="L5881" s="0" t="n">
        <v>9</v>
      </c>
      <c r="M5881" s="0" t="n">
        <v>4</v>
      </c>
      <c r="N5881" s="11" t="n">
        <v>0.1</v>
      </c>
      <c r="O5881" s="12" t="n">
        <v>808.62</v>
      </c>
      <c r="P5881" s="12" t="n">
        <v>998.3</v>
      </c>
      <c r="Q5881" s="12" t="n">
        <f aca="false">M5881*P5881*(1-N5881)</f>
        <v>3593.88</v>
      </c>
      <c r="R5881" s="12" t="n">
        <f aca="false">M5881*O5881</f>
        <v>3234.48</v>
      </c>
      <c r="S5881" s="12" t="n">
        <f aca="false">Q5881-R5881</f>
        <v>359.4</v>
      </c>
      <c r="T5881" s="11" t="n">
        <f aca="false">IFERROR(S5881/Q5881,0)</f>
        <v>0.10000333900965</v>
      </c>
      <c r="U5881" s="13" t="n">
        <f aca="false">F5881-E5881</f>
        <v>4</v>
      </c>
      <c r="V5881" s="13" t="n">
        <f aca="false">G5881-F5881</f>
        <v>6</v>
      </c>
      <c r="W5881" s="13" t="n">
        <f aca="false">G5881-E5881</f>
        <v>10</v>
      </c>
      <c r="X5881" s="10" t="n">
        <f aca="false">YEAR(E5881)</f>
        <v>2020</v>
      </c>
      <c r="Y5881" s="0" t="str">
        <f aca="false">TEXT(E5881,"yyyy-mm")</f>
        <v>2020-04</v>
      </c>
      <c r="Z5881" s="0" t="str">
        <f aca="false">"Q"&amp;ROUNDUP(MONTH(E5881)/3,0)&amp;"-"&amp;YEAR(E5881)</f>
        <v>Q2-2020</v>
      </c>
    </row>
    <row r="5882" customFormat="false" ht="14.25" hidden="false" customHeight="false" outlineLevel="0" collapsed="false">
      <c r="A5882" s="0" t="s">
        <v>5924</v>
      </c>
      <c r="B5882" s="0" t="s">
        <v>41</v>
      </c>
      <c r="C5882" s="0" t="s">
        <v>39</v>
      </c>
      <c r="D5882" s="9" t="n">
        <v>43800</v>
      </c>
      <c r="E5882" s="9" t="n">
        <v>43949</v>
      </c>
      <c r="F5882" s="9" t="n">
        <v>43952</v>
      </c>
      <c r="G5882" s="9" t="n">
        <v>43961</v>
      </c>
      <c r="H5882" s="10" t="s">
        <v>36</v>
      </c>
      <c r="I5882" s="0" t="n">
        <v>24</v>
      </c>
      <c r="J5882" s="0" t="n">
        <v>30</v>
      </c>
      <c r="K5882" s="0" t="n">
        <v>119</v>
      </c>
      <c r="L5882" s="0" t="n">
        <v>19</v>
      </c>
      <c r="M5882" s="0" t="n">
        <v>3</v>
      </c>
      <c r="N5882" s="11" t="n">
        <v>0.1</v>
      </c>
      <c r="O5882" s="12" t="n">
        <v>1086.41</v>
      </c>
      <c r="P5882" s="12" t="n">
        <v>2311.5</v>
      </c>
      <c r="Q5882" s="12" t="n">
        <f aca="false">M5882*P5882*(1-N5882)</f>
        <v>6241.05</v>
      </c>
      <c r="R5882" s="12" t="n">
        <f aca="false">M5882*O5882</f>
        <v>3259.23</v>
      </c>
      <c r="S5882" s="12" t="n">
        <f aca="false">Q5882-R5882</f>
        <v>2981.82</v>
      </c>
      <c r="T5882" s="11" t="n">
        <f aca="false">IFERROR(S5882/Q5882,0)</f>
        <v>0.477775374336049</v>
      </c>
      <c r="U5882" s="13" t="n">
        <f aca="false">F5882-E5882</f>
        <v>3</v>
      </c>
      <c r="V5882" s="13" t="n">
        <f aca="false">G5882-F5882</f>
        <v>9</v>
      </c>
      <c r="W5882" s="13" t="n">
        <f aca="false">G5882-E5882</f>
        <v>12</v>
      </c>
      <c r="X5882" s="10" t="n">
        <f aca="false">YEAR(E5882)</f>
        <v>2020</v>
      </c>
      <c r="Y5882" s="0" t="str">
        <f aca="false">TEXT(E5882,"yyyy-mm")</f>
        <v>2020-04</v>
      </c>
      <c r="Z5882" s="0" t="str">
        <f aca="false">"Q"&amp;ROUNDUP(MONTH(E5882)/3,0)&amp;"-"&amp;YEAR(E5882)</f>
        <v>Q2-2020</v>
      </c>
    </row>
    <row r="5883" customFormat="false" ht="14.25" hidden="false" customHeight="false" outlineLevel="0" collapsed="false">
      <c r="A5883" s="0" t="s">
        <v>5925</v>
      </c>
      <c r="B5883" s="0" t="s">
        <v>34</v>
      </c>
      <c r="C5883" s="0" t="s">
        <v>39</v>
      </c>
      <c r="D5883" s="9" t="n">
        <v>43800</v>
      </c>
      <c r="E5883" s="9" t="n">
        <v>43949</v>
      </c>
      <c r="F5883" s="9" t="n">
        <v>43958</v>
      </c>
      <c r="G5883" s="9" t="n">
        <v>43962</v>
      </c>
      <c r="H5883" s="10" t="s">
        <v>36</v>
      </c>
      <c r="I5883" s="0" t="n">
        <v>8</v>
      </c>
      <c r="J5883" s="0" t="n">
        <v>9</v>
      </c>
      <c r="K5883" s="0" t="n">
        <v>88</v>
      </c>
      <c r="L5883" s="0" t="n">
        <v>43</v>
      </c>
      <c r="M5883" s="0" t="n">
        <v>5</v>
      </c>
      <c r="N5883" s="11" t="n">
        <v>0.3</v>
      </c>
      <c r="O5883" s="12" t="n">
        <v>2777.15</v>
      </c>
      <c r="P5883" s="12" t="n">
        <v>5554.3</v>
      </c>
      <c r="Q5883" s="12" t="n">
        <f aca="false">M5883*P5883*(1-N5883)</f>
        <v>19440.05</v>
      </c>
      <c r="R5883" s="12" t="n">
        <f aca="false">M5883*O5883</f>
        <v>13885.75</v>
      </c>
      <c r="S5883" s="12" t="n">
        <f aca="false">Q5883-R5883</f>
        <v>5554.3</v>
      </c>
      <c r="T5883" s="11" t="n">
        <f aca="false">IFERROR(S5883/Q5883,0)</f>
        <v>0.285714285714286</v>
      </c>
      <c r="U5883" s="13" t="n">
        <f aca="false">F5883-E5883</f>
        <v>9</v>
      </c>
      <c r="V5883" s="13" t="n">
        <f aca="false">G5883-F5883</f>
        <v>4</v>
      </c>
      <c r="W5883" s="13" t="n">
        <f aca="false">G5883-E5883</f>
        <v>13</v>
      </c>
      <c r="X5883" s="10" t="n">
        <f aca="false">YEAR(E5883)</f>
        <v>2020</v>
      </c>
      <c r="Y5883" s="0" t="str">
        <f aca="false">TEXT(E5883,"yyyy-mm")</f>
        <v>2020-04</v>
      </c>
      <c r="Z5883" s="0" t="str">
        <f aca="false">"Q"&amp;ROUNDUP(MONTH(E5883)/3,0)&amp;"-"&amp;YEAR(E5883)</f>
        <v>Q2-2020</v>
      </c>
    </row>
    <row r="5884" customFormat="false" ht="14.25" hidden="false" customHeight="false" outlineLevel="0" collapsed="false">
      <c r="A5884" s="0" t="s">
        <v>5926</v>
      </c>
      <c r="B5884" s="0" t="s">
        <v>41</v>
      </c>
      <c r="C5884" s="0" t="s">
        <v>39</v>
      </c>
      <c r="D5884" s="9" t="n">
        <v>43800</v>
      </c>
      <c r="E5884" s="9" t="n">
        <v>43949</v>
      </c>
      <c r="F5884" s="9" t="n">
        <v>43965</v>
      </c>
      <c r="G5884" s="9" t="n">
        <v>43967</v>
      </c>
      <c r="H5884" s="10" t="s">
        <v>36</v>
      </c>
      <c r="I5884" s="0" t="n">
        <v>23</v>
      </c>
      <c r="J5884" s="0" t="n">
        <v>18</v>
      </c>
      <c r="K5884" s="0" t="n">
        <v>106</v>
      </c>
      <c r="L5884" s="0" t="n">
        <v>13</v>
      </c>
      <c r="M5884" s="0" t="n">
        <v>7</v>
      </c>
      <c r="N5884" s="11" t="n">
        <v>0.075</v>
      </c>
      <c r="O5884" s="12" t="n">
        <v>70.35</v>
      </c>
      <c r="P5884" s="12" t="n">
        <v>167.5</v>
      </c>
      <c r="Q5884" s="12" t="n">
        <f aca="false">M5884*P5884*(1-N5884)</f>
        <v>1084.5625</v>
      </c>
      <c r="R5884" s="12" t="n">
        <f aca="false">M5884*O5884</f>
        <v>492.45</v>
      </c>
      <c r="S5884" s="12" t="n">
        <f aca="false">Q5884-R5884</f>
        <v>592.1125</v>
      </c>
      <c r="T5884" s="11" t="n">
        <f aca="false">IFERROR(S5884/Q5884,0)</f>
        <v>0.545945945945946</v>
      </c>
      <c r="U5884" s="13" t="n">
        <f aca="false">F5884-E5884</f>
        <v>16</v>
      </c>
      <c r="V5884" s="13" t="n">
        <f aca="false">G5884-F5884</f>
        <v>2</v>
      </c>
      <c r="W5884" s="13" t="n">
        <f aca="false">G5884-E5884</f>
        <v>18</v>
      </c>
      <c r="X5884" s="10" t="n">
        <f aca="false">YEAR(E5884)</f>
        <v>2020</v>
      </c>
      <c r="Y5884" s="0" t="str">
        <f aca="false">TEXT(E5884,"yyyy-mm")</f>
        <v>2020-04</v>
      </c>
      <c r="Z5884" s="0" t="str">
        <f aca="false">"Q"&amp;ROUNDUP(MONTH(E5884)/3,0)&amp;"-"&amp;YEAR(E5884)</f>
        <v>Q2-2020</v>
      </c>
    </row>
    <row r="5885" customFormat="false" ht="14.25" hidden="false" customHeight="false" outlineLevel="0" collapsed="false">
      <c r="A5885" s="0" t="s">
        <v>5927</v>
      </c>
      <c r="B5885" s="0" t="s">
        <v>41</v>
      </c>
      <c r="C5885" s="0" t="s">
        <v>79</v>
      </c>
      <c r="D5885" s="9" t="n">
        <v>43800</v>
      </c>
      <c r="E5885" s="9" t="n">
        <v>43949</v>
      </c>
      <c r="F5885" s="9" t="n">
        <v>43966</v>
      </c>
      <c r="G5885" s="9" t="n">
        <v>43971</v>
      </c>
      <c r="H5885" s="10" t="s">
        <v>36</v>
      </c>
      <c r="I5885" s="0" t="n">
        <v>24</v>
      </c>
      <c r="J5885" s="0" t="n">
        <v>5</v>
      </c>
      <c r="K5885" s="0" t="n">
        <v>77</v>
      </c>
      <c r="L5885" s="0" t="n">
        <v>12</v>
      </c>
      <c r="M5885" s="0" t="n">
        <v>7</v>
      </c>
      <c r="N5885" s="11" t="n">
        <v>0.15</v>
      </c>
      <c r="O5885" s="12" t="n">
        <v>1303.02</v>
      </c>
      <c r="P5885" s="12" t="n">
        <v>2505.8</v>
      </c>
      <c r="Q5885" s="12" t="n">
        <f aca="false">M5885*P5885*(1-N5885)</f>
        <v>14909.51</v>
      </c>
      <c r="R5885" s="12" t="n">
        <f aca="false">M5885*O5885</f>
        <v>9121.14</v>
      </c>
      <c r="S5885" s="12" t="n">
        <f aca="false">Q5885-R5885</f>
        <v>5788.37</v>
      </c>
      <c r="T5885" s="11" t="n">
        <f aca="false">IFERROR(S5885/Q5885,0)</f>
        <v>0.388233416121657</v>
      </c>
      <c r="U5885" s="13" t="n">
        <f aca="false">F5885-E5885</f>
        <v>17</v>
      </c>
      <c r="V5885" s="13" t="n">
        <f aca="false">G5885-F5885</f>
        <v>5</v>
      </c>
      <c r="W5885" s="13" t="n">
        <f aca="false">G5885-E5885</f>
        <v>22</v>
      </c>
      <c r="X5885" s="10" t="n">
        <f aca="false">YEAR(E5885)</f>
        <v>2020</v>
      </c>
      <c r="Y5885" s="0" t="str">
        <f aca="false">TEXT(E5885,"yyyy-mm")</f>
        <v>2020-04</v>
      </c>
      <c r="Z5885" s="0" t="str">
        <f aca="false">"Q"&amp;ROUNDUP(MONTH(E5885)/3,0)&amp;"-"&amp;YEAR(E5885)</f>
        <v>Q2-2020</v>
      </c>
    </row>
    <row r="5886" customFormat="false" ht="14.25" hidden="false" customHeight="false" outlineLevel="0" collapsed="false">
      <c r="A5886" s="0" t="s">
        <v>5928</v>
      </c>
      <c r="B5886" s="0" t="s">
        <v>34</v>
      </c>
      <c r="C5886" s="0" t="s">
        <v>58</v>
      </c>
      <c r="D5886" s="9" t="n">
        <v>43800</v>
      </c>
      <c r="E5886" s="9" t="n">
        <v>43949</v>
      </c>
      <c r="F5886" s="9" t="n">
        <v>43960</v>
      </c>
      <c r="G5886" s="9" t="n">
        <v>43964</v>
      </c>
      <c r="H5886" s="10" t="s">
        <v>36</v>
      </c>
      <c r="I5886" s="0" t="n">
        <v>7</v>
      </c>
      <c r="J5886" s="0" t="n">
        <v>12</v>
      </c>
      <c r="K5886" s="0" t="n">
        <v>341</v>
      </c>
      <c r="L5886" s="0" t="n">
        <v>1</v>
      </c>
      <c r="M5886" s="0" t="n">
        <v>1</v>
      </c>
      <c r="N5886" s="11" t="n">
        <v>0.1</v>
      </c>
      <c r="O5886" s="12" t="n">
        <v>683.4</v>
      </c>
      <c r="P5886" s="12" t="n">
        <v>1139</v>
      </c>
      <c r="Q5886" s="12" t="n">
        <f aca="false">M5886*P5886*(1-N5886)</f>
        <v>1025.1</v>
      </c>
      <c r="R5886" s="12" t="n">
        <f aca="false">M5886*O5886</f>
        <v>683.4</v>
      </c>
      <c r="S5886" s="12" t="n">
        <f aca="false">Q5886-R5886</f>
        <v>341.7</v>
      </c>
      <c r="T5886" s="11" t="n">
        <f aca="false">IFERROR(S5886/Q5886,0)</f>
        <v>0.333333333333333</v>
      </c>
      <c r="U5886" s="13" t="n">
        <f aca="false">F5886-E5886</f>
        <v>11</v>
      </c>
      <c r="V5886" s="13" t="n">
        <f aca="false">G5886-F5886</f>
        <v>4</v>
      </c>
      <c r="W5886" s="13" t="n">
        <f aca="false">G5886-E5886</f>
        <v>15</v>
      </c>
      <c r="X5886" s="10" t="n">
        <f aca="false">YEAR(E5886)</f>
        <v>2020</v>
      </c>
      <c r="Y5886" s="0" t="str">
        <f aca="false">TEXT(E5886,"yyyy-mm")</f>
        <v>2020-04</v>
      </c>
      <c r="Z5886" s="0" t="str">
        <f aca="false">"Q"&amp;ROUNDUP(MONTH(E5886)/3,0)&amp;"-"&amp;YEAR(E5886)</f>
        <v>Q2-2020</v>
      </c>
    </row>
    <row r="5887" customFormat="false" ht="14.25" hidden="false" customHeight="false" outlineLevel="0" collapsed="false">
      <c r="A5887" s="0" t="s">
        <v>5929</v>
      </c>
      <c r="B5887" s="0" t="s">
        <v>34</v>
      </c>
      <c r="C5887" s="0" t="s">
        <v>39</v>
      </c>
      <c r="D5887" s="9" t="n">
        <v>43800</v>
      </c>
      <c r="E5887" s="9" t="n">
        <v>43949</v>
      </c>
      <c r="F5887" s="9" t="n">
        <v>43966</v>
      </c>
      <c r="G5887" s="9" t="n">
        <v>43972</v>
      </c>
      <c r="H5887" s="10" t="s">
        <v>36</v>
      </c>
      <c r="I5887" s="0" t="n">
        <v>10</v>
      </c>
      <c r="J5887" s="0" t="n">
        <v>6</v>
      </c>
      <c r="K5887" s="0" t="n">
        <v>98</v>
      </c>
      <c r="L5887" s="0" t="n">
        <v>44</v>
      </c>
      <c r="M5887" s="0" t="n">
        <v>4</v>
      </c>
      <c r="N5887" s="11" t="n">
        <v>0.05</v>
      </c>
      <c r="O5887" s="12" t="n">
        <v>2560.74</v>
      </c>
      <c r="P5887" s="12" t="n">
        <v>3939.6</v>
      </c>
      <c r="Q5887" s="12" t="n">
        <f aca="false">M5887*P5887*(1-N5887)</f>
        <v>14970.48</v>
      </c>
      <c r="R5887" s="12" t="n">
        <f aca="false">M5887*O5887</f>
        <v>10242.96</v>
      </c>
      <c r="S5887" s="12" t="n">
        <f aca="false">Q5887-R5887</f>
        <v>4727.52</v>
      </c>
      <c r="T5887" s="11" t="n">
        <f aca="false">IFERROR(S5887/Q5887,0)</f>
        <v>0.315789473684211</v>
      </c>
      <c r="U5887" s="13" t="n">
        <f aca="false">F5887-E5887</f>
        <v>17</v>
      </c>
      <c r="V5887" s="13" t="n">
        <f aca="false">G5887-F5887</f>
        <v>6</v>
      </c>
      <c r="W5887" s="13" t="n">
        <f aca="false">G5887-E5887</f>
        <v>23</v>
      </c>
      <c r="X5887" s="10" t="n">
        <f aca="false">YEAR(E5887)</f>
        <v>2020</v>
      </c>
      <c r="Y5887" s="0" t="str">
        <f aca="false">TEXT(E5887,"yyyy-mm")</f>
        <v>2020-04</v>
      </c>
      <c r="Z5887" s="0" t="str">
        <f aca="false">"Q"&amp;ROUNDUP(MONTH(E5887)/3,0)&amp;"-"&amp;YEAR(E5887)</f>
        <v>Q2-2020</v>
      </c>
    </row>
    <row r="5888" customFormat="false" ht="14.25" hidden="false" customHeight="false" outlineLevel="0" collapsed="false">
      <c r="A5888" s="0" t="s">
        <v>5930</v>
      </c>
      <c r="B5888" s="0" t="s">
        <v>34</v>
      </c>
      <c r="C5888" s="0" t="s">
        <v>58</v>
      </c>
      <c r="D5888" s="9" t="n">
        <v>43800</v>
      </c>
      <c r="E5888" s="9" t="n">
        <v>43949</v>
      </c>
      <c r="F5888" s="9" t="n">
        <v>43961</v>
      </c>
      <c r="G5888" s="9" t="n">
        <v>43971</v>
      </c>
      <c r="H5888" s="10" t="s">
        <v>36</v>
      </c>
      <c r="I5888" s="0" t="n">
        <v>1</v>
      </c>
      <c r="J5888" s="0" t="n">
        <v>18</v>
      </c>
      <c r="K5888" s="0" t="n">
        <v>349</v>
      </c>
      <c r="L5888" s="0" t="n">
        <v>46</v>
      </c>
      <c r="M5888" s="0" t="n">
        <v>1</v>
      </c>
      <c r="N5888" s="11" t="n">
        <v>0.2</v>
      </c>
      <c r="O5888" s="12" t="n">
        <v>1398.56</v>
      </c>
      <c r="P5888" s="12" t="n">
        <v>1969.8</v>
      </c>
      <c r="Q5888" s="12" t="n">
        <f aca="false">M5888*P5888*(1-N5888)</f>
        <v>1575.84</v>
      </c>
      <c r="R5888" s="12" t="n">
        <f aca="false">M5888*O5888</f>
        <v>1398.56</v>
      </c>
      <c r="S5888" s="12" t="n">
        <f aca="false">Q5888-R5888</f>
        <v>177.28</v>
      </c>
      <c r="T5888" s="11" t="n">
        <f aca="false">IFERROR(S5888/Q5888,0)</f>
        <v>0.112498730835618</v>
      </c>
      <c r="U5888" s="13" t="n">
        <f aca="false">F5888-E5888</f>
        <v>12</v>
      </c>
      <c r="V5888" s="13" t="n">
        <f aca="false">G5888-F5888</f>
        <v>10</v>
      </c>
      <c r="W5888" s="13" t="n">
        <f aca="false">G5888-E5888</f>
        <v>22</v>
      </c>
      <c r="X5888" s="10" t="n">
        <f aca="false">YEAR(E5888)</f>
        <v>2020</v>
      </c>
      <c r="Y5888" s="0" t="str">
        <f aca="false">TEXT(E5888,"yyyy-mm")</f>
        <v>2020-04</v>
      </c>
      <c r="Z5888" s="0" t="str">
        <f aca="false">"Q"&amp;ROUNDUP(MONTH(E5888)/3,0)&amp;"-"&amp;YEAR(E5888)</f>
        <v>Q2-2020</v>
      </c>
    </row>
    <row r="5889" customFormat="false" ht="14.25" hidden="false" customHeight="false" outlineLevel="0" collapsed="false">
      <c r="A5889" s="0" t="s">
        <v>5931</v>
      </c>
      <c r="B5889" s="0" t="s">
        <v>34</v>
      </c>
      <c r="C5889" s="0" t="s">
        <v>79</v>
      </c>
      <c r="D5889" s="9" t="n">
        <v>43800</v>
      </c>
      <c r="E5889" s="9" t="n">
        <v>43949</v>
      </c>
      <c r="F5889" s="9" t="n">
        <v>43967</v>
      </c>
      <c r="G5889" s="9" t="n">
        <v>43971</v>
      </c>
      <c r="H5889" s="10" t="s">
        <v>36</v>
      </c>
      <c r="I5889" s="0" t="n">
        <v>3</v>
      </c>
      <c r="J5889" s="0" t="n">
        <v>44</v>
      </c>
      <c r="K5889" s="0" t="n">
        <v>87</v>
      </c>
      <c r="L5889" s="0" t="n">
        <v>7</v>
      </c>
      <c r="M5889" s="0" t="n">
        <v>8</v>
      </c>
      <c r="N5889" s="11" t="n">
        <v>0.05</v>
      </c>
      <c r="O5889" s="12" t="n">
        <v>743.7</v>
      </c>
      <c r="P5889" s="12" t="n">
        <v>1005</v>
      </c>
      <c r="Q5889" s="12" t="n">
        <f aca="false">M5889*P5889*(1-N5889)</f>
        <v>7638</v>
      </c>
      <c r="R5889" s="12" t="n">
        <f aca="false">M5889*O5889</f>
        <v>5949.6</v>
      </c>
      <c r="S5889" s="12" t="n">
        <f aca="false">Q5889-R5889</f>
        <v>1688.4</v>
      </c>
      <c r="T5889" s="11" t="n">
        <f aca="false">IFERROR(S5889/Q5889,0)</f>
        <v>0.221052631578947</v>
      </c>
      <c r="U5889" s="13" t="n">
        <f aca="false">F5889-E5889</f>
        <v>18</v>
      </c>
      <c r="V5889" s="13" t="n">
        <f aca="false">G5889-F5889</f>
        <v>4</v>
      </c>
      <c r="W5889" s="13" t="n">
        <f aca="false">G5889-E5889</f>
        <v>22</v>
      </c>
      <c r="X5889" s="10" t="n">
        <f aca="false">YEAR(E5889)</f>
        <v>2020</v>
      </c>
      <c r="Y5889" s="0" t="str">
        <f aca="false">TEXT(E5889,"yyyy-mm")</f>
        <v>2020-04</v>
      </c>
      <c r="Z5889" s="0" t="str">
        <f aca="false">"Q"&amp;ROUNDUP(MONTH(E5889)/3,0)&amp;"-"&amp;YEAR(E5889)</f>
        <v>Q2-2020</v>
      </c>
    </row>
    <row r="5890" customFormat="false" ht="14.25" hidden="false" customHeight="false" outlineLevel="0" collapsed="false">
      <c r="A5890" s="0" t="s">
        <v>5932</v>
      </c>
      <c r="B5890" s="0" t="s">
        <v>34</v>
      </c>
      <c r="C5890" s="0" t="s">
        <v>48</v>
      </c>
      <c r="D5890" s="9" t="n">
        <v>43800</v>
      </c>
      <c r="E5890" s="9" t="n">
        <v>43949</v>
      </c>
      <c r="F5890" s="9" t="n">
        <v>43957</v>
      </c>
      <c r="G5890" s="9" t="n">
        <v>43961</v>
      </c>
      <c r="H5890" s="10" t="s">
        <v>36</v>
      </c>
      <c r="I5890" s="0" t="n">
        <v>1</v>
      </c>
      <c r="J5890" s="0" t="n">
        <v>35</v>
      </c>
      <c r="K5890" s="0" t="n">
        <v>16</v>
      </c>
      <c r="L5890" s="0" t="n">
        <v>37</v>
      </c>
      <c r="M5890" s="0" t="n">
        <v>5</v>
      </c>
      <c r="N5890" s="11" t="n">
        <v>0.15</v>
      </c>
      <c r="O5890" s="12" t="n">
        <v>380.29</v>
      </c>
      <c r="P5890" s="12" t="n">
        <v>864.3</v>
      </c>
      <c r="Q5890" s="12" t="n">
        <f aca="false">M5890*P5890*(1-N5890)</f>
        <v>3673.275</v>
      </c>
      <c r="R5890" s="12" t="n">
        <f aca="false">M5890*O5890</f>
        <v>1901.45</v>
      </c>
      <c r="S5890" s="12" t="n">
        <f aca="false">Q5890-R5890</f>
        <v>1771.825</v>
      </c>
      <c r="T5890" s="11" t="n">
        <f aca="false">IFERROR(S5890/Q5890,0)</f>
        <v>0.482355663542751</v>
      </c>
      <c r="U5890" s="13" t="n">
        <f aca="false">F5890-E5890</f>
        <v>8</v>
      </c>
      <c r="V5890" s="13" t="n">
        <f aca="false">G5890-F5890</f>
        <v>4</v>
      </c>
      <c r="W5890" s="13" t="n">
        <f aca="false">G5890-E5890</f>
        <v>12</v>
      </c>
      <c r="X5890" s="10" t="n">
        <f aca="false">YEAR(E5890)</f>
        <v>2020</v>
      </c>
      <c r="Y5890" s="0" t="str">
        <f aca="false">TEXT(E5890,"yyyy-mm")</f>
        <v>2020-04</v>
      </c>
      <c r="Z5890" s="0" t="str">
        <f aca="false">"Q"&amp;ROUNDUP(MONTH(E5890)/3,0)&amp;"-"&amp;YEAR(E5890)</f>
        <v>Q2-2020</v>
      </c>
    </row>
    <row r="5891" customFormat="false" ht="14.25" hidden="false" customHeight="false" outlineLevel="0" collapsed="false">
      <c r="A5891" s="0" t="s">
        <v>5933</v>
      </c>
      <c r="B5891" s="0" t="s">
        <v>38</v>
      </c>
      <c r="C5891" s="0" t="s">
        <v>35</v>
      </c>
      <c r="D5891" s="9" t="n">
        <v>43800</v>
      </c>
      <c r="E5891" s="9" t="n">
        <v>43949</v>
      </c>
      <c r="F5891" s="9" t="n">
        <v>43951</v>
      </c>
      <c r="G5891" s="9" t="n">
        <v>43954</v>
      </c>
      <c r="H5891" s="10" t="s">
        <v>36</v>
      </c>
      <c r="I5891" s="0" t="n">
        <v>15</v>
      </c>
      <c r="J5891" s="0" t="n">
        <v>31</v>
      </c>
      <c r="K5891" s="0" t="n">
        <v>210</v>
      </c>
      <c r="L5891" s="0" t="n">
        <v>28</v>
      </c>
      <c r="M5891" s="0" t="n">
        <v>4</v>
      </c>
      <c r="N5891" s="11" t="n">
        <v>0.15</v>
      </c>
      <c r="O5891" s="12" t="n">
        <v>150.35</v>
      </c>
      <c r="P5891" s="12" t="n">
        <v>227.8</v>
      </c>
      <c r="Q5891" s="12" t="n">
        <f aca="false">M5891*P5891*(1-N5891)</f>
        <v>774.52</v>
      </c>
      <c r="R5891" s="12" t="n">
        <f aca="false">M5891*O5891</f>
        <v>601.4</v>
      </c>
      <c r="S5891" s="12" t="n">
        <f aca="false">Q5891-R5891</f>
        <v>173.12</v>
      </c>
      <c r="T5891" s="11" t="n">
        <f aca="false">IFERROR(S5891/Q5891,0)</f>
        <v>0.223519082786758</v>
      </c>
      <c r="U5891" s="13" t="n">
        <f aca="false">F5891-E5891</f>
        <v>2</v>
      </c>
      <c r="V5891" s="13" t="n">
        <f aca="false">G5891-F5891</f>
        <v>3</v>
      </c>
      <c r="W5891" s="13" t="n">
        <f aca="false">G5891-E5891</f>
        <v>5</v>
      </c>
      <c r="X5891" s="10" t="n">
        <f aca="false">YEAR(E5891)</f>
        <v>2020</v>
      </c>
      <c r="Y5891" s="0" t="str">
        <f aca="false">TEXT(E5891,"yyyy-mm")</f>
        <v>2020-04</v>
      </c>
      <c r="Z5891" s="0" t="str">
        <f aca="false">"Q"&amp;ROUNDUP(MONTH(E5891)/3,0)&amp;"-"&amp;YEAR(E5891)</f>
        <v>Q2-2020</v>
      </c>
    </row>
    <row r="5892" customFormat="false" ht="14.25" hidden="false" customHeight="false" outlineLevel="0" collapsed="false">
      <c r="A5892" s="0" t="s">
        <v>5934</v>
      </c>
      <c r="B5892" s="0" t="s">
        <v>34</v>
      </c>
      <c r="C5892" s="0" t="s">
        <v>39</v>
      </c>
      <c r="D5892" s="9" t="n">
        <v>43800</v>
      </c>
      <c r="E5892" s="9" t="n">
        <v>43949</v>
      </c>
      <c r="F5892" s="9" t="n">
        <v>43967</v>
      </c>
      <c r="G5892" s="9" t="n">
        <v>43970</v>
      </c>
      <c r="H5892" s="10" t="s">
        <v>36</v>
      </c>
      <c r="I5892" s="0" t="n">
        <v>6</v>
      </c>
      <c r="J5892" s="0" t="n">
        <v>18</v>
      </c>
      <c r="K5892" s="0" t="n">
        <v>120</v>
      </c>
      <c r="L5892" s="0" t="n">
        <v>21</v>
      </c>
      <c r="M5892" s="0" t="n">
        <v>6</v>
      </c>
      <c r="N5892" s="11" t="n">
        <v>0.05</v>
      </c>
      <c r="O5892" s="12" t="n">
        <v>428.8</v>
      </c>
      <c r="P5892" s="12" t="n">
        <v>1072</v>
      </c>
      <c r="Q5892" s="12" t="n">
        <f aca="false">M5892*P5892*(1-N5892)</f>
        <v>6110.4</v>
      </c>
      <c r="R5892" s="12" t="n">
        <f aca="false">M5892*O5892</f>
        <v>2572.8</v>
      </c>
      <c r="S5892" s="12" t="n">
        <f aca="false">Q5892-R5892</f>
        <v>3537.6</v>
      </c>
      <c r="T5892" s="11" t="n">
        <f aca="false">IFERROR(S5892/Q5892,0)</f>
        <v>0.578947368421053</v>
      </c>
      <c r="U5892" s="13" t="n">
        <f aca="false">F5892-E5892</f>
        <v>18</v>
      </c>
      <c r="V5892" s="13" t="n">
        <f aca="false">G5892-F5892</f>
        <v>3</v>
      </c>
      <c r="W5892" s="13" t="n">
        <f aca="false">G5892-E5892</f>
        <v>21</v>
      </c>
      <c r="X5892" s="10" t="n">
        <f aca="false">YEAR(E5892)</f>
        <v>2020</v>
      </c>
      <c r="Y5892" s="0" t="str">
        <f aca="false">TEXT(E5892,"yyyy-mm")</f>
        <v>2020-04</v>
      </c>
      <c r="Z5892" s="0" t="str">
        <f aca="false">"Q"&amp;ROUNDUP(MONTH(E5892)/3,0)&amp;"-"&amp;YEAR(E5892)</f>
        <v>Q2-2020</v>
      </c>
    </row>
    <row r="5893" customFormat="false" ht="14.25" hidden="false" customHeight="false" outlineLevel="0" collapsed="false">
      <c r="A5893" s="0" t="s">
        <v>5935</v>
      </c>
      <c r="B5893" s="0" t="s">
        <v>43</v>
      </c>
      <c r="C5893" s="0" t="s">
        <v>39</v>
      </c>
      <c r="D5893" s="9" t="n">
        <v>43800</v>
      </c>
      <c r="E5893" s="9" t="n">
        <v>43950</v>
      </c>
      <c r="F5893" s="9" t="n">
        <v>43963</v>
      </c>
      <c r="G5893" s="9" t="n">
        <v>43971</v>
      </c>
      <c r="H5893" s="10" t="s">
        <v>36</v>
      </c>
      <c r="I5893" s="0" t="n">
        <v>26</v>
      </c>
      <c r="J5893" s="0" t="n">
        <v>30</v>
      </c>
      <c r="K5893" s="0" t="n">
        <v>176</v>
      </c>
      <c r="L5893" s="0" t="n">
        <v>31</v>
      </c>
      <c r="M5893" s="0" t="n">
        <v>6</v>
      </c>
      <c r="N5893" s="11" t="n">
        <v>0.05</v>
      </c>
      <c r="O5893" s="12" t="n">
        <v>557.78</v>
      </c>
      <c r="P5893" s="12" t="n">
        <v>743.7</v>
      </c>
      <c r="Q5893" s="12" t="n">
        <f aca="false">M5893*P5893*(1-N5893)</f>
        <v>4239.09</v>
      </c>
      <c r="R5893" s="12" t="n">
        <f aca="false">M5893*O5893</f>
        <v>3346.68</v>
      </c>
      <c r="S5893" s="12" t="n">
        <f aca="false">Q5893-R5893</f>
        <v>892.41</v>
      </c>
      <c r="T5893" s="11" t="n">
        <f aca="false">IFERROR(S5893/Q5893,0)</f>
        <v>0.210519238798893</v>
      </c>
      <c r="U5893" s="13" t="n">
        <f aca="false">F5893-E5893</f>
        <v>13</v>
      </c>
      <c r="V5893" s="13" t="n">
        <f aca="false">G5893-F5893</f>
        <v>8</v>
      </c>
      <c r="W5893" s="13" t="n">
        <f aca="false">G5893-E5893</f>
        <v>21</v>
      </c>
      <c r="X5893" s="10" t="n">
        <f aca="false">YEAR(E5893)</f>
        <v>2020</v>
      </c>
      <c r="Y5893" s="0" t="str">
        <f aca="false">TEXT(E5893,"yyyy-mm")</f>
        <v>2020-04</v>
      </c>
      <c r="Z5893" s="0" t="str">
        <f aca="false">"Q"&amp;ROUNDUP(MONTH(E5893)/3,0)&amp;"-"&amp;YEAR(E5893)</f>
        <v>Q2-2020</v>
      </c>
    </row>
    <row r="5894" customFormat="false" ht="14.25" hidden="false" customHeight="false" outlineLevel="0" collapsed="false">
      <c r="A5894" s="0" t="s">
        <v>5936</v>
      </c>
      <c r="B5894" s="0" t="s">
        <v>41</v>
      </c>
      <c r="C5894" s="0" t="s">
        <v>39</v>
      </c>
      <c r="D5894" s="9" t="n">
        <v>43800</v>
      </c>
      <c r="E5894" s="9" t="n">
        <v>43950</v>
      </c>
      <c r="F5894" s="9" t="n">
        <v>43956</v>
      </c>
      <c r="G5894" s="9" t="n">
        <v>43962</v>
      </c>
      <c r="H5894" s="10" t="s">
        <v>36</v>
      </c>
      <c r="I5894" s="0" t="n">
        <v>25</v>
      </c>
      <c r="J5894" s="0" t="n">
        <v>34</v>
      </c>
      <c r="K5894" s="0" t="n">
        <v>174</v>
      </c>
      <c r="L5894" s="0" t="n">
        <v>28</v>
      </c>
      <c r="M5894" s="0" t="n">
        <v>5</v>
      </c>
      <c r="N5894" s="11" t="n">
        <v>0.1</v>
      </c>
      <c r="O5894" s="12" t="n">
        <v>948.05</v>
      </c>
      <c r="P5894" s="12" t="n">
        <v>1896.1</v>
      </c>
      <c r="Q5894" s="12" t="n">
        <f aca="false">M5894*P5894*(1-N5894)</f>
        <v>8532.45</v>
      </c>
      <c r="R5894" s="12" t="n">
        <f aca="false">M5894*O5894</f>
        <v>4740.25</v>
      </c>
      <c r="S5894" s="12" t="n">
        <f aca="false">Q5894-R5894</f>
        <v>3792.2</v>
      </c>
      <c r="T5894" s="11" t="n">
        <f aca="false">IFERROR(S5894/Q5894,0)</f>
        <v>0.444444444444445</v>
      </c>
      <c r="U5894" s="13" t="n">
        <f aca="false">F5894-E5894</f>
        <v>6</v>
      </c>
      <c r="V5894" s="13" t="n">
        <f aca="false">G5894-F5894</f>
        <v>6</v>
      </c>
      <c r="W5894" s="13" t="n">
        <f aca="false">G5894-E5894</f>
        <v>12</v>
      </c>
      <c r="X5894" s="10" t="n">
        <f aca="false">YEAR(E5894)</f>
        <v>2020</v>
      </c>
      <c r="Y5894" s="0" t="str">
        <f aca="false">TEXT(E5894,"yyyy-mm")</f>
        <v>2020-04</v>
      </c>
      <c r="Z5894" s="0" t="str">
        <f aca="false">"Q"&amp;ROUNDUP(MONTH(E5894)/3,0)&amp;"-"&amp;YEAR(E5894)</f>
        <v>Q2-2020</v>
      </c>
    </row>
    <row r="5895" customFormat="false" ht="14.25" hidden="false" customHeight="false" outlineLevel="0" collapsed="false">
      <c r="A5895" s="0" t="s">
        <v>5937</v>
      </c>
      <c r="B5895" s="0" t="s">
        <v>34</v>
      </c>
      <c r="C5895" s="0" t="s">
        <v>48</v>
      </c>
      <c r="D5895" s="9" t="n">
        <v>43800</v>
      </c>
      <c r="E5895" s="9" t="n">
        <v>43950</v>
      </c>
      <c r="F5895" s="9" t="n">
        <v>43952</v>
      </c>
      <c r="G5895" s="9" t="n">
        <v>43953</v>
      </c>
      <c r="H5895" s="10" t="s">
        <v>36</v>
      </c>
      <c r="I5895" s="0" t="n">
        <v>9</v>
      </c>
      <c r="J5895" s="0" t="n">
        <v>26</v>
      </c>
      <c r="K5895" s="0" t="n">
        <v>21</v>
      </c>
      <c r="L5895" s="0" t="n">
        <v>11</v>
      </c>
      <c r="M5895" s="0" t="n">
        <v>7</v>
      </c>
      <c r="N5895" s="11" t="n">
        <v>0.2</v>
      </c>
      <c r="O5895" s="12" t="n">
        <v>1564.58</v>
      </c>
      <c r="P5895" s="12" t="n">
        <v>1862.6</v>
      </c>
      <c r="Q5895" s="12" t="n">
        <f aca="false">M5895*P5895*(1-N5895)</f>
        <v>10430.56</v>
      </c>
      <c r="R5895" s="12" t="n">
        <f aca="false">M5895*O5895</f>
        <v>10952.06</v>
      </c>
      <c r="S5895" s="12" t="n">
        <f aca="false">Q5895-R5895</f>
        <v>-521.5</v>
      </c>
      <c r="T5895" s="11" t="n">
        <f aca="false">IFERROR(S5895/Q5895,0)</f>
        <v>-0.0499973155803715</v>
      </c>
      <c r="U5895" s="13" t="n">
        <f aca="false">F5895-E5895</f>
        <v>2</v>
      </c>
      <c r="V5895" s="13" t="n">
        <f aca="false">G5895-F5895</f>
        <v>1</v>
      </c>
      <c r="W5895" s="13" t="n">
        <f aca="false">G5895-E5895</f>
        <v>3</v>
      </c>
      <c r="X5895" s="10" t="n">
        <f aca="false">YEAR(E5895)</f>
        <v>2020</v>
      </c>
      <c r="Y5895" s="0" t="str">
        <f aca="false">TEXT(E5895,"yyyy-mm")</f>
        <v>2020-04</v>
      </c>
      <c r="Z5895" s="0" t="str">
        <f aca="false">"Q"&amp;ROUNDUP(MONTH(E5895)/3,0)&amp;"-"&amp;YEAR(E5895)</f>
        <v>Q2-2020</v>
      </c>
    </row>
    <row r="5896" customFormat="false" ht="14.25" hidden="false" customHeight="false" outlineLevel="0" collapsed="false">
      <c r="A5896" s="0" t="s">
        <v>5938</v>
      </c>
      <c r="B5896" s="0" t="s">
        <v>43</v>
      </c>
      <c r="C5896" s="0" t="s">
        <v>46</v>
      </c>
      <c r="D5896" s="9" t="n">
        <v>43800</v>
      </c>
      <c r="E5896" s="9" t="n">
        <v>43950</v>
      </c>
      <c r="F5896" s="9" t="n">
        <v>43971</v>
      </c>
      <c r="G5896" s="9" t="n">
        <v>43975</v>
      </c>
      <c r="H5896" s="10" t="s">
        <v>36</v>
      </c>
      <c r="I5896" s="0" t="n">
        <v>26</v>
      </c>
      <c r="J5896" s="0" t="n">
        <v>21</v>
      </c>
      <c r="K5896" s="0" t="n">
        <v>287</v>
      </c>
      <c r="L5896" s="0" t="n">
        <v>19</v>
      </c>
      <c r="M5896" s="0" t="n">
        <v>7</v>
      </c>
      <c r="N5896" s="11" t="n">
        <v>0.1</v>
      </c>
      <c r="O5896" s="12" t="n">
        <v>3059.35</v>
      </c>
      <c r="P5896" s="12" t="n">
        <v>3872.6</v>
      </c>
      <c r="Q5896" s="12" t="n">
        <f aca="false">M5896*P5896*(1-N5896)</f>
        <v>24397.38</v>
      </c>
      <c r="R5896" s="12" t="n">
        <f aca="false">M5896*O5896</f>
        <v>21415.45</v>
      </c>
      <c r="S5896" s="12" t="n">
        <f aca="false">Q5896-R5896</f>
        <v>2981.93</v>
      </c>
      <c r="T5896" s="11" t="n">
        <f aca="false">IFERROR(S5896/Q5896,0)</f>
        <v>0.122223369886439</v>
      </c>
      <c r="U5896" s="13" t="n">
        <f aca="false">F5896-E5896</f>
        <v>21</v>
      </c>
      <c r="V5896" s="13" t="n">
        <f aca="false">G5896-F5896</f>
        <v>4</v>
      </c>
      <c r="W5896" s="13" t="n">
        <f aca="false">G5896-E5896</f>
        <v>25</v>
      </c>
      <c r="X5896" s="10" t="n">
        <f aca="false">YEAR(E5896)</f>
        <v>2020</v>
      </c>
      <c r="Y5896" s="0" t="str">
        <f aca="false">TEXT(E5896,"yyyy-mm")</f>
        <v>2020-04</v>
      </c>
      <c r="Z5896" s="0" t="str">
        <f aca="false">"Q"&amp;ROUNDUP(MONTH(E5896)/3,0)&amp;"-"&amp;YEAR(E5896)</f>
        <v>Q2-2020</v>
      </c>
    </row>
    <row r="5897" customFormat="false" ht="14.25" hidden="false" customHeight="false" outlineLevel="0" collapsed="false">
      <c r="A5897" s="0" t="s">
        <v>5939</v>
      </c>
      <c r="B5897" s="0" t="s">
        <v>38</v>
      </c>
      <c r="C5897" s="0" t="s">
        <v>35</v>
      </c>
      <c r="D5897" s="9" t="n">
        <v>43800</v>
      </c>
      <c r="E5897" s="9" t="n">
        <v>43950</v>
      </c>
      <c r="F5897" s="9" t="n">
        <v>43968</v>
      </c>
      <c r="G5897" s="9" t="n">
        <v>43975</v>
      </c>
      <c r="H5897" s="10" t="s">
        <v>36</v>
      </c>
      <c r="I5897" s="0" t="n">
        <v>15</v>
      </c>
      <c r="J5897" s="0" t="n">
        <v>16</v>
      </c>
      <c r="K5897" s="0" t="n">
        <v>233</v>
      </c>
      <c r="L5897" s="0" t="n">
        <v>16</v>
      </c>
      <c r="M5897" s="0" t="n">
        <v>2</v>
      </c>
      <c r="N5897" s="11" t="n">
        <v>0.075</v>
      </c>
      <c r="O5897" s="12" t="n">
        <v>1512.19</v>
      </c>
      <c r="P5897" s="12" t="n">
        <v>2479</v>
      </c>
      <c r="Q5897" s="12" t="n">
        <f aca="false">M5897*P5897*(1-N5897)</f>
        <v>4586.15</v>
      </c>
      <c r="R5897" s="12" t="n">
        <f aca="false">M5897*O5897</f>
        <v>3024.38</v>
      </c>
      <c r="S5897" s="12" t="n">
        <f aca="false">Q5897-R5897</f>
        <v>1561.77</v>
      </c>
      <c r="T5897" s="11" t="n">
        <f aca="false">IFERROR(S5897/Q5897,0)</f>
        <v>0.340540540540541</v>
      </c>
      <c r="U5897" s="13" t="n">
        <f aca="false">F5897-E5897</f>
        <v>18</v>
      </c>
      <c r="V5897" s="13" t="n">
        <f aca="false">G5897-F5897</f>
        <v>7</v>
      </c>
      <c r="W5897" s="13" t="n">
        <f aca="false">G5897-E5897</f>
        <v>25</v>
      </c>
      <c r="X5897" s="10" t="n">
        <f aca="false">YEAR(E5897)</f>
        <v>2020</v>
      </c>
      <c r="Y5897" s="0" t="str">
        <f aca="false">TEXT(E5897,"yyyy-mm")</f>
        <v>2020-04</v>
      </c>
      <c r="Z5897" s="0" t="str">
        <f aca="false">"Q"&amp;ROUNDUP(MONTH(E5897)/3,0)&amp;"-"&amp;YEAR(E5897)</f>
        <v>Q2-2020</v>
      </c>
    </row>
    <row r="5898" customFormat="false" ht="14.25" hidden="false" customHeight="false" outlineLevel="0" collapsed="false">
      <c r="A5898" s="0" t="s">
        <v>5940</v>
      </c>
      <c r="B5898" s="0" t="s">
        <v>41</v>
      </c>
      <c r="C5898" s="0" t="s">
        <v>35</v>
      </c>
      <c r="D5898" s="9" t="n">
        <v>43900</v>
      </c>
      <c r="E5898" s="9" t="n">
        <v>43950</v>
      </c>
      <c r="F5898" s="9" t="n">
        <v>43960</v>
      </c>
      <c r="G5898" s="9" t="n">
        <v>43964</v>
      </c>
      <c r="H5898" s="10" t="s">
        <v>36</v>
      </c>
      <c r="I5898" s="0" t="n">
        <v>25</v>
      </c>
      <c r="J5898" s="0" t="n">
        <v>5</v>
      </c>
      <c r="K5898" s="0" t="n">
        <v>249</v>
      </c>
      <c r="L5898" s="0" t="n">
        <v>9</v>
      </c>
      <c r="M5898" s="0" t="n">
        <v>5</v>
      </c>
      <c r="N5898" s="11" t="n">
        <v>0.075</v>
      </c>
      <c r="O5898" s="12" t="n">
        <v>1200.64</v>
      </c>
      <c r="P5898" s="12" t="n">
        <v>1715.2</v>
      </c>
      <c r="Q5898" s="12" t="n">
        <f aca="false">M5898*P5898*(1-N5898)</f>
        <v>7932.8</v>
      </c>
      <c r="R5898" s="12" t="n">
        <f aca="false">M5898*O5898</f>
        <v>6003.2</v>
      </c>
      <c r="S5898" s="12" t="n">
        <f aca="false">Q5898-R5898</f>
        <v>1929.6</v>
      </c>
      <c r="T5898" s="11" t="n">
        <f aca="false">IFERROR(S5898/Q5898,0)</f>
        <v>0.243243243243243</v>
      </c>
      <c r="U5898" s="13" t="n">
        <f aca="false">F5898-E5898</f>
        <v>10</v>
      </c>
      <c r="V5898" s="13" t="n">
        <f aca="false">G5898-F5898</f>
        <v>4</v>
      </c>
      <c r="W5898" s="13" t="n">
        <f aca="false">G5898-E5898</f>
        <v>14</v>
      </c>
      <c r="X5898" s="10" t="n">
        <f aca="false">YEAR(E5898)</f>
        <v>2020</v>
      </c>
      <c r="Y5898" s="0" t="str">
        <f aca="false">TEXT(E5898,"yyyy-mm")</f>
        <v>2020-04</v>
      </c>
      <c r="Z5898" s="0" t="str">
        <f aca="false">"Q"&amp;ROUNDUP(MONTH(E5898)/3,0)&amp;"-"&amp;YEAR(E5898)</f>
        <v>Q2-2020</v>
      </c>
    </row>
    <row r="5899" customFormat="false" ht="14.25" hidden="false" customHeight="false" outlineLevel="0" collapsed="false">
      <c r="A5899" s="0" t="s">
        <v>5941</v>
      </c>
      <c r="B5899" s="0" t="s">
        <v>34</v>
      </c>
      <c r="C5899" s="0" t="s">
        <v>35</v>
      </c>
      <c r="D5899" s="9" t="n">
        <v>43800</v>
      </c>
      <c r="E5899" s="9" t="n">
        <v>43950</v>
      </c>
      <c r="F5899" s="9" t="n">
        <v>43963</v>
      </c>
      <c r="G5899" s="9" t="n">
        <v>43973</v>
      </c>
      <c r="H5899" s="10" t="s">
        <v>36</v>
      </c>
      <c r="I5899" s="0" t="n">
        <v>3</v>
      </c>
      <c r="J5899" s="0" t="n">
        <v>41</v>
      </c>
      <c r="K5899" s="0" t="n">
        <v>245</v>
      </c>
      <c r="L5899" s="0" t="n">
        <v>38</v>
      </c>
      <c r="M5899" s="0" t="n">
        <v>4</v>
      </c>
      <c r="N5899" s="11" t="n">
        <v>0.05</v>
      </c>
      <c r="O5899" s="12" t="n">
        <v>1884.44</v>
      </c>
      <c r="P5899" s="12" t="n">
        <v>3845.8</v>
      </c>
      <c r="Q5899" s="12" t="n">
        <f aca="false">M5899*P5899*(1-N5899)</f>
        <v>14614.04</v>
      </c>
      <c r="R5899" s="12" t="n">
        <f aca="false">M5899*O5899</f>
        <v>7537.76</v>
      </c>
      <c r="S5899" s="12" t="n">
        <f aca="false">Q5899-R5899</f>
        <v>7076.28</v>
      </c>
      <c r="T5899" s="11" t="n">
        <f aca="false">IFERROR(S5899/Q5899,0)</f>
        <v>0.484211073734573</v>
      </c>
      <c r="U5899" s="13" t="n">
        <f aca="false">F5899-E5899</f>
        <v>13</v>
      </c>
      <c r="V5899" s="13" t="n">
        <f aca="false">G5899-F5899</f>
        <v>10</v>
      </c>
      <c r="W5899" s="13" t="n">
        <f aca="false">G5899-E5899</f>
        <v>23</v>
      </c>
      <c r="X5899" s="10" t="n">
        <f aca="false">YEAR(E5899)</f>
        <v>2020</v>
      </c>
      <c r="Y5899" s="0" t="str">
        <f aca="false">TEXT(E5899,"yyyy-mm")</f>
        <v>2020-04</v>
      </c>
      <c r="Z5899" s="0" t="str">
        <f aca="false">"Q"&amp;ROUNDUP(MONTH(E5899)/3,0)&amp;"-"&amp;YEAR(E5899)</f>
        <v>Q2-2020</v>
      </c>
    </row>
    <row r="5900" customFormat="false" ht="14.25" hidden="false" customHeight="false" outlineLevel="0" collapsed="false">
      <c r="A5900" s="0" t="s">
        <v>5942</v>
      </c>
      <c r="B5900" s="0" t="s">
        <v>38</v>
      </c>
      <c r="C5900" s="0" t="s">
        <v>39</v>
      </c>
      <c r="D5900" s="9" t="n">
        <v>43800</v>
      </c>
      <c r="E5900" s="9" t="n">
        <v>43950</v>
      </c>
      <c r="F5900" s="9" t="n">
        <v>43967</v>
      </c>
      <c r="G5900" s="9" t="n">
        <v>43973</v>
      </c>
      <c r="H5900" s="10" t="s">
        <v>36</v>
      </c>
      <c r="I5900" s="0" t="n">
        <v>17</v>
      </c>
      <c r="J5900" s="0" t="n">
        <v>9</v>
      </c>
      <c r="K5900" s="0" t="n">
        <v>196</v>
      </c>
      <c r="L5900" s="0" t="n">
        <v>40</v>
      </c>
      <c r="M5900" s="0" t="n">
        <v>8</v>
      </c>
      <c r="N5900" s="11" t="n">
        <v>0.05</v>
      </c>
      <c r="O5900" s="12" t="n">
        <v>2049.66</v>
      </c>
      <c r="P5900" s="12" t="n">
        <v>3202.6</v>
      </c>
      <c r="Q5900" s="12" t="n">
        <f aca="false">M5900*P5900*(1-N5900)</f>
        <v>24339.76</v>
      </c>
      <c r="R5900" s="12" t="n">
        <f aca="false">M5900*O5900</f>
        <v>16397.28</v>
      </c>
      <c r="S5900" s="12" t="n">
        <f aca="false">Q5900-R5900</f>
        <v>7942.48</v>
      </c>
      <c r="T5900" s="11" t="n">
        <f aca="false">IFERROR(S5900/Q5900,0)</f>
        <v>0.326317104194947</v>
      </c>
      <c r="U5900" s="13" t="n">
        <f aca="false">F5900-E5900</f>
        <v>17</v>
      </c>
      <c r="V5900" s="13" t="n">
        <f aca="false">G5900-F5900</f>
        <v>6</v>
      </c>
      <c r="W5900" s="13" t="n">
        <f aca="false">G5900-E5900</f>
        <v>23</v>
      </c>
      <c r="X5900" s="10" t="n">
        <f aca="false">YEAR(E5900)</f>
        <v>2020</v>
      </c>
      <c r="Y5900" s="0" t="str">
        <f aca="false">TEXT(E5900,"yyyy-mm")</f>
        <v>2020-04</v>
      </c>
      <c r="Z5900" s="0" t="str">
        <f aca="false">"Q"&amp;ROUNDUP(MONTH(E5900)/3,0)&amp;"-"&amp;YEAR(E5900)</f>
        <v>Q2-2020</v>
      </c>
    </row>
    <row r="5901" customFormat="false" ht="14.25" hidden="false" customHeight="false" outlineLevel="0" collapsed="false">
      <c r="A5901" s="0" t="s">
        <v>5943</v>
      </c>
      <c r="B5901" s="0" t="s">
        <v>41</v>
      </c>
      <c r="C5901" s="0" t="s">
        <v>46</v>
      </c>
      <c r="D5901" s="9" t="n">
        <v>43900</v>
      </c>
      <c r="E5901" s="9" t="n">
        <v>43950</v>
      </c>
      <c r="F5901" s="9" t="n">
        <v>43968</v>
      </c>
      <c r="G5901" s="9" t="n">
        <v>43971</v>
      </c>
      <c r="H5901" s="10" t="s">
        <v>36</v>
      </c>
      <c r="I5901" s="0" t="n">
        <v>24</v>
      </c>
      <c r="J5901" s="0" t="n">
        <v>22</v>
      </c>
      <c r="K5901" s="0" t="n">
        <v>322</v>
      </c>
      <c r="L5901" s="0" t="n">
        <v>30</v>
      </c>
      <c r="M5901" s="0" t="n">
        <v>1</v>
      </c>
      <c r="N5901" s="11" t="n">
        <v>0.1</v>
      </c>
      <c r="O5901" s="12" t="n">
        <v>438.18</v>
      </c>
      <c r="P5901" s="12" t="n">
        <v>730.3</v>
      </c>
      <c r="Q5901" s="12" t="n">
        <f aca="false">M5901*P5901*(1-N5901)</f>
        <v>657.27</v>
      </c>
      <c r="R5901" s="12" t="n">
        <f aca="false">M5901*O5901</f>
        <v>438.18</v>
      </c>
      <c r="S5901" s="12" t="n">
        <f aca="false">Q5901-R5901</f>
        <v>219.09</v>
      </c>
      <c r="T5901" s="11" t="n">
        <f aca="false">IFERROR(S5901/Q5901,0)</f>
        <v>0.333333333333333</v>
      </c>
      <c r="U5901" s="13" t="n">
        <f aca="false">F5901-E5901</f>
        <v>18</v>
      </c>
      <c r="V5901" s="13" t="n">
        <f aca="false">G5901-F5901</f>
        <v>3</v>
      </c>
      <c r="W5901" s="13" t="n">
        <f aca="false">G5901-E5901</f>
        <v>21</v>
      </c>
      <c r="X5901" s="10" t="n">
        <f aca="false">YEAR(E5901)</f>
        <v>2020</v>
      </c>
      <c r="Y5901" s="0" t="str">
        <f aca="false">TEXT(E5901,"yyyy-mm")</f>
        <v>2020-04</v>
      </c>
      <c r="Z5901" s="0" t="str">
        <f aca="false">"Q"&amp;ROUNDUP(MONTH(E5901)/3,0)&amp;"-"&amp;YEAR(E5901)</f>
        <v>Q2-2020</v>
      </c>
    </row>
    <row r="5902" customFormat="false" ht="14.25" hidden="false" customHeight="false" outlineLevel="0" collapsed="false">
      <c r="A5902" s="0" t="s">
        <v>5944</v>
      </c>
      <c r="B5902" s="0" t="s">
        <v>34</v>
      </c>
      <c r="C5902" s="0" t="s">
        <v>35</v>
      </c>
      <c r="D5902" s="9" t="n">
        <v>43900</v>
      </c>
      <c r="E5902" s="9" t="n">
        <v>43950</v>
      </c>
      <c r="F5902" s="9" t="n">
        <v>43954</v>
      </c>
      <c r="G5902" s="9" t="n">
        <v>43964</v>
      </c>
      <c r="H5902" s="10" t="s">
        <v>36</v>
      </c>
      <c r="I5902" s="0" t="n">
        <v>2</v>
      </c>
      <c r="J5902" s="0" t="n">
        <v>38</v>
      </c>
      <c r="K5902" s="0" t="n">
        <v>261</v>
      </c>
      <c r="L5902" s="0" t="n">
        <v>22</v>
      </c>
      <c r="M5902" s="0" t="n">
        <v>4</v>
      </c>
      <c r="N5902" s="11" t="n">
        <v>0.4</v>
      </c>
      <c r="O5902" s="12" t="n">
        <v>1549.31</v>
      </c>
      <c r="P5902" s="12" t="n">
        <v>1889.4</v>
      </c>
      <c r="Q5902" s="12" t="n">
        <f aca="false">M5902*P5902*(1-N5902)</f>
        <v>4534.56</v>
      </c>
      <c r="R5902" s="12" t="n">
        <f aca="false">M5902*O5902</f>
        <v>6197.24</v>
      </c>
      <c r="S5902" s="12" t="n">
        <f aca="false">Q5902-R5902</f>
        <v>-1662.68</v>
      </c>
      <c r="T5902" s="11" t="n">
        <f aca="false">IFERROR(S5902/Q5902,0)</f>
        <v>-0.366668430895169</v>
      </c>
      <c r="U5902" s="13" t="n">
        <f aca="false">F5902-E5902</f>
        <v>4</v>
      </c>
      <c r="V5902" s="13" t="n">
        <f aca="false">G5902-F5902</f>
        <v>10</v>
      </c>
      <c r="W5902" s="13" t="n">
        <f aca="false">G5902-E5902</f>
        <v>14</v>
      </c>
      <c r="X5902" s="10" t="n">
        <f aca="false">YEAR(E5902)</f>
        <v>2020</v>
      </c>
      <c r="Y5902" s="0" t="str">
        <f aca="false">TEXT(E5902,"yyyy-mm")</f>
        <v>2020-04</v>
      </c>
      <c r="Z5902" s="0" t="str">
        <f aca="false">"Q"&amp;ROUNDUP(MONTH(E5902)/3,0)&amp;"-"&amp;YEAR(E5902)</f>
        <v>Q2-2020</v>
      </c>
    </row>
    <row r="5903" customFormat="false" ht="14.25" hidden="false" customHeight="false" outlineLevel="0" collapsed="false">
      <c r="A5903" s="0" t="s">
        <v>5945</v>
      </c>
      <c r="B5903" s="0" t="s">
        <v>34</v>
      </c>
      <c r="C5903" s="0" t="s">
        <v>39</v>
      </c>
      <c r="D5903" s="9" t="n">
        <v>43900</v>
      </c>
      <c r="E5903" s="9" t="n">
        <v>43951</v>
      </c>
      <c r="F5903" s="9" t="n">
        <v>43976</v>
      </c>
      <c r="G5903" s="9" t="n">
        <v>43978</v>
      </c>
      <c r="H5903" s="10" t="s">
        <v>36</v>
      </c>
      <c r="I5903" s="0" t="n">
        <v>9</v>
      </c>
      <c r="J5903" s="0" t="n">
        <v>44</v>
      </c>
      <c r="K5903" s="0" t="n">
        <v>201</v>
      </c>
      <c r="L5903" s="0" t="n">
        <v>29</v>
      </c>
      <c r="M5903" s="0" t="n">
        <v>4</v>
      </c>
      <c r="N5903" s="11" t="n">
        <v>0.05</v>
      </c>
      <c r="O5903" s="12" t="n">
        <v>3343.03</v>
      </c>
      <c r="P5903" s="12" t="n">
        <v>3979.8</v>
      </c>
      <c r="Q5903" s="12" t="n">
        <f aca="false">M5903*P5903*(1-N5903)</f>
        <v>15123.24</v>
      </c>
      <c r="R5903" s="12" t="n">
        <f aca="false">M5903*O5903</f>
        <v>13372.12</v>
      </c>
      <c r="S5903" s="12" t="n">
        <f aca="false">Q5903-R5903</f>
        <v>1751.12</v>
      </c>
      <c r="T5903" s="11" t="n">
        <f aca="false">IFERROR(S5903/Q5903,0)</f>
        <v>0.115790002671385</v>
      </c>
      <c r="U5903" s="13" t="n">
        <f aca="false">F5903-E5903</f>
        <v>25</v>
      </c>
      <c r="V5903" s="13" t="n">
        <f aca="false">G5903-F5903</f>
        <v>2</v>
      </c>
      <c r="W5903" s="13" t="n">
        <f aca="false">G5903-E5903</f>
        <v>27</v>
      </c>
      <c r="X5903" s="10" t="n">
        <f aca="false">YEAR(E5903)</f>
        <v>2020</v>
      </c>
      <c r="Y5903" s="0" t="str">
        <f aca="false">TEXT(E5903,"yyyy-mm")</f>
        <v>2020-04</v>
      </c>
      <c r="Z5903" s="0" t="str">
        <f aca="false">"Q"&amp;ROUNDUP(MONTH(E5903)/3,0)&amp;"-"&amp;YEAR(E5903)</f>
        <v>Q2-2020</v>
      </c>
    </row>
    <row r="5904" customFormat="false" ht="14.25" hidden="false" customHeight="false" outlineLevel="0" collapsed="false">
      <c r="A5904" s="0" t="s">
        <v>5946</v>
      </c>
      <c r="B5904" s="0" t="s">
        <v>34</v>
      </c>
      <c r="C5904" s="0" t="s">
        <v>79</v>
      </c>
      <c r="D5904" s="9" t="n">
        <v>43900</v>
      </c>
      <c r="E5904" s="9" t="n">
        <v>43951</v>
      </c>
      <c r="F5904" s="9" t="n">
        <v>43973</v>
      </c>
      <c r="G5904" s="9" t="n">
        <v>43975</v>
      </c>
      <c r="H5904" s="10" t="s">
        <v>36</v>
      </c>
      <c r="I5904" s="0" t="n">
        <v>1</v>
      </c>
      <c r="J5904" s="0" t="n">
        <v>50</v>
      </c>
      <c r="K5904" s="0" t="n">
        <v>80</v>
      </c>
      <c r="L5904" s="0" t="n">
        <v>34</v>
      </c>
      <c r="M5904" s="0" t="n">
        <v>1</v>
      </c>
      <c r="N5904" s="11" t="n">
        <v>0.1</v>
      </c>
      <c r="O5904" s="12" t="n">
        <v>1559.76</v>
      </c>
      <c r="P5904" s="12" t="n">
        <v>1949.7</v>
      </c>
      <c r="Q5904" s="12" t="n">
        <f aca="false">M5904*P5904*(1-N5904)</f>
        <v>1754.73</v>
      </c>
      <c r="R5904" s="12" t="n">
        <f aca="false">M5904*O5904</f>
        <v>1559.76</v>
      </c>
      <c r="S5904" s="12" t="n">
        <f aca="false">Q5904-R5904</f>
        <v>194.97</v>
      </c>
      <c r="T5904" s="11" t="n">
        <f aca="false">IFERROR(S5904/Q5904,0)</f>
        <v>0.111111111111111</v>
      </c>
      <c r="U5904" s="13" t="n">
        <f aca="false">F5904-E5904</f>
        <v>22</v>
      </c>
      <c r="V5904" s="13" t="n">
        <f aca="false">G5904-F5904</f>
        <v>2</v>
      </c>
      <c r="W5904" s="13" t="n">
        <f aca="false">G5904-E5904</f>
        <v>24</v>
      </c>
      <c r="X5904" s="10" t="n">
        <f aca="false">YEAR(E5904)</f>
        <v>2020</v>
      </c>
      <c r="Y5904" s="0" t="str">
        <f aca="false">TEXT(E5904,"yyyy-mm")</f>
        <v>2020-04</v>
      </c>
      <c r="Z5904" s="0" t="str">
        <f aca="false">"Q"&amp;ROUNDUP(MONTH(E5904)/3,0)&amp;"-"&amp;YEAR(E5904)</f>
        <v>Q2-2020</v>
      </c>
    </row>
    <row r="5905" customFormat="false" ht="14.25" hidden="false" customHeight="false" outlineLevel="0" collapsed="false">
      <c r="A5905" s="0" t="s">
        <v>5947</v>
      </c>
      <c r="B5905" s="0" t="s">
        <v>38</v>
      </c>
      <c r="C5905" s="0" t="s">
        <v>48</v>
      </c>
      <c r="D5905" s="9" t="n">
        <v>43800</v>
      </c>
      <c r="E5905" s="9" t="n">
        <v>43951</v>
      </c>
      <c r="F5905" s="9" t="n">
        <v>43960</v>
      </c>
      <c r="G5905" s="9" t="n">
        <v>43962</v>
      </c>
      <c r="H5905" s="10" t="s">
        <v>36</v>
      </c>
      <c r="I5905" s="0" t="n">
        <v>18</v>
      </c>
      <c r="J5905" s="0" t="n">
        <v>9</v>
      </c>
      <c r="K5905" s="0" t="n">
        <v>38</v>
      </c>
      <c r="L5905" s="0" t="n">
        <v>20</v>
      </c>
      <c r="M5905" s="0" t="n">
        <v>2</v>
      </c>
      <c r="N5905" s="11" t="n">
        <v>0.15</v>
      </c>
      <c r="O5905" s="12" t="n">
        <v>1683.38</v>
      </c>
      <c r="P5905" s="12" t="n">
        <v>2244.5</v>
      </c>
      <c r="Q5905" s="12" t="n">
        <f aca="false">M5905*P5905*(1-N5905)</f>
        <v>3815.65</v>
      </c>
      <c r="R5905" s="12" t="n">
        <f aca="false">M5905*O5905</f>
        <v>3366.76</v>
      </c>
      <c r="S5905" s="12" t="n">
        <f aca="false">Q5905-R5905</f>
        <v>448.89</v>
      </c>
      <c r="T5905" s="11" t="n">
        <f aca="false">IFERROR(S5905/Q5905,0)</f>
        <v>0.11764443803808</v>
      </c>
      <c r="U5905" s="13" t="n">
        <f aca="false">F5905-E5905</f>
        <v>9</v>
      </c>
      <c r="V5905" s="13" t="n">
        <f aca="false">G5905-F5905</f>
        <v>2</v>
      </c>
      <c r="W5905" s="13" t="n">
        <f aca="false">G5905-E5905</f>
        <v>11</v>
      </c>
      <c r="X5905" s="10" t="n">
        <f aca="false">YEAR(E5905)</f>
        <v>2020</v>
      </c>
      <c r="Y5905" s="0" t="str">
        <f aca="false">TEXT(E5905,"yyyy-mm")</f>
        <v>2020-04</v>
      </c>
      <c r="Z5905" s="0" t="str">
        <f aca="false">"Q"&amp;ROUNDUP(MONTH(E5905)/3,0)&amp;"-"&amp;YEAR(E5905)</f>
        <v>Q2-2020</v>
      </c>
    </row>
    <row r="5906" customFormat="false" ht="14.25" hidden="false" customHeight="false" outlineLevel="0" collapsed="false">
      <c r="A5906" s="0" t="s">
        <v>5948</v>
      </c>
      <c r="B5906" s="0" t="s">
        <v>34</v>
      </c>
      <c r="C5906" s="0" t="s">
        <v>39</v>
      </c>
      <c r="D5906" s="9" t="n">
        <v>43800</v>
      </c>
      <c r="E5906" s="9" t="n">
        <v>43951</v>
      </c>
      <c r="F5906" s="9" t="n">
        <v>43961</v>
      </c>
      <c r="G5906" s="9" t="n">
        <v>43969</v>
      </c>
      <c r="H5906" s="10" t="s">
        <v>36</v>
      </c>
      <c r="I5906" s="0" t="n">
        <v>3</v>
      </c>
      <c r="J5906" s="0" t="n">
        <v>9</v>
      </c>
      <c r="K5906" s="0" t="n">
        <v>160</v>
      </c>
      <c r="L5906" s="0" t="n">
        <v>10</v>
      </c>
      <c r="M5906" s="0" t="n">
        <v>8</v>
      </c>
      <c r="N5906" s="11" t="n">
        <v>0.1</v>
      </c>
      <c r="O5906" s="12" t="n">
        <v>1231.13</v>
      </c>
      <c r="P5906" s="12" t="n">
        <v>2512.5</v>
      </c>
      <c r="Q5906" s="12" t="n">
        <f aca="false">M5906*P5906*(1-N5906)</f>
        <v>18090</v>
      </c>
      <c r="R5906" s="12" t="n">
        <f aca="false">M5906*O5906</f>
        <v>9849.04</v>
      </c>
      <c r="S5906" s="12" t="n">
        <f aca="false">Q5906-R5906</f>
        <v>8240.96</v>
      </c>
      <c r="T5906" s="11" t="n">
        <f aca="false">IFERROR(S5906/Q5906,0)</f>
        <v>0.455553344389165</v>
      </c>
      <c r="U5906" s="13" t="n">
        <f aca="false">F5906-E5906</f>
        <v>10</v>
      </c>
      <c r="V5906" s="13" t="n">
        <f aca="false">G5906-F5906</f>
        <v>8</v>
      </c>
      <c r="W5906" s="13" t="n">
        <f aca="false">G5906-E5906</f>
        <v>18</v>
      </c>
      <c r="X5906" s="10" t="n">
        <f aca="false">YEAR(E5906)</f>
        <v>2020</v>
      </c>
      <c r="Y5906" s="0" t="str">
        <f aca="false">TEXT(E5906,"yyyy-mm")</f>
        <v>2020-04</v>
      </c>
      <c r="Z5906" s="0" t="str">
        <f aca="false">"Q"&amp;ROUNDUP(MONTH(E5906)/3,0)&amp;"-"&amp;YEAR(E5906)</f>
        <v>Q2-2020</v>
      </c>
    </row>
    <row r="5907" customFormat="false" ht="14.25" hidden="false" customHeight="false" outlineLevel="0" collapsed="false">
      <c r="A5907" s="0" t="s">
        <v>5949</v>
      </c>
      <c r="B5907" s="0" t="s">
        <v>34</v>
      </c>
      <c r="C5907" s="0" t="s">
        <v>39</v>
      </c>
      <c r="D5907" s="9" t="n">
        <v>43900</v>
      </c>
      <c r="E5907" s="9" t="n">
        <v>43951</v>
      </c>
      <c r="F5907" s="9" t="n">
        <v>43960</v>
      </c>
      <c r="G5907" s="9" t="n">
        <v>43961</v>
      </c>
      <c r="H5907" s="10" t="s">
        <v>36</v>
      </c>
      <c r="I5907" s="0" t="n">
        <v>12</v>
      </c>
      <c r="J5907" s="0" t="n">
        <v>2</v>
      </c>
      <c r="K5907" s="0" t="n">
        <v>154</v>
      </c>
      <c r="L5907" s="0" t="n">
        <v>19</v>
      </c>
      <c r="M5907" s="0" t="n">
        <v>8</v>
      </c>
      <c r="N5907" s="11" t="n">
        <v>0.4</v>
      </c>
      <c r="O5907" s="12" t="n">
        <v>679.58</v>
      </c>
      <c r="P5907" s="12" t="n">
        <v>984.9</v>
      </c>
      <c r="Q5907" s="12" t="n">
        <f aca="false">M5907*P5907*(1-N5907)</f>
        <v>4727.52</v>
      </c>
      <c r="R5907" s="12" t="n">
        <f aca="false">M5907*O5907</f>
        <v>5436.64</v>
      </c>
      <c r="S5907" s="12" t="n">
        <f aca="false">Q5907-R5907</f>
        <v>-709.120000000001</v>
      </c>
      <c r="T5907" s="11" t="n">
        <f aca="false">IFERROR(S5907/Q5907,0)</f>
        <v>-0.149998307780824</v>
      </c>
      <c r="U5907" s="13" t="n">
        <f aca="false">F5907-E5907</f>
        <v>9</v>
      </c>
      <c r="V5907" s="13" t="n">
        <f aca="false">G5907-F5907</f>
        <v>1</v>
      </c>
      <c r="W5907" s="13" t="n">
        <f aca="false">G5907-E5907</f>
        <v>10</v>
      </c>
      <c r="X5907" s="10" t="n">
        <f aca="false">YEAR(E5907)</f>
        <v>2020</v>
      </c>
      <c r="Y5907" s="0" t="str">
        <f aca="false">TEXT(E5907,"yyyy-mm")</f>
        <v>2020-04</v>
      </c>
      <c r="Z5907" s="0" t="str">
        <f aca="false">"Q"&amp;ROUNDUP(MONTH(E5907)/3,0)&amp;"-"&amp;YEAR(E5907)</f>
        <v>Q2-2020</v>
      </c>
    </row>
    <row r="5908" customFormat="false" ht="14.25" hidden="false" customHeight="false" outlineLevel="0" collapsed="false">
      <c r="A5908" s="0" t="s">
        <v>5950</v>
      </c>
      <c r="B5908" s="0" t="s">
        <v>34</v>
      </c>
      <c r="C5908" s="0" t="s">
        <v>46</v>
      </c>
      <c r="D5908" s="9" t="n">
        <v>43900</v>
      </c>
      <c r="E5908" s="9" t="n">
        <v>43951</v>
      </c>
      <c r="F5908" s="9" t="n">
        <v>43957</v>
      </c>
      <c r="G5908" s="9" t="n">
        <v>43967</v>
      </c>
      <c r="H5908" s="10" t="s">
        <v>36</v>
      </c>
      <c r="I5908" s="0" t="n">
        <v>7</v>
      </c>
      <c r="J5908" s="0" t="n">
        <v>24</v>
      </c>
      <c r="K5908" s="0" t="n">
        <v>266</v>
      </c>
      <c r="L5908" s="0" t="n">
        <v>26</v>
      </c>
      <c r="M5908" s="0" t="n">
        <v>1</v>
      </c>
      <c r="N5908" s="11" t="n">
        <v>0.15</v>
      </c>
      <c r="O5908" s="12" t="n">
        <v>704.91</v>
      </c>
      <c r="P5908" s="12" t="n">
        <v>1118.9</v>
      </c>
      <c r="Q5908" s="12" t="n">
        <f aca="false">M5908*P5908*(1-N5908)</f>
        <v>951.065</v>
      </c>
      <c r="R5908" s="12" t="n">
        <f aca="false">M5908*O5908</f>
        <v>704.91</v>
      </c>
      <c r="S5908" s="12" t="n">
        <f aca="false">Q5908-R5908</f>
        <v>246.155</v>
      </c>
      <c r="T5908" s="11" t="n">
        <f aca="false">IFERROR(S5908/Q5908,0)</f>
        <v>0.25882037505323</v>
      </c>
      <c r="U5908" s="13" t="n">
        <f aca="false">F5908-E5908</f>
        <v>6</v>
      </c>
      <c r="V5908" s="13" t="n">
        <f aca="false">G5908-F5908</f>
        <v>10</v>
      </c>
      <c r="W5908" s="13" t="n">
        <f aca="false">G5908-E5908</f>
        <v>16</v>
      </c>
      <c r="X5908" s="10" t="n">
        <f aca="false">YEAR(E5908)</f>
        <v>2020</v>
      </c>
      <c r="Y5908" s="0" t="str">
        <f aca="false">TEXT(E5908,"yyyy-mm")</f>
        <v>2020-04</v>
      </c>
      <c r="Z5908" s="0" t="str">
        <f aca="false">"Q"&amp;ROUNDUP(MONTH(E5908)/3,0)&amp;"-"&amp;YEAR(E5908)</f>
        <v>Q2-2020</v>
      </c>
    </row>
    <row r="5909" customFormat="false" ht="14.25" hidden="false" customHeight="false" outlineLevel="0" collapsed="false">
      <c r="A5909" s="0" t="s">
        <v>5951</v>
      </c>
      <c r="B5909" s="0" t="s">
        <v>38</v>
      </c>
      <c r="C5909" s="0" t="s">
        <v>39</v>
      </c>
      <c r="D5909" s="9" t="n">
        <v>43900</v>
      </c>
      <c r="E5909" s="9" t="n">
        <v>43951</v>
      </c>
      <c r="F5909" s="9" t="n">
        <v>43955</v>
      </c>
      <c r="G5909" s="9" t="n">
        <v>43960</v>
      </c>
      <c r="H5909" s="10" t="s">
        <v>36</v>
      </c>
      <c r="I5909" s="0" t="n">
        <v>17</v>
      </c>
      <c r="J5909" s="0" t="n">
        <v>5</v>
      </c>
      <c r="K5909" s="0" t="n">
        <v>170</v>
      </c>
      <c r="L5909" s="0" t="n">
        <v>29</v>
      </c>
      <c r="M5909" s="0" t="n">
        <v>3</v>
      </c>
      <c r="N5909" s="11" t="n">
        <v>0.1</v>
      </c>
      <c r="O5909" s="12" t="n">
        <v>2509.35</v>
      </c>
      <c r="P5909" s="12" t="n">
        <v>5835.7</v>
      </c>
      <c r="Q5909" s="12" t="n">
        <f aca="false">M5909*P5909*(1-N5909)</f>
        <v>15756.39</v>
      </c>
      <c r="R5909" s="12" t="n">
        <f aca="false">M5909*O5909</f>
        <v>7528.05</v>
      </c>
      <c r="S5909" s="12" t="n">
        <f aca="false">Q5909-R5909</f>
        <v>8228.34</v>
      </c>
      <c r="T5909" s="11" t="n">
        <f aca="false">IFERROR(S5909/Q5909,0)</f>
        <v>0.522222412621165</v>
      </c>
      <c r="U5909" s="13" t="n">
        <f aca="false">F5909-E5909</f>
        <v>4</v>
      </c>
      <c r="V5909" s="13" t="n">
        <f aca="false">G5909-F5909</f>
        <v>5</v>
      </c>
      <c r="W5909" s="13" t="n">
        <f aca="false">G5909-E5909</f>
        <v>9</v>
      </c>
      <c r="X5909" s="10" t="n">
        <f aca="false">YEAR(E5909)</f>
        <v>2020</v>
      </c>
      <c r="Y5909" s="0" t="str">
        <f aca="false">TEXT(E5909,"yyyy-mm")</f>
        <v>2020-04</v>
      </c>
      <c r="Z5909" s="0" t="str">
        <f aca="false">"Q"&amp;ROUNDUP(MONTH(E5909)/3,0)&amp;"-"&amp;YEAR(E5909)</f>
        <v>Q2-2020</v>
      </c>
    </row>
    <row r="5910" customFormat="false" ht="14.25" hidden="false" customHeight="false" outlineLevel="0" collapsed="false">
      <c r="A5910" s="0" t="s">
        <v>5952</v>
      </c>
      <c r="B5910" s="0" t="s">
        <v>38</v>
      </c>
      <c r="C5910" s="0" t="s">
        <v>58</v>
      </c>
      <c r="D5910" s="9" t="n">
        <v>43900</v>
      </c>
      <c r="E5910" s="9" t="n">
        <v>43951</v>
      </c>
      <c r="F5910" s="9" t="n">
        <v>43954</v>
      </c>
      <c r="G5910" s="9" t="n">
        <v>43962</v>
      </c>
      <c r="H5910" s="10" t="s">
        <v>36</v>
      </c>
      <c r="I5910" s="0" t="n">
        <v>13</v>
      </c>
      <c r="J5910" s="0" t="n">
        <v>31</v>
      </c>
      <c r="K5910" s="0" t="n">
        <v>356</v>
      </c>
      <c r="L5910" s="0" t="n">
        <v>44</v>
      </c>
      <c r="M5910" s="0" t="n">
        <v>8</v>
      </c>
      <c r="N5910" s="11" t="n">
        <v>0.05</v>
      </c>
      <c r="O5910" s="12" t="n">
        <v>2288.72</v>
      </c>
      <c r="P5910" s="12" t="n">
        <v>2860.9</v>
      </c>
      <c r="Q5910" s="12" t="n">
        <f aca="false">M5910*P5910*(1-N5910)</f>
        <v>21742.84</v>
      </c>
      <c r="R5910" s="12" t="n">
        <f aca="false">M5910*O5910</f>
        <v>18309.76</v>
      </c>
      <c r="S5910" s="12" t="n">
        <f aca="false">Q5910-R5910</f>
        <v>3433.08</v>
      </c>
      <c r="T5910" s="11" t="n">
        <f aca="false">IFERROR(S5910/Q5910,0)</f>
        <v>0.157894736842105</v>
      </c>
      <c r="U5910" s="13" t="n">
        <f aca="false">F5910-E5910</f>
        <v>3</v>
      </c>
      <c r="V5910" s="13" t="n">
        <f aca="false">G5910-F5910</f>
        <v>8</v>
      </c>
      <c r="W5910" s="13" t="n">
        <f aca="false">G5910-E5910</f>
        <v>11</v>
      </c>
      <c r="X5910" s="10" t="n">
        <f aca="false">YEAR(E5910)</f>
        <v>2020</v>
      </c>
      <c r="Y5910" s="0" t="str">
        <f aca="false">TEXT(E5910,"yyyy-mm")</f>
        <v>2020-04</v>
      </c>
      <c r="Z5910" s="0" t="str">
        <f aca="false">"Q"&amp;ROUNDUP(MONTH(E5910)/3,0)&amp;"-"&amp;YEAR(E5910)</f>
        <v>Q2-2020</v>
      </c>
    </row>
    <row r="5911" customFormat="false" ht="14.25" hidden="false" customHeight="false" outlineLevel="0" collapsed="false">
      <c r="A5911" s="0" t="s">
        <v>5953</v>
      </c>
      <c r="B5911" s="0" t="s">
        <v>38</v>
      </c>
      <c r="C5911" s="0" t="s">
        <v>79</v>
      </c>
      <c r="D5911" s="9" t="n">
        <v>43800</v>
      </c>
      <c r="E5911" s="9" t="n">
        <v>43951</v>
      </c>
      <c r="F5911" s="9" t="n">
        <v>43977</v>
      </c>
      <c r="G5911" s="9" t="n">
        <v>43978</v>
      </c>
      <c r="H5911" s="10" t="s">
        <v>36</v>
      </c>
      <c r="I5911" s="0" t="n">
        <v>19</v>
      </c>
      <c r="J5911" s="0" t="n">
        <v>17</v>
      </c>
      <c r="K5911" s="0" t="n">
        <v>85</v>
      </c>
      <c r="L5911" s="0" t="n">
        <v>34</v>
      </c>
      <c r="M5911" s="0" t="n">
        <v>4</v>
      </c>
      <c r="N5911" s="11" t="n">
        <v>0.05</v>
      </c>
      <c r="O5911" s="12" t="n">
        <v>3026.26</v>
      </c>
      <c r="P5911" s="12" t="n">
        <v>6304.7</v>
      </c>
      <c r="Q5911" s="12" t="n">
        <f aca="false">M5911*P5911*(1-N5911)</f>
        <v>23957.86</v>
      </c>
      <c r="R5911" s="12" t="n">
        <f aca="false">M5911*O5911</f>
        <v>12105.04</v>
      </c>
      <c r="S5911" s="12" t="n">
        <f aca="false">Q5911-R5911</f>
        <v>11852.82</v>
      </c>
      <c r="T5911" s="11" t="n">
        <f aca="false">IFERROR(S5911/Q5911,0)</f>
        <v>0.494736174265982</v>
      </c>
      <c r="U5911" s="13" t="n">
        <f aca="false">F5911-E5911</f>
        <v>26</v>
      </c>
      <c r="V5911" s="13" t="n">
        <f aca="false">G5911-F5911</f>
        <v>1</v>
      </c>
      <c r="W5911" s="13" t="n">
        <f aca="false">G5911-E5911</f>
        <v>27</v>
      </c>
      <c r="X5911" s="10" t="n">
        <f aca="false">YEAR(E5911)</f>
        <v>2020</v>
      </c>
      <c r="Y5911" s="0" t="str">
        <f aca="false">TEXT(E5911,"yyyy-mm")</f>
        <v>2020-04</v>
      </c>
      <c r="Z5911" s="0" t="str">
        <f aca="false">"Q"&amp;ROUNDUP(MONTH(E5911)/3,0)&amp;"-"&amp;YEAR(E5911)</f>
        <v>Q2-2020</v>
      </c>
    </row>
    <row r="5912" customFormat="false" ht="14.25" hidden="false" customHeight="false" outlineLevel="0" collapsed="false">
      <c r="A5912" s="0" t="s">
        <v>5954</v>
      </c>
      <c r="B5912" s="0" t="s">
        <v>41</v>
      </c>
      <c r="C5912" s="0" t="s">
        <v>39</v>
      </c>
      <c r="D5912" s="9" t="n">
        <v>43900</v>
      </c>
      <c r="E5912" s="9" t="n">
        <v>43952</v>
      </c>
      <c r="F5912" s="9" t="n">
        <v>43976</v>
      </c>
      <c r="G5912" s="9" t="n">
        <v>43981</v>
      </c>
      <c r="H5912" s="10" t="s">
        <v>36</v>
      </c>
      <c r="I5912" s="0" t="n">
        <v>23</v>
      </c>
      <c r="J5912" s="0" t="n">
        <v>3</v>
      </c>
      <c r="K5912" s="0" t="n">
        <v>100</v>
      </c>
      <c r="L5912" s="0" t="n">
        <v>25</v>
      </c>
      <c r="M5912" s="0" t="n">
        <v>2</v>
      </c>
      <c r="N5912" s="11" t="n">
        <v>0.15</v>
      </c>
      <c r="O5912" s="12" t="n">
        <v>1925.11</v>
      </c>
      <c r="P5912" s="12" t="n">
        <v>3262.9</v>
      </c>
      <c r="Q5912" s="12" t="n">
        <f aca="false">M5912*P5912*(1-N5912)</f>
        <v>5546.93</v>
      </c>
      <c r="R5912" s="12" t="n">
        <f aca="false">M5912*O5912</f>
        <v>3850.22</v>
      </c>
      <c r="S5912" s="12" t="n">
        <f aca="false">Q5912-R5912</f>
        <v>1696.71</v>
      </c>
      <c r="T5912" s="11" t="n">
        <f aca="false">IFERROR(S5912/Q5912,0)</f>
        <v>0.305882713500982</v>
      </c>
      <c r="U5912" s="13" t="n">
        <f aca="false">F5912-E5912</f>
        <v>24</v>
      </c>
      <c r="V5912" s="13" t="n">
        <f aca="false">G5912-F5912</f>
        <v>5</v>
      </c>
      <c r="W5912" s="13" t="n">
        <f aca="false">G5912-E5912</f>
        <v>29</v>
      </c>
      <c r="X5912" s="10" t="n">
        <f aca="false">YEAR(E5912)</f>
        <v>2020</v>
      </c>
      <c r="Y5912" s="0" t="str">
        <f aca="false">TEXT(E5912,"yyyy-mm")</f>
        <v>2020-05</v>
      </c>
      <c r="Z5912" s="0" t="str">
        <f aca="false">"Q"&amp;ROUNDUP(MONTH(E5912)/3,0)&amp;"-"&amp;YEAR(E5912)</f>
        <v>Q2-2020</v>
      </c>
    </row>
    <row r="5913" customFormat="false" ht="14.25" hidden="false" customHeight="false" outlineLevel="0" collapsed="false">
      <c r="A5913" s="0" t="s">
        <v>5955</v>
      </c>
      <c r="B5913" s="0" t="s">
        <v>34</v>
      </c>
      <c r="C5913" s="0" t="s">
        <v>48</v>
      </c>
      <c r="D5913" s="9" t="n">
        <v>43800</v>
      </c>
      <c r="E5913" s="9" t="n">
        <v>43952</v>
      </c>
      <c r="F5913" s="9" t="n">
        <v>43960</v>
      </c>
      <c r="G5913" s="9" t="n">
        <v>43964</v>
      </c>
      <c r="H5913" s="10" t="s">
        <v>36</v>
      </c>
      <c r="I5913" s="0" t="n">
        <v>8</v>
      </c>
      <c r="J5913" s="0" t="n">
        <v>7</v>
      </c>
      <c r="K5913" s="0" t="n">
        <v>41</v>
      </c>
      <c r="L5913" s="0" t="n">
        <v>9</v>
      </c>
      <c r="M5913" s="0" t="n">
        <v>8</v>
      </c>
      <c r="N5913" s="11" t="n">
        <v>0.05</v>
      </c>
      <c r="O5913" s="12" t="n">
        <v>95.68</v>
      </c>
      <c r="P5913" s="12" t="n">
        <v>227.8</v>
      </c>
      <c r="Q5913" s="12" t="n">
        <f aca="false">M5913*P5913*(1-N5913)</f>
        <v>1731.28</v>
      </c>
      <c r="R5913" s="12" t="n">
        <f aca="false">M5913*O5913</f>
        <v>765.44</v>
      </c>
      <c r="S5913" s="12" t="n">
        <f aca="false">Q5913-R5913</f>
        <v>965.84</v>
      </c>
      <c r="T5913" s="11" t="n">
        <f aca="false">IFERROR(S5913/Q5913,0)</f>
        <v>0.557876253407883</v>
      </c>
      <c r="U5913" s="13" t="n">
        <f aca="false">F5913-E5913</f>
        <v>8</v>
      </c>
      <c r="V5913" s="13" t="n">
        <f aca="false">G5913-F5913</f>
        <v>4</v>
      </c>
      <c r="W5913" s="13" t="n">
        <f aca="false">G5913-E5913</f>
        <v>12</v>
      </c>
      <c r="X5913" s="10" t="n">
        <f aca="false">YEAR(E5913)</f>
        <v>2020</v>
      </c>
      <c r="Y5913" s="0" t="str">
        <f aca="false">TEXT(E5913,"yyyy-mm")</f>
        <v>2020-05</v>
      </c>
      <c r="Z5913" s="0" t="str">
        <f aca="false">"Q"&amp;ROUNDUP(MONTH(E5913)/3,0)&amp;"-"&amp;YEAR(E5913)</f>
        <v>Q2-2020</v>
      </c>
    </row>
    <row r="5914" customFormat="false" ht="14.25" hidden="false" customHeight="false" outlineLevel="0" collapsed="false">
      <c r="A5914" s="0" t="s">
        <v>5956</v>
      </c>
      <c r="B5914" s="0" t="s">
        <v>38</v>
      </c>
      <c r="C5914" s="0" t="s">
        <v>39</v>
      </c>
      <c r="D5914" s="9" t="n">
        <v>43800</v>
      </c>
      <c r="E5914" s="9" t="n">
        <v>43952</v>
      </c>
      <c r="F5914" s="9" t="n">
        <v>43971</v>
      </c>
      <c r="G5914" s="9" t="n">
        <v>43975</v>
      </c>
      <c r="H5914" s="10" t="s">
        <v>36</v>
      </c>
      <c r="I5914" s="0" t="n">
        <v>16</v>
      </c>
      <c r="J5914" s="0" t="n">
        <v>20</v>
      </c>
      <c r="K5914" s="0" t="n">
        <v>148</v>
      </c>
      <c r="L5914" s="0" t="n">
        <v>47</v>
      </c>
      <c r="M5914" s="0" t="n">
        <v>1</v>
      </c>
      <c r="N5914" s="11" t="n">
        <v>0.2</v>
      </c>
      <c r="O5914" s="12" t="n">
        <v>1727.6</v>
      </c>
      <c r="P5914" s="12" t="n">
        <v>3839.1</v>
      </c>
      <c r="Q5914" s="12" t="n">
        <f aca="false">M5914*P5914*(1-N5914)</f>
        <v>3071.28</v>
      </c>
      <c r="R5914" s="12" t="n">
        <f aca="false">M5914*O5914</f>
        <v>1727.6</v>
      </c>
      <c r="S5914" s="12" t="n">
        <f aca="false">Q5914-R5914</f>
        <v>1343.68</v>
      </c>
      <c r="T5914" s="11" t="n">
        <f aca="false">IFERROR(S5914/Q5914,0)</f>
        <v>0.437498372014274</v>
      </c>
      <c r="U5914" s="13" t="n">
        <f aca="false">F5914-E5914</f>
        <v>19</v>
      </c>
      <c r="V5914" s="13" t="n">
        <f aca="false">G5914-F5914</f>
        <v>4</v>
      </c>
      <c r="W5914" s="13" t="n">
        <f aca="false">G5914-E5914</f>
        <v>23</v>
      </c>
      <c r="X5914" s="10" t="n">
        <f aca="false">YEAR(E5914)</f>
        <v>2020</v>
      </c>
      <c r="Y5914" s="0" t="str">
        <f aca="false">TEXT(E5914,"yyyy-mm")</f>
        <v>2020-05</v>
      </c>
      <c r="Z5914" s="0" t="str">
        <f aca="false">"Q"&amp;ROUNDUP(MONTH(E5914)/3,0)&amp;"-"&amp;YEAR(E5914)</f>
        <v>Q2-2020</v>
      </c>
    </row>
    <row r="5915" customFormat="false" ht="14.25" hidden="false" customHeight="false" outlineLevel="0" collapsed="false">
      <c r="A5915" s="0" t="s">
        <v>5957</v>
      </c>
      <c r="B5915" s="0" t="s">
        <v>34</v>
      </c>
      <c r="C5915" s="0" t="s">
        <v>48</v>
      </c>
      <c r="D5915" s="9" t="n">
        <v>43800</v>
      </c>
      <c r="E5915" s="9" t="n">
        <v>43952</v>
      </c>
      <c r="F5915" s="9" t="n">
        <v>43956</v>
      </c>
      <c r="G5915" s="9" t="n">
        <v>43960</v>
      </c>
      <c r="H5915" s="10" t="s">
        <v>36</v>
      </c>
      <c r="I5915" s="0" t="n">
        <v>10</v>
      </c>
      <c r="J5915" s="0" t="n">
        <v>26</v>
      </c>
      <c r="K5915" s="0" t="n">
        <v>18</v>
      </c>
      <c r="L5915" s="0" t="n">
        <v>22</v>
      </c>
      <c r="M5915" s="0" t="n">
        <v>5</v>
      </c>
      <c r="N5915" s="11" t="n">
        <v>0.05</v>
      </c>
      <c r="O5915" s="12" t="n">
        <v>86.83</v>
      </c>
      <c r="P5915" s="12" t="n">
        <v>180.9</v>
      </c>
      <c r="Q5915" s="12" t="n">
        <f aca="false">M5915*P5915*(1-N5915)</f>
        <v>859.275</v>
      </c>
      <c r="R5915" s="12" t="n">
        <f aca="false">M5915*O5915</f>
        <v>434.15</v>
      </c>
      <c r="S5915" s="12" t="n">
        <f aca="false">Q5915-R5915</f>
        <v>425.125</v>
      </c>
      <c r="T5915" s="11" t="n">
        <f aca="false">IFERROR(S5915/Q5915,0)</f>
        <v>0.494748479823107</v>
      </c>
      <c r="U5915" s="13" t="n">
        <f aca="false">F5915-E5915</f>
        <v>4</v>
      </c>
      <c r="V5915" s="13" t="n">
        <f aca="false">G5915-F5915</f>
        <v>4</v>
      </c>
      <c r="W5915" s="13" t="n">
        <f aca="false">G5915-E5915</f>
        <v>8</v>
      </c>
      <c r="X5915" s="10" t="n">
        <f aca="false">YEAR(E5915)</f>
        <v>2020</v>
      </c>
      <c r="Y5915" s="0" t="str">
        <f aca="false">TEXT(E5915,"yyyy-mm")</f>
        <v>2020-05</v>
      </c>
      <c r="Z5915" s="0" t="str">
        <f aca="false">"Q"&amp;ROUNDUP(MONTH(E5915)/3,0)&amp;"-"&amp;YEAR(E5915)</f>
        <v>Q2-2020</v>
      </c>
    </row>
    <row r="5916" customFormat="false" ht="14.25" hidden="false" customHeight="false" outlineLevel="0" collapsed="false">
      <c r="A5916" s="0" t="s">
        <v>5958</v>
      </c>
      <c r="B5916" s="0" t="s">
        <v>34</v>
      </c>
      <c r="C5916" s="0" t="s">
        <v>46</v>
      </c>
      <c r="D5916" s="9" t="n">
        <v>43800</v>
      </c>
      <c r="E5916" s="9" t="n">
        <v>43952</v>
      </c>
      <c r="F5916" s="9" t="n">
        <v>43977</v>
      </c>
      <c r="G5916" s="9" t="n">
        <v>43986</v>
      </c>
      <c r="H5916" s="10" t="s">
        <v>36</v>
      </c>
      <c r="I5916" s="0" t="n">
        <v>3</v>
      </c>
      <c r="J5916" s="0" t="n">
        <v>4</v>
      </c>
      <c r="K5916" s="0" t="n">
        <v>270</v>
      </c>
      <c r="L5916" s="0" t="n">
        <v>36</v>
      </c>
      <c r="M5916" s="0" t="n">
        <v>5</v>
      </c>
      <c r="N5916" s="11" t="n">
        <v>0.3</v>
      </c>
      <c r="O5916" s="12" t="n">
        <v>148.14</v>
      </c>
      <c r="P5916" s="12" t="n">
        <v>221.1</v>
      </c>
      <c r="Q5916" s="12" t="n">
        <f aca="false">M5916*P5916*(1-N5916)</f>
        <v>773.85</v>
      </c>
      <c r="R5916" s="12" t="n">
        <f aca="false">M5916*O5916</f>
        <v>740.7</v>
      </c>
      <c r="S5916" s="12" t="n">
        <f aca="false">Q5916-R5916</f>
        <v>33.15</v>
      </c>
      <c r="T5916" s="11" t="n">
        <f aca="false">IFERROR(S5916/Q5916,0)</f>
        <v>0.0428377592556697</v>
      </c>
      <c r="U5916" s="13" t="n">
        <f aca="false">F5916-E5916</f>
        <v>25</v>
      </c>
      <c r="V5916" s="13" t="n">
        <f aca="false">G5916-F5916</f>
        <v>9</v>
      </c>
      <c r="W5916" s="13" t="n">
        <f aca="false">G5916-E5916</f>
        <v>34</v>
      </c>
      <c r="X5916" s="10" t="n">
        <f aca="false">YEAR(E5916)</f>
        <v>2020</v>
      </c>
      <c r="Y5916" s="0" t="str">
        <f aca="false">TEXT(E5916,"yyyy-mm")</f>
        <v>2020-05</v>
      </c>
      <c r="Z5916" s="0" t="str">
        <f aca="false">"Q"&amp;ROUNDUP(MONTH(E5916)/3,0)&amp;"-"&amp;YEAR(E5916)</f>
        <v>Q2-2020</v>
      </c>
    </row>
    <row r="5917" customFormat="false" ht="14.25" hidden="false" customHeight="false" outlineLevel="0" collapsed="false">
      <c r="A5917" s="0" t="s">
        <v>5959</v>
      </c>
      <c r="B5917" s="0" t="s">
        <v>38</v>
      </c>
      <c r="C5917" s="0" t="s">
        <v>39</v>
      </c>
      <c r="D5917" s="9" t="n">
        <v>43900</v>
      </c>
      <c r="E5917" s="9" t="n">
        <v>43952</v>
      </c>
      <c r="F5917" s="9" t="n">
        <v>43966</v>
      </c>
      <c r="G5917" s="9" t="n">
        <v>43968</v>
      </c>
      <c r="H5917" s="10" t="s">
        <v>36</v>
      </c>
      <c r="I5917" s="0" t="n">
        <v>17</v>
      </c>
      <c r="J5917" s="0" t="n">
        <v>31</v>
      </c>
      <c r="K5917" s="0" t="n">
        <v>88</v>
      </c>
      <c r="L5917" s="0" t="n">
        <v>17</v>
      </c>
      <c r="M5917" s="0" t="n">
        <v>6</v>
      </c>
      <c r="N5917" s="11" t="n">
        <v>0.075</v>
      </c>
      <c r="O5917" s="12" t="n">
        <v>442.2</v>
      </c>
      <c r="P5917" s="12" t="n">
        <v>884.4</v>
      </c>
      <c r="Q5917" s="12" t="n">
        <f aca="false">M5917*P5917*(1-N5917)</f>
        <v>4908.42</v>
      </c>
      <c r="R5917" s="12" t="n">
        <f aca="false">M5917*O5917</f>
        <v>2653.2</v>
      </c>
      <c r="S5917" s="12" t="n">
        <f aca="false">Q5917-R5917</f>
        <v>2255.22</v>
      </c>
      <c r="T5917" s="11" t="n">
        <f aca="false">IFERROR(S5917/Q5917,0)</f>
        <v>0.45945945945946</v>
      </c>
      <c r="U5917" s="13" t="n">
        <f aca="false">F5917-E5917</f>
        <v>14</v>
      </c>
      <c r="V5917" s="13" t="n">
        <f aca="false">G5917-F5917</f>
        <v>2</v>
      </c>
      <c r="W5917" s="13" t="n">
        <f aca="false">G5917-E5917</f>
        <v>16</v>
      </c>
      <c r="X5917" s="10" t="n">
        <f aca="false">YEAR(E5917)</f>
        <v>2020</v>
      </c>
      <c r="Y5917" s="0" t="str">
        <f aca="false">TEXT(E5917,"yyyy-mm")</f>
        <v>2020-05</v>
      </c>
      <c r="Z5917" s="0" t="str">
        <f aca="false">"Q"&amp;ROUNDUP(MONTH(E5917)/3,0)&amp;"-"&amp;YEAR(E5917)</f>
        <v>Q2-2020</v>
      </c>
    </row>
    <row r="5918" customFormat="false" ht="14.25" hidden="false" customHeight="false" outlineLevel="0" collapsed="false">
      <c r="A5918" s="0" t="s">
        <v>5960</v>
      </c>
      <c r="B5918" s="0" t="s">
        <v>34</v>
      </c>
      <c r="C5918" s="0" t="s">
        <v>46</v>
      </c>
      <c r="D5918" s="9" t="n">
        <v>43800</v>
      </c>
      <c r="E5918" s="9" t="n">
        <v>43952</v>
      </c>
      <c r="F5918" s="9" t="n">
        <v>43978</v>
      </c>
      <c r="G5918" s="9" t="n">
        <v>43986</v>
      </c>
      <c r="H5918" s="10" t="s">
        <v>36</v>
      </c>
      <c r="I5918" s="0" t="n">
        <v>8</v>
      </c>
      <c r="J5918" s="0" t="n">
        <v>30</v>
      </c>
      <c r="K5918" s="0" t="n">
        <v>267</v>
      </c>
      <c r="L5918" s="0" t="n">
        <v>3</v>
      </c>
      <c r="M5918" s="0" t="n">
        <v>1</v>
      </c>
      <c r="N5918" s="11" t="n">
        <v>0.3</v>
      </c>
      <c r="O5918" s="12" t="n">
        <v>1296.12</v>
      </c>
      <c r="P5918" s="12" t="n">
        <v>1775.5</v>
      </c>
      <c r="Q5918" s="12" t="n">
        <f aca="false">M5918*P5918*(1-N5918)</f>
        <v>1242.85</v>
      </c>
      <c r="R5918" s="12" t="n">
        <f aca="false">M5918*O5918</f>
        <v>1296.12</v>
      </c>
      <c r="S5918" s="12" t="n">
        <f aca="false">Q5918-R5918</f>
        <v>-53.27</v>
      </c>
      <c r="T5918" s="11" t="n">
        <f aca="false">IFERROR(S5918/Q5918,0)</f>
        <v>-0.0428611658687694</v>
      </c>
      <c r="U5918" s="13" t="n">
        <f aca="false">F5918-E5918</f>
        <v>26</v>
      </c>
      <c r="V5918" s="13" t="n">
        <f aca="false">G5918-F5918</f>
        <v>8</v>
      </c>
      <c r="W5918" s="13" t="n">
        <f aca="false">G5918-E5918</f>
        <v>34</v>
      </c>
      <c r="X5918" s="10" t="n">
        <f aca="false">YEAR(E5918)</f>
        <v>2020</v>
      </c>
      <c r="Y5918" s="0" t="str">
        <f aca="false">TEXT(E5918,"yyyy-mm")</f>
        <v>2020-05</v>
      </c>
      <c r="Z5918" s="0" t="str">
        <f aca="false">"Q"&amp;ROUNDUP(MONTH(E5918)/3,0)&amp;"-"&amp;YEAR(E5918)</f>
        <v>Q2-2020</v>
      </c>
    </row>
    <row r="5919" customFormat="false" ht="14.25" hidden="false" customHeight="false" outlineLevel="0" collapsed="false">
      <c r="A5919" s="0" t="s">
        <v>5961</v>
      </c>
      <c r="B5919" s="0" t="s">
        <v>34</v>
      </c>
      <c r="C5919" s="0" t="s">
        <v>79</v>
      </c>
      <c r="D5919" s="9" t="n">
        <v>43800</v>
      </c>
      <c r="E5919" s="9" t="n">
        <v>43952</v>
      </c>
      <c r="F5919" s="9" t="n">
        <v>43974</v>
      </c>
      <c r="G5919" s="9" t="n">
        <v>43979</v>
      </c>
      <c r="H5919" s="10" t="s">
        <v>36</v>
      </c>
      <c r="I5919" s="0" t="n">
        <v>9</v>
      </c>
      <c r="J5919" s="0" t="n">
        <v>16</v>
      </c>
      <c r="K5919" s="0" t="n">
        <v>69</v>
      </c>
      <c r="L5919" s="0" t="n">
        <v>34</v>
      </c>
      <c r="M5919" s="0" t="n">
        <v>2</v>
      </c>
      <c r="N5919" s="11" t="n">
        <v>0.05</v>
      </c>
      <c r="O5919" s="12" t="n">
        <v>522</v>
      </c>
      <c r="P5919" s="12" t="n">
        <v>1065.3</v>
      </c>
      <c r="Q5919" s="12" t="n">
        <f aca="false">M5919*P5919*(1-N5919)</f>
        <v>2024.07</v>
      </c>
      <c r="R5919" s="12" t="n">
        <f aca="false">M5919*O5919</f>
        <v>1044</v>
      </c>
      <c r="S5919" s="12" t="n">
        <f aca="false">Q5919-R5919</f>
        <v>980.07</v>
      </c>
      <c r="T5919" s="11" t="n">
        <f aca="false">IFERROR(S5919/Q5919,0)</f>
        <v>0.484207561991433</v>
      </c>
      <c r="U5919" s="13" t="n">
        <f aca="false">F5919-E5919</f>
        <v>22</v>
      </c>
      <c r="V5919" s="13" t="n">
        <f aca="false">G5919-F5919</f>
        <v>5</v>
      </c>
      <c r="W5919" s="13" t="n">
        <f aca="false">G5919-E5919</f>
        <v>27</v>
      </c>
      <c r="X5919" s="10" t="n">
        <f aca="false">YEAR(E5919)</f>
        <v>2020</v>
      </c>
      <c r="Y5919" s="0" t="str">
        <f aca="false">TEXT(E5919,"yyyy-mm")</f>
        <v>2020-05</v>
      </c>
      <c r="Z5919" s="0" t="str">
        <f aca="false">"Q"&amp;ROUNDUP(MONTH(E5919)/3,0)&amp;"-"&amp;YEAR(E5919)</f>
        <v>Q2-2020</v>
      </c>
    </row>
    <row r="5920" customFormat="false" ht="14.25" hidden="false" customHeight="false" outlineLevel="0" collapsed="false">
      <c r="A5920" s="0" t="s">
        <v>5962</v>
      </c>
      <c r="B5920" s="0" t="s">
        <v>43</v>
      </c>
      <c r="C5920" s="0" t="s">
        <v>79</v>
      </c>
      <c r="D5920" s="9" t="n">
        <v>43800</v>
      </c>
      <c r="E5920" s="9" t="n">
        <v>43952</v>
      </c>
      <c r="F5920" s="9" t="n">
        <v>43956</v>
      </c>
      <c r="G5920" s="9" t="n">
        <v>43957</v>
      </c>
      <c r="H5920" s="10" t="s">
        <v>36</v>
      </c>
      <c r="I5920" s="0" t="n">
        <v>26</v>
      </c>
      <c r="J5920" s="0" t="n">
        <v>46</v>
      </c>
      <c r="K5920" s="0" t="n">
        <v>81</v>
      </c>
      <c r="L5920" s="0" t="n">
        <v>39</v>
      </c>
      <c r="M5920" s="0" t="n">
        <v>4</v>
      </c>
      <c r="N5920" s="11" t="n">
        <v>0.2</v>
      </c>
      <c r="O5920" s="12" t="n">
        <v>1823.27</v>
      </c>
      <c r="P5920" s="12" t="n">
        <v>3879.3</v>
      </c>
      <c r="Q5920" s="12" t="n">
        <f aca="false">M5920*P5920*(1-N5920)</f>
        <v>12413.76</v>
      </c>
      <c r="R5920" s="12" t="n">
        <f aca="false">M5920*O5920</f>
        <v>7293.08</v>
      </c>
      <c r="S5920" s="12" t="n">
        <f aca="false">Q5920-R5920</f>
        <v>5120.68</v>
      </c>
      <c r="T5920" s="11" t="n">
        <f aca="false">IFERROR(S5920/Q5920,0)</f>
        <v>0.412500322223082</v>
      </c>
      <c r="U5920" s="13" t="n">
        <f aca="false">F5920-E5920</f>
        <v>4</v>
      </c>
      <c r="V5920" s="13" t="n">
        <f aca="false">G5920-F5920</f>
        <v>1</v>
      </c>
      <c r="W5920" s="13" t="n">
        <f aca="false">G5920-E5920</f>
        <v>5</v>
      </c>
      <c r="X5920" s="10" t="n">
        <f aca="false">YEAR(E5920)</f>
        <v>2020</v>
      </c>
      <c r="Y5920" s="0" t="str">
        <f aca="false">TEXT(E5920,"yyyy-mm")</f>
        <v>2020-05</v>
      </c>
      <c r="Z5920" s="0" t="str">
        <f aca="false">"Q"&amp;ROUNDUP(MONTH(E5920)/3,0)&amp;"-"&amp;YEAR(E5920)</f>
        <v>Q2-2020</v>
      </c>
    </row>
    <row r="5921" customFormat="false" ht="14.25" hidden="false" customHeight="false" outlineLevel="0" collapsed="false">
      <c r="A5921" s="0" t="s">
        <v>5963</v>
      </c>
      <c r="B5921" s="0" t="s">
        <v>34</v>
      </c>
      <c r="C5921" s="0" t="s">
        <v>39</v>
      </c>
      <c r="D5921" s="9" t="n">
        <v>43800</v>
      </c>
      <c r="E5921" s="9" t="n">
        <v>43953</v>
      </c>
      <c r="F5921" s="9" t="n">
        <v>43975</v>
      </c>
      <c r="G5921" s="9" t="n">
        <v>43978</v>
      </c>
      <c r="H5921" s="10" t="s">
        <v>36</v>
      </c>
      <c r="I5921" s="0" t="n">
        <v>3</v>
      </c>
      <c r="J5921" s="0" t="n">
        <v>37</v>
      </c>
      <c r="K5921" s="0" t="n">
        <v>121</v>
      </c>
      <c r="L5921" s="0" t="n">
        <v>2</v>
      </c>
      <c r="M5921" s="0" t="n">
        <v>8</v>
      </c>
      <c r="N5921" s="11" t="n">
        <v>0.05</v>
      </c>
      <c r="O5921" s="12" t="n">
        <v>3890.29</v>
      </c>
      <c r="P5921" s="12" t="n">
        <v>5118.8</v>
      </c>
      <c r="Q5921" s="12" t="n">
        <f aca="false">M5921*P5921*(1-N5921)</f>
        <v>38902.88</v>
      </c>
      <c r="R5921" s="12" t="n">
        <f aca="false">M5921*O5921</f>
        <v>31122.32</v>
      </c>
      <c r="S5921" s="12" t="n">
        <f aca="false">Q5921-R5921</f>
        <v>7780.56</v>
      </c>
      <c r="T5921" s="11" t="n">
        <f aca="false">IFERROR(S5921/Q5921,0)</f>
        <v>0.199999588719396</v>
      </c>
      <c r="U5921" s="13" t="n">
        <f aca="false">F5921-E5921</f>
        <v>22</v>
      </c>
      <c r="V5921" s="13" t="n">
        <f aca="false">G5921-F5921</f>
        <v>3</v>
      </c>
      <c r="W5921" s="13" t="n">
        <f aca="false">G5921-E5921</f>
        <v>25</v>
      </c>
      <c r="X5921" s="10" t="n">
        <f aca="false">YEAR(E5921)</f>
        <v>2020</v>
      </c>
      <c r="Y5921" s="0" t="str">
        <f aca="false">TEXT(E5921,"yyyy-mm")</f>
        <v>2020-05</v>
      </c>
      <c r="Z5921" s="0" t="str">
        <f aca="false">"Q"&amp;ROUNDUP(MONTH(E5921)/3,0)&amp;"-"&amp;YEAR(E5921)</f>
        <v>Q2-2020</v>
      </c>
    </row>
    <row r="5922" customFormat="false" ht="14.25" hidden="false" customHeight="false" outlineLevel="0" collapsed="false">
      <c r="A5922" s="0" t="s">
        <v>5964</v>
      </c>
      <c r="B5922" s="0" t="s">
        <v>41</v>
      </c>
      <c r="C5922" s="0" t="s">
        <v>48</v>
      </c>
      <c r="D5922" s="9" t="n">
        <v>43900</v>
      </c>
      <c r="E5922" s="9" t="n">
        <v>43953</v>
      </c>
      <c r="F5922" s="9" t="n">
        <v>43976</v>
      </c>
      <c r="G5922" s="9" t="n">
        <v>43981</v>
      </c>
      <c r="H5922" s="10" t="s">
        <v>36</v>
      </c>
      <c r="I5922" s="0" t="n">
        <v>24</v>
      </c>
      <c r="J5922" s="0" t="n">
        <v>35</v>
      </c>
      <c r="K5922" s="0" t="n">
        <v>24</v>
      </c>
      <c r="L5922" s="0" t="n">
        <v>34</v>
      </c>
      <c r="M5922" s="0" t="n">
        <v>2</v>
      </c>
      <c r="N5922" s="11" t="n">
        <v>0.1</v>
      </c>
      <c r="O5922" s="12" t="n">
        <v>515.57</v>
      </c>
      <c r="P5922" s="12" t="n">
        <v>904.5</v>
      </c>
      <c r="Q5922" s="12" t="n">
        <f aca="false">M5922*P5922*(1-N5922)</f>
        <v>1628.1</v>
      </c>
      <c r="R5922" s="12" t="n">
        <f aca="false">M5922*O5922</f>
        <v>1031.14</v>
      </c>
      <c r="S5922" s="12" t="n">
        <f aca="false">Q5922-R5922</f>
        <v>596.96</v>
      </c>
      <c r="T5922" s="11" t="n">
        <f aca="false">IFERROR(S5922/Q5922,0)</f>
        <v>0.366660524537805</v>
      </c>
      <c r="U5922" s="13" t="n">
        <f aca="false">F5922-E5922</f>
        <v>23</v>
      </c>
      <c r="V5922" s="13" t="n">
        <f aca="false">G5922-F5922</f>
        <v>5</v>
      </c>
      <c r="W5922" s="13" t="n">
        <f aca="false">G5922-E5922</f>
        <v>28</v>
      </c>
      <c r="X5922" s="10" t="n">
        <f aca="false">YEAR(E5922)</f>
        <v>2020</v>
      </c>
      <c r="Y5922" s="0" t="str">
        <f aca="false">TEXT(E5922,"yyyy-mm")</f>
        <v>2020-05</v>
      </c>
      <c r="Z5922" s="0" t="str">
        <f aca="false">"Q"&amp;ROUNDUP(MONTH(E5922)/3,0)&amp;"-"&amp;YEAR(E5922)</f>
        <v>Q2-2020</v>
      </c>
    </row>
    <row r="5923" customFormat="false" ht="14.25" hidden="false" customHeight="false" outlineLevel="0" collapsed="false">
      <c r="A5923" s="0" t="s">
        <v>5965</v>
      </c>
      <c r="B5923" s="0" t="s">
        <v>38</v>
      </c>
      <c r="C5923" s="0" t="s">
        <v>35</v>
      </c>
      <c r="D5923" s="9" t="n">
        <v>43900</v>
      </c>
      <c r="E5923" s="9" t="n">
        <v>43954</v>
      </c>
      <c r="F5923" s="9" t="n">
        <v>43978</v>
      </c>
      <c r="G5923" s="9" t="n">
        <v>43982</v>
      </c>
      <c r="H5923" s="10" t="s">
        <v>36</v>
      </c>
      <c r="I5923" s="0" t="n">
        <v>17</v>
      </c>
      <c r="J5923" s="0" t="n">
        <v>48</v>
      </c>
      <c r="K5923" s="0" t="n">
        <v>224</v>
      </c>
      <c r="L5923" s="0" t="n">
        <v>39</v>
      </c>
      <c r="M5923" s="0" t="n">
        <v>7</v>
      </c>
      <c r="N5923" s="11" t="n">
        <v>0.4</v>
      </c>
      <c r="O5923" s="12" t="n">
        <v>992.94</v>
      </c>
      <c r="P5923" s="12" t="n">
        <v>1742</v>
      </c>
      <c r="Q5923" s="12" t="n">
        <f aca="false">M5923*P5923*(1-N5923)</f>
        <v>7316.4</v>
      </c>
      <c r="R5923" s="12" t="n">
        <f aca="false">M5923*O5923</f>
        <v>6950.58</v>
      </c>
      <c r="S5923" s="12" t="n">
        <f aca="false">Q5923-R5923</f>
        <v>365.82</v>
      </c>
      <c r="T5923" s="11" t="n">
        <f aca="false">IFERROR(S5923/Q5923,0)</f>
        <v>0.05</v>
      </c>
      <c r="U5923" s="13" t="n">
        <f aca="false">F5923-E5923</f>
        <v>24</v>
      </c>
      <c r="V5923" s="13" t="n">
        <f aca="false">G5923-F5923</f>
        <v>4</v>
      </c>
      <c r="W5923" s="13" t="n">
        <f aca="false">G5923-E5923</f>
        <v>28</v>
      </c>
      <c r="X5923" s="10" t="n">
        <f aca="false">YEAR(E5923)</f>
        <v>2020</v>
      </c>
      <c r="Y5923" s="0" t="str">
        <f aca="false">TEXT(E5923,"yyyy-mm")</f>
        <v>2020-05</v>
      </c>
      <c r="Z5923" s="0" t="str">
        <f aca="false">"Q"&amp;ROUNDUP(MONTH(E5923)/3,0)&amp;"-"&amp;YEAR(E5923)</f>
        <v>Q2-2020</v>
      </c>
    </row>
    <row r="5924" customFormat="false" ht="14.25" hidden="false" customHeight="false" outlineLevel="0" collapsed="false">
      <c r="A5924" s="0" t="s">
        <v>5966</v>
      </c>
      <c r="B5924" s="0" t="s">
        <v>38</v>
      </c>
      <c r="C5924" s="0" t="s">
        <v>58</v>
      </c>
      <c r="D5924" s="9" t="n">
        <v>43800</v>
      </c>
      <c r="E5924" s="9" t="n">
        <v>43954</v>
      </c>
      <c r="F5924" s="9" t="n">
        <v>43962</v>
      </c>
      <c r="G5924" s="9" t="n">
        <v>43964</v>
      </c>
      <c r="H5924" s="10" t="s">
        <v>36</v>
      </c>
      <c r="I5924" s="0" t="n">
        <v>15</v>
      </c>
      <c r="J5924" s="0" t="n">
        <v>22</v>
      </c>
      <c r="K5924" s="0" t="n">
        <v>332</v>
      </c>
      <c r="L5924" s="0" t="n">
        <v>21</v>
      </c>
      <c r="M5924" s="0" t="n">
        <v>3</v>
      </c>
      <c r="N5924" s="11" t="n">
        <v>0.05</v>
      </c>
      <c r="O5924" s="12" t="n">
        <v>2688.91</v>
      </c>
      <c r="P5924" s="12" t="n">
        <v>4013.3</v>
      </c>
      <c r="Q5924" s="12" t="n">
        <f aca="false">M5924*P5924*(1-N5924)</f>
        <v>11437.905</v>
      </c>
      <c r="R5924" s="12" t="n">
        <f aca="false">M5924*O5924</f>
        <v>8066.73</v>
      </c>
      <c r="S5924" s="12" t="n">
        <f aca="false">Q5924-R5924</f>
        <v>3371.175</v>
      </c>
      <c r="T5924" s="11" t="n">
        <f aca="false">IFERROR(S5924/Q5924,0)</f>
        <v>0.294737104391058</v>
      </c>
      <c r="U5924" s="13" t="n">
        <f aca="false">F5924-E5924</f>
        <v>8</v>
      </c>
      <c r="V5924" s="13" t="n">
        <f aca="false">G5924-F5924</f>
        <v>2</v>
      </c>
      <c r="W5924" s="13" t="n">
        <f aca="false">G5924-E5924</f>
        <v>10</v>
      </c>
      <c r="X5924" s="10" t="n">
        <f aca="false">YEAR(E5924)</f>
        <v>2020</v>
      </c>
      <c r="Y5924" s="0" t="str">
        <f aca="false">TEXT(E5924,"yyyy-mm")</f>
        <v>2020-05</v>
      </c>
      <c r="Z5924" s="0" t="str">
        <f aca="false">"Q"&amp;ROUNDUP(MONTH(E5924)/3,0)&amp;"-"&amp;YEAR(E5924)</f>
        <v>Q2-2020</v>
      </c>
    </row>
    <row r="5925" customFormat="false" ht="14.25" hidden="false" customHeight="false" outlineLevel="0" collapsed="false">
      <c r="A5925" s="0" t="s">
        <v>5967</v>
      </c>
      <c r="B5925" s="0" t="s">
        <v>34</v>
      </c>
      <c r="C5925" s="0" t="s">
        <v>35</v>
      </c>
      <c r="D5925" s="9" t="n">
        <v>43900</v>
      </c>
      <c r="E5925" s="9" t="n">
        <v>43954</v>
      </c>
      <c r="F5925" s="9" t="n">
        <v>43968</v>
      </c>
      <c r="G5925" s="9" t="n">
        <v>43971</v>
      </c>
      <c r="H5925" s="10" t="s">
        <v>36</v>
      </c>
      <c r="I5925" s="0" t="n">
        <v>8</v>
      </c>
      <c r="J5925" s="0" t="n">
        <v>6</v>
      </c>
      <c r="K5925" s="0" t="n">
        <v>246</v>
      </c>
      <c r="L5925" s="0" t="n">
        <v>26</v>
      </c>
      <c r="M5925" s="0" t="n">
        <v>5</v>
      </c>
      <c r="N5925" s="11" t="n">
        <v>0.2</v>
      </c>
      <c r="O5925" s="12" t="n">
        <v>1084.4</v>
      </c>
      <c r="P5925" s="12" t="n">
        <v>1306.5</v>
      </c>
      <c r="Q5925" s="12" t="n">
        <f aca="false">M5925*P5925*(1-N5925)</f>
        <v>5226</v>
      </c>
      <c r="R5925" s="12" t="n">
        <f aca="false">M5925*O5925</f>
        <v>5422</v>
      </c>
      <c r="S5925" s="12" t="n">
        <f aca="false">Q5925-R5925</f>
        <v>-196</v>
      </c>
      <c r="T5925" s="11" t="n">
        <f aca="false">IFERROR(S5925/Q5925,0)</f>
        <v>-0.0375047837734405</v>
      </c>
      <c r="U5925" s="13" t="n">
        <f aca="false">F5925-E5925</f>
        <v>14</v>
      </c>
      <c r="V5925" s="13" t="n">
        <f aca="false">G5925-F5925</f>
        <v>3</v>
      </c>
      <c r="W5925" s="13" t="n">
        <f aca="false">G5925-E5925</f>
        <v>17</v>
      </c>
      <c r="X5925" s="10" t="n">
        <f aca="false">YEAR(E5925)</f>
        <v>2020</v>
      </c>
      <c r="Y5925" s="0" t="str">
        <f aca="false">TEXT(E5925,"yyyy-mm")</f>
        <v>2020-05</v>
      </c>
      <c r="Z5925" s="0" t="str">
        <f aca="false">"Q"&amp;ROUNDUP(MONTH(E5925)/3,0)&amp;"-"&amp;YEAR(E5925)</f>
        <v>Q2-2020</v>
      </c>
    </row>
    <row r="5926" customFormat="false" ht="14.25" hidden="false" customHeight="false" outlineLevel="0" collapsed="false">
      <c r="A5926" s="0" t="s">
        <v>5968</v>
      </c>
      <c r="B5926" s="0" t="s">
        <v>38</v>
      </c>
      <c r="C5926" s="0" t="s">
        <v>48</v>
      </c>
      <c r="D5926" s="9" t="n">
        <v>43900</v>
      </c>
      <c r="E5926" s="9" t="n">
        <v>43954</v>
      </c>
      <c r="F5926" s="9" t="n">
        <v>43979</v>
      </c>
      <c r="G5926" s="9" t="n">
        <v>43985</v>
      </c>
      <c r="H5926" s="10" t="s">
        <v>36</v>
      </c>
      <c r="I5926" s="0" t="n">
        <v>19</v>
      </c>
      <c r="J5926" s="0" t="n">
        <v>41</v>
      </c>
      <c r="K5926" s="0" t="n">
        <v>37</v>
      </c>
      <c r="L5926" s="0" t="n">
        <v>16</v>
      </c>
      <c r="M5926" s="0" t="n">
        <v>1</v>
      </c>
      <c r="N5926" s="11" t="n">
        <v>0.05</v>
      </c>
      <c r="O5926" s="12" t="n">
        <v>2610.39</v>
      </c>
      <c r="P5926" s="12" t="n">
        <v>3222.7</v>
      </c>
      <c r="Q5926" s="12" t="n">
        <f aca="false">M5926*P5926*(1-N5926)</f>
        <v>3061.565</v>
      </c>
      <c r="R5926" s="12" t="n">
        <f aca="false">M5926*O5926</f>
        <v>2610.39</v>
      </c>
      <c r="S5926" s="12" t="n">
        <f aca="false">Q5926-R5926</f>
        <v>451.175</v>
      </c>
      <c r="T5926" s="11" t="n">
        <f aca="false">IFERROR(S5926/Q5926,0)</f>
        <v>0.147367441161628</v>
      </c>
      <c r="U5926" s="13" t="n">
        <f aca="false">F5926-E5926</f>
        <v>25</v>
      </c>
      <c r="V5926" s="13" t="n">
        <f aca="false">G5926-F5926</f>
        <v>6</v>
      </c>
      <c r="W5926" s="13" t="n">
        <f aca="false">G5926-E5926</f>
        <v>31</v>
      </c>
      <c r="X5926" s="10" t="n">
        <f aca="false">YEAR(E5926)</f>
        <v>2020</v>
      </c>
      <c r="Y5926" s="0" t="str">
        <f aca="false">TEXT(E5926,"yyyy-mm")</f>
        <v>2020-05</v>
      </c>
      <c r="Z5926" s="0" t="str">
        <f aca="false">"Q"&amp;ROUNDUP(MONTH(E5926)/3,0)&amp;"-"&amp;YEAR(E5926)</f>
        <v>Q2-2020</v>
      </c>
    </row>
    <row r="5927" customFormat="false" ht="14.25" hidden="false" customHeight="false" outlineLevel="0" collapsed="false">
      <c r="A5927" s="0" t="s">
        <v>5969</v>
      </c>
      <c r="B5927" s="0" t="s">
        <v>34</v>
      </c>
      <c r="C5927" s="0" t="s">
        <v>35</v>
      </c>
      <c r="D5927" s="9" t="n">
        <v>43800</v>
      </c>
      <c r="E5927" s="9" t="n">
        <v>43954</v>
      </c>
      <c r="F5927" s="9" t="n">
        <v>43980</v>
      </c>
      <c r="G5927" s="9" t="n">
        <v>43983</v>
      </c>
      <c r="H5927" s="10" t="s">
        <v>36</v>
      </c>
      <c r="I5927" s="0" t="n">
        <v>11</v>
      </c>
      <c r="J5927" s="0" t="n">
        <v>45</v>
      </c>
      <c r="K5927" s="0" t="n">
        <v>207</v>
      </c>
      <c r="L5927" s="0" t="n">
        <v>36</v>
      </c>
      <c r="M5927" s="0" t="n">
        <v>8</v>
      </c>
      <c r="N5927" s="11" t="n">
        <v>0.05</v>
      </c>
      <c r="O5927" s="12" t="n">
        <v>1907.09</v>
      </c>
      <c r="P5927" s="12" t="n">
        <v>3973.1</v>
      </c>
      <c r="Q5927" s="12" t="n">
        <f aca="false">M5927*P5927*(1-N5927)</f>
        <v>30195.56</v>
      </c>
      <c r="R5927" s="12" t="n">
        <f aca="false">M5927*O5927</f>
        <v>15256.72</v>
      </c>
      <c r="S5927" s="12" t="n">
        <f aca="false">Q5927-R5927</f>
        <v>14938.84</v>
      </c>
      <c r="T5927" s="11" t="n">
        <f aca="false">IFERROR(S5927/Q5927,0)</f>
        <v>0.494736312226036</v>
      </c>
      <c r="U5927" s="13" t="n">
        <f aca="false">F5927-E5927</f>
        <v>26</v>
      </c>
      <c r="V5927" s="13" t="n">
        <f aca="false">G5927-F5927</f>
        <v>3</v>
      </c>
      <c r="W5927" s="13" t="n">
        <f aca="false">G5927-E5927</f>
        <v>29</v>
      </c>
      <c r="X5927" s="10" t="n">
        <f aca="false">YEAR(E5927)</f>
        <v>2020</v>
      </c>
      <c r="Y5927" s="0" t="str">
        <f aca="false">TEXT(E5927,"yyyy-mm")</f>
        <v>2020-05</v>
      </c>
      <c r="Z5927" s="0" t="str">
        <f aca="false">"Q"&amp;ROUNDUP(MONTH(E5927)/3,0)&amp;"-"&amp;YEAR(E5927)</f>
        <v>Q2-2020</v>
      </c>
    </row>
    <row r="5928" customFormat="false" ht="14.25" hidden="false" customHeight="false" outlineLevel="0" collapsed="false">
      <c r="A5928" s="0" t="s">
        <v>5970</v>
      </c>
      <c r="B5928" s="0" t="s">
        <v>38</v>
      </c>
      <c r="C5928" s="0" t="s">
        <v>48</v>
      </c>
      <c r="D5928" s="9" t="n">
        <v>43800</v>
      </c>
      <c r="E5928" s="9" t="n">
        <v>43954</v>
      </c>
      <c r="F5928" s="9" t="n">
        <v>43965</v>
      </c>
      <c r="G5928" s="9" t="n">
        <v>43971</v>
      </c>
      <c r="H5928" s="10" t="s">
        <v>36</v>
      </c>
      <c r="I5928" s="0" t="n">
        <v>17</v>
      </c>
      <c r="J5928" s="0" t="n">
        <v>39</v>
      </c>
      <c r="K5928" s="0" t="n">
        <v>38</v>
      </c>
      <c r="L5928" s="0" t="n">
        <v>27</v>
      </c>
      <c r="M5928" s="0" t="n">
        <v>5</v>
      </c>
      <c r="N5928" s="11" t="n">
        <v>0.1</v>
      </c>
      <c r="O5928" s="12" t="n">
        <v>539.35</v>
      </c>
      <c r="P5928" s="12" t="n">
        <v>1078.7</v>
      </c>
      <c r="Q5928" s="12" t="n">
        <f aca="false">M5928*P5928*(1-N5928)</f>
        <v>4854.15</v>
      </c>
      <c r="R5928" s="12" t="n">
        <f aca="false">M5928*O5928</f>
        <v>2696.75</v>
      </c>
      <c r="S5928" s="12" t="n">
        <f aca="false">Q5928-R5928</f>
        <v>2157.4</v>
      </c>
      <c r="T5928" s="11" t="n">
        <f aca="false">IFERROR(S5928/Q5928,0)</f>
        <v>0.444444444444445</v>
      </c>
      <c r="U5928" s="13" t="n">
        <f aca="false">F5928-E5928</f>
        <v>11</v>
      </c>
      <c r="V5928" s="13" t="n">
        <f aca="false">G5928-F5928</f>
        <v>6</v>
      </c>
      <c r="W5928" s="13" t="n">
        <f aca="false">G5928-E5928</f>
        <v>17</v>
      </c>
      <c r="X5928" s="10" t="n">
        <f aca="false">YEAR(E5928)</f>
        <v>2020</v>
      </c>
      <c r="Y5928" s="0" t="str">
        <f aca="false">TEXT(E5928,"yyyy-mm")</f>
        <v>2020-05</v>
      </c>
      <c r="Z5928" s="0" t="str">
        <f aca="false">"Q"&amp;ROUNDUP(MONTH(E5928)/3,0)&amp;"-"&amp;YEAR(E5928)</f>
        <v>Q2-2020</v>
      </c>
    </row>
    <row r="5929" customFormat="false" ht="14.25" hidden="false" customHeight="false" outlineLevel="0" collapsed="false">
      <c r="A5929" s="0" t="s">
        <v>5971</v>
      </c>
      <c r="B5929" s="0" t="s">
        <v>34</v>
      </c>
      <c r="C5929" s="0" t="s">
        <v>48</v>
      </c>
      <c r="D5929" s="9" t="n">
        <v>43800</v>
      </c>
      <c r="E5929" s="9" t="n">
        <v>43954</v>
      </c>
      <c r="F5929" s="9" t="n">
        <v>43975</v>
      </c>
      <c r="G5929" s="9" t="n">
        <v>43976</v>
      </c>
      <c r="H5929" s="10" t="s">
        <v>36</v>
      </c>
      <c r="I5929" s="0" t="n">
        <v>1</v>
      </c>
      <c r="J5929" s="0" t="n">
        <v>40</v>
      </c>
      <c r="K5929" s="0" t="n">
        <v>49</v>
      </c>
      <c r="L5929" s="0" t="n">
        <v>27</v>
      </c>
      <c r="M5929" s="0" t="n">
        <v>5</v>
      </c>
      <c r="N5929" s="11" t="n">
        <v>0.2</v>
      </c>
      <c r="O5929" s="12" t="n">
        <v>1845.31</v>
      </c>
      <c r="P5929" s="12" t="n">
        <v>3926.2</v>
      </c>
      <c r="Q5929" s="12" t="n">
        <f aca="false">M5929*P5929*(1-N5929)</f>
        <v>15704.8</v>
      </c>
      <c r="R5929" s="12" t="n">
        <f aca="false">M5929*O5929</f>
        <v>9226.55</v>
      </c>
      <c r="S5929" s="12" t="n">
        <f aca="false">Q5929-R5929</f>
        <v>6478.25</v>
      </c>
      <c r="T5929" s="11" t="n">
        <f aca="false">IFERROR(S5929/Q5929,0)</f>
        <v>0.412501273496001</v>
      </c>
      <c r="U5929" s="13" t="n">
        <f aca="false">F5929-E5929</f>
        <v>21</v>
      </c>
      <c r="V5929" s="13" t="n">
        <f aca="false">G5929-F5929</f>
        <v>1</v>
      </c>
      <c r="W5929" s="13" t="n">
        <f aca="false">G5929-E5929</f>
        <v>22</v>
      </c>
      <c r="X5929" s="10" t="n">
        <f aca="false">YEAR(E5929)</f>
        <v>2020</v>
      </c>
      <c r="Y5929" s="0" t="str">
        <f aca="false">TEXT(E5929,"yyyy-mm")</f>
        <v>2020-05</v>
      </c>
      <c r="Z5929" s="0" t="str">
        <f aca="false">"Q"&amp;ROUNDUP(MONTH(E5929)/3,0)&amp;"-"&amp;YEAR(E5929)</f>
        <v>Q2-2020</v>
      </c>
    </row>
    <row r="5930" customFormat="false" ht="14.25" hidden="false" customHeight="false" outlineLevel="0" collapsed="false">
      <c r="A5930" s="0" t="s">
        <v>5972</v>
      </c>
      <c r="B5930" s="0" t="s">
        <v>41</v>
      </c>
      <c r="C5930" s="0" t="s">
        <v>46</v>
      </c>
      <c r="D5930" s="9" t="n">
        <v>43900</v>
      </c>
      <c r="E5930" s="9" t="n">
        <v>43954</v>
      </c>
      <c r="F5930" s="9" t="n">
        <v>43963</v>
      </c>
      <c r="G5930" s="9" t="n">
        <v>43970</v>
      </c>
      <c r="H5930" s="10" t="s">
        <v>36</v>
      </c>
      <c r="I5930" s="0" t="n">
        <v>22</v>
      </c>
      <c r="J5930" s="0" t="n">
        <v>50</v>
      </c>
      <c r="K5930" s="0" t="n">
        <v>292</v>
      </c>
      <c r="L5930" s="0" t="n">
        <v>11</v>
      </c>
      <c r="M5930" s="0" t="n">
        <v>4</v>
      </c>
      <c r="N5930" s="11" t="n">
        <v>0.05</v>
      </c>
      <c r="O5930" s="12" t="n">
        <v>84.42</v>
      </c>
      <c r="P5930" s="12" t="n">
        <v>201</v>
      </c>
      <c r="Q5930" s="12" t="n">
        <f aca="false">M5930*P5930*(1-N5930)</f>
        <v>763.8</v>
      </c>
      <c r="R5930" s="12" t="n">
        <f aca="false">M5930*O5930</f>
        <v>337.68</v>
      </c>
      <c r="S5930" s="12" t="n">
        <f aca="false">Q5930-R5930</f>
        <v>426.12</v>
      </c>
      <c r="T5930" s="11" t="n">
        <f aca="false">IFERROR(S5930/Q5930,0)</f>
        <v>0.557894736842105</v>
      </c>
      <c r="U5930" s="13" t="n">
        <f aca="false">F5930-E5930</f>
        <v>9</v>
      </c>
      <c r="V5930" s="13" t="n">
        <f aca="false">G5930-F5930</f>
        <v>7</v>
      </c>
      <c r="W5930" s="13" t="n">
        <f aca="false">G5930-E5930</f>
        <v>16</v>
      </c>
      <c r="X5930" s="10" t="n">
        <f aca="false">YEAR(E5930)</f>
        <v>2020</v>
      </c>
      <c r="Y5930" s="0" t="str">
        <f aca="false">TEXT(E5930,"yyyy-mm")</f>
        <v>2020-05</v>
      </c>
      <c r="Z5930" s="0" t="str">
        <f aca="false">"Q"&amp;ROUNDUP(MONTH(E5930)/3,0)&amp;"-"&amp;YEAR(E5930)</f>
        <v>Q2-2020</v>
      </c>
    </row>
    <row r="5931" customFormat="false" ht="14.25" hidden="false" customHeight="false" outlineLevel="0" collapsed="false">
      <c r="A5931" s="0" t="s">
        <v>5973</v>
      </c>
      <c r="B5931" s="0" t="s">
        <v>34</v>
      </c>
      <c r="C5931" s="0" t="s">
        <v>39</v>
      </c>
      <c r="D5931" s="9" t="n">
        <v>43800</v>
      </c>
      <c r="E5931" s="9" t="n">
        <v>43955</v>
      </c>
      <c r="F5931" s="9" t="n">
        <v>43969</v>
      </c>
      <c r="G5931" s="9" t="n">
        <v>43977</v>
      </c>
      <c r="H5931" s="10" t="s">
        <v>36</v>
      </c>
      <c r="I5931" s="0" t="n">
        <v>7</v>
      </c>
      <c r="J5931" s="0" t="n">
        <v>48</v>
      </c>
      <c r="K5931" s="0" t="n">
        <v>176</v>
      </c>
      <c r="L5931" s="0" t="n">
        <v>30</v>
      </c>
      <c r="M5931" s="0" t="n">
        <v>8</v>
      </c>
      <c r="N5931" s="11" t="n">
        <v>0.2</v>
      </c>
      <c r="O5931" s="12" t="n">
        <v>2395.25</v>
      </c>
      <c r="P5931" s="12" t="n">
        <v>3685</v>
      </c>
      <c r="Q5931" s="12" t="n">
        <f aca="false">M5931*P5931*(1-N5931)</f>
        <v>23584</v>
      </c>
      <c r="R5931" s="12" t="n">
        <f aca="false">M5931*O5931</f>
        <v>19162</v>
      </c>
      <c r="S5931" s="12" t="n">
        <f aca="false">Q5931-R5931</f>
        <v>4422</v>
      </c>
      <c r="T5931" s="11" t="n">
        <f aca="false">IFERROR(S5931/Q5931,0)</f>
        <v>0.1875</v>
      </c>
      <c r="U5931" s="13" t="n">
        <f aca="false">F5931-E5931</f>
        <v>14</v>
      </c>
      <c r="V5931" s="13" t="n">
        <f aca="false">G5931-F5931</f>
        <v>8</v>
      </c>
      <c r="W5931" s="13" t="n">
        <f aca="false">G5931-E5931</f>
        <v>22</v>
      </c>
      <c r="X5931" s="10" t="n">
        <f aca="false">YEAR(E5931)</f>
        <v>2020</v>
      </c>
      <c r="Y5931" s="0" t="str">
        <f aca="false">TEXT(E5931,"yyyy-mm")</f>
        <v>2020-05</v>
      </c>
      <c r="Z5931" s="0" t="str">
        <f aca="false">"Q"&amp;ROUNDUP(MONTH(E5931)/3,0)&amp;"-"&amp;YEAR(E5931)</f>
        <v>Q2-2020</v>
      </c>
    </row>
    <row r="5932" customFormat="false" ht="14.25" hidden="false" customHeight="false" outlineLevel="0" collapsed="false">
      <c r="A5932" s="0" t="s">
        <v>5974</v>
      </c>
      <c r="B5932" s="0" t="s">
        <v>41</v>
      </c>
      <c r="C5932" s="0" t="s">
        <v>35</v>
      </c>
      <c r="D5932" s="9" t="n">
        <v>43800</v>
      </c>
      <c r="E5932" s="9" t="n">
        <v>43955</v>
      </c>
      <c r="F5932" s="9" t="n">
        <v>43972</v>
      </c>
      <c r="G5932" s="9" t="n">
        <v>43980</v>
      </c>
      <c r="H5932" s="10" t="s">
        <v>36</v>
      </c>
      <c r="I5932" s="0" t="n">
        <v>21</v>
      </c>
      <c r="J5932" s="0" t="n">
        <v>8</v>
      </c>
      <c r="K5932" s="0" t="n">
        <v>220</v>
      </c>
      <c r="L5932" s="0" t="n">
        <v>33</v>
      </c>
      <c r="M5932" s="0" t="n">
        <v>6</v>
      </c>
      <c r="N5932" s="11" t="n">
        <v>0.2</v>
      </c>
      <c r="O5932" s="12" t="n">
        <v>1482.98</v>
      </c>
      <c r="P5932" s="12" t="n">
        <v>3530.9</v>
      </c>
      <c r="Q5932" s="12" t="n">
        <f aca="false">M5932*P5932*(1-N5932)</f>
        <v>16948.32</v>
      </c>
      <c r="R5932" s="12" t="n">
        <f aca="false">M5932*O5932</f>
        <v>8897.88</v>
      </c>
      <c r="S5932" s="12" t="n">
        <f aca="false">Q5932-R5932</f>
        <v>8050.44</v>
      </c>
      <c r="T5932" s="11" t="n">
        <f aca="false">IFERROR(S5932/Q5932,0)</f>
        <v>0.474999291965221</v>
      </c>
      <c r="U5932" s="13" t="n">
        <f aca="false">F5932-E5932</f>
        <v>17</v>
      </c>
      <c r="V5932" s="13" t="n">
        <f aca="false">G5932-F5932</f>
        <v>8</v>
      </c>
      <c r="W5932" s="13" t="n">
        <f aca="false">G5932-E5932</f>
        <v>25</v>
      </c>
      <c r="X5932" s="10" t="n">
        <f aca="false">YEAR(E5932)</f>
        <v>2020</v>
      </c>
      <c r="Y5932" s="0" t="str">
        <f aca="false">TEXT(E5932,"yyyy-mm")</f>
        <v>2020-05</v>
      </c>
      <c r="Z5932" s="0" t="str">
        <f aca="false">"Q"&amp;ROUNDUP(MONTH(E5932)/3,0)&amp;"-"&amp;YEAR(E5932)</f>
        <v>Q2-2020</v>
      </c>
    </row>
    <row r="5933" customFormat="false" ht="14.25" hidden="false" customHeight="false" outlineLevel="0" collapsed="false">
      <c r="A5933" s="0" t="s">
        <v>5975</v>
      </c>
      <c r="B5933" s="0" t="s">
        <v>38</v>
      </c>
      <c r="C5933" s="0" t="s">
        <v>79</v>
      </c>
      <c r="D5933" s="9" t="n">
        <v>43800</v>
      </c>
      <c r="E5933" s="9" t="n">
        <v>43955</v>
      </c>
      <c r="F5933" s="9" t="n">
        <v>43957</v>
      </c>
      <c r="G5933" s="9" t="n">
        <v>43962</v>
      </c>
      <c r="H5933" s="10" t="s">
        <v>36</v>
      </c>
      <c r="I5933" s="0" t="n">
        <v>18</v>
      </c>
      <c r="J5933" s="0" t="n">
        <v>15</v>
      </c>
      <c r="K5933" s="0" t="n">
        <v>63</v>
      </c>
      <c r="L5933" s="0" t="n">
        <v>14</v>
      </c>
      <c r="M5933" s="0" t="n">
        <v>7</v>
      </c>
      <c r="N5933" s="11" t="n">
        <v>0.1</v>
      </c>
      <c r="O5933" s="12" t="n">
        <v>349.74</v>
      </c>
      <c r="P5933" s="12" t="n">
        <v>777.2</v>
      </c>
      <c r="Q5933" s="12" t="n">
        <f aca="false">M5933*P5933*(1-N5933)</f>
        <v>4896.36</v>
      </c>
      <c r="R5933" s="12" t="n">
        <f aca="false">M5933*O5933</f>
        <v>2448.18</v>
      </c>
      <c r="S5933" s="12" t="n">
        <f aca="false">Q5933-R5933</f>
        <v>2448.18</v>
      </c>
      <c r="T5933" s="11" t="n">
        <f aca="false">IFERROR(S5933/Q5933,0)</f>
        <v>0.5</v>
      </c>
      <c r="U5933" s="13" t="n">
        <f aca="false">F5933-E5933</f>
        <v>2</v>
      </c>
      <c r="V5933" s="13" t="n">
        <f aca="false">G5933-F5933</f>
        <v>5</v>
      </c>
      <c r="W5933" s="13" t="n">
        <f aca="false">G5933-E5933</f>
        <v>7</v>
      </c>
      <c r="X5933" s="10" t="n">
        <f aca="false">YEAR(E5933)</f>
        <v>2020</v>
      </c>
      <c r="Y5933" s="0" t="str">
        <f aca="false">TEXT(E5933,"yyyy-mm")</f>
        <v>2020-05</v>
      </c>
      <c r="Z5933" s="0" t="str">
        <f aca="false">"Q"&amp;ROUNDUP(MONTH(E5933)/3,0)&amp;"-"&amp;YEAR(E5933)</f>
        <v>Q2-2020</v>
      </c>
    </row>
    <row r="5934" customFormat="false" ht="14.25" hidden="false" customHeight="false" outlineLevel="0" collapsed="false">
      <c r="A5934" s="0" t="s">
        <v>5976</v>
      </c>
      <c r="B5934" s="0" t="s">
        <v>34</v>
      </c>
      <c r="C5934" s="0" t="s">
        <v>39</v>
      </c>
      <c r="D5934" s="9" t="n">
        <v>43900</v>
      </c>
      <c r="E5934" s="9" t="n">
        <v>43955</v>
      </c>
      <c r="F5934" s="9" t="n">
        <v>43969</v>
      </c>
      <c r="G5934" s="9" t="n">
        <v>43979</v>
      </c>
      <c r="H5934" s="10" t="s">
        <v>36</v>
      </c>
      <c r="I5934" s="0" t="n">
        <v>6</v>
      </c>
      <c r="J5934" s="0" t="n">
        <v>36</v>
      </c>
      <c r="K5934" s="0" t="n">
        <v>126</v>
      </c>
      <c r="L5934" s="0" t="n">
        <v>1</v>
      </c>
      <c r="M5934" s="0" t="n">
        <v>4</v>
      </c>
      <c r="N5934" s="11" t="n">
        <v>0.2</v>
      </c>
      <c r="O5934" s="12" t="n">
        <v>426.79</v>
      </c>
      <c r="P5934" s="12" t="n">
        <v>871</v>
      </c>
      <c r="Q5934" s="12" t="n">
        <f aca="false">M5934*P5934*(1-N5934)</f>
        <v>2787.2</v>
      </c>
      <c r="R5934" s="12" t="n">
        <f aca="false">M5934*O5934</f>
        <v>1707.16</v>
      </c>
      <c r="S5934" s="12" t="n">
        <f aca="false">Q5934-R5934</f>
        <v>1080.04</v>
      </c>
      <c r="T5934" s="11" t="n">
        <f aca="false">IFERROR(S5934/Q5934,0)</f>
        <v>0.3875</v>
      </c>
      <c r="U5934" s="13" t="n">
        <f aca="false">F5934-E5934</f>
        <v>14</v>
      </c>
      <c r="V5934" s="13" t="n">
        <f aca="false">G5934-F5934</f>
        <v>10</v>
      </c>
      <c r="W5934" s="13" t="n">
        <f aca="false">G5934-E5934</f>
        <v>24</v>
      </c>
      <c r="X5934" s="10" t="n">
        <f aca="false">YEAR(E5934)</f>
        <v>2020</v>
      </c>
      <c r="Y5934" s="0" t="str">
        <f aca="false">TEXT(E5934,"yyyy-mm")</f>
        <v>2020-05</v>
      </c>
      <c r="Z5934" s="0" t="str">
        <f aca="false">"Q"&amp;ROUNDUP(MONTH(E5934)/3,0)&amp;"-"&amp;YEAR(E5934)</f>
        <v>Q2-2020</v>
      </c>
    </row>
    <row r="5935" customFormat="false" ht="14.25" hidden="false" customHeight="false" outlineLevel="0" collapsed="false">
      <c r="A5935" s="0" t="s">
        <v>5977</v>
      </c>
      <c r="B5935" s="0" t="s">
        <v>38</v>
      </c>
      <c r="C5935" s="0" t="s">
        <v>48</v>
      </c>
      <c r="D5935" s="9" t="n">
        <v>43800</v>
      </c>
      <c r="E5935" s="9" t="n">
        <v>43955</v>
      </c>
      <c r="F5935" s="9" t="n">
        <v>43980</v>
      </c>
      <c r="G5935" s="9" t="n">
        <v>43981</v>
      </c>
      <c r="H5935" s="10" t="s">
        <v>36</v>
      </c>
      <c r="I5935" s="0" t="n">
        <v>16</v>
      </c>
      <c r="J5935" s="0" t="n">
        <v>20</v>
      </c>
      <c r="K5935" s="0" t="n">
        <v>36</v>
      </c>
      <c r="L5935" s="0" t="n">
        <v>26</v>
      </c>
      <c r="M5935" s="0" t="n">
        <v>4</v>
      </c>
      <c r="N5935" s="11" t="n">
        <v>0.2</v>
      </c>
      <c r="O5935" s="12" t="n">
        <v>569.5</v>
      </c>
      <c r="P5935" s="12" t="n">
        <v>1139</v>
      </c>
      <c r="Q5935" s="12" t="n">
        <f aca="false">M5935*P5935*(1-N5935)</f>
        <v>3644.8</v>
      </c>
      <c r="R5935" s="12" t="n">
        <f aca="false">M5935*O5935</f>
        <v>2278</v>
      </c>
      <c r="S5935" s="12" t="n">
        <f aca="false">Q5935-R5935</f>
        <v>1366.8</v>
      </c>
      <c r="T5935" s="11" t="n">
        <f aca="false">IFERROR(S5935/Q5935,0)</f>
        <v>0.375</v>
      </c>
      <c r="U5935" s="13" t="n">
        <f aca="false">F5935-E5935</f>
        <v>25</v>
      </c>
      <c r="V5935" s="13" t="n">
        <f aca="false">G5935-F5935</f>
        <v>1</v>
      </c>
      <c r="W5935" s="13" t="n">
        <f aca="false">G5935-E5935</f>
        <v>26</v>
      </c>
      <c r="X5935" s="10" t="n">
        <f aca="false">YEAR(E5935)</f>
        <v>2020</v>
      </c>
      <c r="Y5935" s="0" t="str">
        <f aca="false">TEXT(E5935,"yyyy-mm")</f>
        <v>2020-05</v>
      </c>
      <c r="Z5935" s="0" t="str">
        <f aca="false">"Q"&amp;ROUNDUP(MONTH(E5935)/3,0)&amp;"-"&amp;YEAR(E5935)</f>
        <v>Q2-2020</v>
      </c>
    </row>
    <row r="5936" customFormat="false" ht="14.25" hidden="false" customHeight="false" outlineLevel="0" collapsed="false">
      <c r="A5936" s="0" t="s">
        <v>5978</v>
      </c>
      <c r="B5936" s="0" t="s">
        <v>34</v>
      </c>
      <c r="C5936" s="0" t="s">
        <v>79</v>
      </c>
      <c r="D5936" s="9" t="n">
        <v>43800</v>
      </c>
      <c r="E5936" s="9" t="n">
        <v>43955</v>
      </c>
      <c r="F5936" s="9" t="n">
        <v>43979</v>
      </c>
      <c r="G5936" s="9" t="n">
        <v>43988</v>
      </c>
      <c r="H5936" s="10" t="s">
        <v>36</v>
      </c>
      <c r="I5936" s="0" t="n">
        <v>3</v>
      </c>
      <c r="J5936" s="0" t="n">
        <v>13</v>
      </c>
      <c r="K5936" s="0" t="n">
        <v>83</v>
      </c>
      <c r="L5936" s="0" t="n">
        <v>11</v>
      </c>
      <c r="M5936" s="0" t="n">
        <v>3</v>
      </c>
      <c r="N5936" s="11" t="n">
        <v>0.1</v>
      </c>
      <c r="O5936" s="12" t="n">
        <v>118.93</v>
      </c>
      <c r="P5936" s="12" t="n">
        <v>167.5</v>
      </c>
      <c r="Q5936" s="12" t="n">
        <f aca="false">M5936*P5936*(1-N5936)</f>
        <v>452.25</v>
      </c>
      <c r="R5936" s="12" t="n">
        <f aca="false">M5936*O5936</f>
        <v>356.79</v>
      </c>
      <c r="S5936" s="12" t="n">
        <f aca="false">Q5936-R5936</f>
        <v>95.46</v>
      </c>
      <c r="T5936" s="11" t="n">
        <f aca="false">IFERROR(S5936/Q5936,0)</f>
        <v>0.211077943615257</v>
      </c>
      <c r="U5936" s="13" t="n">
        <f aca="false">F5936-E5936</f>
        <v>24</v>
      </c>
      <c r="V5936" s="13" t="n">
        <f aca="false">G5936-F5936</f>
        <v>9</v>
      </c>
      <c r="W5936" s="13" t="n">
        <f aca="false">G5936-E5936</f>
        <v>33</v>
      </c>
      <c r="X5936" s="10" t="n">
        <f aca="false">YEAR(E5936)</f>
        <v>2020</v>
      </c>
      <c r="Y5936" s="0" t="str">
        <f aca="false">TEXT(E5936,"yyyy-mm")</f>
        <v>2020-05</v>
      </c>
      <c r="Z5936" s="0" t="str">
        <f aca="false">"Q"&amp;ROUNDUP(MONTH(E5936)/3,0)&amp;"-"&amp;YEAR(E5936)</f>
        <v>Q2-2020</v>
      </c>
    </row>
    <row r="5937" customFormat="false" ht="14.25" hidden="false" customHeight="false" outlineLevel="0" collapsed="false">
      <c r="A5937" s="0" t="s">
        <v>5979</v>
      </c>
      <c r="B5937" s="0" t="s">
        <v>38</v>
      </c>
      <c r="C5937" s="0" t="s">
        <v>48</v>
      </c>
      <c r="D5937" s="9" t="n">
        <v>43900</v>
      </c>
      <c r="E5937" s="9" t="n">
        <v>43956</v>
      </c>
      <c r="F5937" s="9" t="n">
        <v>43977</v>
      </c>
      <c r="G5937" s="9" t="n">
        <v>43981</v>
      </c>
      <c r="H5937" s="10" t="s">
        <v>36</v>
      </c>
      <c r="I5937" s="0" t="n">
        <v>20</v>
      </c>
      <c r="J5937" s="0" t="n">
        <v>1</v>
      </c>
      <c r="K5937" s="0" t="n">
        <v>38</v>
      </c>
      <c r="L5937" s="0" t="n">
        <v>46</v>
      </c>
      <c r="M5937" s="0" t="n">
        <v>6</v>
      </c>
      <c r="N5937" s="11" t="n">
        <v>0.075</v>
      </c>
      <c r="O5937" s="12" t="n">
        <v>120.6</v>
      </c>
      <c r="P5937" s="12" t="n">
        <v>201</v>
      </c>
      <c r="Q5937" s="12" t="n">
        <f aca="false">M5937*P5937*(1-N5937)</f>
        <v>1115.55</v>
      </c>
      <c r="R5937" s="12" t="n">
        <f aca="false">M5937*O5937</f>
        <v>723.6</v>
      </c>
      <c r="S5937" s="12" t="n">
        <f aca="false">Q5937-R5937</f>
        <v>391.95</v>
      </c>
      <c r="T5937" s="11" t="n">
        <f aca="false">IFERROR(S5937/Q5937,0)</f>
        <v>0.351351351351351</v>
      </c>
      <c r="U5937" s="13" t="n">
        <f aca="false">F5937-E5937</f>
        <v>21</v>
      </c>
      <c r="V5937" s="13" t="n">
        <f aca="false">G5937-F5937</f>
        <v>4</v>
      </c>
      <c r="W5937" s="13" t="n">
        <f aca="false">G5937-E5937</f>
        <v>25</v>
      </c>
      <c r="X5937" s="10" t="n">
        <f aca="false">YEAR(E5937)</f>
        <v>2020</v>
      </c>
      <c r="Y5937" s="0" t="str">
        <f aca="false">TEXT(E5937,"yyyy-mm")</f>
        <v>2020-05</v>
      </c>
      <c r="Z5937" s="0" t="str">
        <f aca="false">"Q"&amp;ROUNDUP(MONTH(E5937)/3,0)&amp;"-"&amp;YEAR(E5937)</f>
        <v>Q2-2020</v>
      </c>
    </row>
    <row r="5938" customFormat="false" ht="14.25" hidden="false" customHeight="false" outlineLevel="0" collapsed="false">
      <c r="A5938" s="0" t="s">
        <v>5980</v>
      </c>
      <c r="B5938" s="0" t="s">
        <v>41</v>
      </c>
      <c r="C5938" s="0" t="s">
        <v>39</v>
      </c>
      <c r="D5938" s="9" t="n">
        <v>43900</v>
      </c>
      <c r="E5938" s="9" t="n">
        <v>43956</v>
      </c>
      <c r="F5938" s="9" t="n">
        <v>43982</v>
      </c>
      <c r="G5938" s="9" t="n">
        <v>43985</v>
      </c>
      <c r="H5938" s="10" t="s">
        <v>36</v>
      </c>
      <c r="I5938" s="0" t="n">
        <v>24</v>
      </c>
      <c r="J5938" s="0" t="n">
        <v>40</v>
      </c>
      <c r="K5938" s="0" t="n">
        <v>133</v>
      </c>
      <c r="L5938" s="0" t="n">
        <v>16</v>
      </c>
      <c r="M5938" s="0" t="n">
        <v>1</v>
      </c>
      <c r="N5938" s="11" t="n">
        <v>0.4</v>
      </c>
      <c r="O5938" s="12" t="n">
        <v>4149.85</v>
      </c>
      <c r="P5938" s="12" t="n">
        <v>5607.9</v>
      </c>
      <c r="Q5938" s="12" t="n">
        <f aca="false">M5938*P5938*(1-N5938)</f>
        <v>3364.74</v>
      </c>
      <c r="R5938" s="12" t="n">
        <f aca="false">M5938*O5938</f>
        <v>4149.85</v>
      </c>
      <c r="S5938" s="12" t="n">
        <f aca="false">Q5938-R5938</f>
        <v>-785.110000000001</v>
      </c>
      <c r="T5938" s="11" t="n">
        <f aca="false">IFERROR(S5938/Q5938,0)</f>
        <v>-0.233334522132468</v>
      </c>
      <c r="U5938" s="13" t="n">
        <f aca="false">F5938-E5938</f>
        <v>26</v>
      </c>
      <c r="V5938" s="13" t="n">
        <f aca="false">G5938-F5938</f>
        <v>3</v>
      </c>
      <c r="W5938" s="13" t="n">
        <f aca="false">G5938-E5938</f>
        <v>29</v>
      </c>
      <c r="X5938" s="10" t="n">
        <f aca="false">YEAR(E5938)</f>
        <v>2020</v>
      </c>
      <c r="Y5938" s="0" t="str">
        <f aca="false">TEXT(E5938,"yyyy-mm")</f>
        <v>2020-05</v>
      </c>
      <c r="Z5938" s="0" t="str">
        <f aca="false">"Q"&amp;ROUNDUP(MONTH(E5938)/3,0)&amp;"-"&amp;YEAR(E5938)</f>
        <v>Q2-2020</v>
      </c>
    </row>
    <row r="5939" customFormat="false" ht="14.25" hidden="false" customHeight="false" outlineLevel="0" collapsed="false">
      <c r="A5939" s="0" t="s">
        <v>5981</v>
      </c>
      <c r="B5939" s="0" t="s">
        <v>34</v>
      </c>
      <c r="C5939" s="0" t="s">
        <v>46</v>
      </c>
      <c r="D5939" s="9" t="n">
        <v>43800</v>
      </c>
      <c r="E5939" s="9" t="n">
        <v>43956</v>
      </c>
      <c r="F5939" s="9" t="n">
        <v>43975</v>
      </c>
      <c r="G5939" s="9" t="n">
        <v>43982</v>
      </c>
      <c r="H5939" s="10" t="s">
        <v>36</v>
      </c>
      <c r="I5939" s="0" t="n">
        <v>9</v>
      </c>
      <c r="J5939" s="0" t="n">
        <v>30</v>
      </c>
      <c r="K5939" s="0" t="n">
        <v>318</v>
      </c>
      <c r="L5939" s="0" t="n">
        <v>35</v>
      </c>
      <c r="M5939" s="0" t="n">
        <v>8</v>
      </c>
      <c r="N5939" s="11" t="n">
        <v>0.15</v>
      </c>
      <c r="O5939" s="12" t="n">
        <v>2059.58</v>
      </c>
      <c r="P5939" s="12" t="n">
        <v>3886</v>
      </c>
      <c r="Q5939" s="12" t="n">
        <f aca="false">M5939*P5939*(1-N5939)</f>
        <v>26424.8</v>
      </c>
      <c r="R5939" s="12" t="n">
        <f aca="false">M5939*O5939</f>
        <v>16476.64</v>
      </c>
      <c r="S5939" s="12" t="n">
        <f aca="false">Q5939-R5939</f>
        <v>9948.16</v>
      </c>
      <c r="T5939" s="11" t="n">
        <f aca="false">IFERROR(S5939/Q5939,0)</f>
        <v>0.376470588235294</v>
      </c>
      <c r="U5939" s="13" t="n">
        <f aca="false">F5939-E5939</f>
        <v>19</v>
      </c>
      <c r="V5939" s="13" t="n">
        <f aca="false">G5939-F5939</f>
        <v>7</v>
      </c>
      <c r="W5939" s="13" t="n">
        <f aca="false">G5939-E5939</f>
        <v>26</v>
      </c>
      <c r="X5939" s="10" t="n">
        <f aca="false">YEAR(E5939)</f>
        <v>2020</v>
      </c>
      <c r="Y5939" s="0" t="str">
        <f aca="false">TEXT(E5939,"yyyy-mm")</f>
        <v>2020-05</v>
      </c>
      <c r="Z5939" s="0" t="str">
        <f aca="false">"Q"&amp;ROUNDUP(MONTH(E5939)/3,0)&amp;"-"&amp;YEAR(E5939)</f>
        <v>Q2-2020</v>
      </c>
    </row>
    <row r="5940" customFormat="false" ht="14.25" hidden="false" customHeight="false" outlineLevel="0" collapsed="false">
      <c r="A5940" s="0" t="s">
        <v>5982</v>
      </c>
      <c r="B5940" s="0" t="s">
        <v>34</v>
      </c>
      <c r="C5940" s="0" t="s">
        <v>35</v>
      </c>
      <c r="D5940" s="9" t="n">
        <v>43900</v>
      </c>
      <c r="E5940" s="9" t="n">
        <v>43956</v>
      </c>
      <c r="F5940" s="9" t="n">
        <v>43960</v>
      </c>
      <c r="G5940" s="9" t="n">
        <v>43962</v>
      </c>
      <c r="H5940" s="10" t="s">
        <v>36</v>
      </c>
      <c r="I5940" s="0" t="n">
        <v>7</v>
      </c>
      <c r="J5940" s="0" t="n">
        <v>25</v>
      </c>
      <c r="K5940" s="0" t="n">
        <v>255</v>
      </c>
      <c r="L5940" s="0" t="n">
        <v>19</v>
      </c>
      <c r="M5940" s="0" t="n">
        <v>4</v>
      </c>
      <c r="N5940" s="11" t="n">
        <v>0.1</v>
      </c>
      <c r="O5940" s="12" t="n">
        <v>2407.18</v>
      </c>
      <c r="P5940" s="12" t="n">
        <v>3343.3</v>
      </c>
      <c r="Q5940" s="12" t="n">
        <f aca="false">M5940*P5940*(1-N5940)</f>
        <v>12035.88</v>
      </c>
      <c r="R5940" s="12" t="n">
        <f aca="false">M5940*O5940</f>
        <v>9628.72</v>
      </c>
      <c r="S5940" s="12" t="n">
        <f aca="false">Q5940-R5940</f>
        <v>2407.16</v>
      </c>
      <c r="T5940" s="11" t="n">
        <f aca="false">IFERROR(S5940/Q5940,0)</f>
        <v>0.199998670641449</v>
      </c>
      <c r="U5940" s="13" t="n">
        <f aca="false">F5940-E5940</f>
        <v>4</v>
      </c>
      <c r="V5940" s="13" t="n">
        <f aca="false">G5940-F5940</f>
        <v>2</v>
      </c>
      <c r="W5940" s="13" t="n">
        <f aca="false">G5940-E5940</f>
        <v>6</v>
      </c>
      <c r="X5940" s="10" t="n">
        <f aca="false">YEAR(E5940)</f>
        <v>2020</v>
      </c>
      <c r="Y5940" s="0" t="str">
        <f aca="false">TEXT(E5940,"yyyy-mm")</f>
        <v>2020-05</v>
      </c>
      <c r="Z5940" s="0" t="str">
        <f aca="false">"Q"&amp;ROUNDUP(MONTH(E5940)/3,0)&amp;"-"&amp;YEAR(E5940)</f>
        <v>Q2-2020</v>
      </c>
    </row>
    <row r="5941" customFormat="false" ht="14.25" hidden="false" customHeight="false" outlineLevel="0" collapsed="false">
      <c r="A5941" s="0" t="s">
        <v>5983</v>
      </c>
      <c r="B5941" s="0" t="s">
        <v>38</v>
      </c>
      <c r="C5941" s="0" t="s">
        <v>35</v>
      </c>
      <c r="D5941" s="9" t="n">
        <v>43800</v>
      </c>
      <c r="E5941" s="9" t="n">
        <v>43956</v>
      </c>
      <c r="F5941" s="9" t="n">
        <v>43981</v>
      </c>
      <c r="G5941" s="9" t="n">
        <v>43983</v>
      </c>
      <c r="H5941" s="10" t="s">
        <v>36</v>
      </c>
      <c r="I5941" s="0" t="n">
        <v>18</v>
      </c>
      <c r="J5941" s="0" t="n">
        <v>47</v>
      </c>
      <c r="K5941" s="0" t="n">
        <v>224</v>
      </c>
      <c r="L5941" s="0" t="n">
        <v>25</v>
      </c>
      <c r="M5941" s="0" t="n">
        <v>8</v>
      </c>
      <c r="N5941" s="11" t="n">
        <v>0.05</v>
      </c>
      <c r="O5941" s="12" t="n">
        <v>1181.88</v>
      </c>
      <c r="P5941" s="12" t="n">
        <v>2814</v>
      </c>
      <c r="Q5941" s="12" t="n">
        <f aca="false">M5941*P5941*(1-N5941)</f>
        <v>21386.4</v>
      </c>
      <c r="R5941" s="12" t="n">
        <f aca="false">M5941*O5941</f>
        <v>9455.04</v>
      </c>
      <c r="S5941" s="12" t="n">
        <f aca="false">Q5941-R5941</f>
        <v>11931.36</v>
      </c>
      <c r="T5941" s="11" t="n">
        <f aca="false">IFERROR(S5941/Q5941,0)</f>
        <v>0.557894736842105</v>
      </c>
      <c r="U5941" s="13" t="n">
        <f aca="false">F5941-E5941</f>
        <v>25</v>
      </c>
      <c r="V5941" s="13" t="n">
        <f aca="false">G5941-F5941</f>
        <v>2</v>
      </c>
      <c r="W5941" s="13" t="n">
        <f aca="false">G5941-E5941</f>
        <v>27</v>
      </c>
      <c r="X5941" s="10" t="n">
        <f aca="false">YEAR(E5941)</f>
        <v>2020</v>
      </c>
      <c r="Y5941" s="0" t="str">
        <f aca="false">TEXT(E5941,"yyyy-mm")</f>
        <v>2020-05</v>
      </c>
      <c r="Z5941" s="0" t="str">
        <f aca="false">"Q"&amp;ROUNDUP(MONTH(E5941)/3,0)&amp;"-"&amp;YEAR(E5941)</f>
        <v>Q2-2020</v>
      </c>
    </row>
    <row r="5942" customFormat="false" ht="14.25" hidden="false" customHeight="false" outlineLevel="0" collapsed="false">
      <c r="A5942" s="0" t="s">
        <v>5984</v>
      </c>
      <c r="B5942" s="0" t="s">
        <v>34</v>
      </c>
      <c r="C5942" s="0" t="s">
        <v>39</v>
      </c>
      <c r="D5942" s="9" t="n">
        <v>43800</v>
      </c>
      <c r="E5942" s="9" t="n">
        <v>43956</v>
      </c>
      <c r="F5942" s="9" t="n">
        <v>43965</v>
      </c>
      <c r="G5942" s="9" t="n">
        <v>43974</v>
      </c>
      <c r="H5942" s="10" t="s">
        <v>36</v>
      </c>
      <c r="I5942" s="0" t="n">
        <v>12</v>
      </c>
      <c r="J5942" s="0" t="n">
        <v>23</v>
      </c>
      <c r="K5942" s="0" t="n">
        <v>130</v>
      </c>
      <c r="L5942" s="0" t="n">
        <v>33</v>
      </c>
      <c r="M5942" s="0" t="n">
        <v>7</v>
      </c>
      <c r="N5942" s="11" t="n">
        <v>0.15</v>
      </c>
      <c r="O5942" s="12" t="n">
        <v>505.72</v>
      </c>
      <c r="P5942" s="12" t="n">
        <v>991.6</v>
      </c>
      <c r="Q5942" s="12" t="n">
        <f aca="false">M5942*P5942*(1-N5942)</f>
        <v>5900.02</v>
      </c>
      <c r="R5942" s="12" t="n">
        <f aca="false">M5942*O5942</f>
        <v>3540.04</v>
      </c>
      <c r="S5942" s="12" t="n">
        <f aca="false">Q5942-R5942</f>
        <v>2359.98</v>
      </c>
      <c r="T5942" s="11" t="n">
        <f aca="false">IFERROR(S5942/Q5942,0)</f>
        <v>0.399995254253375</v>
      </c>
      <c r="U5942" s="13" t="n">
        <f aca="false">F5942-E5942</f>
        <v>9</v>
      </c>
      <c r="V5942" s="13" t="n">
        <f aca="false">G5942-F5942</f>
        <v>9</v>
      </c>
      <c r="W5942" s="13" t="n">
        <f aca="false">G5942-E5942</f>
        <v>18</v>
      </c>
      <c r="X5942" s="10" t="n">
        <f aca="false">YEAR(E5942)</f>
        <v>2020</v>
      </c>
      <c r="Y5942" s="0" t="str">
        <f aca="false">TEXT(E5942,"yyyy-mm")</f>
        <v>2020-05</v>
      </c>
      <c r="Z5942" s="0" t="str">
        <f aca="false">"Q"&amp;ROUNDUP(MONTH(E5942)/3,0)&amp;"-"&amp;YEAR(E5942)</f>
        <v>Q2-2020</v>
      </c>
    </row>
    <row r="5943" customFormat="false" ht="14.25" hidden="false" customHeight="false" outlineLevel="0" collapsed="false">
      <c r="A5943" s="0" t="s">
        <v>5985</v>
      </c>
      <c r="B5943" s="0" t="s">
        <v>41</v>
      </c>
      <c r="C5943" s="0" t="s">
        <v>35</v>
      </c>
      <c r="D5943" s="9" t="n">
        <v>43800</v>
      </c>
      <c r="E5943" s="9" t="n">
        <v>43956</v>
      </c>
      <c r="F5943" s="9" t="n">
        <v>43964</v>
      </c>
      <c r="G5943" s="9" t="n">
        <v>43965</v>
      </c>
      <c r="H5943" s="10" t="s">
        <v>36</v>
      </c>
      <c r="I5943" s="0" t="n">
        <v>23</v>
      </c>
      <c r="J5943" s="0" t="n">
        <v>39</v>
      </c>
      <c r="K5943" s="0" t="n">
        <v>217</v>
      </c>
      <c r="L5943" s="0" t="n">
        <v>38</v>
      </c>
      <c r="M5943" s="0" t="n">
        <v>7</v>
      </c>
      <c r="N5943" s="11" t="n">
        <v>0.075</v>
      </c>
      <c r="O5943" s="12" t="n">
        <v>475.23</v>
      </c>
      <c r="P5943" s="12" t="n">
        <v>1159.1</v>
      </c>
      <c r="Q5943" s="12" t="n">
        <f aca="false">M5943*P5943*(1-N5943)</f>
        <v>7505.1725</v>
      </c>
      <c r="R5943" s="12" t="n">
        <f aca="false">M5943*O5943</f>
        <v>3326.61</v>
      </c>
      <c r="S5943" s="12" t="n">
        <f aca="false">Q5943-R5943</f>
        <v>4178.5625</v>
      </c>
      <c r="T5943" s="11" t="n">
        <f aca="false">IFERROR(S5943/Q5943,0)</f>
        <v>0.556757689446845</v>
      </c>
      <c r="U5943" s="13" t="n">
        <f aca="false">F5943-E5943</f>
        <v>8</v>
      </c>
      <c r="V5943" s="13" t="n">
        <f aca="false">G5943-F5943</f>
        <v>1</v>
      </c>
      <c r="W5943" s="13" t="n">
        <f aca="false">G5943-E5943</f>
        <v>9</v>
      </c>
      <c r="X5943" s="10" t="n">
        <f aca="false">YEAR(E5943)</f>
        <v>2020</v>
      </c>
      <c r="Y5943" s="0" t="str">
        <f aca="false">TEXT(E5943,"yyyy-mm")</f>
        <v>2020-05</v>
      </c>
      <c r="Z5943" s="0" t="str">
        <f aca="false">"Q"&amp;ROUNDUP(MONTH(E5943)/3,0)&amp;"-"&amp;YEAR(E5943)</f>
        <v>Q2-2020</v>
      </c>
    </row>
    <row r="5944" customFormat="false" ht="14.25" hidden="false" customHeight="false" outlineLevel="0" collapsed="false">
      <c r="A5944" s="0" t="s">
        <v>5986</v>
      </c>
      <c r="B5944" s="0" t="s">
        <v>34</v>
      </c>
      <c r="C5944" s="0" t="s">
        <v>35</v>
      </c>
      <c r="D5944" s="9" t="n">
        <v>43900</v>
      </c>
      <c r="E5944" s="9" t="n">
        <v>43957</v>
      </c>
      <c r="F5944" s="9" t="n">
        <v>43962</v>
      </c>
      <c r="G5944" s="9" t="n">
        <v>43966</v>
      </c>
      <c r="H5944" s="10" t="s">
        <v>36</v>
      </c>
      <c r="I5944" s="0" t="n">
        <v>8</v>
      </c>
      <c r="J5944" s="0" t="n">
        <v>43</v>
      </c>
      <c r="K5944" s="0" t="n">
        <v>244</v>
      </c>
      <c r="L5944" s="0" t="n">
        <v>9</v>
      </c>
      <c r="M5944" s="0" t="n">
        <v>2</v>
      </c>
      <c r="N5944" s="11" t="n">
        <v>0.05</v>
      </c>
      <c r="O5944" s="12" t="n">
        <v>1074.61</v>
      </c>
      <c r="P5944" s="12" t="n">
        <v>2499.1</v>
      </c>
      <c r="Q5944" s="12" t="n">
        <f aca="false">M5944*P5944*(1-N5944)</f>
        <v>4748.29</v>
      </c>
      <c r="R5944" s="12" t="n">
        <f aca="false">M5944*O5944</f>
        <v>2149.22</v>
      </c>
      <c r="S5944" s="12" t="n">
        <f aca="false">Q5944-R5944</f>
        <v>2599.07</v>
      </c>
      <c r="T5944" s="11" t="n">
        <f aca="false">IFERROR(S5944/Q5944,0)</f>
        <v>0.547369684665427</v>
      </c>
      <c r="U5944" s="13" t="n">
        <f aca="false">F5944-E5944</f>
        <v>5</v>
      </c>
      <c r="V5944" s="13" t="n">
        <f aca="false">G5944-F5944</f>
        <v>4</v>
      </c>
      <c r="W5944" s="13" t="n">
        <f aca="false">G5944-E5944</f>
        <v>9</v>
      </c>
      <c r="X5944" s="10" t="n">
        <f aca="false">YEAR(E5944)</f>
        <v>2020</v>
      </c>
      <c r="Y5944" s="0" t="str">
        <f aca="false">TEXT(E5944,"yyyy-mm")</f>
        <v>2020-05</v>
      </c>
      <c r="Z5944" s="0" t="str">
        <f aca="false">"Q"&amp;ROUNDUP(MONTH(E5944)/3,0)&amp;"-"&amp;YEAR(E5944)</f>
        <v>Q2-2020</v>
      </c>
    </row>
    <row r="5945" customFormat="false" ht="14.25" hidden="false" customHeight="false" outlineLevel="0" collapsed="false">
      <c r="A5945" s="0" t="s">
        <v>5987</v>
      </c>
      <c r="B5945" s="0" t="s">
        <v>34</v>
      </c>
      <c r="C5945" s="0" t="s">
        <v>39</v>
      </c>
      <c r="D5945" s="9" t="n">
        <v>43900</v>
      </c>
      <c r="E5945" s="9" t="n">
        <v>43957</v>
      </c>
      <c r="F5945" s="9" t="n">
        <v>43976</v>
      </c>
      <c r="G5945" s="9" t="n">
        <v>43983</v>
      </c>
      <c r="H5945" s="10" t="s">
        <v>36</v>
      </c>
      <c r="I5945" s="0" t="n">
        <v>2</v>
      </c>
      <c r="J5945" s="0" t="n">
        <v>21</v>
      </c>
      <c r="K5945" s="0" t="n">
        <v>191</v>
      </c>
      <c r="L5945" s="0" t="n">
        <v>28</v>
      </c>
      <c r="M5945" s="0" t="n">
        <v>8</v>
      </c>
      <c r="N5945" s="11" t="n">
        <v>0.3</v>
      </c>
      <c r="O5945" s="12" t="n">
        <v>1493.77</v>
      </c>
      <c r="P5945" s="12" t="n">
        <v>2298.1</v>
      </c>
      <c r="Q5945" s="12" t="n">
        <f aca="false">M5945*P5945*(1-N5945)</f>
        <v>12869.36</v>
      </c>
      <c r="R5945" s="12" t="n">
        <f aca="false">M5945*O5945</f>
        <v>11950.16</v>
      </c>
      <c r="S5945" s="12" t="n">
        <f aca="false">Q5945-R5945</f>
        <v>919.199999999999</v>
      </c>
      <c r="T5945" s="11" t="n">
        <f aca="false">IFERROR(S5945/Q5945,0)</f>
        <v>0.0714254632709007</v>
      </c>
      <c r="U5945" s="13" t="n">
        <f aca="false">F5945-E5945</f>
        <v>19</v>
      </c>
      <c r="V5945" s="13" t="n">
        <f aca="false">G5945-F5945</f>
        <v>7</v>
      </c>
      <c r="W5945" s="13" t="n">
        <f aca="false">G5945-E5945</f>
        <v>26</v>
      </c>
      <c r="X5945" s="10" t="n">
        <f aca="false">YEAR(E5945)</f>
        <v>2020</v>
      </c>
      <c r="Y5945" s="0" t="str">
        <f aca="false">TEXT(E5945,"yyyy-mm")</f>
        <v>2020-05</v>
      </c>
      <c r="Z5945" s="0" t="str">
        <f aca="false">"Q"&amp;ROUNDUP(MONTH(E5945)/3,0)&amp;"-"&amp;YEAR(E5945)</f>
        <v>Q2-2020</v>
      </c>
    </row>
    <row r="5946" customFormat="false" ht="14.25" hidden="false" customHeight="false" outlineLevel="0" collapsed="false">
      <c r="A5946" s="0" t="s">
        <v>5988</v>
      </c>
      <c r="B5946" s="0" t="s">
        <v>41</v>
      </c>
      <c r="C5946" s="0" t="s">
        <v>39</v>
      </c>
      <c r="D5946" s="9" t="n">
        <v>43800</v>
      </c>
      <c r="E5946" s="9" t="n">
        <v>43957</v>
      </c>
      <c r="F5946" s="9" t="n">
        <v>43978</v>
      </c>
      <c r="G5946" s="9" t="n">
        <v>43981</v>
      </c>
      <c r="H5946" s="10" t="s">
        <v>36</v>
      </c>
      <c r="I5946" s="0" t="n">
        <v>21</v>
      </c>
      <c r="J5946" s="0" t="n">
        <v>30</v>
      </c>
      <c r="K5946" s="0" t="n">
        <v>152</v>
      </c>
      <c r="L5946" s="0" t="n">
        <v>26</v>
      </c>
      <c r="M5946" s="0" t="n">
        <v>7</v>
      </c>
      <c r="N5946" s="11" t="n">
        <v>0.075</v>
      </c>
      <c r="O5946" s="12" t="n">
        <v>569.5</v>
      </c>
      <c r="P5946" s="12" t="n">
        <v>1139</v>
      </c>
      <c r="Q5946" s="12" t="n">
        <f aca="false">M5946*P5946*(1-N5946)</f>
        <v>7375.025</v>
      </c>
      <c r="R5946" s="12" t="n">
        <f aca="false">M5946*O5946</f>
        <v>3986.5</v>
      </c>
      <c r="S5946" s="12" t="n">
        <f aca="false">Q5946-R5946</f>
        <v>3388.525</v>
      </c>
      <c r="T5946" s="11" t="n">
        <f aca="false">IFERROR(S5946/Q5946,0)</f>
        <v>0.45945945945946</v>
      </c>
      <c r="U5946" s="13" t="n">
        <f aca="false">F5946-E5946</f>
        <v>21</v>
      </c>
      <c r="V5946" s="13" t="n">
        <f aca="false">G5946-F5946</f>
        <v>3</v>
      </c>
      <c r="W5946" s="13" t="n">
        <f aca="false">G5946-E5946</f>
        <v>24</v>
      </c>
      <c r="X5946" s="10" t="n">
        <f aca="false">YEAR(E5946)</f>
        <v>2020</v>
      </c>
      <c r="Y5946" s="0" t="str">
        <f aca="false">TEXT(E5946,"yyyy-mm")</f>
        <v>2020-05</v>
      </c>
      <c r="Z5946" s="0" t="str">
        <f aca="false">"Q"&amp;ROUNDUP(MONTH(E5946)/3,0)&amp;"-"&amp;YEAR(E5946)</f>
        <v>Q2-2020</v>
      </c>
    </row>
    <row r="5947" customFormat="false" ht="14.25" hidden="false" customHeight="false" outlineLevel="0" collapsed="false">
      <c r="A5947" s="0" t="s">
        <v>5989</v>
      </c>
      <c r="B5947" s="0" t="s">
        <v>34</v>
      </c>
      <c r="C5947" s="0" t="s">
        <v>39</v>
      </c>
      <c r="D5947" s="9" t="n">
        <v>43900</v>
      </c>
      <c r="E5947" s="9" t="n">
        <v>43957</v>
      </c>
      <c r="F5947" s="9" t="n">
        <v>43974</v>
      </c>
      <c r="G5947" s="9" t="n">
        <v>43976</v>
      </c>
      <c r="H5947" s="10" t="s">
        <v>36</v>
      </c>
      <c r="I5947" s="0" t="n">
        <v>5</v>
      </c>
      <c r="J5947" s="0" t="n">
        <v>48</v>
      </c>
      <c r="K5947" s="0" t="n">
        <v>113</v>
      </c>
      <c r="L5947" s="0" t="n">
        <v>15</v>
      </c>
      <c r="M5947" s="0" t="n">
        <v>5</v>
      </c>
      <c r="N5947" s="11" t="n">
        <v>0.075</v>
      </c>
      <c r="O5947" s="12" t="n">
        <v>1542.07</v>
      </c>
      <c r="P5947" s="12" t="n">
        <v>1835.8</v>
      </c>
      <c r="Q5947" s="12" t="n">
        <f aca="false">M5947*P5947*(1-N5947)</f>
        <v>8490.575</v>
      </c>
      <c r="R5947" s="12" t="n">
        <f aca="false">M5947*O5947</f>
        <v>7710.35</v>
      </c>
      <c r="S5947" s="12" t="n">
        <f aca="false">Q5947-R5947</f>
        <v>780.225000000001</v>
      </c>
      <c r="T5947" s="11" t="n">
        <f aca="false">IFERROR(S5947/Q5947,0)</f>
        <v>0.0918930696684266</v>
      </c>
      <c r="U5947" s="13" t="n">
        <f aca="false">F5947-E5947</f>
        <v>17</v>
      </c>
      <c r="V5947" s="13" t="n">
        <f aca="false">G5947-F5947</f>
        <v>2</v>
      </c>
      <c r="W5947" s="13" t="n">
        <f aca="false">G5947-E5947</f>
        <v>19</v>
      </c>
      <c r="X5947" s="10" t="n">
        <f aca="false">YEAR(E5947)</f>
        <v>2020</v>
      </c>
      <c r="Y5947" s="0" t="str">
        <f aca="false">TEXT(E5947,"yyyy-mm")</f>
        <v>2020-05</v>
      </c>
      <c r="Z5947" s="0" t="str">
        <f aca="false">"Q"&amp;ROUNDUP(MONTH(E5947)/3,0)&amp;"-"&amp;YEAR(E5947)</f>
        <v>Q2-2020</v>
      </c>
    </row>
    <row r="5948" customFormat="false" ht="14.25" hidden="false" customHeight="false" outlineLevel="0" collapsed="false">
      <c r="A5948" s="0" t="s">
        <v>5990</v>
      </c>
      <c r="B5948" s="0" t="s">
        <v>34</v>
      </c>
      <c r="C5948" s="0" t="s">
        <v>48</v>
      </c>
      <c r="D5948" s="9" t="n">
        <v>43800</v>
      </c>
      <c r="E5948" s="9" t="n">
        <v>43957</v>
      </c>
      <c r="F5948" s="9" t="n">
        <v>43972</v>
      </c>
      <c r="G5948" s="9" t="n">
        <v>43977</v>
      </c>
      <c r="H5948" s="10" t="s">
        <v>36</v>
      </c>
      <c r="I5948" s="0" t="n">
        <v>9</v>
      </c>
      <c r="J5948" s="0" t="n">
        <v>40</v>
      </c>
      <c r="K5948" s="0" t="n">
        <v>31</v>
      </c>
      <c r="L5948" s="0" t="n">
        <v>28</v>
      </c>
      <c r="M5948" s="0" t="n">
        <v>1</v>
      </c>
      <c r="N5948" s="11" t="n">
        <v>0.05</v>
      </c>
      <c r="O5948" s="12" t="n">
        <v>922.99</v>
      </c>
      <c r="P5948" s="12" t="n">
        <v>1098.8</v>
      </c>
      <c r="Q5948" s="12" t="n">
        <f aca="false">M5948*P5948*(1-N5948)</f>
        <v>1043.86</v>
      </c>
      <c r="R5948" s="12" t="n">
        <f aca="false">M5948*O5948</f>
        <v>922.99</v>
      </c>
      <c r="S5948" s="12" t="n">
        <f aca="false">Q5948-R5948</f>
        <v>120.87</v>
      </c>
      <c r="T5948" s="11" t="n">
        <f aca="false">IFERROR(S5948/Q5948,0)</f>
        <v>0.115791389649953</v>
      </c>
      <c r="U5948" s="13" t="n">
        <f aca="false">F5948-E5948</f>
        <v>15</v>
      </c>
      <c r="V5948" s="13" t="n">
        <f aca="false">G5948-F5948</f>
        <v>5</v>
      </c>
      <c r="W5948" s="13" t="n">
        <f aca="false">G5948-E5948</f>
        <v>20</v>
      </c>
      <c r="X5948" s="10" t="n">
        <f aca="false">YEAR(E5948)</f>
        <v>2020</v>
      </c>
      <c r="Y5948" s="0" t="str">
        <f aca="false">TEXT(E5948,"yyyy-mm")</f>
        <v>2020-05</v>
      </c>
      <c r="Z5948" s="0" t="str">
        <f aca="false">"Q"&amp;ROUNDUP(MONTH(E5948)/3,0)&amp;"-"&amp;YEAR(E5948)</f>
        <v>Q2-2020</v>
      </c>
    </row>
    <row r="5949" customFormat="false" ht="14.25" hidden="false" customHeight="false" outlineLevel="0" collapsed="false">
      <c r="A5949" s="0" t="s">
        <v>5991</v>
      </c>
      <c r="B5949" s="0" t="s">
        <v>41</v>
      </c>
      <c r="C5949" s="0" t="s">
        <v>46</v>
      </c>
      <c r="D5949" s="9" t="n">
        <v>43800</v>
      </c>
      <c r="E5949" s="9" t="n">
        <v>43958</v>
      </c>
      <c r="F5949" s="9" t="n">
        <v>43977</v>
      </c>
      <c r="G5949" s="9" t="n">
        <v>43985</v>
      </c>
      <c r="H5949" s="10" t="s">
        <v>36</v>
      </c>
      <c r="I5949" s="0" t="n">
        <v>22</v>
      </c>
      <c r="J5949" s="0" t="n">
        <v>20</v>
      </c>
      <c r="K5949" s="0" t="n">
        <v>296</v>
      </c>
      <c r="L5949" s="0" t="n">
        <v>30</v>
      </c>
      <c r="M5949" s="0" t="n">
        <v>7</v>
      </c>
      <c r="N5949" s="11" t="n">
        <v>0.1</v>
      </c>
      <c r="O5949" s="12" t="n">
        <v>3175.33</v>
      </c>
      <c r="P5949" s="12" t="n">
        <v>3825.7</v>
      </c>
      <c r="Q5949" s="12" t="n">
        <f aca="false">M5949*P5949*(1-N5949)</f>
        <v>24101.91</v>
      </c>
      <c r="R5949" s="12" t="n">
        <f aca="false">M5949*O5949</f>
        <v>22227.31</v>
      </c>
      <c r="S5949" s="12" t="n">
        <f aca="false">Q5949-R5949</f>
        <v>1874.6</v>
      </c>
      <c r="T5949" s="11" t="n">
        <f aca="false">IFERROR(S5949/Q5949,0)</f>
        <v>0.0777780682111917</v>
      </c>
      <c r="U5949" s="13" t="n">
        <f aca="false">F5949-E5949</f>
        <v>19</v>
      </c>
      <c r="V5949" s="13" t="n">
        <f aca="false">G5949-F5949</f>
        <v>8</v>
      </c>
      <c r="W5949" s="13" t="n">
        <f aca="false">G5949-E5949</f>
        <v>27</v>
      </c>
      <c r="X5949" s="10" t="n">
        <f aca="false">YEAR(E5949)</f>
        <v>2020</v>
      </c>
      <c r="Y5949" s="0" t="str">
        <f aca="false">TEXT(E5949,"yyyy-mm")</f>
        <v>2020-05</v>
      </c>
      <c r="Z5949" s="0" t="str">
        <f aca="false">"Q"&amp;ROUNDUP(MONTH(E5949)/3,0)&amp;"-"&amp;YEAR(E5949)</f>
        <v>Q2-2020</v>
      </c>
    </row>
    <row r="5950" customFormat="false" ht="14.25" hidden="false" customHeight="false" outlineLevel="0" collapsed="false">
      <c r="A5950" s="0" t="s">
        <v>5992</v>
      </c>
      <c r="B5950" s="0" t="s">
        <v>34</v>
      </c>
      <c r="C5950" s="0" t="s">
        <v>79</v>
      </c>
      <c r="D5950" s="9" t="n">
        <v>43800</v>
      </c>
      <c r="E5950" s="9" t="n">
        <v>43958</v>
      </c>
      <c r="F5950" s="9" t="n">
        <v>43981</v>
      </c>
      <c r="G5950" s="9" t="n">
        <v>43989</v>
      </c>
      <c r="H5950" s="10" t="s">
        <v>36</v>
      </c>
      <c r="I5950" s="0" t="n">
        <v>8</v>
      </c>
      <c r="J5950" s="0" t="n">
        <v>22</v>
      </c>
      <c r="K5950" s="0" t="n">
        <v>62</v>
      </c>
      <c r="L5950" s="0" t="n">
        <v>37</v>
      </c>
      <c r="M5950" s="0" t="n">
        <v>7</v>
      </c>
      <c r="N5950" s="11" t="n">
        <v>0.075</v>
      </c>
      <c r="O5950" s="12" t="n">
        <v>765.41</v>
      </c>
      <c r="P5950" s="12" t="n">
        <v>911.2</v>
      </c>
      <c r="Q5950" s="12" t="n">
        <f aca="false">M5950*P5950*(1-N5950)</f>
        <v>5900.02</v>
      </c>
      <c r="R5950" s="12" t="n">
        <f aca="false">M5950*O5950</f>
        <v>5357.87</v>
      </c>
      <c r="S5950" s="12" t="n">
        <f aca="false">Q5950-R5950</f>
        <v>542.150000000001</v>
      </c>
      <c r="T5950" s="11" t="n">
        <f aca="false">IFERROR(S5950/Q5950,0)</f>
        <v>0.0918895190185797</v>
      </c>
      <c r="U5950" s="13" t="n">
        <f aca="false">F5950-E5950</f>
        <v>23</v>
      </c>
      <c r="V5950" s="13" t="n">
        <f aca="false">G5950-F5950</f>
        <v>8</v>
      </c>
      <c r="W5950" s="13" t="n">
        <f aca="false">G5950-E5950</f>
        <v>31</v>
      </c>
      <c r="X5950" s="10" t="n">
        <f aca="false">YEAR(E5950)</f>
        <v>2020</v>
      </c>
      <c r="Y5950" s="0" t="str">
        <f aca="false">TEXT(E5950,"yyyy-mm")</f>
        <v>2020-05</v>
      </c>
      <c r="Z5950" s="0" t="str">
        <f aca="false">"Q"&amp;ROUNDUP(MONTH(E5950)/3,0)&amp;"-"&amp;YEAR(E5950)</f>
        <v>Q2-2020</v>
      </c>
    </row>
    <row r="5951" customFormat="false" ht="14.25" hidden="false" customHeight="false" outlineLevel="0" collapsed="false">
      <c r="A5951" s="0" t="s">
        <v>5993</v>
      </c>
      <c r="B5951" s="0" t="s">
        <v>38</v>
      </c>
      <c r="C5951" s="0" t="s">
        <v>39</v>
      </c>
      <c r="D5951" s="9" t="n">
        <v>43900</v>
      </c>
      <c r="E5951" s="9" t="n">
        <v>43958</v>
      </c>
      <c r="F5951" s="9" t="n">
        <v>43961</v>
      </c>
      <c r="G5951" s="9" t="n">
        <v>43969</v>
      </c>
      <c r="H5951" s="10" t="s">
        <v>36</v>
      </c>
      <c r="I5951" s="0" t="n">
        <v>17</v>
      </c>
      <c r="J5951" s="0" t="n">
        <v>14</v>
      </c>
      <c r="K5951" s="0" t="n">
        <v>160</v>
      </c>
      <c r="L5951" s="0" t="n">
        <v>34</v>
      </c>
      <c r="M5951" s="0" t="n">
        <v>7</v>
      </c>
      <c r="N5951" s="11" t="n">
        <v>0.4</v>
      </c>
      <c r="O5951" s="12" t="n">
        <v>1312.13</v>
      </c>
      <c r="P5951" s="12" t="n">
        <v>2572.8</v>
      </c>
      <c r="Q5951" s="12" t="n">
        <f aca="false">M5951*P5951*(1-N5951)</f>
        <v>10805.76</v>
      </c>
      <c r="R5951" s="12" t="n">
        <f aca="false">M5951*O5951</f>
        <v>9184.91</v>
      </c>
      <c r="S5951" s="12" t="n">
        <f aca="false">Q5951-R5951</f>
        <v>1620.85</v>
      </c>
      <c r="T5951" s="11" t="n">
        <f aca="false">IFERROR(S5951/Q5951,0)</f>
        <v>0.149998704394693</v>
      </c>
      <c r="U5951" s="13" t="n">
        <f aca="false">F5951-E5951</f>
        <v>3</v>
      </c>
      <c r="V5951" s="13" t="n">
        <f aca="false">G5951-F5951</f>
        <v>8</v>
      </c>
      <c r="W5951" s="13" t="n">
        <f aca="false">G5951-E5951</f>
        <v>11</v>
      </c>
      <c r="X5951" s="10" t="n">
        <f aca="false">YEAR(E5951)</f>
        <v>2020</v>
      </c>
      <c r="Y5951" s="0" t="str">
        <f aca="false">TEXT(E5951,"yyyy-mm")</f>
        <v>2020-05</v>
      </c>
      <c r="Z5951" s="0" t="str">
        <f aca="false">"Q"&amp;ROUNDUP(MONTH(E5951)/3,0)&amp;"-"&amp;YEAR(E5951)</f>
        <v>Q2-2020</v>
      </c>
    </row>
    <row r="5952" customFormat="false" ht="14.25" hidden="false" customHeight="false" outlineLevel="0" collapsed="false">
      <c r="A5952" s="0" t="s">
        <v>5994</v>
      </c>
      <c r="B5952" s="0" t="s">
        <v>34</v>
      </c>
      <c r="C5952" s="0" t="s">
        <v>46</v>
      </c>
      <c r="D5952" s="9" t="n">
        <v>43900</v>
      </c>
      <c r="E5952" s="9" t="n">
        <v>43958</v>
      </c>
      <c r="F5952" s="9" t="n">
        <v>43965</v>
      </c>
      <c r="G5952" s="9" t="n">
        <v>43973</v>
      </c>
      <c r="H5952" s="10" t="s">
        <v>36</v>
      </c>
      <c r="I5952" s="0" t="n">
        <v>1</v>
      </c>
      <c r="J5952" s="0" t="n">
        <v>24</v>
      </c>
      <c r="K5952" s="0" t="n">
        <v>278</v>
      </c>
      <c r="L5952" s="0" t="n">
        <v>12</v>
      </c>
      <c r="M5952" s="0" t="n">
        <v>3</v>
      </c>
      <c r="N5952" s="11" t="n">
        <v>0.05</v>
      </c>
      <c r="O5952" s="12" t="n">
        <v>177.68</v>
      </c>
      <c r="P5952" s="12" t="n">
        <v>227.8</v>
      </c>
      <c r="Q5952" s="12" t="n">
        <f aca="false">M5952*P5952*(1-N5952)</f>
        <v>649.23</v>
      </c>
      <c r="R5952" s="12" t="n">
        <f aca="false">M5952*O5952</f>
        <v>533.04</v>
      </c>
      <c r="S5952" s="12" t="n">
        <f aca="false">Q5952-R5952</f>
        <v>116.19</v>
      </c>
      <c r="T5952" s="11" t="n">
        <f aca="false">IFERROR(S5952/Q5952,0)</f>
        <v>0.178965851855275</v>
      </c>
      <c r="U5952" s="13" t="n">
        <f aca="false">F5952-E5952</f>
        <v>7</v>
      </c>
      <c r="V5952" s="13" t="n">
        <f aca="false">G5952-F5952</f>
        <v>8</v>
      </c>
      <c r="W5952" s="13" t="n">
        <f aca="false">G5952-E5952</f>
        <v>15</v>
      </c>
      <c r="X5952" s="10" t="n">
        <f aca="false">YEAR(E5952)</f>
        <v>2020</v>
      </c>
      <c r="Y5952" s="0" t="str">
        <f aca="false">TEXT(E5952,"yyyy-mm")</f>
        <v>2020-05</v>
      </c>
      <c r="Z5952" s="0" t="str">
        <f aca="false">"Q"&amp;ROUNDUP(MONTH(E5952)/3,0)&amp;"-"&amp;YEAR(E5952)</f>
        <v>Q2-2020</v>
      </c>
    </row>
    <row r="5953" customFormat="false" ht="14.25" hidden="false" customHeight="false" outlineLevel="0" collapsed="false">
      <c r="A5953" s="0" t="s">
        <v>5995</v>
      </c>
      <c r="B5953" s="0" t="s">
        <v>41</v>
      </c>
      <c r="C5953" s="0" t="s">
        <v>46</v>
      </c>
      <c r="D5953" s="9" t="n">
        <v>43800</v>
      </c>
      <c r="E5953" s="9" t="n">
        <v>43958</v>
      </c>
      <c r="F5953" s="9" t="n">
        <v>43974</v>
      </c>
      <c r="G5953" s="9" t="n">
        <v>43979</v>
      </c>
      <c r="H5953" s="10" t="s">
        <v>36</v>
      </c>
      <c r="I5953" s="0" t="n">
        <v>22</v>
      </c>
      <c r="J5953" s="0" t="n">
        <v>39</v>
      </c>
      <c r="K5953" s="0" t="n">
        <v>318</v>
      </c>
      <c r="L5953" s="0" t="n">
        <v>21</v>
      </c>
      <c r="M5953" s="0" t="n">
        <v>7</v>
      </c>
      <c r="N5953" s="11" t="n">
        <v>0.15</v>
      </c>
      <c r="O5953" s="12" t="n">
        <v>835.76</v>
      </c>
      <c r="P5953" s="12" t="n">
        <v>1266.3</v>
      </c>
      <c r="Q5953" s="12" t="n">
        <f aca="false">M5953*P5953*(1-N5953)</f>
        <v>7534.485</v>
      </c>
      <c r="R5953" s="12" t="n">
        <f aca="false">M5953*O5953</f>
        <v>5850.32</v>
      </c>
      <c r="S5953" s="12" t="n">
        <f aca="false">Q5953-R5953</f>
        <v>1684.165</v>
      </c>
      <c r="T5953" s="11" t="n">
        <f aca="false">IFERROR(S5953/Q5953,0)</f>
        <v>0.223527553641689</v>
      </c>
      <c r="U5953" s="13" t="n">
        <f aca="false">F5953-E5953</f>
        <v>16</v>
      </c>
      <c r="V5953" s="13" t="n">
        <f aca="false">G5953-F5953</f>
        <v>5</v>
      </c>
      <c r="W5953" s="13" t="n">
        <f aca="false">G5953-E5953</f>
        <v>21</v>
      </c>
      <c r="X5953" s="10" t="n">
        <f aca="false">YEAR(E5953)</f>
        <v>2020</v>
      </c>
      <c r="Y5953" s="0" t="str">
        <f aca="false">TEXT(E5953,"yyyy-mm")</f>
        <v>2020-05</v>
      </c>
      <c r="Z5953" s="0" t="str">
        <f aca="false">"Q"&amp;ROUNDUP(MONTH(E5953)/3,0)&amp;"-"&amp;YEAR(E5953)</f>
        <v>Q2-2020</v>
      </c>
    </row>
    <row r="5954" customFormat="false" ht="14.25" hidden="false" customHeight="false" outlineLevel="0" collapsed="false">
      <c r="A5954" s="0" t="s">
        <v>5996</v>
      </c>
      <c r="B5954" s="0" t="s">
        <v>43</v>
      </c>
      <c r="C5954" s="0" t="s">
        <v>58</v>
      </c>
      <c r="D5954" s="9" t="n">
        <v>43800</v>
      </c>
      <c r="E5954" s="9" t="n">
        <v>43958</v>
      </c>
      <c r="F5954" s="9" t="n">
        <v>43968</v>
      </c>
      <c r="G5954" s="9" t="n">
        <v>43972</v>
      </c>
      <c r="H5954" s="10" t="s">
        <v>36</v>
      </c>
      <c r="I5954" s="0" t="n">
        <v>25</v>
      </c>
      <c r="J5954" s="0" t="n">
        <v>18</v>
      </c>
      <c r="K5954" s="0" t="n">
        <v>366</v>
      </c>
      <c r="L5954" s="0" t="n">
        <v>17</v>
      </c>
      <c r="M5954" s="0" t="n">
        <v>6</v>
      </c>
      <c r="N5954" s="11" t="n">
        <v>0.15</v>
      </c>
      <c r="O5954" s="12" t="n">
        <v>1943.54</v>
      </c>
      <c r="P5954" s="12" t="n">
        <v>2626.4</v>
      </c>
      <c r="Q5954" s="12" t="n">
        <f aca="false">M5954*P5954*(1-N5954)</f>
        <v>13394.64</v>
      </c>
      <c r="R5954" s="12" t="n">
        <f aca="false">M5954*O5954</f>
        <v>11661.24</v>
      </c>
      <c r="S5954" s="12" t="n">
        <f aca="false">Q5954-R5954</f>
        <v>1733.4</v>
      </c>
      <c r="T5954" s="11" t="n">
        <f aca="false">IFERROR(S5954/Q5954,0)</f>
        <v>0.129409972944402</v>
      </c>
      <c r="U5954" s="13" t="n">
        <f aca="false">F5954-E5954</f>
        <v>10</v>
      </c>
      <c r="V5954" s="13" t="n">
        <f aca="false">G5954-F5954</f>
        <v>4</v>
      </c>
      <c r="W5954" s="13" t="n">
        <f aca="false">G5954-E5954</f>
        <v>14</v>
      </c>
      <c r="X5954" s="10" t="n">
        <f aca="false">YEAR(E5954)</f>
        <v>2020</v>
      </c>
      <c r="Y5954" s="0" t="str">
        <f aca="false">TEXT(E5954,"yyyy-mm")</f>
        <v>2020-05</v>
      </c>
      <c r="Z5954" s="0" t="str">
        <f aca="false">"Q"&amp;ROUNDUP(MONTH(E5954)/3,0)&amp;"-"&amp;YEAR(E5954)</f>
        <v>Q2-2020</v>
      </c>
    </row>
    <row r="5955" customFormat="false" ht="14.25" hidden="false" customHeight="false" outlineLevel="0" collapsed="false">
      <c r="A5955" s="0" t="s">
        <v>5997</v>
      </c>
      <c r="B5955" s="0" t="s">
        <v>34</v>
      </c>
      <c r="C5955" s="0" t="s">
        <v>79</v>
      </c>
      <c r="D5955" s="9" t="n">
        <v>43900</v>
      </c>
      <c r="E5955" s="9" t="n">
        <v>43958</v>
      </c>
      <c r="F5955" s="9" t="n">
        <v>43960</v>
      </c>
      <c r="G5955" s="9" t="n">
        <v>43961</v>
      </c>
      <c r="H5955" s="10" t="s">
        <v>36</v>
      </c>
      <c r="I5955" s="0" t="n">
        <v>4</v>
      </c>
      <c r="J5955" s="0" t="n">
        <v>25</v>
      </c>
      <c r="K5955" s="0" t="n">
        <v>61</v>
      </c>
      <c r="L5955" s="0" t="n">
        <v>13</v>
      </c>
      <c r="M5955" s="0" t="n">
        <v>5</v>
      </c>
      <c r="N5955" s="11" t="n">
        <v>0.075</v>
      </c>
      <c r="O5955" s="12" t="n">
        <v>368.43</v>
      </c>
      <c r="P5955" s="12" t="n">
        <v>783.9</v>
      </c>
      <c r="Q5955" s="12" t="n">
        <f aca="false">M5955*P5955*(1-N5955)</f>
        <v>3625.5375</v>
      </c>
      <c r="R5955" s="12" t="n">
        <f aca="false">M5955*O5955</f>
        <v>1842.15</v>
      </c>
      <c r="S5955" s="12" t="n">
        <f aca="false">Q5955-R5955</f>
        <v>1783.3875</v>
      </c>
      <c r="T5955" s="11" t="n">
        <f aca="false">IFERROR(S5955/Q5955,0)</f>
        <v>0.491896029209462</v>
      </c>
      <c r="U5955" s="13" t="n">
        <f aca="false">F5955-E5955</f>
        <v>2</v>
      </c>
      <c r="V5955" s="13" t="n">
        <f aca="false">G5955-F5955</f>
        <v>1</v>
      </c>
      <c r="W5955" s="13" t="n">
        <f aca="false">G5955-E5955</f>
        <v>3</v>
      </c>
      <c r="X5955" s="10" t="n">
        <f aca="false">YEAR(E5955)</f>
        <v>2020</v>
      </c>
      <c r="Y5955" s="0" t="str">
        <f aca="false">TEXT(E5955,"yyyy-mm")</f>
        <v>2020-05</v>
      </c>
      <c r="Z5955" s="0" t="str">
        <f aca="false">"Q"&amp;ROUNDUP(MONTH(E5955)/3,0)&amp;"-"&amp;YEAR(E5955)</f>
        <v>Q2-2020</v>
      </c>
    </row>
    <row r="5956" customFormat="false" ht="14.25" hidden="false" customHeight="false" outlineLevel="0" collapsed="false">
      <c r="A5956" s="0" t="s">
        <v>5998</v>
      </c>
      <c r="B5956" s="0" t="s">
        <v>38</v>
      </c>
      <c r="C5956" s="0" t="s">
        <v>79</v>
      </c>
      <c r="D5956" s="9" t="n">
        <v>43900</v>
      </c>
      <c r="E5956" s="9" t="n">
        <v>43958</v>
      </c>
      <c r="F5956" s="9" t="n">
        <v>43975</v>
      </c>
      <c r="G5956" s="9" t="n">
        <v>43978</v>
      </c>
      <c r="H5956" s="10" t="s">
        <v>36</v>
      </c>
      <c r="I5956" s="0" t="n">
        <v>18</v>
      </c>
      <c r="J5956" s="0" t="n">
        <v>6</v>
      </c>
      <c r="K5956" s="0" t="n">
        <v>65</v>
      </c>
      <c r="L5956" s="0" t="n">
        <v>2</v>
      </c>
      <c r="M5956" s="0" t="n">
        <v>3</v>
      </c>
      <c r="N5956" s="11" t="n">
        <v>0.1</v>
      </c>
      <c r="O5956" s="12" t="n">
        <v>1869.9</v>
      </c>
      <c r="P5956" s="12" t="n">
        <v>2968.1</v>
      </c>
      <c r="Q5956" s="12" t="n">
        <f aca="false">M5956*P5956*(1-N5956)</f>
        <v>8013.87</v>
      </c>
      <c r="R5956" s="12" t="n">
        <f aca="false">M5956*O5956</f>
        <v>5609.7</v>
      </c>
      <c r="S5956" s="12" t="n">
        <f aca="false">Q5956-R5956</f>
        <v>2404.17</v>
      </c>
      <c r="T5956" s="11" t="n">
        <f aca="false">IFERROR(S5956/Q5956,0)</f>
        <v>0.300001123052907</v>
      </c>
      <c r="U5956" s="13" t="n">
        <f aca="false">F5956-E5956</f>
        <v>17</v>
      </c>
      <c r="V5956" s="13" t="n">
        <f aca="false">G5956-F5956</f>
        <v>3</v>
      </c>
      <c r="W5956" s="13" t="n">
        <f aca="false">G5956-E5956</f>
        <v>20</v>
      </c>
      <c r="X5956" s="10" t="n">
        <f aca="false">YEAR(E5956)</f>
        <v>2020</v>
      </c>
      <c r="Y5956" s="0" t="str">
        <f aca="false">TEXT(E5956,"yyyy-mm")</f>
        <v>2020-05</v>
      </c>
      <c r="Z5956" s="0" t="str">
        <f aca="false">"Q"&amp;ROUNDUP(MONTH(E5956)/3,0)&amp;"-"&amp;YEAR(E5956)</f>
        <v>Q2-2020</v>
      </c>
    </row>
    <row r="5957" customFormat="false" ht="14.25" hidden="false" customHeight="false" outlineLevel="0" collapsed="false">
      <c r="A5957" s="0" t="s">
        <v>5999</v>
      </c>
      <c r="B5957" s="0" t="s">
        <v>38</v>
      </c>
      <c r="C5957" s="0" t="s">
        <v>48</v>
      </c>
      <c r="D5957" s="9" t="n">
        <v>43900</v>
      </c>
      <c r="E5957" s="9" t="n">
        <v>43959</v>
      </c>
      <c r="F5957" s="9" t="n">
        <v>43966</v>
      </c>
      <c r="G5957" s="9" t="n">
        <v>43972</v>
      </c>
      <c r="H5957" s="10" t="s">
        <v>36</v>
      </c>
      <c r="I5957" s="0" t="n">
        <v>17</v>
      </c>
      <c r="J5957" s="0" t="n">
        <v>4</v>
      </c>
      <c r="K5957" s="0" t="n">
        <v>12</v>
      </c>
      <c r="L5957" s="0" t="n">
        <v>41</v>
      </c>
      <c r="M5957" s="0" t="n">
        <v>5</v>
      </c>
      <c r="N5957" s="11" t="n">
        <v>0.4</v>
      </c>
      <c r="O5957" s="12" t="n">
        <v>1722.17</v>
      </c>
      <c r="P5957" s="12" t="n">
        <v>3075.3</v>
      </c>
      <c r="Q5957" s="12" t="n">
        <f aca="false">M5957*P5957*(1-N5957)</f>
        <v>9225.9</v>
      </c>
      <c r="R5957" s="12" t="n">
        <f aca="false">M5957*O5957</f>
        <v>8610.85</v>
      </c>
      <c r="S5957" s="12" t="n">
        <f aca="false">Q5957-R5957</f>
        <v>615.049999999999</v>
      </c>
      <c r="T5957" s="11" t="n">
        <f aca="false">IFERROR(S5957/Q5957,0)</f>
        <v>0.0666655827615733</v>
      </c>
      <c r="U5957" s="13" t="n">
        <f aca="false">F5957-E5957</f>
        <v>7</v>
      </c>
      <c r="V5957" s="13" t="n">
        <f aca="false">G5957-F5957</f>
        <v>6</v>
      </c>
      <c r="W5957" s="13" t="n">
        <f aca="false">G5957-E5957</f>
        <v>13</v>
      </c>
      <c r="X5957" s="10" t="n">
        <f aca="false">YEAR(E5957)</f>
        <v>2020</v>
      </c>
      <c r="Y5957" s="0" t="str">
        <f aca="false">TEXT(E5957,"yyyy-mm")</f>
        <v>2020-05</v>
      </c>
      <c r="Z5957" s="0" t="str">
        <f aca="false">"Q"&amp;ROUNDUP(MONTH(E5957)/3,0)&amp;"-"&amp;YEAR(E5957)</f>
        <v>Q2-2020</v>
      </c>
    </row>
    <row r="5958" customFormat="false" ht="14.25" hidden="false" customHeight="false" outlineLevel="0" collapsed="false">
      <c r="A5958" s="0" t="s">
        <v>6000</v>
      </c>
      <c r="B5958" s="0" t="s">
        <v>41</v>
      </c>
      <c r="C5958" s="0" t="s">
        <v>39</v>
      </c>
      <c r="D5958" s="9" t="n">
        <v>43800</v>
      </c>
      <c r="E5958" s="9" t="n">
        <v>43959</v>
      </c>
      <c r="F5958" s="9" t="n">
        <v>43968</v>
      </c>
      <c r="G5958" s="9" t="n">
        <v>43970</v>
      </c>
      <c r="H5958" s="10" t="s">
        <v>36</v>
      </c>
      <c r="I5958" s="0" t="n">
        <v>23</v>
      </c>
      <c r="J5958" s="0" t="n">
        <v>45</v>
      </c>
      <c r="K5958" s="0" t="n">
        <v>172</v>
      </c>
      <c r="L5958" s="0" t="n">
        <v>4</v>
      </c>
      <c r="M5958" s="0" t="n">
        <v>3</v>
      </c>
      <c r="N5958" s="11" t="n">
        <v>0.05</v>
      </c>
      <c r="O5958" s="12" t="n">
        <v>89.38</v>
      </c>
      <c r="P5958" s="12" t="n">
        <v>194.3</v>
      </c>
      <c r="Q5958" s="12" t="n">
        <f aca="false">M5958*P5958*(1-N5958)</f>
        <v>553.755</v>
      </c>
      <c r="R5958" s="12" t="n">
        <f aca="false">M5958*O5958</f>
        <v>268.14</v>
      </c>
      <c r="S5958" s="12" t="n">
        <f aca="false">Q5958-R5958</f>
        <v>285.615</v>
      </c>
      <c r="T5958" s="11" t="n">
        <f aca="false">IFERROR(S5958/Q5958,0)</f>
        <v>0.515778638567598</v>
      </c>
      <c r="U5958" s="13" t="n">
        <f aca="false">F5958-E5958</f>
        <v>9</v>
      </c>
      <c r="V5958" s="13" t="n">
        <f aca="false">G5958-F5958</f>
        <v>2</v>
      </c>
      <c r="W5958" s="13" t="n">
        <f aca="false">G5958-E5958</f>
        <v>11</v>
      </c>
      <c r="X5958" s="10" t="n">
        <f aca="false">YEAR(E5958)</f>
        <v>2020</v>
      </c>
      <c r="Y5958" s="0" t="str">
        <f aca="false">TEXT(E5958,"yyyy-mm")</f>
        <v>2020-05</v>
      </c>
      <c r="Z5958" s="0" t="str">
        <f aca="false">"Q"&amp;ROUNDUP(MONTH(E5958)/3,0)&amp;"-"&amp;YEAR(E5958)</f>
        <v>Q2-2020</v>
      </c>
    </row>
    <row r="5959" customFormat="false" ht="14.25" hidden="false" customHeight="false" outlineLevel="0" collapsed="false">
      <c r="A5959" s="0" t="s">
        <v>6001</v>
      </c>
      <c r="B5959" s="0" t="s">
        <v>38</v>
      </c>
      <c r="C5959" s="0" t="s">
        <v>48</v>
      </c>
      <c r="D5959" s="9" t="n">
        <v>43900</v>
      </c>
      <c r="E5959" s="9" t="n">
        <v>43959</v>
      </c>
      <c r="F5959" s="9" t="n">
        <v>43971</v>
      </c>
      <c r="G5959" s="9" t="n">
        <v>43973</v>
      </c>
      <c r="H5959" s="10" t="s">
        <v>36</v>
      </c>
      <c r="I5959" s="0" t="n">
        <v>18</v>
      </c>
      <c r="J5959" s="0" t="n">
        <v>39</v>
      </c>
      <c r="K5959" s="0" t="n">
        <v>35</v>
      </c>
      <c r="L5959" s="0" t="n">
        <v>26</v>
      </c>
      <c r="M5959" s="0" t="n">
        <v>2</v>
      </c>
      <c r="N5959" s="11" t="n">
        <v>0.05</v>
      </c>
      <c r="O5959" s="12" t="n">
        <v>726.01</v>
      </c>
      <c r="P5959" s="12" t="n">
        <v>1728.6</v>
      </c>
      <c r="Q5959" s="12" t="n">
        <f aca="false">M5959*P5959*(1-N5959)</f>
        <v>3284.34</v>
      </c>
      <c r="R5959" s="12" t="n">
        <f aca="false">M5959*O5959</f>
        <v>1452.02</v>
      </c>
      <c r="S5959" s="12" t="n">
        <f aca="false">Q5959-R5959</f>
        <v>1832.32</v>
      </c>
      <c r="T5959" s="11" t="n">
        <f aca="false">IFERROR(S5959/Q5959,0)</f>
        <v>0.55789595474281</v>
      </c>
      <c r="U5959" s="13" t="n">
        <f aca="false">F5959-E5959</f>
        <v>12</v>
      </c>
      <c r="V5959" s="13" t="n">
        <f aca="false">G5959-F5959</f>
        <v>2</v>
      </c>
      <c r="W5959" s="13" t="n">
        <f aca="false">G5959-E5959</f>
        <v>14</v>
      </c>
      <c r="X5959" s="10" t="n">
        <f aca="false">YEAR(E5959)</f>
        <v>2020</v>
      </c>
      <c r="Y5959" s="0" t="str">
        <f aca="false">TEXT(E5959,"yyyy-mm")</f>
        <v>2020-05</v>
      </c>
      <c r="Z5959" s="0" t="str">
        <f aca="false">"Q"&amp;ROUNDUP(MONTH(E5959)/3,0)&amp;"-"&amp;YEAR(E5959)</f>
        <v>Q2-2020</v>
      </c>
    </row>
    <row r="5960" customFormat="false" ht="14.25" hidden="false" customHeight="false" outlineLevel="0" collapsed="false">
      <c r="A5960" s="0" t="s">
        <v>6002</v>
      </c>
      <c r="B5960" s="0" t="s">
        <v>43</v>
      </c>
      <c r="C5960" s="0" t="s">
        <v>35</v>
      </c>
      <c r="D5960" s="9" t="n">
        <v>43800</v>
      </c>
      <c r="E5960" s="9" t="n">
        <v>43959</v>
      </c>
      <c r="F5960" s="9" t="n">
        <v>43987</v>
      </c>
      <c r="G5960" s="9" t="n">
        <v>43991</v>
      </c>
      <c r="H5960" s="10" t="s">
        <v>36</v>
      </c>
      <c r="I5960" s="0" t="n">
        <v>26</v>
      </c>
      <c r="J5960" s="0" t="n">
        <v>43</v>
      </c>
      <c r="K5960" s="0" t="n">
        <v>223</v>
      </c>
      <c r="L5960" s="0" t="n">
        <v>11</v>
      </c>
      <c r="M5960" s="0" t="n">
        <v>5</v>
      </c>
      <c r="N5960" s="11" t="n">
        <v>0.075</v>
      </c>
      <c r="O5960" s="12" t="n">
        <v>730.7</v>
      </c>
      <c r="P5960" s="12" t="n">
        <v>891.1</v>
      </c>
      <c r="Q5960" s="12" t="n">
        <f aca="false">M5960*P5960*(1-N5960)</f>
        <v>4121.3375</v>
      </c>
      <c r="R5960" s="12" t="n">
        <f aca="false">M5960*O5960</f>
        <v>3653.5</v>
      </c>
      <c r="S5960" s="12" t="n">
        <f aca="false">Q5960-R5960</f>
        <v>467.837500000001</v>
      </c>
      <c r="T5960" s="11" t="n">
        <f aca="false">IFERROR(S5960/Q5960,0)</f>
        <v>0.113515939910284</v>
      </c>
      <c r="U5960" s="13" t="n">
        <f aca="false">F5960-E5960</f>
        <v>28</v>
      </c>
      <c r="V5960" s="13" t="n">
        <f aca="false">G5960-F5960</f>
        <v>4</v>
      </c>
      <c r="W5960" s="13" t="n">
        <f aca="false">G5960-E5960</f>
        <v>32</v>
      </c>
      <c r="X5960" s="10" t="n">
        <f aca="false">YEAR(E5960)</f>
        <v>2020</v>
      </c>
      <c r="Y5960" s="0" t="str">
        <f aca="false">TEXT(E5960,"yyyy-mm")</f>
        <v>2020-05</v>
      </c>
      <c r="Z5960" s="0" t="str">
        <f aca="false">"Q"&amp;ROUNDUP(MONTH(E5960)/3,0)&amp;"-"&amp;YEAR(E5960)</f>
        <v>Q2-2020</v>
      </c>
    </row>
    <row r="5961" customFormat="false" ht="14.25" hidden="false" customHeight="false" outlineLevel="0" collapsed="false">
      <c r="A5961" s="0" t="s">
        <v>6003</v>
      </c>
      <c r="B5961" s="0" t="s">
        <v>41</v>
      </c>
      <c r="C5961" s="0" t="s">
        <v>39</v>
      </c>
      <c r="D5961" s="9" t="n">
        <v>43900</v>
      </c>
      <c r="E5961" s="9" t="n">
        <v>43959</v>
      </c>
      <c r="F5961" s="9" t="n">
        <v>43962</v>
      </c>
      <c r="G5961" s="9" t="n">
        <v>43964</v>
      </c>
      <c r="H5961" s="10" t="s">
        <v>36</v>
      </c>
      <c r="I5961" s="0" t="n">
        <v>25</v>
      </c>
      <c r="J5961" s="0" t="n">
        <v>15</v>
      </c>
      <c r="K5961" s="0" t="n">
        <v>123</v>
      </c>
      <c r="L5961" s="0" t="n">
        <v>31</v>
      </c>
      <c r="M5961" s="0" t="n">
        <v>3</v>
      </c>
      <c r="N5961" s="11" t="n">
        <v>0.2</v>
      </c>
      <c r="O5961" s="12" t="n">
        <v>528.56</v>
      </c>
      <c r="P5961" s="12" t="n">
        <v>1078.7</v>
      </c>
      <c r="Q5961" s="12" t="n">
        <f aca="false">M5961*P5961*(1-N5961)</f>
        <v>2588.88</v>
      </c>
      <c r="R5961" s="12" t="n">
        <f aca="false">M5961*O5961</f>
        <v>1585.68</v>
      </c>
      <c r="S5961" s="12" t="n">
        <f aca="false">Q5961-R5961</f>
        <v>1003.2</v>
      </c>
      <c r="T5961" s="11" t="n">
        <f aca="false">IFERROR(S5961/Q5961,0)</f>
        <v>0.387503476406786</v>
      </c>
      <c r="U5961" s="13" t="n">
        <f aca="false">F5961-E5961</f>
        <v>3</v>
      </c>
      <c r="V5961" s="13" t="n">
        <f aca="false">G5961-F5961</f>
        <v>2</v>
      </c>
      <c r="W5961" s="13" t="n">
        <f aca="false">G5961-E5961</f>
        <v>5</v>
      </c>
      <c r="X5961" s="10" t="n">
        <f aca="false">YEAR(E5961)</f>
        <v>2020</v>
      </c>
      <c r="Y5961" s="0" t="str">
        <f aca="false">TEXT(E5961,"yyyy-mm")</f>
        <v>2020-05</v>
      </c>
      <c r="Z5961" s="0" t="str">
        <f aca="false">"Q"&amp;ROUNDUP(MONTH(E5961)/3,0)&amp;"-"&amp;YEAR(E5961)</f>
        <v>Q2-2020</v>
      </c>
    </row>
    <row r="5962" customFormat="false" ht="14.25" hidden="false" customHeight="false" outlineLevel="0" collapsed="false">
      <c r="A5962" s="0" t="s">
        <v>6004</v>
      </c>
      <c r="B5962" s="0" t="s">
        <v>43</v>
      </c>
      <c r="C5962" s="0" t="s">
        <v>48</v>
      </c>
      <c r="D5962" s="9" t="n">
        <v>43800</v>
      </c>
      <c r="E5962" s="9" t="n">
        <v>43959</v>
      </c>
      <c r="F5962" s="9" t="n">
        <v>43977</v>
      </c>
      <c r="G5962" s="9" t="n">
        <v>43987</v>
      </c>
      <c r="H5962" s="10" t="s">
        <v>36</v>
      </c>
      <c r="I5962" s="0" t="n">
        <v>26</v>
      </c>
      <c r="J5962" s="0" t="n">
        <v>7</v>
      </c>
      <c r="K5962" s="0" t="n">
        <v>19</v>
      </c>
      <c r="L5962" s="0" t="n">
        <v>41</v>
      </c>
      <c r="M5962" s="0" t="n">
        <v>3</v>
      </c>
      <c r="N5962" s="11" t="n">
        <v>0.15</v>
      </c>
      <c r="O5962" s="12" t="n">
        <v>2768.98</v>
      </c>
      <c r="P5962" s="12" t="n">
        <v>3845.8</v>
      </c>
      <c r="Q5962" s="12" t="n">
        <f aca="false">M5962*P5962*(1-N5962)</f>
        <v>9806.79</v>
      </c>
      <c r="R5962" s="12" t="n">
        <f aca="false">M5962*O5962</f>
        <v>8306.94</v>
      </c>
      <c r="S5962" s="12" t="n">
        <f aca="false">Q5962-R5962</f>
        <v>1499.85</v>
      </c>
      <c r="T5962" s="11" t="n">
        <f aca="false">IFERROR(S5962/Q5962,0)</f>
        <v>0.152939952828601</v>
      </c>
      <c r="U5962" s="13" t="n">
        <f aca="false">F5962-E5962</f>
        <v>18</v>
      </c>
      <c r="V5962" s="13" t="n">
        <f aca="false">G5962-F5962</f>
        <v>10</v>
      </c>
      <c r="W5962" s="13" t="n">
        <f aca="false">G5962-E5962</f>
        <v>28</v>
      </c>
      <c r="X5962" s="10" t="n">
        <f aca="false">YEAR(E5962)</f>
        <v>2020</v>
      </c>
      <c r="Y5962" s="0" t="str">
        <f aca="false">TEXT(E5962,"yyyy-mm")</f>
        <v>2020-05</v>
      </c>
      <c r="Z5962" s="0" t="str">
        <f aca="false">"Q"&amp;ROUNDUP(MONTH(E5962)/3,0)&amp;"-"&amp;YEAR(E5962)</f>
        <v>Q2-2020</v>
      </c>
    </row>
    <row r="5963" customFormat="false" ht="14.25" hidden="false" customHeight="false" outlineLevel="0" collapsed="false">
      <c r="A5963" s="0" t="s">
        <v>6005</v>
      </c>
      <c r="B5963" s="0" t="s">
        <v>41</v>
      </c>
      <c r="C5963" s="0" t="s">
        <v>48</v>
      </c>
      <c r="D5963" s="9" t="n">
        <v>43900</v>
      </c>
      <c r="E5963" s="9" t="n">
        <v>43959</v>
      </c>
      <c r="F5963" s="9" t="n">
        <v>43986</v>
      </c>
      <c r="G5963" s="9" t="n">
        <v>43995</v>
      </c>
      <c r="H5963" s="10" t="s">
        <v>36</v>
      </c>
      <c r="I5963" s="0" t="n">
        <v>24</v>
      </c>
      <c r="J5963" s="0" t="n">
        <v>34</v>
      </c>
      <c r="K5963" s="0" t="n">
        <v>48</v>
      </c>
      <c r="L5963" s="0" t="n">
        <v>38</v>
      </c>
      <c r="M5963" s="0" t="n">
        <v>5</v>
      </c>
      <c r="N5963" s="11" t="n">
        <v>0.1</v>
      </c>
      <c r="O5963" s="12" t="n">
        <v>2087.99</v>
      </c>
      <c r="P5963" s="12" t="n">
        <v>3939.6</v>
      </c>
      <c r="Q5963" s="12" t="n">
        <f aca="false">M5963*P5963*(1-N5963)</f>
        <v>17728.2</v>
      </c>
      <c r="R5963" s="12" t="n">
        <f aca="false">M5963*O5963</f>
        <v>10439.95</v>
      </c>
      <c r="S5963" s="12" t="n">
        <f aca="false">Q5963-R5963</f>
        <v>7288.25</v>
      </c>
      <c r="T5963" s="11" t="n">
        <f aca="false">IFERROR(S5963/Q5963,0)</f>
        <v>0.411110547038052</v>
      </c>
      <c r="U5963" s="13" t="n">
        <f aca="false">F5963-E5963</f>
        <v>27</v>
      </c>
      <c r="V5963" s="13" t="n">
        <f aca="false">G5963-F5963</f>
        <v>9</v>
      </c>
      <c r="W5963" s="13" t="n">
        <f aca="false">G5963-E5963</f>
        <v>36</v>
      </c>
      <c r="X5963" s="10" t="n">
        <f aca="false">YEAR(E5963)</f>
        <v>2020</v>
      </c>
      <c r="Y5963" s="0" t="str">
        <f aca="false">TEXT(E5963,"yyyy-mm")</f>
        <v>2020-05</v>
      </c>
      <c r="Z5963" s="0" t="str">
        <f aca="false">"Q"&amp;ROUNDUP(MONTH(E5963)/3,0)&amp;"-"&amp;YEAR(E5963)</f>
        <v>Q2-2020</v>
      </c>
    </row>
    <row r="5964" customFormat="false" ht="14.25" hidden="false" customHeight="false" outlineLevel="0" collapsed="false">
      <c r="A5964" s="0" t="s">
        <v>6006</v>
      </c>
      <c r="B5964" s="0" t="s">
        <v>41</v>
      </c>
      <c r="C5964" s="0" t="s">
        <v>39</v>
      </c>
      <c r="D5964" s="9" t="n">
        <v>43800</v>
      </c>
      <c r="E5964" s="9" t="n">
        <v>43959</v>
      </c>
      <c r="F5964" s="9" t="n">
        <v>43983</v>
      </c>
      <c r="G5964" s="9" t="n">
        <v>43989</v>
      </c>
      <c r="H5964" s="10" t="s">
        <v>36</v>
      </c>
      <c r="I5964" s="0" t="n">
        <v>21</v>
      </c>
      <c r="J5964" s="0" t="n">
        <v>30</v>
      </c>
      <c r="K5964" s="0" t="n">
        <v>146</v>
      </c>
      <c r="L5964" s="0" t="n">
        <v>31</v>
      </c>
      <c r="M5964" s="0" t="n">
        <v>7</v>
      </c>
      <c r="N5964" s="11" t="n">
        <v>0.1</v>
      </c>
      <c r="O5964" s="12" t="n">
        <v>623.77</v>
      </c>
      <c r="P5964" s="12" t="n">
        <v>891.1</v>
      </c>
      <c r="Q5964" s="12" t="n">
        <f aca="false">M5964*P5964*(1-N5964)</f>
        <v>5613.93</v>
      </c>
      <c r="R5964" s="12" t="n">
        <f aca="false">M5964*O5964</f>
        <v>4366.39</v>
      </c>
      <c r="S5964" s="12" t="n">
        <f aca="false">Q5964-R5964</f>
        <v>1247.54</v>
      </c>
      <c r="T5964" s="11" t="n">
        <f aca="false">IFERROR(S5964/Q5964,0)</f>
        <v>0.222222222222222</v>
      </c>
      <c r="U5964" s="13" t="n">
        <f aca="false">F5964-E5964</f>
        <v>24</v>
      </c>
      <c r="V5964" s="13" t="n">
        <f aca="false">G5964-F5964</f>
        <v>6</v>
      </c>
      <c r="W5964" s="13" t="n">
        <f aca="false">G5964-E5964</f>
        <v>30</v>
      </c>
      <c r="X5964" s="10" t="n">
        <f aca="false">YEAR(E5964)</f>
        <v>2020</v>
      </c>
      <c r="Y5964" s="0" t="str">
        <f aca="false">TEXT(E5964,"yyyy-mm")</f>
        <v>2020-05</v>
      </c>
      <c r="Z5964" s="0" t="str">
        <f aca="false">"Q"&amp;ROUNDUP(MONTH(E5964)/3,0)&amp;"-"&amp;YEAR(E5964)</f>
        <v>Q2-2020</v>
      </c>
    </row>
    <row r="5965" customFormat="false" ht="14.25" hidden="false" customHeight="false" outlineLevel="0" collapsed="false">
      <c r="A5965" s="0" t="s">
        <v>6007</v>
      </c>
      <c r="B5965" s="0" t="s">
        <v>34</v>
      </c>
      <c r="C5965" s="0" t="s">
        <v>39</v>
      </c>
      <c r="D5965" s="9" t="n">
        <v>43800</v>
      </c>
      <c r="E5965" s="9" t="n">
        <v>43960</v>
      </c>
      <c r="F5965" s="9" t="n">
        <v>43987</v>
      </c>
      <c r="G5965" s="9" t="n">
        <v>43990</v>
      </c>
      <c r="H5965" s="10" t="s">
        <v>36</v>
      </c>
      <c r="I5965" s="0" t="n">
        <v>4</v>
      </c>
      <c r="J5965" s="0" t="n">
        <v>2</v>
      </c>
      <c r="K5965" s="0" t="n">
        <v>191</v>
      </c>
      <c r="L5965" s="0" t="n">
        <v>39</v>
      </c>
      <c r="M5965" s="0" t="n">
        <v>1</v>
      </c>
      <c r="N5965" s="11" t="n">
        <v>0.15</v>
      </c>
      <c r="O5965" s="12" t="n">
        <v>2930.18</v>
      </c>
      <c r="P5965" s="12" t="n">
        <v>3959.7</v>
      </c>
      <c r="Q5965" s="12" t="n">
        <f aca="false">M5965*P5965*(1-N5965)</f>
        <v>3365.745</v>
      </c>
      <c r="R5965" s="12" t="n">
        <f aca="false">M5965*O5965</f>
        <v>2930.18</v>
      </c>
      <c r="S5965" s="12" t="n">
        <f aca="false">Q5965-R5965</f>
        <v>435.565</v>
      </c>
      <c r="T5965" s="11" t="n">
        <f aca="false">IFERROR(S5965/Q5965,0)</f>
        <v>0.129411170483801</v>
      </c>
      <c r="U5965" s="13" t="n">
        <f aca="false">F5965-E5965</f>
        <v>27</v>
      </c>
      <c r="V5965" s="13" t="n">
        <f aca="false">G5965-F5965</f>
        <v>3</v>
      </c>
      <c r="W5965" s="13" t="n">
        <f aca="false">G5965-E5965</f>
        <v>30</v>
      </c>
      <c r="X5965" s="10" t="n">
        <f aca="false">YEAR(E5965)</f>
        <v>2020</v>
      </c>
      <c r="Y5965" s="0" t="str">
        <f aca="false">TEXT(E5965,"yyyy-mm")</f>
        <v>2020-05</v>
      </c>
      <c r="Z5965" s="0" t="str">
        <f aca="false">"Q"&amp;ROUNDUP(MONTH(E5965)/3,0)&amp;"-"&amp;YEAR(E5965)</f>
        <v>Q2-2020</v>
      </c>
    </row>
    <row r="5966" customFormat="false" ht="14.25" hidden="false" customHeight="false" outlineLevel="0" collapsed="false">
      <c r="A5966" s="0" t="s">
        <v>6008</v>
      </c>
      <c r="B5966" s="0" t="s">
        <v>34</v>
      </c>
      <c r="C5966" s="0" t="s">
        <v>48</v>
      </c>
      <c r="D5966" s="9" t="n">
        <v>43800</v>
      </c>
      <c r="E5966" s="9" t="n">
        <v>43960</v>
      </c>
      <c r="F5966" s="9" t="n">
        <v>43987</v>
      </c>
      <c r="G5966" s="9" t="n">
        <v>43995</v>
      </c>
      <c r="H5966" s="10" t="s">
        <v>36</v>
      </c>
      <c r="I5966" s="0" t="n">
        <v>9</v>
      </c>
      <c r="J5966" s="0" t="n">
        <v>13</v>
      </c>
      <c r="K5966" s="0" t="n">
        <v>26</v>
      </c>
      <c r="L5966" s="0" t="n">
        <v>6</v>
      </c>
      <c r="M5966" s="0" t="n">
        <v>4</v>
      </c>
      <c r="N5966" s="11" t="n">
        <v>0.15</v>
      </c>
      <c r="O5966" s="12" t="n">
        <v>4959.54</v>
      </c>
      <c r="P5966" s="12" t="n">
        <v>6277.9</v>
      </c>
      <c r="Q5966" s="12" t="n">
        <f aca="false">M5966*P5966*(1-N5966)</f>
        <v>21344.86</v>
      </c>
      <c r="R5966" s="12" t="n">
        <f aca="false">M5966*O5966</f>
        <v>19838.16</v>
      </c>
      <c r="S5966" s="12" t="n">
        <f aca="false">Q5966-R5966</f>
        <v>1506.7</v>
      </c>
      <c r="T5966" s="11" t="n">
        <f aca="false">IFERROR(S5966/Q5966,0)</f>
        <v>0.0705884226928636</v>
      </c>
      <c r="U5966" s="13" t="n">
        <f aca="false">F5966-E5966</f>
        <v>27</v>
      </c>
      <c r="V5966" s="13" t="n">
        <f aca="false">G5966-F5966</f>
        <v>8</v>
      </c>
      <c r="W5966" s="13" t="n">
        <f aca="false">G5966-E5966</f>
        <v>35</v>
      </c>
      <c r="X5966" s="10" t="n">
        <f aca="false">YEAR(E5966)</f>
        <v>2020</v>
      </c>
      <c r="Y5966" s="0" t="str">
        <f aca="false">TEXT(E5966,"yyyy-mm")</f>
        <v>2020-05</v>
      </c>
      <c r="Z5966" s="0" t="str">
        <f aca="false">"Q"&amp;ROUNDUP(MONTH(E5966)/3,0)&amp;"-"&amp;YEAR(E5966)</f>
        <v>Q2-2020</v>
      </c>
    </row>
    <row r="5967" customFormat="false" ht="14.25" hidden="false" customHeight="false" outlineLevel="0" collapsed="false">
      <c r="A5967" s="0" t="s">
        <v>6009</v>
      </c>
      <c r="B5967" s="0" t="s">
        <v>34</v>
      </c>
      <c r="C5967" s="0" t="s">
        <v>35</v>
      </c>
      <c r="D5967" s="9" t="n">
        <v>43800</v>
      </c>
      <c r="E5967" s="9" t="n">
        <v>43960</v>
      </c>
      <c r="F5967" s="9" t="n">
        <v>43980</v>
      </c>
      <c r="G5967" s="9" t="n">
        <v>43989</v>
      </c>
      <c r="H5967" s="10" t="s">
        <v>36</v>
      </c>
      <c r="I5967" s="0" t="n">
        <v>4</v>
      </c>
      <c r="J5967" s="0" t="n">
        <v>21</v>
      </c>
      <c r="K5967" s="0" t="n">
        <v>226</v>
      </c>
      <c r="L5967" s="0" t="n">
        <v>2</v>
      </c>
      <c r="M5967" s="0" t="n">
        <v>6</v>
      </c>
      <c r="N5967" s="11" t="n">
        <v>0.1</v>
      </c>
      <c r="O5967" s="12" t="n">
        <v>580.35</v>
      </c>
      <c r="P5967" s="12" t="n">
        <v>817.4</v>
      </c>
      <c r="Q5967" s="12" t="n">
        <f aca="false">M5967*P5967*(1-N5967)</f>
        <v>4413.96</v>
      </c>
      <c r="R5967" s="12" t="n">
        <f aca="false">M5967*O5967</f>
        <v>3482.1</v>
      </c>
      <c r="S5967" s="12" t="n">
        <f aca="false">Q5967-R5967</f>
        <v>931.86</v>
      </c>
      <c r="T5967" s="11" t="n">
        <f aca="false">IFERROR(S5967/Q5967,0)</f>
        <v>0.211116548405513</v>
      </c>
      <c r="U5967" s="13" t="n">
        <f aca="false">F5967-E5967</f>
        <v>20</v>
      </c>
      <c r="V5967" s="13" t="n">
        <f aca="false">G5967-F5967</f>
        <v>9</v>
      </c>
      <c r="W5967" s="13" t="n">
        <f aca="false">G5967-E5967</f>
        <v>29</v>
      </c>
      <c r="X5967" s="10" t="n">
        <f aca="false">YEAR(E5967)</f>
        <v>2020</v>
      </c>
      <c r="Y5967" s="0" t="str">
        <f aca="false">TEXT(E5967,"yyyy-mm")</f>
        <v>2020-05</v>
      </c>
      <c r="Z5967" s="0" t="str">
        <f aca="false">"Q"&amp;ROUNDUP(MONTH(E5967)/3,0)&amp;"-"&amp;YEAR(E5967)</f>
        <v>Q2-2020</v>
      </c>
    </row>
    <row r="5968" customFormat="false" ht="14.25" hidden="false" customHeight="false" outlineLevel="0" collapsed="false">
      <c r="A5968" s="0" t="s">
        <v>6010</v>
      </c>
      <c r="B5968" s="0" t="s">
        <v>38</v>
      </c>
      <c r="C5968" s="0" t="s">
        <v>35</v>
      </c>
      <c r="D5968" s="9" t="n">
        <v>43900</v>
      </c>
      <c r="E5968" s="9" t="n">
        <v>43960</v>
      </c>
      <c r="F5968" s="9" t="n">
        <v>43981</v>
      </c>
      <c r="G5968" s="9" t="n">
        <v>43983</v>
      </c>
      <c r="H5968" s="10" t="s">
        <v>36</v>
      </c>
      <c r="I5968" s="0" t="n">
        <v>15</v>
      </c>
      <c r="J5968" s="0" t="n">
        <v>11</v>
      </c>
      <c r="K5968" s="0" t="n">
        <v>214</v>
      </c>
      <c r="L5968" s="0" t="n">
        <v>16</v>
      </c>
      <c r="M5968" s="0" t="n">
        <v>8</v>
      </c>
      <c r="N5968" s="11" t="n">
        <v>0.05</v>
      </c>
      <c r="O5968" s="12" t="n">
        <v>1933.69</v>
      </c>
      <c r="P5968" s="12" t="n">
        <v>3946.3</v>
      </c>
      <c r="Q5968" s="12" t="n">
        <f aca="false">M5968*P5968*(1-N5968)</f>
        <v>29991.88</v>
      </c>
      <c r="R5968" s="12" t="n">
        <f aca="false">M5968*O5968</f>
        <v>15469.52</v>
      </c>
      <c r="S5968" s="12" t="n">
        <f aca="false">Q5968-R5968</f>
        <v>14522.36</v>
      </c>
      <c r="T5968" s="11" t="n">
        <f aca="false">IFERROR(S5968/Q5968,0)</f>
        <v>0.484209726099198</v>
      </c>
      <c r="U5968" s="13" t="n">
        <f aca="false">F5968-E5968</f>
        <v>21</v>
      </c>
      <c r="V5968" s="13" t="n">
        <f aca="false">G5968-F5968</f>
        <v>2</v>
      </c>
      <c r="W5968" s="13" t="n">
        <f aca="false">G5968-E5968</f>
        <v>23</v>
      </c>
      <c r="X5968" s="10" t="n">
        <f aca="false">YEAR(E5968)</f>
        <v>2020</v>
      </c>
      <c r="Y5968" s="0" t="str">
        <f aca="false">TEXT(E5968,"yyyy-mm")</f>
        <v>2020-05</v>
      </c>
      <c r="Z5968" s="0" t="str">
        <f aca="false">"Q"&amp;ROUNDUP(MONTH(E5968)/3,0)&amp;"-"&amp;YEAR(E5968)</f>
        <v>Q2-2020</v>
      </c>
    </row>
    <row r="5969" customFormat="false" ht="14.25" hidden="false" customHeight="false" outlineLevel="0" collapsed="false">
      <c r="A5969" s="0" t="s">
        <v>6011</v>
      </c>
      <c r="B5969" s="0" t="s">
        <v>34</v>
      </c>
      <c r="C5969" s="0" t="s">
        <v>39</v>
      </c>
      <c r="D5969" s="9" t="n">
        <v>43800</v>
      </c>
      <c r="E5969" s="9" t="n">
        <v>43960</v>
      </c>
      <c r="F5969" s="9" t="n">
        <v>43964</v>
      </c>
      <c r="G5969" s="9" t="n">
        <v>43972</v>
      </c>
      <c r="H5969" s="10" t="s">
        <v>36</v>
      </c>
      <c r="I5969" s="0" t="n">
        <v>1</v>
      </c>
      <c r="J5969" s="0" t="n">
        <v>48</v>
      </c>
      <c r="K5969" s="0" t="n">
        <v>115</v>
      </c>
      <c r="L5969" s="0" t="n">
        <v>46</v>
      </c>
      <c r="M5969" s="0" t="n">
        <v>3</v>
      </c>
      <c r="N5969" s="11" t="n">
        <v>0.15</v>
      </c>
      <c r="O5969" s="12" t="n">
        <v>1303.22</v>
      </c>
      <c r="P5969" s="12" t="n">
        <v>2458.9</v>
      </c>
      <c r="Q5969" s="12" t="n">
        <f aca="false">M5969*P5969*(1-N5969)</f>
        <v>6270.195</v>
      </c>
      <c r="R5969" s="12" t="n">
        <f aca="false">M5969*O5969</f>
        <v>3909.66</v>
      </c>
      <c r="S5969" s="12" t="n">
        <f aca="false">Q5969-R5969</f>
        <v>2360.535</v>
      </c>
      <c r="T5969" s="11" t="n">
        <f aca="false">IFERROR(S5969/Q5969,0)</f>
        <v>0.376469152873236</v>
      </c>
      <c r="U5969" s="13" t="n">
        <f aca="false">F5969-E5969</f>
        <v>4</v>
      </c>
      <c r="V5969" s="13" t="n">
        <f aca="false">G5969-F5969</f>
        <v>8</v>
      </c>
      <c r="W5969" s="13" t="n">
        <f aca="false">G5969-E5969</f>
        <v>12</v>
      </c>
      <c r="X5969" s="10" t="n">
        <f aca="false">YEAR(E5969)</f>
        <v>2020</v>
      </c>
      <c r="Y5969" s="0" t="str">
        <f aca="false">TEXT(E5969,"yyyy-mm")</f>
        <v>2020-05</v>
      </c>
      <c r="Z5969" s="0" t="str">
        <f aca="false">"Q"&amp;ROUNDUP(MONTH(E5969)/3,0)&amp;"-"&amp;YEAR(E5969)</f>
        <v>Q2-2020</v>
      </c>
    </row>
    <row r="5970" customFormat="false" ht="14.25" hidden="false" customHeight="false" outlineLevel="0" collapsed="false">
      <c r="A5970" s="0" t="s">
        <v>6012</v>
      </c>
      <c r="B5970" s="0" t="s">
        <v>34</v>
      </c>
      <c r="C5970" s="0" t="s">
        <v>58</v>
      </c>
      <c r="D5970" s="9" t="n">
        <v>43800</v>
      </c>
      <c r="E5970" s="9" t="n">
        <v>43960</v>
      </c>
      <c r="F5970" s="9" t="n">
        <v>43983</v>
      </c>
      <c r="G5970" s="9" t="n">
        <v>43991</v>
      </c>
      <c r="H5970" s="10" t="s">
        <v>36</v>
      </c>
      <c r="I5970" s="0" t="n">
        <v>3</v>
      </c>
      <c r="J5970" s="0" t="n">
        <v>22</v>
      </c>
      <c r="K5970" s="0" t="n">
        <v>331</v>
      </c>
      <c r="L5970" s="0" t="n">
        <v>14</v>
      </c>
      <c r="M5970" s="0" t="n">
        <v>5</v>
      </c>
      <c r="N5970" s="11" t="n">
        <v>0.15</v>
      </c>
      <c r="O5970" s="12" t="n">
        <v>906.51</v>
      </c>
      <c r="P5970" s="12" t="n">
        <v>2211</v>
      </c>
      <c r="Q5970" s="12" t="n">
        <f aca="false">M5970*P5970*(1-N5970)</f>
        <v>9396.75</v>
      </c>
      <c r="R5970" s="12" t="n">
        <f aca="false">M5970*O5970</f>
        <v>4532.55</v>
      </c>
      <c r="S5970" s="12" t="n">
        <f aca="false">Q5970-R5970</f>
        <v>4864.2</v>
      </c>
      <c r="T5970" s="11" t="n">
        <f aca="false">IFERROR(S5970/Q5970,0)</f>
        <v>0.517647058823529</v>
      </c>
      <c r="U5970" s="13" t="n">
        <f aca="false">F5970-E5970</f>
        <v>23</v>
      </c>
      <c r="V5970" s="13" t="n">
        <f aca="false">G5970-F5970</f>
        <v>8</v>
      </c>
      <c r="W5970" s="13" t="n">
        <f aca="false">G5970-E5970</f>
        <v>31</v>
      </c>
      <c r="X5970" s="10" t="n">
        <f aca="false">YEAR(E5970)</f>
        <v>2020</v>
      </c>
      <c r="Y5970" s="0" t="str">
        <f aca="false">TEXT(E5970,"yyyy-mm")</f>
        <v>2020-05</v>
      </c>
      <c r="Z5970" s="0" t="str">
        <f aca="false">"Q"&amp;ROUNDUP(MONTH(E5970)/3,0)&amp;"-"&amp;YEAR(E5970)</f>
        <v>Q2-2020</v>
      </c>
    </row>
    <row r="5971" customFormat="false" ht="14.25" hidden="false" customHeight="false" outlineLevel="0" collapsed="false">
      <c r="A5971" s="0" t="s">
        <v>6013</v>
      </c>
      <c r="B5971" s="0" t="s">
        <v>43</v>
      </c>
      <c r="C5971" s="0" t="s">
        <v>46</v>
      </c>
      <c r="D5971" s="9" t="n">
        <v>43800</v>
      </c>
      <c r="E5971" s="9" t="n">
        <v>43960</v>
      </c>
      <c r="F5971" s="9" t="n">
        <v>43979</v>
      </c>
      <c r="G5971" s="9" t="n">
        <v>43985</v>
      </c>
      <c r="H5971" s="10" t="s">
        <v>36</v>
      </c>
      <c r="I5971" s="0" t="n">
        <v>25</v>
      </c>
      <c r="J5971" s="0" t="n">
        <v>20</v>
      </c>
      <c r="K5971" s="0" t="n">
        <v>266</v>
      </c>
      <c r="L5971" s="0" t="n">
        <v>40</v>
      </c>
      <c r="M5971" s="0" t="n">
        <v>7</v>
      </c>
      <c r="N5971" s="11" t="n">
        <v>0.1</v>
      </c>
      <c r="O5971" s="12" t="n">
        <v>1541</v>
      </c>
      <c r="P5971" s="12" t="n">
        <v>3852.5</v>
      </c>
      <c r="Q5971" s="12" t="n">
        <f aca="false">M5971*P5971*(1-N5971)</f>
        <v>24270.75</v>
      </c>
      <c r="R5971" s="12" t="n">
        <f aca="false">M5971*O5971</f>
        <v>10787</v>
      </c>
      <c r="S5971" s="12" t="n">
        <f aca="false">Q5971-R5971</f>
        <v>13483.75</v>
      </c>
      <c r="T5971" s="11" t="n">
        <f aca="false">IFERROR(S5971/Q5971,0)</f>
        <v>0.555555555555556</v>
      </c>
      <c r="U5971" s="13" t="n">
        <f aca="false">F5971-E5971</f>
        <v>19</v>
      </c>
      <c r="V5971" s="13" t="n">
        <f aca="false">G5971-F5971</f>
        <v>6</v>
      </c>
      <c r="W5971" s="13" t="n">
        <f aca="false">G5971-E5971</f>
        <v>25</v>
      </c>
      <c r="X5971" s="10" t="n">
        <f aca="false">YEAR(E5971)</f>
        <v>2020</v>
      </c>
      <c r="Y5971" s="0" t="str">
        <f aca="false">TEXT(E5971,"yyyy-mm")</f>
        <v>2020-05</v>
      </c>
      <c r="Z5971" s="0" t="str">
        <f aca="false">"Q"&amp;ROUNDUP(MONTH(E5971)/3,0)&amp;"-"&amp;YEAR(E5971)</f>
        <v>Q2-2020</v>
      </c>
    </row>
    <row r="5972" customFormat="false" ht="14.25" hidden="false" customHeight="false" outlineLevel="0" collapsed="false">
      <c r="A5972" s="0" t="s">
        <v>6014</v>
      </c>
      <c r="B5972" s="0" t="s">
        <v>34</v>
      </c>
      <c r="C5972" s="0" t="s">
        <v>35</v>
      </c>
      <c r="D5972" s="9" t="n">
        <v>43800</v>
      </c>
      <c r="E5972" s="9" t="n">
        <v>43960</v>
      </c>
      <c r="F5972" s="9" t="n">
        <v>43971</v>
      </c>
      <c r="G5972" s="9" t="n">
        <v>43979</v>
      </c>
      <c r="H5972" s="10" t="s">
        <v>36</v>
      </c>
      <c r="I5972" s="0" t="n">
        <v>11</v>
      </c>
      <c r="J5972" s="0" t="n">
        <v>3</v>
      </c>
      <c r="K5972" s="0" t="n">
        <v>252</v>
      </c>
      <c r="L5972" s="0" t="n">
        <v>7</v>
      </c>
      <c r="M5972" s="0" t="n">
        <v>2</v>
      </c>
      <c r="N5972" s="11" t="n">
        <v>0.1</v>
      </c>
      <c r="O5972" s="12" t="n">
        <v>2260.92</v>
      </c>
      <c r="P5972" s="12" t="n">
        <v>2659.9</v>
      </c>
      <c r="Q5972" s="12" t="n">
        <f aca="false">M5972*P5972*(1-N5972)</f>
        <v>4787.82</v>
      </c>
      <c r="R5972" s="12" t="n">
        <f aca="false">M5972*O5972</f>
        <v>4521.84</v>
      </c>
      <c r="S5972" s="12" t="n">
        <f aca="false">Q5972-R5972</f>
        <v>265.980000000001</v>
      </c>
      <c r="T5972" s="11" t="n">
        <f aca="false">IFERROR(S5972/Q5972,0)</f>
        <v>0.0555534669223155</v>
      </c>
      <c r="U5972" s="13" t="n">
        <f aca="false">F5972-E5972</f>
        <v>11</v>
      </c>
      <c r="V5972" s="13" t="n">
        <f aca="false">G5972-F5972</f>
        <v>8</v>
      </c>
      <c r="W5972" s="13" t="n">
        <f aca="false">G5972-E5972</f>
        <v>19</v>
      </c>
      <c r="X5972" s="10" t="n">
        <f aca="false">YEAR(E5972)</f>
        <v>2020</v>
      </c>
      <c r="Y5972" s="0" t="str">
        <f aca="false">TEXT(E5972,"yyyy-mm")</f>
        <v>2020-05</v>
      </c>
      <c r="Z5972" s="0" t="str">
        <f aca="false">"Q"&amp;ROUNDUP(MONTH(E5972)/3,0)&amp;"-"&amp;YEAR(E5972)</f>
        <v>Q2-2020</v>
      </c>
    </row>
    <row r="5973" customFormat="false" ht="14.25" hidden="false" customHeight="false" outlineLevel="0" collapsed="false">
      <c r="A5973" s="0" t="s">
        <v>6015</v>
      </c>
      <c r="B5973" s="0" t="s">
        <v>38</v>
      </c>
      <c r="C5973" s="0" t="s">
        <v>58</v>
      </c>
      <c r="D5973" s="9" t="n">
        <v>43900</v>
      </c>
      <c r="E5973" s="9" t="n">
        <v>43960</v>
      </c>
      <c r="F5973" s="9" t="n">
        <v>43971</v>
      </c>
      <c r="G5973" s="9" t="n">
        <v>43972</v>
      </c>
      <c r="H5973" s="10" t="s">
        <v>36</v>
      </c>
      <c r="I5973" s="0" t="n">
        <v>12</v>
      </c>
      <c r="J5973" s="0" t="n">
        <v>18</v>
      </c>
      <c r="K5973" s="0" t="n">
        <v>347</v>
      </c>
      <c r="L5973" s="0" t="n">
        <v>4</v>
      </c>
      <c r="M5973" s="0" t="n">
        <v>4</v>
      </c>
      <c r="N5973" s="11" t="n">
        <v>0.1</v>
      </c>
      <c r="O5973" s="12" t="n">
        <v>351.08</v>
      </c>
      <c r="P5973" s="12" t="n">
        <v>877.7</v>
      </c>
      <c r="Q5973" s="12" t="n">
        <f aca="false">M5973*P5973*(1-N5973)</f>
        <v>3159.72</v>
      </c>
      <c r="R5973" s="12" t="n">
        <f aca="false">M5973*O5973</f>
        <v>1404.32</v>
      </c>
      <c r="S5973" s="12" t="n">
        <f aca="false">Q5973-R5973</f>
        <v>1755.4</v>
      </c>
      <c r="T5973" s="11" t="n">
        <f aca="false">IFERROR(S5973/Q5973,0)</f>
        <v>0.555555555555556</v>
      </c>
      <c r="U5973" s="13" t="n">
        <f aca="false">F5973-E5973</f>
        <v>11</v>
      </c>
      <c r="V5973" s="13" t="n">
        <f aca="false">G5973-F5973</f>
        <v>1</v>
      </c>
      <c r="W5973" s="13" t="n">
        <f aca="false">G5973-E5973</f>
        <v>12</v>
      </c>
      <c r="X5973" s="10" t="n">
        <f aca="false">YEAR(E5973)</f>
        <v>2020</v>
      </c>
      <c r="Y5973" s="0" t="str">
        <f aca="false">TEXT(E5973,"yyyy-mm")</f>
        <v>2020-05</v>
      </c>
      <c r="Z5973" s="0" t="str">
        <f aca="false">"Q"&amp;ROUNDUP(MONTH(E5973)/3,0)&amp;"-"&amp;YEAR(E5973)</f>
        <v>Q2-2020</v>
      </c>
    </row>
    <row r="5974" customFormat="false" ht="14.25" hidden="false" customHeight="false" outlineLevel="0" collapsed="false">
      <c r="A5974" s="0" t="s">
        <v>6016</v>
      </c>
      <c r="B5974" s="0" t="s">
        <v>34</v>
      </c>
      <c r="C5974" s="0" t="s">
        <v>39</v>
      </c>
      <c r="D5974" s="9" t="n">
        <v>43900</v>
      </c>
      <c r="E5974" s="9" t="n">
        <v>43960</v>
      </c>
      <c r="F5974" s="9" t="n">
        <v>43988</v>
      </c>
      <c r="G5974" s="9" t="n">
        <v>43992</v>
      </c>
      <c r="H5974" s="10" t="s">
        <v>36</v>
      </c>
      <c r="I5974" s="0" t="n">
        <v>6</v>
      </c>
      <c r="J5974" s="0" t="n">
        <v>40</v>
      </c>
      <c r="K5974" s="0" t="n">
        <v>159</v>
      </c>
      <c r="L5974" s="0" t="n">
        <v>40</v>
      </c>
      <c r="M5974" s="0" t="n">
        <v>2</v>
      </c>
      <c r="N5974" s="11" t="n">
        <v>0.05</v>
      </c>
      <c r="O5974" s="12" t="n">
        <v>726.01</v>
      </c>
      <c r="P5974" s="12" t="n">
        <v>1728.6</v>
      </c>
      <c r="Q5974" s="12" t="n">
        <f aca="false">M5974*P5974*(1-N5974)</f>
        <v>3284.34</v>
      </c>
      <c r="R5974" s="12" t="n">
        <f aca="false">M5974*O5974</f>
        <v>1452.02</v>
      </c>
      <c r="S5974" s="12" t="n">
        <f aca="false">Q5974-R5974</f>
        <v>1832.32</v>
      </c>
      <c r="T5974" s="11" t="n">
        <f aca="false">IFERROR(S5974/Q5974,0)</f>
        <v>0.55789595474281</v>
      </c>
      <c r="U5974" s="13" t="n">
        <f aca="false">F5974-E5974</f>
        <v>28</v>
      </c>
      <c r="V5974" s="13" t="n">
        <f aca="false">G5974-F5974</f>
        <v>4</v>
      </c>
      <c r="W5974" s="13" t="n">
        <f aca="false">G5974-E5974</f>
        <v>32</v>
      </c>
      <c r="X5974" s="10" t="n">
        <f aca="false">YEAR(E5974)</f>
        <v>2020</v>
      </c>
      <c r="Y5974" s="0" t="str">
        <f aca="false">TEXT(E5974,"yyyy-mm")</f>
        <v>2020-05</v>
      </c>
      <c r="Z5974" s="0" t="str">
        <f aca="false">"Q"&amp;ROUNDUP(MONTH(E5974)/3,0)&amp;"-"&amp;YEAR(E5974)</f>
        <v>Q2-2020</v>
      </c>
    </row>
    <row r="5975" customFormat="false" ht="14.25" hidden="false" customHeight="false" outlineLevel="0" collapsed="false">
      <c r="A5975" s="0" t="s">
        <v>6017</v>
      </c>
      <c r="B5975" s="0" t="s">
        <v>38</v>
      </c>
      <c r="C5975" s="0" t="s">
        <v>48</v>
      </c>
      <c r="D5975" s="9" t="n">
        <v>43800</v>
      </c>
      <c r="E5975" s="9" t="n">
        <v>43960</v>
      </c>
      <c r="F5975" s="9" t="n">
        <v>43972</v>
      </c>
      <c r="G5975" s="9" t="n">
        <v>43982</v>
      </c>
      <c r="H5975" s="10" t="s">
        <v>36</v>
      </c>
      <c r="I5975" s="0" t="n">
        <v>18</v>
      </c>
      <c r="J5975" s="0" t="n">
        <v>49</v>
      </c>
      <c r="K5975" s="0" t="n">
        <v>42</v>
      </c>
      <c r="L5975" s="0" t="n">
        <v>45</v>
      </c>
      <c r="M5975" s="0" t="n">
        <v>1</v>
      </c>
      <c r="N5975" s="11" t="n">
        <v>0.075</v>
      </c>
      <c r="O5975" s="12" t="n">
        <v>1926.65</v>
      </c>
      <c r="P5975" s="12" t="n">
        <v>2438.8</v>
      </c>
      <c r="Q5975" s="12" t="n">
        <f aca="false">M5975*P5975*(1-N5975)</f>
        <v>2255.89</v>
      </c>
      <c r="R5975" s="12" t="n">
        <f aca="false">M5975*O5975</f>
        <v>1926.65</v>
      </c>
      <c r="S5975" s="12" t="n">
        <f aca="false">Q5975-R5975</f>
        <v>329.24</v>
      </c>
      <c r="T5975" s="11" t="n">
        <f aca="false">IFERROR(S5975/Q5975,0)</f>
        <v>0.145946832513997</v>
      </c>
      <c r="U5975" s="13" t="n">
        <f aca="false">F5975-E5975</f>
        <v>12</v>
      </c>
      <c r="V5975" s="13" t="n">
        <f aca="false">G5975-F5975</f>
        <v>10</v>
      </c>
      <c r="W5975" s="13" t="n">
        <f aca="false">G5975-E5975</f>
        <v>22</v>
      </c>
      <c r="X5975" s="10" t="n">
        <f aca="false">YEAR(E5975)</f>
        <v>2020</v>
      </c>
      <c r="Y5975" s="0" t="str">
        <f aca="false">TEXT(E5975,"yyyy-mm")</f>
        <v>2020-05</v>
      </c>
      <c r="Z5975" s="0" t="str">
        <f aca="false">"Q"&amp;ROUNDUP(MONTH(E5975)/3,0)&amp;"-"&amp;YEAR(E5975)</f>
        <v>Q2-2020</v>
      </c>
    </row>
    <row r="5976" customFormat="false" ht="14.25" hidden="false" customHeight="false" outlineLevel="0" collapsed="false">
      <c r="A5976" s="0" t="s">
        <v>6018</v>
      </c>
      <c r="B5976" s="0" t="s">
        <v>43</v>
      </c>
      <c r="C5976" s="0" t="s">
        <v>46</v>
      </c>
      <c r="D5976" s="9" t="n">
        <v>43800</v>
      </c>
      <c r="E5976" s="9" t="n">
        <v>43960</v>
      </c>
      <c r="F5976" s="9" t="n">
        <v>43985</v>
      </c>
      <c r="G5976" s="9" t="n">
        <v>43991</v>
      </c>
      <c r="H5976" s="10" t="s">
        <v>36</v>
      </c>
      <c r="I5976" s="0" t="n">
        <v>28</v>
      </c>
      <c r="J5976" s="0" t="n">
        <v>30</v>
      </c>
      <c r="K5976" s="0" t="n">
        <v>301</v>
      </c>
      <c r="L5976" s="0" t="n">
        <v>39</v>
      </c>
      <c r="M5976" s="0" t="n">
        <v>6</v>
      </c>
      <c r="N5976" s="11" t="n">
        <v>0.1</v>
      </c>
      <c r="O5976" s="12" t="n">
        <v>85.16</v>
      </c>
      <c r="P5976" s="12" t="n">
        <v>207.7</v>
      </c>
      <c r="Q5976" s="12" t="n">
        <f aca="false">M5976*P5976*(1-N5976)</f>
        <v>1121.58</v>
      </c>
      <c r="R5976" s="12" t="n">
        <f aca="false">M5976*O5976</f>
        <v>510.96</v>
      </c>
      <c r="S5976" s="12" t="n">
        <f aca="false">Q5976-R5976</f>
        <v>610.62</v>
      </c>
      <c r="T5976" s="11" t="n">
        <f aca="false">IFERROR(S5976/Q5976,0)</f>
        <v>0.544428395656128</v>
      </c>
      <c r="U5976" s="13" t="n">
        <f aca="false">F5976-E5976</f>
        <v>25</v>
      </c>
      <c r="V5976" s="13" t="n">
        <f aca="false">G5976-F5976</f>
        <v>6</v>
      </c>
      <c r="W5976" s="13" t="n">
        <f aca="false">G5976-E5976</f>
        <v>31</v>
      </c>
      <c r="X5976" s="10" t="n">
        <f aca="false">YEAR(E5976)</f>
        <v>2020</v>
      </c>
      <c r="Y5976" s="0" t="str">
        <f aca="false">TEXT(E5976,"yyyy-mm")</f>
        <v>2020-05</v>
      </c>
      <c r="Z5976" s="0" t="str">
        <f aca="false">"Q"&amp;ROUNDUP(MONTH(E5976)/3,0)&amp;"-"&amp;YEAR(E5976)</f>
        <v>Q2-2020</v>
      </c>
    </row>
    <row r="5977" customFormat="false" ht="14.25" hidden="false" customHeight="false" outlineLevel="0" collapsed="false">
      <c r="A5977" s="0" t="s">
        <v>6019</v>
      </c>
      <c r="B5977" s="0" t="s">
        <v>34</v>
      </c>
      <c r="C5977" s="0" t="s">
        <v>58</v>
      </c>
      <c r="D5977" s="9" t="n">
        <v>43900</v>
      </c>
      <c r="E5977" s="9" t="n">
        <v>43960</v>
      </c>
      <c r="F5977" s="9" t="n">
        <v>43987</v>
      </c>
      <c r="G5977" s="9" t="n">
        <v>43992</v>
      </c>
      <c r="H5977" s="10" t="s">
        <v>36</v>
      </c>
      <c r="I5977" s="0" t="n">
        <v>7</v>
      </c>
      <c r="J5977" s="0" t="n">
        <v>4</v>
      </c>
      <c r="K5977" s="0" t="n">
        <v>330</v>
      </c>
      <c r="L5977" s="0" t="n">
        <v>17</v>
      </c>
      <c r="M5977" s="0" t="n">
        <v>2</v>
      </c>
      <c r="N5977" s="11" t="n">
        <v>0.075</v>
      </c>
      <c r="O5977" s="12" t="n">
        <v>1006.01</v>
      </c>
      <c r="P5977" s="12" t="n">
        <v>1829.1</v>
      </c>
      <c r="Q5977" s="12" t="n">
        <f aca="false">M5977*P5977*(1-N5977)</f>
        <v>3383.835</v>
      </c>
      <c r="R5977" s="12" t="n">
        <f aca="false">M5977*O5977</f>
        <v>2012.02</v>
      </c>
      <c r="S5977" s="12" t="n">
        <f aca="false">Q5977-R5977</f>
        <v>1371.815</v>
      </c>
      <c r="T5977" s="11" t="n">
        <f aca="false">IFERROR(S5977/Q5977,0)</f>
        <v>0.40540245017857</v>
      </c>
      <c r="U5977" s="13" t="n">
        <f aca="false">F5977-E5977</f>
        <v>27</v>
      </c>
      <c r="V5977" s="13" t="n">
        <f aca="false">G5977-F5977</f>
        <v>5</v>
      </c>
      <c r="W5977" s="13" t="n">
        <f aca="false">G5977-E5977</f>
        <v>32</v>
      </c>
      <c r="X5977" s="10" t="n">
        <f aca="false">YEAR(E5977)</f>
        <v>2020</v>
      </c>
      <c r="Y5977" s="0" t="str">
        <f aca="false">TEXT(E5977,"yyyy-mm")</f>
        <v>2020-05</v>
      </c>
      <c r="Z5977" s="0" t="str">
        <f aca="false">"Q"&amp;ROUNDUP(MONTH(E5977)/3,0)&amp;"-"&amp;YEAR(E5977)</f>
        <v>Q2-2020</v>
      </c>
    </row>
    <row r="5978" customFormat="false" ht="14.25" hidden="false" customHeight="false" outlineLevel="0" collapsed="false">
      <c r="A5978" s="0" t="s">
        <v>6020</v>
      </c>
      <c r="B5978" s="0" t="s">
        <v>43</v>
      </c>
      <c r="C5978" s="0" t="s">
        <v>46</v>
      </c>
      <c r="D5978" s="9" t="n">
        <v>43800</v>
      </c>
      <c r="E5978" s="9" t="n">
        <v>43961</v>
      </c>
      <c r="F5978" s="9" t="n">
        <v>43966</v>
      </c>
      <c r="G5978" s="9" t="n">
        <v>43971</v>
      </c>
      <c r="H5978" s="10" t="s">
        <v>36</v>
      </c>
      <c r="I5978" s="0" t="n">
        <v>27</v>
      </c>
      <c r="J5978" s="0" t="n">
        <v>41</v>
      </c>
      <c r="K5978" s="0" t="n">
        <v>280</v>
      </c>
      <c r="L5978" s="0" t="n">
        <v>18</v>
      </c>
      <c r="M5978" s="0" t="n">
        <v>5</v>
      </c>
      <c r="N5978" s="11" t="n">
        <v>0.05</v>
      </c>
      <c r="O5978" s="12" t="n">
        <v>3778.8</v>
      </c>
      <c r="P5978" s="12" t="n">
        <v>5038.4</v>
      </c>
      <c r="Q5978" s="12" t="n">
        <f aca="false">M5978*P5978*(1-N5978)</f>
        <v>23932.4</v>
      </c>
      <c r="R5978" s="12" t="n">
        <f aca="false">M5978*O5978</f>
        <v>18894</v>
      </c>
      <c r="S5978" s="12" t="n">
        <f aca="false">Q5978-R5978</f>
        <v>5038.4</v>
      </c>
      <c r="T5978" s="11" t="n">
        <f aca="false">IFERROR(S5978/Q5978,0)</f>
        <v>0.210526315789474</v>
      </c>
      <c r="U5978" s="13" t="n">
        <f aca="false">F5978-E5978</f>
        <v>5</v>
      </c>
      <c r="V5978" s="13" t="n">
        <f aca="false">G5978-F5978</f>
        <v>5</v>
      </c>
      <c r="W5978" s="13" t="n">
        <f aca="false">G5978-E5978</f>
        <v>10</v>
      </c>
      <c r="X5978" s="10" t="n">
        <f aca="false">YEAR(E5978)</f>
        <v>2020</v>
      </c>
      <c r="Y5978" s="0" t="str">
        <f aca="false">TEXT(E5978,"yyyy-mm")</f>
        <v>2020-05</v>
      </c>
      <c r="Z5978" s="0" t="str">
        <f aca="false">"Q"&amp;ROUNDUP(MONTH(E5978)/3,0)&amp;"-"&amp;YEAR(E5978)</f>
        <v>Q2-2020</v>
      </c>
    </row>
    <row r="5979" customFormat="false" ht="14.25" hidden="false" customHeight="false" outlineLevel="0" collapsed="false">
      <c r="A5979" s="0" t="s">
        <v>6021</v>
      </c>
      <c r="B5979" s="0" t="s">
        <v>34</v>
      </c>
      <c r="C5979" s="0" t="s">
        <v>46</v>
      </c>
      <c r="D5979" s="9" t="n">
        <v>43900</v>
      </c>
      <c r="E5979" s="9" t="n">
        <v>43961</v>
      </c>
      <c r="F5979" s="9" t="n">
        <v>43971</v>
      </c>
      <c r="G5979" s="9" t="n">
        <v>43973</v>
      </c>
      <c r="H5979" s="10" t="s">
        <v>36</v>
      </c>
      <c r="I5979" s="0" t="n">
        <v>6</v>
      </c>
      <c r="J5979" s="0" t="n">
        <v>25</v>
      </c>
      <c r="K5979" s="0" t="n">
        <v>292</v>
      </c>
      <c r="L5979" s="0" t="n">
        <v>30</v>
      </c>
      <c r="M5979" s="0" t="n">
        <v>5</v>
      </c>
      <c r="N5979" s="11" t="n">
        <v>0.15</v>
      </c>
      <c r="O5979" s="12" t="n">
        <v>2831.69</v>
      </c>
      <c r="P5979" s="12" t="n">
        <v>3932.9</v>
      </c>
      <c r="Q5979" s="12" t="n">
        <f aca="false">M5979*P5979*(1-N5979)</f>
        <v>16714.825</v>
      </c>
      <c r="R5979" s="12" t="n">
        <f aca="false">M5979*O5979</f>
        <v>14158.45</v>
      </c>
      <c r="S5979" s="12" t="n">
        <f aca="false">Q5979-R5979</f>
        <v>2556.375</v>
      </c>
      <c r="T5979" s="11" t="n">
        <f aca="false">IFERROR(S5979/Q5979,0)</f>
        <v>0.152940578199293</v>
      </c>
      <c r="U5979" s="13" t="n">
        <f aca="false">F5979-E5979</f>
        <v>10</v>
      </c>
      <c r="V5979" s="13" t="n">
        <f aca="false">G5979-F5979</f>
        <v>2</v>
      </c>
      <c r="W5979" s="13" t="n">
        <f aca="false">G5979-E5979</f>
        <v>12</v>
      </c>
      <c r="X5979" s="10" t="n">
        <f aca="false">YEAR(E5979)</f>
        <v>2020</v>
      </c>
      <c r="Y5979" s="0" t="str">
        <f aca="false">TEXT(E5979,"yyyy-mm")</f>
        <v>2020-05</v>
      </c>
      <c r="Z5979" s="0" t="str">
        <f aca="false">"Q"&amp;ROUNDUP(MONTH(E5979)/3,0)&amp;"-"&amp;YEAR(E5979)</f>
        <v>Q2-2020</v>
      </c>
    </row>
    <row r="5980" customFormat="false" ht="14.25" hidden="false" customHeight="false" outlineLevel="0" collapsed="false">
      <c r="A5980" s="0" t="s">
        <v>6022</v>
      </c>
      <c r="B5980" s="0" t="s">
        <v>34</v>
      </c>
      <c r="C5980" s="0" t="s">
        <v>58</v>
      </c>
      <c r="D5980" s="9" t="n">
        <v>43800</v>
      </c>
      <c r="E5980" s="9" t="n">
        <v>43961</v>
      </c>
      <c r="F5980" s="9" t="n">
        <v>43964</v>
      </c>
      <c r="G5980" s="9" t="n">
        <v>43973</v>
      </c>
      <c r="H5980" s="10" t="s">
        <v>36</v>
      </c>
      <c r="I5980" s="0" t="n">
        <v>7</v>
      </c>
      <c r="J5980" s="0" t="n">
        <v>22</v>
      </c>
      <c r="K5980" s="0" t="n">
        <v>366</v>
      </c>
      <c r="L5980" s="0" t="n">
        <v>15</v>
      </c>
      <c r="M5980" s="0" t="n">
        <v>3</v>
      </c>
      <c r="N5980" s="11" t="n">
        <v>0.15</v>
      </c>
      <c r="O5980" s="12" t="n">
        <v>4481.5</v>
      </c>
      <c r="P5980" s="12" t="n">
        <v>6224.3</v>
      </c>
      <c r="Q5980" s="12" t="n">
        <f aca="false">M5980*P5980*(1-N5980)</f>
        <v>15871.965</v>
      </c>
      <c r="R5980" s="12" t="n">
        <f aca="false">M5980*O5980</f>
        <v>13444.5</v>
      </c>
      <c r="S5980" s="12" t="n">
        <f aca="false">Q5980-R5980</f>
        <v>2427.465</v>
      </c>
      <c r="T5980" s="11" t="n">
        <f aca="false">IFERROR(S5980/Q5980,0)</f>
        <v>0.152940420420534</v>
      </c>
      <c r="U5980" s="13" t="n">
        <f aca="false">F5980-E5980</f>
        <v>3</v>
      </c>
      <c r="V5980" s="13" t="n">
        <f aca="false">G5980-F5980</f>
        <v>9</v>
      </c>
      <c r="W5980" s="13" t="n">
        <f aca="false">G5980-E5980</f>
        <v>12</v>
      </c>
      <c r="X5980" s="10" t="n">
        <f aca="false">YEAR(E5980)</f>
        <v>2020</v>
      </c>
      <c r="Y5980" s="0" t="str">
        <f aca="false">TEXT(E5980,"yyyy-mm")</f>
        <v>2020-05</v>
      </c>
      <c r="Z5980" s="0" t="str">
        <f aca="false">"Q"&amp;ROUNDUP(MONTH(E5980)/3,0)&amp;"-"&amp;YEAR(E5980)</f>
        <v>Q2-2020</v>
      </c>
    </row>
    <row r="5981" customFormat="false" ht="14.25" hidden="false" customHeight="false" outlineLevel="0" collapsed="false">
      <c r="A5981" s="0" t="s">
        <v>6023</v>
      </c>
      <c r="B5981" s="0" t="s">
        <v>34</v>
      </c>
      <c r="C5981" s="0" t="s">
        <v>58</v>
      </c>
      <c r="D5981" s="9" t="n">
        <v>43900</v>
      </c>
      <c r="E5981" s="9" t="n">
        <v>43961</v>
      </c>
      <c r="F5981" s="9" t="n">
        <v>43963</v>
      </c>
      <c r="G5981" s="9" t="n">
        <v>43965</v>
      </c>
      <c r="H5981" s="10" t="s">
        <v>36</v>
      </c>
      <c r="I5981" s="0" t="n">
        <v>2</v>
      </c>
      <c r="J5981" s="0" t="n">
        <v>34</v>
      </c>
      <c r="K5981" s="0" t="n">
        <v>345</v>
      </c>
      <c r="L5981" s="0" t="n">
        <v>25</v>
      </c>
      <c r="M5981" s="0" t="n">
        <v>5</v>
      </c>
      <c r="N5981" s="11" t="n">
        <v>0.075</v>
      </c>
      <c r="O5981" s="12" t="n">
        <v>1865.68</v>
      </c>
      <c r="P5981" s="12" t="n">
        <v>2391.9</v>
      </c>
      <c r="Q5981" s="12" t="n">
        <f aca="false">M5981*P5981*(1-N5981)</f>
        <v>11062.5375</v>
      </c>
      <c r="R5981" s="12" t="n">
        <f aca="false">M5981*O5981</f>
        <v>9328.4</v>
      </c>
      <c r="S5981" s="12" t="n">
        <f aca="false">Q5981-R5981</f>
        <v>1734.1375</v>
      </c>
      <c r="T5981" s="11" t="n">
        <f aca="false">IFERROR(S5981/Q5981,0)</f>
        <v>0.156757660708495</v>
      </c>
      <c r="U5981" s="13" t="n">
        <f aca="false">F5981-E5981</f>
        <v>2</v>
      </c>
      <c r="V5981" s="13" t="n">
        <f aca="false">G5981-F5981</f>
        <v>2</v>
      </c>
      <c r="W5981" s="13" t="n">
        <f aca="false">G5981-E5981</f>
        <v>4</v>
      </c>
      <c r="X5981" s="10" t="n">
        <f aca="false">YEAR(E5981)</f>
        <v>2020</v>
      </c>
      <c r="Y5981" s="0" t="str">
        <f aca="false">TEXT(E5981,"yyyy-mm")</f>
        <v>2020-05</v>
      </c>
      <c r="Z5981" s="0" t="str">
        <f aca="false">"Q"&amp;ROUNDUP(MONTH(E5981)/3,0)&amp;"-"&amp;YEAR(E5981)</f>
        <v>Q2-2020</v>
      </c>
    </row>
    <row r="5982" customFormat="false" ht="14.25" hidden="false" customHeight="false" outlineLevel="0" collapsed="false">
      <c r="A5982" s="0" t="s">
        <v>6024</v>
      </c>
      <c r="B5982" s="0" t="s">
        <v>34</v>
      </c>
      <c r="C5982" s="0" t="s">
        <v>48</v>
      </c>
      <c r="D5982" s="9" t="n">
        <v>43800</v>
      </c>
      <c r="E5982" s="9" t="n">
        <v>43961</v>
      </c>
      <c r="F5982" s="9" t="n">
        <v>43979</v>
      </c>
      <c r="G5982" s="9" t="n">
        <v>43980</v>
      </c>
      <c r="H5982" s="10" t="s">
        <v>36</v>
      </c>
      <c r="I5982" s="0" t="n">
        <v>9</v>
      </c>
      <c r="J5982" s="0" t="n">
        <v>48</v>
      </c>
      <c r="K5982" s="0" t="n">
        <v>58</v>
      </c>
      <c r="L5982" s="0" t="n">
        <v>46</v>
      </c>
      <c r="M5982" s="0" t="n">
        <v>7</v>
      </c>
      <c r="N5982" s="11" t="n">
        <v>0.4</v>
      </c>
      <c r="O5982" s="12" t="n">
        <v>1857.24</v>
      </c>
      <c r="P5982" s="12" t="n">
        <v>2211</v>
      </c>
      <c r="Q5982" s="12" t="n">
        <f aca="false">M5982*P5982*(1-N5982)</f>
        <v>9286.2</v>
      </c>
      <c r="R5982" s="12" t="n">
        <f aca="false">M5982*O5982</f>
        <v>13000.68</v>
      </c>
      <c r="S5982" s="12" t="n">
        <f aca="false">Q5982-R5982</f>
        <v>-3714.48</v>
      </c>
      <c r="T5982" s="11" t="n">
        <f aca="false">IFERROR(S5982/Q5982,0)</f>
        <v>-0.4</v>
      </c>
      <c r="U5982" s="13" t="n">
        <f aca="false">F5982-E5982</f>
        <v>18</v>
      </c>
      <c r="V5982" s="13" t="n">
        <f aca="false">G5982-F5982</f>
        <v>1</v>
      </c>
      <c r="W5982" s="13" t="n">
        <f aca="false">G5982-E5982</f>
        <v>19</v>
      </c>
      <c r="X5982" s="10" t="n">
        <f aca="false">YEAR(E5982)</f>
        <v>2020</v>
      </c>
      <c r="Y5982" s="0" t="str">
        <f aca="false">TEXT(E5982,"yyyy-mm")</f>
        <v>2020-05</v>
      </c>
      <c r="Z5982" s="0" t="str">
        <f aca="false">"Q"&amp;ROUNDUP(MONTH(E5982)/3,0)&amp;"-"&amp;YEAR(E5982)</f>
        <v>Q2-2020</v>
      </c>
    </row>
    <row r="5983" customFormat="false" ht="14.25" hidden="false" customHeight="false" outlineLevel="0" collapsed="false">
      <c r="A5983" s="0" t="s">
        <v>6025</v>
      </c>
      <c r="B5983" s="0" t="s">
        <v>34</v>
      </c>
      <c r="C5983" s="0" t="s">
        <v>39</v>
      </c>
      <c r="D5983" s="9" t="n">
        <v>43900</v>
      </c>
      <c r="E5983" s="9" t="n">
        <v>43961</v>
      </c>
      <c r="F5983" s="9" t="n">
        <v>43988</v>
      </c>
      <c r="G5983" s="9" t="n">
        <v>43996</v>
      </c>
      <c r="H5983" s="10" t="s">
        <v>36</v>
      </c>
      <c r="I5983" s="0" t="n">
        <v>5</v>
      </c>
      <c r="J5983" s="0" t="n">
        <v>25</v>
      </c>
      <c r="K5983" s="0" t="n">
        <v>108</v>
      </c>
      <c r="L5983" s="0" t="n">
        <v>28</v>
      </c>
      <c r="M5983" s="0" t="n">
        <v>2</v>
      </c>
      <c r="N5983" s="11" t="n">
        <v>0.075</v>
      </c>
      <c r="O5983" s="12" t="n">
        <v>578.81</v>
      </c>
      <c r="P5983" s="12" t="n">
        <v>1092.1</v>
      </c>
      <c r="Q5983" s="12" t="n">
        <f aca="false">M5983*P5983*(1-N5983)</f>
        <v>2020.385</v>
      </c>
      <c r="R5983" s="12" t="n">
        <f aca="false">M5983*O5983</f>
        <v>1157.62</v>
      </c>
      <c r="S5983" s="12" t="n">
        <f aca="false">Q5983-R5983</f>
        <v>862.765</v>
      </c>
      <c r="T5983" s="11" t="n">
        <f aca="false">IFERROR(S5983/Q5983,0)</f>
        <v>0.427029996758044</v>
      </c>
      <c r="U5983" s="13" t="n">
        <f aca="false">F5983-E5983</f>
        <v>27</v>
      </c>
      <c r="V5983" s="13" t="n">
        <f aca="false">G5983-F5983</f>
        <v>8</v>
      </c>
      <c r="W5983" s="13" t="n">
        <f aca="false">G5983-E5983</f>
        <v>35</v>
      </c>
      <c r="X5983" s="10" t="n">
        <f aca="false">YEAR(E5983)</f>
        <v>2020</v>
      </c>
      <c r="Y5983" s="0" t="str">
        <f aca="false">TEXT(E5983,"yyyy-mm")</f>
        <v>2020-05</v>
      </c>
      <c r="Z5983" s="0" t="str">
        <f aca="false">"Q"&amp;ROUNDUP(MONTH(E5983)/3,0)&amp;"-"&amp;YEAR(E5983)</f>
        <v>Q2-2020</v>
      </c>
    </row>
    <row r="5984" customFormat="false" ht="14.25" hidden="false" customHeight="false" outlineLevel="0" collapsed="false">
      <c r="A5984" s="0" t="s">
        <v>6026</v>
      </c>
      <c r="B5984" s="0" t="s">
        <v>38</v>
      </c>
      <c r="C5984" s="0" t="s">
        <v>46</v>
      </c>
      <c r="D5984" s="9" t="n">
        <v>43900</v>
      </c>
      <c r="E5984" s="9" t="n">
        <v>43961</v>
      </c>
      <c r="F5984" s="9" t="n">
        <v>43964</v>
      </c>
      <c r="G5984" s="9" t="n">
        <v>43966</v>
      </c>
      <c r="H5984" s="10" t="s">
        <v>36</v>
      </c>
      <c r="I5984" s="0" t="n">
        <v>17</v>
      </c>
      <c r="J5984" s="0" t="n">
        <v>23</v>
      </c>
      <c r="K5984" s="0" t="n">
        <v>264</v>
      </c>
      <c r="L5984" s="0" t="n">
        <v>13</v>
      </c>
      <c r="M5984" s="0" t="n">
        <v>3</v>
      </c>
      <c r="N5984" s="11" t="n">
        <v>0.1</v>
      </c>
      <c r="O5984" s="12" t="n">
        <v>4582.8</v>
      </c>
      <c r="P5984" s="12" t="n">
        <v>6365</v>
      </c>
      <c r="Q5984" s="12" t="n">
        <f aca="false">M5984*P5984*(1-N5984)</f>
        <v>17185.5</v>
      </c>
      <c r="R5984" s="12" t="n">
        <f aca="false">M5984*O5984</f>
        <v>13748.4</v>
      </c>
      <c r="S5984" s="12" t="n">
        <f aca="false">Q5984-R5984</f>
        <v>3437.1</v>
      </c>
      <c r="T5984" s="11" t="n">
        <f aca="false">IFERROR(S5984/Q5984,0)</f>
        <v>0.2</v>
      </c>
      <c r="U5984" s="13" t="n">
        <f aca="false">F5984-E5984</f>
        <v>3</v>
      </c>
      <c r="V5984" s="13" t="n">
        <f aca="false">G5984-F5984</f>
        <v>2</v>
      </c>
      <c r="W5984" s="13" t="n">
        <f aca="false">G5984-E5984</f>
        <v>5</v>
      </c>
      <c r="X5984" s="10" t="n">
        <f aca="false">YEAR(E5984)</f>
        <v>2020</v>
      </c>
      <c r="Y5984" s="0" t="str">
        <f aca="false">TEXT(E5984,"yyyy-mm")</f>
        <v>2020-05</v>
      </c>
      <c r="Z5984" s="0" t="str">
        <f aca="false">"Q"&amp;ROUNDUP(MONTH(E5984)/3,0)&amp;"-"&amp;YEAR(E5984)</f>
        <v>Q2-2020</v>
      </c>
    </row>
    <row r="5985" customFormat="false" ht="14.25" hidden="false" customHeight="false" outlineLevel="0" collapsed="false">
      <c r="A5985" s="0" t="s">
        <v>6027</v>
      </c>
      <c r="B5985" s="0" t="s">
        <v>34</v>
      </c>
      <c r="C5985" s="0" t="s">
        <v>39</v>
      </c>
      <c r="D5985" s="9" t="n">
        <v>43900</v>
      </c>
      <c r="E5985" s="9" t="n">
        <v>43962</v>
      </c>
      <c r="F5985" s="9" t="n">
        <v>43971</v>
      </c>
      <c r="G5985" s="9" t="n">
        <v>43976</v>
      </c>
      <c r="H5985" s="10" t="s">
        <v>36</v>
      </c>
      <c r="I5985" s="0" t="n">
        <v>8</v>
      </c>
      <c r="J5985" s="0" t="n">
        <v>40</v>
      </c>
      <c r="K5985" s="0" t="n">
        <v>141</v>
      </c>
      <c r="L5985" s="0" t="n">
        <v>14</v>
      </c>
      <c r="M5985" s="0" t="n">
        <v>3</v>
      </c>
      <c r="N5985" s="11" t="n">
        <v>0.2</v>
      </c>
      <c r="O5985" s="12" t="n">
        <v>1463.28</v>
      </c>
      <c r="P5985" s="12" t="n">
        <v>1742</v>
      </c>
      <c r="Q5985" s="12" t="n">
        <f aca="false">M5985*P5985*(1-N5985)</f>
        <v>4180.8</v>
      </c>
      <c r="R5985" s="12" t="n">
        <f aca="false">M5985*O5985</f>
        <v>4389.84</v>
      </c>
      <c r="S5985" s="12" t="n">
        <f aca="false">Q5985-R5985</f>
        <v>-209.04</v>
      </c>
      <c r="T5985" s="11" t="n">
        <f aca="false">IFERROR(S5985/Q5985,0)</f>
        <v>-0.05</v>
      </c>
      <c r="U5985" s="13" t="n">
        <f aca="false">F5985-E5985</f>
        <v>9</v>
      </c>
      <c r="V5985" s="13" t="n">
        <f aca="false">G5985-F5985</f>
        <v>5</v>
      </c>
      <c r="W5985" s="13" t="n">
        <f aca="false">G5985-E5985</f>
        <v>14</v>
      </c>
      <c r="X5985" s="10" t="n">
        <f aca="false">YEAR(E5985)</f>
        <v>2020</v>
      </c>
      <c r="Y5985" s="0" t="str">
        <f aca="false">TEXT(E5985,"yyyy-mm")</f>
        <v>2020-05</v>
      </c>
      <c r="Z5985" s="0" t="str">
        <f aca="false">"Q"&amp;ROUNDUP(MONTH(E5985)/3,0)&amp;"-"&amp;YEAR(E5985)</f>
        <v>Q2-2020</v>
      </c>
    </row>
    <row r="5986" customFormat="false" ht="14.25" hidden="false" customHeight="false" outlineLevel="0" collapsed="false">
      <c r="A5986" s="0" t="s">
        <v>6028</v>
      </c>
      <c r="B5986" s="0" t="s">
        <v>41</v>
      </c>
      <c r="C5986" s="0" t="s">
        <v>39</v>
      </c>
      <c r="D5986" s="9" t="n">
        <v>43900</v>
      </c>
      <c r="E5986" s="9" t="n">
        <v>43962</v>
      </c>
      <c r="F5986" s="9" t="n">
        <v>43981</v>
      </c>
      <c r="G5986" s="9" t="n">
        <v>43983</v>
      </c>
      <c r="H5986" s="10" t="s">
        <v>36</v>
      </c>
      <c r="I5986" s="0" t="n">
        <v>21</v>
      </c>
      <c r="J5986" s="0" t="n">
        <v>18</v>
      </c>
      <c r="K5986" s="0" t="n">
        <v>91</v>
      </c>
      <c r="L5986" s="0" t="n">
        <v>45</v>
      </c>
      <c r="M5986" s="0" t="n">
        <v>2</v>
      </c>
      <c r="N5986" s="11" t="n">
        <v>0.075</v>
      </c>
      <c r="O5986" s="12" t="n">
        <v>164.62</v>
      </c>
      <c r="P5986" s="12" t="n">
        <v>261.3</v>
      </c>
      <c r="Q5986" s="12" t="n">
        <f aca="false">M5986*P5986*(1-N5986)</f>
        <v>483.405</v>
      </c>
      <c r="R5986" s="12" t="n">
        <f aca="false">M5986*O5986</f>
        <v>329.24</v>
      </c>
      <c r="S5986" s="12" t="n">
        <f aca="false">Q5986-R5986</f>
        <v>154.165</v>
      </c>
      <c r="T5986" s="11" t="n">
        <f aca="false">IFERROR(S5986/Q5986,0)</f>
        <v>0.318914781601349</v>
      </c>
      <c r="U5986" s="13" t="n">
        <f aca="false">F5986-E5986</f>
        <v>19</v>
      </c>
      <c r="V5986" s="13" t="n">
        <f aca="false">G5986-F5986</f>
        <v>2</v>
      </c>
      <c r="W5986" s="13" t="n">
        <f aca="false">G5986-E5986</f>
        <v>21</v>
      </c>
      <c r="X5986" s="10" t="n">
        <f aca="false">YEAR(E5986)</f>
        <v>2020</v>
      </c>
      <c r="Y5986" s="0" t="str">
        <f aca="false">TEXT(E5986,"yyyy-mm")</f>
        <v>2020-05</v>
      </c>
      <c r="Z5986" s="0" t="str">
        <f aca="false">"Q"&amp;ROUNDUP(MONTH(E5986)/3,0)&amp;"-"&amp;YEAR(E5986)</f>
        <v>Q2-2020</v>
      </c>
    </row>
    <row r="5987" customFormat="false" ht="14.25" hidden="false" customHeight="false" outlineLevel="0" collapsed="false">
      <c r="A5987" s="0" t="s">
        <v>6029</v>
      </c>
      <c r="B5987" s="0" t="s">
        <v>38</v>
      </c>
      <c r="C5987" s="0" t="s">
        <v>48</v>
      </c>
      <c r="D5987" s="9" t="n">
        <v>43900</v>
      </c>
      <c r="E5987" s="9" t="n">
        <v>43962</v>
      </c>
      <c r="F5987" s="9" t="n">
        <v>43988</v>
      </c>
      <c r="G5987" s="9" t="n">
        <v>43996</v>
      </c>
      <c r="H5987" s="10" t="s">
        <v>36</v>
      </c>
      <c r="I5987" s="0" t="n">
        <v>17</v>
      </c>
      <c r="J5987" s="0" t="n">
        <v>15</v>
      </c>
      <c r="K5987" s="0" t="n">
        <v>8</v>
      </c>
      <c r="L5987" s="0" t="n">
        <v>5</v>
      </c>
      <c r="M5987" s="0" t="n">
        <v>7</v>
      </c>
      <c r="N5987" s="11" t="n">
        <v>0.2</v>
      </c>
      <c r="O5987" s="12" t="n">
        <v>1705.55</v>
      </c>
      <c r="P5987" s="12" t="n">
        <v>3966.4</v>
      </c>
      <c r="Q5987" s="12" t="n">
        <f aca="false">M5987*P5987*(1-N5987)</f>
        <v>22211.84</v>
      </c>
      <c r="R5987" s="12" t="n">
        <f aca="false">M5987*O5987</f>
        <v>11938.85</v>
      </c>
      <c r="S5987" s="12" t="n">
        <f aca="false">Q5987-R5987</f>
        <v>10272.99</v>
      </c>
      <c r="T5987" s="11" t="n">
        <f aca="false">IFERROR(S5987/Q5987,0)</f>
        <v>0.462500630294474</v>
      </c>
      <c r="U5987" s="13" t="n">
        <f aca="false">F5987-E5987</f>
        <v>26</v>
      </c>
      <c r="V5987" s="13" t="n">
        <f aca="false">G5987-F5987</f>
        <v>8</v>
      </c>
      <c r="W5987" s="13" t="n">
        <f aca="false">G5987-E5987</f>
        <v>34</v>
      </c>
      <c r="X5987" s="10" t="n">
        <f aca="false">YEAR(E5987)</f>
        <v>2020</v>
      </c>
      <c r="Y5987" s="0" t="str">
        <f aca="false">TEXT(E5987,"yyyy-mm")</f>
        <v>2020-05</v>
      </c>
      <c r="Z5987" s="0" t="str">
        <f aca="false">"Q"&amp;ROUNDUP(MONTH(E5987)/3,0)&amp;"-"&amp;YEAR(E5987)</f>
        <v>Q2-2020</v>
      </c>
    </row>
    <row r="5988" customFormat="false" ht="14.25" hidden="false" customHeight="false" outlineLevel="0" collapsed="false">
      <c r="A5988" s="0" t="s">
        <v>6030</v>
      </c>
      <c r="B5988" s="0" t="s">
        <v>34</v>
      </c>
      <c r="C5988" s="0" t="s">
        <v>46</v>
      </c>
      <c r="D5988" s="9" t="n">
        <v>43900</v>
      </c>
      <c r="E5988" s="9" t="n">
        <v>43962</v>
      </c>
      <c r="F5988" s="9" t="n">
        <v>43985</v>
      </c>
      <c r="G5988" s="9" t="n">
        <v>43995</v>
      </c>
      <c r="H5988" s="10" t="s">
        <v>36</v>
      </c>
      <c r="I5988" s="0" t="n">
        <v>8</v>
      </c>
      <c r="J5988" s="0" t="n">
        <v>16</v>
      </c>
      <c r="K5988" s="0" t="n">
        <v>294</v>
      </c>
      <c r="L5988" s="0" t="n">
        <v>37</v>
      </c>
      <c r="M5988" s="0" t="n">
        <v>7</v>
      </c>
      <c r="N5988" s="11" t="n">
        <v>0.1</v>
      </c>
      <c r="O5988" s="12" t="n">
        <v>2170.8</v>
      </c>
      <c r="P5988" s="12" t="n">
        <v>4020</v>
      </c>
      <c r="Q5988" s="12" t="n">
        <f aca="false">M5988*P5988*(1-N5988)</f>
        <v>25326</v>
      </c>
      <c r="R5988" s="12" t="n">
        <f aca="false">M5988*O5988</f>
        <v>15195.6</v>
      </c>
      <c r="S5988" s="12" t="n">
        <f aca="false">Q5988-R5988</f>
        <v>10130.4</v>
      </c>
      <c r="T5988" s="11" t="n">
        <f aca="false">IFERROR(S5988/Q5988,0)</f>
        <v>0.4</v>
      </c>
      <c r="U5988" s="13" t="n">
        <f aca="false">F5988-E5988</f>
        <v>23</v>
      </c>
      <c r="V5988" s="13" t="n">
        <f aca="false">G5988-F5988</f>
        <v>10</v>
      </c>
      <c r="W5988" s="13" t="n">
        <f aca="false">G5988-E5988</f>
        <v>33</v>
      </c>
      <c r="X5988" s="10" t="n">
        <f aca="false">YEAR(E5988)</f>
        <v>2020</v>
      </c>
      <c r="Y5988" s="0" t="str">
        <f aca="false">TEXT(E5988,"yyyy-mm")</f>
        <v>2020-05</v>
      </c>
      <c r="Z5988" s="0" t="str">
        <f aca="false">"Q"&amp;ROUNDUP(MONTH(E5988)/3,0)&amp;"-"&amp;YEAR(E5988)</f>
        <v>Q2-2020</v>
      </c>
    </row>
    <row r="5989" customFormat="false" ht="14.25" hidden="false" customHeight="false" outlineLevel="0" collapsed="false">
      <c r="A5989" s="0" t="s">
        <v>6031</v>
      </c>
      <c r="B5989" s="0" t="s">
        <v>38</v>
      </c>
      <c r="C5989" s="0" t="s">
        <v>35</v>
      </c>
      <c r="D5989" s="9" t="n">
        <v>43900</v>
      </c>
      <c r="E5989" s="9" t="n">
        <v>43962</v>
      </c>
      <c r="F5989" s="9" t="n">
        <v>43983</v>
      </c>
      <c r="G5989" s="9" t="n">
        <v>43990</v>
      </c>
      <c r="H5989" s="10" t="s">
        <v>36</v>
      </c>
      <c r="I5989" s="0" t="n">
        <v>16</v>
      </c>
      <c r="J5989" s="0" t="n">
        <v>39</v>
      </c>
      <c r="K5989" s="0" t="n">
        <v>219</v>
      </c>
      <c r="L5989" s="0" t="n">
        <v>47</v>
      </c>
      <c r="M5989" s="0" t="n">
        <v>2</v>
      </c>
      <c r="N5989" s="11" t="n">
        <v>0.05</v>
      </c>
      <c r="O5989" s="12" t="n">
        <v>660.15</v>
      </c>
      <c r="P5989" s="12" t="n">
        <v>1118.9</v>
      </c>
      <c r="Q5989" s="12" t="n">
        <f aca="false">M5989*P5989*(1-N5989)</f>
        <v>2125.91</v>
      </c>
      <c r="R5989" s="12" t="n">
        <f aca="false">M5989*O5989</f>
        <v>1320.3</v>
      </c>
      <c r="S5989" s="12" t="n">
        <f aca="false">Q5989-R5989</f>
        <v>805.61</v>
      </c>
      <c r="T5989" s="11" t="n">
        <f aca="false">IFERROR(S5989/Q5989,0)</f>
        <v>0.378948309194651</v>
      </c>
      <c r="U5989" s="13" t="n">
        <f aca="false">F5989-E5989</f>
        <v>21</v>
      </c>
      <c r="V5989" s="13" t="n">
        <f aca="false">G5989-F5989</f>
        <v>7</v>
      </c>
      <c r="W5989" s="13" t="n">
        <f aca="false">G5989-E5989</f>
        <v>28</v>
      </c>
      <c r="X5989" s="10" t="n">
        <f aca="false">YEAR(E5989)</f>
        <v>2020</v>
      </c>
      <c r="Y5989" s="0" t="str">
        <f aca="false">TEXT(E5989,"yyyy-mm")</f>
        <v>2020-05</v>
      </c>
      <c r="Z5989" s="0" t="str">
        <f aca="false">"Q"&amp;ROUNDUP(MONTH(E5989)/3,0)&amp;"-"&amp;YEAR(E5989)</f>
        <v>Q2-2020</v>
      </c>
    </row>
    <row r="5990" customFormat="false" ht="14.25" hidden="false" customHeight="false" outlineLevel="0" collapsed="false">
      <c r="A5990" s="0" t="s">
        <v>6032</v>
      </c>
      <c r="B5990" s="0" t="s">
        <v>34</v>
      </c>
      <c r="C5990" s="0" t="s">
        <v>39</v>
      </c>
      <c r="D5990" s="9" t="n">
        <v>43900</v>
      </c>
      <c r="E5990" s="9" t="n">
        <v>43962</v>
      </c>
      <c r="F5990" s="9" t="n">
        <v>43965</v>
      </c>
      <c r="G5990" s="9" t="n">
        <v>43974</v>
      </c>
      <c r="H5990" s="10" t="s">
        <v>36</v>
      </c>
      <c r="I5990" s="0" t="n">
        <v>9</v>
      </c>
      <c r="J5990" s="0" t="n">
        <v>2</v>
      </c>
      <c r="K5990" s="0" t="n">
        <v>178</v>
      </c>
      <c r="L5990" s="0" t="n">
        <v>28</v>
      </c>
      <c r="M5990" s="0" t="n">
        <v>7</v>
      </c>
      <c r="N5990" s="11" t="n">
        <v>0.075</v>
      </c>
      <c r="O5990" s="12" t="n">
        <v>589.87</v>
      </c>
      <c r="P5990" s="12" t="n">
        <v>830.8</v>
      </c>
      <c r="Q5990" s="12" t="n">
        <f aca="false">M5990*P5990*(1-N5990)</f>
        <v>5379.43</v>
      </c>
      <c r="R5990" s="12" t="n">
        <f aca="false">M5990*O5990</f>
        <v>4129.09</v>
      </c>
      <c r="S5990" s="12" t="n">
        <f aca="false">Q5990-R5990</f>
        <v>1250.34</v>
      </c>
      <c r="T5990" s="11" t="n">
        <f aca="false">IFERROR(S5990/Q5990,0)</f>
        <v>0.232429829926219</v>
      </c>
      <c r="U5990" s="13" t="n">
        <f aca="false">F5990-E5990</f>
        <v>3</v>
      </c>
      <c r="V5990" s="13" t="n">
        <f aca="false">G5990-F5990</f>
        <v>9</v>
      </c>
      <c r="W5990" s="13" t="n">
        <f aca="false">G5990-E5990</f>
        <v>12</v>
      </c>
      <c r="X5990" s="10" t="n">
        <f aca="false">YEAR(E5990)</f>
        <v>2020</v>
      </c>
      <c r="Y5990" s="0" t="str">
        <f aca="false">TEXT(E5990,"yyyy-mm")</f>
        <v>2020-05</v>
      </c>
      <c r="Z5990" s="0" t="str">
        <f aca="false">"Q"&amp;ROUNDUP(MONTH(E5990)/3,0)&amp;"-"&amp;YEAR(E5990)</f>
        <v>Q2-2020</v>
      </c>
    </row>
    <row r="5991" customFormat="false" ht="14.25" hidden="false" customHeight="false" outlineLevel="0" collapsed="false">
      <c r="A5991" s="0" t="s">
        <v>6033</v>
      </c>
      <c r="B5991" s="0" t="s">
        <v>43</v>
      </c>
      <c r="C5991" s="0" t="s">
        <v>58</v>
      </c>
      <c r="D5991" s="9" t="n">
        <v>43900</v>
      </c>
      <c r="E5991" s="9" t="n">
        <v>43963</v>
      </c>
      <c r="F5991" s="9" t="n">
        <v>43990</v>
      </c>
      <c r="G5991" s="9" t="n">
        <v>43999</v>
      </c>
      <c r="H5991" s="10" t="s">
        <v>36</v>
      </c>
      <c r="I5991" s="0" t="n">
        <v>28</v>
      </c>
      <c r="J5991" s="0" t="n">
        <v>35</v>
      </c>
      <c r="K5991" s="0" t="n">
        <v>342</v>
      </c>
      <c r="L5991" s="0" t="n">
        <v>12</v>
      </c>
      <c r="M5991" s="0" t="n">
        <v>2</v>
      </c>
      <c r="N5991" s="11" t="n">
        <v>0.2</v>
      </c>
      <c r="O5991" s="12" t="n">
        <v>87.1</v>
      </c>
      <c r="P5991" s="12" t="n">
        <v>174.2</v>
      </c>
      <c r="Q5991" s="12" t="n">
        <f aca="false">M5991*P5991*(1-N5991)</f>
        <v>278.72</v>
      </c>
      <c r="R5991" s="12" t="n">
        <f aca="false">M5991*O5991</f>
        <v>174.2</v>
      </c>
      <c r="S5991" s="12" t="n">
        <f aca="false">Q5991-R5991</f>
        <v>104.52</v>
      </c>
      <c r="T5991" s="11" t="n">
        <f aca="false">IFERROR(S5991/Q5991,0)</f>
        <v>0.375</v>
      </c>
      <c r="U5991" s="13" t="n">
        <f aca="false">F5991-E5991</f>
        <v>27</v>
      </c>
      <c r="V5991" s="13" t="n">
        <f aca="false">G5991-F5991</f>
        <v>9</v>
      </c>
      <c r="W5991" s="13" t="n">
        <f aca="false">G5991-E5991</f>
        <v>36</v>
      </c>
      <c r="X5991" s="10" t="n">
        <f aca="false">YEAR(E5991)</f>
        <v>2020</v>
      </c>
      <c r="Y5991" s="0" t="str">
        <f aca="false">TEXT(E5991,"yyyy-mm")</f>
        <v>2020-05</v>
      </c>
      <c r="Z5991" s="0" t="str">
        <f aca="false">"Q"&amp;ROUNDUP(MONTH(E5991)/3,0)&amp;"-"&amp;YEAR(E5991)</f>
        <v>Q2-2020</v>
      </c>
    </row>
    <row r="5992" customFormat="false" ht="14.25" hidden="false" customHeight="false" outlineLevel="0" collapsed="false">
      <c r="A5992" s="0" t="s">
        <v>6034</v>
      </c>
      <c r="B5992" s="0" t="s">
        <v>34</v>
      </c>
      <c r="C5992" s="0" t="s">
        <v>39</v>
      </c>
      <c r="D5992" s="9" t="n">
        <v>43900</v>
      </c>
      <c r="E5992" s="9" t="n">
        <v>43963</v>
      </c>
      <c r="F5992" s="9" t="n">
        <v>43988</v>
      </c>
      <c r="G5992" s="9" t="n">
        <v>43995</v>
      </c>
      <c r="H5992" s="10" t="s">
        <v>36</v>
      </c>
      <c r="I5992" s="0" t="n">
        <v>5</v>
      </c>
      <c r="J5992" s="0" t="n">
        <v>6</v>
      </c>
      <c r="K5992" s="0" t="n">
        <v>165</v>
      </c>
      <c r="L5992" s="0" t="n">
        <v>17</v>
      </c>
      <c r="M5992" s="0" t="n">
        <v>5</v>
      </c>
      <c r="N5992" s="11" t="n">
        <v>0.05</v>
      </c>
      <c r="O5992" s="12" t="n">
        <v>2608.11</v>
      </c>
      <c r="P5992" s="12" t="n">
        <v>3142.3</v>
      </c>
      <c r="Q5992" s="12" t="n">
        <f aca="false">M5992*P5992*(1-N5992)</f>
        <v>14925.925</v>
      </c>
      <c r="R5992" s="12" t="n">
        <f aca="false">M5992*O5992</f>
        <v>13040.55</v>
      </c>
      <c r="S5992" s="12" t="n">
        <f aca="false">Q5992-R5992</f>
        <v>1885.375</v>
      </c>
      <c r="T5992" s="11" t="n">
        <f aca="false">IFERROR(S5992/Q5992,0)</f>
        <v>0.12631545448607</v>
      </c>
      <c r="U5992" s="13" t="n">
        <f aca="false">F5992-E5992</f>
        <v>25</v>
      </c>
      <c r="V5992" s="13" t="n">
        <f aca="false">G5992-F5992</f>
        <v>7</v>
      </c>
      <c r="W5992" s="13" t="n">
        <f aca="false">G5992-E5992</f>
        <v>32</v>
      </c>
      <c r="X5992" s="10" t="n">
        <f aca="false">YEAR(E5992)</f>
        <v>2020</v>
      </c>
      <c r="Y5992" s="0" t="str">
        <f aca="false">TEXT(E5992,"yyyy-mm")</f>
        <v>2020-05</v>
      </c>
      <c r="Z5992" s="0" t="str">
        <f aca="false">"Q"&amp;ROUNDUP(MONTH(E5992)/3,0)&amp;"-"&amp;YEAR(E5992)</f>
        <v>Q2-2020</v>
      </c>
    </row>
    <row r="5993" customFormat="false" ht="14.25" hidden="false" customHeight="false" outlineLevel="0" collapsed="false">
      <c r="A5993" s="0" t="s">
        <v>6035</v>
      </c>
      <c r="B5993" s="0" t="s">
        <v>34</v>
      </c>
      <c r="C5993" s="0" t="s">
        <v>46</v>
      </c>
      <c r="D5993" s="9" t="n">
        <v>43900</v>
      </c>
      <c r="E5993" s="9" t="n">
        <v>43963</v>
      </c>
      <c r="F5993" s="9" t="n">
        <v>43966</v>
      </c>
      <c r="G5993" s="9" t="n">
        <v>43971</v>
      </c>
      <c r="H5993" s="10" t="s">
        <v>36</v>
      </c>
      <c r="I5993" s="0" t="n">
        <v>6</v>
      </c>
      <c r="J5993" s="0" t="n">
        <v>30</v>
      </c>
      <c r="K5993" s="0" t="n">
        <v>284</v>
      </c>
      <c r="L5993" s="0" t="n">
        <v>25</v>
      </c>
      <c r="M5993" s="0" t="n">
        <v>4</v>
      </c>
      <c r="N5993" s="11" t="n">
        <v>0.1</v>
      </c>
      <c r="O5993" s="12" t="n">
        <v>686.62</v>
      </c>
      <c r="P5993" s="12" t="n">
        <v>1125.6</v>
      </c>
      <c r="Q5993" s="12" t="n">
        <f aca="false">M5993*P5993*(1-N5993)</f>
        <v>4052.16</v>
      </c>
      <c r="R5993" s="12" t="n">
        <f aca="false">M5993*O5993</f>
        <v>2746.48</v>
      </c>
      <c r="S5993" s="12" t="n">
        <f aca="false">Q5993-R5993</f>
        <v>1305.68</v>
      </c>
      <c r="T5993" s="11" t="n">
        <f aca="false">IFERROR(S5993/Q5993,0)</f>
        <v>0.322218273710811</v>
      </c>
      <c r="U5993" s="13" t="n">
        <f aca="false">F5993-E5993</f>
        <v>3</v>
      </c>
      <c r="V5993" s="13" t="n">
        <f aca="false">G5993-F5993</f>
        <v>5</v>
      </c>
      <c r="W5993" s="13" t="n">
        <f aca="false">G5993-E5993</f>
        <v>8</v>
      </c>
      <c r="X5993" s="10" t="n">
        <f aca="false">YEAR(E5993)</f>
        <v>2020</v>
      </c>
      <c r="Y5993" s="0" t="str">
        <f aca="false">TEXT(E5993,"yyyy-mm")</f>
        <v>2020-05</v>
      </c>
      <c r="Z5993" s="0" t="str">
        <f aca="false">"Q"&amp;ROUNDUP(MONTH(E5993)/3,0)&amp;"-"&amp;YEAR(E5993)</f>
        <v>Q2-2020</v>
      </c>
    </row>
    <row r="5994" customFormat="false" ht="14.25" hidden="false" customHeight="false" outlineLevel="0" collapsed="false">
      <c r="A5994" s="0" t="s">
        <v>6036</v>
      </c>
      <c r="B5994" s="0" t="s">
        <v>41</v>
      </c>
      <c r="C5994" s="0" t="s">
        <v>46</v>
      </c>
      <c r="D5994" s="9" t="n">
        <v>43900</v>
      </c>
      <c r="E5994" s="9" t="n">
        <v>43963</v>
      </c>
      <c r="F5994" s="9" t="n">
        <v>43976</v>
      </c>
      <c r="G5994" s="9" t="n">
        <v>43983</v>
      </c>
      <c r="H5994" s="10" t="s">
        <v>36</v>
      </c>
      <c r="I5994" s="0" t="n">
        <v>24</v>
      </c>
      <c r="J5994" s="0" t="n">
        <v>7</v>
      </c>
      <c r="K5994" s="0" t="n">
        <v>312</v>
      </c>
      <c r="L5994" s="0" t="n">
        <v>21</v>
      </c>
      <c r="M5994" s="0" t="n">
        <v>3</v>
      </c>
      <c r="N5994" s="11" t="n">
        <v>0.05</v>
      </c>
      <c r="O5994" s="12" t="n">
        <v>5065.47</v>
      </c>
      <c r="P5994" s="12" t="n">
        <v>6177.4</v>
      </c>
      <c r="Q5994" s="12" t="n">
        <f aca="false">M5994*P5994*(1-N5994)</f>
        <v>17605.59</v>
      </c>
      <c r="R5994" s="12" t="n">
        <f aca="false">M5994*O5994</f>
        <v>15196.41</v>
      </c>
      <c r="S5994" s="12" t="n">
        <f aca="false">Q5994-R5994</f>
        <v>2409.18</v>
      </c>
      <c r="T5994" s="11" t="n">
        <f aca="false">IFERROR(S5994/Q5994,0)</f>
        <v>0.13684176446231</v>
      </c>
      <c r="U5994" s="13" t="n">
        <f aca="false">F5994-E5994</f>
        <v>13</v>
      </c>
      <c r="V5994" s="13" t="n">
        <f aca="false">G5994-F5994</f>
        <v>7</v>
      </c>
      <c r="W5994" s="13" t="n">
        <f aca="false">G5994-E5994</f>
        <v>20</v>
      </c>
      <c r="X5994" s="10" t="n">
        <f aca="false">YEAR(E5994)</f>
        <v>2020</v>
      </c>
      <c r="Y5994" s="0" t="str">
        <f aca="false">TEXT(E5994,"yyyy-mm")</f>
        <v>2020-05</v>
      </c>
      <c r="Z5994" s="0" t="str">
        <f aca="false">"Q"&amp;ROUNDUP(MONTH(E5994)/3,0)&amp;"-"&amp;YEAR(E5994)</f>
        <v>Q2-2020</v>
      </c>
    </row>
    <row r="5995" customFormat="false" ht="14.25" hidden="false" customHeight="false" outlineLevel="0" collapsed="false">
      <c r="A5995" s="0" t="s">
        <v>6037</v>
      </c>
      <c r="B5995" s="0" t="s">
        <v>34</v>
      </c>
      <c r="C5995" s="0" t="s">
        <v>39</v>
      </c>
      <c r="D5995" s="9" t="n">
        <v>43800</v>
      </c>
      <c r="E5995" s="9" t="n">
        <v>43963</v>
      </c>
      <c r="F5995" s="9" t="n">
        <v>43986</v>
      </c>
      <c r="G5995" s="9" t="n">
        <v>43987</v>
      </c>
      <c r="H5995" s="10" t="s">
        <v>36</v>
      </c>
      <c r="I5995" s="0" t="n">
        <v>11</v>
      </c>
      <c r="J5995" s="0" t="n">
        <v>2</v>
      </c>
      <c r="K5995" s="0" t="n">
        <v>148</v>
      </c>
      <c r="L5995" s="0" t="n">
        <v>25</v>
      </c>
      <c r="M5995" s="0" t="n">
        <v>4</v>
      </c>
      <c r="N5995" s="11" t="n">
        <v>0.05</v>
      </c>
      <c r="O5995" s="12" t="n">
        <v>791.54</v>
      </c>
      <c r="P5995" s="12" t="n">
        <v>1199.3</v>
      </c>
      <c r="Q5995" s="12" t="n">
        <f aca="false">M5995*P5995*(1-N5995)</f>
        <v>4557.34</v>
      </c>
      <c r="R5995" s="12" t="n">
        <f aca="false">M5995*O5995</f>
        <v>3166.16</v>
      </c>
      <c r="S5995" s="12" t="n">
        <f aca="false">Q5995-R5995</f>
        <v>1391.18</v>
      </c>
      <c r="T5995" s="11" t="n">
        <f aca="false">IFERROR(S5995/Q5995,0)</f>
        <v>0.305261402484783</v>
      </c>
      <c r="U5995" s="13" t="n">
        <f aca="false">F5995-E5995</f>
        <v>23</v>
      </c>
      <c r="V5995" s="13" t="n">
        <f aca="false">G5995-F5995</f>
        <v>1</v>
      </c>
      <c r="W5995" s="13" t="n">
        <f aca="false">G5995-E5995</f>
        <v>24</v>
      </c>
      <c r="X5995" s="10" t="n">
        <f aca="false">YEAR(E5995)</f>
        <v>2020</v>
      </c>
      <c r="Y5995" s="0" t="str">
        <f aca="false">TEXT(E5995,"yyyy-mm")</f>
        <v>2020-05</v>
      </c>
      <c r="Z5995" s="0" t="str">
        <f aca="false">"Q"&amp;ROUNDUP(MONTH(E5995)/3,0)&amp;"-"&amp;YEAR(E5995)</f>
        <v>Q2-2020</v>
      </c>
    </row>
    <row r="5996" customFormat="false" ht="14.25" hidden="false" customHeight="false" outlineLevel="0" collapsed="false">
      <c r="A5996" s="0" t="s">
        <v>6038</v>
      </c>
      <c r="B5996" s="0" t="s">
        <v>34</v>
      </c>
      <c r="C5996" s="0" t="s">
        <v>35</v>
      </c>
      <c r="D5996" s="9" t="n">
        <v>43900</v>
      </c>
      <c r="E5996" s="9" t="n">
        <v>43964</v>
      </c>
      <c r="F5996" s="9" t="n">
        <v>43972</v>
      </c>
      <c r="G5996" s="9" t="n">
        <v>43974</v>
      </c>
      <c r="H5996" s="10" t="s">
        <v>36</v>
      </c>
      <c r="I5996" s="0" t="n">
        <v>9</v>
      </c>
      <c r="J5996" s="0" t="n">
        <v>20</v>
      </c>
      <c r="K5996" s="0" t="n">
        <v>215</v>
      </c>
      <c r="L5996" s="0" t="n">
        <v>13</v>
      </c>
      <c r="M5996" s="0" t="n">
        <v>3</v>
      </c>
      <c r="N5996" s="11" t="n">
        <v>0.15</v>
      </c>
      <c r="O5996" s="12" t="n">
        <v>642.8</v>
      </c>
      <c r="P5996" s="12" t="n">
        <v>783.9</v>
      </c>
      <c r="Q5996" s="12" t="n">
        <f aca="false">M5996*P5996*(1-N5996)</f>
        <v>1998.945</v>
      </c>
      <c r="R5996" s="12" t="n">
        <f aca="false">M5996*O5996</f>
        <v>1928.4</v>
      </c>
      <c r="S5996" s="12" t="n">
        <f aca="false">Q5996-R5996</f>
        <v>70.5449999999999</v>
      </c>
      <c r="T5996" s="11" t="n">
        <f aca="false">IFERROR(S5996/Q5996,0)</f>
        <v>0.0352911160637235</v>
      </c>
      <c r="U5996" s="13" t="n">
        <f aca="false">F5996-E5996</f>
        <v>8</v>
      </c>
      <c r="V5996" s="13" t="n">
        <f aca="false">G5996-F5996</f>
        <v>2</v>
      </c>
      <c r="W5996" s="13" t="n">
        <f aca="false">G5996-E5996</f>
        <v>10</v>
      </c>
      <c r="X5996" s="10" t="n">
        <f aca="false">YEAR(E5996)</f>
        <v>2020</v>
      </c>
      <c r="Y5996" s="0" t="str">
        <f aca="false">TEXT(E5996,"yyyy-mm")</f>
        <v>2020-05</v>
      </c>
      <c r="Z5996" s="0" t="str">
        <f aca="false">"Q"&amp;ROUNDUP(MONTH(E5996)/3,0)&amp;"-"&amp;YEAR(E5996)</f>
        <v>Q2-2020</v>
      </c>
    </row>
    <row r="5997" customFormat="false" ht="14.25" hidden="false" customHeight="false" outlineLevel="0" collapsed="false">
      <c r="A5997" s="0" t="s">
        <v>6039</v>
      </c>
      <c r="B5997" s="0" t="s">
        <v>34</v>
      </c>
      <c r="C5997" s="0" t="s">
        <v>58</v>
      </c>
      <c r="D5997" s="9" t="n">
        <v>43900</v>
      </c>
      <c r="E5997" s="9" t="n">
        <v>43964</v>
      </c>
      <c r="F5997" s="9" t="n">
        <v>43975</v>
      </c>
      <c r="G5997" s="9" t="n">
        <v>43980</v>
      </c>
      <c r="H5997" s="10" t="s">
        <v>36</v>
      </c>
      <c r="I5997" s="0" t="n">
        <v>2</v>
      </c>
      <c r="J5997" s="0" t="n">
        <v>48</v>
      </c>
      <c r="K5997" s="0" t="n">
        <v>349</v>
      </c>
      <c r="L5997" s="0" t="n">
        <v>32</v>
      </c>
      <c r="M5997" s="0" t="n">
        <v>2</v>
      </c>
      <c r="N5997" s="11" t="n">
        <v>0.1</v>
      </c>
      <c r="O5997" s="12" t="n">
        <v>198.32</v>
      </c>
      <c r="P5997" s="12" t="n">
        <v>268</v>
      </c>
      <c r="Q5997" s="12" t="n">
        <f aca="false">M5997*P5997*(1-N5997)</f>
        <v>482.4</v>
      </c>
      <c r="R5997" s="12" t="n">
        <f aca="false">M5997*O5997</f>
        <v>396.64</v>
      </c>
      <c r="S5997" s="12" t="n">
        <f aca="false">Q5997-R5997</f>
        <v>85.7600000000001</v>
      </c>
      <c r="T5997" s="11" t="n">
        <f aca="false">IFERROR(S5997/Q5997,0)</f>
        <v>0.177777777777778</v>
      </c>
      <c r="U5997" s="13" t="n">
        <f aca="false">F5997-E5997</f>
        <v>11</v>
      </c>
      <c r="V5997" s="13" t="n">
        <f aca="false">G5997-F5997</f>
        <v>5</v>
      </c>
      <c r="W5997" s="13" t="n">
        <f aca="false">G5997-E5997</f>
        <v>16</v>
      </c>
      <c r="X5997" s="10" t="n">
        <f aca="false">YEAR(E5997)</f>
        <v>2020</v>
      </c>
      <c r="Y5997" s="0" t="str">
        <f aca="false">TEXT(E5997,"yyyy-mm")</f>
        <v>2020-05</v>
      </c>
      <c r="Z5997" s="0" t="str">
        <f aca="false">"Q"&amp;ROUNDUP(MONTH(E5997)/3,0)&amp;"-"&amp;YEAR(E5997)</f>
        <v>Q2-2020</v>
      </c>
    </row>
    <row r="5998" customFormat="false" ht="14.25" hidden="false" customHeight="false" outlineLevel="0" collapsed="false">
      <c r="A5998" s="0" t="s">
        <v>6040</v>
      </c>
      <c r="B5998" s="0" t="s">
        <v>38</v>
      </c>
      <c r="C5998" s="0" t="s">
        <v>46</v>
      </c>
      <c r="D5998" s="9" t="n">
        <v>43800</v>
      </c>
      <c r="E5998" s="9" t="n">
        <v>43964</v>
      </c>
      <c r="F5998" s="9" t="n">
        <v>43970</v>
      </c>
      <c r="G5998" s="9" t="n">
        <v>43971</v>
      </c>
      <c r="H5998" s="10" t="s">
        <v>36</v>
      </c>
      <c r="I5998" s="0" t="n">
        <v>13</v>
      </c>
      <c r="J5998" s="0" t="n">
        <v>27</v>
      </c>
      <c r="K5998" s="0" t="n">
        <v>292</v>
      </c>
      <c r="L5998" s="0" t="n">
        <v>28</v>
      </c>
      <c r="M5998" s="0" t="n">
        <v>6</v>
      </c>
      <c r="N5998" s="11" t="n">
        <v>0.075</v>
      </c>
      <c r="O5998" s="12" t="n">
        <v>1386.9</v>
      </c>
      <c r="P5998" s="12" t="n">
        <v>2010</v>
      </c>
      <c r="Q5998" s="12" t="n">
        <f aca="false">M5998*P5998*(1-N5998)</f>
        <v>11155.5</v>
      </c>
      <c r="R5998" s="12" t="n">
        <f aca="false">M5998*O5998</f>
        <v>8321.4</v>
      </c>
      <c r="S5998" s="12" t="n">
        <f aca="false">Q5998-R5998</f>
        <v>2834.1</v>
      </c>
      <c r="T5998" s="11" t="n">
        <f aca="false">IFERROR(S5998/Q5998,0)</f>
        <v>0.254054054054054</v>
      </c>
      <c r="U5998" s="13" t="n">
        <f aca="false">F5998-E5998</f>
        <v>6</v>
      </c>
      <c r="V5998" s="13" t="n">
        <f aca="false">G5998-F5998</f>
        <v>1</v>
      </c>
      <c r="W5998" s="13" t="n">
        <f aca="false">G5998-E5998</f>
        <v>7</v>
      </c>
      <c r="X5998" s="10" t="n">
        <f aca="false">YEAR(E5998)</f>
        <v>2020</v>
      </c>
      <c r="Y5998" s="0" t="str">
        <f aca="false">TEXT(E5998,"yyyy-mm")</f>
        <v>2020-05</v>
      </c>
      <c r="Z5998" s="0" t="str">
        <f aca="false">"Q"&amp;ROUNDUP(MONTH(E5998)/3,0)&amp;"-"&amp;YEAR(E5998)</f>
        <v>Q2-2020</v>
      </c>
    </row>
    <row r="5999" customFormat="false" ht="14.25" hidden="false" customHeight="false" outlineLevel="0" collapsed="false">
      <c r="A5999" s="0" t="s">
        <v>6041</v>
      </c>
      <c r="B5999" s="0" t="s">
        <v>43</v>
      </c>
      <c r="C5999" s="0" t="s">
        <v>39</v>
      </c>
      <c r="D5999" s="9" t="n">
        <v>43800</v>
      </c>
      <c r="E5999" s="9" t="n">
        <v>43964</v>
      </c>
      <c r="F5999" s="9" t="n">
        <v>43976</v>
      </c>
      <c r="G5999" s="9" t="n">
        <v>43977</v>
      </c>
      <c r="H5999" s="10" t="s">
        <v>36</v>
      </c>
      <c r="I5999" s="0" t="n">
        <v>26</v>
      </c>
      <c r="J5999" s="0" t="n">
        <v>24</v>
      </c>
      <c r="K5999" s="0" t="n">
        <v>140</v>
      </c>
      <c r="L5999" s="0" t="n">
        <v>34</v>
      </c>
      <c r="M5999" s="0" t="n">
        <v>1</v>
      </c>
      <c r="N5999" s="11" t="n">
        <v>0.15</v>
      </c>
      <c r="O5999" s="12" t="n">
        <v>3377.14</v>
      </c>
      <c r="P5999" s="12" t="n">
        <v>3973.1</v>
      </c>
      <c r="Q5999" s="12" t="n">
        <f aca="false">M5999*P5999*(1-N5999)</f>
        <v>3377.135</v>
      </c>
      <c r="R5999" s="12" t="n">
        <f aca="false">M5999*O5999</f>
        <v>3377.14</v>
      </c>
      <c r="S5999" s="12" t="n">
        <f aca="false">Q5999-R5999</f>
        <v>-0.00500000000010914</v>
      </c>
      <c r="T5999" s="11" t="n">
        <f aca="false">IFERROR(S5999/Q5999,0)</f>
        <v>-1.48054489977722E-006</v>
      </c>
      <c r="U5999" s="13" t="n">
        <f aca="false">F5999-E5999</f>
        <v>12</v>
      </c>
      <c r="V5999" s="13" t="n">
        <f aca="false">G5999-F5999</f>
        <v>1</v>
      </c>
      <c r="W5999" s="13" t="n">
        <f aca="false">G5999-E5999</f>
        <v>13</v>
      </c>
      <c r="X5999" s="10" t="n">
        <f aca="false">YEAR(E5999)</f>
        <v>2020</v>
      </c>
      <c r="Y5999" s="0" t="str">
        <f aca="false">TEXT(E5999,"yyyy-mm")</f>
        <v>2020-05</v>
      </c>
      <c r="Z5999" s="0" t="str">
        <f aca="false">"Q"&amp;ROUNDUP(MONTH(E5999)/3,0)&amp;"-"&amp;YEAR(E5999)</f>
        <v>Q2-2020</v>
      </c>
    </row>
    <row r="6000" customFormat="false" ht="14.25" hidden="false" customHeight="false" outlineLevel="0" collapsed="false">
      <c r="A6000" s="0" t="s">
        <v>6042</v>
      </c>
      <c r="B6000" s="0" t="s">
        <v>38</v>
      </c>
      <c r="C6000" s="0" t="s">
        <v>39</v>
      </c>
      <c r="D6000" s="9" t="n">
        <v>43900</v>
      </c>
      <c r="E6000" s="9" t="n">
        <v>43965</v>
      </c>
      <c r="F6000" s="9" t="n">
        <v>43991</v>
      </c>
      <c r="G6000" s="9" t="n">
        <v>43994</v>
      </c>
      <c r="H6000" s="10" t="s">
        <v>36</v>
      </c>
      <c r="I6000" s="0" t="n">
        <v>16</v>
      </c>
      <c r="J6000" s="0" t="n">
        <v>16</v>
      </c>
      <c r="K6000" s="0" t="n">
        <v>161</v>
      </c>
      <c r="L6000" s="0" t="n">
        <v>3</v>
      </c>
      <c r="M6000" s="0" t="n">
        <v>5</v>
      </c>
      <c r="N6000" s="11" t="n">
        <v>0.1</v>
      </c>
      <c r="O6000" s="12" t="n">
        <v>691.44</v>
      </c>
      <c r="P6000" s="12" t="n">
        <v>1152.4</v>
      </c>
      <c r="Q6000" s="12" t="n">
        <f aca="false">M6000*P6000*(1-N6000)</f>
        <v>5185.8</v>
      </c>
      <c r="R6000" s="12" t="n">
        <f aca="false">M6000*O6000</f>
        <v>3457.2</v>
      </c>
      <c r="S6000" s="12" t="n">
        <f aca="false">Q6000-R6000</f>
        <v>1728.6</v>
      </c>
      <c r="T6000" s="11" t="n">
        <f aca="false">IFERROR(S6000/Q6000,0)</f>
        <v>0.333333333333333</v>
      </c>
      <c r="U6000" s="13" t="n">
        <f aca="false">F6000-E6000</f>
        <v>26</v>
      </c>
      <c r="V6000" s="13" t="n">
        <f aca="false">G6000-F6000</f>
        <v>3</v>
      </c>
      <c r="W6000" s="13" t="n">
        <f aca="false">G6000-E6000</f>
        <v>29</v>
      </c>
      <c r="X6000" s="10" t="n">
        <f aca="false">YEAR(E6000)</f>
        <v>2020</v>
      </c>
      <c r="Y6000" s="0" t="str">
        <f aca="false">TEXT(E6000,"yyyy-mm")</f>
        <v>2020-05</v>
      </c>
      <c r="Z6000" s="0" t="str">
        <f aca="false">"Q"&amp;ROUNDUP(MONTH(E6000)/3,0)&amp;"-"&amp;YEAR(E6000)</f>
        <v>Q2-2020</v>
      </c>
    </row>
    <row r="6001" customFormat="false" ht="14.25" hidden="false" customHeight="false" outlineLevel="0" collapsed="false">
      <c r="A6001" s="0" t="s">
        <v>6043</v>
      </c>
      <c r="B6001" s="0" t="s">
        <v>41</v>
      </c>
      <c r="C6001" s="0" t="s">
        <v>39</v>
      </c>
      <c r="D6001" s="9" t="n">
        <v>43900</v>
      </c>
      <c r="E6001" s="9" t="n">
        <v>43965</v>
      </c>
      <c r="F6001" s="9" t="n">
        <v>43993</v>
      </c>
      <c r="G6001" s="9" t="n">
        <v>43995</v>
      </c>
      <c r="H6001" s="10" t="s">
        <v>36</v>
      </c>
      <c r="I6001" s="0" t="n">
        <v>21</v>
      </c>
      <c r="J6001" s="0" t="n">
        <v>38</v>
      </c>
      <c r="K6001" s="0" t="n">
        <v>99</v>
      </c>
      <c r="L6001" s="0" t="n">
        <v>18</v>
      </c>
      <c r="M6001" s="0" t="n">
        <v>3</v>
      </c>
      <c r="N6001" s="11" t="n">
        <v>0.1</v>
      </c>
      <c r="O6001" s="12" t="n">
        <v>556.1</v>
      </c>
      <c r="P6001" s="12" t="n">
        <v>1112.2</v>
      </c>
      <c r="Q6001" s="12" t="n">
        <f aca="false">M6001*P6001*(1-N6001)</f>
        <v>3002.94</v>
      </c>
      <c r="R6001" s="12" t="n">
        <f aca="false">M6001*O6001</f>
        <v>1668.3</v>
      </c>
      <c r="S6001" s="12" t="n">
        <f aca="false">Q6001-R6001</f>
        <v>1334.64</v>
      </c>
      <c r="T6001" s="11" t="n">
        <f aca="false">IFERROR(S6001/Q6001,0)</f>
        <v>0.444444444444445</v>
      </c>
      <c r="U6001" s="13" t="n">
        <f aca="false">F6001-E6001</f>
        <v>28</v>
      </c>
      <c r="V6001" s="13" t="n">
        <f aca="false">G6001-F6001</f>
        <v>2</v>
      </c>
      <c r="W6001" s="13" t="n">
        <f aca="false">G6001-E6001</f>
        <v>30</v>
      </c>
      <c r="X6001" s="10" t="n">
        <f aca="false">YEAR(E6001)</f>
        <v>2020</v>
      </c>
      <c r="Y6001" s="0" t="str">
        <f aca="false">TEXT(E6001,"yyyy-mm")</f>
        <v>2020-05</v>
      </c>
      <c r="Z6001" s="0" t="str">
        <f aca="false">"Q"&amp;ROUNDUP(MONTH(E6001)/3,0)&amp;"-"&amp;YEAR(E6001)</f>
        <v>Q2-2020</v>
      </c>
    </row>
    <row r="6002" customFormat="false" ht="14.25" hidden="false" customHeight="false" outlineLevel="0" collapsed="false">
      <c r="A6002" s="0" t="s">
        <v>6044</v>
      </c>
      <c r="B6002" s="0" t="s">
        <v>34</v>
      </c>
      <c r="C6002" s="0" t="s">
        <v>39</v>
      </c>
      <c r="D6002" s="9" t="n">
        <v>43800</v>
      </c>
      <c r="E6002" s="9" t="n">
        <v>43965</v>
      </c>
      <c r="F6002" s="9" t="n">
        <v>43976</v>
      </c>
      <c r="G6002" s="9" t="n">
        <v>43986</v>
      </c>
      <c r="H6002" s="10" t="s">
        <v>36</v>
      </c>
      <c r="I6002" s="0" t="n">
        <v>11</v>
      </c>
      <c r="J6002" s="0" t="n">
        <v>37</v>
      </c>
      <c r="K6002" s="0" t="n">
        <v>169</v>
      </c>
      <c r="L6002" s="0" t="n">
        <v>16</v>
      </c>
      <c r="M6002" s="0" t="n">
        <v>3</v>
      </c>
      <c r="N6002" s="11" t="n">
        <v>0.05</v>
      </c>
      <c r="O6002" s="12" t="n">
        <v>3353.89</v>
      </c>
      <c r="P6002" s="12" t="n">
        <v>6210.9</v>
      </c>
      <c r="Q6002" s="12" t="n">
        <f aca="false">M6002*P6002*(1-N6002)</f>
        <v>17701.065</v>
      </c>
      <c r="R6002" s="12" t="n">
        <f aca="false">M6002*O6002</f>
        <v>10061.67</v>
      </c>
      <c r="S6002" s="12" t="n">
        <f aca="false">Q6002-R6002</f>
        <v>7639.395</v>
      </c>
      <c r="T6002" s="11" t="n">
        <f aca="false">IFERROR(S6002/Q6002,0)</f>
        <v>0.43157826944311</v>
      </c>
      <c r="U6002" s="13" t="n">
        <f aca="false">F6002-E6002</f>
        <v>11</v>
      </c>
      <c r="V6002" s="13" t="n">
        <f aca="false">G6002-F6002</f>
        <v>10</v>
      </c>
      <c r="W6002" s="13" t="n">
        <f aca="false">G6002-E6002</f>
        <v>21</v>
      </c>
      <c r="X6002" s="10" t="n">
        <f aca="false">YEAR(E6002)</f>
        <v>2020</v>
      </c>
      <c r="Y6002" s="0" t="str">
        <f aca="false">TEXT(E6002,"yyyy-mm")</f>
        <v>2020-05</v>
      </c>
      <c r="Z6002" s="0" t="str">
        <f aca="false">"Q"&amp;ROUNDUP(MONTH(E6002)/3,0)&amp;"-"&amp;YEAR(E6002)</f>
        <v>Q2-2020</v>
      </c>
    </row>
    <row r="6003" customFormat="false" ht="14.25" hidden="false" customHeight="false" outlineLevel="0" collapsed="false">
      <c r="A6003" s="0" t="s">
        <v>6045</v>
      </c>
      <c r="B6003" s="0" t="s">
        <v>38</v>
      </c>
      <c r="C6003" s="0" t="s">
        <v>46</v>
      </c>
      <c r="D6003" s="9" t="n">
        <v>43900</v>
      </c>
      <c r="E6003" s="9" t="n">
        <v>43965</v>
      </c>
      <c r="F6003" s="9" t="n">
        <v>43981</v>
      </c>
      <c r="G6003" s="9" t="n">
        <v>43985</v>
      </c>
      <c r="H6003" s="10" t="s">
        <v>36</v>
      </c>
      <c r="I6003" s="0" t="n">
        <v>17</v>
      </c>
      <c r="J6003" s="0" t="n">
        <v>23</v>
      </c>
      <c r="K6003" s="0" t="n">
        <v>284</v>
      </c>
      <c r="L6003" s="0" t="n">
        <v>44</v>
      </c>
      <c r="M6003" s="0" t="n">
        <v>8</v>
      </c>
      <c r="N6003" s="11" t="n">
        <v>0.05</v>
      </c>
      <c r="O6003" s="12" t="n">
        <v>747.18</v>
      </c>
      <c r="P6003" s="12" t="n">
        <v>911.2</v>
      </c>
      <c r="Q6003" s="12" t="n">
        <f aca="false">M6003*P6003*(1-N6003)</f>
        <v>6925.12</v>
      </c>
      <c r="R6003" s="12" t="n">
        <f aca="false">M6003*O6003</f>
        <v>5977.44</v>
      </c>
      <c r="S6003" s="12" t="n">
        <f aca="false">Q6003-R6003</f>
        <v>947.68</v>
      </c>
      <c r="T6003" s="11" t="n">
        <f aca="false">IFERROR(S6003/Q6003,0)</f>
        <v>0.136846726121713</v>
      </c>
      <c r="U6003" s="13" t="n">
        <f aca="false">F6003-E6003</f>
        <v>16</v>
      </c>
      <c r="V6003" s="13" t="n">
        <f aca="false">G6003-F6003</f>
        <v>4</v>
      </c>
      <c r="W6003" s="13" t="n">
        <f aca="false">G6003-E6003</f>
        <v>20</v>
      </c>
      <c r="X6003" s="10" t="n">
        <f aca="false">YEAR(E6003)</f>
        <v>2020</v>
      </c>
      <c r="Y6003" s="0" t="str">
        <f aca="false">TEXT(E6003,"yyyy-mm")</f>
        <v>2020-05</v>
      </c>
      <c r="Z6003" s="0" t="str">
        <f aca="false">"Q"&amp;ROUNDUP(MONTH(E6003)/3,0)&amp;"-"&amp;YEAR(E6003)</f>
        <v>Q2-2020</v>
      </c>
    </row>
    <row r="6004" customFormat="false" ht="14.25" hidden="false" customHeight="false" outlineLevel="0" collapsed="false">
      <c r="A6004" s="0" t="s">
        <v>6046</v>
      </c>
      <c r="B6004" s="0" t="s">
        <v>38</v>
      </c>
      <c r="C6004" s="0" t="s">
        <v>39</v>
      </c>
      <c r="D6004" s="9" t="n">
        <v>43800</v>
      </c>
      <c r="E6004" s="9" t="n">
        <v>43965</v>
      </c>
      <c r="F6004" s="9" t="n">
        <v>43991</v>
      </c>
      <c r="G6004" s="9" t="n">
        <v>43995</v>
      </c>
      <c r="H6004" s="10" t="s">
        <v>36</v>
      </c>
      <c r="I6004" s="0" t="n">
        <v>13</v>
      </c>
      <c r="J6004" s="0" t="n">
        <v>5</v>
      </c>
      <c r="K6004" s="0" t="n">
        <v>130</v>
      </c>
      <c r="L6004" s="0" t="n">
        <v>13</v>
      </c>
      <c r="M6004" s="0" t="n">
        <v>6</v>
      </c>
      <c r="N6004" s="11" t="n">
        <v>0.05</v>
      </c>
      <c r="O6004" s="12" t="n">
        <v>146.53</v>
      </c>
      <c r="P6004" s="12" t="n">
        <v>180.9</v>
      </c>
      <c r="Q6004" s="12" t="n">
        <f aca="false">M6004*P6004*(1-N6004)</f>
        <v>1031.13</v>
      </c>
      <c r="R6004" s="12" t="n">
        <f aca="false">M6004*O6004</f>
        <v>879.18</v>
      </c>
      <c r="S6004" s="12" t="n">
        <f aca="false">Q6004-R6004</f>
        <v>151.95</v>
      </c>
      <c r="T6004" s="11" t="n">
        <f aca="false">IFERROR(S6004/Q6004,0)</f>
        <v>0.14736260219371</v>
      </c>
      <c r="U6004" s="13" t="n">
        <f aca="false">F6004-E6004</f>
        <v>26</v>
      </c>
      <c r="V6004" s="13" t="n">
        <f aca="false">G6004-F6004</f>
        <v>4</v>
      </c>
      <c r="W6004" s="13" t="n">
        <f aca="false">G6004-E6004</f>
        <v>30</v>
      </c>
      <c r="X6004" s="10" t="n">
        <f aca="false">YEAR(E6004)</f>
        <v>2020</v>
      </c>
      <c r="Y6004" s="0" t="str">
        <f aca="false">TEXT(E6004,"yyyy-mm")</f>
        <v>2020-05</v>
      </c>
      <c r="Z6004" s="0" t="str">
        <f aca="false">"Q"&amp;ROUNDUP(MONTH(E6004)/3,0)&amp;"-"&amp;YEAR(E6004)</f>
        <v>Q2-2020</v>
      </c>
    </row>
    <row r="6005" customFormat="false" ht="14.25" hidden="false" customHeight="false" outlineLevel="0" collapsed="false">
      <c r="A6005" s="0" t="s">
        <v>6047</v>
      </c>
      <c r="B6005" s="0" t="s">
        <v>38</v>
      </c>
      <c r="C6005" s="0" t="s">
        <v>39</v>
      </c>
      <c r="D6005" s="9" t="n">
        <v>43900</v>
      </c>
      <c r="E6005" s="9" t="n">
        <v>43965</v>
      </c>
      <c r="F6005" s="9" t="n">
        <v>43989</v>
      </c>
      <c r="G6005" s="9" t="n">
        <v>43998</v>
      </c>
      <c r="H6005" s="10" t="s">
        <v>36</v>
      </c>
      <c r="I6005" s="0" t="n">
        <v>20</v>
      </c>
      <c r="J6005" s="0" t="n">
        <v>32</v>
      </c>
      <c r="K6005" s="0" t="n">
        <v>181</v>
      </c>
      <c r="L6005" s="0" t="n">
        <v>31</v>
      </c>
      <c r="M6005" s="0" t="n">
        <v>4</v>
      </c>
      <c r="N6005" s="11" t="n">
        <v>0.05</v>
      </c>
      <c r="O6005" s="12" t="n">
        <v>2119.95</v>
      </c>
      <c r="P6005" s="12" t="n">
        <v>3999.9</v>
      </c>
      <c r="Q6005" s="12" t="n">
        <f aca="false">M6005*P6005*(1-N6005)</f>
        <v>15199.62</v>
      </c>
      <c r="R6005" s="12" t="n">
        <f aca="false">M6005*O6005</f>
        <v>8479.8</v>
      </c>
      <c r="S6005" s="12" t="n">
        <f aca="false">Q6005-R6005</f>
        <v>6719.82</v>
      </c>
      <c r="T6005" s="11" t="n">
        <f aca="false">IFERROR(S6005/Q6005,0)</f>
        <v>0.442104473664473</v>
      </c>
      <c r="U6005" s="13" t="n">
        <f aca="false">F6005-E6005</f>
        <v>24</v>
      </c>
      <c r="V6005" s="13" t="n">
        <f aca="false">G6005-F6005</f>
        <v>9</v>
      </c>
      <c r="W6005" s="13" t="n">
        <f aca="false">G6005-E6005</f>
        <v>33</v>
      </c>
      <c r="X6005" s="10" t="n">
        <f aca="false">YEAR(E6005)</f>
        <v>2020</v>
      </c>
      <c r="Y6005" s="0" t="str">
        <f aca="false">TEXT(E6005,"yyyy-mm")</f>
        <v>2020-05</v>
      </c>
      <c r="Z6005" s="0" t="str">
        <f aca="false">"Q"&amp;ROUNDUP(MONTH(E6005)/3,0)&amp;"-"&amp;YEAR(E6005)</f>
        <v>Q2-2020</v>
      </c>
    </row>
    <row r="6006" customFormat="false" ht="14.25" hidden="false" customHeight="false" outlineLevel="0" collapsed="false">
      <c r="A6006" s="0" t="s">
        <v>6048</v>
      </c>
      <c r="B6006" s="0" t="s">
        <v>43</v>
      </c>
      <c r="C6006" s="0" t="s">
        <v>48</v>
      </c>
      <c r="D6006" s="9" t="n">
        <v>43800</v>
      </c>
      <c r="E6006" s="9" t="n">
        <v>43965</v>
      </c>
      <c r="F6006" s="9" t="n">
        <v>43974</v>
      </c>
      <c r="G6006" s="9" t="n">
        <v>43978</v>
      </c>
      <c r="H6006" s="10" t="s">
        <v>36</v>
      </c>
      <c r="I6006" s="0" t="n">
        <v>26</v>
      </c>
      <c r="J6006" s="0" t="n">
        <v>39</v>
      </c>
      <c r="K6006" s="0" t="n">
        <v>42</v>
      </c>
      <c r="L6006" s="0" t="n">
        <v>8</v>
      </c>
      <c r="M6006" s="0" t="n">
        <v>3</v>
      </c>
      <c r="N6006" s="11" t="n">
        <v>0.05</v>
      </c>
      <c r="O6006" s="12" t="n">
        <v>777.4</v>
      </c>
      <c r="P6006" s="12" t="n">
        <v>1896.1</v>
      </c>
      <c r="Q6006" s="12" t="n">
        <f aca="false">M6006*P6006*(1-N6006)</f>
        <v>5403.885</v>
      </c>
      <c r="R6006" s="12" t="n">
        <f aca="false">M6006*O6006</f>
        <v>2332.2</v>
      </c>
      <c r="S6006" s="12" t="n">
        <f aca="false">Q6006-R6006</f>
        <v>3071.685</v>
      </c>
      <c r="T6006" s="11" t="n">
        <f aca="false">IFERROR(S6006/Q6006,0)</f>
        <v>0.56842160778773</v>
      </c>
      <c r="U6006" s="13" t="n">
        <f aca="false">F6006-E6006</f>
        <v>9</v>
      </c>
      <c r="V6006" s="13" t="n">
        <f aca="false">G6006-F6006</f>
        <v>4</v>
      </c>
      <c r="W6006" s="13" t="n">
        <f aca="false">G6006-E6006</f>
        <v>13</v>
      </c>
      <c r="X6006" s="10" t="n">
        <f aca="false">YEAR(E6006)</f>
        <v>2020</v>
      </c>
      <c r="Y6006" s="0" t="str">
        <f aca="false">TEXT(E6006,"yyyy-mm")</f>
        <v>2020-05</v>
      </c>
      <c r="Z6006" s="0" t="str">
        <f aca="false">"Q"&amp;ROUNDUP(MONTH(E6006)/3,0)&amp;"-"&amp;YEAR(E6006)</f>
        <v>Q2-2020</v>
      </c>
    </row>
    <row r="6007" customFormat="false" ht="14.25" hidden="false" customHeight="false" outlineLevel="0" collapsed="false">
      <c r="A6007" s="0" t="s">
        <v>6049</v>
      </c>
      <c r="B6007" s="0" t="s">
        <v>34</v>
      </c>
      <c r="C6007" s="0" t="s">
        <v>48</v>
      </c>
      <c r="D6007" s="9" t="n">
        <v>43900</v>
      </c>
      <c r="E6007" s="9" t="n">
        <v>43965</v>
      </c>
      <c r="F6007" s="9" t="n">
        <v>43990</v>
      </c>
      <c r="G6007" s="9" t="n">
        <v>43998</v>
      </c>
      <c r="H6007" s="10" t="s">
        <v>36</v>
      </c>
      <c r="I6007" s="0" t="n">
        <v>1</v>
      </c>
      <c r="J6007" s="0" t="n">
        <v>24</v>
      </c>
      <c r="K6007" s="0" t="n">
        <v>30</v>
      </c>
      <c r="L6007" s="0" t="n">
        <v>41</v>
      </c>
      <c r="M6007" s="0" t="n">
        <v>8</v>
      </c>
      <c r="N6007" s="11" t="n">
        <v>0.05</v>
      </c>
      <c r="O6007" s="12" t="n">
        <v>2059.58</v>
      </c>
      <c r="P6007" s="12" t="n">
        <v>3886</v>
      </c>
      <c r="Q6007" s="12" t="n">
        <f aca="false">M6007*P6007*(1-N6007)</f>
        <v>29533.6</v>
      </c>
      <c r="R6007" s="12" t="n">
        <f aca="false">M6007*O6007</f>
        <v>16476.64</v>
      </c>
      <c r="S6007" s="12" t="n">
        <f aca="false">Q6007-R6007</f>
        <v>13056.96</v>
      </c>
      <c r="T6007" s="11" t="n">
        <f aca="false">IFERROR(S6007/Q6007,0)</f>
        <v>0.442105263157895</v>
      </c>
      <c r="U6007" s="13" t="n">
        <f aca="false">F6007-E6007</f>
        <v>25</v>
      </c>
      <c r="V6007" s="13" t="n">
        <f aca="false">G6007-F6007</f>
        <v>8</v>
      </c>
      <c r="W6007" s="13" t="n">
        <f aca="false">G6007-E6007</f>
        <v>33</v>
      </c>
      <c r="X6007" s="10" t="n">
        <f aca="false">YEAR(E6007)</f>
        <v>2020</v>
      </c>
      <c r="Y6007" s="0" t="str">
        <f aca="false">TEXT(E6007,"yyyy-mm")</f>
        <v>2020-05</v>
      </c>
      <c r="Z6007" s="0" t="str">
        <f aca="false">"Q"&amp;ROUNDUP(MONTH(E6007)/3,0)&amp;"-"&amp;YEAR(E6007)</f>
        <v>Q2-2020</v>
      </c>
    </row>
    <row r="6008" customFormat="false" ht="14.25" hidden="false" customHeight="false" outlineLevel="0" collapsed="false">
      <c r="A6008" s="0" t="s">
        <v>6050</v>
      </c>
      <c r="B6008" s="0" t="s">
        <v>34</v>
      </c>
      <c r="C6008" s="0" t="s">
        <v>46</v>
      </c>
      <c r="D6008" s="9" t="n">
        <v>43900</v>
      </c>
      <c r="E6008" s="9" t="n">
        <v>43965</v>
      </c>
      <c r="F6008" s="9" t="n">
        <v>43980</v>
      </c>
      <c r="G6008" s="9" t="n">
        <v>43986</v>
      </c>
      <c r="H6008" s="10" t="s">
        <v>36</v>
      </c>
      <c r="I6008" s="0" t="n">
        <v>9</v>
      </c>
      <c r="J6008" s="0" t="n">
        <v>35</v>
      </c>
      <c r="K6008" s="0" t="n">
        <v>326</v>
      </c>
      <c r="L6008" s="0" t="n">
        <v>21</v>
      </c>
      <c r="M6008" s="0" t="n">
        <v>5</v>
      </c>
      <c r="N6008" s="11" t="n">
        <v>0.2</v>
      </c>
      <c r="O6008" s="12" t="n">
        <v>3036.11</v>
      </c>
      <c r="P6008" s="12" t="n">
        <v>5326.5</v>
      </c>
      <c r="Q6008" s="12" t="n">
        <f aca="false">M6008*P6008*(1-N6008)</f>
        <v>21306</v>
      </c>
      <c r="R6008" s="12" t="n">
        <f aca="false">M6008*O6008</f>
        <v>15180.55</v>
      </c>
      <c r="S6008" s="12" t="n">
        <f aca="false">Q6008-R6008</f>
        <v>6125.45</v>
      </c>
      <c r="T6008" s="11" t="n">
        <f aca="false">IFERROR(S6008/Q6008,0)</f>
        <v>0.287498826621609</v>
      </c>
      <c r="U6008" s="13" t="n">
        <f aca="false">F6008-E6008</f>
        <v>15</v>
      </c>
      <c r="V6008" s="13" t="n">
        <f aca="false">G6008-F6008</f>
        <v>6</v>
      </c>
      <c r="W6008" s="13" t="n">
        <f aca="false">G6008-E6008</f>
        <v>21</v>
      </c>
      <c r="X6008" s="10" t="n">
        <f aca="false">YEAR(E6008)</f>
        <v>2020</v>
      </c>
      <c r="Y6008" s="0" t="str">
        <f aca="false">TEXT(E6008,"yyyy-mm")</f>
        <v>2020-05</v>
      </c>
      <c r="Z6008" s="0" t="str">
        <f aca="false">"Q"&amp;ROUNDUP(MONTH(E6008)/3,0)&amp;"-"&amp;YEAR(E6008)</f>
        <v>Q2-2020</v>
      </c>
    </row>
    <row r="6009" customFormat="false" ht="14.25" hidden="false" customHeight="false" outlineLevel="0" collapsed="false">
      <c r="A6009" s="0" t="s">
        <v>6051</v>
      </c>
      <c r="B6009" s="0" t="s">
        <v>43</v>
      </c>
      <c r="C6009" s="0" t="s">
        <v>46</v>
      </c>
      <c r="D6009" s="9" t="n">
        <v>43900</v>
      </c>
      <c r="E6009" s="9" t="n">
        <v>43965</v>
      </c>
      <c r="F6009" s="9" t="n">
        <v>43973</v>
      </c>
      <c r="G6009" s="9" t="n">
        <v>43976</v>
      </c>
      <c r="H6009" s="10" t="s">
        <v>36</v>
      </c>
      <c r="I6009" s="0" t="n">
        <v>28</v>
      </c>
      <c r="J6009" s="0" t="n">
        <v>47</v>
      </c>
      <c r="K6009" s="0" t="n">
        <v>285</v>
      </c>
      <c r="L6009" s="0" t="n">
        <v>16</v>
      </c>
      <c r="M6009" s="0" t="n">
        <v>8</v>
      </c>
      <c r="N6009" s="11" t="n">
        <v>0.15</v>
      </c>
      <c r="O6009" s="12" t="n">
        <v>126.63</v>
      </c>
      <c r="P6009" s="12" t="n">
        <v>234.5</v>
      </c>
      <c r="Q6009" s="12" t="n">
        <f aca="false">M6009*P6009*(1-N6009)</f>
        <v>1594.6</v>
      </c>
      <c r="R6009" s="12" t="n">
        <f aca="false">M6009*O6009</f>
        <v>1013.04</v>
      </c>
      <c r="S6009" s="12" t="n">
        <f aca="false">Q6009-R6009</f>
        <v>581.56</v>
      </c>
      <c r="T6009" s="11" t="n">
        <f aca="false">IFERROR(S6009/Q6009,0)</f>
        <v>0.364705882352941</v>
      </c>
      <c r="U6009" s="13" t="n">
        <f aca="false">F6009-E6009</f>
        <v>8</v>
      </c>
      <c r="V6009" s="13" t="n">
        <f aca="false">G6009-F6009</f>
        <v>3</v>
      </c>
      <c r="W6009" s="13" t="n">
        <f aca="false">G6009-E6009</f>
        <v>11</v>
      </c>
      <c r="X6009" s="10" t="n">
        <f aca="false">YEAR(E6009)</f>
        <v>2020</v>
      </c>
      <c r="Y6009" s="0" t="str">
        <f aca="false">TEXT(E6009,"yyyy-mm")</f>
        <v>2020-05</v>
      </c>
      <c r="Z6009" s="0" t="str">
        <f aca="false">"Q"&amp;ROUNDUP(MONTH(E6009)/3,0)&amp;"-"&amp;YEAR(E6009)</f>
        <v>Q2-2020</v>
      </c>
    </row>
    <row r="6010" customFormat="false" ht="14.25" hidden="false" customHeight="false" outlineLevel="0" collapsed="false">
      <c r="A6010" s="0" t="s">
        <v>6052</v>
      </c>
      <c r="B6010" s="0" t="s">
        <v>41</v>
      </c>
      <c r="C6010" s="0" t="s">
        <v>46</v>
      </c>
      <c r="D6010" s="9" t="n">
        <v>43800</v>
      </c>
      <c r="E6010" s="9" t="n">
        <v>43965</v>
      </c>
      <c r="F6010" s="9" t="n">
        <v>43987</v>
      </c>
      <c r="G6010" s="9" t="n">
        <v>43990</v>
      </c>
      <c r="H6010" s="10" t="s">
        <v>36</v>
      </c>
      <c r="I6010" s="0" t="n">
        <v>21</v>
      </c>
      <c r="J6010" s="0" t="n">
        <v>38</v>
      </c>
      <c r="K6010" s="0" t="n">
        <v>316</v>
      </c>
      <c r="L6010" s="0" t="n">
        <v>35</v>
      </c>
      <c r="M6010" s="0" t="n">
        <v>3</v>
      </c>
      <c r="N6010" s="11" t="n">
        <v>0.075</v>
      </c>
      <c r="O6010" s="12" t="n">
        <v>978.2</v>
      </c>
      <c r="P6010" s="12" t="n">
        <v>2445.5</v>
      </c>
      <c r="Q6010" s="12" t="n">
        <f aca="false">M6010*P6010*(1-N6010)</f>
        <v>6786.2625</v>
      </c>
      <c r="R6010" s="12" t="n">
        <f aca="false">M6010*O6010</f>
        <v>2934.6</v>
      </c>
      <c r="S6010" s="12" t="n">
        <f aca="false">Q6010-R6010</f>
        <v>3851.6625</v>
      </c>
      <c r="T6010" s="11" t="n">
        <f aca="false">IFERROR(S6010/Q6010,0)</f>
        <v>0.567567567567568</v>
      </c>
      <c r="U6010" s="13" t="n">
        <f aca="false">F6010-E6010</f>
        <v>22</v>
      </c>
      <c r="V6010" s="13" t="n">
        <f aca="false">G6010-F6010</f>
        <v>3</v>
      </c>
      <c r="W6010" s="13" t="n">
        <f aca="false">G6010-E6010</f>
        <v>25</v>
      </c>
      <c r="X6010" s="10" t="n">
        <f aca="false">YEAR(E6010)</f>
        <v>2020</v>
      </c>
      <c r="Y6010" s="0" t="str">
        <f aca="false">TEXT(E6010,"yyyy-mm")</f>
        <v>2020-05</v>
      </c>
      <c r="Z6010" s="0" t="str">
        <f aca="false">"Q"&amp;ROUNDUP(MONTH(E6010)/3,0)&amp;"-"&amp;YEAR(E6010)</f>
        <v>Q2-2020</v>
      </c>
    </row>
    <row r="6011" customFormat="false" ht="14.25" hidden="false" customHeight="false" outlineLevel="0" collapsed="false">
      <c r="A6011" s="0" t="s">
        <v>6053</v>
      </c>
      <c r="B6011" s="0" t="s">
        <v>41</v>
      </c>
      <c r="C6011" s="0" t="s">
        <v>39</v>
      </c>
      <c r="D6011" s="9" t="n">
        <v>43800</v>
      </c>
      <c r="E6011" s="9" t="n">
        <v>43965</v>
      </c>
      <c r="F6011" s="9" t="n">
        <v>43989</v>
      </c>
      <c r="G6011" s="9" t="n">
        <v>43992</v>
      </c>
      <c r="H6011" s="10" t="s">
        <v>36</v>
      </c>
      <c r="I6011" s="0" t="n">
        <v>23</v>
      </c>
      <c r="J6011" s="0" t="n">
        <v>10</v>
      </c>
      <c r="K6011" s="0" t="n">
        <v>109</v>
      </c>
      <c r="L6011" s="0" t="n">
        <v>26</v>
      </c>
      <c r="M6011" s="0" t="n">
        <v>1</v>
      </c>
      <c r="N6011" s="11" t="n">
        <v>0.05</v>
      </c>
      <c r="O6011" s="12" t="n">
        <v>154.77</v>
      </c>
      <c r="P6011" s="12" t="n">
        <v>234.5</v>
      </c>
      <c r="Q6011" s="12" t="n">
        <f aca="false">M6011*P6011*(1-N6011)</f>
        <v>222.775</v>
      </c>
      <c r="R6011" s="12" t="n">
        <f aca="false">M6011*O6011</f>
        <v>154.77</v>
      </c>
      <c r="S6011" s="12" t="n">
        <f aca="false">Q6011-R6011</f>
        <v>68.005</v>
      </c>
      <c r="T6011" s="11" t="n">
        <f aca="false">IFERROR(S6011/Q6011,0)</f>
        <v>0.305263157894737</v>
      </c>
      <c r="U6011" s="13" t="n">
        <f aca="false">F6011-E6011</f>
        <v>24</v>
      </c>
      <c r="V6011" s="13" t="n">
        <f aca="false">G6011-F6011</f>
        <v>3</v>
      </c>
      <c r="W6011" s="13" t="n">
        <f aca="false">G6011-E6011</f>
        <v>27</v>
      </c>
      <c r="X6011" s="10" t="n">
        <f aca="false">YEAR(E6011)</f>
        <v>2020</v>
      </c>
      <c r="Y6011" s="0" t="str">
        <f aca="false">TEXT(E6011,"yyyy-mm")</f>
        <v>2020-05</v>
      </c>
      <c r="Z6011" s="0" t="str">
        <f aca="false">"Q"&amp;ROUNDUP(MONTH(E6011)/3,0)&amp;"-"&amp;YEAR(E6011)</f>
        <v>Q2-2020</v>
      </c>
    </row>
    <row r="6012" customFormat="false" ht="14.25" hidden="false" customHeight="false" outlineLevel="0" collapsed="false">
      <c r="A6012" s="0" t="s">
        <v>6054</v>
      </c>
      <c r="B6012" s="0" t="s">
        <v>38</v>
      </c>
      <c r="C6012" s="0" t="s">
        <v>48</v>
      </c>
      <c r="D6012" s="9" t="n">
        <v>43900</v>
      </c>
      <c r="E6012" s="9" t="n">
        <v>43966</v>
      </c>
      <c r="F6012" s="9" t="n">
        <v>43969</v>
      </c>
      <c r="G6012" s="9" t="n">
        <v>43971</v>
      </c>
      <c r="H6012" s="10" t="s">
        <v>36</v>
      </c>
      <c r="I6012" s="0" t="n">
        <v>19</v>
      </c>
      <c r="J6012" s="0" t="n">
        <v>44</v>
      </c>
      <c r="K6012" s="0" t="n">
        <v>46</v>
      </c>
      <c r="L6012" s="0" t="n">
        <v>22</v>
      </c>
      <c r="M6012" s="0" t="n">
        <v>5</v>
      </c>
      <c r="N6012" s="11" t="n">
        <v>0.05</v>
      </c>
      <c r="O6012" s="12" t="n">
        <v>1216.05</v>
      </c>
      <c r="P6012" s="12" t="n">
        <v>2211</v>
      </c>
      <c r="Q6012" s="12" t="n">
        <f aca="false">M6012*P6012*(1-N6012)</f>
        <v>10502.25</v>
      </c>
      <c r="R6012" s="12" t="n">
        <f aca="false">M6012*O6012</f>
        <v>6080.25</v>
      </c>
      <c r="S6012" s="12" t="n">
        <f aca="false">Q6012-R6012</f>
        <v>4422</v>
      </c>
      <c r="T6012" s="11" t="n">
        <f aca="false">IFERROR(S6012/Q6012,0)</f>
        <v>0.421052631578947</v>
      </c>
      <c r="U6012" s="13" t="n">
        <f aca="false">F6012-E6012</f>
        <v>3</v>
      </c>
      <c r="V6012" s="13" t="n">
        <f aca="false">G6012-F6012</f>
        <v>2</v>
      </c>
      <c r="W6012" s="13" t="n">
        <f aca="false">G6012-E6012</f>
        <v>5</v>
      </c>
      <c r="X6012" s="10" t="n">
        <f aca="false">YEAR(E6012)</f>
        <v>2020</v>
      </c>
      <c r="Y6012" s="0" t="str">
        <f aca="false">TEXT(E6012,"yyyy-mm")</f>
        <v>2020-05</v>
      </c>
      <c r="Z6012" s="0" t="str">
        <f aca="false">"Q"&amp;ROUNDUP(MONTH(E6012)/3,0)&amp;"-"&amp;YEAR(E6012)</f>
        <v>Q2-2020</v>
      </c>
    </row>
    <row r="6013" customFormat="false" ht="14.25" hidden="false" customHeight="false" outlineLevel="0" collapsed="false">
      <c r="A6013" s="0" t="s">
        <v>6055</v>
      </c>
      <c r="B6013" s="0" t="s">
        <v>34</v>
      </c>
      <c r="C6013" s="0" t="s">
        <v>35</v>
      </c>
      <c r="D6013" s="9" t="n">
        <v>43800</v>
      </c>
      <c r="E6013" s="9" t="n">
        <v>43966</v>
      </c>
      <c r="F6013" s="9" t="n">
        <v>43974</v>
      </c>
      <c r="G6013" s="9" t="n">
        <v>43979</v>
      </c>
      <c r="H6013" s="10" t="s">
        <v>36</v>
      </c>
      <c r="I6013" s="0" t="n">
        <v>2</v>
      </c>
      <c r="J6013" s="0" t="n">
        <v>40</v>
      </c>
      <c r="K6013" s="0" t="n">
        <v>248</v>
      </c>
      <c r="L6013" s="0" t="n">
        <v>20</v>
      </c>
      <c r="M6013" s="0" t="n">
        <v>4</v>
      </c>
      <c r="N6013" s="11" t="n">
        <v>0.075</v>
      </c>
      <c r="O6013" s="12" t="n">
        <v>3017.41</v>
      </c>
      <c r="P6013" s="12" t="n">
        <v>5587.8</v>
      </c>
      <c r="Q6013" s="12" t="n">
        <f aca="false">M6013*P6013*(1-N6013)</f>
        <v>20674.86</v>
      </c>
      <c r="R6013" s="12" t="n">
        <f aca="false">M6013*O6013</f>
        <v>12069.64</v>
      </c>
      <c r="S6013" s="12" t="n">
        <f aca="false">Q6013-R6013</f>
        <v>8605.22</v>
      </c>
      <c r="T6013" s="11" t="n">
        <f aca="false">IFERROR(S6013/Q6013,0)</f>
        <v>0.416216603159586</v>
      </c>
      <c r="U6013" s="13" t="n">
        <f aca="false">F6013-E6013</f>
        <v>8</v>
      </c>
      <c r="V6013" s="13" t="n">
        <f aca="false">G6013-F6013</f>
        <v>5</v>
      </c>
      <c r="W6013" s="13" t="n">
        <f aca="false">G6013-E6013</f>
        <v>13</v>
      </c>
      <c r="X6013" s="10" t="n">
        <f aca="false">YEAR(E6013)</f>
        <v>2020</v>
      </c>
      <c r="Y6013" s="0" t="str">
        <f aca="false">TEXT(E6013,"yyyy-mm")</f>
        <v>2020-05</v>
      </c>
      <c r="Z6013" s="0" t="str">
        <f aca="false">"Q"&amp;ROUNDUP(MONTH(E6013)/3,0)&amp;"-"&amp;YEAR(E6013)</f>
        <v>Q2-2020</v>
      </c>
    </row>
    <row r="6014" customFormat="false" ht="14.25" hidden="false" customHeight="false" outlineLevel="0" collapsed="false">
      <c r="A6014" s="0" t="s">
        <v>6056</v>
      </c>
      <c r="B6014" s="0" t="s">
        <v>34</v>
      </c>
      <c r="C6014" s="0" t="s">
        <v>35</v>
      </c>
      <c r="D6014" s="9" t="n">
        <v>43900</v>
      </c>
      <c r="E6014" s="9" t="n">
        <v>43966</v>
      </c>
      <c r="F6014" s="9" t="n">
        <v>43977</v>
      </c>
      <c r="G6014" s="9" t="n">
        <v>43980</v>
      </c>
      <c r="H6014" s="10" t="s">
        <v>36</v>
      </c>
      <c r="I6014" s="0" t="n">
        <v>10</v>
      </c>
      <c r="J6014" s="0" t="n">
        <v>15</v>
      </c>
      <c r="K6014" s="0" t="n">
        <v>220</v>
      </c>
      <c r="L6014" s="0" t="n">
        <v>19</v>
      </c>
      <c r="M6014" s="0" t="n">
        <v>3</v>
      </c>
      <c r="N6014" s="11" t="n">
        <v>0.3</v>
      </c>
      <c r="O6014" s="12" t="n">
        <v>1606.19</v>
      </c>
      <c r="P6014" s="12" t="n">
        <v>2633.1</v>
      </c>
      <c r="Q6014" s="12" t="n">
        <f aca="false">M6014*P6014*(1-N6014)</f>
        <v>5529.51</v>
      </c>
      <c r="R6014" s="12" t="n">
        <f aca="false">M6014*O6014</f>
        <v>4818.57</v>
      </c>
      <c r="S6014" s="12" t="n">
        <f aca="false">Q6014-R6014</f>
        <v>710.94</v>
      </c>
      <c r="T6014" s="11" t="n">
        <f aca="false">IFERROR(S6014/Q6014,0)</f>
        <v>0.128571971114981</v>
      </c>
      <c r="U6014" s="13" t="n">
        <f aca="false">F6014-E6014</f>
        <v>11</v>
      </c>
      <c r="V6014" s="13" t="n">
        <f aca="false">G6014-F6014</f>
        <v>3</v>
      </c>
      <c r="W6014" s="13" t="n">
        <f aca="false">G6014-E6014</f>
        <v>14</v>
      </c>
      <c r="X6014" s="10" t="n">
        <f aca="false">YEAR(E6014)</f>
        <v>2020</v>
      </c>
      <c r="Y6014" s="0" t="str">
        <f aca="false">TEXT(E6014,"yyyy-mm")</f>
        <v>2020-05</v>
      </c>
      <c r="Z6014" s="0" t="str">
        <f aca="false">"Q"&amp;ROUNDUP(MONTH(E6014)/3,0)&amp;"-"&amp;YEAR(E6014)</f>
        <v>Q2-2020</v>
      </c>
    </row>
    <row r="6015" customFormat="false" ht="14.25" hidden="false" customHeight="false" outlineLevel="0" collapsed="false">
      <c r="A6015" s="0" t="s">
        <v>6057</v>
      </c>
      <c r="B6015" s="0" t="s">
        <v>43</v>
      </c>
      <c r="C6015" s="0" t="s">
        <v>48</v>
      </c>
      <c r="D6015" s="9" t="n">
        <v>43900</v>
      </c>
      <c r="E6015" s="9" t="n">
        <v>43966</v>
      </c>
      <c r="F6015" s="9" t="n">
        <v>43991</v>
      </c>
      <c r="G6015" s="9" t="n">
        <v>43992</v>
      </c>
      <c r="H6015" s="10" t="s">
        <v>36</v>
      </c>
      <c r="I6015" s="0" t="n">
        <v>26</v>
      </c>
      <c r="J6015" s="0" t="n">
        <v>27</v>
      </c>
      <c r="K6015" s="0" t="n">
        <v>15</v>
      </c>
      <c r="L6015" s="0" t="n">
        <v>1</v>
      </c>
      <c r="M6015" s="0" t="n">
        <v>1</v>
      </c>
      <c r="N6015" s="11" t="n">
        <v>0.075</v>
      </c>
      <c r="O6015" s="12" t="n">
        <v>3360.05</v>
      </c>
      <c r="P6015" s="12" t="n">
        <v>3953</v>
      </c>
      <c r="Q6015" s="12" t="n">
        <f aca="false">M6015*P6015*(1-N6015)</f>
        <v>3656.525</v>
      </c>
      <c r="R6015" s="12" t="n">
        <f aca="false">M6015*O6015</f>
        <v>3360.05</v>
      </c>
      <c r="S6015" s="12" t="n">
        <f aca="false">Q6015-R6015</f>
        <v>296.475</v>
      </c>
      <c r="T6015" s="11" t="n">
        <f aca="false">IFERROR(S6015/Q6015,0)</f>
        <v>0.0810810810810811</v>
      </c>
      <c r="U6015" s="13" t="n">
        <f aca="false">F6015-E6015</f>
        <v>25</v>
      </c>
      <c r="V6015" s="13" t="n">
        <f aca="false">G6015-F6015</f>
        <v>1</v>
      </c>
      <c r="W6015" s="13" t="n">
        <f aca="false">G6015-E6015</f>
        <v>26</v>
      </c>
      <c r="X6015" s="10" t="n">
        <f aca="false">YEAR(E6015)</f>
        <v>2020</v>
      </c>
      <c r="Y6015" s="0" t="str">
        <f aca="false">TEXT(E6015,"yyyy-mm")</f>
        <v>2020-05</v>
      </c>
      <c r="Z6015" s="0" t="str">
        <f aca="false">"Q"&amp;ROUNDUP(MONTH(E6015)/3,0)&amp;"-"&amp;YEAR(E6015)</f>
        <v>Q2-2020</v>
      </c>
    </row>
    <row r="6016" customFormat="false" ht="14.25" hidden="false" customHeight="false" outlineLevel="0" collapsed="false">
      <c r="A6016" s="0" t="s">
        <v>6058</v>
      </c>
      <c r="B6016" s="0" t="s">
        <v>43</v>
      </c>
      <c r="C6016" s="0" t="s">
        <v>39</v>
      </c>
      <c r="D6016" s="9" t="n">
        <v>43900</v>
      </c>
      <c r="E6016" s="9" t="n">
        <v>43966</v>
      </c>
      <c r="F6016" s="9" t="n">
        <v>43980</v>
      </c>
      <c r="G6016" s="9" t="n">
        <v>43982</v>
      </c>
      <c r="H6016" s="10" t="s">
        <v>36</v>
      </c>
      <c r="I6016" s="0" t="n">
        <v>27</v>
      </c>
      <c r="J6016" s="0" t="n">
        <v>14</v>
      </c>
      <c r="K6016" s="0" t="n">
        <v>96</v>
      </c>
      <c r="L6016" s="0" t="n">
        <v>45</v>
      </c>
      <c r="M6016" s="0" t="n">
        <v>1</v>
      </c>
      <c r="N6016" s="11" t="n">
        <v>0.075</v>
      </c>
      <c r="O6016" s="12" t="n">
        <v>825.44</v>
      </c>
      <c r="P6016" s="12" t="n">
        <v>1072</v>
      </c>
      <c r="Q6016" s="12" t="n">
        <f aca="false">M6016*P6016*(1-N6016)</f>
        <v>991.6</v>
      </c>
      <c r="R6016" s="12" t="n">
        <f aca="false">M6016*O6016</f>
        <v>825.44</v>
      </c>
      <c r="S6016" s="12" t="n">
        <f aca="false">Q6016-R6016</f>
        <v>166.16</v>
      </c>
      <c r="T6016" s="11" t="n">
        <f aca="false">IFERROR(S6016/Q6016,0)</f>
        <v>0.167567567567568</v>
      </c>
      <c r="U6016" s="13" t="n">
        <f aca="false">F6016-E6016</f>
        <v>14</v>
      </c>
      <c r="V6016" s="13" t="n">
        <f aca="false">G6016-F6016</f>
        <v>2</v>
      </c>
      <c r="W6016" s="13" t="n">
        <f aca="false">G6016-E6016</f>
        <v>16</v>
      </c>
      <c r="X6016" s="10" t="n">
        <f aca="false">YEAR(E6016)</f>
        <v>2020</v>
      </c>
      <c r="Y6016" s="0" t="str">
        <f aca="false">TEXT(E6016,"yyyy-mm")</f>
        <v>2020-05</v>
      </c>
      <c r="Z6016" s="0" t="str">
        <f aca="false">"Q"&amp;ROUNDUP(MONTH(E6016)/3,0)&amp;"-"&amp;YEAR(E6016)</f>
        <v>Q2-2020</v>
      </c>
    </row>
    <row r="6017" customFormat="false" ht="14.25" hidden="false" customHeight="false" outlineLevel="0" collapsed="false">
      <c r="A6017" s="0" t="s">
        <v>6059</v>
      </c>
      <c r="B6017" s="0" t="s">
        <v>41</v>
      </c>
      <c r="C6017" s="0" t="s">
        <v>39</v>
      </c>
      <c r="D6017" s="9" t="n">
        <v>43800</v>
      </c>
      <c r="E6017" s="9" t="n">
        <v>43966</v>
      </c>
      <c r="F6017" s="9" t="n">
        <v>43993</v>
      </c>
      <c r="G6017" s="9" t="n">
        <v>43995</v>
      </c>
      <c r="H6017" s="10" t="s">
        <v>36</v>
      </c>
      <c r="I6017" s="0" t="n">
        <v>22</v>
      </c>
      <c r="J6017" s="0" t="n">
        <v>29</v>
      </c>
      <c r="K6017" s="0" t="n">
        <v>150</v>
      </c>
      <c r="L6017" s="0" t="n">
        <v>23</v>
      </c>
      <c r="M6017" s="0" t="n">
        <v>6</v>
      </c>
      <c r="N6017" s="11" t="n">
        <v>0.15</v>
      </c>
      <c r="O6017" s="12" t="n">
        <v>1899.45</v>
      </c>
      <c r="P6017" s="12" t="n">
        <v>2345</v>
      </c>
      <c r="Q6017" s="12" t="n">
        <f aca="false">M6017*P6017*(1-N6017)</f>
        <v>11959.5</v>
      </c>
      <c r="R6017" s="12" t="n">
        <f aca="false">M6017*O6017</f>
        <v>11396.7</v>
      </c>
      <c r="S6017" s="12" t="n">
        <f aca="false">Q6017-R6017</f>
        <v>562.799999999999</v>
      </c>
      <c r="T6017" s="11" t="n">
        <f aca="false">IFERROR(S6017/Q6017,0)</f>
        <v>0.0470588235294117</v>
      </c>
      <c r="U6017" s="13" t="n">
        <f aca="false">F6017-E6017</f>
        <v>27</v>
      </c>
      <c r="V6017" s="13" t="n">
        <f aca="false">G6017-F6017</f>
        <v>2</v>
      </c>
      <c r="W6017" s="13" t="n">
        <f aca="false">G6017-E6017</f>
        <v>29</v>
      </c>
      <c r="X6017" s="10" t="n">
        <f aca="false">YEAR(E6017)</f>
        <v>2020</v>
      </c>
      <c r="Y6017" s="0" t="str">
        <f aca="false">TEXT(E6017,"yyyy-mm")</f>
        <v>2020-05</v>
      </c>
      <c r="Z6017" s="0" t="str">
        <f aca="false">"Q"&amp;ROUNDUP(MONTH(E6017)/3,0)&amp;"-"&amp;YEAR(E6017)</f>
        <v>Q2-2020</v>
      </c>
    </row>
    <row r="6018" customFormat="false" ht="14.25" hidden="false" customHeight="false" outlineLevel="0" collapsed="false">
      <c r="A6018" s="0" t="s">
        <v>6060</v>
      </c>
      <c r="B6018" s="0" t="s">
        <v>41</v>
      </c>
      <c r="C6018" s="0" t="s">
        <v>79</v>
      </c>
      <c r="D6018" s="9" t="n">
        <v>43900</v>
      </c>
      <c r="E6018" s="9" t="n">
        <v>43966</v>
      </c>
      <c r="F6018" s="9" t="n">
        <v>43983</v>
      </c>
      <c r="G6018" s="9" t="n">
        <v>43987</v>
      </c>
      <c r="H6018" s="10" t="s">
        <v>36</v>
      </c>
      <c r="I6018" s="0" t="n">
        <v>25</v>
      </c>
      <c r="J6018" s="0" t="n">
        <v>18</v>
      </c>
      <c r="K6018" s="0" t="n">
        <v>81</v>
      </c>
      <c r="L6018" s="0" t="n">
        <v>37</v>
      </c>
      <c r="M6018" s="0" t="n">
        <v>3</v>
      </c>
      <c r="N6018" s="11" t="n">
        <v>0.15</v>
      </c>
      <c r="O6018" s="12" t="n">
        <v>2062.26</v>
      </c>
      <c r="P6018" s="12" t="n">
        <v>2546</v>
      </c>
      <c r="Q6018" s="12" t="n">
        <f aca="false">M6018*P6018*(1-N6018)</f>
        <v>6492.3</v>
      </c>
      <c r="R6018" s="12" t="n">
        <f aca="false">M6018*O6018</f>
        <v>6186.78</v>
      </c>
      <c r="S6018" s="12" t="n">
        <f aca="false">Q6018-R6018</f>
        <v>305.52</v>
      </c>
      <c r="T6018" s="11" t="n">
        <f aca="false">IFERROR(S6018/Q6018,0)</f>
        <v>0.0470588235294117</v>
      </c>
      <c r="U6018" s="13" t="n">
        <f aca="false">F6018-E6018</f>
        <v>17</v>
      </c>
      <c r="V6018" s="13" t="n">
        <f aca="false">G6018-F6018</f>
        <v>4</v>
      </c>
      <c r="W6018" s="13" t="n">
        <f aca="false">G6018-E6018</f>
        <v>21</v>
      </c>
      <c r="X6018" s="10" t="n">
        <f aca="false">YEAR(E6018)</f>
        <v>2020</v>
      </c>
      <c r="Y6018" s="0" t="str">
        <f aca="false">TEXT(E6018,"yyyy-mm")</f>
        <v>2020-05</v>
      </c>
      <c r="Z6018" s="0" t="str">
        <f aca="false">"Q"&amp;ROUNDUP(MONTH(E6018)/3,0)&amp;"-"&amp;YEAR(E6018)</f>
        <v>Q2-2020</v>
      </c>
    </row>
    <row r="6019" customFormat="false" ht="14.25" hidden="false" customHeight="false" outlineLevel="0" collapsed="false">
      <c r="A6019" s="0" t="s">
        <v>6061</v>
      </c>
      <c r="B6019" s="0" t="s">
        <v>34</v>
      </c>
      <c r="C6019" s="0" t="s">
        <v>58</v>
      </c>
      <c r="D6019" s="9" t="n">
        <v>43900</v>
      </c>
      <c r="E6019" s="9" t="n">
        <v>43966</v>
      </c>
      <c r="F6019" s="9" t="n">
        <v>43986</v>
      </c>
      <c r="G6019" s="9" t="n">
        <v>43993</v>
      </c>
      <c r="H6019" s="10" t="s">
        <v>36</v>
      </c>
      <c r="I6019" s="0" t="n">
        <v>11</v>
      </c>
      <c r="J6019" s="0" t="n">
        <v>19</v>
      </c>
      <c r="K6019" s="0" t="n">
        <v>351</v>
      </c>
      <c r="L6019" s="0" t="n">
        <v>22</v>
      </c>
      <c r="M6019" s="0" t="n">
        <v>8</v>
      </c>
      <c r="N6019" s="11" t="n">
        <v>0.1</v>
      </c>
      <c r="O6019" s="12" t="n">
        <v>1292.56</v>
      </c>
      <c r="P6019" s="12" t="n">
        <v>2485.7</v>
      </c>
      <c r="Q6019" s="12" t="n">
        <f aca="false">M6019*P6019*(1-N6019)</f>
        <v>17897.04</v>
      </c>
      <c r="R6019" s="12" t="n">
        <f aca="false">M6019*O6019</f>
        <v>10340.48</v>
      </c>
      <c r="S6019" s="12" t="n">
        <f aca="false">Q6019-R6019</f>
        <v>7556.56</v>
      </c>
      <c r="T6019" s="11" t="n">
        <f aca="false">IFERROR(S6019/Q6019,0)</f>
        <v>0.42222401022739</v>
      </c>
      <c r="U6019" s="13" t="n">
        <f aca="false">F6019-E6019</f>
        <v>20</v>
      </c>
      <c r="V6019" s="13" t="n">
        <f aca="false">G6019-F6019</f>
        <v>7</v>
      </c>
      <c r="W6019" s="13" t="n">
        <f aca="false">G6019-E6019</f>
        <v>27</v>
      </c>
      <c r="X6019" s="10" t="n">
        <f aca="false">YEAR(E6019)</f>
        <v>2020</v>
      </c>
      <c r="Y6019" s="0" t="str">
        <f aca="false">TEXT(E6019,"yyyy-mm")</f>
        <v>2020-05</v>
      </c>
      <c r="Z6019" s="0" t="str">
        <f aca="false">"Q"&amp;ROUNDUP(MONTH(E6019)/3,0)&amp;"-"&amp;YEAR(E6019)</f>
        <v>Q2-2020</v>
      </c>
    </row>
    <row r="6020" customFormat="false" ht="14.25" hidden="false" customHeight="false" outlineLevel="0" collapsed="false">
      <c r="A6020" s="0" t="s">
        <v>6062</v>
      </c>
      <c r="B6020" s="0" t="s">
        <v>34</v>
      </c>
      <c r="C6020" s="0" t="s">
        <v>39</v>
      </c>
      <c r="D6020" s="9" t="n">
        <v>43900</v>
      </c>
      <c r="E6020" s="9" t="n">
        <v>43966</v>
      </c>
      <c r="F6020" s="9" t="n">
        <v>43989</v>
      </c>
      <c r="G6020" s="9" t="n">
        <v>43999</v>
      </c>
      <c r="H6020" s="10" t="s">
        <v>36</v>
      </c>
      <c r="I6020" s="0" t="n">
        <v>7</v>
      </c>
      <c r="J6020" s="0" t="n">
        <v>46</v>
      </c>
      <c r="K6020" s="0" t="n">
        <v>158</v>
      </c>
      <c r="L6020" s="0" t="n">
        <v>9</v>
      </c>
      <c r="M6020" s="0" t="n">
        <v>8</v>
      </c>
      <c r="N6020" s="11" t="n">
        <v>0.3</v>
      </c>
      <c r="O6020" s="12" t="n">
        <v>1391.59</v>
      </c>
      <c r="P6020" s="12" t="n">
        <v>2244.5</v>
      </c>
      <c r="Q6020" s="12" t="n">
        <f aca="false">M6020*P6020*(1-N6020)</f>
        <v>12569.2</v>
      </c>
      <c r="R6020" s="12" t="n">
        <f aca="false">M6020*O6020</f>
        <v>11132.72</v>
      </c>
      <c r="S6020" s="12" t="n">
        <f aca="false">Q6020-R6020</f>
        <v>1436.48</v>
      </c>
      <c r="T6020" s="11" t="n">
        <f aca="false">IFERROR(S6020/Q6020,0)</f>
        <v>0.114285714285714</v>
      </c>
      <c r="U6020" s="13" t="n">
        <f aca="false">F6020-E6020</f>
        <v>23</v>
      </c>
      <c r="V6020" s="13" t="n">
        <f aca="false">G6020-F6020</f>
        <v>10</v>
      </c>
      <c r="W6020" s="13" t="n">
        <f aca="false">G6020-E6020</f>
        <v>33</v>
      </c>
      <c r="X6020" s="10" t="n">
        <f aca="false">YEAR(E6020)</f>
        <v>2020</v>
      </c>
      <c r="Y6020" s="0" t="str">
        <f aca="false">TEXT(E6020,"yyyy-mm")</f>
        <v>2020-05</v>
      </c>
      <c r="Z6020" s="0" t="str">
        <f aca="false">"Q"&amp;ROUNDUP(MONTH(E6020)/3,0)&amp;"-"&amp;YEAR(E6020)</f>
        <v>Q2-2020</v>
      </c>
    </row>
    <row r="6021" customFormat="false" ht="14.25" hidden="false" customHeight="false" outlineLevel="0" collapsed="false">
      <c r="A6021" s="0" t="s">
        <v>6063</v>
      </c>
      <c r="B6021" s="0" t="s">
        <v>41</v>
      </c>
      <c r="C6021" s="0" t="s">
        <v>39</v>
      </c>
      <c r="D6021" s="9" t="n">
        <v>43800</v>
      </c>
      <c r="E6021" s="9" t="n">
        <v>43966</v>
      </c>
      <c r="F6021" s="9" t="n">
        <v>43977</v>
      </c>
      <c r="G6021" s="9" t="n">
        <v>43985</v>
      </c>
      <c r="H6021" s="10" t="s">
        <v>36</v>
      </c>
      <c r="I6021" s="0" t="n">
        <v>23</v>
      </c>
      <c r="J6021" s="0" t="n">
        <v>24</v>
      </c>
      <c r="K6021" s="0" t="n">
        <v>144</v>
      </c>
      <c r="L6021" s="0" t="n">
        <v>17</v>
      </c>
      <c r="M6021" s="0" t="n">
        <v>1</v>
      </c>
      <c r="N6021" s="11" t="n">
        <v>0.05</v>
      </c>
      <c r="O6021" s="12" t="n">
        <v>1530.82</v>
      </c>
      <c r="P6021" s="12" t="n">
        <v>2391.9</v>
      </c>
      <c r="Q6021" s="12" t="n">
        <f aca="false">M6021*P6021*(1-N6021)</f>
        <v>2272.305</v>
      </c>
      <c r="R6021" s="12" t="n">
        <f aca="false">M6021*O6021</f>
        <v>1530.82</v>
      </c>
      <c r="S6021" s="12" t="n">
        <f aca="false">Q6021-R6021</f>
        <v>741.485</v>
      </c>
      <c r="T6021" s="11" t="n">
        <f aca="false">IFERROR(S6021/Q6021,0)</f>
        <v>0.326314029146615</v>
      </c>
      <c r="U6021" s="13" t="n">
        <f aca="false">F6021-E6021</f>
        <v>11</v>
      </c>
      <c r="V6021" s="13" t="n">
        <f aca="false">G6021-F6021</f>
        <v>8</v>
      </c>
      <c r="W6021" s="13" t="n">
        <f aca="false">G6021-E6021</f>
        <v>19</v>
      </c>
      <c r="X6021" s="10" t="n">
        <f aca="false">YEAR(E6021)</f>
        <v>2020</v>
      </c>
      <c r="Y6021" s="0" t="str">
        <f aca="false">TEXT(E6021,"yyyy-mm")</f>
        <v>2020-05</v>
      </c>
      <c r="Z6021" s="0" t="str">
        <f aca="false">"Q"&amp;ROUNDUP(MONTH(E6021)/3,0)&amp;"-"&amp;YEAR(E6021)</f>
        <v>Q2-2020</v>
      </c>
    </row>
    <row r="6022" customFormat="false" ht="14.25" hidden="false" customHeight="false" outlineLevel="0" collapsed="false">
      <c r="A6022" s="0" t="s">
        <v>6064</v>
      </c>
      <c r="B6022" s="0" t="s">
        <v>34</v>
      </c>
      <c r="C6022" s="0" t="s">
        <v>48</v>
      </c>
      <c r="D6022" s="9" t="n">
        <v>43900</v>
      </c>
      <c r="E6022" s="9" t="n">
        <v>43967</v>
      </c>
      <c r="F6022" s="9" t="n">
        <v>43977</v>
      </c>
      <c r="G6022" s="9" t="n">
        <v>43978</v>
      </c>
      <c r="H6022" s="10" t="s">
        <v>36</v>
      </c>
      <c r="I6022" s="0" t="n">
        <v>7</v>
      </c>
      <c r="J6022" s="0" t="n">
        <v>20</v>
      </c>
      <c r="K6022" s="0" t="n">
        <v>21</v>
      </c>
      <c r="L6022" s="0" t="n">
        <v>32</v>
      </c>
      <c r="M6022" s="0" t="n">
        <v>7</v>
      </c>
      <c r="N6022" s="11" t="n">
        <v>0.05</v>
      </c>
      <c r="O6022" s="12" t="n">
        <v>571.18</v>
      </c>
      <c r="P6022" s="12" t="n">
        <v>1038.5</v>
      </c>
      <c r="Q6022" s="12" t="n">
        <f aca="false">M6022*P6022*(1-N6022)</f>
        <v>6906.025</v>
      </c>
      <c r="R6022" s="12" t="n">
        <f aca="false">M6022*O6022</f>
        <v>3998.26</v>
      </c>
      <c r="S6022" s="12" t="n">
        <f aca="false">Q6022-R6022</f>
        <v>2907.765</v>
      </c>
      <c r="T6022" s="11" t="n">
        <f aca="false">IFERROR(S6022/Q6022,0)</f>
        <v>0.421047563540532</v>
      </c>
      <c r="U6022" s="13" t="n">
        <f aca="false">F6022-E6022</f>
        <v>10</v>
      </c>
      <c r="V6022" s="13" t="n">
        <f aca="false">G6022-F6022</f>
        <v>1</v>
      </c>
      <c r="W6022" s="13" t="n">
        <f aca="false">G6022-E6022</f>
        <v>11</v>
      </c>
      <c r="X6022" s="10" t="n">
        <f aca="false">YEAR(E6022)</f>
        <v>2020</v>
      </c>
      <c r="Y6022" s="0" t="str">
        <f aca="false">TEXT(E6022,"yyyy-mm")</f>
        <v>2020-05</v>
      </c>
      <c r="Z6022" s="0" t="str">
        <f aca="false">"Q"&amp;ROUNDUP(MONTH(E6022)/3,0)&amp;"-"&amp;YEAR(E6022)</f>
        <v>Q2-2020</v>
      </c>
    </row>
    <row r="6023" customFormat="false" ht="14.25" hidden="false" customHeight="false" outlineLevel="0" collapsed="false">
      <c r="A6023" s="0" t="s">
        <v>6065</v>
      </c>
      <c r="B6023" s="0" t="s">
        <v>34</v>
      </c>
      <c r="C6023" s="0" t="s">
        <v>39</v>
      </c>
      <c r="D6023" s="9" t="n">
        <v>43900</v>
      </c>
      <c r="E6023" s="9" t="n">
        <v>43967</v>
      </c>
      <c r="F6023" s="9" t="n">
        <v>43994</v>
      </c>
      <c r="G6023" s="9" t="n">
        <v>44004</v>
      </c>
      <c r="H6023" s="10" t="s">
        <v>36</v>
      </c>
      <c r="I6023" s="0" t="n">
        <v>10</v>
      </c>
      <c r="J6023" s="0" t="n">
        <v>9</v>
      </c>
      <c r="K6023" s="0" t="n">
        <v>129</v>
      </c>
      <c r="L6023" s="0" t="n">
        <v>25</v>
      </c>
      <c r="M6023" s="0" t="n">
        <v>6</v>
      </c>
      <c r="N6023" s="11" t="n">
        <v>0.1</v>
      </c>
      <c r="O6023" s="12" t="n">
        <v>1092.23</v>
      </c>
      <c r="P6023" s="12" t="n">
        <v>1916.2</v>
      </c>
      <c r="Q6023" s="12" t="n">
        <f aca="false">M6023*P6023*(1-N6023)</f>
        <v>10347.48</v>
      </c>
      <c r="R6023" s="12" t="n">
        <f aca="false">M6023*O6023</f>
        <v>6553.38</v>
      </c>
      <c r="S6023" s="12" t="n">
        <f aca="false">Q6023-R6023</f>
        <v>3794.1</v>
      </c>
      <c r="T6023" s="11" t="n">
        <f aca="false">IFERROR(S6023/Q6023,0)</f>
        <v>0.366668986071971</v>
      </c>
      <c r="U6023" s="13" t="n">
        <f aca="false">F6023-E6023</f>
        <v>27</v>
      </c>
      <c r="V6023" s="13" t="n">
        <f aca="false">G6023-F6023</f>
        <v>10</v>
      </c>
      <c r="W6023" s="13" t="n">
        <f aca="false">G6023-E6023</f>
        <v>37</v>
      </c>
      <c r="X6023" s="10" t="n">
        <f aca="false">YEAR(E6023)</f>
        <v>2020</v>
      </c>
      <c r="Y6023" s="0" t="str">
        <f aca="false">TEXT(E6023,"yyyy-mm")</f>
        <v>2020-05</v>
      </c>
      <c r="Z6023" s="0" t="str">
        <f aca="false">"Q"&amp;ROUNDUP(MONTH(E6023)/3,0)&amp;"-"&amp;YEAR(E6023)</f>
        <v>Q2-2020</v>
      </c>
    </row>
    <row r="6024" customFormat="false" ht="14.25" hidden="false" customHeight="false" outlineLevel="0" collapsed="false">
      <c r="A6024" s="0" t="s">
        <v>6066</v>
      </c>
      <c r="B6024" s="0" t="s">
        <v>38</v>
      </c>
      <c r="C6024" s="0" t="s">
        <v>46</v>
      </c>
      <c r="D6024" s="9" t="n">
        <v>43800</v>
      </c>
      <c r="E6024" s="9" t="n">
        <v>43967</v>
      </c>
      <c r="F6024" s="9" t="n">
        <v>43987</v>
      </c>
      <c r="G6024" s="9" t="n">
        <v>43988</v>
      </c>
      <c r="H6024" s="10" t="s">
        <v>36</v>
      </c>
      <c r="I6024" s="0" t="n">
        <v>17</v>
      </c>
      <c r="J6024" s="0" t="n">
        <v>46</v>
      </c>
      <c r="K6024" s="0" t="n">
        <v>288</v>
      </c>
      <c r="L6024" s="0" t="n">
        <v>47</v>
      </c>
      <c r="M6024" s="0" t="n">
        <v>2</v>
      </c>
      <c r="N6024" s="11" t="n">
        <v>0.075</v>
      </c>
      <c r="O6024" s="12" t="n">
        <v>1503.48</v>
      </c>
      <c r="P6024" s="12" t="n">
        <v>2733.6</v>
      </c>
      <c r="Q6024" s="12" t="n">
        <f aca="false">M6024*P6024*(1-N6024)</f>
        <v>5057.16</v>
      </c>
      <c r="R6024" s="12" t="n">
        <f aca="false">M6024*O6024</f>
        <v>3006.96</v>
      </c>
      <c r="S6024" s="12" t="n">
        <f aca="false">Q6024-R6024</f>
        <v>2050.2</v>
      </c>
      <c r="T6024" s="11" t="n">
        <f aca="false">IFERROR(S6024/Q6024,0)</f>
        <v>0.405405405405405</v>
      </c>
      <c r="U6024" s="13" t="n">
        <f aca="false">F6024-E6024</f>
        <v>20</v>
      </c>
      <c r="V6024" s="13" t="n">
        <f aca="false">G6024-F6024</f>
        <v>1</v>
      </c>
      <c r="W6024" s="13" t="n">
        <f aca="false">G6024-E6024</f>
        <v>21</v>
      </c>
      <c r="X6024" s="10" t="n">
        <f aca="false">YEAR(E6024)</f>
        <v>2020</v>
      </c>
      <c r="Y6024" s="0" t="str">
        <f aca="false">TEXT(E6024,"yyyy-mm")</f>
        <v>2020-05</v>
      </c>
      <c r="Z6024" s="0" t="str">
        <f aca="false">"Q"&amp;ROUNDUP(MONTH(E6024)/3,0)&amp;"-"&amp;YEAR(E6024)</f>
        <v>Q2-2020</v>
      </c>
    </row>
    <row r="6025" customFormat="false" ht="14.25" hidden="false" customHeight="false" outlineLevel="0" collapsed="false">
      <c r="A6025" s="0" t="s">
        <v>6067</v>
      </c>
      <c r="B6025" s="0" t="s">
        <v>34</v>
      </c>
      <c r="C6025" s="0" t="s">
        <v>58</v>
      </c>
      <c r="D6025" s="9" t="n">
        <v>43900</v>
      </c>
      <c r="E6025" s="9" t="n">
        <v>43967</v>
      </c>
      <c r="F6025" s="9" t="n">
        <v>43983</v>
      </c>
      <c r="G6025" s="9" t="n">
        <v>43987</v>
      </c>
      <c r="H6025" s="10" t="s">
        <v>36</v>
      </c>
      <c r="I6025" s="0" t="n">
        <v>5</v>
      </c>
      <c r="J6025" s="0" t="n">
        <v>23</v>
      </c>
      <c r="K6025" s="0" t="n">
        <v>359</v>
      </c>
      <c r="L6025" s="0" t="n">
        <v>5</v>
      </c>
      <c r="M6025" s="0" t="n">
        <v>1</v>
      </c>
      <c r="N6025" s="11" t="n">
        <v>0.075</v>
      </c>
      <c r="O6025" s="12" t="n">
        <v>868.05</v>
      </c>
      <c r="P6025" s="12" t="n">
        <v>1098.8</v>
      </c>
      <c r="Q6025" s="12" t="n">
        <f aca="false">M6025*P6025*(1-N6025)</f>
        <v>1016.39</v>
      </c>
      <c r="R6025" s="12" t="n">
        <f aca="false">M6025*O6025</f>
        <v>868.05</v>
      </c>
      <c r="S6025" s="12" t="n">
        <f aca="false">Q6025-R6025</f>
        <v>148.34</v>
      </c>
      <c r="T6025" s="11" t="n">
        <f aca="false">IFERROR(S6025/Q6025,0)</f>
        <v>0.145947913694546</v>
      </c>
      <c r="U6025" s="13" t="n">
        <f aca="false">F6025-E6025</f>
        <v>16</v>
      </c>
      <c r="V6025" s="13" t="n">
        <f aca="false">G6025-F6025</f>
        <v>4</v>
      </c>
      <c r="W6025" s="13" t="n">
        <f aca="false">G6025-E6025</f>
        <v>20</v>
      </c>
      <c r="X6025" s="10" t="n">
        <f aca="false">YEAR(E6025)</f>
        <v>2020</v>
      </c>
      <c r="Y6025" s="0" t="str">
        <f aca="false">TEXT(E6025,"yyyy-mm")</f>
        <v>2020-05</v>
      </c>
      <c r="Z6025" s="0" t="str">
        <f aca="false">"Q"&amp;ROUNDUP(MONTH(E6025)/3,0)&amp;"-"&amp;YEAR(E6025)</f>
        <v>Q2-2020</v>
      </c>
    </row>
    <row r="6026" customFormat="false" ht="14.25" hidden="false" customHeight="false" outlineLevel="0" collapsed="false">
      <c r="A6026" s="0" t="s">
        <v>6068</v>
      </c>
      <c r="B6026" s="0" t="s">
        <v>34</v>
      </c>
      <c r="C6026" s="0" t="s">
        <v>35</v>
      </c>
      <c r="D6026" s="9" t="n">
        <v>43800</v>
      </c>
      <c r="E6026" s="9" t="n">
        <v>43967</v>
      </c>
      <c r="F6026" s="9" t="n">
        <v>43984</v>
      </c>
      <c r="G6026" s="9" t="n">
        <v>43994</v>
      </c>
      <c r="H6026" s="10" t="s">
        <v>36</v>
      </c>
      <c r="I6026" s="0" t="n">
        <v>3</v>
      </c>
      <c r="J6026" s="0" t="n">
        <v>33</v>
      </c>
      <c r="K6026" s="0" t="n">
        <v>219</v>
      </c>
      <c r="L6026" s="0" t="n">
        <v>9</v>
      </c>
      <c r="M6026" s="0" t="n">
        <v>1</v>
      </c>
      <c r="N6026" s="11" t="n">
        <v>0.15</v>
      </c>
      <c r="O6026" s="12" t="n">
        <v>726.28</v>
      </c>
      <c r="P6026" s="12" t="n">
        <v>1815.7</v>
      </c>
      <c r="Q6026" s="12" t="n">
        <f aca="false">M6026*P6026*(1-N6026)</f>
        <v>1543.345</v>
      </c>
      <c r="R6026" s="12" t="n">
        <f aca="false">M6026*O6026</f>
        <v>726.28</v>
      </c>
      <c r="S6026" s="12" t="n">
        <f aca="false">Q6026-R6026</f>
        <v>817.065</v>
      </c>
      <c r="T6026" s="11" t="n">
        <f aca="false">IFERROR(S6026/Q6026,0)</f>
        <v>0.529411764705882</v>
      </c>
      <c r="U6026" s="13" t="n">
        <f aca="false">F6026-E6026</f>
        <v>17</v>
      </c>
      <c r="V6026" s="13" t="n">
        <f aca="false">G6026-F6026</f>
        <v>10</v>
      </c>
      <c r="W6026" s="13" t="n">
        <f aca="false">G6026-E6026</f>
        <v>27</v>
      </c>
      <c r="X6026" s="10" t="n">
        <f aca="false">YEAR(E6026)</f>
        <v>2020</v>
      </c>
      <c r="Y6026" s="0" t="str">
        <f aca="false">TEXT(E6026,"yyyy-mm")</f>
        <v>2020-05</v>
      </c>
      <c r="Z6026" s="0" t="str">
        <f aca="false">"Q"&amp;ROUNDUP(MONTH(E6026)/3,0)&amp;"-"&amp;YEAR(E6026)</f>
        <v>Q2-2020</v>
      </c>
    </row>
    <row r="6027" customFormat="false" ht="14.25" hidden="false" customHeight="false" outlineLevel="0" collapsed="false">
      <c r="A6027" s="0" t="s">
        <v>6069</v>
      </c>
      <c r="B6027" s="0" t="s">
        <v>34</v>
      </c>
      <c r="C6027" s="0" t="s">
        <v>48</v>
      </c>
      <c r="D6027" s="9" t="n">
        <v>43800</v>
      </c>
      <c r="E6027" s="9" t="n">
        <v>43967</v>
      </c>
      <c r="F6027" s="9" t="n">
        <v>43989</v>
      </c>
      <c r="G6027" s="9" t="n">
        <v>43996</v>
      </c>
      <c r="H6027" s="10" t="s">
        <v>36</v>
      </c>
      <c r="I6027" s="0" t="n">
        <v>5</v>
      </c>
      <c r="J6027" s="0" t="n">
        <v>4</v>
      </c>
      <c r="K6027" s="0" t="n">
        <v>28</v>
      </c>
      <c r="L6027" s="0" t="n">
        <v>45</v>
      </c>
      <c r="M6027" s="0" t="n">
        <v>7</v>
      </c>
      <c r="N6027" s="11" t="n">
        <v>0.1</v>
      </c>
      <c r="O6027" s="12" t="n">
        <v>709.87</v>
      </c>
      <c r="P6027" s="12" t="n">
        <v>1092.1</v>
      </c>
      <c r="Q6027" s="12" t="n">
        <f aca="false">M6027*P6027*(1-N6027)</f>
        <v>6880.23</v>
      </c>
      <c r="R6027" s="12" t="n">
        <f aca="false">M6027*O6027</f>
        <v>4969.09</v>
      </c>
      <c r="S6027" s="12" t="n">
        <f aca="false">Q6027-R6027</f>
        <v>1911.14</v>
      </c>
      <c r="T6027" s="11" t="n">
        <f aca="false">IFERROR(S6027/Q6027,0)</f>
        <v>0.277772690738536</v>
      </c>
      <c r="U6027" s="13" t="n">
        <f aca="false">F6027-E6027</f>
        <v>22</v>
      </c>
      <c r="V6027" s="13" t="n">
        <f aca="false">G6027-F6027</f>
        <v>7</v>
      </c>
      <c r="W6027" s="13" t="n">
        <f aca="false">G6027-E6027</f>
        <v>29</v>
      </c>
      <c r="X6027" s="10" t="n">
        <f aca="false">YEAR(E6027)</f>
        <v>2020</v>
      </c>
      <c r="Y6027" s="0" t="str">
        <f aca="false">TEXT(E6027,"yyyy-mm")</f>
        <v>2020-05</v>
      </c>
      <c r="Z6027" s="0" t="str">
        <f aca="false">"Q"&amp;ROUNDUP(MONTH(E6027)/3,0)&amp;"-"&amp;YEAR(E6027)</f>
        <v>Q2-2020</v>
      </c>
    </row>
    <row r="6028" customFormat="false" ht="14.25" hidden="false" customHeight="false" outlineLevel="0" collapsed="false">
      <c r="A6028" s="0" t="s">
        <v>6070</v>
      </c>
      <c r="B6028" s="0" t="s">
        <v>34</v>
      </c>
      <c r="C6028" s="0" t="s">
        <v>46</v>
      </c>
      <c r="D6028" s="9" t="n">
        <v>43800</v>
      </c>
      <c r="E6028" s="9" t="n">
        <v>43967</v>
      </c>
      <c r="F6028" s="9" t="n">
        <v>43989</v>
      </c>
      <c r="G6028" s="9" t="n">
        <v>43995</v>
      </c>
      <c r="H6028" s="10" t="s">
        <v>36</v>
      </c>
      <c r="I6028" s="0" t="n">
        <v>8</v>
      </c>
      <c r="J6028" s="0" t="n">
        <v>24</v>
      </c>
      <c r="K6028" s="0" t="n">
        <v>301</v>
      </c>
      <c r="L6028" s="0" t="n">
        <v>3</v>
      </c>
      <c r="M6028" s="0" t="n">
        <v>4</v>
      </c>
      <c r="N6028" s="11" t="n">
        <v>0.2</v>
      </c>
      <c r="O6028" s="12" t="n">
        <v>611.44</v>
      </c>
      <c r="P6028" s="12" t="n">
        <v>1132.3</v>
      </c>
      <c r="Q6028" s="12" t="n">
        <f aca="false">M6028*P6028*(1-N6028)</f>
        <v>3623.36</v>
      </c>
      <c r="R6028" s="12" t="n">
        <f aca="false">M6028*O6028</f>
        <v>2445.76</v>
      </c>
      <c r="S6028" s="12" t="n">
        <f aca="false">Q6028-R6028</f>
        <v>1177.6</v>
      </c>
      <c r="T6028" s="11" t="n">
        <f aca="false">IFERROR(S6028/Q6028,0)</f>
        <v>0.325002207895434</v>
      </c>
      <c r="U6028" s="13" t="n">
        <f aca="false">F6028-E6028</f>
        <v>22</v>
      </c>
      <c r="V6028" s="13" t="n">
        <f aca="false">G6028-F6028</f>
        <v>6</v>
      </c>
      <c r="W6028" s="13" t="n">
        <f aca="false">G6028-E6028</f>
        <v>28</v>
      </c>
      <c r="X6028" s="10" t="n">
        <f aca="false">YEAR(E6028)</f>
        <v>2020</v>
      </c>
      <c r="Y6028" s="0" t="str">
        <f aca="false">TEXT(E6028,"yyyy-mm")</f>
        <v>2020-05</v>
      </c>
      <c r="Z6028" s="0" t="str">
        <f aca="false">"Q"&amp;ROUNDUP(MONTH(E6028)/3,0)&amp;"-"&amp;YEAR(E6028)</f>
        <v>Q2-2020</v>
      </c>
    </row>
    <row r="6029" customFormat="false" ht="14.25" hidden="false" customHeight="false" outlineLevel="0" collapsed="false">
      <c r="A6029" s="0" t="s">
        <v>6071</v>
      </c>
      <c r="B6029" s="0" t="s">
        <v>34</v>
      </c>
      <c r="C6029" s="0" t="s">
        <v>39</v>
      </c>
      <c r="D6029" s="9" t="n">
        <v>43800</v>
      </c>
      <c r="E6029" s="9" t="n">
        <v>43967</v>
      </c>
      <c r="F6029" s="9" t="n">
        <v>43993</v>
      </c>
      <c r="G6029" s="9" t="n">
        <v>44000</v>
      </c>
      <c r="H6029" s="10" t="s">
        <v>36</v>
      </c>
      <c r="I6029" s="0" t="n">
        <v>2</v>
      </c>
      <c r="J6029" s="0" t="n">
        <v>17</v>
      </c>
      <c r="K6029" s="0" t="n">
        <v>182</v>
      </c>
      <c r="L6029" s="0" t="n">
        <v>10</v>
      </c>
      <c r="M6029" s="0" t="n">
        <v>7</v>
      </c>
      <c r="N6029" s="11" t="n">
        <v>0.05</v>
      </c>
      <c r="O6029" s="12" t="n">
        <v>1689.47</v>
      </c>
      <c r="P6029" s="12" t="n">
        <v>2639.8</v>
      </c>
      <c r="Q6029" s="12" t="n">
        <f aca="false">M6029*P6029*(1-N6029)</f>
        <v>17554.67</v>
      </c>
      <c r="R6029" s="12" t="n">
        <f aca="false">M6029*O6029</f>
        <v>11826.29</v>
      </c>
      <c r="S6029" s="12" t="n">
        <f aca="false">Q6029-R6029</f>
        <v>5728.38</v>
      </c>
      <c r="T6029" s="11" t="n">
        <f aca="false">IFERROR(S6029/Q6029,0)</f>
        <v>0.326316586982267</v>
      </c>
      <c r="U6029" s="13" t="n">
        <f aca="false">F6029-E6029</f>
        <v>26</v>
      </c>
      <c r="V6029" s="13" t="n">
        <f aca="false">G6029-F6029</f>
        <v>7</v>
      </c>
      <c r="W6029" s="13" t="n">
        <f aca="false">G6029-E6029</f>
        <v>33</v>
      </c>
      <c r="X6029" s="10" t="n">
        <f aca="false">YEAR(E6029)</f>
        <v>2020</v>
      </c>
      <c r="Y6029" s="0" t="str">
        <f aca="false">TEXT(E6029,"yyyy-mm")</f>
        <v>2020-05</v>
      </c>
      <c r="Z6029" s="0" t="str">
        <f aca="false">"Q"&amp;ROUNDUP(MONTH(E6029)/3,0)&amp;"-"&amp;YEAR(E6029)</f>
        <v>Q2-2020</v>
      </c>
    </row>
    <row r="6030" customFormat="false" ht="14.25" hidden="false" customHeight="false" outlineLevel="0" collapsed="false">
      <c r="A6030" s="0" t="s">
        <v>6072</v>
      </c>
      <c r="B6030" s="0" t="s">
        <v>38</v>
      </c>
      <c r="C6030" s="0" t="s">
        <v>39</v>
      </c>
      <c r="D6030" s="9" t="n">
        <v>43900</v>
      </c>
      <c r="E6030" s="9" t="n">
        <v>43967</v>
      </c>
      <c r="F6030" s="9" t="n">
        <v>43980</v>
      </c>
      <c r="G6030" s="9" t="n">
        <v>43981</v>
      </c>
      <c r="H6030" s="10" t="s">
        <v>36</v>
      </c>
      <c r="I6030" s="0" t="n">
        <v>18</v>
      </c>
      <c r="J6030" s="0" t="n">
        <v>36</v>
      </c>
      <c r="K6030" s="0" t="n">
        <v>158</v>
      </c>
      <c r="L6030" s="0" t="n">
        <v>8</v>
      </c>
      <c r="M6030" s="0" t="n">
        <v>8</v>
      </c>
      <c r="N6030" s="11" t="n">
        <v>0.075</v>
      </c>
      <c r="O6030" s="12" t="n">
        <v>2199.95</v>
      </c>
      <c r="P6030" s="12" t="n">
        <v>3999.9</v>
      </c>
      <c r="Q6030" s="12" t="n">
        <f aca="false">M6030*P6030*(1-N6030)</f>
        <v>29599.26</v>
      </c>
      <c r="R6030" s="12" t="n">
        <f aca="false">M6030*O6030</f>
        <v>17599.6</v>
      </c>
      <c r="S6030" s="12" t="n">
        <f aca="false">Q6030-R6030</f>
        <v>11999.66</v>
      </c>
      <c r="T6030" s="11" t="n">
        <f aca="false">IFERROR(S6030/Q6030,0)</f>
        <v>0.40540405402027</v>
      </c>
      <c r="U6030" s="13" t="n">
        <f aca="false">F6030-E6030</f>
        <v>13</v>
      </c>
      <c r="V6030" s="13" t="n">
        <f aca="false">G6030-F6030</f>
        <v>1</v>
      </c>
      <c r="W6030" s="13" t="n">
        <f aca="false">G6030-E6030</f>
        <v>14</v>
      </c>
      <c r="X6030" s="10" t="n">
        <f aca="false">YEAR(E6030)</f>
        <v>2020</v>
      </c>
      <c r="Y6030" s="0" t="str">
        <f aca="false">TEXT(E6030,"yyyy-mm")</f>
        <v>2020-05</v>
      </c>
      <c r="Z6030" s="0" t="str">
        <f aca="false">"Q"&amp;ROUNDUP(MONTH(E6030)/3,0)&amp;"-"&amp;YEAR(E6030)</f>
        <v>Q2-2020</v>
      </c>
    </row>
    <row r="6031" customFormat="false" ht="14.25" hidden="false" customHeight="false" outlineLevel="0" collapsed="false">
      <c r="A6031" s="0" t="s">
        <v>6073</v>
      </c>
      <c r="B6031" s="0" t="s">
        <v>41</v>
      </c>
      <c r="C6031" s="0" t="s">
        <v>35</v>
      </c>
      <c r="D6031" s="9" t="n">
        <v>43900</v>
      </c>
      <c r="E6031" s="9" t="n">
        <v>43967</v>
      </c>
      <c r="F6031" s="9" t="n">
        <v>43995</v>
      </c>
      <c r="G6031" s="9" t="n">
        <v>43996</v>
      </c>
      <c r="H6031" s="10" t="s">
        <v>36</v>
      </c>
      <c r="I6031" s="0" t="n">
        <v>23</v>
      </c>
      <c r="J6031" s="0" t="n">
        <v>6</v>
      </c>
      <c r="K6031" s="0" t="n">
        <v>249</v>
      </c>
      <c r="L6031" s="0" t="n">
        <v>14</v>
      </c>
      <c r="M6031" s="0" t="n">
        <v>3</v>
      </c>
      <c r="N6031" s="11" t="n">
        <v>0.3</v>
      </c>
      <c r="O6031" s="12" t="n">
        <v>2808.98</v>
      </c>
      <c r="P6031" s="12" t="n">
        <v>3745.3</v>
      </c>
      <c r="Q6031" s="12" t="n">
        <f aca="false">M6031*P6031*(1-N6031)</f>
        <v>7865.13</v>
      </c>
      <c r="R6031" s="12" t="n">
        <f aca="false">M6031*O6031</f>
        <v>8426.94</v>
      </c>
      <c r="S6031" s="12" t="n">
        <f aca="false">Q6031-R6031</f>
        <v>-561.81</v>
      </c>
      <c r="T6031" s="11" t="n">
        <f aca="false">IFERROR(S6031/Q6031,0)</f>
        <v>-0.0714304785807737</v>
      </c>
      <c r="U6031" s="13" t="n">
        <f aca="false">F6031-E6031</f>
        <v>28</v>
      </c>
      <c r="V6031" s="13" t="n">
        <f aca="false">G6031-F6031</f>
        <v>1</v>
      </c>
      <c r="W6031" s="13" t="n">
        <f aca="false">G6031-E6031</f>
        <v>29</v>
      </c>
      <c r="X6031" s="10" t="n">
        <f aca="false">YEAR(E6031)</f>
        <v>2020</v>
      </c>
      <c r="Y6031" s="0" t="str">
        <f aca="false">TEXT(E6031,"yyyy-mm")</f>
        <v>2020-05</v>
      </c>
      <c r="Z6031" s="0" t="str">
        <f aca="false">"Q"&amp;ROUNDUP(MONTH(E6031)/3,0)&amp;"-"&amp;YEAR(E6031)</f>
        <v>Q2-2020</v>
      </c>
    </row>
    <row r="6032" customFormat="false" ht="14.25" hidden="false" customHeight="false" outlineLevel="0" collapsed="false">
      <c r="A6032" s="0" t="s">
        <v>6074</v>
      </c>
      <c r="B6032" s="0" t="s">
        <v>38</v>
      </c>
      <c r="C6032" s="0" t="s">
        <v>58</v>
      </c>
      <c r="D6032" s="9" t="n">
        <v>43800</v>
      </c>
      <c r="E6032" s="9" t="n">
        <v>43967</v>
      </c>
      <c r="F6032" s="9" t="n">
        <v>43989</v>
      </c>
      <c r="G6032" s="9" t="n">
        <v>43998</v>
      </c>
      <c r="H6032" s="10" t="s">
        <v>36</v>
      </c>
      <c r="I6032" s="0" t="n">
        <v>14</v>
      </c>
      <c r="J6032" s="0" t="n">
        <v>48</v>
      </c>
      <c r="K6032" s="0" t="n">
        <v>350</v>
      </c>
      <c r="L6032" s="0" t="n">
        <v>21</v>
      </c>
      <c r="M6032" s="0" t="n">
        <v>7</v>
      </c>
      <c r="N6032" s="11" t="n">
        <v>0.1</v>
      </c>
      <c r="O6032" s="12" t="n">
        <v>3167.76</v>
      </c>
      <c r="P6032" s="12" t="n">
        <v>5279.6</v>
      </c>
      <c r="Q6032" s="12" t="n">
        <f aca="false">M6032*P6032*(1-N6032)</f>
        <v>33261.48</v>
      </c>
      <c r="R6032" s="12" t="n">
        <f aca="false">M6032*O6032</f>
        <v>22174.32</v>
      </c>
      <c r="S6032" s="12" t="n">
        <f aca="false">Q6032-R6032</f>
        <v>11087.16</v>
      </c>
      <c r="T6032" s="11" t="n">
        <f aca="false">IFERROR(S6032/Q6032,0)</f>
        <v>0.333333333333333</v>
      </c>
      <c r="U6032" s="13" t="n">
        <f aca="false">F6032-E6032</f>
        <v>22</v>
      </c>
      <c r="V6032" s="13" t="n">
        <f aca="false">G6032-F6032</f>
        <v>9</v>
      </c>
      <c r="W6032" s="13" t="n">
        <f aca="false">G6032-E6032</f>
        <v>31</v>
      </c>
      <c r="X6032" s="10" t="n">
        <f aca="false">YEAR(E6032)</f>
        <v>2020</v>
      </c>
      <c r="Y6032" s="0" t="str">
        <f aca="false">TEXT(E6032,"yyyy-mm")</f>
        <v>2020-05</v>
      </c>
      <c r="Z6032" s="0" t="str">
        <f aca="false">"Q"&amp;ROUNDUP(MONTH(E6032)/3,0)&amp;"-"&amp;YEAR(E6032)</f>
        <v>Q2-2020</v>
      </c>
    </row>
    <row r="6033" customFormat="false" ht="14.25" hidden="false" customHeight="false" outlineLevel="0" collapsed="false">
      <c r="A6033" s="0" t="s">
        <v>6075</v>
      </c>
      <c r="B6033" s="0" t="s">
        <v>34</v>
      </c>
      <c r="C6033" s="0" t="s">
        <v>39</v>
      </c>
      <c r="D6033" s="9" t="n">
        <v>43900</v>
      </c>
      <c r="E6033" s="9" t="n">
        <v>43967</v>
      </c>
      <c r="F6033" s="9" t="n">
        <v>43982</v>
      </c>
      <c r="G6033" s="9" t="n">
        <v>43991</v>
      </c>
      <c r="H6033" s="10" t="s">
        <v>36</v>
      </c>
      <c r="I6033" s="0" t="n">
        <v>1</v>
      </c>
      <c r="J6033" s="0" t="n">
        <v>10</v>
      </c>
      <c r="K6033" s="0" t="n">
        <v>183</v>
      </c>
      <c r="L6033" s="0" t="n">
        <v>4</v>
      </c>
      <c r="M6033" s="0" t="n">
        <v>5</v>
      </c>
      <c r="N6033" s="11" t="n">
        <v>0.15</v>
      </c>
      <c r="O6033" s="12" t="n">
        <v>462.3</v>
      </c>
      <c r="P6033" s="12" t="n">
        <v>1005</v>
      </c>
      <c r="Q6033" s="12" t="n">
        <f aca="false">M6033*P6033*(1-N6033)</f>
        <v>4271.25</v>
      </c>
      <c r="R6033" s="12" t="n">
        <f aca="false">M6033*O6033</f>
        <v>2311.5</v>
      </c>
      <c r="S6033" s="12" t="n">
        <f aca="false">Q6033-R6033</f>
        <v>1959.75</v>
      </c>
      <c r="T6033" s="11" t="n">
        <f aca="false">IFERROR(S6033/Q6033,0)</f>
        <v>0.458823529411765</v>
      </c>
      <c r="U6033" s="13" t="n">
        <f aca="false">F6033-E6033</f>
        <v>15</v>
      </c>
      <c r="V6033" s="13" t="n">
        <f aca="false">G6033-F6033</f>
        <v>9</v>
      </c>
      <c r="W6033" s="13" t="n">
        <f aca="false">G6033-E6033</f>
        <v>24</v>
      </c>
      <c r="X6033" s="10" t="n">
        <f aca="false">YEAR(E6033)</f>
        <v>2020</v>
      </c>
      <c r="Y6033" s="0" t="str">
        <f aca="false">TEXT(E6033,"yyyy-mm")</f>
        <v>2020-05</v>
      </c>
      <c r="Z6033" s="0" t="str">
        <f aca="false">"Q"&amp;ROUNDUP(MONTH(E6033)/3,0)&amp;"-"&amp;YEAR(E6033)</f>
        <v>Q2-2020</v>
      </c>
    </row>
    <row r="6034" customFormat="false" ht="14.25" hidden="false" customHeight="false" outlineLevel="0" collapsed="false">
      <c r="A6034" s="0" t="s">
        <v>6076</v>
      </c>
      <c r="B6034" s="0" t="s">
        <v>34</v>
      </c>
      <c r="C6034" s="0" t="s">
        <v>39</v>
      </c>
      <c r="D6034" s="9" t="n">
        <v>43900</v>
      </c>
      <c r="E6034" s="9" t="n">
        <v>43968</v>
      </c>
      <c r="F6034" s="9" t="n">
        <v>43979</v>
      </c>
      <c r="G6034" s="9" t="n">
        <v>43985</v>
      </c>
      <c r="H6034" s="10" t="s">
        <v>36</v>
      </c>
      <c r="I6034" s="0" t="n">
        <v>8</v>
      </c>
      <c r="J6034" s="0" t="n">
        <v>17</v>
      </c>
      <c r="K6034" s="0" t="n">
        <v>164</v>
      </c>
      <c r="L6034" s="0" t="n">
        <v>37</v>
      </c>
      <c r="M6034" s="0" t="n">
        <v>4</v>
      </c>
      <c r="N6034" s="11" t="n">
        <v>0.05</v>
      </c>
      <c r="O6034" s="12" t="n">
        <v>3142.23</v>
      </c>
      <c r="P6034" s="12" t="n">
        <v>3879.3</v>
      </c>
      <c r="Q6034" s="12" t="n">
        <f aca="false">M6034*P6034*(1-N6034)</f>
        <v>14741.34</v>
      </c>
      <c r="R6034" s="12" t="n">
        <f aca="false">M6034*O6034</f>
        <v>12568.92</v>
      </c>
      <c r="S6034" s="12" t="n">
        <f aca="false">Q6034-R6034</f>
        <v>2172.42</v>
      </c>
      <c r="T6034" s="11" t="n">
        <f aca="false">IFERROR(S6034/Q6034,0)</f>
        <v>0.14736923508989</v>
      </c>
      <c r="U6034" s="13" t="n">
        <f aca="false">F6034-E6034</f>
        <v>11</v>
      </c>
      <c r="V6034" s="13" t="n">
        <f aca="false">G6034-F6034</f>
        <v>6</v>
      </c>
      <c r="W6034" s="13" t="n">
        <f aca="false">G6034-E6034</f>
        <v>17</v>
      </c>
      <c r="X6034" s="10" t="n">
        <f aca="false">YEAR(E6034)</f>
        <v>2020</v>
      </c>
      <c r="Y6034" s="0" t="str">
        <f aca="false">TEXT(E6034,"yyyy-mm")</f>
        <v>2020-05</v>
      </c>
      <c r="Z6034" s="0" t="str">
        <f aca="false">"Q"&amp;ROUNDUP(MONTH(E6034)/3,0)&amp;"-"&amp;YEAR(E6034)</f>
        <v>Q2-2020</v>
      </c>
    </row>
    <row r="6035" customFormat="false" ht="14.25" hidden="false" customHeight="false" outlineLevel="0" collapsed="false">
      <c r="A6035" s="0" t="s">
        <v>6077</v>
      </c>
      <c r="B6035" s="0" t="s">
        <v>41</v>
      </c>
      <c r="C6035" s="0" t="s">
        <v>46</v>
      </c>
      <c r="D6035" s="9" t="n">
        <v>43800</v>
      </c>
      <c r="E6035" s="9" t="n">
        <v>43968</v>
      </c>
      <c r="F6035" s="9" t="n">
        <v>43983</v>
      </c>
      <c r="G6035" s="9" t="n">
        <v>43993</v>
      </c>
      <c r="H6035" s="10" t="s">
        <v>36</v>
      </c>
      <c r="I6035" s="0" t="n">
        <v>23</v>
      </c>
      <c r="J6035" s="0" t="n">
        <v>40</v>
      </c>
      <c r="K6035" s="0" t="n">
        <v>291</v>
      </c>
      <c r="L6035" s="0" t="n">
        <v>5</v>
      </c>
      <c r="M6035" s="0" t="n">
        <v>6</v>
      </c>
      <c r="N6035" s="11" t="n">
        <v>0.1</v>
      </c>
      <c r="O6035" s="12" t="n">
        <v>1707.7</v>
      </c>
      <c r="P6035" s="12" t="n">
        <v>3557.7</v>
      </c>
      <c r="Q6035" s="12" t="n">
        <f aca="false">M6035*P6035*(1-N6035)</f>
        <v>19211.58</v>
      </c>
      <c r="R6035" s="12" t="n">
        <f aca="false">M6035*O6035</f>
        <v>10246.2</v>
      </c>
      <c r="S6035" s="12" t="n">
        <f aca="false">Q6035-R6035</f>
        <v>8965.38</v>
      </c>
      <c r="T6035" s="11" t="n">
        <f aca="false">IFERROR(S6035/Q6035,0)</f>
        <v>0.466665417420118</v>
      </c>
      <c r="U6035" s="13" t="n">
        <f aca="false">F6035-E6035</f>
        <v>15</v>
      </c>
      <c r="V6035" s="13" t="n">
        <f aca="false">G6035-F6035</f>
        <v>10</v>
      </c>
      <c r="W6035" s="13" t="n">
        <f aca="false">G6035-E6035</f>
        <v>25</v>
      </c>
      <c r="X6035" s="10" t="n">
        <f aca="false">YEAR(E6035)</f>
        <v>2020</v>
      </c>
      <c r="Y6035" s="0" t="str">
        <f aca="false">TEXT(E6035,"yyyy-mm")</f>
        <v>2020-05</v>
      </c>
      <c r="Z6035" s="0" t="str">
        <f aca="false">"Q"&amp;ROUNDUP(MONTH(E6035)/3,0)&amp;"-"&amp;YEAR(E6035)</f>
        <v>Q2-2020</v>
      </c>
    </row>
    <row r="6036" customFormat="false" ht="14.25" hidden="false" customHeight="false" outlineLevel="0" collapsed="false">
      <c r="A6036" s="0" t="s">
        <v>6078</v>
      </c>
      <c r="B6036" s="0" t="s">
        <v>34</v>
      </c>
      <c r="C6036" s="0" t="s">
        <v>39</v>
      </c>
      <c r="D6036" s="9" t="n">
        <v>43900</v>
      </c>
      <c r="E6036" s="9" t="n">
        <v>43968</v>
      </c>
      <c r="F6036" s="9" t="n">
        <v>43978</v>
      </c>
      <c r="G6036" s="9" t="n">
        <v>43982</v>
      </c>
      <c r="H6036" s="10" t="s">
        <v>36</v>
      </c>
      <c r="I6036" s="0" t="n">
        <v>7</v>
      </c>
      <c r="J6036" s="0" t="n">
        <v>25</v>
      </c>
      <c r="K6036" s="0" t="n">
        <v>132</v>
      </c>
      <c r="L6036" s="0" t="n">
        <v>17</v>
      </c>
      <c r="M6036" s="0" t="n">
        <v>7</v>
      </c>
      <c r="N6036" s="11" t="n">
        <v>0.05</v>
      </c>
      <c r="O6036" s="12" t="n">
        <v>4829.36</v>
      </c>
      <c r="P6036" s="12" t="n">
        <v>5681.6</v>
      </c>
      <c r="Q6036" s="12" t="n">
        <f aca="false">M6036*P6036*(1-N6036)</f>
        <v>37782.64</v>
      </c>
      <c r="R6036" s="12" t="n">
        <f aca="false">M6036*O6036</f>
        <v>33805.52</v>
      </c>
      <c r="S6036" s="12" t="n">
        <f aca="false">Q6036-R6036</f>
        <v>3977.12</v>
      </c>
      <c r="T6036" s="11" t="n">
        <f aca="false">IFERROR(S6036/Q6036,0)</f>
        <v>0.105263157894737</v>
      </c>
      <c r="U6036" s="13" t="n">
        <f aca="false">F6036-E6036</f>
        <v>10</v>
      </c>
      <c r="V6036" s="13" t="n">
        <f aca="false">G6036-F6036</f>
        <v>4</v>
      </c>
      <c r="W6036" s="13" t="n">
        <f aca="false">G6036-E6036</f>
        <v>14</v>
      </c>
      <c r="X6036" s="10" t="n">
        <f aca="false">YEAR(E6036)</f>
        <v>2020</v>
      </c>
      <c r="Y6036" s="0" t="str">
        <f aca="false">TEXT(E6036,"yyyy-mm")</f>
        <v>2020-05</v>
      </c>
      <c r="Z6036" s="0" t="str">
        <f aca="false">"Q"&amp;ROUNDUP(MONTH(E6036)/3,0)&amp;"-"&amp;YEAR(E6036)</f>
        <v>Q2-2020</v>
      </c>
    </row>
    <row r="6037" customFormat="false" ht="14.25" hidden="false" customHeight="false" outlineLevel="0" collapsed="false">
      <c r="A6037" s="0" t="s">
        <v>6079</v>
      </c>
      <c r="B6037" s="0" t="s">
        <v>34</v>
      </c>
      <c r="C6037" s="0" t="s">
        <v>39</v>
      </c>
      <c r="D6037" s="9" t="n">
        <v>43900</v>
      </c>
      <c r="E6037" s="9" t="n">
        <v>43968</v>
      </c>
      <c r="F6037" s="9" t="n">
        <v>43976</v>
      </c>
      <c r="G6037" s="9" t="n">
        <v>43979</v>
      </c>
      <c r="H6037" s="10" t="s">
        <v>36</v>
      </c>
      <c r="I6037" s="0" t="n">
        <v>2</v>
      </c>
      <c r="J6037" s="0" t="n">
        <v>4</v>
      </c>
      <c r="K6037" s="0" t="n">
        <v>107</v>
      </c>
      <c r="L6037" s="0" t="n">
        <v>31</v>
      </c>
      <c r="M6037" s="0" t="n">
        <v>4</v>
      </c>
      <c r="N6037" s="11" t="n">
        <v>0.05</v>
      </c>
      <c r="O6037" s="12" t="n">
        <v>2087.59</v>
      </c>
      <c r="P6037" s="12" t="n">
        <v>3865.9</v>
      </c>
      <c r="Q6037" s="12" t="n">
        <f aca="false">M6037*P6037*(1-N6037)</f>
        <v>14690.42</v>
      </c>
      <c r="R6037" s="12" t="n">
        <f aca="false">M6037*O6037</f>
        <v>8350.36</v>
      </c>
      <c r="S6037" s="12" t="n">
        <f aca="false">Q6037-R6037</f>
        <v>6340.06</v>
      </c>
      <c r="T6037" s="11" t="n">
        <f aca="false">IFERROR(S6037/Q6037,0)</f>
        <v>0.43157785822325</v>
      </c>
      <c r="U6037" s="13" t="n">
        <f aca="false">F6037-E6037</f>
        <v>8</v>
      </c>
      <c r="V6037" s="13" t="n">
        <f aca="false">G6037-F6037</f>
        <v>3</v>
      </c>
      <c r="W6037" s="13" t="n">
        <f aca="false">G6037-E6037</f>
        <v>11</v>
      </c>
      <c r="X6037" s="10" t="n">
        <f aca="false">YEAR(E6037)</f>
        <v>2020</v>
      </c>
      <c r="Y6037" s="0" t="str">
        <f aca="false">TEXT(E6037,"yyyy-mm")</f>
        <v>2020-05</v>
      </c>
      <c r="Z6037" s="0" t="str">
        <f aca="false">"Q"&amp;ROUNDUP(MONTH(E6037)/3,0)&amp;"-"&amp;YEAR(E6037)</f>
        <v>Q2-2020</v>
      </c>
    </row>
    <row r="6038" customFormat="false" ht="14.25" hidden="false" customHeight="false" outlineLevel="0" collapsed="false">
      <c r="A6038" s="0" t="s">
        <v>6080</v>
      </c>
      <c r="B6038" s="0" t="s">
        <v>38</v>
      </c>
      <c r="C6038" s="0" t="s">
        <v>39</v>
      </c>
      <c r="D6038" s="9" t="n">
        <v>43900</v>
      </c>
      <c r="E6038" s="9" t="n">
        <v>43968</v>
      </c>
      <c r="F6038" s="9" t="n">
        <v>43982</v>
      </c>
      <c r="G6038" s="9" t="n">
        <v>43990</v>
      </c>
      <c r="H6038" s="10" t="s">
        <v>36</v>
      </c>
      <c r="I6038" s="0" t="n">
        <v>16</v>
      </c>
      <c r="J6038" s="0" t="n">
        <v>29</v>
      </c>
      <c r="K6038" s="0" t="n">
        <v>111</v>
      </c>
      <c r="L6038" s="0" t="n">
        <v>21</v>
      </c>
      <c r="M6038" s="0" t="n">
        <v>7</v>
      </c>
      <c r="N6038" s="11" t="n">
        <v>0.05</v>
      </c>
      <c r="O6038" s="12" t="n">
        <v>1093.31</v>
      </c>
      <c r="P6038" s="12" t="n">
        <v>2666.6</v>
      </c>
      <c r="Q6038" s="12" t="n">
        <f aca="false">M6038*P6038*(1-N6038)</f>
        <v>17732.89</v>
      </c>
      <c r="R6038" s="12" t="n">
        <f aca="false">M6038*O6038</f>
        <v>7653.17</v>
      </c>
      <c r="S6038" s="12" t="n">
        <f aca="false">Q6038-R6038</f>
        <v>10079.72</v>
      </c>
      <c r="T6038" s="11" t="n">
        <f aca="false">IFERROR(S6038/Q6038,0)</f>
        <v>0.568419473644736</v>
      </c>
      <c r="U6038" s="13" t="n">
        <f aca="false">F6038-E6038</f>
        <v>14</v>
      </c>
      <c r="V6038" s="13" t="n">
        <f aca="false">G6038-F6038</f>
        <v>8</v>
      </c>
      <c r="W6038" s="13" t="n">
        <f aca="false">G6038-E6038</f>
        <v>22</v>
      </c>
      <c r="X6038" s="10" t="n">
        <f aca="false">YEAR(E6038)</f>
        <v>2020</v>
      </c>
      <c r="Y6038" s="0" t="str">
        <f aca="false">TEXT(E6038,"yyyy-mm")</f>
        <v>2020-05</v>
      </c>
      <c r="Z6038" s="0" t="str">
        <f aca="false">"Q"&amp;ROUNDUP(MONTH(E6038)/3,0)&amp;"-"&amp;YEAR(E6038)</f>
        <v>Q2-2020</v>
      </c>
    </row>
    <row r="6039" customFormat="false" ht="14.25" hidden="false" customHeight="false" outlineLevel="0" collapsed="false">
      <c r="A6039" s="0" t="s">
        <v>6081</v>
      </c>
      <c r="B6039" s="0" t="s">
        <v>41</v>
      </c>
      <c r="C6039" s="0" t="s">
        <v>46</v>
      </c>
      <c r="D6039" s="9" t="n">
        <v>43900</v>
      </c>
      <c r="E6039" s="9" t="n">
        <v>43968</v>
      </c>
      <c r="F6039" s="9" t="n">
        <v>43976</v>
      </c>
      <c r="G6039" s="9" t="n">
        <v>43978</v>
      </c>
      <c r="H6039" s="10" t="s">
        <v>36</v>
      </c>
      <c r="I6039" s="0" t="n">
        <v>25</v>
      </c>
      <c r="J6039" s="0" t="n">
        <v>41</v>
      </c>
      <c r="K6039" s="0" t="n">
        <v>284</v>
      </c>
      <c r="L6039" s="0" t="n">
        <v>9</v>
      </c>
      <c r="M6039" s="0" t="n">
        <v>3</v>
      </c>
      <c r="N6039" s="11" t="n">
        <v>0.2</v>
      </c>
      <c r="O6039" s="12" t="n">
        <v>2420.11</v>
      </c>
      <c r="P6039" s="12" t="n">
        <v>5902.7</v>
      </c>
      <c r="Q6039" s="12" t="n">
        <f aca="false">M6039*P6039*(1-N6039)</f>
        <v>14166.48</v>
      </c>
      <c r="R6039" s="12" t="n">
        <f aca="false">M6039*O6039</f>
        <v>7260.33</v>
      </c>
      <c r="S6039" s="12" t="n">
        <f aca="false">Q6039-R6039</f>
        <v>6906.15</v>
      </c>
      <c r="T6039" s="11" t="n">
        <f aca="false">IFERROR(S6039/Q6039,0)</f>
        <v>0.487499364697511</v>
      </c>
      <c r="U6039" s="13" t="n">
        <f aca="false">F6039-E6039</f>
        <v>8</v>
      </c>
      <c r="V6039" s="13" t="n">
        <f aca="false">G6039-F6039</f>
        <v>2</v>
      </c>
      <c r="W6039" s="13" t="n">
        <f aca="false">G6039-E6039</f>
        <v>10</v>
      </c>
      <c r="X6039" s="10" t="n">
        <f aca="false">YEAR(E6039)</f>
        <v>2020</v>
      </c>
      <c r="Y6039" s="0" t="str">
        <f aca="false">TEXT(E6039,"yyyy-mm")</f>
        <v>2020-05</v>
      </c>
      <c r="Z6039" s="0" t="str">
        <f aca="false">"Q"&amp;ROUNDUP(MONTH(E6039)/3,0)&amp;"-"&amp;YEAR(E6039)</f>
        <v>Q2-2020</v>
      </c>
    </row>
    <row r="6040" customFormat="false" ht="14.25" hidden="false" customHeight="false" outlineLevel="0" collapsed="false">
      <c r="A6040" s="0" t="s">
        <v>6082</v>
      </c>
      <c r="B6040" s="0" t="s">
        <v>38</v>
      </c>
      <c r="C6040" s="0" t="s">
        <v>48</v>
      </c>
      <c r="D6040" s="9" t="n">
        <v>43900</v>
      </c>
      <c r="E6040" s="9" t="n">
        <v>43968</v>
      </c>
      <c r="F6040" s="9" t="n">
        <v>43971</v>
      </c>
      <c r="G6040" s="9" t="n">
        <v>43972</v>
      </c>
      <c r="H6040" s="10" t="s">
        <v>36</v>
      </c>
      <c r="I6040" s="0" t="n">
        <v>13</v>
      </c>
      <c r="J6040" s="0" t="n">
        <v>29</v>
      </c>
      <c r="K6040" s="0" t="n">
        <v>11</v>
      </c>
      <c r="L6040" s="0" t="n">
        <v>6</v>
      </c>
      <c r="M6040" s="0" t="n">
        <v>3</v>
      </c>
      <c r="N6040" s="11" t="n">
        <v>0.1</v>
      </c>
      <c r="O6040" s="12" t="n">
        <v>1701</v>
      </c>
      <c r="P6040" s="12" t="n">
        <v>3865.9</v>
      </c>
      <c r="Q6040" s="12" t="n">
        <f aca="false">M6040*P6040*(1-N6040)</f>
        <v>10437.93</v>
      </c>
      <c r="R6040" s="12" t="n">
        <f aca="false">M6040*O6040</f>
        <v>5103</v>
      </c>
      <c r="S6040" s="12" t="n">
        <f aca="false">Q6040-R6040</f>
        <v>5334.93</v>
      </c>
      <c r="T6040" s="11" t="n">
        <f aca="false">IFERROR(S6040/Q6040,0)</f>
        <v>0.511109961457875</v>
      </c>
      <c r="U6040" s="13" t="n">
        <f aca="false">F6040-E6040</f>
        <v>3</v>
      </c>
      <c r="V6040" s="13" t="n">
        <f aca="false">G6040-F6040</f>
        <v>1</v>
      </c>
      <c r="W6040" s="13" t="n">
        <f aca="false">G6040-E6040</f>
        <v>4</v>
      </c>
      <c r="X6040" s="10" t="n">
        <f aca="false">YEAR(E6040)</f>
        <v>2020</v>
      </c>
      <c r="Y6040" s="0" t="str">
        <f aca="false">TEXT(E6040,"yyyy-mm")</f>
        <v>2020-05</v>
      </c>
      <c r="Z6040" s="0" t="str">
        <f aca="false">"Q"&amp;ROUNDUP(MONTH(E6040)/3,0)&amp;"-"&amp;YEAR(E6040)</f>
        <v>Q2-2020</v>
      </c>
    </row>
    <row r="6041" customFormat="false" ht="14.25" hidden="false" customHeight="false" outlineLevel="0" collapsed="false">
      <c r="A6041" s="0" t="s">
        <v>6083</v>
      </c>
      <c r="B6041" s="0" t="s">
        <v>38</v>
      </c>
      <c r="C6041" s="0" t="s">
        <v>35</v>
      </c>
      <c r="D6041" s="9" t="n">
        <v>43800</v>
      </c>
      <c r="E6041" s="9" t="n">
        <v>43968</v>
      </c>
      <c r="F6041" s="9" t="n">
        <v>43991</v>
      </c>
      <c r="G6041" s="9" t="n">
        <v>43996</v>
      </c>
      <c r="H6041" s="10" t="s">
        <v>36</v>
      </c>
      <c r="I6041" s="0" t="n">
        <v>13</v>
      </c>
      <c r="J6041" s="0" t="n">
        <v>38</v>
      </c>
      <c r="K6041" s="0" t="n">
        <v>253</v>
      </c>
      <c r="L6041" s="0" t="n">
        <v>22</v>
      </c>
      <c r="M6041" s="0" t="n">
        <v>2</v>
      </c>
      <c r="N6041" s="11" t="n">
        <v>0.075</v>
      </c>
      <c r="O6041" s="12" t="n">
        <v>1253.17</v>
      </c>
      <c r="P6041" s="12" t="n">
        <v>2237.8</v>
      </c>
      <c r="Q6041" s="12" t="n">
        <f aca="false">M6041*P6041*(1-N6041)</f>
        <v>4139.93</v>
      </c>
      <c r="R6041" s="12" t="n">
        <f aca="false">M6041*O6041</f>
        <v>2506.34</v>
      </c>
      <c r="S6041" s="12" t="n">
        <f aca="false">Q6041-R6041</f>
        <v>1633.59</v>
      </c>
      <c r="T6041" s="11" t="n">
        <f aca="false">IFERROR(S6041/Q6041,0)</f>
        <v>0.394593628394683</v>
      </c>
      <c r="U6041" s="13" t="n">
        <f aca="false">F6041-E6041</f>
        <v>23</v>
      </c>
      <c r="V6041" s="13" t="n">
        <f aca="false">G6041-F6041</f>
        <v>5</v>
      </c>
      <c r="W6041" s="13" t="n">
        <f aca="false">G6041-E6041</f>
        <v>28</v>
      </c>
      <c r="X6041" s="10" t="n">
        <f aca="false">YEAR(E6041)</f>
        <v>2020</v>
      </c>
      <c r="Y6041" s="0" t="str">
        <f aca="false">TEXT(E6041,"yyyy-mm")</f>
        <v>2020-05</v>
      </c>
      <c r="Z6041" s="0" t="str">
        <f aca="false">"Q"&amp;ROUNDUP(MONTH(E6041)/3,0)&amp;"-"&amp;YEAR(E6041)</f>
        <v>Q2-2020</v>
      </c>
    </row>
    <row r="6042" customFormat="false" ht="14.25" hidden="false" customHeight="false" outlineLevel="0" collapsed="false">
      <c r="A6042" s="0" t="s">
        <v>6084</v>
      </c>
      <c r="B6042" s="0" t="s">
        <v>38</v>
      </c>
      <c r="C6042" s="0" t="s">
        <v>48</v>
      </c>
      <c r="D6042" s="9" t="n">
        <v>43800</v>
      </c>
      <c r="E6042" s="9" t="n">
        <v>43968</v>
      </c>
      <c r="F6042" s="9" t="n">
        <v>43993</v>
      </c>
      <c r="G6042" s="9" t="n">
        <v>43996</v>
      </c>
      <c r="H6042" s="10" t="s">
        <v>36</v>
      </c>
      <c r="I6042" s="0" t="n">
        <v>17</v>
      </c>
      <c r="J6042" s="0" t="n">
        <v>3</v>
      </c>
      <c r="K6042" s="0" t="n">
        <v>41</v>
      </c>
      <c r="L6042" s="0" t="n">
        <v>44</v>
      </c>
      <c r="M6042" s="0" t="n">
        <v>8</v>
      </c>
      <c r="N6042" s="11" t="n">
        <v>0.05</v>
      </c>
      <c r="O6042" s="12" t="n">
        <v>560.39</v>
      </c>
      <c r="P6042" s="12" t="n">
        <v>1098.8</v>
      </c>
      <c r="Q6042" s="12" t="n">
        <f aca="false">M6042*P6042*(1-N6042)</f>
        <v>8350.88</v>
      </c>
      <c r="R6042" s="12" t="n">
        <f aca="false">M6042*O6042</f>
        <v>4483.12</v>
      </c>
      <c r="S6042" s="12" t="n">
        <f aca="false">Q6042-R6042</f>
        <v>3867.76</v>
      </c>
      <c r="T6042" s="11" t="n">
        <f aca="false">IFERROR(S6042/Q6042,0)</f>
        <v>0.4631559787711</v>
      </c>
      <c r="U6042" s="13" t="n">
        <f aca="false">F6042-E6042</f>
        <v>25</v>
      </c>
      <c r="V6042" s="13" t="n">
        <f aca="false">G6042-F6042</f>
        <v>3</v>
      </c>
      <c r="W6042" s="13" t="n">
        <f aca="false">G6042-E6042</f>
        <v>28</v>
      </c>
      <c r="X6042" s="10" t="n">
        <f aca="false">YEAR(E6042)</f>
        <v>2020</v>
      </c>
      <c r="Y6042" s="0" t="str">
        <f aca="false">TEXT(E6042,"yyyy-mm")</f>
        <v>2020-05</v>
      </c>
      <c r="Z6042" s="0" t="str">
        <f aca="false">"Q"&amp;ROUNDUP(MONTH(E6042)/3,0)&amp;"-"&amp;YEAR(E6042)</f>
        <v>Q2-2020</v>
      </c>
    </row>
    <row r="6043" customFormat="false" ht="14.25" hidden="false" customHeight="false" outlineLevel="0" collapsed="false">
      <c r="A6043" s="0" t="s">
        <v>6085</v>
      </c>
      <c r="B6043" s="0" t="s">
        <v>34</v>
      </c>
      <c r="C6043" s="0" t="s">
        <v>35</v>
      </c>
      <c r="D6043" s="9" t="n">
        <v>43800</v>
      </c>
      <c r="E6043" s="9" t="n">
        <v>43968</v>
      </c>
      <c r="F6043" s="9" t="n">
        <v>43981</v>
      </c>
      <c r="G6043" s="9" t="n">
        <v>43983</v>
      </c>
      <c r="H6043" s="10" t="s">
        <v>36</v>
      </c>
      <c r="I6043" s="0" t="n">
        <v>11</v>
      </c>
      <c r="J6043" s="0" t="n">
        <v>3</v>
      </c>
      <c r="K6043" s="0" t="n">
        <v>216</v>
      </c>
      <c r="L6043" s="0" t="n">
        <v>11</v>
      </c>
      <c r="M6043" s="0" t="n">
        <v>3</v>
      </c>
      <c r="N6043" s="11" t="n">
        <v>0.15</v>
      </c>
      <c r="O6043" s="12" t="n">
        <v>1215.65</v>
      </c>
      <c r="P6043" s="12" t="n">
        <v>1688.4</v>
      </c>
      <c r="Q6043" s="12" t="n">
        <f aca="false">M6043*P6043*(1-N6043)</f>
        <v>4305.42</v>
      </c>
      <c r="R6043" s="12" t="n">
        <f aca="false">M6043*O6043</f>
        <v>3646.95</v>
      </c>
      <c r="S6043" s="12" t="n">
        <f aca="false">Q6043-R6043</f>
        <v>658.47</v>
      </c>
      <c r="T6043" s="11" t="n">
        <f aca="false">IFERROR(S6043/Q6043,0)</f>
        <v>0.152939782878325</v>
      </c>
      <c r="U6043" s="13" t="n">
        <f aca="false">F6043-E6043</f>
        <v>13</v>
      </c>
      <c r="V6043" s="13" t="n">
        <f aca="false">G6043-F6043</f>
        <v>2</v>
      </c>
      <c r="W6043" s="13" t="n">
        <f aca="false">G6043-E6043</f>
        <v>15</v>
      </c>
      <c r="X6043" s="10" t="n">
        <f aca="false">YEAR(E6043)</f>
        <v>2020</v>
      </c>
      <c r="Y6043" s="0" t="str">
        <f aca="false">TEXT(E6043,"yyyy-mm")</f>
        <v>2020-05</v>
      </c>
      <c r="Z6043" s="0" t="str">
        <f aca="false">"Q"&amp;ROUNDUP(MONTH(E6043)/3,0)&amp;"-"&amp;YEAR(E6043)</f>
        <v>Q2-2020</v>
      </c>
    </row>
    <row r="6044" customFormat="false" ht="14.25" hidden="false" customHeight="false" outlineLevel="0" collapsed="false">
      <c r="A6044" s="0" t="s">
        <v>6086</v>
      </c>
      <c r="B6044" s="0" t="s">
        <v>34</v>
      </c>
      <c r="C6044" s="0" t="s">
        <v>48</v>
      </c>
      <c r="D6044" s="9" t="n">
        <v>43900</v>
      </c>
      <c r="E6044" s="9" t="n">
        <v>43968</v>
      </c>
      <c r="F6044" s="9" t="n">
        <v>43974</v>
      </c>
      <c r="G6044" s="9" t="n">
        <v>43984</v>
      </c>
      <c r="H6044" s="10" t="s">
        <v>36</v>
      </c>
      <c r="I6044" s="0" t="n">
        <v>11</v>
      </c>
      <c r="J6044" s="0" t="n">
        <v>2</v>
      </c>
      <c r="K6044" s="0" t="n">
        <v>47</v>
      </c>
      <c r="L6044" s="0" t="n">
        <v>25</v>
      </c>
      <c r="M6044" s="0" t="n">
        <v>1</v>
      </c>
      <c r="N6044" s="11" t="n">
        <v>0.075</v>
      </c>
      <c r="O6044" s="12" t="n">
        <v>1966.32</v>
      </c>
      <c r="P6044" s="12" t="n">
        <v>3390.2</v>
      </c>
      <c r="Q6044" s="12" t="n">
        <f aca="false">M6044*P6044*(1-N6044)</f>
        <v>3135.935</v>
      </c>
      <c r="R6044" s="12" t="n">
        <f aca="false">M6044*O6044</f>
        <v>1966.32</v>
      </c>
      <c r="S6044" s="12" t="n">
        <f aca="false">Q6044-R6044</f>
        <v>1169.615</v>
      </c>
      <c r="T6044" s="11" t="n">
        <f aca="false">IFERROR(S6044/Q6044,0)</f>
        <v>0.372971697436331</v>
      </c>
      <c r="U6044" s="13" t="n">
        <f aca="false">F6044-E6044</f>
        <v>6</v>
      </c>
      <c r="V6044" s="13" t="n">
        <f aca="false">G6044-F6044</f>
        <v>10</v>
      </c>
      <c r="W6044" s="13" t="n">
        <f aca="false">G6044-E6044</f>
        <v>16</v>
      </c>
      <c r="X6044" s="10" t="n">
        <f aca="false">YEAR(E6044)</f>
        <v>2020</v>
      </c>
      <c r="Y6044" s="0" t="str">
        <f aca="false">TEXT(E6044,"yyyy-mm")</f>
        <v>2020-05</v>
      </c>
      <c r="Z6044" s="0" t="str">
        <f aca="false">"Q"&amp;ROUNDUP(MONTH(E6044)/3,0)&amp;"-"&amp;YEAR(E6044)</f>
        <v>Q2-2020</v>
      </c>
    </row>
    <row r="6045" customFormat="false" ht="14.25" hidden="false" customHeight="false" outlineLevel="0" collapsed="false">
      <c r="A6045" s="0" t="s">
        <v>6087</v>
      </c>
      <c r="B6045" s="0" t="s">
        <v>38</v>
      </c>
      <c r="C6045" s="0" t="s">
        <v>48</v>
      </c>
      <c r="D6045" s="9" t="n">
        <v>43800</v>
      </c>
      <c r="E6045" s="9" t="n">
        <v>43969</v>
      </c>
      <c r="F6045" s="9" t="n">
        <v>43985</v>
      </c>
      <c r="G6045" s="9" t="n">
        <v>43994</v>
      </c>
      <c r="H6045" s="10" t="s">
        <v>36</v>
      </c>
      <c r="I6045" s="0" t="n">
        <v>13</v>
      </c>
      <c r="J6045" s="0" t="n">
        <v>50</v>
      </c>
      <c r="K6045" s="0" t="n">
        <v>14</v>
      </c>
      <c r="L6045" s="0" t="n">
        <v>34</v>
      </c>
      <c r="M6045" s="0" t="n">
        <v>2</v>
      </c>
      <c r="N6045" s="11" t="n">
        <v>0.075</v>
      </c>
      <c r="O6045" s="12" t="n">
        <v>1735.3</v>
      </c>
      <c r="P6045" s="12" t="n">
        <v>2345</v>
      </c>
      <c r="Q6045" s="12" t="n">
        <f aca="false">M6045*P6045*(1-N6045)</f>
        <v>4338.25</v>
      </c>
      <c r="R6045" s="12" t="n">
        <f aca="false">M6045*O6045</f>
        <v>3470.6</v>
      </c>
      <c r="S6045" s="12" t="n">
        <f aca="false">Q6045-R6045</f>
        <v>867.65</v>
      </c>
      <c r="T6045" s="11" t="n">
        <f aca="false">IFERROR(S6045/Q6045,0)</f>
        <v>0.2</v>
      </c>
      <c r="U6045" s="13" t="n">
        <f aca="false">F6045-E6045</f>
        <v>16</v>
      </c>
      <c r="V6045" s="13" t="n">
        <f aca="false">G6045-F6045</f>
        <v>9</v>
      </c>
      <c r="W6045" s="13" t="n">
        <f aca="false">G6045-E6045</f>
        <v>25</v>
      </c>
      <c r="X6045" s="10" t="n">
        <f aca="false">YEAR(E6045)</f>
        <v>2020</v>
      </c>
      <c r="Y6045" s="0" t="str">
        <f aca="false">TEXT(E6045,"yyyy-mm")</f>
        <v>2020-05</v>
      </c>
      <c r="Z6045" s="0" t="str">
        <f aca="false">"Q"&amp;ROUNDUP(MONTH(E6045)/3,0)&amp;"-"&amp;YEAR(E6045)</f>
        <v>Q2-2020</v>
      </c>
    </row>
    <row r="6046" customFormat="false" ht="14.25" hidden="false" customHeight="false" outlineLevel="0" collapsed="false">
      <c r="A6046" s="0" t="s">
        <v>6088</v>
      </c>
      <c r="B6046" s="0" t="s">
        <v>38</v>
      </c>
      <c r="C6046" s="0" t="s">
        <v>39</v>
      </c>
      <c r="D6046" s="9" t="n">
        <v>43900</v>
      </c>
      <c r="E6046" s="9" t="n">
        <v>43969</v>
      </c>
      <c r="F6046" s="9" t="n">
        <v>43984</v>
      </c>
      <c r="G6046" s="9" t="n">
        <v>43985</v>
      </c>
      <c r="H6046" s="10" t="s">
        <v>36</v>
      </c>
      <c r="I6046" s="0" t="n">
        <v>12</v>
      </c>
      <c r="J6046" s="0" t="n">
        <v>30</v>
      </c>
      <c r="K6046" s="0" t="n">
        <v>147</v>
      </c>
      <c r="L6046" s="0" t="n">
        <v>40</v>
      </c>
      <c r="M6046" s="0" t="n">
        <v>8</v>
      </c>
      <c r="N6046" s="11" t="n">
        <v>0.05</v>
      </c>
      <c r="O6046" s="12" t="n">
        <v>401.26</v>
      </c>
      <c r="P6046" s="12" t="n">
        <v>757.1</v>
      </c>
      <c r="Q6046" s="12" t="n">
        <f aca="false">M6046*P6046*(1-N6046)</f>
        <v>5753.96</v>
      </c>
      <c r="R6046" s="12" t="n">
        <f aca="false">M6046*O6046</f>
        <v>3210.08</v>
      </c>
      <c r="S6046" s="12" t="n">
        <f aca="false">Q6046-R6046</f>
        <v>2543.88</v>
      </c>
      <c r="T6046" s="11" t="n">
        <f aca="false">IFERROR(S6046/Q6046,0)</f>
        <v>0.442109434198361</v>
      </c>
      <c r="U6046" s="13" t="n">
        <f aca="false">F6046-E6046</f>
        <v>15</v>
      </c>
      <c r="V6046" s="13" t="n">
        <f aca="false">G6046-F6046</f>
        <v>1</v>
      </c>
      <c r="W6046" s="13" t="n">
        <f aca="false">G6046-E6046</f>
        <v>16</v>
      </c>
      <c r="X6046" s="10" t="n">
        <f aca="false">YEAR(E6046)</f>
        <v>2020</v>
      </c>
      <c r="Y6046" s="0" t="str">
        <f aca="false">TEXT(E6046,"yyyy-mm")</f>
        <v>2020-05</v>
      </c>
      <c r="Z6046" s="0" t="str">
        <f aca="false">"Q"&amp;ROUNDUP(MONTH(E6046)/3,0)&amp;"-"&amp;YEAR(E6046)</f>
        <v>Q2-2020</v>
      </c>
    </row>
    <row r="6047" customFormat="false" ht="14.25" hidden="false" customHeight="false" outlineLevel="0" collapsed="false">
      <c r="A6047" s="0" t="s">
        <v>6089</v>
      </c>
      <c r="B6047" s="0" t="s">
        <v>38</v>
      </c>
      <c r="C6047" s="0" t="s">
        <v>58</v>
      </c>
      <c r="D6047" s="9" t="n">
        <v>43900</v>
      </c>
      <c r="E6047" s="9" t="n">
        <v>43969</v>
      </c>
      <c r="F6047" s="9" t="n">
        <v>43983</v>
      </c>
      <c r="G6047" s="9" t="n">
        <v>43987</v>
      </c>
      <c r="H6047" s="10" t="s">
        <v>36</v>
      </c>
      <c r="I6047" s="0" t="n">
        <v>20</v>
      </c>
      <c r="J6047" s="0" t="n">
        <v>46</v>
      </c>
      <c r="K6047" s="0" t="n">
        <v>352</v>
      </c>
      <c r="L6047" s="0" t="n">
        <v>30</v>
      </c>
      <c r="M6047" s="0" t="n">
        <v>2</v>
      </c>
      <c r="N6047" s="11" t="n">
        <v>0.075</v>
      </c>
      <c r="O6047" s="12" t="n">
        <v>442.27</v>
      </c>
      <c r="P6047" s="12" t="n">
        <v>1078.7</v>
      </c>
      <c r="Q6047" s="12" t="n">
        <f aca="false">M6047*P6047*(1-N6047)</f>
        <v>1995.595</v>
      </c>
      <c r="R6047" s="12" t="n">
        <f aca="false">M6047*O6047</f>
        <v>884.54</v>
      </c>
      <c r="S6047" s="12" t="n">
        <f aca="false">Q6047-R6047</f>
        <v>1111.055</v>
      </c>
      <c r="T6047" s="11" t="n">
        <f aca="false">IFERROR(S6047/Q6047,0)</f>
        <v>0.556753750134672</v>
      </c>
      <c r="U6047" s="13" t="n">
        <f aca="false">F6047-E6047</f>
        <v>14</v>
      </c>
      <c r="V6047" s="13" t="n">
        <f aca="false">G6047-F6047</f>
        <v>4</v>
      </c>
      <c r="W6047" s="13" t="n">
        <f aca="false">G6047-E6047</f>
        <v>18</v>
      </c>
      <c r="X6047" s="10" t="n">
        <f aca="false">YEAR(E6047)</f>
        <v>2020</v>
      </c>
      <c r="Y6047" s="0" t="str">
        <f aca="false">TEXT(E6047,"yyyy-mm")</f>
        <v>2020-05</v>
      </c>
      <c r="Z6047" s="0" t="str">
        <f aca="false">"Q"&amp;ROUNDUP(MONTH(E6047)/3,0)&amp;"-"&amp;YEAR(E6047)</f>
        <v>Q2-2020</v>
      </c>
    </row>
    <row r="6048" customFormat="false" ht="14.25" hidden="false" customHeight="false" outlineLevel="0" collapsed="false">
      <c r="A6048" s="0" t="s">
        <v>6090</v>
      </c>
      <c r="B6048" s="0" t="s">
        <v>34</v>
      </c>
      <c r="C6048" s="0" t="s">
        <v>39</v>
      </c>
      <c r="D6048" s="9" t="n">
        <v>43800</v>
      </c>
      <c r="E6048" s="9" t="n">
        <v>43969</v>
      </c>
      <c r="F6048" s="9" t="n">
        <v>43990</v>
      </c>
      <c r="G6048" s="9" t="n">
        <v>43999</v>
      </c>
      <c r="H6048" s="10" t="s">
        <v>36</v>
      </c>
      <c r="I6048" s="0" t="n">
        <v>9</v>
      </c>
      <c r="J6048" s="0" t="n">
        <v>17</v>
      </c>
      <c r="K6048" s="0" t="n">
        <v>198</v>
      </c>
      <c r="L6048" s="0" t="n">
        <v>14</v>
      </c>
      <c r="M6048" s="0" t="n">
        <v>4</v>
      </c>
      <c r="N6048" s="11" t="n">
        <v>0.05</v>
      </c>
      <c r="O6048" s="12" t="n">
        <v>1231.13</v>
      </c>
      <c r="P6048" s="12" t="n">
        <v>2512.5</v>
      </c>
      <c r="Q6048" s="12" t="n">
        <f aca="false">M6048*P6048*(1-N6048)</f>
        <v>9547.5</v>
      </c>
      <c r="R6048" s="12" t="n">
        <f aca="false">M6048*O6048</f>
        <v>4924.52</v>
      </c>
      <c r="S6048" s="12" t="n">
        <f aca="false">Q6048-R6048</f>
        <v>4622.98</v>
      </c>
      <c r="T6048" s="11" t="n">
        <f aca="false">IFERROR(S6048/Q6048,0)</f>
        <v>0.484208431526578</v>
      </c>
      <c r="U6048" s="13" t="n">
        <f aca="false">F6048-E6048</f>
        <v>21</v>
      </c>
      <c r="V6048" s="13" t="n">
        <f aca="false">G6048-F6048</f>
        <v>9</v>
      </c>
      <c r="W6048" s="13" t="n">
        <f aca="false">G6048-E6048</f>
        <v>30</v>
      </c>
      <c r="X6048" s="10" t="n">
        <f aca="false">YEAR(E6048)</f>
        <v>2020</v>
      </c>
      <c r="Y6048" s="0" t="str">
        <f aca="false">TEXT(E6048,"yyyy-mm")</f>
        <v>2020-05</v>
      </c>
      <c r="Z6048" s="0" t="str">
        <f aca="false">"Q"&amp;ROUNDUP(MONTH(E6048)/3,0)&amp;"-"&amp;YEAR(E6048)</f>
        <v>Q2-2020</v>
      </c>
    </row>
    <row r="6049" customFormat="false" ht="14.25" hidden="false" customHeight="false" outlineLevel="0" collapsed="false">
      <c r="A6049" s="0" t="s">
        <v>6091</v>
      </c>
      <c r="B6049" s="0" t="s">
        <v>34</v>
      </c>
      <c r="C6049" s="0" t="s">
        <v>39</v>
      </c>
      <c r="D6049" s="9" t="n">
        <v>43900</v>
      </c>
      <c r="E6049" s="9" t="n">
        <v>43969</v>
      </c>
      <c r="F6049" s="9" t="n">
        <v>43992</v>
      </c>
      <c r="G6049" s="9" t="n">
        <v>43995</v>
      </c>
      <c r="H6049" s="10" t="s">
        <v>36</v>
      </c>
      <c r="I6049" s="0" t="n">
        <v>11</v>
      </c>
      <c r="J6049" s="0" t="n">
        <v>44</v>
      </c>
      <c r="K6049" s="0" t="n">
        <v>175</v>
      </c>
      <c r="L6049" s="0" t="n">
        <v>43</v>
      </c>
      <c r="M6049" s="0" t="n">
        <v>8</v>
      </c>
      <c r="N6049" s="11" t="n">
        <v>0.3</v>
      </c>
      <c r="O6049" s="12" t="n">
        <v>546.99</v>
      </c>
      <c r="P6049" s="12" t="n">
        <v>1051.9</v>
      </c>
      <c r="Q6049" s="12" t="n">
        <f aca="false">M6049*P6049*(1-N6049)</f>
        <v>5890.64</v>
      </c>
      <c r="R6049" s="12" t="n">
        <f aca="false">M6049*O6049</f>
        <v>4375.92</v>
      </c>
      <c r="S6049" s="12" t="n">
        <f aca="false">Q6049-R6049</f>
        <v>1514.72</v>
      </c>
      <c r="T6049" s="11" t="n">
        <f aca="false">IFERROR(S6049/Q6049,0)</f>
        <v>0.257140140969402</v>
      </c>
      <c r="U6049" s="13" t="n">
        <f aca="false">F6049-E6049</f>
        <v>23</v>
      </c>
      <c r="V6049" s="13" t="n">
        <f aca="false">G6049-F6049</f>
        <v>3</v>
      </c>
      <c r="W6049" s="13" t="n">
        <f aca="false">G6049-E6049</f>
        <v>26</v>
      </c>
      <c r="X6049" s="10" t="n">
        <f aca="false">YEAR(E6049)</f>
        <v>2020</v>
      </c>
      <c r="Y6049" s="0" t="str">
        <f aca="false">TEXT(E6049,"yyyy-mm")</f>
        <v>2020-05</v>
      </c>
      <c r="Z6049" s="0" t="str">
        <f aca="false">"Q"&amp;ROUNDUP(MONTH(E6049)/3,0)&amp;"-"&amp;YEAR(E6049)</f>
        <v>Q2-2020</v>
      </c>
    </row>
    <row r="6050" customFormat="false" ht="14.25" hidden="false" customHeight="false" outlineLevel="0" collapsed="false">
      <c r="A6050" s="0" t="s">
        <v>6092</v>
      </c>
      <c r="B6050" s="0" t="s">
        <v>41</v>
      </c>
      <c r="C6050" s="0" t="s">
        <v>39</v>
      </c>
      <c r="D6050" s="9" t="n">
        <v>43900</v>
      </c>
      <c r="E6050" s="9" t="n">
        <v>43969</v>
      </c>
      <c r="F6050" s="9" t="n">
        <v>43971</v>
      </c>
      <c r="G6050" s="9" t="n">
        <v>43978</v>
      </c>
      <c r="H6050" s="10" t="s">
        <v>36</v>
      </c>
      <c r="I6050" s="0" t="n">
        <v>25</v>
      </c>
      <c r="J6050" s="0" t="n">
        <v>50</v>
      </c>
      <c r="K6050" s="0" t="n">
        <v>118</v>
      </c>
      <c r="L6050" s="0" t="n">
        <v>6</v>
      </c>
      <c r="M6050" s="0" t="n">
        <v>3</v>
      </c>
      <c r="N6050" s="11" t="n">
        <v>0.15</v>
      </c>
      <c r="O6050" s="12" t="n">
        <v>1254.04</v>
      </c>
      <c r="P6050" s="12" t="n">
        <v>2458.9</v>
      </c>
      <c r="Q6050" s="12" t="n">
        <f aca="false">M6050*P6050*(1-N6050)</f>
        <v>6270.195</v>
      </c>
      <c r="R6050" s="12" t="n">
        <f aca="false">M6050*O6050</f>
        <v>3762.12</v>
      </c>
      <c r="S6050" s="12" t="n">
        <f aca="false">Q6050-R6050</f>
        <v>2508.075</v>
      </c>
      <c r="T6050" s="11" t="n">
        <f aca="false">IFERROR(S6050/Q6050,0)</f>
        <v>0.399999521545981</v>
      </c>
      <c r="U6050" s="13" t="n">
        <f aca="false">F6050-E6050</f>
        <v>2</v>
      </c>
      <c r="V6050" s="13" t="n">
        <f aca="false">G6050-F6050</f>
        <v>7</v>
      </c>
      <c r="W6050" s="13" t="n">
        <f aca="false">G6050-E6050</f>
        <v>9</v>
      </c>
      <c r="X6050" s="10" t="n">
        <f aca="false">YEAR(E6050)</f>
        <v>2020</v>
      </c>
      <c r="Y6050" s="0" t="str">
        <f aca="false">TEXT(E6050,"yyyy-mm")</f>
        <v>2020-05</v>
      </c>
      <c r="Z6050" s="0" t="str">
        <f aca="false">"Q"&amp;ROUNDUP(MONTH(E6050)/3,0)&amp;"-"&amp;YEAR(E6050)</f>
        <v>Q2-2020</v>
      </c>
    </row>
    <row r="6051" customFormat="false" ht="14.25" hidden="false" customHeight="false" outlineLevel="0" collapsed="false">
      <c r="A6051" s="0" t="s">
        <v>6093</v>
      </c>
      <c r="B6051" s="0" t="s">
        <v>41</v>
      </c>
      <c r="C6051" s="0" t="s">
        <v>46</v>
      </c>
      <c r="D6051" s="9" t="n">
        <v>43900</v>
      </c>
      <c r="E6051" s="9" t="n">
        <v>43969</v>
      </c>
      <c r="F6051" s="9" t="n">
        <v>43993</v>
      </c>
      <c r="G6051" s="9" t="n">
        <v>43997</v>
      </c>
      <c r="H6051" s="10" t="s">
        <v>36</v>
      </c>
      <c r="I6051" s="0" t="n">
        <v>25</v>
      </c>
      <c r="J6051" s="0" t="n">
        <v>38</v>
      </c>
      <c r="K6051" s="0" t="n">
        <v>278</v>
      </c>
      <c r="L6051" s="0" t="n">
        <v>23</v>
      </c>
      <c r="M6051" s="0" t="n">
        <v>2</v>
      </c>
      <c r="N6051" s="11" t="n">
        <v>0.05</v>
      </c>
      <c r="O6051" s="12" t="n">
        <v>840.58</v>
      </c>
      <c r="P6051" s="12" t="n">
        <v>1025.1</v>
      </c>
      <c r="Q6051" s="12" t="n">
        <f aca="false">M6051*P6051*(1-N6051)</f>
        <v>1947.69</v>
      </c>
      <c r="R6051" s="12" t="n">
        <f aca="false">M6051*O6051</f>
        <v>1681.16</v>
      </c>
      <c r="S6051" s="12" t="n">
        <f aca="false">Q6051-R6051</f>
        <v>266.53</v>
      </c>
      <c r="T6051" s="11" t="n">
        <f aca="false">IFERROR(S6051/Q6051,0)</f>
        <v>0.136844158978071</v>
      </c>
      <c r="U6051" s="13" t="n">
        <f aca="false">F6051-E6051</f>
        <v>24</v>
      </c>
      <c r="V6051" s="13" t="n">
        <f aca="false">G6051-F6051</f>
        <v>4</v>
      </c>
      <c r="W6051" s="13" t="n">
        <f aca="false">G6051-E6051</f>
        <v>28</v>
      </c>
      <c r="X6051" s="10" t="n">
        <f aca="false">YEAR(E6051)</f>
        <v>2020</v>
      </c>
      <c r="Y6051" s="0" t="str">
        <f aca="false">TEXT(E6051,"yyyy-mm")</f>
        <v>2020-05</v>
      </c>
      <c r="Z6051" s="0" t="str">
        <f aca="false">"Q"&amp;ROUNDUP(MONTH(E6051)/3,0)&amp;"-"&amp;YEAR(E6051)</f>
        <v>Q2-2020</v>
      </c>
    </row>
    <row r="6052" customFormat="false" ht="14.25" hidden="false" customHeight="false" outlineLevel="0" collapsed="false">
      <c r="A6052" s="0" t="s">
        <v>6094</v>
      </c>
      <c r="B6052" s="0" t="s">
        <v>34</v>
      </c>
      <c r="C6052" s="0" t="s">
        <v>46</v>
      </c>
      <c r="D6052" s="9" t="n">
        <v>43800</v>
      </c>
      <c r="E6052" s="9" t="n">
        <v>43969</v>
      </c>
      <c r="F6052" s="9" t="n">
        <v>43973</v>
      </c>
      <c r="G6052" s="9" t="n">
        <v>43975</v>
      </c>
      <c r="H6052" s="10" t="s">
        <v>36</v>
      </c>
      <c r="I6052" s="0" t="n">
        <v>9</v>
      </c>
      <c r="J6052" s="0" t="n">
        <v>42</v>
      </c>
      <c r="K6052" s="0" t="n">
        <v>265</v>
      </c>
      <c r="L6052" s="0" t="n">
        <v>38</v>
      </c>
      <c r="M6052" s="0" t="n">
        <v>8</v>
      </c>
      <c r="N6052" s="11" t="n">
        <v>0.15</v>
      </c>
      <c r="O6052" s="12" t="n">
        <v>2583.25</v>
      </c>
      <c r="P6052" s="12" t="n">
        <v>3798.9</v>
      </c>
      <c r="Q6052" s="12" t="n">
        <f aca="false">M6052*P6052*(1-N6052)</f>
        <v>25832.52</v>
      </c>
      <c r="R6052" s="12" t="n">
        <f aca="false">M6052*O6052</f>
        <v>20666</v>
      </c>
      <c r="S6052" s="12" t="n">
        <f aca="false">Q6052-R6052</f>
        <v>5166.52</v>
      </c>
      <c r="T6052" s="11" t="n">
        <f aca="false">IFERROR(S6052/Q6052,0)</f>
        <v>0.200000619374339</v>
      </c>
      <c r="U6052" s="13" t="n">
        <f aca="false">F6052-E6052</f>
        <v>4</v>
      </c>
      <c r="V6052" s="13" t="n">
        <f aca="false">G6052-F6052</f>
        <v>2</v>
      </c>
      <c r="W6052" s="13" t="n">
        <f aca="false">G6052-E6052</f>
        <v>6</v>
      </c>
      <c r="X6052" s="10" t="n">
        <f aca="false">YEAR(E6052)</f>
        <v>2020</v>
      </c>
      <c r="Y6052" s="0" t="str">
        <f aca="false">TEXT(E6052,"yyyy-mm")</f>
        <v>2020-05</v>
      </c>
      <c r="Z6052" s="0" t="str">
        <f aca="false">"Q"&amp;ROUNDUP(MONTH(E6052)/3,0)&amp;"-"&amp;YEAR(E6052)</f>
        <v>Q2-2020</v>
      </c>
    </row>
    <row r="6053" customFormat="false" ht="14.25" hidden="false" customHeight="false" outlineLevel="0" collapsed="false">
      <c r="A6053" s="0" t="s">
        <v>6095</v>
      </c>
      <c r="B6053" s="0" t="s">
        <v>43</v>
      </c>
      <c r="C6053" s="0" t="s">
        <v>39</v>
      </c>
      <c r="D6053" s="9" t="n">
        <v>43800</v>
      </c>
      <c r="E6053" s="9" t="n">
        <v>43969</v>
      </c>
      <c r="F6053" s="9" t="n">
        <v>43992</v>
      </c>
      <c r="G6053" s="9" t="n">
        <v>43998</v>
      </c>
      <c r="H6053" s="10" t="s">
        <v>36</v>
      </c>
      <c r="I6053" s="0" t="n">
        <v>27</v>
      </c>
      <c r="J6053" s="0" t="n">
        <v>24</v>
      </c>
      <c r="K6053" s="0" t="n">
        <v>165</v>
      </c>
      <c r="L6053" s="0" t="n">
        <v>17</v>
      </c>
      <c r="M6053" s="0" t="n">
        <v>7</v>
      </c>
      <c r="N6053" s="11" t="n">
        <v>0.1</v>
      </c>
      <c r="O6053" s="12" t="n">
        <v>1043.59</v>
      </c>
      <c r="P6053" s="12" t="n">
        <v>2371.8</v>
      </c>
      <c r="Q6053" s="12" t="n">
        <f aca="false">M6053*P6053*(1-N6053)</f>
        <v>14942.34</v>
      </c>
      <c r="R6053" s="12" t="n">
        <f aca="false">M6053*O6053</f>
        <v>7305.13</v>
      </c>
      <c r="S6053" s="12" t="n">
        <f aca="false">Q6053-R6053</f>
        <v>7637.21</v>
      </c>
      <c r="T6053" s="11" t="n">
        <f aca="false">IFERROR(S6053/Q6053,0)</f>
        <v>0.511112048046022</v>
      </c>
      <c r="U6053" s="13" t="n">
        <f aca="false">F6053-E6053</f>
        <v>23</v>
      </c>
      <c r="V6053" s="13" t="n">
        <f aca="false">G6053-F6053</f>
        <v>6</v>
      </c>
      <c r="W6053" s="13" t="n">
        <f aca="false">G6053-E6053</f>
        <v>29</v>
      </c>
      <c r="X6053" s="10" t="n">
        <f aca="false">YEAR(E6053)</f>
        <v>2020</v>
      </c>
      <c r="Y6053" s="0" t="str">
        <f aca="false">TEXT(E6053,"yyyy-mm")</f>
        <v>2020-05</v>
      </c>
      <c r="Z6053" s="0" t="str">
        <f aca="false">"Q"&amp;ROUNDUP(MONTH(E6053)/3,0)&amp;"-"&amp;YEAR(E6053)</f>
        <v>Q2-2020</v>
      </c>
    </row>
    <row r="6054" customFormat="false" ht="14.25" hidden="false" customHeight="false" outlineLevel="0" collapsed="false">
      <c r="A6054" s="0" t="s">
        <v>6096</v>
      </c>
      <c r="B6054" s="0" t="s">
        <v>38</v>
      </c>
      <c r="C6054" s="0" t="s">
        <v>48</v>
      </c>
      <c r="D6054" s="9" t="n">
        <v>43900</v>
      </c>
      <c r="E6054" s="9" t="n">
        <v>43969</v>
      </c>
      <c r="F6054" s="9" t="n">
        <v>43971</v>
      </c>
      <c r="G6054" s="9" t="n">
        <v>43975</v>
      </c>
      <c r="H6054" s="10" t="s">
        <v>36</v>
      </c>
      <c r="I6054" s="0" t="n">
        <v>17</v>
      </c>
      <c r="J6054" s="0" t="n">
        <v>8</v>
      </c>
      <c r="K6054" s="0" t="n">
        <v>33</v>
      </c>
      <c r="L6054" s="0" t="n">
        <v>4</v>
      </c>
      <c r="M6054" s="0" t="n">
        <v>7</v>
      </c>
      <c r="N6054" s="11" t="n">
        <v>0.1</v>
      </c>
      <c r="O6054" s="12" t="n">
        <v>852.17</v>
      </c>
      <c r="P6054" s="12" t="n">
        <v>1078.7</v>
      </c>
      <c r="Q6054" s="12" t="n">
        <f aca="false">M6054*P6054*(1-N6054)</f>
        <v>6795.81</v>
      </c>
      <c r="R6054" s="12" t="n">
        <f aca="false">M6054*O6054</f>
        <v>5965.19</v>
      </c>
      <c r="S6054" s="12" t="n">
        <f aca="false">Q6054-R6054</f>
        <v>830.620000000001</v>
      </c>
      <c r="T6054" s="11" t="n">
        <f aca="false">IFERROR(S6054/Q6054,0)</f>
        <v>0.122225312361588</v>
      </c>
      <c r="U6054" s="13" t="n">
        <f aca="false">F6054-E6054</f>
        <v>2</v>
      </c>
      <c r="V6054" s="13" t="n">
        <f aca="false">G6054-F6054</f>
        <v>4</v>
      </c>
      <c r="W6054" s="13" t="n">
        <f aca="false">G6054-E6054</f>
        <v>6</v>
      </c>
      <c r="X6054" s="10" t="n">
        <f aca="false">YEAR(E6054)</f>
        <v>2020</v>
      </c>
      <c r="Y6054" s="0" t="str">
        <f aca="false">TEXT(E6054,"yyyy-mm")</f>
        <v>2020-05</v>
      </c>
      <c r="Z6054" s="0" t="str">
        <f aca="false">"Q"&amp;ROUNDUP(MONTH(E6054)/3,0)&amp;"-"&amp;YEAR(E6054)</f>
        <v>Q2-2020</v>
      </c>
    </row>
    <row r="6055" customFormat="false" ht="14.25" hidden="false" customHeight="false" outlineLevel="0" collapsed="false">
      <c r="A6055" s="0" t="s">
        <v>6097</v>
      </c>
      <c r="B6055" s="0" t="s">
        <v>38</v>
      </c>
      <c r="C6055" s="0" t="s">
        <v>35</v>
      </c>
      <c r="D6055" s="9" t="n">
        <v>43900</v>
      </c>
      <c r="E6055" s="9" t="n">
        <v>43969</v>
      </c>
      <c r="F6055" s="9" t="n">
        <v>43986</v>
      </c>
      <c r="G6055" s="9" t="n">
        <v>43993</v>
      </c>
      <c r="H6055" s="10" t="s">
        <v>36</v>
      </c>
      <c r="I6055" s="0" t="n">
        <v>19</v>
      </c>
      <c r="J6055" s="0" t="n">
        <v>37</v>
      </c>
      <c r="K6055" s="0" t="n">
        <v>234</v>
      </c>
      <c r="L6055" s="0" t="n">
        <v>2</v>
      </c>
      <c r="M6055" s="0" t="n">
        <v>5</v>
      </c>
      <c r="N6055" s="11" t="n">
        <v>0.05</v>
      </c>
      <c r="O6055" s="12" t="n">
        <v>428.13</v>
      </c>
      <c r="P6055" s="12" t="n">
        <v>951.4</v>
      </c>
      <c r="Q6055" s="12" t="n">
        <f aca="false">M6055*P6055*(1-N6055)</f>
        <v>4519.15</v>
      </c>
      <c r="R6055" s="12" t="n">
        <f aca="false">M6055*O6055</f>
        <v>2140.65</v>
      </c>
      <c r="S6055" s="12" t="n">
        <f aca="false">Q6055-R6055</f>
        <v>2378.5</v>
      </c>
      <c r="T6055" s="11" t="n">
        <f aca="false">IFERROR(S6055/Q6055,0)</f>
        <v>0.526315789473684</v>
      </c>
      <c r="U6055" s="13" t="n">
        <f aca="false">F6055-E6055</f>
        <v>17</v>
      </c>
      <c r="V6055" s="13" t="n">
        <f aca="false">G6055-F6055</f>
        <v>7</v>
      </c>
      <c r="W6055" s="13" t="n">
        <f aca="false">G6055-E6055</f>
        <v>24</v>
      </c>
      <c r="X6055" s="10" t="n">
        <f aca="false">YEAR(E6055)</f>
        <v>2020</v>
      </c>
      <c r="Y6055" s="0" t="str">
        <f aca="false">TEXT(E6055,"yyyy-mm")</f>
        <v>2020-05</v>
      </c>
      <c r="Z6055" s="0" t="str">
        <f aca="false">"Q"&amp;ROUNDUP(MONTH(E6055)/3,0)&amp;"-"&amp;YEAR(E6055)</f>
        <v>Q2-2020</v>
      </c>
    </row>
    <row r="6056" customFormat="false" ht="14.25" hidden="false" customHeight="false" outlineLevel="0" collapsed="false">
      <c r="A6056" s="0" t="s">
        <v>6098</v>
      </c>
      <c r="B6056" s="0" t="s">
        <v>38</v>
      </c>
      <c r="C6056" s="0" t="s">
        <v>46</v>
      </c>
      <c r="D6056" s="9" t="n">
        <v>43900</v>
      </c>
      <c r="E6056" s="9" t="n">
        <v>43969</v>
      </c>
      <c r="F6056" s="9" t="n">
        <v>43991</v>
      </c>
      <c r="G6056" s="9" t="n">
        <v>43995</v>
      </c>
      <c r="H6056" s="10" t="s">
        <v>36</v>
      </c>
      <c r="I6056" s="0" t="n">
        <v>15</v>
      </c>
      <c r="J6056" s="0" t="n">
        <v>35</v>
      </c>
      <c r="K6056" s="0" t="n">
        <v>283</v>
      </c>
      <c r="L6056" s="0" t="n">
        <v>10</v>
      </c>
      <c r="M6056" s="0" t="n">
        <v>1</v>
      </c>
      <c r="N6056" s="11" t="n">
        <v>0.075</v>
      </c>
      <c r="O6056" s="12" t="n">
        <v>573.25</v>
      </c>
      <c r="P6056" s="12" t="n">
        <v>1246.2</v>
      </c>
      <c r="Q6056" s="12" t="n">
        <f aca="false">M6056*P6056*(1-N6056)</f>
        <v>1152.735</v>
      </c>
      <c r="R6056" s="12" t="n">
        <f aca="false">M6056*O6056</f>
        <v>573.25</v>
      </c>
      <c r="S6056" s="12" t="n">
        <f aca="false">Q6056-R6056</f>
        <v>579.485</v>
      </c>
      <c r="T6056" s="11" t="n">
        <f aca="false">IFERROR(S6056/Q6056,0)</f>
        <v>0.502704437706845</v>
      </c>
      <c r="U6056" s="13" t="n">
        <f aca="false">F6056-E6056</f>
        <v>22</v>
      </c>
      <c r="V6056" s="13" t="n">
        <f aca="false">G6056-F6056</f>
        <v>4</v>
      </c>
      <c r="W6056" s="13" t="n">
        <f aca="false">G6056-E6056</f>
        <v>26</v>
      </c>
      <c r="X6056" s="10" t="n">
        <f aca="false">YEAR(E6056)</f>
        <v>2020</v>
      </c>
      <c r="Y6056" s="0" t="str">
        <f aca="false">TEXT(E6056,"yyyy-mm")</f>
        <v>2020-05</v>
      </c>
      <c r="Z6056" s="0" t="str">
        <f aca="false">"Q"&amp;ROUNDUP(MONTH(E6056)/3,0)&amp;"-"&amp;YEAR(E6056)</f>
        <v>Q2-2020</v>
      </c>
    </row>
    <row r="6057" customFormat="false" ht="14.25" hidden="false" customHeight="false" outlineLevel="0" collapsed="false">
      <c r="A6057" s="0" t="s">
        <v>6099</v>
      </c>
      <c r="B6057" s="0" t="s">
        <v>43</v>
      </c>
      <c r="C6057" s="0" t="s">
        <v>39</v>
      </c>
      <c r="D6057" s="9" t="n">
        <v>43900</v>
      </c>
      <c r="E6057" s="9" t="n">
        <v>43970</v>
      </c>
      <c r="F6057" s="9" t="n">
        <v>43995</v>
      </c>
      <c r="G6057" s="9" t="n">
        <v>44000</v>
      </c>
      <c r="H6057" s="10" t="s">
        <v>36</v>
      </c>
      <c r="I6057" s="0" t="n">
        <v>26</v>
      </c>
      <c r="J6057" s="0" t="n">
        <v>34</v>
      </c>
      <c r="K6057" s="0" t="n">
        <v>176</v>
      </c>
      <c r="L6057" s="0" t="n">
        <v>12</v>
      </c>
      <c r="M6057" s="0" t="n">
        <v>2</v>
      </c>
      <c r="N6057" s="11" t="n">
        <v>0.1</v>
      </c>
      <c r="O6057" s="12" t="n">
        <v>972.97</v>
      </c>
      <c r="P6057" s="12" t="n">
        <v>1835.8</v>
      </c>
      <c r="Q6057" s="12" t="n">
        <f aca="false">M6057*P6057*(1-N6057)</f>
        <v>3304.44</v>
      </c>
      <c r="R6057" s="12" t="n">
        <f aca="false">M6057*O6057</f>
        <v>1945.94</v>
      </c>
      <c r="S6057" s="12" t="n">
        <f aca="false">Q6057-R6057</f>
        <v>1358.5</v>
      </c>
      <c r="T6057" s="11" t="n">
        <f aca="false">IFERROR(S6057/Q6057,0)</f>
        <v>0.41111353209621</v>
      </c>
      <c r="U6057" s="13" t="n">
        <f aca="false">F6057-E6057</f>
        <v>25</v>
      </c>
      <c r="V6057" s="13" t="n">
        <f aca="false">G6057-F6057</f>
        <v>5</v>
      </c>
      <c r="W6057" s="13" t="n">
        <f aca="false">G6057-E6057</f>
        <v>30</v>
      </c>
      <c r="X6057" s="10" t="n">
        <f aca="false">YEAR(E6057)</f>
        <v>2020</v>
      </c>
      <c r="Y6057" s="0" t="str">
        <f aca="false">TEXT(E6057,"yyyy-mm")</f>
        <v>2020-05</v>
      </c>
      <c r="Z6057" s="0" t="str">
        <f aca="false">"Q"&amp;ROUNDUP(MONTH(E6057)/3,0)&amp;"-"&amp;YEAR(E6057)</f>
        <v>Q2-2020</v>
      </c>
    </row>
    <row r="6058" customFormat="false" ht="14.25" hidden="false" customHeight="false" outlineLevel="0" collapsed="false">
      <c r="A6058" s="0" t="s">
        <v>6100</v>
      </c>
      <c r="B6058" s="0" t="s">
        <v>34</v>
      </c>
      <c r="C6058" s="0" t="s">
        <v>35</v>
      </c>
      <c r="D6058" s="9" t="n">
        <v>43900</v>
      </c>
      <c r="E6058" s="9" t="n">
        <v>43970</v>
      </c>
      <c r="F6058" s="9" t="n">
        <v>43998</v>
      </c>
      <c r="G6058" s="9" t="n">
        <v>44000</v>
      </c>
      <c r="H6058" s="10" t="s">
        <v>36</v>
      </c>
      <c r="I6058" s="0" t="n">
        <v>6</v>
      </c>
      <c r="J6058" s="0" t="n">
        <v>19</v>
      </c>
      <c r="K6058" s="0" t="n">
        <v>257</v>
      </c>
      <c r="L6058" s="0" t="n">
        <v>19</v>
      </c>
      <c r="M6058" s="0" t="n">
        <v>6</v>
      </c>
      <c r="N6058" s="11" t="n">
        <v>0.075</v>
      </c>
      <c r="O6058" s="12" t="n">
        <v>2847.5</v>
      </c>
      <c r="P6058" s="12" t="n">
        <v>5695</v>
      </c>
      <c r="Q6058" s="12" t="n">
        <f aca="false">M6058*P6058*(1-N6058)</f>
        <v>31607.25</v>
      </c>
      <c r="R6058" s="12" t="n">
        <f aca="false">M6058*O6058</f>
        <v>17085</v>
      </c>
      <c r="S6058" s="12" t="n">
        <f aca="false">Q6058-R6058</f>
        <v>14522.25</v>
      </c>
      <c r="T6058" s="11" t="n">
        <f aca="false">IFERROR(S6058/Q6058,0)</f>
        <v>0.45945945945946</v>
      </c>
      <c r="U6058" s="13" t="n">
        <f aca="false">F6058-E6058</f>
        <v>28</v>
      </c>
      <c r="V6058" s="13" t="n">
        <f aca="false">G6058-F6058</f>
        <v>2</v>
      </c>
      <c r="W6058" s="13" t="n">
        <f aca="false">G6058-E6058</f>
        <v>30</v>
      </c>
      <c r="X6058" s="10" t="n">
        <f aca="false">YEAR(E6058)</f>
        <v>2020</v>
      </c>
      <c r="Y6058" s="0" t="str">
        <f aca="false">TEXT(E6058,"yyyy-mm")</f>
        <v>2020-05</v>
      </c>
      <c r="Z6058" s="0" t="str">
        <f aca="false">"Q"&amp;ROUNDUP(MONTH(E6058)/3,0)&amp;"-"&amp;YEAR(E6058)</f>
        <v>Q2-2020</v>
      </c>
    </row>
    <row r="6059" customFormat="false" ht="14.25" hidden="false" customHeight="false" outlineLevel="0" collapsed="false">
      <c r="A6059" s="0" t="s">
        <v>6101</v>
      </c>
      <c r="B6059" s="0" t="s">
        <v>38</v>
      </c>
      <c r="C6059" s="0" t="s">
        <v>58</v>
      </c>
      <c r="D6059" s="9" t="n">
        <v>43800</v>
      </c>
      <c r="E6059" s="9" t="n">
        <v>43970</v>
      </c>
      <c r="F6059" s="9" t="n">
        <v>43987</v>
      </c>
      <c r="G6059" s="9" t="n">
        <v>43995</v>
      </c>
      <c r="H6059" s="10" t="s">
        <v>36</v>
      </c>
      <c r="I6059" s="0" t="n">
        <v>18</v>
      </c>
      <c r="J6059" s="0" t="n">
        <v>40</v>
      </c>
      <c r="K6059" s="0" t="n">
        <v>342</v>
      </c>
      <c r="L6059" s="0" t="n">
        <v>10</v>
      </c>
      <c r="M6059" s="0" t="n">
        <v>1</v>
      </c>
      <c r="N6059" s="11" t="n">
        <v>0.2</v>
      </c>
      <c r="O6059" s="12" t="n">
        <v>524.61</v>
      </c>
      <c r="P6059" s="12" t="n">
        <v>904.5</v>
      </c>
      <c r="Q6059" s="12" t="n">
        <f aca="false">M6059*P6059*(1-N6059)</f>
        <v>723.6</v>
      </c>
      <c r="R6059" s="12" t="n">
        <f aca="false">M6059*O6059</f>
        <v>524.61</v>
      </c>
      <c r="S6059" s="12" t="n">
        <f aca="false">Q6059-R6059</f>
        <v>198.99</v>
      </c>
      <c r="T6059" s="11" t="n">
        <f aca="false">IFERROR(S6059/Q6059,0)</f>
        <v>0.275</v>
      </c>
      <c r="U6059" s="13" t="n">
        <f aca="false">F6059-E6059</f>
        <v>17</v>
      </c>
      <c r="V6059" s="13" t="n">
        <f aca="false">G6059-F6059</f>
        <v>8</v>
      </c>
      <c r="W6059" s="13" t="n">
        <f aca="false">G6059-E6059</f>
        <v>25</v>
      </c>
      <c r="X6059" s="10" t="n">
        <f aca="false">YEAR(E6059)</f>
        <v>2020</v>
      </c>
      <c r="Y6059" s="0" t="str">
        <f aca="false">TEXT(E6059,"yyyy-mm")</f>
        <v>2020-05</v>
      </c>
      <c r="Z6059" s="0" t="str">
        <f aca="false">"Q"&amp;ROUNDUP(MONTH(E6059)/3,0)&amp;"-"&amp;YEAR(E6059)</f>
        <v>Q2-2020</v>
      </c>
    </row>
    <row r="6060" customFormat="false" ht="14.25" hidden="false" customHeight="false" outlineLevel="0" collapsed="false">
      <c r="A6060" s="0" t="s">
        <v>6102</v>
      </c>
      <c r="B6060" s="0" t="s">
        <v>38</v>
      </c>
      <c r="C6060" s="0" t="s">
        <v>46</v>
      </c>
      <c r="D6060" s="9" t="n">
        <v>43900</v>
      </c>
      <c r="E6060" s="9" t="n">
        <v>43970</v>
      </c>
      <c r="F6060" s="9" t="n">
        <v>43978</v>
      </c>
      <c r="G6060" s="9" t="n">
        <v>43981</v>
      </c>
      <c r="H6060" s="10" t="s">
        <v>36</v>
      </c>
      <c r="I6060" s="0" t="n">
        <v>13</v>
      </c>
      <c r="J6060" s="0" t="n">
        <v>36</v>
      </c>
      <c r="K6060" s="0" t="n">
        <v>277</v>
      </c>
      <c r="L6060" s="0" t="n">
        <v>27</v>
      </c>
      <c r="M6060" s="0" t="n">
        <v>2</v>
      </c>
      <c r="N6060" s="11" t="n">
        <v>0.05</v>
      </c>
      <c r="O6060" s="12" t="n">
        <v>2300.51</v>
      </c>
      <c r="P6060" s="12" t="n">
        <v>3966.4</v>
      </c>
      <c r="Q6060" s="12" t="n">
        <f aca="false">M6060*P6060*(1-N6060)</f>
        <v>7536.16</v>
      </c>
      <c r="R6060" s="12" t="n">
        <f aca="false">M6060*O6060</f>
        <v>4601.02</v>
      </c>
      <c r="S6060" s="12" t="n">
        <f aca="false">Q6060-R6060</f>
        <v>2935.14</v>
      </c>
      <c r="T6060" s="11" t="n">
        <f aca="false">IFERROR(S6060/Q6060,0)</f>
        <v>0.38947421498482</v>
      </c>
      <c r="U6060" s="13" t="n">
        <f aca="false">F6060-E6060</f>
        <v>8</v>
      </c>
      <c r="V6060" s="13" t="n">
        <f aca="false">G6060-F6060</f>
        <v>3</v>
      </c>
      <c r="W6060" s="13" t="n">
        <f aca="false">G6060-E6060</f>
        <v>11</v>
      </c>
      <c r="X6060" s="10" t="n">
        <f aca="false">YEAR(E6060)</f>
        <v>2020</v>
      </c>
      <c r="Y6060" s="0" t="str">
        <f aca="false">TEXT(E6060,"yyyy-mm")</f>
        <v>2020-05</v>
      </c>
      <c r="Z6060" s="0" t="str">
        <f aca="false">"Q"&amp;ROUNDUP(MONTH(E6060)/3,0)&amp;"-"&amp;YEAR(E6060)</f>
        <v>Q2-2020</v>
      </c>
    </row>
    <row r="6061" customFormat="false" ht="14.25" hidden="false" customHeight="false" outlineLevel="0" collapsed="false">
      <c r="A6061" s="0" t="s">
        <v>6103</v>
      </c>
      <c r="B6061" s="0" t="s">
        <v>41</v>
      </c>
      <c r="C6061" s="0" t="s">
        <v>79</v>
      </c>
      <c r="D6061" s="9" t="n">
        <v>43800</v>
      </c>
      <c r="E6061" s="9" t="n">
        <v>43971</v>
      </c>
      <c r="F6061" s="9" t="n">
        <v>43998</v>
      </c>
      <c r="G6061" s="9" t="n">
        <v>44005</v>
      </c>
      <c r="H6061" s="10" t="s">
        <v>36</v>
      </c>
      <c r="I6061" s="0" t="n">
        <v>23</v>
      </c>
      <c r="J6061" s="0" t="n">
        <v>22</v>
      </c>
      <c r="K6061" s="0" t="n">
        <v>68</v>
      </c>
      <c r="L6061" s="0" t="n">
        <v>41</v>
      </c>
      <c r="M6061" s="0" t="n">
        <v>5</v>
      </c>
      <c r="N6061" s="11" t="n">
        <v>0.05</v>
      </c>
      <c r="O6061" s="12" t="n">
        <v>688.02</v>
      </c>
      <c r="P6061" s="12" t="n">
        <v>1092.1</v>
      </c>
      <c r="Q6061" s="12" t="n">
        <f aca="false">M6061*P6061*(1-N6061)</f>
        <v>5187.475</v>
      </c>
      <c r="R6061" s="12" t="n">
        <f aca="false">M6061*O6061</f>
        <v>3440.1</v>
      </c>
      <c r="S6061" s="12" t="n">
        <f aca="false">Q6061-R6061</f>
        <v>1747.375</v>
      </c>
      <c r="T6061" s="11" t="n">
        <f aca="false">IFERROR(S6061/Q6061,0)</f>
        <v>0.336844996843358</v>
      </c>
      <c r="U6061" s="13" t="n">
        <f aca="false">F6061-E6061</f>
        <v>27</v>
      </c>
      <c r="V6061" s="13" t="n">
        <f aca="false">G6061-F6061</f>
        <v>7</v>
      </c>
      <c r="W6061" s="13" t="n">
        <f aca="false">G6061-E6061</f>
        <v>34</v>
      </c>
      <c r="X6061" s="10" t="n">
        <f aca="false">YEAR(E6061)</f>
        <v>2020</v>
      </c>
      <c r="Y6061" s="0" t="str">
        <f aca="false">TEXT(E6061,"yyyy-mm")</f>
        <v>2020-05</v>
      </c>
      <c r="Z6061" s="0" t="str">
        <f aca="false">"Q"&amp;ROUNDUP(MONTH(E6061)/3,0)&amp;"-"&amp;YEAR(E6061)</f>
        <v>Q2-2020</v>
      </c>
    </row>
    <row r="6062" customFormat="false" ht="14.25" hidden="false" customHeight="false" outlineLevel="0" collapsed="false">
      <c r="A6062" s="0" t="s">
        <v>6104</v>
      </c>
      <c r="B6062" s="0" t="s">
        <v>43</v>
      </c>
      <c r="C6062" s="0" t="s">
        <v>46</v>
      </c>
      <c r="D6062" s="9" t="n">
        <v>43800</v>
      </c>
      <c r="E6062" s="9" t="n">
        <v>43971</v>
      </c>
      <c r="F6062" s="9" t="n">
        <v>43997</v>
      </c>
      <c r="G6062" s="9" t="n">
        <v>44003</v>
      </c>
      <c r="H6062" s="10" t="s">
        <v>36</v>
      </c>
      <c r="I6062" s="0" t="n">
        <v>26</v>
      </c>
      <c r="J6062" s="0" t="n">
        <v>47</v>
      </c>
      <c r="K6062" s="0" t="n">
        <v>322</v>
      </c>
      <c r="L6062" s="0" t="n">
        <v>31</v>
      </c>
      <c r="M6062" s="0" t="n">
        <v>2</v>
      </c>
      <c r="N6062" s="11" t="n">
        <v>0.075</v>
      </c>
      <c r="O6062" s="12" t="n">
        <v>811.91</v>
      </c>
      <c r="P6062" s="12" t="n">
        <v>1112.2</v>
      </c>
      <c r="Q6062" s="12" t="n">
        <f aca="false">M6062*P6062*(1-N6062)</f>
        <v>2057.57</v>
      </c>
      <c r="R6062" s="12" t="n">
        <f aca="false">M6062*O6062</f>
        <v>1623.82</v>
      </c>
      <c r="S6062" s="12" t="n">
        <f aca="false">Q6062-R6062</f>
        <v>433.75</v>
      </c>
      <c r="T6062" s="11" t="n">
        <f aca="false">IFERROR(S6062/Q6062,0)</f>
        <v>0.210806922729239</v>
      </c>
      <c r="U6062" s="13" t="n">
        <f aca="false">F6062-E6062</f>
        <v>26</v>
      </c>
      <c r="V6062" s="13" t="n">
        <f aca="false">G6062-F6062</f>
        <v>6</v>
      </c>
      <c r="W6062" s="13" t="n">
        <f aca="false">G6062-E6062</f>
        <v>32</v>
      </c>
      <c r="X6062" s="10" t="n">
        <f aca="false">YEAR(E6062)</f>
        <v>2020</v>
      </c>
      <c r="Y6062" s="0" t="str">
        <f aca="false">TEXT(E6062,"yyyy-mm")</f>
        <v>2020-05</v>
      </c>
      <c r="Z6062" s="0" t="str">
        <f aca="false">"Q"&amp;ROUNDUP(MONTH(E6062)/3,0)&amp;"-"&amp;YEAR(E6062)</f>
        <v>Q2-2020</v>
      </c>
    </row>
    <row r="6063" customFormat="false" ht="14.25" hidden="false" customHeight="false" outlineLevel="0" collapsed="false">
      <c r="A6063" s="0" t="s">
        <v>6105</v>
      </c>
      <c r="B6063" s="0" t="s">
        <v>41</v>
      </c>
      <c r="C6063" s="0" t="s">
        <v>46</v>
      </c>
      <c r="D6063" s="9" t="n">
        <v>43800</v>
      </c>
      <c r="E6063" s="9" t="n">
        <v>43971</v>
      </c>
      <c r="F6063" s="9" t="n">
        <v>43986</v>
      </c>
      <c r="G6063" s="9" t="n">
        <v>43990</v>
      </c>
      <c r="H6063" s="10" t="s">
        <v>36</v>
      </c>
      <c r="I6063" s="0" t="n">
        <v>21</v>
      </c>
      <c r="J6063" s="0" t="n">
        <v>43</v>
      </c>
      <c r="K6063" s="0" t="n">
        <v>289</v>
      </c>
      <c r="L6063" s="0" t="n">
        <v>18</v>
      </c>
      <c r="M6063" s="0" t="n">
        <v>2</v>
      </c>
      <c r="N6063" s="11" t="n">
        <v>0.075</v>
      </c>
      <c r="O6063" s="12" t="n">
        <v>2895.47</v>
      </c>
      <c r="P6063" s="12" t="n">
        <v>3966.4</v>
      </c>
      <c r="Q6063" s="12" t="n">
        <f aca="false">M6063*P6063*(1-N6063)</f>
        <v>7337.84</v>
      </c>
      <c r="R6063" s="12" t="n">
        <f aca="false">M6063*O6063</f>
        <v>5790.94</v>
      </c>
      <c r="S6063" s="12" t="n">
        <f aca="false">Q6063-R6063</f>
        <v>1546.9</v>
      </c>
      <c r="T6063" s="11" t="n">
        <f aca="false">IFERROR(S6063/Q6063,0)</f>
        <v>0.210811355930356</v>
      </c>
      <c r="U6063" s="13" t="n">
        <f aca="false">F6063-E6063</f>
        <v>15</v>
      </c>
      <c r="V6063" s="13" t="n">
        <f aca="false">G6063-F6063</f>
        <v>4</v>
      </c>
      <c r="W6063" s="13" t="n">
        <f aca="false">G6063-E6063</f>
        <v>19</v>
      </c>
      <c r="X6063" s="10" t="n">
        <f aca="false">YEAR(E6063)</f>
        <v>2020</v>
      </c>
      <c r="Y6063" s="0" t="str">
        <f aca="false">TEXT(E6063,"yyyy-mm")</f>
        <v>2020-05</v>
      </c>
      <c r="Z6063" s="0" t="str">
        <f aca="false">"Q"&amp;ROUNDUP(MONTH(E6063)/3,0)&amp;"-"&amp;YEAR(E6063)</f>
        <v>Q2-2020</v>
      </c>
    </row>
    <row r="6064" customFormat="false" ht="14.25" hidden="false" customHeight="false" outlineLevel="0" collapsed="false">
      <c r="A6064" s="0" t="s">
        <v>6106</v>
      </c>
      <c r="B6064" s="0" t="s">
        <v>38</v>
      </c>
      <c r="C6064" s="0" t="s">
        <v>39</v>
      </c>
      <c r="D6064" s="9" t="n">
        <v>43900</v>
      </c>
      <c r="E6064" s="9" t="n">
        <v>43971</v>
      </c>
      <c r="F6064" s="9" t="n">
        <v>43976</v>
      </c>
      <c r="G6064" s="9" t="n">
        <v>43985</v>
      </c>
      <c r="H6064" s="10" t="s">
        <v>36</v>
      </c>
      <c r="I6064" s="0" t="n">
        <v>18</v>
      </c>
      <c r="J6064" s="0" t="n">
        <v>27</v>
      </c>
      <c r="K6064" s="0" t="n">
        <v>104</v>
      </c>
      <c r="L6064" s="0" t="n">
        <v>24</v>
      </c>
      <c r="M6064" s="0" t="n">
        <v>3</v>
      </c>
      <c r="N6064" s="11" t="n">
        <v>0.4</v>
      </c>
      <c r="O6064" s="12" t="n">
        <v>529.3</v>
      </c>
      <c r="P6064" s="12" t="n">
        <v>1058.6</v>
      </c>
      <c r="Q6064" s="12" t="n">
        <f aca="false">M6064*P6064*(1-N6064)</f>
        <v>1905.48</v>
      </c>
      <c r="R6064" s="12" t="n">
        <f aca="false">M6064*O6064</f>
        <v>1587.9</v>
      </c>
      <c r="S6064" s="12" t="n">
        <f aca="false">Q6064-R6064</f>
        <v>317.58</v>
      </c>
      <c r="T6064" s="11" t="n">
        <f aca="false">IFERROR(S6064/Q6064,0)</f>
        <v>0.166666666666667</v>
      </c>
      <c r="U6064" s="13" t="n">
        <f aca="false">F6064-E6064</f>
        <v>5</v>
      </c>
      <c r="V6064" s="13" t="n">
        <f aca="false">G6064-F6064</f>
        <v>9</v>
      </c>
      <c r="W6064" s="13" t="n">
        <f aca="false">G6064-E6064</f>
        <v>14</v>
      </c>
      <c r="X6064" s="10" t="n">
        <f aca="false">YEAR(E6064)</f>
        <v>2020</v>
      </c>
      <c r="Y6064" s="0" t="str">
        <f aca="false">TEXT(E6064,"yyyy-mm")</f>
        <v>2020-05</v>
      </c>
      <c r="Z6064" s="0" t="str">
        <f aca="false">"Q"&amp;ROUNDUP(MONTH(E6064)/3,0)&amp;"-"&amp;YEAR(E6064)</f>
        <v>Q2-2020</v>
      </c>
    </row>
    <row r="6065" customFormat="false" ht="14.25" hidden="false" customHeight="false" outlineLevel="0" collapsed="false">
      <c r="A6065" s="0" t="s">
        <v>6107</v>
      </c>
      <c r="B6065" s="0" t="s">
        <v>43</v>
      </c>
      <c r="C6065" s="0" t="s">
        <v>39</v>
      </c>
      <c r="D6065" s="9" t="n">
        <v>43900</v>
      </c>
      <c r="E6065" s="9" t="n">
        <v>43971</v>
      </c>
      <c r="F6065" s="9" t="n">
        <v>43977</v>
      </c>
      <c r="G6065" s="9" t="n">
        <v>43984</v>
      </c>
      <c r="H6065" s="10" t="s">
        <v>36</v>
      </c>
      <c r="I6065" s="0" t="n">
        <v>28</v>
      </c>
      <c r="J6065" s="0" t="n">
        <v>4</v>
      </c>
      <c r="K6065" s="0" t="n">
        <v>196</v>
      </c>
      <c r="L6065" s="0" t="n">
        <v>46</v>
      </c>
      <c r="M6065" s="0" t="n">
        <v>3</v>
      </c>
      <c r="N6065" s="11" t="n">
        <v>0.2</v>
      </c>
      <c r="O6065" s="12" t="n">
        <v>3303.23</v>
      </c>
      <c r="P6065" s="12" t="n">
        <v>3979.8</v>
      </c>
      <c r="Q6065" s="12" t="n">
        <f aca="false">M6065*P6065*(1-N6065)</f>
        <v>9551.52</v>
      </c>
      <c r="R6065" s="12" t="n">
        <f aca="false">M6065*O6065</f>
        <v>9909.69</v>
      </c>
      <c r="S6065" s="12" t="n">
        <f aca="false">Q6065-R6065</f>
        <v>-358.169999999998</v>
      </c>
      <c r="T6065" s="11" t="n">
        <f aca="false">IFERROR(S6065/Q6065,0)</f>
        <v>-0.0374987436554599</v>
      </c>
      <c r="U6065" s="13" t="n">
        <f aca="false">F6065-E6065</f>
        <v>6</v>
      </c>
      <c r="V6065" s="13" t="n">
        <f aca="false">G6065-F6065</f>
        <v>7</v>
      </c>
      <c r="W6065" s="13" t="n">
        <f aca="false">G6065-E6065</f>
        <v>13</v>
      </c>
      <c r="X6065" s="10" t="n">
        <f aca="false">YEAR(E6065)</f>
        <v>2020</v>
      </c>
      <c r="Y6065" s="0" t="str">
        <f aca="false">TEXT(E6065,"yyyy-mm")</f>
        <v>2020-05</v>
      </c>
      <c r="Z6065" s="0" t="str">
        <f aca="false">"Q"&amp;ROUNDUP(MONTH(E6065)/3,0)&amp;"-"&amp;YEAR(E6065)</f>
        <v>Q2-2020</v>
      </c>
    </row>
    <row r="6066" customFormat="false" ht="14.25" hidden="false" customHeight="false" outlineLevel="0" collapsed="false">
      <c r="A6066" s="0" t="s">
        <v>6108</v>
      </c>
      <c r="B6066" s="0" t="s">
        <v>34</v>
      </c>
      <c r="C6066" s="0" t="s">
        <v>39</v>
      </c>
      <c r="D6066" s="9" t="n">
        <v>43900</v>
      </c>
      <c r="E6066" s="9" t="n">
        <v>43971</v>
      </c>
      <c r="F6066" s="9" t="n">
        <v>43999</v>
      </c>
      <c r="G6066" s="9" t="n">
        <v>44007</v>
      </c>
      <c r="H6066" s="10" t="s">
        <v>36</v>
      </c>
      <c r="I6066" s="0" t="n">
        <v>8</v>
      </c>
      <c r="J6066" s="0" t="n">
        <v>46</v>
      </c>
      <c r="K6066" s="0" t="n">
        <v>98</v>
      </c>
      <c r="L6066" s="0" t="n">
        <v>41</v>
      </c>
      <c r="M6066" s="0" t="n">
        <v>6</v>
      </c>
      <c r="N6066" s="11" t="n">
        <v>0.3</v>
      </c>
      <c r="O6066" s="12" t="n">
        <v>103.72</v>
      </c>
      <c r="P6066" s="12" t="n">
        <v>241.2</v>
      </c>
      <c r="Q6066" s="12" t="n">
        <f aca="false">M6066*P6066*(1-N6066)</f>
        <v>1013.04</v>
      </c>
      <c r="R6066" s="12" t="n">
        <f aca="false">M6066*O6066</f>
        <v>622.32</v>
      </c>
      <c r="S6066" s="12" t="n">
        <f aca="false">Q6066-R6066</f>
        <v>390.72</v>
      </c>
      <c r="T6066" s="11" t="n">
        <f aca="false">IFERROR(S6066/Q6066,0)</f>
        <v>0.385690594645819</v>
      </c>
      <c r="U6066" s="13" t="n">
        <f aca="false">F6066-E6066</f>
        <v>28</v>
      </c>
      <c r="V6066" s="13" t="n">
        <f aca="false">G6066-F6066</f>
        <v>8</v>
      </c>
      <c r="W6066" s="13" t="n">
        <f aca="false">G6066-E6066</f>
        <v>36</v>
      </c>
      <c r="X6066" s="10" t="n">
        <f aca="false">YEAR(E6066)</f>
        <v>2020</v>
      </c>
      <c r="Y6066" s="0" t="str">
        <f aca="false">TEXT(E6066,"yyyy-mm")</f>
        <v>2020-05</v>
      </c>
      <c r="Z6066" s="0" t="str">
        <f aca="false">"Q"&amp;ROUNDUP(MONTH(E6066)/3,0)&amp;"-"&amp;YEAR(E6066)</f>
        <v>Q2-2020</v>
      </c>
    </row>
    <row r="6067" customFormat="false" ht="14.25" hidden="false" customHeight="false" outlineLevel="0" collapsed="false">
      <c r="A6067" s="0" t="s">
        <v>6109</v>
      </c>
      <c r="B6067" s="0" t="s">
        <v>43</v>
      </c>
      <c r="C6067" s="0" t="s">
        <v>35</v>
      </c>
      <c r="D6067" s="9" t="n">
        <v>43800</v>
      </c>
      <c r="E6067" s="9" t="n">
        <v>43972</v>
      </c>
      <c r="F6067" s="9" t="n">
        <v>43979</v>
      </c>
      <c r="G6067" s="9" t="n">
        <v>43983</v>
      </c>
      <c r="H6067" s="10" t="s">
        <v>36</v>
      </c>
      <c r="I6067" s="0" t="n">
        <v>26</v>
      </c>
      <c r="J6067" s="0" t="n">
        <v>24</v>
      </c>
      <c r="K6067" s="0" t="n">
        <v>208</v>
      </c>
      <c r="L6067" s="0" t="n">
        <v>25</v>
      </c>
      <c r="M6067" s="0" t="n">
        <v>1</v>
      </c>
      <c r="N6067" s="11" t="n">
        <v>0.4</v>
      </c>
      <c r="O6067" s="12" t="n">
        <v>5489.98</v>
      </c>
      <c r="P6067" s="12" t="n">
        <v>6458.8</v>
      </c>
      <c r="Q6067" s="12" t="n">
        <f aca="false">M6067*P6067*(1-N6067)</f>
        <v>3875.28</v>
      </c>
      <c r="R6067" s="12" t="n">
        <f aca="false">M6067*O6067</f>
        <v>5489.98</v>
      </c>
      <c r="S6067" s="12" t="n">
        <f aca="false">Q6067-R6067</f>
        <v>-1614.7</v>
      </c>
      <c r="T6067" s="11" t="n">
        <f aca="false">IFERROR(S6067/Q6067,0)</f>
        <v>-0.416666666666667</v>
      </c>
      <c r="U6067" s="13" t="n">
        <f aca="false">F6067-E6067</f>
        <v>7</v>
      </c>
      <c r="V6067" s="13" t="n">
        <f aca="false">G6067-F6067</f>
        <v>4</v>
      </c>
      <c r="W6067" s="13" t="n">
        <f aca="false">G6067-E6067</f>
        <v>11</v>
      </c>
      <c r="X6067" s="10" t="n">
        <f aca="false">YEAR(E6067)</f>
        <v>2020</v>
      </c>
      <c r="Y6067" s="0" t="str">
        <f aca="false">TEXT(E6067,"yyyy-mm")</f>
        <v>2020-05</v>
      </c>
      <c r="Z6067" s="0" t="str">
        <f aca="false">"Q"&amp;ROUNDUP(MONTH(E6067)/3,0)&amp;"-"&amp;YEAR(E6067)</f>
        <v>Q2-2020</v>
      </c>
    </row>
    <row r="6068" customFormat="false" ht="14.25" hidden="false" customHeight="false" outlineLevel="0" collapsed="false">
      <c r="A6068" s="0" t="s">
        <v>6110</v>
      </c>
      <c r="B6068" s="0" t="s">
        <v>38</v>
      </c>
      <c r="C6068" s="0" t="s">
        <v>39</v>
      </c>
      <c r="D6068" s="9" t="n">
        <v>43900</v>
      </c>
      <c r="E6068" s="9" t="n">
        <v>43972</v>
      </c>
      <c r="F6068" s="9" t="n">
        <v>43976</v>
      </c>
      <c r="G6068" s="9" t="n">
        <v>43980</v>
      </c>
      <c r="H6068" s="10" t="s">
        <v>36</v>
      </c>
      <c r="I6068" s="0" t="n">
        <v>15</v>
      </c>
      <c r="J6068" s="0" t="n">
        <v>9</v>
      </c>
      <c r="K6068" s="0" t="n">
        <v>129</v>
      </c>
      <c r="L6068" s="0" t="n">
        <v>42</v>
      </c>
      <c r="M6068" s="0" t="n">
        <v>8</v>
      </c>
      <c r="N6068" s="11" t="n">
        <v>0.15</v>
      </c>
      <c r="O6068" s="12" t="n">
        <v>2869.28</v>
      </c>
      <c r="P6068" s="12" t="n">
        <v>3825.7</v>
      </c>
      <c r="Q6068" s="12" t="n">
        <f aca="false">M6068*P6068*(1-N6068)</f>
        <v>26014.76</v>
      </c>
      <c r="R6068" s="12" t="n">
        <f aca="false">M6068*O6068</f>
        <v>22954.24</v>
      </c>
      <c r="S6068" s="12" t="n">
        <f aca="false">Q6068-R6068</f>
        <v>3060.52</v>
      </c>
      <c r="T6068" s="11" t="n">
        <f aca="false">IFERROR(S6068/Q6068,0)</f>
        <v>0.117645521234868</v>
      </c>
      <c r="U6068" s="13" t="n">
        <f aca="false">F6068-E6068</f>
        <v>4</v>
      </c>
      <c r="V6068" s="13" t="n">
        <f aca="false">G6068-F6068</f>
        <v>4</v>
      </c>
      <c r="W6068" s="13" t="n">
        <f aca="false">G6068-E6068</f>
        <v>8</v>
      </c>
      <c r="X6068" s="10" t="n">
        <f aca="false">YEAR(E6068)</f>
        <v>2020</v>
      </c>
      <c r="Y6068" s="0" t="str">
        <f aca="false">TEXT(E6068,"yyyy-mm")</f>
        <v>2020-05</v>
      </c>
      <c r="Z6068" s="0" t="str">
        <f aca="false">"Q"&amp;ROUNDUP(MONTH(E6068)/3,0)&amp;"-"&amp;YEAR(E6068)</f>
        <v>Q2-2020</v>
      </c>
    </row>
    <row r="6069" customFormat="false" ht="14.25" hidden="false" customHeight="false" outlineLevel="0" collapsed="false">
      <c r="A6069" s="0" t="s">
        <v>6111</v>
      </c>
      <c r="B6069" s="0" t="s">
        <v>34</v>
      </c>
      <c r="C6069" s="0" t="s">
        <v>39</v>
      </c>
      <c r="D6069" s="9" t="n">
        <v>43900</v>
      </c>
      <c r="E6069" s="9" t="n">
        <v>43972</v>
      </c>
      <c r="F6069" s="9" t="n">
        <v>43979</v>
      </c>
      <c r="G6069" s="9" t="n">
        <v>43986</v>
      </c>
      <c r="H6069" s="10" t="s">
        <v>36</v>
      </c>
      <c r="I6069" s="0" t="n">
        <v>6</v>
      </c>
      <c r="J6069" s="0" t="n">
        <v>47</v>
      </c>
      <c r="K6069" s="0" t="n">
        <v>135</v>
      </c>
      <c r="L6069" s="0" t="n">
        <v>24</v>
      </c>
      <c r="M6069" s="0" t="n">
        <v>8</v>
      </c>
      <c r="N6069" s="11" t="n">
        <v>0.15</v>
      </c>
      <c r="O6069" s="12" t="n">
        <v>2525.63</v>
      </c>
      <c r="P6069" s="12" t="n">
        <v>3946.3</v>
      </c>
      <c r="Q6069" s="12" t="n">
        <f aca="false">M6069*P6069*(1-N6069)</f>
        <v>26834.84</v>
      </c>
      <c r="R6069" s="12" t="n">
        <f aca="false">M6069*O6069</f>
        <v>20205.04</v>
      </c>
      <c r="S6069" s="12" t="n">
        <f aca="false">Q6069-R6069</f>
        <v>6629.8</v>
      </c>
      <c r="T6069" s="11" t="n">
        <f aca="false">IFERROR(S6069/Q6069,0)</f>
        <v>0.247059419769225</v>
      </c>
      <c r="U6069" s="13" t="n">
        <f aca="false">F6069-E6069</f>
        <v>7</v>
      </c>
      <c r="V6069" s="13" t="n">
        <f aca="false">G6069-F6069</f>
        <v>7</v>
      </c>
      <c r="W6069" s="13" t="n">
        <f aca="false">G6069-E6069</f>
        <v>14</v>
      </c>
      <c r="X6069" s="10" t="n">
        <f aca="false">YEAR(E6069)</f>
        <v>2020</v>
      </c>
      <c r="Y6069" s="0" t="str">
        <f aca="false">TEXT(E6069,"yyyy-mm")</f>
        <v>2020-05</v>
      </c>
      <c r="Z6069" s="0" t="str">
        <f aca="false">"Q"&amp;ROUNDUP(MONTH(E6069)/3,0)&amp;"-"&amp;YEAR(E6069)</f>
        <v>Q2-2020</v>
      </c>
    </row>
    <row r="6070" customFormat="false" ht="14.25" hidden="false" customHeight="false" outlineLevel="0" collapsed="false">
      <c r="A6070" s="0" t="s">
        <v>6112</v>
      </c>
      <c r="B6070" s="0" t="s">
        <v>34</v>
      </c>
      <c r="C6070" s="0" t="s">
        <v>58</v>
      </c>
      <c r="D6070" s="9" t="n">
        <v>43900</v>
      </c>
      <c r="E6070" s="9" t="n">
        <v>43972</v>
      </c>
      <c r="F6070" s="9" t="n">
        <v>43975</v>
      </c>
      <c r="G6070" s="9" t="n">
        <v>43978</v>
      </c>
      <c r="H6070" s="10" t="s">
        <v>36</v>
      </c>
      <c r="I6070" s="0" t="n">
        <v>5</v>
      </c>
      <c r="J6070" s="0" t="n">
        <v>17</v>
      </c>
      <c r="K6070" s="0" t="n">
        <v>333</v>
      </c>
      <c r="L6070" s="0" t="n">
        <v>21</v>
      </c>
      <c r="M6070" s="0" t="n">
        <v>8</v>
      </c>
      <c r="N6070" s="11" t="n">
        <v>0.15</v>
      </c>
      <c r="O6070" s="12" t="n">
        <v>628.13</v>
      </c>
      <c r="P6070" s="12" t="n">
        <v>837.5</v>
      </c>
      <c r="Q6070" s="12" t="n">
        <f aca="false">M6070*P6070*(1-N6070)</f>
        <v>5695</v>
      </c>
      <c r="R6070" s="12" t="n">
        <f aca="false">M6070*O6070</f>
        <v>5025.04</v>
      </c>
      <c r="S6070" s="12" t="n">
        <f aca="false">Q6070-R6070</f>
        <v>669.96</v>
      </c>
      <c r="T6070" s="11" t="n">
        <f aca="false">IFERROR(S6070/Q6070,0)</f>
        <v>0.117640035118525</v>
      </c>
      <c r="U6070" s="13" t="n">
        <f aca="false">F6070-E6070</f>
        <v>3</v>
      </c>
      <c r="V6070" s="13" t="n">
        <f aca="false">G6070-F6070</f>
        <v>3</v>
      </c>
      <c r="W6070" s="13" t="n">
        <f aca="false">G6070-E6070</f>
        <v>6</v>
      </c>
      <c r="X6070" s="10" t="n">
        <f aca="false">YEAR(E6070)</f>
        <v>2020</v>
      </c>
      <c r="Y6070" s="0" t="str">
        <f aca="false">TEXT(E6070,"yyyy-mm")</f>
        <v>2020-05</v>
      </c>
      <c r="Z6070" s="0" t="str">
        <f aca="false">"Q"&amp;ROUNDUP(MONTH(E6070)/3,0)&amp;"-"&amp;YEAR(E6070)</f>
        <v>Q2-2020</v>
      </c>
    </row>
    <row r="6071" customFormat="false" ht="14.25" hidden="false" customHeight="false" outlineLevel="0" collapsed="false">
      <c r="A6071" s="0" t="s">
        <v>6113</v>
      </c>
      <c r="B6071" s="0" t="s">
        <v>34</v>
      </c>
      <c r="C6071" s="0" t="s">
        <v>39</v>
      </c>
      <c r="D6071" s="9" t="n">
        <v>43900</v>
      </c>
      <c r="E6071" s="9" t="n">
        <v>43972</v>
      </c>
      <c r="F6071" s="9" t="n">
        <v>43988</v>
      </c>
      <c r="G6071" s="9" t="n">
        <v>43992</v>
      </c>
      <c r="H6071" s="10" t="s">
        <v>36</v>
      </c>
      <c r="I6071" s="0" t="n">
        <v>3</v>
      </c>
      <c r="J6071" s="0" t="n">
        <v>26</v>
      </c>
      <c r="K6071" s="0" t="n">
        <v>174</v>
      </c>
      <c r="L6071" s="0" t="n">
        <v>27</v>
      </c>
      <c r="M6071" s="0" t="n">
        <v>7</v>
      </c>
      <c r="N6071" s="11" t="n">
        <v>0.075</v>
      </c>
      <c r="O6071" s="12" t="n">
        <v>684.74</v>
      </c>
      <c r="P6071" s="12" t="n">
        <v>938</v>
      </c>
      <c r="Q6071" s="12" t="n">
        <f aca="false">M6071*P6071*(1-N6071)</f>
        <v>6073.55</v>
      </c>
      <c r="R6071" s="12" t="n">
        <f aca="false">M6071*O6071</f>
        <v>4793.18</v>
      </c>
      <c r="S6071" s="12" t="n">
        <f aca="false">Q6071-R6071</f>
        <v>1280.37</v>
      </c>
      <c r="T6071" s="11" t="n">
        <f aca="false">IFERROR(S6071/Q6071,0)</f>
        <v>0.210810810810811</v>
      </c>
      <c r="U6071" s="13" t="n">
        <f aca="false">F6071-E6071</f>
        <v>16</v>
      </c>
      <c r="V6071" s="13" t="n">
        <f aca="false">G6071-F6071</f>
        <v>4</v>
      </c>
      <c r="W6071" s="13" t="n">
        <f aca="false">G6071-E6071</f>
        <v>20</v>
      </c>
      <c r="X6071" s="10" t="n">
        <f aca="false">YEAR(E6071)</f>
        <v>2020</v>
      </c>
      <c r="Y6071" s="0" t="str">
        <f aca="false">TEXT(E6071,"yyyy-mm")</f>
        <v>2020-05</v>
      </c>
      <c r="Z6071" s="0" t="str">
        <f aca="false">"Q"&amp;ROUNDUP(MONTH(E6071)/3,0)&amp;"-"&amp;YEAR(E6071)</f>
        <v>Q2-2020</v>
      </c>
    </row>
    <row r="6072" customFormat="false" ht="14.25" hidden="false" customHeight="false" outlineLevel="0" collapsed="false">
      <c r="A6072" s="0" t="s">
        <v>6114</v>
      </c>
      <c r="B6072" s="0" t="s">
        <v>41</v>
      </c>
      <c r="C6072" s="0" t="s">
        <v>39</v>
      </c>
      <c r="D6072" s="9" t="n">
        <v>43900</v>
      </c>
      <c r="E6072" s="9" t="n">
        <v>43972</v>
      </c>
      <c r="F6072" s="9" t="n">
        <v>44000</v>
      </c>
      <c r="G6072" s="9" t="n">
        <v>44004</v>
      </c>
      <c r="H6072" s="10" t="s">
        <v>36</v>
      </c>
      <c r="I6072" s="0" t="n">
        <v>21</v>
      </c>
      <c r="J6072" s="0" t="n">
        <v>30</v>
      </c>
      <c r="K6072" s="0" t="n">
        <v>147</v>
      </c>
      <c r="L6072" s="0" t="n">
        <v>41</v>
      </c>
      <c r="M6072" s="0" t="n">
        <v>6</v>
      </c>
      <c r="N6072" s="11" t="n">
        <v>0.05</v>
      </c>
      <c r="O6072" s="12" t="n">
        <v>1812.35</v>
      </c>
      <c r="P6072" s="12" t="n">
        <v>3624.7</v>
      </c>
      <c r="Q6072" s="12" t="n">
        <f aca="false">M6072*P6072*(1-N6072)</f>
        <v>20660.79</v>
      </c>
      <c r="R6072" s="12" t="n">
        <f aca="false">M6072*O6072</f>
        <v>10874.1</v>
      </c>
      <c r="S6072" s="12" t="n">
        <f aca="false">Q6072-R6072</f>
        <v>9786.69</v>
      </c>
      <c r="T6072" s="11" t="n">
        <f aca="false">IFERROR(S6072/Q6072,0)</f>
        <v>0.473684210526316</v>
      </c>
      <c r="U6072" s="13" t="n">
        <f aca="false">F6072-E6072</f>
        <v>28</v>
      </c>
      <c r="V6072" s="13" t="n">
        <f aca="false">G6072-F6072</f>
        <v>4</v>
      </c>
      <c r="W6072" s="13" t="n">
        <f aca="false">G6072-E6072</f>
        <v>32</v>
      </c>
      <c r="X6072" s="10" t="n">
        <f aca="false">YEAR(E6072)</f>
        <v>2020</v>
      </c>
      <c r="Y6072" s="0" t="str">
        <f aca="false">TEXT(E6072,"yyyy-mm")</f>
        <v>2020-05</v>
      </c>
      <c r="Z6072" s="0" t="str">
        <f aca="false">"Q"&amp;ROUNDUP(MONTH(E6072)/3,0)&amp;"-"&amp;YEAR(E6072)</f>
        <v>Q2-2020</v>
      </c>
    </row>
    <row r="6073" customFormat="false" ht="14.25" hidden="false" customHeight="false" outlineLevel="0" collapsed="false">
      <c r="A6073" s="0" t="s">
        <v>6115</v>
      </c>
      <c r="B6073" s="0" t="s">
        <v>41</v>
      </c>
      <c r="C6073" s="0" t="s">
        <v>79</v>
      </c>
      <c r="D6073" s="9" t="n">
        <v>43900</v>
      </c>
      <c r="E6073" s="9" t="n">
        <v>43972</v>
      </c>
      <c r="F6073" s="9" t="n">
        <v>43992</v>
      </c>
      <c r="G6073" s="9" t="n">
        <v>43999</v>
      </c>
      <c r="H6073" s="10" t="s">
        <v>36</v>
      </c>
      <c r="I6073" s="0" t="n">
        <v>23</v>
      </c>
      <c r="J6073" s="0" t="n">
        <v>16</v>
      </c>
      <c r="K6073" s="0" t="n">
        <v>61</v>
      </c>
      <c r="L6073" s="0" t="n">
        <v>30</v>
      </c>
      <c r="M6073" s="0" t="n">
        <v>8</v>
      </c>
      <c r="N6073" s="11" t="n">
        <v>0.075</v>
      </c>
      <c r="O6073" s="12" t="n">
        <v>2319.94</v>
      </c>
      <c r="P6073" s="12" t="n">
        <v>3999.9</v>
      </c>
      <c r="Q6073" s="12" t="n">
        <f aca="false">M6073*P6073*(1-N6073)</f>
        <v>29599.26</v>
      </c>
      <c r="R6073" s="12" t="n">
        <f aca="false">M6073*O6073</f>
        <v>18559.52</v>
      </c>
      <c r="S6073" s="12" t="n">
        <f aca="false">Q6073-R6073</f>
        <v>11039.74</v>
      </c>
      <c r="T6073" s="11" t="n">
        <f aca="false">IFERROR(S6073/Q6073,0)</f>
        <v>0.372973513527027</v>
      </c>
      <c r="U6073" s="13" t="n">
        <f aca="false">F6073-E6073</f>
        <v>20</v>
      </c>
      <c r="V6073" s="13" t="n">
        <f aca="false">G6073-F6073</f>
        <v>7</v>
      </c>
      <c r="W6073" s="13" t="n">
        <f aca="false">G6073-E6073</f>
        <v>27</v>
      </c>
      <c r="X6073" s="10" t="n">
        <f aca="false">YEAR(E6073)</f>
        <v>2020</v>
      </c>
      <c r="Y6073" s="0" t="str">
        <f aca="false">TEXT(E6073,"yyyy-mm")</f>
        <v>2020-05</v>
      </c>
      <c r="Z6073" s="0" t="str">
        <f aca="false">"Q"&amp;ROUNDUP(MONTH(E6073)/3,0)&amp;"-"&amp;YEAR(E6073)</f>
        <v>Q2-2020</v>
      </c>
    </row>
    <row r="6074" customFormat="false" ht="14.25" hidden="false" customHeight="false" outlineLevel="0" collapsed="false">
      <c r="A6074" s="0" t="s">
        <v>6116</v>
      </c>
      <c r="B6074" s="0" t="s">
        <v>34</v>
      </c>
      <c r="C6074" s="0" t="s">
        <v>58</v>
      </c>
      <c r="D6074" s="9" t="n">
        <v>43900</v>
      </c>
      <c r="E6074" s="9" t="n">
        <v>43972</v>
      </c>
      <c r="F6074" s="9" t="n">
        <v>43982</v>
      </c>
      <c r="G6074" s="9" t="n">
        <v>43984</v>
      </c>
      <c r="H6074" s="10" t="s">
        <v>36</v>
      </c>
      <c r="I6074" s="0" t="n">
        <v>2</v>
      </c>
      <c r="J6074" s="0" t="n">
        <v>18</v>
      </c>
      <c r="K6074" s="0" t="n">
        <v>338</v>
      </c>
      <c r="L6074" s="0" t="n">
        <v>12</v>
      </c>
      <c r="M6074" s="0" t="n">
        <v>3</v>
      </c>
      <c r="N6074" s="11" t="n">
        <v>0.15</v>
      </c>
      <c r="O6074" s="12" t="n">
        <v>188.4</v>
      </c>
      <c r="P6074" s="12" t="n">
        <v>254.6</v>
      </c>
      <c r="Q6074" s="12" t="n">
        <f aca="false">M6074*P6074*(1-N6074)</f>
        <v>649.23</v>
      </c>
      <c r="R6074" s="12" t="n">
        <f aca="false">M6074*O6074</f>
        <v>565.2</v>
      </c>
      <c r="S6074" s="12" t="n">
        <f aca="false">Q6074-R6074</f>
        <v>84.0299999999999</v>
      </c>
      <c r="T6074" s="11" t="n">
        <f aca="false">IFERROR(S6074/Q6074,0)</f>
        <v>0.129430248140104</v>
      </c>
      <c r="U6074" s="13" t="n">
        <f aca="false">F6074-E6074</f>
        <v>10</v>
      </c>
      <c r="V6074" s="13" t="n">
        <f aca="false">G6074-F6074</f>
        <v>2</v>
      </c>
      <c r="W6074" s="13" t="n">
        <f aca="false">G6074-E6074</f>
        <v>12</v>
      </c>
      <c r="X6074" s="10" t="n">
        <f aca="false">YEAR(E6074)</f>
        <v>2020</v>
      </c>
      <c r="Y6074" s="0" t="str">
        <f aca="false">TEXT(E6074,"yyyy-mm")</f>
        <v>2020-05</v>
      </c>
      <c r="Z6074" s="0" t="str">
        <f aca="false">"Q"&amp;ROUNDUP(MONTH(E6074)/3,0)&amp;"-"&amp;YEAR(E6074)</f>
        <v>Q2-2020</v>
      </c>
    </row>
    <row r="6075" customFormat="false" ht="14.25" hidden="false" customHeight="false" outlineLevel="0" collapsed="false">
      <c r="A6075" s="0" t="s">
        <v>6117</v>
      </c>
      <c r="B6075" s="0" t="s">
        <v>34</v>
      </c>
      <c r="C6075" s="0" t="s">
        <v>39</v>
      </c>
      <c r="D6075" s="9" t="n">
        <v>43800</v>
      </c>
      <c r="E6075" s="9" t="n">
        <v>43973</v>
      </c>
      <c r="F6075" s="9" t="n">
        <v>43999</v>
      </c>
      <c r="G6075" s="9" t="n">
        <v>44001</v>
      </c>
      <c r="H6075" s="10" t="s">
        <v>36</v>
      </c>
      <c r="I6075" s="0" t="n">
        <v>10</v>
      </c>
      <c r="J6075" s="0" t="n">
        <v>7</v>
      </c>
      <c r="K6075" s="0" t="n">
        <v>166</v>
      </c>
      <c r="L6075" s="0" t="n">
        <v>40</v>
      </c>
      <c r="M6075" s="0" t="n">
        <v>4</v>
      </c>
      <c r="N6075" s="11" t="n">
        <v>0.075</v>
      </c>
      <c r="O6075" s="12" t="n">
        <v>675.9</v>
      </c>
      <c r="P6075" s="12" t="n">
        <v>1299.8</v>
      </c>
      <c r="Q6075" s="12" t="n">
        <f aca="false">M6075*P6075*(1-N6075)</f>
        <v>4809.26</v>
      </c>
      <c r="R6075" s="12" t="n">
        <f aca="false">M6075*O6075</f>
        <v>2703.6</v>
      </c>
      <c r="S6075" s="12" t="n">
        <f aca="false">Q6075-R6075</f>
        <v>2105.66</v>
      </c>
      <c r="T6075" s="11" t="n">
        <f aca="false">IFERROR(S6075/Q6075,0)</f>
        <v>0.437834510922678</v>
      </c>
      <c r="U6075" s="13" t="n">
        <f aca="false">F6075-E6075</f>
        <v>26</v>
      </c>
      <c r="V6075" s="13" t="n">
        <f aca="false">G6075-F6075</f>
        <v>2</v>
      </c>
      <c r="W6075" s="13" t="n">
        <f aca="false">G6075-E6075</f>
        <v>28</v>
      </c>
      <c r="X6075" s="10" t="n">
        <f aca="false">YEAR(E6075)</f>
        <v>2020</v>
      </c>
      <c r="Y6075" s="0" t="str">
        <f aca="false">TEXT(E6075,"yyyy-mm")</f>
        <v>2020-05</v>
      </c>
      <c r="Z6075" s="0" t="str">
        <f aca="false">"Q"&amp;ROUNDUP(MONTH(E6075)/3,0)&amp;"-"&amp;YEAR(E6075)</f>
        <v>Q2-2020</v>
      </c>
    </row>
    <row r="6076" customFormat="false" ht="14.25" hidden="false" customHeight="false" outlineLevel="0" collapsed="false">
      <c r="A6076" s="0" t="s">
        <v>6118</v>
      </c>
      <c r="B6076" s="0" t="s">
        <v>34</v>
      </c>
      <c r="C6076" s="0" t="s">
        <v>35</v>
      </c>
      <c r="D6076" s="9" t="n">
        <v>43900</v>
      </c>
      <c r="E6076" s="9" t="n">
        <v>43973</v>
      </c>
      <c r="F6076" s="9" t="n">
        <v>43981</v>
      </c>
      <c r="G6076" s="9" t="n">
        <v>43987</v>
      </c>
      <c r="H6076" s="10" t="s">
        <v>36</v>
      </c>
      <c r="I6076" s="0" t="n">
        <v>5</v>
      </c>
      <c r="J6076" s="0" t="n">
        <v>42</v>
      </c>
      <c r="K6076" s="0" t="n">
        <v>242</v>
      </c>
      <c r="L6076" s="0" t="n">
        <v>5</v>
      </c>
      <c r="M6076" s="0" t="n">
        <v>7</v>
      </c>
      <c r="N6076" s="11" t="n">
        <v>0.05</v>
      </c>
      <c r="O6076" s="12" t="n">
        <v>151.55</v>
      </c>
      <c r="P6076" s="12" t="n">
        <v>261.3</v>
      </c>
      <c r="Q6076" s="12" t="n">
        <f aca="false">M6076*P6076*(1-N6076)</f>
        <v>1737.645</v>
      </c>
      <c r="R6076" s="12" t="n">
        <f aca="false">M6076*O6076</f>
        <v>1060.85</v>
      </c>
      <c r="S6076" s="12" t="n">
        <f aca="false">Q6076-R6076</f>
        <v>676.795</v>
      </c>
      <c r="T6076" s="11" t="n">
        <f aca="false">IFERROR(S6076/Q6076,0)</f>
        <v>0.389489797973694</v>
      </c>
      <c r="U6076" s="13" t="n">
        <f aca="false">F6076-E6076</f>
        <v>8</v>
      </c>
      <c r="V6076" s="13" t="n">
        <f aca="false">G6076-F6076</f>
        <v>6</v>
      </c>
      <c r="W6076" s="13" t="n">
        <f aca="false">G6076-E6076</f>
        <v>14</v>
      </c>
      <c r="X6076" s="10" t="n">
        <f aca="false">YEAR(E6076)</f>
        <v>2020</v>
      </c>
      <c r="Y6076" s="0" t="str">
        <f aca="false">TEXT(E6076,"yyyy-mm")</f>
        <v>2020-05</v>
      </c>
      <c r="Z6076" s="0" t="str">
        <f aca="false">"Q"&amp;ROUNDUP(MONTH(E6076)/3,0)&amp;"-"&amp;YEAR(E6076)</f>
        <v>Q2-2020</v>
      </c>
    </row>
    <row r="6077" customFormat="false" ht="14.25" hidden="false" customHeight="false" outlineLevel="0" collapsed="false">
      <c r="A6077" s="0" t="s">
        <v>6119</v>
      </c>
      <c r="B6077" s="0" t="s">
        <v>43</v>
      </c>
      <c r="C6077" s="0" t="s">
        <v>48</v>
      </c>
      <c r="D6077" s="9" t="n">
        <v>43900</v>
      </c>
      <c r="E6077" s="9" t="n">
        <v>43973</v>
      </c>
      <c r="F6077" s="9" t="n">
        <v>43999</v>
      </c>
      <c r="G6077" s="9" t="n">
        <v>44008</v>
      </c>
      <c r="H6077" s="10" t="s">
        <v>36</v>
      </c>
      <c r="I6077" s="0" t="n">
        <v>26</v>
      </c>
      <c r="J6077" s="0" t="n">
        <v>29</v>
      </c>
      <c r="K6077" s="0" t="n">
        <v>23</v>
      </c>
      <c r="L6077" s="0" t="n">
        <v>40</v>
      </c>
      <c r="M6077" s="0" t="n">
        <v>2</v>
      </c>
      <c r="N6077" s="11" t="n">
        <v>0.075</v>
      </c>
      <c r="O6077" s="12" t="n">
        <v>1642.97</v>
      </c>
      <c r="P6077" s="12" t="n">
        <v>2452.2</v>
      </c>
      <c r="Q6077" s="12" t="n">
        <f aca="false">M6077*P6077*(1-N6077)</f>
        <v>4536.57</v>
      </c>
      <c r="R6077" s="12" t="n">
        <f aca="false">M6077*O6077</f>
        <v>3285.94</v>
      </c>
      <c r="S6077" s="12" t="n">
        <f aca="false">Q6077-R6077</f>
        <v>1250.63</v>
      </c>
      <c r="T6077" s="11" t="n">
        <f aca="false">IFERROR(S6077/Q6077,0)</f>
        <v>0.275677439122509</v>
      </c>
      <c r="U6077" s="13" t="n">
        <f aca="false">F6077-E6077</f>
        <v>26</v>
      </c>
      <c r="V6077" s="13" t="n">
        <f aca="false">G6077-F6077</f>
        <v>9</v>
      </c>
      <c r="W6077" s="13" t="n">
        <f aca="false">G6077-E6077</f>
        <v>35</v>
      </c>
      <c r="X6077" s="10" t="n">
        <f aca="false">YEAR(E6077)</f>
        <v>2020</v>
      </c>
      <c r="Y6077" s="0" t="str">
        <f aca="false">TEXT(E6077,"yyyy-mm")</f>
        <v>2020-05</v>
      </c>
      <c r="Z6077" s="0" t="str">
        <f aca="false">"Q"&amp;ROUNDUP(MONTH(E6077)/3,0)&amp;"-"&amp;YEAR(E6077)</f>
        <v>Q2-2020</v>
      </c>
    </row>
    <row r="6078" customFormat="false" ht="14.25" hidden="false" customHeight="false" outlineLevel="0" collapsed="false">
      <c r="A6078" s="0" t="s">
        <v>6120</v>
      </c>
      <c r="B6078" s="0" t="s">
        <v>38</v>
      </c>
      <c r="C6078" s="0" t="s">
        <v>39</v>
      </c>
      <c r="D6078" s="9" t="n">
        <v>43900</v>
      </c>
      <c r="E6078" s="9" t="n">
        <v>43973</v>
      </c>
      <c r="F6078" s="9" t="n">
        <v>43985</v>
      </c>
      <c r="G6078" s="9" t="n">
        <v>43993</v>
      </c>
      <c r="H6078" s="10" t="s">
        <v>36</v>
      </c>
      <c r="I6078" s="0" t="n">
        <v>17</v>
      </c>
      <c r="J6078" s="0" t="n">
        <v>1</v>
      </c>
      <c r="K6078" s="0" t="n">
        <v>172</v>
      </c>
      <c r="L6078" s="0" t="n">
        <v>4</v>
      </c>
      <c r="M6078" s="0" t="n">
        <v>7</v>
      </c>
      <c r="N6078" s="11" t="n">
        <v>0.05</v>
      </c>
      <c r="O6078" s="12" t="n">
        <v>571.24</v>
      </c>
      <c r="P6078" s="12" t="n">
        <v>1165.8</v>
      </c>
      <c r="Q6078" s="12" t="n">
        <f aca="false">M6078*P6078*(1-N6078)</f>
        <v>7752.57</v>
      </c>
      <c r="R6078" s="12" t="n">
        <f aca="false">M6078*O6078</f>
        <v>3998.68</v>
      </c>
      <c r="S6078" s="12" t="n">
        <f aca="false">Q6078-R6078</f>
        <v>3753.89</v>
      </c>
      <c r="T6078" s="11" t="n">
        <f aca="false">IFERROR(S6078/Q6078,0)</f>
        <v>0.484212332168558</v>
      </c>
      <c r="U6078" s="13" t="n">
        <f aca="false">F6078-E6078</f>
        <v>12</v>
      </c>
      <c r="V6078" s="13" t="n">
        <f aca="false">G6078-F6078</f>
        <v>8</v>
      </c>
      <c r="W6078" s="13" t="n">
        <f aca="false">G6078-E6078</f>
        <v>20</v>
      </c>
      <c r="X6078" s="10" t="n">
        <f aca="false">YEAR(E6078)</f>
        <v>2020</v>
      </c>
      <c r="Y6078" s="0" t="str">
        <f aca="false">TEXT(E6078,"yyyy-mm")</f>
        <v>2020-05</v>
      </c>
      <c r="Z6078" s="0" t="str">
        <f aca="false">"Q"&amp;ROUNDUP(MONTH(E6078)/3,0)&amp;"-"&amp;YEAR(E6078)</f>
        <v>Q2-2020</v>
      </c>
    </row>
    <row r="6079" customFormat="false" ht="14.25" hidden="false" customHeight="false" outlineLevel="0" collapsed="false">
      <c r="A6079" s="0" t="s">
        <v>6121</v>
      </c>
      <c r="B6079" s="0" t="s">
        <v>38</v>
      </c>
      <c r="C6079" s="0" t="s">
        <v>39</v>
      </c>
      <c r="D6079" s="9" t="n">
        <v>43800</v>
      </c>
      <c r="E6079" s="9" t="n">
        <v>43973</v>
      </c>
      <c r="F6079" s="9" t="n">
        <v>43986</v>
      </c>
      <c r="G6079" s="9" t="n">
        <v>43995</v>
      </c>
      <c r="H6079" s="10" t="s">
        <v>36</v>
      </c>
      <c r="I6079" s="0" t="n">
        <v>13</v>
      </c>
      <c r="J6079" s="0" t="n">
        <v>8</v>
      </c>
      <c r="K6079" s="0" t="n">
        <v>121</v>
      </c>
      <c r="L6079" s="0" t="n">
        <v>4</v>
      </c>
      <c r="M6079" s="0" t="n">
        <v>3</v>
      </c>
      <c r="N6079" s="11" t="n">
        <v>0.05</v>
      </c>
      <c r="O6079" s="12" t="n">
        <v>734.45</v>
      </c>
      <c r="P6079" s="12" t="n">
        <v>1748.7</v>
      </c>
      <c r="Q6079" s="12" t="n">
        <f aca="false">M6079*P6079*(1-N6079)</f>
        <v>4983.795</v>
      </c>
      <c r="R6079" s="12" t="n">
        <f aca="false">M6079*O6079</f>
        <v>2203.35</v>
      </c>
      <c r="S6079" s="12" t="n">
        <f aca="false">Q6079-R6079</f>
        <v>2780.445</v>
      </c>
      <c r="T6079" s="11" t="n">
        <f aca="false">IFERROR(S6079/Q6079,0)</f>
        <v>0.557897144645797</v>
      </c>
      <c r="U6079" s="13" t="n">
        <f aca="false">F6079-E6079</f>
        <v>13</v>
      </c>
      <c r="V6079" s="13" t="n">
        <f aca="false">G6079-F6079</f>
        <v>9</v>
      </c>
      <c r="W6079" s="13" t="n">
        <f aca="false">G6079-E6079</f>
        <v>22</v>
      </c>
      <c r="X6079" s="10" t="n">
        <f aca="false">YEAR(E6079)</f>
        <v>2020</v>
      </c>
      <c r="Y6079" s="0" t="str">
        <f aca="false">TEXT(E6079,"yyyy-mm")</f>
        <v>2020-05</v>
      </c>
      <c r="Z6079" s="0" t="str">
        <f aca="false">"Q"&amp;ROUNDUP(MONTH(E6079)/3,0)&amp;"-"&amp;YEAR(E6079)</f>
        <v>Q2-2020</v>
      </c>
    </row>
    <row r="6080" customFormat="false" ht="14.25" hidden="false" customHeight="false" outlineLevel="0" collapsed="false">
      <c r="A6080" s="0" t="s">
        <v>6122</v>
      </c>
      <c r="B6080" s="0" t="s">
        <v>43</v>
      </c>
      <c r="C6080" s="0" t="s">
        <v>35</v>
      </c>
      <c r="D6080" s="9" t="n">
        <v>43900</v>
      </c>
      <c r="E6080" s="9" t="n">
        <v>43973</v>
      </c>
      <c r="F6080" s="9" t="n">
        <v>43993</v>
      </c>
      <c r="G6080" s="9" t="n">
        <v>44003</v>
      </c>
      <c r="H6080" s="10" t="s">
        <v>36</v>
      </c>
      <c r="I6080" s="0" t="n">
        <v>28</v>
      </c>
      <c r="J6080" s="0" t="n">
        <v>2</v>
      </c>
      <c r="K6080" s="0" t="n">
        <v>261</v>
      </c>
      <c r="L6080" s="0" t="n">
        <v>16</v>
      </c>
      <c r="M6080" s="0" t="n">
        <v>7</v>
      </c>
      <c r="N6080" s="11" t="n">
        <v>0.1</v>
      </c>
      <c r="O6080" s="12" t="n">
        <v>182.24</v>
      </c>
      <c r="P6080" s="12" t="n">
        <v>227.8</v>
      </c>
      <c r="Q6080" s="12" t="n">
        <f aca="false">M6080*P6080*(1-N6080)</f>
        <v>1435.14</v>
      </c>
      <c r="R6080" s="12" t="n">
        <f aca="false">M6080*O6080</f>
        <v>1275.68</v>
      </c>
      <c r="S6080" s="12" t="n">
        <f aca="false">Q6080-R6080</f>
        <v>159.46</v>
      </c>
      <c r="T6080" s="11" t="n">
        <f aca="false">IFERROR(S6080/Q6080,0)</f>
        <v>0.111111111111111</v>
      </c>
      <c r="U6080" s="13" t="n">
        <f aca="false">F6080-E6080</f>
        <v>20</v>
      </c>
      <c r="V6080" s="13" t="n">
        <f aca="false">G6080-F6080</f>
        <v>10</v>
      </c>
      <c r="W6080" s="13" t="n">
        <f aca="false">G6080-E6080</f>
        <v>30</v>
      </c>
      <c r="X6080" s="10" t="n">
        <f aca="false">YEAR(E6080)</f>
        <v>2020</v>
      </c>
      <c r="Y6080" s="0" t="str">
        <f aca="false">TEXT(E6080,"yyyy-mm")</f>
        <v>2020-05</v>
      </c>
      <c r="Z6080" s="0" t="str">
        <f aca="false">"Q"&amp;ROUNDUP(MONTH(E6080)/3,0)&amp;"-"&amp;YEAR(E6080)</f>
        <v>Q2-2020</v>
      </c>
    </row>
    <row r="6081" customFormat="false" ht="14.25" hidden="false" customHeight="false" outlineLevel="0" collapsed="false">
      <c r="A6081" s="0" t="s">
        <v>6123</v>
      </c>
      <c r="B6081" s="0" t="s">
        <v>34</v>
      </c>
      <c r="C6081" s="0" t="s">
        <v>48</v>
      </c>
      <c r="D6081" s="9" t="n">
        <v>43900</v>
      </c>
      <c r="E6081" s="9" t="n">
        <v>43973</v>
      </c>
      <c r="F6081" s="9" t="n">
        <v>44000</v>
      </c>
      <c r="G6081" s="9" t="n">
        <v>44008</v>
      </c>
      <c r="H6081" s="10" t="s">
        <v>36</v>
      </c>
      <c r="I6081" s="0" t="n">
        <v>8</v>
      </c>
      <c r="J6081" s="0" t="n">
        <v>25</v>
      </c>
      <c r="K6081" s="0" t="n">
        <v>41</v>
      </c>
      <c r="L6081" s="0" t="n">
        <v>23</v>
      </c>
      <c r="M6081" s="0" t="n">
        <v>1</v>
      </c>
      <c r="N6081" s="11" t="n">
        <v>0.075</v>
      </c>
      <c r="O6081" s="12" t="n">
        <v>2152.71</v>
      </c>
      <c r="P6081" s="12" t="n">
        <v>2532.6</v>
      </c>
      <c r="Q6081" s="12" t="n">
        <f aca="false">M6081*P6081*(1-N6081)</f>
        <v>2342.655</v>
      </c>
      <c r="R6081" s="12" t="n">
        <f aca="false">M6081*O6081</f>
        <v>2152.71</v>
      </c>
      <c r="S6081" s="12" t="n">
        <f aca="false">Q6081-R6081</f>
        <v>189.945</v>
      </c>
      <c r="T6081" s="11" t="n">
        <f aca="false">IFERROR(S6081/Q6081,0)</f>
        <v>0.0810810810810811</v>
      </c>
      <c r="U6081" s="13" t="n">
        <f aca="false">F6081-E6081</f>
        <v>27</v>
      </c>
      <c r="V6081" s="13" t="n">
        <f aca="false">G6081-F6081</f>
        <v>8</v>
      </c>
      <c r="W6081" s="13" t="n">
        <f aca="false">G6081-E6081</f>
        <v>35</v>
      </c>
      <c r="X6081" s="10" t="n">
        <f aca="false">YEAR(E6081)</f>
        <v>2020</v>
      </c>
      <c r="Y6081" s="0" t="str">
        <f aca="false">TEXT(E6081,"yyyy-mm")</f>
        <v>2020-05</v>
      </c>
      <c r="Z6081" s="0" t="str">
        <f aca="false">"Q"&amp;ROUNDUP(MONTH(E6081)/3,0)&amp;"-"&amp;YEAR(E6081)</f>
        <v>Q2-2020</v>
      </c>
    </row>
    <row r="6082" customFormat="false" ht="14.25" hidden="false" customHeight="false" outlineLevel="0" collapsed="false">
      <c r="A6082" s="0" t="s">
        <v>6124</v>
      </c>
      <c r="B6082" s="0" t="s">
        <v>34</v>
      </c>
      <c r="C6082" s="0" t="s">
        <v>58</v>
      </c>
      <c r="D6082" s="9" t="n">
        <v>43900</v>
      </c>
      <c r="E6082" s="9" t="n">
        <v>43973</v>
      </c>
      <c r="F6082" s="9" t="n">
        <v>43988</v>
      </c>
      <c r="G6082" s="9" t="n">
        <v>43990</v>
      </c>
      <c r="H6082" s="10" t="s">
        <v>36</v>
      </c>
      <c r="I6082" s="0" t="n">
        <v>8</v>
      </c>
      <c r="J6082" s="0" t="n">
        <v>47</v>
      </c>
      <c r="K6082" s="0" t="n">
        <v>352</v>
      </c>
      <c r="L6082" s="0" t="n">
        <v>14</v>
      </c>
      <c r="M6082" s="0" t="n">
        <v>7</v>
      </c>
      <c r="N6082" s="11" t="n">
        <v>0.15</v>
      </c>
      <c r="O6082" s="12" t="n">
        <v>175.41</v>
      </c>
      <c r="P6082" s="12" t="n">
        <v>227.8</v>
      </c>
      <c r="Q6082" s="12" t="n">
        <f aca="false">M6082*P6082*(1-N6082)</f>
        <v>1355.41</v>
      </c>
      <c r="R6082" s="12" t="n">
        <f aca="false">M6082*O6082</f>
        <v>1227.87</v>
      </c>
      <c r="S6082" s="12" t="n">
        <f aca="false">Q6082-R6082</f>
        <v>127.54</v>
      </c>
      <c r="T6082" s="11" t="n">
        <f aca="false">IFERROR(S6082/Q6082,0)</f>
        <v>0.0940969891029284</v>
      </c>
      <c r="U6082" s="13" t="n">
        <f aca="false">F6082-E6082</f>
        <v>15</v>
      </c>
      <c r="V6082" s="13" t="n">
        <f aca="false">G6082-F6082</f>
        <v>2</v>
      </c>
      <c r="W6082" s="13" t="n">
        <f aca="false">G6082-E6082</f>
        <v>17</v>
      </c>
      <c r="X6082" s="10" t="n">
        <f aca="false">YEAR(E6082)</f>
        <v>2020</v>
      </c>
      <c r="Y6082" s="0" t="str">
        <f aca="false">TEXT(E6082,"yyyy-mm")</f>
        <v>2020-05</v>
      </c>
      <c r="Z6082" s="0" t="str">
        <f aca="false">"Q"&amp;ROUNDUP(MONTH(E6082)/3,0)&amp;"-"&amp;YEAR(E6082)</f>
        <v>Q2-2020</v>
      </c>
    </row>
    <row r="6083" customFormat="false" ht="14.25" hidden="false" customHeight="false" outlineLevel="0" collapsed="false">
      <c r="A6083" s="0" t="s">
        <v>6125</v>
      </c>
      <c r="B6083" s="0" t="s">
        <v>38</v>
      </c>
      <c r="C6083" s="0" t="s">
        <v>79</v>
      </c>
      <c r="D6083" s="9" t="n">
        <v>43900</v>
      </c>
      <c r="E6083" s="9" t="n">
        <v>43973</v>
      </c>
      <c r="F6083" s="9" t="n">
        <v>43999</v>
      </c>
      <c r="G6083" s="9" t="n">
        <v>44005</v>
      </c>
      <c r="H6083" s="10" t="s">
        <v>36</v>
      </c>
      <c r="I6083" s="0" t="n">
        <v>14</v>
      </c>
      <c r="J6083" s="0" t="n">
        <v>24</v>
      </c>
      <c r="K6083" s="0" t="n">
        <v>73</v>
      </c>
      <c r="L6083" s="0" t="n">
        <v>17</v>
      </c>
      <c r="M6083" s="0" t="n">
        <v>8</v>
      </c>
      <c r="N6083" s="11" t="n">
        <v>0.05</v>
      </c>
      <c r="O6083" s="12" t="n">
        <v>1319.1</v>
      </c>
      <c r="P6083" s="12" t="n">
        <v>2867.6</v>
      </c>
      <c r="Q6083" s="12" t="n">
        <f aca="false">M6083*P6083*(1-N6083)</f>
        <v>21793.76</v>
      </c>
      <c r="R6083" s="12" t="n">
        <f aca="false">M6083*O6083</f>
        <v>10552.8</v>
      </c>
      <c r="S6083" s="12" t="n">
        <f aca="false">Q6083-R6083</f>
        <v>11240.96</v>
      </c>
      <c r="T6083" s="11" t="n">
        <f aca="false">IFERROR(S6083/Q6083,0)</f>
        <v>0.515788005374015</v>
      </c>
      <c r="U6083" s="13" t="n">
        <f aca="false">F6083-E6083</f>
        <v>26</v>
      </c>
      <c r="V6083" s="13" t="n">
        <f aca="false">G6083-F6083</f>
        <v>6</v>
      </c>
      <c r="W6083" s="13" t="n">
        <f aca="false">G6083-E6083</f>
        <v>32</v>
      </c>
      <c r="X6083" s="10" t="n">
        <f aca="false">YEAR(E6083)</f>
        <v>2020</v>
      </c>
      <c r="Y6083" s="0" t="str">
        <f aca="false">TEXT(E6083,"yyyy-mm")</f>
        <v>2020-05</v>
      </c>
      <c r="Z6083" s="0" t="str">
        <f aca="false">"Q"&amp;ROUNDUP(MONTH(E6083)/3,0)&amp;"-"&amp;YEAR(E6083)</f>
        <v>Q2-2020</v>
      </c>
    </row>
    <row r="6084" customFormat="false" ht="14.25" hidden="false" customHeight="false" outlineLevel="0" collapsed="false">
      <c r="A6084" s="0" t="s">
        <v>6126</v>
      </c>
      <c r="B6084" s="0" t="s">
        <v>34</v>
      </c>
      <c r="C6084" s="0" t="s">
        <v>39</v>
      </c>
      <c r="D6084" s="9" t="n">
        <v>43800</v>
      </c>
      <c r="E6084" s="9" t="n">
        <v>43973</v>
      </c>
      <c r="F6084" s="9" t="n">
        <v>43990</v>
      </c>
      <c r="G6084" s="9" t="n">
        <v>43998</v>
      </c>
      <c r="H6084" s="10" t="s">
        <v>36</v>
      </c>
      <c r="I6084" s="0" t="n">
        <v>8</v>
      </c>
      <c r="J6084" s="0" t="n">
        <v>49</v>
      </c>
      <c r="K6084" s="0" t="n">
        <v>122</v>
      </c>
      <c r="L6084" s="0" t="n">
        <v>8</v>
      </c>
      <c r="M6084" s="0" t="n">
        <v>8</v>
      </c>
      <c r="N6084" s="11" t="n">
        <v>0.075</v>
      </c>
      <c r="O6084" s="12" t="n">
        <v>2871.89</v>
      </c>
      <c r="P6084" s="12" t="n">
        <v>5983.1</v>
      </c>
      <c r="Q6084" s="12" t="n">
        <f aca="false">M6084*P6084*(1-N6084)</f>
        <v>44274.94</v>
      </c>
      <c r="R6084" s="12" t="n">
        <f aca="false">M6084*O6084</f>
        <v>22975.12</v>
      </c>
      <c r="S6084" s="12" t="n">
        <f aca="false">Q6084-R6084</f>
        <v>21299.82</v>
      </c>
      <c r="T6084" s="11" t="n">
        <f aca="false">IFERROR(S6084/Q6084,0)</f>
        <v>0.481080719702839</v>
      </c>
      <c r="U6084" s="13" t="n">
        <f aca="false">F6084-E6084</f>
        <v>17</v>
      </c>
      <c r="V6084" s="13" t="n">
        <f aca="false">G6084-F6084</f>
        <v>8</v>
      </c>
      <c r="W6084" s="13" t="n">
        <f aca="false">G6084-E6084</f>
        <v>25</v>
      </c>
      <c r="X6084" s="10" t="n">
        <f aca="false">YEAR(E6084)</f>
        <v>2020</v>
      </c>
      <c r="Y6084" s="0" t="str">
        <f aca="false">TEXT(E6084,"yyyy-mm")</f>
        <v>2020-05</v>
      </c>
      <c r="Z6084" s="0" t="str">
        <f aca="false">"Q"&amp;ROUNDUP(MONTH(E6084)/3,0)&amp;"-"&amp;YEAR(E6084)</f>
        <v>Q2-2020</v>
      </c>
    </row>
    <row r="6085" customFormat="false" ht="14.25" hidden="false" customHeight="false" outlineLevel="0" collapsed="false">
      <c r="A6085" s="0" t="s">
        <v>6127</v>
      </c>
      <c r="B6085" s="0" t="s">
        <v>41</v>
      </c>
      <c r="C6085" s="0" t="s">
        <v>46</v>
      </c>
      <c r="D6085" s="9" t="n">
        <v>43900</v>
      </c>
      <c r="E6085" s="9" t="n">
        <v>43973</v>
      </c>
      <c r="F6085" s="9" t="n">
        <v>43992</v>
      </c>
      <c r="G6085" s="9" t="n">
        <v>43997</v>
      </c>
      <c r="H6085" s="10" t="s">
        <v>36</v>
      </c>
      <c r="I6085" s="0" t="n">
        <v>21</v>
      </c>
      <c r="J6085" s="0" t="n">
        <v>1</v>
      </c>
      <c r="K6085" s="0" t="n">
        <v>294</v>
      </c>
      <c r="L6085" s="0" t="n">
        <v>19</v>
      </c>
      <c r="M6085" s="0" t="n">
        <v>7</v>
      </c>
      <c r="N6085" s="11" t="n">
        <v>0.075</v>
      </c>
      <c r="O6085" s="12" t="n">
        <v>171.52</v>
      </c>
      <c r="P6085" s="12" t="n">
        <v>268</v>
      </c>
      <c r="Q6085" s="12" t="n">
        <f aca="false">M6085*P6085*(1-N6085)</f>
        <v>1735.3</v>
      </c>
      <c r="R6085" s="12" t="n">
        <f aca="false">M6085*O6085</f>
        <v>1200.64</v>
      </c>
      <c r="S6085" s="12" t="n">
        <f aca="false">Q6085-R6085</f>
        <v>534.66</v>
      </c>
      <c r="T6085" s="11" t="n">
        <f aca="false">IFERROR(S6085/Q6085,0)</f>
        <v>0.308108108108108</v>
      </c>
      <c r="U6085" s="13" t="n">
        <f aca="false">F6085-E6085</f>
        <v>19</v>
      </c>
      <c r="V6085" s="13" t="n">
        <f aca="false">G6085-F6085</f>
        <v>5</v>
      </c>
      <c r="W6085" s="13" t="n">
        <f aca="false">G6085-E6085</f>
        <v>24</v>
      </c>
      <c r="X6085" s="10" t="n">
        <f aca="false">YEAR(E6085)</f>
        <v>2020</v>
      </c>
      <c r="Y6085" s="0" t="str">
        <f aca="false">TEXT(E6085,"yyyy-mm")</f>
        <v>2020-05</v>
      </c>
      <c r="Z6085" s="0" t="str">
        <f aca="false">"Q"&amp;ROUNDUP(MONTH(E6085)/3,0)&amp;"-"&amp;YEAR(E6085)</f>
        <v>Q2-2020</v>
      </c>
    </row>
    <row r="6086" customFormat="false" ht="14.25" hidden="false" customHeight="false" outlineLevel="0" collapsed="false">
      <c r="A6086" s="0" t="s">
        <v>6128</v>
      </c>
      <c r="B6086" s="0" t="s">
        <v>38</v>
      </c>
      <c r="C6086" s="0" t="s">
        <v>39</v>
      </c>
      <c r="D6086" s="9" t="n">
        <v>43900</v>
      </c>
      <c r="E6086" s="9" t="n">
        <v>43974</v>
      </c>
      <c r="F6086" s="9" t="n">
        <v>43997</v>
      </c>
      <c r="G6086" s="9" t="n">
        <v>44005</v>
      </c>
      <c r="H6086" s="10" t="s">
        <v>36</v>
      </c>
      <c r="I6086" s="0" t="n">
        <v>12</v>
      </c>
      <c r="J6086" s="0" t="n">
        <v>23</v>
      </c>
      <c r="K6086" s="0" t="n">
        <v>180</v>
      </c>
      <c r="L6086" s="0" t="n">
        <v>29</v>
      </c>
      <c r="M6086" s="0" t="n">
        <v>2</v>
      </c>
      <c r="N6086" s="11" t="n">
        <v>0.05</v>
      </c>
      <c r="O6086" s="12" t="n">
        <v>442.27</v>
      </c>
      <c r="P6086" s="12" t="n">
        <v>1078.7</v>
      </c>
      <c r="Q6086" s="12" t="n">
        <f aca="false">M6086*P6086*(1-N6086)</f>
        <v>2049.53</v>
      </c>
      <c r="R6086" s="12" t="n">
        <f aca="false">M6086*O6086</f>
        <v>884.54</v>
      </c>
      <c r="S6086" s="12" t="n">
        <f aca="false">Q6086-R6086</f>
        <v>1164.99</v>
      </c>
      <c r="T6086" s="11" t="n">
        <f aca="false">IFERROR(S6086/Q6086,0)</f>
        <v>0.568418125131128</v>
      </c>
      <c r="U6086" s="13" t="n">
        <f aca="false">F6086-E6086</f>
        <v>23</v>
      </c>
      <c r="V6086" s="13" t="n">
        <f aca="false">G6086-F6086</f>
        <v>8</v>
      </c>
      <c r="W6086" s="13" t="n">
        <f aca="false">G6086-E6086</f>
        <v>31</v>
      </c>
      <c r="X6086" s="10" t="n">
        <f aca="false">YEAR(E6086)</f>
        <v>2020</v>
      </c>
      <c r="Y6086" s="0" t="str">
        <f aca="false">TEXT(E6086,"yyyy-mm")</f>
        <v>2020-05</v>
      </c>
      <c r="Z6086" s="0" t="str">
        <f aca="false">"Q"&amp;ROUNDUP(MONTH(E6086)/3,0)&amp;"-"&amp;YEAR(E6086)</f>
        <v>Q2-2020</v>
      </c>
    </row>
    <row r="6087" customFormat="false" ht="14.25" hidden="false" customHeight="false" outlineLevel="0" collapsed="false">
      <c r="A6087" s="0" t="s">
        <v>6129</v>
      </c>
      <c r="B6087" s="0" t="s">
        <v>41</v>
      </c>
      <c r="C6087" s="0" t="s">
        <v>48</v>
      </c>
      <c r="D6087" s="9" t="n">
        <v>43800</v>
      </c>
      <c r="E6087" s="9" t="n">
        <v>43974</v>
      </c>
      <c r="F6087" s="9" t="n">
        <v>43979</v>
      </c>
      <c r="G6087" s="9" t="n">
        <v>43980</v>
      </c>
      <c r="H6087" s="10" t="s">
        <v>36</v>
      </c>
      <c r="I6087" s="0" t="n">
        <v>22</v>
      </c>
      <c r="J6087" s="0" t="n">
        <v>47</v>
      </c>
      <c r="K6087" s="0" t="n">
        <v>26</v>
      </c>
      <c r="L6087" s="0" t="n">
        <v>21</v>
      </c>
      <c r="M6087" s="0" t="n">
        <v>5</v>
      </c>
      <c r="N6087" s="11" t="n">
        <v>0.075</v>
      </c>
      <c r="O6087" s="12" t="n">
        <v>815.59</v>
      </c>
      <c r="P6087" s="12" t="n">
        <v>1735.3</v>
      </c>
      <c r="Q6087" s="12" t="n">
        <f aca="false">M6087*P6087*(1-N6087)</f>
        <v>8025.7625</v>
      </c>
      <c r="R6087" s="12" t="n">
        <f aca="false">M6087*O6087</f>
        <v>4077.95</v>
      </c>
      <c r="S6087" s="12" t="n">
        <f aca="false">Q6087-R6087</f>
        <v>3947.8125</v>
      </c>
      <c r="T6087" s="11" t="n">
        <f aca="false">IFERROR(S6087/Q6087,0)</f>
        <v>0.491892514885657</v>
      </c>
      <c r="U6087" s="13" t="n">
        <f aca="false">F6087-E6087</f>
        <v>5</v>
      </c>
      <c r="V6087" s="13" t="n">
        <f aca="false">G6087-F6087</f>
        <v>1</v>
      </c>
      <c r="W6087" s="13" t="n">
        <f aca="false">G6087-E6087</f>
        <v>6</v>
      </c>
      <c r="X6087" s="10" t="n">
        <f aca="false">YEAR(E6087)</f>
        <v>2020</v>
      </c>
      <c r="Y6087" s="0" t="str">
        <f aca="false">TEXT(E6087,"yyyy-mm")</f>
        <v>2020-05</v>
      </c>
      <c r="Z6087" s="0" t="str">
        <f aca="false">"Q"&amp;ROUNDUP(MONTH(E6087)/3,0)&amp;"-"&amp;YEAR(E6087)</f>
        <v>Q2-2020</v>
      </c>
    </row>
    <row r="6088" customFormat="false" ht="14.25" hidden="false" customHeight="false" outlineLevel="0" collapsed="false">
      <c r="A6088" s="0" t="s">
        <v>6130</v>
      </c>
      <c r="B6088" s="0" t="s">
        <v>34</v>
      </c>
      <c r="C6088" s="0" t="s">
        <v>35</v>
      </c>
      <c r="D6088" s="9" t="n">
        <v>43900</v>
      </c>
      <c r="E6088" s="9" t="n">
        <v>43974</v>
      </c>
      <c r="F6088" s="9" t="n">
        <v>43985</v>
      </c>
      <c r="G6088" s="9" t="n">
        <v>43988</v>
      </c>
      <c r="H6088" s="10" t="s">
        <v>36</v>
      </c>
      <c r="I6088" s="0" t="n">
        <v>6</v>
      </c>
      <c r="J6088" s="0" t="n">
        <v>42</v>
      </c>
      <c r="K6088" s="0" t="n">
        <v>207</v>
      </c>
      <c r="L6088" s="0" t="n">
        <v>47</v>
      </c>
      <c r="M6088" s="0" t="n">
        <v>7</v>
      </c>
      <c r="N6088" s="11" t="n">
        <v>0.05</v>
      </c>
      <c r="O6088" s="12" t="n">
        <v>2206.18</v>
      </c>
      <c r="P6088" s="12" t="n">
        <v>3939.6</v>
      </c>
      <c r="Q6088" s="12" t="n">
        <f aca="false">M6088*P6088*(1-N6088)</f>
        <v>26198.34</v>
      </c>
      <c r="R6088" s="12" t="n">
        <f aca="false">M6088*O6088</f>
        <v>15443.26</v>
      </c>
      <c r="S6088" s="12" t="n">
        <f aca="false">Q6088-R6088</f>
        <v>10755.08</v>
      </c>
      <c r="T6088" s="11" t="n">
        <f aca="false">IFERROR(S6088/Q6088,0)</f>
        <v>0.410525247019468</v>
      </c>
      <c r="U6088" s="13" t="n">
        <f aca="false">F6088-E6088</f>
        <v>11</v>
      </c>
      <c r="V6088" s="13" t="n">
        <f aca="false">G6088-F6088</f>
        <v>3</v>
      </c>
      <c r="W6088" s="13" t="n">
        <f aca="false">G6088-E6088</f>
        <v>14</v>
      </c>
      <c r="X6088" s="10" t="n">
        <f aca="false">YEAR(E6088)</f>
        <v>2020</v>
      </c>
      <c r="Y6088" s="0" t="str">
        <f aca="false">TEXT(E6088,"yyyy-mm")</f>
        <v>2020-05</v>
      </c>
      <c r="Z6088" s="0" t="str">
        <f aca="false">"Q"&amp;ROUNDUP(MONTH(E6088)/3,0)&amp;"-"&amp;YEAR(E6088)</f>
        <v>Q2-2020</v>
      </c>
    </row>
    <row r="6089" customFormat="false" ht="14.25" hidden="false" customHeight="false" outlineLevel="0" collapsed="false">
      <c r="A6089" s="0" t="s">
        <v>6131</v>
      </c>
      <c r="B6089" s="0" t="s">
        <v>38</v>
      </c>
      <c r="C6089" s="0" t="s">
        <v>46</v>
      </c>
      <c r="D6089" s="9" t="n">
        <v>43800</v>
      </c>
      <c r="E6089" s="9" t="n">
        <v>43974</v>
      </c>
      <c r="F6089" s="9" t="n">
        <v>43990</v>
      </c>
      <c r="G6089" s="9" t="n">
        <v>43992</v>
      </c>
      <c r="H6089" s="10" t="s">
        <v>36</v>
      </c>
      <c r="I6089" s="0" t="n">
        <v>18</v>
      </c>
      <c r="J6089" s="0" t="n">
        <v>2</v>
      </c>
      <c r="K6089" s="0" t="n">
        <v>298</v>
      </c>
      <c r="L6089" s="0" t="n">
        <v>44</v>
      </c>
      <c r="M6089" s="0" t="n">
        <v>7</v>
      </c>
      <c r="N6089" s="11" t="n">
        <v>0.075</v>
      </c>
      <c r="O6089" s="12" t="n">
        <v>3780.14</v>
      </c>
      <c r="P6089" s="12" t="n">
        <v>5400.2</v>
      </c>
      <c r="Q6089" s="12" t="n">
        <f aca="false">M6089*P6089*(1-N6089)</f>
        <v>34966.295</v>
      </c>
      <c r="R6089" s="12" t="n">
        <f aca="false">M6089*O6089</f>
        <v>26460.98</v>
      </c>
      <c r="S6089" s="12" t="n">
        <f aca="false">Q6089-R6089</f>
        <v>8505.31500000001</v>
      </c>
      <c r="T6089" s="11" t="n">
        <f aca="false">IFERROR(S6089/Q6089,0)</f>
        <v>0.243243243243243</v>
      </c>
      <c r="U6089" s="13" t="n">
        <f aca="false">F6089-E6089</f>
        <v>16</v>
      </c>
      <c r="V6089" s="13" t="n">
        <f aca="false">G6089-F6089</f>
        <v>2</v>
      </c>
      <c r="W6089" s="13" t="n">
        <f aca="false">G6089-E6089</f>
        <v>18</v>
      </c>
      <c r="X6089" s="10" t="n">
        <f aca="false">YEAR(E6089)</f>
        <v>2020</v>
      </c>
      <c r="Y6089" s="0" t="str">
        <f aca="false">TEXT(E6089,"yyyy-mm")</f>
        <v>2020-05</v>
      </c>
      <c r="Z6089" s="0" t="str">
        <f aca="false">"Q"&amp;ROUNDUP(MONTH(E6089)/3,0)&amp;"-"&amp;YEAR(E6089)</f>
        <v>Q2-2020</v>
      </c>
    </row>
    <row r="6090" customFormat="false" ht="14.25" hidden="false" customHeight="false" outlineLevel="0" collapsed="false">
      <c r="A6090" s="0" t="s">
        <v>6132</v>
      </c>
      <c r="B6090" s="0" t="s">
        <v>38</v>
      </c>
      <c r="C6090" s="0" t="s">
        <v>35</v>
      </c>
      <c r="D6090" s="9" t="n">
        <v>43900</v>
      </c>
      <c r="E6090" s="9" t="n">
        <v>43974</v>
      </c>
      <c r="F6090" s="9" t="n">
        <v>43993</v>
      </c>
      <c r="G6090" s="9" t="n">
        <v>43996</v>
      </c>
      <c r="H6090" s="10" t="s">
        <v>36</v>
      </c>
      <c r="I6090" s="0" t="n">
        <v>19</v>
      </c>
      <c r="J6090" s="0" t="n">
        <v>47</v>
      </c>
      <c r="K6090" s="0" t="n">
        <v>208</v>
      </c>
      <c r="L6090" s="0" t="n">
        <v>18</v>
      </c>
      <c r="M6090" s="0" t="n">
        <v>1</v>
      </c>
      <c r="N6090" s="11" t="n">
        <v>0.075</v>
      </c>
      <c r="O6090" s="12" t="n">
        <v>661.63</v>
      </c>
      <c r="P6090" s="12" t="n">
        <v>837.5</v>
      </c>
      <c r="Q6090" s="12" t="n">
        <f aca="false">M6090*P6090*(1-N6090)</f>
        <v>774.6875</v>
      </c>
      <c r="R6090" s="12" t="n">
        <f aca="false">M6090*O6090</f>
        <v>661.63</v>
      </c>
      <c r="S6090" s="12" t="n">
        <f aca="false">Q6090-R6090</f>
        <v>113.0575</v>
      </c>
      <c r="T6090" s="11" t="n">
        <f aca="false">IFERROR(S6090/Q6090,0)</f>
        <v>0.145939491730537</v>
      </c>
      <c r="U6090" s="13" t="n">
        <f aca="false">F6090-E6090</f>
        <v>19</v>
      </c>
      <c r="V6090" s="13" t="n">
        <f aca="false">G6090-F6090</f>
        <v>3</v>
      </c>
      <c r="W6090" s="13" t="n">
        <f aca="false">G6090-E6090</f>
        <v>22</v>
      </c>
      <c r="X6090" s="10" t="n">
        <f aca="false">YEAR(E6090)</f>
        <v>2020</v>
      </c>
      <c r="Y6090" s="0" t="str">
        <f aca="false">TEXT(E6090,"yyyy-mm")</f>
        <v>2020-05</v>
      </c>
      <c r="Z6090" s="0" t="str">
        <f aca="false">"Q"&amp;ROUNDUP(MONTH(E6090)/3,0)&amp;"-"&amp;YEAR(E6090)</f>
        <v>Q2-2020</v>
      </c>
    </row>
    <row r="6091" customFormat="false" ht="14.25" hidden="false" customHeight="false" outlineLevel="0" collapsed="false">
      <c r="A6091" s="0" t="s">
        <v>6133</v>
      </c>
      <c r="B6091" s="0" t="s">
        <v>34</v>
      </c>
      <c r="C6091" s="0" t="s">
        <v>46</v>
      </c>
      <c r="D6091" s="9" t="n">
        <v>43900</v>
      </c>
      <c r="E6091" s="9" t="n">
        <v>43974</v>
      </c>
      <c r="F6091" s="9" t="n">
        <v>43983</v>
      </c>
      <c r="G6091" s="9" t="n">
        <v>43993</v>
      </c>
      <c r="H6091" s="10" t="s">
        <v>36</v>
      </c>
      <c r="I6091" s="0" t="n">
        <v>7</v>
      </c>
      <c r="J6091" s="0" t="n">
        <v>12</v>
      </c>
      <c r="K6091" s="0" t="n">
        <v>276</v>
      </c>
      <c r="L6091" s="0" t="n">
        <v>22</v>
      </c>
      <c r="M6091" s="0" t="n">
        <v>4</v>
      </c>
      <c r="N6091" s="11" t="n">
        <v>0.05</v>
      </c>
      <c r="O6091" s="12" t="n">
        <v>93.8</v>
      </c>
      <c r="P6091" s="12" t="n">
        <v>187.6</v>
      </c>
      <c r="Q6091" s="12" t="n">
        <f aca="false">M6091*P6091*(1-N6091)</f>
        <v>712.88</v>
      </c>
      <c r="R6091" s="12" t="n">
        <f aca="false">M6091*O6091</f>
        <v>375.2</v>
      </c>
      <c r="S6091" s="12" t="n">
        <f aca="false">Q6091-R6091</f>
        <v>337.68</v>
      </c>
      <c r="T6091" s="11" t="n">
        <f aca="false">IFERROR(S6091/Q6091,0)</f>
        <v>0.473684210526316</v>
      </c>
      <c r="U6091" s="13" t="n">
        <f aca="false">F6091-E6091</f>
        <v>9</v>
      </c>
      <c r="V6091" s="13" t="n">
        <f aca="false">G6091-F6091</f>
        <v>10</v>
      </c>
      <c r="W6091" s="13" t="n">
        <f aca="false">G6091-E6091</f>
        <v>19</v>
      </c>
      <c r="X6091" s="10" t="n">
        <f aca="false">YEAR(E6091)</f>
        <v>2020</v>
      </c>
      <c r="Y6091" s="0" t="str">
        <f aca="false">TEXT(E6091,"yyyy-mm")</f>
        <v>2020-05</v>
      </c>
      <c r="Z6091" s="0" t="str">
        <f aca="false">"Q"&amp;ROUNDUP(MONTH(E6091)/3,0)&amp;"-"&amp;YEAR(E6091)</f>
        <v>Q2-2020</v>
      </c>
    </row>
    <row r="6092" customFormat="false" ht="14.25" hidden="false" customHeight="false" outlineLevel="0" collapsed="false">
      <c r="A6092" s="0" t="s">
        <v>6134</v>
      </c>
      <c r="B6092" s="0" t="s">
        <v>38</v>
      </c>
      <c r="C6092" s="0" t="s">
        <v>48</v>
      </c>
      <c r="D6092" s="9" t="n">
        <v>43800</v>
      </c>
      <c r="E6092" s="9" t="n">
        <v>43974</v>
      </c>
      <c r="F6092" s="9" t="n">
        <v>43993</v>
      </c>
      <c r="G6092" s="9" t="n">
        <v>43997</v>
      </c>
      <c r="H6092" s="10" t="s">
        <v>36</v>
      </c>
      <c r="I6092" s="0" t="n">
        <v>16</v>
      </c>
      <c r="J6092" s="0" t="n">
        <v>2</v>
      </c>
      <c r="K6092" s="0" t="n">
        <v>17</v>
      </c>
      <c r="L6092" s="0" t="n">
        <v>15</v>
      </c>
      <c r="M6092" s="0" t="n">
        <v>8</v>
      </c>
      <c r="N6092" s="11" t="n">
        <v>0.05</v>
      </c>
      <c r="O6092" s="12" t="n">
        <v>807.02</v>
      </c>
      <c r="P6092" s="12" t="n">
        <v>1105.5</v>
      </c>
      <c r="Q6092" s="12" t="n">
        <f aca="false">M6092*P6092*(1-N6092)</f>
        <v>8401.8</v>
      </c>
      <c r="R6092" s="12" t="n">
        <f aca="false">M6092*O6092</f>
        <v>6456.16</v>
      </c>
      <c r="S6092" s="12" t="n">
        <f aca="false">Q6092-R6092</f>
        <v>1945.64</v>
      </c>
      <c r="T6092" s="11" t="n">
        <f aca="false">IFERROR(S6092/Q6092,0)</f>
        <v>0.231574186483849</v>
      </c>
      <c r="U6092" s="13" t="n">
        <f aca="false">F6092-E6092</f>
        <v>19</v>
      </c>
      <c r="V6092" s="13" t="n">
        <f aca="false">G6092-F6092</f>
        <v>4</v>
      </c>
      <c r="W6092" s="13" t="n">
        <f aca="false">G6092-E6092</f>
        <v>23</v>
      </c>
      <c r="X6092" s="10" t="n">
        <f aca="false">YEAR(E6092)</f>
        <v>2020</v>
      </c>
      <c r="Y6092" s="0" t="str">
        <f aca="false">TEXT(E6092,"yyyy-mm")</f>
        <v>2020-05</v>
      </c>
      <c r="Z6092" s="0" t="str">
        <f aca="false">"Q"&amp;ROUNDUP(MONTH(E6092)/3,0)&amp;"-"&amp;YEAR(E6092)</f>
        <v>Q2-2020</v>
      </c>
    </row>
    <row r="6093" customFormat="false" ht="14.25" hidden="false" customHeight="false" outlineLevel="0" collapsed="false">
      <c r="A6093" s="0" t="s">
        <v>6135</v>
      </c>
      <c r="B6093" s="0" t="s">
        <v>43</v>
      </c>
      <c r="C6093" s="0" t="s">
        <v>48</v>
      </c>
      <c r="D6093" s="9" t="n">
        <v>43900</v>
      </c>
      <c r="E6093" s="9" t="n">
        <v>43974</v>
      </c>
      <c r="F6093" s="9" t="n">
        <v>43998</v>
      </c>
      <c r="G6093" s="9" t="n">
        <v>44006</v>
      </c>
      <c r="H6093" s="10" t="s">
        <v>36</v>
      </c>
      <c r="I6093" s="0" t="n">
        <v>26</v>
      </c>
      <c r="J6093" s="0" t="n">
        <v>28</v>
      </c>
      <c r="K6093" s="0" t="n">
        <v>19</v>
      </c>
      <c r="L6093" s="0" t="n">
        <v>3</v>
      </c>
      <c r="M6093" s="0" t="n">
        <v>7</v>
      </c>
      <c r="N6093" s="11" t="n">
        <v>0.075</v>
      </c>
      <c r="O6093" s="12" t="n">
        <v>1032.74</v>
      </c>
      <c r="P6093" s="12" t="n">
        <v>2458.9</v>
      </c>
      <c r="Q6093" s="12" t="n">
        <f aca="false">M6093*P6093*(1-N6093)</f>
        <v>15921.3775</v>
      </c>
      <c r="R6093" s="12" t="n">
        <f aca="false">M6093*O6093</f>
        <v>7229.18</v>
      </c>
      <c r="S6093" s="12" t="n">
        <f aca="false">Q6093-R6093</f>
        <v>8692.1975</v>
      </c>
      <c r="T6093" s="11" t="n">
        <f aca="false">IFERROR(S6093/Q6093,0)</f>
        <v>0.545945066625046</v>
      </c>
      <c r="U6093" s="13" t="n">
        <f aca="false">F6093-E6093</f>
        <v>24</v>
      </c>
      <c r="V6093" s="13" t="n">
        <f aca="false">G6093-F6093</f>
        <v>8</v>
      </c>
      <c r="W6093" s="13" t="n">
        <f aca="false">G6093-E6093</f>
        <v>32</v>
      </c>
      <c r="X6093" s="10" t="n">
        <f aca="false">YEAR(E6093)</f>
        <v>2020</v>
      </c>
      <c r="Y6093" s="0" t="str">
        <f aca="false">TEXT(E6093,"yyyy-mm")</f>
        <v>2020-05</v>
      </c>
      <c r="Z6093" s="0" t="str">
        <f aca="false">"Q"&amp;ROUNDUP(MONTH(E6093)/3,0)&amp;"-"&amp;YEAR(E6093)</f>
        <v>Q2-2020</v>
      </c>
    </row>
    <row r="6094" customFormat="false" ht="14.25" hidden="false" customHeight="false" outlineLevel="0" collapsed="false">
      <c r="A6094" s="0" t="s">
        <v>6136</v>
      </c>
      <c r="B6094" s="0" t="s">
        <v>34</v>
      </c>
      <c r="C6094" s="0" t="s">
        <v>48</v>
      </c>
      <c r="D6094" s="9" t="n">
        <v>43800</v>
      </c>
      <c r="E6094" s="9" t="n">
        <v>43974</v>
      </c>
      <c r="F6094" s="9" t="n">
        <v>43997</v>
      </c>
      <c r="G6094" s="9" t="n">
        <v>44003</v>
      </c>
      <c r="H6094" s="10" t="s">
        <v>36</v>
      </c>
      <c r="I6094" s="0" t="n">
        <v>8</v>
      </c>
      <c r="J6094" s="0" t="n">
        <v>18</v>
      </c>
      <c r="K6094" s="0" t="n">
        <v>15</v>
      </c>
      <c r="L6094" s="0" t="n">
        <v>40</v>
      </c>
      <c r="M6094" s="0" t="n">
        <v>2</v>
      </c>
      <c r="N6094" s="11" t="n">
        <v>0.4</v>
      </c>
      <c r="O6094" s="12" t="n">
        <v>2679.93</v>
      </c>
      <c r="P6094" s="12" t="n">
        <v>3999.9</v>
      </c>
      <c r="Q6094" s="12" t="n">
        <f aca="false">M6094*P6094*(1-N6094)</f>
        <v>4799.88</v>
      </c>
      <c r="R6094" s="12" t="n">
        <f aca="false">M6094*O6094</f>
        <v>5359.86</v>
      </c>
      <c r="S6094" s="12" t="n">
        <f aca="false">Q6094-R6094</f>
        <v>-559.98</v>
      </c>
      <c r="T6094" s="11" t="n">
        <f aca="false">IFERROR(S6094/Q6094,0)</f>
        <v>-0.116665416635416</v>
      </c>
      <c r="U6094" s="13" t="n">
        <f aca="false">F6094-E6094</f>
        <v>23</v>
      </c>
      <c r="V6094" s="13" t="n">
        <f aca="false">G6094-F6094</f>
        <v>6</v>
      </c>
      <c r="W6094" s="13" t="n">
        <f aca="false">G6094-E6094</f>
        <v>29</v>
      </c>
      <c r="X6094" s="10" t="n">
        <f aca="false">YEAR(E6094)</f>
        <v>2020</v>
      </c>
      <c r="Y6094" s="0" t="str">
        <f aca="false">TEXT(E6094,"yyyy-mm")</f>
        <v>2020-05</v>
      </c>
      <c r="Z6094" s="0" t="str">
        <f aca="false">"Q"&amp;ROUNDUP(MONTH(E6094)/3,0)&amp;"-"&amp;YEAR(E6094)</f>
        <v>Q2-2020</v>
      </c>
    </row>
    <row r="6095" customFormat="false" ht="14.25" hidden="false" customHeight="false" outlineLevel="0" collapsed="false">
      <c r="A6095" s="0" t="s">
        <v>6137</v>
      </c>
      <c r="B6095" s="0" t="s">
        <v>38</v>
      </c>
      <c r="C6095" s="0" t="s">
        <v>58</v>
      </c>
      <c r="D6095" s="9" t="n">
        <v>43800</v>
      </c>
      <c r="E6095" s="9" t="n">
        <v>43975</v>
      </c>
      <c r="F6095" s="9" t="n">
        <v>43999</v>
      </c>
      <c r="G6095" s="9" t="n">
        <v>44003</v>
      </c>
      <c r="H6095" s="10" t="s">
        <v>36</v>
      </c>
      <c r="I6095" s="0" t="n">
        <v>17</v>
      </c>
      <c r="J6095" s="0" t="n">
        <v>12</v>
      </c>
      <c r="K6095" s="0" t="n">
        <v>364</v>
      </c>
      <c r="L6095" s="0" t="n">
        <v>30</v>
      </c>
      <c r="M6095" s="0" t="n">
        <v>5</v>
      </c>
      <c r="N6095" s="11" t="n">
        <v>0.05</v>
      </c>
      <c r="O6095" s="12" t="n">
        <v>3726.14</v>
      </c>
      <c r="P6095" s="12" t="n">
        <v>6009.9</v>
      </c>
      <c r="Q6095" s="12" t="n">
        <f aca="false">M6095*P6095*(1-N6095)</f>
        <v>28547.025</v>
      </c>
      <c r="R6095" s="12" t="n">
        <f aca="false">M6095*O6095</f>
        <v>18630.7</v>
      </c>
      <c r="S6095" s="12" t="n">
        <f aca="false">Q6095-R6095</f>
        <v>9916.325</v>
      </c>
      <c r="T6095" s="11" t="n">
        <f aca="false">IFERROR(S6095/Q6095,0)</f>
        <v>0.347368070753432</v>
      </c>
      <c r="U6095" s="13" t="n">
        <f aca="false">F6095-E6095</f>
        <v>24</v>
      </c>
      <c r="V6095" s="13" t="n">
        <f aca="false">G6095-F6095</f>
        <v>4</v>
      </c>
      <c r="W6095" s="13" t="n">
        <f aca="false">G6095-E6095</f>
        <v>28</v>
      </c>
      <c r="X6095" s="10" t="n">
        <f aca="false">YEAR(E6095)</f>
        <v>2020</v>
      </c>
      <c r="Y6095" s="0" t="str">
        <f aca="false">TEXT(E6095,"yyyy-mm")</f>
        <v>2020-05</v>
      </c>
      <c r="Z6095" s="0" t="str">
        <f aca="false">"Q"&amp;ROUNDUP(MONTH(E6095)/3,0)&amp;"-"&amp;YEAR(E6095)</f>
        <v>Q2-2020</v>
      </c>
    </row>
    <row r="6096" customFormat="false" ht="14.25" hidden="false" customHeight="false" outlineLevel="0" collapsed="false">
      <c r="A6096" s="0" t="s">
        <v>6138</v>
      </c>
      <c r="B6096" s="0" t="s">
        <v>34</v>
      </c>
      <c r="C6096" s="0" t="s">
        <v>35</v>
      </c>
      <c r="D6096" s="9" t="n">
        <v>43900</v>
      </c>
      <c r="E6096" s="9" t="n">
        <v>43975</v>
      </c>
      <c r="F6096" s="9" t="n">
        <v>43992</v>
      </c>
      <c r="G6096" s="9" t="n">
        <v>43995</v>
      </c>
      <c r="H6096" s="10" t="s">
        <v>36</v>
      </c>
      <c r="I6096" s="0" t="n">
        <v>6</v>
      </c>
      <c r="J6096" s="0" t="n">
        <v>24</v>
      </c>
      <c r="K6096" s="0" t="n">
        <v>215</v>
      </c>
      <c r="L6096" s="0" t="n">
        <v>14</v>
      </c>
      <c r="M6096" s="0" t="n">
        <v>7</v>
      </c>
      <c r="N6096" s="11" t="n">
        <v>0.15</v>
      </c>
      <c r="O6096" s="12" t="n">
        <v>1398.09</v>
      </c>
      <c r="P6096" s="12" t="n">
        <v>1815.7</v>
      </c>
      <c r="Q6096" s="12" t="n">
        <f aca="false">M6096*P6096*(1-N6096)</f>
        <v>10803.415</v>
      </c>
      <c r="R6096" s="12" t="n">
        <f aca="false">M6096*O6096</f>
        <v>9786.63</v>
      </c>
      <c r="S6096" s="12" t="n">
        <f aca="false">Q6096-R6096</f>
        <v>1016.785</v>
      </c>
      <c r="T6096" s="11" t="n">
        <f aca="false">IFERROR(S6096/Q6096,0)</f>
        <v>0.0941169991155574</v>
      </c>
      <c r="U6096" s="13" t="n">
        <f aca="false">F6096-E6096</f>
        <v>17</v>
      </c>
      <c r="V6096" s="13" t="n">
        <f aca="false">G6096-F6096</f>
        <v>3</v>
      </c>
      <c r="W6096" s="13" t="n">
        <f aca="false">G6096-E6096</f>
        <v>20</v>
      </c>
      <c r="X6096" s="10" t="n">
        <f aca="false">YEAR(E6096)</f>
        <v>2020</v>
      </c>
      <c r="Y6096" s="0" t="str">
        <f aca="false">TEXT(E6096,"yyyy-mm")</f>
        <v>2020-05</v>
      </c>
      <c r="Z6096" s="0" t="str">
        <f aca="false">"Q"&amp;ROUNDUP(MONTH(E6096)/3,0)&amp;"-"&amp;YEAR(E6096)</f>
        <v>Q2-2020</v>
      </c>
    </row>
    <row r="6097" customFormat="false" ht="14.25" hidden="false" customHeight="false" outlineLevel="0" collapsed="false">
      <c r="A6097" s="0" t="s">
        <v>6139</v>
      </c>
      <c r="B6097" s="0" t="s">
        <v>41</v>
      </c>
      <c r="C6097" s="0" t="s">
        <v>58</v>
      </c>
      <c r="D6097" s="9" t="n">
        <v>43900</v>
      </c>
      <c r="E6097" s="9" t="n">
        <v>43975</v>
      </c>
      <c r="F6097" s="9" t="n">
        <v>43980</v>
      </c>
      <c r="G6097" s="9" t="n">
        <v>43983</v>
      </c>
      <c r="H6097" s="10" t="s">
        <v>36</v>
      </c>
      <c r="I6097" s="0" t="n">
        <v>24</v>
      </c>
      <c r="J6097" s="0" t="n">
        <v>8</v>
      </c>
      <c r="K6097" s="0" t="n">
        <v>332</v>
      </c>
      <c r="L6097" s="0" t="n">
        <v>45</v>
      </c>
      <c r="M6097" s="0" t="n">
        <v>3</v>
      </c>
      <c r="N6097" s="11" t="n">
        <v>0.4</v>
      </c>
      <c r="O6097" s="12" t="n">
        <v>1277.82</v>
      </c>
      <c r="P6097" s="12" t="n">
        <v>1996.6</v>
      </c>
      <c r="Q6097" s="12" t="n">
        <f aca="false">M6097*P6097*(1-N6097)</f>
        <v>3593.88</v>
      </c>
      <c r="R6097" s="12" t="n">
        <f aca="false">M6097*O6097</f>
        <v>3833.46</v>
      </c>
      <c r="S6097" s="12" t="n">
        <f aca="false">Q6097-R6097</f>
        <v>-239.58</v>
      </c>
      <c r="T6097" s="11" t="n">
        <f aca="false">IFERROR(S6097/Q6097,0)</f>
        <v>-0.0666633276570171</v>
      </c>
      <c r="U6097" s="13" t="n">
        <f aca="false">F6097-E6097</f>
        <v>5</v>
      </c>
      <c r="V6097" s="13" t="n">
        <f aca="false">G6097-F6097</f>
        <v>3</v>
      </c>
      <c r="W6097" s="13" t="n">
        <f aca="false">G6097-E6097</f>
        <v>8</v>
      </c>
      <c r="X6097" s="10" t="n">
        <f aca="false">YEAR(E6097)</f>
        <v>2020</v>
      </c>
      <c r="Y6097" s="0" t="str">
        <f aca="false">TEXT(E6097,"yyyy-mm")</f>
        <v>2020-05</v>
      </c>
      <c r="Z6097" s="0" t="str">
        <f aca="false">"Q"&amp;ROUNDUP(MONTH(E6097)/3,0)&amp;"-"&amp;YEAR(E6097)</f>
        <v>Q2-2020</v>
      </c>
    </row>
    <row r="6098" customFormat="false" ht="14.25" hidden="false" customHeight="false" outlineLevel="0" collapsed="false">
      <c r="A6098" s="0" t="s">
        <v>6140</v>
      </c>
      <c r="B6098" s="0" t="s">
        <v>43</v>
      </c>
      <c r="C6098" s="0" t="s">
        <v>39</v>
      </c>
      <c r="D6098" s="9" t="n">
        <v>43800</v>
      </c>
      <c r="E6098" s="9" t="n">
        <v>43975</v>
      </c>
      <c r="F6098" s="9" t="n">
        <v>43986</v>
      </c>
      <c r="G6098" s="9" t="n">
        <v>43989</v>
      </c>
      <c r="H6098" s="10" t="s">
        <v>36</v>
      </c>
      <c r="I6098" s="0" t="n">
        <v>26</v>
      </c>
      <c r="J6098" s="0" t="n">
        <v>7</v>
      </c>
      <c r="K6098" s="0" t="n">
        <v>118</v>
      </c>
      <c r="L6098" s="0" t="n">
        <v>43</v>
      </c>
      <c r="M6098" s="0" t="n">
        <v>1</v>
      </c>
      <c r="N6098" s="11" t="n">
        <v>0.15</v>
      </c>
      <c r="O6098" s="12" t="n">
        <v>400.93</v>
      </c>
      <c r="P6098" s="12" t="n">
        <v>911.2</v>
      </c>
      <c r="Q6098" s="12" t="n">
        <f aca="false">M6098*P6098*(1-N6098)</f>
        <v>774.52</v>
      </c>
      <c r="R6098" s="12" t="n">
        <f aca="false">M6098*O6098</f>
        <v>400.93</v>
      </c>
      <c r="S6098" s="12" t="n">
        <f aca="false">Q6098-R6098</f>
        <v>373.59</v>
      </c>
      <c r="T6098" s="11" t="n">
        <f aca="false">IFERROR(S6098/Q6098,0)</f>
        <v>0.482350358931984</v>
      </c>
      <c r="U6098" s="13" t="n">
        <f aca="false">F6098-E6098</f>
        <v>11</v>
      </c>
      <c r="V6098" s="13" t="n">
        <f aca="false">G6098-F6098</f>
        <v>3</v>
      </c>
      <c r="W6098" s="13" t="n">
        <f aca="false">G6098-E6098</f>
        <v>14</v>
      </c>
      <c r="X6098" s="10" t="n">
        <f aca="false">YEAR(E6098)</f>
        <v>2020</v>
      </c>
      <c r="Y6098" s="0" t="str">
        <f aca="false">TEXT(E6098,"yyyy-mm")</f>
        <v>2020-05</v>
      </c>
      <c r="Z6098" s="0" t="str">
        <f aca="false">"Q"&amp;ROUNDUP(MONTH(E6098)/3,0)&amp;"-"&amp;YEAR(E6098)</f>
        <v>Q2-2020</v>
      </c>
    </row>
    <row r="6099" customFormat="false" ht="14.25" hidden="false" customHeight="false" outlineLevel="0" collapsed="false">
      <c r="A6099" s="0" t="s">
        <v>6141</v>
      </c>
      <c r="B6099" s="0" t="s">
        <v>34</v>
      </c>
      <c r="C6099" s="0" t="s">
        <v>46</v>
      </c>
      <c r="D6099" s="9" t="n">
        <v>43800</v>
      </c>
      <c r="E6099" s="9" t="n">
        <v>43975</v>
      </c>
      <c r="F6099" s="9" t="n">
        <v>43993</v>
      </c>
      <c r="G6099" s="9" t="n">
        <v>44001</v>
      </c>
      <c r="H6099" s="10" t="s">
        <v>36</v>
      </c>
      <c r="I6099" s="0" t="n">
        <v>11</v>
      </c>
      <c r="J6099" s="0" t="n">
        <v>26</v>
      </c>
      <c r="K6099" s="0" t="n">
        <v>321</v>
      </c>
      <c r="L6099" s="0" t="n">
        <v>18</v>
      </c>
      <c r="M6099" s="0" t="n">
        <v>5</v>
      </c>
      <c r="N6099" s="11" t="n">
        <v>0.075</v>
      </c>
      <c r="O6099" s="12" t="n">
        <v>1021.08</v>
      </c>
      <c r="P6099" s="12" t="n">
        <v>1701.8</v>
      </c>
      <c r="Q6099" s="12" t="n">
        <f aca="false">M6099*P6099*(1-N6099)</f>
        <v>7870.825</v>
      </c>
      <c r="R6099" s="12" t="n">
        <f aca="false">M6099*O6099</f>
        <v>5105.4</v>
      </c>
      <c r="S6099" s="12" t="n">
        <f aca="false">Q6099-R6099</f>
        <v>2765.425</v>
      </c>
      <c r="T6099" s="11" t="n">
        <f aca="false">IFERROR(S6099/Q6099,0)</f>
        <v>0.351351351351351</v>
      </c>
      <c r="U6099" s="13" t="n">
        <f aca="false">F6099-E6099</f>
        <v>18</v>
      </c>
      <c r="V6099" s="13" t="n">
        <f aca="false">G6099-F6099</f>
        <v>8</v>
      </c>
      <c r="W6099" s="13" t="n">
        <f aca="false">G6099-E6099</f>
        <v>26</v>
      </c>
      <c r="X6099" s="10" t="n">
        <f aca="false">YEAR(E6099)</f>
        <v>2020</v>
      </c>
      <c r="Y6099" s="0" t="str">
        <f aca="false">TEXT(E6099,"yyyy-mm")</f>
        <v>2020-05</v>
      </c>
      <c r="Z6099" s="0" t="str">
        <f aca="false">"Q"&amp;ROUNDUP(MONTH(E6099)/3,0)&amp;"-"&amp;YEAR(E6099)</f>
        <v>Q2-2020</v>
      </c>
    </row>
    <row r="6100" customFormat="false" ht="14.25" hidden="false" customHeight="false" outlineLevel="0" collapsed="false">
      <c r="A6100" s="0" t="s">
        <v>6142</v>
      </c>
      <c r="B6100" s="0" t="s">
        <v>34</v>
      </c>
      <c r="C6100" s="0" t="s">
        <v>58</v>
      </c>
      <c r="D6100" s="9" t="n">
        <v>43900</v>
      </c>
      <c r="E6100" s="9" t="n">
        <v>43975</v>
      </c>
      <c r="F6100" s="9" t="n">
        <v>43979</v>
      </c>
      <c r="G6100" s="9" t="n">
        <v>43981</v>
      </c>
      <c r="H6100" s="10" t="s">
        <v>36</v>
      </c>
      <c r="I6100" s="0" t="n">
        <v>3</v>
      </c>
      <c r="J6100" s="0" t="n">
        <v>1</v>
      </c>
      <c r="K6100" s="0" t="n">
        <v>364</v>
      </c>
      <c r="L6100" s="0" t="n">
        <v>21</v>
      </c>
      <c r="M6100" s="0" t="n">
        <v>1</v>
      </c>
      <c r="N6100" s="11" t="n">
        <v>0.2</v>
      </c>
      <c r="O6100" s="12" t="n">
        <v>142.58</v>
      </c>
      <c r="P6100" s="12" t="n">
        <v>187.6</v>
      </c>
      <c r="Q6100" s="12" t="n">
        <f aca="false">M6100*P6100*(1-N6100)</f>
        <v>150.08</v>
      </c>
      <c r="R6100" s="12" t="n">
        <f aca="false">M6100*O6100</f>
        <v>142.58</v>
      </c>
      <c r="S6100" s="12" t="n">
        <f aca="false">Q6100-R6100</f>
        <v>7.5</v>
      </c>
      <c r="T6100" s="11" t="n">
        <f aca="false">IFERROR(S6100/Q6100,0)</f>
        <v>0.0499733475479744</v>
      </c>
      <c r="U6100" s="13" t="n">
        <f aca="false">F6100-E6100</f>
        <v>4</v>
      </c>
      <c r="V6100" s="13" t="n">
        <f aca="false">G6100-F6100</f>
        <v>2</v>
      </c>
      <c r="W6100" s="13" t="n">
        <f aca="false">G6100-E6100</f>
        <v>6</v>
      </c>
      <c r="X6100" s="10" t="n">
        <f aca="false">YEAR(E6100)</f>
        <v>2020</v>
      </c>
      <c r="Y6100" s="0" t="str">
        <f aca="false">TEXT(E6100,"yyyy-mm")</f>
        <v>2020-05</v>
      </c>
      <c r="Z6100" s="0" t="str">
        <f aca="false">"Q"&amp;ROUNDUP(MONTH(E6100)/3,0)&amp;"-"&amp;YEAR(E6100)</f>
        <v>Q2-2020</v>
      </c>
    </row>
    <row r="6101" customFormat="false" ht="14.25" hidden="false" customHeight="false" outlineLevel="0" collapsed="false">
      <c r="A6101" s="0" t="s">
        <v>6143</v>
      </c>
      <c r="B6101" s="0" t="s">
        <v>41</v>
      </c>
      <c r="C6101" s="0" t="s">
        <v>46</v>
      </c>
      <c r="D6101" s="9" t="n">
        <v>43900</v>
      </c>
      <c r="E6101" s="9" t="n">
        <v>43975</v>
      </c>
      <c r="F6101" s="9" t="n">
        <v>43988</v>
      </c>
      <c r="G6101" s="9" t="n">
        <v>43996</v>
      </c>
      <c r="H6101" s="10" t="s">
        <v>36</v>
      </c>
      <c r="I6101" s="0" t="n">
        <v>21</v>
      </c>
      <c r="J6101" s="0" t="n">
        <v>26</v>
      </c>
      <c r="K6101" s="0" t="n">
        <v>276</v>
      </c>
      <c r="L6101" s="0" t="n">
        <v>28</v>
      </c>
      <c r="M6101" s="0" t="n">
        <v>5</v>
      </c>
      <c r="N6101" s="11" t="n">
        <v>0.1</v>
      </c>
      <c r="O6101" s="12" t="n">
        <v>2890.51</v>
      </c>
      <c r="P6101" s="12" t="n">
        <v>5453.8</v>
      </c>
      <c r="Q6101" s="12" t="n">
        <f aca="false">M6101*P6101*(1-N6101)</f>
        <v>24542.1</v>
      </c>
      <c r="R6101" s="12" t="n">
        <f aca="false">M6101*O6101</f>
        <v>14452.55</v>
      </c>
      <c r="S6101" s="12" t="n">
        <f aca="false">Q6101-R6101</f>
        <v>10089.55</v>
      </c>
      <c r="T6101" s="11" t="n">
        <f aca="false">IFERROR(S6101/Q6101,0)</f>
        <v>0.411111926037299</v>
      </c>
      <c r="U6101" s="13" t="n">
        <f aca="false">F6101-E6101</f>
        <v>13</v>
      </c>
      <c r="V6101" s="13" t="n">
        <f aca="false">G6101-F6101</f>
        <v>8</v>
      </c>
      <c r="W6101" s="13" t="n">
        <f aca="false">G6101-E6101</f>
        <v>21</v>
      </c>
      <c r="X6101" s="10" t="n">
        <f aca="false">YEAR(E6101)</f>
        <v>2020</v>
      </c>
      <c r="Y6101" s="0" t="str">
        <f aca="false">TEXT(E6101,"yyyy-mm")</f>
        <v>2020-05</v>
      </c>
      <c r="Z6101" s="0" t="str">
        <f aca="false">"Q"&amp;ROUNDUP(MONTH(E6101)/3,0)&amp;"-"&amp;YEAR(E6101)</f>
        <v>Q2-2020</v>
      </c>
    </row>
    <row r="6102" customFormat="false" ht="14.25" hidden="false" customHeight="false" outlineLevel="0" collapsed="false">
      <c r="A6102" s="0" t="s">
        <v>6144</v>
      </c>
      <c r="B6102" s="0" t="s">
        <v>41</v>
      </c>
      <c r="C6102" s="0" t="s">
        <v>46</v>
      </c>
      <c r="D6102" s="9" t="n">
        <v>43900</v>
      </c>
      <c r="E6102" s="9" t="n">
        <v>43975</v>
      </c>
      <c r="F6102" s="9" t="n">
        <v>43983</v>
      </c>
      <c r="G6102" s="9" t="n">
        <v>43990</v>
      </c>
      <c r="H6102" s="10" t="s">
        <v>36</v>
      </c>
      <c r="I6102" s="0" t="n">
        <v>21</v>
      </c>
      <c r="J6102" s="0" t="n">
        <v>10</v>
      </c>
      <c r="K6102" s="0" t="n">
        <v>305</v>
      </c>
      <c r="L6102" s="0" t="n">
        <v>45</v>
      </c>
      <c r="M6102" s="0" t="n">
        <v>2</v>
      </c>
      <c r="N6102" s="11" t="n">
        <v>0.05</v>
      </c>
      <c r="O6102" s="12" t="n">
        <v>452.32</v>
      </c>
      <c r="P6102" s="12" t="n">
        <v>1051.9</v>
      </c>
      <c r="Q6102" s="12" t="n">
        <f aca="false">M6102*P6102*(1-N6102)</f>
        <v>1998.61</v>
      </c>
      <c r="R6102" s="12" t="n">
        <f aca="false">M6102*O6102</f>
        <v>904.64</v>
      </c>
      <c r="S6102" s="12" t="n">
        <f aca="false">Q6102-R6102</f>
        <v>1093.97</v>
      </c>
      <c r="T6102" s="11" t="n">
        <f aca="false">IFERROR(S6102/Q6102,0)</f>
        <v>0.547365418966182</v>
      </c>
      <c r="U6102" s="13" t="n">
        <f aca="false">F6102-E6102</f>
        <v>8</v>
      </c>
      <c r="V6102" s="13" t="n">
        <f aca="false">G6102-F6102</f>
        <v>7</v>
      </c>
      <c r="W6102" s="13" t="n">
        <f aca="false">G6102-E6102</f>
        <v>15</v>
      </c>
      <c r="X6102" s="10" t="n">
        <f aca="false">YEAR(E6102)</f>
        <v>2020</v>
      </c>
      <c r="Y6102" s="0" t="str">
        <f aca="false">TEXT(E6102,"yyyy-mm")</f>
        <v>2020-05</v>
      </c>
      <c r="Z6102" s="0" t="str">
        <f aca="false">"Q"&amp;ROUNDUP(MONTH(E6102)/3,0)&amp;"-"&amp;YEAR(E6102)</f>
        <v>Q2-2020</v>
      </c>
    </row>
    <row r="6103" customFormat="false" ht="14.25" hidden="false" customHeight="false" outlineLevel="0" collapsed="false">
      <c r="A6103" s="0" t="s">
        <v>6145</v>
      </c>
      <c r="B6103" s="0" t="s">
        <v>38</v>
      </c>
      <c r="C6103" s="0" t="s">
        <v>39</v>
      </c>
      <c r="D6103" s="9" t="n">
        <v>43800</v>
      </c>
      <c r="E6103" s="9" t="n">
        <v>43975</v>
      </c>
      <c r="F6103" s="9" t="n">
        <v>43984</v>
      </c>
      <c r="G6103" s="9" t="n">
        <v>43993</v>
      </c>
      <c r="H6103" s="10" t="s">
        <v>36</v>
      </c>
      <c r="I6103" s="0" t="n">
        <v>17</v>
      </c>
      <c r="J6103" s="0" t="n">
        <v>5</v>
      </c>
      <c r="K6103" s="0" t="n">
        <v>170</v>
      </c>
      <c r="L6103" s="0" t="n">
        <v>31</v>
      </c>
      <c r="M6103" s="0" t="n">
        <v>4</v>
      </c>
      <c r="N6103" s="11" t="n">
        <v>0.3</v>
      </c>
      <c r="O6103" s="12" t="n">
        <v>69.68</v>
      </c>
      <c r="P6103" s="12" t="n">
        <v>174.2</v>
      </c>
      <c r="Q6103" s="12" t="n">
        <f aca="false">M6103*P6103*(1-N6103)</f>
        <v>487.76</v>
      </c>
      <c r="R6103" s="12" t="n">
        <f aca="false">M6103*O6103</f>
        <v>278.72</v>
      </c>
      <c r="S6103" s="12" t="n">
        <f aca="false">Q6103-R6103</f>
        <v>209.04</v>
      </c>
      <c r="T6103" s="11" t="n">
        <f aca="false">IFERROR(S6103/Q6103,0)</f>
        <v>0.428571428571428</v>
      </c>
      <c r="U6103" s="13" t="n">
        <f aca="false">F6103-E6103</f>
        <v>9</v>
      </c>
      <c r="V6103" s="13" t="n">
        <f aca="false">G6103-F6103</f>
        <v>9</v>
      </c>
      <c r="W6103" s="13" t="n">
        <f aca="false">G6103-E6103</f>
        <v>18</v>
      </c>
      <c r="X6103" s="10" t="n">
        <f aca="false">YEAR(E6103)</f>
        <v>2020</v>
      </c>
      <c r="Y6103" s="0" t="str">
        <f aca="false">TEXT(E6103,"yyyy-mm")</f>
        <v>2020-05</v>
      </c>
      <c r="Z6103" s="0" t="str">
        <f aca="false">"Q"&amp;ROUNDUP(MONTH(E6103)/3,0)&amp;"-"&amp;YEAR(E6103)</f>
        <v>Q2-2020</v>
      </c>
    </row>
    <row r="6104" customFormat="false" ht="14.25" hidden="false" customHeight="false" outlineLevel="0" collapsed="false">
      <c r="A6104" s="0" t="s">
        <v>6146</v>
      </c>
      <c r="B6104" s="0" t="s">
        <v>34</v>
      </c>
      <c r="C6104" s="0" t="s">
        <v>48</v>
      </c>
      <c r="D6104" s="9" t="n">
        <v>43900</v>
      </c>
      <c r="E6104" s="9" t="n">
        <v>43975</v>
      </c>
      <c r="F6104" s="9" t="n">
        <v>43986</v>
      </c>
      <c r="G6104" s="9" t="n">
        <v>43990</v>
      </c>
      <c r="H6104" s="10" t="s">
        <v>36</v>
      </c>
      <c r="I6104" s="0" t="n">
        <v>11</v>
      </c>
      <c r="J6104" s="0" t="n">
        <v>11</v>
      </c>
      <c r="K6104" s="0" t="n">
        <v>58</v>
      </c>
      <c r="L6104" s="0" t="n">
        <v>33</v>
      </c>
      <c r="M6104" s="0" t="n">
        <v>3</v>
      </c>
      <c r="N6104" s="11" t="n">
        <v>0.05</v>
      </c>
      <c r="O6104" s="12" t="n">
        <v>1294.91</v>
      </c>
      <c r="P6104" s="12" t="n">
        <v>1681.7</v>
      </c>
      <c r="Q6104" s="12" t="n">
        <f aca="false">M6104*P6104*(1-N6104)</f>
        <v>4792.845</v>
      </c>
      <c r="R6104" s="12" t="n">
        <f aca="false">M6104*O6104</f>
        <v>3884.73</v>
      </c>
      <c r="S6104" s="12" t="n">
        <f aca="false">Q6104-R6104</f>
        <v>908.115</v>
      </c>
      <c r="T6104" s="11" t="n">
        <f aca="false">IFERROR(S6104/Q6104,0)</f>
        <v>0.189473058277495</v>
      </c>
      <c r="U6104" s="13" t="n">
        <f aca="false">F6104-E6104</f>
        <v>11</v>
      </c>
      <c r="V6104" s="13" t="n">
        <f aca="false">G6104-F6104</f>
        <v>4</v>
      </c>
      <c r="W6104" s="13" t="n">
        <f aca="false">G6104-E6104</f>
        <v>15</v>
      </c>
      <c r="X6104" s="10" t="n">
        <f aca="false">YEAR(E6104)</f>
        <v>2020</v>
      </c>
      <c r="Y6104" s="0" t="str">
        <f aca="false">TEXT(E6104,"yyyy-mm")</f>
        <v>2020-05</v>
      </c>
      <c r="Z6104" s="0" t="str">
        <f aca="false">"Q"&amp;ROUNDUP(MONTH(E6104)/3,0)&amp;"-"&amp;YEAR(E6104)</f>
        <v>Q2-2020</v>
      </c>
    </row>
    <row r="6105" customFormat="false" ht="14.25" hidden="false" customHeight="false" outlineLevel="0" collapsed="false">
      <c r="A6105" s="0" t="s">
        <v>6147</v>
      </c>
      <c r="B6105" s="0" t="s">
        <v>34</v>
      </c>
      <c r="C6105" s="0" t="s">
        <v>46</v>
      </c>
      <c r="D6105" s="9" t="n">
        <v>43900</v>
      </c>
      <c r="E6105" s="9" t="n">
        <v>43976</v>
      </c>
      <c r="F6105" s="9" t="n">
        <v>43984</v>
      </c>
      <c r="G6105" s="9" t="n">
        <v>43990</v>
      </c>
      <c r="H6105" s="10" t="s">
        <v>36</v>
      </c>
      <c r="I6105" s="0" t="n">
        <v>6</v>
      </c>
      <c r="J6105" s="0" t="n">
        <v>21</v>
      </c>
      <c r="K6105" s="0" t="n">
        <v>270</v>
      </c>
      <c r="L6105" s="0" t="n">
        <v>36</v>
      </c>
      <c r="M6105" s="0" t="n">
        <v>2</v>
      </c>
      <c r="N6105" s="11" t="n">
        <v>0.05</v>
      </c>
      <c r="O6105" s="12" t="n">
        <v>582.23</v>
      </c>
      <c r="P6105" s="12" t="n">
        <v>1058.6</v>
      </c>
      <c r="Q6105" s="12" t="n">
        <f aca="false">M6105*P6105*(1-N6105)</f>
        <v>2011.34</v>
      </c>
      <c r="R6105" s="12" t="n">
        <f aca="false">M6105*O6105</f>
        <v>1164.46</v>
      </c>
      <c r="S6105" s="12" t="n">
        <f aca="false">Q6105-R6105</f>
        <v>846.88</v>
      </c>
      <c r="T6105" s="11" t="n">
        <f aca="false">IFERROR(S6105/Q6105,0)</f>
        <v>0.421052631578947</v>
      </c>
      <c r="U6105" s="13" t="n">
        <f aca="false">F6105-E6105</f>
        <v>8</v>
      </c>
      <c r="V6105" s="13" t="n">
        <f aca="false">G6105-F6105</f>
        <v>6</v>
      </c>
      <c r="W6105" s="13" t="n">
        <f aca="false">G6105-E6105</f>
        <v>14</v>
      </c>
      <c r="X6105" s="10" t="n">
        <f aca="false">YEAR(E6105)</f>
        <v>2020</v>
      </c>
      <c r="Y6105" s="0" t="str">
        <f aca="false">TEXT(E6105,"yyyy-mm")</f>
        <v>2020-05</v>
      </c>
      <c r="Z6105" s="0" t="str">
        <f aca="false">"Q"&amp;ROUNDUP(MONTH(E6105)/3,0)&amp;"-"&amp;YEAR(E6105)</f>
        <v>Q2-2020</v>
      </c>
    </row>
    <row r="6106" customFormat="false" ht="14.25" hidden="false" customHeight="false" outlineLevel="0" collapsed="false">
      <c r="A6106" s="0" t="s">
        <v>6148</v>
      </c>
      <c r="B6106" s="0" t="s">
        <v>38</v>
      </c>
      <c r="C6106" s="0" t="s">
        <v>35</v>
      </c>
      <c r="D6106" s="9" t="n">
        <v>43900</v>
      </c>
      <c r="E6106" s="9" t="n">
        <v>43976</v>
      </c>
      <c r="F6106" s="9" t="n">
        <v>43982</v>
      </c>
      <c r="G6106" s="9" t="n">
        <v>43984</v>
      </c>
      <c r="H6106" s="10" t="s">
        <v>36</v>
      </c>
      <c r="I6106" s="0" t="n">
        <v>20</v>
      </c>
      <c r="J6106" s="0" t="n">
        <v>17</v>
      </c>
      <c r="K6106" s="0" t="n">
        <v>254</v>
      </c>
      <c r="L6106" s="0" t="n">
        <v>44</v>
      </c>
      <c r="M6106" s="0" t="n">
        <v>4</v>
      </c>
      <c r="N6106" s="11" t="n">
        <v>0.075</v>
      </c>
      <c r="O6106" s="12" t="n">
        <v>2961.27</v>
      </c>
      <c r="P6106" s="12" t="n">
        <v>3845.8</v>
      </c>
      <c r="Q6106" s="12" t="n">
        <f aca="false">M6106*P6106*(1-N6106)</f>
        <v>14229.46</v>
      </c>
      <c r="R6106" s="12" t="n">
        <f aca="false">M6106*O6106</f>
        <v>11845.08</v>
      </c>
      <c r="S6106" s="12" t="n">
        <f aca="false">Q6106-R6106</f>
        <v>2384.38</v>
      </c>
      <c r="T6106" s="11" t="n">
        <f aca="false">IFERROR(S6106/Q6106,0)</f>
        <v>0.167566443139796</v>
      </c>
      <c r="U6106" s="13" t="n">
        <f aca="false">F6106-E6106</f>
        <v>6</v>
      </c>
      <c r="V6106" s="13" t="n">
        <f aca="false">G6106-F6106</f>
        <v>2</v>
      </c>
      <c r="W6106" s="13" t="n">
        <f aca="false">G6106-E6106</f>
        <v>8</v>
      </c>
      <c r="X6106" s="10" t="n">
        <f aca="false">YEAR(E6106)</f>
        <v>2020</v>
      </c>
      <c r="Y6106" s="0" t="str">
        <f aca="false">TEXT(E6106,"yyyy-mm")</f>
        <v>2020-05</v>
      </c>
      <c r="Z6106" s="0" t="str">
        <f aca="false">"Q"&amp;ROUNDUP(MONTH(E6106)/3,0)&amp;"-"&amp;YEAR(E6106)</f>
        <v>Q2-2020</v>
      </c>
    </row>
    <row r="6107" customFormat="false" ht="14.25" hidden="false" customHeight="false" outlineLevel="0" collapsed="false">
      <c r="A6107" s="0" t="s">
        <v>6149</v>
      </c>
      <c r="B6107" s="0" t="s">
        <v>34</v>
      </c>
      <c r="C6107" s="0" t="s">
        <v>35</v>
      </c>
      <c r="D6107" s="9" t="n">
        <v>43900</v>
      </c>
      <c r="E6107" s="9" t="n">
        <v>43976</v>
      </c>
      <c r="F6107" s="9" t="n">
        <v>43999</v>
      </c>
      <c r="G6107" s="9" t="n">
        <v>44005</v>
      </c>
      <c r="H6107" s="10" t="s">
        <v>36</v>
      </c>
      <c r="I6107" s="0" t="n">
        <v>4</v>
      </c>
      <c r="J6107" s="0" t="n">
        <v>23</v>
      </c>
      <c r="K6107" s="0" t="n">
        <v>247</v>
      </c>
      <c r="L6107" s="0" t="n">
        <v>26</v>
      </c>
      <c r="M6107" s="0" t="n">
        <v>7</v>
      </c>
      <c r="N6107" s="11" t="n">
        <v>0.075</v>
      </c>
      <c r="O6107" s="12" t="n">
        <v>1972.55</v>
      </c>
      <c r="P6107" s="12" t="n">
        <v>3343.3</v>
      </c>
      <c r="Q6107" s="12" t="n">
        <f aca="false">M6107*P6107*(1-N6107)</f>
        <v>21647.8675</v>
      </c>
      <c r="R6107" s="12" t="n">
        <f aca="false">M6107*O6107</f>
        <v>13807.85</v>
      </c>
      <c r="S6107" s="12" t="n">
        <f aca="false">Q6107-R6107</f>
        <v>7840.0175</v>
      </c>
      <c r="T6107" s="11" t="n">
        <f aca="false">IFERROR(S6107/Q6107,0)</f>
        <v>0.362161192089706</v>
      </c>
      <c r="U6107" s="13" t="n">
        <f aca="false">F6107-E6107</f>
        <v>23</v>
      </c>
      <c r="V6107" s="13" t="n">
        <f aca="false">G6107-F6107</f>
        <v>6</v>
      </c>
      <c r="W6107" s="13" t="n">
        <f aca="false">G6107-E6107</f>
        <v>29</v>
      </c>
      <c r="X6107" s="10" t="n">
        <f aca="false">YEAR(E6107)</f>
        <v>2020</v>
      </c>
      <c r="Y6107" s="0" t="str">
        <f aca="false">TEXT(E6107,"yyyy-mm")</f>
        <v>2020-05</v>
      </c>
      <c r="Z6107" s="0" t="str">
        <f aca="false">"Q"&amp;ROUNDUP(MONTH(E6107)/3,0)&amp;"-"&amp;YEAR(E6107)</f>
        <v>Q2-2020</v>
      </c>
    </row>
    <row r="6108" customFormat="false" ht="14.25" hidden="false" customHeight="false" outlineLevel="0" collapsed="false">
      <c r="A6108" s="0" t="s">
        <v>6150</v>
      </c>
      <c r="B6108" s="0" t="s">
        <v>41</v>
      </c>
      <c r="C6108" s="0" t="s">
        <v>39</v>
      </c>
      <c r="D6108" s="9" t="n">
        <v>43900</v>
      </c>
      <c r="E6108" s="9" t="n">
        <v>43976</v>
      </c>
      <c r="F6108" s="9" t="n">
        <v>43997</v>
      </c>
      <c r="G6108" s="9" t="n">
        <v>44001</v>
      </c>
      <c r="H6108" s="10" t="s">
        <v>36</v>
      </c>
      <c r="I6108" s="0" t="n">
        <v>23</v>
      </c>
      <c r="J6108" s="0" t="n">
        <v>8</v>
      </c>
      <c r="K6108" s="0" t="n">
        <v>138</v>
      </c>
      <c r="L6108" s="0" t="n">
        <v>32</v>
      </c>
      <c r="M6108" s="0" t="n">
        <v>1</v>
      </c>
      <c r="N6108" s="11" t="n">
        <v>0.15</v>
      </c>
      <c r="O6108" s="12" t="n">
        <v>1373.03</v>
      </c>
      <c r="P6108" s="12" t="n">
        <v>1695.1</v>
      </c>
      <c r="Q6108" s="12" t="n">
        <f aca="false">M6108*P6108*(1-N6108)</f>
        <v>1440.835</v>
      </c>
      <c r="R6108" s="12" t="n">
        <f aca="false">M6108*O6108</f>
        <v>1373.03</v>
      </c>
      <c r="S6108" s="12" t="n">
        <f aca="false">Q6108-R6108</f>
        <v>67.8049999999998</v>
      </c>
      <c r="T6108" s="11" t="n">
        <f aca="false">IFERROR(S6108/Q6108,0)</f>
        <v>0.0470595175714081</v>
      </c>
      <c r="U6108" s="13" t="n">
        <f aca="false">F6108-E6108</f>
        <v>21</v>
      </c>
      <c r="V6108" s="13" t="n">
        <f aca="false">G6108-F6108</f>
        <v>4</v>
      </c>
      <c r="W6108" s="13" t="n">
        <f aca="false">G6108-E6108</f>
        <v>25</v>
      </c>
      <c r="X6108" s="10" t="n">
        <f aca="false">YEAR(E6108)</f>
        <v>2020</v>
      </c>
      <c r="Y6108" s="0" t="str">
        <f aca="false">TEXT(E6108,"yyyy-mm")</f>
        <v>2020-05</v>
      </c>
      <c r="Z6108" s="0" t="str">
        <f aca="false">"Q"&amp;ROUNDUP(MONTH(E6108)/3,0)&amp;"-"&amp;YEAR(E6108)</f>
        <v>Q2-2020</v>
      </c>
    </row>
    <row r="6109" customFormat="false" ht="14.25" hidden="false" customHeight="false" outlineLevel="0" collapsed="false">
      <c r="A6109" s="0" t="s">
        <v>6151</v>
      </c>
      <c r="B6109" s="0" t="s">
        <v>34</v>
      </c>
      <c r="C6109" s="0" t="s">
        <v>46</v>
      </c>
      <c r="D6109" s="9" t="n">
        <v>43900</v>
      </c>
      <c r="E6109" s="9" t="n">
        <v>43976</v>
      </c>
      <c r="F6109" s="9" t="n">
        <v>44000</v>
      </c>
      <c r="G6109" s="9" t="n">
        <v>44006</v>
      </c>
      <c r="H6109" s="10" t="s">
        <v>36</v>
      </c>
      <c r="I6109" s="0" t="n">
        <v>3</v>
      </c>
      <c r="J6109" s="0" t="n">
        <v>40</v>
      </c>
      <c r="K6109" s="0" t="n">
        <v>287</v>
      </c>
      <c r="L6109" s="0" t="n">
        <v>9</v>
      </c>
      <c r="M6109" s="0" t="n">
        <v>1</v>
      </c>
      <c r="N6109" s="11" t="n">
        <v>0.15</v>
      </c>
      <c r="O6109" s="12" t="n">
        <v>576.2</v>
      </c>
      <c r="P6109" s="12" t="n">
        <v>1152.4</v>
      </c>
      <c r="Q6109" s="12" t="n">
        <f aca="false">M6109*P6109*(1-N6109)</f>
        <v>979.54</v>
      </c>
      <c r="R6109" s="12" t="n">
        <f aca="false">M6109*O6109</f>
        <v>576.2</v>
      </c>
      <c r="S6109" s="12" t="n">
        <f aca="false">Q6109-R6109</f>
        <v>403.34</v>
      </c>
      <c r="T6109" s="11" t="n">
        <f aca="false">IFERROR(S6109/Q6109,0)</f>
        <v>0.411764705882353</v>
      </c>
      <c r="U6109" s="13" t="n">
        <f aca="false">F6109-E6109</f>
        <v>24</v>
      </c>
      <c r="V6109" s="13" t="n">
        <f aca="false">G6109-F6109</f>
        <v>6</v>
      </c>
      <c r="W6109" s="13" t="n">
        <f aca="false">G6109-E6109</f>
        <v>30</v>
      </c>
      <c r="X6109" s="10" t="n">
        <f aca="false">YEAR(E6109)</f>
        <v>2020</v>
      </c>
      <c r="Y6109" s="0" t="str">
        <f aca="false">TEXT(E6109,"yyyy-mm")</f>
        <v>2020-05</v>
      </c>
      <c r="Z6109" s="0" t="str">
        <f aca="false">"Q"&amp;ROUNDUP(MONTH(E6109)/3,0)&amp;"-"&amp;YEAR(E6109)</f>
        <v>Q2-2020</v>
      </c>
    </row>
    <row r="6110" customFormat="false" ht="14.25" hidden="false" customHeight="false" outlineLevel="0" collapsed="false">
      <c r="A6110" s="0" t="s">
        <v>6152</v>
      </c>
      <c r="B6110" s="0" t="s">
        <v>43</v>
      </c>
      <c r="C6110" s="0" t="s">
        <v>35</v>
      </c>
      <c r="D6110" s="9" t="n">
        <v>43900</v>
      </c>
      <c r="E6110" s="9" t="n">
        <v>43976</v>
      </c>
      <c r="F6110" s="9" t="n">
        <v>43989</v>
      </c>
      <c r="G6110" s="9" t="n">
        <v>43992</v>
      </c>
      <c r="H6110" s="10" t="s">
        <v>36</v>
      </c>
      <c r="I6110" s="0" t="n">
        <v>26</v>
      </c>
      <c r="J6110" s="0" t="n">
        <v>37</v>
      </c>
      <c r="K6110" s="0" t="n">
        <v>260</v>
      </c>
      <c r="L6110" s="0" t="n">
        <v>43</v>
      </c>
      <c r="M6110" s="0" t="n">
        <v>6</v>
      </c>
      <c r="N6110" s="11" t="n">
        <v>0.075</v>
      </c>
      <c r="O6110" s="12" t="n">
        <v>2938.62</v>
      </c>
      <c r="P6110" s="12" t="n">
        <v>3457.2</v>
      </c>
      <c r="Q6110" s="12" t="n">
        <f aca="false">M6110*P6110*(1-N6110)</f>
        <v>19187.46</v>
      </c>
      <c r="R6110" s="12" t="n">
        <f aca="false">M6110*O6110</f>
        <v>17631.72</v>
      </c>
      <c r="S6110" s="12" t="n">
        <f aca="false">Q6110-R6110</f>
        <v>1555.74</v>
      </c>
      <c r="T6110" s="11" t="n">
        <f aca="false">IFERROR(S6110/Q6110,0)</f>
        <v>0.081081081081081</v>
      </c>
      <c r="U6110" s="13" t="n">
        <f aca="false">F6110-E6110</f>
        <v>13</v>
      </c>
      <c r="V6110" s="13" t="n">
        <f aca="false">G6110-F6110</f>
        <v>3</v>
      </c>
      <c r="W6110" s="13" t="n">
        <f aca="false">G6110-E6110</f>
        <v>16</v>
      </c>
      <c r="X6110" s="10" t="n">
        <f aca="false">YEAR(E6110)</f>
        <v>2020</v>
      </c>
      <c r="Y6110" s="0" t="str">
        <f aca="false">TEXT(E6110,"yyyy-mm")</f>
        <v>2020-05</v>
      </c>
      <c r="Z6110" s="0" t="str">
        <f aca="false">"Q"&amp;ROUNDUP(MONTH(E6110)/3,0)&amp;"-"&amp;YEAR(E6110)</f>
        <v>Q2-2020</v>
      </c>
    </row>
    <row r="6111" customFormat="false" ht="14.25" hidden="false" customHeight="false" outlineLevel="0" collapsed="false">
      <c r="A6111" s="0" t="s">
        <v>6153</v>
      </c>
      <c r="B6111" s="0" t="s">
        <v>34</v>
      </c>
      <c r="C6111" s="0" t="s">
        <v>39</v>
      </c>
      <c r="D6111" s="9" t="n">
        <v>43900</v>
      </c>
      <c r="E6111" s="9" t="n">
        <v>43976</v>
      </c>
      <c r="F6111" s="9" t="n">
        <v>44001</v>
      </c>
      <c r="G6111" s="9" t="n">
        <v>44007</v>
      </c>
      <c r="H6111" s="10" t="s">
        <v>36</v>
      </c>
      <c r="I6111" s="0" t="n">
        <v>4</v>
      </c>
      <c r="J6111" s="0" t="n">
        <v>40</v>
      </c>
      <c r="K6111" s="0" t="n">
        <v>159</v>
      </c>
      <c r="L6111" s="0" t="n">
        <v>3</v>
      </c>
      <c r="M6111" s="0" t="n">
        <v>3</v>
      </c>
      <c r="N6111" s="11" t="n">
        <v>0.075</v>
      </c>
      <c r="O6111" s="12" t="n">
        <v>762.19</v>
      </c>
      <c r="P6111" s="12" t="n">
        <v>1058.6</v>
      </c>
      <c r="Q6111" s="12" t="n">
        <f aca="false">M6111*P6111*(1-N6111)</f>
        <v>2937.615</v>
      </c>
      <c r="R6111" s="12" t="n">
        <f aca="false">M6111*O6111</f>
        <v>2286.57</v>
      </c>
      <c r="S6111" s="12" t="n">
        <f aca="false">Q6111-R6111</f>
        <v>651.045</v>
      </c>
      <c r="T6111" s="11" t="n">
        <f aca="false">IFERROR(S6111/Q6111,0)</f>
        <v>0.221623664094852</v>
      </c>
      <c r="U6111" s="13" t="n">
        <f aca="false">F6111-E6111</f>
        <v>25</v>
      </c>
      <c r="V6111" s="13" t="n">
        <f aca="false">G6111-F6111</f>
        <v>6</v>
      </c>
      <c r="W6111" s="13" t="n">
        <f aca="false">G6111-E6111</f>
        <v>31</v>
      </c>
      <c r="X6111" s="10" t="n">
        <f aca="false">YEAR(E6111)</f>
        <v>2020</v>
      </c>
      <c r="Y6111" s="0" t="str">
        <f aca="false">TEXT(E6111,"yyyy-mm")</f>
        <v>2020-05</v>
      </c>
      <c r="Z6111" s="0" t="str">
        <f aca="false">"Q"&amp;ROUNDUP(MONTH(E6111)/3,0)&amp;"-"&amp;YEAR(E6111)</f>
        <v>Q2-2020</v>
      </c>
    </row>
    <row r="6112" customFormat="false" ht="14.25" hidden="false" customHeight="false" outlineLevel="0" collapsed="false">
      <c r="A6112" s="0" t="s">
        <v>6154</v>
      </c>
      <c r="B6112" s="0" t="s">
        <v>34</v>
      </c>
      <c r="C6112" s="0" t="s">
        <v>58</v>
      </c>
      <c r="D6112" s="9" t="n">
        <v>43900</v>
      </c>
      <c r="E6112" s="9" t="n">
        <v>43977</v>
      </c>
      <c r="F6112" s="9" t="n">
        <v>43996</v>
      </c>
      <c r="G6112" s="9" t="n">
        <v>43998</v>
      </c>
      <c r="H6112" s="10" t="s">
        <v>36</v>
      </c>
      <c r="I6112" s="0" t="n">
        <v>8</v>
      </c>
      <c r="J6112" s="0" t="n">
        <v>39</v>
      </c>
      <c r="K6112" s="0" t="n">
        <v>341</v>
      </c>
      <c r="L6112" s="0" t="n">
        <v>6</v>
      </c>
      <c r="M6112" s="0" t="n">
        <v>1</v>
      </c>
      <c r="N6112" s="11" t="n">
        <v>0.05</v>
      </c>
      <c r="O6112" s="12" t="n">
        <v>895.46</v>
      </c>
      <c r="P6112" s="12" t="n">
        <v>1105.5</v>
      </c>
      <c r="Q6112" s="12" t="n">
        <f aca="false">M6112*P6112*(1-N6112)</f>
        <v>1050.225</v>
      </c>
      <c r="R6112" s="12" t="n">
        <f aca="false">M6112*O6112</f>
        <v>895.46</v>
      </c>
      <c r="S6112" s="12" t="n">
        <f aca="false">Q6112-R6112</f>
        <v>154.765</v>
      </c>
      <c r="T6112" s="11" t="n">
        <f aca="false">IFERROR(S6112/Q6112,0)</f>
        <v>0.147363660168059</v>
      </c>
      <c r="U6112" s="13" t="n">
        <f aca="false">F6112-E6112</f>
        <v>19</v>
      </c>
      <c r="V6112" s="13" t="n">
        <f aca="false">G6112-F6112</f>
        <v>2</v>
      </c>
      <c r="W6112" s="13" t="n">
        <f aca="false">G6112-E6112</f>
        <v>21</v>
      </c>
      <c r="X6112" s="10" t="n">
        <f aca="false">YEAR(E6112)</f>
        <v>2020</v>
      </c>
      <c r="Y6112" s="0" t="str">
        <f aca="false">TEXT(E6112,"yyyy-mm")</f>
        <v>2020-05</v>
      </c>
      <c r="Z6112" s="0" t="str">
        <f aca="false">"Q"&amp;ROUNDUP(MONTH(E6112)/3,0)&amp;"-"&amp;YEAR(E6112)</f>
        <v>Q2-2020</v>
      </c>
    </row>
    <row r="6113" customFormat="false" ht="14.25" hidden="false" customHeight="false" outlineLevel="0" collapsed="false">
      <c r="A6113" s="0" t="s">
        <v>6155</v>
      </c>
      <c r="B6113" s="0" t="s">
        <v>38</v>
      </c>
      <c r="C6113" s="0" t="s">
        <v>46</v>
      </c>
      <c r="D6113" s="9" t="n">
        <v>43900</v>
      </c>
      <c r="E6113" s="9" t="n">
        <v>43977</v>
      </c>
      <c r="F6113" s="9" t="n">
        <v>43994</v>
      </c>
      <c r="G6113" s="9" t="n">
        <v>43998</v>
      </c>
      <c r="H6113" s="10" t="s">
        <v>36</v>
      </c>
      <c r="I6113" s="0" t="n">
        <v>18</v>
      </c>
      <c r="J6113" s="0" t="n">
        <v>11</v>
      </c>
      <c r="K6113" s="0" t="n">
        <v>313</v>
      </c>
      <c r="L6113" s="0" t="n">
        <v>6</v>
      </c>
      <c r="M6113" s="0" t="n">
        <v>1</v>
      </c>
      <c r="N6113" s="11" t="n">
        <v>0.15</v>
      </c>
      <c r="O6113" s="12" t="n">
        <v>839.71</v>
      </c>
      <c r="P6113" s="12" t="n">
        <v>1011.7</v>
      </c>
      <c r="Q6113" s="12" t="n">
        <f aca="false">M6113*P6113*(1-N6113)</f>
        <v>859.945</v>
      </c>
      <c r="R6113" s="12" t="n">
        <f aca="false">M6113*O6113</f>
        <v>839.71</v>
      </c>
      <c r="S6113" s="12" t="n">
        <f aca="false">Q6113-R6113</f>
        <v>20.235</v>
      </c>
      <c r="T6113" s="11" t="n">
        <f aca="false">IFERROR(S6113/Q6113,0)</f>
        <v>0.0235305746297729</v>
      </c>
      <c r="U6113" s="13" t="n">
        <f aca="false">F6113-E6113</f>
        <v>17</v>
      </c>
      <c r="V6113" s="13" t="n">
        <f aca="false">G6113-F6113</f>
        <v>4</v>
      </c>
      <c r="W6113" s="13" t="n">
        <f aca="false">G6113-E6113</f>
        <v>21</v>
      </c>
      <c r="X6113" s="10" t="n">
        <f aca="false">YEAR(E6113)</f>
        <v>2020</v>
      </c>
      <c r="Y6113" s="0" t="str">
        <f aca="false">TEXT(E6113,"yyyy-mm")</f>
        <v>2020-05</v>
      </c>
      <c r="Z6113" s="0" t="str">
        <f aca="false">"Q"&amp;ROUNDUP(MONTH(E6113)/3,0)&amp;"-"&amp;YEAR(E6113)</f>
        <v>Q2-2020</v>
      </c>
    </row>
    <row r="6114" customFormat="false" ht="14.25" hidden="false" customHeight="false" outlineLevel="0" collapsed="false">
      <c r="A6114" s="0" t="s">
        <v>6156</v>
      </c>
      <c r="B6114" s="0" t="s">
        <v>38</v>
      </c>
      <c r="C6114" s="0" t="s">
        <v>39</v>
      </c>
      <c r="D6114" s="9" t="n">
        <v>43800</v>
      </c>
      <c r="E6114" s="9" t="n">
        <v>43977</v>
      </c>
      <c r="F6114" s="9" t="n">
        <v>43996</v>
      </c>
      <c r="G6114" s="9" t="n">
        <v>43999</v>
      </c>
      <c r="H6114" s="10" t="s">
        <v>36</v>
      </c>
      <c r="I6114" s="0" t="n">
        <v>16</v>
      </c>
      <c r="J6114" s="0" t="n">
        <v>42</v>
      </c>
      <c r="K6114" s="0" t="n">
        <v>197</v>
      </c>
      <c r="L6114" s="0" t="n">
        <v>25</v>
      </c>
      <c r="M6114" s="0" t="n">
        <v>8</v>
      </c>
      <c r="N6114" s="11" t="n">
        <v>0.2</v>
      </c>
      <c r="O6114" s="12" t="n">
        <v>4160.3</v>
      </c>
      <c r="P6114" s="12" t="n">
        <v>5266.2</v>
      </c>
      <c r="Q6114" s="12" t="n">
        <f aca="false">M6114*P6114*(1-N6114)</f>
        <v>33703.68</v>
      </c>
      <c r="R6114" s="12" t="n">
        <f aca="false">M6114*O6114</f>
        <v>33282.4</v>
      </c>
      <c r="S6114" s="12" t="n">
        <f aca="false">Q6114-R6114</f>
        <v>421.279999999999</v>
      </c>
      <c r="T6114" s="11" t="n">
        <f aca="false">IFERROR(S6114/Q6114,0)</f>
        <v>0.0124995252743914</v>
      </c>
      <c r="U6114" s="13" t="n">
        <f aca="false">F6114-E6114</f>
        <v>19</v>
      </c>
      <c r="V6114" s="13" t="n">
        <f aca="false">G6114-F6114</f>
        <v>3</v>
      </c>
      <c r="W6114" s="13" t="n">
        <f aca="false">G6114-E6114</f>
        <v>22</v>
      </c>
      <c r="X6114" s="10" t="n">
        <f aca="false">YEAR(E6114)</f>
        <v>2020</v>
      </c>
      <c r="Y6114" s="0" t="str">
        <f aca="false">TEXT(E6114,"yyyy-mm")</f>
        <v>2020-05</v>
      </c>
      <c r="Z6114" s="0" t="str">
        <f aca="false">"Q"&amp;ROUNDUP(MONTH(E6114)/3,0)&amp;"-"&amp;YEAR(E6114)</f>
        <v>Q2-2020</v>
      </c>
    </row>
    <row r="6115" customFormat="false" ht="14.25" hidden="false" customHeight="false" outlineLevel="0" collapsed="false">
      <c r="A6115" s="0" t="s">
        <v>6157</v>
      </c>
      <c r="B6115" s="0" t="s">
        <v>38</v>
      </c>
      <c r="C6115" s="0" t="s">
        <v>48</v>
      </c>
      <c r="D6115" s="9" t="n">
        <v>43800</v>
      </c>
      <c r="E6115" s="9" t="n">
        <v>43977</v>
      </c>
      <c r="F6115" s="9" t="n">
        <v>43999</v>
      </c>
      <c r="G6115" s="9" t="n">
        <v>44001</v>
      </c>
      <c r="H6115" s="10" t="s">
        <v>36</v>
      </c>
      <c r="I6115" s="0" t="n">
        <v>18</v>
      </c>
      <c r="J6115" s="0" t="n">
        <v>29</v>
      </c>
      <c r="K6115" s="0" t="n">
        <v>25</v>
      </c>
      <c r="L6115" s="0" t="n">
        <v>10</v>
      </c>
      <c r="M6115" s="0" t="n">
        <v>3</v>
      </c>
      <c r="N6115" s="11" t="n">
        <v>0.05</v>
      </c>
      <c r="O6115" s="12" t="n">
        <v>490.04</v>
      </c>
      <c r="P6115" s="12" t="n">
        <v>1065.3</v>
      </c>
      <c r="Q6115" s="12" t="n">
        <f aca="false">M6115*P6115*(1-N6115)</f>
        <v>3036.105</v>
      </c>
      <c r="R6115" s="12" t="n">
        <f aca="false">M6115*O6115</f>
        <v>1470.12</v>
      </c>
      <c r="S6115" s="12" t="n">
        <f aca="false">Q6115-R6115</f>
        <v>1565.985</v>
      </c>
      <c r="T6115" s="11" t="n">
        <f aca="false">IFERROR(S6115/Q6115,0)</f>
        <v>0.515787497467973</v>
      </c>
      <c r="U6115" s="13" t="n">
        <f aca="false">F6115-E6115</f>
        <v>22</v>
      </c>
      <c r="V6115" s="13" t="n">
        <f aca="false">G6115-F6115</f>
        <v>2</v>
      </c>
      <c r="W6115" s="13" t="n">
        <f aca="false">G6115-E6115</f>
        <v>24</v>
      </c>
      <c r="X6115" s="10" t="n">
        <f aca="false">YEAR(E6115)</f>
        <v>2020</v>
      </c>
      <c r="Y6115" s="0" t="str">
        <f aca="false">TEXT(E6115,"yyyy-mm")</f>
        <v>2020-05</v>
      </c>
      <c r="Z6115" s="0" t="str">
        <f aca="false">"Q"&amp;ROUNDUP(MONTH(E6115)/3,0)&amp;"-"&amp;YEAR(E6115)</f>
        <v>Q2-2020</v>
      </c>
    </row>
    <row r="6116" customFormat="false" ht="14.25" hidden="false" customHeight="false" outlineLevel="0" collapsed="false">
      <c r="A6116" s="0" t="s">
        <v>6158</v>
      </c>
      <c r="B6116" s="0" t="s">
        <v>43</v>
      </c>
      <c r="C6116" s="0" t="s">
        <v>58</v>
      </c>
      <c r="D6116" s="9" t="n">
        <v>43900</v>
      </c>
      <c r="E6116" s="9" t="n">
        <v>43977</v>
      </c>
      <c r="F6116" s="9" t="n">
        <v>43991</v>
      </c>
      <c r="G6116" s="9" t="n">
        <v>43999</v>
      </c>
      <c r="H6116" s="10" t="s">
        <v>36</v>
      </c>
      <c r="I6116" s="0" t="n">
        <v>25</v>
      </c>
      <c r="J6116" s="0" t="n">
        <v>14</v>
      </c>
      <c r="K6116" s="0" t="n">
        <v>336</v>
      </c>
      <c r="L6116" s="0" t="n">
        <v>37</v>
      </c>
      <c r="M6116" s="0" t="n">
        <v>1</v>
      </c>
      <c r="N6116" s="11" t="n">
        <v>0.1</v>
      </c>
      <c r="O6116" s="12" t="n">
        <v>2497.43</v>
      </c>
      <c r="P6116" s="12" t="n">
        <v>3329.9</v>
      </c>
      <c r="Q6116" s="12" t="n">
        <f aca="false">M6116*P6116*(1-N6116)</f>
        <v>2996.91</v>
      </c>
      <c r="R6116" s="12" t="n">
        <f aca="false">M6116*O6116</f>
        <v>2497.43</v>
      </c>
      <c r="S6116" s="12" t="n">
        <f aca="false">Q6116-R6116</f>
        <v>499.480000000001</v>
      </c>
      <c r="T6116" s="11" t="n">
        <f aca="false">IFERROR(S6116/Q6116,0)</f>
        <v>0.166664998281563</v>
      </c>
      <c r="U6116" s="13" t="n">
        <f aca="false">F6116-E6116</f>
        <v>14</v>
      </c>
      <c r="V6116" s="13" t="n">
        <f aca="false">G6116-F6116</f>
        <v>8</v>
      </c>
      <c r="W6116" s="13" t="n">
        <f aca="false">G6116-E6116</f>
        <v>22</v>
      </c>
      <c r="X6116" s="10" t="n">
        <f aca="false">YEAR(E6116)</f>
        <v>2020</v>
      </c>
      <c r="Y6116" s="0" t="str">
        <f aca="false">TEXT(E6116,"yyyy-mm")</f>
        <v>2020-05</v>
      </c>
      <c r="Z6116" s="0" t="str">
        <f aca="false">"Q"&amp;ROUNDUP(MONTH(E6116)/3,0)&amp;"-"&amp;YEAR(E6116)</f>
        <v>Q2-2020</v>
      </c>
    </row>
    <row r="6117" customFormat="false" ht="14.25" hidden="false" customHeight="false" outlineLevel="0" collapsed="false">
      <c r="A6117" s="0" t="s">
        <v>6159</v>
      </c>
      <c r="B6117" s="0" t="s">
        <v>41</v>
      </c>
      <c r="C6117" s="0" t="s">
        <v>39</v>
      </c>
      <c r="D6117" s="9" t="n">
        <v>43900</v>
      </c>
      <c r="E6117" s="9" t="n">
        <v>43977</v>
      </c>
      <c r="F6117" s="9" t="n">
        <v>43988</v>
      </c>
      <c r="G6117" s="9" t="n">
        <v>43993</v>
      </c>
      <c r="H6117" s="10" t="s">
        <v>36</v>
      </c>
      <c r="I6117" s="0" t="n">
        <v>21</v>
      </c>
      <c r="J6117" s="0" t="n">
        <v>22</v>
      </c>
      <c r="K6117" s="0" t="n">
        <v>175</v>
      </c>
      <c r="L6117" s="0" t="n">
        <v>42</v>
      </c>
      <c r="M6117" s="0" t="n">
        <v>5</v>
      </c>
      <c r="N6117" s="11" t="n">
        <v>0.1</v>
      </c>
      <c r="O6117" s="12" t="n">
        <v>917.9</v>
      </c>
      <c r="P6117" s="12" t="n">
        <v>1835.8</v>
      </c>
      <c r="Q6117" s="12" t="n">
        <f aca="false">M6117*P6117*(1-N6117)</f>
        <v>8261.1</v>
      </c>
      <c r="R6117" s="12" t="n">
        <f aca="false">M6117*O6117</f>
        <v>4589.5</v>
      </c>
      <c r="S6117" s="12" t="n">
        <f aca="false">Q6117-R6117</f>
        <v>3671.6</v>
      </c>
      <c r="T6117" s="11" t="n">
        <f aca="false">IFERROR(S6117/Q6117,0)</f>
        <v>0.444444444444445</v>
      </c>
      <c r="U6117" s="13" t="n">
        <f aca="false">F6117-E6117</f>
        <v>11</v>
      </c>
      <c r="V6117" s="13" t="n">
        <f aca="false">G6117-F6117</f>
        <v>5</v>
      </c>
      <c r="W6117" s="13" t="n">
        <f aca="false">G6117-E6117</f>
        <v>16</v>
      </c>
      <c r="X6117" s="10" t="n">
        <f aca="false">YEAR(E6117)</f>
        <v>2020</v>
      </c>
      <c r="Y6117" s="0" t="str">
        <f aca="false">TEXT(E6117,"yyyy-mm")</f>
        <v>2020-05</v>
      </c>
      <c r="Z6117" s="0" t="str">
        <f aca="false">"Q"&amp;ROUNDUP(MONTH(E6117)/3,0)&amp;"-"&amp;YEAR(E6117)</f>
        <v>Q2-2020</v>
      </c>
    </row>
    <row r="6118" customFormat="false" ht="14.25" hidden="false" customHeight="false" outlineLevel="0" collapsed="false">
      <c r="A6118" s="0" t="s">
        <v>6160</v>
      </c>
      <c r="B6118" s="0" t="s">
        <v>41</v>
      </c>
      <c r="C6118" s="0" t="s">
        <v>79</v>
      </c>
      <c r="D6118" s="9" t="n">
        <v>43900</v>
      </c>
      <c r="E6118" s="9" t="n">
        <v>43977</v>
      </c>
      <c r="F6118" s="9" t="n">
        <v>44003</v>
      </c>
      <c r="G6118" s="9" t="n">
        <v>44013</v>
      </c>
      <c r="H6118" s="10" t="s">
        <v>36</v>
      </c>
      <c r="I6118" s="0" t="n">
        <v>22</v>
      </c>
      <c r="J6118" s="0" t="n">
        <v>23</v>
      </c>
      <c r="K6118" s="0" t="n">
        <v>60</v>
      </c>
      <c r="L6118" s="0" t="n">
        <v>2</v>
      </c>
      <c r="M6118" s="0" t="n">
        <v>4</v>
      </c>
      <c r="N6118" s="11" t="n">
        <v>0.1</v>
      </c>
      <c r="O6118" s="12" t="n">
        <v>2401.28</v>
      </c>
      <c r="P6118" s="12" t="n">
        <v>3430.4</v>
      </c>
      <c r="Q6118" s="12" t="n">
        <f aca="false">M6118*P6118*(1-N6118)</f>
        <v>12349.44</v>
      </c>
      <c r="R6118" s="12" t="n">
        <f aca="false">M6118*O6118</f>
        <v>9605.12</v>
      </c>
      <c r="S6118" s="12" t="n">
        <f aca="false">Q6118-R6118</f>
        <v>2744.32</v>
      </c>
      <c r="T6118" s="11" t="n">
        <f aca="false">IFERROR(S6118/Q6118,0)</f>
        <v>0.222222222222222</v>
      </c>
      <c r="U6118" s="13" t="n">
        <f aca="false">F6118-E6118</f>
        <v>26</v>
      </c>
      <c r="V6118" s="13" t="n">
        <f aca="false">G6118-F6118</f>
        <v>10</v>
      </c>
      <c r="W6118" s="13" t="n">
        <f aca="false">G6118-E6118</f>
        <v>36</v>
      </c>
      <c r="X6118" s="10" t="n">
        <f aca="false">YEAR(E6118)</f>
        <v>2020</v>
      </c>
      <c r="Y6118" s="0" t="str">
        <f aca="false">TEXT(E6118,"yyyy-mm")</f>
        <v>2020-05</v>
      </c>
      <c r="Z6118" s="0" t="str">
        <f aca="false">"Q"&amp;ROUNDUP(MONTH(E6118)/3,0)&amp;"-"&amp;YEAR(E6118)</f>
        <v>Q2-2020</v>
      </c>
    </row>
    <row r="6119" customFormat="false" ht="14.25" hidden="false" customHeight="false" outlineLevel="0" collapsed="false">
      <c r="A6119" s="0" t="s">
        <v>6161</v>
      </c>
      <c r="B6119" s="0" t="s">
        <v>38</v>
      </c>
      <c r="C6119" s="0" t="s">
        <v>58</v>
      </c>
      <c r="D6119" s="9" t="n">
        <v>43900</v>
      </c>
      <c r="E6119" s="9" t="n">
        <v>43978</v>
      </c>
      <c r="F6119" s="9" t="n">
        <v>43983</v>
      </c>
      <c r="G6119" s="9" t="n">
        <v>43992</v>
      </c>
      <c r="H6119" s="10" t="s">
        <v>36</v>
      </c>
      <c r="I6119" s="0" t="n">
        <v>19</v>
      </c>
      <c r="J6119" s="0" t="n">
        <v>15</v>
      </c>
      <c r="K6119" s="0" t="n">
        <v>343</v>
      </c>
      <c r="L6119" s="0" t="n">
        <v>19</v>
      </c>
      <c r="M6119" s="0" t="n">
        <v>4</v>
      </c>
      <c r="N6119" s="11" t="n">
        <v>0.2</v>
      </c>
      <c r="O6119" s="12" t="n">
        <v>474.63</v>
      </c>
      <c r="P6119" s="12" t="n">
        <v>1078.7</v>
      </c>
      <c r="Q6119" s="12" t="n">
        <f aca="false">M6119*P6119*(1-N6119)</f>
        <v>3451.84</v>
      </c>
      <c r="R6119" s="12" t="n">
        <f aca="false">M6119*O6119</f>
        <v>1898.52</v>
      </c>
      <c r="S6119" s="12" t="n">
        <f aca="false">Q6119-R6119</f>
        <v>1553.32</v>
      </c>
      <c r="T6119" s="11" t="n">
        <f aca="false">IFERROR(S6119/Q6119,0)</f>
        <v>0.449997682395476</v>
      </c>
      <c r="U6119" s="13" t="n">
        <f aca="false">F6119-E6119</f>
        <v>5</v>
      </c>
      <c r="V6119" s="13" t="n">
        <f aca="false">G6119-F6119</f>
        <v>9</v>
      </c>
      <c r="W6119" s="13" t="n">
        <f aca="false">G6119-E6119</f>
        <v>14</v>
      </c>
      <c r="X6119" s="10" t="n">
        <f aca="false">YEAR(E6119)</f>
        <v>2020</v>
      </c>
      <c r="Y6119" s="0" t="str">
        <f aca="false">TEXT(E6119,"yyyy-mm")</f>
        <v>2020-05</v>
      </c>
      <c r="Z6119" s="0" t="str">
        <f aca="false">"Q"&amp;ROUNDUP(MONTH(E6119)/3,0)&amp;"-"&amp;YEAR(E6119)</f>
        <v>Q2-2020</v>
      </c>
    </row>
    <row r="6120" customFormat="false" ht="14.25" hidden="false" customHeight="false" outlineLevel="0" collapsed="false">
      <c r="A6120" s="0" t="s">
        <v>6162</v>
      </c>
      <c r="B6120" s="0" t="s">
        <v>43</v>
      </c>
      <c r="C6120" s="0" t="s">
        <v>39</v>
      </c>
      <c r="D6120" s="9" t="n">
        <v>43900</v>
      </c>
      <c r="E6120" s="9" t="n">
        <v>43978</v>
      </c>
      <c r="F6120" s="9" t="n">
        <v>43989</v>
      </c>
      <c r="G6120" s="9" t="n">
        <v>43996</v>
      </c>
      <c r="H6120" s="10" t="s">
        <v>36</v>
      </c>
      <c r="I6120" s="0" t="n">
        <v>27</v>
      </c>
      <c r="J6120" s="0" t="n">
        <v>38</v>
      </c>
      <c r="K6120" s="0" t="n">
        <v>118</v>
      </c>
      <c r="L6120" s="0" t="n">
        <v>18</v>
      </c>
      <c r="M6120" s="0" t="n">
        <v>2</v>
      </c>
      <c r="N6120" s="11" t="n">
        <v>0.05</v>
      </c>
      <c r="O6120" s="12" t="n">
        <v>1524.05</v>
      </c>
      <c r="P6120" s="12" t="n">
        <v>3544.3</v>
      </c>
      <c r="Q6120" s="12" t="n">
        <f aca="false">M6120*P6120*(1-N6120)</f>
        <v>6734.17</v>
      </c>
      <c r="R6120" s="12" t="n">
        <f aca="false">M6120*O6120</f>
        <v>3048.1</v>
      </c>
      <c r="S6120" s="12" t="n">
        <f aca="false">Q6120-R6120</f>
        <v>3686.07</v>
      </c>
      <c r="T6120" s="11" t="n">
        <f aca="false">IFERROR(S6120/Q6120,0)</f>
        <v>0.547368124059832</v>
      </c>
      <c r="U6120" s="13" t="n">
        <f aca="false">F6120-E6120</f>
        <v>11</v>
      </c>
      <c r="V6120" s="13" t="n">
        <f aca="false">G6120-F6120</f>
        <v>7</v>
      </c>
      <c r="W6120" s="13" t="n">
        <f aca="false">G6120-E6120</f>
        <v>18</v>
      </c>
      <c r="X6120" s="10" t="n">
        <f aca="false">YEAR(E6120)</f>
        <v>2020</v>
      </c>
      <c r="Y6120" s="0" t="str">
        <f aca="false">TEXT(E6120,"yyyy-mm")</f>
        <v>2020-05</v>
      </c>
      <c r="Z6120" s="0" t="str">
        <f aca="false">"Q"&amp;ROUNDUP(MONTH(E6120)/3,0)&amp;"-"&amp;YEAR(E6120)</f>
        <v>Q2-2020</v>
      </c>
    </row>
    <row r="6121" customFormat="false" ht="14.25" hidden="false" customHeight="false" outlineLevel="0" collapsed="false">
      <c r="A6121" s="0" t="s">
        <v>6163</v>
      </c>
      <c r="B6121" s="0" t="s">
        <v>38</v>
      </c>
      <c r="C6121" s="0" t="s">
        <v>39</v>
      </c>
      <c r="D6121" s="9" t="n">
        <v>43800</v>
      </c>
      <c r="E6121" s="9" t="n">
        <v>43978</v>
      </c>
      <c r="F6121" s="9" t="n">
        <v>43991</v>
      </c>
      <c r="G6121" s="9" t="n">
        <v>43992</v>
      </c>
      <c r="H6121" s="10" t="s">
        <v>36</v>
      </c>
      <c r="I6121" s="0" t="n">
        <v>14</v>
      </c>
      <c r="J6121" s="0" t="n">
        <v>16</v>
      </c>
      <c r="K6121" s="0" t="n">
        <v>185</v>
      </c>
      <c r="L6121" s="0" t="n">
        <v>47</v>
      </c>
      <c r="M6121" s="0" t="n">
        <v>8</v>
      </c>
      <c r="N6121" s="11" t="n">
        <v>0.05</v>
      </c>
      <c r="O6121" s="12" t="n">
        <v>765.21</v>
      </c>
      <c r="P6121" s="12" t="n">
        <v>944.7</v>
      </c>
      <c r="Q6121" s="12" t="n">
        <f aca="false">M6121*P6121*(1-N6121)</f>
        <v>7179.72</v>
      </c>
      <c r="R6121" s="12" t="n">
        <f aca="false">M6121*O6121</f>
        <v>6121.68</v>
      </c>
      <c r="S6121" s="12" t="n">
        <f aca="false">Q6121-R6121</f>
        <v>1058.04</v>
      </c>
      <c r="T6121" s="11" t="n">
        <f aca="false">IFERROR(S6121/Q6121,0)</f>
        <v>0.147365078303889</v>
      </c>
      <c r="U6121" s="13" t="n">
        <f aca="false">F6121-E6121</f>
        <v>13</v>
      </c>
      <c r="V6121" s="13" t="n">
        <f aca="false">G6121-F6121</f>
        <v>1</v>
      </c>
      <c r="W6121" s="13" t="n">
        <f aca="false">G6121-E6121</f>
        <v>14</v>
      </c>
      <c r="X6121" s="10" t="n">
        <f aca="false">YEAR(E6121)</f>
        <v>2020</v>
      </c>
      <c r="Y6121" s="0" t="str">
        <f aca="false">TEXT(E6121,"yyyy-mm")</f>
        <v>2020-05</v>
      </c>
      <c r="Z6121" s="0" t="str">
        <f aca="false">"Q"&amp;ROUNDUP(MONTH(E6121)/3,0)&amp;"-"&amp;YEAR(E6121)</f>
        <v>Q2-2020</v>
      </c>
    </row>
    <row r="6122" customFormat="false" ht="14.25" hidden="false" customHeight="false" outlineLevel="0" collapsed="false">
      <c r="A6122" s="0" t="s">
        <v>6164</v>
      </c>
      <c r="B6122" s="0" t="s">
        <v>34</v>
      </c>
      <c r="C6122" s="0" t="s">
        <v>35</v>
      </c>
      <c r="D6122" s="9" t="n">
        <v>43900</v>
      </c>
      <c r="E6122" s="9" t="n">
        <v>43978</v>
      </c>
      <c r="F6122" s="9" t="n">
        <v>44003</v>
      </c>
      <c r="G6122" s="9" t="n">
        <v>44007</v>
      </c>
      <c r="H6122" s="10" t="s">
        <v>36</v>
      </c>
      <c r="I6122" s="0" t="n">
        <v>3</v>
      </c>
      <c r="J6122" s="0" t="n">
        <v>50</v>
      </c>
      <c r="K6122" s="0" t="n">
        <v>220</v>
      </c>
      <c r="L6122" s="0" t="n">
        <v>17</v>
      </c>
      <c r="M6122" s="0" t="n">
        <v>1</v>
      </c>
      <c r="N6122" s="11" t="n">
        <v>0.05</v>
      </c>
      <c r="O6122" s="12" t="n">
        <v>1127.34</v>
      </c>
      <c r="P6122" s="12" t="n">
        <v>2398.6</v>
      </c>
      <c r="Q6122" s="12" t="n">
        <f aca="false">M6122*P6122*(1-N6122)</f>
        <v>2278.67</v>
      </c>
      <c r="R6122" s="12" t="n">
        <f aca="false">M6122*O6122</f>
        <v>1127.34</v>
      </c>
      <c r="S6122" s="12" t="n">
        <f aca="false">Q6122-R6122</f>
        <v>1151.33</v>
      </c>
      <c r="T6122" s="11" t="n">
        <f aca="false">IFERROR(S6122/Q6122,0)</f>
        <v>0.505264035599714</v>
      </c>
      <c r="U6122" s="13" t="n">
        <f aca="false">F6122-E6122</f>
        <v>25</v>
      </c>
      <c r="V6122" s="13" t="n">
        <f aca="false">G6122-F6122</f>
        <v>4</v>
      </c>
      <c r="W6122" s="13" t="n">
        <f aca="false">G6122-E6122</f>
        <v>29</v>
      </c>
      <c r="X6122" s="10" t="n">
        <f aca="false">YEAR(E6122)</f>
        <v>2020</v>
      </c>
      <c r="Y6122" s="0" t="str">
        <f aca="false">TEXT(E6122,"yyyy-mm")</f>
        <v>2020-05</v>
      </c>
      <c r="Z6122" s="0" t="str">
        <f aca="false">"Q"&amp;ROUNDUP(MONTH(E6122)/3,0)&amp;"-"&amp;YEAR(E6122)</f>
        <v>Q2-2020</v>
      </c>
    </row>
    <row r="6123" customFormat="false" ht="14.25" hidden="false" customHeight="false" outlineLevel="0" collapsed="false">
      <c r="A6123" s="0" t="s">
        <v>6165</v>
      </c>
      <c r="B6123" s="0" t="s">
        <v>34</v>
      </c>
      <c r="C6123" s="0" t="s">
        <v>39</v>
      </c>
      <c r="D6123" s="9" t="n">
        <v>43900</v>
      </c>
      <c r="E6123" s="9" t="n">
        <v>43978</v>
      </c>
      <c r="F6123" s="9" t="n">
        <v>44002</v>
      </c>
      <c r="G6123" s="9" t="n">
        <v>44003</v>
      </c>
      <c r="H6123" s="10" t="s">
        <v>36</v>
      </c>
      <c r="I6123" s="0" t="n">
        <v>9</v>
      </c>
      <c r="J6123" s="0" t="n">
        <v>21</v>
      </c>
      <c r="K6123" s="0" t="n">
        <v>116</v>
      </c>
      <c r="L6123" s="0" t="n">
        <v>42</v>
      </c>
      <c r="M6123" s="0" t="n">
        <v>2</v>
      </c>
      <c r="N6123" s="11" t="n">
        <v>0.075</v>
      </c>
      <c r="O6123" s="12" t="n">
        <v>1995.53</v>
      </c>
      <c r="P6123" s="12" t="n">
        <v>3912.8</v>
      </c>
      <c r="Q6123" s="12" t="n">
        <f aca="false">M6123*P6123*(1-N6123)</f>
        <v>7238.68</v>
      </c>
      <c r="R6123" s="12" t="n">
        <f aca="false">M6123*O6123</f>
        <v>3991.06</v>
      </c>
      <c r="S6123" s="12" t="n">
        <f aca="false">Q6123-R6123</f>
        <v>3247.62</v>
      </c>
      <c r="T6123" s="11" t="n">
        <f aca="false">IFERROR(S6123/Q6123,0)</f>
        <v>0.448648096061713</v>
      </c>
      <c r="U6123" s="13" t="n">
        <f aca="false">F6123-E6123</f>
        <v>24</v>
      </c>
      <c r="V6123" s="13" t="n">
        <f aca="false">G6123-F6123</f>
        <v>1</v>
      </c>
      <c r="W6123" s="13" t="n">
        <f aca="false">G6123-E6123</f>
        <v>25</v>
      </c>
      <c r="X6123" s="10" t="n">
        <f aca="false">YEAR(E6123)</f>
        <v>2020</v>
      </c>
      <c r="Y6123" s="0" t="str">
        <f aca="false">TEXT(E6123,"yyyy-mm")</f>
        <v>2020-05</v>
      </c>
      <c r="Z6123" s="0" t="str">
        <f aca="false">"Q"&amp;ROUNDUP(MONTH(E6123)/3,0)&amp;"-"&amp;YEAR(E6123)</f>
        <v>Q2-2020</v>
      </c>
    </row>
    <row r="6124" customFormat="false" ht="14.25" hidden="false" customHeight="false" outlineLevel="0" collapsed="false">
      <c r="A6124" s="0" t="s">
        <v>6166</v>
      </c>
      <c r="B6124" s="0" t="s">
        <v>34</v>
      </c>
      <c r="C6124" s="0" t="s">
        <v>39</v>
      </c>
      <c r="D6124" s="9" t="n">
        <v>43800</v>
      </c>
      <c r="E6124" s="9" t="n">
        <v>43978</v>
      </c>
      <c r="F6124" s="9" t="n">
        <v>44006</v>
      </c>
      <c r="G6124" s="9" t="n">
        <v>44009</v>
      </c>
      <c r="H6124" s="10" t="s">
        <v>36</v>
      </c>
      <c r="I6124" s="0" t="n">
        <v>12</v>
      </c>
      <c r="J6124" s="0" t="n">
        <v>17</v>
      </c>
      <c r="K6124" s="0" t="n">
        <v>129</v>
      </c>
      <c r="L6124" s="0" t="n">
        <v>40</v>
      </c>
      <c r="M6124" s="0" t="n">
        <v>7</v>
      </c>
      <c r="N6124" s="11" t="n">
        <v>0.075</v>
      </c>
      <c r="O6124" s="12" t="n">
        <v>1793.93</v>
      </c>
      <c r="P6124" s="12" t="n">
        <v>2391.9</v>
      </c>
      <c r="Q6124" s="12" t="n">
        <f aca="false">M6124*P6124*(1-N6124)</f>
        <v>15487.5525</v>
      </c>
      <c r="R6124" s="12" t="n">
        <f aca="false">M6124*O6124</f>
        <v>12557.51</v>
      </c>
      <c r="S6124" s="12" t="n">
        <f aca="false">Q6124-R6124</f>
        <v>2930.0425</v>
      </c>
      <c r="T6124" s="11" t="n">
        <f aca="false">IFERROR(S6124/Q6124,0)</f>
        <v>0.189186929309844</v>
      </c>
      <c r="U6124" s="13" t="n">
        <f aca="false">F6124-E6124</f>
        <v>28</v>
      </c>
      <c r="V6124" s="13" t="n">
        <f aca="false">G6124-F6124</f>
        <v>3</v>
      </c>
      <c r="W6124" s="13" t="n">
        <f aca="false">G6124-E6124</f>
        <v>31</v>
      </c>
      <c r="X6124" s="10" t="n">
        <f aca="false">YEAR(E6124)</f>
        <v>2020</v>
      </c>
      <c r="Y6124" s="0" t="str">
        <f aca="false">TEXT(E6124,"yyyy-mm")</f>
        <v>2020-05</v>
      </c>
      <c r="Z6124" s="0" t="str">
        <f aca="false">"Q"&amp;ROUNDUP(MONTH(E6124)/3,0)&amp;"-"&amp;YEAR(E6124)</f>
        <v>Q2-2020</v>
      </c>
    </row>
    <row r="6125" customFormat="false" ht="14.25" hidden="false" customHeight="false" outlineLevel="0" collapsed="false">
      <c r="A6125" s="0" t="s">
        <v>6167</v>
      </c>
      <c r="B6125" s="0" t="s">
        <v>34</v>
      </c>
      <c r="C6125" s="0" t="s">
        <v>48</v>
      </c>
      <c r="D6125" s="9" t="n">
        <v>43900</v>
      </c>
      <c r="E6125" s="9" t="n">
        <v>43978</v>
      </c>
      <c r="F6125" s="9" t="n">
        <v>43986</v>
      </c>
      <c r="G6125" s="9" t="n">
        <v>43993</v>
      </c>
      <c r="H6125" s="10" t="s">
        <v>36</v>
      </c>
      <c r="I6125" s="0" t="n">
        <v>1</v>
      </c>
      <c r="J6125" s="0" t="n">
        <v>49</v>
      </c>
      <c r="K6125" s="0" t="n">
        <v>47</v>
      </c>
      <c r="L6125" s="0" t="n">
        <v>8</v>
      </c>
      <c r="M6125" s="0" t="n">
        <v>1</v>
      </c>
      <c r="N6125" s="11" t="n">
        <v>0.075</v>
      </c>
      <c r="O6125" s="12" t="n">
        <v>605.95</v>
      </c>
      <c r="P6125" s="12" t="n">
        <v>891.1</v>
      </c>
      <c r="Q6125" s="12" t="n">
        <f aca="false">M6125*P6125*(1-N6125)</f>
        <v>824.2675</v>
      </c>
      <c r="R6125" s="12" t="n">
        <f aca="false">M6125*O6125</f>
        <v>605.95</v>
      </c>
      <c r="S6125" s="12" t="n">
        <f aca="false">Q6125-R6125</f>
        <v>218.3175</v>
      </c>
      <c r="T6125" s="11" t="n">
        <f aca="false">IFERROR(S6125/Q6125,0)</f>
        <v>0.264862438468094</v>
      </c>
      <c r="U6125" s="13" t="n">
        <f aca="false">F6125-E6125</f>
        <v>8</v>
      </c>
      <c r="V6125" s="13" t="n">
        <f aca="false">G6125-F6125</f>
        <v>7</v>
      </c>
      <c r="W6125" s="13" t="n">
        <f aca="false">G6125-E6125</f>
        <v>15</v>
      </c>
      <c r="X6125" s="10" t="n">
        <f aca="false">YEAR(E6125)</f>
        <v>2020</v>
      </c>
      <c r="Y6125" s="0" t="str">
        <f aca="false">TEXT(E6125,"yyyy-mm")</f>
        <v>2020-05</v>
      </c>
      <c r="Z6125" s="0" t="str">
        <f aca="false">"Q"&amp;ROUNDUP(MONTH(E6125)/3,0)&amp;"-"&amp;YEAR(E6125)</f>
        <v>Q2-2020</v>
      </c>
    </row>
    <row r="6126" customFormat="false" ht="14.25" hidden="false" customHeight="false" outlineLevel="0" collapsed="false">
      <c r="A6126" s="0" t="s">
        <v>6168</v>
      </c>
      <c r="B6126" s="0" t="s">
        <v>41</v>
      </c>
      <c r="C6126" s="0" t="s">
        <v>46</v>
      </c>
      <c r="D6126" s="9" t="n">
        <v>43900</v>
      </c>
      <c r="E6126" s="9" t="n">
        <v>43978</v>
      </c>
      <c r="F6126" s="9" t="n">
        <v>44002</v>
      </c>
      <c r="G6126" s="9" t="n">
        <v>44005</v>
      </c>
      <c r="H6126" s="10" t="s">
        <v>36</v>
      </c>
      <c r="I6126" s="0" t="n">
        <v>22</v>
      </c>
      <c r="J6126" s="0" t="n">
        <v>8</v>
      </c>
      <c r="K6126" s="0" t="n">
        <v>305</v>
      </c>
      <c r="L6126" s="0" t="n">
        <v>24</v>
      </c>
      <c r="M6126" s="0" t="n">
        <v>1</v>
      </c>
      <c r="N6126" s="11" t="n">
        <v>0.2</v>
      </c>
      <c r="O6126" s="12" t="n">
        <v>1775.43</v>
      </c>
      <c r="P6126" s="12" t="n">
        <v>2432.1</v>
      </c>
      <c r="Q6126" s="12" t="n">
        <f aca="false">M6126*P6126*(1-N6126)</f>
        <v>1945.68</v>
      </c>
      <c r="R6126" s="12" t="n">
        <f aca="false">M6126*O6126</f>
        <v>1775.43</v>
      </c>
      <c r="S6126" s="12" t="n">
        <f aca="false">Q6126-R6126</f>
        <v>170.25</v>
      </c>
      <c r="T6126" s="11" t="n">
        <f aca="false">IFERROR(S6126/Q6126,0)</f>
        <v>0.0875015418773899</v>
      </c>
      <c r="U6126" s="13" t="n">
        <f aca="false">F6126-E6126</f>
        <v>24</v>
      </c>
      <c r="V6126" s="13" t="n">
        <f aca="false">G6126-F6126</f>
        <v>3</v>
      </c>
      <c r="W6126" s="13" t="n">
        <f aca="false">G6126-E6126</f>
        <v>27</v>
      </c>
      <c r="X6126" s="10" t="n">
        <f aca="false">YEAR(E6126)</f>
        <v>2020</v>
      </c>
      <c r="Y6126" s="0" t="str">
        <f aca="false">TEXT(E6126,"yyyy-mm")</f>
        <v>2020-05</v>
      </c>
      <c r="Z6126" s="0" t="str">
        <f aca="false">"Q"&amp;ROUNDUP(MONTH(E6126)/3,0)&amp;"-"&amp;YEAR(E6126)</f>
        <v>Q2-2020</v>
      </c>
    </row>
    <row r="6127" customFormat="false" ht="14.25" hidden="false" customHeight="false" outlineLevel="0" collapsed="false">
      <c r="A6127" s="0" t="s">
        <v>6169</v>
      </c>
      <c r="B6127" s="0" t="s">
        <v>34</v>
      </c>
      <c r="C6127" s="0" t="s">
        <v>35</v>
      </c>
      <c r="D6127" s="9" t="n">
        <v>43900</v>
      </c>
      <c r="E6127" s="9" t="n">
        <v>43978</v>
      </c>
      <c r="F6127" s="9" t="n">
        <v>43997</v>
      </c>
      <c r="G6127" s="9" t="n">
        <v>44002</v>
      </c>
      <c r="H6127" s="10" t="s">
        <v>36</v>
      </c>
      <c r="I6127" s="0" t="n">
        <v>8</v>
      </c>
      <c r="J6127" s="0" t="n">
        <v>39</v>
      </c>
      <c r="K6127" s="0" t="n">
        <v>208</v>
      </c>
      <c r="L6127" s="0" t="n">
        <v>34</v>
      </c>
      <c r="M6127" s="0" t="n">
        <v>2</v>
      </c>
      <c r="N6127" s="11" t="n">
        <v>0.075</v>
      </c>
      <c r="O6127" s="12" t="n">
        <v>810.43</v>
      </c>
      <c r="P6127" s="12" t="n">
        <v>1125.6</v>
      </c>
      <c r="Q6127" s="12" t="n">
        <f aca="false">M6127*P6127*(1-N6127)</f>
        <v>2082.36</v>
      </c>
      <c r="R6127" s="12" t="n">
        <f aca="false">M6127*O6127</f>
        <v>1620.86</v>
      </c>
      <c r="S6127" s="12" t="n">
        <f aca="false">Q6127-R6127</f>
        <v>461.5</v>
      </c>
      <c r="T6127" s="11" t="n">
        <f aca="false">IFERROR(S6127/Q6127,0)</f>
        <v>0.221623542519065</v>
      </c>
      <c r="U6127" s="13" t="n">
        <f aca="false">F6127-E6127</f>
        <v>19</v>
      </c>
      <c r="V6127" s="13" t="n">
        <f aca="false">G6127-F6127</f>
        <v>5</v>
      </c>
      <c r="W6127" s="13" t="n">
        <f aca="false">G6127-E6127</f>
        <v>24</v>
      </c>
      <c r="X6127" s="10" t="n">
        <f aca="false">YEAR(E6127)</f>
        <v>2020</v>
      </c>
      <c r="Y6127" s="0" t="str">
        <f aca="false">TEXT(E6127,"yyyy-mm")</f>
        <v>2020-05</v>
      </c>
      <c r="Z6127" s="0" t="str">
        <f aca="false">"Q"&amp;ROUNDUP(MONTH(E6127)/3,0)&amp;"-"&amp;YEAR(E6127)</f>
        <v>Q2-2020</v>
      </c>
    </row>
    <row r="6128" customFormat="false" ht="14.25" hidden="false" customHeight="false" outlineLevel="0" collapsed="false">
      <c r="A6128" s="0" t="s">
        <v>6170</v>
      </c>
      <c r="B6128" s="0" t="s">
        <v>38</v>
      </c>
      <c r="C6128" s="0" t="s">
        <v>48</v>
      </c>
      <c r="D6128" s="9" t="n">
        <v>43800</v>
      </c>
      <c r="E6128" s="9" t="n">
        <v>43978</v>
      </c>
      <c r="F6128" s="9" t="n">
        <v>44000</v>
      </c>
      <c r="G6128" s="9" t="n">
        <v>44006</v>
      </c>
      <c r="H6128" s="10" t="s">
        <v>36</v>
      </c>
      <c r="I6128" s="0" t="n">
        <v>15</v>
      </c>
      <c r="J6128" s="0" t="n">
        <v>8</v>
      </c>
      <c r="K6128" s="0" t="n">
        <v>5</v>
      </c>
      <c r="L6128" s="0" t="n">
        <v>39</v>
      </c>
      <c r="M6128" s="0" t="n">
        <v>7</v>
      </c>
      <c r="N6128" s="11" t="n">
        <v>0.2</v>
      </c>
      <c r="O6128" s="12" t="n">
        <v>602.73</v>
      </c>
      <c r="P6128" s="12" t="n">
        <v>1159.1</v>
      </c>
      <c r="Q6128" s="12" t="n">
        <f aca="false">M6128*P6128*(1-N6128)</f>
        <v>6490.96</v>
      </c>
      <c r="R6128" s="12" t="n">
        <f aca="false">M6128*O6128</f>
        <v>4219.11</v>
      </c>
      <c r="S6128" s="12" t="n">
        <f aca="false">Q6128-R6128</f>
        <v>2271.85</v>
      </c>
      <c r="T6128" s="11" t="n">
        <f aca="false">IFERROR(S6128/Q6128,0)</f>
        <v>0.350002156845828</v>
      </c>
      <c r="U6128" s="13" t="n">
        <f aca="false">F6128-E6128</f>
        <v>22</v>
      </c>
      <c r="V6128" s="13" t="n">
        <f aca="false">G6128-F6128</f>
        <v>6</v>
      </c>
      <c r="W6128" s="13" t="n">
        <f aca="false">G6128-E6128</f>
        <v>28</v>
      </c>
      <c r="X6128" s="10" t="n">
        <f aca="false">YEAR(E6128)</f>
        <v>2020</v>
      </c>
      <c r="Y6128" s="0" t="str">
        <f aca="false">TEXT(E6128,"yyyy-mm")</f>
        <v>2020-05</v>
      </c>
      <c r="Z6128" s="0" t="str">
        <f aca="false">"Q"&amp;ROUNDUP(MONTH(E6128)/3,0)&amp;"-"&amp;YEAR(E6128)</f>
        <v>Q2-2020</v>
      </c>
    </row>
    <row r="6129" customFormat="false" ht="14.25" hidden="false" customHeight="false" outlineLevel="0" collapsed="false">
      <c r="A6129" s="0" t="s">
        <v>6171</v>
      </c>
      <c r="B6129" s="0" t="s">
        <v>41</v>
      </c>
      <c r="C6129" s="0" t="s">
        <v>48</v>
      </c>
      <c r="D6129" s="9" t="n">
        <v>43900</v>
      </c>
      <c r="E6129" s="9" t="n">
        <v>43978</v>
      </c>
      <c r="F6129" s="9" t="n">
        <v>43994</v>
      </c>
      <c r="G6129" s="9" t="n">
        <v>43999</v>
      </c>
      <c r="H6129" s="10" t="s">
        <v>36</v>
      </c>
      <c r="I6129" s="0" t="n">
        <v>21</v>
      </c>
      <c r="J6129" s="0" t="n">
        <v>11</v>
      </c>
      <c r="K6129" s="0" t="n">
        <v>54</v>
      </c>
      <c r="L6129" s="0" t="n">
        <v>45</v>
      </c>
      <c r="M6129" s="0" t="n">
        <v>7</v>
      </c>
      <c r="N6129" s="11" t="n">
        <v>0.075</v>
      </c>
      <c r="O6129" s="12" t="n">
        <v>4217.38</v>
      </c>
      <c r="P6129" s="12" t="n">
        <v>5406.9</v>
      </c>
      <c r="Q6129" s="12" t="n">
        <f aca="false">M6129*P6129*(1-N6129)</f>
        <v>35009.6775</v>
      </c>
      <c r="R6129" s="12" t="n">
        <f aca="false">M6129*O6129</f>
        <v>29521.66</v>
      </c>
      <c r="S6129" s="12" t="n">
        <f aca="false">Q6129-R6129</f>
        <v>5488.0175</v>
      </c>
      <c r="T6129" s="11" t="n">
        <f aca="false">IFERROR(S6129/Q6129,0)</f>
        <v>0.156757156646187</v>
      </c>
      <c r="U6129" s="13" t="n">
        <f aca="false">F6129-E6129</f>
        <v>16</v>
      </c>
      <c r="V6129" s="13" t="n">
        <f aca="false">G6129-F6129</f>
        <v>5</v>
      </c>
      <c r="W6129" s="13" t="n">
        <f aca="false">G6129-E6129</f>
        <v>21</v>
      </c>
      <c r="X6129" s="10" t="n">
        <f aca="false">YEAR(E6129)</f>
        <v>2020</v>
      </c>
      <c r="Y6129" s="0" t="str">
        <f aca="false">TEXT(E6129,"yyyy-mm")</f>
        <v>2020-05</v>
      </c>
      <c r="Z6129" s="0" t="str">
        <f aca="false">"Q"&amp;ROUNDUP(MONTH(E6129)/3,0)&amp;"-"&amp;YEAR(E6129)</f>
        <v>Q2-2020</v>
      </c>
    </row>
    <row r="6130" customFormat="false" ht="14.25" hidden="false" customHeight="false" outlineLevel="0" collapsed="false">
      <c r="A6130" s="0" t="s">
        <v>6172</v>
      </c>
      <c r="B6130" s="0" t="s">
        <v>41</v>
      </c>
      <c r="C6130" s="0" t="s">
        <v>48</v>
      </c>
      <c r="D6130" s="9" t="n">
        <v>43900</v>
      </c>
      <c r="E6130" s="9" t="n">
        <v>43979</v>
      </c>
      <c r="F6130" s="9" t="n">
        <v>43991</v>
      </c>
      <c r="G6130" s="9" t="n">
        <v>43998</v>
      </c>
      <c r="H6130" s="10" t="s">
        <v>36</v>
      </c>
      <c r="I6130" s="0" t="n">
        <v>21</v>
      </c>
      <c r="J6130" s="0" t="n">
        <v>32</v>
      </c>
      <c r="K6130" s="0" t="n">
        <v>9</v>
      </c>
      <c r="L6130" s="0" t="n">
        <v>9</v>
      </c>
      <c r="M6130" s="0" t="n">
        <v>3</v>
      </c>
      <c r="N6130" s="11" t="n">
        <v>0.2</v>
      </c>
      <c r="O6130" s="12" t="n">
        <v>1161.78</v>
      </c>
      <c r="P6130" s="12" t="n">
        <v>2278</v>
      </c>
      <c r="Q6130" s="12" t="n">
        <f aca="false">M6130*P6130*(1-N6130)</f>
        <v>5467.2</v>
      </c>
      <c r="R6130" s="12" t="n">
        <f aca="false">M6130*O6130</f>
        <v>3485.34</v>
      </c>
      <c r="S6130" s="12" t="n">
        <f aca="false">Q6130-R6130</f>
        <v>1981.86</v>
      </c>
      <c r="T6130" s="11" t="n">
        <f aca="false">IFERROR(S6130/Q6130,0)</f>
        <v>0.3625</v>
      </c>
      <c r="U6130" s="13" t="n">
        <f aca="false">F6130-E6130</f>
        <v>12</v>
      </c>
      <c r="V6130" s="13" t="n">
        <f aca="false">G6130-F6130</f>
        <v>7</v>
      </c>
      <c r="W6130" s="13" t="n">
        <f aca="false">G6130-E6130</f>
        <v>19</v>
      </c>
      <c r="X6130" s="10" t="n">
        <f aca="false">YEAR(E6130)</f>
        <v>2020</v>
      </c>
      <c r="Y6130" s="0" t="str">
        <f aca="false">TEXT(E6130,"yyyy-mm")</f>
        <v>2020-05</v>
      </c>
      <c r="Z6130" s="0" t="str">
        <f aca="false">"Q"&amp;ROUNDUP(MONTH(E6130)/3,0)&amp;"-"&amp;YEAR(E6130)</f>
        <v>Q2-2020</v>
      </c>
    </row>
    <row r="6131" customFormat="false" ht="14.25" hidden="false" customHeight="false" outlineLevel="0" collapsed="false">
      <c r="A6131" s="0" t="s">
        <v>6173</v>
      </c>
      <c r="B6131" s="0" t="s">
        <v>38</v>
      </c>
      <c r="C6131" s="0" t="s">
        <v>39</v>
      </c>
      <c r="D6131" s="9" t="n">
        <v>43800</v>
      </c>
      <c r="E6131" s="9" t="n">
        <v>43979</v>
      </c>
      <c r="F6131" s="9" t="n">
        <v>43999</v>
      </c>
      <c r="G6131" s="9" t="n">
        <v>44006</v>
      </c>
      <c r="H6131" s="10" t="s">
        <v>36</v>
      </c>
      <c r="I6131" s="0" t="n">
        <v>16</v>
      </c>
      <c r="J6131" s="0" t="n">
        <v>47</v>
      </c>
      <c r="K6131" s="0" t="n">
        <v>183</v>
      </c>
      <c r="L6131" s="0" t="n">
        <v>37</v>
      </c>
      <c r="M6131" s="0" t="n">
        <v>4</v>
      </c>
      <c r="N6131" s="11" t="n">
        <v>0.1</v>
      </c>
      <c r="O6131" s="12" t="n">
        <v>1770.54</v>
      </c>
      <c r="P6131" s="12" t="n">
        <v>2425.4</v>
      </c>
      <c r="Q6131" s="12" t="n">
        <f aca="false">M6131*P6131*(1-N6131)</f>
        <v>8731.44</v>
      </c>
      <c r="R6131" s="12" t="n">
        <f aca="false">M6131*O6131</f>
        <v>7082.16</v>
      </c>
      <c r="S6131" s="12" t="n">
        <f aca="false">Q6131-R6131</f>
        <v>1649.28</v>
      </c>
      <c r="T6131" s="11" t="n">
        <f aca="false">IFERROR(S6131/Q6131,0)</f>
        <v>0.188889805118056</v>
      </c>
      <c r="U6131" s="13" t="n">
        <f aca="false">F6131-E6131</f>
        <v>20</v>
      </c>
      <c r="V6131" s="13" t="n">
        <f aca="false">G6131-F6131</f>
        <v>7</v>
      </c>
      <c r="W6131" s="13" t="n">
        <f aca="false">G6131-E6131</f>
        <v>27</v>
      </c>
      <c r="X6131" s="10" t="n">
        <f aca="false">YEAR(E6131)</f>
        <v>2020</v>
      </c>
      <c r="Y6131" s="0" t="str">
        <f aca="false">TEXT(E6131,"yyyy-mm")</f>
        <v>2020-05</v>
      </c>
      <c r="Z6131" s="0" t="str">
        <f aca="false">"Q"&amp;ROUNDUP(MONTH(E6131)/3,0)&amp;"-"&amp;YEAR(E6131)</f>
        <v>Q2-2020</v>
      </c>
    </row>
    <row r="6132" customFormat="false" ht="14.25" hidden="false" customHeight="false" outlineLevel="0" collapsed="false">
      <c r="A6132" s="0" t="s">
        <v>6174</v>
      </c>
      <c r="B6132" s="0" t="s">
        <v>41</v>
      </c>
      <c r="C6132" s="0" t="s">
        <v>58</v>
      </c>
      <c r="D6132" s="9" t="n">
        <v>43900</v>
      </c>
      <c r="E6132" s="9" t="n">
        <v>43979</v>
      </c>
      <c r="F6132" s="9" t="n">
        <v>43991</v>
      </c>
      <c r="G6132" s="9" t="n">
        <v>43995</v>
      </c>
      <c r="H6132" s="10" t="s">
        <v>36</v>
      </c>
      <c r="I6132" s="0" t="n">
        <v>21</v>
      </c>
      <c r="J6132" s="0" t="n">
        <v>48</v>
      </c>
      <c r="K6132" s="0" t="n">
        <v>343</v>
      </c>
      <c r="L6132" s="0" t="n">
        <v>25</v>
      </c>
      <c r="M6132" s="0" t="n">
        <v>4</v>
      </c>
      <c r="N6132" s="11" t="n">
        <v>0.05</v>
      </c>
      <c r="O6132" s="12" t="n">
        <v>561.8</v>
      </c>
      <c r="P6132" s="12" t="n">
        <v>864.3</v>
      </c>
      <c r="Q6132" s="12" t="n">
        <f aca="false">M6132*P6132*(1-N6132)</f>
        <v>3284.34</v>
      </c>
      <c r="R6132" s="12" t="n">
        <f aca="false">M6132*O6132</f>
        <v>2247.2</v>
      </c>
      <c r="S6132" s="12" t="n">
        <f aca="false">Q6132-R6132</f>
        <v>1037.14</v>
      </c>
      <c r="T6132" s="11" t="n">
        <f aca="false">IFERROR(S6132/Q6132,0)</f>
        <v>0.315783384180688</v>
      </c>
      <c r="U6132" s="13" t="n">
        <f aca="false">F6132-E6132</f>
        <v>12</v>
      </c>
      <c r="V6132" s="13" t="n">
        <f aca="false">G6132-F6132</f>
        <v>4</v>
      </c>
      <c r="W6132" s="13" t="n">
        <f aca="false">G6132-E6132</f>
        <v>16</v>
      </c>
      <c r="X6132" s="10" t="n">
        <f aca="false">YEAR(E6132)</f>
        <v>2020</v>
      </c>
      <c r="Y6132" s="0" t="str">
        <f aca="false">TEXT(E6132,"yyyy-mm")</f>
        <v>2020-05</v>
      </c>
      <c r="Z6132" s="0" t="str">
        <f aca="false">"Q"&amp;ROUNDUP(MONTH(E6132)/3,0)&amp;"-"&amp;YEAR(E6132)</f>
        <v>Q2-2020</v>
      </c>
    </row>
    <row r="6133" customFormat="false" ht="14.25" hidden="false" customHeight="false" outlineLevel="0" collapsed="false">
      <c r="A6133" s="0" t="s">
        <v>6175</v>
      </c>
      <c r="B6133" s="0" t="s">
        <v>34</v>
      </c>
      <c r="C6133" s="0" t="s">
        <v>39</v>
      </c>
      <c r="D6133" s="9" t="n">
        <v>43900</v>
      </c>
      <c r="E6133" s="9" t="n">
        <v>43979</v>
      </c>
      <c r="F6133" s="9" t="n">
        <v>43992</v>
      </c>
      <c r="G6133" s="9" t="n">
        <v>43995</v>
      </c>
      <c r="H6133" s="10" t="s">
        <v>36</v>
      </c>
      <c r="I6133" s="0" t="n">
        <v>11</v>
      </c>
      <c r="J6133" s="0" t="n">
        <v>4</v>
      </c>
      <c r="K6133" s="0" t="n">
        <v>176</v>
      </c>
      <c r="L6133" s="0" t="n">
        <v>16</v>
      </c>
      <c r="M6133" s="0" t="n">
        <v>6</v>
      </c>
      <c r="N6133" s="11" t="n">
        <v>0.1</v>
      </c>
      <c r="O6133" s="12" t="n">
        <v>1604.25</v>
      </c>
      <c r="P6133" s="12" t="n">
        <v>3912.8</v>
      </c>
      <c r="Q6133" s="12" t="n">
        <f aca="false">M6133*P6133*(1-N6133)</f>
        <v>21129.12</v>
      </c>
      <c r="R6133" s="12" t="n">
        <f aca="false">M6133*O6133</f>
        <v>9625.5</v>
      </c>
      <c r="S6133" s="12" t="n">
        <f aca="false">Q6133-R6133</f>
        <v>11503.62</v>
      </c>
      <c r="T6133" s="11" t="n">
        <f aca="false">IFERROR(S6133/Q6133,0)</f>
        <v>0.544443876507872</v>
      </c>
      <c r="U6133" s="13" t="n">
        <f aca="false">F6133-E6133</f>
        <v>13</v>
      </c>
      <c r="V6133" s="13" t="n">
        <f aca="false">G6133-F6133</f>
        <v>3</v>
      </c>
      <c r="W6133" s="13" t="n">
        <f aca="false">G6133-E6133</f>
        <v>16</v>
      </c>
      <c r="X6133" s="10" t="n">
        <f aca="false">YEAR(E6133)</f>
        <v>2020</v>
      </c>
      <c r="Y6133" s="0" t="str">
        <f aca="false">TEXT(E6133,"yyyy-mm")</f>
        <v>2020-05</v>
      </c>
      <c r="Z6133" s="0" t="str">
        <f aca="false">"Q"&amp;ROUNDUP(MONTH(E6133)/3,0)&amp;"-"&amp;YEAR(E6133)</f>
        <v>Q2-2020</v>
      </c>
    </row>
    <row r="6134" customFormat="false" ht="14.25" hidden="false" customHeight="false" outlineLevel="0" collapsed="false">
      <c r="A6134" s="0" t="s">
        <v>6176</v>
      </c>
      <c r="B6134" s="0" t="s">
        <v>34</v>
      </c>
      <c r="C6134" s="0" t="s">
        <v>58</v>
      </c>
      <c r="D6134" s="9" t="n">
        <v>43900</v>
      </c>
      <c r="E6134" s="9" t="n">
        <v>43979</v>
      </c>
      <c r="F6134" s="9" t="n">
        <v>44004</v>
      </c>
      <c r="G6134" s="9" t="n">
        <v>44009</v>
      </c>
      <c r="H6134" s="10" t="s">
        <v>36</v>
      </c>
      <c r="I6134" s="0" t="n">
        <v>10</v>
      </c>
      <c r="J6134" s="0" t="n">
        <v>18</v>
      </c>
      <c r="K6134" s="0" t="n">
        <v>360</v>
      </c>
      <c r="L6134" s="0" t="n">
        <v>36</v>
      </c>
      <c r="M6134" s="0" t="n">
        <v>7</v>
      </c>
      <c r="N6134" s="11" t="n">
        <v>0.075</v>
      </c>
      <c r="O6134" s="12" t="n">
        <v>728.42</v>
      </c>
      <c r="P6134" s="12" t="n">
        <v>1011.7</v>
      </c>
      <c r="Q6134" s="12" t="n">
        <f aca="false">M6134*P6134*(1-N6134)</f>
        <v>6550.7575</v>
      </c>
      <c r="R6134" s="12" t="n">
        <f aca="false">M6134*O6134</f>
        <v>5098.94</v>
      </c>
      <c r="S6134" s="12" t="n">
        <f aca="false">Q6134-R6134</f>
        <v>1451.8175</v>
      </c>
      <c r="T6134" s="11" t="n">
        <f aca="false">IFERROR(S6134/Q6134,0)</f>
        <v>0.221625895936462</v>
      </c>
      <c r="U6134" s="13" t="n">
        <f aca="false">F6134-E6134</f>
        <v>25</v>
      </c>
      <c r="V6134" s="13" t="n">
        <f aca="false">G6134-F6134</f>
        <v>5</v>
      </c>
      <c r="W6134" s="13" t="n">
        <f aca="false">G6134-E6134</f>
        <v>30</v>
      </c>
      <c r="X6134" s="10" t="n">
        <f aca="false">YEAR(E6134)</f>
        <v>2020</v>
      </c>
      <c r="Y6134" s="0" t="str">
        <f aca="false">TEXT(E6134,"yyyy-mm")</f>
        <v>2020-05</v>
      </c>
      <c r="Z6134" s="0" t="str">
        <f aca="false">"Q"&amp;ROUNDUP(MONTH(E6134)/3,0)&amp;"-"&amp;YEAR(E6134)</f>
        <v>Q2-2020</v>
      </c>
    </row>
    <row r="6135" customFormat="false" ht="14.25" hidden="false" customHeight="false" outlineLevel="0" collapsed="false">
      <c r="A6135" s="0" t="s">
        <v>6177</v>
      </c>
      <c r="B6135" s="0" t="s">
        <v>34</v>
      </c>
      <c r="C6135" s="0" t="s">
        <v>48</v>
      </c>
      <c r="D6135" s="9" t="n">
        <v>43900</v>
      </c>
      <c r="E6135" s="9" t="n">
        <v>43979</v>
      </c>
      <c r="F6135" s="9" t="n">
        <v>43994</v>
      </c>
      <c r="G6135" s="9" t="n">
        <v>43996</v>
      </c>
      <c r="H6135" s="10" t="s">
        <v>36</v>
      </c>
      <c r="I6135" s="0" t="n">
        <v>9</v>
      </c>
      <c r="J6135" s="0" t="n">
        <v>5</v>
      </c>
      <c r="K6135" s="0" t="n">
        <v>7</v>
      </c>
      <c r="L6135" s="0" t="n">
        <v>6</v>
      </c>
      <c r="M6135" s="0" t="n">
        <v>7</v>
      </c>
      <c r="N6135" s="11" t="n">
        <v>0.075</v>
      </c>
      <c r="O6135" s="12" t="n">
        <v>1269.25</v>
      </c>
      <c r="P6135" s="12" t="n">
        <v>1983.2</v>
      </c>
      <c r="Q6135" s="12" t="n">
        <f aca="false">M6135*P6135*(1-N6135)</f>
        <v>12841.22</v>
      </c>
      <c r="R6135" s="12" t="n">
        <f aca="false">M6135*O6135</f>
        <v>8884.75</v>
      </c>
      <c r="S6135" s="12" t="n">
        <f aca="false">Q6135-R6135</f>
        <v>3956.47</v>
      </c>
      <c r="T6135" s="11" t="n">
        <f aca="false">IFERROR(S6135/Q6135,0)</f>
        <v>0.308107017869019</v>
      </c>
      <c r="U6135" s="13" t="n">
        <f aca="false">F6135-E6135</f>
        <v>15</v>
      </c>
      <c r="V6135" s="13" t="n">
        <f aca="false">G6135-F6135</f>
        <v>2</v>
      </c>
      <c r="W6135" s="13" t="n">
        <f aca="false">G6135-E6135</f>
        <v>17</v>
      </c>
      <c r="X6135" s="10" t="n">
        <f aca="false">YEAR(E6135)</f>
        <v>2020</v>
      </c>
      <c r="Y6135" s="0" t="str">
        <f aca="false">TEXT(E6135,"yyyy-mm")</f>
        <v>2020-05</v>
      </c>
      <c r="Z6135" s="0" t="str">
        <f aca="false">"Q"&amp;ROUNDUP(MONTH(E6135)/3,0)&amp;"-"&amp;YEAR(E6135)</f>
        <v>Q2-2020</v>
      </c>
    </row>
    <row r="6136" customFormat="false" ht="14.25" hidden="false" customHeight="false" outlineLevel="0" collapsed="false">
      <c r="A6136" s="0" t="s">
        <v>6178</v>
      </c>
      <c r="B6136" s="0" t="s">
        <v>41</v>
      </c>
      <c r="C6136" s="0" t="s">
        <v>39</v>
      </c>
      <c r="D6136" s="9" t="n">
        <v>43900</v>
      </c>
      <c r="E6136" s="9" t="n">
        <v>43979</v>
      </c>
      <c r="F6136" s="9" t="n">
        <v>43988</v>
      </c>
      <c r="G6136" s="9" t="n">
        <v>43998</v>
      </c>
      <c r="H6136" s="10" t="s">
        <v>36</v>
      </c>
      <c r="I6136" s="0" t="n">
        <v>22</v>
      </c>
      <c r="J6136" s="0" t="n">
        <v>40</v>
      </c>
      <c r="K6136" s="0" t="n">
        <v>167</v>
      </c>
      <c r="L6136" s="0" t="n">
        <v>32</v>
      </c>
      <c r="M6136" s="0" t="n">
        <v>7</v>
      </c>
      <c r="N6136" s="11" t="n">
        <v>0.075</v>
      </c>
      <c r="O6136" s="12" t="n">
        <v>3103.44</v>
      </c>
      <c r="P6136" s="12" t="n">
        <v>3879.3</v>
      </c>
      <c r="Q6136" s="12" t="n">
        <f aca="false">M6136*P6136*(1-N6136)</f>
        <v>25118.4675</v>
      </c>
      <c r="R6136" s="12" t="n">
        <f aca="false">M6136*O6136</f>
        <v>21724.08</v>
      </c>
      <c r="S6136" s="12" t="n">
        <f aca="false">Q6136-R6136</f>
        <v>3394.3875</v>
      </c>
      <c r="T6136" s="11" t="n">
        <f aca="false">IFERROR(S6136/Q6136,0)</f>
        <v>0.135135135135135</v>
      </c>
      <c r="U6136" s="13" t="n">
        <f aca="false">F6136-E6136</f>
        <v>9</v>
      </c>
      <c r="V6136" s="13" t="n">
        <f aca="false">G6136-F6136</f>
        <v>10</v>
      </c>
      <c r="W6136" s="13" t="n">
        <f aca="false">G6136-E6136</f>
        <v>19</v>
      </c>
      <c r="X6136" s="10" t="n">
        <f aca="false">YEAR(E6136)</f>
        <v>2020</v>
      </c>
      <c r="Y6136" s="0" t="str">
        <f aca="false">TEXT(E6136,"yyyy-mm")</f>
        <v>2020-05</v>
      </c>
      <c r="Z6136" s="0" t="str">
        <f aca="false">"Q"&amp;ROUNDUP(MONTH(E6136)/3,0)&amp;"-"&amp;YEAR(E6136)</f>
        <v>Q2-2020</v>
      </c>
    </row>
    <row r="6137" customFormat="false" ht="14.25" hidden="false" customHeight="false" outlineLevel="0" collapsed="false">
      <c r="A6137" s="0" t="s">
        <v>6179</v>
      </c>
      <c r="B6137" s="0" t="s">
        <v>41</v>
      </c>
      <c r="C6137" s="0" t="s">
        <v>58</v>
      </c>
      <c r="D6137" s="9" t="n">
        <v>43900</v>
      </c>
      <c r="E6137" s="9" t="n">
        <v>43979</v>
      </c>
      <c r="F6137" s="9" t="n">
        <v>43985</v>
      </c>
      <c r="G6137" s="9" t="n">
        <v>43986</v>
      </c>
      <c r="H6137" s="10" t="s">
        <v>36</v>
      </c>
      <c r="I6137" s="0" t="n">
        <v>22</v>
      </c>
      <c r="J6137" s="0" t="n">
        <v>41</v>
      </c>
      <c r="K6137" s="0" t="n">
        <v>343</v>
      </c>
      <c r="L6137" s="0" t="n">
        <v>35</v>
      </c>
      <c r="M6137" s="0" t="n">
        <v>1</v>
      </c>
      <c r="N6137" s="11" t="n">
        <v>0.05</v>
      </c>
      <c r="O6137" s="12" t="n">
        <v>2745.59</v>
      </c>
      <c r="P6137" s="12" t="n">
        <v>6385.1</v>
      </c>
      <c r="Q6137" s="12" t="n">
        <f aca="false">M6137*P6137*(1-N6137)</f>
        <v>6065.845</v>
      </c>
      <c r="R6137" s="12" t="n">
        <f aca="false">M6137*O6137</f>
        <v>2745.59</v>
      </c>
      <c r="S6137" s="12" t="n">
        <f aca="false">Q6137-R6137</f>
        <v>3320.255</v>
      </c>
      <c r="T6137" s="11" t="n">
        <f aca="false">IFERROR(S6137/Q6137,0)</f>
        <v>0.547368915625111</v>
      </c>
      <c r="U6137" s="13" t="n">
        <f aca="false">F6137-E6137</f>
        <v>6</v>
      </c>
      <c r="V6137" s="13" t="n">
        <f aca="false">G6137-F6137</f>
        <v>1</v>
      </c>
      <c r="W6137" s="13" t="n">
        <f aca="false">G6137-E6137</f>
        <v>7</v>
      </c>
      <c r="X6137" s="10" t="n">
        <f aca="false">YEAR(E6137)</f>
        <v>2020</v>
      </c>
      <c r="Y6137" s="0" t="str">
        <f aca="false">TEXT(E6137,"yyyy-mm")</f>
        <v>2020-05</v>
      </c>
      <c r="Z6137" s="0" t="str">
        <f aca="false">"Q"&amp;ROUNDUP(MONTH(E6137)/3,0)&amp;"-"&amp;YEAR(E6137)</f>
        <v>Q2-2020</v>
      </c>
    </row>
    <row r="6138" customFormat="false" ht="14.25" hidden="false" customHeight="false" outlineLevel="0" collapsed="false">
      <c r="A6138" s="0" t="s">
        <v>6180</v>
      </c>
      <c r="B6138" s="0" t="s">
        <v>34</v>
      </c>
      <c r="C6138" s="0" t="s">
        <v>46</v>
      </c>
      <c r="D6138" s="9" t="n">
        <v>43800</v>
      </c>
      <c r="E6138" s="9" t="n">
        <v>43979</v>
      </c>
      <c r="F6138" s="9" t="n">
        <v>43983</v>
      </c>
      <c r="G6138" s="9" t="n">
        <v>43984</v>
      </c>
      <c r="H6138" s="10" t="s">
        <v>36</v>
      </c>
      <c r="I6138" s="0" t="n">
        <v>1</v>
      </c>
      <c r="J6138" s="0" t="n">
        <v>32</v>
      </c>
      <c r="K6138" s="0" t="n">
        <v>308</v>
      </c>
      <c r="L6138" s="0" t="n">
        <v>15</v>
      </c>
      <c r="M6138" s="0" t="n">
        <v>8</v>
      </c>
      <c r="N6138" s="11" t="n">
        <v>0.4</v>
      </c>
      <c r="O6138" s="12" t="n">
        <v>1905.48</v>
      </c>
      <c r="P6138" s="12" t="n">
        <v>2646.5</v>
      </c>
      <c r="Q6138" s="12" t="n">
        <f aca="false">M6138*P6138*(1-N6138)</f>
        <v>12703.2</v>
      </c>
      <c r="R6138" s="12" t="n">
        <f aca="false">M6138*O6138</f>
        <v>15243.84</v>
      </c>
      <c r="S6138" s="12" t="n">
        <f aca="false">Q6138-R6138</f>
        <v>-2540.64</v>
      </c>
      <c r="T6138" s="11" t="n">
        <f aca="false">IFERROR(S6138/Q6138,0)</f>
        <v>-0.2</v>
      </c>
      <c r="U6138" s="13" t="n">
        <f aca="false">F6138-E6138</f>
        <v>4</v>
      </c>
      <c r="V6138" s="13" t="n">
        <f aca="false">G6138-F6138</f>
        <v>1</v>
      </c>
      <c r="W6138" s="13" t="n">
        <f aca="false">G6138-E6138</f>
        <v>5</v>
      </c>
      <c r="X6138" s="10" t="n">
        <f aca="false">YEAR(E6138)</f>
        <v>2020</v>
      </c>
      <c r="Y6138" s="0" t="str">
        <f aca="false">TEXT(E6138,"yyyy-mm")</f>
        <v>2020-05</v>
      </c>
      <c r="Z6138" s="0" t="str">
        <f aca="false">"Q"&amp;ROUNDUP(MONTH(E6138)/3,0)&amp;"-"&amp;YEAR(E6138)</f>
        <v>Q2-2020</v>
      </c>
    </row>
    <row r="6139" customFormat="false" ht="14.25" hidden="false" customHeight="false" outlineLevel="0" collapsed="false">
      <c r="A6139" s="0" t="s">
        <v>6181</v>
      </c>
      <c r="B6139" s="0" t="s">
        <v>34</v>
      </c>
      <c r="C6139" s="0" t="s">
        <v>48</v>
      </c>
      <c r="D6139" s="9" t="n">
        <v>43900</v>
      </c>
      <c r="E6139" s="9" t="n">
        <v>43980</v>
      </c>
      <c r="F6139" s="9" t="n">
        <v>44007</v>
      </c>
      <c r="G6139" s="9" t="n">
        <v>44010</v>
      </c>
      <c r="H6139" s="10" t="s">
        <v>36</v>
      </c>
      <c r="I6139" s="0" t="n">
        <v>4</v>
      </c>
      <c r="J6139" s="0" t="n">
        <v>2</v>
      </c>
      <c r="K6139" s="0" t="n">
        <v>11</v>
      </c>
      <c r="L6139" s="0" t="n">
        <v>23</v>
      </c>
      <c r="M6139" s="0" t="n">
        <v>7</v>
      </c>
      <c r="N6139" s="11" t="n">
        <v>0.075</v>
      </c>
      <c r="O6139" s="12" t="n">
        <v>1286.07</v>
      </c>
      <c r="P6139" s="12" t="n">
        <v>2338.3</v>
      </c>
      <c r="Q6139" s="12" t="n">
        <f aca="false">M6139*P6139*(1-N6139)</f>
        <v>15140.4925</v>
      </c>
      <c r="R6139" s="12" t="n">
        <f aca="false">M6139*O6139</f>
        <v>9002.49</v>
      </c>
      <c r="S6139" s="12" t="n">
        <f aca="false">Q6139-R6139</f>
        <v>6138.0025</v>
      </c>
      <c r="T6139" s="11" t="n">
        <f aca="false">IFERROR(S6139/Q6139,0)</f>
        <v>0.405403093723669</v>
      </c>
      <c r="U6139" s="13" t="n">
        <f aca="false">F6139-E6139</f>
        <v>27</v>
      </c>
      <c r="V6139" s="13" t="n">
        <f aca="false">G6139-F6139</f>
        <v>3</v>
      </c>
      <c r="W6139" s="13" t="n">
        <f aca="false">G6139-E6139</f>
        <v>30</v>
      </c>
      <c r="X6139" s="10" t="n">
        <f aca="false">YEAR(E6139)</f>
        <v>2020</v>
      </c>
      <c r="Y6139" s="0" t="str">
        <f aca="false">TEXT(E6139,"yyyy-mm")</f>
        <v>2020-05</v>
      </c>
      <c r="Z6139" s="0" t="str">
        <f aca="false">"Q"&amp;ROUNDUP(MONTH(E6139)/3,0)&amp;"-"&amp;YEAR(E6139)</f>
        <v>Q2-2020</v>
      </c>
    </row>
    <row r="6140" customFormat="false" ht="14.25" hidden="false" customHeight="false" outlineLevel="0" collapsed="false">
      <c r="A6140" s="0" t="s">
        <v>6182</v>
      </c>
      <c r="B6140" s="0" t="s">
        <v>34</v>
      </c>
      <c r="C6140" s="0" t="s">
        <v>58</v>
      </c>
      <c r="D6140" s="9" t="n">
        <v>43900</v>
      </c>
      <c r="E6140" s="9" t="n">
        <v>43980</v>
      </c>
      <c r="F6140" s="9" t="n">
        <v>43982</v>
      </c>
      <c r="G6140" s="9" t="n">
        <v>43986</v>
      </c>
      <c r="H6140" s="10" t="s">
        <v>36</v>
      </c>
      <c r="I6140" s="0" t="n">
        <v>2</v>
      </c>
      <c r="J6140" s="0" t="n">
        <v>46</v>
      </c>
      <c r="K6140" s="0" t="n">
        <v>343</v>
      </c>
      <c r="L6140" s="0" t="n">
        <v>37</v>
      </c>
      <c r="M6140" s="0" t="n">
        <v>8</v>
      </c>
      <c r="N6140" s="11" t="n">
        <v>0.1</v>
      </c>
      <c r="O6140" s="12" t="n">
        <v>1411.22</v>
      </c>
      <c r="P6140" s="12" t="n">
        <v>2391.9</v>
      </c>
      <c r="Q6140" s="12" t="n">
        <f aca="false">M6140*P6140*(1-N6140)</f>
        <v>17221.68</v>
      </c>
      <c r="R6140" s="12" t="n">
        <f aca="false">M6140*O6140</f>
        <v>11289.76</v>
      </c>
      <c r="S6140" s="12" t="n">
        <f aca="false">Q6140-R6140</f>
        <v>5931.92</v>
      </c>
      <c r="T6140" s="11" t="n">
        <f aca="false">IFERROR(S6140/Q6140,0)</f>
        <v>0.344444908975199</v>
      </c>
      <c r="U6140" s="13" t="n">
        <f aca="false">F6140-E6140</f>
        <v>2</v>
      </c>
      <c r="V6140" s="13" t="n">
        <f aca="false">G6140-F6140</f>
        <v>4</v>
      </c>
      <c r="W6140" s="13" t="n">
        <f aca="false">G6140-E6140</f>
        <v>6</v>
      </c>
      <c r="X6140" s="10" t="n">
        <f aca="false">YEAR(E6140)</f>
        <v>2020</v>
      </c>
      <c r="Y6140" s="0" t="str">
        <f aca="false">TEXT(E6140,"yyyy-mm")</f>
        <v>2020-05</v>
      </c>
      <c r="Z6140" s="0" t="str">
        <f aca="false">"Q"&amp;ROUNDUP(MONTH(E6140)/3,0)&amp;"-"&amp;YEAR(E6140)</f>
        <v>Q2-2020</v>
      </c>
    </row>
    <row r="6141" customFormat="false" ht="14.25" hidden="false" customHeight="false" outlineLevel="0" collapsed="false">
      <c r="A6141" s="0" t="s">
        <v>6183</v>
      </c>
      <c r="B6141" s="0" t="s">
        <v>38</v>
      </c>
      <c r="C6141" s="0" t="s">
        <v>79</v>
      </c>
      <c r="D6141" s="9" t="n">
        <v>43900</v>
      </c>
      <c r="E6141" s="9" t="n">
        <v>43980</v>
      </c>
      <c r="F6141" s="9" t="n">
        <v>43997</v>
      </c>
      <c r="G6141" s="9" t="n">
        <v>43999</v>
      </c>
      <c r="H6141" s="10" t="s">
        <v>36</v>
      </c>
      <c r="I6141" s="0" t="n">
        <v>17</v>
      </c>
      <c r="J6141" s="0" t="n">
        <v>49</v>
      </c>
      <c r="K6141" s="0" t="n">
        <v>82</v>
      </c>
      <c r="L6141" s="0" t="n">
        <v>8</v>
      </c>
      <c r="M6141" s="0" t="n">
        <v>2</v>
      </c>
      <c r="N6141" s="11" t="n">
        <v>0.1</v>
      </c>
      <c r="O6141" s="12" t="n">
        <v>956.76</v>
      </c>
      <c r="P6141" s="12" t="n">
        <v>2278</v>
      </c>
      <c r="Q6141" s="12" t="n">
        <f aca="false">M6141*P6141*(1-N6141)</f>
        <v>4100.4</v>
      </c>
      <c r="R6141" s="12" t="n">
        <f aca="false">M6141*O6141</f>
        <v>1913.52</v>
      </c>
      <c r="S6141" s="12" t="n">
        <f aca="false">Q6141-R6141</f>
        <v>2186.88</v>
      </c>
      <c r="T6141" s="11" t="n">
        <f aca="false">IFERROR(S6141/Q6141,0)</f>
        <v>0.533333333333333</v>
      </c>
      <c r="U6141" s="13" t="n">
        <f aca="false">F6141-E6141</f>
        <v>17</v>
      </c>
      <c r="V6141" s="13" t="n">
        <f aca="false">G6141-F6141</f>
        <v>2</v>
      </c>
      <c r="W6141" s="13" t="n">
        <f aca="false">G6141-E6141</f>
        <v>19</v>
      </c>
      <c r="X6141" s="10" t="n">
        <f aca="false">YEAR(E6141)</f>
        <v>2020</v>
      </c>
      <c r="Y6141" s="0" t="str">
        <f aca="false">TEXT(E6141,"yyyy-mm")</f>
        <v>2020-05</v>
      </c>
      <c r="Z6141" s="0" t="str">
        <f aca="false">"Q"&amp;ROUNDUP(MONTH(E6141)/3,0)&amp;"-"&amp;YEAR(E6141)</f>
        <v>Q2-2020</v>
      </c>
    </row>
    <row r="6142" customFormat="false" ht="14.25" hidden="false" customHeight="false" outlineLevel="0" collapsed="false">
      <c r="A6142" s="0" t="s">
        <v>6184</v>
      </c>
      <c r="B6142" s="0" t="s">
        <v>34</v>
      </c>
      <c r="C6142" s="0" t="s">
        <v>48</v>
      </c>
      <c r="D6142" s="9" t="n">
        <v>43800</v>
      </c>
      <c r="E6142" s="9" t="n">
        <v>43980</v>
      </c>
      <c r="F6142" s="9" t="n">
        <v>43986</v>
      </c>
      <c r="G6142" s="9" t="n">
        <v>43993</v>
      </c>
      <c r="H6142" s="10" t="s">
        <v>36</v>
      </c>
      <c r="I6142" s="0" t="n">
        <v>11</v>
      </c>
      <c r="J6142" s="0" t="n">
        <v>44</v>
      </c>
      <c r="K6142" s="0" t="n">
        <v>9</v>
      </c>
      <c r="L6142" s="0" t="n">
        <v>5</v>
      </c>
      <c r="M6142" s="0" t="n">
        <v>5</v>
      </c>
      <c r="N6142" s="11" t="n">
        <v>0.05</v>
      </c>
      <c r="O6142" s="12" t="n">
        <v>628.53</v>
      </c>
      <c r="P6142" s="12" t="n">
        <v>1065.3</v>
      </c>
      <c r="Q6142" s="12" t="n">
        <f aca="false">M6142*P6142*(1-N6142)</f>
        <v>5060.175</v>
      </c>
      <c r="R6142" s="12" t="n">
        <f aca="false">M6142*O6142</f>
        <v>3142.65</v>
      </c>
      <c r="S6142" s="12" t="n">
        <f aca="false">Q6142-R6142</f>
        <v>1917.525</v>
      </c>
      <c r="T6142" s="11" t="n">
        <f aca="false">IFERROR(S6142/Q6142,0)</f>
        <v>0.378944404096696</v>
      </c>
      <c r="U6142" s="13" t="n">
        <f aca="false">F6142-E6142</f>
        <v>6</v>
      </c>
      <c r="V6142" s="13" t="n">
        <f aca="false">G6142-F6142</f>
        <v>7</v>
      </c>
      <c r="W6142" s="13" t="n">
        <f aca="false">G6142-E6142</f>
        <v>13</v>
      </c>
      <c r="X6142" s="10" t="n">
        <f aca="false">YEAR(E6142)</f>
        <v>2020</v>
      </c>
      <c r="Y6142" s="0" t="str">
        <f aca="false">TEXT(E6142,"yyyy-mm")</f>
        <v>2020-05</v>
      </c>
      <c r="Z6142" s="0" t="str">
        <f aca="false">"Q"&amp;ROUNDUP(MONTH(E6142)/3,0)&amp;"-"&amp;YEAR(E6142)</f>
        <v>Q2-2020</v>
      </c>
    </row>
    <row r="6143" customFormat="false" ht="14.25" hidden="false" customHeight="false" outlineLevel="0" collapsed="false">
      <c r="A6143" s="0" t="s">
        <v>6185</v>
      </c>
      <c r="B6143" s="0" t="s">
        <v>38</v>
      </c>
      <c r="C6143" s="0" t="s">
        <v>39</v>
      </c>
      <c r="D6143" s="9" t="n">
        <v>43900</v>
      </c>
      <c r="E6143" s="9" t="n">
        <v>43980</v>
      </c>
      <c r="F6143" s="9" t="n">
        <v>43987</v>
      </c>
      <c r="G6143" s="9" t="n">
        <v>43995</v>
      </c>
      <c r="H6143" s="10" t="s">
        <v>36</v>
      </c>
      <c r="I6143" s="0" t="n">
        <v>16</v>
      </c>
      <c r="J6143" s="0" t="n">
        <v>18</v>
      </c>
      <c r="K6143" s="0" t="n">
        <v>203</v>
      </c>
      <c r="L6143" s="0" t="n">
        <v>9</v>
      </c>
      <c r="M6143" s="0" t="n">
        <v>8</v>
      </c>
      <c r="N6143" s="11" t="n">
        <v>0.1</v>
      </c>
      <c r="O6143" s="12" t="n">
        <v>2738.96</v>
      </c>
      <c r="P6143" s="12" t="n">
        <v>3912.8</v>
      </c>
      <c r="Q6143" s="12" t="n">
        <f aca="false">M6143*P6143*(1-N6143)</f>
        <v>28172.16</v>
      </c>
      <c r="R6143" s="12" t="n">
        <f aca="false">M6143*O6143</f>
        <v>21911.68</v>
      </c>
      <c r="S6143" s="12" t="n">
        <f aca="false">Q6143-R6143</f>
        <v>6260.48</v>
      </c>
      <c r="T6143" s="11" t="n">
        <f aca="false">IFERROR(S6143/Q6143,0)</f>
        <v>0.222222222222222</v>
      </c>
      <c r="U6143" s="13" t="n">
        <f aca="false">F6143-E6143</f>
        <v>7</v>
      </c>
      <c r="V6143" s="13" t="n">
        <f aca="false">G6143-F6143</f>
        <v>8</v>
      </c>
      <c r="W6143" s="13" t="n">
        <f aca="false">G6143-E6143</f>
        <v>15</v>
      </c>
      <c r="X6143" s="10" t="n">
        <f aca="false">YEAR(E6143)</f>
        <v>2020</v>
      </c>
      <c r="Y6143" s="0" t="str">
        <f aca="false">TEXT(E6143,"yyyy-mm")</f>
        <v>2020-05</v>
      </c>
      <c r="Z6143" s="0" t="str">
        <f aca="false">"Q"&amp;ROUNDUP(MONTH(E6143)/3,0)&amp;"-"&amp;YEAR(E6143)</f>
        <v>Q2-2020</v>
      </c>
    </row>
    <row r="6144" customFormat="false" ht="14.25" hidden="false" customHeight="false" outlineLevel="0" collapsed="false">
      <c r="A6144" s="0" t="s">
        <v>6186</v>
      </c>
      <c r="B6144" s="0" t="s">
        <v>38</v>
      </c>
      <c r="C6144" s="0" t="s">
        <v>39</v>
      </c>
      <c r="D6144" s="9" t="n">
        <v>43900</v>
      </c>
      <c r="E6144" s="9" t="n">
        <v>43980</v>
      </c>
      <c r="F6144" s="9" t="n">
        <v>44000</v>
      </c>
      <c r="G6144" s="9" t="n">
        <v>44003</v>
      </c>
      <c r="H6144" s="10" t="s">
        <v>36</v>
      </c>
      <c r="I6144" s="0" t="n">
        <v>13</v>
      </c>
      <c r="J6144" s="0" t="n">
        <v>50</v>
      </c>
      <c r="K6144" s="0" t="n">
        <v>130</v>
      </c>
      <c r="L6144" s="0" t="n">
        <v>31</v>
      </c>
      <c r="M6144" s="0" t="n">
        <v>6</v>
      </c>
      <c r="N6144" s="11" t="n">
        <v>0.075</v>
      </c>
      <c r="O6144" s="12" t="n">
        <v>1065.3</v>
      </c>
      <c r="P6144" s="12" t="n">
        <v>2010</v>
      </c>
      <c r="Q6144" s="12" t="n">
        <f aca="false">M6144*P6144*(1-N6144)</f>
        <v>11155.5</v>
      </c>
      <c r="R6144" s="12" t="n">
        <f aca="false">M6144*O6144</f>
        <v>6391.8</v>
      </c>
      <c r="S6144" s="12" t="n">
        <f aca="false">Q6144-R6144</f>
        <v>4763.7</v>
      </c>
      <c r="T6144" s="11" t="n">
        <f aca="false">IFERROR(S6144/Q6144,0)</f>
        <v>0.427027027027027</v>
      </c>
      <c r="U6144" s="13" t="n">
        <f aca="false">F6144-E6144</f>
        <v>20</v>
      </c>
      <c r="V6144" s="13" t="n">
        <f aca="false">G6144-F6144</f>
        <v>3</v>
      </c>
      <c r="W6144" s="13" t="n">
        <f aca="false">G6144-E6144</f>
        <v>23</v>
      </c>
      <c r="X6144" s="10" t="n">
        <f aca="false">YEAR(E6144)</f>
        <v>2020</v>
      </c>
      <c r="Y6144" s="0" t="str">
        <f aca="false">TEXT(E6144,"yyyy-mm")</f>
        <v>2020-05</v>
      </c>
      <c r="Z6144" s="0" t="str">
        <f aca="false">"Q"&amp;ROUNDUP(MONTH(E6144)/3,0)&amp;"-"&amp;YEAR(E6144)</f>
        <v>Q2-2020</v>
      </c>
    </row>
    <row r="6145" customFormat="false" ht="14.25" hidden="false" customHeight="false" outlineLevel="0" collapsed="false">
      <c r="A6145" s="0" t="s">
        <v>6187</v>
      </c>
      <c r="B6145" s="0" t="s">
        <v>38</v>
      </c>
      <c r="C6145" s="0" t="s">
        <v>79</v>
      </c>
      <c r="D6145" s="9" t="n">
        <v>43900</v>
      </c>
      <c r="E6145" s="9" t="n">
        <v>43980</v>
      </c>
      <c r="F6145" s="9" t="n">
        <v>43998</v>
      </c>
      <c r="G6145" s="9" t="n">
        <v>44003</v>
      </c>
      <c r="H6145" s="10" t="s">
        <v>36</v>
      </c>
      <c r="I6145" s="0" t="n">
        <v>17</v>
      </c>
      <c r="J6145" s="0" t="n">
        <v>41</v>
      </c>
      <c r="K6145" s="0" t="n">
        <v>83</v>
      </c>
      <c r="L6145" s="0" t="n">
        <v>33</v>
      </c>
      <c r="M6145" s="0" t="n">
        <v>1</v>
      </c>
      <c r="N6145" s="11" t="n">
        <v>0.05</v>
      </c>
      <c r="O6145" s="12" t="n">
        <v>1647.93</v>
      </c>
      <c r="P6145" s="12" t="n">
        <v>3832.4</v>
      </c>
      <c r="Q6145" s="12" t="n">
        <f aca="false">M6145*P6145*(1-N6145)</f>
        <v>3640.78</v>
      </c>
      <c r="R6145" s="12" t="n">
        <f aca="false">M6145*O6145</f>
        <v>1647.93</v>
      </c>
      <c r="S6145" s="12" t="n">
        <f aca="false">Q6145-R6145</f>
        <v>1992.85</v>
      </c>
      <c r="T6145" s="11" t="n">
        <f aca="false">IFERROR(S6145/Q6145,0)</f>
        <v>0.547368970385467</v>
      </c>
      <c r="U6145" s="13" t="n">
        <f aca="false">F6145-E6145</f>
        <v>18</v>
      </c>
      <c r="V6145" s="13" t="n">
        <f aca="false">G6145-F6145</f>
        <v>5</v>
      </c>
      <c r="W6145" s="13" t="n">
        <f aca="false">G6145-E6145</f>
        <v>23</v>
      </c>
      <c r="X6145" s="10" t="n">
        <f aca="false">YEAR(E6145)</f>
        <v>2020</v>
      </c>
      <c r="Y6145" s="0" t="str">
        <f aca="false">TEXT(E6145,"yyyy-mm")</f>
        <v>2020-05</v>
      </c>
      <c r="Z6145" s="0" t="str">
        <f aca="false">"Q"&amp;ROUNDUP(MONTH(E6145)/3,0)&amp;"-"&amp;YEAR(E6145)</f>
        <v>Q2-2020</v>
      </c>
    </row>
    <row r="6146" customFormat="false" ht="14.25" hidden="false" customHeight="false" outlineLevel="0" collapsed="false">
      <c r="A6146" s="0" t="s">
        <v>6188</v>
      </c>
      <c r="B6146" s="0" t="s">
        <v>34</v>
      </c>
      <c r="C6146" s="0" t="s">
        <v>39</v>
      </c>
      <c r="D6146" s="9" t="n">
        <v>43800</v>
      </c>
      <c r="E6146" s="9" t="n">
        <v>43980</v>
      </c>
      <c r="F6146" s="9" t="n">
        <v>43999</v>
      </c>
      <c r="G6146" s="9" t="n">
        <v>44007</v>
      </c>
      <c r="H6146" s="10" t="s">
        <v>36</v>
      </c>
      <c r="I6146" s="0" t="n">
        <v>8</v>
      </c>
      <c r="J6146" s="0" t="n">
        <v>18</v>
      </c>
      <c r="K6146" s="0" t="n">
        <v>170</v>
      </c>
      <c r="L6146" s="0" t="n">
        <v>7</v>
      </c>
      <c r="M6146" s="0" t="n">
        <v>4</v>
      </c>
      <c r="N6146" s="11" t="n">
        <v>0.05</v>
      </c>
      <c r="O6146" s="12" t="n">
        <v>718.78</v>
      </c>
      <c r="P6146" s="12" t="n">
        <v>998.3</v>
      </c>
      <c r="Q6146" s="12" t="n">
        <f aca="false">M6146*P6146*(1-N6146)</f>
        <v>3793.54</v>
      </c>
      <c r="R6146" s="12" t="n">
        <f aca="false">M6146*O6146</f>
        <v>2875.12</v>
      </c>
      <c r="S6146" s="12" t="n">
        <f aca="false">Q6146-R6146</f>
        <v>918.42</v>
      </c>
      <c r="T6146" s="11" t="n">
        <f aca="false">IFERROR(S6146/Q6146,0)</f>
        <v>0.242101045461495</v>
      </c>
      <c r="U6146" s="13" t="n">
        <f aca="false">F6146-E6146</f>
        <v>19</v>
      </c>
      <c r="V6146" s="13" t="n">
        <f aca="false">G6146-F6146</f>
        <v>8</v>
      </c>
      <c r="W6146" s="13" t="n">
        <f aca="false">G6146-E6146</f>
        <v>27</v>
      </c>
      <c r="X6146" s="10" t="n">
        <f aca="false">YEAR(E6146)</f>
        <v>2020</v>
      </c>
      <c r="Y6146" s="0" t="str">
        <f aca="false">TEXT(E6146,"yyyy-mm")</f>
        <v>2020-05</v>
      </c>
      <c r="Z6146" s="0" t="str">
        <f aca="false">"Q"&amp;ROUNDUP(MONTH(E6146)/3,0)&amp;"-"&amp;YEAR(E6146)</f>
        <v>Q2-2020</v>
      </c>
    </row>
    <row r="6147" customFormat="false" ht="14.25" hidden="false" customHeight="false" outlineLevel="0" collapsed="false">
      <c r="A6147" s="0" t="s">
        <v>6189</v>
      </c>
      <c r="B6147" s="0" t="s">
        <v>38</v>
      </c>
      <c r="C6147" s="0" t="s">
        <v>48</v>
      </c>
      <c r="D6147" s="9" t="n">
        <v>43900</v>
      </c>
      <c r="E6147" s="9" t="n">
        <v>43980</v>
      </c>
      <c r="F6147" s="9" t="n">
        <v>43996</v>
      </c>
      <c r="G6147" s="9" t="n">
        <v>44006</v>
      </c>
      <c r="H6147" s="10" t="s">
        <v>36</v>
      </c>
      <c r="I6147" s="0" t="n">
        <v>20</v>
      </c>
      <c r="J6147" s="0" t="n">
        <v>4</v>
      </c>
      <c r="K6147" s="0" t="n">
        <v>52</v>
      </c>
      <c r="L6147" s="0" t="n">
        <v>11</v>
      </c>
      <c r="M6147" s="0" t="n">
        <v>6</v>
      </c>
      <c r="N6147" s="11" t="n">
        <v>0.15</v>
      </c>
      <c r="O6147" s="12" t="n">
        <v>510.94</v>
      </c>
      <c r="P6147" s="12" t="n">
        <v>1246.2</v>
      </c>
      <c r="Q6147" s="12" t="n">
        <f aca="false">M6147*P6147*(1-N6147)</f>
        <v>6355.62</v>
      </c>
      <c r="R6147" s="12" t="n">
        <f aca="false">M6147*O6147</f>
        <v>3065.64</v>
      </c>
      <c r="S6147" s="12" t="n">
        <f aca="false">Q6147-R6147</f>
        <v>3289.98</v>
      </c>
      <c r="T6147" s="11" t="n">
        <f aca="false">IFERROR(S6147/Q6147,0)</f>
        <v>0.517648946916273</v>
      </c>
      <c r="U6147" s="13" t="n">
        <f aca="false">F6147-E6147</f>
        <v>16</v>
      </c>
      <c r="V6147" s="13" t="n">
        <f aca="false">G6147-F6147</f>
        <v>10</v>
      </c>
      <c r="W6147" s="13" t="n">
        <f aca="false">G6147-E6147</f>
        <v>26</v>
      </c>
      <c r="X6147" s="10" t="n">
        <f aca="false">YEAR(E6147)</f>
        <v>2020</v>
      </c>
      <c r="Y6147" s="0" t="str">
        <f aca="false">TEXT(E6147,"yyyy-mm")</f>
        <v>2020-05</v>
      </c>
      <c r="Z6147" s="0" t="str">
        <f aca="false">"Q"&amp;ROUNDUP(MONTH(E6147)/3,0)&amp;"-"&amp;YEAR(E6147)</f>
        <v>Q2-2020</v>
      </c>
    </row>
    <row r="6148" customFormat="false" ht="14.25" hidden="false" customHeight="false" outlineLevel="0" collapsed="false">
      <c r="A6148" s="0" t="s">
        <v>6190</v>
      </c>
      <c r="B6148" s="0" t="s">
        <v>43</v>
      </c>
      <c r="C6148" s="0" t="s">
        <v>48</v>
      </c>
      <c r="D6148" s="9" t="n">
        <v>43900</v>
      </c>
      <c r="E6148" s="9" t="n">
        <v>43980</v>
      </c>
      <c r="F6148" s="9" t="n">
        <v>43990</v>
      </c>
      <c r="G6148" s="9" t="n">
        <v>43992</v>
      </c>
      <c r="H6148" s="10" t="s">
        <v>36</v>
      </c>
      <c r="I6148" s="0" t="n">
        <v>27</v>
      </c>
      <c r="J6148" s="0" t="n">
        <v>30</v>
      </c>
      <c r="K6148" s="0" t="n">
        <v>49</v>
      </c>
      <c r="L6148" s="0" t="n">
        <v>10</v>
      </c>
      <c r="M6148" s="0" t="n">
        <v>4</v>
      </c>
      <c r="N6148" s="11" t="n">
        <v>0.1</v>
      </c>
      <c r="O6148" s="12" t="n">
        <v>1323.25</v>
      </c>
      <c r="P6148" s="12" t="n">
        <v>1675</v>
      </c>
      <c r="Q6148" s="12" t="n">
        <f aca="false">M6148*P6148*(1-N6148)</f>
        <v>6030</v>
      </c>
      <c r="R6148" s="12" t="n">
        <f aca="false">M6148*O6148</f>
        <v>5293</v>
      </c>
      <c r="S6148" s="12" t="n">
        <f aca="false">Q6148-R6148</f>
        <v>737</v>
      </c>
      <c r="T6148" s="11" t="n">
        <f aca="false">IFERROR(S6148/Q6148,0)</f>
        <v>0.122222222222222</v>
      </c>
      <c r="U6148" s="13" t="n">
        <f aca="false">F6148-E6148</f>
        <v>10</v>
      </c>
      <c r="V6148" s="13" t="n">
        <f aca="false">G6148-F6148</f>
        <v>2</v>
      </c>
      <c r="W6148" s="13" t="n">
        <f aca="false">G6148-E6148</f>
        <v>12</v>
      </c>
      <c r="X6148" s="10" t="n">
        <f aca="false">YEAR(E6148)</f>
        <v>2020</v>
      </c>
      <c r="Y6148" s="0" t="str">
        <f aca="false">TEXT(E6148,"yyyy-mm")</f>
        <v>2020-05</v>
      </c>
      <c r="Z6148" s="0" t="str">
        <f aca="false">"Q"&amp;ROUNDUP(MONTH(E6148)/3,0)&amp;"-"&amp;YEAR(E6148)</f>
        <v>Q2-2020</v>
      </c>
    </row>
    <row r="6149" customFormat="false" ht="14.25" hidden="false" customHeight="false" outlineLevel="0" collapsed="false">
      <c r="A6149" s="0" t="s">
        <v>6191</v>
      </c>
      <c r="B6149" s="0" t="s">
        <v>38</v>
      </c>
      <c r="C6149" s="0" t="s">
        <v>39</v>
      </c>
      <c r="D6149" s="9" t="n">
        <v>43800</v>
      </c>
      <c r="E6149" s="9" t="n">
        <v>43981</v>
      </c>
      <c r="F6149" s="9" t="n">
        <v>43991</v>
      </c>
      <c r="G6149" s="9" t="n">
        <v>44001</v>
      </c>
      <c r="H6149" s="10" t="s">
        <v>36</v>
      </c>
      <c r="I6149" s="0" t="n">
        <v>18</v>
      </c>
      <c r="J6149" s="0" t="n">
        <v>49</v>
      </c>
      <c r="K6149" s="0" t="n">
        <v>188</v>
      </c>
      <c r="L6149" s="0" t="n">
        <v>12</v>
      </c>
      <c r="M6149" s="0" t="n">
        <v>6</v>
      </c>
      <c r="N6149" s="11" t="n">
        <v>0.1</v>
      </c>
      <c r="O6149" s="12" t="n">
        <v>1175.45</v>
      </c>
      <c r="P6149" s="12" t="n">
        <v>1728.6</v>
      </c>
      <c r="Q6149" s="12" t="n">
        <f aca="false">M6149*P6149*(1-N6149)</f>
        <v>9334.44</v>
      </c>
      <c r="R6149" s="12" t="n">
        <f aca="false">M6149*O6149</f>
        <v>7052.7</v>
      </c>
      <c r="S6149" s="12" t="n">
        <f aca="false">Q6149-R6149</f>
        <v>2281.74</v>
      </c>
      <c r="T6149" s="11" t="n">
        <f aca="false">IFERROR(S6149/Q6149,0)</f>
        <v>0.244443158882589</v>
      </c>
      <c r="U6149" s="13" t="n">
        <f aca="false">F6149-E6149</f>
        <v>10</v>
      </c>
      <c r="V6149" s="13" t="n">
        <f aca="false">G6149-F6149</f>
        <v>10</v>
      </c>
      <c r="W6149" s="13" t="n">
        <f aca="false">G6149-E6149</f>
        <v>20</v>
      </c>
      <c r="X6149" s="10" t="n">
        <f aca="false">YEAR(E6149)</f>
        <v>2020</v>
      </c>
      <c r="Y6149" s="0" t="str">
        <f aca="false">TEXT(E6149,"yyyy-mm")</f>
        <v>2020-05</v>
      </c>
      <c r="Z6149" s="0" t="str">
        <f aca="false">"Q"&amp;ROUNDUP(MONTH(E6149)/3,0)&amp;"-"&amp;YEAR(E6149)</f>
        <v>Q2-2020</v>
      </c>
    </row>
    <row r="6150" customFormat="false" ht="14.25" hidden="false" customHeight="false" outlineLevel="0" collapsed="false">
      <c r="A6150" s="0" t="s">
        <v>6192</v>
      </c>
      <c r="B6150" s="0" t="s">
        <v>38</v>
      </c>
      <c r="C6150" s="0" t="s">
        <v>48</v>
      </c>
      <c r="D6150" s="9" t="n">
        <v>43900</v>
      </c>
      <c r="E6150" s="9" t="n">
        <v>43981</v>
      </c>
      <c r="F6150" s="9" t="n">
        <v>43998</v>
      </c>
      <c r="G6150" s="9" t="n">
        <v>44003</v>
      </c>
      <c r="H6150" s="10" t="s">
        <v>36</v>
      </c>
      <c r="I6150" s="0" t="n">
        <v>19</v>
      </c>
      <c r="J6150" s="0" t="n">
        <v>15</v>
      </c>
      <c r="K6150" s="0" t="n">
        <v>7</v>
      </c>
      <c r="L6150" s="0" t="n">
        <v>8</v>
      </c>
      <c r="M6150" s="0" t="n">
        <v>6</v>
      </c>
      <c r="N6150" s="11" t="n">
        <v>0.075</v>
      </c>
      <c r="O6150" s="12" t="n">
        <v>1071.73</v>
      </c>
      <c r="P6150" s="12" t="n">
        <v>1728.6</v>
      </c>
      <c r="Q6150" s="12" t="n">
        <f aca="false">M6150*P6150*(1-N6150)</f>
        <v>9593.73</v>
      </c>
      <c r="R6150" s="12" t="n">
        <f aca="false">M6150*O6150</f>
        <v>6430.38</v>
      </c>
      <c r="S6150" s="12" t="n">
        <f aca="false">Q6150-R6150</f>
        <v>3163.35</v>
      </c>
      <c r="T6150" s="11" t="n">
        <f aca="false">IFERROR(S6150/Q6150,0)</f>
        <v>0.32973098054667</v>
      </c>
      <c r="U6150" s="13" t="n">
        <f aca="false">F6150-E6150</f>
        <v>17</v>
      </c>
      <c r="V6150" s="13" t="n">
        <f aca="false">G6150-F6150</f>
        <v>5</v>
      </c>
      <c r="W6150" s="13" t="n">
        <f aca="false">G6150-E6150</f>
        <v>22</v>
      </c>
      <c r="X6150" s="10" t="n">
        <f aca="false">YEAR(E6150)</f>
        <v>2020</v>
      </c>
      <c r="Y6150" s="0" t="str">
        <f aca="false">TEXT(E6150,"yyyy-mm")</f>
        <v>2020-05</v>
      </c>
      <c r="Z6150" s="0" t="str">
        <f aca="false">"Q"&amp;ROUNDUP(MONTH(E6150)/3,0)&amp;"-"&amp;YEAR(E6150)</f>
        <v>Q2-2020</v>
      </c>
    </row>
    <row r="6151" customFormat="false" ht="14.25" hidden="false" customHeight="false" outlineLevel="0" collapsed="false">
      <c r="A6151" s="0" t="s">
        <v>6193</v>
      </c>
      <c r="B6151" s="0" t="s">
        <v>34</v>
      </c>
      <c r="C6151" s="0" t="s">
        <v>39</v>
      </c>
      <c r="D6151" s="9" t="n">
        <v>43900</v>
      </c>
      <c r="E6151" s="9" t="n">
        <v>43981</v>
      </c>
      <c r="F6151" s="9" t="n">
        <v>43984</v>
      </c>
      <c r="G6151" s="9" t="n">
        <v>43989</v>
      </c>
      <c r="H6151" s="10" t="s">
        <v>36</v>
      </c>
      <c r="I6151" s="0" t="n">
        <v>5</v>
      </c>
      <c r="J6151" s="0" t="n">
        <v>17</v>
      </c>
      <c r="K6151" s="0" t="n">
        <v>186</v>
      </c>
      <c r="L6151" s="0" t="n">
        <v>26</v>
      </c>
      <c r="M6151" s="0" t="n">
        <v>8</v>
      </c>
      <c r="N6151" s="11" t="n">
        <v>0.05</v>
      </c>
      <c r="O6151" s="12" t="n">
        <v>1299.06</v>
      </c>
      <c r="P6151" s="12" t="n">
        <v>1882.7</v>
      </c>
      <c r="Q6151" s="12" t="n">
        <f aca="false">M6151*P6151*(1-N6151)</f>
        <v>14308.52</v>
      </c>
      <c r="R6151" s="12" t="n">
        <f aca="false">M6151*O6151</f>
        <v>10392.48</v>
      </c>
      <c r="S6151" s="12" t="n">
        <f aca="false">Q6151-R6151</f>
        <v>3916.04</v>
      </c>
      <c r="T6151" s="11" t="n">
        <f aca="false">IFERROR(S6151/Q6151,0)</f>
        <v>0.273685887848639</v>
      </c>
      <c r="U6151" s="13" t="n">
        <f aca="false">F6151-E6151</f>
        <v>3</v>
      </c>
      <c r="V6151" s="13" t="n">
        <f aca="false">G6151-F6151</f>
        <v>5</v>
      </c>
      <c r="W6151" s="13" t="n">
        <f aca="false">G6151-E6151</f>
        <v>8</v>
      </c>
      <c r="X6151" s="10" t="n">
        <f aca="false">YEAR(E6151)</f>
        <v>2020</v>
      </c>
      <c r="Y6151" s="0" t="str">
        <f aca="false">TEXT(E6151,"yyyy-mm")</f>
        <v>2020-05</v>
      </c>
      <c r="Z6151" s="0" t="str">
        <f aca="false">"Q"&amp;ROUNDUP(MONTH(E6151)/3,0)&amp;"-"&amp;YEAR(E6151)</f>
        <v>Q2-2020</v>
      </c>
    </row>
    <row r="6152" customFormat="false" ht="14.25" hidden="false" customHeight="false" outlineLevel="0" collapsed="false">
      <c r="A6152" s="0" t="s">
        <v>6194</v>
      </c>
      <c r="B6152" s="0" t="s">
        <v>43</v>
      </c>
      <c r="C6152" s="0" t="s">
        <v>79</v>
      </c>
      <c r="D6152" s="9" t="n">
        <v>43900</v>
      </c>
      <c r="E6152" s="9" t="n">
        <v>43981</v>
      </c>
      <c r="F6152" s="9" t="n">
        <v>44003</v>
      </c>
      <c r="G6152" s="9" t="n">
        <v>44008</v>
      </c>
      <c r="H6152" s="10" t="s">
        <v>36</v>
      </c>
      <c r="I6152" s="0" t="n">
        <v>28</v>
      </c>
      <c r="J6152" s="0" t="n">
        <v>44</v>
      </c>
      <c r="K6152" s="0" t="n">
        <v>73</v>
      </c>
      <c r="L6152" s="0" t="n">
        <v>21</v>
      </c>
      <c r="M6152" s="0" t="n">
        <v>6</v>
      </c>
      <c r="N6152" s="11" t="n">
        <v>0.075</v>
      </c>
      <c r="O6152" s="12" t="n">
        <v>512.15</v>
      </c>
      <c r="P6152" s="12" t="n">
        <v>984.9</v>
      </c>
      <c r="Q6152" s="12" t="n">
        <f aca="false">M6152*P6152*(1-N6152)</f>
        <v>5466.195</v>
      </c>
      <c r="R6152" s="12" t="n">
        <f aca="false">M6152*O6152</f>
        <v>3072.9</v>
      </c>
      <c r="S6152" s="12" t="n">
        <f aca="false">Q6152-R6152</f>
        <v>2393.295</v>
      </c>
      <c r="T6152" s="11" t="n">
        <f aca="false">IFERROR(S6152/Q6152,0)</f>
        <v>0.437835642526474</v>
      </c>
      <c r="U6152" s="13" t="n">
        <f aca="false">F6152-E6152</f>
        <v>22</v>
      </c>
      <c r="V6152" s="13" t="n">
        <f aca="false">G6152-F6152</f>
        <v>5</v>
      </c>
      <c r="W6152" s="13" t="n">
        <f aca="false">G6152-E6152</f>
        <v>27</v>
      </c>
      <c r="X6152" s="10" t="n">
        <f aca="false">YEAR(E6152)</f>
        <v>2020</v>
      </c>
      <c r="Y6152" s="0" t="str">
        <f aca="false">TEXT(E6152,"yyyy-mm")</f>
        <v>2020-05</v>
      </c>
      <c r="Z6152" s="0" t="str">
        <f aca="false">"Q"&amp;ROUNDUP(MONTH(E6152)/3,0)&amp;"-"&amp;YEAR(E6152)</f>
        <v>Q2-2020</v>
      </c>
    </row>
    <row r="6153" customFormat="false" ht="14.25" hidden="false" customHeight="false" outlineLevel="0" collapsed="false">
      <c r="A6153" s="0" t="s">
        <v>6195</v>
      </c>
      <c r="B6153" s="0" t="s">
        <v>38</v>
      </c>
      <c r="C6153" s="0" t="s">
        <v>48</v>
      </c>
      <c r="D6153" s="9" t="n">
        <v>43900</v>
      </c>
      <c r="E6153" s="9" t="n">
        <v>43981</v>
      </c>
      <c r="F6153" s="9" t="n">
        <v>43987</v>
      </c>
      <c r="G6153" s="9" t="n">
        <v>43994</v>
      </c>
      <c r="H6153" s="10" t="s">
        <v>36</v>
      </c>
      <c r="I6153" s="0" t="n">
        <v>16</v>
      </c>
      <c r="J6153" s="0" t="n">
        <v>14</v>
      </c>
      <c r="K6153" s="0" t="n">
        <v>33</v>
      </c>
      <c r="L6153" s="0" t="n">
        <v>18</v>
      </c>
      <c r="M6153" s="0" t="n">
        <v>6</v>
      </c>
      <c r="N6153" s="11" t="n">
        <v>0.05</v>
      </c>
      <c r="O6153" s="12" t="n">
        <v>1061.28</v>
      </c>
      <c r="P6153" s="12" t="n">
        <v>1326.6</v>
      </c>
      <c r="Q6153" s="12" t="n">
        <f aca="false">M6153*P6153*(1-N6153)</f>
        <v>7561.62</v>
      </c>
      <c r="R6153" s="12" t="n">
        <f aca="false">M6153*O6153</f>
        <v>6367.68</v>
      </c>
      <c r="S6153" s="12" t="n">
        <f aca="false">Q6153-R6153</f>
        <v>1193.94</v>
      </c>
      <c r="T6153" s="11" t="n">
        <f aca="false">IFERROR(S6153/Q6153,0)</f>
        <v>0.157894736842105</v>
      </c>
      <c r="U6153" s="13" t="n">
        <f aca="false">F6153-E6153</f>
        <v>6</v>
      </c>
      <c r="V6153" s="13" t="n">
        <f aca="false">G6153-F6153</f>
        <v>7</v>
      </c>
      <c r="W6153" s="13" t="n">
        <f aca="false">G6153-E6153</f>
        <v>13</v>
      </c>
      <c r="X6153" s="10" t="n">
        <f aca="false">YEAR(E6153)</f>
        <v>2020</v>
      </c>
      <c r="Y6153" s="0" t="str">
        <f aca="false">TEXT(E6153,"yyyy-mm")</f>
        <v>2020-05</v>
      </c>
      <c r="Z6153" s="0" t="str">
        <f aca="false">"Q"&amp;ROUNDUP(MONTH(E6153)/3,0)&amp;"-"&amp;YEAR(E6153)</f>
        <v>Q2-2020</v>
      </c>
    </row>
    <row r="6154" customFormat="false" ht="14.25" hidden="false" customHeight="false" outlineLevel="0" collapsed="false">
      <c r="A6154" s="0" t="s">
        <v>6196</v>
      </c>
      <c r="B6154" s="0" t="s">
        <v>43</v>
      </c>
      <c r="C6154" s="0" t="s">
        <v>79</v>
      </c>
      <c r="D6154" s="9" t="n">
        <v>43900</v>
      </c>
      <c r="E6154" s="9" t="n">
        <v>43981</v>
      </c>
      <c r="F6154" s="9" t="n">
        <v>44001</v>
      </c>
      <c r="G6154" s="9" t="n">
        <v>44005</v>
      </c>
      <c r="H6154" s="10" t="s">
        <v>36</v>
      </c>
      <c r="I6154" s="0" t="n">
        <v>27</v>
      </c>
      <c r="J6154" s="0" t="n">
        <v>11</v>
      </c>
      <c r="K6154" s="0" t="n">
        <v>76</v>
      </c>
      <c r="L6154" s="0" t="n">
        <v>32</v>
      </c>
      <c r="M6154" s="0" t="n">
        <v>5</v>
      </c>
      <c r="N6154" s="11" t="n">
        <v>0.075</v>
      </c>
      <c r="O6154" s="12" t="n">
        <v>2439.94</v>
      </c>
      <c r="P6154" s="12" t="n">
        <v>3999.9</v>
      </c>
      <c r="Q6154" s="12" t="n">
        <f aca="false">M6154*P6154*(1-N6154)</f>
        <v>18499.5375</v>
      </c>
      <c r="R6154" s="12" t="n">
        <f aca="false">M6154*O6154</f>
        <v>12199.7</v>
      </c>
      <c r="S6154" s="12" t="n">
        <f aca="false">Q6154-R6154</f>
        <v>6299.8375</v>
      </c>
      <c r="T6154" s="11" t="n">
        <f aca="false">IFERROR(S6154/Q6154,0)</f>
        <v>0.340540270263513</v>
      </c>
      <c r="U6154" s="13" t="n">
        <f aca="false">F6154-E6154</f>
        <v>20</v>
      </c>
      <c r="V6154" s="13" t="n">
        <f aca="false">G6154-F6154</f>
        <v>4</v>
      </c>
      <c r="W6154" s="13" t="n">
        <f aca="false">G6154-E6154</f>
        <v>24</v>
      </c>
      <c r="X6154" s="10" t="n">
        <f aca="false">YEAR(E6154)</f>
        <v>2020</v>
      </c>
      <c r="Y6154" s="0" t="str">
        <f aca="false">TEXT(E6154,"yyyy-mm")</f>
        <v>2020-05</v>
      </c>
      <c r="Z6154" s="0" t="str">
        <f aca="false">"Q"&amp;ROUNDUP(MONTH(E6154)/3,0)&amp;"-"&amp;YEAR(E6154)</f>
        <v>Q2-2020</v>
      </c>
    </row>
    <row r="6155" customFormat="false" ht="14.25" hidden="false" customHeight="false" outlineLevel="0" collapsed="false">
      <c r="A6155" s="0" t="s">
        <v>6197</v>
      </c>
      <c r="B6155" s="0" t="s">
        <v>34</v>
      </c>
      <c r="C6155" s="0" t="s">
        <v>39</v>
      </c>
      <c r="D6155" s="9" t="n">
        <v>43900</v>
      </c>
      <c r="E6155" s="9" t="n">
        <v>43981</v>
      </c>
      <c r="F6155" s="9" t="n">
        <v>43990</v>
      </c>
      <c r="G6155" s="9" t="n">
        <v>43991</v>
      </c>
      <c r="H6155" s="10" t="s">
        <v>36</v>
      </c>
      <c r="I6155" s="0" t="n">
        <v>9</v>
      </c>
      <c r="J6155" s="0" t="n">
        <v>21</v>
      </c>
      <c r="K6155" s="0" t="n">
        <v>150</v>
      </c>
      <c r="L6155" s="0" t="n">
        <v>29</v>
      </c>
      <c r="M6155" s="0" t="n">
        <v>6</v>
      </c>
      <c r="N6155" s="11" t="n">
        <v>0.15</v>
      </c>
      <c r="O6155" s="12" t="n">
        <v>1189.52</v>
      </c>
      <c r="P6155" s="12" t="n">
        <v>1802.3</v>
      </c>
      <c r="Q6155" s="12" t="n">
        <f aca="false">M6155*P6155*(1-N6155)</f>
        <v>9191.73</v>
      </c>
      <c r="R6155" s="12" t="n">
        <f aca="false">M6155*O6155</f>
        <v>7137.12</v>
      </c>
      <c r="S6155" s="12" t="n">
        <f aca="false">Q6155-R6155</f>
        <v>2054.61</v>
      </c>
      <c r="T6155" s="11" t="n">
        <f aca="false">IFERROR(S6155/Q6155,0)</f>
        <v>0.22352810624333</v>
      </c>
      <c r="U6155" s="13" t="n">
        <f aca="false">F6155-E6155</f>
        <v>9</v>
      </c>
      <c r="V6155" s="13" t="n">
        <f aca="false">G6155-F6155</f>
        <v>1</v>
      </c>
      <c r="W6155" s="13" t="n">
        <f aca="false">G6155-E6155</f>
        <v>10</v>
      </c>
      <c r="X6155" s="10" t="n">
        <f aca="false">YEAR(E6155)</f>
        <v>2020</v>
      </c>
      <c r="Y6155" s="0" t="str">
        <f aca="false">TEXT(E6155,"yyyy-mm")</f>
        <v>2020-05</v>
      </c>
      <c r="Z6155" s="0" t="str">
        <f aca="false">"Q"&amp;ROUNDUP(MONTH(E6155)/3,0)&amp;"-"&amp;YEAR(E6155)</f>
        <v>Q2-2020</v>
      </c>
    </row>
    <row r="6156" customFormat="false" ht="14.25" hidden="false" customHeight="false" outlineLevel="0" collapsed="false">
      <c r="A6156" s="0" t="s">
        <v>6198</v>
      </c>
      <c r="B6156" s="0" t="s">
        <v>41</v>
      </c>
      <c r="C6156" s="0" t="s">
        <v>39</v>
      </c>
      <c r="D6156" s="9" t="n">
        <v>43800</v>
      </c>
      <c r="E6156" s="9" t="n">
        <v>43981</v>
      </c>
      <c r="F6156" s="9" t="n">
        <v>44001</v>
      </c>
      <c r="G6156" s="9" t="n">
        <v>44006</v>
      </c>
      <c r="H6156" s="10" t="s">
        <v>36</v>
      </c>
      <c r="I6156" s="0" t="n">
        <v>22</v>
      </c>
      <c r="J6156" s="0" t="n">
        <v>26</v>
      </c>
      <c r="K6156" s="0" t="n">
        <v>121</v>
      </c>
      <c r="L6156" s="0" t="n">
        <v>32</v>
      </c>
      <c r="M6156" s="0" t="n">
        <v>7</v>
      </c>
      <c r="N6156" s="11" t="n">
        <v>0.05</v>
      </c>
      <c r="O6156" s="12" t="n">
        <v>527.63</v>
      </c>
      <c r="P6156" s="12" t="n">
        <v>1172.5</v>
      </c>
      <c r="Q6156" s="12" t="n">
        <f aca="false">M6156*P6156*(1-N6156)</f>
        <v>7797.125</v>
      </c>
      <c r="R6156" s="12" t="n">
        <f aca="false">M6156*O6156</f>
        <v>3693.41</v>
      </c>
      <c r="S6156" s="12" t="n">
        <f aca="false">Q6156-R6156</f>
        <v>4103.715</v>
      </c>
      <c r="T6156" s="11" t="n">
        <f aca="false">IFERROR(S6156/Q6156,0)</f>
        <v>0.526311300639659</v>
      </c>
      <c r="U6156" s="13" t="n">
        <f aca="false">F6156-E6156</f>
        <v>20</v>
      </c>
      <c r="V6156" s="13" t="n">
        <f aca="false">G6156-F6156</f>
        <v>5</v>
      </c>
      <c r="W6156" s="13" t="n">
        <f aca="false">G6156-E6156</f>
        <v>25</v>
      </c>
      <c r="X6156" s="10" t="n">
        <f aca="false">YEAR(E6156)</f>
        <v>2020</v>
      </c>
      <c r="Y6156" s="0" t="str">
        <f aca="false">TEXT(E6156,"yyyy-mm")</f>
        <v>2020-05</v>
      </c>
      <c r="Z6156" s="0" t="str">
        <f aca="false">"Q"&amp;ROUNDUP(MONTH(E6156)/3,0)&amp;"-"&amp;YEAR(E6156)</f>
        <v>Q2-2020</v>
      </c>
    </row>
    <row r="6157" customFormat="false" ht="14.25" hidden="false" customHeight="false" outlineLevel="0" collapsed="false">
      <c r="A6157" s="0" t="s">
        <v>6199</v>
      </c>
      <c r="B6157" s="0" t="s">
        <v>41</v>
      </c>
      <c r="C6157" s="0" t="s">
        <v>39</v>
      </c>
      <c r="D6157" s="9" t="n">
        <v>43900</v>
      </c>
      <c r="E6157" s="9" t="n">
        <v>43981</v>
      </c>
      <c r="F6157" s="9" t="n">
        <v>44001</v>
      </c>
      <c r="G6157" s="9" t="n">
        <v>44007</v>
      </c>
      <c r="H6157" s="10" t="s">
        <v>36</v>
      </c>
      <c r="I6157" s="0" t="n">
        <v>25</v>
      </c>
      <c r="J6157" s="0" t="n">
        <v>49</v>
      </c>
      <c r="K6157" s="0" t="n">
        <v>163</v>
      </c>
      <c r="L6157" s="0" t="n">
        <v>29</v>
      </c>
      <c r="M6157" s="0" t="n">
        <v>8</v>
      </c>
      <c r="N6157" s="11" t="n">
        <v>0.075</v>
      </c>
      <c r="O6157" s="12" t="n">
        <v>2622.25</v>
      </c>
      <c r="P6157" s="12" t="n">
        <v>3973.1</v>
      </c>
      <c r="Q6157" s="12" t="n">
        <f aca="false">M6157*P6157*(1-N6157)</f>
        <v>29400.94</v>
      </c>
      <c r="R6157" s="12" t="n">
        <f aca="false">M6157*O6157</f>
        <v>20978</v>
      </c>
      <c r="S6157" s="12" t="n">
        <f aca="false">Q6157-R6157</f>
        <v>8422.94</v>
      </c>
      <c r="T6157" s="11" t="n">
        <f aca="false">IFERROR(S6157/Q6157,0)</f>
        <v>0.286485398085912</v>
      </c>
      <c r="U6157" s="13" t="n">
        <f aca="false">F6157-E6157</f>
        <v>20</v>
      </c>
      <c r="V6157" s="13" t="n">
        <f aca="false">G6157-F6157</f>
        <v>6</v>
      </c>
      <c r="W6157" s="13" t="n">
        <f aca="false">G6157-E6157</f>
        <v>26</v>
      </c>
      <c r="X6157" s="10" t="n">
        <f aca="false">YEAR(E6157)</f>
        <v>2020</v>
      </c>
      <c r="Y6157" s="0" t="str">
        <f aca="false">TEXT(E6157,"yyyy-mm")</f>
        <v>2020-05</v>
      </c>
      <c r="Z6157" s="0" t="str">
        <f aca="false">"Q"&amp;ROUNDUP(MONTH(E6157)/3,0)&amp;"-"&amp;YEAR(E6157)</f>
        <v>Q2-2020</v>
      </c>
    </row>
    <row r="6158" customFormat="false" ht="14.25" hidden="false" customHeight="false" outlineLevel="0" collapsed="false">
      <c r="A6158" s="0" t="s">
        <v>6200</v>
      </c>
      <c r="B6158" s="0" t="s">
        <v>38</v>
      </c>
      <c r="C6158" s="0" t="s">
        <v>48</v>
      </c>
      <c r="D6158" s="9" t="n">
        <v>43900</v>
      </c>
      <c r="E6158" s="9" t="n">
        <v>43981</v>
      </c>
      <c r="F6158" s="9" t="n">
        <v>44008</v>
      </c>
      <c r="G6158" s="9" t="n">
        <v>44011</v>
      </c>
      <c r="H6158" s="10" t="s">
        <v>36</v>
      </c>
      <c r="I6158" s="0" t="n">
        <v>13</v>
      </c>
      <c r="J6158" s="0" t="n">
        <v>23</v>
      </c>
      <c r="K6158" s="0" t="n">
        <v>56</v>
      </c>
      <c r="L6158" s="0" t="n">
        <v>20</v>
      </c>
      <c r="M6158" s="0" t="n">
        <v>4</v>
      </c>
      <c r="N6158" s="11" t="n">
        <v>0.15</v>
      </c>
      <c r="O6158" s="12" t="n">
        <v>900.88</v>
      </c>
      <c r="P6158" s="12" t="n">
        <v>1112.2</v>
      </c>
      <c r="Q6158" s="12" t="n">
        <f aca="false">M6158*P6158*(1-N6158)</f>
        <v>3781.48</v>
      </c>
      <c r="R6158" s="12" t="n">
        <f aca="false">M6158*O6158</f>
        <v>3603.52</v>
      </c>
      <c r="S6158" s="12" t="n">
        <f aca="false">Q6158-R6158</f>
        <v>177.96</v>
      </c>
      <c r="T6158" s="11" t="n">
        <f aca="false">IFERROR(S6158/Q6158,0)</f>
        <v>0.0470609391032083</v>
      </c>
      <c r="U6158" s="13" t="n">
        <f aca="false">F6158-E6158</f>
        <v>27</v>
      </c>
      <c r="V6158" s="13" t="n">
        <f aca="false">G6158-F6158</f>
        <v>3</v>
      </c>
      <c r="W6158" s="13" t="n">
        <f aca="false">G6158-E6158</f>
        <v>30</v>
      </c>
      <c r="X6158" s="10" t="n">
        <f aca="false">YEAR(E6158)</f>
        <v>2020</v>
      </c>
      <c r="Y6158" s="0" t="str">
        <f aca="false">TEXT(E6158,"yyyy-mm")</f>
        <v>2020-05</v>
      </c>
      <c r="Z6158" s="0" t="str">
        <f aca="false">"Q"&amp;ROUNDUP(MONTH(E6158)/3,0)&amp;"-"&amp;YEAR(E6158)</f>
        <v>Q2-2020</v>
      </c>
    </row>
    <row r="6159" customFormat="false" ht="14.25" hidden="false" customHeight="false" outlineLevel="0" collapsed="false">
      <c r="A6159" s="0" t="s">
        <v>6201</v>
      </c>
      <c r="B6159" s="0" t="s">
        <v>41</v>
      </c>
      <c r="C6159" s="0" t="s">
        <v>46</v>
      </c>
      <c r="D6159" s="9" t="n">
        <v>43900</v>
      </c>
      <c r="E6159" s="9" t="n">
        <v>43981</v>
      </c>
      <c r="F6159" s="9" t="n">
        <v>44006</v>
      </c>
      <c r="G6159" s="9" t="n">
        <v>44012</v>
      </c>
      <c r="H6159" s="10" t="s">
        <v>36</v>
      </c>
      <c r="I6159" s="0" t="n">
        <v>20</v>
      </c>
      <c r="J6159" s="0" t="n">
        <v>1</v>
      </c>
      <c r="K6159" s="0" t="n">
        <v>294</v>
      </c>
      <c r="L6159" s="0" t="n">
        <v>14</v>
      </c>
      <c r="M6159" s="0" t="n">
        <v>6</v>
      </c>
      <c r="N6159" s="11" t="n">
        <v>0.15</v>
      </c>
      <c r="O6159" s="12" t="n">
        <v>1657.45</v>
      </c>
      <c r="P6159" s="12" t="n">
        <v>3946.3</v>
      </c>
      <c r="Q6159" s="12" t="n">
        <f aca="false">M6159*P6159*(1-N6159)</f>
        <v>20126.13</v>
      </c>
      <c r="R6159" s="12" t="n">
        <f aca="false">M6159*O6159</f>
        <v>9944.7</v>
      </c>
      <c r="S6159" s="12" t="n">
        <f aca="false">Q6159-R6159</f>
        <v>10181.43</v>
      </c>
      <c r="T6159" s="11" t="n">
        <f aca="false">IFERROR(S6159/Q6159,0)</f>
        <v>0.505881160461549</v>
      </c>
      <c r="U6159" s="13" t="n">
        <f aca="false">F6159-E6159</f>
        <v>25</v>
      </c>
      <c r="V6159" s="13" t="n">
        <f aca="false">G6159-F6159</f>
        <v>6</v>
      </c>
      <c r="W6159" s="13" t="n">
        <f aca="false">G6159-E6159</f>
        <v>31</v>
      </c>
      <c r="X6159" s="10" t="n">
        <f aca="false">YEAR(E6159)</f>
        <v>2020</v>
      </c>
      <c r="Y6159" s="0" t="str">
        <f aca="false">TEXT(E6159,"yyyy-mm")</f>
        <v>2020-05</v>
      </c>
      <c r="Z6159" s="0" t="str">
        <f aca="false">"Q"&amp;ROUNDUP(MONTH(E6159)/3,0)&amp;"-"&amp;YEAR(E6159)</f>
        <v>Q2-2020</v>
      </c>
    </row>
    <row r="6160" customFormat="false" ht="14.25" hidden="false" customHeight="false" outlineLevel="0" collapsed="false">
      <c r="A6160" s="0" t="s">
        <v>6202</v>
      </c>
      <c r="B6160" s="0" t="s">
        <v>41</v>
      </c>
      <c r="C6160" s="0" t="s">
        <v>46</v>
      </c>
      <c r="D6160" s="9" t="n">
        <v>43900</v>
      </c>
      <c r="E6160" s="9" t="n">
        <v>43982</v>
      </c>
      <c r="F6160" s="9" t="n">
        <v>44010</v>
      </c>
      <c r="G6160" s="9" t="n">
        <v>44015</v>
      </c>
      <c r="H6160" s="10" t="s">
        <v>36</v>
      </c>
      <c r="I6160" s="0" t="n">
        <v>25</v>
      </c>
      <c r="J6160" s="0" t="n">
        <v>50</v>
      </c>
      <c r="K6160" s="0" t="n">
        <v>266</v>
      </c>
      <c r="L6160" s="0" t="n">
        <v>6</v>
      </c>
      <c r="M6160" s="0" t="n">
        <v>2</v>
      </c>
      <c r="N6160" s="11" t="n">
        <v>0.05</v>
      </c>
      <c r="O6160" s="12" t="n">
        <v>709.26</v>
      </c>
      <c r="P6160" s="12" t="n">
        <v>1058.6</v>
      </c>
      <c r="Q6160" s="12" t="n">
        <f aca="false">M6160*P6160*(1-N6160)</f>
        <v>2011.34</v>
      </c>
      <c r="R6160" s="12" t="n">
        <f aca="false">M6160*O6160</f>
        <v>1418.52</v>
      </c>
      <c r="S6160" s="12" t="n">
        <f aca="false">Q6160-R6160</f>
        <v>592.82</v>
      </c>
      <c r="T6160" s="11" t="n">
        <f aca="false">IFERROR(S6160/Q6160,0)</f>
        <v>0.294738830829198</v>
      </c>
      <c r="U6160" s="13" t="n">
        <f aca="false">F6160-E6160</f>
        <v>28</v>
      </c>
      <c r="V6160" s="13" t="n">
        <f aca="false">G6160-F6160</f>
        <v>5</v>
      </c>
      <c r="W6160" s="13" t="n">
        <f aca="false">G6160-E6160</f>
        <v>33</v>
      </c>
      <c r="X6160" s="10" t="n">
        <f aca="false">YEAR(E6160)</f>
        <v>2020</v>
      </c>
      <c r="Y6160" s="0" t="str">
        <f aca="false">TEXT(E6160,"yyyy-mm")</f>
        <v>2020-05</v>
      </c>
      <c r="Z6160" s="0" t="str">
        <f aca="false">"Q"&amp;ROUNDUP(MONTH(E6160)/3,0)&amp;"-"&amp;YEAR(E6160)</f>
        <v>Q2-2020</v>
      </c>
    </row>
    <row r="6161" customFormat="false" ht="14.25" hidden="false" customHeight="false" outlineLevel="0" collapsed="false">
      <c r="A6161" s="0" t="s">
        <v>6203</v>
      </c>
      <c r="B6161" s="0" t="s">
        <v>41</v>
      </c>
      <c r="C6161" s="0" t="s">
        <v>46</v>
      </c>
      <c r="D6161" s="9" t="n">
        <v>43800</v>
      </c>
      <c r="E6161" s="9" t="n">
        <v>43982</v>
      </c>
      <c r="F6161" s="9" t="n">
        <v>43993</v>
      </c>
      <c r="G6161" s="9" t="n">
        <v>43999</v>
      </c>
      <c r="H6161" s="10" t="s">
        <v>36</v>
      </c>
      <c r="I6161" s="0" t="n">
        <v>23</v>
      </c>
      <c r="J6161" s="0" t="n">
        <v>2</v>
      </c>
      <c r="K6161" s="0" t="n">
        <v>289</v>
      </c>
      <c r="L6161" s="0" t="n">
        <v>41</v>
      </c>
      <c r="M6161" s="0" t="n">
        <v>7</v>
      </c>
      <c r="N6161" s="11" t="n">
        <v>0.1</v>
      </c>
      <c r="O6161" s="12" t="n">
        <v>193.36</v>
      </c>
      <c r="P6161" s="12" t="n">
        <v>261.3</v>
      </c>
      <c r="Q6161" s="12" t="n">
        <f aca="false">M6161*P6161*(1-N6161)</f>
        <v>1646.19</v>
      </c>
      <c r="R6161" s="12" t="n">
        <f aca="false">M6161*O6161</f>
        <v>1353.52</v>
      </c>
      <c r="S6161" s="12" t="n">
        <f aca="false">Q6161-R6161</f>
        <v>292.67</v>
      </c>
      <c r="T6161" s="11" t="n">
        <f aca="false">IFERROR(S6161/Q6161,0)</f>
        <v>0.177786282263894</v>
      </c>
      <c r="U6161" s="13" t="n">
        <f aca="false">F6161-E6161</f>
        <v>11</v>
      </c>
      <c r="V6161" s="13" t="n">
        <f aca="false">G6161-F6161</f>
        <v>6</v>
      </c>
      <c r="W6161" s="13" t="n">
        <f aca="false">G6161-E6161</f>
        <v>17</v>
      </c>
      <c r="X6161" s="10" t="n">
        <f aca="false">YEAR(E6161)</f>
        <v>2020</v>
      </c>
      <c r="Y6161" s="0" t="str">
        <f aca="false">TEXT(E6161,"yyyy-mm")</f>
        <v>2020-05</v>
      </c>
      <c r="Z6161" s="0" t="str">
        <f aca="false">"Q"&amp;ROUNDUP(MONTH(E6161)/3,0)&amp;"-"&amp;YEAR(E6161)</f>
        <v>Q2-2020</v>
      </c>
    </row>
    <row r="6162" customFormat="false" ht="14.25" hidden="false" customHeight="false" outlineLevel="0" collapsed="false">
      <c r="A6162" s="0" t="s">
        <v>6204</v>
      </c>
      <c r="B6162" s="0" t="s">
        <v>34</v>
      </c>
      <c r="C6162" s="0" t="s">
        <v>46</v>
      </c>
      <c r="D6162" s="9" t="n">
        <v>43900</v>
      </c>
      <c r="E6162" s="9" t="n">
        <v>43982</v>
      </c>
      <c r="F6162" s="9" t="n">
        <v>44005</v>
      </c>
      <c r="G6162" s="9" t="n">
        <v>44006</v>
      </c>
      <c r="H6162" s="10" t="s">
        <v>36</v>
      </c>
      <c r="I6162" s="0" t="n">
        <v>7</v>
      </c>
      <c r="J6162" s="0" t="n">
        <v>5</v>
      </c>
      <c r="K6162" s="0" t="n">
        <v>285</v>
      </c>
      <c r="L6162" s="0" t="n">
        <v>45</v>
      </c>
      <c r="M6162" s="0" t="n">
        <v>4</v>
      </c>
      <c r="N6162" s="11" t="n">
        <v>0.075</v>
      </c>
      <c r="O6162" s="12" t="n">
        <v>820.48</v>
      </c>
      <c r="P6162" s="12" t="n">
        <v>1051.9</v>
      </c>
      <c r="Q6162" s="12" t="n">
        <f aca="false">M6162*P6162*(1-N6162)</f>
        <v>3892.03</v>
      </c>
      <c r="R6162" s="12" t="n">
        <f aca="false">M6162*O6162</f>
        <v>3281.92</v>
      </c>
      <c r="S6162" s="12" t="n">
        <f aca="false">Q6162-R6162</f>
        <v>610.110000000001</v>
      </c>
      <c r="T6162" s="11" t="n">
        <f aca="false">IFERROR(S6162/Q6162,0)</f>
        <v>0.156758812239371</v>
      </c>
      <c r="U6162" s="13" t="n">
        <f aca="false">F6162-E6162</f>
        <v>23</v>
      </c>
      <c r="V6162" s="13" t="n">
        <f aca="false">G6162-F6162</f>
        <v>1</v>
      </c>
      <c r="W6162" s="13" t="n">
        <f aca="false">G6162-E6162</f>
        <v>24</v>
      </c>
      <c r="X6162" s="10" t="n">
        <f aca="false">YEAR(E6162)</f>
        <v>2020</v>
      </c>
      <c r="Y6162" s="0" t="str">
        <f aca="false">TEXT(E6162,"yyyy-mm")</f>
        <v>2020-05</v>
      </c>
      <c r="Z6162" s="0" t="str">
        <f aca="false">"Q"&amp;ROUNDUP(MONTH(E6162)/3,0)&amp;"-"&amp;YEAR(E6162)</f>
        <v>Q2-2020</v>
      </c>
    </row>
    <row r="6163" customFormat="false" ht="14.25" hidden="false" customHeight="false" outlineLevel="0" collapsed="false">
      <c r="A6163" s="0" t="s">
        <v>6205</v>
      </c>
      <c r="B6163" s="0" t="s">
        <v>41</v>
      </c>
      <c r="C6163" s="0" t="s">
        <v>79</v>
      </c>
      <c r="D6163" s="9" t="n">
        <v>43900</v>
      </c>
      <c r="E6163" s="9" t="n">
        <v>43982</v>
      </c>
      <c r="F6163" s="9" t="n">
        <v>43984</v>
      </c>
      <c r="G6163" s="9" t="n">
        <v>43986</v>
      </c>
      <c r="H6163" s="10" t="s">
        <v>36</v>
      </c>
      <c r="I6163" s="0" t="n">
        <v>25</v>
      </c>
      <c r="J6163" s="0" t="n">
        <v>39</v>
      </c>
      <c r="K6163" s="0" t="n">
        <v>81</v>
      </c>
      <c r="L6163" s="0" t="n">
        <v>44</v>
      </c>
      <c r="M6163" s="0" t="n">
        <v>8</v>
      </c>
      <c r="N6163" s="11" t="n">
        <v>0.05</v>
      </c>
      <c r="O6163" s="12" t="n">
        <v>340.36</v>
      </c>
      <c r="P6163" s="12" t="n">
        <v>850.9</v>
      </c>
      <c r="Q6163" s="12" t="n">
        <f aca="false">M6163*P6163*(1-N6163)</f>
        <v>6466.84</v>
      </c>
      <c r="R6163" s="12" t="n">
        <f aca="false">M6163*O6163</f>
        <v>2722.88</v>
      </c>
      <c r="S6163" s="12" t="n">
        <f aca="false">Q6163-R6163</f>
        <v>3743.96</v>
      </c>
      <c r="T6163" s="11" t="n">
        <f aca="false">IFERROR(S6163/Q6163,0)</f>
        <v>0.578947368421053</v>
      </c>
      <c r="U6163" s="13" t="n">
        <f aca="false">F6163-E6163</f>
        <v>2</v>
      </c>
      <c r="V6163" s="13" t="n">
        <f aca="false">G6163-F6163</f>
        <v>2</v>
      </c>
      <c r="W6163" s="13" t="n">
        <f aca="false">G6163-E6163</f>
        <v>4</v>
      </c>
      <c r="X6163" s="10" t="n">
        <f aca="false">YEAR(E6163)</f>
        <v>2020</v>
      </c>
      <c r="Y6163" s="0" t="str">
        <f aca="false">TEXT(E6163,"yyyy-mm")</f>
        <v>2020-05</v>
      </c>
      <c r="Z6163" s="0" t="str">
        <f aca="false">"Q"&amp;ROUNDUP(MONTH(E6163)/3,0)&amp;"-"&amp;YEAR(E6163)</f>
        <v>Q2-2020</v>
      </c>
    </row>
    <row r="6164" customFormat="false" ht="14.25" hidden="false" customHeight="false" outlineLevel="0" collapsed="false">
      <c r="A6164" s="0" t="s">
        <v>6206</v>
      </c>
      <c r="B6164" s="0" t="s">
        <v>34</v>
      </c>
      <c r="C6164" s="0" t="s">
        <v>46</v>
      </c>
      <c r="D6164" s="9" t="n">
        <v>43800</v>
      </c>
      <c r="E6164" s="9" t="n">
        <v>43982</v>
      </c>
      <c r="F6164" s="9" t="n">
        <v>43985</v>
      </c>
      <c r="G6164" s="9" t="n">
        <v>43995</v>
      </c>
      <c r="H6164" s="10" t="s">
        <v>36</v>
      </c>
      <c r="I6164" s="0" t="n">
        <v>6</v>
      </c>
      <c r="J6164" s="0" t="n">
        <v>45</v>
      </c>
      <c r="K6164" s="0" t="n">
        <v>308</v>
      </c>
      <c r="L6164" s="0" t="n">
        <v>32</v>
      </c>
      <c r="M6164" s="0" t="n">
        <v>2</v>
      </c>
      <c r="N6164" s="11" t="n">
        <v>0.15</v>
      </c>
      <c r="O6164" s="12" t="n">
        <v>1635.6</v>
      </c>
      <c r="P6164" s="12" t="n">
        <v>2405.3</v>
      </c>
      <c r="Q6164" s="12" t="n">
        <f aca="false">M6164*P6164*(1-N6164)</f>
        <v>4089.01</v>
      </c>
      <c r="R6164" s="12" t="n">
        <f aca="false">M6164*O6164</f>
        <v>3271.2</v>
      </c>
      <c r="S6164" s="12" t="n">
        <f aca="false">Q6164-R6164</f>
        <v>817.81</v>
      </c>
      <c r="T6164" s="11" t="n">
        <f aca="false">IFERROR(S6164/Q6164,0)</f>
        <v>0.20000195646379</v>
      </c>
      <c r="U6164" s="13" t="n">
        <f aca="false">F6164-E6164</f>
        <v>3</v>
      </c>
      <c r="V6164" s="13" t="n">
        <f aca="false">G6164-F6164</f>
        <v>10</v>
      </c>
      <c r="W6164" s="13" t="n">
        <f aca="false">G6164-E6164</f>
        <v>13</v>
      </c>
      <c r="X6164" s="10" t="n">
        <f aca="false">YEAR(E6164)</f>
        <v>2020</v>
      </c>
      <c r="Y6164" s="0" t="str">
        <f aca="false">TEXT(E6164,"yyyy-mm")</f>
        <v>2020-05</v>
      </c>
      <c r="Z6164" s="0" t="str">
        <f aca="false">"Q"&amp;ROUNDUP(MONTH(E6164)/3,0)&amp;"-"&amp;YEAR(E6164)</f>
        <v>Q2-2020</v>
      </c>
    </row>
    <row r="6165" customFormat="false" ht="14.25" hidden="false" customHeight="false" outlineLevel="0" collapsed="false">
      <c r="A6165" s="0" t="s">
        <v>6207</v>
      </c>
      <c r="B6165" s="0" t="s">
        <v>41</v>
      </c>
      <c r="C6165" s="0" t="s">
        <v>35</v>
      </c>
      <c r="D6165" s="9" t="n">
        <v>43900</v>
      </c>
      <c r="E6165" s="9" t="n">
        <v>43982</v>
      </c>
      <c r="F6165" s="9" t="n">
        <v>43996</v>
      </c>
      <c r="G6165" s="9" t="n">
        <v>44005</v>
      </c>
      <c r="H6165" s="10" t="s">
        <v>36</v>
      </c>
      <c r="I6165" s="0" t="n">
        <v>21</v>
      </c>
      <c r="J6165" s="0" t="n">
        <v>46</v>
      </c>
      <c r="K6165" s="0" t="n">
        <v>212</v>
      </c>
      <c r="L6165" s="0" t="n">
        <v>7</v>
      </c>
      <c r="M6165" s="0" t="n">
        <v>8</v>
      </c>
      <c r="N6165" s="11" t="n">
        <v>0.075</v>
      </c>
      <c r="O6165" s="12" t="n">
        <v>1115.68</v>
      </c>
      <c r="P6165" s="12" t="n">
        <v>2425.4</v>
      </c>
      <c r="Q6165" s="12" t="n">
        <f aca="false">M6165*P6165*(1-N6165)</f>
        <v>17947.96</v>
      </c>
      <c r="R6165" s="12" t="n">
        <f aca="false">M6165*O6165</f>
        <v>8925.44</v>
      </c>
      <c r="S6165" s="12" t="n">
        <f aca="false">Q6165-R6165</f>
        <v>9022.52</v>
      </c>
      <c r="T6165" s="11" t="n">
        <f aca="false">IFERROR(S6165/Q6165,0)</f>
        <v>0.502704485635136</v>
      </c>
      <c r="U6165" s="13" t="n">
        <f aca="false">F6165-E6165</f>
        <v>14</v>
      </c>
      <c r="V6165" s="13" t="n">
        <f aca="false">G6165-F6165</f>
        <v>9</v>
      </c>
      <c r="W6165" s="13" t="n">
        <f aca="false">G6165-E6165</f>
        <v>23</v>
      </c>
      <c r="X6165" s="10" t="n">
        <f aca="false">YEAR(E6165)</f>
        <v>2020</v>
      </c>
      <c r="Y6165" s="0" t="str">
        <f aca="false">TEXT(E6165,"yyyy-mm")</f>
        <v>2020-05</v>
      </c>
      <c r="Z6165" s="0" t="str">
        <f aca="false">"Q"&amp;ROUNDUP(MONTH(E6165)/3,0)&amp;"-"&amp;YEAR(E6165)</f>
        <v>Q2-2020</v>
      </c>
    </row>
    <row r="6166" customFormat="false" ht="14.25" hidden="false" customHeight="false" outlineLevel="0" collapsed="false">
      <c r="A6166" s="0" t="s">
        <v>6208</v>
      </c>
      <c r="B6166" s="0" t="s">
        <v>34</v>
      </c>
      <c r="C6166" s="0" t="s">
        <v>39</v>
      </c>
      <c r="D6166" s="9" t="n">
        <v>43900</v>
      </c>
      <c r="E6166" s="9" t="n">
        <v>43982</v>
      </c>
      <c r="F6166" s="9" t="n">
        <v>43989</v>
      </c>
      <c r="G6166" s="9" t="n">
        <v>43993</v>
      </c>
      <c r="H6166" s="10" t="s">
        <v>36</v>
      </c>
      <c r="I6166" s="0" t="n">
        <v>1</v>
      </c>
      <c r="J6166" s="0" t="n">
        <v>47</v>
      </c>
      <c r="K6166" s="0" t="n">
        <v>97</v>
      </c>
      <c r="L6166" s="0" t="n">
        <v>30</v>
      </c>
      <c r="M6166" s="0" t="n">
        <v>4</v>
      </c>
      <c r="N6166" s="11" t="n">
        <v>0.075</v>
      </c>
      <c r="O6166" s="12" t="n">
        <v>674.36</v>
      </c>
      <c r="P6166" s="12" t="n">
        <v>1105.5</v>
      </c>
      <c r="Q6166" s="12" t="n">
        <f aca="false">M6166*P6166*(1-N6166)</f>
        <v>4090.35</v>
      </c>
      <c r="R6166" s="12" t="n">
        <f aca="false">M6166*O6166</f>
        <v>2697.44</v>
      </c>
      <c r="S6166" s="12" t="n">
        <f aca="false">Q6166-R6166</f>
        <v>1392.91</v>
      </c>
      <c r="T6166" s="11" t="n">
        <f aca="false">IFERROR(S6166/Q6166,0)</f>
        <v>0.340535650983412</v>
      </c>
      <c r="U6166" s="13" t="n">
        <f aca="false">F6166-E6166</f>
        <v>7</v>
      </c>
      <c r="V6166" s="13" t="n">
        <f aca="false">G6166-F6166</f>
        <v>4</v>
      </c>
      <c r="W6166" s="13" t="n">
        <f aca="false">G6166-E6166</f>
        <v>11</v>
      </c>
      <c r="X6166" s="10" t="n">
        <f aca="false">YEAR(E6166)</f>
        <v>2020</v>
      </c>
      <c r="Y6166" s="0" t="str">
        <f aca="false">TEXT(E6166,"yyyy-mm")</f>
        <v>2020-05</v>
      </c>
      <c r="Z6166" s="0" t="str">
        <f aca="false">"Q"&amp;ROUNDUP(MONTH(E6166)/3,0)&amp;"-"&amp;YEAR(E6166)</f>
        <v>Q2-2020</v>
      </c>
    </row>
    <row r="6167" customFormat="false" ht="14.25" hidden="false" customHeight="false" outlineLevel="0" collapsed="false">
      <c r="A6167" s="0" t="s">
        <v>6209</v>
      </c>
      <c r="B6167" s="0" t="s">
        <v>34</v>
      </c>
      <c r="C6167" s="0" t="s">
        <v>39</v>
      </c>
      <c r="D6167" s="9" t="n">
        <v>43900</v>
      </c>
      <c r="E6167" s="9" t="n">
        <v>43982</v>
      </c>
      <c r="F6167" s="9" t="n">
        <v>44006</v>
      </c>
      <c r="G6167" s="9" t="n">
        <v>44008</v>
      </c>
      <c r="H6167" s="10" t="s">
        <v>36</v>
      </c>
      <c r="I6167" s="0" t="n">
        <v>3</v>
      </c>
      <c r="J6167" s="0" t="n">
        <v>3</v>
      </c>
      <c r="K6167" s="0" t="n">
        <v>157</v>
      </c>
      <c r="L6167" s="0" t="n">
        <v>29</v>
      </c>
      <c r="M6167" s="0" t="n">
        <v>6</v>
      </c>
      <c r="N6167" s="11" t="n">
        <v>0.2</v>
      </c>
      <c r="O6167" s="12" t="n">
        <v>728.96</v>
      </c>
      <c r="P6167" s="12" t="n">
        <v>857.6</v>
      </c>
      <c r="Q6167" s="12" t="n">
        <f aca="false">M6167*P6167*(1-N6167)</f>
        <v>4116.48</v>
      </c>
      <c r="R6167" s="12" t="n">
        <f aca="false">M6167*O6167</f>
        <v>4373.76</v>
      </c>
      <c r="S6167" s="12" t="n">
        <f aca="false">Q6167-R6167</f>
        <v>-257.28</v>
      </c>
      <c r="T6167" s="11" t="n">
        <f aca="false">IFERROR(S6167/Q6167,0)</f>
        <v>-0.0624999999999999</v>
      </c>
      <c r="U6167" s="13" t="n">
        <f aca="false">F6167-E6167</f>
        <v>24</v>
      </c>
      <c r="V6167" s="13" t="n">
        <f aca="false">G6167-F6167</f>
        <v>2</v>
      </c>
      <c r="W6167" s="13" t="n">
        <f aca="false">G6167-E6167</f>
        <v>26</v>
      </c>
      <c r="X6167" s="10" t="n">
        <f aca="false">YEAR(E6167)</f>
        <v>2020</v>
      </c>
      <c r="Y6167" s="0" t="str">
        <f aca="false">TEXT(E6167,"yyyy-mm")</f>
        <v>2020-05</v>
      </c>
      <c r="Z6167" s="0" t="str">
        <f aca="false">"Q"&amp;ROUNDUP(MONTH(E6167)/3,0)&amp;"-"&amp;YEAR(E6167)</f>
        <v>Q2-2020</v>
      </c>
    </row>
    <row r="6168" customFormat="false" ht="14.25" hidden="false" customHeight="false" outlineLevel="0" collapsed="false">
      <c r="A6168" s="0" t="s">
        <v>6210</v>
      </c>
      <c r="B6168" s="0" t="s">
        <v>34</v>
      </c>
      <c r="C6168" s="0" t="s">
        <v>39</v>
      </c>
      <c r="D6168" s="9" t="n">
        <v>43800</v>
      </c>
      <c r="E6168" s="9" t="n">
        <v>43982</v>
      </c>
      <c r="F6168" s="9" t="n">
        <v>43995</v>
      </c>
      <c r="G6168" s="9" t="n">
        <v>44001</v>
      </c>
      <c r="H6168" s="10" t="s">
        <v>36</v>
      </c>
      <c r="I6168" s="0" t="n">
        <v>3</v>
      </c>
      <c r="J6168" s="0" t="n">
        <v>39</v>
      </c>
      <c r="K6168" s="0" t="n">
        <v>165</v>
      </c>
      <c r="L6168" s="0" t="n">
        <v>38</v>
      </c>
      <c r="M6168" s="0" t="n">
        <v>7</v>
      </c>
      <c r="N6168" s="11" t="n">
        <v>0.05</v>
      </c>
      <c r="O6168" s="12" t="n">
        <v>2260.11</v>
      </c>
      <c r="P6168" s="12" t="n">
        <v>3705.1</v>
      </c>
      <c r="Q6168" s="12" t="n">
        <f aca="false">M6168*P6168*(1-N6168)</f>
        <v>24638.915</v>
      </c>
      <c r="R6168" s="12" t="n">
        <f aca="false">M6168*O6168</f>
        <v>15820.77</v>
      </c>
      <c r="S6168" s="12" t="n">
        <f aca="false">Q6168-R6168</f>
        <v>8818.145</v>
      </c>
      <c r="T6168" s="11" t="n">
        <f aca="false">IFERROR(S6168/Q6168,0)</f>
        <v>0.357895020945525</v>
      </c>
      <c r="U6168" s="13" t="n">
        <f aca="false">F6168-E6168</f>
        <v>13</v>
      </c>
      <c r="V6168" s="13" t="n">
        <f aca="false">G6168-F6168</f>
        <v>6</v>
      </c>
      <c r="W6168" s="13" t="n">
        <f aca="false">G6168-E6168</f>
        <v>19</v>
      </c>
      <c r="X6168" s="10" t="n">
        <f aca="false">YEAR(E6168)</f>
        <v>2020</v>
      </c>
      <c r="Y6168" s="0" t="str">
        <f aca="false">TEXT(E6168,"yyyy-mm")</f>
        <v>2020-05</v>
      </c>
      <c r="Z6168" s="0" t="str">
        <f aca="false">"Q"&amp;ROUNDUP(MONTH(E6168)/3,0)&amp;"-"&amp;YEAR(E6168)</f>
        <v>Q2-2020</v>
      </c>
    </row>
    <row r="6169" customFormat="false" ht="14.25" hidden="false" customHeight="false" outlineLevel="0" collapsed="false">
      <c r="A6169" s="0" t="s">
        <v>6211</v>
      </c>
      <c r="B6169" s="0" t="s">
        <v>38</v>
      </c>
      <c r="C6169" s="0" t="s">
        <v>39</v>
      </c>
      <c r="D6169" s="9" t="n">
        <v>43800</v>
      </c>
      <c r="E6169" s="9" t="n">
        <v>43982</v>
      </c>
      <c r="F6169" s="9" t="n">
        <v>44003</v>
      </c>
      <c r="G6169" s="9" t="n">
        <v>44009</v>
      </c>
      <c r="H6169" s="10" t="s">
        <v>36</v>
      </c>
      <c r="I6169" s="0" t="n">
        <v>19</v>
      </c>
      <c r="J6169" s="0" t="n">
        <v>15</v>
      </c>
      <c r="K6169" s="0" t="n">
        <v>106</v>
      </c>
      <c r="L6169" s="0" t="n">
        <v>23</v>
      </c>
      <c r="M6169" s="0" t="n">
        <v>4</v>
      </c>
      <c r="N6169" s="11" t="n">
        <v>0.075</v>
      </c>
      <c r="O6169" s="12" t="n">
        <v>656.06</v>
      </c>
      <c r="P6169" s="12" t="n">
        <v>1025.1</v>
      </c>
      <c r="Q6169" s="12" t="n">
        <f aca="false">M6169*P6169*(1-N6169)</f>
        <v>3792.87</v>
      </c>
      <c r="R6169" s="12" t="n">
        <f aca="false">M6169*O6169</f>
        <v>2624.24</v>
      </c>
      <c r="S6169" s="12" t="n">
        <f aca="false">Q6169-R6169</f>
        <v>1168.63</v>
      </c>
      <c r="T6169" s="11" t="n">
        <f aca="false">IFERROR(S6169/Q6169,0)</f>
        <v>0.308112326549552</v>
      </c>
      <c r="U6169" s="13" t="n">
        <f aca="false">F6169-E6169</f>
        <v>21</v>
      </c>
      <c r="V6169" s="13" t="n">
        <f aca="false">G6169-F6169</f>
        <v>6</v>
      </c>
      <c r="W6169" s="13" t="n">
        <f aca="false">G6169-E6169</f>
        <v>27</v>
      </c>
      <c r="X6169" s="10" t="n">
        <f aca="false">YEAR(E6169)</f>
        <v>2020</v>
      </c>
      <c r="Y6169" s="0" t="str">
        <f aca="false">TEXT(E6169,"yyyy-mm")</f>
        <v>2020-05</v>
      </c>
      <c r="Z6169" s="0" t="str">
        <f aca="false">"Q"&amp;ROUNDUP(MONTH(E6169)/3,0)&amp;"-"&amp;YEAR(E6169)</f>
        <v>Q2-2020</v>
      </c>
    </row>
    <row r="6170" customFormat="false" ht="14.25" hidden="false" customHeight="false" outlineLevel="0" collapsed="false">
      <c r="A6170" s="0" t="s">
        <v>6212</v>
      </c>
      <c r="B6170" s="0" t="s">
        <v>38</v>
      </c>
      <c r="C6170" s="0" t="s">
        <v>46</v>
      </c>
      <c r="D6170" s="9" t="n">
        <v>43900</v>
      </c>
      <c r="E6170" s="9" t="n">
        <v>43982</v>
      </c>
      <c r="F6170" s="9" t="n">
        <v>44009</v>
      </c>
      <c r="G6170" s="9" t="n">
        <v>44018</v>
      </c>
      <c r="H6170" s="10" t="s">
        <v>36</v>
      </c>
      <c r="I6170" s="0" t="n">
        <v>16</v>
      </c>
      <c r="J6170" s="0" t="n">
        <v>46</v>
      </c>
      <c r="K6170" s="0" t="n">
        <v>279</v>
      </c>
      <c r="L6170" s="0" t="n">
        <v>30</v>
      </c>
      <c r="M6170" s="0" t="n">
        <v>1</v>
      </c>
      <c r="N6170" s="11" t="n">
        <v>0.2</v>
      </c>
      <c r="O6170" s="12" t="n">
        <v>709.2</v>
      </c>
      <c r="P6170" s="12" t="n">
        <v>971.5</v>
      </c>
      <c r="Q6170" s="12" t="n">
        <f aca="false">M6170*P6170*(1-N6170)</f>
        <v>777.2</v>
      </c>
      <c r="R6170" s="12" t="n">
        <f aca="false">M6170*O6170</f>
        <v>709.2</v>
      </c>
      <c r="S6170" s="12" t="n">
        <f aca="false">Q6170-R6170</f>
        <v>68</v>
      </c>
      <c r="T6170" s="11" t="n">
        <f aca="false">IFERROR(S6170/Q6170,0)</f>
        <v>0.0874935666495111</v>
      </c>
      <c r="U6170" s="13" t="n">
        <f aca="false">F6170-E6170</f>
        <v>27</v>
      </c>
      <c r="V6170" s="13" t="n">
        <f aca="false">G6170-F6170</f>
        <v>9</v>
      </c>
      <c r="W6170" s="13" t="n">
        <f aca="false">G6170-E6170</f>
        <v>36</v>
      </c>
      <c r="X6170" s="10" t="n">
        <f aca="false">YEAR(E6170)</f>
        <v>2020</v>
      </c>
      <c r="Y6170" s="0" t="str">
        <f aca="false">TEXT(E6170,"yyyy-mm")</f>
        <v>2020-05</v>
      </c>
      <c r="Z6170" s="0" t="str">
        <f aca="false">"Q"&amp;ROUNDUP(MONTH(E6170)/3,0)&amp;"-"&amp;YEAR(E6170)</f>
        <v>Q2-2020</v>
      </c>
    </row>
    <row r="6171" customFormat="false" ht="14.25" hidden="false" customHeight="false" outlineLevel="0" collapsed="false">
      <c r="A6171" s="0" t="s">
        <v>6213</v>
      </c>
      <c r="B6171" s="0" t="s">
        <v>41</v>
      </c>
      <c r="C6171" s="0" t="s">
        <v>39</v>
      </c>
      <c r="D6171" s="9" t="n">
        <v>43900</v>
      </c>
      <c r="E6171" s="9" t="n">
        <v>43982</v>
      </c>
      <c r="F6171" s="9" t="n">
        <v>43993</v>
      </c>
      <c r="G6171" s="9" t="n">
        <v>44001</v>
      </c>
      <c r="H6171" s="10" t="s">
        <v>36</v>
      </c>
      <c r="I6171" s="0" t="n">
        <v>21</v>
      </c>
      <c r="J6171" s="0" t="n">
        <v>46</v>
      </c>
      <c r="K6171" s="0" t="n">
        <v>111</v>
      </c>
      <c r="L6171" s="0" t="n">
        <v>38</v>
      </c>
      <c r="M6171" s="0" t="n">
        <v>5</v>
      </c>
      <c r="N6171" s="11" t="n">
        <v>0.05</v>
      </c>
      <c r="O6171" s="12" t="n">
        <v>474.63</v>
      </c>
      <c r="P6171" s="12" t="n">
        <v>1031.8</v>
      </c>
      <c r="Q6171" s="12" t="n">
        <f aca="false">M6171*P6171*(1-N6171)</f>
        <v>4901.05</v>
      </c>
      <c r="R6171" s="12" t="n">
        <f aca="false">M6171*O6171</f>
        <v>2373.15</v>
      </c>
      <c r="S6171" s="12" t="n">
        <f aca="false">Q6171-R6171</f>
        <v>2527.9</v>
      </c>
      <c r="T6171" s="11" t="n">
        <f aca="false">IFERROR(S6171/Q6171,0)</f>
        <v>0.515787433305108</v>
      </c>
      <c r="U6171" s="13" t="n">
        <f aca="false">F6171-E6171</f>
        <v>11</v>
      </c>
      <c r="V6171" s="13" t="n">
        <f aca="false">G6171-F6171</f>
        <v>8</v>
      </c>
      <c r="W6171" s="13" t="n">
        <f aca="false">G6171-E6171</f>
        <v>19</v>
      </c>
      <c r="X6171" s="10" t="n">
        <f aca="false">YEAR(E6171)</f>
        <v>2020</v>
      </c>
      <c r="Y6171" s="0" t="str">
        <f aca="false">TEXT(E6171,"yyyy-mm")</f>
        <v>2020-05</v>
      </c>
      <c r="Z6171" s="0" t="str">
        <f aca="false">"Q"&amp;ROUNDUP(MONTH(E6171)/3,0)&amp;"-"&amp;YEAR(E6171)</f>
        <v>Q2-2020</v>
      </c>
    </row>
    <row r="6172" customFormat="false" ht="14.25" hidden="false" customHeight="false" outlineLevel="0" collapsed="false">
      <c r="A6172" s="0" t="s">
        <v>6214</v>
      </c>
      <c r="B6172" s="0" t="s">
        <v>41</v>
      </c>
      <c r="C6172" s="0" t="s">
        <v>58</v>
      </c>
      <c r="D6172" s="9" t="n">
        <v>43900</v>
      </c>
      <c r="E6172" s="9" t="n">
        <v>43982</v>
      </c>
      <c r="F6172" s="9" t="n">
        <v>44007</v>
      </c>
      <c r="G6172" s="9" t="n">
        <v>44008</v>
      </c>
      <c r="H6172" s="10" t="s">
        <v>36</v>
      </c>
      <c r="I6172" s="0" t="n">
        <v>21</v>
      </c>
      <c r="J6172" s="0" t="n">
        <v>1</v>
      </c>
      <c r="K6172" s="0" t="n">
        <v>364</v>
      </c>
      <c r="L6172" s="0" t="n">
        <v>45</v>
      </c>
      <c r="M6172" s="0" t="n">
        <v>6</v>
      </c>
      <c r="N6172" s="11" t="n">
        <v>0.075</v>
      </c>
      <c r="O6172" s="12" t="n">
        <v>621.22</v>
      </c>
      <c r="P6172" s="12" t="n">
        <v>1018.4</v>
      </c>
      <c r="Q6172" s="12" t="n">
        <f aca="false">M6172*P6172*(1-N6172)</f>
        <v>5652.12</v>
      </c>
      <c r="R6172" s="12" t="n">
        <f aca="false">M6172*O6172</f>
        <v>3727.32</v>
      </c>
      <c r="S6172" s="12" t="n">
        <f aca="false">Q6172-R6172</f>
        <v>1924.8</v>
      </c>
      <c r="T6172" s="11" t="n">
        <f aca="false">IFERROR(S6172/Q6172,0)</f>
        <v>0.340544786734889</v>
      </c>
      <c r="U6172" s="13" t="n">
        <f aca="false">F6172-E6172</f>
        <v>25</v>
      </c>
      <c r="V6172" s="13" t="n">
        <f aca="false">G6172-F6172</f>
        <v>1</v>
      </c>
      <c r="W6172" s="13" t="n">
        <f aca="false">G6172-E6172</f>
        <v>26</v>
      </c>
      <c r="X6172" s="10" t="n">
        <f aca="false">YEAR(E6172)</f>
        <v>2020</v>
      </c>
      <c r="Y6172" s="0" t="str">
        <f aca="false">TEXT(E6172,"yyyy-mm")</f>
        <v>2020-05</v>
      </c>
      <c r="Z6172" s="0" t="str">
        <f aca="false">"Q"&amp;ROUNDUP(MONTH(E6172)/3,0)&amp;"-"&amp;YEAR(E6172)</f>
        <v>Q2-2020</v>
      </c>
    </row>
    <row r="6173" customFormat="false" ht="14.25" hidden="false" customHeight="false" outlineLevel="0" collapsed="false">
      <c r="A6173" s="0" t="s">
        <v>6215</v>
      </c>
      <c r="B6173" s="0" t="s">
        <v>34</v>
      </c>
      <c r="C6173" s="0" t="s">
        <v>39</v>
      </c>
      <c r="D6173" s="9" t="n">
        <v>43900</v>
      </c>
      <c r="E6173" s="9" t="n">
        <v>43982</v>
      </c>
      <c r="F6173" s="9" t="n">
        <v>44006</v>
      </c>
      <c r="G6173" s="9" t="n">
        <v>44012</v>
      </c>
      <c r="H6173" s="10" t="s">
        <v>36</v>
      </c>
      <c r="I6173" s="0" t="n">
        <v>5</v>
      </c>
      <c r="J6173" s="0" t="n">
        <v>18</v>
      </c>
      <c r="K6173" s="0" t="n">
        <v>154</v>
      </c>
      <c r="L6173" s="0" t="n">
        <v>8</v>
      </c>
      <c r="M6173" s="0" t="n">
        <v>2</v>
      </c>
      <c r="N6173" s="11" t="n">
        <v>0.1</v>
      </c>
      <c r="O6173" s="12" t="n">
        <v>1649.14</v>
      </c>
      <c r="P6173" s="12" t="n">
        <v>2659.9</v>
      </c>
      <c r="Q6173" s="12" t="n">
        <f aca="false">M6173*P6173*(1-N6173)</f>
        <v>4787.82</v>
      </c>
      <c r="R6173" s="12" t="n">
        <f aca="false">M6173*O6173</f>
        <v>3298.28</v>
      </c>
      <c r="S6173" s="12" t="n">
        <f aca="false">Q6173-R6173</f>
        <v>1489.54</v>
      </c>
      <c r="T6173" s="11" t="n">
        <f aca="false">IFERROR(S6173/Q6173,0)</f>
        <v>0.311110275657815</v>
      </c>
      <c r="U6173" s="13" t="n">
        <f aca="false">F6173-E6173</f>
        <v>24</v>
      </c>
      <c r="V6173" s="13" t="n">
        <f aca="false">G6173-F6173</f>
        <v>6</v>
      </c>
      <c r="W6173" s="13" t="n">
        <f aca="false">G6173-E6173</f>
        <v>30</v>
      </c>
      <c r="X6173" s="10" t="n">
        <f aca="false">YEAR(E6173)</f>
        <v>2020</v>
      </c>
      <c r="Y6173" s="0" t="str">
        <f aca="false">TEXT(E6173,"yyyy-mm")</f>
        <v>2020-05</v>
      </c>
      <c r="Z6173" s="0" t="str">
        <f aca="false">"Q"&amp;ROUNDUP(MONTH(E6173)/3,0)&amp;"-"&amp;YEAR(E6173)</f>
        <v>Q2-2020</v>
      </c>
    </row>
    <row r="6174" customFormat="false" ht="14.25" hidden="false" customHeight="false" outlineLevel="0" collapsed="false">
      <c r="A6174" s="0" t="s">
        <v>6216</v>
      </c>
      <c r="B6174" s="0" t="s">
        <v>34</v>
      </c>
      <c r="C6174" s="0" t="s">
        <v>39</v>
      </c>
      <c r="D6174" s="9" t="n">
        <v>43900</v>
      </c>
      <c r="E6174" s="9" t="n">
        <v>43982</v>
      </c>
      <c r="F6174" s="9" t="n">
        <v>44001</v>
      </c>
      <c r="G6174" s="9" t="n">
        <v>44006</v>
      </c>
      <c r="H6174" s="10" t="s">
        <v>36</v>
      </c>
      <c r="I6174" s="0" t="n">
        <v>1</v>
      </c>
      <c r="J6174" s="0" t="n">
        <v>32</v>
      </c>
      <c r="K6174" s="0" t="n">
        <v>120</v>
      </c>
      <c r="L6174" s="0" t="n">
        <v>20</v>
      </c>
      <c r="M6174" s="0" t="n">
        <v>2</v>
      </c>
      <c r="N6174" s="11" t="n">
        <v>0.075</v>
      </c>
      <c r="O6174" s="12" t="n">
        <v>1779.05</v>
      </c>
      <c r="P6174" s="12" t="n">
        <v>3356.7</v>
      </c>
      <c r="Q6174" s="12" t="n">
        <f aca="false">M6174*P6174*(1-N6174)</f>
        <v>6209.895</v>
      </c>
      <c r="R6174" s="12" t="n">
        <f aca="false">M6174*O6174</f>
        <v>3558.1</v>
      </c>
      <c r="S6174" s="12" t="n">
        <f aca="false">Q6174-R6174</f>
        <v>2651.795</v>
      </c>
      <c r="T6174" s="11" t="n">
        <f aca="false">IFERROR(S6174/Q6174,0)</f>
        <v>0.427027349093664</v>
      </c>
      <c r="U6174" s="13" t="n">
        <f aca="false">F6174-E6174</f>
        <v>19</v>
      </c>
      <c r="V6174" s="13" t="n">
        <f aca="false">G6174-F6174</f>
        <v>5</v>
      </c>
      <c r="W6174" s="13" t="n">
        <f aca="false">G6174-E6174</f>
        <v>24</v>
      </c>
      <c r="X6174" s="10" t="n">
        <f aca="false">YEAR(E6174)</f>
        <v>2020</v>
      </c>
      <c r="Y6174" s="0" t="str">
        <f aca="false">TEXT(E6174,"yyyy-mm")</f>
        <v>2020-05</v>
      </c>
      <c r="Z6174" s="0" t="str">
        <f aca="false">"Q"&amp;ROUNDUP(MONTH(E6174)/3,0)&amp;"-"&amp;YEAR(E6174)</f>
        <v>Q2-2020</v>
      </c>
    </row>
    <row r="6175" customFormat="false" ht="14.25" hidden="false" customHeight="false" outlineLevel="0" collapsed="false">
      <c r="A6175" s="0" t="s">
        <v>6217</v>
      </c>
      <c r="B6175" s="0" t="s">
        <v>41</v>
      </c>
      <c r="C6175" s="0" t="s">
        <v>58</v>
      </c>
      <c r="D6175" s="9" t="n">
        <v>43900</v>
      </c>
      <c r="E6175" s="9" t="n">
        <v>43983</v>
      </c>
      <c r="F6175" s="9" t="n">
        <v>44011</v>
      </c>
      <c r="G6175" s="9" t="n">
        <v>44017</v>
      </c>
      <c r="H6175" s="10" t="s">
        <v>36</v>
      </c>
      <c r="I6175" s="0" t="n">
        <v>20</v>
      </c>
      <c r="J6175" s="0" t="n">
        <v>20</v>
      </c>
      <c r="K6175" s="0" t="n">
        <v>355</v>
      </c>
      <c r="L6175" s="0" t="n">
        <v>7</v>
      </c>
      <c r="M6175" s="0" t="n">
        <v>7</v>
      </c>
      <c r="N6175" s="11" t="n">
        <v>0.2</v>
      </c>
      <c r="O6175" s="12" t="n">
        <v>159.19</v>
      </c>
      <c r="P6175" s="12" t="n">
        <v>241.2</v>
      </c>
      <c r="Q6175" s="12" t="n">
        <f aca="false">M6175*P6175*(1-N6175)</f>
        <v>1350.72</v>
      </c>
      <c r="R6175" s="12" t="n">
        <f aca="false">M6175*O6175</f>
        <v>1114.33</v>
      </c>
      <c r="S6175" s="12" t="n">
        <f aca="false">Q6175-R6175</f>
        <v>236.39</v>
      </c>
      <c r="T6175" s="11" t="n">
        <f aca="false">IFERROR(S6175/Q6175,0)</f>
        <v>0.175010364842454</v>
      </c>
      <c r="U6175" s="13" t="n">
        <f aca="false">F6175-E6175</f>
        <v>28</v>
      </c>
      <c r="V6175" s="13" t="n">
        <f aca="false">G6175-F6175</f>
        <v>6</v>
      </c>
      <c r="W6175" s="13" t="n">
        <f aca="false">G6175-E6175</f>
        <v>34</v>
      </c>
      <c r="X6175" s="10" t="n">
        <f aca="false">YEAR(E6175)</f>
        <v>2020</v>
      </c>
      <c r="Y6175" s="0" t="str">
        <f aca="false">TEXT(E6175,"yyyy-mm")</f>
        <v>2020-06</v>
      </c>
      <c r="Z6175" s="0" t="str">
        <f aca="false">"Q"&amp;ROUNDUP(MONTH(E6175)/3,0)&amp;"-"&amp;YEAR(E6175)</f>
        <v>Q2-2020</v>
      </c>
    </row>
    <row r="6176" customFormat="false" ht="14.25" hidden="false" customHeight="false" outlineLevel="0" collapsed="false">
      <c r="A6176" s="0" t="s">
        <v>6218</v>
      </c>
      <c r="B6176" s="0" t="s">
        <v>41</v>
      </c>
      <c r="C6176" s="0" t="s">
        <v>48</v>
      </c>
      <c r="D6176" s="9" t="n">
        <v>43900</v>
      </c>
      <c r="E6176" s="9" t="n">
        <v>43983</v>
      </c>
      <c r="F6176" s="9" t="n">
        <v>44005</v>
      </c>
      <c r="G6176" s="9" t="n">
        <v>44015</v>
      </c>
      <c r="H6176" s="10" t="s">
        <v>36</v>
      </c>
      <c r="I6176" s="0" t="n">
        <v>22</v>
      </c>
      <c r="J6176" s="0" t="n">
        <v>3</v>
      </c>
      <c r="K6176" s="0" t="n">
        <v>52</v>
      </c>
      <c r="L6176" s="0" t="n">
        <v>47</v>
      </c>
      <c r="M6176" s="0" t="n">
        <v>4</v>
      </c>
      <c r="N6176" s="11" t="n">
        <v>0.05</v>
      </c>
      <c r="O6176" s="12" t="n">
        <v>1598.35</v>
      </c>
      <c r="P6176" s="12" t="n">
        <v>3805.6</v>
      </c>
      <c r="Q6176" s="12" t="n">
        <f aca="false">M6176*P6176*(1-N6176)</f>
        <v>14461.28</v>
      </c>
      <c r="R6176" s="12" t="n">
        <f aca="false">M6176*O6176</f>
        <v>6393.4</v>
      </c>
      <c r="S6176" s="12" t="n">
        <f aca="false">Q6176-R6176</f>
        <v>8067.88</v>
      </c>
      <c r="T6176" s="11" t="n">
        <f aca="false">IFERROR(S6176/Q6176,0)</f>
        <v>0.557895290043482</v>
      </c>
      <c r="U6176" s="13" t="n">
        <f aca="false">F6176-E6176</f>
        <v>22</v>
      </c>
      <c r="V6176" s="13" t="n">
        <f aca="false">G6176-F6176</f>
        <v>10</v>
      </c>
      <c r="W6176" s="13" t="n">
        <f aca="false">G6176-E6176</f>
        <v>32</v>
      </c>
      <c r="X6176" s="10" t="n">
        <f aca="false">YEAR(E6176)</f>
        <v>2020</v>
      </c>
      <c r="Y6176" s="0" t="str">
        <f aca="false">TEXT(E6176,"yyyy-mm")</f>
        <v>2020-06</v>
      </c>
      <c r="Z6176" s="0" t="str">
        <f aca="false">"Q"&amp;ROUNDUP(MONTH(E6176)/3,0)&amp;"-"&amp;YEAR(E6176)</f>
        <v>Q2-2020</v>
      </c>
    </row>
    <row r="6177" customFormat="false" ht="14.25" hidden="false" customHeight="false" outlineLevel="0" collapsed="false">
      <c r="A6177" s="0" t="s">
        <v>6219</v>
      </c>
      <c r="B6177" s="0" t="s">
        <v>34</v>
      </c>
      <c r="C6177" s="0" t="s">
        <v>46</v>
      </c>
      <c r="D6177" s="9" t="n">
        <v>43900</v>
      </c>
      <c r="E6177" s="9" t="n">
        <v>43983</v>
      </c>
      <c r="F6177" s="9" t="n">
        <v>43995</v>
      </c>
      <c r="G6177" s="9" t="n">
        <v>44000</v>
      </c>
      <c r="H6177" s="10" t="s">
        <v>36</v>
      </c>
      <c r="I6177" s="0" t="n">
        <v>9</v>
      </c>
      <c r="J6177" s="0" t="n">
        <v>4</v>
      </c>
      <c r="K6177" s="0" t="n">
        <v>281</v>
      </c>
      <c r="L6177" s="0" t="n">
        <v>8</v>
      </c>
      <c r="M6177" s="0" t="n">
        <v>1</v>
      </c>
      <c r="N6177" s="11" t="n">
        <v>0.1</v>
      </c>
      <c r="O6177" s="12" t="n">
        <v>1288.21</v>
      </c>
      <c r="P6177" s="12" t="n">
        <v>2525.9</v>
      </c>
      <c r="Q6177" s="12" t="n">
        <f aca="false">M6177*P6177*(1-N6177)</f>
        <v>2273.31</v>
      </c>
      <c r="R6177" s="12" t="n">
        <f aca="false">M6177*O6177</f>
        <v>1288.21</v>
      </c>
      <c r="S6177" s="12" t="n">
        <f aca="false">Q6177-R6177</f>
        <v>985.1</v>
      </c>
      <c r="T6177" s="11" t="n">
        <f aca="false">IFERROR(S6177/Q6177,0)</f>
        <v>0.43333289344612</v>
      </c>
      <c r="U6177" s="13" t="n">
        <f aca="false">F6177-E6177</f>
        <v>12</v>
      </c>
      <c r="V6177" s="13" t="n">
        <f aca="false">G6177-F6177</f>
        <v>5</v>
      </c>
      <c r="W6177" s="13" t="n">
        <f aca="false">G6177-E6177</f>
        <v>17</v>
      </c>
      <c r="X6177" s="10" t="n">
        <f aca="false">YEAR(E6177)</f>
        <v>2020</v>
      </c>
      <c r="Y6177" s="0" t="str">
        <f aca="false">TEXT(E6177,"yyyy-mm")</f>
        <v>2020-06</v>
      </c>
      <c r="Z6177" s="0" t="str">
        <f aca="false">"Q"&amp;ROUNDUP(MONTH(E6177)/3,0)&amp;"-"&amp;YEAR(E6177)</f>
        <v>Q2-2020</v>
      </c>
    </row>
    <row r="6178" customFormat="false" ht="14.25" hidden="false" customHeight="false" outlineLevel="0" collapsed="false">
      <c r="A6178" s="0" t="s">
        <v>6220</v>
      </c>
      <c r="B6178" s="0" t="s">
        <v>43</v>
      </c>
      <c r="C6178" s="0" t="s">
        <v>48</v>
      </c>
      <c r="D6178" s="9" t="n">
        <v>43900</v>
      </c>
      <c r="E6178" s="9" t="n">
        <v>43983</v>
      </c>
      <c r="F6178" s="9" t="n">
        <v>44010</v>
      </c>
      <c r="G6178" s="9" t="n">
        <v>44018</v>
      </c>
      <c r="H6178" s="10" t="s">
        <v>36</v>
      </c>
      <c r="I6178" s="0" t="n">
        <v>27</v>
      </c>
      <c r="J6178" s="0" t="n">
        <v>8</v>
      </c>
      <c r="K6178" s="0" t="n">
        <v>53</v>
      </c>
      <c r="L6178" s="0" t="n">
        <v>19</v>
      </c>
      <c r="M6178" s="0" t="n">
        <v>2</v>
      </c>
      <c r="N6178" s="11" t="n">
        <v>0.3</v>
      </c>
      <c r="O6178" s="12" t="n">
        <v>749.66</v>
      </c>
      <c r="P6178" s="12" t="n">
        <v>1118.9</v>
      </c>
      <c r="Q6178" s="12" t="n">
        <f aca="false">M6178*P6178*(1-N6178)</f>
        <v>1566.46</v>
      </c>
      <c r="R6178" s="12" t="n">
        <f aca="false">M6178*O6178</f>
        <v>1499.32</v>
      </c>
      <c r="S6178" s="12" t="n">
        <f aca="false">Q6178-R6178</f>
        <v>67.1400000000001</v>
      </c>
      <c r="T6178" s="11" t="n">
        <f aca="false">IFERROR(S6178/Q6178,0)</f>
        <v>0.0428609731496496</v>
      </c>
      <c r="U6178" s="13" t="n">
        <f aca="false">F6178-E6178</f>
        <v>27</v>
      </c>
      <c r="V6178" s="13" t="n">
        <f aca="false">G6178-F6178</f>
        <v>8</v>
      </c>
      <c r="W6178" s="13" t="n">
        <f aca="false">G6178-E6178</f>
        <v>35</v>
      </c>
      <c r="X6178" s="10" t="n">
        <f aca="false">YEAR(E6178)</f>
        <v>2020</v>
      </c>
      <c r="Y6178" s="0" t="str">
        <f aca="false">TEXT(E6178,"yyyy-mm")</f>
        <v>2020-06</v>
      </c>
      <c r="Z6178" s="0" t="str">
        <f aca="false">"Q"&amp;ROUNDUP(MONTH(E6178)/3,0)&amp;"-"&amp;YEAR(E6178)</f>
        <v>Q2-2020</v>
      </c>
    </row>
    <row r="6179" customFormat="false" ht="14.25" hidden="false" customHeight="false" outlineLevel="0" collapsed="false">
      <c r="A6179" s="0" t="s">
        <v>6221</v>
      </c>
      <c r="B6179" s="0" t="s">
        <v>34</v>
      </c>
      <c r="C6179" s="0" t="s">
        <v>79</v>
      </c>
      <c r="D6179" s="9" t="n">
        <v>43900</v>
      </c>
      <c r="E6179" s="9" t="n">
        <v>43983</v>
      </c>
      <c r="F6179" s="9" t="n">
        <v>43996</v>
      </c>
      <c r="G6179" s="9" t="n">
        <v>44003</v>
      </c>
      <c r="H6179" s="10" t="s">
        <v>36</v>
      </c>
      <c r="I6179" s="0" t="n">
        <v>4</v>
      </c>
      <c r="J6179" s="0" t="n">
        <v>1</v>
      </c>
      <c r="K6179" s="0" t="n">
        <v>75</v>
      </c>
      <c r="L6179" s="0" t="n">
        <v>26</v>
      </c>
      <c r="M6179" s="0" t="n">
        <v>3</v>
      </c>
      <c r="N6179" s="11" t="n">
        <v>0.075</v>
      </c>
      <c r="O6179" s="12" t="n">
        <v>1457.92</v>
      </c>
      <c r="P6179" s="12" t="n">
        <v>1715.2</v>
      </c>
      <c r="Q6179" s="12" t="n">
        <f aca="false">M6179*P6179*(1-N6179)</f>
        <v>4759.68</v>
      </c>
      <c r="R6179" s="12" t="n">
        <f aca="false">M6179*O6179</f>
        <v>4373.76</v>
      </c>
      <c r="S6179" s="12" t="n">
        <f aca="false">Q6179-R6179</f>
        <v>385.92</v>
      </c>
      <c r="T6179" s="11" t="n">
        <f aca="false">IFERROR(S6179/Q6179,0)</f>
        <v>0.0810810810810811</v>
      </c>
      <c r="U6179" s="13" t="n">
        <f aca="false">F6179-E6179</f>
        <v>13</v>
      </c>
      <c r="V6179" s="13" t="n">
        <f aca="false">G6179-F6179</f>
        <v>7</v>
      </c>
      <c r="W6179" s="13" t="n">
        <f aca="false">G6179-E6179</f>
        <v>20</v>
      </c>
      <c r="X6179" s="10" t="n">
        <f aca="false">YEAR(E6179)</f>
        <v>2020</v>
      </c>
      <c r="Y6179" s="0" t="str">
        <f aca="false">TEXT(E6179,"yyyy-mm")</f>
        <v>2020-06</v>
      </c>
      <c r="Z6179" s="0" t="str">
        <f aca="false">"Q"&amp;ROUNDUP(MONTH(E6179)/3,0)&amp;"-"&amp;YEAR(E6179)</f>
        <v>Q2-2020</v>
      </c>
    </row>
    <row r="6180" customFormat="false" ht="14.25" hidden="false" customHeight="false" outlineLevel="0" collapsed="false">
      <c r="A6180" s="0" t="s">
        <v>6222</v>
      </c>
      <c r="B6180" s="0" t="s">
        <v>34</v>
      </c>
      <c r="C6180" s="0" t="s">
        <v>35</v>
      </c>
      <c r="D6180" s="9" t="n">
        <v>43900</v>
      </c>
      <c r="E6180" s="9" t="n">
        <v>43983</v>
      </c>
      <c r="F6180" s="9" t="n">
        <v>43996</v>
      </c>
      <c r="G6180" s="9" t="n">
        <v>44005</v>
      </c>
      <c r="H6180" s="10" t="s">
        <v>36</v>
      </c>
      <c r="I6180" s="0" t="n">
        <v>8</v>
      </c>
      <c r="J6180" s="0" t="n">
        <v>43</v>
      </c>
      <c r="K6180" s="0" t="n">
        <v>233</v>
      </c>
      <c r="L6180" s="0" t="n">
        <v>45</v>
      </c>
      <c r="M6180" s="0" t="n">
        <v>3</v>
      </c>
      <c r="N6180" s="11" t="n">
        <v>0.1</v>
      </c>
      <c r="O6180" s="12" t="n">
        <v>1538.32</v>
      </c>
      <c r="P6180" s="12" t="n">
        <v>3845.8</v>
      </c>
      <c r="Q6180" s="12" t="n">
        <f aca="false">M6180*P6180*(1-N6180)</f>
        <v>10383.66</v>
      </c>
      <c r="R6180" s="12" t="n">
        <f aca="false">M6180*O6180</f>
        <v>4614.96</v>
      </c>
      <c r="S6180" s="12" t="n">
        <f aca="false">Q6180-R6180</f>
        <v>5768.7</v>
      </c>
      <c r="T6180" s="11" t="n">
        <f aca="false">IFERROR(S6180/Q6180,0)</f>
        <v>0.555555555555556</v>
      </c>
      <c r="U6180" s="13" t="n">
        <f aca="false">F6180-E6180</f>
        <v>13</v>
      </c>
      <c r="V6180" s="13" t="n">
        <f aca="false">G6180-F6180</f>
        <v>9</v>
      </c>
      <c r="W6180" s="13" t="n">
        <f aca="false">G6180-E6180</f>
        <v>22</v>
      </c>
      <c r="X6180" s="10" t="n">
        <f aca="false">YEAR(E6180)</f>
        <v>2020</v>
      </c>
      <c r="Y6180" s="0" t="str">
        <f aca="false">TEXT(E6180,"yyyy-mm")</f>
        <v>2020-06</v>
      </c>
      <c r="Z6180" s="0" t="str">
        <f aca="false">"Q"&amp;ROUNDUP(MONTH(E6180)/3,0)&amp;"-"&amp;YEAR(E6180)</f>
        <v>Q2-2020</v>
      </c>
    </row>
    <row r="6181" customFormat="false" ht="14.25" hidden="false" customHeight="false" outlineLevel="0" collapsed="false">
      <c r="A6181" s="0" t="s">
        <v>6223</v>
      </c>
      <c r="B6181" s="0" t="s">
        <v>34</v>
      </c>
      <c r="C6181" s="0" t="s">
        <v>58</v>
      </c>
      <c r="D6181" s="9" t="n">
        <v>43900</v>
      </c>
      <c r="E6181" s="9" t="n">
        <v>43983</v>
      </c>
      <c r="F6181" s="9" t="n">
        <v>43999</v>
      </c>
      <c r="G6181" s="9" t="n">
        <v>44007</v>
      </c>
      <c r="H6181" s="10" t="s">
        <v>36</v>
      </c>
      <c r="I6181" s="0" t="n">
        <v>4</v>
      </c>
      <c r="J6181" s="0" t="n">
        <v>47</v>
      </c>
      <c r="K6181" s="0" t="n">
        <v>342</v>
      </c>
      <c r="L6181" s="0" t="n">
        <v>40</v>
      </c>
      <c r="M6181" s="0" t="n">
        <v>7</v>
      </c>
      <c r="N6181" s="11" t="n">
        <v>0.075</v>
      </c>
      <c r="O6181" s="12" t="n">
        <v>754.82</v>
      </c>
      <c r="P6181" s="12" t="n">
        <v>1755.4</v>
      </c>
      <c r="Q6181" s="12" t="n">
        <f aca="false">M6181*P6181*(1-N6181)</f>
        <v>11366.215</v>
      </c>
      <c r="R6181" s="12" t="n">
        <f aca="false">M6181*O6181</f>
        <v>5283.74</v>
      </c>
      <c r="S6181" s="12" t="n">
        <f aca="false">Q6181-R6181</f>
        <v>6082.475</v>
      </c>
      <c r="T6181" s="11" t="n">
        <f aca="false">IFERROR(S6181/Q6181,0)</f>
        <v>0.535136366855633</v>
      </c>
      <c r="U6181" s="13" t="n">
        <f aca="false">F6181-E6181</f>
        <v>16</v>
      </c>
      <c r="V6181" s="13" t="n">
        <f aca="false">G6181-F6181</f>
        <v>8</v>
      </c>
      <c r="W6181" s="13" t="n">
        <f aca="false">G6181-E6181</f>
        <v>24</v>
      </c>
      <c r="X6181" s="10" t="n">
        <f aca="false">YEAR(E6181)</f>
        <v>2020</v>
      </c>
      <c r="Y6181" s="0" t="str">
        <f aca="false">TEXT(E6181,"yyyy-mm")</f>
        <v>2020-06</v>
      </c>
      <c r="Z6181" s="0" t="str">
        <f aca="false">"Q"&amp;ROUNDUP(MONTH(E6181)/3,0)&amp;"-"&amp;YEAR(E6181)</f>
        <v>Q2-2020</v>
      </c>
    </row>
    <row r="6182" customFormat="false" ht="14.25" hidden="false" customHeight="false" outlineLevel="0" collapsed="false">
      <c r="A6182" s="0" t="s">
        <v>6224</v>
      </c>
      <c r="B6182" s="0" t="s">
        <v>34</v>
      </c>
      <c r="C6182" s="0" t="s">
        <v>58</v>
      </c>
      <c r="D6182" s="9" t="n">
        <v>43900</v>
      </c>
      <c r="E6182" s="9" t="n">
        <v>43983</v>
      </c>
      <c r="F6182" s="9" t="n">
        <v>43995</v>
      </c>
      <c r="G6182" s="9" t="n">
        <v>43996</v>
      </c>
      <c r="H6182" s="10" t="s">
        <v>36</v>
      </c>
      <c r="I6182" s="0" t="n">
        <v>3</v>
      </c>
      <c r="J6182" s="0" t="n">
        <v>8</v>
      </c>
      <c r="K6182" s="0" t="n">
        <v>352</v>
      </c>
      <c r="L6182" s="0" t="n">
        <v>35</v>
      </c>
      <c r="M6182" s="0" t="n">
        <v>6</v>
      </c>
      <c r="N6182" s="11" t="n">
        <v>0.05</v>
      </c>
      <c r="O6182" s="12" t="n">
        <v>983.9</v>
      </c>
      <c r="P6182" s="12" t="n">
        <v>1788.9</v>
      </c>
      <c r="Q6182" s="12" t="n">
        <f aca="false">M6182*P6182*(1-N6182)</f>
        <v>10196.73</v>
      </c>
      <c r="R6182" s="12" t="n">
        <f aca="false">M6182*O6182</f>
        <v>5903.4</v>
      </c>
      <c r="S6182" s="12" t="n">
        <f aca="false">Q6182-R6182</f>
        <v>4293.33</v>
      </c>
      <c r="T6182" s="11" t="n">
        <f aca="false">IFERROR(S6182/Q6182,0)</f>
        <v>0.421049689459268</v>
      </c>
      <c r="U6182" s="13" t="n">
        <f aca="false">F6182-E6182</f>
        <v>12</v>
      </c>
      <c r="V6182" s="13" t="n">
        <f aca="false">G6182-F6182</f>
        <v>1</v>
      </c>
      <c r="W6182" s="13" t="n">
        <f aca="false">G6182-E6182</f>
        <v>13</v>
      </c>
      <c r="X6182" s="10" t="n">
        <f aca="false">YEAR(E6182)</f>
        <v>2020</v>
      </c>
      <c r="Y6182" s="0" t="str">
        <f aca="false">TEXT(E6182,"yyyy-mm")</f>
        <v>2020-06</v>
      </c>
      <c r="Z6182" s="0" t="str">
        <f aca="false">"Q"&amp;ROUNDUP(MONTH(E6182)/3,0)&amp;"-"&amp;YEAR(E6182)</f>
        <v>Q2-2020</v>
      </c>
    </row>
    <row r="6183" customFormat="false" ht="14.25" hidden="false" customHeight="false" outlineLevel="0" collapsed="false">
      <c r="A6183" s="0" t="s">
        <v>6225</v>
      </c>
      <c r="B6183" s="0" t="s">
        <v>34</v>
      </c>
      <c r="C6183" s="0" t="s">
        <v>48</v>
      </c>
      <c r="D6183" s="9" t="n">
        <v>43900</v>
      </c>
      <c r="E6183" s="9" t="n">
        <v>43983</v>
      </c>
      <c r="F6183" s="9" t="n">
        <v>44009</v>
      </c>
      <c r="G6183" s="9" t="n">
        <v>44015</v>
      </c>
      <c r="H6183" s="10" t="s">
        <v>36</v>
      </c>
      <c r="I6183" s="0" t="n">
        <v>6</v>
      </c>
      <c r="J6183" s="0" t="n">
        <v>30</v>
      </c>
      <c r="K6183" s="0" t="n">
        <v>26</v>
      </c>
      <c r="L6183" s="0" t="n">
        <v>26</v>
      </c>
      <c r="M6183" s="0" t="n">
        <v>8</v>
      </c>
      <c r="N6183" s="11" t="n">
        <v>0.075</v>
      </c>
      <c r="O6183" s="12" t="n">
        <v>2336.22</v>
      </c>
      <c r="P6183" s="12" t="n">
        <v>3959.7</v>
      </c>
      <c r="Q6183" s="12" t="n">
        <f aca="false">M6183*P6183*(1-N6183)</f>
        <v>29301.78</v>
      </c>
      <c r="R6183" s="12" t="n">
        <f aca="false">M6183*O6183</f>
        <v>18689.76</v>
      </c>
      <c r="S6183" s="12" t="n">
        <f aca="false">Q6183-R6183</f>
        <v>10612.02</v>
      </c>
      <c r="T6183" s="11" t="n">
        <f aca="false">IFERROR(S6183/Q6183,0)</f>
        <v>0.362162981225031</v>
      </c>
      <c r="U6183" s="13" t="n">
        <f aca="false">F6183-E6183</f>
        <v>26</v>
      </c>
      <c r="V6183" s="13" t="n">
        <f aca="false">G6183-F6183</f>
        <v>6</v>
      </c>
      <c r="W6183" s="13" t="n">
        <f aca="false">G6183-E6183</f>
        <v>32</v>
      </c>
      <c r="X6183" s="10" t="n">
        <f aca="false">YEAR(E6183)</f>
        <v>2020</v>
      </c>
      <c r="Y6183" s="0" t="str">
        <f aca="false">TEXT(E6183,"yyyy-mm")</f>
        <v>2020-06</v>
      </c>
      <c r="Z6183" s="0" t="str">
        <f aca="false">"Q"&amp;ROUNDUP(MONTH(E6183)/3,0)&amp;"-"&amp;YEAR(E6183)</f>
        <v>Q2-2020</v>
      </c>
    </row>
    <row r="6184" customFormat="false" ht="14.25" hidden="false" customHeight="false" outlineLevel="0" collapsed="false">
      <c r="A6184" s="0" t="s">
        <v>6226</v>
      </c>
      <c r="B6184" s="0" t="s">
        <v>38</v>
      </c>
      <c r="C6184" s="0" t="s">
        <v>39</v>
      </c>
      <c r="D6184" s="9" t="n">
        <v>43900</v>
      </c>
      <c r="E6184" s="9" t="n">
        <v>43983</v>
      </c>
      <c r="F6184" s="9" t="n">
        <v>44004</v>
      </c>
      <c r="G6184" s="9" t="n">
        <v>44012</v>
      </c>
      <c r="H6184" s="10" t="s">
        <v>36</v>
      </c>
      <c r="I6184" s="0" t="n">
        <v>19</v>
      </c>
      <c r="J6184" s="0" t="n">
        <v>29</v>
      </c>
      <c r="K6184" s="0" t="n">
        <v>128</v>
      </c>
      <c r="L6184" s="0" t="n">
        <v>8</v>
      </c>
      <c r="M6184" s="0" t="n">
        <v>2</v>
      </c>
      <c r="N6184" s="11" t="n">
        <v>0.05</v>
      </c>
      <c r="O6184" s="12" t="n">
        <v>1435.14</v>
      </c>
      <c r="P6184" s="12" t="n">
        <v>1688.4</v>
      </c>
      <c r="Q6184" s="12" t="n">
        <f aca="false">M6184*P6184*(1-N6184)</f>
        <v>3207.96</v>
      </c>
      <c r="R6184" s="12" t="n">
        <f aca="false">M6184*O6184</f>
        <v>2870.28</v>
      </c>
      <c r="S6184" s="12" t="n">
        <f aca="false">Q6184-R6184</f>
        <v>337.68</v>
      </c>
      <c r="T6184" s="11" t="n">
        <f aca="false">IFERROR(S6184/Q6184,0)</f>
        <v>0.105263157894737</v>
      </c>
      <c r="U6184" s="13" t="n">
        <f aca="false">F6184-E6184</f>
        <v>21</v>
      </c>
      <c r="V6184" s="13" t="n">
        <f aca="false">G6184-F6184</f>
        <v>8</v>
      </c>
      <c r="W6184" s="13" t="n">
        <f aca="false">G6184-E6184</f>
        <v>29</v>
      </c>
      <c r="X6184" s="10" t="n">
        <f aca="false">YEAR(E6184)</f>
        <v>2020</v>
      </c>
      <c r="Y6184" s="0" t="str">
        <f aca="false">TEXT(E6184,"yyyy-mm")</f>
        <v>2020-06</v>
      </c>
      <c r="Z6184" s="0" t="str">
        <f aca="false">"Q"&amp;ROUNDUP(MONTH(E6184)/3,0)&amp;"-"&amp;YEAR(E6184)</f>
        <v>Q2-2020</v>
      </c>
    </row>
    <row r="6185" customFormat="false" ht="14.25" hidden="false" customHeight="false" outlineLevel="0" collapsed="false">
      <c r="A6185" s="0" t="s">
        <v>6227</v>
      </c>
      <c r="B6185" s="0" t="s">
        <v>34</v>
      </c>
      <c r="C6185" s="0" t="s">
        <v>48</v>
      </c>
      <c r="D6185" s="9" t="n">
        <v>43900</v>
      </c>
      <c r="E6185" s="9" t="n">
        <v>43983</v>
      </c>
      <c r="F6185" s="9" t="n">
        <v>43997</v>
      </c>
      <c r="G6185" s="9" t="n">
        <v>44002</v>
      </c>
      <c r="H6185" s="10" t="s">
        <v>36</v>
      </c>
      <c r="I6185" s="0" t="n">
        <v>3</v>
      </c>
      <c r="J6185" s="0" t="n">
        <v>37</v>
      </c>
      <c r="K6185" s="0" t="n">
        <v>36</v>
      </c>
      <c r="L6185" s="0" t="n">
        <v>46</v>
      </c>
      <c r="M6185" s="0" t="n">
        <v>1</v>
      </c>
      <c r="N6185" s="11" t="n">
        <v>0.075</v>
      </c>
      <c r="O6185" s="12" t="n">
        <v>630.34</v>
      </c>
      <c r="P6185" s="12" t="n">
        <v>984.9</v>
      </c>
      <c r="Q6185" s="12" t="n">
        <f aca="false">M6185*P6185*(1-N6185)</f>
        <v>911.0325</v>
      </c>
      <c r="R6185" s="12" t="n">
        <f aca="false">M6185*O6185</f>
        <v>630.34</v>
      </c>
      <c r="S6185" s="12" t="n">
        <f aca="false">Q6185-R6185</f>
        <v>280.6925</v>
      </c>
      <c r="T6185" s="11" t="n">
        <f aca="false">IFERROR(S6185/Q6185,0)</f>
        <v>0.308103717485381</v>
      </c>
      <c r="U6185" s="13" t="n">
        <f aca="false">F6185-E6185</f>
        <v>14</v>
      </c>
      <c r="V6185" s="13" t="n">
        <f aca="false">G6185-F6185</f>
        <v>5</v>
      </c>
      <c r="W6185" s="13" t="n">
        <f aca="false">G6185-E6185</f>
        <v>19</v>
      </c>
      <c r="X6185" s="10" t="n">
        <f aca="false">YEAR(E6185)</f>
        <v>2020</v>
      </c>
      <c r="Y6185" s="0" t="str">
        <f aca="false">TEXT(E6185,"yyyy-mm")</f>
        <v>2020-06</v>
      </c>
      <c r="Z6185" s="0" t="str">
        <f aca="false">"Q"&amp;ROUNDUP(MONTH(E6185)/3,0)&amp;"-"&amp;YEAR(E6185)</f>
        <v>Q2-2020</v>
      </c>
    </row>
    <row r="6186" customFormat="false" ht="14.25" hidden="false" customHeight="false" outlineLevel="0" collapsed="false">
      <c r="A6186" s="0" t="s">
        <v>6228</v>
      </c>
      <c r="B6186" s="0" t="s">
        <v>41</v>
      </c>
      <c r="C6186" s="0" t="s">
        <v>46</v>
      </c>
      <c r="D6186" s="9" t="n">
        <v>43900</v>
      </c>
      <c r="E6186" s="9" t="n">
        <v>43983</v>
      </c>
      <c r="F6186" s="9" t="n">
        <v>43998</v>
      </c>
      <c r="G6186" s="9" t="n">
        <v>43999</v>
      </c>
      <c r="H6186" s="10" t="s">
        <v>36</v>
      </c>
      <c r="I6186" s="0" t="n">
        <v>22</v>
      </c>
      <c r="J6186" s="0" t="n">
        <v>12</v>
      </c>
      <c r="K6186" s="0" t="n">
        <v>293</v>
      </c>
      <c r="L6186" s="0" t="n">
        <v>27</v>
      </c>
      <c r="M6186" s="0" t="n">
        <v>4</v>
      </c>
      <c r="N6186" s="11" t="n">
        <v>0.075</v>
      </c>
      <c r="O6186" s="12" t="n">
        <v>1620.73</v>
      </c>
      <c r="P6186" s="12" t="n">
        <v>3953</v>
      </c>
      <c r="Q6186" s="12" t="n">
        <f aca="false">M6186*P6186*(1-N6186)</f>
        <v>14626.1</v>
      </c>
      <c r="R6186" s="12" t="n">
        <f aca="false">M6186*O6186</f>
        <v>6482.92</v>
      </c>
      <c r="S6186" s="12" t="n">
        <f aca="false">Q6186-R6186</f>
        <v>8143.18</v>
      </c>
      <c r="T6186" s="11" t="n">
        <f aca="false">IFERROR(S6186/Q6186,0)</f>
        <v>0.556756756756757</v>
      </c>
      <c r="U6186" s="13" t="n">
        <f aca="false">F6186-E6186</f>
        <v>15</v>
      </c>
      <c r="V6186" s="13" t="n">
        <f aca="false">G6186-F6186</f>
        <v>1</v>
      </c>
      <c r="W6186" s="13" t="n">
        <f aca="false">G6186-E6186</f>
        <v>16</v>
      </c>
      <c r="X6186" s="10" t="n">
        <f aca="false">YEAR(E6186)</f>
        <v>2020</v>
      </c>
      <c r="Y6186" s="0" t="str">
        <f aca="false">TEXT(E6186,"yyyy-mm")</f>
        <v>2020-06</v>
      </c>
      <c r="Z6186" s="0" t="str">
        <f aca="false">"Q"&amp;ROUNDUP(MONTH(E6186)/3,0)&amp;"-"&amp;YEAR(E6186)</f>
        <v>Q2-2020</v>
      </c>
    </row>
    <row r="6187" customFormat="false" ht="14.25" hidden="false" customHeight="false" outlineLevel="0" collapsed="false">
      <c r="A6187" s="0" t="s">
        <v>6229</v>
      </c>
      <c r="B6187" s="0" t="s">
        <v>38</v>
      </c>
      <c r="C6187" s="0" t="s">
        <v>46</v>
      </c>
      <c r="D6187" s="9" t="n">
        <v>43900</v>
      </c>
      <c r="E6187" s="9" t="n">
        <v>43983</v>
      </c>
      <c r="F6187" s="9" t="n">
        <v>43991</v>
      </c>
      <c r="G6187" s="9" t="n">
        <v>43992</v>
      </c>
      <c r="H6187" s="10" t="s">
        <v>36</v>
      </c>
      <c r="I6187" s="0" t="n">
        <v>18</v>
      </c>
      <c r="J6187" s="0" t="n">
        <v>11</v>
      </c>
      <c r="K6187" s="0" t="n">
        <v>296</v>
      </c>
      <c r="L6187" s="0" t="n">
        <v>38</v>
      </c>
      <c r="M6187" s="0" t="n">
        <v>1</v>
      </c>
      <c r="N6187" s="11" t="n">
        <v>0.2</v>
      </c>
      <c r="O6187" s="12" t="n">
        <v>3013.19</v>
      </c>
      <c r="P6187" s="12" t="n">
        <v>5286.3</v>
      </c>
      <c r="Q6187" s="12" t="n">
        <f aca="false">M6187*P6187*(1-N6187)</f>
        <v>4229.04</v>
      </c>
      <c r="R6187" s="12" t="n">
        <f aca="false">M6187*O6187</f>
        <v>3013.19</v>
      </c>
      <c r="S6187" s="12" t="n">
        <f aca="false">Q6187-R6187</f>
        <v>1215.85</v>
      </c>
      <c r="T6187" s="11" t="n">
        <f aca="false">IFERROR(S6187/Q6187,0)</f>
        <v>0.287500236460284</v>
      </c>
      <c r="U6187" s="13" t="n">
        <f aca="false">F6187-E6187</f>
        <v>8</v>
      </c>
      <c r="V6187" s="13" t="n">
        <f aca="false">G6187-F6187</f>
        <v>1</v>
      </c>
      <c r="W6187" s="13" t="n">
        <f aca="false">G6187-E6187</f>
        <v>9</v>
      </c>
      <c r="X6187" s="10" t="n">
        <f aca="false">YEAR(E6187)</f>
        <v>2020</v>
      </c>
      <c r="Y6187" s="0" t="str">
        <f aca="false">TEXT(E6187,"yyyy-mm")</f>
        <v>2020-06</v>
      </c>
      <c r="Z6187" s="0" t="str">
        <f aca="false">"Q"&amp;ROUNDUP(MONTH(E6187)/3,0)&amp;"-"&amp;YEAR(E6187)</f>
        <v>Q2-2020</v>
      </c>
    </row>
    <row r="6188" customFormat="false" ht="14.25" hidden="false" customHeight="false" outlineLevel="0" collapsed="false">
      <c r="A6188" s="0" t="s">
        <v>6230</v>
      </c>
      <c r="B6188" s="0" t="s">
        <v>38</v>
      </c>
      <c r="C6188" s="0" t="s">
        <v>35</v>
      </c>
      <c r="D6188" s="9" t="n">
        <v>43900</v>
      </c>
      <c r="E6188" s="9" t="n">
        <v>43983</v>
      </c>
      <c r="F6188" s="9" t="n">
        <v>43998</v>
      </c>
      <c r="G6188" s="9" t="n">
        <v>44005</v>
      </c>
      <c r="H6188" s="10" t="s">
        <v>36</v>
      </c>
      <c r="I6188" s="0" t="n">
        <v>13</v>
      </c>
      <c r="J6188" s="0" t="n">
        <v>26</v>
      </c>
      <c r="K6188" s="0" t="n">
        <v>232</v>
      </c>
      <c r="L6188" s="0" t="n">
        <v>16</v>
      </c>
      <c r="M6188" s="0" t="n">
        <v>2</v>
      </c>
      <c r="N6188" s="11" t="n">
        <v>0.1</v>
      </c>
      <c r="O6188" s="12" t="n">
        <v>459.89</v>
      </c>
      <c r="P6188" s="12" t="n">
        <v>884.4</v>
      </c>
      <c r="Q6188" s="12" t="n">
        <f aca="false">M6188*P6188*(1-N6188)</f>
        <v>1591.92</v>
      </c>
      <c r="R6188" s="12" t="n">
        <f aca="false">M6188*O6188</f>
        <v>919.78</v>
      </c>
      <c r="S6188" s="12" t="n">
        <f aca="false">Q6188-R6188</f>
        <v>672.14</v>
      </c>
      <c r="T6188" s="11" t="n">
        <f aca="false">IFERROR(S6188/Q6188,0)</f>
        <v>0.422219709533142</v>
      </c>
      <c r="U6188" s="13" t="n">
        <f aca="false">F6188-E6188</f>
        <v>15</v>
      </c>
      <c r="V6188" s="13" t="n">
        <f aca="false">G6188-F6188</f>
        <v>7</v>
      </c>
      <c r="W6188" s="13" t="n">
        <f aca="false">G6188-E6188</f>
        <v>22</v>
      </c>
      <c r="X6188" s="10" t="n">
        <f aca="false">YEAR(E6188)</f>
        <v>2020</v>
      </c>
      <c r="Y6188" s="0" t="str">
        <f aca="false">TEXT(E6188,"yyyy-mm")</f>
        <v>2020-06</v>
      </c>
      <c r="Z6188" s="0" t="str">
        <f aca="false">"Q"&amp;ROUNDUP(MONTH(E6188)/3,0)&amp;"-"&amp;YEAR(E6188)</f>
        <v>Q2-2020</v>
      </c>
    </row>
    <row r="6189" customFormat="false" ht="14.25" hidden="false" customHeight="false" outlineLevel="0" collapsed="false">
      <c r="A6189" s="0" t="s">
        <v>6231</v>
      </c>
      <c r="B6189" s="0" t="s">
        <v>34</v>
      </c>
      <c r="C6189" s="0" t="s">
        <v>48</v>
      </c>
      <c r="D6189" s="9" t="n">
        <v>43900</v>
      </c>
      <c r="E6189" s="9" t="n">
        <v>43984</v>
      </c>
      <c r="F6189" s="9" t="n">
        <v>44006</v>
      </c>
      <c r="G6189" s="9" t="n">
        <v>44011</v>
      </c>
      <c r="H6189" s="10" t="s">
        <v>36</v>
      </c>
      <c r="I6189" s="0" t="n">
        <v>2</v>
      </c>
      <c r="J6189" s="0" t="n">
        <v>41</v>
      </c>
      <c r="K6189" s="0" t="n">
        <v>11</v>
      </c>
      <c r="L6189" s="0" t="n">
        <v>37</v>
      </c>
      <c r="M6189" s="0" t="n">
        <v>1</v>
      </c>
      <c r="N6189" s="11" t="n">
        <v>0.2</v>
      </c>
      <c r="O6189" s="12" t="n">
        <v>571.18</v>
      </c>
      <c r="P6189" s="12" t="n">
        <v>1038.5</v>
      </c>
      <c r="Q6189" s="12" t="n">
        <f aca="false">M6189*P6189*(1-N6189)</f>
        <v>830.8</v>
      </c>
      <c r="R6189" s="12" t="n">
        <f aca="false">M6189*O6189</f>
        <v>571.18</v>
      </c>
      <c r="S6189" s="12" t="n">
        <f aca="false">Q6189-R6189</f>
        <v>259.62</v>
      </c>
      <c r="T6189" s="11" t="n">
        <f aca="false">IFERROR(S6189/Q6189,0)</f>
        <v>0.312493981704381</v>
      </c>
      <c r="U6189" s="13" t="n">
        <f aca="false">F6189-E6189</f>
        <v>22</v>
      </c>
      <c r="V6189" s="13" t="n">
        <f aca="false">G6189-F6189</f>
        <v>5</v>
      </c>
      <c r="W6189" s="13" t="n">
        <f aca="false">G6189-E6189</f>
        <v>27</v>
      </c>
      <c r="X6189" s="10" t="n">
        <f aca="false">YEAR(E6189)</f>
        <v>2020</v>
      </c>
      <c r="Y6189" s="0" t="str">
        <f aca="false">TEXT(E6189,"yyyy-mm")</f>
        <v>2020-06</v>
      </c>
      <c r="Z6189" s="0" t="str">
        <f aca="false">"Q"&amp;ROUNDUP(MONTH(E6189)/3,0)&amp;"-"&amp;YEAR(E6189)</f>
        <v>Q2-2020</v>
      </c>
    </row>
    <row r="6190" customFormat="false" ht="14.25" hidden="false" customHeight="false" outlineLevel="0" collapsed="false">
      <c r="A6190" s="0" t="s">
        <v>6232</v>
      </c>
      <c r="B6190" s="0" t="s">
        <v>34</v>
      </c>
      <c r="C6190" s="0" t="s">
        <v>58</v>
      </c>
      <c r="D6190" s="9" t="n">
        <v>43900</v>
      </c>
      <c r="E6190" s="9" t="n">
        <v>43984</v>
      </c>
      <c r="F6190" s="9" t="n">
        <v>44001</v>
      </c>
      <c r="G6190" s="9" t="n">
        <v>44010</v>
      </c>
      <c r="H6190" s="10" t="s">
        <v>36</v>
      </c>
      <c r="I6190" s="0" t="n">
        <v>10</v>
      </c>
      <c r="J6190" s="0" t="n">
        <v>22</v>
      </c>
      <c r="K6190" s="0" t="n">
        <v>335</v>
      </c>
      <c r="L6190" s="0" t="n">
        <v>17</v>
      </c>
      <c r="M6190" s="0" t="n">
        <v>6</v>
      </c>
      <c r="N6190" s="11" t="n">
        <v>0.075</v>
      </c>
      <c r="O6190" s="12" t="n">
        <v>4162.51</v>
      </c>
      <c r="P6190" s="12" t="n">
        <v>5138.9</v>
      </c>
      <c r="Q6190" s="12" t="n">
        <f aca="false">M6190*P6190*(1-N6190)</f>
        <v>28520.895</v>
      </c>
      <c r="R6190" s="12" t="n">
        <f aca="false">M6190*O6190</f>
        <v>24975.06</v>
      </c>
      <c r="S6190" s="12" t="n">
        <f aca="false">Q6190-R6190</f>
        <v>3545.835</v>
      </c>
      <c r="T6190" s="11" t="n">
        <f aca="false">IFERROR(S6190/Q6190,0)</f>
        <v>0.124324113952244</v>
      </c>
      <c r="U6190" s="13" t="n">
        <f aca="false">F6190-E6190</f>
        <v>17</v>
      </c>
      <c r="V6190" s="13" t="n">
        <f aca="false">G6190-F6190</f>
        <v>9</v>
      </c>
      <c r="W6190" s="13" t="n">
        <f aca="false">G6190-E6190</f>
        <v>26</v>
      </c>
      <c r="X6190" s="10" t="n">
        <f aca="false">YEAR(E6190)</f>
        <v>2020</v>
      </c>
      <c r="Y6190" s="0" t="str">
        <f aca="false">TEXT(E6190,"yyyy-mm")</f>
        <v>2020-06</v>
      </c>
      <c r="Z6190" s="0" t="str">
        <f aca="false">"Q"&amp;ROUNDUP(MONTH(E6190)/3,0)&amp;"-"&amp;YEAR(E6190)</f>
        <v>Q2-2020</v>
      </c>
    </row>
    <row r="6191" customFormat="false" ht="14.25" hidden="false" customHeight="false" outlineLevel="0" collapsed="false">
      <c r="A6191" s="0" t="s">
        <v>6233</v>
      </c>
      <c r="B6191" s="0" t="s">
        <v>41</v>
      </c>
      <c r="C6191" s="0" t="s">
        <v>58</v>
      </c>
      <c r="D6191" s="9" t="n">
        <v>43900</v>
      </c>
      <c r="E6191" s="9" t="n">
        <v>43984</v>
      </c>
      <c r="F6191" s="9" t="n">
        <v>43999</v>
      </c>
      <c r="G6191" s="9" t="n">
        <v>44008</v>
      </c>
      <c r="H6191" s="10" t="s">
        <v>36</v>
      </c>
      <c r="I6191" s="0" t="n">
        <v>23</v>
      </c>
      <c r="J6191" s="0" t="n">
        <v>24</v>
      </c>
      <c r="K6191" s="0" t="n">
        <v>356</v>
      </c>
      <c r="L6191" s="0" t="n">
        <v>2</v>
      </c>
      <c r="M6191" s="0" t="n">
        <v>1</v>
      </c>
      <c r="N6191" s="11" t="n">
        <v>0.1</v>
      </c>
      <c r="O6191" s="12" t="n">
        <v>385.92</v>
      </c>
      <c r="P6191" s="12" t="n">
        <v>804</v>
      </c>
      <c r="Q6191" s="12" t="n">
        <f aca="false">M6191*P6191*(1-N6191)</f>
        <v>723.6</v>
      </c>
      <c r="R6191" s="12" t="n">
        <f aca="false">M6191*O6191</f>
        <v>385.92</v>
      </c>
      <c r="S6191" s="12" t="n">
        <f aca="false">Q6191-R6191</f>
        <v>337.68</v>
      </c>
      <c r="T6191" s="11" t="n">
        <f aca="false">IFERROR(S6191/Q6191,0)</f>
        <v>0.466666666666667</v>
      </c>
      <c r="U6191" s="13" t="n">
        <f aca="false">F6191-E6191</f>
        <v>15</v>
      </c>
      <c r="V6191" s="13" t="n">
        <f aca="false">G6191-F6191</f>
        <v>9</v>
      </c>
      <c r="W6191" s="13" t="n">
        <f aca="false">G6191-E6191</f>
        <v>24</v>
      </c>
      <c r="X6191" s="10" t="n">
        <f aca="false">YEAR(E6191)</f>
        <v>2020</v>
      </c>
      <c r="Y6191" s="0" t="str">
        <f aca="false">TEXT(E6191,"yyyy-mm")</f>
        <v>2020-06</v>
      </c>
      <c r="Z6191" s="0" t="str">
        <f aca="false">"Q"&amp;ROUNDUP(MONTH(E6191)/3,0)&amp;"-"&amp;YEAR(E6191)</f>
        <v>Q2-2020</v>
      </c>
    </row>
    <row r="6192" customFormat="false" ht="14.25" hidden="false" customHeight="false" outlineLevel="0" collapsed="false">
      <c r="A6192" s="0" t="s">
        <v>6234</v>
      </c>
      <c r="B6192" s="0" t="s">
        <v>38</v>
      </c>
      <c r="C6192" s="0" t="s">
        <v>46</v>
      </c>
      <c r="D6192" s="9" t="n">
        <v>43800</v>
      </c>
      <c r="E6192" s="9" t="n">
        <v>43984</v>
      </c>
      <c r="F6192" s="9" t="n">
        <v>43988</v>
      </c>
      <c r="G6192" s="9" t="n">
        <v>43989</v>
      </c>
      <c r="H6192" s="10" t="s">
        <v>36</v>
      </c>
      <c r="I6192" s="0" t="n">
        <v>15</v>
      </c>
      <c r="J6192" s="0" t="n">
        <v>20</v>
      </c>
      <c r="K6192" s="0" t="n">
        <v>322</v>
      </c>
      <c r="L6192" s="0" t="n">
        <v>12</v>
      </c>
      <c r="M6192" s="0" t="n">
        <v>4</v>
      </c>
      <c r="N6192" s="11" t="n">
        <v>0.1</v>
      </c>
      <c r="O6192" s="12" t="n">
        <v>130.65</v>
      </c>
      <c r="P6192" s="12" t="n">
        <v>167.5</v>
      </c>
      <c r="Q6192" s="12" t="n">
        <f aca="false">M6192*P6192*(1-N6192)</f>
        <v>603</v>
      </c>
      <c r="R6192" s="12" t="n">
        <f aca="false">M6192*O6192</f>
        <v>522.6</v>
      </c>
      <c r="S6192" s="12" t="n">
        <f aca="false">Q6192-R6192</f>
        <v>80.4</v>
      </c>
      <c r="T6192" s="11" t="n">
        <f aca="false">IFERROR(S6192/Q6192,0)</f>
        <v>0.133333333333333</v>
      </c>
      <c r="U6192" s="13" t="n">
        <f aca="false">F6192-E6192</f>
        <v>4</v>
      </c>
      <c r="V6192" s="13" t="n">
        <f aca="false">G6192-F6192</f>
        <v>1</v>
      </c>
      <c r="W6192" s="13" t="n">
        <f aca="false">G6192-E6192</f>
        <v>5</v>
      </c>
      <c r="X6192" s="10" t="n">
        <f aca="false">YEAR(E6192)</f>
        <v>2020</v>
      </c>
      <c r="Y6192" s="0" t="str">
        <f aca="false">TEXT(E6192,"yyyy-mm")</f>
        <v>2020-06</v>
      </c>
      <c r="Z6192" s="0" t="str">
        <f aca="false">"Q"&amp;ROUNDUP(MONTH(E6192)/3,0)&amp;"-"&amp;YEAR(E6192)</f>
        <v>Q2-2020</v>
      </c>
    </row>
    <row r="6193" customFormat="false" ht="14.25" hidden="false" customHeight="false" outlineLevel="0" collapsed="false">
      <c r="A6193" s="0" t="s">
        <v>6235</v>
      </c>
      <c r="B6193" s="0" t="s">
        <v>34</v>
      </c>
      <c r="C6193" s="0" t="s">
        <v>39</v>
      </c>
      <c r="D6193" s="9" t="n">
        <v>43900</v>
      </c>
      <c r="E6193" s="9" t="n">
        <v>43984</v>
      </c>
      <c r="F6193" s="9" t="n">
        <v>44006</v>
      </c>
      <c r="G6193" s="9" t="n">
        <v>44010</v>
      </c>
      <c r="H6193" s="10" t="s">
        <v>36</v>
      </c>
      <c r="I6193" s="0" t="n">
        <v>6</v>
      </c>
      <c r="J6193" s="0" t="n">
        <v>21</v>
      </c>
      <c r="K6193" s="0" t="n">
        <v>131</v>
      </c>
      <c r="L6193" s="0" t="n">
        <v>28</v>
      </c>
      <c r="M6193" s="0" t="n">
        <v>2</v>
      </c>
      <c r="N6193" s="11" t="n">
        <v>0.1</v>
      </c>
      <c r="O6193" s="12" t="n">
        <v>1109.52</v>
      </c>
      <c r="P6193" s="12" t="n">
        <v>2311.5</v>
      </c>
      <c r="Q6193" s="12" t="n">
        <f aca="false">M6193*P6193*(1-N6193)</f>
        <v>4160.7</v>
      </c>
      <c r="R6193" s="12" t="n">
        <f aca="false">M6193*O6193</f>
        <v>2219.04</v>
      </c>
      <c r="S6193" s="12" t="n">
        <f aca="false">Q6193-R6193</f>
        <v>1941.66</v>
      </c>
      <c r="T6193" s="11" t="n">
        <f aca="false">IFERROR(S6193/Q6193,0)</f>
        <v>0.466666666666667</v>
      </c>
      <c r="U6193" s="13" t="n">
        <f aca="false">F6193-E6193</f>
        <v>22</v>
      </c>
      <c r="V6193" s="13" t="n">
        <f aca="false">G6193-F6193</f>
        <v>4</v>
      </c>
      <c r="W6193" s="13" t="n">
        <f aca="false">G6193-E6193</f>
        <v>26</v>
      </c>
      <c r="X6193" s="10" t="n">
        <f aca="false">YEAR(E6193)</f>
        <v>2020</v>
      </c>
      <c r="Y6193" s="0" t="str">
        <f aca="false">TEXT(E6193,"yyyy-mm")</f>
        <v>2020-06</v>
      </c>
      <c r="Z6193" s="0" t="str">
        <f aca="false">"Q"&amp;ROUNDUP(MONTH(E6193)/3,0)&amp;"-"&amp;YEAR(E6193)</f>
        <v>Q2-2020</v>
      </c>
    </row>
    <row r="6194" customFormat="false" ht="14.25" hidden="false" customHeight="false" outlineLevel="0" collapsed="false">
      <c r="A6194" s="0" t="s">
        <v>6236</v>
      </c>
      <c r="B6194" s="0" t="s">
        <v>43</v>
      </c>
      <c r="C6194" s="0" t="s">
        <v>58</v>
      </c>
      <c r="D6194" s="9" t="n">
        <v>43900</v>
      </c>
      <c r="E6194" s="9" t="n">
        <v>43984</v>
      </c>
      <c r="F6194" s="9" t="n">
        <v>43992</v>
      </c>
      <c r="G6194" s="9" t="n">
        <v>44002</v>
      </c>
      <c r="H6194" s="10" t="s">
        <v>36</v>
      </c>
      <c r="I6194" s="0" t="n">
        <v>28</v>
      </c>
      <c r="J6194" s="0" t="n">
        <v>7</v>
      </c>
      <c r="K6194" s="0" t="n">
        <v>362</v>
      </c>
      <c r="L6194" s="0" t="n">
        <v>25</v>
      </c>
      <c r="M6194" s="0" t="n">
        <v>4</v>
      </c>
      <c r="N6194" s="11" t="n">
        <v>0.05</v>
      </c>
      <c r="O6194" s="12" t="n">
        <v>1769.07</v>
      </c>
      <c r="P6194" s="12" t="n">
        <v>3845.8</v>
      </c>
      <c r="Q6194" s="12" t="n">
        <f aca="false">M6194*P6194*(1-N6194)</f>
        <v>14614.04</v>
      </c>
      <c r="R6194" s="12" t="n">
        <f aca="false">M6194*O6194</f>
        <v>7076.28</v>
      </c>
      <c r="S6194" s="12" t="n">
        <f aca="false">Q6194-R6194</f>
        <v>7537.76</v>
      </c>
      <c r="T6194" s="11" t="n">
        <f aca="false">IFERROR(S6194/Q6194,0)</f>
        <v>0.515788926265427</v>
      </c>
      <c r="U6194" s="13" t="n">
        <f aca="false">F6194-E6194</f>
        <v>8</v>
      </c>
      <c r="V6194" s="13" t="n">
        <f aca="false">G6194-F6194</f>
        <v>10</v>
      </c>
      <c r="W6194" s="13" t="n">
        <f aca="false">G6194-E6194</f>
        <v>18</v>
      </c>
      <c r="X6194" s="10" t="n">
        <f aca="false">YEAR(E6194)</f>
        <v>2020</v>
      </c>
      <c r="Y6194" s="0" t="str">
        <f aca="false">TEXT(E6194,"yyyy-mm")</f>
        <v>2020-06</v>
      </c>
      <c r="Z6194" s="0" t="str">
        <f aca="false">"Q"&amp;ROUNDUP(MONTH(E6194)/3,0)&amp;"-"&amp;YEAR(E6194)</f>
        <v>Q2-2020</v>
      </c>
    </row>
    <row r="6195" customFormat="false" ht="14.25" hidden="false" customHeight="false" outlineLevel="0" collapsed="false">
      <c r="A6195" s="0" t="s">
        <v>6237</v>
      </c>
      <c r="B6195" s="0" t="s">
        <v>41</v>
      </c>
      <c r="C6195" s="0" t="s">
        <v>46</v>
      </c>
      <c r="D6195" s="9" t="n">
        <v>43900</v>
      </c>
      <c r="E6195" s="9" t="n">
        <v>43985</v>
      </c>
      <c r="F6195" s="9" t="n">
        <v>43997</v>
      </c>
      <c r="G6195" s="9" t="n">
        <v>44006</v>
      </c>
      <c r="H6195" s="10" t="s">
        <v>36</v>
      </c>
      <c r="I6195" s="0" t="n">
        <v>21</v>
      </c>
      <c r="J6195" s="0" t="n">
        <v>4</v>
      </c>
      <c r="K6195" s="0" t="n">
        <v>301</v>
      </c>
      <c r="L6195" s="0" t="n">
        <v>46</v>
      </c>
      <c r="M6195" s="0" t="n">
        <v>3</v>
      </c>
      <c r="N6195" s="11" t="n">
        <v>0.075</v>
      </c>
      <c r="O6195" s="12" t="n">
        <v>1165.8</v>
      </c>
      <c r="P6195" s="12" t="n">
        <v>1943</v>
      </c>
      <c r="Q6195" s="12" t="n">
        <f aca="false">M6195*P6195*(1-N6195)</f>
        <v>5391.825</v>
      </c>
      <c r="R6195" s="12" t="n">
        <f aca="false">M6195*O6195</f>
        <v>3497.4</v>
      </c>
      <c r="S6195" s="12" t="n">
        <f aca="false">Q6195-R6195</f>
        <v>1894.425</v>
      </c>
      <c r="T6195" s="11" t="n">
        <f aca="false">IFERROR(S6195/Q6195,0)</f>
        <v>0.351351351351351</v>
      </c>
      <c r="U6195" s="13" t="n">
        <f aca="false">F6195-E6195</f>
        <v>12</v>
      </c>
      <c r="V6195" s="13" t="n">
        <f aca="false">G6195-F6195</f>
        <v>9</v>
      </c>
      <c r="W6195" s="13" t="n">
        <f aca="false">G6195-E6195</f>
        <v>21</v>
      </c>
      <c r="X6195" s="10" t="n">
        <f aca="false">YEAR(E6195)</f>
        <v>2020</v>
      </c>
      <c r="Y6195" s="0" t="str">
        <f aca="false">TEXT(E6195,"yyyy-mm")</f>
        <v>2020-06</v>
      </c>
      <c r="Z6195" s="0" t="str">
        <f aca="false">"Q"&amp;ROUNDUP(MONTH(E6195)/3,0)&amp;"-"&amp;YEAR(E6195)</f>
        <v>Q2-2020</v>
      </c>
    </row>
    <row r="6196" customFormat="false" ht="14.25" hidden="false" customHeight="false" outlineLevel="0" collapsed="false">
      <c r="A6196" s="0" t="s">
        <v>6238</v>
      </c>
      <c r="B6196" s="0" t="s">
        <v>34</v>
      </c>
      <c r="C6196" s="0" t="s">
        <v>39</v>
      </c>
      <c r="D6196" s="9" t="n">
        <v>43900</v>
      </c>
      <c r="E6196" s="9" t="n">
        <v>43985</v>
      </c>
      <c r="F6196" s="9" t="n">
        <v>43995</v>
      </c>
      <c r="G6196" s="9" t="n">
        <v>43999</v>
      </c>
      <c r="H6196" s="10" t="s">
        <v>36</v>
      </c>
      <c r="I6196" s="0" t="n">
        <v>8</v>
      </c>
      <c r="J6196" s="0" t="n">
        <v>37</v>
      </c>
      <c r="K6196" s="0" t="n">
        <v>131</v>
      </c>
      <c r="L6196" s="0" t="n">
        <v>19</v>
      </c>
      <c r="M6196" s="0" t="n">
        <v>4</v>
      </c>
      <c r="N6196" s="11" t="n">
        <v>0.075</v>
      </c>
      <c r="O6196" s="12" t="n">
        <v>709.13</v>
      </c>
      <c r="P6196" s="12" t="n">
        <v>1125.6</v>
      </c>
      <c r="Q6196" s="12" t="n">
        <f aca="false">M6196*P6196*(1-N6196)</f>
        <v>4164.72</v>
      </c>
      <c r="R6196" s="12" t="n">
        <f aca="false">M6196*O6196</f>
        <v>2836.52</v>
      </c>
      <c r="S6196" s="12" t="n">
        <f aca="false">Q6196-R6196</f>
        <v>1328.2</v>
      </c>
      <c r="T6196" s="11" t="n">
        <f aca="false">IFERROR(S6196/Q6196,0)</f>
        <v>0.318916998021476</v>
      </c>
      <c r="U6196" s="13" t="n">
        <f aca="false">F6196-E6196</f>
        <v>10</v>
      </c>
      <c r="V6196" s="13" t="n">
        <f aca="false">G6196-F6196</f>
        <v>4</v>
      </c>
      <c r="W6196" s="13" t="n">
        <f aca="false">G6196-E6196</f>
        <v>14</v>
      </c>
      <c r="X6196" s="10" t="n">
        <f aca="false">YEAR(E6196)</f>
        <v>2020</v>
      </c>
      <c r="Y6196" s="0" t="str">
        <f aca="false">TEXT(E6196,"yyyy-mm")</f>
        <v>2020-06</v>
      </c>
      <c r="Z6196" s="0" t="str">
        <f aca="false">"Q"&amp;ROUNDUP(MONTH(E6196)/3,0)&amp;"-"&amp;YEAR(E6196)</f>
        <v>Q2-2020</v>
      </c>
    </row>
    <row r="6197" customFormat="false" ht="14.25" hidden="false" customHeight="false" outlineLevel="0" collapsed="false">
      <c r="A6197" s="0" t="s">
        <v>6239</v>
      </c>
      <c r="B6197" s="0" t="s">
        <v>38</v>
      </c>
      <c r="C6197" s="0" t="s">
        <v>48</v>
      </c>
      <c r="D6197" s="9" t="n">
        <v>43900</v>
      </c>
      <c r="E6197" s="9" t="n">
        <v>43985</v>
      </c>
      <c r="F6197" s="9" t="n">
        <v>43997</v>
      </c>
      <c r="G6197" s="9" t="n">
        <v>44000</v>
      </c>
      <c r="H6197" s="10" t="s">
        <v>36</v>
      </c>
      <c r="I6197" s="0" t="n">
        <v>14</v>
      </c>
      <c r="J6197" s="0" t="n">
        <v>15</v>
      </c>
      <c r="K6197" s="0" t="n">
        <v>29</v>
      </c>
      <c r="L6197" s="0" t="n">
        <v>20</v>
      </c>
      <c r="M6197" s="0" t="n">
        <v>7</v>
      </c>
      <c r="N6197" s="11" t="n">
        <v>0.2</v>
      </c>
      <c r="O6197" s="12" t="n">
        <v>1643.38</v>
      </c>
      <c r="P6197" s="12" t="n">
        <v>3912.8</v>
      </c>
      <c r="Q6197" s="12" t="n">
        <f aca="false">M6197*P6197*(1-N6197)</f>
        <v>21911.68</v>
      </c>
      <c r="R6197" s="12" t="n">
        <f aca="false">M6197*O6197</f>
        <v>11503.66</v>
      </c>
      <c r="S6197" s="12" t="n">
        <f aca="false">Q6197-R6197</f>
        <v>10408.02</v>
      </c>
      <c r="T6197" s="11" t="n">
        <f aca="false">IFERROR(S6197/Q6197,0)</f>
        <v>0.474998722142711</v>
      </c>
      <c r="U6197" s="13" t="n">
        <f aca="false">F6197-E6197</f>
        <v>12</v>
      </c>
      <c r="V6197" s="13" t="n">
        <f aca="false">G6197-F6197</f>
        <v>3</v>
      </c>
      <c r="W6197" s="13" t="n">
        <f aca="false">G6197-E6197</f>
        <v>15</v>
      </c>
      <c r="X6197" s="10" t="n">
        <f aca="false">YEAR(E6197)</f>
        <v>2020</v>
      </c>
      <c r="Y6197" s="0" t="str">
        <f aca="false">TEXT(E6197,"yyyy-mm")</f>
        <v>2020-06</v>
      </c>
      <c r="Z6197" s="0" t="str">
        <f aca="false">"Q"&amp;ROUNDUP(MONTH(E6197)/3,0)&amp;"-"&amp;YEAR(E6197)</f>
        <v>Q2-2020</v>
      </c>
    </row>
    <row r="6198" customFormat="false" ht="14.25" hidden="false" customHeight="false" outlineLevel="0" collapsed="false">
      <c r="A6198" s="0" t="s">
        <v>6240</v>
      </c>
      <c r="B6198" s="0" t="s">
        <v>41</v>
      </c>
      <c r="C6198" s="0" t="s">
        <v>35</v>
      </c>
      <c r="D6198" s="9" t="n">
        <v>43900</v>
      </c>
      <c r="E6198" s="9" t="n">
        <v>43985</v>
      </c>
      <c r="F6198" s="9" t="n">
        <v>44000</v>
      </c>
      <c r="G6198" s="9" t="n">
        <v>44005</v>
      </c>
      <c r="H6198" s="10" t="s">
        <v>36</v>
      </c>
      <c r="I6198" s="0" t="n">
        <v>22</v>
      </c>
      <c r="J6198" s="0" t="n">
        <v>6</v>
      </c>
      <c r="K6198" s="0" t="n">
        <v>216</v>
      </c>
      <c r="L6198" s="0" t="n">
        <v>17</v>
      </c>
      <c r="M6198" s="0" t="n">
        <v>3</v>
      </c>
      <c r="N6198" s="11" t="n">
        <v>0.3</v>
      </c>
      <c r="O6198" s="12" t="n">
        <v>1698.05</v>
      </c>
      <c r="P6198" s="12" t="n">
        <v>3859.2</v>
      </c>
      <c r="Q6198" s="12" t="n">
        <f aca="false">M6198*P6198*(1-N6198)</f>
        <v>8104.32</v>
      </c>
      <c r="R6198" s="12" t="n">
        <f aca="false">M6198*O6198</f>
        <v>5094.15</v>
      </c>
      <c r="S6198" s="12" t="n">
        <f aca="false">Q6198-R6198</f>
        <v>3010.17</v>
      </c>
      <c r="T6198" s="11" t="n">
        <f aca="false">IFERROR(S6198/Q6198,0)</f>
        <v>0.371427831082682</v>
      </c>
      <c r="U6198" s="13" t="n">
        <f aca="false">F6198-E6198</f>
        <v>15</v>
      </c>
      <c r="V6198" s="13" t="n">
        <f aca="false">G6198-F6198</f>
        <v>5</v>
      </c>
      <c r="W6198" s="13" t="n">
        <f aca="false">G6198-E6198</f>
        <v>20</v>
      </c>
      <c r="X6198" s="10" t="n">
        <f aca="false">YEAR(E6198)</f>
        <v>2020</v>
      </c>
      <c r="Y6198" s="0" t="str">
        <f aca="false">TEXT(E6198,"yyyy-mm")</f>
        <v>2020-06</v>
      </c>
      <c r="Z6198" s="0" t="str">
        <f aca="false">"Q"&amp;ROUNDUP(MONTH(E6198)/3,0)&amp;"-"&amp;YEAR(E6198)</f>
        <v>Q2-2020</v>
      </c>
    </row>
    <row r="6199" customFormat="false" ht="14.25" hidden="false" customHeight="false" outlineLevel="0" collapsed="false">
      <c r="A6199" s="0" t="s">
        <v>6241</v>
      </c>
      <c r="B6199" s="0" t="s">
        <v>41</v>
      </c>
      <c r="C6199" s="0" t="s">
        <v>58</v>
      </c>
      <c r="D6199" s="9" t="n">
        <v>43900</v>
      </c>
      <c r="E6199" s="9" t="n">
        <v>43985</v>
      </c>
      <c r="F6199" s="9" t="n">
        <v>44000</v>
      </c>
      <c r="G6199" s="9" t="n">
        <v>44008</v>
      </c>
      <c r="H6199" s="10" t="s">
        <v>36</v>
      </c>
      <c r="I6199" s="0" t="n">
        <v>25</v>
      </c>
      <c r="J6199" s="0" t="n">
        <v>26</v>
      </c>
      <c r="K6199" s="0" t="n">
        <v>356</v>
      </c>
      <c r="L6199" s="0" t="n">
        <v>38</v>
      </c>
      <c r="M6199" s="0" t="n">
        <v>8</v>
      </c>
      <c r="N6199" s="11" t="n">
        <v>0.075</v>
      </c>
      <c r="O6199" s="12" t="n">
        <v>1597.28</v>
      </c>
      <c r="P6199" s="12" t="n">
        <v>3993.2</v>
      </c>
      <c r="Q6199" s="12" t="n">
        <f aca="false">M6199*P6199*(1-N6199)</f>
        <v>29549.68</v>
      </c>
      <c r="R6199" s="12" t="n">
        <f aca="false">M6199*O6199</f>
        <v>12778.24</v>
      </c>
      <c r="S6199" s="12" t="n">
        <f aca="false">Q6199-R6199</f>
        <v>16771.44</v>
      </c>
      <c r="T6199" s="11" t="n">
        <f aca="false">IFERROR(S6199/Q6199,0)</f>
        <v>0.567567567567568</v>
      </c>
      <c r="U6199" s="13" t="n">
        <f aca="false">F6199-E6199</f>
        <v>15</v>
      </c>
      <c r="V6199" s="13" t="n">
        <f aca="false">G6199-F6199</f>
        <v>8</v>
      </c>
      <c r="W6199" s="13" t="n">
        <f aca="false">G6199-E6199</f>
        <v>23</v>
      </c>
      <c r="X6199" s="10" t="n">
        <f aca="false">YEAR(E6199)</f>
        <v>2020</v>
      </c>
      <c r="Y6199" s="0" t="str">
        <f aca="false">TEXT(E6199,"yyyy-mm")</f>
        <v>2020-06</v>
      </c>
      <c r="Z6199" s="0" t="str">
        <f aca="false">"Q"&amp;ROUNDUP(MONTH(E6199)/3,0)&amp;"-"&amp;YEAR(E6199)</f>
        <v>Q2-2020</v>
      </c>
    </row>
    <row r="6200" customFormat="false" ht="14.25" hidden="false" customHeight="false" outlineLevel="0" collapsed="false">
      <c r="A6200" s="0" t="s">
        <v>6242</v>
      </c>
      <c r="B6200" s="0" t="s">
        <v>38</v>
      </c>
      <c r="C6200" s="0" t="s">
        <v>39</v>
      </c>
      <c r="D6200" s="9" t="n">
        <v>43900</v>
      </c>
      <c r="E6200" s="9" t="n">
        <v>43985</v>
      </c>
      <c r="F6200" s="9" t="n">
        <v>44011</v>
      </c>
      <c r="G6200" s="9" t="n">
        <v>44013</v>
      </c>
      <c r="H6200" s="10" t="s">
        <v>36</v>
      </c>
      <c r="I6200" s="0" t="n">
        <v>19</v>
      </c>
      <c r="J6200" s="0" t="n">
        <v>28</v>
      </c>
      <c r="K6200" s="0" t="n">
        <v>109</v>
      </c>
      <c r="L6200" s="0" t="n">
        <v>6</v>
      </c>
      <c r="M6200" s="0" t="n">
        <v>1</v>
      </c>
      <c r="N6200" s="11" t="n">
        <v>0.2</v>
      </c>
      <c r="O6200" s="12" t="n">
        <v>2482.42</v>
      </c>
      <c r="P6200" s="12" t="n">
        <v>3705.1</v>
      </c>
      <c r="Q6200" s="12" t="n">
        <f aca="false">M6200*P6200*(1-N6200)</f>
        <v>2964.08</v>
      </c>
      <c r="R6200" s="12" t="n">
        <f aca="false">M6200*O6200</f>
        <v>2482.42</v>
      </c>
      <c r="S6200" s="12" t="n">
        <f aca="false">Q6200-R6200</f>
        <v>481.66</v>
      </c>
      <c r="T6200" s="11" t="n">
        <f aca="false">IFERROR(S6200/Q6200,0)</f>
        <v>0.162498987881569</v>
      </c>
      <c r="U6200" s="13" t="n">
        <f aca="false">F6200-E6200</f>
        <v>26</v>
      </c>
      <c r="V6200" s="13" t="n">
        <f aca="false">G6200-F6200</f>
        <v>2</v>
      </c>
      <c r="W6200" s="13" t="n">
        <f aca="false">G6200-E6200</f>
        <v>28</v>
      </c>
      <c r="X6200" s="10" t="n">
        <f aca="false">YEAR(E6200)</f>
        <v>2020</v>
      </c>
      <c r="Y6200" s="0" t="str">
        <f aca="false">TEXT(E6200,"yyyy-mm")</f>
        <v>2020-06</v>
      </c>
      <c r="Z6200" s="0" t="str">
        <f aca="false">"Q"&amp;ROUNDUP(MONTH(E6200)/3,0)&amp;"-"&amp;YEAR(E6200)</f>
        <v>Q2-2020</v>
      </c>
    </row>
    <row r="6201" customFormat="false" ht="14.25" hidden="false" customHeight="false" outlineLevel="0" collapsed="false">
      <c r="A6201" s="0" t="s">
        <v>6243</v>
      </c>
      <c r="B6201" s="0" t="s">
        <v>34</v>
      </c>
      <c r="C6201" s="0" t="s">
        <v>39</v>
      </c>
      <c r="D6201" s="9" t="n">
        <v>43900</v>
      </c>
      <c r="E6201" s="9" t="n">
        <v>43985</v>
      </c>
      <c r="F6201" s="9" t="n">
        <v>43999</v>
      </c>
      <c r="G6201" s="9" t="n">
        <v>44004</v>
      </c>
      <c r="H6201" s="10" t="s">
        <v>36</v>
      </c>
      <c r="I6201" s="0" t="n">
        <v>3</v>
      </c>
      <c r="J6201" s="0" t="n">
        <v>33</v>
      </c>
      <c r="K6201" s="0" t="n">
        <v>122</v>
      </c>
      <c r="L6201" s="0" t="n">
        <v>43</v>
      </c>
      <c r="M6201" s="0" t="n">
        <v>5</v>
      </c>
      <c r="N6201" s="11" t="n">
        <v>0.05</v>
      </c>
      <c r="O6201" s="12" t="n">
        <v>738.07</v>
      </c>
      <c r="P6201" s="12" t="n">
        <v>1085.4</v>
      </c>
      <c r="Q6201" s="12" t="n">
        <f aca="false">M6201*P6201*(1-N6201)</f>
        <v>5155.65</v>
      </c>
      <c r="R6201" s="12" t="n">
        <f aca="false">M6201*O6201</f>
        <v>3690.35</v>
      </c>
      <c r="S6201" s="12" t="n">
        <f aca="false">Q6201-R6201</f>
        <v>1465.3</v>
      </c>
      <c r="T6201" s="11" t="n">
        <f aca="false">IFERROR(S6201/Q6201,0)</f>
        <v>0.28421246593543</v>
      </c>
      <c r="U6201" s="13" t="n">
        <f aca="false">F6201-E6201</f>
        <v>14</v>
      </c>
      <c r="V6201" s="13" t="n">
        <f aca="false">G6201-F6201</f>
        <v>5</v>
      </c>
      <c r="W6201" s="13" t="n">
        <f aca="false">G6201-E6201</f>
        <v>19</v>
      </c>
      <c r="X6201" s="10" t="n">
        <f aca="false">YEAR(E6201)</f>
        <v>2020</v>
      </c>
      <c r="Y6201" s="0" t="str">
        <f aca="false">TEXT(E6201,"yyyy-mm")</f>
        <v>2020-06</v>
      </c>
      <c r="Z6201" s="0" t="str">
        <f aca="false">"Q"&amp;ROUNDUP(MONTH(E6201)/3,0)&amp;"-"&amp;YEAR(E6201)</f>
        <v>Q2-2020</v>
      </c>
    </row>
    <row r="6202" customFormat="false" ht="14.25" hidden="false" customHeight="false" outlineLevel="0" collapsed="false">
      <c r="A6202" s="0" t="s">
        <v>6244</v>
      </c>
      <c r="B6202" s="0" t="s">
        <v>41</v>
      </c>
      <c r="C6202" s="0" t="s">
        <v>46</v>
      </c>
      <c r="D6202" s="9" t="n">
        <v>43900</v>
      </c>
      <c r="E6202" s="9" t="n">
        <v>43985</v>
      </c>
      <c r="F6202" s="9" t="n">
        <v>44006</v>
      </c>
      <c r="G6202" s="9" t="n">
        <v>44007</v>
      </c>
      <c r="H6202" s="10" t="s">
        <v>36</v>
      </c>
      <c r="I6202" s="0" t="n">
        <v>23</v>
      </c>
      <c r="J6202" s="0" t="n">
        <v>42</v>
      </c>
      <c r="K6202" s="0" t="n">
        <v>318</v>
      </c>
      <c r="L6202" s="0" t="n">
        <v>9</v>
      </c>
      <c r="M6202" s="0" t="n">
        <v>5</v>
      </c>
      <c r="N6202" s="11" t="n">
        <v>0.05</v>
      </c>
      <c r="O6202" s="12" t="n">
        <v>896.86</v>
      </c>
      <c r="P6202" s="12" t="n">
        <v>1949.7</v>
      </c>
      <c r="Q6202" s="12" t="n">
        <f aca="false">M6202*P6202*(1-N6202)</f>
        <v>9261.075</v>
      </c>
      <c r="R6202" s="12" t="n">
        <f aca="false">M6202*O6202</f>
        <v>4484.3</v>
      </c>
      <c r="S6202" s="12" t="n">
        <f aca="false">Q6202-R6202</f>
        <v>4776.775</v>
      </c>
      <c r="T6202" s="11" t="n">
        <f aca="false">IFERROR(S6202/Q6202,0)</f>
        <v>0.515790553472464</v>
      </c>
      <c r="U6202" s="13" t="n">
        <f aca="false">F6202-E6202</f>
        <v>21</v>
      </c>
      <c r="V6202" s="13" t="n">
        <f aca="false">G6202-F6202</f>
        <v>1</v>
      </c>
      <c r="W6202" s="13" t="n">
        <f aca="false">G6202-E6202</f>
        <v>22</v>
      </c>
      <c r="X6202" s="10" t="n">
        <f aca="false">YEAR(E6202)</f>
        <v>2020</v>
      </c>
      <c r="Y6202" s="0" t="str">
        <f aca="false">TEXT(E6202,"yyyy-mm")</f>
        <v>2020-06</v>
      </c>
      <c r="Z6202" s="0" t="str">
        <f aca="false">"Q"&amp;ROUNDUP(MONTH(E6202)/3,0)&amp;"-"&amp;YEAR(E6202)</f>
        <v>Q2-2020</v>
      </c>
    </row>
    <row r="6203" customFormat="false" ht="14.25" hidden="false" customHeight="false" outlineLevel="0" collapsed="false">
      <c r="A6203" s="0" t="s">
        <v>6245</v>
      </c>
      <c r="B6203" s="0" t="s">
        <v>34</v>
      </c>
      <c r="C6203" s="0" t="s">
        <v>39</v>
      </c>
      <c r="D6203" s="9" t="n">
        <v>43900</v>
      </c>
      <c r="E6203" s="9" t="n">
        <v>43985</v>
      </c>
      <c r="F6203" s="9" t="n">
        <v>44001</v>
      </c>
      <c r="G6203" s="9" t="n">
        <v>44009</v>
      </c>
      <c r="H6203" s="10" t="s">
        <v>36</v>
      </c>
      <c r="I6203" s="0" t="n">
        <v>10</v>
      </c>
      <c r="J6203" s="0" t="n">
        <v>7</v>
      </c>
      <c r="K6203" s="0" t="n">
        <v>100</v>
      </c>
      <c r="L6203" s="0" t="n">
        <v>32</v>
      </c>
      <c r="M6203" s="0" t="n">
        <v>4</v>
      </c>
      <c r="N6203" s="11" t="n">
        <v>0.15</v>
      </c>
      <c r="O6203" s="12" t="n">
        <v>3360.05</v>
      </c>
      <c r="P6203" s="12" t="n">
        <v>3953</v>
      </c>
      <c r="Q6203" s="12" t="n">
        <f aca="false">M6203*P6203*(1-N6203)</f>
        <v>13440.2</v>
      </c>
      <c r="R6203" s="12" t="n">
        <f aca="false">M6203*O6203</f>
        <v>13440.2</v>
      </c>
      <c r="S6203" s="12" t="n">
        <f aca="false">Q6203-R6203</f>
        <v>0</v>
      </c>
      <c r="T6203" s="11" t="n">
        <f aca="false">IFERROR(S6203/Q6203,0)</f>
        <v>0</v>
      </c>
      <c r="U6203" s="13" t="n">
        <f aca="false">F6203-E6203</f>
        <v>16</v>
      </c>
      <c r="V6203" s="13" t="n">
        <f aca="false">G6203-F6203</f>
        <v>8</v>
      </c>
      <c r="W6203" s="13" t="n">
        <f aca="false">G6203-E6203</f>
        <v>24</v>
      </c>
      <c r="X6203" s="10" t="n">
        <f aca="false">YEAR(E6203)</f>
        <v>2020</v>
      </c>
      <c r="Y6203" s="0" t="str">
        <f aca="false">TEXT(E6203,"yyyy-mm")</f>
        <v>2020-06</v>
      </c>
      <c r="Z6203" s="0" t="str">
        <f aca="false">"Q"&amp;ROUNDUP(MONTH(E6203)/3,0)&amp;"-"&amp;YEAR(E6203)</f>
        <v>Q2-2020</v>
      </c>
    </row>
    <row r="6204" customFormat="false" ht="14.25" hidden="false" customHeight="false" outlineLevel="0" collapsed="false">
      <c r="A6204" s="0" t="s">
        <v>6246</v>
      </c>
      <c r="B6204" s="0" t="s">
        <v>38</v>
      </c>
      <c r="C6204" s="0" t="s">
        <v>79</v>
      </c>
      <c r="D6204" s="9" t="n">
        <v>43800</v>
      </c>
      <c r="E6204" s="9" t="n">
        <v>43986</v>
      </c>
      <c r="F6204" s="9" t="n">
        <v>44012</v>
      </c>
      <c r="G6204" s="9" t="n">
        <v>44014</v>
      </c>
      <c r="H6204" s="10" t="s">
        <v>36</v>
      </c>
      <c r="I6204" s="0" t="n">
        <v>17</v>
      </c>
      <c r="J6204" s="0" t="n">
        <v>19</v>
      </c>
      <c r="K6204" s="0" t="n">
        <v>75</v>
      </c>
      <c r="L6204" s="0" t="n">
        <v>35</v>
      </c>
      <c r="M6204" s="0" t="n">
        <v>3</v>
      </c>
      <c r="N6204" s="11" t="n">
        <v>0.05</v>
      </c>
      <c r="O6204" s="12" t="n">
        <v>728.96</v>
      </c>
      <c r="P6204" s="12" t="n">
        <v>1072</v>
      </c>
      <c r="Q6204" s="12" t="n">
        <f aca="false">M6204*P6204*(1-N6204)</f>
        <v>3055.2</v>
      </c>
      <c r="R6204" s="12" t="n">
        <f aca="false">M6204*O6204</f>
        <v>2186.88</v>
      </c>
      <c r="S6204" s="12" t="n">
        <f aca="false">Q6204-R6204</f>
        <v>868.32</v>
      </c>
      <c r="T6204" s="11" t="n">
        <f aca="false">IFERROR(S6204/Q6204,0)</f>
        <v>0.284210526315789</v>
      </c>
      <c r="U6204" s="13" t="n">
        <f aca="false">F6204-E6204</f>
        <v>26</v>
      </c>
      <c r="V6204" s="13" t="n">
        <f aca="false">G6204-F6204</f>
        <v>2</v>
      </c>
      <c r="W6204" s="13" t="n">
        <f aca="false">G6204-E6204</f>
        <v>28</v>
      </c>
      <c r="X6204" s="10" t="n">
        <f aca="false">YEAR(E6204)</f>
        <v>2020</v>
      </c>
      <c r="Y6204" s="0" t="str">
        <f aca="false">TEXT(E6204,"yyyy-mm")</f>
        <v>2020-06</v>
      </c>
      <c r="Z6204" s="0" t="str">
        <f aca="false">"Q"&amp;ROUNDUP(MONTH(E6204)/3,0)&amp;"-"&amp;YEAR(E6204)</f>
        <v>Q2-2020</v>
      </c>
    </row>
    <row r="6205" customFormat="false" ht="14.25" hidden="false" customHeight="false" outlineLevel="0" collapsed="false">
      <c r="A6205" s="0" t="s">
        <v>6247</v>
      </c>
      <c r="B6205" s="0" t="s">
        <v>34</v>
      </c>
      <c r="C6205" s="0" t="s">
        <v>39</v>
      </c>
      <c r="D6205" s="9" t="n">
        <v>43900</v>
      </c>
      <c r="E6205" s="9" t="n">
        <v>43986</v>
      </c>
      <c r="F6205" s="9" t="n">
        <v>44010</v>
      </c>
      <c r="G6205" s="9" t="n">
        <v>44014</v>
      </c>
      <c r="H6205" s="10" t="s">
        <v>36</v>
      </c>
      <c r="I6205" s="0" t="n">
        <v>11</v>
      </c>
      <c r="J6205" s="0" t="n">
        <v>13</v>
      </c>
      <c r="K6205" s="0" t="n">
        <v>148</v>
      </c>
      <c r="L6205" s="0" t="n">
        <v>29</v>
      </c>
      <c r="M6205" s="0" t="n">
        <v>6</v>
      </c>
      <c r="N6205" s="11" t="n">
        <v>0.075</v>
      </c>
      <c r="O6205" s="12" t="n">
        <v>2043.77</v>
      </c>
      <c r="P6205" s="12" t="n">
        <v>2492.4</v>
      </c>
      <c r="Q6205" s="12" t="n">
        <f aca="false">M6205*P6205*(1-N6205)</f>
        <v>13832.82</v>
      </c>
      <c r="R6205" s="12" t="n">
        <f aca="false">M6205*O6205</f>
        <v>12262.62</v>
      </c>
      <c r="S6205" s="12" t="n">
        <f aca="false">Q6205-R6205</f>
        <v>1570.2</v>
      </c>
      <c r="T6205" s="11" t="n">
        <f aca="false">IFERROR(S6205/Q6205,0)</f>
        <v>0.113512646011443</v>
      </c>
      <c r="U6205" s="13" t="n">
        <f aca="false">F6205-E6205</f>
        <v>24</v>
      </c>
      <c r="V6205" s="13" t="n">
        <f aca="false">G6205-F6205</f>
        <v>4</v>
      </c>
      <c r="W6205" s="13" t="n">
        <f aca="false">G6205-E6205</f>
        <v>28</v>
      </c>
      <c r="X6205" s="10" t="n">
        <f aca="false">YEAR(E6205)</f>
        <v>2020</v>
      </c>
      <c r="Y6205" s="0" t="str">
        <f aca="false">TEXT(E6205,"yyyy-mm")</f>
        <v>2020-06</v>
      </c>
      <c r="Z6205" s="0" t="str">
        <f aca="false">"Q"&amp;ROUNDUP(MONTH(E6205)/3,0)&amp;"-"&amp;YEAR(E6205)</f>
        <v>Q2-2020</v>
      </c>
    </row>
    <row r="6206" customFormat="false" ht="14.25" hidden="false" customHeight="false" outlineLevel="0" collapsed="false">
      <c r="A6206" s="0" t="s">
        <v>6248</v>
      </c>
      <c r="B6206" s="0" t="s">
        <v>41</v>
      </c>
      <c r="C6206" s="0" t="s">
        <v>39</v>
      </c>
      <c r="D6206" s="9" t="n">
        <v>43900</v>
      </c>
      <c r="E6206" s="9" t="n">
        <v>43986</v>
      </c>
      <c r="F6206" s="9" t="n">
        <v>43993</v>
      </c>
      <c r="G6206" s="9" t="n">
        <v>44002</v>
      </c>
      <c r="H6206" s="10" t="s">
        <v>36</v>
      </c>
      <c r="I6206" s="0" t="n">
        <v>25</v>
      </c>
      <c r="J6206" s="0" t="n">
        <v>7</v>
      </c>
      <c r="K6206" s="0" t="n">
        <v>191</v>
      </c>
      <c r="L6206" s="0" t="n">
        <v>32</v>
      </c>
      <c r="M6206" s="0" t="n">
        <v>7</v>
      </c>
      <c r="N6206" s="11" t="n">
        <v>0.05</v>
      </c>
      <c r="O6206" s="12" t="n">
        <v>1643.38</v>
      </c>
      <c r="P6206" s="12" t="n">
        <v>2934.6</v>
      </c>
      <c r="Q6206" s="12" t="n">
        <f aca="false">M6206*P6206*(1-N6206)</f>
        <v>19515.09</v>
      </c>
      <c r="R6206" s="12" t="n">
        <f aca="false">M6206*O6206</f>
        <v>11503.66</v>
      </c>
      <c r="S6206" s="12" t="n">
        <f aca="false">Q6206-R6206</f>
        <v>8011.43</v>
      </c>
      <c r="T6206" s="11" t="n">
        <f aca="false">IFERROR(S6206/Q6206,0)</f>
        <v>0.410524881002342</v>
      </c>
      <c r="U6206" s="13" t="n">
        <f aca="false">F6206-E6206</f>
        <v>7</v>
      </c>
      <c r="V6206" s="13" t="n">
        <f aca="false">G6206-F6206</f>
        <v>9</v>
      </c>
      <c r="W6206" s="13" t="n">
        <f aca="false">G6206-E6206</f>
        <v>16</v>
      </c>
      <c r="X6206" s="10" t="n">
        <f aca="false">YEAR(E6206)</f>
        <v>2020</v>
      </c>
      <c r="Y6206" s="0" t="str">
        <f aca="false">TEXT(E6206,"yyyy-mm")</f>
        <v>2020-06</v>
      </c>
      <c r="Z6206" s="0" t="str">
        <f aca="false">"Q"&amp;ROUNDUP(MONTH(E6206)/3,0)&amp;"-"&amp;YEAR(E6206)</f>
        <v>Q2-2020</v>
      </c>
    </row>
    <row r="6207" customFormat="false" ht="14.25" hidden="false" customHeight="false" outlineLevel="0" collapsed="false">
      <c r="A6207" s="0" t="s">
        <v>6249</v>
      </c>
      <c r="B6207" s="0" t="s">
        <v>38</v>
      </c>
      <c r="C6207" s="0" t="s">
        <v>58</v>
      </c>
      <c r="D6207" s="9" t="n">
        <v>43900</v>
      </c>
      <c r="E6207" s="9" t="n">
        <v>43986</v>
      </c>
      <c r="F6207" s="9" t="n">
        <v>44013</v>
      </c>
      <c r="G6207" s="9" t="n">
        <v>44022</v>
      </c>
      <c r="H6207" s="10" t="s">
        <v>36</v>
      </c>
      <c r="I6207" s="0" t="n">
        <v>13</v>
      </c>
      <c r="J6207" s="0" t="n">
        <v>21</v>
      </c>
      <c r="K6207" s="0" t="n">
        <v>353</v>
      </c>
      <c r="L6207" s="0" t="n">
        <v>27</v>
      </c>
      <c r="M6207" s="0" t="n">
        <v>8</v>
      </c>
      <c r="N6207" s="11" t="n">
        <v>0.2</v>
      </c>
      <c r="O6207" s="12" t="n">
        <v>89.31</v>
      </c>
      <c r="P6207" s="12" t="n">
        <v>207.7</v>
      </c>
      <c r="Q6207" s="12" t="n">
        <f aca="false">M6207*P6207*(1-N6207)</f>
        <v>1329.28</v>
      </c>
      <c r="R6207" s="12" t="n">
        <f aca="false">M6207*O6207</f>
        <v>714.48</v>
      </c>
      <c r="S6207" s="12" t="n">
        <f aca="false">Q6207-R6207</f>
        <v>614.8</v>
      </c>
      <c r="T6207" s="11" t="n">
        <f aca="false">IFERROR(S6207/Q6207,0)</f>
        <v>0.462506018295619</v>
      </c>
      <c r="U6207" s="13" t="n">
        <f aca="false">F6207-E6207</f>
        <v>27</v>
      </c>
      <c r="V6207" s="13" t="n">
        <f aca="false">G6207-F6207</f>
        <v>9</v>
      </c>
      <c r="W6207" s="13" t="n">
        <f aca="false">G6207-E6207</f>
        <v>36</v>
      </c>
      <c r="X6207" s="10" t="n">
        <f aca="false">YEAR(E6207)</f>
        <v>2020</v>
      </c>
      <c r="Y6207" s="0" t="str">
        <f aca="false">TEXT(E6207,"yyyy-mm")</f>
        <v>2020-06</v>
      </c>
      <c r="Z6207" s="0" t="str">
        <f aca="false">"Q"&amp;ROUNDUP(MONTH(E6207)/3,0)&amp;"-"&amp;YEAR(E6207)</f>
        <v>Q2-2020</v>
      </c>
    </row>
    <row r="6208" customFormat="false" ht="14.25" hidden="false" customHeight="false" outlineLevel="0" collapsed="false">
      <c r="A6208" s="0" t="s">
        <v>6250</v>
      </c>
      <c r="B6208" s="0" t="s">
        <v>38</v>
      </c>
      <c r="C6208" s="0" t="s">
        <v>39</v>
      </c>
      <c r="D6208" s="9" t="n">
        <v>43900</v>
      </c>
      <c r="E6208" s="9" t="n">
        <v>43986</v>
      </c>
      <c r="F6208" s="9" t="n">
        <v>44002</v>
      </c>
      <c r="G6208" s="9" t="n">
        <v>44011</v>
      </c>
      <c r="H6208" s="10" t="s">
        <v>36</v>
      </c>
      <c r="I6208" s="0" t="n">
        <v>16</v>
      </c>
      <c r="J6208" s="0" t="n">
        <v>21</v>
      </c>
      <c r="K6208" s="0" t="n">
        <v>164</v>
      </c>
      <c r="L6208" s="0" t="n">
        <v>7</v>
      </c>
      <c r="M6208" s="0" t="n">
        <v>7</v>
      </c>
      <c r="N6208" s="11" t="n">
        <v>0.15</v>
      </c>
      <c r="O6208" s="12" t="n">
        <v>3069.4</v>
      </c>
      <c r="P6208" s="12" t="n">
        <v>5902.7</v>
      </c>
      <c r="Q6208" s="12" t="n">
        <f aca="false">M6208*P6208*(1-N6208)</f>
        <v>35121.065</v>
      </c>
      <c r="R6208" s="12" t="n">
        <f aca="false">M6208*O6208</f>
        <v>21485.8</v>
      </c>
      <c r="S6208" s="12" t="n">
        <f aca="false">Q6208-R6208</f>
        <v>13635.265</v>
      </c>
      <c r="T6208" s="11" t="n">
        <f aca="false">IFERROR(S6208/Q6208,0)</f>
        <v>0.388236091359986</v>
      </c>
      <c r="U6208" s="13" t="n">
        <f aca="false">F6208-E6208</f>
        <v>16</v>
      </c>
      <c r="V6208" s="13" t="n">
        <f aca="false">G6208-F6208</f>
        <v>9</v>
      </c>
      <c r="W6208" s="13" t="n">
        <f aca="false">G6208-E6208</f>
        <v>25</v>
      </c>
      <c r="X6208" s="10" t="n">
        <f aca="false">YEAR(E6208)</f>
        <v>2020</v>
      </c>
      <c r="Y6208" s="0" t="str">
        <f aca="false">TEXT(E6208,"yyyy-mm")</f>
        <v>2020-06</v>
      </c>
      <c r="Z6208" s="0" t="str">
        <f aca="false">"Q"&amp;ROUNDUP(MONTH(E6208)/3,0)&amp;"-"&amp;YEAR(E6208)</f>
        <v>Q2-2020</v>
      </c>
    </row>
    <row r="6209" customFormat="false" ht="14.25" hidden="false" customHeight="false" outlineLevel="0" collapsed="false">
      <c r="A6209" s="0" t="s">
        <v>6251</v>
      </c>
      <c r="B6209" s="0" t="s">
        <v>43</v>
      </c>
      <c r="C6209" s="0" t="s">
        <v>48</v>
      </c>
      <c r="D6209" s="9" t="n">
        <v>43900</v>
      </c>
      <c r="E6209" s="9" t="n">
        <v>43986</v>
      </c>
      <c r="F6209" s="9" t="n">
        <v>44011</v>
      </c>
      <c r="G6209" s="9" t="n">
        <v>44017</v>
      </c>
      <c r="H6209" s="10" t="s">
        <v>36</v>
      </c>
      <c r="I6209" s="0" t="n">
        <v>27</v>
      </c>
      <c r="J6209" s="0" t="n">
        <v>39</v>
      </c>
      <c r="K6209" s="0" t="n">
        <v>1</v>
      </c>
      <c r="L6209" s="0" t="n">
        <v>19</v>
      </c>
      <c r="M6209" s="0" t="n">
        <v>8</v>
      </c>
      <c r="N6209" s="11" t="n">
        <v>0.1</v>
      </c>
      <c r="O6209" s="12" t="n">
        <v>124.35</v>
      </c>
      <c r="P6209" s="12" t="n">
        <v>214.4</v>
      </c>
      <c r="Q6209" s="12" t="n">
        <f aca="false">M6209*P6209*(1-N6209)</f>
        <v>1543.68</v>
      </c>
      <c r="R6209" s="12" t="n">
        <f aca="false">M6209*O6209</f>
        <v>994.8</v>
      </c>
      <c r="S6209" s="12" t="n">
        <f aca="false">Q6209-R6209</f>
        <v>548.88</v>
      </c>
      <c r="T6209" s="11" t="n">
        <f aca="false">IFERROR(S6209/Q6209,0)</f>
        <v>0.35556592039801</v>
      </c>
      <c r="U6209" s="13" t="n">
        <f aca="false">F6209-E6209</f>
        <v>25</v>
      </c>
      <c r="V6209" s="13" t="n">
        <f aca="false">G6209-F6209</f>
        <v>6</v>
      </c>
      <c r="W6209" s="13" t="n">
        <f aca="false">G6209-E6209</f>
        <v>31</v>
      </c>
      <c r="X6209" s="10" t="n">
        <f aca="false">YEAR(E6209)</f>
        <v>2020</v>
      </c>
      <c r="Y6209" s="0" t="str">
        <f aca="false">TEXT(E6209,"yyyy-mm")</f>
        <v>2020-06</v>
      </c>
      <c r="Z6209" s="0" t="str">
        <f aca="false">"Q"&amp;ROUNDUP(MONTH(E6209)/3,0)&amp;"-"&amp;YEAR(E6209)</f>
        <v>Q2-2020</v>
      </c>
    </row>
    <row r="6210" customFormat="false" ht="14.25" hidden="false" customHeight="false" outlineLevel="0" collapsed="false">
      <c r="A6210" s="0" t="s">
        <v>6252</v>
      </c>
      <c r="B6210" s="0" t="s">
        <v>34</v>
      </c>
      <c r="C6210" s="0" t="s">
        <v>58</v>
      </c>
      <c r="D6210" s="9" t="n">
        <v>43900</v>
      </c>
      <c r="E6210" s="9" t="n">
        <v>43986</v>
      </c>
      <c r="F6210" s="9" t="n">
        <v>43991</v>
      </c>
      <c r="G6210" s="9" t="n">
        <v>43995</v>
      </c>
      <c r="H6210" s="10" t="s">
        <v>36</v>
      </c>
      <c r="I6210" s="0" t="n">
        <v>4</v>
      </c>
      <c r="J6210" s="0" t="n">
        <v>44</v>
      </c>
      <c r="K6210" s="0" t="n">
        <v>361</v>
      </c>
      <c r="L6210" s="0" t="n">
        <v>28</v>
      </c>
      <c r="M6210" s="0" t="n">
        <v>2</v>
      </c>
      <c r="N6210" s="11" t="n">
        <v>0.05</v>
      </c>
      <c r="O6210" s="12" t="n">
        <v>747.32</v>
      </c>
      <c r="P6210" s="12" t="n">
        <v>958.1</v>
      </c>
      <c r="Q6210" s="12" t="n">
        <f aca="false">M6210*P6210*(1-N6210)</f>
        <v>1820.39</v>
      </c>
      <c r="R6210" s="12" t="n">
        <f aca="false">M6210*O6210</f>
        <v>1494.64</v>
      </c>
      <c r="S6210" s="12" t="n">
        <f aca="false">Q6210-R6210</f>
        <v>325.75</v>
      </c>
      <c r="T6210" s="11" t="n">
        <f aca="false">IFERROR(S6210/Q6210,0)</f>
        <v>0.178945171089711</v>
      </c>
      <c r="U6210" s="13" t="n">
        <f aca="false">F6210-E6210</f>
        <v>5</v>
      </c>
      <c r="V6210" s="13" t="n">
        <f aca="false">G6210-F6210</f>
        <v>4</v>
      </c>
      <c r="W6210" s="13" t="n">
        <f aca="false">G6210-E6210</f>
        <v>9</v>
      </c>
      <c r="X6210" s="10" t="n">
        <f aca="false">YEAR(E6210)</f>
        <v>2020</v>
      </c>
      <c r="Y6210" s="0" t="str">
        <f aca="false">TEXT(E6210,"yyyy-mm")</f>
        <v>2020-06</v>
      </c>
      <c r="Z6210" s="0" t="str">
        <f aca="false">"Q"&amp;ROUNDUP(MONTH(E6210)/3,0)&amp;"-"&amp;YEAR(E6210)</f>
        <v>Q2-2020</v>
      </c>
    </row>
    <row r="6211" customFormat="false" ht="14.25" hidden="false" customHeight="false" outlineLevel="0" collapsed="false">
      <c r="A6211" s="0" t="s">
        <v>6253</v>
      </c>
      <c r="B6211" s="0" t="s">
        <v>34</v>
      </c>
      <c r="C6211" s="0" t="s">
        <v>48</v>
      </c>
      <c r="D6211" s="9" t="n">
        <v>43900</v>
      </c>
      <c r="E6211" s="9" t="n">
        <v>43986</v>
      </c>
      <c r="F6211" s="9" t="n">
        <v>43994</v>
      </c>
      <c r="G6211" s="9" t="n">
        <v>44000</v>
      </c>
      <c r="H6211" s="10" t="s">
        <v>36</v>
      </c>
      <c r="I6211" s="0" t="n">
        <v>8</v>
      </c>
      <c r="J6211" s="0" t="n">
        <v>21</v>
      </c>
      <c r="K6211" s="0" t="n">
        <v>13</v>
      </c>
      <c r="L6211" s="0" t="n">
        <v>16</v>
      </c>
      <c r="M6211" s="0" t="n">
        <v>4</v>
      </c>
      <c r="N6211" s="11" t="n">
        <v>0.075</v>
      </c>
      <c r="O6211" s="12" t="n">
        <v>1196.62</v>
      </c>
      <c r="P6211" s="12" t="n">
        <v>2546</v>
      </c>
      <c r="Q6211" s="12" t="n">
        <f aca="false">M6211*P6211*(1-N6211)</f>
        <v>9420.2</v>
      </c>
      <c r="R6211" s="12" t="n">
        <f aca="false">M6211*O6211</f>
        <v>4786.48</v>
      </c>
      <c r="S6211" s="12" t="n">
        <f aca="false">Q6211-R6211</f>
        <v>4633.72</v>
      </c>
      <c r="T6211" s="11" t="n">
        <f aca="false">IFERROR(S6211/Q6211,0)</f>
        <v>0.491891891891892</v>
      </c>
      <c r="U6211" s="13" t="n">
        <f aca="false">F6211-E6211</f>
        <v>8</v>
      </c>
      <c r="V6211" s="13" t="n">
        <f aca="false">G6211-F6211</f>
        <v>6</v>
      </c>
      <c r="W6211" s="13" t="n">
        <f aca="false">G6211-E6211</f>
        <v>14</v>
      </c>
      <c r="X6211" s="10" t="n">
        <f aca="false">YEAR(E6211)</f>
        <v>2020</v>
      </c>
      <c r="Y6211" s="0" t="str">
        <f aca="false">TEXT(E6211,"yyyy-mm")</f>
        <v>2020-06</v>
      </c>
      <c r="Z6211" s="0" t="str">
        <f aca="false">"Q"&amp;ROUNDUP(MONTH(E6211)/3,0)&amp;"-"&amp;YEAR(E6211)</f>
        <v>Q2-2020</v>
      </c>
    </row>
    <row r="6212" customFormat="false" ht="14.25" hidden="false" customHeight="false" outlineLevel="0" collapsed="false">
      <c r="A6212" s="0" t="s">
        <v>6254</v>
      </c>
      <c r="B6212" s="0" t="s">
        <v>38</v>
      </c>
      <c r="C6212" s="0" t="s">
        <v>48</v>
      </c>
      <c r="D6212" s="9" t="n">
        <v>43800</v>
      </c>
      <c r="E6212" s="9" t="n">
        <v>43986</v>
      </c>
      <c r="F6212" s="9" t="n">
        <v>44003</v>
      </c>
      <c r="G6212" s="9" t="n">
        <v>44012</v>
      </c>
      <c r="H6212" s="10" t="s">
        <v>36</v>
      </c>
      <c r="I6212" s="0" t="n">
        <v>16</v>
      </c>
      <c r="J6212" s="0" t="n">
        <v>49</v>
      </c>
      <c r="K6212" s="0" t="n">
        <v>30</v>
      </c>
      <c r="L6212" s="0" t="n">
        <v>27</v>
      </c>
      <c r="M6212" s="0" t="n">
        <v>7</v>
      </c>
      <c r="N6212" s="11" t="n">
        <v>0.075</v>
      </c>
      <c r="O6212" s="12" t="n">
        <v>2057.57</v>
      </c>
      <c r="P6212" s="12" t="n">
        <v>2780.5</v>
      </c>
      <c r="Q6212" s="12" t="n">
        <f aca="false">M6212*P6212*(1-N6212)</f>
        <v>18003.7375</v>
      </c>
      <c r="R6212" s="12" t="n">
        <f aca="false">M6212*O6212</f>
        <v>14402.99</v>
      </c>
      <c r="S6212" s="12" t="n">
        <f aca="false">Q6212-R6212</f>
        <v>3600.7475</v>
      </c>
      <c r="T6212" s="11" t="n">
        <f aca="false">IFERROR(S6212/Q6212,0)</f>
        <v>0.2</v>
      </c>
      <c r="U6212" s="13" t="n">
        <f aca="false">F6212-E6212</f>
        <v>17</v>
      </c>
      <c r="V6212" s="13" t="n">
        <f aca="false">G6212-F6212</f>
        <v>9</v>
      </c>
      <c r="W6212" s="13" t="n">
        <f aca="false">G6212-E6212</f>
        <v>26</v>
      </c>
      <c r="X6212" s="10" t="n">
        <f aca="false">YEAR(E6212)</f>
        <v>2020</v>
      </c>
      <c r="Y6212" s="0" t="str">
        <f aca="false">TEXT(E6212,"yyyy-mm")</f>
        <v>2020-06</v>
      </c>
      <c r="Z6212" s="0" t="str">
        <f aca="false">"Q"&amp;ROUNDUP(MONTH(E6212)/3,0)&amp;"-"&amp;YEAR(E6212)</f>
        <v>Q2-2020</v>
      </c>
    </row>
    <row r="6213" customFormat="false" ht="14.25" hidden="false" customHeight="false" outlineLevel="0" collapsed="false">
      <c r="A6213" s="0" t="s">
        <v>6255</v>
      </c>
      <c r="B6213" s="0" t="s">
        <v>41</v>
      </c>
      <c r="C6213" s="0" t="s">
        <v>46</v>
      </c>
      <c r="D6213" s="9" t="n">
        <v>43900</v>
      </c>
      <c r="E6213" s="9" t="n">
        <v>43986</v>
      </c>
      <c r="F6213" s="9" t="n">
        <v>44000</v>
      </c>
      <c r="G6213" s="9" t="n">
        <v>44006</v>
      </c>
      <c r="H6213" s="10" t="s">
        <v>36</v>
      </c>
      <c r="I6213" s="0" t="n">
        <v>23</v>
      </c>
      <c r="J6213" s="0" t="n">
        <v>29</v>
      </c>
      <c r="K6213" s="0" t="n">
        <v>284</v>
      </c>
      <c r="L6213" s="0" t="n">
        <v>7</v>
      </c>
      <c r="M6213" s="0" t="n">
        <v>2</v>
      </c>
      <c r="N6213" s="11" t="n">
        <v>0.1</v>
      </c>
      <c r="O6213" s="12" t="n">
        <v>824.1</v>
      </c>
      <c r="P6213" s="12" t="n">
        <v>2010</v>
      </c>
      <c r="Q6213" s="12" t="n">
        <f aca="false">M6213*P6213*(1-N6213)</f>
        <v>3618</v>
      </c>
      <c r="R6213" s="12" t="n">
        <f aca="false">M6213*O6213</f>
        <v>1648.2</v>
      </c>
      <c r="S6213" s="12" t="n">
        <f aca="false">Q6213-R6213</f>
        <v>1969.8</v>
      </c>
      <c r="T6213" s="11" t="n">
        <f aca="false">IFERROR(S6213/Q6213,0)</f>
        <v>0.544444444444444</v>
      </c>
      <c r="U6213" s="13" t="n">
        <f aca="false">F6213-E6213</f>
        <v>14</v>
      </c>
      <c r="V6213" s="13" t="n">
        <f aca="false">G6213-F6213</f>
        <v>6</v>
      </c>
      <c r="W6213" s="13" t="n">
        <f aca="false">G6213-E6213</f>
        <v>20</v>
      </c>
      <c r="X6213" s="10" t="n">
        <f aca="false">YEAR(E6213)</f>
        <v>2020</v>
      </c>
      <c r="Y6213" s="0" t="str">
        <f aca="false">TEXT(E6213,"yyyy-mm")</f>
        <v>2020-06</v>
      </c>
      <c r="Z6213" s="0" t="str">
        <f aca="false">"Q"&amp;ROUNDUP(MONTH(E6213)/3,0)&amp;"-"&amp;YEAR(E6213)</f>
        <v>Q2-2020</v>
      </c>
    </row>
    <row r="6214" customFormat="false" ht="14.25" hidden="false" customHeight="false" outlineLevel="0" collapsed="false">
      <c r="A6214" s="0" t="s">
        <v>6256</v>
      </c>
      <c r="B6214" s="0" t="s">
        <v>34</v>
      </c>
      <c r="C6214" s="0" t="s">
        <v>46</v>
      </c>
      <c r="D6214" s="9" t="n">
        <v>43900</v>
      </c>
      <c r="E6214" s="9" t="n">
        <v>43987</v>
      </c>
      <c r="F6214" s="9" t="n">
        <v>44000</v>
      </c>
      <c r="G6214" s="9" t="n">
        <v>44006</v>
      </c>
      <c r="H6214" s="10" t="s">
        <v>36</v>
      </c>
      <c r="I6214" s="0" t="n">
        <v>4</v>
      </c>
      <c r="J6214" s="0" t="n">
        <v>9</v>
      </c>
      <c r="K6214" s="0" t="n">
        <v>327</v>
      </c>
      <c r="L6214" s="0" t="n">
        <v>27</v>
      </c>
      <c r="M6214" s="0" t="n">
        <v>6</v>
      </c>
      <c r="N6214" s="11" t="n">
        <v>0.15</v>
      </c>
      <c r="O6214" s="12" t="n">
        <v>1530.82</v>
      </c>
      <c r="P6214" s="12" t="n">
        <v>1822.4</v>
      </c>
      <c r="Q6214" s="12" t="n">
        <f aca="false">M6214*P6214*(1-N6214)</f>
        <v>9294.24</v>
      </c>
      <c r="R6214" s="12" t="n">
        <f aca="false">M6214*O6214</f>
        <v>9184.92</v>
      </c>
      <c r="S6214" s="12" t="n">
        <f aca="false">Q6214-R6214</f>
        <v>109.320000000002</v>
      </c>
      <c r="T6214" s="11" t="n">
        <f aca="false">IFERROR(S6214/Q6214,0)</f>
        <v>0.0117621236378662</v>
      </c>
      <c r="U6214" s="13" t="n">
        <f aca="false">F6214-E6214</f>
        <v>13</v>
      </c>
      <c r="V6214" s="13" t="n">
        <f aca="false">G6214-F6214</f>
        <v>6</v>
      </c>
      <c r="W6214" s="13" t="n">
        <f aca="false">G6214-E6214</f>
        <v>19</v>
      </c>
      <c r="X6214" s="10" t="n">
        <f aca="false">YEAR(E6214)</f>
        <v>2020</v>
      </c>
      <c r="Y6214" s="0" t="str">
        <f aca="false">TEXT(E6214,"yyyy-mm")</f>
        <v>2020-06</v>
      </c>
      <c r="Z6214" s="0" t="str">
        <f aca="false">"Q"&amp;ROUNDUP(MONTH(E6214)/3,0)&amp;"-"&amp;YEAR(E6214)</f>
        <v>Q2-2020</v>
      </c>
    </row>
    <row r="6215" customFormat="false" ht="14.25" hidden="false" customHeight="false" outlineLevel="0" collapsed="false">
      <c r="A6215" s="0" t="s">
        <v>6257</v>
      </c>
      <c r="B6215" s="0" t="s">
        <v>38</v>
      </c>
      <c r="C6215" s="0" t="s">
        <v>58</v>
      </c>
      <c r="D6215" s="9" t="n">
        <v>43900</v>
      </c>
      <c r="E6215" s="9" t="n">
        <v>43987</v>
      </c>
      <c r="F6215" s="9" t="n">
        <v>44005</v>
      </c>
      <c r="G6215" s="9" t="n">
        <v>44008</v>
      </c>
      <c r="H6215" s="10" t="s">
        <v>36</v>
      </c>
      <c r="I6215" s="0" t="n">
        <v>20</v>
      </c>
      <c r="J6215" s="0" t="n">
        <v>31</v>
      </c>
      <c r="K6215" s="0" t="n">
        <v>334</v>
      </c>
      <c r="L6215" s="0" t="n">
        <v>4</v>
      </c>
      <c r="M6215" s="0" t="n">
        <v>2</v>
      </c>
      <c r="N6215" s="11" t="n">
        <v>0.2</v>
      </c>
      <c r="O6215" s="12" t="n">
        <v>884.4</v>
      </c>
      <c r="P6215" s="12" t="n">
        <v>2010</v>
      </c>
      <c r="Q6215" s="12" t="n">
        <f aca="false">M6215*P6215*(1-N6215)</f>
        <v>3216</v>
      </c>
      <c r="R6215" s="12" t="n">
        <f aca="false">M6215*O6215</f>
        <v>1768.8</v>
      </c>
      <c r="S6215" s="12" t="n">
        <f aca="false">Q6215-R6215</f>
        <v>1447.2</v>
      </c>
      <c r="T6215" s="11" t="n">
        <f aca="false">IFERROR(S6215/Q6215,0)</f>
        <v>0.45</v>
      </c>
      <c r="U6215" s="13" t="n">
        <f aca="false">F6215-E6215</f>
        <v>18</v>
      </c>
      <c r="V6215" s="13" t="n">
        <f aca="false">G6215-F6215</f>
        <v>3</v>
      </c>
      <c r="W6215" s="13" t="n">
        <f aca="false">G6215-E6215</f>
        <v>21</v>
      </c>
      <c r="X6215" s="10" t="n">
        <f aca="false">YEAR(E6215)</f>
        <v>2020</v>
      </c>
      <c r="Y6215" s="0" t="str">
        <f aca="false">TEXT(E6215,"yyyy-mm")</f>
        <v>2020-06</v>
      </c>
      <c r="Z6215" s="0" t="str">
        <f aca="false">"Q"&amp;ROUNDUP(MONTH(E6215)/3,0)&amp;"-"&amp;YEAR(E6215)</f>
        <v>Q2-2020</v>
      </c>
    </row>
    <row r="6216" customFormat="false" ht="14.25" hidden="false" customHeight="false" outlineLevel="0" collapsed="false">
      <c r="A6216" s="0" t="s">
        <v>6258</v>
      </c>
      <c r="B6216" s="0" t="s">
        <v>34</v>
      </c>
      <c r="C6216" s="0" t="s">
        <v>58</v>
      </c>
      <c r="D6216" s="9" t="n">
        <v>43900</v>
      </c>
      <c r="E6216" s="9" t="n">
        <v>43987</v>
      </c>
      <c r="F6216" s="9" t="n">
        <v>44012</v>
      </c>
      <c r="G6216" s="9" t="n">
        <v>44014</v>
      </c>
      <c r="H6216" s="10" t="s">
        <v>36</v>
      </c>
      <c r="I6216" s="0" t="n">
        <v>7</v>
      </c>
      <c r="J6216" s="0" t="n">
        <v>13</v>
      </c>
      <c r="K6216" s="0" t="n">
        <v>343</v>
      </c>
      <c r="L6216" s="0" t="n">
        <v>28</v>
      </c>
      <c r="M6216" s="0" t="n">
        <v>2</v>
      </c>
      <c r="N6216" s="11" t="n">
        <v>0.2</v>
      </c>
      <c r="O6216" s="12" t="n">
        <v>2066.01</v>
      </c>
      <c r="P6216" s="12" t="n">
        <v>3973.1</v>
      </c>
      <c r="Q6216" s="12" t="n">
        <f aca="false">M6216*P6216*(1-N6216)</f>
        <v>6356.96</v>
      </c>
      <c r="R6216" s="12" t="n">
        <f aca="false">M6216*O6216</f>
        <v>4132.02</v>
      </c>
      <c r="S6216" s="12" t="n">
        <f aca="false">Q6216-R6216</f>
        <v>2224.94</v>
      </c>
      <c r="T6216" s="11" t="n">
        <f aca="false">IFERROR(S6216/Q6216,0)</f>
        <v>0.350000629231582</v>
      </c>
      <c r="U6216" s="13" t="n">
        <f aca="false">F6216-E6216</f>
        <v>25</v>
      </c>
      <c r="V6216" s="13" t="n">
        <f aca="false">G6216-F6216</f>
        <v>2</v>
      </c>
      <c r="W6216" s="13" t="n">
        <f aca="false">G6216-E6216</f>
        <v>27</v>
      </c>
      <c r="X6216" s="10" t="n">
        <f aca="false">YEAR(E6216)</f>
        <v>2020</v>
      </c>
      <c r="Y6216" s="0" t="str">
        <f aca="false">TEXT(E6216,"yyyy-mm")</f>
        <v>2020-06</v>
      </c>
      <c r="Z6216" s="0" t="str">
        <f aca="false">"Q"&amp;ROUNDUP(MONTH(E6216)/3,0)&amp;"-"&amp;YEAR(E6216)</f>
        <v>Q2-2020</v>
      </c>
    </row>
    <row r="6217" customFormat="false" ht="14.25" hidden="false" customHeight="false" outlineLevel="0" collapsed="false">
      <c r="A6217" s="0" t="s">
        <v>6259</v>
      </c>
      <c r="B6217" s="0" t="s">
        <v>34</v>
      </c>
      <c r="C6217" s="0" t="s">
        <v>48</v>
      </c>
      <c r="D6217" s="9" t="n">
        <v>43800</v>
      </c>
      <c r="E6217" s="9" t="n">
        <v>43987</v>
      </c>
      <c r="F6217" s="9" t="n">
        <v>44006</v>
      </c>
      <c r="G6217" s="9" t="n">
        <v>44016</v>
      </c>
      <c r="H6217" s="10" t="s">
        <v>36</v>
      </c>
      <c r="I6217" s="0" t="n">
        <v>6</v>
      </c>
      <c r="J6217" s="0" t="n">
        <v>22</v>
      </c>
      <c r="K6217" s="0" t="n">
        <v>22</v>
      </c>
      <c r="L6217" s="0" t="n">
        <v>33</v>
      </c>
      <c r="M6217" s="0" t="n">
        <v>1</v>
      </c>
      <c r="N6217" s="11" t="n">
        <v>0.075</v>
      </c>
      <c r="O6217" s="12" t="n">
        <v>989.93</v>
      </c>
      <c r="P6217" s="12" t="n">
        <v>1319.9</v>
      </c>
      <c r="Q6217" s="12" t="n">
        <f aca="false">M6217*P6217*(1-N6217)</f>
        <v>1220.9075</v>
      </c>
      <c r="R6217" s="12" t="n">
        <f aca="false">M6217*O6217</f>
        <v>989.93</v>
      </c>
      <c r="S6217" s="12" t="n">
        <f aca="false">Q6217-R6217</f>
        <v>230.9775</v>
      </c>
      <c r="T6217" s="11" t="n">
        <f aca="false">IFERROR(S6217/Q6217,0)</f>
        <v>0.189185093874843</v>
      </c>
      <c r="U6217" s="13" t="n">
        <f aca="false">F6217-E6217</f>
        <v>19</v>
      </c>
      <c r="V6217" s="13" t="n">
        <f aca="false">G6217-F6217</f>
        <v>10</v>
      </c>
      <c r="W6217" s="13" t="n">
        <f aca="false">G6217-E6217</f>
        <v>29</v>
      </c>
      <c r="X6217" s="10" t="n">
        <f aca="false">YEAR(E6217)</f>
        <v>2020</v>
      </c>
      <c r="Y6217" s="0" t="str">
        <f aca="false">TEXT(E6217,"yyyy-mm")</f>
        <v>2020-06</v>
      </c>
      <c r="Z6217" s="0" t="str">
        <f aca="false">"Q"&amp;ROUNDUP(MONTH(E6217)/3,0)&amp;"-"&amp;YEAR(E6217)</f>
        <v>Q2-2020</v>
      </c>
    </row>
    <row r="6218" customFormat="false" ht="14.25" hidden="false" customHeight="false" outlineLevel="0" collapsed="false">
      <c r="A6218" s="0" t="s">
        <v>6260</v>
      </c>
      <c r="B6218" s="0" t="s">
        <v>34</v>
      </c>
      <c r="C6218" s="0" t="s">
        <v>46</v>
      </c>
      <c r="D6218" s="9" t="n">
        <v>43900</v>
      </c>
      <c r="E6218" s="9" t="n">
        <v>43987</v>
      </c>
      <c r="F6218" s="9" t="n">
        <v>44009</v>
      </c>
      <c r="G6218" s="9" t="n">
        <v>44013</v>
      </c>
      <c r="H6218" s="10" t="s">
        <v>36</v>
      </c>
      <c r="I6218" s="0" t="n">
        <v>3</v>
      </c>
      <c r="J6218" s="0" t="n">
        <v>36</v>
      </c>
      <c r="K6218" s="0" t="n">
        <v>284</v>
      </c>
      <c r="L6218" s="0" t="n">
        <v>17</v>
      </c>
      <c r="M6218" s="0" t="n">
        <v>6</v>
      </c>
      <c r="N6218" s="11" t="n">
        <v>0.075</v>
      </c>
      <c r="O6218" s="12" t="n">
        <v>1070.33</v>
      </c>
      <c r="P6218" s="12" t="n">
        <v>2378.5</v>
      </c>
      <c r="Q6218" s="12" t="n">
        <f aca="false">M6218*P6218*(1-N6218)</f>
        <v>13200.675</v>
      </c>
      <c r="R6218" s="12" t="n">
        <f aca="false">M6218*O6218</f>
        <v>6421.98</v>
      </c>
      <c r="S6218" s="12" t="n">
        <f aca="false">Q6218-R6218</f>
        <v>6778.695</v>
      </c>
      <c r="T6218" s="11" t="n">
        <f aca="false">IFERROR(S6218/Q6218,0)</f>
        <v>0.513511240902454</v>
      </c>
      <c r="U6218" s="13" t="n">
        <f aca="false">F6218-E6218</f>
        <v>22</v>
      </c>
      <c r="V6218" s="13" t="n">
        <f aca="false">G6218-F6218</f>
        <v>4</v>
      </c>
      <c r="W6218" s="13" t="n">
        <f aca="false">G6218-E6218</f>
        <v>26</v>
      </c>
      <c r="X6218" s="10" t="n">
        <f aca="false">YEAR(E6218)</f>
        <v>2020</v>
      </c>
      <c r="Y6218" s="0" t="str">
        <f aca="false">TEXT(E6218,"yyyy-mm")</f>
        <v>2020-06</v>
      </c>
      <c r="Z6218" s="0" t="str">
        <f aca="false">"Q"&amp;ROUNDUP(MONTH(E6218)/3,0)&amp;"-"&amp;YEAR(E6218)</f>
        <v>Q2-2020</v>
      </c>
    </row>
    <row r="6219" customFormat="false" ht="14.25" hidden="false" customHeight="false" outlineLevel="0" collapsed="false">
      <c r="A6219" s="0" t="s">
        <v>6261</v>
      </c>
      <c r="B6219" s="0" t="s">
        <v>38</v>
      </c>
      <c r="C6219" s="0" t="s">
        <v>39</v>
      </c>
      <c r="D6219" s="9" t="n">
        <v>43900</v>
      </c>
      <c r="E6219" s="9" t="n">
        <v>43987</v>
      </c>
      <c r="F6219" s="9" t="n">
        <v>44001</v>
      </c>
      <c r="G6219" s="9" t="n">
        <v>44006</v>
      </c>
      <c r="H6219" s="10" t="s">
        <v>36</v>
      </c>
      <c r="I6219" s="0" t="n">
        <v>18</v>
      </c>
      <c r="J6219" s="0" t="n">
        <v>43</v>
      </c>
      <c r="K6219" s="0" t="n">
        <v>109</v>
      </c>
      <c r="L6219" s="0" t="n">
        <v>31</v>
      </c>
      <c r="M6219" s="0" t="n">
        <v>6</v>
      </c>
      <c r="N6219" s="11" t="n">
        <v>0.075</v>
      </c>
      <c r="O6219" s="12" t="n">
        <v>574.86</v>
      </c>
      <c r="P6219" s="12" t="n">
        <v>737</v>
      </c>
      <c r="Q6219" s="12" t="n">
        <f aca="false">M6219*P6219*(1-N6219)</f>
        <v>4090.35</v>
      </c>
      <c r="R6219" s="12" t="n">
        <f aca="false">M6219*O6219</f>
        <v>3449.16</v>
      </c>
      <c r="S6219" s="12" t="n">
        <f aca="false">Q6219-R6219</f>
        <v>641.190000000001</v>
      </c>
      <c r="T6219" s="11" t="n">
        <f aca="false">IFERROR(S6219/Q6219,0)</f>
        <v>0.156756756756757</v>
      </c>
      <c r="U6219" s="13" t="n">
        <f aca="false">F6219-E6219</f>
        <v>14</v>
      </c>
      <c r="V6219" s="13" t="n">
        <f aca="false">G6219-F6219</f>
        <v>5</v>
      </c>
      <c r="W6219" s="13" t="n">
        <f aca="false">G6219-E6219</f>
        <v>19</v>
      </c>
      <c r="X6219" s="10" t="n">
        <f aca="false">YEAR(E6219)</f>
        <v>2020</v>
      </c>
      <c r="Y6219" s="0" t="str">
        <f aca="false">TEXT(E6219,"yyyy-mm")</f>
        <v>2020-06</v>
      </c>
      <c r="Z6219" s="0" t="str">
        <f aca="false">"Q"&amp;ROUNDUP(MONTH(E6219)/3,0)&amp;"-"&amp;YEAR(E6219)</f>
        <v>Q2-2020</v>
      </c>
    </row>
    <row r="6220" customFormat="false" ht="14.25" hidden="false" customHeight="false" outlineLevel="0" collapsed="false">
      <c r="A6220" s="0" t="s">
        <v>6262</v>
      </c>
      <c r="B6220" s="0" t="s">
        <v>34</v>
      </c>
      <c r="C6220" s="0" t="s">
        <v>58</v>
      </c>
      <c r="D6220" s="9" t="n">
        <v>43900</v>
      </c>
      <c r="E6220" s="9" t="n">
        <v>43987</v>
      </c>
      <c r="F6220" s="9" t="n">
        <v>44013</v>
      </c>
      <c r="G6220" s="9" t="n">
        <v>44016</v>
      </c>
      <c r="H6220" s="10" t="s">
        <v>36</v>
      </c>
      <c r="I6220" s="0" t="n">
        <v>6</v>
      </c>
      <c r="J6220" s="0" t="n">
        <v>11</v>
      </c>
      <c r="K6220" s="0" t="n">
        <v>336</v>
      </c>
      <c r="L6220" s="0" t="n">
        <v>17</v>
      </c>
      <c r="M6220" s="0" t="n">
        <v>1</v>
      </c>
      <c r="N6220" s="11" t="n">
        <v>0.075</v>
      </c>
      <c r="O6220" s="12" t="n">
        <v>1965.51</v>
      </c>
      <c r="P6220" s="12" t="n">
        <v>2586.2</v>
      </c>
      <c r="Q6220" s="12" t="n">
        <f aca="false">M6220*P6220*(1-N6220)</f>
        <v>2392.235</v>
      </c>
      <c r="R6220" s="12" t="n">
        <f aca="false">M6220*O6220</f>
        <v>1965.51</v>
      </c>
      <c r="S6220" s="12" t="n">
        <f aca="false">Q6220-R6220</f>
        <v>426.725</v>
      </c>
      <c r="T6220" s="11" t="n">
        <f aca="false">IFERROR(S6220/Q6220,0)</f>
        <v>0.178379214416644</v>
      </c>
      <c r="U6220" s="13" t="n">
        <f aca="false">F6220-E6220</f>
        <v>26</v>
      </c>
      <c r="V6220" s="13" t="n">
        <f aca="false">G6220-F6220</f>
        <v>3</v>
      </c>
      <c r="W6220" s="13" t="n">
        <f aca="false">G6220-E6220</f>
        <v>29</v>
      </c>
      <c r="X6220" s="10" t="n">
        <f aca="false">YEAR(E6220)</f>
        <v>2020</v>
      </c>
      <c r="Y6220" s="0" t="str">
        <f aca="false">TEXT(E6220,"yyyy-mm")</f>
        <v>2020-06</v>
      </c>
      <c r="Z6220" s="0" t="str">
        <f aca="false">"Q"&amp;ROUNDUP(MONTH(E6220)/3,0)&amp;"-"&amp;YEAR(E6220)</f>
        <v>Q2-2020</v>
      </c>
    </row>
    <row r="6221" customFormat="false" ht="14.25" hidden="false" customHeight="false" outlineLevel="0" collapsed="false">
      <c r="A6221" s="0" t="s">
        <v>6263</v>
      </c>
      <c r="B6221" s="0" t="s">
        <v>34</v>
      </c>
      <c r="C6221" s="0" t="s">
        <v>58</v>
      </c>
      <c r="D6221" s="9" t="n">
        <v>43900</v>
      </c>
      <c r="E6221" s="9" t="n">
        <v>43987</v>
      </c>
      <c r="F6221" s="9" t="n">
        <v>43993</v>
      </c>
      <c r="G6221" s="9" t="n">
        <v>44000</v>
      </c>
      <c r="H6221" s="10" t="s">
        <v>36</v>
      </c>
      <c r="I6221" s="0" t="n">
        <v>7</v>
      </c>
      <c r="J6221" s="0" t="n">
        <v>41</v>
      </c>
      <c r="K6221" s="0" t="n">
        <v>337</v>
      </c>
      <c r="L6221" s="0" t="n">
        <v>5</v>
      </c>
      <c r="M6221" s="0" t="n">
        <v>7</v>
      </c>
      <c r="N6221" s="11" t="n">
        <v>0.1</v>
      </c>
      <c r="O6221" s="12" t="n">
        <v>2159.95</v>
      </c>
      <c r="P6221" s="12" t="n">
        <v>3999.9</v>
      </c>
      <c r="Q6221" s="12" t="n">
        <f aca="false">M6221*P6221*(1-N6221)</f>
        <v>25199.37</v>
      </c>
      <c r="R6221" s="12" t="n">
        <f aca="false">M6221*O6221</f>
        <v>15119.65</v>
      </c>
      <c r="S6221" s="12" t="n">
        <f aca="false">Q6221-R6221</f>
        <v>10079.72</v>
      </c>
      <c r="T6221" s="11" t="n">
        <f aca="false">IFERROR(S6221/Q6221,0)</f>
        <v>0.39999888886111</v>
      </c>
      <c r="U6221" s="13" t="n">
        <f aca="false">F6221-E6221</f>
        <v>6</v>
      </c>
      <c r="V6221" s="13" t="n">
        <f aca="false">G6221-F6221</f>
        <v>7</v>
      </c>
      <c r="W6221" s="13" t="n">
        <f aca="false">G6221-E6221</f>
        <v>13</v>
      </c>
      <c r="X6221" s="10" t="n">
        <f aca="false">YEAR(E6221)</f>
        <v>2020</v>
      </c>
      <c r="Y6221" s="0" t="str">
        <f aca="false">TEXT(E6221,"yyyy-mm")</f>
        <v>2020-06</v>
      </c>
      <c r="Z6221" s="0" t="str">
        <f aca="false">"Q"&amp;ROUNDUP(MONTH(E6221)/3,0)&amp;"-"&amp;YEAR(E6221)</f>
        <v>Q2-2020</v>
      </c>
    </row>
    <row r="6222" customFormat="false" ht="14.25" hidden="false" customHeight="false" outlineLevel="0" collapsed="false">
      <c r="A6222" s="0" t="s">
        <v>6264</v>
      </c>
      <c r="B6222" s="0" t="s">
        <v>38</v>
      </c>
      <c r="C6222" s="0" t="s">
        <v>48</v>
      </c>
      <c r="D6222" s="9" t="n">
        <v>43900</v>
      </c>
      <c r="E6222" s="9" t="n">
        <v>43987</v>
      </c>
      <c r="F6222" s="9" t="n">
        <v>44004</v>
      </c>
      <c r="G6222" s="9" t="n">
        <v>44007</v>
      </c>
      <c r="H6222" s="10" t="s">
        <v>36</v>
      </c>
      <c r="I6222" s="0" t="n">
        <v>13</v>
      </c>
      <c r="J6222" s="0" t="n">
        <v>12</v>
      </c>
      <c r="K6222" s="0" t="n">
        <v>6</v>
      </c>
      <c r="L6222" s="0" t="n">
        <v>6</v>
      </c>
      <c r="M6222" s="0" t="n">
        <v>1</v>
      </c>
      <c r="N6222" s="11" t="n">
        <v>0.05</v>
      </c>
      <c r="O6222" s="12" t="n">
        <v>2481.95</v>
      </c>
      <c r="P6222" s="12" t="n">
        <v>3939.6</v>
      </c>
      <c r="Q6222" s="12" t="n">
        <f aca="false">M6222*P6222*(1-N6222)</f>
        <v>3742.62</v>
      </c>
      <c r="R6222" s="12" t="n">
        <f aca="false">M6222*O6222</f>
        <v>2481.95</v>
      </c>
      <c r="S6222" s="12" t="n">
        <f aca="false">Q6222-R6222</f>
        <v>1260.67</v>
      </c>
      <c r="T6222" s="11" t="n">
        <f aca="false">IFERROR(S6222/Q6222,0)</f>
        <v>0.336841570878155</v>
      </c>
      <c r="U6222" s="13" t="n">
        <f aca="false">F6222-E6222</f>
        <v>17</v>
      </c>
      <c r="V6222" s="13" t="n">
        <f aca="false">G6222-F6222</f>
        <v>3</v>
      </c>
      <c r="W6222" s="13" t="n">
        <f aca="false">G6222-E6222</f>
        <v>20</v>
      </c>
      <c r="X6222" s="10" t="n">
        <f aca="false">YEAR(E6222)</f>
        <v>2020</v>
      </c>
      <c r="Y6222" s="0" t="str">
        <f aca="false">TEXT(E6222,"yyyy-mm")</f>
        <v>2020-06</v>
      </c>
      <c r="Z6222" s="0" t="str">
        <f aca="false">"Q"&amp;ROUNDUP(MONTH(E6222)/3,0)&amp;"-"&amp;YEAR(E6222)</f>
        <v>Q2-2020</v>
      </c>
    </row>
    <row r="6223" customFormat="false" ht="14.25" hidden="false" customHeight="false" outlineLevel="0" collapsed="false">
      <c r="A6223" s="0" t="s">
        <v>6265</v>
      </c>
      <c r="B6223" s="0" t="s">
        <v>38</v>
      </c>
      <c r="C6223" s="0" t="s">
        <v>39</v>
      </c>
      <c r="D6223" s="9" t="n">
        <v>43900</v>
      </c>
      <c r="E6223" s="9" t="n">
        <v>43987</v>
      </c>
      <c r="F6223" s="9" t="n">
        <v>44011</v>
      </c>
      <c r="G6223" s="9" t="n">
        <v>44016</v>
      </c>
      <c r="H6223" s="10" t="s">
        <v>36</v>
      </c>
      <c r="I6223" s="0" t="n">
        <v>12</v>
      </c>
      <c r="J6223" s="0" t="n">
        <v>35</v>
      </c>
      <c r="K6223" s="0" t="n">
        <v>131</v>
      </c>
      <c r="L6223" s="0" t="n">
        <v>27</v>
      </c>
      <c r="M6223" s="0" t="n">
        <v>8</v>
      </c>
      <c r="N6223" s="11" t="n">
        <v>0.15</v>
      </c>
      <c r="O6223" s="12" t="n">
        <v>2756.65</v>
      </c>
      <c r="P6223" s="12" t="n">
        <v>3725.2</v>
      </c>
      <c r="Q6223" s="12" t="n">
        <f aca="false">M6223*P6223*(1-N6223)</f>
        <v>25331.36</v>
      </c>
      <c r="R6223" s="12" t="n">
        <f aca="false">M6223*O6223</f>
        <v>22053.2</v>
      </c>
      <c r="S6223" s="12" t="n">
        <f aca="false">Q6223-R6223</f>
        <v>3278.16</v>
      </c>
      <c r="T6223" s="11" t="n">
        <f aca="false">IFERROR(S6223/Q6223,0)</f>
        <v>0.129411133077734</v>
      </c>
      <c r="U6223" s="13" t="n">
        <f aca="false">F6223-E6223</f>
        <v>24</v>
      </c>
      <c r="V6223" s="13" t="n">
        <f aca="false">G6223-F6223</f>
        <v>5</v>
      </c>
      <c r="W6223" s="13" t="n">
        <f aca="false">G6223-E6223</f>
        <v>29</v>
      </c>
      <c r="X6223" s="10" t="n">
        <f aca="false">YEAR(E6223)</f>
        <v>2020</v>
      </c>
      <c r="Y6223" s="0" t="str">
        <f aca="false">TEXT(E6223,"yyyy-mm")</f>
        <v>2020-06</v>
      </c>
      <c r="Z6223" s="0" t="str">
        <f aca="false">"Q"&amp;ROUNDUP(MONTH(E6223)/3,0)&amp;"-"&amp;YEAR(E6223)</f>
        <v>Q2-2020</v>
      </c>
    </row>
    <row r="6224" customFormat="false" ht="14.25" hidden="false" customHeight="false" outlineLevel="0" collapsed="false">
      <c r="A6224" s="0" t="s">
        <v>6266</v>
      </c>
      <c r="B6224" s="0" t="s">
        <v>41</v>
      </c>
      <c r="C6224" s="0" t="s">
        <v>35</v>
      </c>
      <c r="D6224" s="9" t="n">
        <v>43900</v>
      </c>
      <c r="E6224" s="9" t="n">
        <v>43987</v>
      </c>
      <c r="F6224" s="9" t="n">
        <v>43989</v>
      </c>
      <c r="G6224" s="9" t="n">
        <v>43999</v>
      </c>
      <c r="H6224" s="10" t="s">
        <v>36</v>
      </c>
      <c r="I6224" s="0" t="n">
        <v>21</v>
      </c>
      <c r="J6224" s="0" t="n">
        <v>39</v>
      </c>
      <c r="K6224" s="0" t="n">
        <v>229</v>
      </c>
      <c r="L6224" s="0" t="n">
        <v>10</v>
      </c>
      <c r="M6224" s="0" t="n">
        <v>3</v>
      </c>
      <c r="N6224" s="11" t="n">
        <v>0.05</v>
      </c>
      <c r="O6224" s="12" t="n">
        <v>1010.36</v>
      </c>
      <c r="P6224" s="12" t="n">
        <v>2525.9</v>
      </c>
      <c r="Q6224" s="12" t="n">
        <f aca="false">M6224*P6224*(1-N6224)</f>
        <v>7198.815</v>
      </c>
      <c r="R6224" s="12" t="n">
        <f aca="false">M6224*O6224</f>
        <v>3031.08</v>
      </c>
      <c r="S6224" s="12" t="n">
        <f aca="false">Q6224-R6224</f>
        <v>4167.735</v>
      </c>
      <c r="T6224" s="11" t="n">
        <f aca="false">IFERROR(S6224/Q6224,0)</f>
        <v>0.578947368421053</v>
      </c>
      <c r="U6224" s="13" t="n">
        <f aca="false">F6224-E6224</f>
        <v>2</v>
      </c>
      <c r="V6224" s="13" t="n">
        <f aca="false">G6224-F6224</f>
        <v>10</v>
      </c>
      <c r="W6224" s="13" t="n">
        <f aca="false">G6224-E6224</f>
        <v>12</v>
      </c>
      <c r="X6224" s="10" t="n">
        <f aca="false">YEAR(E6224)</f>
        <v>2020</v>
      </c>
      <c r="Y6224" s="0" t="str">
        <f aca="false">TEXT(E6224,"yyyy-mm")</f>
        <v>2020-06</v>
      </c>
      <c r="Z6224" s="0" t="str">
        <f aca="false">"Q"&amp;ROUNDUP(MONTH(E6224)/3,0)&amp;"-"&amp;YEAR(E6224)</f>
        <v>Q2-2020</v>
      </c>
    </row>
    <row r="6225" customFormat="false" ht="14.25" hidden="false" customHeight="false" outlineLevel="0" collapsed="false">
      <c r="A6225" s="0" t="s">
        <v>6267</v>
      </c>
      <c r="B6225" s="0" t="s">
        <v>34</v>
      </c>
      <c r="C6225" s="0" t="s">
        <v>39</v>
      </c>
      <c r="D6225" s="9" t="n">
        <v>43900</v>
      </c>
      <c r="E6225" s="9" t="n">
        <v>43988</v>
      </c>
      <c r="F6225" s="9" t="n">
        <v>44012</v>
      </c>
      <c r="G6225" s="9" t="n">
        <v>44021</v>
      </c>
      <c r="H6225" s="10" t="s">
        <v>36</v>
      </c>
      <c r="I6225" s="0" t="n">
        <v>4</v>
      </c>
      <c r="J6225" s="0" t="n">
        <v>7</v>
      </c>
      <c r="K6225" s="0" t="n">
        <v>144</v>
      </c>
      <c r="L6225" s="0" t="n">
        <v>3</v>
      </c>
      <c r="M6225" s="0" t="n">
        <v>2</v>
      </c>
      <c r="N6225" s="11" t="n">
        <v>0.2</v>
      </c>
      <c r="O6225" s="12" t="n">
        <v>741.69</v>
      </c>
      <c r="P6225" s="12" t="n">
        <v>1809</v>
      </c>
      <c r="Q6225" s="12" t="n">
        <f aca="false">M6225*P6225*(1-N6225)</f>
        <v>2894.4</v>
      </c>
      <c r="R6225" s="12" t="n">
        <f aca="false">M6225*O6225</f>
        <v>1483.38</v>
      </c>
      <c r="S6225" s="12" t="n">
        <f aca="false">Q6225-R6225</f>
        <v>1411.02</v>
      </c>
      <c r="T6225" s="11" t="n">
        <f aca="false">IFERROR(S6225/Q6225,0)</f>
        <v>0.4875</v>
      </c>
      <c r="U6225" s="13" t="n">
        <f aca="false">F6225-E6225</f>
        <v>24</v>
      </c>
      <c r="V6225" s="13" t="n">
        <f aca="false">G6225-F6225</f>
        <v>9</v>
      </c>
      <c r="W6225" s="13" t="n">
        <f aca="false">G6225-E6225</f>
        <v>33</v>
      </c>
      <c r="X6225" s="10" t="n">
        <f aca="false">YEAR(E6225)</f>
        <v>2020</v>
      </c>
      <c r="Y6225" s="0" t="str">
        <f aca="false">TEXT(E6225,"yyyy-mm")</f>
        <v>2020-06</v>
      </c>
      <c r="Z6225" s="0" t="str">
        <f aca="false">"Q"&amp;ROUNDUP(MONTH(E6225)/3,0)&amp;"-"&amp;YEAR(E6225)</f>
        <v>Q2-2020</v>
      </c>
    </row>
    <row r="6226" customFormat="false" ht="14.25" hidden="false" customHeight="false" outlineLevel="0" collapsed="false">
      <c r="A6226" s="0" t="s">
        <v>6268</v>
      </c>
      <c r="B6226" s="0" t="s">
        <v>38</v>
      </c>
      <c r="C6226" s="0" t="s">
        <v>48</v>
      </c>
      <c r="D6226" s="9" t="n">
        <v>43900</v>
      </c>
      <c r="E6226" s="9" t="n">
        <v>43988</v>
      </c>
      <c r="F6226" s="9" t="n">
        <v>44015</v>
      </c>
      <c r="G6226" s="9" t="n">
        <v>44017</v>
      </c>
      <c r="H6226" s="10" t="s">
        <v>36</v>
      </c>
      <c r="I6226" s="0" t="n">
        <v>14</v>
      </c>
      <c r="J6226" s="0" t="n">
        <v>22</v>
      </c>
      <c r="K6226" s="0" t="n">
        <v>22</v>
      </c>
      <c r="L6226" s="0" t="n">
        <v>7</v>
      </c>
      <c r="M6226" s="0" t="n">
        <v>1</v>
      </c>
      <c r="N6226" s="11" t="n">
        <v>0.15</v>
      </c>
      <c r="O6226" s="12" t="n">
        <v>1138.6</v>
      </c>
      <c r="P6226" s="12" t="n">
        <v>1963.1</v>
      </c>
      <c r="Q6226" s="12" t="n">
        <f aca="false">M6226*P6226*(1-N6226)</f>
        <v>1668.635</v>
      </c>
      <c r="R6226" s="12" t="n">
        <f aca="false">M6226*O6226</f>
        <v>1138.6</v>
      </c>
      <c r="S6226" s="12" t="n">
        <f aca="false">Q6226-R6226</f>
        <v>530.035</v>
      </c>
      <c r="T6226" s="11" t="n">
        <f aca="false">IFERROR(S6226/Q6226,0)</f>
        <v>0.317645860239058</v>
      </c>
      <c r="U6226" s="13" t="n">
        <f aca="false">F6226-E6226</f>
        <v>27</v>
      </c>
      <c r="V6226" s="13" t="n">
        <f aca="false">G6226-F6226</f>
        <v>2</v>
      </c>
      <c r="W6226" s="13" t="n">
        <f aca="false">G6226-E6226</f>
        <v>29</v>
      </c>
      <c r="X6226" s="10" t="n">
        <f aca="false">YEAR(E6226)</f>
        <v>2020</v>
      </c>
      <c r="Y6226" s="0" t="str">
        <f aca="false">TEXT(E6226,"yyyy-mm")</f>
        <v>2020-06</v>
      </c>
      <c r="Z6226" s="0" t="str">
        <f aca="false">"Q"&amp;ROUNDUP(MONTH(E6226)/3,0)&amp;"-"&amp;YEAR(E6226)</f>
        <v>Q2-2020</v>
      </c>
    </row>
    <row r="6227" customFormat="false" ht="14.25" hidden="false" customHeight="false" outlineLevel="0" collapsed="false">
      <c r="A6227" s="0" t="s">
        <v>6269</v>
      </c>
      <c r="B6227" s="0" t="s">
        <v>38</v>
      </c>
      <c r="C6227" s="0" t="s">
        <v>48</v>
      </c>
      <c r="D6227" s="9" t="n">
        <v>43900</v>
      </c>
      <c r="E6227" s="9" t="n">
        <v>43988</v>
      </c>
      <c r="F6227" s="9" t="n">
        <v>43997</v>
      </c>
      <c r="G6227" s="9" t="n">
        <v>44000</v>
      </c>
      <c r="H6227" s="10" t="s">
        <v>36</v>
      </c>
      <c r="I6227" s="0" t="n">
        <v>16</v>
      </c>
      <c r="J6227" s="0" t="n">
        <v>42</v>
      </c>
      <c r="K6227" s="0" t="n">
        <v>28</v>
      </c>
      <c r="L6227" s="0" t="n">
        <v>2</v>
      </c>
      <c r="M6227" s="0" t="n">
        <v>7</v>
      </c>
      <c r="N6227" s="11" t="n">
        <v>0.2</v>
      </c>
      <c r="O6227" s="12" t="n">
        <v>1316.28</v>
      </c>
      <c r="P6227" s="12" t="n">
        <v>2800.6</v>
      </c>
      <c r="Q6227" s="12" t="n">
        <f aca="false">M6227*P6227*(1-N6227)</f>
        <v>15683.36</v>
      </c>
      <c r="R6227" s="12" t="n">
        <f aca="false">M6227*O6227</f>
        <v>9213.96</v>
      </c>
      <c r="S6227" s="12" t="n">
        <f aca="false">Q6227-R6227</f>
        <v>6469.4</v>
      </c>
      <c r="T6227" s="11" t="n">
        <f aca="false">IFERROR(S6227/Q6227,0)</f>
        <v>0.412500892665857</v>
      </c>
      <c r="U6227" s="13" t="n">
        <f aca="false">F6227-E6227</f>
        <v>9</v>
      </c>
      <c r="V6227" s="13" t="n">
        <f aca="false">G6227-F6227</f>
        <v>3</v>
      </c>
      <c r="W6227" s="13" t="n">
        <f aca="false">G6227-E6227</f>
        <v>12</v>
      </c>
      <c r="X6227" s="10" t="n">
        <f aca="false">YEAR(E6227)</f>
        <v>2020</v>
      </c>
      <c r="Y6227" s="0" t="str">
        <f aca="false">TEXT(E6227,"yyyy-mm")</f>
        <v>2020-06</v>
      </c>
      <c r="Z6227" s="0" t="str">
        <f aca="false">"Q"&amp;ROUNDUP(MONTH(E6227)/3,0)&amp;"-"&amp;YEAR(E6227)</f>
        <v>Q2-2020</v>
      </c>
    </row>
    <row r="6228" customFormat="false" ht="14.25" hidden="false" customHeight="false" outlineLevel="0" collapsed="false">
      <c r="A6228" s="0" t="s">
        <v>6270</v>
      </c>
      <c r="B6228" s="0" t="s">
        <v>41</v>
      </c>
      <c r="C6228" s="0" t="s">
        <v>48</v>
      </c>
      <c r="D6228" s="9" t="n">
        <v>43900</v>
      </c>
      <c r="E6228" s="9" t="n">
        <v>43988</v>
      </c>
      <c r="F6228" s="9" t="n">
        <v>43998</v>
      </c>
      <c r="G6228" s="9" t="n">
        <v>44002</v>
      </c>
      <c r="H6228" s="10" t="s">
        <v>36</v>
      </c>
      <c r="I6228" s="0" t="n">
        <v>22</v>
      </c>
      <c r="J6228" s="0" t="n">
        <v>18</v>
      </c>
      <c r="K6228" s="0" t="n">
        <v>54</v>
      </c>
      <c r="L6228" s="0" t="n">
        <v>13</v>
      </c>
      <c r="M6228" s="0" t="n">
        <v>4</v>
      </c>
      <c r="N6228" s="11" t="n">
        <v>0.05</v>
      </c>
      <c r="O6228" s="12" t="n">
        <v>2929.71</v>
      </c>
      <c r="P6228" s="12" t="n">
        <v>4013.3</v>
      </c>
      <c r="Q6228" s="12" t="n">
        <f aca="false">M6228*P6228*(1-N6228)</f>
        <v>15250.54</v>
      </c>
      <c r="R6228" s="12" t="n">
        <f aca="false">M6228*O6228</f>
        <v>11718.84</v>
      </c>
      <c r="S6228" s="12" t="n">
        <f aca="false">Q6228-R6228</f>
        <v>3531.7</v>
      </c>
      <c r="T6228" s="11" t="n">
        <f aca="false">IFERROR(S6228/Q6228,0)</f>
        <v>0.231578685082627</v>
      </c>
      <c r="U6228" s="13" t="n">
        <f aca="false">F6228-E6228</f>
        <v>10</v>
      </c>
      <c r="V6228" s="13" t="n">
        <f aca="false">G6228-F6228</f>
        <v>4</v>
      </c>
      <c r="W6228" s="13" t="n">
        <f aca="false">G6228-E6228</f>
        <v>14</v>
      </c>
      <c r="X6228" s="10" t="n">
        <f aca="false">YEAR(E6228)</f>
        <v>2020</v>
      </c>
      <c r="Y6228" s="0" t="str">
        <f aca="false">TEXT(E6228,"yyyy-mm")</f>
        <v>2020-06</v>
      </c>
      <c r="Z6228" s="0" t="str">
        <f aca="false">"Q"&amp;ROUNDUP(MONTH(E6228)/3,0)&amp;"-"&amp;YEAR(E6228)</f>
        <v>Q2-2020</v>
      </c>
    </row>
    <row r="6229" customFormat="false" ht="14.25" hidden="false" customHeight="false" outlineLevel="0" collapsed="false">
      <c r="A6229" s="0" t="s">
        <v>6271</v>
      </c>
      <c r="B6229" s="0" t="s">
        <v>34</v>
      </c>
      <c r="C6229" s="0" t="s">
        <v>48</v>
      </c>
      <c r="D6229" s="9" t="n">
        <v>43900</v>
      </c>
      <c r="E6229" s="9" t="n">
        <v>43988</v>
      </c>
      <c r="F6229" s="9" t="n">
        <v>44007</v>
      </c>
      <c r="G6229" s="9" t="n">
        <v>44011</v>
      </c>
      <c r="H6229" s="10" t="s">
        <v>36</v>
      </c>
      <c r="I6229" s="0" t="n">
        <v>8</v>
      </c>
      <c r="J6229" s="0" t="n">
        <v>27</v>
      </c>
      <c r="K6229" s="0" t="n">
        <v>6</v>
      </c>
      <c r="L6229" s="0" t="n">
        <v>26</v>
      </c>
      <c r="M6229" s="0" t="n">
        <v>8</v>
      </c>
      <c r="N6229" s="11" t="n">
        <v>0.1</v>
      </c>
      <c r="O6229" s="12" t="n">
        <v>114.03</v>
      </c>
      <c r="P6229" s="12" t="n">
        <v>247.9</v>
      </c>
      <c r="Q6229" s="12" t="n">
        <f aca="false">M6229*P6229*(1-N6229)</f>
        <v>1784.88</v>
      </c>
      <c r="R6229" s="12" t="n">
        <f aca="false">M6229*O6229</f>
        <v>912.24</v>
      </c>
      <c r="S6229" s="12" t="n">
        <f aca="false">Q6229-R6229</f>
        <v>872.64</v>
      </c>
      <c r="T6229" s="11" t="n">
        <f aca="false">IFERROR(S6229/Q6229,0)</f>
        <v>0.488906817265026</v>
      </c>
      <c r="U6229" s="13" t="n">
        <f aca="false">F6229-E6229</f>
        <v>19</v>
      </c>
      <c r="V6229" s="13" t="n">
        <f aca="false">G6229-F6229</f>
        <v>4</v>
      </c>
      <c r="W6229" s="13" t="n">
        <f aca="false">G6229-E6229</f>
        <v>23</v>
      </c>
      <c r="X6229" s="10" t="n">
        <f aca="false">YEAR(E6229)</f>
        <v>2020</v>
      </c>
      <c r="Y6229" s="0" t="str">
        <f aca="false">TEXT(E6229,"yyyy-mm")</f>
        <v>2020-06</v>
      </c>
      <c r="Z6229" s="0" t="str">
        <f aca="false">"Q"&amp;ROUNDUP(MONTH(E6229)/3,0)&amp;"-"&amp;YEAR(E6229)</f>
        <v>Q2-2020</v>
      </c>
    </row>
    <row r="6230" customFormat="false" ht="14.25" hidden="false" customHeight="false" outlineLevel="0" collapsed="false">
      <c r="A6230" s="0" t="s">
        <v>6272</v>
      </c>
      <c r="B6230" s="0" t="s">
        <v>38</v>
      </c>
      <c r="C6230" s="0" t="s">
        <v>46</v>
      </c>
      <c r="D6230" s="9" t="n">
        <v>43900</v>
      </c>
      <c r="E6230" s="9" t="n">
        <v>43988</v>
      </c>
      <c r="F6230" s="9" t="n">
        <v>44015</v>
      </c>
      <c r="G6230" s="9" t="n">
        <v>44024</v>
      </c>
      <c r="H6230" s="10" t="s">
        <v>36</v>
      </c>
      <c r="I6230" s="0" t="n">
        <v>18</v>
      </c>
      <c r="J6230" s="0" t="n">
        <v>1</v>
      </c>
      <c r="K6230" s="0" t="n">
        <v>314</v>
      </c>
      <c r="L6230" s="0" t="n">
        <v>34</v>
      </c>
      <c r="M6230" s="0" t="n">
        <v>8</v>
      </c>
      <c r="N6230" s="11" t="n">
        <v>0.075</v>
      </c>
      <c r="O6230" s="12" t="n">
        <v>1600.97</v>
      </c>
      <c r="P6230" s="12" t="n">
        <v>2713.5</v>
      </c>
      <c r="Q6230" s="12" t="n">
        <f aca="false">M6230*P6230*(1-N6230)</f>
        <v>20079.9</v>
      </c>
      <c r="R6230" s="12" t="n">
        <f aca="false">M6230*O6230</f>
        <v>12807.76</v>
      </c>
      <c r="S6230" s="12" t="n">
        <f aca="false">Q6230-R6230</f>
        <v>7272.14</v>
      </c>
      <c r="T6230" s="11" t="n">
        <f aca="false">IFERROR(S6230/Q6230,0)</f>
        <v>0.362160170120369</v>
      </c>
      <c r="U6230" s="13" t="n">
        <f aca="false">F6230-E6230</f>
        <v>27</v>
      </c>
      <c r="V6230" s="13" t="n">
        <f aca="false">G6230-F6230</f>
        <v>9</v>
      </c>
      <c r="W6230" s="13" t="n">
        <f aca="false">G6230-E6230</f>
        <v>36</v>
      </c>
      <c r="X6230" s="10" t="n">
        <f aca="false">YEAR(E6230)</f>
        <v>2020</v>
      </c>
      <c r="Y6230" s="0" t="str">
        <f aca="false">TEXT(E6230,"yyyy-mm")</f>
        <v>2020-06</v>
      </c>
      <c r="Z6230" s="0" t="str">
        <f aca="false">"Q"&amp;ROUNDUP(MONTH(E6230)/3,0)&amp;"-"&amp;YEAR(E6230)</f>
        <v>Q2-2020</v>
      </c>
    </row>
    <row r="6231" customFormat="false" ht="14.25" hidden="false" customHeight="false" outlineLevel="0" collapsed="false">
      <c r="A6231" s="0" t="s">
        <v>6273</v>
      </c>
      <c r="B6231" s="0" t="s">
        <v>38</v>
      </c>
      <c r="C6231" s="0" t="s">
        <v>58</v>
      </c>
      <c r="D6231" s="9" t="n">
        <v>43900</v>
      </c>
      <c r="E6231" s="9" t="n">
        <v>43988</v>
      </c>
      <c r="F6231" s="9" t="n">
        <v>44002</v>
      </c>
      <c r="G6231" s="9" t="n">
        <v>44005</v>
      </c>
      <c r="H6231" s="10" t="s">
        <v>36</v>
      </c>
      <c r="I6231" s="0" t="n">
        <v>16</v>
      </c>
      <c r="J6231" s="0" t="n">
        <v>49</v>
      </c>
      <c r="K6231" s="0" t="n">
        <v>339</v>
      </c>
      <c r="L6231" s="0" t="n">
        <v>15</v>
      </c>
      <c r="M6231" s="0" t="n">
        <v>3</v>
      </c>
      <c r="N6231" s="11" t="n">
        <v>0.15</v>
      </c>
      <c r="O6231" s="12" t="n">
        <v>1612.82</v>
      </c>
      <c r="P6231" s="12" t="n">
        <v>3162.4</v>
      </c>
      <c r="Q6231" s="12" t="n">
        <f aca="false">M6231*P6231*(1-N6231)</f>
        <v>8064.12</v>
      </c>
      <c r="R6231" s="12" t="n">
        <f aca="false">M6231*O6231</f>
        <v>4838.46</v>
      </c>
      <c r="S6231" s="12" t="n">
        <f aca="false">Q6231-R6231</f>
        <v>3225.66</v>
      </c>
      <c r="T6231" s="11" t="n">
        <f aca="false">IFERROR(S6231/Q6231,0)</f>
        <v>0.400001488073094</v>
      </c>
      <c r="U6231" s="13" t="n">
        <f aca="false">F6231-E6231</f>
        <v>14</v>
      </c>
      <c r="V6231" s="13" t="n">
        <f aca="false">G6231-F6231</f>
        <v>3</v>
      </c>
      <c r="W6231" s="13" t="n">
        <f aca="false">G6231-E6231</f>
        <v>17</v>
      </c>
      <c r="X6231" s="10" t="n">
        <f aca="false">YEAR(E6231)</f>
        <v>2020</v>
      </c>
      <c r="Y6231" s="0" t="str">
        <f aca="false">TEXT(E6231,"yyyy-mm")</f>
        <v>2020-06</v>
      </c>
      <c r="Z6231" s="0" t="str">
        <f aca="false">"Q"&amp;ROUNDUP(MONTH(E6231)/3,0)&amp;"-"&amp;YEAR(E6231)</f>
        <v>Q2-2020</v>
      </c>
    </row>
    <row r="6232" customFormat="false" ht="14.25" hidden="false" customHeight="false" outlineLevel="0" collapsed="false">
      <c r="A6232" s="0" t="s">
        <v>6274</v>
      </c>
      <c r="B6232" s="0" t="s">
        <v>41</v>
      </c>
      <c r="C6232" s="0" t="s">
        <v>48</v>
      </c>
      <c r="D6232" s="9" t="n">
        <v>43900</v>
      </c>
      <c r="E6232" s="9" t="n">
        <v>43989</v>
      </c>
      <c r="F6232" s="9" t="n">
        <v>44010</v>
      </c>
      <c r="G6232" s="9" t="n">
        <v>44014</v>
      </c>
      <c r="H6232" s="10" t="s">
        <v>36</v>
      </c>
      <c r="I6232" s="0" t="n">
        <v>22</v>
      </c>
      <c r="J6232" s="0" t="n">
        <v>26</v>
      </c>
      <c r="K6232" s="0" t="n">
        <v>57</v>
      </c>
      <c r="L6232" s="0" t="n">
        <v>32</v>
      </c>
      <c r="M6232" s="0" t="n">
        <v>2</v>
      </c>
      <c r="N6232" s="11" t="n">
        <v>0.15</v>
      </c>
      <c r="O6232" s="12" t="n">
        <v>571.71</v>
      </c>
      <c r="P6232" s="12" t="n">
        <v>1078.7</v>
      </c>
      <c r="Q6232" s="12" t="n">
        <f aca="false">M6232*P6232*(1-N6232)</f>
        <v>1833.79</v>
      </c>
      <c r="R6232" s="12" t="n">
        <f aca="false">M6232*O6232</f>
        <v>1143.42</v>
      </c>
      <c r="S6232" s="12" t="n">
        <f aca="false">Q6232-R6232</f>
        <v>690.37</v>
      </c>
      <c r="T6232" s="11" t="n">
        <f aca="false">IFERROR(S6232/Q6232,0)</f>
        <v>0.376471678872717</v>
      </c>
      <c r="U6232" s="13" t="n">
        <f aca="false">F6232-E6232</f>
        <v>21</v>
      </c>
      <c r="V6232" s="13" t="n">
        <f aca="false">G6232-F6232</f>
        <v>4</v>
      </c>
      <c r="W6232" s="13" t="n">
        <f aca="false">G6232-E6232</f>
        <v>25</v>
      </c>
      <c r="X6232" s="10" t="n">
        <f aca="false">YEAR(E6232)</f>
        <v>2020</v>
      </c>
      <c r="Y6232" s="0" t="str">
        <f aca="false">TEXT(E6232,"yyyy-mm")</f>
        <v>2020-06</v>
      </c>
      <c r="Z6232" s="0" t="str">
        <f aca="false">"Q"&amp;ROUNDUP(MONTH(E6232)/3,0)&amp;"-"&amp;YEAR(E6232)</f>
        <v>Q2-2020</v>
      </c>
    </row>
    <row r="6233" customFormat="false" ht="14.25" hidden="false" customHeight="false" outlineLevel="0" collapsed="false">
      <c r="A6233" s="0" t="s">
        <v>6275</v>
      </c>
      <c r="B6233" s="0" t="s">
        <v>34</v>
      </c>
      <c r="C6233" s="0" t="s">
        <v>35</v>
      </c>
      <c r="D6233" s="9" t="n">
        <v>43900</v>
      </c>
      <c r="E6233" s="9" t="n">
        <v>43989</v>
      </c>
      <c r="F6233" s="9" t="n">
        <v>43996</v>
      </c>
      <c r="G6233" s="9" t="n">
        <v>44001</v>
      </c>
      <c r="H6233" s="10" t="s">
        <v>36</v>
      </c>
      <c r="I6233" s="0" t="n">
        <v>5</v>
      </c>
      <c r="J6233" s="0" t="n">
        <v>34</v>
      </c>
      <c r="K6233" s="0" t="n">
        <v>218</v>
      </c>
      <c r="L6233" s="0" t="n">
        <v>43</v>
      </c>
      <c r="M6233" s="0" t="n">
        <v>2</v>
      </c>
      <c r="N6233" s="11" t="n">
        <v>0.05</v>
      </c>
      <c r="O6233" s="12" t="n">
        <v>1172.03</v>
      </c>
      <c r="P6233" s="12" t="n">
        <v>2391.9</v>
      </c>
      <c r="Q6233" s="12" t="n">
        <f aca="false">M6233*P6233*(1-N6233)</f>
        <v>4544.61</v>
      </c>
      <c r="R6233" s="12" t="n">
        <f aca="false">M6233*O6233</f>
        <v>2344.06</v>
      </c>
      <c r="S6233" s="12" t="n">
        <f aca="false">Q6233-R6233</f>
        <v>2200.55</v>
      </c>
      <c r="T6233" s="11" t="n">
        <f aca="false">IFERROR(S6233/Q6233,0)</f>
        <v>0.484210966397557</v>
      </c>
      <c r="U6233" s="13" t="n">
        <f aca="false">F6233-E6233</f>
        <v>7</v>
      </c>
      <c r="V6233" s="13" t="n">
        <f aca="false">G6233-F6233</f>
        <v>5</v>
      </c>
      <c r="W6233" s="13" t="n">
        <f aca="false">G6233-E6233</f>
        <v>12</v>
      </c>
      <c r="X6233" s="10" t="n">
        <f aca="false">YEAR(E6233)</f>
        <v>2020</v>
      </c>
      <c r="Y6233" s="0" t="str">
        <f aca="false">TEXT(E6233,"yyyy-mm")</f>
        <v>2020-06</v>
      </c>
      <c r="Z6233" s="0" t="str">
        <f aca="false">"Q"&amp;ROUNDUP(MONTH(E6233)/3,0)&amp;"-"&amp;YEAR(E6233)</f>
        <v>Q2-2020</v>
      </c>
    </row>
    <row r="6234" customFormat="false" ht="14.25" hidden="false" customHeight="false" outlineLevel="0" collapsed="false">
      <c r="A6234" s="0" t="s">
        <v>6276</v>
      </c>
      <c r="B6234" s="0" t="s">
        <v>34</v>
      </c>
      <c r="C6234" s="0" t="s">
        <v>35</v>
      </c>
      <c r="D6234" s="9" t="n">
        <v>43900</v>
      </c>
      <c r="E6234" s="9" t="n">
        <v>43989</v>
      </c>
      <c r="F6234" s="9" t="n">
        <v>43997</v>
      </c>
      <c r="G6234" s="9" t="n">
        <v>44003</v>
      </c>
      <c r="H6234" s="10" t="s">
        <v>36</v>
      </c>
      <c r="I6234" s="0" t="n">
        <v>10</v>
      </c>
      <c r="J6234" s="0" t="n">
        <v>3</v>
      </c>
      <c r="K6234" s="0" t="n">
        <v>207</v>
      </c>
      <c r="L6234" s="0" t="n">
        <v>12</v>
      </c>
      <c r="M6234" s="0" t="n">
        <v>3</v>
      </c>
      <c r="N6234" s="11" t="n">
        <v>0.4</v>
      </c>
      <c r="O6234" s="12" t="n">
        <v>103.85</v>
      </c>
      <c r="P6234" s="12" t="n">
        <v>207.7</v>
      </c>
      <c r="Q6234" s="12" t="n">
        <f aca="false">M6234*P6234*(1-N6234)</f>
        <v>373.86</v>
      </c>
      <c r="R6234" s="12" t="n">
        <f aca="false">M6234*O6234</f>
        <v>311.55</v>
      </c>
      <c r="S6234" s="12" t="n">
        <f aca="false">Q6234-R6234</f>
        <v>62.31</v>
      </c>
      <c r="T6234" s="11" t="n">
        <f aca="false">IFERROR(S6234/Q6234,0)</f>
        <v>0.166666666666667</v>
      </c>
      <c r="U6234" s="13" t="n">
        <f aca="false">F6234-E6234</f>
        <v>8</v>
      </c>
      <c r="V6234" s="13" t="n">
        <f aca="false">G6234-F6234</f>
        <v>6</v>
      </c>
      <c r="W6234" s="13" t="n">
        <f aca="false">G6234-E6234</f>
        <v>14</v>
      </c>
      <c r="X6234" s="10" t="n">
        <f aca="false">YEAR(E6234)</f>
        <v>2020</v>
      </c>
      <c r="Y6234" s="0" t="str">
        <f aca="false">TEXT(E6234,"yyyy-mm")</f>
        <v>2020-06</v>
      </c>
      <c r="Z6234" s="0" t="str">
        <f aca="false">"Q"&amp;ROUNDUP(MONTH(E6234)/3,0)&amp;"-"&amp;YEAR(E6234)</f>
        <v>Q2-2020</v>
      </c>
    </row>
    <row r="6235" customFormat="false" ht="14.25" hidden="false" customHeight="false" outlineLevel="0" collapsed="false">
      <c r="A6235" s="0" t="s">
        <v>6277</v>
      </c>
      <c r="B6235" s="0" t="s">
        <v>34</v>
      </c>
      <c r="C6235" s="0" t="s">
        <v>46</v>
      </c>
      <c r="D6235" s="9" t="n">
        <v>43900</v>
      </c>
      <c r="E6235" s="9" t="n">
        <v>43989</v>
      </c>
      <c r="F6235" s="9" t="n">
        <v>44008</v>
      </c>
      <c r="G6235" s="9" t="n">
        <v>44016</v>
      </c>
      <c r="H6235" s="10" t="s">
        <v>36</v>
      </c>
      <c r="I6235" s="0" t="n">
        <v>12</v>
      </c>
      <c r="J6235" s="0" t="n">
        <v>37</v>
      </c>
      <c r="K6235" s="0" t="n">
        <v>266</v>
      </c>
      <c r="L6235" s="0" t="n">
        <v>12</v>
      </c>
      <c r="M6235" s="0" t="n">
        <v>6</v>
      </c>
      <c r="N6235" s="11" t="n">
        <v>0.3</v>
      </c>
      <c r="O6235" s="12" t="n">
        <v>472.75</v>
      </c>
      <c r="P6235" s="12" t="n">
        <v>1125.6</v>
      </c>
      <c r="Q6235" s="12" t="n">
        <f aca="false">M6235*P6235*(1-N6235)</f>
        <v>4727.52</v>
      </c>
      <c r="R6235" s="12" t="n">
        <f aca="false">M6235*O6235</f>
        <v>2836.5</v>
      </c>
      <c r="S6235" s="12" t="n">
        <f aca="false">Q6235-R6235</f>
        <v>1891.02</v>
      </c>
      <c r="T6235" s="11" t="n">
        <f aca="false">IFERROR(S6235/Q6235,0)</f>
        <v>0.400002538328764</v>
      </c>
      <c r="U6235" s="13" t="n">
        <f aca="false">F6235-E6235</f>
        <v>19</v>
      </c>
      <c r="V6235" s="13" t="n">
        <f aca="false">G6235-F6235</f>
        <v>8</v>
      </c>
      <c r="W6235" s="13" t="n">
        <f aca="false">G6235-E6235</f>
        <v>27</v>
      </c>
      <c r="X6235" s="10" t="n">
        <f aca="false">YEAR(E6235)</f>
        <v>2020</v>
      </c>
      <c r="Y6235" s="0" t="str">
        <f aca="false">TEXT(E6235,"yyyy-mm")</f>
        <v>2020-06</v>
      </c>
      <c r="Z6235" s="0" t="str">
        <f aca="false">"Q"&amp;ROUNDUP(MONTH(E6235)/3,0)&amp;"-"&amp;YEAR(E6235)</f>
        <v>Q2-2020</v>
      </c>
    </row>
    <row r="6236" customFormat="false" ht="14.25" hidden="false" customHeight="false" outlineLevel="0" collapsed="false">
      <c r="A6236" s="0" t="s">
        <v>6278</v>
      </c>
      <c r="B6236" s="0" t="s">
        <v>38</v>
      </c>
      <c r="C6236" s="0" t="s">
        <v>79</v>
      </c>
      <c r="D6236" s="9" t="n">
        <v>43900</v>
      </c>
      <c r="E6236" s="9" t="n">
        <v>43989</v>
      </c>
      <c r="F6236" s="9" t="n">
        <v>44010</v>
      </c>
      <c r="G6236" s="9" t="n">
        <v>44015</v>
      </c>
      <c r="H6236" s="10" t="s">
        <v>36</v>
      </c>
      <c r="I6236" s="0" t="n">
        <v>12</v>
      </c>
      <c r="J6236" s="0" t="n">
        <v>44</v>
      </c>
      <c r="K6236" s="0" t="n">
        <v>83</v>
      </c>
      <c r="L6236" s="0" t="n">
        <v>31</v>
      </c>
      <c r="M6236" s="0" t="n">
        <v>1</v>
      </c>
      <c r="N6236" s="11" t="n">
        <v>0.075</v>
      </c>
      <c r="O6236" s="12" t="n">
        <v>1080.58</v>
      </c>
      <c r="P6236" s="12" t="n">
        <v>1929.6</v>
      </c>
      <c r="Q6236" s="12" t="n">
        <f aca="false">M6236*P6236*(1-N6236)</f>
        <v>1784.88</v>
      </c>
      <c r="R6236" s="12" t="n">
        <f aca="false">M6236*O6236</f>
        <v>1080.58</v>
      </c>
      <c r="S6236" s="12" t="n">
        <f aca="false">Q6236-R6236</f>
        <v>704.3</v>
      </c>
      <c r="T6236" s="11" t="n">
        <f aca="false">IFERROR(S6236/Q6236,0)</f>
        <v>0.394592353547578</v>
      </c>
      <c r="U6236" s="13" t="n">
        <f aca="false">F6236-E6236</f>
        <v>21</v>
      </c>
      <c r="V6236" s="13" t="n">
        <f aca="false">G6236-F6236</f>
        <v>5</v>
      </c>
      <c r="W6236" s="13" t="n">
        <f aca="false">G6236-E6236</f>
        <v>26</v>
      </c>
      <c r="X6236" s="10" t="n">
        <f aca="false">YEAR(E6236)</f>
        <v>2020</v>
      </c>
      <c r="Y6236" s="0" t="str">
        <f aca="false">TEXT(E6236,"yyyy-mm")</f>
        <v>2020-06</v>
      </c>
      <c r="Z6236" s="0" t="str">
        <f aca="false">"Q"&amp;ROUNDUP(MONTH(E6236)/3,0)&amp;"-"&amp;YEAR(E6236)</f>
        <v>Q2-2020</v>
      </c>
    </row>
    <row r="6237" customFormat="false" ht="14.25" hidden="false" customHeight="false" outlineLevel="0" collapsed="false">
      <c r="A6237" s="0" t="s">
        <v>6279</v>
      </c>
      <c r="B6237" s="0" t="s">
        <v>43</v>
      </c>
      <c r="C6237" s="0" t="s">
        <v>79</v>
      </c>
      <c r="D6237" s="9" t="n">
        <v>43900</v>
      </c>
      <c r="E6237" s="9" t="n">
        <v>43989</v>
      </c>
      <c r="F6237" s="9" t="n">
        <v>44001</v>
      </c>
      <c r="G6237" s="9" t="n">
        <v>44008</v>
      </c>
      <c r="H6237" s="10" t="s">
        <v>36</v>
      </c>
      <c r="I6237" s="0" t="n">
        <v>27</v>
      </c>
      <c r="J6237" s="0" t="n">
        <v>46</v>
      </c>
      <c r="K6237" s="0" t="n">
        <v>75</v>
      </c>
      <c r="L6237" s="0" t="n">
        <v>43</v>
      </c>
      <c r="M6237" s="0" t="n">
        <v>1</v>
      </c>
      <c r="N6237" s="11" t="n">
        <v>0.05</v>
      </c>
      <c r="O6237" s="12" t="n">
        <v>2230.3</v>
      </c>
      <c r="P6237" s="12" t="n">
        <v>2934.6</v>
      </c>
      <c r="Q6237" s="12" t="n">
        <f aca="false">M6237*P6237*(1-N6237)</f>
        <v>2787.87</v>
      </c>
      <c r="R6237" s="12" t="n">
        <f aca="false">M6237*O6237</f>
        <v>2230.3</v>
      </c>
      <c r="S6237" s="12" t="n">
        <f aca="false">Q6237-R6237</f>
        <v>557.57</v>
      </c>
      <c r="T6237" s="11" t="n">
        <f aca="false">IFERROR(S6237/Q6237,0)</f>
        <v>0.199998565212869</v>
      </c>
      <c r="U6237" s="13" t="n">
        <f aca="false">F6237-E6237</f>
        <v>12</v>
      </c>
      <c r="V6237" s="13" t="n">
        <f aca="false">G6237-F6237</f>
        <v>7</v>
      </c>
      <c r="W6237" s="13" t="n">
        <f aca="false">G6237-E6237</f>
        <v>19</v>
      </c>
      <c r="X6237" s="10" t="n">
        <f aca="false">YEAR(E6237)</f>
        <v>2020</v>
      </c>
      <c r="Y6237" s="0" t="str">
        <f aca="false">TEXT(E6237,"yyyy-mm")</f>
        <v>2020-06</v>
      </c>
      <c r="Z6237" s="0" t="str">
        <f aca="false">"Q"&amp;ROUNDUP(MONTH(E6237)/3,0)&amp;"-"&amp;YEAR(E6237)</f>
        <v>Q2-2020</v>
      </c>
    </row>
    <row r="6238" customFormat="false" ht="14.25" hidden="false" customHeight="false" outlineLevel="0" collapsed="false">
      <c r="A6238" s="0" t="s">
        <v>6280</v>
      </c>
      <c r="B6238" s="0" t="s">
        <v>43</v>
      </c>
      <c r="C6238" s="0" t="s">
        <v>39</v>
      </c>
      <c r="D6238" s="9" t="n">
        <v>43900</v>
      </c>
      <c r="E6238" s="9" t="n">
        <v>43989</v>
      </c>
      <c r="F6238" s="9" t="n">
        <v>44013</v>
      </c>
      <c r="G6238" s="9" t="n">
        <v>44021</v>
      </c>
      <c r="H6238" s="10" t="s">
        <v>36</v>
      </c>
      <c r="I6238" s="0" t="n">
        <v>28</v>
      </c>
      <c r="J6238" s="0" t="n">
        <v>27</v>
      </c>
      <c r="K6238" s="0" t="n">
        <v>188</v>
      </c>
      <c r="L6238" s="0" t="n">
        <v>30</v>
      </c>
      <c r="M6238" s="0" t="n">
        <v>8</v>
      </c>
      <c r="N6238" s="11" t="n">
        <v>0.05</v>
      </c>
      <c r="O6238" s="12" t="n">
        <v>160.8</v>
      </c>
      <c r="P6238" s="12" t="n">
        <v>268</v>
      </c>
      <c r="Q6238" s="12" t="n">
        <f aca="false">M6238*P6238*(1-N6238)</f>
        <v>2036.8</v>
      </c>
      <c r="R6238" s="12" t="n">
        <f aca="false">M6238*O6238</f>
        <v>1286.4</v>
      </c>
      <c r="S6238" s="12" t="n">
        <f aca="false">Q6238-R6238</f>
        <v>750.4</v>
      </c>
      <c r="T6238" s="11" t="n">
        <f aca="false">IFERROR(S6238/Q6238,0)</f>
        <v>0.368421052631579</v>
      </c>
      <c r="U6238" s="13" t="n">
        <f aca="false">F6238-E6238</f>
        <v>24</v>
      </c>
      <c r="V6238" s="13" t="n">
        <f aca="false">G6238-F6238</f>
        <v>8</v>
      </c>
      <c r="W6238" s="13" t="n">
        <f aca="false">G6238-E6238</f>
        <v>32</v>
      </c>
      <c r="X6238" s="10" t="n">
        <f aca="false">YEAR(E6238)</f>
        <v>2020</v>
      </c>
      <c r="Y6238" s="0" t="str">
        <f aca="false">TEXT(E6238,"yyyy-mm")</f>
        <v>2020-06</v>
      </c>
      <c r="Z6238" s="0" t="str">
        <f aca="false">"Q"&amp;ROUNDUP(MONTH(E6238)/3,0)&amp;"-"&amp;YEAR(E6238)</f>
        <v>Q2-2020</v>
      </c>
    </row>
    <row r="6239" customFormat="false" ht="14.25" hidden="false" customHeight="false" outlineLevel="0" collapsed="false">
      <c r="A6239" s="0" t="s">
        <v>6281</v>
      </c>
      <c r="B6239" s="0" t="s">
        <v>38</v>
      </c>
      <c r="C6239" s="0" t="s">
        <v>46</v>
      </c>
      <c r="D6239" s="9" t="n">
        <v>43900</v>
      </c>
      <c r="E6239" s="9" t="n">
        <v>43989</v>
      </c>
      <c r="F6239" s="9" t="n">
        <v>44015</v>
      </c>
      <c r="G6239" s="9" t="n">
        <v>44022</v>
      </c>
      <c r="H6239" s="10" t="s">
        <v>36</v>
      </c>
      <c r="I6239" s="0" t="n">
        <v>20</v>
      </c>
      <c r="J6239" s="0" t="n">
        <v>49</v>
      </c>
      <c r="K6239" s="0" t="n">
        <v>298</v>
      </c>
      <c r="L6239" s="0" t="n">
        <v>6</v>
      </c>
      <c r="M6239" s="0" t="n">
        <v>1</v>
      </c>
      <c r="N6239" s="11" t="n">
        <v>0.15</v>
      </c>
      <c r="O6239" s="12" t="n">
        <v>3144.04</v>
      </c>
      <c r="P6239" s="12" t="n">
        <v>3979.8</v>
      </c>
      <c r="Q6239" s="12" t="n">
        <f aca="false">M6239*P6239*(1-N6239)</f>
        <v>3382.83</v>
      </c>
      <c r="R6239" s="12" t="n">
        <f aca="false">M6239*O6239</f>
        <v>3144.04</v>
      </c>
      <c r="S6239" s="12" t="n">
        <f aca="false">Q6239-R6239</f>
        <v>238.79</v>
      </c>
      <c r="T6239" s="11" t="n">
        <f aca="false">IFERROR(S6239/Q6239,0)</f>
        <v>0.0705888265150776</v>
      </c>
      <c r="U6239" s="13" t="n">
        <f aca="false">F6239-E6239</f>
        <v>26</v>
      </c>
      <c r="V6239" s="13" t="n">
        <f aca="false">G6239-F6239</f>
        <v>7</v>
      </c>
      <c r="W6239" s="13" t="n">
        <f aca="false">G6239-E6239</f>
        <v>33</v>
      </c>
      <c r="X6239" s="10" t="n">
        <f aca="false">YEAR(E6239)</f>
        <v>2020</v>
      </c>
      <c r="Y6239" s="0" t="str">
        <f aca="false">TEXT(E6239,"yyyy-mm")</f>
        <v>2020-06</v>
      </c>
      <c r="Z6239" s="0" t="str">
        <f aca="false">"Q"&amp;ROUNDUP(MONTH(E6239)/3,0)&amp;"-"&amp;YEAR(E6239)</f>
        <v>Q2-2020</v>
      </c>
    </row>
    <row r="6240" customFormat="false" ht="14.25" hidden="false" customHeight="false" outlineLevel="0" collapsed="false">
      <c r="A6240" s="0" t="s">
        <v>6282</v>
      </c>
      <c r="B6240" s="0" t="s">
        <v>34</v>
      </c>
      <c r="C6240" s="0" t="s">
        <v>39</v>
      </c>
      <c r="D6240" s="9" t="n">
        <v>43900</v>
      </c>
      <c r="E6240" s="9" t="n">
        <v>43989</v>
      </c>
      <c r="F6240" s="9" t="n">
        <v>44013</v>
      </c>
      <c r="G6240" s="9" t="n">
        <v>44016</v>
      </c>
      <c r="H6240" s="10" t="s">
        <v>36</v>
      </c>
      <c r="I6240" s="0" t="n">
        <v>2</v>
      </c>
      <c r="J6240" s="0" t="n">
        <v>22</v>
      </c>
      <c r="K6240" s="0" t="n">
        <v>156</v>
      </c>
      <c r="L6240" s="0" t="n">
        <v>8</v>
      </c>
      <c r="M6240" s="0" t="n">
        <v>6</v>
      </c>
      <c r="N6240" s="11" t="n">
        <v>0.1</v>
      </c>
      <c r="O6240" s="12" t="n">
        <v>2362.42</v>
      </c>
      <c r="P6240" s="12" t="n">
        <v>2881</v>
      </c>
      <c r="Q6240" s="12" t="n">
        <f aca="false">M6240*P6240*(1-N6240)</f>
        <v>15557.4</v>
      </c>
      <c r="R6240" s="12" t="n">
        <f aca="false">M6240*O6240</f>
        <v>14174.52</v>
      </c>
      <c r="S6240" s="12" t="n">
        <f aca="false">Q6240-R6240</f>
        <v>1382.88</v>
      </c>
      <c r="T6240" s="11" t="n">
        <f aca="false">IFERROR(S6240/Q6240,0)</f>
        <v>0.0888888888888888</v>
      </c>
      <c r="U6240" s="13" t="n">
        <f aca="false">F6240-E6240</f>
        <v>24</v>
      </c>
      <c r="V6240" s="13" t="n">
        <f aca="false">G6240-F6240</f>
        <v>3</v>
      </c>
      <c r="W6240" s="13" t="n">
        <f aca="false">G6240-E6240</f>
        <v>27</v>
      </c>
      <c r="X6240" s="10" t="n">
        <f aca="false">YEAR(E6240)</f>
        <v>2020</v>
      </c>
      <c r="Y6240" s="0" t="str">
        <f aca="false">TEXT(E6240,"yyyy-mm")</f>
        <v>2020-06</v>
      </c>
      <c r="Z6240" s="0" t="str">
        <f aca="false">"Q"&amp;ROUNDUP(MONTH(E6240)/3,0)&amp;"-"&amp;YEAR(E6240)</f>
        <v>Q2-2020</v>
      </c>
    </row>
    <row r="6241" customFormat="false" ht="14.25" hidden="false" customHeight="false" outlineLevel="0" collapsed="false">
      <c r="A6241" s="0" t="s">
        <v>6283</v>
      </c>
      <c r="B6241" s="0" t="s">
        <v>38</v>
      </c>
      <c r="C6241" s="0" t="s">
        <v>39</v>
      </c>
      <c r="D6241" s="9" t="n">
        <v>43900</v>
      </c>
      <c r="E6241" s="9" t="n">
        <v>43989</v>
      </c>
      <c r="F6241" s="9" t="n">
        <v>44017</v>
      </c>
      <c r="G6241" s="9" t="n">
        <v>44026</v>
      </c>
      <c r="H6241" s="10" t="s">
        <v>36</v>
      </c>
      <c r="I6241" s="0" t="n">
        <v>18</v>
      </c>
      <c r="J6241" s="0" t="n">
        <v>35</v>
      </c>
      <c r="K6241" s="0" t="n">
        <v>171</v>
      </c>
      <c r="L6241" s="0" t="n">
        <v>15</v>
      </c>
      <c r="M6241" s="0" t="n">
        <v>8</v>
      </c>
      <c r="N6241" s="11" t="n">
        <v>0.1</v>
      </c>
      <c r="O6241" s="12" t="n">
        <v>150.21</v>
      </c>
      <c r="P6241" s="12" t="n">
        <v>254.6</v>
      </c>
      <c r="Q6241" s="12" t="n">
        <f aca="false">M6241*P6241*(1-N6241)</f>
        <v>1833.12</v>
      </c>
      <c r="R6241" s="12" t="n">
        <f aca="false">M6241*O6241</f>
        <v>1201.68</v>
      </c>
      <c r="S6241" s="12" t="n">
        <f aca="false">Q6241-R6241</f>
        <v>631.44</v>
      </c>
      <c r="T6241" s="11" t="n">
        <f aca="false">IFERROR(S6241/Q6241,0)</f>
        <v>0.34446190102121</v>
      </c>
      <c r="U6241" s="13" t="n">
        <f aca="false">F6241-E6241</f>
        <v>28</v>
      </c>
      <c r="V6241" s="13" t="n">
        <f aca="false">G6241-F6241</f>
        <v>9</v>
      </c>
      <c r="W6241" s="13" t="n">
        <f aca="false">G6241-E6241</f>
        <v>37</v>
      </c>
      <c r="X6241" s="10" t="n">
        <f aca="false">YEAR(E6241)</f>
        <v>2020</v>
      </c>
      <c r="Y6241" s="0" t="str">
        <f aca="false">TEXT(E6241,"yyyy-mm")</f>
        <v>2020-06</v>
      </c>
      <c r="Z6241" s="0" t="str">
        <f aca="false">"Q"&amp;ROUNDUP(MONTH(E6241)/3,0)&amp;"-"&amp;YEAR(E6241)</f>
        <v>Q2-2020</v>
      </c>
    </row>
    <row r="6242" customFormat="false" ht="14.25" hidden="false" customHeight="false" outlineLevel="0" collapsed="false">
      <c r="A6242" s="0" t="s">
        <v>6284</v>
      </c>
      <c r="B6242" s="0" t="s">
        <v>34</v>
      </c>
      <c r="C6242" s="0" t="s">
        <v>39</v>
      </c>
      <c r="D6242" s="9" t="n">
        <v>43900</v>
      </c>
      <c r="E6242" s="9" t="n">
        <v>43990</v>
      </c>
      <c r="F6242" s="9" t="n">
        <v>44005</v>
      </c>
      <c r="G6242" s="9" t="n">
        <v>44011</v>
      </c>
      <c r="H6242" s="10" t="s">
        <v>36</v>
      </c>
      <c r="I6242" s="0" t="n">
        <v>11</v>
      </c>
      <c r="J6242" s="0" t="n">
        <v>9</v>
      </c>
      <c r="K6242" s="0" t="n">
        <v>144</v>
      </c>
      <c r="L6242" s="0" t="n">
        <v>47</v>
      </c>
      <c r="M6242" s="0" t="n">
        <v>4</v>
      </c>
      <c r="N6242" s="11" t="n">
        <v>0.075</v>
      </c>
      <c r="O6242" s="12" t="n">
        <v>2826.86</v>
      </c>
      <c r="P6242" s="12" t="n">
        <v>3926.2</v>
      </c>
      <c r="Q6242" s="12" t="n">
        <f aca="false">M6242*P6242*(1-N6242)</f>
        <v>14526.94</v>
      </c>
      <c r="R6242" s="12" t="n">
        <f aca="false">M6242*O6242</f>
        <v>11307.44</v>
      </c>
      <c r="S6242" s="12" t="n">
        <f aca="false">Q6242-R6242</f>
        <v>3219.5</v>
      </c>
      <c r="T6242" s="11" t="n">
        <f aca="false">IFERROR(S6242/Q6242,0)</f>
        <v>0.221622723023569</v>
      </c>
      <c r="U6242" s="13" t="n">
        <f aca="false">F6242-E6242</f>
        <v>15</v>
      </c>
      <c r="V6242" s="13" t="n">
        <f aca="false">G6242-F6242</f>
        <v>6</v>
      </c>
      <c r="W6242" s="13" t="n">
        <f aca="false">G6242-E6242</f>
        <v>21</v>
      </c>
      <c r="X6242" s="10" t="n">
        <f aca="false">YEAR(E6242)</f>
        <v>2020</v>
      </c>
      <c r="Y6242" s="0" t="str">
        <f aca="false">TEXT(E6242,"yyyy-mm")</f>
        <v>2020-06</v>
      </c>
      <c r="Z6242" s="0" t="str">
        <f aca="false">"Q"&amp;ROUNDUP(MONTH(E6242)/3,0)&amp;"-"&amp;YEAR(E6242)</f>
        <v>Q2-2020</v>
      </c>
    </row>
    <row r="6243" customFormat="false" ht="14.25" hidden="false" customHeight="false" outlineLevel="0" collapsed="false">
      <c r="A6243" s="0" t="s">
        <v>6285</v>
      </c>
      <c r="B6243" s="0" t="s">
        <v>38</v>
      </c>
      <c r="C6243" s="0" t="s">
        <v>39</v>
      </c>
      <c r="D6243" s="9" t="n">
        <v>43900</v>
      </c>
      <c r="E6243" s="9" t="n">
        <v>43990</v>
      </c>
      <c r="F6243" s="9" t="n">
        <v>44004</v>
      </c>
      <c r="G6243" s="9" t="n">
        <v>44007</v>
      </c>
      <c r="H6243" s="10" t="s">
        <v>36</v>
      </c>
      <c r="I6243" s="0" t="n">
        <v>17</v>
      </c>
      <c r="J6243" s="0" t="n">
        <v>16</v>
      </c>
      <c r="K6243" s="0" t="n">
        <v>153</v>
      </c>
      <c r="L6243" s="0" t="n">
        <v>35</v>
      </c>
      <c r="M6243" s="0" t="n">
        <v>4</v>
      </c>
      <c r="N6243" s="11" t="n">
        <v>0.1</v>
      </c>
      <c r="O6243" s="12" t="n">
        <v>1891.01</v>
      </c>
      <c r="P6243" s="12" t="n">
        <v>2626.4</v>
      </c>
      <c r="Q6243" s="12" t="n">
        <f aca="false">M6243*P6243*(1-N6243)</f>
        <v>9455.04</v>
      </c>
      <c r="R6243" s="12" t="n">
        <f aca="false">M6243*O6243</f>
        <v>7564.04</v>
      </c>
      <c r="S6243" s="12" t="n">
        <f aca="false">Q6243-R6243</f>
        <v>1891</v>
      </c>
      <c r="T6243" s="11" t="n">
        <f aca="false">IFERROR(S6243/Q6243,0)</f>
        <v>0.199999153890412</v>
      </c>
      <c r="U6243" s="13" t="n">
        <f aca="false">F6243-E6243</f>
        <v>14</v>
      </c>
      <c r="V6243" s="13" t="n">
        <f aca="false">G6243-F6243</f>
        <v>3</v>
      </c>
      <c r="W6243" s="13" t="n">
        <f aca="false">G6243-E6243</f>
        <v>17</v>
      </c>
      <c r="X6243" s="10" t="n">
        <f aca="false">YEAR(E6243)</f>
        <v>2020</v>
      </c>
      <c r="Y6243" s="0" t="str">
        <f aca="false">TEXT(E6243,"yyyy-mm")</f>
        <v>2020-06</v>
      </c>
      <c r="Z6243" s="0" t="str">
        <f aca="false">"Q"&amp;ROUNDUP(MONTH(E6243)/3,0)&amp;"-"&amp;YEAR(E6243)</f>
        <v>Q2-2020</v>
      </c>
    </row>
    <row r="6244" customFormat="false" ht="14.25" hidden="false" customHeight="false" outlineLevel="0" collapsed="false">
      <c r="A6244" s="0" t="s">
        <v>6286</v>
      </c>
      <c r="B6244" s="0" t="s">
        <v>38</v>
      </c>
      <c r="C6244" s="0" t="s">
        <v>48</v>
      </c>
      <c r="D6244" s="9" t="n">
        <v>43900</v>
      </c>
      <c r="E6244" s="9" t="n">
        <v>43990</v>
      </c>
      <c r="F6244" s="9" t="n">
        <v>44005</v>
      </c>
      <c r="G6244" s="9" t="n">
        <v>44013</v>
      </c>
      <c r="H6244" s="10" t="s">
        <v>36</v>
      </c>
      <c r="I6244" s="0" t="n">
        <v>19</v>
      </c>
      <c r="J6244" s="0" t="n">
        <v>43</v>
      </c>
      <c r="K6244" s="0" t="n">
        <v>48</v>
      </c>
      <c r="L6244" s="0" t="n">
        <v>27</v>
      </c>
      <c r="M6244" s="0" t="n">
        <v>1</v>
      </c>
      <c r="N6244" s="11" t="n">
        <v>0.3</v>
      </c>
      <c r="O6244" s="12" t="n">
        <v>1271.12</v>
      </c>
      <c r="P6244" s="12" t="n">
        <v>1869.3</v>
      </c>
      <c r="Q6244" s="12" t="n">
        <f aca="false">M6244*P6244*(1-N6244)</f>
        <v>1308.51</v>
      </c>
      <c r="R6244" s="12" t="n">
        <f aca="false">M6244*O6244</f>
        <v>1271.12</v>
      </c>
      <c r="S6244" s="12" t="n">
        <f aca="false">Q6244-R6244</f>
        <v>37.3900000000001</v>
      </c>
      <c r="T6244" s="11" t="n">
        <f aca="false">IFERROR(S6244/Q6244,0)</f>
        <v>0.0285744854834889</v>
      </c>
      <c r="U6244" s="13" t="n">
        <f aca="false">F6244-E6244</f>
        <v>15</v>
      </c>
      <c r="V6244" s="13" t="n">
        <f aca="false">G6244-F6244</f>
        <v>8</v>
      </c>
      <c r="W6244" s="13" t="n">
        <f aca="false">G6244-E6244</f>
        <v>23</v>
      </c>
      <c r="X6244" s="10" t="n">
        <f aca="false">YEAR(E6244)</f>
        <v>2020</v>
      </c>
      <c r="Y6244" s="0" t="str">
        <f aca="false">TEXT(E6244,"yyyy-mm")</f>
        <v>2020-06</v>
      </c>
      <c r="Z6244" s="0" t="str">
        <f aca="false">"Q"&amp;ROUNDUP(MONTH(E6244)/3,0)&amp;"-"&amp;YEAR(E6244)</f>
        <v>Q2-2020</v>
      </c>
    </row>
    <row r="6245" customFormat="false" ht="14.25" hidden="false" customHeight="false" outlineLevel="0" collapsed="false">
      <c r="A6245" s="0" t="s">
        <v>6287</v>
      </c>
      <c r="B6245" s="0" t="s">
        <v>34</v>
      </c>
      <c r="C6245" s="0" t="s">
        <v>48</v>
      </c>
      <c r="D6245" s="9" t="n">
        <v>43900</v>
      </c>
      <c r="E6245" s="9" t="n">
        <v>43990</v>
      </c>
      <c r="F6245" s="9" t="n">
        <v>44016</v>
      </c>
      <c r="G6245" s="9" t="n">
        <v>44019</v>
      </c>
      <c r="H6245" s="10" t="s">
        <v>36</v>
      </c>
      <c r="I6245" s="0" t="n">
        <v>11</v>
      </c>
      <c r="J6245" s="0" t="n">
        <v>10</v>
      </c>
      <c r="K6245" s="0" t="n">
        <v>24</v>
      </c>
      <c r="L6245" s="0" t="n">
        <v>23</v>
      </c>
      <c r="M6245" s="0" t="n">
        <v>5</v>
      </c>
      <c r="N6245" s="11" t="n">
        <v>0.05</v>
      </c>
      <c r="O6245" s="12" t="n">
        <v>1990.17</v>
      </c>
      <c r="P6245" s="12" t="n">
        <v>2519.2</v>
      </c>
      <c r="Q6245" s="12" t="n">
        <f aca="false">M6245*P6245*(1-N6245)</f>
        <v>11966.2</v>
      </c>
      <c r="R6245" s="12" t="n">
        <f aca="false">M6245*O6245</f>
        <v>9950.85</v>
      </c>
      <c r="S6245" s="12" t="n">
        <f aca="false">Q6245-R6245</f>
        <v>2015.35</v>
      </c>
      <c r="T6245" s="11" t="n">
        <f aca="false">IFERROR(S6245/Q6245,0)</f>
        <v>0.168420216944393</v>
      </c>
      <c r="U6245" s="13" t="n">
        <f aca="false">F6245-E6245</f>
        <v>26</v>
      </c>
      <c r="V6245" s="13" t="n">
        <f aca="false">G6245-F6245</f>
        <v>3</v>
      </c>
      <c r="W6245" s="13" t="n">
        <f aca="false">G6245-E6245</f>
        <v>29</v>
      </c>
      <c r="X6245" s="10" t="n">
        <f aca="false">YEAR(E6245)</f>
        <v>2020</v>
      </c>
      <c r="Y6245" s="0" t="str">
        <f aca="false">TEXT(E6245,"yyyy-mm")</f>
        <v>2020-06</v>
      </c>
      <c r="Z6245" s="0" t="str">
        <f aca="false">"Q"&amp;ROUNDUP(MONTH(E6245)/3,0)&amp;"-"&amp;YEAR(E6245)</f>
        <v>Q2-2020</v>
      </c>
    </row>
    <row r="6246" customFormat="false" ht="14.25" hidden="false" customHeight="false" outlineLevel="0" collapsed="false">
      <c r="A6246" s="0" t="s">
        <v>6288</v>
      </c>
      <c r="B6246" s="0" t="s">
        <v>41</v>
      </c>
      <c r="C6246" s="0" t="s">
        <v>46</v>
      </c>
      <c r="D6246" s="9" t="n">
        <v>43900</v>
      </c>
      <c r="E6246" s="9" t="n">
        <v>43990</v>
      </c>
      <c r="F6246" s="9" t="n">
        <v>44010</v>
      </c>
      <c r="G6246" s="9" t="n">
        <v>44016</v>
      </c>
      <c r="H6246" s="10" t="s">
        <v>36</v>
      </c>
      <c r="I6246" s="0" t="n">
        <v>23</v>
      </c>
      <c r="J6246" s="0" t="n">
        <v>27</v>
      </c>
      <c r="K6246" s="0" t="n">
        <v>265</v>
      </c>
      <c r="L6246" s="0" t="n">
        <v>20</v>
      </c>
      <c r="M6246" s="0" t="n">
        <v>1</v>
      </c>
      <c r="N6246" s="11" t="n">
        <v>0.1</v>
      </c>
      <c r="O6246" s="12" t="n">
        <v>503.84</v>
      </c>
      <c r="P6246" s="12" t="n">
        <v>1072</v>
      </c>
      <c r="Q6246" s="12" t="n">
        <f aca="false">M6246*P6246*(1-N6246)</f>
        <v>964.8</v>
      </c>
      <c r="R6246" s="12" t="n">
        <f aca="false">M6246*O6246</f>
        <v>503.84</v>
      </c>
      <c r="S6246" s="12" t="n">
        <f aca="false">Q6246-R6246</f>
        <v>460.96</v>
      </c>
      <c r="T6246" s="11" t="n">
        <f aca="false">IFERROR(S6246/Q6246,0)</f>
        <v>0.477777777777778</v>
      </c>
      <c r="U6246" s="13" t="n">
        <f aca="false">F6246-E6246</f>
        <v>20</v>
      </c>
      <c r="V6246" s="13" t="n">
        <f aca="false">G6246-F6246</f>
        <v>6</v>
      </c>
      <c r="W6246" s="13" t="n">
        <f aca="false">G6246-E6246</f>
        <v>26</v>
      </c>
      <c r="X6246" s="10" t="n">
        <f aca="false">YEAR(E6246)</f>
        <v>2020</v>
      </c>
      <c r="Y6246" s="0" t="str">
        <f aca="false">TEXT(E6246,"yyyy-mm")</f>
        <v>2020-06</v>
      </c>
      <c r="Z6246" s="0" t="str">
        <f aca="false">"Q"&amp;ROUNDUP(MONTH(E6246)/3,0)&amp;"-"&amp;YEAR(E6246)</f>
        <v>Q2-2020</v>
      </c>
    </row>
    <row r="6247" customFormat="false" ht="14.25" hidden="false" customHeight="false" outlineLevel="0" collapsed="false">
      <c r="A6247" s="0" t="s">
        <v>6289</v>
      </c>
      <c r="B6247" s="0" t="s">
        <v>38</v>
      </c>
      <c r="C6247" s="0" t="s">
        <v>39</v>
      </c>
      <c r="D6247" s="9" t="n">
        <v>43900</v>
      </c>
      <c r="E6247" s="9" t="n">
        <v>43990</v>
      </c>
      <c r="F6247" s="9" t="n">
        <v>44011</v>
      </c>
      <c r="G6247" s="9" t="n">
        <v>44019</v>
      </c>
      <c r="H6247" s="10" t="s">
        <v>36</v>
      </c>
      <c r="I6247" s="0" t="n">
        <v>16</v>
      </c>
      <c r="J6247" s="0" t="n">
        <v>46</v>
      </c>
      <c r="K6247" s="0" t="n">
        <v>110</v>
      </c>
      <c r="L6247" s="0" t="n">
        <v>36</v>
      </c>
      <c r="M6247" s="0" t="n">
        <v>4</v>
      </c>
      <c r="N6247" s="11" t="n">
        <v>0.05</v>
      </c>
      <c r="O6247" s="12" t="n">
        <v>640.39</v>
      </c>
      <c r="P6247" s="12" t="n">
        <v>1185.9</v>
      </c>
      <c r="Q6247" s="12" t="n">
        <f aca="false">M6247*P6247*(1-N6247)</f>
        <v>4506.42</v>
      </c>
      <c r="R6247" s="12" t="n">
        <f aca="false">M6247*O6247</f>
        <v>2561.56</v>
      </c>
      <c r="S6247" s="12" t="n">
        <f aca="false">Q6247-R6247</f>
        <v>1944.86</v>
      </c>
      <c r="T6247" s="11" t="n">
        <f aca="false">IFERROR(S6247/Q6247,0)</f>
        <v>0.431575396878232</v>
      </c>
      <c r="U6247" s="13" t="n">
        <f aca="false">F6247-E6247</f>
        <v>21</v>
      </c>
      <c r="V6247" s="13" t="n">
        <f aca="false">G6247-F6247</f>
        <v>8</v>
      </c>
      <c r="W6247" s="13" t="n">
        <f aca="false">G6247-E6247</f>
        <v>29</v>
      </c>
      <c r="X6247" s="10" t="n">
        <f aca="false">YEAR(E6247)</f>
        <v>2020</v>
      </c>
      <c r="Y6247" s="0" t="str">
        <f aca="false">TEXT(E6247,"yyyy-mm")</f>
        <v>2020-06</v>
      </c>
      <c r="Z6247" s="0" t="str">
        <f aca="false">"Q"&amp;ROUNDUP(MONTH(E6247)/3,0)&amp;"-"&amp;YEAR(E6247)</f>
        <v>Q2-2020</v>
      </c>
    </row>
    <row r="6248" customFormat="false" ht="14.25" hidden="false" customHeight="false" outlineLevel="0" collapsed="false">
      <c r="A6248" s="0" t="s">
        <v>6290</v>
      </c>
      <c r="B6248" s="0" t="s">
        <v>43</v>
      </c>
      <c r="C6248" s="0" t="s">
        <v>48</v>
      </c>
      <c r="D6248" s="9" t="n">
        <v>43900</v>
      </c>
      <c r="E6248" s="9" t="n">
        <v>43991</v>
      </c>
      <c r="F6248" s="9" t="n">
        <v>43999</v>
      </c>
      <c r="G6248" s="9" t="n">
        <v>44007</v>
      </c>
      <c r="H6248" s="10" t="s">
        <v>36</v>
      </c>
      <c r="I6248" s="0" t="n">
        <v>27</v>
      </c>
      <c r="J6248" s="0" t="n">
        <v>18</v>
      </c>
      <c r="K6248" s="0" t="n">
        <v>39</v>
      </c>
      <c r="L6248" s="0" t="n">
        <v>36</v>
      </c>
      <c r="M6248" s="0" t="n">
        <v>3</v>
      </c>
      <c r="N6248" s="11" t="n">
        <v>0.15</v>
      </c>
      <c r="O6248" s="12" t="n">
        <v>529.03</v>
      </c>
      <c r="P6248" s="12" t="n">
        <v>1125.6</v>
      </c>
      <c r="Q6248" s="12" t="n">
        <f aca="false">M6248*P6248*(1-N6248)</f>
        <v>2870.28</v>
      </c>
      <c r="R6248" s="12" t="n">
        <f aca="false">M6248*O6248</f>
        <v>1587.09</v>
      </c>
      <c r="S6248" s="12" t="n">
        <f aca="false">Q6248-R6248</f>
        <v>1283.19</v>
      </c>
      <c r="T6248" s="11" t="n">
        <f aca="false">IFERROR(S6248/Q6248,0)</f>
        <v>0.447060913917806</v>
      </c>
      <c r="U6248" s="13" t="n">
        <f aca="false">F6248-E6248</f>
        <v>8</v>
      </c>
      <c r="V6248" s="13" t="n">
        <f aca="false">G6248-F6248</f>
        <v>8</v>
      </c>
      <c r="W6248" s="13" t="n">
        <f aca="false">G6248-E6248</f>
        <v>16</v>
      </c>
      <c r="X6248" s="10" t="n">
        <f aca="false">YEAR(E6248)</f>
        <v>2020</v>
      </c>
      <c r="Y6248" s="0" t="str">
        <f aca="false">TEXT(E6248,"yyyy-mm")</f>
        <v>2020-06</v>
      </c>
      <c r="Z6248" s="0" t="str">
        <f aca="false">"Q"&amp;ROUNDUP(MONTH(E6248)/3,0)&amp;"-"&amp;YEAR(E6248)</f>
        <v>Q2-2020</v>
      </c>
    </row>
    <row r="6249" customFormat="false" ht="14.25" hidden="false" customHeight="false" outlineLevel="0" collapsed="false">
      <c r="A6249" s="0" t="s">
        <v>6291</v>
      </c>
      <c r="B6249" s="0" t="s">
        <v>34</v>
      </c>
      <c r="C6249" s="0" t="s">
        <v>39</v>
      </c>
      <c r="D6249" s="9" t="n">
        <v>43900</v>
      </c>
      <c r="E6249" s="9" t="n">
        <v>43991</v>
      </c>
      <c r="F6249" s="9" t="n">
        <v>43993</v>
      </c>
      <c r="G6249" s="9" t="n">
        <v>44001</v>
      </c>
      <c r="H6249" s="10" t="s">
        <v>36</v>
      </c>
      <c r="I6249" s="0" t="n">
        <v>2</v>
      </c>
      <c r="J6249" s="0" t="n">
        <v>10</v>
      </c>
      <c r="K6249" s="0" t="n">
        <v>186</v>
      </c>
      <c r="L6249" s="0" t="n">
        <v>21</v>
      </c>
      <c r="M6249" s="0" t="n">
        <v>6</v>
      </c>
      <c r="N6249" s="11" t="n">
        <v>0.15</v>
      </c>
      <c r="O6249" s="12" t="n">
        <v>2427.68</v>
      </c>
      <c r="P6249" s="12" t="n">
        <v>3979.8</v>
      </c>
      <c r="Q6249" s="12" t="n">
        <f aca="false">M6249*P6249*(1-N6249)</f>
        <v>20296.98</v>
      </c>
      <c r="R6249" s="12" t="n">
        <f aca="false">M6249*O6249</f>
        <v>14566.08</v>
      </c>
      <c r="S6249" s="12" t="n">
        <f aca="false">Q6249-R6249</f>
        <v>5730.90000000001</v>
      </c>
      <c r="T6249" s="11" t="n">
        <f aca="false">IFERROR(S6249/Q6249,0)</f>
        <v>0.282352349955511</v>
      </c>
      <c r="U6249" s="13" t="n">
        <f aca="false">F6249-E6249</f>
        <v>2</v>
      </c>
      <c r="V6249" s="13" t="n">
        <f aca="false">G6249-F6249</f>
        <v>8</v>
      </c>
      <c r="W6249" s="13" t="n">
        <f aca="false">G6249-E6249</f>
        <v>10</v>
      </c>
      <c r="X6249" s="10" t="n">
        <f aca="false">YEAR(E6249)</f>
        <v>2020</v>
      </c>
      <c r="Y6249" s="0" t="str">
        <f aca="false">TEXT(E6249,"yyyy-mm")</f>
        <v>2020-06</v>
      </c>
      <c r="Z6249" s="0" t="str">
        <f aca="false">"Q"&amp;ROUNDUP(MONTH(E6249)/3,0)&amp;"-"&amp;YEAR(E6249)</f>
        <v>Q2-2020</v>
      </c>
    </row>
    <row r="6250" customFormat="false" ht="14.25" hidden="false" customHeight="false" outlineLevel="0" collapsed="false">
      <c r="A6250" s="0" t="s">
        <v>6292</v>
      </c>
      <c r="B6250" s="0" t="s">
        <v>38</v>
      </c>
      <c r="C6250" s="0" t="s">
        <v>39</v>
      </c>
      <c r="D6250" s="9" t="n">
        <v>43900</v>
      </c>
      <c r="E6250" s="9" t="n">
        <v>43991</v>
      </c>
      <c r="F6250" s="9" t="n">
        <v>44008</v>
      </c>
      <c r="G6250" s="9" t="n">
        <v>44009</v>
      </c>
      <c r="H6250" s="10" t="s">
        <v>36</v>
      </c>
      <c r="I6250" s="0" t="n">
        <v>14</v>
      </c>
      <c r="J6250" s="0" t="n">
        <v>17</v>
      </c>
      <c r="K6250" s="0" t="n">
        <v>199</v>
      </c>
      <c r="L6250" s="0" t="n">
        <v>14</v>
      </c>
      <c r="M6250" s="0" t="n">
        <v>2</v>
      </c>
      <c r="N6250" s="11" t="n">
        <v>0.1</v>
      </c>
      <c r="O6250" s="12" t="n">
        <v>329.64</v>
      </c>
      <c r="P6250" s="12" t="n">
        <v>804</v>
      </c>
      <c r="Q6250" s="12" t="n">
        <f aca="false">M6250*P6250*(1-N6250)</f>
        <v>1447.2</v>
      </c>
      <c r="R6250" s="12" t="n">
        <f aca="false">M6250*O6250</f>
        <v>659.28</v>
      </c>
      <c r="S6250" s="12" t="n">
        <f aca="false">Q6250-R6250</f>
        <v>787.92</v>
      </c>
      <c r="T6250" s="11" t="n">
        <f aca="false">IFERROR(S6250/Q6250,0)</f>
        <v>0.544444444444445</v>
      </c>
      <c r="U6250" s="13" t="n">
        <f aca="false">F6250-E6250</f>
        <v>17</v>
      </c>
      <c r="V6250" s="13" t="n">
        <f aca="false">G6250-F6250</f>
        <v>1</v>
      </c>
      <c r="W6250" s="13" t="n">
        <f aca="false">G6250-E6250</f>
        <v>18</v>
      </c>
      <c r="X6250" s="10" t="n">
        <f aca="false">YEAR(E6250)</f>
        <v>2020</v>
      </c>
      <c r="Y6250" s="0" t="str">
        <f aca="false">TEXT(E6250,"yyyy-mm")</f>
        <v>2020-06</v>
      </c>
      <c r="Z6250" s="0" t="str">
        <f aca="false">"Q"&amp;ROUNDUP(MONTH(E6250)/3,0)&amp;"-"&amp;YEAR(E6250)</f>
        <v>Q2-2020</v>
      </c>
    </row>
    <row r="6251" customFormat="false" ht="14.25" hidden="false" customHeight="false" outlineLevel="0" collapsed="false">
      <c r="A6251" s="0" t="s">
        <v>6293</v>
      </c>
      <c r="B6251" s="0" t="s">
        <v>41</v>
      </c>
      <c r="C6251" s="0" t="s">
        <v>35</v>
      </c>
      <c r="D6251" s="9" t="n">
        <v>43900</v>
      </c>
      <c r="E6251" s="9" t="n">
        <v>43991</v>
      </c>
      <c r="F6251" s="9" t="n">
        <v>44007</v>
      </c>
      <c r="G6251" s="9" t="n">
        <v>44013</v>
      </c>
      <c r="H6251" s="10" t="s">
        <v>36</v>
      </c>
      <c r="I6251" s="0" t="n">
        <v>23</v>
      </c>
      <c r="J6251" s="0" t="n">
        <v>20</v>
      </c>
      <c r="K6251" s="0" t="n">
        <v>241</v>
      </c>
      <c r="L6251" s="0" t="n">
        <v>12</v>
      </c>
      <c r="M6251" s="0" t="n">
        <v>8</v>
      </c>
      <c r="N6251" s="11" t="n">
        <v>0.1</v>
      </c>
      <c r="O6251" s="12" t="n">
        <v>411.98</v>
      </c>
      <c r="P6251" s="12" t="n">
        <v>958.1</v>
      </c>
      <c r="Q6251" s="12" t="n">
        <f aca="false">M6251*P6251*(1-N6251)</f>
        <v>6898.32</v>
      </c>
      <c r="R6251" s="12" t="n">
        <f aca="false">M6251*O6251</f>
        <v>3295.84</v>
      </c>
      <c r="S6251" s="12" t="n">
        <f aca="false">Q6251-R6251</f>
        <v>3602.48</v>
      </c>
      <c r="T6251" s="11" t="n">
        <f aca="false">IFERROR(S6251/Q6251,0)</f>
        <v>0.522225701330179</v>
      </c>
      <c r="U6251" s="13" t="n">
        <f aca="false">F6251-E6251</f>
        <v>16</v>
      </c>
      <c r="V6251" s="13" t="n">
        <f aca="false">G6251-F6251</f>
        <v>6</v>
      </c>
      <c r="W6251" s="13" t="n">
        <f aca="false">G6251-E6251</f>
        <v>22</v>
      </c>
      <c r="X6251" s="10" t="n">
        <f aca="false">YEAR(E6251)</f>
        <v>2020</v>
      </c>
      <c r="Y6251" s="0" t="str">
        <f aca="false">TEXT(E6251,"yyyy-mm")</f>
        <v>2020-06</v>
      </c>
      <c r="Z6251" s="0" t="str">
        <f aca="false">"Q"&amp;ROUNDUP(MONTH(E6251)/3,0)&amp;"-"&amp;YEAR(E6251)</f>
        <v>Q2-2020</v>
      </c>
    </row>
    <row r="6252" customFormat="false" ht="14.25" hidden="false" customHeight="false" outlineLevel="0" collapsed="false">
      <c r="A6252" s="0" t="s">
        <v>6294</v>
      </c>
      <c r="B6252" s="0" t="s">
        <v>41</v>
      </c>
      <c r="C6252" s="0" t="s">
        <v>46</v>
      </c>
      <c r="D6252" s="9" t="n">
        <v>43900</v>
      </c>
      <c r="E6252" s="9" t="n">
        <v>43991</v>
      </c>
      <c r="F6252" s="9" t="n">
        <v>43994</v>
      </c>
      <c r="G6252" s="9" t="n">
        <v>44003</v>
      </c>
      <c r="H6252" s="10" t="s">
        <v>36</v>
      </c>
      <c r="I6252" s="0" t="n">
        <v>23</v>
      </c>
      <c r="J6252" s="0" t="n">
        <v>26</v>
      </c>
      <c r="K6252" s="0" t="n">
        <v>309</v>
      </c>
      <c r="L6252" s="0" t="n">
        <v>14</v>
      </c>
      <c r="M6252" s="0" t="n">
        <v>6</v>
      </c>
      <c r="N6252" s="11" t="n">
        <v>0.4</v>
      </c>
      <c r="O6252" s="12" t="n">
        <v>1259.6</v>
      </c>
      <c r="P6252" s="12" t="n">
        <v>2680</v>
      </c>
      <c r="Q6252" s="12" t="n">
        <f aca="false">M6252*P6252*(1-N6252)</f>
        <v>9648</v>
      </c>
      <c r="R6252" s="12" t="n">
        <f aca="false">M6252*O6252</f>
        <v>7557.6</v>
      </c>
      <c r="S6252" s="12" t="n">
        <f aca="false">Q6252-R6252</f>
        <v>2090.4</v>
      </c>
      <c r="T6252" s="11" t="n">
        <f aca="false">IFERROR(S6252/Q6252,0)</f>
        <v>0.216666666666667</v>
      </c>
      <c r="U6252" s="13" t="n">
        <f aca="false">F6252-E6252</f>
        <v>3</v>
      </c>
      <c r="V6252" s="13" t="n">
        <f aca="false">G6252-F6252</f>
        <v>9</v>
      </c>
      <c r="W6252" s="13" t="n">
        <f aca="false">G6252-E6252</f>
        <v>12</v>
      </c>
      <c r="X6252" s="10" t="n">
        <f aca="false">YEAR(E6252)</f>
        <v>2020</v>
      </c>
      <c r="Y6252" s="0" t="str">
        <f aca="false">TEXT(E6252,"yyyy-mm")</f>
        <v>2020-06</v>
      </c>
      <c r="Z6252" s="0" t="str">
        <f aca="false">"Q"&amp;ROUNDUP(MONTH(E6252)/3,0)&amp;"-"&amp;YEAR(E6252)</f>
        <v>Q2-2020</v>
      </c>
    </row>
    <row r="6253" customFormat="false" ht="14.25" hidden="false" customHeight="false" outlineLevel="0" collapsed="false">
      <c r="A6253" s="0" t="s">
        <v>6295</v>
      </c>
      <c r="B6253" s="0" t="s">
        <v>34</v>
      </c>
      <c r="C6253" s="0" t="s">
        <v>48</v>
      </c>
      <c r="D6253" s="9" t="n">
        <v>43900</v>
      </c>
      <c r="E6253" s="9" t="n">
        <v>43992</v>
      </c>
      <c r="F6253" s="9" t="n">
        <v>44010</v>
      </c>
      <c r="G6253" s="9" t="n">
        <v>44016</v>
      </c>
      <c r="H6253" s="10" t="s">
        <v>36</v>
      </c>
      <c r="I6253" s="0" t="n">
        <v>3</v>
      </c>
      <c r="J6253" s="0" t="n">
        <v>11</v>
      </c>
      <c r="K6253" s="0" t="n">
        <v>51</v>
      </c>
      <c r="L6253" s="0" t="n">
        <v>46</v>
      </c>
      <c r="M6253" s="0" t="n">
        <v>6</v>
      </c>
      <c r="N6253" s="11" t="n">
        <v>0.075</v>
      </c>
      <c r="O6253" s="12" t="n">
        <v>1600.97</v>
      </c>
      <c r="P6253" s="12" t="n">
        <v>1976.5</v>
      </c>
      <c r="Q6253" s="12" t="n">
        <f aca="false">M6253*P6253*(1-N6253)</f>
        <v>10969.575</v>
      </c>
      <c r="R6253" s="12" t="n">
        <f aca="false">M6253*O6253</f>
        <v>9605.82</v>
      </c>
      <c r="S6253" s="12" t="n">
        <f aca="false">Q6253-R6253</f>
        <v>1363.755</v>
      </c>
      <c r="T6253" s="11" t="n">
        <f aca="false">IFERROR(S6253/Q6253,0)</f>
        <v>0.124321589487287</v>
      </c>
      <c r="U6253" s="13" t="n">
        <f aca="false">F6253-E6253</f>
        <v>18</v>
      </c>
      <c r="V6253" s="13" t="n">
        <f aca="false">G6253-F6253</f>
        <v>6</v>
      </c>
      <c r="W6253" s="13" t="n">
        <f aca="false">G6253-E6253</f>
        <v>24</v>
      </c>
      <c r="X6253" s="10" t="n">
        <f aca="false">YEAR(E6253)</f>
        <v>2020</v>
      </c>
      <c r="Y6253" s="0" t="str">
        <f aca="false">TEXT(E6253,"yyyy-mm")</f>
        <v>2020-06</v>
      </c>
      <c r="Z6253" s="0" t="str">
        <f aca="false">"Q"&amp;ROUNDUP(MONTH(E6253)/3,0)&amp;"-"&amp;YEAR(E6253)</f>
        <v>Q2-2020</v>
      </c>
    </row>
    <row r="6254" customFormat="false" ht="14.25" hidden="false" customHeight="false" outlineLevel="0" collapsed="false">
      <c r="A6254" s="0" t="s">
        <v>6296</v>
      </c>
      <c r="B6254" s="0" t="s">
        <v>41</v>
      </c>
      <c r="C6254" s="0" t="s">
        <v>39</v>
      </c>
      <c r="D6254" s="9" t="n">
        <v>43900</v>
      </c>
      <c r="E6254" s="9" t="n">
        <v>43992</v>
      </c>
      <c r="F6254" s="9" t="n">
        <v>44020</v>
      </c>
      <c r="G6254" s="9" t="n">
        <v>44029</v>
      </c>
      <c r="H6254" s="10" t="s">
        <v>36</v>
      </c>
      <c r="I6254" s="0" t="n">
        <v>23</v>
      </c>
      <c r="J6254" s="0" t="n">
        <v>2</v>
      </c>
      <c r="K6254" s="0" t="n">
        <v>136</v>
      </c>
      <c r="L6254" s="0" t="n">
        <v>23</v>
      </c>
      <c r="M6254" s="0" t="n">
        <v>2</v>
      </c>
      <c r="N6254" s="11" t="n">
        <v>0.15</v>
      </c>
      <c r="O6254" s="12" t="n">
        <v>654.26</v>
      </c>
      <c r="P6254" s="12" t="n">
        <v>1038.5</v>
      </c>
      <c r="Q6254" s="12" t="n">
        <f aca="false">M6254*P6254*(1-N6254)</f>
        <v>1765.45</v>
      </c>
      <c r="R6254" s="12" t="n">
        <f aca="false">M6254*O6254</f>
        <v>1308.52</v>
      </c>
      <c r="S6254" s="12" t="n">
        <f aca="false">Q6254-R6254</f>
        <v>456.93</v>
      </c>
      <c r="T6254" s="11" t="n">
        <f aca="false">IFERROR(S6254/Q6254,0)</f>
        <v>0.258817865133535</v>
      </c>
      <c r="U6254" s="13" t="n">
        <f aca="false">F6254-E6254</f>
        <v>28</v>
      </c>
      <c r="V6254" s="13" t="n">
        <f aca="false">G6254-F6254</f>
        <v>9</v>
      </c>
      <c r="W6254" s="13" t="n">
        <f aca="false">G6254-E6254</f>
        <v>37</v>
      </c>
      <c r="X6254" s="10" t="n">
        <f aca="false">YEAR(E6254)</f>
        <v>2020</v>
      </c>
      <c r="Y6254" s="0" t="str">
        <f aca="false">TEXT(E6254,"yyyy-mm")</f>
        <v>2020-06</v>
      </c>
      <c r="Z6254" s="0" t="str">
        <f aca="false">"Q"&amp;ROUNDUP(MONTH(E6254)/3,0)&amp;"-"&amp;YEAR(E6254)</f>
        <v>Q2-2020</v>
      </c>
    </row>
    <row r="6255" customFormat="false" ht="14.25" hidden="false" customHeight="false" outlineLevel="0" collapsed="false">
      <c r="A6255" s="0" t="s">
        <v>6297</v>
      </c>
      <c r="B6255" s="0" t="s">
        <v>38</v>
      </c>
      <c r="C6255" s="0" t="s">
        <v>39</v>
      </c>
      <c r="D6255" s="9" t="n">
        <v>43900</v>
      </c>
      <c r="E6255" s="9" t="n">
        <v>43992</v>
      </c>
      <c r="F6255" s="9" t="n">
        <v>44016</v>
      </c>
      <c r="G6255" s="9" t="n">
        <v>44020</v>
      </c>
      <c r="H6255" s="10" t="s">
        <v>36</v>
      </c>
      <c r="I6255" s="0" t="n">
        <v>15</v>
      </c>
      <c r="J6255" s="0" t="n">
        <v>11</v>
      </c>
      <c r="K6255" s="0" t="n">
        <v>89</v>
      </c>
      <c r="L6255" s="0" t="n">
        <v>26</v>
      </c>
      <c r="M6255" s="0" t="n">
        <v>2</v>
      </c>
      <c r="N6255" s="11" t="n">
        <v>0.075</v>
      </c>
      <c r="O6255" s="12" t="n">
        <v>1484.45</v>
      </c>
      <c r="P6255" s="12" t="n">
        <v>2559.4</v>
      </c>
      <c r="Q6255" s="12" t="n">
        <f aca="false">M6255*P6255*(1-N6255)</f>
        <v>4734.89</v>
      </c>
      <c r="R6255" s="12" t="n">
        <f aca="false">M6255*O6255</f>
        <v>2968.9</v>
      </c>
      <c r="S6255" s="12" t="n">
        <f aca="false">Q6255-R6255</f>
        <v>1765.99</v>
      </c>
      <c r="T6255" s="11" t="n">
        <f aca="false">IFERROR(S6255/Q6255,0)</f>
        <v>0.372973817765566</v>
      </c>
      <c r="U6255" s="13" t="n">
        <f aca="false">F6255-E6255</f>
        <v>24</v>
      </c>
      <c r="V6255" s="13" t="n">
        <f aca="false">G6255-F6255</f>
        <v>4</v>
      </c>
      <c r="W6255" s="13" t="n">
        <f aca="false">G6255-E6255</f>
        <v>28</v>
      </c>
      <c r="X6255" s="10" t="n">
        <f aca="false">YEAR(E6255)</f>
        <v>2020</v>
      </c>
      <c r="Y6255" s="0" t="str">
        <f aca="false">TEXT(E6255,"yyyy-mm")</f>
        <v>2020-06</v>
      </c>
      <c r="Z6255" s="0" t="str">
        <f aca="false">"Q"&amp;ROUNDUP(MONTH(E6255)/3,0)&amp;"-"&amp;YEAR(E6255)</f>
        <v>Q2-2020</v>
      </c>
    </row>
    <row r="6256" customFormat="false" ht="14.25" hidden="false" customHeight="false" outlineLevel="0" collapsed="false">
      <c r="A6256" s="0" t="s">
        <v>6298</v>
      </c>
      <c r="B6256" s="0" t="s">
        <v>41</v>
      </c>
      <c r="C6256" s="0" t="s">
        <v>48</v>
      </c>
      <c r="D6256" s="9" t="n">
        <v>43900</v>
      </c>
      <c r="E6256" s="9" t="n">
        <v>43992</v>
      </c>
      <c r="F6256" s="9" t="n">
        <v>44003</v>
      </c>
      <c r="G6256" s="9" t="n">
        <v>44008</v>
      </c>
      <c r="H6256" s="10" t="s">
        <v>36</v>
      </c>
      <c r="I6256" s="0" t="n">
        <v>24</v>
      </c>
      <c r="J6256" s="0" t="n">
        <v>27</v>
      </c>
      <c r="K6256" s="0" t="n">
        <v>45</v>
      </c>
      <c r="L6256" s="0" t="n">
        <v>2</v>
      </c>
      <c r="M6256" s="0" t="n">
        <v>3</v>
      </c>
      <c r="N6256" s="11" t="n">
        <v>0.075</v>
      </c>
      <c r="O6256" s="12" t="n">
        <v>525.88</v>
      </c>
      <c r="P6256" s="12" t="n">
        <v>1118.9</v>
      </c>
      <c r="Q6256" s="12" t="n">
        <f aca="false">M6256*P6256*(1-N6256)</f>
        <v>3104.9475</v>
      </c>
      <c r="R6256" s="12" t="n">
        <f aca="false">M6256*O6256</f>
        <v>1577.64</v>
      </c>
      <c r="S6256" s="12" t="n">
        <f aca="false">Q6256-R6256</f>
        <v>1527.3075</v>
      </c>
      <c r="T6256" s="11" t="n">
        <f aca="false">IFERROR(S6256/Q6256,0)</f>
        <v>0.491894790491627</v>
      </c>
      <c r="U6256" s="13" t="n">
        <f aca="false">F6256-E6256</f>
        <v>11</v>
      </c>
      <c r="V6256" s="13" t="n">
        <f aca="false">G6256-F6256</f>
        <v>5</v>
      </c>
      <c r="W6256" s="13" t="n">
        <f aca="false">G6256-E6256</f>
        <v>16</v>
      </c>
      <c r="X6256" s="10" t="n">
        <f aca="false">YEAR(E6256)</f>
        <v>2020</v>
      </c>
      <c r="Y6256" s="0" t="str">
        <f aca="false">TEXT(E6256,"yyyy-mm")</f>
        <v>2020-06</v>
      </c>
      <c r="Z6256" s="0" t="str">
        <f aca="false">"Q"&amp;ROUNDUP(MONTH(E6256)/3,0)&amp;"-"&amp;YEAR(E6256)</f>
        <v>Q2-2020</v>
      </c>
    </row>
    <row r="6257" customFormat="false" ht="14.25" hidden="false" customHeight="false" outlineLevel="0" collapsed="false">
      <c r="A6257" s="0" t="s">
        <v>6299</v>
      </c>
      <c r="B6257" s="0" t="s">
        <v>38</v>
      </c>
      <c r="C6257" s="0" t="s">
        <v>39</v>
      </c>
      <c r="D6257" s="9" t="n">
        <v>43900</v>
      </c>
      <c r="E6257" s="9" t="n">
        <v>43992</v>
      </c>
      <c r="F6257" s="9" t="n">
        <v>44000</v>
      </c>
      <c r="G6257" s="9" t="n">
        <v>44007</v>
      </c>
      <c r="H6257" s="10" t="s">
        <v>36</v>
      </c>
      <c r="I6257" s="0" t="n">
        <v>19</v>
      </c>
      <c r="J6257" s="0" t="n">
        <v>48</v>
      </c>
      <c r="K6257" s="0" t="n">
        <v>154</v>
      </c>
      <c r="L6257" s="0" t="n">
        <v>7</v>
      </c>
      <c r="M6257" s="0" t="n">
        <v>6</v>
      </c>
      <c r="N6257" s="11" t="n">
        <v>0.1</v>
      </c>
      <c r="O6257" s="12" t="n">
        <v>1244.26</v>
      </c>
      <c r="P6257" s="12" t="n">
        <v>2539.3</v>
      </c>
      <c r="Q6257" s="12" t="n">
        <f aca="false">M6257*P6257*(1-N6257)</f>
        <v>13712.22</v>
      </c>
      <c r="R6257" s="12" t="n">
        <f aca="false">M6257*O6257</f>
        <v>7465.56</v>
      </c>
      <c r="S6257" s="12" t="n">
        <f aca="false">Q6257-R6257</f>
        <v>6246.66</v>
      </c>
      <c r="T6257" s="11" t="n">
        <f aca="false">IFERROR(S6257/Q6257,0)</f>
        <v>0.455554242857831</v>
      </c>
      <c r="U6257" s="13" t="n">
        <f aca="false">F6257-E6257</f>
        <v>8</v>
      </c>
      <c r="V6257" s="13" t="n">
        <f aca="false">G6257-F6257</f>
        <v>7</v>
      </c>
      <c r="W6257" s="13" t="n">
        <f aca="false">G6257-E6257</f>
        <v>15</v>
      </c>
      <c r="X6257" s="10" t="n">
        <f aca="false">YEAR(E6257)</f>
        <v>2020</v>
      </c>
      <c r="Y6257" s="0" t="str">
        <f aca="false">TEXT(E6257,"yyyy-mm")</f>
        <v>2020-06</v>
      </c>
      <c r="Z6257" s="0" t="str">
        <f aca="false">"Q"&amp;ROUNDUP(MONTH(E6257)/3,0)&amp;"-"&amp;YEAR(E6257)</f>
        <v>Q2-2020</v>
      </c>
    </row>
    <row r="6258" customFormat="false" ht="14.25" hidden="false" customHeight="false" outlineLevel="0" collapsed="false">
      <c r="A6258" s="0" t="s">
        <v>6300</v>
      </c>
      <c r="B6258" s="0" t="s">
        <v>34</v>
      </c>
      <c r="C6258" s="0" t="s">
        <v>39</v>
      </c>
      <c r="D6258" s="9" t="n">
        <v>43900</v>
      </c>
      <c r="E6258" s="9" t="n">
        <v>43992</v>
      </c>
      <c r="F6258" s="9" t="n">
        <v>44006</v>
      </c>
      <c r="G6258" s="9" t="n">
        <v>44008</v>
      </c>
      <c r="H6258" s="10" t="s">
        <v>36</v>
      </c>
      <c r="I6258" s="0" t="n">
        <v>9</v>
      </c>
      <c r="J6258" s="0" t="n">
        <v>33</v>
      </c>
      <c r="K6258" s="0" t="n">
        <v>148</v>
      </c>
      <c r="L6258" s="0" t="n">
        <v>7</v>
      </c>
      <c r="M6258" s="0" t="n">
        <v>3</v>
      </c>
      <c r="N6258" s="11" t="n">
        <v>0.05</v>
      </c>
      <c r="O6258" s="12" t="n">
        <v>934.25</v>
      </c>
      <c r="P6258" s="12" t="n">
        <v>1125.6</v>
      </c>
      <c r="Q6258" s="12" t="n">
        <f aca="false">M6258*P6258*(1-N6258)</f>
        <v>3207.96</v>
      </c>
      <c r="R6258" s="12" t="n">
        <f aca="false">M6258*O6258</f>
        <v>2802.75</v>
      </c>
      <c r="S6258" s="12" t="n">
        <f aca="false">Q6258-R6258</f>
        <v>405.21</v>
      </c>
      <c r="T6258" s="11" t="n">
        <f aca="false">IFERROR(S6258/Q6258,0)</f>
        <v>0.126313919126174</v>
      </c>
      <c r="U6258" s="13" t="n">
        <f aca="false">F6258-E6258</f>
        <v>14</v>
      </c>
      <c r="V6258" s="13" t="n">
        <f aca="false">G6258-F6258</f>
        <v>2</v>
      </c>
      <c r="W6258" s="13" t="n">
        <f aca="false">G6258-E6258</f>
        <v>16</v>
      </c>
      <c r="X6258" s="10" t="n">
        <f aca="false">YEAR(E6258)</f>
        <v>2020</v>
      </c>
      <c r="Y6258" s="0" t="str">
        <f aca="false">TEXT(E6258,"yyyy-mm")</f>
        <v>2020-06</v>
      </c>
      <c r="Z6258" s="0" t="str">
        <f aca="false">"Q"&amp;ROUNDUP(MONTH(E6258)/3,0)&amp;"-"&amp;YEAR(E6258)</f>
        <v>Q2-2020</v>
      </c>
    </row>
    <row r="6259" customFormat="false" ht="14.25" hidden="false" customHeight="false" outlineLevel="0" collapsed="false">
      <c r="A6259" s="0" t="s">
        <v>6301</v>
      </c>
      <c r="B6259" s="0" t="s">
        <v>38</v>
      </c>
      <c r="C6259" s="0" t="s">
        <v>46</v>
      </c>
      <c r="D6259" s="9" t="n">
        <v>43900</v>
      </c>
      <c r="E6259" s="9" t="n">
        <v>43992</v>
      </c>
      <c r="F6259" s="9" t="n">
        <v>43997</v>
      </c>
      <c r="G6259" s="9" t="n">
        <v>43999</v>
      </c>
      <c r="H6259" s="10" t="s">
        <v>36</v>
      </c>
      <c r="I6259" s="0" t="n">
        <v>20</v>
      </c>
      <c r="J6259" s="0" t="n">
        <v>7</v>
      </c>
      <c r="K6259" s="0" t="n">
        <v>285</v>
      </c>
      <c r="L6259" s="0" t="n">
        <v>15</v>
      </c>
      <c r="M6259" s="0" t="n">
        <v>7</v>
      </c>
      <c r="N6259" s="11" t="n">
        <v>0.075</v>
      </c>
      <c r="O6259" s="12" t="n">
        <v>1098.13</v>
      </c>
      <c r="P6259" s="12" t="n">
        <v>1996.6</v>
      </c>
      <c r="Q6259" s="12" t="n">
        <f aca="false">M6259*P6259*(1-N6259)</f>
        <v>12927.985</v>
      </c>
      <c r="R6259" s="12" t="n">
        <f aca="false">M6259*O6259</f>
        <v>7686.91</v>
      </c>
      <c r="S6259" s="12" t="n">
        <f aca="false">Q6259-R6259</f>
        <v>5241.075</v>
      </c>
      <c r="T6259" s="11" t="n">
        <f aca="false">IFERROR(S6259/Q6259,0)</f>
        <v>0.405405405405405</v>
      </c>
      <c r="U6259" s="13" t="n">
        <f aca="false">F6259-E6259</f>
        <v>5</v>
      </c>
      <c r="V6259" s="13" t="n">
        <f aca="false">G6259-F6259</f>
        <v>2</v>
      </c>
      <c r="W6259" s="13" t="n">
        <f aca="false">G6259-E6259</f>
        <v>7</v>
      </c>
      <c r="X6259" s="10" t="n">
        <f aca="false">YEAR(E6259)</f>
        <v>2020</v>
      </c>
      <c r="Y6259" s="0" t="str">
        <f aca="false">TEXT(E6259,"yyyy-mm")</f>
        <v>2020-06</v>
      </c>
      <c r="Z6259" s="0" t="str">
        <f aca="false">"Q"&amp;ROUNDUP(MONTH(E6259)/3,0)&amp;"-"&amp;YEAR(E6259)</f>
        <v>Q2-2020</v>
      </c>
    </row>
    <row r="6260" customFormat="false" ht="14.25" hidden="false" customHeight="false" outlineLevel="0" collapsed="false">
      <c r="A6260" s="0" t="s">
        <v>6302</v>
      </c>
      <c r="B6260" s="0" t="s">
        <v>38</v>
      </c>
      <c r="C6260" s="0" t="s">
        <v>46</v>
      </c>
      <c r="D6260" s="9" t="n">
        <v>43900</v>
      </c>
      <c r="E6260" s="9" t="n">
        <v>43992</v>
      </c>
      <c r="F6260" s="9" t="n">
        <v>43999</v>
      </c>
      <c r="G6260" s="9" t="n">
        <v>44009</v>
      </c>
      <c r="H6260" s="10" t="s">
        <v>36</v>
      </c>
      <c r="I6260" s="0" t="n">
        <v>12</v>
      </c>
      <c r="J6260" s="0" t="n">
        <v>36</v>
      </c>
      <c r="K6260" s="0" t="n">
        <v>317</v>
      </c>
      <c r="L6260" s="0" t="n">
        <v>38</v>
      </c>
      <c r="M6260" s="0" t="n">
        <v>3</v>
      </c>
      <c r="N6260" s="11" t="n">
        <v>0.15</v>
      </c>
      <c r="O6260" s="12" t="n">
        <v>1545.56</v>
      </c>
      <c r="P6260" s="12" t="n">
        <v>1956.4</v>
      </c>
      <c r="Q6260" s="12" t="n">
        <f aca="false">M6260*P6260*(1-N6260)</f>
        <v>4988.82</v>
      </c>
      <c r="R6260" s="12" t="n">
        <f aca="false">M6260*O6260</f>
        <v>4636.68</v>
      </c>
      <c r="S6260" s="12" t="n">
        <f aca="false">Q6260-R6260</f>
        <v>352.14</v>
      </c>
      <c r="T6260" s="11" t="n">
        <f aca="false">IFERROR(S6260/Q6260,0)</f>
        <v>0.0705858299156915</v>
      </c>
      <c r="U6260" s="13" t="n">
        <f aca="false">F6260-E6260</f>
        <v>7</v>
      </c>
      <c r="V6260" s="13" t="n">
        <f aca="false">G6260-F6260</f>
        <v>10</v>
      </c>
      <c r="W6260" s="13" t="n">
        <f aca="false">G6260-E6260</f>
        <v>17</v>
      </c>
      <c r="X6260" s="10" t="n">
        <f aca="false">YEAR(E6260)</f>
        <v>2020</v>
      </c>
      <c r="Y6260" s="0" t="str">
        <f aca="false">TEXT(E6260,"yyyy-mm")</f>
        <v>2020-06</v>
      </c>
      <c r="Z6260" s="0" t="str">
        <f aca="false">"Q"&amp;ROUNDUP(MONTH(E6260)/3,0)&amp;"-"&amp;YEAR(E6260)</f>
        <v>Q2-2020</v>
      </c>
    </row>
    <row r="6261" customFormat="false" ht="14.25" hidden="false" customHeight="false" outlineLevel="0" collapsed="false">
      <c r="A6261" s="0" t="s">
        <v>6303</v>
      </c>
      <c r="B6261" s="0" t="s">
        <v>41</v>
      </c>
      <c r="C6261" s="0" t="s">
        <v>39</v>
      </c>
      <c r="D6261" s="9" t="n">
        <v>43900</v>
      </c>
      <c r="E6261" s="9" t="n">
        <v>43993</v>
      </c>
      <c r="F6261" s="9" t="n">
        <v>44018</v>
      </c>
      <c r="G6261" s="9" t="n">
        <v>44028</v>
      </c>
      <c r="H6261" s="10" t="s">
        <v>36</v>
      </c>
      <c r="I6261" s="0" t="n">
        <v>22</v>
      </c>
      <c r="J6261" s="0" t="n">
        <v>44</v>
      </c>
      <c r="K6261" s="0" t="n">
        <v>154</v>
      </c>
      <c r="L6261" s="0" t="n">
        <v>46</v>
      </c>
      <c r="M6261" s="0" t="n">
        <v>7</v>
      </c>
      <c r="N6261" s="11" t="n">
        <v>0.1</v>
      </c>
      <c r="O6261" s="12" t="n">
        <v>2592.1</v>
      </c>
      <c r="P6261" s="12" t="n">
        <v>3323.2</v>
      </c>
      <c r="Q6261" s="12" t="n">
        <f aca="false">M6261*P6261*(1-N6261)</f>
        <v>20936.16</v>
      </c>
      <c r="R6261" s="12" t="n">
        <f aca="false">M6261*O6261</f>
        <v>18144.7</v>
      </c>
      <c r="S6261" s="12" t="n">
        <f aca="false">Q6261-R6261</f>
        <v>2791.46</v>
      </c>
      <c r="T6261" s="11" t="n">
        <f aca="false">IFERROR(S6261/Q6261,0)</f>
        <v>0.133331995934307</v>
      </c>
      <c r="U6261" s="13" t="n">
        <f aca="false">F6261-E6261</f>
        <v>25</v>
      </c>
      <c r="V6261" s="13" t="n">
        <f aca="false">G6261-F6261</f>
        <v>10</v>
      </c>
      <c r="W6261" s="13" t="n">
        <f aca="false">G6261-E6261</f>
        <v>35</v>
      </c>
      <c r="X6261" s="10" t="n">
        <f aca="false">YEAR(E6261)</f>
        <v>2020</v>
      </c>
      <c r="Y6261" s="0" t="str">
        <f aca="false">TEXT(E6261,"yyyy-mm")</f>
        <v>2020-06</v>
      </c>
      <c r="Z6261" s="0" t="str">
        <f aca="false">"Q"&amp;ROUNDUP(MONTH(E6261)/3,0)&amp;"-"&amp;YEAR(E6261)</f>
        <v>Q2-2020</v>
      </c>
    </row>
    <row r="6262" customFormat="false" ht="14.25" hidden="false" customHeight="false" outlineLevel="0" collapsed="false">
      <c r="A6262" s="0" t="s">
        <v>6304</v>
      </c>
      <c r="B6262" s="0" t="s">
        <v>38</v>
      </c>
      <c r="C6262" s="0" t="s">
        <v>58</v>
      </c>
      <c r="D6262" s="9" t="n">
        <v>43900</v>
      </c>
      <c r="E6262" s="9" t="n">
        <v>43993</v>
      </c>
      <c r="F6262" s="9" t="n">
        <v>43999</v>
      </c>
      <c r="G6262" s="9" t="n">
        <v>44009</v>
      </c>
      <c r="H6262" s="10" t="s">
        <v>36</v>
      </c>
      <c r="I6262" s="0" t="n">
        <v>18</v>
      </c>
      <c r="J6262" s="0" t="n">
        <v>42</v>
      </c>
      <c r="K6262" s="0" t="n">
        <v>358</v>
      </c>
      <c r="L6262" s="0" t="n">
        <v>24</v>
      </c>
      <c r="M6262" s="0" t="n">
        <v>6</v>
      </c>
      <c r="N6262" s="11" t="n">
        <v>0.15</v>
      </c>
      <c r="O6262" s="12" t="n">
        <v>482.4</v>
      </c>
      <c r="P6262" s="12" t="n">
        <v>1005</v>
      </c>
      <c r="Q6262" s="12" t="n">
        <f aca="false">M6262*P6262*(1-N6262)</f>
        <v>5125.5</v>
      </c>
      <c r="R6262" s="12" t="n">
        <f aca="false">M6262*O6262</f>
        <v>2894.4</v>
      </c>
      <c r="S6262" s="12" t="n">
        <f aca="false">Q6262-R6262</f>
        <v>2231.1</v>
      </c>
      <c r="T6262" s="11" t="n">
        <f aca="false">IFERROR(S6262/Q6262,0)</f>
        <v>0.435294117647059</v>
      </c>
      <c r="U6262" s="13" t="n">
        <f aca="false">F6262-E6262</f>
        <v>6</v>
      </c>
      <c r="V6262" s="13" t="n">
        <f aca="false">G6262-F6262</f>
        <v>10</v>
      </c>
      <c r="W6262" s="13" t="n">
        <f aca="false">G6262-E6262</f>
        <v>16</v>
      </c>
      <c r="X6262" s="10" t="n">
        <f aca="false">YEAR(E6262)</f>
        <v>2020</v>
      </c>
      <c r="Y6262" s="0" t="str">
        <f aca="false">TEXT(E6262,"yyyy-mm")</f>
        <v>2020-06</v>
      </c>
      <c r="Z6262" s="0" t="str">
        <f aca="false">"Q"&amp;ROUNDUP(MONTH(E6262)/3,0)&amp;"-"&amp;YEAR(E6262)</f>
        <v>Q2-2020</v>
      </c>
    </row>
    <row r="6263" customFormat="false" ht="14.25" hidden="false" customHeight="false" outlineLevel="0" collapsed="false">
      <c r="A6263" s="0" t="s">
        <v>6305</v>
      </c>
      <c r="B6263" s="0" t="s">
        <v>34</v>
      </c>
      <c r="C6263" s="0" t="s">
        <v>35</v>
      </c>
      <c r="D6263" s="9" t="n">
        <v>43900</v>
      </c>
      <c r="E6263" s="9" t="n">
        <v>43993</v>
      </c>
      <c r="F6263" s="9" t="n">
        <v>43996</v>
      </c>
      <c r="G6263" s="9" t="n">
        <v>43997</v>
      </c>
      <c r="H6263" s="10" t="s">
        <v>36</v>
      </c>
      <c r="I6263" s="0" t="n">
        <v>3</v>
      </c>
      <c r="J6263" s="0" t="n">
        <v>50</v>
      </c>
      <c r="K6263" s="0" t="n">
        <v>210</v>
      </c>
      <c r="L6263" s="0" t="n">
        <v>40</v>
      </c>
      <c r="M6263" s="0" t="n">
        <v>6</v>
      </c>
      <c r="N6263" s="11" t="n">
        <v>0.075</v>
      </c>
      <c r="O6263" s="12" t="n">
        <v>3070.48</v>
      </c>
      <c r="P6263" s="12" t="n">
        <v>5386.8</v>
      </c>
      <c r="Q6263" s="12" t="n">
        <f aca="false">M6263*P6263*(1-N6263)</f>
        <v>29896.74</v>
      </c>
      <c r="R6263" s="12" t="n">
        <f aca="false">M6263*O6263</f>
        <v>18422.88</v>
      </c>
      <c r="S6263" s="12" t="n">
        <f aca="false">Q6263-R6263</f>
        <v>11473.86</v>
      </c>
      <c r="T6263" s="11" t="n">
        <f aca="false">IFERROR(S6263/Q6263,0)</f>
        <v>0.383782981020673</v>
      </c>
      <c r="U6263" s="13" t="n">
        <f aca="false">F6263-E6263</f>
        <v>3</v>
      </c>
      <c r="V6263" s="13" t="n">
        <f aca="false">G6263-F6263</f>
        <v>1</v>
      </c>
      <c r="W6263" s="13" t="n">
        <f aca="false">G6263-E6263</f>
        <v>4</v>
      </c>
      <c r="X6263" s="10" t="n">
        <f aca="false">YEAR(E6263)</f>
        <v>2020</v>
      </c>
      <c r="Y6263" s="0" t="str">
        <f aca="false">TEXT(E6263,"yyyy-mm")</f>
        <v>2020-06</v>
      </c>
      <c r="Z6263" s="0" t="str">
        <f aca="false">"Q"&amp;ROUNDUP(MONTH(E6263)/3,0)&amp;"-"&amp;YEAR(E6263)</f>
        <v>Q2-2020</v>
      </c>
    </row>
    <row r="6264" customFormat="false" ht="14.25" hidden="false" customHeight="false" outlineLevel="0" collapsed="false">
      <c r="A6264" s="0" t="s">
        <v>6306</v>
      </c>
      <c r="B6264" s="0" t="s">
        <v>38</v>
      </c>
      <c r="C6264" s="0" t="s">
        <v>79</v>
      </c>
      <c r="D6264" s="9" t="n">
        <v>43900</v>
      </c>
      <c r="E6264" s="9" t="n">
        <v>43993</v>
      </c>
      <c r="F6264" s="9" t="n">
        <v>44009</v>
      </c>
      <c r="G6264" s="9" t="n">
        <v>44018</v>
      </c>
      <c r="H6264" s="10" t="s">
        <v>36</v>
      </c>
      <c r="I6264" s="0" t="n">
        <v>20</v>
      </c>
      <c r="J6264" s="0" t="n">
        <v>5</v>
      </c>
      <c r="K6264" s="0" t="n">
        <v>66</v>
      </c>
      <c r="L6264" s="0" t="n">
        <v>23</v>
      </c>
      <c r="M6264" s="0" t="n">
        <v>7</v>
      </c>
      <c r="N6264" s="11" t="n">
        <v>0.15</v>
      </c>
      <c r="O6264" s="12" t="n">
        <v>3672</v>
      </c>
      <c r="P6264" s="12" t="n">
        <v>5480.6</v>
      </c>
      <c r="Q6264" s="12" t="n">
        <f aca="false">M6264*P6264*(1-N6264)</f>
        <v>32609.57</v>
      </c>
      <c r="R6264" s="12" t="n">
        <f aca="false">M6264*O6264</f>
        <v>25704</v>
      </c>
      <c r="S6264" s="12" t="n">
        <f aca="false">Q6264-R6264</f>
        <v>6905.57</v>
      </c>
      <c r="T6264" s="11" t="n">
        <f aca="false">IFERROR(S6264/Q6264,0)</f>
        <v>0.211765135204175</v>
      </c>
      <c r="U6264" s="13" t="n">
        <f aca="false">F6264-E6264</f>
        <v>16</v>
      </c>
      <c r="V6264" s="13" t="n">
        <f aca="false">G6264-F6264</f>
        <v>9</v>
      </c>
      <c r="W6264" s="13" t="n">
        <f aca="false">G6264-E6264</f>
        <v>25</v>
      </c>
      <c r="X6264" s="10" t="n">
        <f aca="false">YEAR(E6264)</f>
        <v>2020</v>
      </c>
      <c r="Y6264" s="0" t="str">
        <f aca="false">TEXT(E6264,"yyyy-mm")</f>
        <v>2020-06</v>
      </c>
      <c r="Z6264" s="0" t="str">
        <f aca="false">"Q"&amp;ROUNDUP(MONTH(E6264)/3,0)&amp;"-"&amp;YEAR(E6264)</f>
        <v>Q2-2020</v>
      </c>
    </row>
    <row r="6265" customFormat="false" ht="14.25" hidden="false" customHeight="false" outlineLevel="0" collapsed="false">
      <c r="A6265" s="0" t="s">
        <v>6307</v>
      </c>
      <c r="B6265" s="0" t="s">
        <v>34</v>
      </c>
      <c r="C6265" s="0" t="s">
        <v>35</v>
      </c>
      <c r="D6265" s="9" t="n">
        <v>43900</v>
      </c>
      <c r="E6265" s="9" t="n">
        <v>43993</v>
      </c>
      <c r="F6265" s="9" t="n">
        <v>44012</v>
      </c>
      <c r="G6265" s="9" t="n">
        <v>44014</v>
      </c>
      <c r="H6265" s="10" t="s">
        <v>36</v>
      </c>
      <c r="I6265" s="0" t="n">
        <v>2</v>
      </c>
      <c r="J6265" s="0" t="n">
        <v>6</v>
      </c>
      <c r="K6265" s="0" t="n">
        <v>224</v>
      </c>
      <c r="L6265" s="0" t="n">
        <v>19</v>
      </c>
      <c r="M6265" s="0" t="n">
        <v>5</v>
      </c>
      <c r="N6265" s="11" t="n">
        <v>0.3</v>
      </c>
      <c r="O6265" s="12" t="n">
        <v>2644.76</v>
      </c>
      <c r="P6265" s="12" t="n">
        <v>5185.8</v>
      </c>
      <c r="Q6265" s="12" t="n">
        <f aca="false">M6265*P6265*(1-N6265)</f>
        <v>18150.3</v>
      </c>
      <c r="R6265" s="12" t="n">
        <f aca="false">M6265*O6265</f>
        <v>13223.8</v>
      </c>
      <c r="S6265" s="12" t="n">
        <f aca="false">Q6265-R6265</f>
        <v>4926.5</v>
      </c>
      <c r="T6265" s="11" t="n">
        <f aca="false">IFERROR(S6265/Q6265,0)</f>
        <v>0.271428020473491</v>
      </c>
      <c r="U6265" s="13" t="n">
        <f aca="false">F6265-E6265</f>
        <v>19</v>
      </c>
      <c r="V6265" s="13" t="n">
        <f aca="false">G6265-F6265</f>
        <v>2</v>
      </c>
      <c r="W6265" s="13" t="n">
        <f aca="false">G6265-E6265</f>
        <v>21</v>
      </c>
      <c r="X6265" s="10" t="n">
        <f aca="false">YEAR(E6265)</f>
        <v>2020</v>
      </c>
      <c r="Y6265" s="0" t="str">
        <f aca="false">TEXT(E6265,"yyyy-mm")</f>
        <v>2020-06</v>
      </c>
      <c r="Z6265" s="0" t="str">
        <f aca="false">"Q"&amp;ROUNDUP(MONTH(E6265)/3,0)&amp;"-"&amp;YEAR(E6265)</f>
        <v>Q2-2020</v>
      </c>
    </row>
    <row r="6266" customFormat="false" ht="14.25" hidden="false" customHeight="false" outlineLevel="0" collapsed="false">
      <c r="A6266" s="0" t="s">
        <v>6308</v>
      </c>
      <c r="B6266" s="0" t="s">
        <v>38</v>
      </c>
      <c r="C6266" s="0" t="s">
        <v>39</v>
      </c>
      <c r="D6266" s="9" t="n">
        <v>43900</v>
      </c>
      <c r="E6266" s="9" t="n">
        <v>43993</v>
      </c>
      <c r="F6266" s="9" t="n">
        <v>44012</v>
      </c>
      <c r="G6266" s="9" t="n">
        <v>44016</v>
      </c>
      <c r="H6266" s="10" t="s">
        <v>36</v>
      </c>
      <c r="I6266" s="0" t="n">
        <v>20</v>
      </c>
      <c r="J6266" s="0" t="n">
        <v>12</v>
      </c>
      <c r="K6266" s="0" t="n">
        <v>94</v>
      </c>
      <c r="L6266" s="0" t="n">
        <v>6</v>
      </c>
      <c r="M6266" s="0" t="n">
        <v>2</v>
      </c>
      <c r="N6266" s="11" t="n">
        <v>0.075</v>
      </c>
      <c r="O6266" s="12" t="n">
        <v>532.65</v>
      </c>
      <c r="P6266" s="12" t="n">
        <v>1005</v>
      </c>
      <c r="Q6266" s="12" t="n">
        <f aca="false">M6266*P6266*(1-N6266)</f>
        <v>1859.25</v>
      </c>
      <c r="R6266" s="12" t="n">
        <f aca="false">M6266*O6266</f>
        <v>1065.3</v>
      </c>
      <c r="S6266" s="12" t="n">
        <f aca="false">Q6266-R6266</f>
        <v>793.95</v>
      </c>
      <c r="T6266" s="11" t="n">
        <f aca="false">IFERROR(S6266/Q6266,0)</f>
        <v>0.427027027027027</v>
      </c>
      <c r="U6266" s="13" t="n">
        <f aca="false">F6266-E6266</f>
        <v>19</v>
      </c>
      <c r="V6266" s="13" t="n">
        <f aca="false">G6266-F6266</f>
        <v>4</v>
      </c>
      <c r="W6266" s="13" t="n">
        <f aca="false">G6266-E6266</f>
        <v>23</v>
      </c>
      <c r="X6266" s="10" t="n">
        <f aca="false">YEAR(E6266)</f>
        <v>2020</v>
      </c>
      <c r="Y6266" s="0" t="str">
        <f aca="false">TEXT(E6266,"yyyy-mm")</f>
        <v>2020-06</v>
      </c>
      <c r="Z6266" s="0" t="str">
        <f aca="false">"Q"&amp;ROUNDUP(MONTH(E6266)/3,0)&amp;"-"&amp;YEAR(E6266)</f>
        <v>Q2-2020</v>
      </c>
    </row>
    <row r="6267" customFormat="false" ht="14.25" hidden="false" customHeight="false" outlineLevel="0" collapsed="false">
      <c r="A6267" s="0" t="s">
        <v>6309</v>
      </c>
      <c r="B6267" s="0" t="s">
        <v>34</v>
      </c>
      <c r="C6267" s="0" t="s">
        <v>39</v>
      </c>
      <c r="D6267" s="9" t="n">
        <v>43900</v>
      </c>
      <c r="E6267" s="9" t="n">
        <v>43993</v>
      </c>
      <c r="F6267" s="9" t="n">
        <v>44020</v>
      </c>
      <c r="G6267" s="9" t="n">
        <v>44030</v>
      </c>
      <c r="H6267" s="10" t="s">
        <v>36</v>
      </c>
      <c r="I6267" s="0" t="n">
        <v>8</v>
      </c>
      <c r="J6267" s="0" t="n">
        <v>36</v>
      </c>
      <c r="K6267" s="0" t="n">
        <v>160</v>
      </c>
      <c r="L6267" s="0" t="n">
        <v>33</v>
      </c>
      <c r="M6267" s="0" t="n">
        <v>5</v>
      </c>
      <c r="N6267" s="11" t="n">
        <v>0.05</v>
      </c>
      <c r="O6267" s="12" t="n">
        <v>1080.58</v>
      </c>
      <c r="P6267" s="12" t="n">
        <v>1715.2</v>
      </c>
      <c r="Q6267" s="12" t="n">
        <f aca="false">M6267*P6267*(1-N6267)</f>
        <v>8147.2</v>
      </c>
      <c r="R6267" s="12" t="n">
        <f aca="false">M6267*O6267</f>
        <v>5402.9</v>
      </c>
      <c r="S6267" s="12" t="n">
        <f aca="false">Q6267-R6267</f>
        <v>2744.3</v>
      </c>
      <c r="T6267" s="11" t="n">
        <f aca="false">IFERROR(S6267/Q6267,0)</f>
        <v>0.33683965043205</v>
      </c>
      <c r="U6267" s="13" t="n">
        <f aca="false">F6267-E6267</f>
        <v>27</v>
      </c>
      <c r="V6267" s="13" t="n">
        <f aca="false">G6267-F6267</f>
        <v>10</v>
      </c>
      <c r="W6267" s="13" t="n">
        <f aca="false">G6267-E6267</f>
        <v>37</v>
      </c>
      <c r="X6267" s="10" t="n">
        <f aca="false">YEAR(E6267)</f>
        <v>2020</v>
      </c>
      <c r="Y6267" s="0" t="str">
        <f aca="false">TEXT(E6267,"yyyy-mm")</f>
        <v>2020-06</v>
      </c>
      <c r="Z6267" s="0" t="str">
        <f aca="false">"Q"&amp;ROUNDUP(MONTH(E6267)/3,0)&amp;"-"&amp;YEAR(E6267)</f>
        <v>Q2-2020</v>
      </c>
    </row>
    <row r="6268" customFormat="false" ht="14.25" hidden="false" customHeight="false" outlineLevel="0" collapsed="false">
      <c r="A6268" s="0" t="s">
        <v>6310</v>
      </c>
      <c r="B6268" s="0" t="s">
        <v>34</v>
      </c>
      <c r="C6268" s="0" t="s">
        <v>46</v>
      </c>
      <c r="D6268" s="9" t="n">
        <v>43900</v>
      </c>
      <c r="E6268" s="9" t="n">
        <v>43993</v>
      </c>
      <c r="F6268" s="9" t="n">
        <v>44011</v>
      </c>
      <c r="G6268" s="9" t="n">
        <v>44015</v>
      </c>
      <c r="H6268" s="10" t="s">
        <v>36</v>
      </c>
      <c r="I6268" s="0" t="n">
        <v>1</v>
      </c>
      <c r="J6268" s="0" t="n">
        <v>23</v>
      </c>
      <c r="K6268" s="0" t="n">
        <v>263</v>
      </c>
      <c r="L6268" s="0" t="n">
        <v>11</v>
      </c>
      <c r="M6268" s="0" t="n">
        <v>1</v>
      </c>
      <c r="N6268" s="11" t="n">
        <v>0.1</v>
      </c>
      <c r="O6268" s="12" t="n">
        <v>399.79</v>
      </c>
      <c r="P6268" s="12" t="n">
        <v>783.9</v>
      </c>
      <c r="Q6268" s="12" t="n">
        <f aca="false">M6268*P6268*(1-N6268)</f>
        <v>705.51</v>
      </c>
      <c r="R6268" s="12" t="n">
        <f aca="false">M6268*O6268</f>
        <v>399.79</v>
      </c>
      <c r="S6268" s="12" t="n">
        <f aca="false">Q6268-R6268</f>
        <v>305.72</v>
      </c>
      <c r="T6268" s="11" t="n">
        <f aca="false">IFERROR(S6268/Q6268,0)</f>
        <v>0.433331915918981</v>
      </c>
      <c r="U6268" s="13" t="n">
        <f aca="false">F6268-E6268</f>
        <v>18</v>
      </c>
      <c r="V6268" s="13" t="n">
        <f aca="false">G6268-F6268</f>
        <v>4</v>
      </c>
      <c r="W6268" s="13" t="n">
        <f aca="false">G6268-E6268</f>
        <v>22</v>
      </c>
      <c r="X6268" s="10" t="n">
        <f aca="false">YEAR(E6268)</f>
        <v>2020</v>
      </c>
      <c r="Y6268" s="0" t="str">
        <f aca="false">TEXT(E6268,"yyyy-mm")</f>
        <v>2020-06</v>
      </c>
      <c r="Z6268" s="0" t="str">
        <f aca="false">"Q"&amp;ROUNDUP(MONTH(E6268)/3,0)&amp;"-"&amp;YEAR(E6268)</f>
        <v>Q2-2020</v>
      </c>
    </row>
    <row r="6269" customFormat="false" ht="14.25" hidden="false" customHeight="false" outlineLevel="0" collapsed="false">
      <c r="A6269" s="0" t="s">
        <v>6311</v>
      </c>
      <c r="B6269" s="0" t="s">
        <v>38</v>
      </c>
      <c r="C6269" s="0" t="s">
        <v>46</v>
      </c>
      <c r="D6269" s="9" t="n">
        <v>43900</v>
      </c>
      <c r="E6269" s="9" t="n">
        <v>43993</v>
      </c>
      <c r="F6269" s="9" t="n">
        <v>44015</v>
      </c>
      <c r="G6269" s="9" t="n">
        <v>44024</v>
      </c>
      <c r="H6269" s="10" t="s">
        <v>36</v>
      </c>
      <c r="I6269" s="0" t="n">
        <v>15</v>
      </c>
      <c r="J6269" s="0" t="n">
        <v>32</v>
      </c>
      <c r="K6269" s="0" t="n">
        <v>313</v>
      </c>
      <c r="L6269" s="0" t="n">
        <v>22</v>
      </c>
      <c r="M6269" s="0" t="n">
        <v>8</v>
      </c>
      <c r="N6269" s="11" t="n">
        <v>0.05</v>
      </c>
      <c r="O6269" s="12" t="n">
        <v>132.93</v>
      </c>
      <c r="P6269" s="12" t="n">
        <v>214.4</v>
      </c>
      <c r="Q6269" s="12" t="n">
        <f aca="false">M6269*P6269*(1-N6269)</f>
        <v>1629.44</v>
      </c>
      <c r="R6269" s="12" t="n">
        <f aca="false">M6269*O6269</f>
        <v>1063.44</v>
      </c>
      <c r="S6269" s="12" t="n">
        <f aca="false">Q6269-R6269</f>
        <v>566</v>
      </c>
      <c r="T6269" s="11" t="n">
        <f aca="false">IFERROR(S6269/Q6269,0)</f>
        <v>0.347358601728201</v>
      </c>
      <c r="U6269" s="13" t="n">
        <f aca="false">F6269-E6269</f>
        <v>22</v>
      </c>
      <c r="V6269" s="13" t="n">
        <f aca="false">G6269-F6269</f>
        <v>9</v>
      </c>
      <c r="W6269" s="13" t="n">
        <f aca="false">G6269-E6269</f>
        <v>31</v>
      </c>
      <c r="X6269" s="10" t="n">
        <f aca="false">YEAR(E6269)</f>
        <v>2020</v>
      </c>
      <c r="Y6269" s="0" t="str">
        <f aca="false">TEXT(E6269,"yyyy-mm")</f>
        <v>2020-06</v>
      </c>
      <c r="Z6269" s="0" t="str">
        <f aca="false">"Q"&amp;ROUNDUP(MONTH(E6269)/3,0)&amp;"-"&amp;YEAR(E6269)</f>
        <v>Q2-2020</v>
      </c>
    </row>
    <row r="6270" customFormat="false" ht="14.25" hidden="false" customHeight="false" outlineLevel="0" collapsed="false">
      <c r="A6270" s="0" t="s">
        <v>6312</v>
      </c>
      <c r="B6270" s="0" t="s">
        <v>34</v>
      </c>
      <c r="C6270" s="0" t="s">
        <v>79</v>
      </c>
      <c r="D6270" s="9" t="n">
        <v>43900</v>
      </c>
      <c r="E6270" s="9" t="n">
        <v>43993</v>
      </c>
      <c r="F6270" s="9" t="n">
        <v>43996</v>
      </c>
      <c r="G6270" s="9" t="n">
        <v>44005</v>
      </c>
      <c r="H6270" s="10" t="s">
        <v>36</v>
      </c>
      <c r="I6270" s="0" t="n">
        <v>11</v>
      </c>
      <c r="J6270" s="0" t="n">
        <v>1</v>
      </c>
      <c r="K6270" s="0" t="n">
        <v>75</v>
      </c>
      <c r="L6270" s="0" t="n">
        <v>4</v>
      </c>
      <c r="M6270" s="0" t="n">
        <v>7</v>
      </c>
      <c r="N6270" s="11" t="n">
        <v>0.2</v>
      </c>
      <c r="O6270" s="12" t="n">
        <v>561.06</v>
      </c>
      <c r="P6270" s="12" t="n">
        <v>1058.6</v>
      </c>
      <c r="Q6270" s="12" t="n">
        <f aca="false">M6270*P6270*(1-N6270)</f>
        <v>5928.16</v>
      </c>
      <c r="R6270" s="12" t="n">
        <f aca="false">M6270*O6270</f>
        <v>3927.42</v>
      </c>
      <c r="S6270" s="12" t="n">
        <f aca="false">Q6270-R6270</f>
        <v>2000.74</v>
      </c>
      <c r="T6270" s="11" t="n">
        <f aca="false">IFERROR(S6270/Q6270,0)</f>
        <v>0.337497638390327</v>
      </c>
      <c r="U6270" s="13" t="n">
        <f aca="false">F6270-E6270</f>
        <v>3</v>
      </c>
      <c r="V6270" s="13" t="n">
        <f aca="false">G6270-F6270</f>
        <v>9</v>
      </c>
      <c r="W6270" s="13" t="n">
        <f aca="false">G6270-E6270</f>
        <v>12</v>
      </c>
      <c r="X6270" s="10" t="n">
        <f aca="false">YEAR(E6270)</f>
        <v>2020</v>
      </c>
      <c r="Y6270" s="0" t="str">
        <f aca="false">TEXT(E6270,"yyyy-mm")</f>
        <v>2020-06</v>
      </c>
      <c r="Z6270" s="0" t="str">
        <f aca="false">"Q"&amp;ROUNDUP(MONTH(E6270)/3,0)&amp;"-"&amp;YEAR(E6270)</f>
        <v>Q2-2020</v>
      </c>
    </row>
    <row r="6271" customFormat="false" ht="14.25" hidden="false" customHeight="false" outlineLevel="0" collapsed="false">
      <c r="A6271" s="0" t="s">
        <v>6313</v>
      </c>
      <c r="B6271" s="0" t="s">
        <v>34</v>
      </c>
      <c r="C6271" s="0" t="s">
        <v>46</v>
      </c>
      <c r="D6271" s="9" t="n">
        <v>43900</v>
      </c>
      <c r="E6271" s="9" t="n">
        <v>43993</v>
      </c>
      <c r="F6271" s="9" t="n">
        <v>44012</v>
      </c>
      <c r="G6271" s="9" t="n">
        <v>44015</v>
      </c>
      <c r="H6271" s="10" t="s">
        <v>36</v>
      </c>
      <c r="I6271" s="0" t="n">
        <v>11</v>
      </c>
      <c r="J6271" s="0" t="n">
        <v>29</v>
      </c>
      <c r="K6271" s="0" t="n">
        <v>295</v>
      </c>
      <c r="L6271" s="0" t="n">
        <v>22</v>
      </c>
      <c r="M6271" s="0" t="n">
        <v>8</v>
      </c>
      <c r="N6271" s="11" t="n">
        <v>0.15</v>
      </c>
      <c r="O6271" s="12" t="n">
        <v>1101.82</v>
      </c>
      <c r="P6271" s="12" t="n">
        <v>1695.1</v>
      </c>
      <c r="Q6271" s="12" t="n">
        <f aca="false">M6271*P6271*(1-N6271)</f>
        <v>11526.68</v>
      </c>
      <c r="R6271" s="12" t="n">
        <f aca="false">M6271*O6271</f>
        <v>8814.56</v>
      </c>
      <c r="S6271" s="12" t="n">
        <f aca="false">Q6271-R6271</f>
        <v>2712.12</v>
      </c>
      <c r="T6271" s="11" t="n">
        <f aca="false">IFERROR(S6271/Q6271,0)</f>
        <v>0.235290647437076</v>
      </c>
      <c r="U6271" s="13" t="n">
        <f aca="false">F6271-E6271</f>
        <v>19</v>
      </c>
      <c r="V6271" s="13" t="n">
        <f aca="false">G6271-F6271</f>
        <v>3</v>
      </c>
      <c r="W6271" s="13" t="n">
        <f aca="false">G6271-E6271</f>
        <v>22</v>
      </c>
      <c r="X6271" s="10" t="n">
        <f aca="false">YEAR(E6271)</f>
        <v>2020</v>
      </c>
      <c r="Y6271" s="0" t="str">
        <f aca="false">TEXT(E6271,"yyyy-mm")</f>
        <v>2020-06</v>
      </c>
      <c r="Z6271" s="0" t="str">
        <f aca="false">"Q"&amp;ROUNDUP(MONTH(E6271)/3,0)&amp;"-"&amp;YEAR(E6271)</f>
        <v>Q2-2020</v>
      </c>
    </row>
    <row r="6272" customFormat="false" ht="14.25" hidden="false" customHeight="false" outlineLevel="0" collapsed="false">
      <c r="A6272" s="0" t="s">
        <v>6314</v>
      </c>
      <c r="B6272" s="0" t="s">
        <v>38</v>
      </c>
      <c r="C6272" s="0" t="s">
        <v>79</v>
      </c>
      <c r="D6272" s="9" t="n">
        <v>43900</v>
      </c>
      <c r="E6272" s="9" t="n">
        <v>43994</v>
      </c>
      <c r="F6272" s="9" t="n">
        <v>44014</v>
      </c>
      <c r="G6272" s="9" t="n">
        <v>44023</v>
      </c>
      <c r="H6272" s="10" t="s">
        <v>36</v>
      </c>
      <c r="I6272" s="0" t="n">
        <v>17</v>
      </c>
      <c r="J6272" s="0" t="n">
        <v>27</v>
      </c>
      <c r="K6272" s="0" t="n">
        <v>86</v>
      </c>
      <c r="L6272" s="0" t="n">
        <v>3</v>
      </c>
      <c r="M6272" s="0" t="n">
        <v>6</v>
      </c>
      <c r="N6272" s="11" t="n">
        <v>0.2</v>
      </c>
      <c r="O6272" s="12" t="n">
        <v>1025.64</v>
      </c>
      <c r="P6272" s="12" t="n">
        <v>2385.2</v>
      </c>
      <c r="Q6272" s="12" t="n">
        <f aca="false">M6272*P6272*(1-N6272)</f>
        <v>11448.96</v>
      </c>
      <c r="R6272" s="12" t="n">
        <f aca="false">M6272*O6272</f>
        <v>6153.84</v>
      </c>
      <c r="S6272" s="12" t="n">
        <f aca="false">Q6272-R6272</f>
        <v>5295.12</v>
      </c>
      <c r="T6272" s="11" t="n">
        <f aca="false">IFERROR(S6272/Q6272,0)</f>
        <v>0.462497903739728</v>
      </c>
      <c r="U6272" s="13" t="n">
        <f aca="false">F6272-E6272</f>
        <v>20</v>
      </c>
      <c r="V6272" s="13" t="n">
        <f aca="false">G6272-F6272</f>
        <v>9</v>
      </c>
      <c r="W6272" s="13" t="n">
        <f aca="false">G6272-E6272</f>
        <v>29</v>
      </c>
      <c r="X6272" s="10" t="n">
        <f aca="false">YEAR(E6272)</f>
        <v>2020</v>
      </c>
      <c r="Y6272" s="0" t="str">
        <f aca="false">TEXT(E6272,"yyyy-mm")</f>
        <v>2020-06</v>
      </c>
      <c r="Z6272" s="0" t="str">
        <f aca="false">"Q"&amp;ROUNDUP(MONTH(E6272)/3,0)&amp;"-"&amp;YEAR(E6272)</f>
        <v>Q2-2020</v>
      </c>
    </row>
    <row r="6273" customFormat="false" ht="14.25" hidden="false" customHeight="false" outlineLevel="0" collapsed="false">
      <c r="A6273" s="0" t="s">
        <v>6315</v>
      </c>
      <c r="B6273" s="0" t="s">
        <v>38</v>
      </c>
      <c r="C6273" s="0" t="s">
        <v>35</v>
      </c>
      <c r="D6273" s="9" t="n">
        <v>43900</v>
      </c>
      <c r="E6273" s="9" t="n">
        <v>43994</v>
      </c>
      <c r="F6273" s="9" t="n">
        <v>44019</v>
      </c>
      <c r="G6273" s="9" t="n">
        <v>44026</v>
      </c>
      <c r="H6273" s="10" t="s">
        <v>36</v>
      </c>
      <c r="I6273" s="0" t="n">
        <v>16</v>
      </c>
      <c r="J6273" s="0" t="n">
        <v>31</v>
      </c>
      <c r="K6273" s="0" t="n">
        <v>253</v>
      </c>
      <c r="L6273" s="0" t="n">
        <v>38</v>
      </c>
      <c r="M6273" s="0" t="n">
        <v>1</v>
      </c>
      <c r="N6273" s="11" t="n">
        <v>0.15</v>
      </c>
      <c r="O6273" s="12" t="n">
        <v>652.65</v>
      </c>
      <c r="P6273" s="12" t="n">
        <v>1279.7</v>
      </c>
      <c r="Q6273" s="12" t="n">
        <f aca="false">M6273*P6273*(1-N6273)</f>
        <v>1087.745</v>
      </c>
      <c r="R6273" s="12" t="n">
        <f aca="false">M6273*O6273</f>
        <v>652.65</v>
      </c>
      <c r="S6273" s="12" t="n">
        <f aca="false">Q6273-R6273</f>
        <v>435.095</v>
      </c>
      <c r="T6273" s="11" t="n">
        <f aca="false">IFERROR(S6273/Q6273,0)</f>
        <v>0.399997242000653</v>
      </c>
      <c r="U6273" s="13" t="n">
        <f aca="false">F6273-E6273</f>
        <v>25</v>
      </c>
      <c r="V6273" s="13" t="n">
        <f aca="false">G6273-F6273</f>
        <v>7</v>
      </c>
      <c r="W6273" s="13" t="n">
        <f aca="false">G6273-E6273</f>
        <v>32</v>
      </c>
      <c r="X6273" s="10" t="n">
        <f aca="false">YEAR(E6273)</f>
        <v>2020</v>
      </c>
      <c r="Y6273" s="0" t="str">
        <f aca="false">TEXT(E6273,"yyyy-mm")</f>
        <v>2020-06</v>
      </c>
      <c r="Z6273" s="0" t="str">
        <f aca="false">"Q"&amp;ROUNDUP(MONTH(E6273)/3,0)&amp;"-"&amp;YEAR(E6273)</f>
        <v>Q2-2020</v>
      </c>
    </row>
    <row r="6274" customFormat="false" ht="14.25" hidden="false" customHeight="false" outlineLevel="0" collapsed="false">
      <c r="A6274" s="0" t="s">
        <v>6316</v>
      </c>
      <c r="B6274" s="0" t="s">
        <v>34</v>
      </c>
      <c r="C6274" s="0" t="s">
        <v>46</v>
      </c>
      <c r="D6274" s="9" t="n">
        <v>43900</v>
      </c>
      <c r="E6274" s="9" t="n">
        <v>43994</v>
      </c>
      <c r="F6274" s="9" t="n">
        <v>44016</v>
      </c>
      <c r="G6274" s="9" t="n">
        <v>44026</v>
      </c>
      <c r="H6274" s="10" t="s">
        <v>36</v>
      </c>
      <c r="I6274" s="0" t="n">
        <v>5</v>
      </c>
      <c r="J6274" s="0" t="n">
        <v>36</v>
      </c>
      <c r="K6274" s="0" t="n">
        <v>283</v>
      </c>
      <c r="L6274" s="0" t="n">
        <v>41</v>
      </c>
      <c r="M6274" s="0" t="n">
        <v>6</v>
      </c>
      <c r="N6274" s="11" t="n">
        <v>0.05</v>
      </c>
      <c r="O6274" s="12" t="n">
        <v>1877.61</v>
      </c>
      <c r="P6274" s="12" t="n">
        <v>3028.4</v>
      </c>
      <c r="Q6274" s="12" t="n">
        <f aca="false">M6274*P6274*(1-N6274)</f>
        <v>17261.88</v>
      </c>
      <c r="R6274" s="12" t="n">
        <f aca="false">M6274*O6274</f>
        <v>11265.66</v>
      </c>
      <c r="S6274" s="12" t="n">
        <f aca="false">Q6274-R6274</f>
        <v>5996.22</v>
      </c>
      <c r="T6274" s="11" t="n">
        <f aca="false">IFERROR(S6274/Q6274,0)</f>
        <v>0.347367725879221</v>
      </c>
      <c r="U6274" s="13" t="n">
        <f aca="false">F6274-E6274</f>
        <v>22</v>
      </c>
      <c r="V6274" s="13" t="n">
        <f aca="false">G6274-F6274</f>
        <v>10</v>
      </c>
      <c r="W6274" s="13" t="n">
        <f aca="false">G6274-E6274</f>
        <v>32</v>
      </c>
      <c r="X6274" s="10" t="n">
        <f aca="false">YEAR(E6274)</f>
        <v>2020</v>
      </c>
      <c r="Y6274" s="0" t="str">
        <f aca="false">TEXT(E6274,"yyyy-mm")</f>
        <v>2020-06</v>
      </c>
      <c r="Z6274" s="0" t="str">
        <f aca="false">"Q"&amp;ROUNDUP(MONTH(E6274)/3,0)&amp;"-"&amp;YEAR(E6274)</f>
        <v>Q2-2020</v>
      </c>
    </row>
    <row r="6275" customFormat="false" ht="14.25" hidden="false" customHeight="false" outlineLevel="0" collapsed="false">
      <c r="A6275" s="0" t="s">
        <v>6317</v>
      </c>
      <c r="B6275" s="0" t="s">
        <v>38</v>
      </c>
      <c r="C6275" s="0" t="s">
        <v>48</v>
      </c>
      <c r="D6275" s="9" t="n">
        <v>43900</v>
      </c>
      <c r="E6275" s="9" t="n">
        <v>43994</v>
      </c>
      <c r="F6275" s="9" t="n">
        <v>44007</v>
      </c>
      <c r="G6275" s="9" t="n">
        <v>44012</v>
      </c>
      <c r="H6275" s="10" t="s">
        <v>36</v>
      </c>
      <c r="I6275" s="0" t="n">
        <v>13</v>
      </c>
      <c r="J6275" s="0" t="n">
        <v>38</v>
      </c>
      <c r="K6275" s="0" t="n">
        <v>47</v>
      </c>
      <c r="L6275" s="0" t="n">
        <v>43</v>
      </c>
      <c r="M6275" s="0" t="n">
        <v>5</v>
      </c>
      <c r="N6275" s="11" t="n">
        <v>0.075</v>
      </c>
      <c r="O6275" s="12" t="n">
        <v>855.46</v>
      </c>
      <c r="P6275" s="12" t="n">
        <v>1125.6</v>
      </c>
      <c r="Q6275" s="12" t="n">
        <f aca="false">M6275*P6275*(1-N6275)</f>
        <v>5205.9</v>
      </c>
      <c r="R6275" s="12" t="n">
        <f aca="false">M6275*O6275</f>
        <v>4277.3</v>
      </c>
      <c r="S6275" s="12" t="n">
        <f aca="false">Q6275-R6275</f>
        <v>928.6</v>
      </c>
      <c r="T6275" s="11" t="n">
        <f aca="false">IFERROR(S6275/Q6275,0)</f>
        <v>0.178374536583492</v>
      </c>
      <c r="U6275" s="13" t="n">
        <f aca="false">F6275-E6275</f>
        <v>13</v>
      </c>
      <c r="V6275" s="13" t="n">
        <f aca="false">G6275-F6275</f>
        <v>5</v>
      </c>
      <c r="W6275" s="13" t="n">
        <f aca="false">G6275-E6275</f>
        <v>18</v>
      </c>
      <c r="X6275" s="10" t="n">
        <f aca="false">YEAR(E6275)</f>
        <v>2020</v>
      </c>
      <c r="Y6275" s="0" t="str">
        <f aca="false">TEXT(E6275,"yyyy-mm")</f>
        <v>2020-06</v>
      </c>
      <c r="Z6275" s="0" t="str">
        <f aca="false">"Q"&amp;ROUNDUP(MONTH(E6275)/3,0)&amp;"-"&amp;YEAR(E6275)</f>
        <v>Q2-2020</v>
      </c>
    </row>
    <row r="6276" customFormat="false" ht="14.25" hidden="false" customHeight="false" outlineLevel="0" collapsed="false">
      <c r="A6276" s="0" t="s">
        <v>6318</v>
      </c>
      <c r="B6276" s="0" t="s">
        <v>34</v>
      </c>
      <c r="C6276" s="0" t="s">
        <v>39</v>
      </c>
      <c r="D6276" s="9" t="n">
        <v>43900</v>
      </c>
      <c r="E6276" s="9" t="n">
        <v>43994</v>
      </c>
      <c r="F6276" s="9" t="n">
        <v>44015</v>
      </c>
      <c r="G6276" s="9" t="n">
        <v>44016</v>
      </c>
      <c r="H6276" s="10" t="s">
        <v>36</v>
      </c>
      <c r="I6276" s="0" t="n">
        <v>10</v>
      </c>
      <c r="J6276" s="0" t="n">
        <v>20</v>
      </c>
      <c r="K6276" s="0" t="n">
        <v>159</v>
      </c>
      <c r="L6276" s="0" t="n">
        <v>24</v>
      </c>
      <c r="M6276" s="0" t="n">
        <v>2</v>
      </c>
      <c r="N6276" s="11" t="n">
        <v>0.4</v>
      </c>
      <c r="O6276" s="12" t="n">
        <v>407.03</v>
      </c>
      <c r="P6276" s="12" t="n">
        <v>904.5</v>
      </c>
      <c r="Q6276" s="12" t="n">
        <f aca="false">M6276*P6276*(1-N6276)</f>
        <v>1085.4</v>
      </c>
      <c r="R6276" s="12" t="n">
        <f aca="false">M6276*O6276</f>
        <v>814.06</v>
      </c>
      <c r="S6276" s="12" t="n">
        <f aca="false">Q6276-R6276</f>
        <v>271.34</v>
      </c>
      <c r="T6276" s="11" t="n">
        <f aca="false">IFERROR(S6276/Q6276,0)</f>
        <v>0.249990786806707</v>
      </c>
      <c r="U6276" s="13" t="n">
        <f aca="false">F6276-E6276</f>
        <v>21</v>
      </c>
      <c r="V6276" s="13" t="n">
        <f aca="false">G6276-F6276</f>
        <v>1</v>
      </c>
      <c r="W6276" s="13" t="n">
        <f aca="false">G6276-E6276</f>
        <v>22</v>
      </c>
      <c r="X6276" s="10" t="n">
        <f aca="false">YEAR(E6276)</f>
        <v>2020</v>
      </c>
      <c r="Y6276" s="0" t="str">
        <f aca="false">TEXT(E6276,"yyyy-mm")</f>
        <v>2020-06</v>
      </c>
      <c r="Z6276" s="0" t="str">
        <f aca="false">"Q"&amp;ROUNDUP(MONTH(E6276)/3,0)&amp;"-"&amp;YEAR(E6276)</f>
        <v>Q2-2020</v>
      </c>
    </row>
    <row r="6277" customFormat="false" ht="14.25" hidden="false" customHeight="false" outlineLevel="0" collapsed="false">
      <c r="A6277" s="0" t="s">
        <v>6319</v>
      </c>
      <c r="B6277" s="0" t="s">
        <v>38</v>
      </c>
      <c r="C6277" s="0" t="s">
        <v>46</v>
      </c>
      <c r="D6277" s="9" t="n">
        <v>43900</v>
      </c>
      <c r="E6277" s="9" t="n">
        <v>43994</v>
      </c>
      <c r="F6277" s="9" t="n">
        <v>44016</v>
      </c>
      <c r="G6277" s="9" t="n">
        <v>44025</v>
      </c>
      <c r="H6277" s="10" t="s">
        <v>36</v>
      </c>
      <c r="I6277" s="0" t="n">
        <v>13</v>
      </c>
      <c r="J6277" s="0" t="n">
        <v>4</v>
      </c>
      <c r="K6277" s="0" t="n">
        <v>307</v>
      </c>
      <c r="L6277" s="0" t="n">
        <v>15</v>
      </c>
      <c r="M6277" s="0" t="n">
        <v>4</v>
      </c>
      <c r="N6277" s="11" t="n">
        <v>0.15</v>
      </c>
      <c r="O6277" s="12" t="n">
        <v>970.16</v>
      </c>
      <c r="P6277" s="12" t="n">
        <v>2425.4</v>
      </c>
      <c r="Q6277" s="12" t="n">
        <f aca="false">M6277*P6277*(1-N6277)</f>
        <v>8246.36</v>
      </c>
      <c r="R6277" s="12" t="n">
        <f aca="false">M6277*O6277</f>
        <v>3880.64</v>
      </c>
      <c r="S6277" s="12" t="n">
        <f aca="false">Q6277-R6277</f>
        <v>4365.72</v>
      </c>
      <c r="T6277" s="11" t="n">
        <f aca="false">IFERROR(S6277/Q6277,0)</f>
        <v>0.529411764705883</v>
      </c>
      <c r="U6277" s="13" t="n">
        <f aca="false">F6277-E6277</f>
        <v>22</v>
      </c>
      <c r="V6277" s="13" t="n">
        <f aca="false">G6277-F6277</f>
        <v>9</v>
      </c>
      <c r="W6277" s="13" t="n">
        <f aca="false">G6277-E6277</f>
        <v>31</v>
      </c>
      <c r="X6277" s="10" t="n">
        <f aca="false">YEAR(E6277)</f>
        <v>2020</v>
      </c>
      <c r="Y6277" s="0" t="str">
        <f aca="false">TEXT(E6277,"yyyy-mm")</f>
        <v>2020-06</v>
      </c>
      <c r="Z6277" s="0" t="str">
        <f aca="false">"Q"&amp;ROUNDUP(MONTH(E6277)/3,0)&amp;"-"&amp;YEAR(E6277)</f>
        <v>Q2-2020</v>
      </c>
    </row>
    <row r="6278" customFormat="false" ht="14.25" hidden="false" customHeight="false" outlineLevel="0" collapsed="false">
      <c r="A6278" s="0" t="s">
        <v>6320</v>
      </c>
      <c r="B6278" s="0" t="s">
        <v>34</v>
      </c>
      <c r="C6278" s="0" t="s">
        <v>39</v>
      </c>
      <c r="D6278" s="9" t="n">
        <v>43900</v>
      </c>
      <c r="E6278" s="9" t="n">
        <v>43995</v>
      </c>
      <c r="F6278" s="9" t="n">
        <v>44008</v>
      </c>
      <c r="G6278" s="9" t="n">
        <v>44011</v>
      </c>
      <c r="H6278" s="10" t="s">
        <v>36</v>
      </c>
      <c r="I6278" s="0" t="n">
        <v>5</v>
      </c>
      <c r="J6278" s="0" t="n">
        <v>18</v>
      </c>
      <c r="K6278" s="0" t="n">
        <v>131</v>
      </c>
      <c r="L6278" s="0" t="n">
        <v>4</v>
      </c>
      <c r="M6278" s="0" t="n">
        <v>2</v>
      </c>
      <c r="N6278" s="11" t="n">
        <v>0.1</v>
      </c>
      <c r="O6278" s="12" t="n">
        <v>4032.86</v>
      </c>
      <c r="P6278" s="12" t="n">
        <v>5601.2</v>
      </c>
      <c r="Q6278" s="12" t="n">
        <f aca="false">M6278*P6278*(1-N6278)</f>
        <v>10082.16</v>
      </c>
      <c r="R6278" s="12" t="n">
        <f aca="false">M6278*O6278</f>
        <v>8065.72</v>
      </c>
      <c r="S6278" s="12" t="n">
        <f aca="false">Q6278-R6278</f>
        <v>2016.44</v>
      </c>
      <c r="T6278" s="11" t="n">
        <f aca="false">IFERROR(S6278/Q6278,0)</f>
        <v>0.200000793480762</v>
      </c>
      <c r="U6278" s="13" t="n">
        <f aca="false">F6278-E6278</f>
        <v>13</v>
      </c>
      <c r="V6278" s="13" t="n">
        <f aca="false">G6278-F6278</f>
        <v>3</v>
      </c>
      <c r="W6278" s="13" t="n">
        <f aca="false">G6278-E6278</f>
        <v>16</v>
      </c>
      <c r="X6278" s="10" t="n">
        <f aca="false">YEAR(E6278)</f>
        <v>2020</v>
      </c>
      <c r="Y6278" s="0" t="str">
        <f aca="false">TEXT(E6278,"yyyy-mm")</f>
        <v>2020-06</v>
      </c>
      <c r="Z6278" s="0" t="str">
        <f aca="false">"Q"&amp;ROUNDUP(MONTH(E6278)/3,0)&amp;"-"&amp;YEAR(E6278)</f>
        <v>Q2-2020</v>
      </c>
    </row>
    <row r="6279" customFormat="false" ht="14.25" hidden="false" customHeight="false" outlineLevel="0" collapsed="false">
      <c r="A6279" s="0" t="s">
        <v>6321</v>
      </c>
      <c r="B6279" s="0" t="s">
        <v>38</v>
      </c>
      <c r="C6279" s="0" t="s">
        <v>39</v>
      </c>
      <c r="D6279" s="9" t="n">
        <v>43900</v>
      </c>
      <c r="E6279" s="9" t="n">
        <v>43995</v>
      </c>
      <c r="F6279" s="9" t="n">
        <v>44003</v>
      </c>
      <c r="G6279" s="9" t="n">
        <v>44011</v>
      </c>
      <c r="H6279" s="10" t="s">
        <v>36</v>
      </c>
      <c r="I6279" s="0" t="n">
        <v>20</v>
      </c>
      <c r="J6279" s="0" t="n">
        <v>1</v>
      </c>
      <c r="K6279" s="0" t="n">
        <v>193</v>
      </c>
      <c r="L6279" s="0" t="n">
        <v>13</v>
      </c>
      <c r="M6279" s="0" t="n">
        <v>4</v>
      </c>
      <c r="N6279" s="11" t="n">
        <v>0.15</v>
      </c>
      <c r="O6279" s="12" t="n">
        <v>1308.91</v>
      </c>
      <c r="P6279" s="12" t="n">
        <v>1768.8</v>
      </c>
      <c r="Q6279" s="12" t="n">
        <f aca="false">M6279*P6279*(1-N6279)</f>
        <v>6013.92</v>
      </c>
      <c r="R6279" s="12" t="n">
        <f aca="false">M6279*O6279</f>
        <v>5235.64</v>
      </c>
      <c r="S6279" s="12" t="n">
        <f aca="false">Q6279-R6279</f>
        <v>778.28</v>
      </c>
      <c r="T6279" s="11" t="n">
        <f aca="false">IFERROR(S6279/Q6279,0)</f>
        <v>0.129413094953042</v>
      </c>
      <c r="U6279" s="13" t="n">
        <f aca="false">F6279-E6279</f>
        <v>8</v>
      </c>
      <c r="V6279" s="13" t="n">
        <f aca="false">G6279-F6279</f>
        <v>8</v>
      </c>
      <c r="W6279" s="13" t="n">
        <f aca="false">G6279-E6279</f>
        <v>16</v>
      </c>
      <c r="X6279" s="10" t="n">
        <f aca="false">YEAR(E6279)</f>
        <v>2020</v>
      </c>
      <c r="Y6279" s="0" t="str">
        <f aca="false">TEXT(E6279,"yyyy-mm")</f>
        <v>2020-06</v>
      </c>
      <c r="Z6279" s="0" t="str">
        <f aca="false">"Q"&amp;ROUNDUP(MONTH(E6279)/3,0)&amp;"-"&amp;YEAR(E6279)</f>
        <v>Q2-2020</v>
      </c>
    </row>
    <row r="6280" customFormat="false" ht="14.25" hidden="false" customHeight="false" outlineLevel="0" collapsed="false">
      <c r="A6280" s="0" t="s">
        <v>6322</v>
      </c>
      <c r="B6280" s="0" t="s">
        <v>34</v>
      </c>
      <c r="C6280" s="0" t="s">
        <v>48</v>
      </c>
      <c r="D6280" s="9" t="n">
        <v>43900</v>
      </c>
      <c r="E6280" s="9" t="n">
        <v>43995</v>
      </c>
      <c r="F6280" s="9" t="n">
        <v>44012</v>
      </c>
      <c r="G6280" s="9" t="n">
        <v>44017</v>
      </c>
      <c r="H6280" s="10" t="s">
        <v>36</v>
      </c>
      <c r="I6280" s="0" t="n">
        <v>4</v>
      </c>
      <c r="J6280" s="0" t="n">
        <v>13</v>
      </c>
      <c r="K6280" s="0" t="n">
        <v>8</v>
      </c>
      <c r="L6280" s="0" t="n">
        <v>33</v>
      </c>
      <c r="M6280" s="0" t="n">
        <v>3</v>
      </c>
      <c r="N6280" s="11" t="n">
        <v>0.1</v>
      </c>
      <c r="O6280" s="12" t="n">
        <v>726.95</v>
      </c>
      <c r="P6280" s="12" t="n">
        <v>1038.5</v>
      </c>
      <c r="Q6280" s="12" t="n">
        <f aca="false">M6280*P6280*(1-N6280)</f>
        <v>2803.95</v>
      </c>
      <c r="R6280" s="12" t="n">
        <f aca="false">M6280*O6280</f>
        <v>2180.85</v>
      </c>
      <c r="S6280" s="12" t="n">
        <f aca="false">Q6280-R6280</f>
        <v>623.1</v>
      </c>
      <c r="T6280" s="11" t="n">
        <f aca="false">IFERROR(S6280/Q6280,0)</f>
        <v>0.222222222222222</v>
      </c>
      <c r="U6280" s="13" t="n">
        <f aca="false">F6280-E6280</f>
        <v>17</v>
      </c>
      <c r="V6280" s="13" t="n">
        <f aca="false">G6280-F6280</f>
        <v>5</v>
      </c>
      <c r="W6280" s="13" t="n">
        <f aca="false">G6280-E6280</f>
        <v>22</v>
      </c>
      <c r="X6280" s="10" t="n">
        <f aca="false">YEAR(E6280)</f>
        <v>2020</v>
      </c>
      <c r="Y6280" s="0" t="str">
        <f aca="false">TEXT(E6280,"yyyy-mm")</f>
        <v>2020-06</v>
      </c>
      <c r="Z6280" s="0" t="str">
        <f aca="false">"Q"&amp;ROUNDUP(MONTH(E6280)/3,0)&amp;"-"&amp;YEAR(E6280)</f>
        <v>Q2-2020</v>
      </c>
    </row>
    <row r="6281" customFormat="false" ht="14.25" hidden="false" customHeight="false" outlineLevel="0" collapsed="false">
      <c r="A6281" s="0" t="s">
        <v>6323</v>
      </c>
      <c r="B6281" s="0" t="s">
        <v>41</v>
      </c>
      <c r="C6281" s="0" t="s">
        <v>58</v>
      </c>
      <c r="D6281" s="9" t="n">
        <v>43900</v>
      </c>
      <c r="E6281" s="9" t="n">
        <v>43995</v>
      </c>
      <c r="F6281" s="9" t="n">
        <v>44013</v>
      </c>
      <c r="G6281" s="9" t="n">
        <v>44022</v>
      </c>
      <c r="H6281" s="10" t="s">
        <v>36</v>
      </c>
      <c r="I6281" s="0" t="n">
        <v>22</v>
      </c>
      <c r="J6281" s="0" t="n">
        <v>39</v>
      </c>
      <c r="K6281" s="0" t="n">
        <v>356</v>
      </c>
      <c r="L6281" s="0" t="n">
        <v>7</v>
      </c>
      <c r="M6281" s="0" t="n">
        <v>1</v>
      </c>
      <c r="N6281" s="11" t="n">
        <v>0.05</v>
      </c>
      <c r="O6281" s="12" t="n">
        <v>587.93</v>
      </c>
      <c r="P6281" s="12" t="n">
        <v>904.5</v>
      </c>
      <c r="Q6281" s="12" t="n">
        <f aca="false">M6281*P6281*(1-N6281)</f>
        <v>859.275</v>
      </c>
      <c r="R6281" s="12" t="n">
        <f aca="false">M6281*O6281</f>
        <v>587.93</v>
      </c>
      <c r="S6281" s="12" t="n">
        <f aca="false">Q6281-R6281</f>
        <v>271.345</v>
      </c>
      <c r="T6281" s="11" t="n">
        <f aca="false">IFERROR(S6281/Q6281,0)</f>
        <v>0.315783654825289</v>
      </c>
      <c r="U6281" s="13" t="n">
        <f aca="false">F6281-E6281</f>
        <v>18</v>
      </c>
      <c r="V6281" s="13" t="n">
        <f aca="false">G6281-F6281</f>
        <v>9</v>
      </c>
      <c r="W6281" s="13" t="n">
        <f aca="false">G6281-E6281</f>
        <v>27</v>
      </c>
      <c r="X6281" s="10" t="n">
        <f aca="false">YEAR(E6281)</f>
        <v>2020</v>
      </c>
      <c r="Y6281" s="0" t="str">
        <f aca="false">TEXT(E6281,"yyyy-mm")</f>
        <v>2020-06</v>
      </c>
      <c r="Z6281" s="0" t="str">
        <f aca="false">"Q"&amp;ROUNDUP(MONTH(E6281)/3,0)&amp;"-"&amp;YEAR(E6281)</f>
        <v>Q2-2020</v>
      </c>
    </row>
    <row r="6282" customFormat="false" ht="14.25" hidden="false" customHeight="false" outlineLevel="0" collapsed="false">
      <c r="A6282" s="0" t="s">
        <v>6324</v>
      </c>
      <c r="B6282" s="0" t="s">
        <v>38</v>
      </c>
      <c r="C6282" s="0" t="s">
        <v>39</v>
      </c>
      <c r="D6282" s="9" t="n">
        <v>43900</v>
      </c>
      <c r="E6282" s="9" t="n">
        <v>43995</v>
      </c>
      <c r="F6282" s="9" t="n">
        <v>44008</v>
      </c>
      <c r="G6282" s="9" t="n">
        <v>44011</v>
      </c>
      <c r="H6282" s="10" t="s">
        <v>36</v>
      </c>
      <c r="I6282" s="0" t="n">
        <v>12</v>
      </c>
      <c r="J6282" s="0" t="n">
        <v>37</v>
      </c>
      <c r="K6282" s="0" t="n">
        <v>187</v>
      </c>
      <c r="L6282" s="0" t="n">
        <v>31</v>
      </c>
      <c r="M6282" s="0" t="n">
        <v>7</v>
      </c>
      <c r="N6282" s="11" t="n">
        <v>0.05</v>
      </c>
      <c r="O6282" s="12" t="n">
        <v>1271.86</v>
      </c>
      <c r="P6282" s="12" t="n">
        <v>3102.1</v>
      </c>
      <c r="Q6282" s="12" t="n">
        <f aca="false">M6282*P6282*(1-N6282)</f>
        <v>20628.965</v>
      </c>
      <c r="R6282" s="12" t="n">
        <f aca="false">M6282*O6282</f>
        <v>8903.02</v>
      </c>
      <c r="S6282" s="12" t="n">
        <f aca="false">Q6282-R6282</f>
        <v>11725.945</v>
      </c>
      <c r="T6282" s="11" t="n">
        <f aca="false">IFERROR(S6282/Q6282,0)</f>
        <v>0.568421391960285</v>
      </c>
      <c r="U6282" s="13" t="n">
        <f aca="false">F6282-E6282</f>
        <v>13</v>
      </c>
      <c r="V6282" s="13" t="n">
        <f aca="false">G6282-F6282</f>
        <v>3</v>
      </c>
      <c r="W6282" s="13" t="n">
        <f aca="false">G6282-E6282</f>
        <v>16</v>
      </c>
      <c r="X6282" s="10" t="n">
        <f aca="false">YEAR(E6282)</f>
        <v>2020</v>
      </c>
      <c r="Y6282" s="0" t="str">
        <f aca="false">TEXT(E6282,"yyyy-mm")</f>
        <v>2020-06</v>
      </c>
      <c r="Z6282" s="0" t="str">
        <f aca="false">"Q"&amp;ROUNDUP(MONTH(E6282)/3,0)&amp;"-"&amp;YEAR(E6282)</f>
        <v>Q2-2020</v>
      </c>
    </row>
    <row r="6283" customFormat="false" ht="14.25" hidden="false" customHeight="false" outlineLevel="0" collapsed="false">
      <c r="A6283" s="0" t="s">
        <v>6325</v>
      </c>
      <c r="B6283" s="0" t="s">
        <v>38</v>
      </c>
      <c r="C6283" s="0" t="s">
        <v>35</v>
      </c>
      <c r="D6283" s="9" t="n">
        <v>43900</v>
      </c>
      <c r="E6283" s="9" t="n">
        <v>43995</v>
      </c>
      <c r="F6283" s="9" t="n">
        <v>44020</v>
      </c>
      <c r="G6283" s="9" t="n">
        <v>44022</v>
      </c>
      <c r="H6283" s="10" t="s">
        <v>36</v>
      </c>
      <c r="I6283" s="0" t="n">
        <v>15</v>
      </c>
      <c r="J6283" s="0" t="n">
        <v>42</v>
      </c>
      <c r="K6283" s="0" t="n">
        <v>245</v>
      </c>
      <c r="L6283" s="0" t="n">
        <v>38</v>
      </c>
      <c r="M6283" s="0" t="n">
        <v>7</v>
      </c>
      <c r="N6283" s="11" t="n">
        <v>0.075</v>
      </c>
      <c r="O6283" s="12" t="n">
        <v>1223.29</v>
      </c>
      <c r="P6283" s="12" t="n">
        <v>2398.6</v>
      </c>
      <c r="Q6283" s="12" t="n">
        <f aca="false">M6283*P6283*(1-N6283)</f>
        <v>15530.935</v>
      </c>
      <c r="R6283" s="12" t="n">
        <f aca="false">M6283*O6283</f>
        <v>8563.03</v>
      </c>
      <c r="S6283" s="12" t="n">
        <f aca="false">Q6283-R6283</f>
        <v>6967.905</v>
      </c>
      <c r="T6283" s="11" t="n">
        <f aca="false">IFERROR(S6283/Q6283,0)</f>
        <v>0.448646845795182</v>
      </c>
      <c r="U6283" s="13" t="n">
        <f aca="false">F6283-E6283</f>
        <v>25</v>
      </c>
      <c r="V6283" s="13" t="n">
        <f aca="false">G6283-F6283</f>
        <v>2</v>
      </c>
      <c r="W6283" s="13" t="n">
        <f aca="false">G6283-E6283</f>
        <v>27</v>
      </c>
      <c r="X6283" s="10" t="n">
        <f aca="false">YEAR(E6283)</f>
        <v>2020</v>
      </c>
      <c r="Y6283" s="0" t="str">
        <f aca="false">TEXT(E6283,"yyyy-mm")</f>
        <v>2020-06</v>
      </c>
      <c r="Z6283" s="0" t="str">
        <f aca="false">"Q"&amp;ROUNDUP(MONTH(E6283)/3,0)&amp;"-"&amp;YEAR(E6283)</f>
        <v>Q2-2020</v>
      </c>
    </row>
    <row r="6284" customFormat="false" ht="14.25" hidden="false" customHeight="false" outlineLevel="0" collapsed="false">
      <c r="A6284" s="0" t="s">
        <v>6326</v>
      </c>
      <c r="B6284" s="0" t="s">
        <v>34</v>
      </c>
      <c r="C6284" s="0" t="s">
        <v>48</v>
      </c>
      <c r="D6284" s="9" t="n">
        <v>43900</v>
      </c>
      <c r="E6284" s="9" t="n">
        <v>43995</v>
      </c>
      <c r="F6284" s="9" t="n">
        <v>44012</v>
      </c>
      <c r="G6284" s="9" t="n">
        <v>44019</v>
      </c>
      <c r="H6284" s="10" t="s">
        <v>36</v>
      </c>
      <c r="I6284" s="0" t="n">
        <v>2</v>
      </c>
      <c r="J6284" s="0" t="n">
        <v>17</v>
      </c>
      <c r="K6284" s="0" t="n">
        <v>22</v>
      </c>
      <c r="L6284" s="0" t="n">
        <v>31</v>
      </c>
      <c r="M6284" s="0" t="n">
        <v>1</v>
      </c>
      <c r="N6284" s="11" t="n">
        <v>0.1</v>
      </c>
      <c r="O6284" s="12" t="n">
        <v>2207.72</v>
      </c>
      <c r="P6284" s="12" t="n">
        <v>2659.9</v>
      </c>
      <c r="Q6284" s="12" t="n">
        <f aca="false">M6284*P6284*(1-N6284)</f>
        <v>2393.91</v>
      </c>
      <c r="R6284" s="12" t="n">
        <f aca="false">M6284*O6284</f>
        <v>2207.72</v>
      </c>
      <c r="S6284" s="12" t="n">
        <f aca="false">Q6284-R6284</f>
        <v>186.190000000001</v>
      </c>
      <c r="T6284" s="11" t="n">
        <f aca="false">IFERROR(S6284/Q6284,0)</f>
        <v>0.0777765245978339</v>
      </c>
      <c r="U6284" s="13" t="n">
        <f aca="false">F6284-E6284</f>
        <v>17</v>
      </c>
      <c r="V6284" s="13" t="n">
        <f aca="false">G6284-F6284</f>
        <v>7</v>
      </c>
      <c r="W6284" s="13" t="n">
        <f aca="false">G6284-E6284</f>
        <v>24</v>
      </c>
      <c r="X6284" s="10" t="n">
        <f aca="false">YEAR(E6284)</f>
        <v>2020</v>
      </c>
      <c r="Y6284" s="0" t="str">
        <f aca="false">TEXT(E6284,"yyyy-mm")</f>
        <v>2020-06</v>
      </c>
      <c r="Z6284" s="0" t="str">
        <f aca="false">"Q"&amp;ROUNDUP(MONTH(E6284)/3,0)&amp;"-"&amp;YEAR(E6284)</f>
        <v>Q2-2020</v>
      </c>
    </row>
    <row r="6285" customFormat="false" ht="14.25" hidden="false" customHeight="false" outlineLevel="0" collapsed="false">
      <c r="A6285" s="0" t="s">
        <v>6327</v>
      </c>
      <c r="B6285" s="0" t="s">
        <v>34</v>
      </c>
      <c r="C6285" s="0" t="s">
        <v>46</v>
      </c>
      <c r="D6285" s="9" t="n">
        <v>43900</v>
      </c>
      <c r="E6285" s="9" t="n">
        <v>43996</v>
      </c>
      <c r="F6285" s="9" t="n">
        <v>44002</v>
      </c>
      <c r="G6285" s="9" t="n">
        <v>44007</v>
      </c>
      <c r="H6285" s="10" t="s">
        <v>36</v>
      </c>
      <c r="I6285" s="0" t="n">
        <v>8</v>
      </c>
      <c r="J6285" s="0" t="n">
        <v>17</v>
      </c>
      <c r="K6285" s="0" t="n">
        <v>266</v>
      </c>
      <c r="L6285" s="0" t="n">
        <v>38</v>
      </c>
      <c r="M6285" s="0" t="n">
        <v>3</v>
      </c>
      <c r="N6285" s="11" t="n">
        <v>0.05</v>
      </c>
      <c r="O6285" s="12" t="n">
        <v>810.43</v>
      </c>
      <c r="P6285" s="12" t="n">
        <v>1266.3</v>
      </c>
      <c r="Q6285" s="12" t="n">
        <f aca="false">M6285*P6285*(1-N6285)</f>
        <v>3608.955</v>
      </c>
      <c r="R6285" s="12" t="n">
        <f aca="false">M6285*O6285</f>
        <v>2431.29</v>
      </c>
      <c r="S6285" s="12" t="n">
        <f aca="false">Q6285-R6285</f>
        <v>1177.665</v>
      </c>
      <c r="T6285" s="11" t="n">
        <f aca="false">IFERROR(S6285/Q6285,0)</f>
        <v>0.326317452004805</v>
      </c>
      <c r="U6285" s="13" t="n">
        <f aca="false">F6285-E6285</f>
        <v>6</v>
      </c>
      <c r="V6285" s="13" t="n">
        <f aca="false">G6285-F6285</f>
        <v>5</v>
      </c>
      <c r="W6285" s="13" t="n">
        <f aca="false">G6285-E6285</f>
        <v>11</v>
      </c>
      <c r="X6285" s="10" t="n">
        <f aca="false">YEAR(E6285)</f>
        <v>2020</v>
      </c>
      <c r="Y6285" s="0" t="str">
        <f aca="false">TEXT(E6285,"yyyy-mm")</f>
        <v>2020-06</v>
      </c>
      <c r="Z6285" s="0" t="str">
        <f aca="false">"Q"&amp;ROUNDUP(MONTH(E6285)/3,0)&amp;"-"&amp;YEAR(E6285)</f>
        <v>Q2-2020</v>
      </c>
    </row>
    <row r="6286" customFormat="false" ht="14.25" hidden="false" customHeight="false" outlineLevel="0" collapsed="false">
      <c r="A6286" s="0" t="s">
        <v>6328</v>
      </c>
      <c r="B6286" s="0" t="s">
        <v>38</v>
      </c>
      <c r="C6286" s="0" t="s">
        <v>46</v>
      </c>
      <c r="D6286" s="9" t="n">
        <v>43900</v>
      </c>
      <c r="E6286" s="9" t="n">
        <v>43996</v>
      </c>
      <c r="F6286" s="9" t="n">
        <v>44015</v>
      </c>
      <c r="G6286" s="9" t="n">
        <v>44024</v>
      </c>
      <c r="H6286" s="10" t="s">
        <v>36</v>
      </c>
      <c r="I6286" s="0" t="n">
        <v>14</v>
      </c>
      <c r="J6286" s="0" t="n">
        <v>49</v>
      </c>
      <c r="K6286" s="0" t="n">
        <v>323</v>
      </c>
      <c r="L6286" s="0" t="n">
        <v>10</v>
      </c>
      <c r="M6286" s="0" t="n">
        <v>3</v>
      </c>
      <c r="N6286" s="11" t="n">
        <v>0.05</v>
      </c>
      <c r="O6286" s="12" t="n">
        <v>2715.51</v>
      </c>
      <c r="P6286" s="12" t="n">
        <v>3879.3</v>
      </c>
      <c r="Q6286" s="12" t="n">
        <f aca="false">M6286*P6286*(1-N6286)</f>
        <v>11056.005</v>
      </c>
      <c r="R6286" s="12" t="n">
        <f aca="false">M6286*O6286</f>
        <v>8146.53</v>
      </c>
      <c r="S6286" s="12" t="n">
        <f aca="false">Q6286-R6286</f>
        <v>2909.475</v>
      </c>
      <c r="T6286" s="11" t="n">
        <f aca="false">IFERROR(S6286/Q6286,0)</f>
        <v>0.263157894736842</v>
      </c>
      <c r="U6286" s="13" t="n">
        <f aca="false">F6286-E6286</f>
        <v>19</v>
      </c>
      <c r="V6286" s="13" t="n">
        <f aca="false">G6286-F6286</f>
        <v>9</v>
      </c>
      <c r="W6286" s="13" t="n">
        <f aca="false">G6286-E6286</f>
        <v>28</v>
      </c>
      <c r="X6286" s="10" t="n">
        <f aca="false">YEAR(E6286)</f>
        <v>2020</v>
      </c>
      <c r="Y6286" s="0" t="str">
        <f aca="false">TEXT(E6286,"yyyy-mm")</f>
        <v>2020-06</v>
      </c>
      <c r="Z6286" s="0" t="str">
        <f aca="false">"Q"&amp;ROUNDUP(MONTH(E6286)/3,0)&amp;"-"&amp;YEAR(E6286)</f>
        <v>Q2-2020</v>
      </c>
    </row>
    <row r="6287" customFormat="false" ht="14.25" hidden="false" customHeight="false" outlineLevel="0" collapsed="false">
      <c r="A6287" s="0" t="s">
        <v>6329</v>
      </c>
      <c r="B6287" s="0" t="s">
        <v>43</v>
      </c>
      <c r="C6287" s="0" t="s">
        <v>58</v>
      </c>
      <c r="D6287" s="9" t="n">
        <v>43900</v>
      </c>
      <c r="E6287" s="9" t="n">
        <v>43996</v>
      </c>
      <c r="F6287" s="9" t="n">
        <v>44021</v>
      </c>
      <c r="G6287" s="9" t="n">
        <v>44026</v>
      </c>
      <c r="H6287" s="10" t="s">
        <v>36</v>
      </c>
      <c r="I6287" s="0" t="n">
        <v>28</v>
      </c>
      <c r="J6287" s="0" t="n">
        <v>27</v>
      </c>
      <c r="K6287" s="0" t="n">
        <v>334</v>
      </c>
      <c r="L6287" s="0" t="n">
        <v>32</v>
      </c>
      <c r="M6287" s="0" t="n">
        <v>4</v>
      </c>
      <c r="N6287" s="11" t="n">
        <v>0.1</v>
      </c>
      <c r="O6287" s="12" t="n">
        <v>1323.92</v>
      </c>
      <c r="P6287" s="12" t="n">
        <v>1742</v>
      </c>
      <c r="Q6287" s="12" t="n">
        <f aca="false">M6287*P6287*(1-N6287)</f>
        <v>6271.2</v>
      </c>
      <c r="R6287" s="12" t="n">
        <f aca="false">M6287*O6287</f>
        <v>5295.68</v>
      </c>
      <c r="S6287" s="12" t="n">
        <f aca="false">Q6287-R6287</f>
        <v>975.52</v>
      </c>
      <c r="T6287" s="11" t="n">
        <f aca="false">IFERROR(S6287/Q6287,0)</f>
        <v>0.155555555555555</v>
      </c>
      <c r="U6287" s="13" t="n">
        <f aca="false">F6287-E6287</f>
        <v>25</v>
      </c>
      <c r="V6287" s="13" t="n">
        <f aca="false">G6287-F6287</f>
        <v>5</v>
      </c>
      <c r="W6287" s="13" t="n">
        <f aca="false">G6287-E6287</f>
        <v>30</v>
      </c>
      <c r="X6287" s="10" t="n">
        <f aca="false">YEAR(E6287)</f>
        <v>2020</v>
      </c>
      <c r="Y6287" s="0" t="str">
        <f aca="false">TEXT(E6287,"yyyy-mm")</f>
        <v>2020-06</v>
      </c>
      <c r="Z6287" s="0" t="str">
        <f aca="false">"Q"&amp;ROUNDUP(MONTH(E6287)/3,0)&amp;"-"&amp;YEAR(E6287)</f>
        <v>Q2-2020</v>
      </c>
    </row>
    <row r="6288" customFormat="false" ht="14.25" hidden="false" customHeight="false" outlineLevel="0" collapsed="false">
      <c r="A6288" s="0" t="s">
        <v>6330</v>
      </c>
      <c r="B6288" s="0" t="s">
        <v>34</v>
      </c>
      <c r="C6288" s="0" t="s">
        <v>39</v>
      </c>
      <c r="D6288" s="9" t="n">
        <v>43900</v>
      </c>
      <c r="E6288" s="9" t="n">
        <v>43996</v>
      </c>
      <c r="F6288" s="9" t="n">
        <v>44023</v>
      </c>
      <c r="G6288" s="9" t="n">
        <v>44029</v>
      </c>
      <c r="H6288" s="10" t="s">
        <v>36</v>
      </c>
      <c r="I6288" s="0" t="n">
        <v>3</v>
      </c>
      <c r="J6288" s="0" t="n">
        <v>4</v>
      </c>
      <c r="K6288" s="0" t="n">
        <v>195</v>
      </c>
      <c r="L6288" s="0" t="n">
        <v>36</v>
      </c>
      <c r="M6288" s="0" t="n">
        <v>3</v>
      </c>
      <c r="N6288" s="11" t="n">
        <v>0.1</v>
      </c>
      <c r="O6288" s="12" t="n">
        <v>1751.11</v>
      </c>
      <c r="P6288" s="12" t="n">
        <v>3242.8</v>
      </c>
      <c r="Q6288" s="12" t="n">
        <f aca="false">M6288*P6288*(1-N6288)</f>
        <v>8755.56</v>
      </c>
      <c r="R6288" s="12" t="n">
        <f aca="false">M6288*O6288</f>
        <v>5253.33</v>
      </c>
      <c r="S6288" s="12" t="n">
        <f aca="false">Q6288-R6288</f>
        <v>3502.23</v>
      </c>
      <c r="T6288" s="11" t="n">
        <f aca="false">IFERROR(S6288/Q6288,0)</f>
        <v>0.40000068527884</v>
      </c>
      <c r="U6288" s="13" t="n">
        <f aca="false">F6288-E6288</f>
        <v>27</v>
      </c>
      <c r="V6288" s="13" t="n">
        <f aca="false">G6288-F6288</f>
        <v>6</v>
      </c>
      <c r="W6288" s="13" t="n">
        <f aca="false">G6288-E6288</f>
        <v>33</v>
      </c>
      <c r="X6288" s="10" t="n">
        <f aca="false">YEAR(E6288)</f>
        <v>2020</v>
      </c>
      <c r="Y6288" s="0" t="str">
        <f aca="false">TEXT(E6288,"yyyy-mm")</f>
        <v>2020-06</v>
      </c>
      <c r="Z6288" s="0" t="str">
        <f aca="false">"Q"&amp;ROUNDUP(MONTH(E6288)/3,0)&amp;"-"&amp;YEAR(E6288)</f>
        <v>Q2-2020</v>
      </c>
    </row>
    <row r="6289" customFormat="false" ht="14.25" hidden="false" customHeight="false" outlineLevel="0" collapsed="false">
      <c r="A6289" s="0" t="s">
        <v>6331</v>
      </c>
      <c r="B6289" s="0" t="s">
        <v>34</v>
      </c>
      <c r="C6289" s="0" t="s">
        <v>58</v>
      </c>
      <c r="D6289" s="9" t="n">
        <v>43900</v>
      </c>
      <c r="E6289" s="9" t="n">
        <v>43996</v>
      </c>
      <c r="F6289" s="9" t="n">
        <v>44017</v>
      </c>
      <c r="G6289" s="9" t="n">
        <v>44022</v>
      </c>
      <c r="H6289" s="10" t="s">
        <v>36</v>
      </c>
      <c r="I6289" s="0" t="n">
        <v>1</v>
      </c>
      <c r="J6289" s="0" t="n">
        <v>34</v>
      </c>
      <c r="K6289" s="0" t="n">
        <v>356</v>
      </c>
      <c r="L6289" s="0" t="n">
        <v>37</v>
      </c>
      <c r="M6289" s="0" t="n">
        <v>7</v>
      </c>
      <c r="N6289" s="11" t="n">
        <v>0.05</v>
      </c>
      <c r="O6289" s="12" t="n">
        <v>715.29</v>
      </c>
      <c r="P6289" s="12" t="n">
        <v>1051.9</v>
      </c>
      <c r="Q6289" s="12" t="n">
        <f aca="false">M6289*P6289*(1-N6289)</f>
        <v>6995.135</v>
      </c>
      <c r="R6289" s="12" t="n">
        <f aca="false">M6289*O6289</f>
        <v>5007.03</v>
      </c>
      <c r="S6289" s="12" t="n">
        <f aca="false">Q6289-R6289</f>
        <v>1988.105</v>
      </c>
      <c r="T6289" s="11" t="n">
        <f aca="false">IFERROR(S6289/Q6289,0)</f>
        <v>0.284212527706756</v>
      </c>
      <c r="U6289" s="13" t="n">
        <f aca="false">F6289-E6289</f>
        <v>21</v>
      </c>
      <c r="V6289" s="13" t="n">
        <f aca="false">G6289-F6289</f>
        <v>5</v>
      </c>
      <c r="W6289" s="13" t="n">
        <f aca="false">G6289-E6289</f>
        <v>26</v>
      </c>
      <c r="X6289" s="10" t="n">
        <f aca="false">YEAR(E6289)</f>
        <v>2020</v>
      </c>
      <c r="Y6289" s="0" t="str">
        <f aca="false">TEXT(E6289,"yyyy-mm")</f>
        <v>2020-06</v>
      </c>
      <c r="Z6289" s="0" t="str">
        <f aca="false">"Q"&amp;ROUNDUP(MONTH(E6289)/3,0)&amp;"-"&amp;YEAR(E6289)</f>
        <v>Q2-2020</v>
      </c>
    </row>
    <row r="6290" customFormat="false" ht="14.25" hidden="false" customHeight="false" outlineLevel="0" collapsed="false">
      <c r="A6290" s="0" t="s">
        <v>6332</v>
      </c>
      <c r="B6290" s="0" t="s">
        <v>43</v>
      </c>
      <c r="C6290" s="0" t="s">
        <v>39</v>
      </c>
      <c r="D6290" s="9" t="n">
        <v>43900</v>
      </c>
      <c r="E6290" s="9" t="n">
        <v>43996</v>
      </c>
      <c r="F6290" s="9" t="n">
        <v>44011</v>
      </c>
      <c r="G6290" s="9" t="n">
        <v>44013</v>
      </c>
      <c r="H6290" s="10" t="s">
        <v>36</v>
      </c>
      <c r="I6290" s="0" t="n">
        <v>27</v>
      </c>
      <c r="J6290" s="0" t="n">
        <v>22</v>
      </c>
      <c r="K6290" s="0" t="n">
        <v>155</v>
      </c>
      <c r="L6290" s="0" t="n">
        <v>35</v>
      </c>
      <c r="M6290" s="0" t="n">
        <v>8</v>
      </c>
      <c r="N6290" s="11" t="n">
        <v>0.075</v>
      </c>
      <c r="O6290" s="12" t="n">
        <v>455.6</v>
      </c>
      <c r="P6290" s="12" t="n">
        <v>1139</v>
      </c>
      <c r="Q6290" s="12" t="n">
        <f aca="false">M6290*P6290*(1-N6290)</f>
        <v>8428.6</v>
      </c>
      <c r="R6290" s="12" t="n">
        <f aca="false">M6290*O6290</f>
        <v>3644.8</v>
      </c>
      <c r="S6290" s="12" t="n">
        <f aca="false">Q6290-R6290</f>
        <v>4783.8</v>
      </c>
      <c r="T6290" s="11" t="n">
        <f aca="false">IFERROR(S6290/Q6290,0)</f>
        <v>0.567567567567568</v>
      </c>
      <c r="U6290" s="13" t="n">
        <f aca="false">F6290-E6290</f>
        <v>15</v>
      </c>
      <c r="V6290" s="13" t="n">
        <f aca="false">G6290-F6290</f>
        <v>2</v>
      </c>
      <c r="W6290" s="13" t="n">
        <f aca="false">G6290-E6290</f>
        <v>17</v>
      </c>
      <c r="X6290" s="10" t="n">
        <f aca="false">YEAR(E6290)</f>
        <v>2020</v>
      </c>
      <c r="Y6290" s="0" t="str">
        <f aca="false">TEXT(E6290,"yyyy-mm")</f>
        <v>2020-06</v>
      </c>
      <c r="Z6290" s="0" t="str">
        <f aca="false">"Q"&amp;ROUNDUP(MONTH(E6290)/3,0)&amp;"-"&amp;YEAR(E6290)</f>
        <v>Q2-2020</v>
      </c>
    </row>
    <row r="6291" customFormat="false" ht="14.25" hidden="false" customHeight="false" outlineLevel="0" collapsed="false">
      <c r="A6291" s="0" t="s">
        <v>6333</v>
      </c>
      <c r="B6291" s="0" t="s">
        <v>38</v>
      </c>
      <c r="C6291" s="0" t="s">
        <v>35</v>
      </c>
      <c r="D6291" s="9" t="n">
        <v>43900</v>
      </c>
      <c r="E6291" s="9" t="n">
        <v>43997</v>
      </c>
      <c r="F6291" s="9" t="n">
        <v>44003</v>
      </c>
      <c r="G6291" s="9" t="n">
        <v>44005</v>
      </c>
      <c r="H6291" s="10" t="s">
        <v>36</v>
      </c>
      <c r="I6291" s="0" t="n">
        <v>18</v>
      </c>
      <c r="J6291" s="0" t="n">
        <v>48</v>
      </c>
      <c r="K6291" s="0" t="n">
        <v>256</v>
      </c>
      <c r="L6291" s="0" t="n">
        <v>45</v>
      </c>
      <c r="M6291" s="0" t="n">
        <v>6</v>
      </c>
      <c r="N6291" s="11" t="n">
        <v>0.05</v>
      </c>
      <c r="O6291" s="12" t="n">
        <v>2321.55</v>
      </c>
      <c r="P6291" s="12" t="n">
        <v>5159</v>
      </c>
      <c r="Q6291" s="12" t="n">
        <f aca="false">M6291*P6291*(1-N6291)</f>
        <v>29406.3</v>
      </c>
      <c r="R6291" s="12" t="n">
        <f aca="false">M6291*O6291</f>
        <v>13929.3</v>
      </c>
      <c r="S6291" s="12" t="n">
        <f aca="false">Q6291-R6291</f>
        <v>15477</v>
      </c>
      <c r="T6291" s="11" t="n">
        <f aca="false">IFERROR(S6291/Q6291,0)</f>
        <v>0.526315789473684</v>
      </c>
      <c r="U6291" s="13" t="n">
        <f aca="false">F6291-E6291</f>
        <v>6</v>
      </c>
      <c r="V6291" s="13" t="n">
        <f aca="false">G6291-F6291</f>
        <v>2</v>
      </c>
      <c r="W6291" s="13" t="n">
        <f aca="false">G6291-E6291</f>
        <v>8</v>
      </c>
      <c r="X6291" s="10" t="n">
        <f aca="false">YEAR(E6291)</f>
        <v>2020</v>
      </c>
      <c r="Y6291" s="0" t="str">
        <f aca="false">TEXT(E6291,"yyyy-mm")</f>
        <v>2020-06</v>
      </c>
      <c r="Z6291" s="0" t="str">
        <f aca="false">"Q"&amp;ROUNDUP(MONTH(E6291)/3,0)&amp;"-"&amp;YEAR(E6291)</f>
        <v>Q2-2020</v>
      </c>
    </row>
    <row r="6292" customFormat="false" ht="14.25" hidden="false" customHeight="false" outlineLevel="0" collapsed="false">
      <c r="A6292" s="0" t="s">
        <v>6334</v>
      </c>
      <c r="B6292" s="0" t="s">
        <v>34</v>
      </c>
      <c r="C6292" s="0" t="s">
        <v>79</v>
      </c>
      <c r="D6292" s="9" t="n">
        <v>43900</v>
      </c>
      <c r="E6292" s="9" t="n">
        <v>43997</v>
      </c>
      <c r="F6292" s="9" t="n">
        <v>44020</v>
      </c>
      <c r="G6292" s="9" t="n">
        <v>44024</v>
      </c>
      <c r="H6292" s="10" t="s">
        <v>36</v>
      </c>
      <c r="I6292" s="0" t="n">
        <v>2</v>
      </c>
      <c r="J6292" s="0" t="n">
        <v>34</v>
      </c>
      <c r="K6292" s="0" t="n">
        <v>61</v>
      </c>
      <c r="L6292" s="0" t="n">
        <v>24</v>
      </c>
      <c r="M6292" s="0" t="n">
        <v>1</v>
      </c>
      <c r="N6292" s="11" t="n">
        <v>0.075</v>
      </c>
      <c r="O6292" s="12" t="n">
        <v>2104.27</v>
      </c>
      <c r="P6292" s="12" t="n">
        <v>3691.7</v>
      </c>
      <c r="Q6292" s="12" t="n">
        <f aca="false">M6292*P6292*(1-N6292)</f>
        <v>3414.8225</v>
      </c>
      <c r="R6292" s="12" t="n">
        <f aca="false">M6292*O6292</f>
        <v>2104.27</v>
      </c>
      <c r="S6292" s="12" t="n">
        <f aca="false">Q6292-R6292</f>
        <v>1310.5525</v>
      </c>
      <c r="T6292" s="11" t="n">
        <f aca="false">IFERROR(S6292/Q6292,0)</f>
        <v>0.383783490942794</v>
      </c>
      <c r="U6292" s="13" t="n">
        <f aca="false">F6292-E6292</f>
        <v>23</v>
      </c>
      <c r="V6292" s="13" t="n">
        <f aca="false">G6292-F6292</f>
        <v>4</v>
      </c>
      <c r="W6292" s="13" t="n">
        <f aca="false">G6292-E6292</f>
        <v>27</v>
      </c>
      <c r="X6292" s="10" t="n">
        <f aca="false">YEAR(E6292)</f>
        <v>2020</v>
      </c>
      <c r="Y6292" s="0" t="str">
        <f aca="false">TEXT(E6292,"yyyy-mm")</f>
        <v>2020-06</v>
      </c>
      <c r="Z6292" s="0" t="str">
        <f aca="false">"Q"&amp;ROUNDUP(MONTH(E6292)/3,0)&amp;"-"&amp;YEAR(E6292)</f>
        <v>Q2-2020</v>
      </c>
    </row>
    <row r="6293" customFormat="false" ht="14.25" hidden="false" customHeight="false" outlineLevel="0" collapsed="false">
      <c r="A6293" s="0" t="s">
        <v>6335</v>
      </c>
      <c r="B6293" s="0" t="s">
        <v>38</v>
      </c>
      <c r="C6293" s="0" t="s">
        <v>39</v>
      </c>
      <c r="D6293" s="9" t="n">
        <v>43900</v>
      </c>
      <c r="E6293" s="9" t="n">
        <v>43997</v>
      </c>
      <c r="F6293" s="9" t="n">
        <v>44005</v>
      </c>
      <c r="G6293" s="9" t="n">
        <v>44015</v>
      </c>
      <c r="H6293" s="10" t="s">
        <v>36</v>
      </c>
      <c r="I6293" s="0" t="n">
        <v>18</v>
      </c>
      <c r="J6293" s="0" t="n">
        <v>31</v>
      </c>
      <c r="K6293" s="0" t="n">
        <v>118</v>
      </c>
      <c r="L6293" s="0" t="n">
        <v>4</v>
      </c>
      <c r="M6293" s="0" t="n">
        <v>7</v>
      </c>
      <c r="N6293" s="11" t="n">
        <v>0.075</v>
      </c>
      <c r="O6293" s="12" t="n">
        <v>518.25</v>
      </c>
      <c r="P6293" s="12" t="n">
        <v>797.3</v>
      </c>
      <c r="Q6293" s="12" t="n">
        <f aca="false">M6293*P6293*(1-N6293)</f>
        <v>5162.5175</v>
      </c>
      <c r="R6293" s="12" t="n">
        <f aca="false">M6293*O6293</f>
        <v>3627.75</v>
      </c>
      <c r="S6293" s="12" t="n">
        <f aca="false">Q6293-R6293</f>
        <v>1534.7675</v>
      </c>
      <c r="T6293" s="11" t="n">
        <f aca="false">IFERROR(S6293/Q6293,0)</f>
        <v>0.297290517659262</v>
      </c>
      <c r="U6293" s="13" t="n">
        <f aca="false">F6293-E6293</f>
        <v>8</v>
      </c>
      <c r="V6293" s="13" t="n">
        <f aca="false">G6293-F6293</f>
        <v>10</v>
      </c>
      <c r="W6293" s="13" t="n">
        <f aca="false">G6293-E6293</f>
        <v>18</v>
      </c>
      <c r="X6293" s="10" t="n">
        <f aca="false">YEAR(E6293)</f>
        <v>2020</v>
      </c>
      <c r="Y6293" s="0" t="str">
        <f aca="false">TEXT(E6293,"yyyy-mm")</f>
        <v>2020-06</v>
      </c>
      <c r="Z6293" s="0" t="str">
        <f aca="false">"Q"&amp;ROUNDUP(MONTH(E6293)/3,0)&amp;"-"&amp;YEAR(E6293)</f>
        <v>Q2-2020</v>
      </c>
    </row>
    <row r="6294" customFormat="false" ht="14.25" hidden="false" customHeight="false" outlineLevel="0" collapsed="false">
      <c r="A6294" s="0" t="s">
        <v>6336</v>
      </c>
      <c r="B6294" s="0" t="s">
        <v>41</v>
      </c>
      <c r="C6294" s="0" t="s">
        <v>46</v>
      </c>
      <c r="D6294" s="9" t="n">
        <v>43900</v>
      </c>
      <c r="E6294" s="9" t="n">
        <v>43997</v>
      </c>
      <c r="F6294" s="9" t="n">
        <v>44025</v>
      </c>
      <c r="G6294" s="9" t="n">
        <v>44026</v>
      </c>
      <c r="H6294" s="10" t="s">
        <v>36</v>
      </c>
      <c r="I6294" s="0" t="n">
        <v>23</v>
      </c>
      <c r="J6294" s="0" t="n">
        <v>36</v>
      </c>
      <c r="K6294" s="0" t="n">
        <v>314</v>
      </c>
      <c r="L6294" s="0" t="n">
        <v>24</v>
      </c>
      <c r="M6294" s="0" t="n">
        <v>8</v>
      </c>
      <c r="N6294" s="11" t="n">
        <v>0.075</v>
      </c>
      <c r="O6294" s="12" t="n">
        <v>965.2</v>
      </c>
      <c r="P6294" s="12" t="n">
        <v>1969.8</v>
      </c>
      <c r="Q6294" s="12" t="n">
        <f aca="false">M6294*P6294*(1-N6294)</f>
        <v>14576.52</v>
      </c>
      <c r="R6294" s="12" t="n">
        <f aca="false">M6294*O6294</f>
        <v>7721.6</v>
      </c>
      <c r="S6294" s="12" t="n">
        <f aca="false">Q6294-R6294</f>
        <v>6854.92</v>
      </c>
      <c r="T6294" s="11" t="n">
        <f aca="false">IFERROR(S6294/Q6294,0)</f>
        <v>0.470271367925952</v>
      </c>
      <c r="U6294" s="13" t="n">
        <f aca="false">F6294-E6294</f>
        <v>28</v>
      </c>
      <c r="V6294" s="13" t="n">
        <f aca="false">G6294-F6294</f>
        <v>1</v>
      </c>
      <c r="W6294" s="13" t="n">
        <f aca="false">G6294-E6294</f>
        <v>29</v>
      </c>
      <c r="X6294" s="10" t="n">
        <f aca="false">YEAR(E6294)</f>
        <v>2020</v>
      </c>
      <c r="Y6294" s="0" t="str">
        <f aca="false">TEXT(E6294,"yyyy-mm")</f>
        <v>2020-06</v>
      </c>
      <c r="Z6294" s="0" t="str">
        <f aca="false">"Q"&amp;ROUNDUP(MONTH(E6294)/3,0)&amp;"-"&amp;YEAR(E6294)</f>
        <v>Q2-2020</v>
      </c>
    </row>
    <row r="6295" customFormat="false" ht="14.25" hidden="false" customHeight="false" outlineLevel="0" collapsed="false">
      <c r="A6295" s="0" t="s">
        <v>6337</v>
      </c>
      <c r="B6295" s="0" t="s">
        <v>34</v>
      </c>
      <c r="C6295" s="0" t="s">
        <v>79</v>
      </c>
      <c r="D6295" s="9" t="n">
        <v>43900</v>
      </c>
      <c r="E6295" s="9" t="n">
        <v>43997</v>
      </c>
      <c r="F6295" s="9" t="n">
        <v>44009</v>
      </c>
      <c r="G6295" s="9" t="n">
        <v>44017</v>
      </c>
      <c r="H6295" s="10" t="s">
        <v>36</v>
      </c>
      <c r="I6295" s="0" t="n">
        <v>9</v>
      </c>
      <c r="J6295" s="0" t="n">
        <v>4</v>
      </c>
      <c r="K6295" s="0" t="n">
        <v>72</v>
      </c>
      <c r="L6295" s="0" t="n">
        <v>1</v>
      </c>
      <c r="M6295" s="0" t="n">
        <v>6</v>
      </c>
      <c r="N6295" s="11" t="n">
        <v>0.05</v>
      </c>
      <c r="O6295" s="12" t="n">
        <v>82.41</v>
      </c>
      <c r="P6295" s="12" t="n">
        <v>201</v>
      </c>
      <c r="Q6295" s="12" t="n">
        <f aca="false">M6295*P6295*(1-N6295)</f>
        <v>1145.7</v>
      </c>
      <c r="R6295" s="12" t="n">
        <f aca="false">M6295*O6295</f>
        <v>494.46</v>
      </c>
      <c r="S6295" s="12" t="n">
        <f aca="false">Q6295-R6295</f>
        <v>651.24</v>
      </c>
      <c r="T6295" s="11" t="n">
        <f aca="false">IFERROR(S6295/Q6295,0)</f>
        <v>0.568421052631579</v>
      </c>
      <c r="U6295" s="13" t="n">
        <f aca="false">F6295-E6295</f>
        <v>12</v>
      </c>
      <c r="V6295" s="13" t="n">
        <f aca="false">G6295-F6295</f>
        <v>8</v>
      </c>
      <c r="W6295" s="13" t="n">
        <f aca="false">G6295-E6295</f>
        <v>20</v>
      </c>
      <c r="X6295" s="10" t="n">
        <f aca="false">YEAR(E6295)</f>
        <v>2020</v>
      </c>
      <c r="Y6295" s="0" t="str">
        <f aca="false">TEXT(E6295,"yyyy-mm")</f>
        <v>2020-06</v>
      </c>
      <c r="Z6295" s="0" t="str">
        <f aca="false">"Q"&amp;ROUNDUP(MONTH(E6295)/3,0)&amp;"-"&amp;YEAR(E6295)</f>
        <v>Q2-2020</v>
      </c>
    </row>
    <row r="6296" customFormat="false" ht="14.25" hidden="false" customHeight="false" outlineLevel="0" collapsed="false">
      <c r="A6296" s="0" t="s">
        <v>6338</v>
      </c>
      <c r="B6296" s="0" t="s">
        <v>41</v>
      </c>
      <c r="C6296" s="0" t="s">
        <v>39</v>
      </c>
      <c r="D6296" s="9" t="n">
        <v>43900</v>
      </c>
      <c r="E6296" s="9" t="n">
        <v>43997</v>
      </c>
      <c r="F6296" s="9" t="n">
        <v>44019</v>
      </c>
      <c r="G6296" s="9" t="n">
        <v>44021</v>
      </c>
      <c r="H6296" s="10" t="s">
        <v>36</v>
      </c>
      <c r="I6296" s="0" t="n">
        <v>20</v>
      </c>
      <c r="J6296" s="0" t="n">
        <v>34</v>
      </c>
      <c r="K6296" s="0" t="n">
        <v>193</v>
      </c>
      <c r="L6296" s="0" t="n">
        <v>27</v>
      </c>
      <c r="M6296" s="0" t="n">
        <v>6</v>
      </c>
      <c r="N6296" s="11" t="n">
        <v>0.15</v>
      </c>
      <c r="O6296" s="12" t="n">
        <v>3544.97</v>
      </c>
      <c r="P6296" s="12" t="n">
        <v>5453.8</v>
      </c>
      <c r="Q6296" s="12" t="n">
        <f aca="false">M6296*P6296*(1-N6296)</f>
        <v>27814.38</v>
      </c>
      <c r="R6296" s="12" t="n">
        <f aca="false">M6296*O6296</f>
        <v>21269.82</v>
      </c>
      <c r="S6296" s="12" t="n">
        <f aca="false">Q6296-R6296</f>
        <v>6544.56</v>
      </c>
      <c r="T6296" s="11" t="n">
        <f aca="false">IFERROR(S6296/Q6296,0)</f>
        <v>0.235294117647059</v>
      </c>
      <c r="U6296" s="13" t="n">
        <f aca="false">F6296-E6296</f>
        <v>22</v>
      </c>
      <c r="V6296" s="13" t="n">
        <f aca="false">G6296-F6296</f>
        <v>2</v>
      </c>
      <c r="W6296" s="13" t="n">
        <f aca="false">G6296-E6296</f>
        <v>24</v>
      </c>
      <c r="X6296" s="10" t="n">
        <f aca="false">YEAR(E6296)</f>
        <v>2020</v>
      </c>
      <c r="Y6296" s="0" t="str">
        <f aca="false">TEXT(E6296,"yyyy-mm")</f>
        <v>2020-06</v>
      </c>
      <c r="Z6296" s="0" t="str">
        <f aca="false">"Q"&amp;ROUNDUP(MONTH(E6296)/3,0)&amp;"-"&amp;YEAR(E6296)</f>
        <v>Q2-2020</v>
      </c>
    </row>
    <row r="6297" customFormat="false" ht="14.25" hidden="false" customHeight="false" outlineLevel="0" collapsed="false">
      <c r="A6297" s="0" t="s">
        <v>6339</v>
      </c>
      <c r="B6297" s="0" t="s">
        <v>43</v>
      </c>
      <c r="C6297" s="0" t="s">
        <v>58</v>
      </c>
      <c r="D6297" s="9" t="n">
        <v>43900</v>
      </c>
      <c r="E6297" s="9" t="n">
        <v>43997</v>
      </c>
      <c r="F6297" s="9" t="n">
        <v>44000</v>
      </c>
      <c r="G6297" s="9" t="n">
        <v>44003</v>
      </c>
      <c r="H6297" s="10" t="s">
        <v>36</v>
      </c>
      <c r="I6297" s="0" t="n">
        <v>26</v>
      </c>
      <c r="J6297" s="0" t="n">
        <v>39</v>
      </c>
      <c r="K6297" s="0" t="n">
        <v>333</v>
      </c>
      <c r="L6297" s="0" t="n">
        <v>13</v>
      </c>
      <c r="M6297" s="0" t="n">
        <v>6</v>
      </c>
      <c r="N6297" s="11" t="n">
        <v>0.075</v>
      </c>
      <c r="O6297" s="12" t="n">
        <v>3375.73</v>
      </c>
      <c r="P6297" s="12" t="n">
        <v>5038.4</v>
      </c>
      <c r="Q6297" s="12" t="n">
        <f aca="false">M6297*P6297*(1-N6297)</f>
        <v>27963.12</v>
      </c>
      <c r="R6297" s="12" t="n">
        <f aca="false">M6297*O6297</f>
        <v>20254.38</v>
      </c>
      <c r="S6297" s="12" t="n">
        <f aca="false">Q6297-R6297</f>
        <v>7708.74</v>
      </c>
      <c r="T6297" s="11" t="n">
        <f aca="false">IFERROR(S6297/Q6297,0)</f>
        <v>0.275675246539013</v>
      </c>
      <c r="U6297" s="13" t="n">
        <f aca="false">F6297-E6297</f>
        <v>3</v>
      </c>
      <c r="V6297" s="13" t="n">
        <f aca="false">G6297-F6297</f>
        <v>3</v>
      </c>
      <c r="W6297" s="13" t="n">
        <f aca="false">G6297-E6297</f>
        <v>6</v>
      </c>
      <c r="X6297" s="10" t="n">
        <f aca="false">YEAR(E6297)</f>
        <v>2020</v>
      </c>
      <c r="Y6297" s="0" t="str">
        <f aca="false">TEXT(E6297,"yyyy-mm")</f>
        <v>2020-06</v>
      </c>
      <c r="Z6297" s="0" t="str">
        <f aca="false">"Q"&amp;ROUNDUP(MONTH(E6297)/3,0)&amp;"-"&amp;YEAR(E6297)</f>
        <v>Q2-2020</v>
      </c>
    </row>
    <row r="6298" customFormat="false" ht="14.25" hidden="false" customHeight="false" outlineLevel="0" collapsed="false">
      <c r="A6298" s="0" t="s">
        <v>6340</v>
      </c>
      <c r="B6298" s="0" t="s">
        <v>34</v>
      </c>
      <c r="C6298" s="0" t="s">
        <v>39</v>
      </c>
      <c r="D6298" s="9" t="n">
        <v>43900</v>
      </c>
      <c r="E6298" s="9" t="n">
        <v>43997</v>
      </c>
      <c r="F6298" s="9" t="n">
        <v>44023</v>
      </c>
      <c r="G6298" s="9" t="n">
        <v>44030</v>
      </c>
      <c r="H6298" s="10" t="s">
        <v>36</v>
      </c>
      <c r="I6298" s="0" t="n">
        <v>11</v>
      </c>
      <c r="J6298" s="0" t="n">
        <v>1</v>
      </c>
      <c r="K6298" s="0" t="n">
        <v>129</v>
      </c>
      <c r="L6298" s="0" t="n">
        <v>3</v>
      </c>
      <c r="M6298" s="0" t="n">
        <v>3</v>
      </c>
      <c r="N6298" s="11" t="n">
        <v>0.3</v>
      </c>
      <c r="O6298" s="12" t="n">
        <v>1534.43</v>
      </c>
      <c r="P6298" s="12" t="n">
        <v>2324.9</v>
      </c>
      <c r="Q6298" s="12" t="n">
        <f aca="false">M6298*P6298*(1-N6298)</f>
        <v>4882.29</v>
      </c>
      <c r="R6298" s="12" t="n">
        <f aca="false">M6298*O6298</f>
        <v>4603.29</v>
      </c>
      <c r="S6298" s="12" t="n">
        <f aca="false">Q6298-R6298</f>
        <v>279</v>
      </c>
      <c r="T6298" s="11" t="n">
        <f aca="false">IFERROR(S6298/Q6298,0)</f>
        <v>0.0571453150058682</v>
      </c>
      <c r="U6298" s="13" t="n">
        <f aca="false">F6298-E6298</f>
        <v>26</v>
      </c>
      <c r="V6298" s="13" t="n">
        <f aca="false">G6298-F6298</f>
        <v>7</v>
      </c>
      <c r="W6298" s="13" t="n">
        <f aca="false">G6298-E6298</f>
        <v>33</v>
      </c>
      <c r="X6298" s="10" t="n">
        <f aca="false">YEAR(E6298)</f>
        <v>2020</v>
      </c>
      <c r="Y6298" s="0" t="str">
        <f aca="false">TEXT(E6298,"yyyy-mm")</f>
        <v>2020-06</v>
      </c>
      <c r="Z6298" s="0" t="str">
        <f aca="false">"Q"&amp;ROUNDUP(MONTH(E6298)/3,0)&amp;"-"&amp;YEAR(E6298)</f>
        <v>Q2-2020</v>
      </c>
    </row>
    <row r="6299" customFormat="false" ht="14.25" hidden="false" customHeight="false" outlineLevel="0" collapsed="false">
      <c r="A6299" s="0" t="s">
        <v>6341</v>
      </c>
      <c r="B6299" s="0" t="s">
        <v>34</v>
      </c>
      <c r="C6299" s="0" t="s">
        <v>79</v>
      </c>
      <c r="D6299" s="9" t="n">
        <v>43900</v>
      </c>
      <c r="E6299" s="9" t="n">
        <v>43997</v>
      </c>
      <c r="F6299" s="9" t="n">
        <v>44009</v>
      </c>
      <c r="G6299" s="9" t="n">
        <v>44016</v>
      </c>
      <c r="H6299" s="10" t="s">
        <v>36</v>
      </c>
      <c r="I6299" s="0" t="n">
        <v>12</v>
      </c>
      <c r="J6299" s="0" t="n">
        <v>6</v>
      </c>
      <c r="K6299" s="0" t="n">
        <v>70</v>
      </c>
      <c r="L6299" s="0" t="n">
        <v>7</v>
      </c>
      <c r="M6299" s="0" t="n">
        <v>4</v>
      </c>
      <c r="N6299" s="11" t="n">
        <v>0.05</v>
      </c>
      <c r="O6299" s="12" t="n">
        <v>2084.37</v>
      </c>
      <c r="P6299" s="12" t="n">
        <v>3417</v>
      </c>
      <c r="Q6299" s="12" t="n">
        <f aca="false">M6299*P6299*(1-N6299)</f>
        <v>12984.6</v>
      </c>
      <c r="R6299" s="12" t="n">
        <f aca="false">M6299*O6299</f>
        <v>8337.48</v>
      </c>
      <c r="S6299" s="12" t="n">
        <f aca="false">Q6299-R6299</f>
        <v>4647.12</v>
      </c>
      <c r="T6299" s="11" t="n">
        <f aca="false">IFERROR(S6299/Q6299,0)</f>
        <v>0.357894736842105</v>
      </c>
      <c r="U6299" s="13" t="n">
        <f aca="false">F6299-E6299</f>
        <v>12</v>
      </c>
      <c r="V6299" s="13" t="n">
        <f aca="false">G6299-F6299</f>
        <v>7</v>
      </c>
      <c r="W6299" s="13" t="n">
        <f aca="false">G6299-E6299</f>
        <v>19</v>
      </c>
      <c r="X6299" s="10" t="n">
        <f aca="false">YEAR(E6299)</f>
        <v>2020</v>
      </c>
      <c r="Y6299" s="0" t="str">
        <f aca="false">TEXT(E6299,"yyyy-mm")</f>
        <v>2020-06</v>
      </c>
      <c r="Z6299" s="0" t="str">
        <f aca="false">"Q"&amp;ROUNDUP(MONTH(E6299)/3,0)&amp;"-"&amp;YEAR(E6299)</f>
        <v>Q2-2020</v>
      </c>
    </row>
    <row r="6300" customFormat="false" ht="14.25" hidden="false" customHeight="false" outlineLevel="0" collapsed="false">
      <c r="A6300" s="0" t="s">
        <v>6342</v>
      </c>
      <c r="B6300" s="0" t="s">
        <v>34</v>
      </c>
      <c r="C6300" s="0" t="s">
        <v>39</v>
      </c>
      <c r="D6300" s="9" t="n">
        <v>43900</v>
      </c>
      <c r="E6300" s="9" t="n">
        <v>43998</v>
      </c>
      <c r="F6300" s="9" t="n">
        <v>44025</v>
      </c>
      <c r="G6300" s="9" t="n">
        <v>44029</v>
      </c>
      <c r="H6300" s="10" t="s">
        <v>36</v>
      </c>
      <c r="I6300" s="0" t="n">
        <v>4</v>
      </c>
      <c r="J6300" s="0" t="n">
        <v>50</v>
      </c>
      <c r="K6300" s="0" t="n">
        <v>121</v>
      </c>
      <c r="L6300" s="0" t="n">
        <v>1</v>
      </c>
      <c r="M6300" s="0" t="n">
        <v>4</v>
      </c>
      <c r="N6300" s="11" t="n">
        <v>0.05</v>
      </c>
      <c r="O6300" s="12" t="n">
        <v>1026.64</v>
      </c>
      <c r="P6300" s="12" t="n">
        <v>1333.3</v>
      </c>
      <c r="Q6300" s="12" t="n">
        <f aca="false">M6300*P6300*(1-N6300)</f>
        <v>5066.54</v>
      </c>
      <c r="R6300" s="12" t="n">
        <f aca="false">M6300*O6300</f>
        <v>4106.56</v>
      </c>
      <c r="S6300" s="12" t="n">
        <f aca="false">Q6300-R6300</f>
        <v>959.98</v>
      </c>
      <c r="T6300" s="11" t="n">
        <f aca="false">IFERROR(S6300/Q6300,0)</f>
        <v>0.189474473703948</v>
      </c>
      <c r="U6300" s="13" t="n">
        <f aca="false">F6300-E6300</f>
        <v>27</v>
      </c>
      <c r="V6300" s="13" t="n">
        <f aca="false">G6300-F6300</f>
        <v>4</v>
      </c>
      <c r="W6300" s="13" t="n">
        <f aca="false">G6300-E6300</f>
        <v>31</v>
      </c>
      <c r="X6300" s="10" t="n">
        <f aca="false">YEAR(E6300)</f>
        <v>2020</v>
      </c>
      <c r="Y6300" s="0" t="str">
        <f aca="false">TEXT(E6300,"yyyy-mm")</f>
        <v>2020-06</v>
      </c>
      <c r="Z6300" s="0" t="str">
        <f aca="false">"Q"&amp;ROUNDUP(MONTH(E6300)/3,0)&amp;"-"&amp;YEAR(E6300)</f>
        <v>Q2-2020</v>
      </c>
    </row>
    <row r="6301" customFormat="false" ht="14.25" hidden="false" customHeight="false" outlineLevel="0" collapsed="false">
      <c r="A6301" s="0" t="s">
        <v>6343</v>
      </c>
      <c r="B6301" s="0" t="s">
        <v>41</v>
      </c>
      <c r="C6301" s="0" t="s">
        <v>39</v>
      </c>
      <c r="D6301" s="9" t="n">
        <v>43900</v>
      </c>
      <c r="E6301" s="9" t="n">
        <v>43998</v>
      </c>
      <c r="F6301" s="9" t="n">
        <v>44026</v>
      </c>
      <c r="G6301" s="9" t="n">
        <v>44030</v>
      </c>
      <c r="H6301" s="10" t="s">
        <v>36</v>
      </c>
      <c r="I6301" s="0" t="n">
        <v>21</v>
      </c>
      <c r="J6301" s="0" t="n">
        <v>36</v>
      </c>
      <c r="K6301" s="0" t="n">
        <v>141</v>
      </c>
      <c r="L6301" s="0" t="n">
        <v>32</v>
      </c>
      <c r="M6301" s="0" t="n">
        <v>7</v>
      </c>
      <c r="N6301" s="11" t="n">
        <v>0.075</v>
      </c>
      <c r="O6301" s="12" t="n">
        <v>3027.19</v>
      </c>
      <c r="P6301" s="12" t="n">
        <v>5219.3</v>
      </c>
      <c r="Q6301" s="12" t="n">
        <f aca="false">M6301*P6301*(1-N6301)</f>
        <v>33794.9675</v>
      </c>
      <c r="R6301" s="12" t="n">
        <f aca="false">M6301*O6301</f>
        <v>21190.33</v>
      </c>
      <c r="S6301" s="12" t="n">
        <f aca="false">Q6301-R6301</f>
        <v>12604.6375</v>
      </c>
      <c r="T6301" s="11" t="n">
        <f aca="false">IFERROR(S6301/Q6301,0)</f>
        <v>0.372973801498699</v>
      </c>
      <c r="U6301" s="13" t="n">
        <f aca="false">F6301-E6301</f>
        <v>28</v>
      </c>
      <c r="V6301" s="13" t="n">
        <f aca="false">G6301-F6301</f>
        <v>4</v>
      </c>
      <c r="W6301" s="13" t="n">
        <f aca="false">G6301-E6301</f>
        <v>32</v>
      </c>
      <c r="X6301" s="10" t="n">
        <f aca="false">YEAR(E6301)</f>
        <v>2020</v>
      </c>
      <c r="Y6301" s="0" t="str">
        <f aca="false">TEXT(E6301,"yyyy-mm")</f>
        <v>2020-06</v>
      </c>
      <c r="Z6301" s="0" t="str">
        <f aca="false">"Q"&amp;ROUNDUP(MONTH(E6301)/3,0)&amp;"-"&amp;YEAR(E6301)</f>
        <v>Q2-2020</v>
      </c>
    </row>
    <row r="6302" customFormat="false" ht="14.25" hidden="false" customHeight="false" outlineLevel="0" collapsed="false">
      <c r="A6302" s="0" t="s">
        <v>6344</v>
      </c>
      <c r="B6302" s="0" t="s">
        <v>34</v>
      </c>
      <c r="C6302" s="0" t="s">
        <v>39</v>
      </c>
      <c r="D6302" s="9" t="n">
        <v>43900</v>
      </c>
      <c r="E6302" s="9" t="n">
        <v>43998</v>
      </c>
      <c r="F6302" s="9" t="n">
        <v>44008</v>
      </c>
      <c r="G6302" s="9" t="n">
        <v>44012</v>
      </c>
      <c r="H6302" s="10" t="s">
        <v>36</v>
      </c>
      <c r="I6302" s="0" t="n">
        <v>3</v>
      </c>
      <c r="J6302" s="0" t="n">
        <v>35</v>
      </c>
      <c r="K6302" s="0" t="n">
        <v>186</v>
      </c>
      <c r="L6302" s="0" t="n">
        <v>38</v>
      </c>
      <c r="M6302" s="0" t="n">
        <v>1</v>
      </c>
      <c r="N6302" s="11" t="n">
        <v>0.3</v>
      </c>
      <c r="O6302" s="12" t="n">
        <v>776.66</v>
      </c>
      <c r="P6302" s="12" t="n">
        <v>1078.7</v>
      </c>
      <c r="Q6302" s="12" t="n">
        <f aca="false">M6302*P6302*(1-N6302)</f>
        <v>755.09</v>
      </c>
      <c r="R6302" s="12" t="n">
        <f aca="false">M6302*O6302</f>
        <v>776.66</v>
      </c>
      <c r="S6302" s="12" t="n">
        <f aca="false">Q6302-R6302</f>
        <v>-21.5699999999999</v>
      </c>
      <c r="T6302" s="11" t="n">
        <f aca="false">IFERROR(S6302/Q6302,0)</f>
        <v>-0.0285661311896594</v>
      </c>
      <c r="U6302" s="13" t="n">
        <f aca="false">F6302-E6302</f>
        <v>10</v>
      </c>
      <c r="V6302" s="13" t="n">
        <f aca="false">G6302-F6302</f>
        <v>4</v>
      </c>
      <c r="W6302" s="13" t="n">
        <f aca="false">G6302-E6302</f>
        <v>14</v>
      </c>
      <c r="X6302" s="10" t="n">
        <f aca="false">YEAR(E6302)</f>
        <v>2020</v>
      </c>
      <c r="Y6302" s="0" t="str">
        <f aca="false">TEXT(E6302,"yyyy-mm")</f>
        <v>2020-06</v>
      </c>
      <c r="Z6302" s="0" t="str">
        <f aca="false">"Q"&amp;ROUNDUP(MONTH(E6302)/3,0)&amp;"-"&amp;YEAR(E6302)</f>
        <v>Q2-2020</v>
      </c>
    </row>
    <row r="6303" customFormat="false" ht="14.25" hidden="false" customHeight="false" outlineLevel="0" collapsed="false">
      <c r="A6303" s="0" t="s">
        <v>6345</v>
      </c>
      <c r="B6303" s="0" t="s">
        <v>34</v>
      </c>
      <c r="C6303" s="0" t="s">
        <v>79</v>
      </c>
      <c r="D6303" s="9" t="n">
        <v>43900</v>
      </c>
      <c r="E6303" s="9" t="n">
        <v>43998</v>
      </c>
      <c r="F6303" s="9" t="n">
        <v>44003</v>
      </c>
      <c r="G6303" s="9" t="n">
        <v>44008</v>
      </c>
      <c r="H6303" s="10" t="s">
        <v>36</v>
      </c>
      <c r="I6303" s="0" t="n">
        <v>10</v>
      </c>
      <c r="J6303" s="0" t="n">
        <v>39</v>
      </c>
      <c r="K6303" s="0" t="n">
        <v>80</v>
      </c>
      <c r="L6303" s="0" t="n">
        <v>12</v>
      </c>
      <c r="M6303" s="0" t="n">
        <v>2</v>
      </c>
      <c r="N6303" s="11" t="n">
        <v>0.1</v>
      </c>
      <c r="O6303" s="12" t="n">
        <v>1442.38</v>
      </c>
      <c r="P6303" s="12" t="n">
        <v>1849.2</v>
      </c>
      <c r="Q6303" s="12" t="n">
        <f aca="false">M6303*P6303*(1-N6303)</f>
        <v>3328.56</v>
      </c>
      <c r="R6303" s="12" t="n">
        <f aca="false">M6303*O6303</f>
        <v>2884.76</v>
      </c>
      <c r="S6303" s="12" t="n">
        <f aca="false">Q6303-R6303</f>
        <v>443.8</v>
      </c>
      <c r="T6303" s="11" t="n">
        <f aca="false">IFERROR(S6303/Q6303,0)</f>
        <v>0.133330929891605</v>
      </c>
      <c r="U6303" s="13" t="n">
        <f aca="false">F6303-E6303</f>
        <v>5</v>
      </c>
      <c r="V6303" s="13" t="n">
        <f aca="false">G6303-F6303</f>
        <v>5</v>
      </c>
      <c r="W6303" s="13" t="n">
        <f aca="false">G6303-E6303</f>
        <v>10</v>
      </c>
      <c r="X6303" s="10" t="n">
        <f aca="false">YEAR(E6303)</f>
        <v>2020</v>
      </c>
      <c r="Y6303" s="0" t="str">
        <f aca="false">TEXT(E6303,"yyyy-mm")</f>
        <v>2020-06</v>
      </c>
      <c r="Z6303" s="0" t="str">
        <f aca="false">"Q"&amp;ROUNDUP(MONTH(E6303)/3,0)&amp;"-"&amp;YEAR(E6303)</f>
        <v>Q2-2020</v>
      </c>
    </row>
    <row r="6304" customFormat="false" ht="14.25" hidden="false" customHeight="false" outlineLevel="0" collapsed="false">
      <c r="A6304" s="0" t="s">
        <v>6346</v>
      </c>
      <c r="B6304" s="0" t="s">
        <v>34</v>
      </c>
      <c r="C6304" s="0" t="s">
        <v>48</v>
      </c>
      <c r="D6304" s="9" t="n">
        <v>43900</v>
      </c>
      <c r="E6304" s="9" t="n">
        <v>43998</v>
      </c>
      <c r="F6304" s="9" t="n">
        <v>44001</v>
      </c>
      <c r="G6304" s="9" t="n">
        <v>44009</v>
      </c>
      <c r="H6304" s="10" t="s">
        <v>36</v>
      </c>
      <c r="I6304" s="0" t="n">
        <v>11</v>
      </c>
      <c r="J6304" s="0" t="n">
        <v>6</v>
      </c>
      <c r="K6304" s="0" t="n">
        <v>11</v>
      </c>
      <c r="L6304" s="0" t="n">
        <v>42</v>
      </c>
      <c r="M6304" s="0" t="n">
        <v>3</v>
      </c>
      <c r="N6304" s="11" t="n">
        <v>0.075</v>
      </c>
      <c r="O6304" s="12" t="n">
        <v>986.64</v>
      </c>
      <c r="P6304" s="12" t="n">
        <v>1333.3</v>
      </c>
      <c r="Q6304" s="12" t="n">
        <f aca="false">M6304*P6304*(1-N6304)</f>
        <v>3699.9075</v>
      </c>
      <c r="R6304" s="12" t="n">
        <f aca="false">M6304*O6304</f>
        <v>2959.92</v>
      </c>
      <c r="S6304" s="12" t="n">
        <f aca="false">Q6304-R6304</f>
        <v>739.9875</v>
      </c>
      <c r="T6304" s="11" t="n">
        <f aca="false">IFERROR(S6304/Q6304,0)</f>
        <v>0.200001621662163</v>
      </c>
      <c r="U6304" s="13" t="n">
        <f aca="false">F6304-E6304</f>
        <v>3</v>
      </c>
      <c r="V6304" s="13" t="n">
        <f aca="false">G6304-F6304</f>
        <v>8</v>
      </c>
      <c r="W6304" s="13" t="n">
        <f aca="false">G6304-E6304</f>
        <v>11</v>
      </c>
      <c r="X6304" s="10" t="n">
        <f aca="false">YEAR(E6304)</f>
        <v>2020</v>
      </c>
      <c r="Y6304" s="0" t="str">
        <f aca="false">TEXT(E6304,"yyyy-mm")</f>
        <v>2020-06</v>
      </c>
      <c r="Z6304" s="0" t="str">
        <f aca="false">"Q"&amp;ROUNDUP(MONTH(E6304)/3,0)&amp;"-"&amp;YEAR(E6304)</f>
        <v>Q2-2020</v>
      </c>
    </row>
    <row r="6305" customFormat="false" ht="14.25" hidden="false" customHeight="false" outlineLevel="0" collapsed="false">
      <c r="A6305" s="0" t="s">
        <v>6347</v>
      </c>
      <c r="B6305" s="0" t="s">
        <v>43</v>
      </c>
      <c r="C6305" s="0" t="s">
        <v>79</v>
      </c>
      <c r="D6305" s="9" t="n">
        <v>43900</v>
      </c>
      <c r="E6305" s="9" t="n">
        <v>43998</v>
      </c>
      <c r="F6305" s="9" t="n">
        <v>44001</v>
      </c>
      <c r="G6305" s="9" t="n">
        <v>44002</v>
      </c>
      <c r="H6305" s="10" t="s">
        <v>36</v>
      </c>
      <c r="I6305" s="0" t="n">
        <v>25</v>
      </c>
      <c r="J6305" s="0" t="n">
        <v>17</v>
      </c>
      <c r="K6305" s="0" t="n">
        <v>74</v>
      </c>
      <c r="L6305" s="0" t="n">
        <v>38</v>
      </c>
      <c r="M6305" s="0" t="n">
        <v>2</v>
      </c>
      <c r="N6305" s="11" t="n">
        <v>0.05</v>
      </c>
      <c r="O6305" s="12" t="n">
        <v>1467.3</v>
      </c>
      <c r="P6305" s="12" t="n">
        <v>2010</v>
      </c>
      <c r="Q6305" s="12" t="n">
        <f aca="false">M6305*P6305*(1-N6305)</f>
        <v>3819</v>
      </c>
      <c r="R6305" s="12" t="n">
        <f aca="false">M6305*O6305</f>
        <v>2934.6</v>
      </c>
      <c r="S6305" s="12" t="n">
        <f aca="false">Q6305-R6305</f>
        <v>884.4</v>
      </c>
      <c r="T6305" s="11" t="n">
        <f aca="false">IFERROR(S6305/Q6305,0)</f>
        <v>0.231578947368421</v>
      </c>
      <c r="U6305" s="13" t="n">
        <f aca="false">F6305-E6305</f>
        <v>3</v>
      </c>
      <c r="V6305" s="13" t="n">
        <f aca="false">G6305-F6305</f>
        <v>1</v>
      </c>
      <c r="W6305" s="13" t="n">
        <f aca="false">G6305-E6305</f>
        <v>4</v>
      </c>
      <c r="X6305" s="10" t="n">
        <f aca="false">YEAR(E6305)</f>
        <v>2020</v>
      </c>
      <c r="Y6305" s="0" t="str">
        <f aca="false">TEXT(E6305,"yyyy-mm")</f>
        <v>2020-06</v>
      </c>
      <c r="Z6305" s="0" t="str">
        <f aca="false">"Q"&amp;ROUNDUP(MONTH(E6305)/3,0)&amp;"-"&amp;YEAR(E6305)</f>
        <v>Q2-2020</v>
      </c>
    </row>
    <row r="6306" customFormat="false" ht="14.25" hidden="false" customHeight="false" outlineLevel="0" collapsed="false">
      <c r="A6306" s="0" t="s">
        <v>6348</v>
      </c>
      <c r="B6306" s="0" t="s">
        <v>34</v>
      </c>
      <c r="C6306" s="0" t="s">
        <v>39</v>
      </c>
      <c r="D6306" s="9" t="n">
        <v>43900</v>
      </c>
      <c r="E6306" s="9" t="n">
        <v>43999</v>
      </c>
      <c r="F6306" s="9" t="n">
        <v>44026</v>
      </c>
      <c r="G6306" s="9" t="n">
        <v>44028</v>
      </c>
      <c r="H6306" s="10" t="s">
        <v>36</v>
      </c>
      <c r="I6306" s="0" t="n">
        <v>2</v>
      </c>
      <c r="J6306" s="0" t="n">
        <v>8</v>
      </c>
      <c r="K6306" s="0" t="n">
        <v>195</v>
      </c>
      <c r="L6306" s="0" t="n">
        <v>26</v>
      </c>
      <c r="M6306" s="0" t="n">
        <v>7</v>
      </c>
      <c r="N6306" s="11" t="n">
        <v>0.05</v>
      </c>
      <c r="O6306" s="12" t="n">
        <v>514.56</v>
      </c>
      <c r="P6306" s="12" t="n">
        <v>857.6</v>
      </c>
      <c r="Q6306" s="12" t="n">
        <f aca="false">M6306*P6306*(1-N6306)</f>
        <v>5703.04</v>
      </c>
      <c r="R6306" s="12" t="n">
        <f aca="false">M6306*O6306</f>
        <v>3601.92</v>
      </c>
      <c r="S6306" s="12" t="n">
        <f aca="false">Q6306-R6306</f>
        <v>2101.12</v>
      </c>
      <c r="T6306" s="11" t="n">
        <f aca="false">IFERROR(S6306/Q6306,0)</f>
        <v>0.368421052631579</v>
      </c>
      <c r="U6306" s="13" t="n">
        <f aca="false">F6306-E6306</f>
        <v>27</v>
      </c>
      <c r="V6306" s="13" t="n">
        <f aca="false">G6306-F6306</f>
        <v>2</v>
      </c>
      <c r="W6306" s="13" t="n">
        <f aca="false">G6306-E6306</f>
        <v>29</v>
      </c>
      <c r="X6306" s="10" t="n">
        <f aca="false">YEAR(E6306)</f>
        <v>2020</v>
      </c>
      <c r="Y6306" s="0" t="str">
        <f aca="false">TEXT(E6306,"yyyy-mm")</f>
        <v>2020-06</v>
      </c>
      <c r="Z6306" s="0" t="str">
        <f aca="false">"Q"&amp;ROUNDUP(MONTH(E6306)/3,0)&amp;"-"&amp;YEAR(E6306)</f>
        <v>Q2-2020</v>
      </c>
    </row>
    <row r="6307" customFormat="false" ht="14.25" hidden="false" customHeight="false" outlineLevel="0" collapsed="false">
      <c r="A6307" s="0" t="s">
        <v>6349</v>
      </c>
      <c r="B6307" s="0" t="s">
        <v>34</v>
      </c>
      <c r="C6307" s="0" t="s">
        <v>58</v>
      </c>
      <c r="D6307" s="9" t="n">
        <v>43900</v>
      </c>
      <c r="E6307" s="9" t="n">
        <v>43999</v>
      </c>
      <c r="F6307" s="9" t="n">
        <v>44025</v>
      </c>
      <c r="G6307" s="9" t="n">
        <v>44026</v>
      </c>
      <c r="H6307" s="10" t="s">
        <v>36</v>
      </c>
      <c r="I6307" s="0" t="n">
        <v>9</v>
      </c>
      <c r="J6307" s="0" t="n">
        <v>37</v>
      </c>
      <c r="K6307" s="0" t="n">
        <v>350</v>
      </c>
      <c r="L6307" s="0" t="n">
        <v>2</v>
      </c>
      <c r="M6307" s="0" t="n">
        <v>1</v>
      </c>
      <c r="N6307" s="11" t="n">
        <v>0.075</v>
      </c>
      <c r="O6307" s="12" t="n">
        <v>2622.25</v>
      </c>
      <c r="P6307" s="12" t="n">
        <v>3973.1</v>
      </c>
      <c r="Q6307" s="12" t="n">
        <f aca="false">M6307*P6307*(1-N6307)</f>
        <v>3675.1175</v>
      </c>
      <c r="R6307" s="12" t="n">
        <f aca="false">M6307*O6307</f>
        <v>2622.25</v>
      </c>
      <c r="S6307" s="12" t="n">
        <f aca="false">Q6307-R6307</f>
        <v>1052.8675</v>
      </c>
      <c r="T6307" s="11" t="n">
        <f aca="false">IFERROR(S6307/Q6307,0)</f>
        <v>0.286485398085912</v>
      </c>
      <c r="U6307" s="13" t="n">
        <f aca="false">F6307-E6307</f>
        <v>26</v>
      </c>
      <c r="V6307" s="13" t="n">
        <f aca="false">G6307-F6307</f>
        <v>1</v>
      </c>
      <c r="W6307" s="13" t="n">
        <f aca="false">G6307-E6307</f>
        <v>27</v>
      </c>
      <c r="X6307" s="10" t="n">
        <f aca="false">YEAR(E6307)</f>
        <v>2020</v>
      </c>
      <c r="Y6307" s="0" t="str">
        <f aca="false">TEXT(E6307,"yyyy-mm")</f>
        <v>2020-06</v>
      </c>
      <c r="Z6307" s="0" t="str">
        <f aca="false">"Q"&amp;ROUNDUP(MONTH(E6307)/3,0)&amp;"-"&amp;YEAR(E6307)</f>
        <v>Q2-2020</v>
      </c>
    </row>
    <row r="6308" customFormat="false" ht="14.25" hidden="false" customHeight="false" outlineLevel="0" collapsed="false">
      <c r="A6308" s="0" t="s">
        <v>6350</v>
      </c>
      <c r="B6308" s="0" t="s">
        <v>34</v>
      </c>
      <c r="C6308" s="0" t="s">
        <v>35</v>
      </c>
      <c r="D6308" s="9" t="n">
        <v>43900</v>
      </c>
      <c r="E6308" s="9" t="n">
        <v>43999</v>
      </c>
      <c r="F6308" s="9" t="n">
        <v>44027</v>
      </c>
      <c r="G6308" s="9" t="n">
        <v>44031</v>
      </c>
      <c r="H6308" s="10" t="s">
        <v>36</v>
      </c>
      <c r="I6308" s="0" t="n">
        <v>11</v>
      </c>
      <c r="J6308" s="0" t="n">
        <v>26</v>
      </c>
      <c r="K6308" s="0" t="n">
        <v>238</v>
      </c>
      <c r="L6308" s="0" t="n">
        <v>42</v>
      </c>
      <c r="M6308" s="0" t="n">
        <v>4</v>
      </c>
      <c r="N6308" s="11" t="n">
        <v>0.2</v>
      </c>
      <c r="O6308" s="12" t="n">
        <v>861.55</v>
      </c>
      <c r="P6308" s="12" t="n">
        <v>1118.9</v>
      </c>
      <c r="Q6308" s="12" t="n">
        <f aca="false">M6308*P6308*(1-N6308)</f>
        <v>3580.48</v>
      </c>
      <c r="R6308" s="12" t="n">
        <f aca="false">M6308*O6308</f>
        <v>3446.2</v>
      </c>
      <c r="S6308" s="12" t="n">
        <f aca="false">Q6308-R6308</f>
        <v>134.280000000001</v>
      </c>
      <c r="T6308" s="11" t="n">
        <f aca="false">IFERROR(S6308/Q6308,0)</f>
        <v>0.0375033515059435</v>
      </c>
      <c r="U6308" s="13" t="n">
        <f aca="false">F6308-E6308</f>
        <v>28</v>
      </c>
      <c r="V6308" s="13" t="n">
        <f aca="false">G6308-F6308</f>
        <v>4</v>
      </c>
      <c r="W6308" s="13" t="n">
        <f aca="false">G6308-E6308</f>
        <v>32</v>
      </c>
      <c r="X6308" s="10" t="n">
        <f aca="false">YEAR(E6308)</f>
        <v>2020</v>
      </c>
      <c r="Y6308" s="0" t="str">
        <f aca="false">TEXT(E6308,"yyyy-mm")</f>
        <v>2020-06</v>
      </c>
      <c r="Z6308" s="0" t="str">
        <f aca="false">"Q"&amp;ROUNDUP(MONTH(E6308)/3,0)&amp;"-"&amp;YEAR(E6308)</f>
        <v>Q2-2020</v>
      </c>
    </row>
    <row r="6309" customFormat="false" ht="14.25" hidden="false" customHeight="false" outlineLevel="0" collapsed="false">
      <c r="A6309" s="0" t="s">
        <v>6351</v>
      </c>
      <c r="B6309" s="0" t="s">
        <v>41</v>
      </c>
      <c r="C6309" s="0" t="s">
        <v>48</v>
      </c>
      <c r="D6309" s="9" t="n">
        <v>43900</v>
      </c>
      <c r="E6309" s="9" t="n">
        <v>43999</v>
      </c>
      <c r="F6309" s="9" t="n">
        <v>44011</v>
      </c>
      <c r="G6309" s="9" t="n">
        <v>44012</v>
      </c>
      <c r="H6309" s="10" t="s">
        <v>36</v>
      </c>
      <c r="I6309" s="0" t="n">
        <v>21</v>
      </c>
      <c r="J6309" s="0" t="n">
        <v>25</v>
      </c>
      <c r="K6309" s="0" t="n">
        <v>45</v>
      </c>
      <c r="L6309" s="0" t="n">
        <v>2</v>
      </c>
      <c r="M6309" s="0" t="n">
        <v>3</v>
      </c>
      <c r="N6309" s="11" t="n">
        <v>0.05</v>
      </c>
      <c r="O6309" s="12" t="n">
        <v>2000.75</v>
      </c>
      <c r="P6309" s="12" t="n">
        <v>2532.6</v>
      </c>
      <c r="Q6309" s="12" t="n">
        <f aca="false">M6309*P6309*(1-N6309)</f>
        <v>7217.91</v>
      </c>
      <c r="R6309" s="12" t="n">
        <f aca="false">M6309*O6309</f>
        <v>6002.25</v>
      </c>
      <c r="S6309" s="12" t="n">
        <f aca="false">Q6309-R6309</f>
        <v>1215.66</v>
      </c>
      <c r="T6309" s="11" t="n">
        <f aca="false">IFERROR(S6309/Q6309,0)</f>
        <v>0.168422715162699</v>
      </c>
      <c r="U6309" s="13" t="n">
        <f aca="false">F6309-E6309</f>
        <v>12</v>
      </c>
      <c r="V6309" s="13" t="n">
        <f aca="false">G6309-F6309</f>
        <v>1</v>
      </c>
      <c r="W6309" s="13" t="n">
        <f aca="false">G6309-E6309</f>
        <v>13</v>
      </c>
      <c r="X6309" s="10" t="n">
        <f aca="false">YEAR(E6309)</f>
        <v>2020</v>
      </c>
      <c r="Y6309" s="0" t="str">
        <f aca="false">TEXT(E6309,"yyyy-mm")</f>
        <v>2020-06</v>
      </c>
      <c r="Z6309" s="0" t="str">
        <f aca="false">"Q"&amp;ROUNDUP(MONTH(E6309)/3,0)&amp;"-"&amp;YEAR(E6309)</f>
        <v>Q2-2020</v>
      </c>
    </row>
    <row r="6310" customFormat="false" ht="14.25" hidden="false" customHeight="false" outlineLevel="0" collapsed="false">
      <c r="A6310" s="0" t="s">
        <v>6352</v>
      </c>
      <c r="B6310" s="0" t="s">
        <v>34</v>
      </c>
      <c r="C6310" s="0" t="s">
        <v>35</v>
      </c>
      <c r="D6310" s="9" t="n">
        <v>43900</v>
      </c>
      <c r="E6310" s="9" t="n">
        <v>43999</v>
      </c>
      <c r="F6310" s="9" t="n">
        <v>44015</v>
      </c>
      <c r="G6310" s="9" t="n">
        <v>44024</v>
      </c>
      <c r="H6310" s="10" t="s">
        <v>36</v>
      </c>
      <c r="I6310" s="0" t="n">
        <v>6</v>
      </c>
      <c r="J6310" s="0" t="n">
        <v>41</v>
      </c>
      <c r="K6310" s="0" t="n">
        <v>259</v>
      </c>
      <c r="L6310" s="0" t="n">
        <v>16</v>
      </c>
      <c r="M6310" s="0" t="n">
        <v>5</v>
      </c>
      <c r="N6310" s="11" t="n">
        <v>0.075</v>
      </c>
      <c r="O6310" s="12" t="n">
        <v>2020.25</v>
      </c>
      <c r="P6310" s="12" t="n">
        <v>3544.3</v>
      </c>
      <c r="Q6310" s="12" t="n">
        <f aca="false">M6310*P6310*(1-N6310)</f>
        <v>16392.3875</v>
      </c>
      <c r="R6310" s="12" t="n">
        <f aca="false">M6310*O6310</f>
        <v>10101.25</v>
      </c>
      <c r="S6310" s="12" t="n">
        <f aca="false">Q6310-R6310</f>
        <v>6291.1375</v>
      </c>
      <c r="T6310" s="11" t="n">
        <f aca="false">IFERROR(S6310/Q6310,0)</f>
        <v>0.383784088803416</v>
      </c>
      <c r="U6310" s="13" t="n">
        <f aca="false">F6310-E6310</f>
        <v>16</v>
      </c>
      <c r="V6310" s="13" t="n">
        <f aca="false">G6310-F6310</f>
        <v>9</v>
      </c>
      <c r="W6310" s="13" t="n">
        <f aca="false">G6310-E6310</f>
        <v>25</v>
      </c>
      <c r="X6310" s="10" t="n">
        <f aca="false">YEAR(E6310)</f>
        <v>2020</v>
      </c>
      <c r="Y6310" s="0" t="str">
        <f aca="false">TEXT(E6310,"yyyy-mm")</f>
        <v>2020-06</v>
      </c>
      <c r="Z6310" s="0" t="str">
        <f aca="false">"Q"&amp;ROUNDUP(MONTH(E6310)/3,0)&amp;"-"&amp;YEAR(E6310)</f>
        <v>Q2-2020</v>
      </c>
    </row>
    <row r="6311" customFormat="false" ht="14.25" hidden="false" customHeight="false" outlineLevel="0" collapsed="false">
      <c r="A6311" s="0" t="s">
        <v>6353</v>
      </c>
      <c r="B6311" s="0" t="s">
        <v>43</v>
      </c>
      <c r="C6311" s="0" t="s">
        <v>46</v>
      </c>
      <c r="D6311" s="9" t="n">
        <v>43900</v>
      </c>
      <c r="E6311" s="9" t="n">
        <v>43999</v>
      </c>
      <c r="F6311" s="9" t="n">
        <v>44009</v>
      </c>
      <c r="G6311" s="9" t="n">
        <v>44017</v>
      </c>
      <c r="H6311" s="10" t="s">
        <v>36</v>
      </c>
      <c r="I6311" s="0" t="n">
        <v>28</v>
      </c>
      <c r="J6311" s="0" t="n">
        <v>24</v>
      </c>
      <c r="K6311" s="0" t="n">
        <v>319</v>
      </c>
      <c r="L6311" s="0" t="n">
        <v>13</v>
      </c>
      <c r="M6311" s="0" t="n">
        <v>2</v>
      </c>
      <c r="N6311" s="11" t="n">
        <v>0.075</v>
      </c>
      <c r="O6311" s="12" t="n">
        <v>1086.2</v>
      </c>
      <c r="P6311" s="12" t="n">
        <v>2586.2</v>
      </c>
      <c r="Q6311" s="12" t="n">
        <f aca="false">M6311*P6311*(1-N6311)</f>
        <v>4784.47</v>
      </c>
      <c r="R6311" s="12" t="n">
        <f aca="false">M6311*O6311</f>
        <v>2172.4</v>
      </c>
      <c r="S6311" s="12" t="n">
        <f aca="false">Q6311-R6311</f>
        <v>2612.07</v>
      </c>
      <c r="T6311" s="11" t="n">
        <f aca="false">IFERROR(S6311/Q6311,0)</f>
        <v>0.545947618022477</v>
      </c>
      <c r="U6311" s="13" t="n">
        <f aca="false">F6311-E6311</f>
        <v>10</v>
      </c>
      <c r="V6311" s="13" t="n">
        <f aca="false">G6311-F6311</f>
        <v>8</v>
      </c>
      <c r="W6311" s="13" t="n">
        <f aca="false">G6311-E6311</f>
        <v>18</v>
      </c>
      <c r="X6311" s="10" t="n">
        <f aca="false">YEAR(E6311)</f>
        <v>2020</v>
      </c>
      <c r="Y6311" s="0" t="str">
        <f aca="false">TEXT(E6311,"yyyy-mm")</f>
        <v>2020-06</v>
      </c>
      <c r="Z6311" s="0" t="str">
        <f aca="false">"Q"&amp;ROUNDUP(MONTH(E6311)/3,0)&amp;"-"&amp;YEAR(E6311)</f>
        <v>Q2-2020</v>
      </c>
    </row>
    <row r="6312" customFormat="false" ht="14.25" hidden="false" customHeight="false" outlineLevel="0" collapsed="false">
      <c r="A6312" s="0" t="s">
        <v>6354</v>
      </c>
      <c r="B6312" s="0" t="s">
        <v>34</v>
      </c>
      <c r="C6312" s="0" t="s">
        <v>46</v>
      </c>
      <c r="D6312" s="9" t="n">
        <v>43900</v>
      </c>
      <c r="E6312" s="9" t="n">
        <v>43999</v>
      </c>
      <c r="F6312" s="9" t="n">
        <v>44007</v>
      </c>
      <c r="G6312" s="9" t="n">
        <v>44014</v>
      </c>
      <c r="H6312" s="10" t="s">
        <v>36</v>
      </c>
      <c r="I6312" s="0" t="n">
        <v>2</v>
      </c>
      <c r="J6312" s="0" t="n">
        <v>19</v>
      </c>
      <c r="K6312" s="0" t="n">
        <v>308</v>
      </c>
      <c r="L6312" s="0" t="n">
        <v>21</v>
      </c>
      <c r="M6312" s="0" t="n">
        <v>7</v>
      </c>
      <c r="N6312" s="11" t="n">
        <v>0.05</v>
      </c>
      <c r="O6312" s="12" t="n">
        <v>2956.11</v>
      </c>
      <c r="P6312" s="12" t="n">
        <v>3839.1</v>
      </c>
      <c r="Q6312" s="12" t="n">
        <f aca="false">M6312*P6312*(1-N6312)</f>
        <v>25530.015</v>
      </c>
      <c r="R6312" s="12" t="n">
        <f aca="false">M6312*O6312</f>
        <v>20692.77</v>
      </c>
      <c r="S6312" s="12" t="n">
        <f aca="false">Q6312-R6312</f>
        <v>4837.245</v>
      </c>
      <c r="T6312" s="11" t="n">
        <f aca="false">IFERROR(S6312/Q6312,0)</f>
        <v>0.189472861649317</v>
      </c>
      <c r="U6312" s="13" t="n">
        <f aca="false">F6312-E6312</f>
        <v>8</v>
      </c>
      <c r="V6312" s="13" t="n">
        <f aca="false">G6312-F6312</f>
        <v>7</v>
      </c>
      <c r="W6312" s="13" t="n">
        <f aca="false">G6312-E6312</f>
        <v>15</v>
      </c>
      <c r="X6312" s="10" t="n">
        <f aca="false">YEAR(E6312)</f>
        <v>2020</v>
      </c>
      <c r="Y6312" s="0" t="str">
        <f aca="false">TEXT(E6312,"yyyy-mm")</f>
        <v>2020-06</v>
      </c>
      <c r="Z6312" s="0" t="str">
        <f aca="false">"Q"&amp;ROUNDUP(MONTH(E6312)/3,0)&amp;"-"&amp;YEAR(E6312)</f>
        <v>Q2-2020</v>
      </c>
    </row>
    <row r="6313" customFormat="false" ht="14.25" hidden="false" customHeight="false" outlineLevel="0" collapsed="false">
      <c r="A6313" s="0" t="s">
        <v>6355</v>
      </c>
      <c r="B6313" s="0" t="s">
        <v>38</v>
      </c>
      <c r="C6313" s="0" t="s">
        <v>58</v>
      </c>
      <c r="D6313" s="9" t="n">
        <v>43900</v>
      </c>
      <c r="E6313" s="9" t="n">
        <v>43999</v>
      </c>
      <c r="F6313" s="9" t="n">
        <v>44016</v>
      </c>
      <c r="G6313" s="9" t="n">
        <v>44023</v>
      </c>
      <c r="H6313" s="10" t="s">
        <v>36</v>
      </c>
      <c r="I6313" s="0" t="n">
        <v>16</v>
      </c>
      <c r="J6313" s="0" t="n">
        <v>48</v>
      </c>
      <c r="K6313" s="0" t="n">
        <v>361</v>
      </c>
      <c r="L6313" s="0" t="n">
        <v>32</v>
      </c>
      <c r="M6313" s="0" t="n">
        <v>2</v>
      </c>
      <c r="N6313" s="11" t="n">
        <v>0.075</v>
      </c>
      <c r="O6313" s="12" t="n">
        <v>868.05</v>
      </c>
      <c r="P6313" s="12" t="n">
        <v>1058.6</v>
      </c>
      <c r="Q6313" s="12" t="n">
        <f aca="false">M6313*P6313*(1-N6313)</f>
        <v>1958.41</v>
      </c>
      <c r="R6313" s="12" t="n">
        <f aca="false">M6313*O6313</f>
        <v>1736.1</v>
      </c>
      <c r="S6313" s="12" t="n">
        <f aca="false">Q6313-R6313</f>
        <v>222.31</v>
      </c>
      <c r="T6313" s="11" t="n">
        <f aca="false">IFERROR(S6313/Q6313,0)</f>
        <v>0.113515555986744</v>
      </c>
      <c r="U6313" s="13" t="n">
        <f aca="false">F6313-E6313</f>
        <v>17</v>
      </c>
      <c r="V6313" s="13" t="n">
        <f aca="false">G6313-F6313</f>
        <v>7</v>
      </c>
      <c r="W6313" s="13" t="n">
        <f aca="false">G6313-E6313</f>
        <v>24</v>
      </c>
      <c r="X6313" s="10" t="n">
        <f aca="false">YEAR(E6313)</f>
        <v>2020</v>
      </c>
      <c r="Y6313" s="0" t="str">
        <f aca="false">TEXT(E6313,"yyyy-mm")</f>
        <v>2020-06</v>
      </c>
      <c r="Z6313" s="0" t="str">
        <f aca="false">"Q"&amp;ROUNDUP(MONTH(E6313)/3,0)&amp;"-"&amp;YEAR(E6313)</f>
        <v>Q2-2020</v>
      </c>
    </row>
    <row r="6314" customFormat="false" ht="14.25" hidden="false" customHeight="false" outlineLevel="0" collapsed="false">
      <c r="A6314" s="0" t="s">
        <v>6356</v>
      </c>
      <c r="B6314" s="0" t="s">
        <v>38</v>
      </c>
      <c r="C6314" s="0" t="s">
        <v>48</v>
      </c>
      <c r="D6314" s="9" t="n">
        <v>43900</v>
      </c>
      <c r="E6314" s="9" t="n">
        <v>43999</v>
      </c>
      <c r="F6314" s="9" t="n">
        <v>44027</v>
      </c>
      <c r="G6314" s="9" t="n">
        <v>44035</v>
      </c>
      <c r="H6314" s="10" t="s">
        <v>36</v>
      </c>
      <c r="I6314" s="0" t="n">
        <v>14</v>
      </c>
      <c r="J6314" s="0" t="n">
        <v>28</v>
      </c>
      <c r="K6314" s="0" t="n">
        <v>31</v>
      </c>
      <c r="L6314" s="0" t="n">
        <v>35</v>
      </c>
      <c r="M6314" s="0" t="n">
        <v>4</v>
      </c>
      <c r="N6314" s="11" t="n">
        <v>0.4</v>
      </c>
      <c r="O6314" s="12" t="n">
        <v>98.83</v>
      </c>
      <c r="P6314" s="12" t="n">
        <v>167.5</v>
      </c>
      <c r="Q6314" s="12" t="n">
        <f aca="false">M6314*P6314*(1-N6314)</f>
        <v>402</v>
      </c>
      <c r="R6314" s="12" t="n">
        <f aca="false">M6314*O6314</f>
        <v>395.32</v>
      </c>
      <c r="S6314" s="12" t="n">
        <f aca="false">Q6314-R6314</f>
        <v>6.68000000000001</v>
      </c>
      <c r="T6314" s="11" t="n">
        <f aca="false">IFERROR(S6314/Q6314,0)</f>
        <v>0.0166169154228856</v>
      </c>
      <c r="U6314" s="13" t="n">
        <f aca="false">F6314-E6314</f>
        <v>28</v>
      </c>
      <c r="V6314" s="13" t="n">
        <f aca="false">G6314-F6314</f>
        <v>8</v>
      </c>
      <c r="W6314" s="13" t="n">
        <f aca="false">G6314-E6314</f>
        <v>36</v>
      </c>
      <c r="X6314" s="10" t="n">
        <f aca="false">YEAR(E6314)</f>
        <v>2020</v>
      </c>
      <c r="Y6314" s="0" t="str">
        <f aca="false">TEXT(E6314,"yyyy-mm")</f>
        <v>2020-06</v>
      </c>
      <c r="Z6314" s="0" t="str">
        <f aca="false">"Q"&amp;ROUNDUP(MONTH(E6314)/3,0)&amp;"-"&amp;YEAR(E6314)</f>
        <v>Q2-2020</v>
      </c>
    </row>
    <row r="6315" customFormat="false" ht="14.25" hidden="false" customHeight="false" outlineLevel="0" collapsed="false">
      <c r="A6315" s="0" t="s">
        <v>6357</v>
      </c>
      <c r="B6315" s="0" t="s">
        <v>34</v>
      </c>
      <c r="C6315" s="0" t="s">
        <v>48</v>
      </c>
      <c r="D6315" s="9" t="n">
        <v>43900</v>
      </c>
      <c r="E6315" s="9" t="n">
        <v>43999</v>
      </c>
      <c r="F6315" s="9" t="n">
        <v>44008</v>
      </c>
      <c r="G6315" s="9" t="n">
        <v>44013</v>
      </c>
      <c r="H6315" s="10" t="s">
        <v>36</v>
      </c>
      <c r="I6315" s="0" t="n">
        <v>5</v>
      </c>
      <c r="J6315" s="0" t="n">
        <v>11</v>
      </c>
      <c r="K6315" s="0" t="n">
        <v>41</v>
      </c>
      <c r="L6315" s="0" t="n">
        <v>22</v>
      </c>
      <c r="M6315" s="0" t="n">
        <v>8</v>
      </c>
      <c r="N6315" s="11" t="n">
        <v>0.4</v>
      </c>
      <c r="O6315" s="12" t="n">
        <v>591.74</v>
      </c>
      <c r="P6315" s="12" t="n">
        <v>924.6</v>
      </c>
      <c r="Q6315" s="12" t="n">
        <f aca="false">M6315*P6315*(1-N6315)</f>
        <v>4438.08</v>
      </c>
      <c r="R6315" s="12" t="n">
        <f aca="false">M6315*O6315</f>
        <v>4733.92</v>
      </c>
      <c r="S6315" s="12" t="n">
        <f aca="false">Q6315-R6315</f>
        <v>-295.84</v>
      </c>
      <c r="T6315" s="11" t="n">
        <f aca="false">IFERROR(S6315/Q6315,0)</f>
        <v>-0.066659456341481</v>
      </c>
      <c r="U6315" s="13" t="n">
        <f aca="false">F6315-E6315</f>
        <v>9</v>
      </c>
      <c r="V6315" s="13" t="n">
        <f aca="false">G6315-F6315</f>
        <v>5</v>
      </c>
      <c r="W6315" s="13" t="n">
        <f aca="false">G6315-E6315</f>
        <v>14</v>
      </c>
      <c r="X6315" s="10" t="n">
        <f aca="false">YEAR(E6315)</f>
        <v>2020</v>
      </c>
      <c r="Y6315" s="0" t="str">
        <f aca="false">TEXT(E6315,"yyyy-mm")</f>
        <v>2020-06</v>
      </c>
      <c r="Z6315" s="0" t="str">
        <f aca="false">"Q"&amp;ROUNDUP(MONTH(E6315)/3,0)&amp;"-"&amp;YEAR(E6315)</f>
        <v>Q2-2020</v>
      </c>
    </row>
    <row r="6316" customFormat="false" ht="14.25" hidden="false" customHeight="false" outlineLevel="0" collapsed="false">
      <c r="A6316" s="0" t="s">
        <v>6358</v>
      </c>
      <c r="B6316" s="0" t="s">
        <v>41</v>
      </c>
      <c r="C6316" s="0" t="s">
        <v>79</v>
      </c>
      <c r="D6316" s="9" t="n">
        <v>43900</v>
      </c>
      <c r="E6316" s="9" t="n">
        <v>44000</v>
      </c>
      <c r="F6316" s="9" t="n">
        <v>44006</v>
      </c>
      <c r="G6316" s="9" t="n">
        <v>44009</v>
      </c>
      <c r="H6316" s="10" t="s">
        <v>36</v>
      </c>
      <c r="I6316" s="0" t="n">
        <v>21</v>
      </c>
      <c r="J6316" s="0" t="n">
        <v>29</v>
      </c>
      <c r="K6316" s="0" t="n">
        <v>85</v>
      </c>
      <c r="L6316" s="0" t="n">
        <v>47</v>
      </c>
      <c r="M6316" s="0" t="n">
        <v>5</v>
      </c>
      <c r="N6316" s="11" t="n">
        <v>0.2</v>
      </c>
      <c r="O6316" s="12" t="n">
        <v>2809.31</v>
      </c>
      <c r="P6316" s="12" t="n">
        <v>4013.3</v>
      </c>
      <c r="Q6316" s="12" t="n">
        <f aca="false">M6316*P6316*(1-N6316)</f>
        <v>16053.2</v>
      </c>
      <c r="R6316" s="12" t="n">
        <f aca="false">M6316*O6316</f>
        <v>14046.55</v>
      </c>
      <c r="S6316" s="12" t="n">
        <f aca="false">Q6316-R6316</f>
        <v>2006.65</v>
      </c>
      <c r="T6316" s="11" t="n">
        <f aca="false">IFERROR(S6316/Q6316,0)</f>
        <v>0.125</v>
      </c>
      <c r="U6316" s="13" t="n">
        <f aca="false">F6316-E6316</f>
        <v>6</v>
      </c>
      <c r="V6316" s="13" t="n">
        <f aca="false">G6316-F6316</f>
        <v>3</v>
      </c>
      <c r="W6316" s="13" t="n">
        <f aca="false">G6316-E6316</f>
        <v>9</v>
      </c>
      <c r="X6316" s="10" t="n">
        <f aca="false">YEAR(E6316)</f>
        <v>2020</v>
      </c>
      <c r="Y6316" s="0" t="str">
        <f aca="false">TEXT(E6316,"yyyy-mm")</f>
        <v>2020-06</v>
      </c>
      <c r="Z6316" s="0" t="str">
        <f aca="false">"Q"&amp;ROUNDUP(MONTH(E6316)/3,0)&amp;"-"&amp;YEAR(E6316)</f>
        <v>Q2-2020</v>
      </c>
    </row>
    <row r="6317" customFormat="false" ht="14.25" hidden="false" customHeight="false" outlineLevel="0" collapsed="false">
      <c r="A6317" s="0" t="s">
        <v>6359</v>
      </c>
      <c r="B6317" s="0" t="s">
        <v>38</v>
      </c>
      <c r="C6317" s="0" t="s">
        <v>35</v>
      </c>
      <c r="D6317" s="9" t="n">
        <v>43900</v>
      </c>
      <c r="E6317" s="9" t="n">
        <v>44000</v>
      </c>
      <c r="F6317" s="9" t="n">
        <v>44027</v>
      </c>
      <c r="G6317" s="9" t="n">
        <v>44037</v>
      </c>
      <c r="H6317" s="10" t="s">
        <v>36</v>
      </c>
      <c r="I6317" s="0" t="n">
        <v>12</v>
      </c>
      <c r="J6317" s="0" t="n">
        <v>22</v>
      </c>
      <c r="K6317" s="0" t="n">
        <v>259</v>
      </c>
      <c r="L6317" s="0" t="n">
        <v>47</v>
      </c>
      <c r="M6317" s="0" t="n">
        <v>3</v>
      </c>
      <c r="N6317" s="11" t="n">
        <v>0.15</v>
      </c>
      <c r="O6317" s="12" t="n">
        <v>579.08</v>
      </c>
      <c r="P6317" s="12" t="n">
        <v>864.3</v>
      </c>
      <c r="Q6317" s="12" t="n">
        <f aca="false">M6317*P6317*(1-N6317)</f>
        <v>2203.965</v>
      </c>
      <c r="R6317" s="12" t="n">
        <f aca="false">M6317*O6317</f>
        <v>1737.24</v>
      </c>
      <c r="S6317" s="12" t="n">
        <f aca="false">Q6317-R6317</f>
        <v>466.724999999999</v>
      </c>
      <c r="T6317" s="11" t="n">
        <f aca="false">IFERROR(S6317/Q6317,0)</f>
        <v>0.211766067065493</v>
      </c>
      <c r="U6317" s="13" t="n">
        <f aca="false">F6317-E6317</f>
        <v>27</v>
      </c>
      <c r="V6317" s="13" t="n">
        <f aca="false">G6317-F6317</f>
        <v>10</v>
      </c>
      <c r="W6317" s="13" t="n">
        <f aca="false">G6317-E6317</f>
        <v>37</v>
      </c>
      <c r="X6317" s="10" t="n">
        <f aca="false">YEAR(E6317)</f>
        <v>2020</v>
      </c>
      <c r="Y6317" s="0" t="str">
        <f aca="false">TEXT(E6317,"yyyy-mm")</f>
        <v>2020-06</v>
      </c>
      <c r="Z6317" s="0" t="str">
        <f aca="false">"Q"&amp;ROUNDUP(MONTH(E6317)/3,0)&amp;"-"&amp;YEAR(E6317)</f>
        <v>Q2-2020</v>
      </c>
    </row>
    <row r="6318" customFormat="false" ht="14.25" hidden="false" customHeight="false" outlineLevel="0" collapsed="false">
      <c r="A6318" s="0" t="s">
        <v>6360</v>
      </c>
      <c r="B6318" s="0" t="s">
        <v>38</v>
      </c>
      <c r="C6318" s="0" t="s">
        <v>39</v>
      </c>
      <c r="D6318" s="9" t="n">
        <v>43900</v>
      </c>
      <c r="E6318" s="9" t="n">
        <v>44000</v>
      </c>
      <c r="F6318" s="9" t="n">
        <v>44021</v>
      </c>
      <c r="G6318" s="9" t="n">
        <v>44027</v>
      </c>
      <c r="H6318" s="10" t="s">
        <v>36</v>
      </c>
      <c r="I6318" s="0" t="n">
        <v>13</v>
      </c>
      <c r="J6318" s="0" t="n">
        <v>11</v>
      </c>
      <c r="K6318" s="0" t="n">
        <v>166</v>
      </c>
      <c r="L6318" s="0" t="n">
        <v>5</v>
      </c>
      <c r="M6318" s="0" t="n">
        <v>7</v>
      </c>
      <c r="N6318" s="11" t="n">
        <v>0.15</v>
      </c>
      <c r="O6318" s="12" t="n">
        <v>1778.85</v>
      </c>
      <c r="P6318" s="12" t="n">
        <v>2371.8</v>
      </c>
      <c r="Q6318" s="12" t="n">
        <f aca="false">M6318*P6318*(1-N6318)</f>
        <v>14112.21</v>
      </c>
      <c r="R6318" s="12" t="n">
        <f aca="false">M6318*O6318</f>
        <v>12451.95</v>
      </c>
      <c r="S6318" s="12" t="n">
        <f aca="false">Q6318-R6318</f>
        <v>1660.26</v>
      </c>
      <c r="T6318" s="11" t="n">
        <f aca="false">IFERROR(S6318/Q6318,0)</f>
        <v>0.11764705882353</v>
      </c>
      <c r="U6318" s="13" t="n">
        <f aca="false">F6318-E6318</f>
        <v>21</v>
      </c>
      <c r="V6318" s="13" t="n">
        <f aca="false">G6318-F6318</f>
        <v>6</v>
      </c>
      <c r="W6318" s="13" t="n">
        <f aca="false">G6318-E6318</f>
        <v>27</v>
      </c>
      <c r="X6318" s="10" t="n">
        <f aca="false">YEAR(E6318)</f>
        <v>2020</v>
      </c>
      <c r="Y6318" s="0" t="str">
        <f aca="false">TEXT(E6318,"yyyy-mm")</f>
        <v>2020-06</v>
      </c>
      <c r="Z6318" s="0" t="str">
        <f aca="false">"Q"&amp;ROUNDUP(MONTH(E6318)/3,0)&amp;"-"&amp;YEAR(E6318)</f>
        <v>Q2-2020</v>
      </c>
    </row>
    <row r="6319" customFormat="false" ht="14.25" hidden="false" customHeight="false" outlineLevel="0" collapsed="false">
      <c r="A6319" s="0" t="s">
        <v>6361</v>
      </c>
      <c r="B6319" s="0" t="s">
        <v>41</v>
      </c>
      <c r="C6319" s="0" t="s">
        <v>35</v>
      </c>
      <c r="D6319" s="9" t="n">
        <v>43900</v>
      </c>
      <c r="E6319" s="9" t="n">
        <v>44000</v>
      </c>
      <c r="F6319" s="9" t="n">
        <v>44010</v>
      </c>
      <c r="G6319" s="9" t="n">
        <v>44012</v>
      </c>
      <c r="H6319" s="10" t="s">
        <v>36</v>
      </c>
      <c r="I6319" s="0" t="n">
        <v>21</v>
      </c>
      <c r="J6319" s="0" t="n">
        <v>12</v>
      </c>
      <c r="K6319" s="0" t="n">
        <v>234</v>
      </c>
      <c r="L6319" s="0" t="n">
        <v>26</v>
      </c>
      <c r="M6319" s="0" t="n">
        <v>6</v>
      </c>
      <c r="N6319" s="11" t="n">
        <v>0.075</v>
      </c>
      <c r="O6319" s="12" t="n">
        <v>143.65</v>
      </c>
      <c r="P6319" s="12" t="n">
        <v>214.4</v>
      </c>
      <c r="Q6319" s="12" t="n">
        <f aca="false">M6319*P6319*(1-N6319)</f>
        <v>1189.92</v>
      </c>
      <c r="R6319" s="12" t="n">
        <f aca="false">M6319*O6319</f>
        <v>861.9</v>
      </c>
      <c r="S6319" s="12" t="n">
        <f aca="false">Q6319-R6319</f>
        <v>328.02</v>
      </c>
      <c r="T6319" s="11" t="n">
        <f aca="false">IFERROR(S6319/Q6319,0)</f>
        <v>0.275665590964098</v>
      </c>
      <c r="U6319" s="13" t="n">
        <f aca="false">F6319-E6319</f>
        <v>10</v>
      </c>
      <c r="V6319" s="13" t="n">
        <f aca="false">G6319-F6319</f>
        <v>2</v>
      </c>
      <c r="W6319" s="13" t="n">
        <f aca="false">G6319-E6319</f>
        <v>12</v>
      </c>
      <c r="X6319" s="10" t="n">
        <f aca="false">YEAR(E6319)</f>
        <v>2020</v>
      </c>
      <c r="Y6319" s="0" t="str">
        <f aca="false">TEXT(E6319,"yyyy-mm")</f>
        <v>2020-06</v>
      </c>
      <c r="Z6319" s="0" t="str">
        <f aca="false">"Q"&amp;ROUNDUP(MONTH(E6319)/3,0)&amp;"-"&amp;YEAR(E6319)</f>
        <v>Q2-2020</v>
      </c>
    </row>
    <row r="6320" customFormat="false" ht="14.25" hidden="false" customHeight="false" outlineLevel="0" collapsed="false">
      <c r="A6320" s="0" t="s">
        <v>6362</v>
      </c>
      <c r="B6320" s="0" t="s">
        <v>41</v>
      </c>
      <c r="C6320" s="0" t="s">
        <v>48</v>
      </c>
      <c r="D6320" s="9" t="n">
        <v>43900</v>
      </c>
      <c r="E6320" s="9" t="n">
        <v>44000</v>
      </c>
      <c r="F6320" s="9" t="n">
        <v>44016</v>
      </c>
      <c r="G6320" s="9" t="n">
        <v>44025</v>
      </c>
      <c r="H6320" s="10" t="s">
        <v>36</v>
      </c>
      <c r="I6320" s="0" t="n">
        <v>22</v>
      </c>
      <c r="J6320" s="0" t="n">
        <v>41</v>
      </c>
      <c r="K6320" s="0" t="n">
        <v>2</v>
      </c>
      <c r="L6320" s="0" t="n">
        <v>20</v>
      </c>
      <c r="M6320" s="0" t="n">
        <v>7</v>
      </c>
      <c r="N6320" s="11" t="n">
        <v>0.1</v>
      </c>
      <c r="O6320" s="12" t="n">
        <v>666.92</v>
      </c>
      <c r="P6320" s="12" t="n">
        <v>1058.6</v>
      </c>
      <c r="Q6320" s="12" t="n">
        <f aca="false">M6320*P6320*(1-N6320)</f>
        <v>6669.18</v>
      </c>
      <c r="R6320" s="12" t="n">
        <f aca="false">M6320*O6320</f>
        <v>4668.44</v>
      </c>
      <c r="S6320" s="12" t="n">
        <f aca="false">Q6320-R6320</f>
        <v>2000.74</v>
      </c>
      <c r="T6320" s="11" t="n">
        <f aca="false">IFERROR(S6320/Q6320,0)</f>
        <v>0.299997900791402</v>
      </c>
      <c r="U6320" s="13" t="n">
        <f aca="false">F6320-E6320</f>
        <v>16</v>
      </c>
      <c r="V6320" s="13" t="n">
        <f aca="false">G6320-F6320</f>
        <v>9</v>
      </c>
      <c r="W6320" s="13" t="n">
        <f aca="false">G6320-E6320</f>
        <v>25</v>
      </c>
      <c r="X6320" s="10" t="n">
        <f aca="false">YEAR(E6320)</f>
        <v>2020</v>
      </c>
      <c r="Y6320" s="0" t="str">
        <f aca="false">TEXT(E6320,"yyyy-mm")</f>
        <v>2020-06</v>
      </c>
      <c r="Z6320" s="0" t="str">
        <f aca="false">"Q"&amp;ROUNDUP(MONTH(E6320)/3,0)&amp;"-"&amp;YEAR(E6320)</f>
        <v>Q2-2020</v>
      </c>
    </row>
    <row r="6321" customFormat="false" ht="14.25" hidden="false" customHeight="false" outlineLevel="0" collapsed="false">
      <c r="A6321" s="0" t="s">
        <v>6363</v>
      </c>
      <c r="B6321" s="0" t="s">
        <v>34</v>
      </c>
      <c r="C6321" s="0" t="s">
        <v>35</v>
      </c>
      <c r="D6321" s="9" t="n">
        <v>43900</v>
      </c>
      <c r="E6321" s="9" t="n">
        <v>44000</v>
      </c>
      <c r="F6321" s="9" t="n">
        <v>44021</v>
      </c>
      <c r="G6321" s="9" t="n">
        <v>44024</v>
      </c>
      <c r="H6321" s="10" t="s">
        <v>36</v>
      </c>
      <c r="I6321" s="0" t="n">
        <v>10</v>
      </c>
      <c r="J6321" s="0" t="n">
        <v>4</v>
      </c>
      <c r="K6321" s="0" t="n">
        <v>212</v>
      </c>
      <c r="L6321" s="0" t="n">
        <v>41</v>
      </c>
      <c r="M6321" s="0" t="n">
        <v>5</v>
      </c>
      <c r="N6321" s="11" t="n">
        <v>0.1</v>
      </c>
      <c r="O6321" s="12" t="n">
        <v>511.34</v>
      </c>
      <c r="P6321" s="12" t="n">
        <v>1065.3</v>
      </c>
      <c r="Q6321" s="12" t="n">
        <f aca="false">M6321*P6321*(1-N6321)</f>
        <v>4793.85</v>
      </c>
      <c r="R6321" s="12" t="n">
        <f aca="false">M6321*O6321</f>
        <v>2556.7</v>
      </c>
      <c r="S6321" s="12" t="n">
        <f aca="false">Q6321-R6321</f>
        <v>2237.15</v>
      </c>
      <c r="T6321" s="11" t="n">
        <f aca="false">IFERROR(S6321/Q6321,0)</f>
        <v>0.466670838678724</v>
      </c>
      <c r="U6321" s="13" t="n">
        <f aca="false">F6321-E6321</f>
        <v>21</v>
      </c>
      <c r="V6321" s="13" t="n">
        <f aca="false">G6321-F6321</f>
        <v>3</v>
      </c>
      <c r="W6321" s="13" t="n">
        <f aca="false">G6321-E6321</f>
        <v>24</v>
      </c>
      <c r="X6321" s="10" t="n">
        <f aca="false">YEAR(E6321)</f>
        <v>2020</v>
      </c>
      <c r="Y6321" s="0" t="str">
        <f aca="false">TEXT(E6321,"yyyy-mm")</f>
        <v>2020-06</v>
      </c>
      <c r="Z6321" s="0" t="str">
        <f aca="false">"Q"&amp;ROUNDUP(MONTH(E6321)/3,0)&amp;"-"&amp;YEAR(E6321)</f>
        <v>Q2-2020</v>
      </c>
    </row>
    <row r="6322" customFormat="false" ht="14.25" hidden="false" customHeight="false" outlineLevel="0" collapsed="false">
      <c r="A6322" s="0" t="s">
        <v>6364</v>
      </c>
      <c r="B6322" s="0" t="s">
        <v>43</v>
      </c>
      <c r="C6322" s="0" t="s">
        <v>39</v>
      </c>
      <c r="D6322" s="9" t="n">
        <v>43900</v>
      </c>
      <c r="E6322" s="9" t="n">
        <v>44000</v>
      </c>
      <c r="F6322" s="9" t="n">
        <v>44021</v>
      </c>
      <c r="G6322" s="9" t="n">
        <v>44026</v>
      </c>
      <c r="H6322" s="10" t="s">
        <v>36</v>
      </c>
      <c r="I6322" s="0" t="n">
        <v>27</v>
      </c>
      <c r="J6322" s="0" t="n">
        <v>22</v>
      </c>
      <c r="K6322" s="0" t="n">
        <v>192</v>
      </c>
      <c r="L6322" s="0" t="n">
        <v>13</v>
      </c>
      <c r="M6322" s="0" t="n">
        <v>1</v>
      </c>
      <c r="N6322" s="11" t="n">
        <v>0.15</v>
      </c>
      <c r="O6322" s="12" t="n">
        <v>906.51</v>
      </c>
      <c r="P6322" s="12" t="n">
        <v>1105.5</v>
      </c>
      <c r="Q6322" s="12" t="n">
        <f aca="false">M6322*P6322*(1-N6322)</f>
        <v>939.675</v>
      </c>
      <c r="R6322" s="12" t="n">
        <f aca="false">M6322*O6322</f>
        <v>906.51</v>
      </c>
      <c r="S6322" s="12" t="n">
        <f aca="false">Q6322-R6322</f>
        <v>33.165</v>
      </c>
      <c r="T6322" s="11" t="n">
        <f aca="false">IFERROR(S6322/Q6322,0)</f>
        <v>0.0352941176470588</v>
      </c>
      <c r="U6322" s="13" t="n">
        <f aca="false">F6322-E6322</f>
        <v>21</v>
      </c>
      <c r="V6322" s="13" t="n">
        <f aca="false">G6322-F6322</f>
        <v>5</v>
      </c>
      <c r="W6322" s="13" t="n">
        <f aca="false">G6322-E6322</f>
        <v>26</v>
      </c>
      <c r="X6322" s="10" t="n">
        <f aca="false">YEAR(E6322)</f>
        <v>2020</v>
      </c>
      <c r="Y6322" s="0" t="str">
        <f aca="false">TEXT(E6322,"yyyy-mm")</f>
        <v>2020-06</v>
      </c>
      <c r="Z6322" s="0" t="str">
        <f aca="false">"Q"&amp;ROUNDUP(MONTH(E6322)/3,0)&amp;"-"&amp;YEAR(E6322)</f>
        <v>Q2-2020</v>
      </c>
    </row>
    <row r="6323" customFormat="false" ht="14.25" hidden="false" customHeight="false" outlineLevel="0" collapsed="false">
      <c r="A6323" s="0" t="s">
        <v>6365</v>
      </c>
      <c r="B6323" s="0" t="s">
        <v>41</v>
      </c>
      <c r="C6323" s="0" t="s">
        <v>35</v>
      </c>
      <c r="D6323" s="9" t="n">
        <v>43900</v>
      </c>
      <c r="E6323" s="9" t="n">
        <v>44000</v>
      </c>
      <c r="F6323" s="9" t="n">
        <v>44025</v>
      </c>
      <c r="G6323" s="9" t="n">
        <v>44028</v>
      </c>
      <c r="H6323" s="10" t="s">
        <v>36</v>
      </c>
      <c r="I6323" s="0" t="n">
        <v>21</v>
      </c>
      <c r="J6323" s="0" t="n">
        <v>18</v>
      </c>
      <c r="K6323" s="0" t="n">
        <v>228</v>
      </c>
      <c r="L6323" s="0" t="n">
        <v>4</v>
      </c>
      <c r="M6323" s="0" t="n">
        <v>4</v>
      </c>
      <c r="N6323" s="11" t="n">
        <v>0.2</v>
      </c>
      <c r="O6323" s="12" t="n">
        <v>1879.02</v>
      </c>
      <c r="P6323" s="12" t="n">
        <v>2646.5</v>
      </c>
      <c r="Q6323" s="12" t="n">
        <f aca="false">M6323*P6323*(1-N6323)</f>
        <v>8468.8</v>
      </c>
      <c r="R6323" s="12" t="n">
        <f aca="false">M6323*O6323</f>
        <v>7516.08</v>
      </c>
      <c r="S6323" s="12" t="n">
        <f aca="false">Q6323-R6323</f>
        <v>952.720000000001</v>
      </c>
      <c r="T6323" s="11" t="n">
        <f aca="false">IFERROR(S6323/Q6323,0)</f>
        <v>0.112497638390327</v>
      </c>
      <c r="U6323" s="13" t="n">
        <f aca="false">F6323-E6323</f>
        <v>25</v>
      </c>
      <c r="V6323" s="13" t="n">
        <f aca="false">G6323-F6323</f>
        <v>3</v>
      </c>
      <c r="W6323" s="13" t="n">
        <f aca="false">G6323-E6323</f>
        <v>28</v>
      </c>
      <c r="X6323" s="10" t="n">
        <f aca="false">YEAR(E6323)</f>
        <v>2020</v>
      </c>
      <c r="Y6323" s="0" t="str">
        <f aca="false">TEXT(E6323,"yyyy-mm")</f>
        <v>2020-06</v>
      </c>
      <c r="Z6323" s="0" t="str">
        <f aca="false">"Q"&amp;ROUNDUP(MONTH(E6323)/3,0)&amp;"-"&amp;YEAR(E6323)</f>
        <v>Q2-2020</v>
      </c>
    </row>
    <row r="6324" customFormat="false" ht="14.25" hidden="false" customHeight="false" outlineLevel="0" collapsed="false">
      <c r="A6324" s="0" t="s">
        <v>6366</v>
      </c>
      <c r="B6324" s="0" t="s">
        <v>38</v>
      </c>
      <c r="C6324" s="0" t="s">
        <v>35</v>
      </c>
      <c r="D6324" s="9" t="n">
        <v>43900</v>
      </c>
      <c r="E6324" s="9" t="n">
        <v>44000</v>
      </c>
      <c r="F6324" s="9" t="n">
        <v>44010</v>
      </c>
      <c r="G6324" s="9" t="n">
        <v>44017</v>
      </c>
      <c r="H6324" s="10" t="s">
        <v>36</v>
      </c>
      <c r="I6324" s="0" t="n">
        <v>13</v>
      </c>
      <c r="J6324" s="0" t="n">
        <v>8</v>
      </c>
      <c r="K6324" s="0" t="n">
        <v>260</v>
      </c>
      <c r="L6324" s="0" t="n">
        <v>44</v>
      </c>
      <c r="M6324" s="0" t="n">
        <v>1</v>
      </c>
      <c r="N6324" s="11" t="n">
        <v>0.075</v>
      </c>
      <c r="O6324" s="12" t="n">
        <v>1789.03</v>
      </c>
      <c r="P6324" s="12" t="n">
        <v>2264.6</v>
      </c>
      <c r="Q6324" s="12" t="n">
        <f aca="false">M6324*P6324*(1-N6324)</f>
        <v>2094.755</v>
      </c>
      <c r="R6324" s="12" t="n">
        <f aca="false">M6324*O6324</f>
        <v>1789.03</v>
      </c>
      <c r="S6324" s="12" t="n">
        <f aca="false">Q6324-R6324</f>
        <v>305.725</v>
      </c>
      <c r="T6324" s="11" t="n">
        <f aca="false">IFERROR(S6324/Q6324,0)</f>
        <v>0.145947855477132</v>
      </c>
      <c r="U6324" s="13" t="n">
        <f aca="false">F6324-E6324</f>
        <v>10</v>
      </c>
      <c r="V6324" s="13" t="n">
        <f aca="false">G6324-F6324</f>
        <v>7</v>
      </c>
      <c r="W6324" s="13" t="n">
        <f aca="false">G6324-E6324</f>
        <v>17</v>
      </c>
      <c r="X6324" s="10" t="n">
        <f aca="false">YEAR(E6324)</f>
        <v>2020</v>
      </c>
      <c r="Y6324" s="0" t="str">
        <f aca="false">TEXT(E6324,"yyyy-mm")</f>
        <v>2020-06</v>
      </c>
      <c r="Z6324" s="0" t="str">
        <f aca="false">"Q"&amp;ROUNDUP(MONTH(E6324)/3,0)&amp;"-"&amp;YEAR(E6324)</f>
        <v>Q2-2020</v>
      </c>
    </row>
    <row r="6325" customFormat="false" ht="14.25" hidden="false" customHeight="false" outlineLevel="0" collapsed="false">
      <c r="A6325" s="0" t="s">
        <v>6367</v>
      </c>
      <c r="B6325" s="0" t="s">
        <v>38</v>
      </c>
      <c r="C6325" s="0" t="s">
        <v>46</v>
      </c>
      <c r="D6325" s="9" t="n">
        <v>43900</v>
      </c>
      <c r="E6325" s="9" t="n">
        <v>44001</v>
      </c>
      <c r="F6325" s="9" t="n">
        <v>44006</v>
      </c>
      <c r="G6325" s="9" t="n">
        <v>44016</v>
      </c>
      <c r="H6325" s="10" t="s">
        <v>36</v>
      </c>
      <c r="I6325" s="0" t="n">
        <v>14</v>
      </c>
      <c r="J6325" s="0" t="n">
        <v>2</v>
      </c>
      <c r="K6325" s="0" t="n">
        <v>275</v>
      </c>
      <c r="L6325" s="0" t="n">
        <v>13</v>
      </c>
      <c r="M6325" s="0" t="n">
        <v>6</v>
      </c>
      <c r="N6325" s="11" t="n">
        <v>0.05</v>
      </c>
      <c r="O6325" s="12" t="n">
        <v>862.96</v>
      </c>
      <c r="P6325" s="12" t="n">
        <v>1232.8</v>
      </c>
      <c r="Q6325" s="12" t="n">
        <f aca="false">M6325*P6325*(1-N6325)</f>
        <v>7026.96</v>
      </c>
      <c r="R6325" s="12" t="n">
        <f aca="false">M6325*O6325</f>
        <v>5177.76</v>
      </c>
      <c r="S6325" s="12" t="n">
        <f aca="false">Q6325-R6325</f>
        <v>1849.2</v>
      </c>
      <c r="T6325" s="11" t="n">
        <f aca="false">IFERROR(S6325/Q6325,0)</f>
        <v>0.263157894736842</v>
      </c>
      <c r="U6325" s="13" t="n">
        <f aca="false">F6325-E6325</f>
        <v>5</v>
      </c>
      <c r="V6325" s="13" t="n">
        <f aca="false">G6325-F6325</f>
        <v>10</v>
      </c>
      <c r="W6325" s="13" t="n">
        <f aca="false">G6325-E6325</f>
        <v>15</v>
      </c>
      <c r="X6325" s="10" t="n">
        <f aca="false">YEAR(E6325)</f>
        <v>2020</v>
      </c>
      <c r="Y6325" s="0" t="str">
        <f aca="false">TEXT(E6325,"yyyy-mm")</f>
        <v>2020-06</v>
      </c>
      <c r="Z6325" s="0" t="str">
        <f aca="false">"Q"&amp;ROUNDUP(MONTH(E6325)/3,0)&amp;"-"&amp;YEAR(E6325)</f>
        <v>Q2-2020</v>
      </c>
    </row>
    <row r="6326" customFormat="false" ht="14.25" hidden="false" customHeight="false" outlineLevel="0" collapsed="false">
      <c r="A6326" s="0" t="s">
        <v>6368</v>
      </c>
      <c r="B6326" s="0" t="s">
        <v>34</v>
      </c>
      <c r="C6326" s="0" t="s">
        <v>39</v>
      </c>
      <c r="D6326" s="9" t="n">
        <v>43900</v>
      </c>
      <c r="E6326" s="9" t="n">
        <v>44001</v>
      </c>
      <c r="F6326" s="9" t="n">
        <v>44008</v>
      </c>
      <c r="G6326" s="9" t="n">
        <v>44011</v>
      </c>
      <c r="H6326" s="10" t="s">
        <v>36</v>
      </c>
      <c r="I6326" s="0" t="n">
        <v>6</v>
      </c>
      <c r="J6326" s="0" t="n">
        <v>40</v>
      </c>
      <c r="K6326" s="0" t="n">
        <v>146</v>
      </c>
      <c r="L6326" s="0" t="n">
        <v>22</v>
      </c>
      <c r="M6326" s="0" t="n">
        <v>1</v>
      </c>
      <c r="N6326" s="11" t="n">
        <v>0.05</v>
      </c>
      <c r="O6326" s="12" t="n">
        <v>1909.5</v>
      </c>
      <c r="P6326" s="12" t="n">
        <v>3819</v>
      </c>
      <c r="Q6326" s="12" t="n">
        <f aca="false">M6326*P6326*(1-N6326)</f>
        <v>3628.05</v>
      </c>
      <c r="R6326" s="12" t="n">
        <f aca="false">M6326*O6326</f>
        <v>1909.5</v>
      </c>
      <c r="S6326" s="12" t="n">
        <f aca="false">Q6326-R6326</f>
        <v>1718.55</v>
      </c>
      <c r="T6326" s="11" t="n">
        <f aca="false">IFERROR(S6326/Q6326,0)</f>
        <v>0.473684210526316</v>
      </c>
      <c r="U6326" s="13" t="n">
        <f aca="false">F6326-E6326</f>
        <v>7</v>
      </c>
      <c r="V6326" s="13" t="n">
        <f aca="false">G6326-F6326</f>
        <v>3</v>
      </c>
      <c r="W6326" s="13" t="n">
        <f aca="false">G6326-E6326</f>
        <v>10</v>
      </c>
      <c r="X6326" s="10" t="n">
        <f aca="false">YEAR(E6326)</f>
        <v>2020</v>
      </c>
      <c r="Y6326" s="0" t="str">
        <f aca="false">TEXT(E6326,"yyyy-mm")</f>
        <v>2020-06</v>
      </c>
      <c r="Z6326" s="0" t="str">
        <f aca="false">"Q"&amp;ROUNDUP(MONTH(E6326)/3,0)&amp;"-"&amp;YEAR(E6326)</f>
        <v>Q2-2020</v>
      </c>
    </row>
    <row r="6327" customFormat="false" ht="14.25" hidden="false" customHeight="false" outlineLevel="0" collapsed="false">
      <c r="A6327" s="0" t="s">
        <v>6369</v>
      </c>
      <c r="B6327" s="0" t="s">
        <v>34</v>
      </c>
      <c r="C6327" s="0" t="s">
        <v>48</v>
      </c>
      <c r="D6327" s="9" t="n">
        <v>43900</v>
      </c>
      <c r="E6327" s="9" t="n">
        <v>44001</v>
      </c>
      <c r="F6327" s="9" t="n">
        <v>44020</v>
      </c>
      <c r="G6327" s="9" t="n">
        <v>44029</v>
      </c>
      <c r="H6327" s="10" t="s">
        <v>36</v>
      </c>
      <c r="I6327" s="0" t="n">
        <v>5</v>
      </c>
      <c r="J6327" s="0" t="n">
        <v>39</v>
      </c>
      <c r="K6327" s="0" t="n">
        <v>29</v>
      </c>
      <c r="L6327" s="0" t="n">
        <v>24</v>
      </c>
      <c r="M6327" s="0" t="n">
        <v>2</v>
      </c>
      <c r="N6327" s="11" t="n">
        <v>0.2</v>
      </c>
      <c r="O6327" s="12" t="n">
        <v>819.48</v>
      </c>
      <c r="P6327" s="12" t="n">
        <v>1011.7</v>
      </c>
      <c r="Q6327" s="12" t="n">
        <f aca="false">M6327*P6327*(1-N6327)</f>
        <v>1618.72</v>
      </c>
      <c r="R6327" s="12" t="n">
        <f aca="false">M6327*O6327</f>
        <v>1638.96</v>
      </c>
      <c r="S6327" s="12" t="n">
        <f aca="false">Q6327-R6327</f>
        <v>-20.2399999999998</v>
      </c>
      <c r="T6327" s="11" t="n">
        <f aca="false">IFERROR(S6327/Q6327,0)</f>
        <v>-0.0125037066324008</v>
      </c>
      <c r="U6327" s="13" t="n">
        <f aca="false">F6327-E6327</f>
        <v>19</v>
      </c>
      <c r="V6327" s="13" t="n">
        <f aca="false">G6327-F6327</f>
        <v>9</v>
      </c>
      <c r="W6327" s="13" t="n">
        <f aca="false">G6327-E6327</f>
        <v>28</v>
      </c>
      <c r="X6327" s="10" t="n">
        <f aca="false">YEAR(E6327)</f>
        <v>2020</v>
      </c>
      <c r="Y6327" s="0" t="str">
        <f aca="false">TEXT(E6327,"yyyy-mm")</f>
        <v>2020-06</v>
      </c>
      <c r="Z6327" s="0" t="str">
        <f aca="false">"Q"&amp;ROUNDUP(MONTH(E6327)/3,0)&amp;"-"&amp;YEAR(E6327)</f>
        <v>Q2-2020</v>
      </c>
    </row>
    <row r="6328" customFormat="false" ht="14.25" hidden="false" customHeight="false" outlineLevel="0" collapsed="false">
      <c r="A6328" s="0" t="s">
        <v>6370</v>
      </c>
      <c r="B6328" s="0" t="s">
        <v>34</v>
      </c>
      <c r="C6328" s="0" t="s">
        <v>39</v>
      </c>
      <c r="D6328" s="9" t="n">
        <v>43900</v>
      </c>
      <c r="E6328" s="9" t="n">
        <v>44001</v>
      </c>
      <c r="F6328" s="9" t="n">
        <v>44011</v>
      </c>
      <c r="G6328" s="9" t="n">
        <v>44017</v>
      </c>
      <c r="H6328" s="10" t="s">
        <v>36</v>
      </c>
      <c r="I6328" s="0" t="n">
        <v>3</v>
      </c>
      <c r="J6328" s="0" t="n">
        <v>34</v>
      </c>
      <c r="K6328" s="0" t="n">
        <v>129</v>
      </c>
      <c r="L6328" s="0" t="n">
        <v>46</v>
      </c>
      <c r="M6328" s="0" t="n">
        <v>3</v>
      </c>
      <c r="N6328" s="11" t="n">
        <v>0.075</v>
      </c>
      <c r="O6328" s="12" t="n">
        <v>1206.07</v>
      </c>
      <c r="P6328" s="12" t="n">
        <v>2566.1</v>
      </c>
      <c r="Q6328" s="12" t="n">
        <f aca="false">M6328*P6328*(1-N6328)</f>
        <v>7120.9275</v>
      </c>
      <c r="R6328" s="12" t="n">
        <f aca="false">M6328*O6328</f>
        <v>3618.21</v>
      </c>
      <c r="S6328" s="12" t="n">
        <f aca="false">Q6328-R6328</f>
        <v>3502.7175</v>
      </c>
      <c r="T6328" s="11" t="n">
        <f aca="false">IFERROR(S6328/Q6328,0)</f>
        <v>0.49189062801159</v>
      </c>
      <c r="U6328" s="13" t="n">
        <f aca="false">F6328-E6328</f>
        <v>10</v>
      </c>
      <c r="V6328" s="13" t="n">
        <f aca="false">G6328-F6328</f>
        <v>6</v>
      </c>
      <c r="W6328" s="13" t="n">
        <f aca="false">G6328-E6328</f>
        <v>16</v>
      </c>
      <c r="X6328" s="10" t="n">
        <f aca="false">YEAR(E6328)</f>
        <v>2020</v>
      </c>
      <c r="Y6328" s="0" t="str">
        <f aca="false">TEXT(E6328,"yyyy-mm")</f>
        <v>2020-06</v>
      </c>
      <c r="Z6328" s="0" t="str">
        <f aca="false">"Q"&amp;ROUNDUP(MONTH(E6328)/3,0)&amp;"-"&amp;YEAR(E6328)</f>
        <v>Q2-2020</v>
      </c>
    </row>
    <row r="6329" customFormat="false" ht="14.25" hidden="false" customHeight="false" outlineLevel="0" collapsed="false">
      <c r="A6329" s="0" t="s">
        <v>6371</v>
      </c>
      <c r="B6329" s="0" t="s">
        <v>43</v>
      </c>
      <c r="C6329" s="0" t="s">
        <v>48</v>
      </c>
      <c r="D6329" s="9" t="n">
        <v>43900</v>
      </c>
      <c r="E6329" s="9" t="n">
        <v>44001</v>
      </c>
      <c r="F6329" s="9" t="n">
        <v>44016</v>
      </c>
      <c r="G6329" s="9" t="n">
        <v>44019</v>
      </c>
      <c r="H6329" s="10" t="s">
        <v>36</v>
      </c>
      <c r="I6329" s="0" t="n">
        <v>26</v>
      </c>
      <c r="J6329" s="0" t="n">
        <v>22</v>
      </c>
      <c r="K6329" s="0" t="n">
        <v>6</v>
      </c>
      <c r="L6329" s="0" t="n">
        <v>21</v>
      </c>
      <c r="M6329" s="0" t="n">
        <v>5</v>
      </c>
      <c r="N6329" s="11" t="n">
        <v>0.075</v>
      </c>
      <c r="O6329" s="12" t="n">
        <v>1437.95</v>
      </c>
      <c r="P6329" s="12" t="n">
        <v>2934.6</v>
      </c>
      <c r="Q6329" s="12" t="n">
        <f aca="false">M6329*P6329*(1-N6329)</f>
        <v>13572.525</v>
      </c>
      <c r="R6329" s="12" t="n">
        <f aca="false">M6329*O6329</f>
        <v>7189.75</v>
      </c>
      <c r="S6329" s="12" t="n">
        <f aca="false">Q6329-R6329</f>
        <v>6382.775</v>
      </c>
      <c r="T6329" s="11" t="n">
        <f aca="false">IFERROR(S6329/Q6329,0)</f>
        <v>0.470271743835432</v>
      </c>
      <c r="U6329" s="13" t="n">
        <f aca="false">F6329-E6329</f>
        <v>15</v>
      </c>
      <c r="V6329" s="13" t="n">
        <f aca="false">G6329-F6329</f>
        <v>3</v>
      </c>
      <c r="W6329" s="13" t="n">
        <f aca="false">G6329-E6329</f>
        <v>18</v>
      </c>
      <c r="X6329" s="10" t="n">
        <f aca="false">YEAR(E6329)</f>
        <v>2020</v>
      </c>
      <c r="Y6329" s="0" t="str">
        <f aca="false">TEXT(E6329,"yyyy-mm")</f>
        <v>2020-06</v>
      </c>
      <c r="Z6329" s="0" t="str">
        <f aca="false">"Q"&amp;ROUNDUP(MONTH(E6329)/3,0)&amp;"-"&amp;YEAR(E6329)</f>
        <v>Q2-2020</v>
      </c>
    </row>
    <row r="6330" customFormat="false" ht="14.25" hidden="false" customHeight="false" outlineLevel="0" collapsed="false">
      <c r="A6330" s="0" t="s">
        <v>6372</v>
      </c>
      <c r="B6330" s="0" t="s">
        <v>43</v>
      </c>
      <c r="C6330" s="0" t="s">
        <v>39</v>
      </c>
      <c r="D6330" s="9" t="n">
        <v>43900</v>
      </c>
      <c r="E6330" s="9" t="n">
        <v>44001</v>
      </c>
      <c r="F6330" s="9" t="n">
        <v>44018</v>
      </c>
      <c r="G6330" s="9" t="n">
        <v>44019</v>
      </c>
      <c r="H6330" s="10" t="s">
        <v>36</v>
      </c>
      <c r="I6330" s="0" t="n">
        <v>27</v>
      </c>
      <c r="J6330" s="0" t="n">
        <v>3</v>
      </c>
      <c r="K6330" s="0" t="n">
        <v>94</v>
      </c>
      <c r="L6330" s="0" t="n">
        <v>17</v>
      </c>
      <c r="M6330" s="0" t="n">
        <v>3</v>
      </c>
      <c r="N6330" s="11" t="n">
        <v>0.075</v>
      </c>
      <c r="O6330" s="12" t="n">
        <v>672.28</v>
      </c>
      <c r="P6330" s="12" t="n">
        <v>1159.1</v>
      </c>
      <c r="Q6330" s="12" t="n">
        <f aca="false">M6330*P6330*(1-N6330)</f>
        <v>3216.5025</v>
      </c>
      <c r="R6330" s="12" t="n">
        <f aca="false">M6330*O6330</f>
        <v>2016.84</v>
      </c>
      <c r="S6330" s="12" t="n">
        <f aca="false">Q6330-R6330</f>
        <v>1199.6625</v>
      </c>
      <c r="T6330" s="11" t="n">
        <f aca="false">IFERROR(S6330/Q6330,0)</f>
        <v>0.372971107592797</v>
      </c>
      <c r="U6330" s="13" t="n">
        <f aca="false">F6330-E6330</f>
        <v>17</v>
      </c>
      <c r="V6330" s="13" t="n">
        <f aca="false">G6330-F6330</f>
        <v>1</v>
      </c>
      <c r="W6330" s="13" t="n">
        <f aca="false">G6330-E6330</f>
        <v>18</v>
      </c>
      <c r="X6330" s="10" t="n">
        <f aca="false">YEAR(E6330)</f>
        <v>2020</v>
      </c>
      <c r="Y6330" s="0" t="str">
        <f aca="false">TEXT(E6330,"yyyy-mm")</f>
        <v>2020-06</v>
      </c>
      <c r="Z6330" s="0" t="str">
        <f aca="false">"Q"&amp;ROUNDUP(MONTH(E6330)/3,0)&amp;"-"&amp;YEAR(E6330)</f>
        <v>Q2-2020</v>
      </c>
    </row>
    <row r="6331" customFormat="false" ht="14.25" hidden="false" customHeight="false" outlineLevel="0" collapsed="false">
      <c r="A6331" s="0" t="s">
        <v>6373</v>
      </c>
      <c r="B6331" s="0" t="s">
        <v>34</v>
      </c>
      <c r="C6331" s="0" t="s">
        <v>46</v>
      </c>
      <c r="D6331" s="9" t="n">
        <v>43900</v>
      </c>
      <c r="E6331" s="9" t="n">
        <v>44001</v>
      </c>
      <c r="F6331" s="9" t="n">
        <v>44011</v>
      </c>
      <c r="G6331" s="9" t="n">
        <v>44021</v>
      </c>
      <c r="H6331" s="10" t="s">
        <v>36</v>
      </c>
      <c r="I6331" s="0" t="n">
        <v>5</v>
      </c>
      <c r="J6331" s="0" t="n">
        <v>50</v>
      </c>
      <c r="K6331" s="0" t="n">
        <v>283</v>
      </c>
      <c r="L6331" s="0" t="n">
        <v>37</v>
      </c>
      <c r="M6331" s="0" t="n">
        <v>4</v>
      </c>
      <c r="N6331" s="11" t="n">
        <v>0.075</v>
      </c>
      <c r="O6331" s="12" t="n">
        <v>500.49</v>
      </c>
      <c r="P6331" s="12" t="n">
        <v>1112.2</v>
      </c>
      <c r="Q6331" s="12" t="n">
        <f aca="false">M6331*P6331*(1-N6331)</f>
        <v>4115.14</v>
      </c>
      <c r="R6331" s="12" t="n">
        <f aca="false">M6331*O6331</f>
        <v>2001.96</v>
      </c>
      <c r="S6331" s="12" t="n">
        <f aca="false">Q6331-R6331</f>
        <v>2113.18</v>
      </c>
      <c r="T6331" s="11" t="n">
        <f aca="false">IFERROR(S6331/Q6331,0)</f>
        <v>0.513513513513514</v>
      </c>
      <c r="U6331" s="13" t="n">
        <f aca="false">F6331-E6331</f>
        <v>10</v>
      </c>
      <c r="V6331" s="13" t="n">
        <f aca="false">G6331-F6331</f>
        <v>10</v>
      </c>
      <c r="W6331" s="13" t="n">
        <f aca="false">G6331-E6331</f>
        <v>20</v>
      </c>
      <c r="X6331" s="10" t="n">
        <f aca="false">YEAR(E6331)</f>
        <v>2020</v>
      </c>
      <c r="Y6331" s="0" t="str">
        <f aca="false">TEXT(E6331,"yyyy-mm")</f>
        <v>2020-06</v>
      </c>
      <c r="Z6331" s="0" t="str">
        <f aca="false">"Q"&amp;ROUNDUP(MONTH(E6331)/3,0)&amp;"-"&amp;YEAR(E6331)</f>
        <v>Q2-2020</v>
      </c>
    </row>
    <row r="6332" customFormat="false" ht="14.25" hidden="false" customHeight="false" outlineLevel="0" collapsed="false">
      <c r="A6332" s="0" t="s">
        <v>6374</v>
      </c>
      <c r="B6332" s="0" t="s">
        <v>38</v>
      </c>
      <c r="C6332" s="0" t="s">
        <v>46</v>
      </c>
      <c r="D6332" s="9" t="n">
        <v>43900</v>
      </c>
      <c r="E6332" s="9" t="n">
        <v>44002</v>
      </c>
      <c r="F6332" s="9" t="n">
        <v>44017</v>
      </c>
      <c r="G6332" s="9" t="n">
        <v>44022</v>
      </c>
      <c r="H6332" s="10" t="s">
        <v>36</v>
      </c>
      <c r="I6332" s="0" t="n">
        <v>16</v>
      </c>
      <c r="J6332" s="0" t="n">
        <v>21</v>
      </c>
      <c r="K6332" s="0" t="n">
        <v>265</v>
      </c>
      <c r="L6332" s="0" t="n">
        <v>25</v>
      </c>
      <c r="M6332" s="0" t="n">
        <v>4</v>
      </c>
      <c r="N6332" s="11" t="n">
        <v>0.075</v>
      </c>
      <c r="O6332" s="12" t="n">
        <v>1207.21</v>
      </c>
      <c r="P6332" s="12" t="n">
        <v>1829.1</v>
      </c>
      <c r="Q6332" s="12" t="n">
        <f aca="false">M6332*P6332*(1-N6332)</f>
        <v>6767.67</v>
      </c>
      <c r="R6332" s="12" t="n">
        <f aca="false">M6332*O6332</f>
        <v>4828.84</v>
      </c>
      <c r="S6332" s="12" t="n">
        <f aca="false">Q6332-R6332</f>
        <v>1938.83</v>
      </c>
      <c r="T6332" s="11" t="n">
        <f aca="false">IFERROR(S6332/Q6332,0)</f>
        <v>0.286484122305018</v>
      </c>
      <c r="U6332" s="13" t="n">
        <f aca="false">F6332-E6332</f>
        <v>15</v>
      </c>
      <c r="V6332" s="13" t="n">
        <f aca="false">G6332-F6332</f>
        <v>5</v>
      </c>
      <c r="W6332" s="13" t="n">
        <f aca="false">G6332-E6332</f>
        <v>20</v>
      </c>
      <c r="X6332" s="10" t="n">
        <f aca="false">YEAR(E6332)</f>
        <v>2020</v>
      </c>
      <c r="Y6332" s="0" t="str">
        <f aca="false">TEXT(E6332,"yyyy-mm")</f>
        <v>2020-06</v>
      </c>
      <c r="Z6332" s="0" t="str">
        <f aca="false">"Q"&amp;ROUNDUP(MONTH(E6332)/3,0)&amp;"-"&amp;YEAR(E6332)</f>
        <v>Q2-2020</v>
      </c>
    </row>
    <row r="6333" customFormat="false" ht="14.25" hidden="false" customHeight="false" outlineLevel="0" collapsed="false">
      <c r="A6333" s="0" t="s">
        <v>6375</v>
      </c>
      <c r="B6333" s="0" t="s">
        <v>34</v>
      </c>
      <c r="C6333" s="0" t="s">
        <v>46</v>
      </c>
      <c r="D6333" s="9" t="n">
        <v>43900</v>
      </c>
      <c r="E6333" s="9" t="n">
        <v>44002</v>
      </c>
      <c r="F6333" s="9" t="n">
        <v>44019</v>
      </c>
      <c r="G6333" s="9" t="n">
        <v>44022</v>
      </c>
      <c r="H6333" s="10" t="s">
        <v>36</v>
      </c>
      <c r="I6333" s="0" t="n">
        <v>7</v>
      </c>
      <c r="J6333" s="0" t="n">
        <v>21</v>
      </c>
      <c r="K6333" s="0" t="n">
        <v>303</v>
      </c>
      <c r="L6333" s="0" t="n">
        <v>45</v>
      </c>
      <c r="M6333" s="0" t="n">
        <v>2</v>
      </c>
      <c r="N6333" s="11" t="n">
        <v>0.4</v>
      </c>
      <c r="O6333" s="12" t="n">
        <v>1573.76</v>
      </c>
      <c r="P6333" s="12" t="n">
        <v>1896.1</v>
      </c>
      <c r="Q6333" s="12" t="n">
        <f aca="false">M6333*P6333*(1-N6333)</f>
        <v>2275.32</v>
      </c>
      <c r="R6333" s="12" t="n">
        <f aca="false">M6333*O6333</f>
        <v>3147.52</v>
      </c>
      <c r="S6333" s="12" t="n">
        <f aca="false">Q6333-R6333</f>
        <v>-872.2</v>
      </c>
      <c r="T6333" s="11" t="n">
        <f aca="false">IFERROR(S6333/Q6333,0)</f>
        <v>-0.383330696341614</v>
      </c>
      <c r="U6333" s="13" t="n">
        <f aca="false">F6333-E6333</f>
        <v>17</v>
      </c>
      <c r="V6333" s="13" t="n">
        <f aca="false">G6333-F6333</f>
        <v>3</v>
      </c>
      <c r="W6333" s="13" t="n">
        <f aca="false">G6333-E6333</f>
        <v>20</v>
      </c>
      <c r="X6333" s="10" t="n">
        <f aca="false">YEAR(E6333)</f>
        <v>2020</v>
      </c>
      <c r="Y6333" s="0" t="str">
        <f aca="false">TEXT(E6333,"yyyy-mm")</f>
        <v>2020-06</v>
      </c>
      <c r="Z6333" s="0" t="str">
        <f aca="false">"Q"&amp;ROUNDUP(MONTH(E6333)/3,0)&amp;"-"&amp;YEAR(E6333)</f>
        <v>Q2-2020</v>
      </c>
    </row>
    <row r="6334" customFormat="false" ht="14.25" hidden="false" customHeight="false" outlineLevel="0" collapsed="false">
      <c r="A6334" s="0" t="s">
        <v>6376</v>
      </c>
      <c r="B6334" s="0" t="s">
        <v>34</v>
      </c>
      <c r="C6334" s="0" t="s">
        <v>39</v>
      </c>
      <c r="D6334" s="9" t="n">
        <v>43900</v>
      </c>
      <c r="E6334" s="9" t="n">
        <v>44002</v>
      </c>
      <c r="F6334" s="9" t="n">
        <v>44024</v>
      </c>
      <c r="G6334" s="9" t="n">
        <v>44025</v>
      </c>
      <c r="H6334" s="10" t="s">
        <v>36</v>
      </c>
      <c r="I6334" s="0" t="n">
        <v>4</v>
      </c>
      <c r="J6334" s="0" t="n">
        <v>39</v>
      </c>
      <c r="K6334" s="0" t="n">
        <v>120</v>
      </c>
      <c r="L6334" s="0" t="n">
        <v>27</v>
      </c>
      <c r="M6334" s="0" t="n">
        <v>7</v>
      </c>
      <c r="N6334" s="11" t="n">
        <v>0.05</v>
      </c>
      <c r="O6334" s="12" t="n">
        <v>1784.88</v>
      </c>
      <c r="P6334" s="12" t="n">
        <v>2974.8</v>
      </c>
      <c r="Q6334" s="12" t="n">
        <f aca="false">M6334*P6334*(1-N6334)</f>
        <v>19782.42</v>
      </c>
      <c r="R6334" s="12" t="n">
        <f aca="false">M6334*O6334</f>
        <v>12494.16</v>
      </c>
      <c r="S6334" s="12" t="n">
        <f aca="false">Q6334-R6334</f>
        <v>7288.26</v>
      </c>
      <c r="T6334" s="11" t="n">
        <f aca="false">IFERROR(S6334/Q6334,0)</f>
        <v>0.368421052631579</v>
      </c>
      <c r="U6334" s="13" t="n">
        <f aca="false">F6334-E6334</f>
        <v>22</v>
      </c>
      <c r="V6334" s="13" t="n">
        <f aca="false">G6334-F6334</f>
        <v>1</v>
      </c>
      <c r="W6334" s="13" t="n">
        <f aca="false">G6334-E6334</f>
        <v>23</v>
      </c>
      <c r="X6334" s="10" t="n">
        <f aca="false">YEAR(E6334)</f>
        <v>2020</v>
      </c>
      <c r="Y6334" s="0" t="str">
        <f aca="false">TEXT(E6334,"yyyy-mm")</f>
        <v>2020-06</v>
      </c>
      <c r="Z6334" s="0" t="str">
        <f aca="false">"Q"&amp;ROUNDUP(MONTH(E6334)/3,0)&amp;"-"&amp;YEAR(E6334)</f>
        <v>Q2-2020</v>
      </c>
    </row>
    <row r="6335" customFormat="false" ht="14.25" hidden="false" customHeight="false" outlineLevel="0" collapsed="false">
      <c r="A6335" s="0" t="s">
        <v>6377</v>
      </c>
      <c r="B6335" s="0" t="s">
        <v>38</v>
      </c>
      <c r="C6335" s="0" t="s">
        <v>39</v>
      </c>
      <c r="D6335" s="9" t="n">
        <v>43900</v>
      </c>
      <c r="E6335" s="9" t="n">
        <v>44002</v>
      </c>
      <c r="F6335" s="9" t="n">
        <v>44023</v>
      </c>
      <c r="G6335" s="9" t="n">
        <v>44024</v>
      </c>
      <c r="H6335" s="10" t="s">
        <v>36</v>
      </c>
      <c r="I6335" s="0" t="n">
        <v>16</v>
      </c>
      <c r="J6335" s="0" t="n">
        <v>5</v>
      </c>
      <c r="K6335" s="0" t="n">
        <v>122</v>
      </c>
      <c r="L6335" s="0" t="n">
        <v>7</v>
      </c>
      <c r="M6335" s="0" t="n">
        <v>7</v>
      </c>
      <c r="N6335" s="11" t="n">
        <v>0.075</v>
      </c>
      <c r="O6335" s="12" t="n">
        <v>3110.14</v>
      </c>
      <c r="P6335" s="12" t="n">
        <v>5654.8</v>
      </c>
      <c r="Q6335" s="12" t="n">
        <f aca="false">M6335*P6335*(1-N6335)</f>
        <v>36614.83</v>
      </c>
      <c r="R6335" s="12" t="n">
        <f aca="false">M6335*O6335</f>
        <v>21770.98</v>
      </c>
      <c r="S6335" s="12" t="n">
        <f aca="false">Q6335-R6335</f>
        <v>14843.85</v>
      </c>
      <c r="T6335" s="11" t="n">
        <f aca="false">IFERROR(S6335/Q6335,0)</f>
        <v>0.405405405405405</v>
      </c>
      <c r="U6335" s="13" t="n">
        <f aca="false">F6335-E6335</f>
        <v>21</v>
      </c>
      <c r="V6335" s="13" t="n">
        <f aca="false">G6335-F6335</f>
        <v>1</v>
      </c>
      <c r="W6335" s="13" t="n">
        <f aca="false">G6335-E6335</f>
        <v>22</v>
      </c>
      <c r="X6335" s="10" t="n">
        <f aca="false">YEAR(E6335)</f>
        <v>2020</v>
      </c>
      <c r="Y6335" s="0" t="str">
        <f aca="false">TEXT(E6335,"yyyy-mm")</f>
        <v>2020-06</v>
      </c>
      <c r="Z6335" s="0" t="str">
        <f aca="false">"Q"&amp;ROUNDUP(MONTH(E6335)/3,0)&amp;"-"&amp;YEAR(E6335)</f>
        <v>Q2-2020</v>
      </c>
    </row>
    <row r="6336" customFormat="false" ht="14.25" hidden="false" customHeight="false" outlineLevel="0" collapsed="false">
      <c r="A6336" s="0" t="s">
        <v>6378</v>
      </c>
      <c r="B6336" s="0" t="s">
        <v>41</v>
      </c>
      <c r="C6336" s="0" t="s">
        <v>58</v>
      </c>
      <c r="D6336" s="9" t="n">
        <v>43900</v>
      </c>
      <c r="E6336" s="9" t="n">
        <v>44002</v>
      </c>
      <c r="F6336" s="9" t="n">
        <v>44028</v>
      </c>
      <c r="G6336" s="9" t="n">
        <v>44037</v>
      </c>
      <c r="H6336" s="10" t="s">
        <v>36</v>
      </c>
      <c r="I6336" s="0" t="n">
        <v>22</v>
      </c>
      <c r="J6336" s="0" t="n">
        <v>30</v>
      </c>
      <c r="K6336" s="0" t="n">
        <v>356</v>
      </c>
      <c r="L6336" s="0" t="n">
        <v>31</v>
      </c>
      <c r="M6336" s="0" t="n">
        <v>3</v>
      </c>
      <c r="N6336" s="11" t="n">
        <v>0.05</v>
      </c>
      <c r="O6336" s="12" t="n">
        <v>803</v>
      </c>
      <c r="P6336" s="12" t="n">
        <v>944.7</v>
      </c>
      <c r="Q6336" s="12" t="n">
        <f aca="false">M6336*P6336*(1-N6336)</f>
        <v>2692.395</v>
      </c>
      <c r="R6336" s="12" t="n">
        <f aca="false">M6336*O6336</f>
        <v>2409</v>
      </c>
      <c r="S6336" s="12" t="n">
        <f aca="false">Q6336-R6336</f>
        <v>283.395</v>
      </c>
      <c r="T6336" s="11" t="n">
        <f aca="false">IFERROR(S6336/Q6336,0)</f>
        <v>0.105257586646833</v>
      </c>
      <c r="U6336" s="13" t="n">
        <f aca="false">F6336-E6336</f>
        <v>26</v>
      </c>
      <c r="V6336" s="13" t="n">
        <f aca="false">G6336-F6336</f>
        <v>9</v>
      </c>
      <c r="W6336" s="13" t="n">
        <f aca="false">G6336-E6336</f>
        <v>35</v>
      </c>
      <c r="X6336" s="10" t="n">
        <f aca="false">YEAR(E6336)</f>
        <v>2020</v>
      </c>
      <c r="Y6336" s="0" t="str">
        <f aca="false">TEXT(E6336,"yyyy-mm")</f>
        <v>2020-06</v>
      </c>
      <c r="Z6336" s="0" t="str">
        <f aca="false">"Q"&amp;ROUNDUP(MONTH(E6336)/3,0)&amp;"-"&amp;YEAR(E6336)</f>
        <v>Q2-2020</v>
      </c>
    </row>
    <row r="6337" customFormat="false" ht="14.25" hidden="false" customHeight="false" outlineLevel="0" collapsed="false">
      <c r="A6337" s="0" t="s">
        <v>6379</v>
      </c>
      <c r="B6337" s="0" t="s">
        <v>41</v>
      </c>
      <c r="C6337" s="0" t="s">
        <v>39</v>
      </c>
      <c r="D6337" s="9" t="n">
        <v>43900</v>
      </c>
      <c r="E6337" s="9" t="n">
        <v>44002</v>
      </c>
      <c r="F6337" s="9" t="n">
        <v>44014</v>
      </c>
      <c r="G6337" s="9" t="n">
        <v>44022</v>
      </c>
      <c r="H6337" s="10" t="s">
        <v>36</v>
      </c>
      <c r="I6337" s="0" t="n">
        <v>21</v>
      </c>
      <c r="J6337" s="0" t="n">
        <v>31</v>
      </c>
      <c r="K6337" s="0" t="n">
        <v>197</v>
      </c>
      <c r="L6337" s="0" t="n">
        <v>9</v>
      </c>
      <c r="M6337" s="0" t="n">
        <v>4</v>
      </c>
      <c r="N6337" s="11" t="n">
        <v>0.075</v>
      </c>
      <c r="O6337" s="12" t="n">
        <v>1372.29</v>
      </c>
      <c r="P6337" s="12" t="n">
        <v>1782.2</v>
      </c>
      <c r="Q6337" s="12" t="n">
        <f aca="false">M6337*P6337*(1-N6337)</f>
        <v>6594.14</v>
      </c>
      <c r="R6337" s="12" t="n">
        <f aca="false">M6337*O6337</f>
        <v>5489.16</v>
      </c>
      <c r="S6337" s="12" t="n">
        <f aca="false">Q6337-R6337</f>
        <v>1104.98</v>
      </c>
      <c r="T6337" s="11" t="n">
        <f aca="false">IFERROR(S6337/Q6337,0)</f>
        <v>0.167569993964338</v>
      </c>
      <c r="U6337" s="13" t="n">
        <f aca="false">F6337-E6337</f>
        <v>12</v>
      </c>
      <c r="V6337" s="13" t="n">
        <f aca="false">G6337-F6337</f>
        <v>8</v>
      </c>
      <c r="W6337" s="13" t="n">
        <f aca="false">G6337-E6337</f>
        <v>20</v>
      </c>
      <c r="X6337" s="10" t="n">
        <f aca="false">YEAR(E6337)</f>
        <v>2020</v>
      </c>
      <c r="Y6337" s="0" t="str">
        <f aca="false">TEXT(E6337,"yyyy-mm")</f>
        <v>2020-06</v>
      </c>
      <c r="Z6337" s="0" t="str">
        <f aca="false">"Q"&amp;ROUNDUP(MONTH(E6337)/3,0)&amp;"-"&amp;YEAR(E6337)</f>
        <v>Q2-2020</v>
      </c>
    </row>
    <row r="6338" customFormat="false" ht="14.25" hidden="false" customHeight="false" outlineLevel="0" collapsed="false">
      <c r="A6338" s="0" t="s">
        <v>6380</v>
      </c>
      <c r="B6338" s="0" t="s">
        <v>38</v>
      </c>
      <c r="C6338" s="0" t="s">
        <v>48</v>
      </c>
      <c r="D6338" s="9" t="n">
        <v>43900</v>
      </c>
      <c r="E6338" s="9" t="n">
        <v>44002</v>
      </c>
      <c r="F6338" s="9" t="n">
        <v>44030</v>
      </c>
      <c r="G6338" s="9" t="n">
        <v>44036</v>
      </c>
      <c r="H6338" s="10" t="s">
        <v>36</v>
      </c>
      <c r="I6338" s="0" t="n">
        <v>16</v>
      </c>
      <c r="J6338" s="0" t="n">
        <v>7</v>
      </c>
      <c r="K6338" s="0" t="n">
        <v>28</v>
      </c>
      <c r="L6338" s="0" t="n">
        <v>12</v>
      </c>
      <c r="M6338" s="0" t="n">
        <v>8</v>
      </c>
      <c r="N6338" s="11" t="n">
        <v>0.05</v>
      </c>
      <c r="O6338" s="12" t="n">
        <v>2438.8</v>
      </c>
      <c r="P6338" s="12" t="n">
        <v>3048.5</v>
      </c>
      <c r="Q6338" s="12" t="n">
        <f aca="false">M6338*P6338*(1-N6338)</f>
        <v>23168.6</v>
      </c>
      <c r="R6338" s="12" t="n">
        <f aca="false">M6338*O6338</f>
        <v>19510.4</v>
      </c>
      <c r="S6338" s="12" t="n">
        <f aca="false">Q6338-R6338</f>
        <v>3658.2</v>
      </c>
      <c r="T6338" s="11" t="n">
        <f aca="false">IFERROR(S6338/Q6338,0)</f>
        <v>0.157894736842105</v>
      </c>
      <c r="U6338" s="13" t="n">
        <f aca="false">F6338-E6338</f>
        <v>28</v>
      </c>
      <c r="V6338" s="13" t="n">
        <f aca="false">G6338-F6338</f>
        <v>6</v>
      </c>
      <c r="W6338" s="13" t="n">
        <f aca="false">G6338-E6338</f>
        <v>34</v>
      </c>
      <c r="X6338" s="10" t="n">
        <f aca="false">YEAR(E6338)</f>
        <v>2020</v>
      </c>
      <c r="Y6338" s="0" t="str">
        <f aca="false">TEXT(E6338,"yyyy-mm")</f>
        <v>2020-06</v>
      </c>
      <c r="Z6338" s="0" t="str">
        <f aca="false">"Q"&amp;ROUNDUP(MONTH(E6338)/3,0)&amp;"-"&amp;YEAR(E6338)</f>
        <v>Q2-2020</v>
      </c>
    </row>
    <row r="6339" customFormat="false" ht="14.25" hidden="false" customHeight="false" outlineLevel="0" collapsed="false">
      <c r="A6339" s="0" t="s">
        <v>6381</v>
      </c>
      <c r="B6339" s="0" t="s">
        <v>38</v>
      </c>
      <c r="C6339" s="0" t="s">
        <v>35</v>
      </c>
      <c r="D6339" s="9" t="n">
        <v>43900</v>
      </c>
      <c r="E6339" s="9" t="n">
        <v>44002</v>
      </c>
      <c r="F6339" s="9" t="n">
        <v>44030</v>
      </c>
      <c r="G6339" s="9" t="n">
        <v>44039</v>
      </c>
      <c r="H6339" s="10" t="s">
        <v>36</v>
      </c>
      <c r="I6339" s="0" t="n">
        <v>14</v>
      </c>
      <c r="J6339" s="0" t="n">
        <v>16</v>
      </c>
      <c r="K6339" s="0" t="n">
        <v>247</v>
      </c>
      <c r="L6339" s="0" t="n">
        <v>11</v>
      </c>
      <c r="M6339" s="0" t="n">
        <v>3</v>
      </c>
      <c r="N6339" s="11" t="n">
        <v>0.3</v>
      </c>
      <c r="O6339" s="12" t="n">
        <v>453.05</v>
      </c>
      <c r="P6339" s="12" t="n">
        <v>924.6</v>
      </c>
      <c r="Q6339" s="12" t="n">
        <f aca="false">M6339*P6339*(1-N6339)</f>
        <v>1941.66</v>
      </c>
      <c r="R6339" s="12" t="n">
        <f aca="false">M6339*O6339</f>
        <v>1359.15</v>
      </c>
      <c r="S6339" s="12" t="n">
        <f aca="false">Q6339-R6339</f>
        <v>582.51</v>
      </c>
      <c r="T6339" s="11" t="n">
        <f aca="false">IFERROR(S6339/Q6339,0)</f>
        <v>0.300006180278731</v>
      </c>
      <c r="U6339" s="13" t="n">
        <f aca="false">F6339-E6339</f>
        <v>28</v>
      </c>
      <c r="V6339" s="13" t="n">
        <f aca="false">G6339-F6339</f>
        <v>9</v>
      </c>
      <c r="W6339" s="13" t="n">
        <f aca="false">G6339-E6339</f>
        <v>37</v>
      </c>
      <c r="X6339" s="10" t="n">
        <f aca="false">YEAR(E6339)</f>
        <v>2020</v>
      </c>
      <c r="Y6339" s="0" t="str">
        <f aca="false">TEXT(E6339,"yyyy-mm")</f>
        <v>2020-06</v>
      </c>
      <c r="Z6339" s="0" t="str">
        <f aca="false">"Q"&amp;ROUNDUP(MONTH(E6339)/3,0)&amp;"-"&amp;YEAR(E6339)</f>
        <v>Q2-2020</v>
      </c>
    </row>
    <row r="6340" customFormat="false" ht="14.25" hidden="false" customHeight="false" outlineLevel="0" collapsed="false">
      <c r="A6340" s="0" t="s">
        <v>6382</v>
      </c>
      <c r="B6340" s="0" t="s">
        <v>38</v>
      </c>
      <c r="C6340" s="0" t="s">
        <v>39</v>
      </c>
      <c r="D6340" s="9" t="n">
        <v>43900</v>
      </c>
      <c r="E6340" s="9" t="n">
        <v>44003</v>
      </c>
      <c r="F6340" s="9" t="n">
        <v>44031</v>
      </c>
      <c r="G6340" s="9" t="n">
        <v>44032</v>
      </c>
      <c r="H6340" s="10" t="s">
        <v>36</v>
      </c>
      <c r="I6340" s="0" t="n">
        <v>16</v>
      </c>
      <c r="J6340" s="0" t="n">
        <v>5</v>
      </c>
      <c r="K6340" s="0" t="n">
        <v>158</v>
      </c>
      <c r="L6340" s="0" t="n">
        <v>12</v>
      </c>
      <c r="M6340" s="0" t="n">
        <v>8</v>
      </c>
      <c r="N6340" s="11" t="n">
        <v>0.2</v>
      </c>
      <c r="O6340" s="12" t="n">
        <v>432.15</v>
      </c>
      <c r="P6340" s="12" t="n">
        <v>864.3</v>
      </c>
      <c r="Q6340" s="12" t="n">
        <f aca="false">M6340*P6340*(1-N6340)</f>
        <v>5531.52</v>
      </c>
      <c r="R6340" s="12" t="n">
        <f aca="false">M6340*O6340</f>
        <v>3457.2</v>
      </c>
      <c r="S6340" s="12" t="n">
        <f aca="false">Q6340-R6340</f>
        <v>2074.32</v>
      </c>
      <c r="T6340" s="11" t="n">
        <f aca="false">IFERROR(S6340/Q6340,0)</f>
        <v>0.375</v>
      </c>
      <c r="U6340" s="13" t="n">
        <f aca="false">F6340-E6340</f>
        <v>28</v>
      </c>
      <c r="V6340" s="13" t="n">
        <f aca="false">G6340-F6340</f>
        <v>1</v>
      </c>
      <c r="W6340" s="13" t="n">
        <f aca="false">G6340-E6340</f>
        <v>29</v>
      </c>
      <c r="X6340" s="10" t="n">
        <f aca="false">YEAR(E6340)</f>
        <v>2020</v>
      </c>
      <c r="Y6340" s="0" t="str">
        <f aca="false">TEXT(E6340,"yyyy-mm")</f>
        <v>2020-06</v>
      </c>
      <c r="Z6340" s="0" t="str">
        <f aca="false">"Q"&amp;ROUNDUP(MONTH(E6340)/3,0)&amp;"-"&amp;YEAR(E6340)</f>
        <v>Q2-2020</v>
      </c>
    </row>
    <row r="6341" customFormat="false" ht="14.25" hidden="false" customHeight="false" outlineLevel="0" collapsed="false">
      <c r="A6341" s="0" t="s">
        <v>6383</v>
      </c>
      <c r="B6341" s="0" t="s">
        <v>41</v>
      </c>
      <c r="C6341" s="0" t="s">
        <v>58</v>
      </c>
      <c r="D6341" s="9" t="n">
        <v>43900</v>
      </c>
      <c r="E6341" s="9" t="n">
        <v>44003</v>
      </c>
      <c r="F6341" s="9" t="n">
        <v>44031</v>
      </c>
      <c r="G6341" s="9" t="n">
        <v>44036</v>
      </c>
      <c r="H6341" s="10" t="s">
        <v>36</v>
      </c>
      <c r="I6341" s="0" t="n">
        <v>25</v>
      </c>
      <c r="J6341" s="0" t="n">
        <v>37</v>
      </c>
      <c r="K6341" s="0" t="n">
        <v>350</v>
      </c>
      <c r="L6341" s="0" t="n">
        <v>3</v>
      </c>
      <c r="M6341" s="0" t="n">
        <v>7</v>
      </c>
      <c r="N6341" s="11" t="n">
        <v>0.05</v>
      </c>
      <c r="O6341" s="12" t="n">
        <v>1928.39</v>
      </c>
      <c r="P6341" s="12" t="n">
        <v>2472.3</v>
      </c>
      <c r="Q6341" s="12" t="n">
        <f aca="false">M6341*P6341*(1-N6341)</f>
        <v>16440.795</v>
      </c>
      <c r="R6341" s="12" t="n">
        <f aca="false">M6341*O6341</f>
        <v>13498.73</v>
      </c>
      <c r="S6341" s="12" t="n">
        <f aca="false">Q6341-R6341</f>
        <v>2942.065</v>
      </c>
      <c r="T6341" s="11" t="n">
        <f aca="false">IFERROR(S6341/Q6341,0)</f>
        <v>0.178949071501713</v>
      </c>
      <c r="U6341" s="13" t="n">
        <f aca="false">F6341-E6341</f>
        <v>28</v>
      </c>
      <c r="V6341" s="13" t="n">
        <f aca="false">G6341-F6341</f>
        <v>5</v>
      </c>
      <c r="W6341" s="13" t="n">
        <f aca="false">G6341-E6341</f>
        <v>33</v>
      </c>
      <c r="X6341" s="10" t="n">
        <f aca="false">YEAR(E6341)</f>
        <v>2020</v>
      </c>
      <c r="Y6341" s="0" t="str">
        <f aca="false">TEXT(E6341,"yyyy-mm")</f>
        <v>2020-06</v>
      </c>
      <c r="Z6341" s="0" t="str">
        <f aca="false">"Q"&amp;ROUNDUP(MONTH(E6341)/3,0)&amp;"-"&amp;YEAR(E6341)</f>
        <v>Q2-2020</v>
      </c>
    </row>
    <row r="6342" customFormat="false" ht="14.25" hidden="false" customHeight="false" outlineLevel="0" collapsed="false">
      <c r="A6342" s="0" t="s">
        <v>6384</v>
      </c>
      <c r="B6342" s="0" t="s">
        <v>43</v>
      </c>
      <c r="C6342" s="0" t="s">
        <v>35</v>
      </c>
      <c r="D6342" s="9" t="n">
        <v>43900</v>
      </c>
      <c r="E6342" s="9" t="n">
        <v>44003</v>
      </c>
      <c r="F6342" s="9" t="n">
        <v>44021</v>
      </c>
      <c r="G6342" s="9" t="n">
        <v>44024</v>
      </c>
      <c r="H6342" s="10" t="s">
        <v>36</v>
      </c>
      <c r="I6342" s="0" t="n">
        <v>27</v>
      </c>
      <c r="J6342" s="0" t="n">
        <v>4</v>
      </c>
      <c r="K6342" s="0" t="n">
        <v>246</v>
      </c>
      <c r="L6342" s="0" t="n">
        <v>45</v>
      </c>
      <c r="M6342" s="0" t="n">
        <v>6</v>
      </c>
      <c r="N6342" s="11" t="n">
        <v>0.075</v>
      </c>
      <c r="O6342" s="12" t="n">
        <v>2239.94</v>
      </c>
      <c r="P6342" s="12" t="n">
        <v>2666.6</v>
      </c>
      <c r="Q6342" s="12" t="n">
        <f aca="false">M6342*P6342*(1-N6342)</f>
        <v>14799.63</v>
      </c>
      <c r="R6342" s="12" t="n">
        <f aca="false">M6342*O6342</f>
        <v>13439.64</v>
      </c>
      <c r="S6342" s="12" t="n">
        <f aca="false">Q6342-R6342</f>
        <v>1359.99</v>
      </c>
      <c r="T6342" s="11" t="n">
        <f aca="false">IFERROR(S6342/Q6342,0)</f>
        <v>0.0918935135540551</v>
      </c>
      <c r="U6342" s="13" t="n">
        <f aca="false">F6342-E6342</f>
        <v>18</v>
      </c>
      <c r="V6342" s="13" t="n">
        <f aca="false">G6342-F6342</f>
        <v>3</v>
      </c>
      <c r="W6342" s="13" t="n">
        <f aca="false">G6342-E6342</f>
        <v>21</v>
      </c>
      <c r="X6342" s="10" t="n">
        <f aca="false">YEAR(E6342)</f>
        <v>2020</v>
      </c>
      <c r="Y6342" s="0" t="str">
        <f aca="false">TEXT(E6342,"yyyy-mm")</f>
        <v>2020-06</v>
      </c>
      <c r="Z6342" s="0" t="str">
        <f aca="false">"Q"&amp;ROUNDUP(MONTH(E6342)/3,0)&amp;"-"&amp;YEAR(E6342)</f>
        <v>Q2-2020</v>
      </c>
    </row>
    <row r="6343" customFormat="false" ht="14.25" hidden="false" customHeight="false" outlineLevel="0" collapsed="false">
      <c r="A6343" s="0" t="s">
        <v>6385</v>
      </c>
      <c r="B6343" s="0" t="s">
        <v>34</v>
      </c>
      <c r="C6343" s="0" t="s">
        <v>35</v>
      </c>
      <c r="D6343" s="9" t="n">
        <v>43900</v>
      </c>
      <c r="E6343" s="9" t="n">
        <v>44003</v>
      </c>
      <c r="F6343" s="9" t="n">
        <v>44016</v>
      </c>
      <c r="G6343" s="9" t="n">
        <v>44022</v>
      </c>
      <c r="H6343" s="10" t="s">
        <v>36</v>
      </c>
      <c r="I6343" s="0" t="n">
        <v>11</v>
      </c>
      <c r="J6343" s="0" t="n">
        <v>41</v>
      </c>
      <c r="K6343" s="0" t="n">
        <v>224</v>
      </c>
      <c r="L6343" s="0" t="n">
        <v>20</v>
      </c>
      <c r="M6343" s="0" t="n">
        <v>2</v>
      </c>
      <c r="N6343" s="11" t="n">
        <v>0.05</v>
      </c>
      <c r="O6343" s="12" t="n">
        <v>862.96</v>
      </c>
      <c r="P6343" s="12" t="n">
        <v>1078.7</v>
      </c>
      <c r="Q6343" s="12" t="n">
        <f aca="false">M6343*P6343*(1-N6343)</f>
        <v>2049.53</v>
      </c>
      <c r="R6343" s="12" t="n">
        <f aca="false">M6343*O6343</f>
        <v>1725.92</v>
      </c>
      <c r="S6343" s="12" t="n">
        <f aca="false">Q6343-R6343</f>
        <v>323.61</v>
      </c>
      <c r="T6343" s="11" t="n">
        <f aca="false">IFERROR(S6343/Q6343,0)</f>
        <v>0.157894736842105</v>
      </c>
      <c r="U6343" s="13" t="n">
        <f aca="false">F6343-E6343</f>
        <v>13</v>
      </c>
      <c r="V6343" s="13" t="n">
        <f aca="false">G6343-F6343</f>
        <v>6</v>
      </c>
      <c r="W6343" s="13" t="n">
        <f aca="false">G6343-E6343</f>
        <v>19</v>
      </c>
      <c r="X6343" s="10" t="n">
        <f aca="false">YEAR(E6343)</f>
        <v>2020</v>
      </c>
      <c r="Y6343" s="0" t="str">
        <f aca="false">TEXT(E6343,"yyyy-mm")</f>
        <v>2020-06</v>
      </c>
      <c r="Z6343" s="0" t="str">
        <f aca="false">"Q"&amp;ROUNDUP(MONTH(E6343)/3,0)&amp;"-"&amp;YEAR(E6343)</f>
        <v>Q2-2020</v>
      </c>
    </row>
    <row r="6344" customFormat="false" ht="14.25" hidden="false" customHeight="false" outlineLevel="0" collapsed="false">
      <c r="A6344" s="0" t="s">
        <v>6386</v>
      </c>
      <c r="B6344" s="0" t="s">
        <v>43</v>
      </c>
      <c r="C6344" s="0" t="s">
        <v>35</v>
      </c>
      <c r="D6344" s="9" t="n">
        <v>43900</v>
      </c>
      <c r="E6344" s="9" t="n">
        <v>44003</v>
      </c>
      <c r="F6344" s="9" t="n">
        <v>44016</v>
      </c>
      <c r="G6344" s="9" t="n">
        <v>44022</v>
      </c>
      <c r="H6344" s="10" t="s">
        <v>36</v>
      </c>
      <c r="I6344" s="0" t="n">
        <v>28</v>
      </c>
      <c r="J6344" s="0" t="n">
        <v>6</v>
      </c>
      <c r="K6344" s="0" t="n">
        <v>261</v>
      </c>
      <c r="L6344" s="0" t="n">
        <v>1</v>
      </c>
      <c r="M6344" s="0" t="n">
        <v>5</v>
      </c>
      <c r="N6344" s="11" t="n">
        <v>0.15</v>
      </c>
      <c r="O6344" s="12" t="n">
        <v>175.67</v>
      </c>
      <c r="P6344" s="12" t="n">
        <v>254.6</v>
      </c>
      <c r="Q6344" s="12" t="n">
        <f aca="false">M6344*P6344*(1-N6344)</f>
        <v>1082.05</v>
      </c>
      <c r="R6344" s="12" t="n">
        <f aca="false">M6344*O6344</f>
        <v>878.35</v>
      </c>
      <c r="S6344" s="12" t="n">
        <f aca="false">Q6344-R6344</f>
        <v>203.7</v>
      </c>
      <c r="T6344" s="11" t="n">
        <f aca="false">IFERROR(S6344/Q6344,0)</f>
        <v>0.188253777551869</v>
      </c>
      <c r="U6344" s="13" t="n">
        <f aca="false">F6344-E6344</f>
        <v>13</v>
      </c>
      <c r="V6344" s="13" t="n">
        <f aca="false">G6344-F6344</f>
        <v>6</v>
      </c>
      <c r="W6344" s="13" t="n">
        <f aca="false">G6344-E6344</f>
        <v>19</v>
      </c>
      <c r="X6344" s="10" t="n">
        <f aca="false">YEAR(E6344)</f>
        <v>2020</v>
      </c>
      <c r="Y6344" s="0" t="str">
        <f aca="false">TEXT(E6344,"yyyy-mm")</f>
        <v>2020-06</v>
      </c>
      <c r="Z6344" s="0" t="str">
        <f aca="false">"Q"&amp;ROUNDUP(MONTH(E6344)/3,0)&amp;"-"&amp;YEAR(E6344)</f>
        <v>Q2-2020</v>
      </c>
    </row>
    <row r="6345" customFormat="false" ht="14.25" hidden="false" customHeight="false" outlineLevel="0" collapsed="false">
      <c r="A6345" s="0" t="s">
        <v>6387</v>
      </c>
      <c r="B6345" s="0" t="s">
        <v>38</v>
      </c>
      <c r="C6345" s="0" t="s">
        <v>48</v>
      </c>
      <c r="D6345" s="9" t="n">
        <v>43900</v>
      </c>
      <c r="E6345" s="9" t="n">
        <v>44003</v>
      </c>
      <c r="F6345" s="9" t="n">
        <v>44014</v>
      </c>
      <c r="G6345" s="9" t="n">
        <v>44019</v>
      </c>
      <c r="H6345" s="10" t="s">
        <v>36</v>
      </c>
      <c r="I6345" s="0" t="n">
        <v>16</v>
      </c>
      <c r="J6345" s="0" t="n">
        <v>27</v>
      </c>
      <c r="K6345" s="0" t="n">
        <v>28</v>
      </c>
      <c r="L6345" s="0" t="n">
        <v>45</v>
      </c>
      <c r="M6345" s="0" t="n">
        <v>1</v>
      </c>
      <c r="N6345" s="11" t="n">
        <v>0.075</v>
      </c>
      <c r="O6345" s="12" t="n">
        <v>149.54</v>
      </c>
      <c r="P6345" s="12" t="n">
        <v>241.2</v>
      </c>
      <c r="Q6345" s="12" t="n">
        <f aca="false">M6345*P6345*(1-N6345)</f>
        <v>223.11</v>
      </c>
      <c r="R6345" s="12" t="n">
        <f aca="false">M6345*O6345</f>
        <v>149.54</v>
      </c>
      <c r="S6345" s="12" t="n">
        <f aca="false">Q6345-R6345</f>
        <v>73.57</v>
      </c>
      <c r="T6345" s="11" t="n">
        <f aca="false">IFERROR(S6345/Q6345,0)</f>
        <v>0.329747658105867</v>
      </c>
      <c r="U6345" s="13" t="n">
        <f aca="false">F6345-E6345</f>
        <v>11</v>
      </c>
      <c r="V6345" s="13" t="n">
        <f aca="false">G6345-F6345</f>
        <v>5</v>
      </c>
      <c r="W6345" s="13" t="n">
        <f aca="false">G6345-E6345</f>
        <v>16</v>
      </c>
      <c r="X6345" s="10" t="n">
        <f aca="false">YEAR(E6345)</f>
        <v>2020</v>
      </c>
      <c r="Y6345" s="0" t="str">
        <f aca="false">TEXT(E6345,"yyyy-mm")</f>
        <v>2020-06</v>
      </c>
      <c r="Z6345" s="0" t="str">
        <f aca="false">"Q"&amp;ROUNDUP(MONTH(E6345)/3,0)&amp;"-"&amp;YEAR(E6345)</f>
        <v>Q2-2020</v>
      </c>
    </row>
    <row r="6346" customFormat="false" ht="14.25" hidden="false" customHeight="false" outlineLevel="0" collapsed="false">
      <c r="A6346" s="0" t="s">
        <v>6388</v>
      </c>
      <c r="B6346" s="0" t="s">
        <v>34</v>
      </c>
      <c r="C6346" s="0" t="s">
        <v>35</v>
      </c>
      <c r="D6346" s="9" t="n">
        <v>43900</v>
      </c>
      <c r="E6346" s="9" t="n">
        <v>44003</v>
      </c>
      <c r="F6346" s="9" t="n">
        <v>44009</v>
      </c>
      <c r="G6346" s="9" t="n">
        <v>44018</v>
      </c>
      <c r="H6346" s="10" t="s">
        <v>36</v>
      </c>
      <c r="I6346" s="0" t="n">
        <v>5</v>
      </c>
      <c r="J6346" s="0" t="n">
        <v>24</v>
      </c>
      <c r="K6346" s="0" t="n">
        <v>246</v>
      </c>
      <c r="L6346" s="0" t="n">
        <v>39</v>
      </c>
      <c r="M6346" s="0" t="n">
        <v>2</v>
      </c>
      <c r="N6346" s="11" t="n">
        <v>0.075</v>
      </c>
      <c r="O6346" s="12" t="n">
        <v>635.56</v>
      </c>
      <c r="P6346" s="12" t="n">
        <v>1025.1</v>
      </c>
      <c r="Q6346" s="12" t="n">
        <f aca="false">M6346*P6346*(1-N6346)</f>
        <v>1896.435</v>
      </c>
      <c r="R6346" s="12" t="n">
        <f aca="false">M6346*O6346</f>
        <v>1271.12</v>
      </c>
      <c r="S6346" s="12" t="n">
        <f aca="false">Q6346-R6346</f>
        <v>625.315</v>
      </c>
      <c r="T6346" s="11" t="n">
        <f aca="false">IFERROR(S6346/Q6346,0)</f>
        <v>0.329731838950452</v>
      </c>
      <c r="U6346" s="13" t="n">
        <f aca="false">F6346-E6346</f>
        <v>6</v>
      </c>
      <c r="V6346" s="13" t="n">
        <f aca="false">G6346-F6346</f>
        <v>9</v>
      </c>
      <c r="W6346" s="13" t="n">
        <f aca="false">G6346-E6346</f>
        <v>15</v>
      </c>
      <c r="X6346" s="10" t="n">
        <f aca="false">YEAR(E6346)</f>
        <v>2020</v>
      </c>
      <c r="Y6346" s="0" t="str">
        <f aca="false">TEXT(E6346,"yyyy-mm")</f>
        <v>2020-06</v>
      </c>
      <c r="Z6346" s="0" t="str">
        <f aca="false">"Q"&amp;ROUNDUP(MONTH(E6346)/3,0)&amp;"-"&amp;YEAR(E6346)</f>
        <v>Q2-2020</v>
      </c>
    </row>
    <row r="6347" customFormat="false" ht="14.25" hidden="false" customHeight="false" outlineLevel="0" collapsed="false">
      <c r="A6347" s="0" t="s">
        <v>6389</v>
      </c>
      <c r="B6347" s="0" t="s">
        <v>34</v>
      </c>
      <c r="C6347" s="0" t="s">
        <v>46</v>
      </c>
      <c r="D6347" s="9" t="n">
        <v>43900</v>
      </c>
      <c r="E6347" s="9" t="n">
        <v>44003</v>
      </c>
      <c r="F6347" s="9" t="n">
        <v>44005</v>
      </c>
      <c r="G6347" s="9" t="n">
        <v>44009</v>
      </c>
      <c r="H6347" s="10" t="s">
        <v>36</v>
      </c>
      <c r="I6347" s="0" t="n">
        <v>4</v>
      </c>
      <c r="J6347" s="0" t="n">
        <v>29</v>
      </c>
      <c r="K6347" s="0" t="n">
        <v>282</v>
      </c>
      <c r="L6347" s="0" t="n">
        <v>17</v>
      </c>
      <c r="M6347" s="0" t="n">
        <v>3</v>
      </c>
      <c r="N6347" s="11" t="n">
        <v>0.4</v>
      </c>
      <c r="O6347" s="12" t="n">
        <v>1025.9</v>
      </c>
      <c r="P6347" s="12" t="n">
        <v>2331.6</v>
      </c>
      <c r="Q6347" s="12" t="n">
        <f aca="false">M6347*P6347*(1-N6347)</f>
        <v>4196.88</v>
      </c>
      <c r="R6347" s="12" t="n">
        <f aca="false">M6347*O6347</f>
        <v>3077.7</v>
      </c>
      <c r="S6347" s="12" t="n">
        <f aca="false">Q6347-R6347</f>
        <v>1119.18</v>
      </c>
      <c r="T6347" s="11" t="n">
        <f aca="false">IFERROR(S6347/Q6347,0)</f>
        <v>0.26666952593355</v>
      </c>
      <c r="U6347" s="13" t="n">
        <f aca="false">F6347-E6347</f>
        <v>2</v>
      </c>
      <c r="V6347" s="13" t="n">
        <f aca="false">G6347-F6347</f>
        <v>4</v>
      </c>
      <c r="W6347" s="13" t="n">
        <f aca="false">G6347-E6347</f>
        <v>6</v>
      </c>
      <c r="X6347" s="10" t="n">
        <f aca="false">YEAR(E6347)</f>
        <v>2020</v>
      </c>
      <c r="Y6347" s="0" t="str">
        <f aca="false">TEXT(E6347,"yyyy-mm")</f>
        <v>2020-06</v>
      </c>
      <c r="Z6347" s="0" t="str">
        <f aca="false">"Q"&amp;ROUNDUP(MONTH(E6347)/3,0)&amp;"-"&amp;YEAR(E6347)</f>
        <v>Q2-2020</v>
      </c>
    </row>
    <row r="6348" customFormat="false" ht="14.25" hidden="false" customHeight="false" outlineLevel="0" collapsed="false">
      <c r="A6348" s="0" t="s">
        <v>6390</v>
      </c>
      <c r="B6348" s="0" t="s">
        <v>38</v>
      </c>
      <c r="C6348" s="0" t="s">
        <v>48</v>
      </c>
      <c r="D6348" s="9" t="n">
        <v>43900</v>
      </c>
      <c r="E6348" s="9" t="n">
        <v>44003</v>
      </c>
      <c r="F6348" s="9" t="n">
        <v>44028</v>
      </c>
      <c r="G6348" s="9" t="n">
        <v>44038</v>
      </c>
      <c r="H6348" s="10" t="s">
        <v>36</v>
      </c>
      <c r="I6348" s="0" t="n">
        <v>18</v>
      </c>
      <c r="J6348" s="0" t="n">
        <v>7</v>
      </c>
      <c r="K6348" s="0" t="n">
        <v>4</v>
      </c>
      <c r="L6348" s="0" t="n">
        <v>38</v>
      </c>
      <c r="M6348" s="0" t="n">
        <v>1</v>
      </c>
      <c r="N6348" s="11" t="n">
        <v>0.4</v>
      </c>
      <c r="O6348" s="12" t="n">
        <v>2117.2</v>
      </c>
      <c r="P6348" s="12" t="n">
        <v>2680</v>
      </c>
      <c r="Q6348" s="12" t="n">
        <f aca="false">M6348*P6348*(1-N6348)</f>
        <v>1608</v>
      </c>
      <c r="R6348" s="12" t="n">
        <f aca="false">M6348*O6348</f>
        <v>2117.2</v>
      </c>
      <c r="S6348" s="12" t="n">
        <f aca="false">Q6348-R6348</f>
        <v>-509.2</v>
      </c>
      <c r="T6348" s="11" t="n">
        <f aca="false">IFERROR(S6348/Q6348,0)</f>
        <v>-0.316666666666667</v>
      </c>
      <c r="U6348" s="13" t="n">
        <f aca="false">F6348-E6348</f>
        <v>25</v>
      </c>
      <c r="V6348" s="13" t="n">
        <f aca="false">G6348-F6348</f>
        <v>10</v>
      </c>
      <c r="W6348" s="13" t="n">
        <f aca="false">G6348-E6348</f>
        <v>35</v>
      </c>
      <c r="X6348" s="10" t="n">
        <f aca="false">YEAR(E6348)</f>
        <v>2020</v>
      </c>
      <c r="Y6348" s="0" t="str">
        <f aca="false">TEXT(E6348,"yyyy-mm")</f>
        <v>2020-06</v>
      </c>
      <c r="Z6348" s="0" t="str">
        <f aca="false">"Q"&amp;ROUNDUP(MONTH(E6348)/3,0)&amp;"-"&amp;YEAR(E6348)</f>
        <v>Q2-2020</v>
      </c>
    </row>
    <row r="6349" customFormat="false" ht="14.25" hidden="false" customHeight="false" outlineLevel="0" collapsed="false">
      <c r="A6349" s="0" t="s">
        <v>6391</v>
      </c>
      <c r="B6349" s="0" t="s">
        <v>34</v>
      </c>
      <c r="C6349" s="0" t="s">
        <v>48</v>
      </c>
      <c r="D6349" s="9" t="n">
        <v>43900</v>
      </c>
      <c r="E6349" s="9" t="n">
        <v>44003</v>
      </c>
      <c r="F6349" s="9" t="n">
        <v>44029</v>
      </c>
      <c r="G6349" s="9" t="n">
        <v>44035</v>
      </c>
      <c r="H6349" s="10" t="s">
        <v>36</v>
      </c>
      <c r="I6349" s="0" t="n">
        <v>6</v>
      </c>
      <c r="J6349" s="0" t="n">
        <v>40</v>
      </c>
      <c r="K6349" s="0" t="n">
        <v>42</v>
      </c>
      <c r="L6349" s="0" t="n">
        <v>46</v>
      </c>
      <c r="M6349" s="0" t="n">
        <v>1</v>
      </c>
      <c r="N6349" s="11" t="n">
        <v>0.1</v>
      </c>
      <c r="O6349" s="12" t="n">
        <v>3900.2</v>
      </c>
      <c r="P6349" s="12" t="n">
        <v>6190.8</v>
      </c>
      <c r="Q6349" s="12" t="n">
        <f aca="false">M6349*P6349*(1-N6349)</f>
        <v>5571.72</v>
      </c>
      <c r="R6349" s="12" t="n">
        <f aca="false">M6349*O6349</f>
        <v>3900.2</v>
      </c>
      <c r="S6349" s="12" t="n">
        <f aca="false">Q6349-R6349</f>
        <v>1671.52</v>
      </c>
      <c r="T6349" s="11" t="n">
        <f aca="false">IFERROR(S6349/Q6349,0)</f>
        <v>0.300000717911166</v>
      </c>
      <c r="U6349" s="13" t="n">
        <f aca="false">F6349-E6349</f>
        <v>26</v>
      </c>
      <c r="V6349" s="13" t="n">
        <f aca="false">G6349-F6349</f>
        <v>6</v>
      </c>
      <c r="W6349" s="13" t="n">
        <f aca="false">G6349-E6349</f>
        <v>32</v>
      </c>
      <c r="X6349" s="10" t="n">
        <f aca="false">YEAR(E6349)</f>
        <v>2020</v>
      </c>
      <c r="Y6349" s="0" t="str">
        <f aca="false">TEXT(E6349,"yyyy-mm")</f>
        <v>2020-06</v>
      </c>
      <c r="Z6349" s="0" t="str">
        <f aca="false">"Q"&amp;ROUNDUP(MONTH(E6349)/3,0)&amp;"-"&amp;YEAR(E6349)</f>
        <v>Q2-2020</v>
      </c>
    </row>
    <row r="6350" customFormat="false" ht="14.25" hidden="false" customHeight="false" outlineLevel="0" collapsed="false">
      <c r="A6350" s="0" t="s">
        <v>6392</v>
      </c>
      <c r="B6350" s="0" t="s">
        <v>41</v>
      </c>
      <c r="C6350" s="0" t="s">
        <v>58</v>
      </c>
      <c r="D6350" s="9" t="n">
        <v>43900</v>
      </c>
      <c r="E6350" s="9" t="n">
        <v>44004</v>
      </c>
      <c r="F6350" s="9" t="n">
        <v>44032</v>
      </c>
      <c r="G6350" s="9" t="n">
        <v>44042</v>
      </c>
      <c r="H6350" s="10" t="s">
        <v>36</v>
      </c>
      <c r="I6350" s="0" t="n">
        <v>23</v>
      </c>
      <c r="J6350" s="0" t="n">
        <v>45</v>
      </c>
      <c r="K6350" s="0" t="n">
        <v>365</v>
      </c>
      <c r="L6350" s="0" t="n">
        <v>44</v>
      </c>
      <c r="M6350" s="0" t="n">
        <v>2</v>
      </c>
      <c r="N6350" s="11" t="n">
        <v>0.05</v>
      </c>
      <c r="O6350" s="12" t="n">
        <v>776.6</v>
      </c>
      <c r="P6350" s="12" t="n">
        <v>1159.1</v>
      </c>
      <c r="Q6350" s="12" t="n">
        <f aca="false">M6350*P6350*(1-N6350)</f>
        <v>2202.29</v>
      </c>
      <c r="R6350" s="12" t="n">
        <f aca="false">M6350*O6350</f>
        <v>1553.2</v>
      </c>
      <c r="S6350" s="12" t="n">
        <f aca="false">Q6350-R6350</f>
        <v>649.09</v>
      </c>
      <c r="T6350" s="11" t="n">
        <f aca="false">IFERROR(S6350/Q6350,0)</f>
        <v>0.294734117668427</v>
      </c>
      <c r="U6350" s="13" t="n">
        <f aca="false">F6350-E6350</f>
        <v>28</v>
      </c>
      <c r="V6350" s="13" t="n">
        <f aca="false">G6350-F6350</f>
        <v>10</v>
      </c>
      <c r="W6350" s="13" t="n">
        <f aca="false">G6350-E6350</f>
        <v>38</v>
      </c>
      <c r="X6350" s="10" t="n">
        <f aca="false">YEAR(E6350)</f>
        <v>2020</v>
      </c>
      <c r="Y6350" s="0" t="str">
        <f aca="false">TEXT(E6350,"yyyy-mm")</f>
        <v>2020-06</v>
      </c>
      <c r="Z6350" s="0" t="str">
        <f aca="false">"Q"&amp;ROUNDUP(MONTH(E6350)/3,0)&amp;"-"&amp;YEAR(E6350)</f>
        <v>Q2-2020</v>
      </c>
    </row>
    <row r="6351" customFormat="false" ht="14.25" hidden="false" customHeight="false" outlineLevel="0" collapsed="false">
      <c r="A6351" s="0" t="s">
        <v>6393</v>
      </c>
      <c r="B6351" s="0" t="s">
        <v>38</v>
      </c>
      <c r="C6351" s="0" t="s">
        <v>35</v>
      </c>
      <c r="D6351" s="9" t="n">
        <v>43900</v>
      </c>
      <c r="E6351" s="9" t="n">
        <v>44004</v>
      </c>
      <c r="F6351" s="9" t="n">
        <v>44009</v>
      </c>
      <c r="G6351" s="9" t="n">
        <v>44018</v>
      </c>
      <c r="H6351" s="10" t="s">
        <v>36</v>
      </c>
      <c r="I6351" s="0" t="n">
        <v>18</v>
      </c>
      <c r="J6351" s="0" t="n">
        <v>40</v>
      </c>
      <c r="K6351" s="0" t="n">
        <v>260</v>
      </c>
      <c r="L6351" s="0" t="n">
        <v>40</v>
      </c>
      <c r="M6351" s="0" t="n">
        <v>6</v>
      </c>
      <c r="N6351" s="11" t="n">
        <v>0.075</v>
      </c>
      <c r="O6351" s="12" t="n">
        <v>1569.41</v>
      </c>
      <c r="P6351" s="12" t="n">
        <v>2572.8</v>
      </c>
      <c r="Q6351" s="12" t="n">
        <f aca="false">M6351*P6351*(1-N6351)</f>
        <v>14279.04</v>
      </c>
      <c r="R6351" s="12" t="n">
        <f aca="false">M6351*O6351</f>
        <v>9416.46</v>
      </c>
      <c r="S6351" s="12" t="n">
        <f aca="false">Q6351-R6351</f>
        <v>4862.58</v>
      </c>
      <c r="T6351" s="11" t="n">
        <f aca="false">IFERROR(S6351/Q6351,0)</f>
        <v>0.340539700147909</v>
      </c>
      <c r="U6351" s="13" t="n">
        <f aca="false">F6351-E6351</f>
        <v>5</v>
      </c>
      <c r="V6351" s="13" t="n">
        <f aca="false">G6351-F6351</f>
        <v>9</v>
      </c>
      <c r="W6351" s="13" t="n">
        <f aca="false">G6351-E6351</f>
        <v>14</v>
      </c>
      <c r="X6351" s="10" t="n">
        <f aca="false">YEAR(E6351)</f>
        <v>2020</v>
      </c>
      <c r="Y6351" s="0" t="str">
        <f aca="false">TEXT(E6351,"yyyy-mm")</f>
        <v>2020-06</v>
      </c>
      <c r="Z6351" s="0" t="str">
        <f aca="false">"Q"&amp;ROUNDUP(MONTH(E6351)/3,0)&amp;"-"&amp;YEAR(E6351)</f>
        <v>Q2-2020</v>
      </c>
    </row>
    <row r="6352" customFormat="false" ht="14.25" hidden="false" customHeight="false" outlineLevel="0" collapsed="false">
      <c r="A6352" s="0" t="s">
        <v>6394</v>
      </c>
      <c r="B6352" s="0" t="s">
        <v>34</v>
      </c>
      <c r="C6352" s="0" t="s">
        <v>35</v>
      </c>
      <c r="D6352" s="9" t="n">
        <v>43900</v>
      </c>
      <c r="E6352" s="9" t="n">
        <v>44004</v>
      </c>
      <c r="F6352" s="9" t="n">
        <v>44031</v>
      </c>
      <c r="G6352" s="9" t="n">
        <v>44034</v>
      </c>
      <c r="H6352" s="10" t="s">
        <v>36</v>
      </c>
      <c r="I6352" s="0" t="n">
        <v>5</v>
      </c>
      <c r="J6352" s="0" t="n">
        <v>8</v>
      </c>
      <c r="K6352" s="0" t="n">
        <v>256</v>
      </c>
      <c r="L6352" s="0" t="n">
        <v>3</v>
      </c>
      <c r="M6352" s="0" t="n">
        <v>5</v>
      </c>
      <c r="N6352" s="11" t="n">
        <v>0.05</v>
      </c>
      <c r="O6352" s="12" t="n">
        <v>4618.44</v>
      </c>
      <c r="P6352" s="12" t="n">
        <v>6076.9</v>
      </c>
      <c r="Q6352" s="12" t="n">
        <f aca="false">M6352*P6352*(1-N6352)</f>
        <v>28865.275</v>
      </c>
      <c r="R6352" s="12" t="n">
        <f aca="false">M6352*O6352</f>
        <v>23092.2</v>
      </c>
      <c r="S6352" s="12" t="n">
        <f aca="false">Q6352-R6352</f>
        <v>5773.075</v>
      </c>
      <c r="T6352" s="11" t="n">
        <f aca="false">IFERROR(S6352/Q6352,0)</f>
        <v>0.20000069287405</v>
      </c>
      <c r="U6352" s="13" t="n">
        <f aca="false">F6352-E6352</f>
        <v>27</v>
      </c>
      <c r="V6352" s="13" t="n">
        <f aca="false">G6352-F6352</f>
        <v>3</v>
      </c>
      <c r="W6352" s="13" t="n">
        <f aca="false">G6352-E6352</f>
        <v>30</v>
      </c>
      <c r="X6352" s="10" t="n">
        <f aca="false">YEAR(E6352)</f>
        <v>2020</v>
      </c>
      <c r="Y6352" s="0" t="str">
        <f aca="false">TEXT(E6352,"yyyy-mm")</f>
        <v>2020-06</v>
      </c>
      <c r="Z6352" s="0" t="str">
        <f aca="false">"Q"&amp;ROUNDUP(MONTH(E6352)/3,0)&amp;"-"&amp;YEAR(E6352)</f>
        <v>Q2-2020</v>
      </c>
    </row>
    <row r="6353" customFormat="false" ht="14.25" hidden="false" customHeight="false" outlineLevel="0" collapsed="false">
      <c r="A6353" s="0" t="s">
        <v>6395</v>
      </c>
      <c r="B6353" s="0" t="s">
        <v>41</v>
      </c>
      <c r="C6353" s="0" t="s">
        <v>46</v>
      </c>
      <c r="D6353" s="9" t="n">
        <v>43900</v>
      </c>
      <c r="E6353" s="9" t="n">
        <v>44004</v>
      </c>
      <c r="F6353" s="9" t="n">
        <v>44032</v>
      </c>
      <c r="G6353" s="9" t="n">
        <v>44035</v>
      </c>
      <c r="H6353" s="10" t="s">
        <v>36</v>
      </c>
      <c r="I6353" s="0" t="n">
        <v>22</v>
      </c>
      <c r="J6353" s="0" t="n">
        <v>46</v>
      </c>
      <c r="K6353" s="0" t="n">
        <v>283</v>
      </c>
      <c r="L6353" s="0" t="n">
        <v>14</v>
      </c>
      <c r="M6353" s="0" t="n">
        <v>7</v>
      </c>
      <c r="N6353" s="11" t="n">
        <v>0.1</v>
      </c>
      <c r="O6353" s="12" t="n">
        <v>4817.03</v>
      </c>
      <c r="P6353" s="12" t="n">
        <v>6338.2</v>
      </c>
      <c r="Q6353" s="12" t="n">
        <f aca="false">M6353*P6353*(1-N6353)</f>
        <v>39930.66</v>
      </c>
      <c r="R6353" s="12" t="n">
        <f aca="false">M6353*O6353</f>
        <v>33719.21</v>
      </c>
      <c r="S6353" s="12" t="n">
        <f aca="false">Q6353-R6353</f>
        <v>6211.45</v>
      </c>
      <c r="T6353" s="11" t="n">
        <f aca="false">IFERROR(S6353/Q6353,0)</f>
        <v>0.155555906163334</v>
      </c>
      <c r="U6353" s="13" t="n">
        <f aca="false">F6353-E6353</f>
        <v>28</v>
      </c>
      <c r="V6353" s="13" t="n">
        <f aca="false">G6353-F6353</f>
        <v>3</v>
      </c>
      <c r="W6353" s="13" t="n">
        <f aca="false">G6353-E6353</f>
        <v>31</v>
      </c>
      <c r="X6353" s="10" t="n">
        <f aca="false">YEAR(E6353)</f>
        <v>2020</v>
      </c>
      <c r="Y6353" s="0" t="str">
        <f aca="false">TEXT(E6353,"yyyy-mm")</f>
        <v>2020-06</v>
      </c>
      <c r="Z6353" s="0" t="str">
        <f aca="false">"Q"&amp;ROUNDUP(MONTH(E6353)/3,0)&amp;"-"&amp;YEAR(E6353)</f>
        <v>Q2-2020</v>
      </c>
    </row>
    <row r="6354" customFormat="false" ht="14.25" hidden="false" customHeight="false" outlineLevel="0" collapsed="false">
      <c r="A6354" s="0" t="s">
        <v>6396</v>
      </c>
      <c r="B6354" s="0" t="s">
        <v>41</v>
      </c>
      <c r="C6354" s="0" t="s">
        <v>48</v>
      </c>
      <c r="D6354" s="9" t="n">
        <v>43900</v>
      </c>
      <c r="E6354" s="9" t="n">
        <v>44004</v>
      </c>
      <c r="F6354" s="9" t="n">
        <v>44012</v>
      </c>
      <c r="G6354" s="9" t="n">
        <v>44020</v>
      </c>
      <c r="H6354" s="10" t="s">
        <v>36</v>
      </c>
      <c r="I6354" s="0" t="n">
        <v>25</v>
      </c>
      <c r="J6354" s="0" t="n">
        <v>17</v>
      </c>
      <c r="K6354" s="0" t="n">
        <v>42</v>
      </c>
      <c r="L6354" s="0" t="n">
        <v>47</v>
      </c>
      <c r="M6354" s="0" t="n">
        <v>5</v>
      </c>
      <c r="N6354" s="11" t="n">
        <v>0.075</v>
      </c>
      <c r="O6354" s="12" t="n">
        <v>4776.9</v>
      </c>
      <c r="P6354" s="12" t="n">
        <v>5755.3</v>
      </c>
      <c r="Q6354" s="12" t="n">
        <f aca="false">M6354*P6354*(1-N6354)</f>
        <v>26618.2625</v>
      </c>
      <c r="R6354" s="12" t="n">
        <f aca="false">M6354*O6354</f>
        <v>23884.5</v>
      </c>
      <c r="S6354" s="12" t="n">
        <f aca="false">Q6354-R6354</f>
        <v>2733.7625</v>
      </c>
      <c r="T6354" s="11" t="n">
        <f aca="false">IFERROR(S6354/Q6354,0)</f>
        <v>0.102702514861742</v>
      </c>
      <c r="U6354" s="13" t="n">
        <f aca="false">F6354-E6354</f>
        <v>8</v>
      </c>
      <c r="V6354" s="13" t="n">
        <f aca="false">G6354-F6354</f>
        <v>8</v>
      </c>
      <c r="W6354" s="13" t="n">
        <f aca="false">G6354-E6354</f>
        <v>16</v>
      </c>
      <c r="X6354" s="10" t="n">
        <f aca="false">YEAR(E6354)</f>
        <v>2020</v>
      </c>
      <c r="Y6354" s="0" t="str">
        <f aca="false">TEXT(E6354,"yyyy-mm")</f>
        <v>2020-06</v>
      </c>
      <c r="Z6354" s="0" t="str">
        <f aca="false">"Q"&amp;ROUNDUP(MONTH(E6354)/3,0)&amp;"-"&amp;YEAR(E6354)</f>
        <v>Q2-2020</v>
      </c>
    </row>
    <row r="6355" customFormat="false" ht="14.25" hidden="false" customHeight="false" outlineLevel="0" collapsed="false">
      <c r="A6355" s="0" t="s">
        <v>6397</v>
      </c>
      <c r="B6355" s="0" t="s">
        <v>34</v>
      </c>
      <c r="C6355" s="0" t="s">
        <v>39</v>
      </c>
      <c r="D6355" s="9" t="n">
        <v>43900</v>
      </c>
      <c r="E6355" s="9" t="n">
        <v>44004</v>
      </c>
      <c r="F6355" s="9" t="n">
        <v>44026</v>
      </c>
      <c r="G6355" s="9" t="n">
        <v>44028</v>
      </c>
      <c r="H6355" s="10" t="s">
        <v>36</v>
      </c>
      <c r="I6355" s="0" t="n">
        <v>12</v>
      </c>
      <c r="J6355" s="0" t="n">
        <v>19</v>
      </c>
      <c r="K6355" s="0" t="n">
        <v>121</v>
      </c>
      <c r="L6355" s="0" t="n">
        <v>42</v>
      </c>
      <c r="M6355" s="0" t="n">
        <v>5</v>
      </c>
      <c r="N6355" s="11" t="n">
        <v>0.05</v>
      </c>
      <c r="O6355" s="12" t="n">
        <v>519.59</v>
      </c>
      <c r="P6355" s="12" t="n">
        <v>1105.5</v>
      </c>
      <c r="Q6355" s="12" t="n">
        <f aca="false">M6355*P6355*(1-N6355)</f>
        <v>5251.125</v>
      </c>
      <c r="R6355" s="12" t="n">
        <f aca="false">M6355*O6355</f>
        <v>2597.95</v>
      </c>
      <c r="S6355" s="12" t="n">
        <f aca="false">Q6355-R6355</f>
        <v>2653.175</v>
      </c>
      <c r="T6355" s="11" t="n">
        <f aca="false">IFERROR(S6355/Q6355,0)</f>
        <v>0.505258397010164</v>
      </c>
      <c r="U6355" s="13" t="n">
        <f aca="false">F6355-E6355</f>
        <v>22</v>
      </c>
      <c r="V6355" s="13" t="n">
        <f aca="false">G6355-F6355</f>
        <v>2</v>
      </c>
      <c r="W6355" s="13" t="n">
        <f aca="false">G6355-E6355</f>
        <v>24</v>
      </c>
      <c r="X6355" s="10" t="n">
        <f aca="false">YEAR(E6355)</f>
        <v>2020</v>
      </c>
      <c r="Y6355" s="0" t="str">
        <f aca="false">TEXT(E6355,"yyyy-mm")</f>
        <v>2020-06</v>
      </c>
      <c r="Z6355" s="0" t="str">
        <f aca="false">"Q"&amp;ROUNDUP(MONTH(E6355)/3,0)&amp;"-"&amp;YEAR(E6355)</f>
        <v>Q2-2020</v>
      </c>
    </row>
    <row r="6356" customFormat="false" ht="14.25" hidden="false" customHeight="false" outlineLevel="0" collapsed="false">
      <c r="A6356" s="0" t="s">
        <v>6398</v>
      </c>
      <c r="B6356" s="0" t="s">
        <v>34</v>
      </c>
      <c r="C6356" s="0" t="s">
        <v>48</v>
      </c>
      <c r="D6356" s="9" t="n">
        <v>43900</v>
      </c>
      <c r="E6356" s="9" t="n">
        <v>44004</v>
      </c>
      <c r="F6356" s="9" t="n">
        <v>44026</v>
      </c>
      <c r="G6356" s="9" t="n">
        <v>44035</v>
      </c>
      <c r="H6356" s="10" t="s">
        <v>36</v>
      </c>
      <c r="I6356" s="0" t="n">
        <v>10</v>
      </c>
      <c r="J6356" s="0" t="n">
        <v>4</v>
      </c>
      <c r="K6356" s="0" t="n">
        <v>54</v>
      </c>
      <c r="L6356" s="0" t="n">
        <v>29</v>
      </c>
      <c r="M6356" s="0" t="n">
        <v>4</v>
      </c>
      <c r="N6356" s="11" t="n">
        <v>0.1</v>
      </c>
      <c r="O6356" s="12" t="n">
        <v>644.88</v>
      </c>
      <c r="P6356" s="12" t="n">
        <v>837.5</v>
      </c>
      <c r="Q6356" s="12" t="n">
        <f aca="false">M6356*P6356*(1-N6356)</f>
        <v>3015</v>
      </c>
      <c r="R6356" s="12" t="n">
        <f aca="false">M6356*O6356</f>
        <v>2579.52</v>
      </c>
      <c r="S6356" s="12" t="n">
        <f aca="false">Q6356-R6356</f>
        <v>435.48</v>
      </c>
      <c r="T6356" s="11" t="n">
        <f aca="false">IFERROR(S6356/Q6356,0)</f>
        <v>0.144437810945274</v>
      </c>
      <c r="U6356" s="13" t="n">
        <f aca="false">F6356-E6356</f>
        <v>22</v>
      </c>
      <c r="V6356" s="13" t="n">
        <f aca="false">G6356-F6356</f>
        <v>9</v>
      </c>
      <c r="W6356" s="13" t="n">
        <f aca="false">G6356-E6356</f>
        <v>31</v>
      </c>
      <c r="X6356" s="10" t="n">
        <f aca="false">YEAR(E6356)</f>
        <v>2020</v>
      </c>
      <c r="Y6356" s="0" t="str">
        <f aca="false">TEXT(E6356,"yyyy-mm")</f>
        <v>2020-06</v>
      </c>
      <c r="Z6356" s="0" t="str">
        <f aca="false">"Q"&amp;ROUNDUP(MONTH(E6356)/3,0)&amp;"-"&amp;YEAR(E6356)</f>
        <v>Q2-2020</v>
      </c>
    </row>
    <row r="6357" customFormat="false" ht="14.25" hidden="false" customHeight="false" outlineLevel="0" collapsed="false">
      <c r="A6357" s="0" t="s">
        <v>6399</v>
      </c>
      <c r="B6357" s="0" t="s">
        <v>34</v>
      </c>
      <c r="C6357" s="0" t="s">
        <v>46</v>
      </c>
      <c r="D6357" s="9" t="n">
        <v>43900</v>
      </c>
      <c r="E6357" s="9" t="n">
        <v>44005</v>
      </c>
      <c r="F6357" s="9" t="n">
        <v>44031</v>
      </c>
      <c r="G6357" s="9" t="n">
        <v>44036</v>
      </c>
      <c r="H6357" s="10" t="s">
        <v>36</v>
      </c>
      <c r="I6357" s="0" t="n">
        <v>2</v>
      </c>
      <c r="J6357" s="0" t="n">
        <v>21</v>
      </c>
      <c r="K6357" s="0" t="n">
        <v>271</v>
      </c>
      <c r="L6357" s="0" t="n">
        <v>45</v>
      </c>
      <c r="M6357" s="0" t="n">
        <v>7</v>
      </c>
      <c r="N6357" s="11" t="n">
        <v>0.075</v>
      </c>
      <c r="O6357" s="12" t="n">
        <v>2383.46</v>
      </c>
      <c r="P6357" s="12" t="n">
        <v>3611.3</v>
      </c>
      <c r="Q6357" s="12" t="n">
        <f aca="false">M6357*P6357*(1-N6357)</f>
        <v>23383.1675</v>
      </c>
      <c r="R6357" s="12" t="n">
        <f aca="false">M6357*O6357</f>
        <v>16684.22</v>
      </c>
      <c r="S6357" s="12" t="n">
        <f aca="false">Q6357-R6357</f>
        <v>6698.9475</v>
      </c>
      <c r="T6357" s="11" t="n">
        <f aca="false">IFERROR(S6357/Q6357,0)</f>
        <v>0.286485887765206</v>
      </c>
      <c r="U6357" s="13" t="n">
        <f aca="false">F6357-E6357</f>
        <v>26</v>
      </c>
      <c r="V6357" s="13" t="n">
        <f aca="false">G6357-F6357</f>
        <v>5</v>
      </c>
      <c r="W6357" s="13" t="n">
        <f aca="false">G6357-E6357</f>
        <v>31</v>
      </c>
      <c r="X6357" s="10" t="n">
        <f aca="false">YEAR(E6357)</f>
        <v>2020</v>
      </c>
      <c r="Y6357" s="0" t="str">
        <f aca="false">TEXT(E6357,"yyyy-mm")</f>
        <v>2020-06</v>
      </c>
      <c r="Z6357" s="0" t="str">
        <f aca="false">"Q"&amp;ROUNDUP(MONTH(E6357)/3,0)&amp;"-"&amp;YEAR(E6357)</f>
        <v>Q2-2020</v>
      </c>
    </row>
    <row r="6358" customFormat="false" ht="14.25" hidden="false" customHeight="false" outlineLevel="0" collapsed="false">
      <c r="A6358" s="0" t="s">
        <v>6400</v>
      </c>
      <c r="B6358" s="0" t="s">
        <v>41</v>
      </c>
      <c r="C6358" s="0" t="s">
        <v>39</v>
      </c>
      <c r="D6358" s="9" t="n">
        <v>43900</v>
      </c>
      <c r="E6358" s="9" t="n">
        <v>44005</v>
      </c>
      <c r="F6358" s="9" t="n">
        <v>44015</v>
      </c>
      <c r="G6358" s="9" t="n">
        <v>44020</v>
      </c>
      <c r="H6358" s="10" t="s">
        <v>36</v>
      </c>
      <c r="I6358" s="0" t="n">
        <v>23</v>
      </c>
      <c r="J6358" s="0" t="n">
        <v>13</v>
      </c>
      <c r="K6358" s="0" t="n">
        <v>187</v>
      </c>
      <c r="L6358" s="0" t="n">
        <v>9</v>
      </c>
      <c r="M6358" s="0" t="n">
        <v>5</v>
      </c>
      <c r="N6358" s="11" t="n">
        <v>0.1</v>
      </c>
      <c r="O6358" s="12" t="n">
        <v>1663.07</v>
      </c>
      <c r="P6358" s="12" t="n">
        <v>3959.7</v>
      </c>
      <c r="Q6358" s="12" t="n">
        <f aca="false">M6358*P6358*(1-N6358)</f>
        <v>17818.65</v>
      </c>
      <c r="R6358" s="12" t="n">
        <f aca="false">M6358*O6358</f>
        <v>8315.35</v>
      </c>
      <c r="S6358" s="12" t="n">
        <f aca="false">Q6358-R6358</f>
        <v>9503.3</v>
      </c>
      <c r="T6358" s="11" t="n">
        <f aca="false">IFERROR(S6358/Q6358,0)</f>
        <v>0.533334455752821</v>
      </c>
      <c r="U6358" s="13" t="n">
        <f aca="false">F6358-E6358</f>
        <v>10</v>
      </c>
      <c r="V6358" s="13" t="n">
        <f aca="false">G6358-F6358</f>
        <v>5</v>
      </c>
      <c r="W6358" s="13" t="n">
        <f aca="false">G6358-E6358</f>
        <v>15</v>
      </c>
      <c r="X6358" s="10" t="n">
        <f aca="false">YEAR(E6358)</f>
        <v>2020</v>
      </c>
      <c r="Y6358" s="0" t="str">
        <f aca="false">TEXT(E6358,"yyyy-mm")</f>
        <v>2020-06</v>
      </c>
      <c r="Z6358" s="0" t="str">
        <f aca="false">"Q"&amp;ROUNDUP(MONTH(E6358)/3,0)&amp;"-"&amp;YEAR(E6358)</f>
        <v>Q2-2020</v>
      </c>
    </row>
    <row r="6359" customFormat="false" ht="14.25" hidden="false" customHeight="false" outlineLevel="0" collapsed="false">
      <c r="A6359" s="0" t="s">
        <v>6401</v>
      </c>
      <c r="B6359" s="0" t="s">
        <v>38</v>
      </c>
      <c r="C6359" s="0" t="s">
        <v>39</v>
      </c>
      <c r="D6359" s="9" t="n">
        <v>43900</v>
      </c>
      <c r="E6359" s="9" t="n">
        <v>44005</v>
      </c>
      <c r="F6359" s="9" t="n">
        <v>44029</v>
      </c>
      <c r="G6359" s="9" t="n">
        <v>44036</v>
      </c>
      <c r="H6359" s="10" t="s">
        <v>36</v>
      </c>
      <c r="I6359" s="0" t="n">
        <v>16</v>
      </c>
      <c r="J6359" s="0" t="n">
        <v>32</v>
      </c>
      <c r="K6359" s="0" t="n">
        <v>183</v>
      </c>
      <c r="L6359" s="0" t="n">
        <v>46</v>
      </c>
      <c r="M6359" s="0" t="n">
        <v>7</v>
      </c>
      <c r="N6359" s="11" t="n">
        <v>0.2</v>
      </c>
      <c r="O6359" s="12" t="n">
        <v>1265.9</v>
      </c>
      <c r="P6359" s="12" t="n">
        <v>1889.4</v>
      </c>
      <c r="Q6359" s="12" t="n">
        <f aca="false">M6359*P6359*(1-N6359)</f>
        <v>10580.64</v>
      </c>
      <c r="R6359" s="12" t="n">
        <f aca="false">M6359*O6359</f>
        <v>8861.3</v>
      </c>
      <c r="S6359" s="12" t="n">
        <f aca="false">Q6359-R6359</f>
        <v>1719.34</v>
      </c>
      <c r="T6359" s="11" t="n">
        <f aca="false">IFERROR(S6359/Q6359,0)</f>
        <v>0.162498676828623</v>
      </c>
      <c r="U6359" s="13" t="n">
        <f aca="false">F6359-E6359</f>
        <v>24</v>
      </c>
      <c r="V6359" s="13" t="n">
        <f aca="false">G6359-F6359</f>
        <v>7</v>
      </c>
      <c r="W6359" s="13" t="n">
        <f aca="false">G6359-E6359</f>
        <v>31</v>
      </c>
      <c r="X6359" s="10" t="n">
        <f aca="false">YEAR(E6359)</f>
        <v>2020</v>
      </c>
      <c r="Y6359" s="0" t="str">
        <f aca="false">TEXT(E6359,"yyyy-mm")</f>
        <v>2020-06</v>
      </c>
      <c r="Z6359" s="0" t="str">
        <f aca="false">"Q"&amp;ROUNDUP(MONTH(E6359)/3,0)&amp;"-"&amp;YEAR(E6359)</f>
        <v>Q2-2020</v>
      </c>
    </row>
    <row r="6360" customFormat="false" ht="14.25" hidden="false" customHeight="false" outlineLevel="0" collapsed="false">
      <c r="A6360" s="0" t="s">
        <v>6402</v>
      </c>
      <c r="B6360" s="0" t="s">
        <v>34</v>
      </c>
      <c r="C6360" s="0" t="s">
        <v>46</v>
      </c>
      <c r="D6360" s="9" t="n">
        <v>43900</v>
      </c>
      <c r="E6360" s="9" t="n">
        <v>44005</v>
      </c>
      <c r="F6360" s="9" t="n">
        <v>44009</v>
      </c>
      <c r="G6360" s="9" t="n">
        <v>44018</v>
      </c>
      <c r="H6360" s="10" t="s">
        <v>36</v>
      </c>
      <c r="I6360" s="0" t="n">
        <v>5</v>
      </c>
      <c r="J6360" s="0" t="n">
        <v>26</v>
      </c>
      <c r="K6360" s="0" t="n">
        <v>298</v>
      </c>
      <c r="L6360" s="0" t="n">
        <v>34</v>
      </c>
      <c r="M6360" s="0" t="n">
        <v>4</v>
      </c>
      <c r="N6360" s="11" t="n">
        <v>0.3</v>
      </c>
      <c r="O6360" s="12" t="n">
        <v>1242.05</v>
      </c>
      <c r="P6360" s="12" t="n">
        <v>2003.3</v>
      </c>
      <c r="Q6360" s="12" t="n">
        <f aca="false">M6360*P6360*(1-N6360)</f>
        <v>5609.24</v>
      </c>
      <c r="R6360" s="12" t="n">
        <f aca="false">M6360*O6360</f>
        <v>4968.2</v>
      </c>
      <c r="S6360" s="12" t="n">
        <f aca="false">Q6360-R6360</f>
        <v>641.04</v>
      </c>
      <c r="T6360" s="11" t="n">
        <f aca="false">IFERROR(S6360/Q6360,0)</f>
        <v>0.114282861849377</v>
      </c>
      <c r="U6360" s="13" t="n">
        <f aca="false">F6360-E6360</f>
        <v>4</v>
      </c>
      <c r="V6360" s="13" t="n">
        <f aca="false">G6360-F6360</f>
        <v>9</v>
      </c>
      <c r="W6360" s="13" t="n">
        <f aca="false">G6360-E6360</f>
        <v>13</v>
      </c>
      <c r="X6360" s="10" t="n">
        <f aca="false">YEAR(E6360)</f>
        <v>2020</v>
      </c>
      <c r="Y6360" s="0" t="str">
        <f aca="false">TEXT(E6360,"yyyy-mm")</f>
        <v>2020-06</v>
      </c>
      <c r="Z6360" s="0" t="str">
        <f aca="false">"Q"&amp;ROUNDUP(MONTH(E6360)/3,0)&amp;"-"&amp;YEAR(E6360)</f>
        <v>Q2-2020</v>
      </c>
    </row>
    <row r="6361" customFormat="false" ht="14.25" hidden="false" customHeight="false" outlineLevel="0" collapsed="false">
      <c r="A6361" s="0" t="s">
        <v>6403</v>
      </c>
      <c r="B6361" s="0" t="s">
        <v>34</v>
      </c>
      <c r="C6361" s="0" t="s">
        <v>39</v>
      </c>
      <c r="D6361" s="9" t="n">
        <v>43900</v>
      </c>
      <c r="E6361" s="9" t="n">
        <v>44005</v>
      </c>
      <c r="F6361" s="9" t="n">
        <v>44007</v>
      </c>
      <c r="G6361" s="9" t="n">
        <v>44015</v>
      </c>
      <c r="H6361" s="10" t="s">
        <v>36</v>
      </c>
      <c r="I6361" s="0" t="n">
        <v>6</v>
      </c>
      <c r="J6361" s="0" t="n">
        <v>43</v>
      </c>
      <c r="K6361" s="0" t="n">
        <v>174</v>
      </c>
      <c r="L6361" s="0" t="n">
        <v>39</v>
      </c>
      <c r="M6361" s="0" t="n">
        <v>2</v>
      </c>
      <c r="N6361" s="11" t="n">
        <v>0.1</v>
      </c>
      <c r="O6361" s="12" t="n">
        <v>889.22</v>
      </c>
      <c r="P6361" s="12" t="n">
        <v>1058.6</v>
      </c>
      <c r="Q6361" s="12" t="n">
        <f aca="false">M6361*P6361*(1-N6361)</f>
        <v>1905.48</v>
      </c>
      <c r="R6361" s="12" t="n">
        <f aca="false">M6361*O6361</f>
        <v>1778.44</v>
      </c>
      <c r="S6361" s="12" t="n">
        <f aca="false">Q6361-R6361</f>
        <v>127.04</v>
      </c>
      <c r="T6361" s="11" t="n">
        <f aca="false">IFERROR(S6361/Q6361,0)</f>
        <v>0.0666708650838633</v>
      </c>
      <c r="U6361" s="13" t="n">
        <f aca="false">F6361-E6361</f>
        <v>2</v>
      </c>
      <c r="V6361" s="13" t="n">
        <f aca="false">G6361-F6361</f>
        <v>8</v>
      </c>
      <c r="W6361" s="13" t="n">
        <f aca="false">G6361-E6361</f>
        <v>10</v>
      </c>
      <c r="X6361" s="10" t="n">
        <f aca="false">YEAR(E6361)</f>
        <v>2020</v>
      </c>
      <c r="Y6361" s="0" t="str">
        <f aca="false">TEXT(E6361,"yyyy-mm")</f>
        <v>2020-06</v>
      </c>
      <c r="Z6361" s="0" t="str">
        <f aca="false">"Q"&amp;ROUNDUP(MONTH(E6361)/3,0)&amp;"-"&amp;YEAR(E6361)</f>
        <v>Q2-2020</v>
      </c>
    </row>
    <row r="6362" customFormat="false" ht="14.25" hidden="false" customHeight="false" outlineLevel="0" collapsed="false">
      <c r="A6362" s="0" t="s">
        <v>6404</v>
      </c>
      <c r="B6362" s="0" t="s">
        <v>43</v>
      </c>
      <c r="C6362" s="0" t="s">
        <v>39</v>
      </c>
      <c r="D6362" s="9" t="n">
        <v>43900</v>
      </c>
      <c r="E6362" s="9" t="n">
        <v>44005</v>
      </c>
      <c r="F6362" s="9" t="n">
        <v>44022</v>
      </c>
      <c r="G6362" s="9" t="n">
        <v>44027</v>
      </c>
      <c r="H6362" s="10" t="s">
        <v>36</v>
      </c>
      <c r="I6362" s="0" t="n">
        <v>25</v>
      </c>
      <c r="J6362" s="0" t="n">
        <v>1</v>
      </c>
      <c r="K6362" s="0" t="n">
        <v>138</v>
      </c>
      <c r="L6362" s="0" t="n">
        <v>14</v>
      </c>
      <c r="M6362" s="0" t="n">
        <v>3</v>
      </c>
      <c r="N6362" s="11" t="n">
        <v>0.05</v>
      </c>
      <c r="O6362" s="12" t="n">
        <v>447.56</v>
      </c>
      <c r="P6362" s="12" t="n">
        <v>1118.9</v>
      </c>
      <c r="Q6362" s="12" t="n">
        <f aca="false">M6362*P6362*(1-N6362)</f>
        <v>3188.865</v>
      </c>
      <c r="R6362" s="12" t="n">
        <f aca="false">M6362*O6362</f>
        <v>1342.68</v>
      </c>
      <c r="S6362" s="12" t="n">
        <f aca="false">Q6362-R6362</f>
        <v>1846.185</v>
      </c>
      <c r="T6362" s="11" t="n">
        <f aca="false">IFERROR(S6362/Q6362,0)</f>
        <v>0.578947368421053</v>
      </c>
      <c r="U6362" s="13" t="n">
        <f aca="false">F6362-E6362</f>
        <v>17</v>
      </c>
      <c r="V6362" s="13" t="n">
        <f aca="false">G6362-F6362</f>
        <v>5</v>
      </c>
      <c r="W6362" s="13" t="n">
        <f aca="false">G6362-E6362</f>
        <v>22</v>
      </c>
      <c r="X6362" s="10" t="n">
        <f aca="false">YEAR(E6362)</f>
        <v>2020</v>
      </c>
      <c r="Y6362" s="0" t="str">
        <f aca="false">TEXT(E6362,"yyyy-mm")</f>
        <v>2020-06</v>
      </c>
      <c r="Z6362" s="0" t="str">
        <f aca="false">"Q"&amp;ROUNDUP(MONTH(E6362)/3,0)&amp;"-"&amp;YEAR(E6362)</f>
        <v>Q2-2020</v>
      </c>
    </row>
    <row r="6363" customFormat="false" ht="14.25" hidden="false" customHeight="false" outlineLevel="0" collapsed="false">
      <c r="A6363" s="0" t="s">
        <v>6405</v>
      </c>
      <c r="B6363" s="0" t="s">
        <v>43</v>
      </c>
      <c r="C6363" s="0" t="s">
        <v>58</v>
      </c>
      <c r="D6363" s="9" t="n">
        <v>43900</v>
      </c>
      <c r="E6363" s="9" t="n">
        <v>44005</v>
      </c>
      <c r="F6363" s="9" t="n">
        <v>44025</v>
      </c>
      <c r="G6363" s="9" t="n">
        <v>44029</v>
      </c>
      <c r="H6363" s="10" t="s">
        <v>36</v>
      </c>
      <c r="I6363" s="0" t="n">
        <v>28</v>
      </c>
      <c r="J6363" s="0" t="n">
        <v>17</v>
      </c>
      <c r="K6363" s="0" t="n">
        <v>350</v>
      </c>
      <c r="L6363" s="0" t="n">
        <v>35</v>
      </c>
      <c r="M6363" s="0" t="n">
        <v>1</v>
      </c>
      <c r="N6363" s="11" t="n">
        <v>0.05</v>
      </c>
      <c r="O6363" s="12" t="n">
        <v>1225.5</v>
      </c>
      <c r="P6363" s="12" t="n">
        <v>1829.1</v>
      </c>
      <c r="Q6363" s="12" t="n">
        <f aca="false">M6363*P6363*(1-N6363)</f>
        <v>1737.645</v>
      </c>
      <c r="R6363" s="12" t="n">
        <f aca="false">M6363*O6363</f>
        <v>1225.5</v>
      </c>
      <c r="S6363" s="12" t="n">
        <f aca="false">Q6363-R6363</f>
        <v>512.145</v>
      </c>
      <c r="T6363" s="11" t="n">
        <f aca="false">IFERROR(S6363/Q6363,0)</f>
        <v>0.294735115630638</v>
      </c>
      <c r="U6363" s="13" t="n">
        <f aca="false">F6363-E6363</f>
        <v>20</v>
      </c>
      <c r="V6363" s="13" t="n">
        <f aca="false">G6363-F6363</f>
        <v>4</v>
      </c>
      <c r="W6363" s="13" t="n">
        <f aca="false">G6363-E6363</f>
        <v>24</v>
      </c>
      <c r="X6363" s="10" t="n">
        <f aca="false">YEAR(E6363)</f>
        <v>2020</v>
      </c>
      <c r="Y6363" s="0" t="str">
        <f aca="false">TEXT(E6363,"yyyy-mm")</f>
        <v>2020-06</v>
      </c>
      <c r="Z6363" s="0" t="str">
        <f aca="false">"Q"&amp;ROUNDUP(MONTH(E6363)/3,0)&amp;"-"&amp;YEAR(E6363)</f>
        <v>Q2-2020</v>
      </c>
    </row>
    <row r="6364" customFormat="false" ht="14.25" hidden="false" customHeight="false" outlineLevel="0" collapsed="false">
      <c r="A6364" s="0" t="s">
        <v>6406</v>
      </c>
      <c r="B6364" s="0" t="s">
        <v>34</v>
      </c>
      <c r="C6364" s="0" t="s">
        <v>39</v>
      </c>
      <c r="D6364" s="9" t="n">
        <v>43900</v>
      </c>
      <c r="E6364" s="9" t="n">
        <v>44005</v>
      </c>
      <c r="F6364" s="9" t="n">
        <v>44025</v>
      </c>
      <c r="G6364" s="9" t="n">
        <v>44029</v>
      </c>
      <c r="H6364" s="10" t="s">
        <v>36</v>
      </c>
      <c r="I6364" s="0" t="n">
        <v>3</v>
      </c>
      <c r="J6364" s="0" t="n">
        <v>31</v>
      </c>
      <c r="K6364" s="0" t="n">
        <v>202</v>
      </c>
      <c r="L6364" s="0" t="n">
        <v>14</v>
      </c>
      <c r="M6364" s="0" t="n">
        <v>1</v>
      </c>
      <c r="N6364" s="11" t="n">
        <v>0.1</v>
      </c>
      <c r="O6364" s="12" t="n">
        <v>492.32</v>
      </c>
      <c r="P6364" s="12" t="n">
        <v>1118.9</v>
      </c>
      <c r="Q6364" s="12" t="n">
        <f aca="false">M6364*P6364*(1-N6364)</f>
        <v>1007.01</v>
      </c>
      <c r="R6364" s="12" t="n">
        <f aca="false">M6364*O6364</f>
        <v>492.32</v>
      </c>
      <c r="S6364" s="12" t="n">
        <f aca="false">Q6364-R6364</f>
        <v>514.69</v>
      </c>
      <c r="T6364" s="11" t="n">
        <f aca="false">IFERROR(S6364/Q6364,0)</f>
        <v>0.511107138955919</v>
      </c>
      <c r="U6364" s="13" t="n">
        <f aca="false">F6364-E6364</f>
        <v>20</v>
      </c>
      <c r="V6364" s="13" t="n">
        <f aca="false">G6364-F6364</f>
        <v>4</v>
      </c>
      <c r="W6364" s="13" t="n">
        <f aca="false">G6364-E6364</f>
        <v>24</v>
      </c>
      <c r="X6364" s="10" t="n">
        <f aca="false">YEAR(E6364)</f>
        <v>2020</v>
      </c>
      <c r="Y6364" s="0" t="str">
        <f aca="false">TEXT(E6364,"yyyy-mm")</f>
        <v>2020-06</v>
      </c>
      <c r="Z6364" s="0" t="str">
        <f aca="false">"Q"&amp;ROUNDUP(MONTH(E6364)/3,0)&amp;"-"&amp;YEAR(E6364)</f>
        <v>Q2-2020</v>
      </c>
    </row>
    <row r="6365" customFormat="false" ht="14.25" hidden="false" customHeight="false" outlineLevel="0" collapsed="false">
      <c r="A6365" s="0" t="s">
        <v>6407</v>
      </c>
      <c r="B6365" s="0" t="s">
        <v>38</v>
      </c>
      <c r="C6365" s="0" t="s">
        <v>79</v>
      </c>
      <c r="D6365" s="9" t="n">
        <v>43900</v>
      </c>
      <c r="E6365" s="9" t="n">
        <v>44005</v>
      </c>
      <c r="F6365" s="9" t="n">
        <v>44024</v>
      </c>
      <c r="G6365" s="9" t="n">
        <v>44027</v>
      </c>
      <c r="H6365" s="10" t="s">
        <v>36</v>
      </c>
      <c r="I6365" s="0" t="n">
        <v>20</v>
      </c>
      <c r="J6365" s="0" t="n">
        <v>1</v>
      </c>
      <c r="K6365" s="0" t="n">
        <v>76</v>
      </c>
      <c r="L6365" s="0" t="n">
        <v>34</v>
      </c>
      <c r="M6365" s="0" t="n">
        <v>6</v>
      </c>
      <c r="N6365" s="11" t="n">
        <v>0.05</v>
      </c>
      <c r="O6365" s="12" t="n">
        <v>1149.72</v>
      </c>
      <c r="P6365" s="12" t="n">
        <v>1768.8</v>
      </c>
      <c r="Q6365" s="12" t="n">
        <f aca="false">M6365*P6365*(1-N6365)</f>
        <v>10082.16</v>
      </c>
      <c r="R6365" s="12" t="n">
        <f aca="false">M6365*O6365</f>
        <v>6898.32</v>
      </c>
      <c r="S6365" s="12" t="n">
        <f aca="false">Q6365-R6365</f>
        <v>3183.84</v>
      </c>
      <c r="T6365" s="11" t="n">
        <f aca="false">IFERROR(S6365/Q6365,0)</f>
        <v>0.31578947368421</v>
      </c>
      <c r="U6365" s="13" t="n">
        <f aca="false">F6365-E6365</f>
        <v>19</v>
      </c>
      <c r="V6365" s="13" t="n">
        <f aca="false">G6365-F6365</f>
        <v>3</v>
      </c>
      <c r="W6365" s="13" t="n">
        <f aca="false">G6365-E6365</f>
        <v>22</v>
      </c>
      <c r="X6365" s="10" t="n">
        <f aca="false">YEAR(E6365)</f>
        <v>2020</v>
      </c>
      <c r="Y6365" s="0" t="str">
        <f aca="false">TEXT(E6365,"yyyy-mm")</f>
        <v>2020-06</v>
      </c>
      <c r="Z6365" s="0" t="str">
        <f aca="false">"Q"&amp;ROUNDUP(MONTH(E6365)/3,0)&amp;"-"&amp;YEAR(E6365)</f>
        <v>Q2-2020</v>
      </c>
    </row>
    <row r="6366" customFormat="false" ht="14.25" hidden="false" customHeight="false" outlineLevel="0" collapsed="false">
      <c r="A6366" s="0" t="s">
        <v>6408</v>
      </c>
      <c r="B6366" s="0" t="s">
        <v>38</v>
      </c>
      <c r="C6366" s="0" t="s">
        <v>35</v>
      </c>
      <c r="D6366" s="9" t="n">
        <v>43900</v>
      </c>
      <c r="E6366" s="9" t="n">
        <v>44006</v>
      </c>
      <c r="F6366" s="9" t="n">
        <v>44033</v>
      </c>
      <c r="G6366" s="9" t="n">
        <v>44039</v>
      </c>
      <c r="H6366" s="10" t="s">
        <v>36</v>
      </c>
      <c r="I6366" s="0" t="n">
        <v>15</v>
      </c>
      <c r="J6366" s="0" t="n">
        <v>19</v>
      </c>
      <c r="K6366" s="0" t="n">
        <v>209</v>
      </c>
      <c r="L6366" s="0" t="n">
        <v>8</v>
      </c>
      <c r="M6366" s="0" t="n">
        <v>6</v>
      </c>
      <c r="N6366" s="11" t="n">
        <v>0.05</v>
      </c>
      <c r="O6366" s="12" t="n">
        <v>2159.95</v>
      </c>
      <c r="P6366" s="12" t="n">
        <v>3999.9</v>
      </c>
      <c r="Q6366" s="12" t="n">
        <f aca="false">M6366*P6366*(1-N6366)</f>
        <v>22799.43</v>
      </c>
      <c r="R6366" s="12" t="n">
        <f aca="false">M6366*O6366</f>
        <v>12959.7</v>
      </c>
      <c r="S6366" s="12" t="n">
        <f aca="false">Q6366-R6366</f>
        <v>9839.73</v>
      </c>
      <c r="T6366" s="11" t="n">
        <f aca="false">IFERROR(S6366/Q6366,0)</f>
        <v>0.431577894710526</v>
      </c>
      <c r="U6366" s="13" t="n">
        <f aca="false">F6366-E6366</f>
        <v>27</v>
      </c>
      <c r="V6366" s="13" t="n">
        <f aca="false">G6366-F6366</f>
        <v>6</v>
      </c>
      <c r="W6366" s="13" t="n">
        <f aca="false">G6366-E6366</f>
        <v>33</v>
      </c>
      <c r="X6366" s="10" t="n">
        <f aca="false">YEAR(E6366)</f>
        <v>2020</v>
      </c>
      <c r="Y6366" s="0" t="str">
        <f aca="false">TEXT(E6366,"yyyy-mm")</f>
        <v>2020-06</v>
      </c>
      <c r="Z6366" s="0" t="str">
        <f aca="false">"Q"&amp;ROUNDUP(MONTH(E6366)/3,0)&amp;"-"&amp;YEAR(E6366)</f>
        <v>Q2-2020</v>
      </c>
    </row>
    <row r="6367" customFormat="false" ht="14.25" hidden="false" customHeight="false" outlineLevel="0" collapsed="false">
      <c r="A6367" s="0" t="s">
        <v>6409</v>
      </c>
      <c r="B6367" s="0" t="s">
        <v>43</v>
      </c>
      <c r="C6367" s="0" t="s">
        <v>39</v>
      </c>
      <c r="D6367" s="9" t="n">
        <v>43900</v>
      </c>
      <c r="E6367" s="9" t="n">
        <v>44006</v>
      </c>
      <c r="F6367" s="9" t="n">
        <v>44009</v>
      </c>
      <c r="G6367" s="9" t="n">
        <v>44018</v>
      </c>
      <c r="H6367" s="10" t="s">
        <v>36</v>
      </c>
      <c r="I6367" s="0" t="n">
        <v>26</v>
      </c>
      <c r="J6367" s="0" t="n">
        <v>3</v>
      </c>
      <c r="K6367" s="0" t="n">
        <v>158</v>
      </c>
      <c r="L6367" s="0" t="n">
        <v>37</v>
      </c>
      <c r="M6367" s="0" t="n">
        <v>5</v>
      </c>
      <c r="N6367" s="11" t="n">
        <v>0.075</v>
      </c>
      <c r="O6367" s="12" t="n">
        <v>2885.69</v>
      </c>
      <c r="P6367" s="12" t="n">
        <v>3953</v>
      </c>
      <c r="Q6367" s="12" t="n">
        <f aca="false">M6367*P6367*(1-N6367)</f>
        <v>18282.625</v>
      </c>
      <c r="R6367" s="12" t="n">
        <f aca="false">M6367*O6367</f>
        <v>14428.45</v>
      </c>
      <c r="S6367" s="12" t="n">
        <f aca="false">Q6367-R6367</f>
        <v>3854.175</v>
      </c>
      <c r="T6367" s="11" t="n">
        <f aca="false">IFERROR(S6367/Q6367,0)</f>
        <v>0.210810810810811</v>
      </c>
      <c r="U6367" s="13" t="n">
        <f aca="false">F6367-E6367</f>
        <v>3</v>
      </c>
      <c r="V6367" s="13" t="n">
        <f aca="false">G6367-F6367</f>
        <v>9</v>
      </c>
      <c r="W6367" s="13" t="n">
        <f aca="false">G6367-E6367</f>
        <v>12</v>
      </c>
      <c r="X6367" s="10" t="n">
        <f aca="false">YEAR(E6367)</f>
        <v>2020</v>
      </c>
      <c r="Y6367" s="0" t="str">
        <f aca="false">TEXT(E6367,"yyyy-mm")</f>
        <v>2020-06</v>
      </c>
      <c r="Z6367" s="0" t="str">
        <f aca="false">"Q"&amp;ROUNDUP(MONTH(E6367)/3,0)&amp;"-"&amp;YEAR(E6367)</f>
        <v>Q2-2020</v>
      </c>
    </row>
    <row r="6368" customFormat="false" ht="14.25" hidden="false" customHeight="false" outlineLevel="0" collapsed="false">
      <c r="A6368" s="0" t="s">
        <v>6410</v>
      </c>
      <c r="B6368" s="0" t="s">
        <v>43</v>
      </c>
      <c r="C6368" s="0" t="s">
        <v>79</v>
      </c>
      <c r="D6368" s="9" t="n">
        <v>43900</v>
      </c>
      <c r="E6368" s="9" t="n">
        <v>44006</v>
      </c>
      <c r="F6368" s="9" t="n">
        <v>44008</v>
      </c>
      <c r="G6368" s="9" t="n">
        <v>44010</v>
      </c>
      <c r="H6368" s="10" t="s">
        <v>36</v>
      </c>
      <c r="I6368" s="0" t="n">
        <v>28</v>
      </c>
      <c r="J6368" s="0" t="n">
        <v>20</v>
      </c>
      <c r="K6368" s="0" t="n">
        <v>76</v>
      </c>
      <c r="L6368" s="0" t="n">
        <v>19</v>
      </c>
      <c r="M6368" s="0" t="n">
        <v>4</v>
      </c>
      <c r="N6368" s="11" t="n">
        <v>0.05</v>
      </c>
      <c r="O6368" s="12" t="n">
        <v>198.59</v>
      </c>
      <c r="P6368" s="12" t="n">
        <v>261.3</v>
      </c>
      <c r="Q6368" s="12" t="n">
        <f aca="false">M6368*P6368*(1-N6368)</f>
        <v>992.94</v>
      </c>
      <c r="R6368" s="12" t="n">
        <f aca="false">M6368*O6368</f>
        <v>794.36</v>
      </c>
      <c r="S6368" s="12" t="n">
        <f aca="false">Q6368-R6368</f>
        <v>198.58</v>
      </c>
      <c r="T6368" s="11" t="n">
        <f aca="false">IFERROR(S6368/Q6368,0)</f>
        <v>0.199991943118416</v>
      </c>
      <c r="U6368" s="13" t="n">
        <f aca="false">F6368-E6368</f>
        <v>2</v>
      </c>
      <c r="V6368" s="13" t="n">
        <f aca="false">G6368-F6368</f>
        <v>2</v>
      </c>
      <c r="W6368" s="13" t="n">
        <f aca="false">G6368-E6368</f>
        <v>4</v>
      </c>
      <c r="X6368" s="10" t="n">
        <f aca="false">YEAR(E6368)</f>
        <v>2020</v>
      </c>
      <c r="Y6368" s="0" t="str">
        <f aca="false">TEXT(E6368,"yyyy-mm")</f>
        <v>2020-06</v>
      </c>
      <c r="Z6368" s="0" t="str">
        <f aca="false">"Q"&amp;ROUNDUP(MONTH(E6368)/3,0)&amp;"-"&amp;YEAR(E6368)</f>
        <v>Q2-2020</v>
      </c>
    </row>
    <row r="6369" customFormat="false" ht="14.25" hidden="false" customHeight="false" outlineLevel="0" collapsed="false">
      <c r="A6369" s="0" t="s">
        <v>6411</v>
      </c>
      <c r="B6369" s="0" t="s">
        <v>34</v>
      </c>
      <c r="C6369" s="0" t="s">
        <v>79</v>
      </c>
      <c r="D6369" s="9" t="n">
        <v>43900</v>
      </c>
      <c r="E6369" s="9" t="n">
        <v>44006</v>
      </c>
      <c r="F6369" s="9" t="n">
        <v>44009</v>
      </c>
      <c r="G6369" s="9" t="n">
        <v>44014</v>
      </c>
      <c r="H6369" s="10" t="s">
        <v>36</v>
      </c>
      <c r="I6369" s="0" t="n">
        <v>9</v>
      </c>
      <c r="J6369" s="0" t="n">
        <v>12</v>
      </c>
      <c r="K6369" s="0" t="n">
        <v>82</v>
      </c>
      <c r="L6369" s="0" t="n">
        <v>42</v>
      </c>
      <c r="M6369" s="0" t="n">
        <v>8</v>
      </c>
      <c r="N6369" s="11" t="n">
        <v>0.1</v>
      </c>
      <c r="O6369" s="12" t="n">
        <v>2269.02</v>
      </c>
      <c r="P6369" s="12" t="n">
        <v>3845.8</v>
      </c>
      <c r="Q6369" s="12" t="n">
        <f aca="false">M6369*P6369*(1-N6369)</f>
        <v>27689.76</v>
      </c>
      <c r="R6369" s="12" t="n">
        <f aca="false">M6369*O6369</f>
        <v>18152.16</v>
      </c>
      <c r="S6369" s="12" t="n">
        <f aca="false">Q6369-R6369</f>
        <v>9537.6</v>
      </c>
      <c r="T6369" s="11" t="n">
        <f aca="false">IFERROR(S6369/Q6369,0)</f>
        <v>0.344445022275383</v>
      </c>
      <c r="U6369" s="13" t="n">
        <f aca="false">F6369-E6369</f>
        <v>3</v>
      </c>
      <c r="V6369" s="13" t="n">
        <f aca="false">G6369-F6369</f>
        <v>5</v>
      </c>
      <c r="W6369" s="13" t="n">
        <f aca="false">G6369-E6369</f>
        <v>8</v>
      </c>
      <c r="X6369" s="10" t="n">
        <f aca="false">YEAR(E6369)</f>
        <v>2020</v>
      </c>
      <c r="Y6369" s="0" t="str">
        <f aca="false">TEXT(E6369,"yyyy-mm")</f>
        <v>2020-06</v>
      </c>
      <c r="Z6369" s="0" t="str">
        <f aca="false">"Q"&amp;ROUNDUP(MONTH(E6369)/3,0)&amp;"-"&amp;YEAR(E6369)</f>
        <v>Q2-2020</v>
      </c>
    </row>
    <row r="6370" customFormat="false" ht="14.25" hidden="false" customHeight="false" outlineLevel="0" collapsed="false">
      <c r="A6370" s="0" t="s">
        <v>6412</v>
      </c>
      <c r="B6370" s="0" t="s">
        <v>34</v>
      </c>
      <c r="C6370" s="0" t="s">
        <v>46</v>
      </c>
      <c r="D6370" s="9" t="n">
        <v>43900</v>
      </c>
      <c r="E6370" s="9" t="n">
        <v>44006</v>
      </c>
      <c r="F6370" s="9" t="n">
        <v>44030</v>
      </c>
      <c r="G6370" s="9" t="n">
        <v>44036</v>
      </c>
      <c r="H6370" s="10" t="s">
        <v>36</v>
      </c>
      <c r="I6370" s="0" t="n">
        <v>6</v>
      </c>
      <c r="J6370" s="0" t="n">
        <v>18</v>
      </c>
      <c r="K6370" s="0" t="n">
        <v>298</v>
      </c>
      <c r="L6370" s="0" t="n">
        <v>15</v>
      </c>
      <c r="M6370" s="0" t="n">
        <v>6</v>
      </c>
      <c r="N6370" s="11" t="n">
        <v>0.15</v>
      </c>
      <c r="O6370" s="12" t="n">
        <v>939.88</v>
      </c>
      <c r="P6370" s="12" t="n">
        <v>2237.8</v>
      </c>
      <c r="Q6370" s="12" t="n">
        <f aca="false">M6370*P6370*(1-N6370)</f>
        <v>11412.78</v>
      </c>
      <c r="R6370" s="12" t="n">
        <f aca="false">M6370*O6370</f>
        <v>5639.28</v>
      </c>
      <c r="S6370" s="12" t="n">
        <f aca="false">Q6370-R6370</f>
        <v>5773.5</v>
      </c>
      <c r="T6370" s="11" t="n">
        <f aca="false">IFERROR(S6370/Q6370,0)</f>
        <v>0.505880250035487</v>
      </c>
      <c r="U6370" s="13" t="n">
        <f aca="false">F6370-E6370</f>
        <v>24</v>
      </c>
      <c r="V6370" s="13" t="n">
        <f aca="false">G6370-F6370</f>
        <v>6</v>
      </c>
      <c r="W6370" s="13" t="n">
        <f aca="false">G6370-E6370</f>
        <v>30</v>
      </c>
      <c r="X6370" s="10" t="n">
        <f aca="false">YEAR(E6370)</f>
        <v>2020</v>
      </c>
      <c r="Y6370" s="0" t="str">
        <f aca="false">TEXT(E6370,"yyyy-mm")</f>
        <v>2020-06</v>
      </c>
      <c r="Z6370" s="0" t="str">
        <f aca="false">"Q"&amp;ROUNDUP(MONTH(E6370)/3,0)&amp;"-"&amp;YEAR(E6370)</f>
        <v>Q2-2020</v>
      </c>
    </row>
    <row r="6371" customFormat="false" ht="14.25" hidden="false" customHeight="false" outlineLevel="0" collapsed="false">
      <c r="A6371" s="0" t="s">
        <v>6413</v>
      </c>
      <c r="B6371" s="0" t="s">
        <v>38</v>
      </c>
      <c r="C6371" s="0" t="s">
        <v>48</v>
      </c>
      <c r="D6371" s="9" t="n">
        <v>43900</v>
      </c>
      <c r="E6371" s="9" t="n">
        <v>44007</v>
      </c>
      <c r="F6371" s="9" t="n">
        <v>44024</v>
      </c>
      <c r="G6371" s="9" t="n">
        <v>44030</v>
      </c>
      <c r="H6371" s="10" t="s">
        <v>36</v>
      </c>
      <c r="I6371" s="0" t="n">
        <v>14</v>
      </c>
      <c r="J6371" s="0" t="n">
        <v>27</v>
      </c>
      <c r="K6371" s="0" t="n">
        <v>24</v>
      </c>
      <c r="L6371" s="0" t="n">
        <v>32</v>
      </c>
      <c r="M6371" s="0" t="n">
        <v>4</v>
      </c>
      <c r="N6371" s="11" t="n">
        <v>0.15</v>
      </c>
      <c r="O6371" s="12" t="n">
        <v>820.48</v>
      </c>
      <c r="P6371" s="12" t="n">
        <v>1051.9</v>
      </c>
      <c r="Q6371" s="12" t="n">
        <f aca="false">M6371*P6371*(1-N6371)</f>
        <v>3576.46</v>
      </c>
      <c r="R6371" s="12" t="n">
        <f aca="false">M6371*O6371</f>
        <v>3281.92</v>
      </c>
      <c r="S6371" s="12" t="n">
        <f aca="false">Q6371-R6371</f>
        <v>294.54</v>
      </c>
      <c r="T6371" s="11" t="n">
        <f aca="false">IFERROR(S6371/Q6371,0)</f>
        <v>0.0823551780251981</v>
      </c>
      <c r="U6371" s="13" t="n">
        <f aca="false">F6371-E6371</f>
        <v>17</v>
      </c>
      <c r="V6371" s="13" t="n">
        <f aca="false">G6371-F6371</f>
        <v>6</v>
      </c>
      <c r="W6371" s="13" t="n">
        <f aca="false">G6371-E6371</f>
        <v>23</v>
      </c>
      <c r="X6371" s="10" t="n">
        <f aca="false">YEAR(E6371)</f>
        <v>2020</v>
      </c>
      <c r="Y6371" s="0" t="str">
        <f aca="false">TEXT(E6371,"yyyy-mm")</f>
        <v>2020-06</v>
      </c>
      <c r="Z6371" s="0" t="str">
        <f aca="false">"Q"&amp;ROUNDUP(MONTH(E6371)/3,0)&amp;"-"&amp;YEAR(E6371)</f>
        <v>Q2-2020</v>
      </c>
    </row>
    <row r="6372" customFormat="false" ht="14.25" hidden="false" customHeight="false" outlineLevel="0" collapsed="false">
      <c r="A6372" s="0" t="s">
        <v>6414</v>
      </c>
      <c r="B6372" s="0" t="s">
        <v>38</v>
      </c>
      <c r="C6372" s="0" t="s">
        <v>39</v>
      </c>
      <c r="D6372" s="9" t="n">
        <v>43900</v>
      </c>
      <c r="E6372" s="9" t="n">
        <v>44007</v>
      </c>
      <c r="F6372" s="9" t="n">
        <v>44013</v>
      </c>
      <c r="G6372" s="9" t="n">
        <v>44020</v>
      </c>
      <c r="H6372" s="10" t="s">
        <v>36</v>
      </c>
      <c r="I6372" s="0" t="n">
        <v>18</v>
      </c>
      <c r="J6372" s="0" t="n">
        <v>4</v>
      </c>
      <c r="K6372" s="0" t="n">
        <v>162</v>
      </c>
      <c r="L6372" s="0" t="n">
        <v>6</v>
      </c>
      <c r="M6372" s="0" t="n">
        <v>7</v>
      </c>
      <c r="N6372" s="11" t="n">
        <v>0.1</v>
      </c>
      <c r="O6372" s="12" t="n">
        <v>915.69</v>
      </c>
      <c r="P6372" s="12" t="n">
        <v>1159.1</v>
      </c>
      <c r="Q6372" s="12" t="n">
        <f aca="false">M6372*P6372*(1-N6372)</f>
        <v>7302.33</v>
      </c>
      <c r="R6372" s="12" t="n">
        <f aca="false">M6372*O6372</f>
        <v>6409.83</v>
      </c>
      <c r="S6372" s="12" t="n">
        <f aca="false">Q6372-R6372</f>
        <v>892.499999999999</v>
      </c>
      <c r="T6372" s="11" t="n">
        <f aca="false">IFERROR(S6372/Q6372,0)</f>
        <v>0.122221263624076</v>
      </c>
      <c r="U6372" s="13" t="n">
        <f aca="false">F6372-E6372</f>
        <v>6</v>
      </c>
      <c r="V6372" s="13" t="n">
        <f aca="false">G6372-F6372</f>
        <v>7</v>
      </c>
      <c r="W6372" s="13" t="n">
        <f aca="false">G6372-E6372</f>
        <v>13</v>
      </c>
      <c r="X6372" s="10" t="n">
        <f aca="false">YEAR(E6372)</f>
        <v>2020</v>
      </c>
      <c r="Y6372" s="0" t="str">
        <f aca="false">TEXT(E6372,"yyyy-mm")</f>
        <v>2020-06</v>
      </c>
      <c r="Z6372" s="0" t="str">
        <f aca="false">"Q"&amp;ROUNDUP(MONTH(E6372)/3,0)&amp;"-"&amp;YEAR(E6372)</f>
        <v>Q2-2020</v>
      </c>
    </row>
    <row r="6373" customFormat="false" ht="14.25" hidden="false" customHeight="false" outlineLevel="0" collapsed="false">
      <c r="A6373" s="0" t="s">
        <v>6415</v>
      </c>
      <c r="B6373" s="0" t="s">
        <v>38</v>
      </c>
      <c r="C6373" s="0" t="s">
        <v>39</v>
      </c>
      <c r="D6373" s="9" t="n">
        <v>43900</v>
      </c>
      <c r="E6373" s="9" t="n">
        <v>44007</v>
      </c>
      <c r="F6373" s="9" t="n">
        <v>44027</v>
      </c>
      <c r="G6373" s="9" t="n">
        <v>44035</v>
      </c>
      <c r="H6373" s="10" t="s">
        <v>36</v>
      </c>
      <c r="I6373" s="0" t="n">
        <v>14</v>
      </c>
      <c r="J6373" s="0" t="n">
        <v>4</v>
      </c>
      <c r="K6373" s="0" t="n">
        <v>132</v>
      </c>
      <c r="L6373" s="0" t="n">
        <v>37</v>
      </c>
      <c r="M6373" s="0" t="n">
        <v>3</v>
      </c>
      <c r="N6373" s="11" t="n">
        <v>0.15</v>
      </c>
      <c r="O6373" s="12" t="n">
        <v>1570.21</v>
      </c>
      <c r="P6373" s="12" t="n">
        <v>2907.8</v>
      </c>
      <c r="Q6373" s="12" t="n">
        <f aca="false">M6373*P6373*(1-N6373)</f>
        <v>7414.89</v>
      </c>
      <c r="R6373" s="12" t="n">
        <f aca="false">M6373*O6373</f>
        <v>4710.63</v>
      </c>
      <c r="S6373" s="12" t="n">
        <f aca="false">Q6373-R6373</f>
        <v>2704.26</v>
      </c>
      <c r="T6373" s="11" t="n">
        <f aca="false">IFERROR(S6373/Q6373,0)</f>
        <v>0.364706691535545</v>
      </c>
      <c r="U6373" s="13" t="n">
        <f aca="false">F6373-E6373</f>
        <v>20</v>
      </c>
      <c r="V6373" s="13" t="n">
        <f aca="false">G6373-F6373</f>
        <v>8</v>
      </c>
      <c r="W6373" s="13" t="n">
        <f aca="false">G6373-E6373</f>
        <v>28</v>
      </c>
      <c r="X6373" s="10" t="n">
        <f aca="false">YEAR(E6373)</f>
        <v>2020</v>
      </c>
      <c r="Y6373" s="0" t="str">
        <f aca="false">TEXT(E6373,"yyyy-mm")</f>
        <v>2020-06</v>
      </c>
      <c r="Z6373" s="0" t="str">
        <f aca="false">"Q"&amp;ROUNDUP(MONTH(E6373)/3,0)&amp;"-"&amp;YEAR(E6373)</f>
        <v>Q2-2020</v>
      </c>
    </row>
    <row r="6374" customFormat="false" ht="14.25" hidden="false" customHeight="false" outlineLevel="0" collapsed="false">
      <c r="A6374" s="0" t="s">
        <v>6416</v>
      </c>
      <c r="B6374" s="0" t="s">
        <v>38</v>
      </c>
      <c r="C6374" s="0" t="s">
        <v>48</v>
      </c>
      <c r="D6374" s="9" t="n">
        <v>43900</v>
      </c>
      <c r="E6374" s="9" t="n">
        <v>44007</v>
      </c>
      <c r="F6374" s="9" t="n">
        <v>44028</v>
      </c>
      <c r="G6374" s="9" t="n">
        <v>44038</v>
      </c>
      <c r="H6374" s="10" t="s">
        <v>36</v>
      </c>
      <c r="I6374" s="0" t="n">
        <v>13</v>
      </c>
      <c r="J6374" s="0" t="n">
        <v>14</v>
      </c>
      <c r="K6374" s="0" t="n">
        <v>58</v>
      </c>
      <c r="L6374" s="0" t="n">
        <v>35</v>
      </c>
      <c r="M6374" s="0" t="n">
        <v>6</v>
      </c>
      <c r="N6374" s="11" t="n">
        <v>0.1</v>
      </c>
      <c r="O6374" s="12" t="n">
        <v>482.4</v>
      </c>
      <c r="P6374" s="12" t="n">
        <v>964.8</v>
      </c>
      <c r="Q6374" s="12" t="n">
        <f aca="false">M6374*P6374*(1-N6374)</f>
        <v>5209.92</v>
      </c>
      <c r="R6374" s="12" t="n">
        <f aca="false">M6374*O6374</f>
        <v>2894.4</v>
      </c>
      <c r="S6374" s="12" t="n">
        <f aca="false">Q6374-R6374</f>
        <v>2315.52</v>
      </c>
      <c r="T6374" s="11" t="n">
        <f aca="false">IFERROR(S6374/Q6374,0)</f>
        <v>0.444444444444444</v>
      </c>
      <c r="U6374" s="13" t="n">
        <f aca="false">F6374-E6374</f>
        <v>21</v>
      </c>
      <c r="V6374" s="13" t="n">
        <f aca="false">G6374-F6374</f>
        <v>10</v>
      </c>
      <c r="W6374" s="13" t="n">
        <f aca="false">G6374-E6374</f>
        <v>31</v>
      </c>
      <c r="X6374" s="10" t="n">
        <f aca="false">YEAR(E6374)</f>
        <v>2020</v>
      </c>
      <c r="Y6374" s="0" t="str">
        <f aca="false">TEXT(E6374,"yyyy-mm")</f>
        <v>2020-06</v>
      </c>
      <c r="Z6374" s="0" t="str">
        <f aca="false">"Q"&amp;ROUNDUP(MONTH(E6374)/3,0)&amp;"-"&amp;YEAR(E6374)</f>
        <v>Q2-2020</v>
      </c>
    </row>
    <row r="6375" customFormat="false" ht="14.25" hidden="false" customHeight="false" outlineLevel="0" collapsed="false">
      <c r="A6375" s="0" t="s">
        <v>6417</v>
      </c>
      <c r="B6375" s="0" t="s">
        <v>41</v>
      </c>
      <c r="C6375" s="0" t="s">
        <v>48</v>
      </c>
      <c r="D6375" s="9" t="n">
        <v>43900</v>
      </c>
      <c r="E6375" s="9" t="n">
        <v>44007</v>
      </c>
      <c r="F6375" s="9" t="n">
        <v>44026</v>
      </c>
      <c r="G6375" s="9" t="n">
        <v>44035</v>
      </c>
      <c r="H6375" s="10" t="s">
        <v>36</v>
      </c>
      <c r="I6375" s="0" t="n">
        <v>21</v>
      </c>
      <c r="J6375" s="0" t="n">
        <v>28</v>
      </c>
      <c r="K6375" s="0" t="n">
        <v>11</v>
      </c>
      <c r="L6375" s="0" t="n">
        <v>17</v>
      </c>
      <c r="M6375" s="0" t="n">
        <v>3</v>
      </c>
      <c r="N6375" s="11" t="n">
        <v>0.05</v>
      </c>
      <c r="O6375" s="12" t="n">
        <v>4974.08</v>
      </c>
      <c r="P6375" s="12" t="n">
        <v>6217.6</v>
      </c>
      <c r="Q6375" s="12" t="n">
        <f aca="false">M6375*P6375*(1-N6375)</f>
        <v>17720.16</v>
      </c>
      <c r="R6375" s="12" t="n">
        <f aca="false">M6375*O6375</f>
        <v>14922.24</v>
      </c>
      <c r="S6375" s="12" t="n">
        <f aca="false">Q6375-R6375</f>
        <v>2797.92</v>
      </c>
      <c r="T6375" s="11" t="n">
        <f aca="false">IFERROR(S6375/Q6375,0)</f>
        <v>0.157894736842105</v>
      </c>
      <c r="U6375" s="13" t="n">
        <f aca="false">F6375-E6375</f>
        <v>19</v>
      </c>
      <c r="V6375" s="13" t="n">
        <f aca="false">G6375-F6375</f>
        <v>9</v>
      </c>
      <c r="W6375" s="13" t="n">
        <f aca="false">G6375-E6375</f>
        <v>28</v>
      </c>
      <c r="X6375" s="10" t="n">
        <f aca="false">YEAR(E6375)</f>
        <v>2020</v>
      </c>
      <c r="Y6375" s="0" t="str">
        <f aca="false">TEXT(E6375,"yyyy-mm")</f>
        <v>2020-06</v>
      </c>
      <c r="Z6375" s="0" t="str">
        <f aca="false">"Q"&amp;ROUNDUP(MONTH(E6375)/3,0)&amp;"-"&amp;YEAR(E6375)</f>
        <v>Q2-2020</v>
      </c>
    </row>
    <row r="6376" customFormat="false" ht="14.25" hidden="false" customHeight="false" outlineLevel="0" collapsed="false">
      <c r="A6376" s="0" t="s">
        <v>6418</v>
      </c>
      <c r="B6376" s="0" t="s">
        <v>34</v>
      </c>
      <c r="C6376" s="0" t="s">
        <v>46</v>
      </c>
      <c r="D6376" s="9" t="n">
        <v>43900</v>
      </c>
      <c r="E6376" s="9" t="n">
        <v>44007</v>
      </c>
      <c r="F6376" s="9" t="n">
        <v>44030</v>
      </c>
      <c r="G6376" s="9" t="n">
        <v>44035</v>
      </c>
      <c r="H6376" s="10" t="s">
        <v>36</v>
      </c>
      <c r="I6376" s="0" t="n">
        <v>7</v>
      </c>
      <c r="J6376" s="0" t="n">
        <v>45</v>
      </c>
      <c r="K6376" s="0" t="n">
        <v>293</v>
      </c>
      <c r="L6376" s="0" t="n">
        <v>22</v>
      </c>
      <c r="M6376" s="0" t="n">
        <v>1</v>
      </c>
      <c r="N6376" s="11" t="n">
        <v>0.4</v>
      </c>
      <c r="O6376" s="12" t="n">
        <v>617.2</v>
      </c>
      <c r="P6376" s="12" t="n">
        <v>1259.6</v>
      </c>
      <c r="Q6376" s="12" t="n">
        <f aca="false">M6376*P6376*(1-N6376)</f>
        <v>755.76</v>
      </c>
      <c r="R6376" s="12" t="n">
        <f aca="false">M6376*O6376</f>
        <v>617.2</v>
      </c>
      <c r="S6376" s="12" t="n">
        <f aca="false">Q6376-R6376</f>
        <v>138.56</v>
      </c>
      <c r="T6376" s="11" t="n">
        <f aca="false">IFERROR(S6376/Q6376,0)</f>
        <v>0.183338626018842</v>
      </c>
      <c r="U6376" s="13" t="n">
        <f aca="false">F6376-E6376</f>
        <v>23</v>
      </c>
      <c r="V6376" s="13" t="n">
        <f aca="false">G6376-F6376</f>
        <v>5</v>
      </c>
      <c r="W6376" s="13" t="n">
        <f aca="false">G6376-E6376</f>
        <v>28</v>
      </c>
      <c r="X6376" s="10" t="n">
        <f aca="false">YEAR(E6376)</f>
        <v>2020</v>
      </c>
      <c r="Y6376" s="0" t="str">
        <f aca="false">TEXT(E6376,"yyyy-mm")</f>
        <v>2020-06</v>
      </c>
      <c r="Z6376" s="0" t="str">
        <f aca="false">"Q"&amp;ROUNDUP(MONTH(E6376)/3,0)&amp;"-"&amp;YEAR(E6376)</f>
        <v>Q2-2020</v>
      </c>
    </row>
    <row r="6377" customFormat="false" ht="14.25" hidden="false" customHeight="false" outlineLevel="0" collapsed="false">
      <c r="A6377" s="0" t="s">
        <v>6419</v>
      </c>
      <c r="B6377" s="0" t="s">
        <v>43</v>
      </c>
      <c r="C6377" s="0" t="s">
        <v>46</v>
      </c>
      <c r="D6377" s="9" t="n">
        <v>43900</v>
      </c>
      <c r="E6377" s="9" t="n">
        <v>44007</v>
      </c>
      <c r="F6377" s="9" t="n">
        <v>44029</v>
      </c>
      <c r="G6377" s="9" t="n">
        <v>44032</v>
      </c>
      <c r="H6377" s="10" t="s">
        <v>36</v>
      </c>
      <c r="I6377" s="0" t="n">
        <v>25</v>
      </c>
      <c r="J6377" s="0" t="n">
        <v>13</v>
      </c>
      <c r="K6377" s="0" t="n">
        <v>285</v>
      </c>
      <c r="L6377" s="0" t="n">
        <v>43</v>
      </c>
      <c r="M6377" s="0" t="n">
        <v>6</v>
      </c>
      <c r="N6377" s="11" t="n">
        <v>0.075</v>
      </c>
      <c r="O6377" s="12" t="n">
        <v>1303.69</v>
      </c>
      <c r="P6377" s="12" t="n">
        <v>2834.1</v>
      </c>
      <c r="Q6377" s="12" t="n">
        <f aca="false">M6377*P6377*(1-N6377)</f>
        <v>15729.255</v>
      </c>
      <c r="R6377" s="12" t="n">
        <f aca="false">M6377*O6377</f>
        <v>7822.14</v>
      </c>
      <c r="S6377" s="12" t="n">
        <f aca="false">Q6377-R6377</f>
        <v>7907.115</v>
      </c>
      <c r="T6377" s="11" t="n">
        <f aca="false">IFERROR(S6377/Q6377,0)</f>
        <v>0.502701176883457</v>
      </c>
      <c r="U6377" s="13" t="n">
        <f aca="false">F6377-E6377</f>
        <v>22</v>
      </c>
      <c r="V6377" s="13" t="n">
        <f aca="false">G6377-F6377</f>
        <v>3</v>
      </c>
      <c r="W6377" s="13" t="n">
        <f aca="false">G6377-E6377</f>
        <v>25</v>
      </c>
      <c r="X6377" s="10" t="n">
        <f aca="false">YEAR(E6377)</f>
        <v>2020</v>
      </c>
      <c r="Y6377" s="0" t="str">
        <f aca="false">TEXT(E6377,"yyyy-mm")</f>
        <v>2020-06</v>
      </c>
      <c r="Z6377" s="0" t="str">
        <f aca="false">"Q"&amp;ROUNDUP(MONTH(E6377)/3,0)&amp;"-"&amp;YEAR(E6377)</f>
        <v>Q2-2020</v>
      </c>
    </row>
    <row r="6378" customFormat="false" ht="14.25" hidden="false" customHeight="false" outlineLevel="0" collapsed="false">
      <c r="A6378" s="0" t="s">
        <v>6420</v>
      </c>
      <c r="B6378" s="0" t="s">
        <v>34</v>
      </c>
      <c r="C6378" s="0" t="s">
        <v>35</v>
      </c>
      <c r="D6378" s="9" t="n">
        <v>43900</v>
      </c>
      <c r="E6378" s="9" t="n">
        <v>44007</v>
      </c>
      <c r="F6378" s="9" t="n">
        <v>44009</v>
      </c>
      <c r="G6378" s="9" t="n">
        <v>44013</v>
      </c>
      <c r="H6378" s="10" t="s">
        <v>36</v>
      </c>
      <c r="I6378" s="0" t="n">
        <v>1</v>
      </c>
      <c r="J6378" s="0" t="n">
        <v>7</v>
      </c>
      <c r="K6378" s="0" t="n">
        <v>248</v>
      </c>
      <c r="L6378" s="0" t="n">
        <v>9</v>
      </c>
      <c r="M6378" s="0" t="n">
        <v>6</v>
      </c>
      <c r="N6378" s="11" t="n">
        <v>0.15</v>
      </c>
      <c r="O6378" s="12" t="n">
        <v>1595.14</v>
      </c>
      <c r="P6378" s="12" t="n">
        <v>2572.8</v>
      </c>
      <c r="Q6378" s="12" t="n">
        <f aca="false">M6378*P6378*(1-N6378)</f>
        <v>13121.28</v>
      </c>
      <c r="R6378" s="12" t="n">
        <f aca="false">M6378*O6378</f>
        <v>9570.84</v>
      </c>
      <c r="S6378" s="12" t="n">
        <f aca="false">Q6378-R6378</f>
        <v>3550.44</v>
      </c>
      <c r="T6378" s="11" t="n">
        <f aca="false">IFERROR(S6378/Q6378,0)</f>
        <v>0.270586406204273</v>
      </c>
      <c r="U6378" s="13" t="n">
        <f aca="false">F6378-E6378</f>
        <v>2</v>
      </c>
      <c r="V6378" s="13" t="n">
        <f aca="false">G6378-F6378</f>
        <v>4</v>
      </c>
      <c r="W6378" s="13" t="n">
        <f aca="false">G6378-E6378</f>
        <v>6</v>
      </c>
      <c r="X6378" s="10" t="n">
        <f aca="false">YEAR(E6378)</f>
        <v>2020</v>
      </c>
      <c r="Y6378" s="0" t="str">
        <f aca="false">TEXT(E6378,"yyyy-mm")</f>
        <v>2020-06</v>
      </c>
      <c r="Z6378" s="0" t="str">
        <f aca="false">"Q"&amp;ROUNDUP(MONTH(E6378)/3,0)&amp;"-"&amp;YEAR(E6378)</f>
        <v>Q2-2020</v>
      </c>
    </row>
    <row r="6379" customFormat="false" ht="14.25" hidden="false" customHeight="false" outlineLevel="0" collapsed="false">
      <c r="A6379" s="0" t="s">
        <v>6421</v>
      </c>
      <c r="B6379" s="0" t="s">
        <v>41</v>
      </c>
      <c r="C6379" s="0" t="s">
        <v>39</v>
      </c>
      <c r="D6379" s="9" t="n">
        <v>43900</v>
      </c>
      <c r="E6379" s="9" t="n">
        <v>44008</v>
      </c>
      <c r="F6379" s="9" t="n">
        <v>44013</v>
      </c>
      <c r="G6379" s="9" t="n">
        <v>44023</v>
      </c>
      <c r="H6379" s="10" t="s">
        <v>36</v>
      </c>
      <c r="I6379" s="0" t="n">
        <v>25</v>
      </c>
      <c r="J6379" s="0" t="n">
        <v>47</v>
      </c>
      <c r="K6379" s="0" t="n">
        <v>155</v>
      </c>
      <c r="L6379" s="0" t="n">
        <v>32</v>
      </c>
      <c r="M6379" s="0" t="n">
        <v>4</v>
      </c>
      <c r="N6379" s="11" t="n">
        <v>0.4</v>
      </c>
      <c r="O6379" s="12" t="n">
        <v>458.68</v>
      </c>
      <c r="P6379" s="12" t="n">
        <v>1092.1</v>
      </c>
      <c r="Q6379" s="12" t="n">
        <f aca="false">M6379*P6379*(1-N6379)</f>
        <v>2621.04</v>
      </c>
      <c r="R6379" s="12" t="n">
        <f aca="false">M6379*O6379</f>
        <v>1834.72</v>
      </c>
      <c r="S6379" s="12" t="n">
        <f aca="false">Q6379-R6379</f>
        <v>786.32</v>
      </c>
      <c r="T6379" s="11" t="n">
        <f aca="false">IFERROR(S6379/Q6379,0)</f>
        <v>0.300003052223545</v>
      </c>
      <c r="U6379" s="13" t="n">
        <f aca="false">F6379-E6379</f>
        <v>5</v>
      </c>
      <c r="V6379" s="13" t="n">
        <f aca="false">G6379-F6379</f>
        <v>10</v>
      </c>
      <c r="W6379" s="13" t="n">
        <f aca="false">G6379-E6379</f>
        <v>15</v>
      </c>
      <c r="X6379" s="10" t="n">
        <f aca="false">YEAR(E6379)</f>
        <v>2020</v>
      </c>
      <c r="Y6379" s="0" t="str">
        <f aca="false">TEXT(E6379,"yyyy-mm")</f>
        <v>2020-06</v>
      </c>
      <c r="Z6379" s="0" t="str">
        <f aca="false">"Q"&amp;ROUNDUP(MONTH(E6379)/3,0)&amp;"-"&amp;YEAR(E6379)</f>
        <v>Q2-2020</v>
      </c>
    </row>
    <row r="6380" customFormat="false" ht="14.25" hidden="false" customHeight="false" outlineLevel="0" collapsed="false">
      <c r="A6380" s="0" t="s">
        <v>6422</v>
      </c>
      <c r="B6380" s="0" t="s">
        <v>38</v>
      </c>
      <c r="C6380" s="0" t="s">
        <v>48</v>
      </c>
      <c r="D6380" s="9" t="n">
        <v>43900</v>
      </c>
      <c r="E6380" s="9" t="n">
        <v>44008</v>
      </c>
      <c r="F6380" s="9" t="n">
        <v>44024</v>
      </c>
      <c r="G6380" s="9" t="n">
        <v>44033</v>
      </c>
      <c r="H6380" s="10" t="s">
        <v>36</v>
      </c>
      <c r="I6380" s="0" t="n">
        <v>14</v>
      </c>
      <c r="J6380" s="0" t="n">
        <v>48</v>
      </c>
      <c r="K6380" s="0" t="n">
        <v>19</v>
      </c>
      <c r="L6380" s="0" t="n">
        <v>31</v>
      </c>
      <c r="M6380" s="0" t="n">
        <v>8</v>
      </c>
      <c r="N6380" s="11" t="n">
        <v>0.075</v>
      </c>
      <c r="O6380" s="12" t="n">
        <v>112.56</v>
      </c>
      <c r="P6380" s="12" t="n">
        <v>268</v>
      </c>
      <c r="Q6380" s="12" t="n">
        <f aca="false">M6380*P6380*(1-N6380)</f>
        <v>1983.2</v>
      </c>
      <c r="R6380" s="12" t="n">
        <f aca="false">M6380*O6380</f>
        <v>900.48</v>
      </c>
      <c r="S6380" s="12" t="n">
        <f aca="false">Q6380-R6380</f>
        <v>1082.72</v>
      </c>
      <c r="T6380" s="11" t="n">
        <f aca="false">IFERROR(S6380/Q6380,0)</f>
        <v>0.545945945945946</v>
      </c>
      <c r="U6380" s="13" t="n">
        <f aca="false">F6380-E6380</f>
        <v>16</v>
      </c>
      <c r="V6380" s="13" t="n">
        <f aca="false">G6380-F6380</f>
        <v>9</v>
      </c>
      <c r="W6380" s="13" t="n">
        <f aca="false">G6380-E6380</f>
        <v>25</v>
      </c>
      <c r="X6380" s="10" t="n">
        <f aca="false">YEAR(E6380)</f>
        <v>2020</v>
      </c>
      <c r="Y6380" s="0" t="str">
        <f aca="false">TEXT(E6380,"yyyy-mm")</f>
        <v>2020-06</v>
      </c>
      <c r="Z6380" s="0" t="str">
        <f aca="false">"Q"&amp;ROUNDUP(MONTH(E6380)/3,0)&amp;"-"&amp;YEAR(E6380)</f>
        <v>Q2-2020</v>
      </c>
    </row>
    <row r="6381" customFormat="false" ht="14.25" hidden="false" customHeight="false" outlineLevel="0" collapsed="false">
      <c r="A6381" s="0" t="s">
        <v>6423</v>
      </c>
      <c r="B6381" s="0" t="s">
        <v>34</v>
      </c>
      <c r="C6381" s="0" t="s">
        <v>58</v>
      </c>
      <c r="D6381" s="9" t="n">
        <v>43900</v>
      </c>
      <c r="E6381" s="9" t="n">
        <v>44008</v>
      </c>
      <c r="F6381" s="9" t="n">
        <v>44013</v>
      </c>
      <c r="G6381" s="9" t="n">
        <v>44015</v>
      </c>
      <c r="H6381" s="10" t="s">
        <v>36</v>
      </c>
      <c r="I6381" s="0" t="n">
        <v>8</v>
      </c>
      <c r="J6381" s="0" t="n">
        <v>36</v>
      </c>
      <c r="K6381" s="0" t="n">
        <v>360</v>
      </c>
      <c r="L6381" s="0" t="n">
        <v>5</v>
      </c>
      <c r="M6381" s="0" t="n">
        <v>1</v>
      </c>
      <c r="N6381" s="11" t="n">
        <v>0.15</v>
      </c>
      <c r="O6381" s="12" t="n">
        <v>1571.82</v>
      </c>
      <c r="P6381" s="12" t="n">
        <v>2278</v>
      </c>
      <c r="Q6381" s="12" t="n">
        <f aca="false">M6381*P6381*(1-N6381)</f>
        <v>1936.3</v>
      </c>
      <c r="R6381" s="12" t="n">
        <f aca="false">M6381*O6381</f>
        <v>1571.82</v>
      </c>
      <c r="S6381" s="12" t="n">
        <f aca="false">Q6381-R6381</f>
        <v>364.48</v>
      </c>
      <c r="T6381" s="11" t="n">
        <f aca="false">IFERROR(S6381/Q6381,0)</f>
        <v>0.188235294117647</v>
      </c>
      <c r="U6381" s="13" t="n">
        <f aca="false">F6381-E6381</f>
        <v>5</v>
      </c>
      <c r="V6381" s="13" t="n">
        <f aca="false">G6381-F6381</f>
        <v>2</v>
      </c>
      <c r="W6381" s="13" t="n">
        <f aca="false">G6381-E6381</f>
        <v>7</v>
      </c>
      <c r="X6381" s="10" t="n">
        <f aca="false">YEAR(E6381)</f>
        <v>2020</v>
      </c>
      <c r="Y6381" s="0" t="str">
        <f aca="false">TEXT(E6381,"yyyy-mm")</f>
        <v>2020-06</v>
      </c>
      <c r="Z6381" s="0" t="str">
        <f aca="false">"Q"&amp;ROUNDUP(MONTH(E6381)/3,0)&amp;"-"&amp;YEAR(E6381)</f>
        <v>Q2-2020</v>
      </c>
    </row>
    <row r="6382" customFormat="false" ht="14.25" hidden="false" customHeight="false" outlineLevel="0" collapsed="false">
      <c r="A6382" s="0" t="s">
        <v>6424</v>
      </c>
      <c r="B6382" s="0" t="s">
        <v>38</v>
      </c>
      <c r="C6382" s="0" t="s">
        <v>39</v>
      </c>
      <c r="D6382" s="9" t="n">
        <v>43900</v>
      </c>
      <c r="E6382" s="9" t="n">
        <v>44008</v>
      </c>
      <c r="F6382" s="9" t="n">
        <v>44023</v>
      </c>
      <c r="G6382" s="9" t="n">
        <v>44024</v>
      </c>
      <c r="H6382" s="10" t="s">
        <v>36</v>
      </c>
      <c r="I6382" s="0" t="n">
        <v>16</v>
      </c>
      <c r="J6382" s="0" t="n">
        <v>11</v>
      </c>
      <c r="K6382" s="0" t="n">
        <v>151</v>
      </c>
      <c r="L6382" s="0" t="n">
        <v>24</v>
      </c>
      <c r="M6382" s="0" t="n">
        <v>8</v>
      </c>
      <c r="N6382" s="11" t="n">
        <v>0.05</v>
      </c>
      <c r="O6382" s="12" t="n">
        <v>750.74</v>
      </c>
      <c r="P6382" s="12" t="n">
        <v>904.5</v>
      </c>
      <c r="Q6382" s="12" t="n">
        <f aca="false">M6382*P6382*(1-N6382)</f>
        <v>6874.2</v>
      </c>
      <c r="R6382" s="12" t="n">
        <f aca="false">M6382*O6382</f>
        <v>6005.92</v>
      </c>
      <c r="S6382" s="12" t="n">
        <f aca="false">Q6382-R6382</f>
        <v>868.28</v>
      </c>
      <c r="T6382" s="11" t="n">
        <f aca="false">IFERROR(S6382/Q6382,0)</f>
        <v>0.126309970614762</v>
      </c>
      <c r="U6382" s="13" t="n">
        <f aca="false">F6382-E6382</f>
        <v>15</v>
      </c>
      <c r="V6382" s="13" t="n">
        <f aca="false">G6382-F6382</f>
        <v>1</v>
      </c>
      <c r="W6382" s="13" t="n">
        <f aca="false">G6382-E6382</f>
        <v>16</v>
      </c>
      <c r="X6382" s="10" t="n">
        <f aca="false">YEAR(E6382)</f>
        <v>2020</v>
      </c>
      <c r="Y6382" s="0" t="str">
        <f aca="false">TEXT(E6382,"yyyy-mm")</f>
        <v>2020-06</v>
      </c>
      <c r="Z6382" s="0" t="str">
        <f aca="false">"Q"&amp;ROUNDUP(MONTH(E6382)/3,0)&amp;"-"&amp;YEAR(E6382)</f>
        <v>Q2-2020</v>
      </c>
    </row>
    <row r="6383" customFormat="false" ht="14.25" hidden="false" customHeight="false" outlineLevel="0" collapsed="false">
      <c r="A6383" s="0" t="s">
        <v>6425</v>
      </c>
      <c r="B6383" s="0" t="s">
        <v>38</v>
      </c>
      <c r="C6383" s="0" t="s">
        <v>39</v>
      </c>
      <c r="D6383" s="9" t="n">
        <v>43900</v>
      </c>
      <c r="E6383" s="9" t="n">
        <v>44008</v>
      </c>
      <c r="F6383" s="9" t="n">
        <v>44021</v>
      </c>
      <c r="G6383" s="9" t="n">
        <v>44025</v>
      </c>
      <c r="H6383" s="10" t="s">
        <v>36</v>
      </c>
      <c r="I6383" s="0" t="n">
        <v>18</v>
      </c>
      <c r="J6383" s="0" t="n">
        <v>40</v>
      </c>
      <c r="K6383" s="0" t="n">
        <v>149</v>
      </c>
      <c r="L6383" s="0" t="n">
        <v>12</v>
      </c>
      <c r="M6383" s="0" t="n">
        <v>1</v>
      </c>
      <c r="N6383" s="11" t="n">
        <v>0.05</v>
      </c>
      <c r="O6383" s="12" t="n">
        <v>1634.93</v>
      </c>
      <c r="P6383" s="12" t="n">
        <v>3892.7</v>
      </c>
      <c r="Q6383" s="12" t="n">
        <f aca="false">M6383*P6383*(1-N6383)</f>
        <v>3698.065</v>
      </c>
      <c r="R6383" s="12" t="n">
        <f aca="false">M6383*O6383</f>
        <v>1634.93</v>
      </c>
      <c r="S6383" s="12" t="n">
        <f aca="false">Q6383-R6383</f>
        <v>2063.135</v>
      </c>
      <c r="T6383" s="11" t="n">
        <f aca="false">IFERROR(S6383/Q6383,0)</f>
        <v>0.557895818488858</v>
      </c>
      <c r="U6383" s="13" t="n">
        <f aca="false">F6383-E6383</f>
        <v>13</v>
      </c>
      <c r="V6383" s="13" t="n">
        <f aca="false">G6383-F6383</f>
        <v>4</v>
      </c>
      <c r="W6383" s="13" t="n">
        <f aca="false">G6383-E6383</f>
        <v>17</v>
      </c>
      <c r="X6383" s="10" t="n">
        <f aca="false">YEAR(E6383)</f>
        <v>2020</v>
      </c>
      <c r="Y6383" s="0" t="str">
        <f aca="false">TEXT(E6383,"yyyy-mm")</f>
        <v>2020-06</v>
      </c>
      <c r="Z6383" s="0" t="str">
        <f aca="false">"Q"&amp;ROUNDUP(MONTH(E6383)/3,0)&amp;"-"&amp;YEAR(E6383)</f>
        <v>Q2-2020</v>
      </c>
    </row>
    <row r="6384" customFormat="false" ht="14.25" hidden="false" customHeight="false" outlineLevel="0" collapsed="false">
      <c r="A6384" s="0" t="s">
        <v>6426</v>
      </c>
      <c r="B6384" s="0" t="s">
        <v>38</v>
      </c>
      <c r="C6384" s="0" t="s">
        <v>46</v>
      </c>
      <c r="D6384" s="9" t="n">
        <v>43900</v>
      </c>
      <c r="E6384" s="9" t="n">
        <v>44008</v>
      </c>
      <c r="F6384" s="9" t="n">
        <v>44020</v>
      </c>
      <c r="G6384" s="9" t="n">
        <v>44022</v>
      </c>
      <c r="H6384" s="10" t="s">
        <v>36</v>
      </c>
      <c r="I6384" s="0" t="n">
        <v>15</v>
      </c>
      <c r="J6384" s="0" t="n">
        <v>25</v>
      </c>
      <c r="K6384" s="0" t="n">
        <v>282</v>
      </c>
      <c r="L6384" s="0" t="n">
        <v>33</v>
      </c>
      <c r="M6384" s="0" t="n">
        <v>2</v>
      </c>
      <c r="N6384" s="11" t="n">
        <v>0.05</v>
      </c>
      <c r="O6384" s="12" t="n">
        <v>1158.83</v>
      </c>
      <c r="P6384" s="12" t="n">
        <v>2519.2</v>
      </c>
      <c r="Q6384" s="12" t="n">
        <f aca="false">M6384*P6384*(1-N6384)</f>
        <v>4786.48</v>
      </c>
      <c r="R6384" s="12" t="n">
        <f aca="false">M6384*O6384</f>
        <v>2317.66</v>
      </c>
      <c r="S6384" s="12" t="n">
        <f aca="false">Q6384-R6384</f>
        <v>2468.82</v>
      </c>
      <c r="T6384" s="11" t="n">
        <f aca="false">IFERROR(S6384/Q6384,0)</f>
        <v>0.515790309371396</v>
      </c>
      <c r="U6384" s="13" t="n">
        <f aca="false">F6384-E6384</f>
        <v>12</v>
      </c>
      <c r="V6384" s="13" t="n">
        <f aca="false">G6384-F6384</f>
        <v>2</v>
      </c>
      <c r="W6384" s="13" t="n">
        <f aca="false">G6384-E6384</f>
        <v>14</v>
      </c>
      <c r="X6384" s="10" t="n">
        <f aca="false">YEAR(E6384)</f>
        <v>2020</v>
      </c>
      <c r="Y6384" s="0" t="str">
        <f aca="false">TEXT(E6384,"yyyy-mm")</f>
        <v>2020-06</v>
      </c>
      <c r="Z6384" s="0" t="str">
        <f aca="false">"Q"&amp;ROUNDUP(MONTH(E6384)/3,0)&amp;"-"&amp;YEAR(E6384)</f>
        <v>Q2-2020</v>
      </c>
    </row>
    <row r="6385" customFormat="false" ht="14.25" hidden="false" customHeight="false" outlineLevel="0" collapsed="false">
      <c r="A6385" s="0" t="s">
        <v>6427</v>
      </c>
      <c r="B6385" s="0" t="s">
        <v>38</v>
      </c>
      <c r="C6385" s="0" t="s">
        <v>48</v>
      </c>
      <c r="D6385" s="9" t="n">
        <v>43900</v>
      </c>
      <c r="E6385" s="9" t="n">
        <v>44008</v>
      </c>
      <c r="F6385" s="9" t="n">
        <v>44021</v>
      </c>
      <c r="G6385" s="9" t="n">
        <v>44028</v>
      </c>
      <c r="H6385" s="10" t="s">
        <v>36</v>
      </c>
      <c r="I6385" s="0" t="n">
        <v>14</v>
      </c>
      <c r="J6385" s="0" t="n">
        <v>1</v>
      </c>
      <c r="K6385" s="0" t="n">
        <v>31</v>
      </c>
      <c r="L6385" s="0" t="n">
        <v>46</v>
      </c>
      <c r="M6385" s="0" t="n">
        <v>8</v>
      </c>
      <c r="N6385" s="11" t="n">
        <v>0.05</v>
      </c>
      <c r="O6385" s="12" t="n">
        <v>947.05</v>
      </c>
      <c r="P6385" s="12" t="n">
        <v>1721.9</v>
      </c>
      <c r="Q6385" s="12" t="n">
        <f aca="false">M6385*P6385*(1-N6385)</f>
        <v>13086.44</v>
      </c>
      <c r="R6385" s="12" t="n">
        <f aca="false">M6385*O6385</f>
        <v>7576.4</v>
      </c>
      <c r="S6385" s="12" t="n">
        <f aca="false">Q6385-R6385</f>
        <v>5510.04</v>
      </c>
      <c r="T6385" s="11" t="n">
        <f aca="false">IFERROR(S6385/Q6385,0)</f>
        <v>0.421049574979903</v>
      </c>
      <c r="U6385" s="13" t="n">
        <f aca="false">F6385-E6385</f>
        <v>13</v>
      </c>
      <c r="V6385" s="13" t="n">
        <f aca="false">G6385-F6385</f>
        <v>7</v>
      </c>
      <c r="W6385" s="13" t="n">
        <f aca="false">G6385-E6385</f>
        <v>20</v>
      </c>
      <c r="X6385" s="10" t="n">
        <f aca="false">YEAR(E6385)</f>
        <v>2020</v>
      </c>
      <c r="Y6385" s="0" t="str">
        <f aca="false">TEXT(E6385,"yyyy-mm")</f>
        <v>2020-06</v>
      </c>
      <c r="Z6385" s="0" t="str">
        <f aca="false">"Q"&amp;ROUNDUP(MONTH(E6385)/3,0)&amp;"-"&amp;YEAR(E6385)</f>
        <v>Q2-2020</v>
      </c>
    </row>
    <row r="6386" customFormat="false" ht="14.25" hidden="false" customHeight="false" outlineLevel="0" collapsed="false">
      <c r="A6386" s="0" t="s">
        <v>6428</v>
      </c>
      <c r="B6386" s="0" t="s">
        <v>34</v>
      </c>
      <c r="C6386" s="0" t="s">
        <v>35</v>
      </c>
      <c r="D6386" s="9" t="n">
        <v>43900</v>
      </c>
      <c r="E6386" s="9" t="n">
        <v>44008</v>
      </c>
      <c r="F6386" s="9" t="n">
        <v>44027</v>
      </c>
      <c r="G6386" s="9" t="n">
        <v>44032</v>
      </c>
      <c r="H6386" s="10" t="s">
        <v>36</v>
      </c>
      <c r="I6386" s="0" t="n">
        <v>5</v>
      </c>
      <c r="J6386" s="0" t="n">
        <v>38</v>
      </c>
      <c r="K6386" s="0" t="n">
        <v>220</v>
      </c>
      <c r="L6386" s="0" t="n">
        <v>10</v>
      </c>
      <c r="M6386" s="0" t="n">
        <v>2</v>
      </c>
      <c r="N6386" s="11" t="n">
        <v>0.075</v>
      </c>
      <c r="O6386" s="12" t="n">
        <v>2176.16</v>
      </c>
      <c r="P6386" s="12" t="n">
        <v>3886</v>
      </c>
      <c r="Q6386" s="12" t="n">
        <f aca="false">M6386*P6386*(1-N6386)</f>
        <v>7189.1</v>
      </c>
      <c r="R6386" s="12" t="n">
        <f aca="false">M6386*O6386</f>
        <v>4352.32</v>
      </c>
      <c r="S6386" s="12" t="n">
        <f aca="false">Q6386-R6386</f>
        <v>2836.78</v>
      </c>
      <c r="T6386" s="11" t="n">
        <f aca="false">IFERROR(S6386/Q6386,0)</f>
        <v>0.394594594594595</v>
      </c>
      <c r="U6386" s="13" t="n">
        <f aca="false">F6386-E6386</f>
        <v>19</v>
      </c>
      <c r="V6386" s="13" t="n">
        <f aca="false">G6386-F6386</f>
        <v>5</v>
      </c>
      <c r="W6386" s="13" t="n">
        <f aca="false">G6386-E6386</f>
        <v>24</v>
      </c>
      <c r="X6386" s="10" t="n">
        <f aca="false">YEAR(E6386)</f>
        <v>2020</v>
      </c>
      <c r="Y6386" s="0" t="str">
        <f aca="false">TEXT(E6386,"yyyy-mm")</f>
        <v>2020-06</v>
      </c>
      <c r="Z6386" s="0" t="str">
        <f aca="false">"Q"&amp;ROUNDUP(MONTH(E6386)/3,0)&amp;"-"&amp;YEAR(E6386)</f>
        <v>Q2-2020</v>
      </c>
    </row>
    <row r="6387" customFormat="false" ht="14.25" hidden="false" customHeight="false" outlineLevel="0" collapsed="false">
      <c r="A6387" s="0" t="s">
        <v>6429</v>
      </c>
      <c r="B6387" s="0" t="s">
        <v>34</v>
      </c>
      <c r="C6387" s="0" t="s">
        <v>35</v>
      </c>
      <c r="D6387" s="9" t="n">
        <v>43900</v>
      </c>
      <c r="E6387" s="9" t="n">
        <v>44008</v>
      </c>
      <c r="F6387" s="9" t="n">
        <v>44017</v>
      </c>
      <c r="G6387" s="9" t="n">
        <v>44023</v>
      </c>
      <c r="H6387" s="10" t="s">
        <v>36</v>
      </c>
      <c r="I6387" s="0" t="n">
        <v>2</v>
      </c>
      <c r="J6387" s="0" t="n">
        <v>2</v>
      </c>
      <c r="K6387" s="0" t="n">
        <v>221</v>
      </c>
      <c r="L6387" s="0" t="n">
        <v>24</v>
      </c>
      <c r="M6387" s="0" t="n">
        <v>3</v>
      </c>
      <c r="N6387" s="11" t="n">
        <v>0.05</v>
      </c>
      <c r="O6387" s="12" t="n">
        <v>4480.16</v>
      </c>
      <c r="P6387" s="12" t="n">
        <v>6137.2</v>
      </c>
      <c r="Q6387" s="12" t="n">
        <f aca="false">M6387*P6387*(1-N6387)</f>
        <v>17491.02</v>
      </c>
      <c r="R6387" s="12" t="n">
        <f aca="false">M6387*O6387</f>
        <v>13440.48</v>
      </c>
      <c r="S6387" s="12" t="n">
        <f aca="false">Q6387-R6387</f>
        <v>4050.54</v>
      </c>
      <c r="T6387" s="11" t="n">
        <f aca="false">IFERROR(S6387/Q6387,0)</f>
        <v>0.231578261302085</v>
      </c>
      <c r="U6387" s="13" t="n">
        <f aca="false">F6387-E6387</f>
        <v>9</v>
      </c>
      <c r="V6387" s="13" t="n">
        <f aca="false">G6387-F6387</f>
        <v>6</v>
      </c>
      <c r="W6387" s="13" t="n">
        <f aca="false">G6387-E6387</f>
        <v>15</v>
      </c>
      <c r="X6387" s="10" t="n">
        <f aca="false">YEAR(E6387)</f>
        <v>2020</v>
      </c>
      <c r="Y6387" s="0" t="str">
        <f aca="false">TEXT(E6387,"yyyy-mm")</f>
        <v>2020-06</v>
      </c>
      <c r="Z6387" s="0" t="str">
        <f aca="false">"Q"&amp;ROUNDUP(MONTH(E6387)/3,0)&amp;"-"&amp;YEAR(E6387)</f>
        <v>Q2-2020</v>
      </c>
    </row>
    <row r="6388" customFormat="false" ht="14.25" hidden="false" customHeight="false" outlineLevel="0" collapsed="false">
      <c r="A6388" s="0" t="s">
        <v>6430</v>
      </c>
      <c r="B6388" s="0" t="s">
        <v>38</v>
      </c>
      <c r="C6388" s="0" t="s">
        <v>48</v>
      </c>
      <c r="D6388" s="9" t="n">
        <v>43900</v>
      </c>
      <c r="E6388" s="9" t="n">
        <v>44009</v>
      </c>
      <c r="F6388" s="9" t="n">
        <v>44013</v>
      </c>
      <c r="G6388" s="9" t="n">
        <v>44021</v>
      </c>
      <c r="H6388" s="10" t="s">
        <v>36</v>
      </c>
      <c r="I6388" s="0" t="n">
        <v>16</v>
      </c>
      <c r="J6388" s="0" t="n">
        <v>17</v>
      </c>
      <c r="K6388" s="0" t="n">
        <v>51</v>
      </c>
      <c r="L6388" s="0" t="n">
        <v>4</v>
      </c>
      <c r="M6388" s="0" t="n">
        <v>2</v>
      </c>
      <c r="N6388" s="11" t="n">
        <v>0.4</v>
      </c>
      <c r="O6388" s="12" t="n">
        <v>188.4</v>
      </c>
      <c r="P6388" s="12" t="n">
        <v>247.9</v>
      </c>
      <c r="Q6388" s="12" t="n">
        <f aca="false">M6388*P6388*(1-N6388)</f>
        <v>297.48</v>
      </c>
      <c r="R6388" s="12" t="n">
        <f aca="false">M6388*O6388</f>
        <v>376.8</v>
      </c>
      <c r="S6388" s="12" t="n">
        <f aca="false">Q6388-R6388</f>
        <v>-79.32</v>
      </c>
      <c r="T6388" s="11" t="n">
        <f aca="false">IFERROR(S6388/Q6388,0)</f>
        <v>-0.266639774102461</v>
      </c>
      <c r="U6388" s="13" t="n">
        <f aca="false">F6388-E6388</f>
        <v>4</v>
      </c>
      <c r="V6388" s="13" t="n">
        <f aca="false">G6388-F6388</f>
        <v>8</v>
      </c>
      <c r="W6388" s="13" t="n">
        <f aca="false">G6388-E6388</f>
        <v>12</v>
      </c>
      <c r="X6388" s="10" t="n">
        <f aca="false">YEAR(E6388)</f>
        <v>2020</v>
      </c>
      <c r="Y6388" s="0" t="str">
        <f aca="false">TEXT(E6388,"yyyy-mm")</f>
        <v>2020-06</v>
      </c>
      <c r="Z6388" s="0" t="str">
        <f aca="false">"Q"&amp;ROUNDUP(MONTH(E6388)/3,0)&amp;"-"&amp;YEAR(E6388)</f>
        <v>Q2-2020</v>
      </c>
    </row>
    <row r="6389" customFormat="false" ht="14.25" hidden="false" customHeight="false" outlineLevel="0" collapsed="false">
      <c r="A6389" s="0" t="s">
        <v>6431</v>
      </c>
      <c r="B6389" s="0" t="s">
        <v>43</v>
      </c>
      <c r="C6389" s="0" t="s">
        <v>39</v>
      </c>
      <c r="D6389" s="9" t="n">
        <v>43900</v>
      </c>
      <c r="E6389" s="9" t="n">
        <v>44009</v>
      </c>
      <c r="F6389" s="9" t="n">
        <v>44023</v>
      </c>
      <c r="G6389" s="9" t="n">
        <v>44028</v>
      </c>
      <c r="H6389" s="10" t="s">
        <v>36</v>
      </c>
      <c r="I6389" s="0" t="n">
        <v>26</v>
      </c>
      <c r="J6389" s="0" t="n">
        <v>2</v>
      </c>
      <c r="K6389" s="0" t="n">
        <v>117</v>
      </c>
      <c r="L6389" s="0" t="n">
        <v>26</v>
      </c>
      <c r="M6389" s="0" t="n">
        <v>7</v>
      </c>
      <c r="N6389" s="11" t="n">
        <v>0.2</v>
      </c>
      <c r="O6389" s="12" t="n">
        <v>1682.5</v>
      </c>
      <c r="P6389" s="12" t="n">
        <v>2304.8</v>
      </c>
      <c r="Q6389" s="12" t="n">
        <f aca="false">M6389*P6389*(1-N6389)</f>
        <v>12906.88</v>
      </c>
      <c r="R6389" s="12" t="n">
        <f aca="false">M6389*O6389</f>
        <v>11777.5</v>
      </c>
      <c r="S6389" s="12" t="n">
        <f aca="false">Q6389-R6389</f>
        <v>1129.38</v>
      </c>
      <c r="T6389" s="11" t="n">
        <f aca="false">IFERROR(S6389/Q6389,0)</f>
        <v>0.0875021693856302</v>
      </c>
      <c r="U6389" s="13" t="n">
        <f aca="false">F6389-E6389</f>
        <v>14</v>
      </c>
      <c r="V6389" s="13" t="n">
        <f aca="false">G6389-F6389</f>
        <v>5</v>
      </c>
      <c r="W6389" s="13" t="n">
        <f aca="false">G6389-E6389</f>
        <v>19</v>
      </c>
      <c r="X6389" s="10" t="n">
        <f aca="false">YEAR(E6389)</f>
        <v>2020</v>
      </c>
      <c r="Y6389" s="0" t="str">
        <f aca="false">TEXT(E6389,"yyyy-mm")</f>
        <v>2020-06</v>
      </c>
      <c r="Z6389" s="0" t="str">
        <f aca="false">"Q"&amp;ROUNDUP(MONTH(E6389)/3,0)&amp;"-"&amp;YEAR(E6389)</f>
        <v>Q2-2020</v>
      </c>
    </row>
    <row r="6390" customFormat="false" ht="14.25" hidden="false" customHeight="false" outlineLevel="0" collapsed="false">
      <c r="A6390" s="0" t="s">
        <v>6432</v>
      </c>
      <c r="B6390" s="0" t="s">
        <v>41</v>
      </c>
      <c r="C6390" s="0" t="s">
        <v>48</v>
      </c>
      <c r="D6390" s="9" t="n">
        <v>43900</v>
      </c>
      <c r="E6390" s="9" t="n">
        <v>44009</v>
      </c>
      <c r="F6390" s="9" t="n">
        <v>44035</v>
      </c>
      <c r="G6390" s="9" t="n">
        <v>44036</v>
      </c>
      <c r="H6390" s="10" t="s">
        <v>36</v>
      </c>
      <c r="I6390" s="0" t="n">
        <v>20</v>
      </c>
      <c r="J6390" s="0" t="n">
        <v>12</v>
      </c>
      <c r="K6390" s="0" t="n">
        <v>37</v>
      </c>
      <c r="L6390" s="0" t="n">
        <v>21</v>
      </c>
      <c r="M6390" s="0" t="n">
        <v>7</v>
      </c>
      <c r="N6390" s="11" t="n">
        <v>0.075</v>
      </c>
      <c r="O6390" s="12" t="n">
        <v>3228.73</v>
      </c>
      <c r="P6390" s="12" t="n">
        <v>5293</v>
      </c>
      <c r="Q6390" s="12" t="n">
        <f aca="false">M6390*P6390*(1-N6390)</f>
        <v>34272.175</v>
      </c>
      <c r="R6390" s="12" t="n">
        <f aca="false">M6390*O6390</f>
        <v>22601.11</v>
      </c>
      <c r="S6390" s="12" t="n">
        <f aca="false">Q6390-R6390</f>
        <v>11671.065</v>
      </c>
      <c r="T6390" s="11" t="n">
        <f aca="false">IFERROR(S6390/Q6390,0)</f>
        <v>0.340540540540541</v>
      </c>
      <c r="U6390" s="13" t="n">
        <f aca="false">F6390-E6390</f>
        <v>26</v>
      </c>
      <c r="V6390" s="13" t="n">
        <f aca="false">G6390-F6390</f>
        <v>1</v>
      </c>
      <c r="W6390" s="13" t="n">
        <f aca="false">G6390-E6390</f>
        <v>27</v>
      </c>
      <c r="X6390" s="10" t="n">
        <f aca="false">YEAR(E6390)</f>
        <v>2020</v>
      </c>
      <c r="Y6390" s="0" t="str">
        <f aca="false">TEXT(E6390,"yyyy-mm")</f>
        <v>2020-06</v>
      </c>
      <c r="Z6390" s="0" t="str">
        <f aca="false">"Q"&amp;ROUNDUP(MONTH(E6390)/3,0)&amp;"-"&amp;YEAR(E6390)</f>
        <v>Q2-2020</v>
      </c>
    </row>
    <row r="6391" customFormat="false" ht="14.25" hidden="false" customHeight="false" outlineLevel="0" collapsed="false">
      <c r="A6391" s="0" t="s">
        <v>6433</v>
      </c>
      <c r="B6391" s="0" t="s">
        <v>34</v>
      </c>
      <c r="C6391" s="0" t="s">
        <v>46</v>
      </c>
      <c r="D6391" s="9" t="n">
        <v>43900</v>
      </c>
      <c r="E6391" s="9" t="n">
        <v>44009</v>
      </c>
      <c r="F6391" s="9" t="n">
        <v>44034</v>
      </c>
      <c r="G6391" s="9" t="n">
        <v>44043</v>
      </c>
      <c r="H6391" s="10" t="s">
        <v>36</v>
      </c>
      <c r="I6391" s="0" t="n">
        <v>11</v>
      </c>
      <c r="J6391" s="0" t="n">
        <v>7</v>
      </c>
      <c r="K6391" s="0" t="n">
        <v>271</v>
      </c>
      <c r="L6391" s="0" t="n">
        <v>2</v>
      </c>
      <c r="M6391" s="0" t="n">
        <v>5</v>
      </c>
      <c r="N6391" s="11" t="n">
        <v>0.05</v>
      </c>
      <c r="O6391" s="12" t="n">
        <v>1821.13</v>
      </c>
      <c r="P6391" s="12" t="n">
        <v>2365.1</v>
      </c>
      <c r="Q6391" s="12" t="n">
        <f aca="false">M6391*P6391*(1-N6391)</f>
        <v>11234.225</v>
      </c>
      <c r="R6391" s="12" t="n">
        <f aca="false">M6391*O6391</f>
        <v>9105.65</v>
      </c>
      <c r="S6391" s="12" t="n">
        <f aca="false">Q6391-R6391</f>
        <v>2128.575</v>
      </c>
      <c r="T6391" s="11" t="n">
        <f aca="false">IFERROR(S6391/Q6391,0)</f>
        <v>0.189472349004938</v>
      </c>
      <c r="U6391" s="13" t="n">
        <f aca="false">F6391-E6391</f>
        <v>25</v>
      </c>
      <c r="V6391" s="13" t="n">
        <f aca="false">G6391-F6391</f>
        <v>9</v>
      </c>
      <c r="W6391" s="13" t="n">
        <f aca="false">G6391-E6391</f>
        <v>34</v>
      </c>
      <c r="X6391" s="10" t="n">
        <f aca="false">YEAR(E6391)</f>
        <v>2020</v>
      </c>
      <c r="Y6391" s="0" t="str">
        <f aca="false">TEXT(E6391,"yyyy-mm")</f>
        <v>2020-06</v>
      </c>
      <c r="Z6391" s="0" t="str">
        <f aca="false">"Q"&amp;ROUNDUP(MONTH(E6391)/3,0)&amp;"-"&amp;YEAR(E6391)</f>
        <v>Q2-2020</v>
      </c>
    </row>
    <row r="6392" customFormat="false" ht="14.25" hidden="false" customHeight="false" outlineLevel="0" collapsed="false">
      <c r="A6392" s="0" t="s">
        <v>6434</v>
      </c>
      <c r="B6392" s="0" t="s">
        <v>34</v>
      </c>
      <c r="C6392" s="0" t="s">
        <v>48</v>
      </c>
      <c r="D6392" s="9" t="n">
        <v>43900</v>
      </c>
      <c r="E6392" s="9" t="n">
        <v>44009</v>
      </c>
      <c r="F6392" s="9" t="n">
        <v>44011</v>
      </c>
      <c r="G6392" s="9" t="n">
        <v>44016</v>
      </c>
      <c r="H6392" s="10" t="s">
        <v>36</v>
      </c>
      <c r="I6392" s="0" t="n">
        <v>4</v>
      </c>
      <c r="J6392" s="0" t="n">
        <v>29</v>
      </c>
      <c r="K6392" s="0" t="n">
        <v>24</v>
      </c>
      <c r="L6392" s="0" t="n">
        <v>41</v>
      </c>
      <c r="M6392" s="0" t="n">
        <v>7</v>
      </c>
      <c r="N6392" s="11" t="n">
        <v>0.05</v>
      </c>
      <c r="O6392" s="12" t="n">
        <v>574.59</v>
      </c>
      <c r="P6392" s="12" t="n">
        <v>897.8</v>
      </c>
      <c r="Q6392" s="12" t="n">
        <f aca="false">M6392*P6392*(1-N6392)</f>
        <v>5970.37</v>
      </c>
      <c r="R6392" s="12" t="n">
        <f aca="false">M6392*O6392</f>
        <v>4022.13</v>
      </c>
      <c r="S6392" s="12" t="n">
        <f aca="false">Q6392-R6392</f>
        <v>1948.24</v>
      </c>
      <c r="T6392" s="11" t="n">
        <f aca="false">IFERROR(S6392/Q6392,0)</f>
        <v>0.326318134386981</v>
      </c>
      <c r="U6392" s="13" t="n">
        <f aca="false">F6392-E6392</f>
        <v>2</v>
      </c>
      <c r="V6392" s="13" t="n">
        <f aca="false">G6392-F6392</f>
        <v>5</v>
      </c>
      <c r="W6392" s="13" t="n">
        <f aca="false">G6392-E6392</f>
        <v>7</v>
      </c>
      <c r="X6392" s="10" t="n">
        <f aca="false">YEAR(E6392)</f>
        <v>2020</v>
      </c>
      <c r="Y6392" s="0" t="str">
        <f aca="false">TEXT(E6392,"yyyy-mm")</f>
        <v>2020-06</v>
      </c>
      <c r="Z6392" s="0" t="str">
        <f aca="false">"Q"&amp;ROUNDUP(MONTH(E6392)/3,0)&amp;"-"&amp;YEAR(E6392)</f>
        <v>Q2-2020</v>
      </c>
    </row>
    <row r="6393" customFormat="false" ht="14.25" hidden="false" customHeight="false" outlineLevel="0" collapsed="false">
      <c r="A6393" s="0" t="s">
        <v>6435</v>
      </c>
      <c r="B6393" s="0" t="s">
        <v>43</v>
      </c>
      <c r="C6393" s="0" t="s">
        <v>46</v>
      </c>
      <c r="D6393" s="9" t="n">
        <v>43900</v>
      </c>
      <c r="E6393" s="9" t="n">
        <v>44009</v>
      </c>
      <c r="F6393" s="9" t="n">
        <v>44034</v>
      </c>
      <c r="G6393" s="9" t="n">
        <v>44037</v>
      </c>
      <c r="H6393" s="10" t="s">
        <v>36</v>
      </c>
      <c r="I6393" s="0" t="n">
        <v>26</v>
      </c>
      <c r="J6393" s="0" t="n">
        <v>42</v>
      </c>
      <c r="K6393" s="0" t="n">
        <v>295</v>
      </c>
      <c r="L6393" s="0" t="n">
        <v>15</v>
      </c>
      <c r="M6393" s="0" t="n">
        <v>5</v>
      </c>
      <c r="N6393" s="11" t="n">
        <v>0.05</v>
      </c>
      <c r="O6393" s="12" t="n">
        <v>150.75</v>
      </c>
      <c r="P6393" s="12" t="n">
        <v>201</v>
      </c>
      <c r="Q6393" s="12" t="n">
        <f aca="false">M6393*P6393*(1-N6393)</f>
        <v>954.75</v>
      </c>
      <c r="R6393" s="12" t="n">
        <f aca="false">M6393*O6393</f>
        <v>753.75</v>
      </c>
      <c r="S6393" s="12" t="n">
        <f aca="false">Q6393-R6393</f>
        <v>201</v>
      </c>
      <c r="T6393" s="11" t="n">
        <f aca="false">IFERROR(S6393/Q6393,0)</f>
        <v>0.210526315789474</v>
      </c>
      <c r="U6393" s="13" t="n">
        <f aca="false">F6393-E6393</f>
        <v>25</v>
      </c>
      <c r="V6393" s="13" t="n">
        <f aca="false">G6393-F6393</f>
        <v>3</v>
      </c>
      <c r="W6393" s="13" t="n">
        <f aca="false">G6393-E6393</f>
        <v>28</v>
      </c>
      <c r="X6393" s="10" t="n">
        <f aca="false">YEAR(E6393)</f>
        <v>2020</v>
      </c>
      <c r="Y6393" s="0" t="str">
        <f aca="false">TEXT(E6393,"yyyy-mm")</f>
        <v>2020-06</v>
      </c>
      <c r="Z6393" s="0" t="str">
        <f aca="false">"Q"&amp;ROUNDUP(MONTH(E6393)/3,0)&amp;"-"&amp;YEAR(E6393)</f>
        <v>Q2-2020</v>
      </c>
    </row>
    <row r="6394" customFormat="false" ht="14.25" hidden="false" customHeight="false" outlineLevel="0" collapsed="false">
      <c r="A6394" s="0" t="s">
        <v>6436</v>
      </c>
      <c r="B6394" s="0" t="s">
        <v>41</v>
      </c>
      <c r="C6394" s="0" t="s">
        <v>48</v>
      </c>
      <c r="D6394" s="9" t="n">
        <v>43900</v>
      </c>
      <c r="E6394" s="9" t="n">
        <v>44009</v>
      </c>
      <c r="F6394" s="9" t="n">
        <v>44022</v>
      </c>
      <c r="G6394" s="9" t="n">
        <v>44025</v>
      </c>
      <c r="H6394" s="10" t="s">
        <v>36</v>
      </c>
      <c r="I6394" s="0" t="n">
        <v>22</v>
      </c>
      <c r="J6394" s="0" t="n">
        <v>28</v>
      </c>
      <c r="K6394" s="0" t="n">
        <v>43</v>
      </c>
      <c r="L6394" s="0" t="n">
        <v>8</v>
      </c>
      <c r="M6394" s="0" t="n">
        <v>1</v>
      </c>
      <c r="N6394" s="11" t="n">
        <v>0.4</v>
      </c>
      <c r="O6394" s="12" t="n">
        <v>753.21</v>
      </c>
      <c r="P6394" s="12" t="n">
        <v>1031.8</v>
      </c>
      <c r="Q6394" s="12" t="n">
        <f aca="false">M6394*P6394*(1-N6394)</f>
        <v>619.08</v>
      </c>
      <c r="R6394" s="12" t="n">
        <f aca="false">M6394*O6394</f>
        <v>753.21</v>
      </c>
      <c r="S6394" s="12" t="n">
        <f aca="false">Q6394-R6394</f>
        <v>-134.13</v>
      </c>
      <c r="T6394" s="11" t="n">
        <f aca="false">IFERROR(S6394/Q6394,0)</f>
        <v>-0.216660205466176</v>
      </c>
      <c r="U6394" s="13" t="n">
        <f aca="false">F6394-E6394</f>
        <v>13</v>
      </c>
      <c r="V6394" s="13" t="n">
        <f aca="false">G6394-F6394</f>
        <v>3</v>
      </c>
      <c r="W6394" s="13" t="n">
        <f aca="false">G6394-E6394</f>
        <v>16</v>
      </c>
      <c r="X6394" s="10" t="n">
        <f aca="false">YEAR(E6394)</f>
        <v>2020</v>
      </c>
      <c r="Y6394" s="0" t="str">
        <f aca="false">TEXT(E6394,"yyyy-mm")</f>
        <v>2020-06</v>
      </c>
      <c r="Z6394" s="0" t="str">
        <f aca="false">"Q"&amp;ROUNDUP(MONTH(E6394)/3,0)&amp;"-"&amp;YEAR(E6394)</f>
        <v>Q2-2020</v>
      </c>
    </row>
    <row r="6395" customFormat="false" ht="14.25" hidden="false" customHeight="false" outlineLevel="0" collapsed="false">
      <c r="A6395" s="0" t="s">
        <v>6437</v>
      </c>
      <c r="B6395" s="0" t="s">
        <v>34</v>
      </c>
      <c r="C6395" s="0" t="s">
        <v>39</v>
      </c>
      <c r="D6395" s="9" t="n">
        <v>43900</v>
      </c>
      <c r="E6395" s="9" t="n">
        <v>44009</v>
      </c>
      <c r="F6395" s="9" t="n">
        <v>44032</v>
      </c>
      <c r="G6395" s="9" t="n">
        <v>44039</v>
      </c>
      <c r="H6395" s="10" t="s">
        <v>36</v>
      </c>
      <c r="I6395" s="0" t="n">
        <v>8</v>
      </c>
      <c r="J6395" s="0" t="n">
        <v>11</v>
      </c>
      <c r="K6395" s="0" t="n">
        <v>191</v>
      </c>
      <c r="L6395" s="0" t="n">
        <v>9</v>
      </c>
      <c r="M6395" s="0" t="n">
        <v>4</v>
      </c>
      <c r="N6395" s="11" t="n">
        <v>0.05</v>
      </c>
      <c r="O6395" s="12" t="n">
        <v>757.7</v>
      </c>
      <c r="P6395" s="12" t="n">
        <v>1762.1</v>
      </c>
      <c r="Q6395" s="12" t="n">
        <f aca="false">M6395*P6395*(1-N6395)</f>
        <v>6695.98</v>
      </c>
      <c r="R6395" s="12" t="n">
        <f aca="false">M6395*O6395</f>
        <v>3030.8</v>
      </c>
      <c r="S6395" s="12" t="n">
        <f aca="false">Q6395-R6395</f>
        <v>3665.18</v>
      </c>
      <c r="T6395" s="11" t="n">
        <f aca="false">IFERROR(S6395/Q6395,0)</f>
        <v>0.54737021317268</v>
      </c>
      <c r="U6395" s="13" t="n">
        <f aca="false">F6395-E6395</f>
        <v>23</v>
      </c>
      <c r="V6395" s="13" t="n">
        <f aca="false">G6395-F6395</f>
        <v>7</v>
      </c>
      <c r="W6395" s="13" t="n">
        <f aca="false">G6395-E6395</f>
        <v>30</v>
      </c>
      <c r="X6395" s="10" t="n">
        <f aca="false">YEAR(E6395)</f>
        <v>2020</v>
      </c>
      <c r="Y6395" s="0" t="str">
        <f aca="false">TEXT(E6395,"yyyy-mm")</f>
        <v>2020-06</v>
      </c>
      <c r="Z6395" s="0" t="str">
        <f aca="false">"Q"&amp;ROUNDUP(MONTH(E6395)/3,0)&amp;"-"&amp;YEAR(E6395)</f>
        <v>Q2-2020</v>
      </c>
    </row>
    <row r="6396" customFormat="false" ht="14.25" hidden="false" customHeight="false" outlineLevel="0" collapsed="false">
      <c r="A6396" s="0" t="s">
        <v>6438</v>
      </c>
      <c r="B6396" s="0" t="s">
        <v>38</v>
      </c>
      <c r="C6396" s="0" t="s">
        <v>39</v>
      </c>
      <c r="D6396" s="9" t="n">
        <v>43900</v>
      </c>
      <c r="E6396" s="9" t="n">
        <v>44009</v>
      </c>
      <c r="F6396" s="9" t="n">
        <v>44032</v>
      </c>
      <c r="G6396" s="9" t="n">
        <v>44035</v>
      </c>
      <c r="H6396" s="10" t="s">
        <v>36</v>
      </c>
      <c r="I6396" s="0" t="n">
        <v>15</v>
      </c>
      <c r="J6396" s="0" t="n">
        <v>25</v>
      </c>
      <c r="K6396" s="0" t="n">
        <v>173</v>
      </c>
      <c r="L6396" s="0" t="n">
        <v>40</v>
      </c>
      <c r="M6396" s="0" t="n">
        <v>6</v>
      </c>
      <c r="N6396" s="11" t="n">
        <v>0.1</v>
      </c>
      <c r="O6396" s="12" t="n">
        <v>831</v>
      </c>
      <c r="P6396" s="12" t="n">
        <v>1051.9</v>
      </c>
      <c r="Q6396" s="12" t="n">
        <f aca="false">M6396*P6396*(1-N6396)</f>
        <v>5680.26</v>
      </c>
      <c r="R6396" s="12" t="n">
        <f aca="false">M6396*O6396</f>
        <v>4986</v>
      </c>
      <c r="S6396" s="12" t="n">
        <f aca="false">Q6396-R6396</f>
        <v>694.26</v>
      </c>
      <c r="T6396" s="11" t="n">
        <f aca="false">IFERROR(S6396/Q6396,0)</f>
        <v>0.122223278511899</v>
      </c>
      <c r="U6396" s="13" t="n">
        <f aca="false">F6396-E6396</f>
        <v>23</v>
      </c>
      <c r="V6396" s="13" t="n">
        <f aca="false">G6396-F6396</f>
        <v>3</v>
      </c>
      <c r="W6396" s="13" t="n">
        <f aca="false">G6396-E6396</f>
        <v>26</v>
      </c>
      <c r="X6396" s="10" t="n">
        <f aca="false">YEAR(E6396)</f>
        <v>2020</v>
      </c>
      <c r="Y6396" s="0" t="str">
        <f aca="false">TEXT(E6396,"yyyy-mm")</f>
        <v>2020-06</v>
      </c>
      <c r="Z6396" s="0" t="str">
        <f aca="false">"Q"&amp;ROUNDUP(MONTH(E6396)/3,0)&amp;"-"&amp;YEAR(E6396)</f>
        <v>Q2-2020</v>
      </c>
    </row>
    <row r="6397" customFormat="false" ht="14.25" hidden="false" customHeight="false" outlineLevel="0" collapsed="false">
      <c r="A6397" s="0" t="s">
        <v>6439</v>
      </c>
      <c r="B6397" s="0" t="s">
        <v>41</v>
      </c>
      <c r="C6397" s="0" t="s">
        <v>35</v>
      </c>
      <c r="D6397" s="9" t="n">
        <v>43900</v>
      </c>
      <c r="E6397" s="9" t="n">
        <v>44009</v>
      </c>
      <c r="F6397" s="9" t="n">
        <v>44035</v>
      </c>
      <c r="G6397" s="9" t="n">
        <v>44036</v>
      </c>
      <c r="H6397" s="10" t="s">
        <v>36</v>
      </c>
      <c r="I6397" s="0" t="n">
        <v>22</v>
      </c>
      <c r="J6397" s="0" t="n">
        <v>40</v>
      </c>
      <c r="K6397" s="0" t="n">
        <v>208</v>
      </c>
      <c r="L6397" s="0" t="n">
        <v>16</v>
      </c>
      <c r="M6397" s="0" t="n">
        <v>6</v>
      </c>
      <c r="N6397" s="11" t="n">
        <v>0.05</v>
      </c>
      <c r="O6397" s="12" t="n">
        <v>130.18</v>
      </c>
      <c r="P6397" s="12" t="n">
        <v>194.3</v>
      </c>
      <c r="Q6397" s="12" t="n">
        <f aca="false">M6397*P6397*(1-N6397)</f>
        <v>1107.51</v>
      </c>
      <c r="R6397" s="12" t="n">
        <f aca="false">M6397*O6397</f>
        <v>781.08</v>
      </c>
      <c r="S6397" s="12" t="n">
        <f aca="false">Q6397-R6397</f>
        <v>326.43</v>
      </c>
      <c r="T6397" s="11" t="n">
        <f aca="false">IFERROR(S6397/Q6397,0)</f>
        <v>0.29474225966357</v>
      </c>
      <c r="U6397" s="13" t="n">
        <f aca="false">F6397-E6397</f>
        <v>26</v>
      </c>
      <c r="V6397" s="13" t="n">
        <f aca="false">G6397-F6397</f>
        <v>1</v>
      </c>
      <c r="W6397" s="13" t="n">
        <f aca="false">G6397-E6397</f>
        <v>27</v>
      </c>
      <c r="X6397" s="10" t="n">
        <f aca="false">YEAR(E6397)</f>
        <v>2020</v>
      </c>
      <c r="Y6397" s="0" t="str">
        <f aca="false">TEXT(E6397,"yyyy-mm")</f>
        <v>2020-06</v>
      </c>
      <c r="Z6397" s="0" t="str">
        <f aca="false">"Q"&amp;ROUNDUP(MONTH(E6397)/3,0)&amp;"-"&amp;YEAR(E6397)</f>
        <v>Q2-2020</v>
      </c>
    </row>
    <row r="6398" customFormat="false" ht="14.25" hidden="false" customHeight="false" outlineLevel="0" collapsed="false">
      <c r="A6398" s="0" t="s">
        <v>6440</v>
      </c>
      <c r="B6398" s="0" t="s">
        <v>34</v>
      </c>
      <c r="C6398" s="0" t="s">
        <v>48</v>
      </c>
      <c r="D6398" s="9" t="n">
        <v>43900</v>
      </c>
      <c r="E6398" s="9" t="n">
        <v>44010</v>
      </c>
      <c r="F6398" s="9" t="n">
        <v>44019</v>
      </c>
      <c r="G6398" s="9" t="n">
        <v>44029</v>
      </c>
      <c r="H6398" s="10" t="s">
        <v>36</v>
      </c>
      <c r="I6398" s="0" t="n">
        <v>10</v>
      </c>
      <c r="J6398" s="0" t="n">
        <v>34</v>
      </c>
      <c r="K6398" s="0" t="n">
        <v>51</v>
      </c>
      <c r="L6398" s="0" t="n">
        <v>18</v>
      </c>
      <c r="M6398" s="0" t="n">
        <v>1</v>
      </c>
      <c r="N6398" s="11" t="n">
        <v>0.075</v>
      </c>
      <c r="O6398" s="12" t="n">
        <v>810.7</v>
      </c>
      <c r="P6398" s="12" t="n">
        <v>1842.5</v>
      </c>
      <c r="Q6398" s="12" t="n">
        <f aca="false">M6398*P6398*(1-N6398)</f>
        <v>1704.3125</v>
      </c>
      <c r="R6398" s="12" t="n">
        <f aca="false">M6398*O6398</f>
        <v>810.7</v>
      </c>
      <c r="S6398" s="12" t="n">
        <f aca="false">Q6398-R6398</f>
        <v>893.6125</v>
      </c>
      <c r="T6398" s="11" t="n">
        <f aca="false">IFERROR(S6398/Q6398,0)</f>
        <v>0.524324324324324</v>
      </c>
      <c r="U6398" s="13" t="n">
        <f aca="false">F6398-E6398</f>
        <v>9</v>
      </c>
      <c r="V6398" s="13" t="n">
        <f aca="false">G6398-F6398</f>
        <v>10</v>
      </c>
      <c r="W6398" s="13" t="n">
        <f aca="false">G6398-E6398</f>
        <v>19</v>
      </c>
      <c r="X6398" s="10" t="n">
        <f aca="false">YEAR(E6398)</f>
        <v>2020</v>
      </c>
      <c r="Y6398" s="0" t="str">
        <f aca="false">TEXT(E6398,"yyyy-mm")</f>
        <v>2020-06</v>
      </c>
      <c r="Z6398" s="0" t="str">
        <f aca="false">"Q"&amp;ROUNDUP(MONTH(E6398)/3,0)&amp;"-"&amp;YEAR(E6398)</f>
        <v>Q2-2020</v>
      </c>
    </row>
    <row r="6399" customFormat="false" ht="14.25" hidden="false" customHeight="false" outlineLevel="0" collapsed="false">
      <c r="A6399" s="0" t="s">
        <v>6441</v>
      </c>
      <c r="B6399" s="0" t="s">
        <v>34</v>
      </c>
      <c r="C6399" s="0" t="s">
        <v>46</v>
      </c>
      <c r="D6399" s="9" t="n">
        <v>43900</v>
      </c>
      <c r="E6399" s="9" t="n">
        <v>44010</v>
      </c>
      <c r="F6399" s="9" t="n">
        <v>44013</v>
      </c>
      <c r="G6399" s="9" t="n">
        <v>44023</v>
      </c>
      <c r="H6399" s="10" t="s">
        <v>36</v>
      </c>
      <c r="I6399" s="0" t="n">
        <v>9</v>
      </c>
      <c r="J6399" s="0" t="n">
        <v>10</v>
      </c>
      <c r="K6399" s="0" t="n">
        <v>291</v>
      </c>
      <c r="L6399" s="0" t="n">
        <v>39</v>
      </c>
      <c r="M6399" s="0" t="n">
        <v>1</v>
      </c>
      <c r="N6399" s="11" t="n">
        <v>0.1</v>
      </c>
      <c r="O6399" s="12" t="n">
        <v>745.71</v>
      </c>
      <c r="P6399" s="12" t="n">
        <v>1065.3</v>
      </c>
      <c r="Q6399" s="12" t="n">
        <f aca="false">M6399*P6399*(1-N6399)</f>
        <v>958.77</v>
      </c>
      <c r="R6399" s="12" t="n">
        <f aca="false">M6399*O6399</f>
        <v>745.71</v>
      </c>
      <c r="S6399" s="12" t="n">
        <f aca="false">Q6399-R6399</f>
        <v>213.06</v>
      </c>
      <c r="T6399" s="11" t="n">
        <f aca="false">IFERROR(S6399/Q6399,0)</f>
        <v>0.222222222222222</v>
      </c>
      <c r="U6399" s="13" t="n">
        <f aca="false">F6399-E6399</f>
        <v>3</v>
      </c>
      <c r="V6399" s="13" t="n">
        <f aca="false">G6399-F6399</f>
        <v>10</v>
      </c>
      <c r="W6399" s="13" t="n">
        <f aca="false">G6399-E6399</f>
        <v>13</v>
      </c>
      <c r="X6399" s="10" t="n">
        <f aca="false">YEAR(E6399)</f>
        <v>2020</v>
      </c>
      <c r="Y6399" s="0" t="str">
        <f aca="false">TEXT(E6399,"yyyy-mm")</f>
        <v>2020-06</v>
      </c>
      <c r="Z6399" s="0" t="str">
        <f aca="false">"Q"&amp;ROUNDUP(MONTH(E6399)/3,0)&amp;"-"&amp;YEAR(E6399)</f>
        <v>Q2-2020</v>
      </c>
    </row>
    <row r="6400" customFormat="false" ht="14.25" hidden="false" customHeight="false" outlineLevel="0" collapsed="false">
      <c r="A6400" s="0" t="s">
        <v>6442</v>
      </c>
      <c r="B6400" s="0" t="s">
        <v>34</v>
      </c>
      <c r="C6400" s="0" t="s">
        <v>58</v>
      </c>
      <c r="D6400" s="9" t="n">
        <v>43900</v>
      </c>
      <c r="E6400" s="9" t="n">
        <v>44010</v>
      </c>
      <c r="F6400" s="9" t="n">
        <v>44016</v>
      </c>
      <c r="G6400" s="9" t="n">
        <v>44021</v>
      </c>
      <c r="H6400" s="10" t="s">
        <v>36</v>
      </c>
      <c r="I6400" s="0" t="n">
        <v>10</v>
      </c>
      <c r="J6400" s="0" t="n">
        <v>44</v>
      </c>
      <c r="K6400" s="0" t="n">
        <v>330</v>
      </c>
      <c r="L6400" s="0" t="n">
        <v>8</v>
      </c>
      <c r="M6400" s="0" t="n">
        <v>2</v>
      </c>
      <c r="N6400" s="11" t="n">
        <v>0.3</v>
      </c>
      <c r="O6400" s="12" t="n">
        <v>1725.25</v>
      </c>
      <c r="P6400" s="12" t="n">
        <v>3450.5</v>
      </c>
      <c r="Q6400" s="12" t="n">
        <f aca="false">M6400*P6400*(1-N6400)</f>
        <v>4830.7</v>
      </c>
      <c r="R6400" s="12" t="n">
        <f aca="false">M6400*O6400</f>
        <v>3450.5</v>
      </c>
      <c r="S6400" s="12" t="n">
        <f aca="false">Q6400-R6400</f>
        <v>1380.2</v>
      </c>
      <c r="T6400" s="11" t="n">
        <f aca="false">IFERROR(S6400/Q6400,0)</f>
        <v>0.285714285714286</v>
      </c>
      <c r="U6400" s="13" t="n">
        <f aca="false">F6400-E6400</f>
        <v>6</v>
      </c>
      <c r="V6400" s="13" t="n">
        <f aca="false">G6400-F6400</f>
        <v>5</v>
      </c>
      <c r="W6400" s="13" t="n">
        <f aca="false">G6400-E6400</f>
        <v>11</v>
      </c>
      <c r="X6400" s="10" t="n">
        <f aca="false">YEAR(E6400)</f>
        <v>2020</v>
      </c>
      <c r="Y6400" s="0" t="str">
        <f aca="false">TEXT(E6400,"yyyy-mm")</f>
        <v>2020-06</v>
      </c>
      <c r="Z6400" s="0" t="str">
        <f aca="false">"Q"&amp;ROUNDUP(MONTH(E6400)/3,0)&amp;"-"&amp;YEAR(E6400)</f>
        <v>Q2-2020</v>
      </c>
    </row>
    <row r="6401" customFormat="false" ht="14.25" hidden="false" customHeight="false" outlineLevel="0" collapsed="false">
      <c r="A6401" s="0" t="s">
        <v>6443</v>
      </c>
      <c r="B6401" s="0" t="s">
        <v>41</v>
      </c>
      <c r="C6401" s="0" t="s">
        <v>46</v>
      </c>
      <c r="D6401" s="9" t="n">
        <v>43900</v>
      </c>
      <c r="E6401" s="9" t="n">
        <v>44010</v>
      </c>
      <c r="F6401" s="9" t="n">
        <v>44022</v>
      </c>
      <c r="G6401" s="9" t="n">
        <v>44026</v>
      </c>
      <c r="H6401" s="10" t="s">
        <v>36</v>
      </c>
      <c r="I6401" s="0" t="n">
        <v>21</v>
      </c>
      <c r="J6401" s="0" t="n">
        <v>49</v>
      </c>
      <c r="K6401" s="0" t="n">
        <v>292</v>
      </c>
      <c r="L6401" s="0" t="n">
        <v>37</v>
      </c>
      <c r="M6401" s="0" t="n">
        <v>5</v>
      </c>
      <c r="N6401" s="11" t="n">
        <v>0.3</v>
      </c>
      <c r="O6401" s="12" t="n">
        <v>2082.9</v>
      </c>
      <c r="P6401" s="12" t="n">
        <v>3591.2</v>
      </c>
      <c r="Q6401" s="12" t="n">
        <f aca="false">M6401*P6401*(1-N6401)</f>
        <v>12569.2</v>
      </c>
      <c r="R6401" s="12" t="n">
        <f aca="false">M6401*O6401</f>
        <v>10414.5</v>
      </c>
      <c r="S6401" s="12" t="n">
        <f aca="false">Q6401-R6401</f>
        <v>2154.7</v>
      </c>
      <c r="T6401" s="11" t="n">
        <f aca="false">IFERROR(S6401/Q6401,0)</f>
        <v>0.171426980237406</v>
      </c>
      <c r="U6401" s="13" t="n">
        <f aca="false">F6401-E6401</f>
        <v>12</v>
      </c>
      <c r="V6401" s="13" t="n">
        <f aca="false">G6401-F6401</f>
        <v>4</v>
      </c>
      <c r="W6401" s="13" t="n">
        <f aca="false">G6401-E6401</f>
        <v>16</v>
      </c>
      <c r="X6401" s="10" t="n">
        <f aca="false">YEAR(E6401)</f>
        <v>2020</v>
      </c>
      <c r="Y6401" s="0" t="str">
        <f aca="false">TEXT(E6401,"yyyy-mm")</f>
        <v>2020-06</v>
      </c>
      <c r="Z6401" s="0" t="str">
        <f aca="false">"Q"&amp;ROUNDUP(MONTH(E6401)/3,0)&amp;"-"&amp;YEAR(E6401)</f>
        <v>Q2-2020</v>
      </c>
    </row>
    <row r="6402" customFormat="false" ht="14.25" hidden="false" customHeight="false" outlineLevel="0" collapsed="false">
      <c r="A6402" s="0" t="s">
        <v>6444</v>
      </c>
      <c r="B6402" s="0" t="s">
        <v>38</v>
      </c>
      <c r="C6402" s="0" t="s">
        <v>48</v>
      </c>
      <c r="D6402" s="9" t="n">
        <v>43900</v>
      </c>
      <c r="E6402" s="9" t="n">
        <v>44010</v>
      </c>
      <c r="F6402" s="9" t="n">
        <v>44032</v>
      </c>
      <c r="G6402" s="9" t="n">
        <v>44041</v>
      </c>
      <c r="H6402" s="10" t="s">
        <v>36</v>
      </c>
      <c r="I6402" s="0" t="n">
        <v>16</v>
      </c>
      <c r="J6402" s="0" t="n">
        <v>21</v>
      </c>
      <c r="K6402" s="0" t="n">
        <v>54</v>
      </c>
      <c r="L6402" s="0" t="n">
        <v>46</v>
      </c>
      <c r="M6402" s="0" t="n">
        <v>2</v>
      </c>
      <c r="N6402" s="11" t="n">
        <v>0.15</v>
      </c>
      <c r="O6402" s="12" t="n">
        <v>1995.53</v>
      </c>
      <c r="P6402" s="12" t="n">
        <v>3912.8</v>
      </c>
      <c r="Q6402" s="12" t="n">
        <f aca="false">M6402*P6402*(1-N6402)</f>
        <v>6651.76</v>
      </c>
      <c r="R6402" s="12" t="n">
        <f aca="false">M6402*O6402</f>
        <v>3991.06</v>
      </c>
      <c r="S6402" s="12" t="n">
        <f aca="false">Q6402-R6402</f>
        <v>2660.7</v>
      </c>
      <c r="T6402" s="11" t="n">
        <f aca="false">IFERROR(S6402/Q6402,0)</f>
        <v>0.399999398655393</v>
      </c>
      <c r="U6402" s="13" t="n">
        <f aca="false">F6402-E6402</f>
        <v>22</v>
      </c>
      <c r="V6402" s="13" t="n">
        <f aca="false">G6402-F6402</f>
        <v>9</v>
      </c>
      <c r="W6402" s="13" t="n">
        <f aca="false">G6402-E6402</f>
        <v>31</v>
      </c>
      <c r="X6402" s="10" t="n">
        <f aca="false">YEAR(E6402)</f>
        <v>2020</v>
      </c>
      <c r="Y6402" s="0" t="str">
        <f aca="false">TEXT(E6402,"yyyy-mm")</f>
        <v>2020-06</v>
      </c>
      <c r="Z6402" s="0" t="str">
        <f aca="false">"Q"&amp;ROUNDUP(MONTH(E6402)/3,0)&amp;"-"&amp;YEAR(E6402)</f>
        <v>Q2-2020</v>
      </c>
    </row>
    <row r="6403" customFormat="false" ht="14.25" hidden="false" customHeight="false" outlineLevel="0" collapsed="false">
      <c r="A6403" s="0" t="s">
        <v>6445</v>
      </c>
      <c r="B6403" s="0" t="s">
        <v>38</v>
      </c>
      <c r="C6403" s="0" t="s">
        <v>58</v>
      </c>
      <c r="D6403" s="9" t="n">
        <v>43900</v>
      </c>
      <c r="E6403" s="9" t="n">
        <v>44010</v>
      </c>
      <c r="F6403" s="9" t="n">
        <v>44012</v>
      </c>
      <c r="G6403" s="9" t="n">
        <v>44014</v>
      </c>
      <c r="H6403" s="10" t="s">
        <v>36</v>
      </c>
      <c r="I6403" s="0" t="n">
        <v>19</v>
      </c>
      <c r="J6403" s="0" t="n">
        <v>19</v>
      </c>
      <c r="K6403" s="0" t="n">
        <v>336</v>
      </c>
      <c r="L6403" s="0" t="n">
        <v>25</v>
      </c>
      <c r="M6403" s="0" t="n">
        <v>7</v>
      </c>
      <c r="N6403" s="11" t="n">
        <v>0.075</v>
      </c>
      <c r="O6403" s="12" t="n">
        <v>697.07</v>
      </c>
      <c r="P6403" s="12" t="n">
        <v>1025.1</v>
      </c>
      <c r="Q6403" s="12" t="n">
        <f aca="false">M6403*P6403*(1-N6403)</f>
        <v>6637.5225</v>
      </c>
      <c r="R6403" s="12" t="n">
        <f aca="false">M6403*O6403</f>
        <v>4879.49</v>
      </c>
      <c r="S6403" s="12" t="n">
        <f aca="false">Q6403-R6403</f>
        <v>1758.0325</v>
      </c>
      <c r="T6403" s="11" t="n">
        <f aca="false">IFERROR(S6403/Q6403,0)</f>
        <v>0.264862755644143</v>
      </c>
      <c r="U6403" s="13" t="n">
        <f aca="false">F6403-E6403</f>
        <v>2</v>
      </c>
      <c r="V6403" s="13" t="n">
        <f aca="false">G6403-F6403</f>
        <v>2</v>
      </c>
      <c r="W6403" s="13" t="n">
        <f aca="false">G6403-E6403</f>
        <v>4</v>
      </c>
      <c r="X6403" s="10" t="n">
        <f aca="false">YEAR(E6403)</f>
        <v>2020</v>
      </c>
      <c r="Y6403" s="0" t="str">
        <f aca="false">TEXT(E6403,"yyyy-mm")</f>
        <v>2020-06</v>
      </c>
      <c r="Z6403" s="0" t="str">
        <f aca="false">"Q"&amp;ROUNDUP(MONTH(E6403)/3,0)&amp;"-"&amp;YEAR(E6403)</f>
        <v>Q2-2020</v>
      </c>
    </row>
    <row r="6404" customFormat="false" ht="14.25" hidden="false" customHeight="false" outlineLevel="0" collapsed="false">
      <c r="A6404" s="0" t="s">
        <v>6446</v>
      </c>
      <c r="B6404" s="0" t="s">
        <v>38</v>
      </c>
      <c r="C6404" s="0" t="s">
        <v>39</v>
      </c>
      <c r="D6404" s="9" t="n">
        <v>43900</v>
      </c>
      <c r="E6404" s="9" t="n">
        <v>44010</v>
      </c>
      <c r="F6404" s="9" t="n">
        <v>44013</v>
      </c>
      <c r="G6404" s="9" t="n">
        <v>44021</v>
      </c>
      <c r="H6404" s="10" t="s">
        <v>36</v>
      </c>
      <c r="I6404" s="0" t="n">
        <v>12</v>
      </c>
      <c r="J6404" s="0" t="n">
        <v>17</v>
      </c>
      <c r="K6404" s="0" t="n">
        <v>121</v>
      </c>
      <c r="L6404" s="0" t="n">
        <v>3</v>
      </c>
      <c r="M6404" s="0" t="n">
        <v>3</v>
      </c>
      <c r="N6404" s="11" t="n">
        <v>0.05</v>
      </c>
      <c r="O6404" s="12" t="n">
        <v>379.96</v>
      </c>
      <c r="P6404" s="12" t="n">
        <v>716.9</v>
      </c>
      <c r="Q6404" s="12" t="n">
        <f aca="false">M6404*P6404*(1-N6404)</f>
        <v>2043.165</v>
      </c>
      <c r="R6404" s="12" t="n">
        <f aca="false">M6404*O6404</f>
        <v>1139.88</v>
      </c>
      <c r="S6404" s="12" t="n">
        <f aca="false">Q6404-R6404</f>
        <v>903.285</v>
      </c>
      <c r="T6404" s="11" t="n">
        <f aca="false">IFERROR(S6404/Q6404,0)</f>
        <v>0.442100858227309</v>
      </c>
      <c r="U6404" s="13" t="n">
        <f aca="false">F6404-E6404</f>
        <v>3</v>
      </c>
      <c r="V6404" s="13" t="n">
        <f aca="false">G6404-F6404</f>
        <v>8</v>
      </c>
      <c r="W6404" s="13" t="n">
        <f aca="false">G6404-E6404</f>
        <v>11</v>
      </c>
      <c r="X6404" s="10" t="n">
        <f aca="false">YEAR(E6404)</f>
        <v>2020</v>
      </c>
      <c r="Y6404" s="0" t="str">
        <f aca="false">TEXT(E6404,"yyyy-mm")</f>
        <v>2020-06</v>
      </c>
      <c r="Z6404" s="0" t="str">
        <f aca="false">"Q"&amp;ROUNDUP(MONTH(E6404)/3,0)&amp;"-"&amp;YEAR(E6404)</f>
        <v>Q2-2020</v>
      </c>
    </row>
    <row r="6405" customFormat="false" ht="14.25" hidden="false" customHeight="false" outlineLevel="0" collapsed="false">
      <c r="A6405" s="0" t="s">
        <v>6447</v>
      </c>
      <c r="B6405" s="0" t="s">
        <v>34</v>
      </c>
      <c r="C6405" s="0" t="s">
        <v>39</v>
      </c>
      <c r="D6405" s="9" t="n">
        <v>43900</v>
      </c>
      <c r="E6405" s="9" t="n">
        <v>44010</v>
      </c>
      <c r="F6405" s="9" t="n">
        <v>44037</v>
      </c>
      <c r="G6405" s="9" t="n">
        <v>44047</v>
      </c>
      <c r="H6405" s="10" t="s">
        <v>36</v>
      </c>
      <c r="I6405" s="0" t="n">
        <v>8</v>
      </c>
      <c r="J6405" s="0" t="n">
        <v>41</v>
      </c>
      <c r="K6405" s="0" t="n">
        <v>136</v>
      </c>
      <c r="L6405" s="0" t="n">
        <v>28</v>
      </c>
      <c r="M6405" s="0" t="n">
        <v>3</v>
      </c>
      <c r="N6405" s="11" t="n">
        <v>0.075</v>
      </c>
      <c r="O6405" s="12" t="n">
        <v>2049.33</v>
      </c>
      <c r="P6405" s="12" t="n">
        <v>2807.3</v>
      </c>
      <c r="Q6405" s="12" t="n">
        <f aca="false">M6405*P6405*(1-N6405)</f>
        <v>7790.2575</v>
      </c>
      <c r="R6405" s="12" t="n">
        <f aca="false">M6405*O6405</f>
        <v>6147.99</v>
      </c>
      <c r="S6405" s="12" t="n">
        <f aca="false">Q6405-R6405</f>
        <v>1642.2675</v>
      </c>
      <c r="T6405" s="11" t="n">
        <f aca="false">IFERROR(S6405/Q6405,0)</f>
        <v>0.210810425714426</v>
      </c>
      <c r="U6405" s="13" t="n">
        <f aca="false">F6405-E6405</f>
        <v>27</v>
      </c>
      <c r="V6405" s="13" t="n">
        <f aca="false">G6405-F6405</f>
        <v>10</v>
      </c>
      <c r="W6405" s="13" t="n">
        <f aca="false">G6405-E6405</f>
        <v>37</v>
      </c>
      <c r="X6405" s="10" t="n">
        <f aca="false">YEAR(E6405)</f>
        <v>2020</v>
      </c>
      <c r="Y6405" s="0" t="str">
        <f aca="false">TEXT(E6405,"yyyy-mm")</f>
        <v>2020-06</v>
      </c>
      <c r="Z6405" s="0" t="str">
        <f aca="false">"Q"&amp;ROUNDUP(MONTH(E6405)/3,0)&amp;"-"&amp;YEAR(E6405)</f>
        <v>Q2-2020</v>
      </c>
    </row>
    <row r="6406" customFormat="false" ht="14.25" hidden="false" customHeight="false" outlineLevel="0" collapsed="false">
      <c r="A6406" s="0" t="s">
        <v>6448</v>
      </c>
      <c r="B6406" s="0" t="s">
        <v>41</v>
      </c>
      <c r="C6406" s="0" t="s">
        <v>48</v>
      </c>
      <c r="D6406" s="9" t="n">
        <v>43900</v>
      </c>
      <c r="E6406" s="9" t="n">
        <v>44011</v>
      </c>
      <c r="F6406" s="9" t="n">
        <v>44026</v>
      </c>
      <c r="G6406" s="9" t="n">
        <v>44036</v>
      </c>
      <c r="H6406" s="10" t="s">
        <v>36</v>
      </c>
      <c r="I6406" s="0" t="n">
        <v>21</v>
      </c>
      <c r="J6406" s="0" t="n">
        <v>29</v>
      </c>
      <c r="K6406" s="0" t="n">
        <v>28</v>
      </c>
      <c r="L6406" s="0" t="n">
        <v>21</v>
      </c>
      <c r="M6406" s="0" t="n">
        <v>2</v>
      </c>
      <c r="N6406" s="11" t="n">
        <v>0.075</v>
      </c>
      <c r="O6406" s="12" t="n">
        <v>3241.73</v>
      </c>
      <c r="P6406" s="12" t="n">
        <v>3859.2</v>
      </c>
      <c r="Q6406" s="12" t="n">
        <f aca="false">M6406*P6406*(1-N6406)</f>
        <v>7139.52</v>
      </c>
      <c r="R6406" s="12" t="n">
        <f aca="false">M6406*O6406</f>
        <v>6483.46</v>
      </c>
      <c r="S6406" s="12" t="n">
        <f aca="false">Q6406-R6406</f>
        <v>656.06</v>
      </c>
      <c r="T6406" s="11" t="n">
        <f aca="false">IFERROR(S6406/Q6406,0)</f>
        <v>0.0918913316301377</v>
      </c>
      <c r="U6406" s="13" t="n">
        <f aca="false">F6406-E6406</f>
        <v>15</v>
      </c>
      <c r="V6406" s="13" t="n">
        <f aca="false">G6406-F6406</f>
        <v>10</v>
      </c>
      <c r="W6406" s="13" t="n">
        <f aca="false">G6406-E6406</f>
        <v>25</v>
      </c>
      <c r="X6406" s="10" t="n">
        <f aca="false">YEAR(E6406)</f>
        <v>2020</v>
      </c>
      <c r="Y6406" s="0" t="str">
        <f aca="false">TEXT(E6406,"yyyy-mm")</f>
        <v>2020-06</v>
      </c>
      <c r="Z6406" s="0" t="str">
        <f aca="false">"Q"&amp;ROUNDUP(MONTH(E6406)/3,0)&amp;"-"&amp;YEAR(E6406)</f>
        <v>Q2-2020</v>
      </c>
    </row>
    <row r="6407" customFormat="false" ht="14.25" hidden="false" customHeight="false" outlineLevel="0" collapsed="false">
      <c r="A6407" s="0" t="s">
        <v>6449</v>
      </c>
      <c r="B6407" s="0" t="s">
        <v>43</v>
      </c>
      <c r="C6407" s="0" t="s">
        <v>39</v>
      </c>
      <c r="D6407" s="9" t="n">
        <v>43900</v>
      </c>
      <c r="E6407" s="9" t="n">
        <v>44011</v>
      </c>
      <c r="F6407" s="9" t="n">
        <v>44031</v>
      </c>
      <c r="G6407" s="9" t="n">
        <v>44033</v>
      </c>
      <c r="H6407" s="10" t="s">
        <v>36</v>
      </c>
      <c r="I6407" s="0" t="n">
        <v>28</v>
      </c>
      <c r="J6407" s="0" t="n">
        <v>12</v>
      </c>
      <c r="K6407" s="0" t="n">
        <v>150</v>
      </c>
      <c r="L6407" s="0" t="n">
        <v>35</v>
      </c>
      <c r="M6407" s="0" t="n">
        <v>3</v>
      </c>
      <c r="N6407" s="11" t="n">
        <v>0.05</v>
      </c>
      <c r="O6407" s="12" t="n">
        <v>4433.26</v>
      </c>
      <c r="P6407" s="12" t="n">
        <v>6157.3</v>
      </c>
      <c r="Q6407" s="12" t="n">
        <f aca="false">M6407*P6407*(1-N6407)</f>
        <v>17548.305</v>
      </c>
      <c r="R6407" s="12" t="n">
        <f aca="false">M6407*O6407</f>
        <v>13299.78</v>
      </c>
      <c r="S6407" s="12" t="n">
        <f aca="false">Q6407-R6407</f>
        <v>4248.525</v>
      </c>
      <c r="T6407" s="11" t="n">
        <f aca="false">IFERROR(S6407/Q6407,0)</f>
        <v>0.242104579331166</v>
      </c>
      <c r="U6407" s="13" t="n">
        <f aca="false">F6407-E6407</f>
        <v>20</v>
      </c>
      <c r="V6407" s="13" t="n">
        <f aca="false">G6407-F6407</f>
        <v>2</v>
      </c>
      <c r="W6407" s="13" t="n">
        <f aca="false">G6407-E6407</f>
        <v>22</v>
      </c>
      <c r="X6407" s="10" t="n">
        <f aca="false">YEAR(E6407)</f>
        <v>2020</v>
      </c>
      <c r="Y6407" s="0" t="str">
        <f aca="false">TEXT(E6407,"yyyy-mm")</f>
        <v>2020-06</v>
      </c>
      <c r="Z6407" s="0" t="str">
        <f aca="false">"Q"&amp;ROUNDUP(MONTH(E6407)/3,0)&amp;"-"&amp;YEAR(E6407)</f>
        <v>Q2-2020</v>
      </c>
    </row>
    <row r="6408" customFormat="false" ht="14.25" hidden="false" customHeight="false" outlineLevel="0" collapsed="false">
      <c r="A6408" s="0" t="s">
        <v>6450</v>
      </c>
      <c r="B6408" s="0" t="s">
        <v>34</v>
      </c>
      <c r="C6408" s="0" t="s">
        <v>39</v>
      </c>
      <c r="D6408" s="9" t="n">
        <v>43900</v>
      </c>
      <c r="E6408" s="9" t="n">
        <v>44011</v>
      </c>
      <c r="F6408" s="9" t="n">
        <v>44031</v>
      </c>
      <c r="G6408" s="9" t="n">
        <v>44037</v>
      </c>
      <c r="H6408" s="10" t="s">
        <v>36</v>
      </c>
      <c r="I6408" s="0" t="n">
        <v>1</v>
      </c>
      <c r="J6408" s="0" t="n">
        <v>5</v>
      </c>
      <c r="K6408" s="0" t="n">
        <v>94</v>
      </c>
      <c r="L6408" s="0" t="n">
        <v>38</v>
      </c>
      <c r="M6408" s="0" t="n">
        <v>1</v>
      </c>
      <c r="N6408" s="11" t="n">
        <v>0.15</v>
      </c>
      <c r="O6408" s="12" t="n">
        <v>643.87</v>
      </c>
      <c r="P6408" s="12" t="n">
        <v>1038.5</v>
      </c>
      <c r="Q6408" s="12" t="n">
        <f aca="false">M6408*P6408*(1-N6408)</f>
        <v>882.725</v>
      </c>
      <c r="R6408" s="12" t="n">
        <f aca="false">M6408*O6408</f>
        <v>643.87</v>
      </c>
      <c r="S6408" s="12" t="n">
        <f aca="false">Q6408-R6408</f>
        <v>238.855</v>
      </c>
      <c r="T6408" s="11" t="n">
        <f aca="false">IFERROR(S6408/Q6408,0)</f>
        <v>0.270588235294118</v>
      </c>
      <c r="U6408" s="13" t="n">
        <f aca="false">F6408-E6408</f>
        <v>20</v>
      </c>
      <c r="V6408" s="13" t="n">
        <f aca="false">G6408-F6408</f>
        <v>6</v>
      </c>
      <c r="W6408" s="13" t="n">
        <f aca="false">G6408-E6408</f>
        <v>26</v>
      </c>
      <c r="X6408" s="10" t="n">
        <f aca="false">YEAR(E6408)</f>
        <v>2020</v>
      </c>
      <c r="Y6408" s="0" t="str">
        <f aca="false">TEXT(E6408,"yyyy-mm")</f>
        <v>2020-06</v>
      </c>
      <c r="Z6408" s="0" t="str">
        <f aca="false">"Q"&amp;ROUNDUP(MONTH(E6408)/3,0)&amp;"-"&amp;YEAR(E6408)</f>
        <v>Q2-2020</v>
      </c>
    </row>
    <row r="6409" customFormat="false" ht="14.25" hidden="false" customHeight="false" outlineLevel="0" collapsed="false">
      <c r="A6409" s="0" t="s">
        <v>6451</v>
      </c>
      <c r="B6409" s="0" t="s">
        <v>41</v>
      </c>
      <c r="C6409" s="0" t="s">
        <v>35</v>
      </c>
      <c r="D6409" s="9" t="n">
        <v>43900</v>
      </c>
      <c r="E6409" s="9" t="n">
        <v>44011</v>
      </c>
      <c r="F6409" s="9" t="n">
        <v>44035</v>
      </c>
      <c r="G6409" s="9" t="n">
        <v>44038</v>
      </c>
      <c r="H6409" s="10" t="s">
        <v>36</v>
      </c>
      <c r="I6409" s="0" t="n">
        <v>22</v>
      </c>
      <c r="J6409" s="0" t="n">
        <v>48</v>
      </c>
      <c r="K6409" s="0" t="n">
        <v>228</v>
      </c>
      <c r="L6409" s="0" t="n">
        <v>20</v>
      </c>
      <c r="M6409" s="0" t="n">
        <v>1</v>
      </c>
      <c r="N6409" s="11" t="n">
        <v>0.05</v>
      </c>
      <c r="O6409" s="12" t="n">
        <v>768.22</v>
      </c>
      <c r="P6409" s="12" t="n">
        <v>984.9</v>
      </c>
      <c r="Q6409" s="12" t="n">
        <f aca="false">M6409*P6409*(1-N6409)</f>
        <v>935.655</v>
      </c>
      <c r="R6409" s="12" t="n">
        <f aca="false">M6409*O6409</f>
        <v>768.22</v>
      </c>
      <c r="S6409" s="12" t="n">
        <f aca="false">Q6409-R6409</f>
        <v>167.435</v>
      </c>
      <c r="T6409" s="11" t="n">
        <f aca="false">IFERROR(S6409/Q6409,0)</f>
        <v>0.178949505961065</v>
      </c>
      <c r="U6409" s="13" t="n">
        <f aca="false">F6409-E6409</f>
        <v>24</v>
      </c>
      <c r="V6409" s="13" t="n">
        <f aca="false">G6409-F6409</f>
        <v>3</v>
      </c>
      <c r="W6409" s="13" t="n">
        <f aca="false">G6409-E6409</f>
        <v>27</v>
      </c>
      <c r="X6409" s="10" t="n">
        <f aca="false">YEAR(E6409)</f>
        <v>2020</v>
      </c>
      <c r="Y6409" s="0" t="str">
        <f aca="false">TEXT(E6409,"yyyy-mm")</f>
        <v>2020-06</v>
      </c>
      <c r="Z6409" s="0" t="str">
        <f aca="false">"Q"&amp;ROUNDUP(MONTH(E6409)/3,0)&amp;"-"&amp;YEAR(E6409)</f>
        <v>Q2-2020</v>
      </c>
    </row>
    <row r="6410" customFormat="false" ht="14.25" hidden="false" customHeight="false" outlineLevel="0" collapsed="false">
      <c r="A6410" s="0" t="s">
        <v>6452</v>
      </c>
      <c r="B6410" s="0" t="s">
        <v>38</v>
      </c>
      <c r="C6410" s="0" t="s">
        <v>39</v>
      </c>
      <c r="D6410" s="9" t="n">
        <v>43900</v>
      </c>
      <c r="E6410" s="9" t="n">
        <v>44011</v>
      </c>
      <c r="F6410" s="9" t="n">
        <v>44034</v>
      </c>
      <c r="G6410" s="9" t="n">
        <v>44035</v>
      </c>
      <c r="H6410" s="10" t="s">
        <v>36</v>
      </c>
      <c r="I6410" s="0" t="n">
        <v>16</v>
      </c>
      <c r="J6410" s="0" t="n">
        <v>11</v>
      </c>
      <c r="K6410" s="0" t="n">
        <v>185</v>
      </c>
      <c r="L6410" s="0" t="n">
        <v>6</v>
      </c>
      <c r="M6410" s="0" t="n">
        <v>8</v>
      </c>
      <c r="N6410" s="11" t="n">
        <v>0.4</v>
      </c>
      <c r="O6410" s="12" t="n">
        <v>572.25</v>
      </c>
      <c r="P6410" s="12" t="n">
        <v>783.9</v>
      </c>
      <c r="Q6410" s="12" t="n">
        <f aca="false">M6410*P6410*(1-N6410)</f>
        <v>3762.72</v>
      </c>
      <c r="R6410" s="12" t="n">
        <f aca="false">M6410*O6410</f>
        <v>4578</v>
      </c>
      <c r="S6410" s="12" t="n">
        <f aca="false">Q6410-R6410</f>
        <v>-815.28</v>
      </c>
      <c r="T6410" s="11" t="n">
        <f aca="false">IFERROR(S6410/Q6410,0)</f>
        <v>-0.216673045031254</v>
      </c>
      <c r="U6410" s="13" t="n">
        <f aca="false">F6410-E6410</f>
        <v>23</v>
      </c>
      <c r="V6410" s="13" t="n">
        <f aca="false">G6410-F6410</f>
        <v>1</v>
      </c>
      <c r="W6410" s="13" t="n">
        <f aca="false">G6410-E6410</f>
        <v>24</v>
      </c>
      <c r="X6410" s="10" t="n">
        <f aca="false">YEAR(E6410)</f>
        <v>2020</v>
      </c>
      <c r="Y6410" s="0" t="str">
        <f aca="false">TEXT(E6410,"yyyy-mm")</f>
        <v>2020-06</v>
      </c>
      <c r="Z6410" s="0" t="str">
        <f aca="false">"Q"&amp;ROUNDUP(MONTH(E6410)/3,0)&amp;"-"&amp;YEAR(E6410)</f>
        <v>Q2-2020</v>
      </c>
    </row>
    <row r="6411" customFormat="false" ht="14.25" hidden="false" customHeight="false" outlineLevel="0" collapsed="false">
      <c r="A6411" s="0" t="s">
        <v>6453</v>
      </c>
      <c r="B6411" s="0" t="s">
        <v>41</v>
      </c>
      <c r="C6411" s="0" t="s">
        <v>46</v>
      </c>
      <c r="D6411" s="9" t="n">
        <v>43900</v>
      </c>
      <c r="E6411" s="9" t="n">
        <v>44012</v>
      </c>
      <c r="F6411" s="9" t="n">
        <v>44033</v>
      </c>
      <c r="G6411" s="9" t="n">
        <v>44042</v>
      </c>
      <c r="H6411" s="10" t="s">
        <v>36</v>
      </c>
      <c r="I6411" s="0" t="n">
        <v>22</v>
      </c>
      <c r="J6411" s="0" t="n">
        <v>17</v>
      </c>
      <c r="K6411" s="0" t="n">
        <v>312</v>
      </c>
      <c r="L6411" s="0" t="n">
        <v>26</v>
      </c>
      <c r="M6411" s="0" t="n">
        <v>4</v>
      </c>
      <c r="N6411" s="11" t="n">
        <v>0.075</v>
      </c>
      <c r="O6411" s="12" t="n">
        <v>157.12</v>
      </c>
      <c r="P6411" s="12" t="n">
        <v>234.5</v>
      </c>
      <c r="Q6411" s="12" t="n">
        <f aca="false">M6411*P6411*(1-N6411)</f>
        <v>867.65</v>
      </c>
      <c r="R6411" s="12" t="n">
        <f aca="false">M6411*O6411</f>
        <v>628.48</v>
      </c>
      <c r="S6411" s="12" t="n">
        <f aca="false">Q6411-R6411</f>
        <v>239.17</v>
      </c>
      <c r="T6411" s="11" t="n">
        <f aca="false">IFERROR(S6411/Q6411,0)</f>
        <v>0.275652624906356</v>
      </c>
      <c r="U6411" s="13" t="n">
        <f aca="false">F6411-E6411</f>
        <v>21</v>
      </c>
      <c r="V6411" s="13" t="n">
        <f aca="false">G6411-F6411</f>
        <v>9</v>
      </c>
      <c r="W6411" s="13" t="n">
        <f aca="false">G6411-E6411</f>
        <v>30</v>
      </c>
      <c r="X6411" s="10" t="n">
        <f aca="false">YEAR(E6411)</f>
        <v>2020</v>
      </c>
      <c r="Y6411" s="0" t="str">
        <f aca="false">TEXT(E6411,"yyyy-mm")</f>
        <v>2020-06</v>
      </c>
      <c r="Z6411" s="0" t="str">
        <f aca="false">"Q"&amp;ROUNDUP(MONTH(E6411)/3,0)&amp;"-"&amp;YEAR(E6411)</f>
        <v>Q2-2020</v>
      </c>
    </row>
    <row r="6412" customFormat="false" ht="14.25" hidden="false" customHeight="false" outlineLevel="0" collapsed="false">
      <c r="A6412" s="0" t="s">
        <v>6454</v>
      </c>
      <c r="B6412" s="0" t="s">
        <v>34</v>
      </c>
      <c r="C6412" s="0" t="s">
        <v>48</v>
      </c>
      <c r="D6412" s="9" t="n">
        <v>43900</v>
      </c>
      <c r="E6412" s="9" t="n">
        <v>44012</v>
      </c>
      <c r="F6412" s="9" t="n">
        <v>44018</v>
      </c>
      <c r="G6412" s="9" t="n">
        <v>44021</v>
      </c>
      <c r="H6412" s="10" t="s">
        <v>36</v>
      </c>
      <c r="I6412" s="0" t="n">
        <v>4</v>
      </c>
      <c r="J6412" s="0" t="n">
        <v>45</v>
      </c>
      <c r="K6412" s="0" t="n">
        <v>6</v>
      </c>
      <c r="L6412" s="0" t="n">
        <v>3</v>
      </c>
      <c r="M6412" s="0" t="n">
        <v>3</v>
      </c>
      <c r="N6412" s="11" t="n">
        <v>0.1</v>
      </c>
      <c r="O6412" s="12" t="n">
        <v>1873.86</v>
      </c>
      <c r="P6412" s="12" t="n">
        <v>2465.6</v>
      </c>
      <c r="Q6412" s="12" t="n">
        <f aca="false">M6412*P6412*(1-N6412)</f>
        <v>6657.12</v>
      </c>
      <c r="R6412" s="12" t="n">
        <f aca="false">M6412*O6412</f>
        <v>5621.58</v>
      </c>
      <c r="S6412" s="12" t="n">
        <f aca="false">Q6412-R6412</f>
        <v>1035.54</v>
      </c>
      <c r="T6412" s="11" t="n">
        <f aca="false">IFERROR(S6412/Q6412,0)</f>
        <v>0.155553752974259</v>
      </c>
      <c r="U6412" s="13" t="n">
        <f aca="false">F6412-E6412</f>
        <v>6</v>
      </c>
      <c r="V6412" s="13" t="n">
        <f aca="false">G6412-F6412</f>
        <v>3</v>
      </c>
      <c r="W6412" s="13" t="n">
        <f aca="false">G6412-E6412</f>
        <v>9</v>
      </c>
      <c r="X6412" s="10" t="n">
        <f aca="false">YEAR(E6412)</f>
        <v>2020</v>
      </c>
      <c r="Y6412" s="0" t="str">
        <f aca="false">TEXT(E6412,"yyyy-mm")</f>
        <v>2020-06</v>
      </c>
      <c r="Z6412" s="0" t="str">
        <f aca="false">"Q"&amp;ROUNDUP(MONTH(E6412)/3,0)&amp;"-"&amp;YEAR(E6412)</f>
        <v>Q2-2020</v>
      </c>
    </row>
    <row r="6413" customFormat="false" ht="14.25" hidden="false" customHeight="false" outlineLevel="0" collapsed="false">
      <c r="A6413" s="0" t="s">
        <v>6455</v>
      </c>
      <c r="B6413" s="0" t="s">
        <v>34</v>
      </c>
      <c r="C6413" s="0" t="s">
        <v>39</v>
      </c>
      <c r="D6413" s="9" t="n">
        <v>43900</v>
      </c>
      <c r="E6413" s="9" t="n">
        <v>44012</v>
      </c>
      <c r="F6413" s="9" t="n">
        <v>44023</v>
      </c>
      <c r="G6413" s="9" t="n">
        <v>44032</v>
      </c>
      <c r="H6413" s="10" t="s">
        <v>36</v>
      </c>
      <c r="I6413" s="0" t="n">
        <v>8</v>
      </c>
      <c r="J6413" s="0" t="n">
        <v>22</v>
      </c>
      <c r="K6413" s="0" t="n">
        <v>124</v>
      </c>
      <c r="L6413" s="0" t="n">
        <v>39</v>
      </c>
      <c r="M6413" s="0" t="n">
        <v>1</v>
      </c>
      <c r="N6413" s="11" t="n">
        <v>0.2</v>
      </c>
      <c r="O6413" s="12" t="n">
        <v>603</v>
      </c>
      <c r="P6413" s="12" t="n">
        <v>1005</v>
      </c>
      <c r="Q6413" s="12" t="n">
        <f aca="false">M6413*P6413*(1-N6413)</f>
        <v>804</v>
      </c>
      <c r="R6413" s="12" t="n">
        <f aca="false">M6413*O6413</f>
        <v>603</v>
      </c>
      <c r="S6413" s="12" t="n">
        <f aca="false">Q6413-R6413</f>
        <v>201</v>
      </c>
      <c r="T6413" s="11" t="n">
        <f aca="false">IFERROR(S6413/Q6413,0)</f>
        <v>0.25</v>
      </c>
      <c r="U6413" s="13" t="n">
        <f aca="false">F6413-E6413</f>
        <v>11</v>
      </c>
      <c r="V6413" s="13" t="n">
        <f aca="false">G6413-F6413</f>
        <v>9</v>
      </c>
      <c r="W6413" s="13" t="n">
        <f aca="false">G6413-E6413</f>
        <v>20</v>
      </c>
      <c r="X6413" s="10" t="n">
        <f aca="false">YEAR(E6413)</f>
        <v>2020</v>
      </c>
      <c r="Y6413" s="0" t="str">
        <f aca="false">TEXT(E6413,"yyyy-mm")</f>
        <v>2020-06</v>
      </c>
      <c r="Z6413" s="0" t="str">
        <f aca="false">"Q"&amp;ROUNDUP(MONTH(E6413)/3,0)&amp;"-"&amp;YEAR(E6413)</f>
        <v>Q2-2020</v>
      </c>
    </row>
    <row r="6414" customFormat="false" ht="14.25" hidden="false" customHeight="false" outlineLevel="0" collapsed="false">
      <c r="A6414" s="0" t="s">
        <v>6456</v>
      </c>
      <c r="B6414" s="0" t="s">
        <v>38</v>
      </c>
      <c r="C6414" s="0" t="s">
        <v>35</v>
      </c>
      <c r="D6414" s="9" t="n">
        <v>43900</v>
      </c>
      <c r="E6414" s="9" t="n">
        <v>44012</v>
      </c>
      <c r="F6414" s="9" t="n">
        <v>44022</v>
      </c>
      <c r="G6414" s="9" t="n">
        <v>44025</v>
      </c>
      <c r="H6414" s="10" t="s">
        <v>36</v>
      </c>
      <c r="I6414" s="0" t="n">
        <v>20</v>
      </c>
      <c r="J6414" s="0" t="n">
        <v>14</v>
      </c>
      <c r="K6414" s="0" t="n">
        <v>224</v>
      </c>
      <c r="L6414" s="0" t="n">
        <v>27</v>
      </c>
      <c r="M6414" s="0" t="n">
        <v>3</v>
      </c>
      <c r="N6414" s="11" t="n">
        <v>0.075</v>
      </c>
      <c r="O6414" s="12" t="n">
        <v>718.24</v>
      </c>
      <c r="P6414" s="12" t="n">
        <v>1072</v>
      </c>
      <c r="Q6414" s="12" t="n">
        <f aca="false">M6414*P6414*(1-N6414)</f>
        <v>2974.8</v>
      </c>
      <c r="R6414" s="12" t="n">
        <f aca="false">M6414*O6414</f>
        <v>2154.72</v>
      </c>
      <c r="S6414" s="12" t="n">
        <f aca="false">Q6414-R6414</f>
        <v>820.08</v>
      </c>
      <c r="T6414" s="11" t="n">
        <f aca="false">IFERROR(S6414/Q6414,0)</f>
        <v>0.275675675675676</v>
      </c>
      <c r="U6414" s="13" t="n">
        <f aca="false">F6414-E6414</f>
        <v>10</v>
      </c>
      <c r="V6414" s="13" t="n">
        <f aca="false">G6414-F6414</f>
        <v>3</v>
      </c>
      <c r="W6414" s="13" t="n">
        <f aca="false">G6414-E6414</f>
        <v>13</v>
      </c>
      <c r="X6414" s="10" t="n">
        <f aca="false">YEAR(E6414)</f>
        <v>2020</v>
      </c>
      <c r="Y6414" s="0" t="str">
        <f aca="false">TEXT(E6414,"yyyy-mm")</f>
        <v>2020-06</v>
      </c>
      <c r="Z6414" s="0" t="str">
        <f aca="false">"Q"&amp;ROUNDUP(MONTH(E6414)/3,0)&amp;"-"&amp;YEAR(E6414)</f>
        <v>Q2-2020</v>
      </c>
    </row>
    <row r="6415" customFormat="false" ht="14.25" hidden="false" customHeight="false" outlineLevel="0" collapsed="false">
      <c r="A6415" s="0" t="s">
        <v>6457</v>
      </c>
      <c r="B6415" s="0" t="s">
        <v>38</v>
      </c>
      <c r="C6415" s="0" t="s">
        <v>48</v>
      </c>
      <c r="D6415" s="9" t="n">
        <v>43900</v>
      </c>
      <c r="E6415" s="9" t="n">
        <v>44012</v>
      </c>
      <c r="F6415" s="9" t="n">
        <v>44022</v>
      </c>
      <c r="G6415" s="9" t="n">
        <v>44027</v>
      </c>
      <c r="H6415" s="10" t="s">
        <v>36</v>
      </c>
      <c r="I6415" s="0" t="n">
        <v>18</v>
      </c>
      <c r="J6415" s="0" t="n">
        <v>36</v>
      </c>
      <c r="K6415" s="0" t="n">
        <v>2</v>
      </c>
      <c r="L6415" s="0" t="n">
        <v>18</v>
      </c>
      <c r="M6415" s="0" t="n">
        <v>6</v>
      </c>
      <c r="N6415" s="11" t="n">
        <v>0.1</v>
      </c>
      <c r="O6415" s="12" t="n">
        <v>431.48</v>
      </c>
      <c r="P6415" s="12" t="n">
        <v>1078.7</v>
      </c>
      <c r="Q6415" s="12" t="n">
        <f aca="false">M6415*P6415*(1-N6415)</f>
        <v>5824.98</v>
      </c>
      <c r="R6415" s="12" t="n">
        <f aca="false">M6415*O6415</f>
        <v>2588.88</v>
      </c>
      <c r="S6415" s="12" t="n">
        <f aca="false">Q6415-R6415</f>
        <v>3236.1</v>
      </c>
      <c r="T6415" s="11" t="n">
        <f aca="false">IFERROR(S6415/Q6415,0)</f>
        <v>0.555555555555556</v>
      </c>
      <c r="U6415" s="13" t="n">
        <f aca="false">F6415-E6415</f>
        <v>10</v>
      </c>
      <c r="V6415" s="13" t="n">
        <f aca="false">G6415-F6415</f>
        <v>5</v>
      </c>
      <c r="W6415" s="13" t="n">
        <f aca="false">G6415-E6415</f>
        <v>15</v>
      </c>
      <c r="X6415" s="10" t="n">
        <f aca="false">YEAR(E6415)</f>
        <v>2020</v>
      </c>
      <c r="Y6415" s="0" t="str">
        <f aca="false">TEXT(E6415,"yyyy-mm")</f>
        <v>2020-06</v>
      </c>
      <c r="Z6415" s="0" t="str">
        <f aca="false">"Q"&amp;ROUNDUP(MONTH(E6415)/3,0)&amp;"-"&amp;YEAR(E6415)</f>
        <v>Q2-2020</v>
      </c>
    </row>
    <row r="6416" customFormat="false" ht="14.25" hidden="false" customHeight="false" outlineLevel="0" collapsed="false">
      <c r="A6416" s="0" t="s">
        <v>6458</v>
      </c>
      <c r="B6416" s="0" t="s">
        <v>34</v>
      </c>
      <c r="C6416" s="0" t="s">
        <v>39</v>
      </c>
      <c r="D6416" s="9" t="n">
        <v>43900</v>
      </c>
      <c r="E6416" s="9" t="n">
        <v>44012</v>
      </c>
      <c r="F6416" s="9" t="n">
        <v>44025</v>
      </c>
      <c r="G6416" s="9" t="n">
        <v>44028</v>
      </c>
      <c r="H6416" s="10" t="s">
        <v>36</v>
      </c>
      <c r="I6416" s="0" t="n">
        <v>5</v>
      </c>
      <c r="J6416" s="0" t="n">
        <v>12</v>
      </c>
      <c r="K6416" s="0" t="n">
        <v>137</v>
      </c>
      <c r="L6416" s="0" t="n">
        <v>17</v>
      </c>
      <c r="M6416" s="0" t="n">
        <v>2</v>
      </c>
      <c r="N6416" s="11" t="n">
        <v>0.15</v>
      </c>
      <c r="O6416" s="12" t="n">
        <v>744.3</v>
      </c>
      <c r="P6416" s="12" t="n">
        <v>1078.7</v>
      </c>
      <c r="Q6416" s="12" t="n">
        <f aca="false">M6416*P6416*(1-N6416)</f>
        <v>1833.79</v>
      </c>
      <c r="R6416" s="12" t="n">
        <f aca="false">M6416*O6416</f>
        <v>1488.6</v>
      </c>
      <c r="S6416" s="12" t="n">
        <f aca="false">Q6416-R6416</f>
        <v>345.19</v>
      </c>
      <c r="T6416" s="11" t="n">
        <f aca="false">IFERROR(S6416/Q6416,0)</f>
        <v>0.188238566029916</v>
      </c>
      <c r="U6416" s="13" t="n">
        <f aca="false">F6416-E6416</f>
        <v>13</v>
      </c>
      <c r="V6416" s="13" t="n">
        <f aca="false">G6416-F6416</f>
        <v>3</v>
      </c>
      <c r="W6416" s="13" t="n">
        <f aca="false">G6416-E6416</f>
        <v>16</v>
      </c>
      <c r="X6416" s="10" t="n">
        <f aca="false">YEAR(E6416)</f>
        <v>2020</v>
      </c>
      <c r="Y6416" s="0" t="str">
        <f aca="false">TEXT(E6416,"yyyy-mm")</f>
        <v>2020-06</v>
      </c>
      <c r="Z6416" s="0" t="str">
        <f aca="false">"Q"&amp;ROUNDUP(MONTH(E6416)/3,0)&amp;"-"&amp;YEAR(E6416)</f>
        <v>Q2-2020</v>
      </c>
    </row>
    <row r="6417" customFormat="false" ht="14.25" hidden="false" customHeight="false" outlineLevel="0" collapsed="false">
      <c r="A6417" s="0" t="s">
        <v>6459</v>
      </c>
      <c r="B6417" s="0" t="s">
        <v>38</v>
      </c>
      <c r="C6417" s="0" t="s">
        <v>48</v>
      </c>
      <c r="D6417" s="9" t="n">
        <v>43900</v>
      </c>
      <c r="E6417" s="9" t="n">
        <v>44012</v>
      </c>
      <c r="F6417" s="9" t="n">
        <v>44018</v>
      </c>
      <c r="G6417" s="9" t="n">
        <v>44021</v>
      </c>
      <c r="H6417" s="10" t="s">
        <v>36</v>
      </c>
      <c r="I6417" s="0" t="n">
        <v>18</v>
      </c>
      <c r="J6417" s="0" t="n">
        <v>6</v>
      </c>
      <c r="K6417" s="0" t="n">
        <v>18</v>
      </c>
      <c r="L6417" s="0" t="n">
        <v>39</v>
      </c>
      <c r="M6417" s="0" t="n">
        <v>6</v>
      </c>
      <c r="N6417" s="11" t="n">
        <v>0.075</v>
      </c>
      <c r="O6417" s="12" t="n">
        <v>1447.74</v>
      </c>
      <c r="P6417" s="12" t="n">
        <v>1956.4</v>
      </c>
      <c r="Q6417" s="12" t="n">
        <f aca="false">M6417*P6417*(1-N6417)</f>
        <v>10858.02</v>
      </c>
      <c r="R6417" s="12" t="n">
        <f aca="false">M6417*O6417</f>
        <v>8686.44</v>
      </c>
      <c r="S6417" s="12" t="n">
        <f aca="false">Q6417-R6417</f>
        <v>2171.58</v>
      </c>
      <c r="T6417" s="11" t="n">
        <f aca="false">IFERROR(S6417/Q6417,0)</f>
        <v>0.199997789652257</v>
      </c>
      <c r="U6417" s="13" t="n">
        <f aca="false">F6417-E6417</f>
        <v>6</v>
      </c>
      <c r="V6417" s="13" t="n">
        <f aca="false">G6417-F6417</f>
        <v>3</v>
      </c>
      <c r="W6417" s="13" t="n">
        <f aca="false">G6417-E6417</f>
        <v>9</v>
      </c>
      <c r="X6417" s="10" t="n">
        <f aca="false">YEAR(E6417)</f>
        <v>2020</v>
      </c>
      <c r="Y6417" s="0" t="str">
        <f aca="false">TEXT(E6417,"yyyy-mm")</f>
        <v>2020-06</v>
      </c>
      <c r="Z6417" s="0" t="str">
        <f aca="false">"Q"&amp;ROUNDUP(MONTH(E6417)/3,0)&amp;"-"&amp;YEAR(E6417)</f>
        <v>Q2-2020</v>
      </c>
    </row>
    <row r="6418" customFormat="false" ht="14.25" hidden="false" customHeight="false" outlineLevel="0" collapsed="false">
      <c r="A6418" s="0" t="s">
        <v>6460</v>
      </c>
      <c r="B6418" s="0" t="s">
        <v>38</v>
      </c>
      <c r="C6418" s="0" t="s">
        <v>39</v>
      </c>
      <c r="D6418" s="9" t="n">
        <v>43900</v>
      </c>
      <c r="E6418" s="9" t="n">
        <v>44012</v>
      </c>
      <c r="F6418" s="9" t="n">
        <v>44022</v>
      </c>
      <c r="G6418" s="9" t="n">
        <v>44023</v>
      </c>
      <c r="H6418" s="10" t="s">
        <v>36</v>
      </c>
      <c r="I6418" s="0" t="n">
        <v>13</v>
      </c>
      <c r="J6418" s="0" t="n">
        <v>19</v>
      </c>
      <c r="K6418" s="0" t="n">
        <v>141</v>
      </c>
      <c r="L6418" s="0" t="n">
        <v>8</v>
      </c>
      <c r="M6418" s="0" t="n">
        <v>1</v>
      </c>
      <c r="N6418" s="11" t="n">
        <v>0.05</v>
      </c>
      <c r="O6418" s="12" t="n">
        <v>134.4</v>
      </c>
      <c r="P6418" s="12" t="n">
        <v>227.8</v>
      </c>
      <c r="Q6418" s="12" t="n">
        <f aca="false">M6418*P6418*(1-N6418)</f>
        <v>216.41</v>
      </c>
      <c r="R6418" s="12" t="n">
        <f aca="false">M6418*O6418</f>
        <v>134.4</v>
      </c>
      <c r="S6418" s="12" t="n">
        <f aca="false">Q6418-R6418</f>
        <v>82.01</v>
      </c>
      <c r="T6418" s="11" t="n">
        <f aca="false">IFERROR(S6418/Q6418,0)</f>
        <v>0.378956610138164</v>
      </c>
      <c r="U6418" s="13" t="n">
        <f aca="false">F6418-E6418</f>
        <v>10</v>
      </c>
      <c r="V6418" s="13" t="n">
        <f aca="false">G6418-F6418</f>
        <v>1</v>
      </c>
      <c r="W6418" s="13" t="n">
        <f aca="false">G6418-E6418</f>
        <v>11</v>
      </c>
      <c r="X6418" s="10" t="n">
        <f aca="false">YEAR(E6418)</f>
        <v>2020</v>
      </c>
      <c r="Y6418" s="0" t="str">
        <f aca="false">TEXT(E6418,"yyyy-mm")</f>
        <v>2020-06</v>
      </c>
      <c r="Z6418" s="0" t="str">
        <f aca="false">"Q"&amp;ROUNDUP(MONTH(E6418)/3,0)&amp;"-"&amp;YEAR(E6418)</f>
        <v>Q2-2020</v>
      </c>
    </row>
    <row r="6419" customFormat="false" ht="14.25" hidden="false" customHeight="false" outlineLevel="0" collapsed="false">
      <c r="A6419" s="0" t="s">
        <v>6461</v>
      </c>
      <c r="B6419" s="0" t="s">
        <v>34</v>
      </c>
      <c r="C6419" s="0" t="s">
        <v>79</v>
      </c>
      <c r="D6419" s="9" t="n">
        <v>43900</v>
      </c>
      <c r="E6419" s="9" t="n">
        <v>44012</v>
      </c>
      <c r="F6419" s="9" t="n">
        <v>44037</v>
      </c>
      <c r="G6419" s="9" t="n">
        <v>44042</v>
      </c>
      <c r="H6419" s="10" t="s">
        <v>36</v>
      </c>
      <c r="I6419" s="0" t="n">
        <v>3</v>
      </c>
      <c r="J6419" s="0" t="n">
        <v>17</v>
      </c>
      <c r="K6419" s="0" t="n">
        <v>82</v>
      </c>
      <c r="L6419" s="0" t="n">
        <v>5</v>
      </c>
      <c r="M6419" s="0" t="n">
        <v>8</v>
      </c>
      <c r="N6419" s="11" t="n">
        <v>0.15</v>
      </c>
      <c r="O6419" s="12" t="n">
        <v>570.3</v>
      </c>
      <c r="P6419" s="12" t="n">
        <v>891.1</v>
      </c>
      <c r="Q6419" s="12" t="n">
        <f aca="false">M6419*P6419*(1-N6419)</f>
        <v>6059.48</v>
      </c>
      <c r="R6419" s="12" t="n">
        <f aca="false">M6419*O6419</f>
        <v>4562.4</v>
      </c>
      <c r="S6419" s="12" t="n">
        <f aca="false">Q6419-R6419</f>
        <v>1497.08</v>
      </c>
      <c r="T6419" s="11" t="n">
        <f aca="false">IFERROR(S6419/Q6419,0)</f>
        <v>0.247064104510618</v>
      </c>
      <c r="U6419" s="13" t="n">
        <f aca="false">F6419-E6419</f>
        <v>25</v>
      </c>
      <c r="V6419" s="13" t="n">
        <f aca="false">G6419-F6419</f>
        <v>5</v>
      </c>
      <c r="W6419" s="13" t="n">
        <f aca="false">G6419-E6419</f>
        <v>30</v>
      </c>
      <c r="X6419" s="10" t="n">
        <f aca="false">YEAR(E6419)</f>
        <v>2020</v>
      </c>
      <c r="Y6419" s="0" t="str">
        <f aca="false">TEXT(E6419,"yyyy-mm")</f>
        <v>2020-06</v>
      </c>
      <c r="Z6419" s="0" t="str">
        <f aca="false">"Q"&amp;ROUNDUP(MONTH(E6419)/3,0)&amp;"-"&amp;YEAR(E6419)</f>
        <v>Q2-2020</v>
      </c>
    </row>
    <row r="6420" customFormat="false" ht="14.25" hidden="false" customHeight="false" outlineLevel="0" collapsed="false">
      <c r="A6420" s="0" t="s">
        <v>6462</v>
      </c>
      <c r="B6420" s="0" t="s">
        <v>41</v>
      </c>
      <c r="C6420" s="0" t="s">
        <v>39</v>
      </c>
      <c r="D6420" s="9" t="n">
        <v>43900</v>
      </c>
      <c r="E6420" s="9" t="n">
        <v>44013</v>
      </c>
      <c r="F6420" s="9" t="n">
        <v>44019</v>
      </c>
      <c r="G6420" s="9" t="n">
        <v>44022</v>
      </c>
      <c r="H6420" s="10" t="s">
        <v>36</v>
      </c>
      <c r="I6420" s="0" t="n">
        <v>24</v>
      </c>
      <c r="J6420" s="0" t="n">
        <v>42</v>
      </c>
      <c r="K6420" s="0" t="n">
        <v>125</v>
      </c>
      <c r="L6420" s="0" t="n">
        <v>41</v>
      </c>
      <c r="M6420" s="0" t="n">
        <v>5</v>
      </c>
      <c r="N6420" s="11" t="n">
        <v>0.05</v>
      </c>
      <c r="O6420" s="12" t="n">
        <v>546.85</v>
      </c>
      <c r="P6420" s="12" t="n">
        <v>1031.8</v>
      </c>
      <c r="Q6420" s="12" t="n">
        <f aca="false">M6420*P6420*(1-N6420)</f>
        <v>4901.05</v>
      </c>
      <c r="R6420" s="12" t="n">
        <f aca="false">M6420*O6420</f>
        <v>2734.25</v>
      </c>
      <c r="S6420" s="12" t="n">
        <f aca="false">Q6420-R6420</f>
        <v>2166.8</v>
      </c>
      <c r="T6420" s="11" t="n">
        <f aca="false">IFERROR(S6420/Q6420,0)</f>
        <v>0.4421093439161</v>
      </c>
      <c r="U6420" s="13" t="n">
        <f aca="false">F6420-E6420</f>
        <v>6</v>
      </c>
      <c r="V6420" s="13" t="n">
        <f aca="false">G6420-F6420</f>
        <v>3</v>
      </c>
      <c r="W6420" s="13" t="n">
        <f aca="false">G6420-E6420</f>
        <v>9</v>
      </c>
      <c r="X6420" s="10" t="n">
        <f aca="false">YEAR(E6420)</f>
        <v>2020</v>
      </c>
      <c r="Y6420" s="0" t="str">
        <f aca="false">TEXT(E6420,"yyyy-mm")</f>
        <v>2020-07</v>
      </c>
      <c r="Z6420" s="0" t="str">
        <f aca="false">"Q"&amp;ROUNDUP(MONTH(E6420)/3,0)&amp;"-"&amp;YEAR(E6420)</f>
        <v>Q3-2020</v>
      </c>
    </row>
    <row r="6421" customFormat="false" ht="14.25" hidden="false" customHeight="false" outlineLevel="0" collapsed="false">
      <c r="A6421" s="0" t="s">
        <v>6463</v>
      </c>
      <c r="B6421" s="0" t="s">
        <v>41</v>
      </c>
      <c r="C6421" s="0" t="s">
        <v>39</v>
      </c>
      <c r="D6421" s="9" t="n">
        <v>43900</v>
      </c>
      <c r="E6421" s="9" t="n">
        <v>44013</v>
      </c>
      <c r="F6421" s="9" t="n">
        <v>44036</v>
      </c>
      <c r="G6421" s="9" t="n">
        <v>44043</v>
      </c>
      <c r="H6421" s="10" t="s">
        <v>36</v>
      </c>
      <c r="I6421" s="0" t="n">
        <v>21</v>
      </c>
      <c r="J6421" s="0" t="n">
        <v>9</v>
      </c>
      <c r="K6421" s="0" t="n">
        <v>191</v>
      </c>
      <c r="L6421" s="0" t="n">
        <v>22</v>
      </c>
      <c r="M6421" s="0" t="n">
        <v>2</v>
      </c>
      <c r="N6421" s="11" t="n">
        <v>0.075</v>
      </c>
      <c r="O6421" s="12" t="n">
        <v>1945.88</v>
      </c>
      <c r="P6421" s="12" t="n">
        <v>3088.7</v>
      </c>
      <c r="Q6421" s="12" t="n">
        <f aca="false">M6421*P6421*(1-N6421)</f>
        <v>5714.095</v>
      </c>
      <c r="R6421" s="12" t="n">
        <f aca="false">M6421*O6421</f>
        <v>3891.76</v>
      </c>
      <c r="S6421" s="12" t="n">
        <f aca="false">Q6421-R6421</f>
        <v>1822.335</v>
      </c>
      <c r="T6421" s="11" t="n">
        <f aca="false">IFERROR(S6421/Q6421,0)</f>
        <v>0.318919268930601</v>
      </c>
      <c r="U6421" s="13" t="n">
        <f aca="false">F6421-E6421</f>
        <v>23</v>
      </c>
      <c r="V6421" s="13" t="n">
        <f aca="false">G6421-F6421</f>
        <v>7</v>
      </c>
      <c r="W6421" s="13" t="n">
        <f aca="false">G6421-E6421</f>
        <v>30</v>
      </c>
      <c r="X6421" s="10" t="n">
        <f aca="false">YEAR(E6421)</f>
        <v>2020</v>
      </c>
      <c r="Y6421" s="0" t="str">
        <f aca="false">TEXT(E6421,"yyyy-mm")</f>
        <v>2020-07</v>
      </c>
      <c r="Z6421" s="0" t="str">
        <f aca="false">"Q"&amp;ROUNDUP(MONTH(E6421)/3,0)&amp;"-"&amp;YEAR(E6421)</f>
        <v>Q3-2020</v>
      </c>
    </row>
    <row r="6422" customFormat="false" ht="14.25" hidden="false" customHeight="false" outlineLevel="0" collapsed="false">
      <c r="A6422" s="0" t="s">
        <v>6464</v>
      </c>
      <c r="B6422" s="0" t="s">
        <v>43</v>
      </c>
      <c r="C6422" s="0" t="s">
        <v>48</v>
      </c>
      <c r="D6422" s="9" t="n">
        <v>43900</v>
      </c>
      <c r="E6422" s="9" t="n">
        <v>44013</v>
      </c>
      <c r="F6422" s="9" t="n">
        <v>44032</v>
      </c>
      <c r="G6422" s="9" t="n">
        <v>44036</v>
      </c>
      <c r="H6422" s="10" t="s">
        <v>36</v>
      </c>
      <c r="I6422" s="0" t="n">
        <v>26</v>
      </c>
      <c r="J6422" s="0" t="n">
        <v>45</v>
      </c>
      <c r="K6422" s="0" t="n">
        <v>27</v>
      </c>
      <c r="L6422" s="0" t="n">
        <v>2</v>
      </c>
      <c r="M6422" s="0" t="n">
        <v>2</v>
      </c>
      <c r="N6422" s="11" t="n">
        <v>0.05</v>
      </c>
      <c r="O6422" s="12" t="n">
        <v>536</v>
      </c>
      <c r="P6422" s="12" t="n">
        <v>1072</v>
      </c>
      <c r="Q6422" s="12" t="n">
        <f aca="false">M6422*P6422*(1-N6422)</f>
        <v>2036.8</v>
      </c>
      <c r="R6422" s="12" t="n">
        <f aca="false">M6422*O6422</f>
        <v>1072</v>
      </c>
      <c r="S6422" s="12" t="n">
        <f aca="false">Q6422-R6422</f>
        <v>964.8</v>
      </c>
      <c r="T6422" s="11" t="n">
        <f aca="false">IFERROR(S6422/Q6422,0)</f>
        <v>0.473684210526316</v>
      </c>
      <c r="U6422" s="13" t="n">
        <f aca="false">F6422-E6422</f>
        <v>19</v>
      </c>
      <c r="V6422" s="13" t="n">
        <f aca="false">G6422-F6422</f>
        <v>4</v>
      </c>
      <c r="W6422" s="13" t="n">
        <f aca="false">G6422-E6422</f>
        <v>23</v>
      </c>
      <c r="X6422" s="10" t="n">
        <f aca="false">YEAR(E6422)</f>
        <v>2020</v>
      </c>
      <c r="Y6422" s="0" t="str">
        <f aca="false">TEXT(E6422,"yyyy-mm")</f>
        <v>2020-07</v>
      </c>
      <c r="Z6422" s="0" t="str">
        <f aca="false">"Q"&amp;ROUNDUP(MONTH(E6422)/3,0)&amp;"-"&amp;YEAR(E6422)</f>
        <v>Q3-2020</v>
      </c>
    </row>
    <row r="6423" customFormat="false" ht="14.25" hidden="false" customHeight="false" outlineLevel="0" collapsed="false">
      <c r="A6423" s="0" t="s">
        <v>6465</v>
      </c>
      <c r="B6423" s="0" t="s">
        <v>38</v>
      </c>
      <c r="C6423" s="0" t="s">
        <v>48</v>
      </c>
      <c r="D6423" s="9" t="n">
        <v>43900</v>
      </c>
      <c r="E6423" s="9" t="n">
        <v>44013</v>
      </c>
      <c r="F6423" s="9" t="n">
        <v>44023</v>
      </c>
      <c r="G6423" s="9" t="n">
        <v>44032</v>
      </c>
      <c r="H6423" s="10" t="s">
        <v>36</v>
      </c>
      <c r="I6423" s="0" t="n">
        <v>15</v>
      </c>
      <c r="J6423" s="0" t="n">
        <v>43</v>
      </c>
      <c r="K6423" s="0" t="n">
        <v>29</v>
      </c>
      <c r="L6423" s="0" t="n">
        <v>19</v>
      </c>
      <c r="M6423" s="0" t="n">
        <v>2</v>
      </c>
      <c r="N6423" s="11" t="n">
        <v>0.075</v>
      </c>
      <c r="O6423" s="12" t="n">
        <v>1868.5</v>
      </c>
      <c r="P6423" s="12" t="n">
        <v>3892.7</v>
      </c>
      <c r="Q6423" s="12" t="n">
        <f aca="false">M6423*P6423*(1-N6423)</f>
        <v>7201.495</v>
      </c>
      <c r="R6423" s="12" t="n">
        <f aca="false">M6423*O6423</f>
        <v>3737</v>
      </c>
      <c r="S6423" s="12" t="n">
        <f aca="false">Q6423-R6423</f>
        <v>3464.495</v>
      </c>
      <c r="T6423" s="11" t="n">
        <f aca="false">IFERROR(S6423/Q6423,0)</f>
        <v>0.481079970200632</v>
      </c>
      <c r="U6423" s="13" t="n">
        <f aca="false">F6423-E6423</f>
        <v>10</v>
      </c>
      <c r="V6423" s="13" t="n">
        <f aca="false">G6423-F6423</f>
        <v>9</v>
      </c>
      <c r="W6423" s="13" t="n">
        <f aca="false">G6423-E6423</f>
        <v>19</v>
      </c>
      <c r="X6423" s="10" t="n">
        <f aca="false">YEAR(E6423)</f>
        <v>2020</v>
      </c>
      <c r="Y6423" s="0" t="str">
        <f aca="false">TEXT(E6423,"yyyy-mm")</f>
        <v>2020-07</v>
      </c>
      <c r="Z6423" s="0" t="str">
        <f aca="false">"Q"&amp;ROUNDUP(MONTH(E6423)/3,0)&amp;"-"&amp;YEAR(E6423)</f>
        <v>Q3-2020</v>
      </c>
    </row>
    <row r="6424" customFormat="false" ht="14.25" hidden="false" customHeight="false" outlineLevel="0" collapsed="false">
      <c r="A6424" s="0" t="s">
        <v>6466</v>
      </c>
      <c r="B6424" s="0" t="s">
        <v>34</v>
      </c>
      <c r="C6424" s="0" t="s">
        <v>39</v>
      </c>
      <c r="D6424" s="9" t="n">
        <v>43900</v>
      </c>
      <c r="E6424" s="9" t="n">
        <v>44013</v>
      </c>
      <c r="F6424" s="9" t="n">
        <v>44028</v>
      </c>
      <c r="G6424" s="9" t="n">
        <v>44035</v>
      </c>
      <c r="H6424" s="10" t="s">
        <v>36</v>
      </c>
      <c r="I6424" s="0" t="n">
        <v>10</v>
      </c>
      <c r="J6424" s="0" t="n">
        <v>13</v>
      </c>
      <c r="K6424" s="0" t="n">
        <v>97</v>
      </c>
      <c r="L6424" s="0" t="n">
        <v>19</v>
      </c>
      <c r="M6424" s="0" t="n">
        <v>7</v>
      </c>
      <c r="N6424" s="11" t="n">
        <v>0.15</v>
      </c>
      <c r="O6424" s="12" t="n">
        <v>1381.88</v>
      </c>
      <c r="P6424" s="12" t="n">
        <v>2512.5</v>
      </c>
      <c r="Q6424" s="12" t="n">
        <f aca="false">M6424*P6424*(1-N6424)</f>
        <v>14949.375</v>
      </c>
      <c r="R6424" s="12" t="n">
        <f aca="false">M6424*O6424</f>
        <v>9673.16</v>
      </c>
      <c r="S6424" s="12" t="n">
        <f aca="false">Q6424-R6424</f>
        <v>5276.215</v>
      </c>
      <c r="T6424" s="11" t="n">
        <f aca="false">IFERROR(S6424/Q6424,0)</f>
        <v>0.352938835235587</v>
      </c>
      <c r="U6424" s="13" t="n">
        <f aca="false">F6424-E6424</f>
        <v>15</v>
      </c>
      <c r="V6424" s="13" t="n">
        <f aca="false">G6424-F6424</f>
        <v>7</v>
      </c>
      <c r="W6424" s="13" t="n">
        <f aca="false">G6424-E6424</f>
        <v>22</v>
      </c>
      <c r="X6424" s="10" t="n">
        <f aca="false">YEAR(E6424)</f>
        <v>2020</v>
      </c>
      <c r="Y6424" s="0" t="str">
        <f aca="false">TEXT(E6424,"yyyy-mm")</f>
        <v>2020-07</v>
      </c>
      <c r="Z6424" s="0" t="str">
        <f aca="false">"Q"&amp;ROUNDUP(MONTH(E6424)/3,0)&amp;"-"&amp;YEAR(E6424)</f>
        <v>Q3-2020</v>
      </c>
    </row>
    <row r="6425" customFormat="false" ht="14.25" hidden="false" customHeight="false" outlineLevel="0" collapsed="false">
      <c r="A6425" s="0" t="s">
        <v>6467</v>
      </c>
      <c r="B6425" s="0" t="s">
        <v>34</v>
      </c>
      <c r="C6425" s="0" t="s">
        <v>39</v>
      </c>
      <c r="D6425" s="9" t="n">
        <v>43900</v>
      </c>
      <c r="E6425" s="9" t="n">
        <v>44013</v>
      </c>
      <c r="F6425" s="9" t="n">
        <v>44026</v>
      </c>
      <c r="G6425" s="9" t="n">
        <v>44031</v>
      </c>
      <c r="H6425" s="10" t="s">
        <v>36</v>
      </c>
      <c r="I6425" s="0" t="n">
        <v>7</v>
      </c>
      <c r="J6425" s="0" t="n">
        <v>9</v>
      </c>
      <c r="K6425" s="0" t="n">
        <v>200</v>
      </c>
      <c r="L6425" s="0" t="n">
        <v>39</v>
      </c>
      <c r="M6425" s="0" t="n">
        <v>7</v>
      </c>
      <c r="N6425" s="11" t="n">
        <v>0.05</v>
      </c>
      <c r="O6425" s="12" t="n">
        <v>696.8</v>
      </c>
      <c r="P6425" s="12" t="n">
        <v>1072</v>
      </c>
      <c r="Q6425" s="12" t="n">
        <f aca="false">M6425*P6425*(1-N6425)</f>
        <v>7128.8</v>
      </c>
      <c r="R6425" s="12" t="n">
        <f aca="false">M6425*O6425</f>
        <v>4877.6</v>
      </c>
      <c r="S6425" s="12" t="n">
        <f aca="false">Q6425-R6425</f>
        <v>2251.2</v>
      </c>
      <c r="T6425" s="11" t="n">
        <f aca="false">IFERROR(S6425/Q6425,0)</f>
        <v>0.315789473684211</v>
      </c>
      <c r="U6425" s="13" t="n">
        <f aca="false">F6425-E6425</f>
        <v>13</v>
      </c>
      <c r="V6425" s="13" t="n">
        <f aca="false">G6425-F6425</f>
        <v>5</v>
      </c>
      <c r="W6425" s="13" t="n">
        <f aca="false">G6425-E6425</f>
        <v>18</v>
      </c>
      <c r="X6425" s="10" t="n">
        <f aca="false">YEAR(E6425)</f>
        <v>2020</v>
      </c>
      <c r="Y6425" s="0" t="str">
        <f aca="false">TEXT(E6425,"yyyy-mm")</f>
        <v>2020-07</v>
      </c>
      <c r="Z6425" s="0" t="str">
        <f aca="false">"Q"&amp;ROUNDUP(MONTH(E6425)/3,0)&amp;"-"&amp;YEAR(E6425)</f>
        <v>Q3-2020</v>
      </c>
    </row>
    <row r="6426" customFormat="false" ht="14.25" hidden="false" customHeight="false" outlineLevel="0" collapsed="false">
      <c r="A6426" s="0" t="s">
        <v>6468</v>
      </c>
      <c r="B6426" s="0" t="s">
        <v>34</v>
      </c>
      <c r="C6426" s="0" t="s">
        <v>46</v>
      </c>
      <c r="D6426" s="9" t="n">
        <v>43900</v>
      </c>
      <c r="E6426" s="9" t="n">
        <v>44014</v>
      </c>
      <c r="F6426" s="9" t="n">
        <v>44041</v>
      </c>
      <c r="G6426" s="9" t="n">
        <v>44047</v>
      </c>
      <c r="H6426" s="10" t="s">
        <v>36</v>
      </c>
      <c r="I6426" s="0" t="n">
        <v>4</v>
      </c>
      <c r="J6426" s="0" t="n">
        <v>17</v>
      </c>
      <c r="K6426" s="0" t="n">
        <v>325</v>
      </c>
      <c r="L6426" s="0" t="n">
        <v>11</v>
      </c>
      <c r="M6426" s="0" t="n">
        <v>6</v>
      </c>
      <c r="N6426" s="11" t="n">
        <v>0.075</v>
      </c>
      <c r="O6426" s="12" t="n">
        <v>142.58</v>
      </c>
      <c r="P6426" s="12" t="n">
        <v>187.6</v>
      </c>
      <c r="Q6426" s="12" t="n">
        <f aca="false">M6426*P6426*(1-N6426)</f>
        <v>1041.18</v>
      </c>
      <c r="R6426" s="12" t="n">
        <f aca="false">M6426*O6426</f>
        <v>855.48</v>
      </c>
      <c r="S6426" s="12" t="n">
        <f aca="false">Q6426-R6426</f>
        <v>185.7</v>
      </c>
      <c r="T6426" s="11" t="n">
        <f aca="false">IFERROR(S6426/Q6426,0)</f>
        <v>0.178355327609059</v>
      </c>
      <c r="U6426" s="13" t="n">
        <f aca="false">F6426-E6426</f>
        <v>27</v>
      </c>
      <c r="V6426" s="13" t="n">
        <f aca="false">G6426-F6426</f>
        <v>6</v>
      </c>
      <c r="W6426" s="13" t="n">
        <f aca="false">G6426-E6426</f>
        <v>33</v>
      </c>
      <c r="X6426" s="10" t="n">
        <f aca="false">YEAR(E6426)</f>
        <v>2020</v>
      </c>
      <c r="Y6426" s="0" t="str">
        <f aca="false">TEXT(E6426,"yyyy-mm")</f>
        <v>2020-07</v>
      </c>
      <c r="Z6426" s="0" t="str">
        <f aca="false">"Q"&amp;ROUNDUP(MONTH(E6426)/3,0)&amp;"-"&amp;YEAR(E6426)</f>
        <v>Q3-2020</v>
      </c>
    </row>
    <row r="6427" customFormat="false" ht="14.25" hidden="false" customHeight="false" outlineLevel="0" collapsed="false">
      <c r="A6427" s="0" t="s">
        <v>6469</v>
      </c>
      <c r="B6427" s="0" t="s">
        <v>34</v>
      </c>
      <c r="C6427" s="0" t="s">
        <v>39</v>
      </c>
      <c r="D6427" s="9" t="n">
        <v>43900</v>
      </c>
      <c r="E6427" s="9" t="n">
        <v>44014</v>
      </c>
      <c r="F6427" s="9" t="n">
        <v>44026</v>
      </c>
      <c r="G6427" s="9" t="n">
        <v>44033</v>
      </c>
      <c r="H6427" s="10" t="s">
        <v>36</v>
      </c>
      <c r="I6427" s="0" t="n">
        <v>11</v>
      </c>
      <c r="J6427" s="0" t="n">
        <v>33</v>
      </c>
      <c r="K6427" s="0" t="n">
        <v>95</v>
      </c>
      <c r="L6427" s="0" t="n">
        <v>13</v>
      </c>
      <c r="M6427" s="0" t="n">
        <v>8</v>
      </c>
      <c r="N6427" s="11" t="n">
        <v>0.05</v>
      </c>
      <c r="O6427" s="12" t="n">
        <v>1283.18</v>
      </c>
      <c r="P6427" s="12" t="n">
        <v>1782.2</v>
      </c>
      <c r="Q6427" s="12" t="n">
        <f aca="false">M6427*P6427*(1-N6427)</f>
        <v>13544.72</v>
      </c>
      <c r="R6427" s="12" t="n">
        <f aca="false">M6427*O6427</f>
        <v>10265.44</v>
      </c>
      <c r="S6427" s="12" t="n">
        <f aca="false">Q6427-R6427</f>
        <v>3279.28</v>
      </c>
      <c r="T6427" s="11" t="n">
        <f aca="false">IFERROR(S6427/Q6427,0)</f>
        <v>0.242107625702119</v>
      </c>
      <c r="U6427" s="13" t="n">
        <f aca="false">F6427-E6427</f>
        <v>12</v>
      </c>
      <c r="V6427" s="13" t="n">
        <f aca="false">G6427-F6427</f>
        <v>7</v>
      </c>
      <c r="W6427" s="13" t="n">
        <f aca="false">G6427-E6427</f>
        <v>19</v>
      </c>
      <c r="X6427" s="10" t="n">
        <f aca="false">YEAR(E6427)</f>
        <v>2020</v>
      </c>
      <c r="Y6427" s="0" t="str">
        <f aca="false">TEXT(E6427,"yyyy-mm")</f>
        <v>2020-07</v>
      </c>
      <c r="Z6427" s="0" t="str">
        <f aca="false">"Q"&amp;ROUNDUP(MONTH(E6427)/3,0)&amp;"-"&amp;YEAR(E6427)</f>
        <v>Q3-2020</v>
      </c>
    </row>
    <row r="6428" customFormat="false" ht="14.25" hidden="false" customHeight="false" outlineLevel="0" collapsed="false">
      <c r="A6428" s="0" t="s">
        <v>6470</v>
      </c>
      <c r="B6428" s="0" t="s">
        <v>38</v>
      </c>
      <c r="C6428" s="0" t="s">
        <v>48</v>
      </c>
      <c r="D6428" s="9" t="n">
        <v>43900</v>
      </c>
      <c r="E6428" s="9" t="n">
        <v>44014</v>
      </c>
      <c r="F6428" s="9" t="n">
        <v>44019</v>
      </c>
      <c r="G6428" s="9" t="n">
        <v>44022</v>
      </c>
      <c r="H6428" s="10" t="s">
        <v>36</v>
      </c>
      <c r="I6428" s="0" t="n">
        <v>17</v>
      </c>
      <c r="J6428" s="0" t="n">
        <v>49</v>
      </c>
      <c r="K6428" s="0" t="n">
        <v>51</v>
      </c>
      <c r="L6428" s="0" t="n">
        <v>34</v>
      </c>
      <c r="M6428" s="0" t="n">
        <v>3</v>
      </c>
      <c r="N6428" s="11" t="n">
        <v>0.075</v>
      </c>
      <c r="O6428" s="12" t="n">
        <v>545.51</v>
      </c>
      <c r="P6428" s="12" t="n">
        <v>924.6</v>
      </c>
      <c r="Q6428" s="12" t="n">
        <f aca="false">M6428*P6428*(1-N6428)</f>
        <v>2565.765</v>
      </c>
      <c r="R6428" s="12" t="n">
        <f aca="false">M6428*O6428</f>
        <v>1636.53</v>
      </c>
      <c r="S6428" s="12" t="n">
        <f aca="false">Q6428-R6428</f>
        <v>929.235</v>
      </c>
      <c r="T6428" s="11" t="n">
        <f aca="false">IFERROR(S6428/Q6428,0)</f>
        <v>0.36216683912985</v>
      </c>
      <c r="U6428" s="13" t="n">
        <f aca="false">F6428-E6428</f>
        <v>5</v>
      </c>
      <c r="V6428" s="13" t="n">
        <f aca="false">G6428-F6428</f>
        <v>3</v>
      </c>
      <c r="W6428" s="13" t="n">
        <f aca="false">G6428-E6428</f>
        <v>8</v>
      </c>
      <c r="X6428" s="10" t="n">
        <f aca="false">YEAR(E6428)</f>
        <v>2020</v>
      </c>
      <c r="Y6428" s="0" t="str">
        <f aca="false">TEXT(E6428,"yyyy-mm")</f>
        <v>2020-07</v>
      </c>
      <c r="Z6428" s="0" t="str">
        <f aca="false">"Q"&amp;ROUNDUP(MONTH(E6428)/3,0)&amp;"-"&amp;YEAR(E6428)</f>
        <v>Q3-2020</v>
      </c>
    </row>
    <row r="6429" customFormat="false" ht="14.25" hidden="false" customHeight="false" outlineLevel="0" collapsed="false">
      <c r="A6429" s="0" t="s">
        <v>6471</v>
      </c>
      <c r="B6429" s="0" t="s">
        <v>34</v>
      </c>
      <c r="C6429" s="0" t="s">
        <v>58</v>
      </c>
      <c r="D6429" s="9" t="n">
        <v>43900</v>
      </c>
      <c r="E6429" s="9" t="n">
        <v>44014</v>
      </c>
      <c r="F6429" s="9" t="n">
        <v>44030</v>
      </c>
      <c r="G6429" s="9" t="n">
        <v>44040</v>
      </c>
      <c r="H6429" s="10" t="s">
        <v>36</v>
      </c>
      <c r="I6429" s="0" t="n">
        <v>4</v>
      </c>
      <c r="J6429" s="0" t="n">
        <v>3</v>
      </c>
      <c r="K6429" s="0" t="n">
        <v>341</v>
      </c>
      <c r="L6429" s="0" t="n">
        <v>12</v>
      </c>
      <c r="M6429" s="0" t="n">
        <v>8</v>
      </c>
      <c r="N6429" s="11" t="n">
        <v>0.075</v>
      </c>
      <c r="O6429" s="12" t="n">
        <v>2511.5</v>
      </c>
      <c r="P6429" s="12" t="n">
        <v>3986.5</v>
      </c>
      <c r="Q6429" s="12" t="n">
        <f aca="false">M6429*P6429*(1-N6429)</f>
        <v>29500.1</v>
      </c>
      <c r="R6429" s="12" t="n">
        <f aca="false">M6429*O6429</f>
        <v>20092</v>
      </c>
      <c r="S6429" s="12" t="n">
        <f aca="false">Q6429-R6429</f>
        <v>9408.1</v>
      </c>
      <c r="T6429" s="11" t="n">
        <f aca="false">IFERROR(S6429/Q6429,0)</f>
        <v>0.318917562991312</v>
      </c>
      <c r="U6429" s="13" t="n">
        <f aca="false">F6429-E6429</f>
        <v>16</v>
      </c>
      <c r="V6429" s="13" t="n">
        <f aca="false">G6429-F6429</f>
        <v>10</v>
      </c>
      <c r="W6429" s="13" t="n">
        <f aca="false">G6429-E6429</f>
        <v>26</v>
      </c>
      <c r="X6429" s="10" t="n">
        <f aca="false">YEAR(E6429)</f>
        <v>2020</v>
      </c>
      <c r="Y6429" s="0" t="str">
        <f aca="false">TEXT(E6429,"yyyy-mm")</f>
        <v>2020-07</v>
      </c>
      <c r="Z6429" s="0" t="str">
        <f aca="false">"Q"&amp;ROUNDUP(MONTH(E6429)/3,0)&amp;"-"&amp;YEAR(E6429)</f>
        <v>Q3-2020</v>
      </c>
    </row>
    <row r="6430" customFormat="false" ht="14.25" hidden="false" customHeight="false" outlineLevel="0" collapsed="false">
      <c r="A6430" s="0" t="s">
        <v>6472</v>
      </c>
      <c r="B6430" s="0" t="s">
        <v>38</v>
      </c>
      <c r="C6430" s="0" t="s">
        <v>58</v>
      </c>
      <c r="D6430" s="9" t="n">
        <v>43900</v>
      </c>
      <c r="E6430" s="9" t="n">
        <v>44014</v>
      </c>
      <c r="F6430" s="9" t="n">
        <v>44041</v>
      </c>
      <c r="G6430" s="9" t="n">
        <v>44044</v>
      </c>
      <c r="H6430" s="10" t="s">
        <v>36</v>
      </c>
      <c r="I6430" s="0" t="n">
        <v>17</v>
      </c>
      <c r="J6430" s="0" t="n">
        <v>41</v>
      </c>
      <c r="K6430" s="0" t="n">
        <v>346</v>
      </c>
      <c r="L6430" s="0" t="n">
        <v>47</v>
      </c>
      <c r="M6430" s="0" t="n">
        <v>2</v>
      </c>
      <c r="N6430" s="11" t="n">
        <v>0.15</v>
      </c>
      <c r="O6430" s="12" t="n">
        <v>644.54</v>
      </c>
      <c r="P6430" s="12" t="n">
        <v>991.6</v>
      </c>
      <c r="Q6430" s="12" t="n">
        <f aca="false">M6430*P6430*(1-N6430)</f>
        <v>1685.72</v>
      </c>
      <c r="R6430" s="12" t="n">
        <f aca="false">M6430*O6430</f>
        <v>1289.08</v>
      </c>
      <c r="S6430" s="12" t="n">
        <f aca="false">Q6430-R6430</f>
        <v>396.64</v>
      </c>
      <c r="T6430" s="11" t="n">
        <f aca="false">IFERROR(S6430/Q6430,0)</f>
        <v>0.235294117647059</v>
      </c>
      <c r="U6430" s="13" t="n">
        <f aca="false">F6430-E6430</f>
        <v>27</v>
      </c>
      <c r="V6430" s="13" t="n">
        <f aca="false">G6430-F6430</f>
        <v>3</v>
      </c>
      <c r="W6430" s="13" t="n">
        <f aca="false">G6430-E6430</f>
        <v>30</v>
      </c>
      <c r="X6430" s="10" t="n">
        <f aca="false">YEAR(E6430)</f>
        <v>2020</v>
      </c>
      <c r="Y6430" s="0" t="str">
        <f aca="false">TEXT(E6430,"yyyy-mm")</f>
        <v>2020-07</v>
      </c>
      <c r="Z6430" s="0" t="str">
        <f aca="false">"Q"&amp;ROUNDUP(MONTH(E6430)/3,0)&amp;"-"&amp;YEAR(E6430)</f>
        <v>Q3-2020</v>
      </c>
    </row>
    <row r="6431" customFormat="false" ht="14.25" hidden="false" customHeight="false" outlineLevel="0" collapsed="false">
      <c r="A6431" s="0" t="s">
        <v>6473</v>
      </c>
      <c r="B6431" s="0" t="s">
        <v>38</v>
      </c>
      <c r="C6431" s="0" t="s">
        <v>35</v>
      </c>
      <c r="D6431" s="9" t="n">
        <v>43900</v>
      </c>
      <c r="E6431" s="9" t="n">
        <v>44014</v>
      </c>
      <c r="F6431" s="9" t="n">
        <v>44031</v>
      </c>
      <c r="G6431" s="9" t="n">
        <v>44032</v>
      </c>
      <c r="H6431" s="10" t="s">
        <v>36</v>
      </c>
      <c r="I6431" s="0" t="n">
        <v>18</v>
      </c>
      <c r="J6431" s="0" t="n">
        <v>3</v>
      </c>
      <c r="K6431" s="0" t="n">
        <v>258</v>
      </c>
      <c r="L6431" s="0" t="n">
        <v>45</v>
      </c>
      <c r="M6431" s="0" t="n">
        <v>2</v>
      </c>
      <c r="N6431" s="11" t="n">
        <v>0.15</v>
      </c>
      <c r="O6431" s="12" t="n">
        <v>1728.27</v>
      </c>
      <c r="P6431" s="12" t="n">
        <v>2244.5</v>
      </c>
      <c r="Q6431" s="12" t="n">
        <f aca="false">M6431*P6431*(1-N6431)</f>
        <v>3815.65</v>
      </c>
      <c r="R6431" s="12" t="n">
        <f aca="false">M6431*O6431</f>
        <v>3456.54</v>
      </c>
      <c r="S6431" s="12" t="n">
        <f aca="false">Q6431-R6431</f>
        <v>359.11</v>
      </c>
      <c r="T6431" s="11" t="n">
        <f aca="false">IFERROR(S6431/Q6431,0)</f>
        <v>0.0941150262733742</v>
      </c>
      <c r="U6431" s="13" t="n">
        <f aca="false">F6431-E6431</f>
        <v>17</v>
      </c>
      <c r="V6431" s="13" t="n">
        <f aca="false">G6431-F6431</f>
        <v>1</v>
      </c>
      <c r="W6431" s="13" t="n">
        <f aca="false">G6431-E6431</f>
        <v>18</v>
      </c>
      <c r="X6431" s="10" t="n">
        <f aca="false">YEAR(E6431)</f>
        <v>2020</v>
      </c>
      <c r="Y6431" s="0" t="str">
        <f aca="false">TEXT(E6431,"yyyy-mm")</f>
        <v>2020-07</v>
      </c>
      <c r="Z6431" s="0" t="str">
        <f aca="false">"Q"&amp;ROUNDUP(MONTH(E6431)/3,0)&amp;"-"&amp;YEAR(E6431)</f>
        <v>Q3-2020</v>
      </c>
    </row>
    <row r="6432" customFormat="false" ht="14.25" hidden="false" customHeight="false" outlineLevel="0" collapsed="false">
      <c r="A6432" s="0" t="s">
        <v>6474</v>
      </c>
      <c r="B6432" s="0" t="s">
        <v>34</v>
      </c>
      <c r="C6432" s="0" t="s">
        <v>79</v>
      </c>
      <c r="D6432" s="9" t="n">
        <v>43900</v>
      </c>
      <c r="E6432" s="9" t="n">
        <v>44014</v>
      </c>
      <c r="F6432" s="9" t="n">
        <v>44021</v>
      </c>
      <c r="G6432" s="9" t="n">
        <v>44030</v>
      </c>
      <c r="H6432" s="10" t="s">
        <v>36</v>
      </c>
      <c r="I6432" s="0" t="n">
        <v>3</v>
      </c>
      <c r="J6432" s="0" t="n">
        <v>25</v>
      </c>
      <c r="K6432" s="0" t="n">
        <v>75</v>
      </c>
      <c r="L6432" s="0" t="n">
        <v>46</v>
      </c>
      <c r="M6432" s="0" t="n">
        <v>2</v>
      </c>
      <c r="N6432" s="11" t="n">
        <v>0.1</v>
      </c>
      <c r="O6432" s="12" t="n">
        <v>621.43</v>
      </c>
      <c r="P6432" s="12" t="n">
        <v>1172.5</v>
      </c>
      <c r="Q6432" s="12" t="n">
        <f aca="false">M6432*P6432*(1-N6432)</f>
        <v>2110.5</v>
      </c>
      <c r="R6432" s="12" t="n">
        <f aca="false">M6432*O6432</f>
        <v>1242.86</v>
      </c>
      <c r="S6432" s="12" t="n">
        <f aca="false">Q6432-R6432</f>
        <v>867.64</v>
      </c>
      <c r="T6432" s="11" t="n">
        <f aca="false">IFERROR(S6432/Q6432,0)</f>
        <v>0.411106372897418</v>
      </c>
      <c r="U6432" s="13" t="n">
        <f aca="false">F6432-E6432</f>
        <v>7</v>
      </c>
      <c r="V6432" s="13" t="n">
        <f aca="false">G6432-F6432</f>
        <v>9</v>
      </c>
      <c r="W6432" s="13" t="n">
        <f aca="false">G6432-E6432</f>
        <v>16</v>
      </c>
      <c r="X6432" s="10" t="n">
        <f aca="false">YEAR(E6432)</f>
        <v>2020</v>
      </c>
      <c r="Y6432" s="0" t="str">
        <f aca="false">TEXT(E6432,"yyyy-mm")</f>
        <v>2020-07</v>
      </c>
      <c r="Z6432" s="0" t="str">
        <f aca="false">"Q"&amp;ROUNDUP(MONTH(E6432)/3,0)&amp;"-"&amp;YEAR(E6432)</f>
        <v>Q3-2020</v>
      </c>
    </row>
    <row r="6433" customFormat="false" ht="14.25" hidden="false" customHeight="false" outlineLevel="0" collapsed="false">
      <c r="A6433" s="0" t="s">
        <v>6475</v>
      </c>
      <c r="B6433" s="0" t="s">
        <v>34</v>
      </c>
      <c r="C6433" s="0" t="s">
        <v>46</v>
      </c>
      <c r="D6433" s="9" t="n">
        <v>43900</v>
      </c>
      <c r="E6433" s="9" t="n">
        <v>44014</v>
      </c>
      <c r="F6433" s="9" t="n">
        <v>44022</v>
      </c>
      <c r="G6433" s="9" t="n">
        <v>44023</v>
      </c>
      <c r="H6433" s="10" t="s">
        <v>36</v>
      </c>
      <c r="I6433" s="0" t="n">
        <v>4</v>
      </c>
      <c r="J6433" s="0" t="n">
        <v>32</v>
      </c>
      <c r="K6433" s="0" t="n">
        <v>287</v>
      </c>
      <c r="L6433" s="0" t="n">
        <v>39</v>
      </c>
      <c r="M6433" s="0" t="n">
        <v>4</v>
      </c>
      <c r="N6433" s="11" t="n">
        <v>0.2</v>
      </c>
      <c r="O6433" s="12" t="n">
        <v>1301.01</v>
      </c>
      <c r="P6433" s="12" t="n">
        <v>1782.2</v>
      </c>
      <c r="Q6433" s="12" t="n">
        <f aca="false">M6433*P6433*(1-N6433)</f>
        <v>5703.04</v>
      </c>
      <c r="R6433" s="12" t="n">
        <f aca="false">M6433*O6433</f>
        <v>5204.04</v>
      </c>
      <c r="S6433" s="12" t="n">
        <f aca="false">Q6433-R6433</f>
        <v>499.000000000001</v>
      </c>
      <c r="T6433" s="11" t="n">
        <f aca="false">IFERROR(S6433/Q6433,0)</f>
        <v>0.0874971944787343</v>
      </c>
      <c r="U6433" s="13" t="n">
        <f aca="false">F6433-E6433</f>
        <v>8</v>
      </c>
      <c r="V6433" s="13" t="n">
        <f aca="false">G6433-F6433</f>
        <v>1</v>
      </c>
      <c r="W6433" s="13" t="n">
        <f aca="false">G6433-E6433</f>
        <v>9</v>
      </c>
      <c r="X6433" s="10" t="n">
        <f aca="false">YEAR(E6433)</f>
        <v>2020</v>
      </c>
      <c r="Y6433" s="0" t="str">
        <f aca="false">TEXT(E6433,"yyyy-mm")</f>
        <v>2020-07</v>
      </c>
      <c r="Z6433" s="0" t="str">
        <f aca="false">"Q"&amp;ROUNDUP(MONTH(E6433)/3,0)&amp;"-"&amp;YEAR(E6433)</f>
        <v>Q3-2020</v>
      </c>
    </row>
    <row r="6434" customFormat="false" ht="14.25" hidden="false" customHeight="false" outlineLevel="0" collapsed="false">
      <c r="A6434" s="0" t="s">
        <v>6476</v>
      </c>
      <c r="B6434" s="0" t="s">
        <v>34</v>
      </c>
      <c r="C6434" s="0" t="s">
        <v>39</v>
      </c>
      <c r="D6434" s="9" t="n">
        <v>43900</v>
      </c>
      <c r="E6434" s="9" t="n">
        <v>44014</v>
      </c>
      <c r="F6434" s="9" t="n">
        <v>44023</v>
      </c>
      <c r="G6434" s="9" t="n">
        <v>44029</v>
      </c>
      <c r="H6434" s="10" t="s">
        <v>36</v>
      </c>
      <c r="I6434" s="0" t="n">
        <v>5</v>
      </c>
      <c r="J6434" s="0" t="n">
        <v>50</v>
      </c>
      <c r="K6434" s="0" t="n">
        <v>179</v>
      </c>
      <c r="L6434" s="0" t="n">
        <v>25</v>
      </c>
      <c r="M6434" s="0" t="n">
        <v>3</v>
      </c>
      <c r="N6434" s="11" t="n">
        <v>0.075</v>
      </c>
      <c r="O6434" s="12" t="n">
        <v>4783.8</v>
      </c>
      <c r="P6434" s="12" t="n">
        <v>6378.4</v>
      </c>
      <c r="Q6434" s="12" t="n">
        <f aca="false">M6434*P6434*(1-N6434)</f>
        <v>17700.06</v>
      </c>
      <c r="R6434" s="12" t="n">
        <f aca="false">M6434*O6434</f>
        <v>14351.4</v>
      </c>
      <c r="S6434" s="12" t="n">
        <f aca="false">Q6434-R6434</f>
        <v>3348.66</v>
      </c>
      <c r="T6434" s="11" t="n">
        <f aca="false">IFERROR(S6434/Q6434,0)</f>
        <v>0.189189189189189</v>
      </c>
      <c r="U6434" s="13" t="n">
        <f aca="false">F6434-E6434</f>
        <v>9</v>
      </c>
      <c r="V6434" s="13" t="n">
        <f aca="false">G6434-F6434</f>
        <v>6</v>
      </c>
      <c r="W6434" s="13" t="n">
        <f aca="false">G6434-E6434</f>
        <v>15</v>
      </c>
      <c r="X6434" s="10" t="n">
        <f aca="false">YEAR(E6434)</f>
        <v>2020</v>
      </c>
      <c r="Y6434" s="0" t="str">
        <f aca="false">TEXT(E6434,"yyyy-mm")</f>
        <v>2020-07</v>
      </c>
      <c r="Z6434" s="0" t="str">
        <f aca="false">"Q"&amp;ROUNDUP(MONTH(E6434)/3,0)&amp;"-"&amp;YEAR(E6434)</f>
        <v>Q3-2020</v>
      </c>
    </row>
    <row r="6435" customFormat="false" ht="14.25" hidden="false" customHeight="false" outlineLevel="0" collapsed="false">
      <c r="A6435" s="0" t="s">
        <v>6477</v>
      </c>
      <c r="B6435" s="0" t="s">
        <v>34</v>
      </c>
      <c r="C6435" s="0" t="s">
        <v>48</v>
      </c>
      <c r="D6435" s="9" t="n">
        <v>43900</v>
      </c>
      <c r="E6435" s="9" t="n">
        <v>44014</v>
      </c>
      <c r="F6435" s="9" t="n">
        <v>44019</v>
      </c>
      <c r="G6435" s="9" t="n">
        <v>44026</v>
      </c>
      <c r="H6435" s="10" t="s">
        <v>36</v>
      </c>
      <c r="I6435" s="0" t="n">
        <v>12</v>
      </c>
      <c r="J6435" s="0" t="n">
        <v>46</v>
      </c>
      <c r="K6435" s="0" t="n">
        <v>1</v>
      </c>
      <c r="L6435" s="0" t="n">
        <v>43</v>
      </c>
      <c r="M6435" s="0" t="n">
        <v>6</v>
      </c>
      <c r="N6435" s="11" t="n">
        <v>0.05</v>
      </c>
      <c r="O6435" s="12" t="n">
        <v>3709.66</v>
      </c>
      <c r="P6435" s="12" t="n">
        <v>5152.3</v>
      </c>
      <c r="Q6435" s="12" t="n">
        <f aca="false">M6435*P6435*(1-N6435)</f>
        <v>29368.11</v>
      </c>
      <c r="R6435" s="12" t="n">
        <f aca="false">M6435*O6435</f>
        <v>22257.96</v>
      </c>
      <c r="S6435" s="12" t="n">
        <f aca="false">Q6435-R6435</f>
        <v>7110.15</v>
      </c>
      <c r="T6435" s="11" t="n">
        <f aca="false">IFERROR(S6435/Q6435,0)</f>
        <v>0.242104445944938</v>
      </c>
      <c r="U6435" s="13" t="n">
        <f aca="false">F6435-E6435</f>
        <v>5</v>
      </c>
      <c r="V6435" s="13" t="n">
        <f aca="false">G6435-F6435</f>
        <v>7</v>
      </c>
      <c r="W6435" s="13" t="n">
        <f aca="false">G6435-E6435</f>
        <v>12</v>
      </c>
      <c r="X6435" s="10" t="n">
        <f aca="false">YEAR(E6435)</f>
        <v>2020</v>
      </c>
      <c r="Y6435" s="0" t="str">
        <f aca="false">TEXT(E6435,"yyyy-mm")</f>
        <v>2020-07</v>
      </c>
      <c r="Z6435" s="0" t="str">
        <f aca="false">"Q"&amp;ROUNDUP(MONTH(E6435)/3,0)&amp;"-"&amp;YEAR(E6435)</f>
        <v>Q3-2020</v>
      </c>
    </row>
    <row r="6436" customFormat="false" ht="14.25" hidden="false" customHeight="false" outlineLevel="0" collapsed="false">
      <c r="A6436" s="0" t="s">
        <v>6478</v>
      </c>
      <c r="B6436" s="0" t="s">
        <v>38</v>
      </c>
      <c r="C6436" s="0" t="s">
        <v>46</v>
      </c>
      <c r="D6436" s="9" t="n">
        <v>43900</v>
      </c>
      <c r="E6436" s="9" t="n">
        <v>44014</v>
      </c>
      <c r="F6436" s="9" t="n">
        <v>44026</v>
      </c>
      <c r="G6436" s="9" t="n">
        <v>44032</v>
      </c>
      <c r="H6436" s="10" t="s">
        <v>36</v>
      </c>
      <c r="I6436" s="0" t="n">
        <v>20</v>
      </c>
      <c r="J6436" s="0" t="n">
        <v>40</v>
      </c>
      <c r="K6436" s="0" t="n">
        <v>278</v>
      </c>
      <c r="L6436" s="0" t="n">
        <v>27</v>
      </c>
      <c r="M6436" s="0" t="n">
        <v>4</v>
      </c>
      <c r="N6436" s="11" t="n">
        <v>0.075</v>
      </c>
      <c r="O6436" s="12" t="n">
        <v>514.56</v>
      </c>
      <c r="P6436" s="12" t="n">
        <v>1286.4</v>
      </c>
      <c r="Q6436" s="12" t="n">
        <f aca="false">M6436*P6436*(1-N6436)</f>
        <v>4759.68</v>
      </c>
      <c r="R6436" s="12" t="n">
        <f aca="false">M6436*O6436</f>
        <v>2058.24</v>
      </c>
      <c r="S6436" s="12" t="n">
        <f aca="false">Q6436-R6436</f>
        <v>2701.44</v>
      </c>
      <c r="T6436" s="11" t="n">
        <f aca="false">IFERROR(S6436/Q6436,0)</f>
        <v>0.567567567567568</v>
      </c>
      <c r="U6436" s="13" t="n">
        <f aca="false">F6436-E6436</f>
        <v>12</v>
      </c>
      <c r="V6436" s="13" t="n">
        <f aca="false">G6436-F6436</f>
        <v>6</v>
      </c>
      <c r="W6436" s="13" t="n">
        <f aca="false">G6436-E6436</f>
        <v>18</v>
      </c>
      <c r="X6436" s="10" t="n">
        <f aca="false">YEAR(E6436)</f>
        <v>2020</v>
      </c>
      <c r="Y6436" s="0" t="str">
        <f aca="false">TEXT(E6436,"yyyy-mm")</f>
        <v>2020-07</v>
      </c>
      <c r="Z6436" s="0" t="str">
        <f aca="false">"Q"&amp;ROUNDUP(MONTH(E6436)/3,0)&amp;"-"&amp;YEAR(E6436)</f>
        <v>Q3-2020</v>
      </c>
    </row>
    <row r="6437" customFormat="false" ht="14.25" hidden="false" customHeight="false" outlineLevel="0" collapsed="false">
      <c r="A6437" s="0" t="s">
        <v>6479</v>
      </c>
      <c r="B6437" s="0" t="s">
        <v>41</v>
      </c>
      <c r="C6437" s="0" t="s">
        <v>48</v>
      </c>
      <c r="D6437" s="9" t="n">
        <v>43900</v>
      </c>
      <c r="E6437" s="9" t="n">
        <v>44015</v>
      </c>
      <c r="F6437" s="9" t="n">
        <v>44036</v>
      </c>
      <c r="G6437" s="9" t="n">
        <v>44041</v>
      </c>
      <c r="H6437" s="10" t="s">
        <v>36</v>
      </c>
      <c r="I6437" s="0" t="n">
        <v>24</v>
      </c>
      <c r="J6437" s="0" t="n">
        <v>10</v>
      </c>
      <c r="K6437" s="0" t="n">
        <v>8</v>
      </c>
      <c r="L6437" s="0" t="n">
        <v>44</v>
      </c>
      <c r="M6437" s="0" t="n">
        <v>5</v>
      </c>
      <c r="N6437" s="11" t="n">
        <v>0.05</v>
      </c>
      <c r="O6437" s="12" t="n">
        <v>662.09</v>
      </c>
      <c r="P6437" s="12" t="n">
        <v>1085.4</v>
      </c>
      <c r="Q6437" s="12" t="n">
        <f aca="false">M6437*P6437*(1-N6437)</f>
        <v>5155.65</v>
      </c>
      <c r="R6437" s="12" t="n">
        <f aca="false">M6437*O6437</f>
        <v>3310.45</v>
      </c>
      <c r="S6437" s="12" t="n">
        <f aca="false">Q6437-R6437</f>
        <v>1845.2</v>
      </c>
      <c r="T6437" s="11" t="n">
        <f aca="false">IFERROR(S6437/Q6437,0)</f>
        <v>0.357898616081386</v>
      </c>
      <c r="U6437" s="13" t="n">
        <f aca="false">F6437-E6437</f>
        <v>21</v>
      </c>
      <c r="V6437" s="13" t="n">
        <f aca="false">G6437-F6437</f>
        <v>5</v>
      </c>
      <c r="W6437" s="13" t="n">
        <f aca="false">G6437-E6437</f>
        <v>26</v>
      </c>
      <c r="X6437" s="10" t="n">
        <f aca="false">YEAR(E6437)</f>
        <v>2020</v>
      </c>
      <c r="Y6437" s="0" t="str">
        <f aca="false">TEXT(E6437,"yyyy-mm")</f>
        <v>2020-07</v>
      </c>
      <c r="Z6437" s="0" t="str">
        <f aca="false">"Q"&amp;ROUNDUP(MONTH(E6437)/3,0)&amp;"-"&amp;YEAR(E6437)</f>
        <v>Q3-2020</v>
      </c>
    </row>
    <row r="6438" customFormat="false" ht="14.25" hidden="false" customHeight="false" outlineLevel="0" collapsed="false">
      <c r="A6438" s="0" t="s">
        <v>6480</v>
      </c>
      <c r="B6438" s="0" t="s">
        <v>41</v>
      </c>
      <c r="C6438" s="0" t="s">
        <v>39</v>
      </c>
      <c r="D6438" s="9" t="n">
        <v>43900</v>
      </c>
      <c r="E6438" s="9" t="n">
        <v>44015</v>
      </c>
      <c r="F6438" s="9" t="n">
        <v>44033</v>
      </c>
      <c r="G6438" s="9" t="n">
        <v>44042</v>
      </c>
      <c r="H6438" s="10" t="s">
        <v>36</v>
      </c>
      <c r="I6438" s="0" t="n">
        <v>24</v>
      </c>
      <c r="J6438" s="0" t="n">
        <v>7</v>
      </c>
      <c r="K6438" s="0" t="n">
        <v>121</v>
      </c>
      <c r="L6438" s="0" t="n">
        <v>40</v>
      </c>
      <c r="M6438" s="0" t="n">
        <v>5</v>
      </c>
      <c r="N6438" s="11" t="n">
        <v>0.1</v>
      </c>
      <c r="O6438" s="12" t="n">
        <v>928.62</v>
      </c>
      <c r="P6438" s="12" t="n">
        <v>1105.5</v>
      </c>
      <c r="Q6438" s="12" t="n">
        <f aca="false">M6438*P6438*(1-N6438)</f>
        <v>4974.75</v>
      </c>
      <c r="R6438" s="12" t="n">
        <f aca="false">M6438*O6438</f>
        <v>4643.1</v>
      </c>
      <c r="S6438" s="12" t="n">
        <f aca="false">Q6438-R6438</f>
        <v>331.65</v>
      </c>
      <c r="T6438" s="11" t="n">
        <f aca="false">IFERROR(S6438/Q6438,0)</f>
        <v>0.0666666666666666</v>
      </c>
      <c r="U6438" s="13" t="n">
        <f aca="false">F6438-E6438</f>
        <v>18</v>
      </c>
      <c r="V6438" s="13" t="n">
        <f aca="false">G6438-F6438</f>
        <v>9</v>
      </c>
      <c r="W6438" s="13" t="n">
        <f aca="false">G6438-E6438</f>
        <v>27</v>
      </c>
      <c r="X6438" s="10" t="n">
        <f aca="false">YEAR(E6438)</f>
        <v>2020</v>
      </c>
      <c r="Y6438" s="0" t="str">
        <f aca="false">TEXT(E6438,"yyyy-mm")</f>
        <v>2020-07</v>
      </c>
      <c r="Z6438" s="0" t="str">
        <f aca="false">"Q"&amp;ROUNDUP(MONTH(E6438)/3,0)&amp;"-"&amp;YEAR(E6438)</f>
        <v>Q3-2020</v>
      </c>
    </row>
    <row r="6439" customFormat="false" ht="14.25" hidden="false" customHeight="false" outlineLevel="0" collapsed="false">
      <c r="A6439" s="0" t="s">
        <v>6481</v>
      </c>
      <c r="B6439" s="0" t="s">
        <v>34</v>
      </c>
      <c r="C6439" s="0" t="s">
        <v>48</v>
      </c>
      <c r="D6439" s="9" t="n">
        <v>43900</v>
      </c>
      <c r="E6439" s="9" t="n">
        <v>44015</v>
      </c>
      <c r="F6439" s="9" t="n">
        <v>44025</v>
      </c>
      <c r="G6439" s="9" t="n">
        <v>44026</v>
      </c>
      <c r="H6439" s="10" t="s">
        <v>36</v>
      </c>
      <c r="I6439" s="0" t="n">
        <v>2</v>
      </c>
      <c r="J6439" s="0" t="n">
        <v>19</v>
      </c>
      <c r="K6439" s="0" t="n">
        <v>11</v>
      </c>
      <c r="L6439" s="0" t="n">
        <v>11</v>
      </c>
      <c r="M6439" s="0" t="n">
        <v>1</v>
      </c>
      <c r="N6439" s="11" t="n">
        <v>0.1</v>
      </c>
      <c r="O6439" s="12" t="n">
        <v>450.51</v>
      </c>
      <c r="P6439" s="12" t="n">
        <v>1098.8</v>
      </c>
      <c r="Q6439" s="12" t="n">
        <f aca="false">M6439*P6439*(1-N6439)</f>
        <v>988.92</v>
      </c>
      <c r="R6439" s="12" t="n">
        <f aca="false">M6439*O6439</f>
        <v>450.51</v>
      </c>
      <c r="S6439" s="12" t="n">
        <f aca="false">Q6439-R6439</f>
        <v>538.41</v>
      </c>
      <c r="T6439" s="11" t="n">
        <f aca="false">IFERROR(S6439/Q6439,0)</f>
        <v>0.544442422036161</v>
      </c>
      <c r="U6439" s="13" t="n">
        <f aca="false">F6439-E6439</f>
        <v>10</v>
      </c>
      <c r="V6439" s="13" t="n">
        <f aca="false">G6439-F6439</f>
        <v>1</v>
      </c>
      <c r="W6439" s="13" t="n">
        <f aca="false">G6439-E6439</f>
        <v>11</v>
      </c>
      <c r="X6439" s="10" t="n">
        <f aca="false">YEAR(E6439)</f>
        <v>2020</v>
      </c>
      <c r="Y6439" s="0" t="str">
        <f aca="false">TEXT(E6439,"yyyy-mm")</f>
        <v>2020-07</v>
      </c>
      <c r="Z6439" s="0" t="str">
        <f aca="false">"Q"&amp;ROUNDUP(MONTH(E6439)/3,0)&amp;"-"&amp;YEAR(E6439)</f>
        <v>Q3-2020</v>
      </c>
    </row>
    <row r="6440" customFormat="false" ht="14.25" hidden="false" customHeight="false" outlineLevel="0" collapsed="false">
      <c r="A6440" s="0" t="s">
        <v>6482</v>
      </c>
      <c r="B6440" s="0" t="s">
        <v>38</v>
      </c>
      <c r="C6440" s="0" t="s">
        <v>79</v>
      </c>
      <c r="D6440" s="9" t="n">
        <v>43900</v>
      </c>
      <c r="E6440" s="9" t="n">
        <v>44015</v>
      </c>
      <c r="F6440" s="9" t="n">
        <v>44030</v>
      </c>
      <c r="G6440" s="9" t="n">
        <v>44031</v>
      </c>
      <c r="H6440" s="10" t="s">
        <v>36</v>
      </c>
      <c r="I6440" s="0" t="n">
        <v>20</v>
      </c>
      <c r="J6440" s="0" t="n">
        <v>7</v>
      </c>
      <c r="K6440" s="0" t="n">
        <v>87</v>
      </c>
      <c r="L6440" s="0" t="n">
        <v>3</v>
      </c>
      <c r="M6440" s="0" t="n">
        <v>2</v>
      </c>
      <c r="N6440" s="11" t="n">
        <v>0.05</v>
      </c>
      <c r="O6440" s="12" t="n">
        <v>482</v>
      </c>
      <c r="P6440" s="12" t="n">
        <v>730.3</v>
      </c>
      <c r="Q6440" s="12" t="n">
        <f aca="false">M6440*P6440*(1-N6440)</f>
        <v>1387.57</v>
      </c>
      <c r="R6440" s="12" t="n">
        <f aca="false">M6440*O6440</f>
        <v>964</v>
      </c>
      <c r="S6440" s="12" t="n">
        <f aca="false">Q6440-R6440</f>
        <v>423.57</v>
      </c>
      <c r="T6440" s="11" t="n">
        <f aca="false">IFERROR(S6440/Q6440,0)</f>
        <v>0.305260275157289</v>
      </c>
      <c r="U6440" s="13" t="n">
        <f aca="false">F6440-E6440</f>
        <v>15</v>
      </c>
      <c r="V6440" s="13" t="n">
        <f aca="false">G6440-F6440</f>
        <v>1</v>
      </c>
      <c r="W6440" s="13" t="n">
        <f aca="false">G6440-E6440</f>
        <v>16</v>
      </c>
      <c r="X6440" s="10" t="n">
        <f aca="false">YEAR(E6440)</f>
        <v>2020</v>
      </c>
      <c r="Y6440" s="0" t="str">
        <f aca="false">TEXT(E6440,"yyyy-mm")</f>
        <v>2020-07</v>
      </c>
      <c r="Z6440" s="0" t="str">
        <f aca="false">"Q"&amp;ROUNDUP(MONTH(E6440)/3,0)&amp;"-"&amp;YEAR(E6440)</f>
        <v>Q3-2020</v>
      </c>
    </row>
    <row r="6441" customFormat="false" ht="14.25" hidden="false" customHeight="false" outlineLevel="0" collapsed="false">
      <c r="A6441" s="0" t="s">
        <v>6483</v>
      </c>
      <c r="B6441" s="0" t="s">
        <v>34</v>
      </c>
      <c r="C6441" s="0" t="s">
        <v>48</v>
      </c>
      <c r="D6441" s="9" t="n">
        <v>43900</v>
      </c>
      <c r="E6441" s="9" t="n">
        <v>44015</v>
      </c>
      <c r="F6441" s="9" t="n">
        <v>44023</v>
      </c>
      <c r="G6441" s="9" t="n">
        <v>44031</v>
      </c>
      <c r="H6441" s="10" t="s">
        <v>36</v>
      </c>
      <c r="I6441" s="0" t="n">
        <v>9</v>
      </c>
      <c r="J6441" s="0" t="n">
        <v>18</v>
      </c>
      <c r="K6441" s="0" t="n">
        <v>51</v>
      </c>
      <c r="L6441" s="0" t="n">
        <v>18</v>
      </c>
      <c r="M6441" s="0" t="n">
        <v>4</v>
      </c>
      <c r="N6441" s="11" t="n">
        <v>0.075</v>
      </c>
      <c r="O6441" s="12" t="n">
        <v>624.57</v>
      </c>
      <c r="P6441" s="12" t="n">
        <v>1058.6</v>
      </c>
      <c r="Q6441" s="12" t="n">
        <f aca="false">M6441*P6441*(1-N6441)</f>
        <v>3916.82</v>
      </c>
      <c r="R6441" s="12" t="n">
        <f aca="false">M6441*O6441</f>
        <v>2498.28</v>
      </c>
      <c r="S6441" s="12" t="n">
        <f aca="false">Q6441-R6441</f>
        <v>1418.54</v>
      </c>
      <c r="T6441" s="11" t="n">
        <f aca="false">IFERROR(S6441/Q6441,0)</f>
        <v>0.362166247108624</v>
      </c>
      <c r="U6441" s="13" t="n">
        <f aca="false">F6441-E6441</f>
        <v>8</v>
      </c>
      <c r="V6441" s="13" t="n">
        <f aca="false">G6441-F6441</f>
        <v>8</v>
      </c>
      <c r="W6441" s="13" t="n">
        <f aca="false">G6441-E6441</f>
        <v>16</v>
      </c>
      <c r="X6441" s="10" t="n">
        <f aca="false">YEAR(E6441)</f>
        <v>2020</v>
      </c>
      <c r="Y6441" s="0" t="str">
        <f aca="false">TEXT(E6441,"yyyy-mm")</f>
        <v>2020-07</v>
      </c>
      <c r="Z6441" s="0" t="str">
        <f aca="false">"Q"&amp;ROUNDUP(MONTH(E6441)/3,0)&amp;"-"&amp;YEAR(E6441)</f>
        <v>Q3-2020</v>
      </c>
    </row>
    <row r="6442" customFormat="false" ht="14.25" hidden="false" customHeight="false" outlineLevel="0" collapsed="false">
      <c r="A6442" s="0" t="s">
        <v>6484</v>
      </c>
      <c r="B6442" s="0" t="s">
        <v>34</v>
      </c>
      <c r="C6442" s="0" t="s">
        <v>35</v>
      </c>
      <c r="D6442" s="9" t="n">
        <v>43900</v>
      </c>
      <c r="E6442" s="9" t="n">
        <v>44015</v>
      </c>
      <c r="F6442" s="9" t="n">
        <v>44017</v>
      </c>
      <c r="G6442" s="9" t="n">
        <v>44024</v>
      </c>
      <c r="H6442" s="10" t="s">
        <v>36</v>
      </c>
      <c r="I6442" s="0" t="n">
        <v>10</v>
      </c>
      <c r="J6442" s="0" t="n">
        <v>18</v>
      </c>
      <c r="K6442" s="0" t="n">
        <v>207</v>
      </c>
      <c r="L6442" s="0" t="n">
        <v>42</v>
      </c>
      <c r="M6442" s="0" t="n">
        <v>8</v>
      </c>
      <c r="N6442" s="11" t="n">
        <v>0.05</v>
      </c>
      <c r="O6442" s="12" t="n">
        <v>658.01</v>
      </c>
      <c r="P6442" s="12" t="n">
        <v>1078.7</v>
      </c>
      <c r="Q6442" s="12" t="n">
        <f aca="false">M6442*P6442*(1-N6442)</f>
        <v>8198.12</v>
      </c>
      <c r="R6442" s="12" t="n">
        <f aca="false">M6442*O6442</f>
        <v>5264.08</v>
      </c>
      <c r="S6442" s="12" t="n">
        <f aca="false">Q6442-R6442</f>
        <v>2934.04</v>
      </c>
      <c r="T6442" s="11" t="n">
        <f aca="false">IFERROR(S6442/Q6442,0)</f>
        <v>0.357891809341654</v>
      </c>
      <c r="U6442" s="13" t="n">
        <f aca="false">F6442-E6442</f>
        <v>2</v>
      </c>
      <c r="V6442" s="13" t="n">
        <f aca="false">G6442-F6442</f>
        <v>7</v>
      </c>
      <c r="W6442" s="13" t="n">
        <f aca="false">G6442-E6442</f>
        <v>9</v>
      </c>
      <c r="X6442" s="10" t="n">
        <f aca="false">YEAR(E6442)</f>
        <v>2020</v>
      </c>
      <c r="Y6442" s="0" t="str">
        <f aca="false">TEXT(E6442,"yyyy-mm")</f>
        <v>2020-07</v>
      </c>
      <c r="Z6442" s="0" t="str">
        <f aca="false">"Q"&amp;ROUNDUP(MONTH(E6442)/3,0)&amp;"-"&amp;YEAR(E6442)</f>
        <v>Q3-2020</v>
      </c>
    </row>
    <row r="6443" customFormat="false" ht="14.25" hidden="false" customHeight="false" outlineLevel="0" collapsed="false">
      <c r="A6443" s="0" t="s">
        <v>6485</v>
      </c>
      <c r="B6443" s="0" t="s">
        <v>34</v>
      </c>
      <c r="C6443" s="0" t="s">
        <v>46</v>
      </c>
      <c r="D6443" s="9" t="n">
        <v>43900</v>
      </c>
      <c r="E6443" s="9" t="n">
        <v>44015</v>
      </c>
      <c r="F6443" s="9" t="n">
        <v>44017</v>
      </c>
      <c r="G6443" s="9" t="n">
        <v>44023</v>
      </c>
      <c r="H6443" s="10" t="s">
        <v>36</v>
      </c>
      <c r="I6443" s="0" t="n">
        <v>8</v>
      </c>
      <c r="J6443" s="0" t="n">
        <v>40</v>
      </c>
      <c r="K6443" s="0" t="n">
        <v>308</v>
      </c>
      <c r="L6443" s="0" t="n">
        <v>7</v>
      </c>
      <c r="M6443" s="0" t="n">
        <v>5</v>
      </c>
      <c r="N6443" s="11" t="n">
        <v>0.05</v>
      </c>
      <c r="O6443" s="12" t="n">
        <v>1487.33</v>
      </c>
      <c r="P6443" s="12" t="n">
        <v>1882.7</v>
      </c>
      <c r="Q6443" s="12" t="n">
        <f aca="false">M6443*P6443*(1-N6443)</f>
        <v>8942.825</v>
      </c>
      <c r="R6443" s="12" t="n">
        <f aca="false">M6443*O6443</f>
        <v>7436.65</v>
      </c>
      <c r="S6443" s="12" t="n">
        <f aca="false">Q6443-R6443</f>
        <v>1506.175</v>
      </c>
      <c r="T6443" s="11" t="n">
        <f aca="false">IFERROR(S6443/Q6443,0)</f>
        <v>0.168422729953902</v>
      </c>
      <c r="U6443" s="13" t="n">
        <f aca="false">F6443-E6443</f>
        <v>2</v>
      </c>
      <c r="V6443" s="13" t="n">
        <f aca="false">G6443-F6443</f>
        <v>6</v>
      </c>
      <c r="W6443" s="13" t="n">
        <f aca="false">G6443-E6443</f>
        <v>8</v>
      </c>
      <c r="X6443" s="10" t="n">
        <f aca="false">YEAR(E6443)</f>
        <v>2020</v>
      </c>
      <c r="Y6443" s="0" t="str">
        <f aca="false">TEXT(E6443,"yyyy-mm")</f>
        <v>2020-07</v>
      </c>
      <c r="Z6443" s="0" t="str">
        <f aca="false">"Q"&amp;ROUNDUP(MONTH(E6443)/3,0)&amp;"-"&amp;YEAR(E6443)</f>
        <v>Q3-2020</v>
      </c>
    </row>
    <row r="6444" customFormat="false" ht="14.25" hidden="false" customHeight="false" outlineLevel="0" collapsed="false">
      <c r="A6444" s="0" t="s">
        <v>6486</v>
      </c>
      <c r="B6444" s="0" t="s">
        <v>34</v>
      </c>
      <c r="C6444" s="0" t="s">
        <v>35</v>
      </c>
      <c r="D6444" s="9" t="n">
        <v>43900</v>
      </c>
      <c r="E6444" s="9" t="n">
        <v>44016</v>
      </c>
      <c r="F6444" s="9" t="n">
        <v>44044</v>
      </c>
      <c r="G6444" s="9" t="n">
        <v>44054</v>
      </c>
      <c r="H6444" s="10" t="s">
        <v>36</v>
      </c>
      <c r="I6444" s="0" t="n">
        <v>10</v>
      </c>
      <c r="J6444" s="0" t="n">
        <v>44</v>
      </c>
      <c r="K6444" s="0" t="n">
        <v>203</v>
      </c>
      <c r="L6444" s="0" t="n">
        <v>26</v>
      </c>
      <c r="M6444" s="0" t="n">
        <v>3</v>
      </c>
      <c r="N6444" s="11" t="n">
        <v>0.05</v>
      </c>
      <c r="O6444" s="12" t="n">
        <v>499.69</v>
      </c>
      <c r="P6444" s="12" t="n">
        <v>757.1</v>
      </c>
      <c r="Q6444" s="12" t="n">
        <f aca="false">M6444*P6444*(1-N6444)</f>
        <v>2157.735</v>
      </c>
      <c r="R6444" s="12" t="n">
        <f aca="false">M6444*O6444</f>
        <v>1499.07</v>
      </c>
      <c r="S6444" s="12" t="n">
        <f aca="false">Q6444-R6444</f>
        <v>658.665</v>
      </c>
      <c r="T6444" s="11" t="n">
        <f aca="false">IFERROR(S6444/Q6444,0)</f>
        <v>0.305257596507449</v>
      </c>
      <c r="U6444" s="13" t="n">
        <f aca="false">F6444-E6444</f>
        <v>28</v>
      </c>
      <c r="V6444" s="13" t="n">
        <f aca="false">G6444-F6444</f>
        <v>10</v>
      </c>
      <c r="W6444" s="13" t="n">
        <f aca="false">G6444-E6444</f>
        <v>38</v>
      </c>
      <c r="X6444" s="10" t="n">
        <f aca="false">YEAR(E6444)</f>
        <v>2020</v>
      </c>
      <c r="Y6444" s="0" t="str">
        <f aca="false">TEXT(E6444,"yyyy-mm")</f>
        <v>2020-07</v>
      </c>
      <c r="Z6444" s="0" t="str">
        <f aca="false">"Q"&amp;ROUNDUP(MONTH(E6444)/3,0)&amp;"-"&amp;YEAR(E6444)</f>
        <v>Q3-2020</v>
      </c>
    </row>
    <row r="6445" customFormat="false" ht="14.25" hidden="false" customHeight="false" outlineLevel="0" collapsed="false">
      <c r="A6445" s="0" t="s">
        <v>6487</v>
      </c>
      <c r="B6445" s="0" t="s">
        <v>43</v>
      </c>
      <c r="C6445" s="0" t="s">
        <v>79</v>
      </c>
      <c r="D6445" s="9" t="n">
        <v>43900</v>
      </c>
      <c r="E6445" s="9" t="n">
        <v>44016</v>
      </c>
      <c r="F6445" s="9" t="n">
        <v>44020</v>
      </c>
      <c r="G6445" s="9" t="n">
        <v>44023</v>
      </c>
      <c r="H6445" s="10" t="s">
        <v>36</v>
      </c>
      <c r="I6445" s="0" t="n">
        <v>25</v>
      </c>
      <c r="J6445" s="0" t="n">
        <v>15</v>
      </c>
      <c r="K6445" s="0" t="n">
        <v>79</v>
      </c>
      <c r="L6445" s="0" t="n">
        <v>26</v>
      </c>
      <c r="M6445" s="0" t="n">
        <v>3</v>
      </c>
      <c r="N6445" s="11" t="n">
        <v>0.15</v>
      </c>
      <c r="O6445" s="12" t="n">
        <v>2785.86</v>
      </c>
      <c r="P6445" s="12" t="n">
        <v>5159</v>
      </c>
      <c r="Q6445" s="12" t="n">
        <f aca="false">M6445*P6445*(1-N6445)</f>
        <v>13155.45</v>
      </c>
      <c r="R6445" s="12" t="n">
        <f aca="false">M6445*O6445</f>
        <v>8357.58</v>
      </c>
      <c r="S6445" s="12" t="n">
        <f aca="false">Q6445-R6445</f>
        <v>4797.87</v>
      </c>
      <c r="T6445" s="11" t="n">
        <f aca="false">IFERROR(S6445/Q6445,0)</f>
        <v>0.364705882352941</v>
      </c>
      <c r="U6445" s="13" t="n">
        <f aca="false">F6445-E6445</f>
        <v>4</v>
      </c>
      <c r="V6445" s="13" t="n">
        <f aca="false">G6445-F6445</f>
        <v>3</v>
      </c>
      <c r="W6445" s="13" t="n">
        <f aca="false">G6445-E6445</f>
        <v>7</v>
      </c>
      <c r="X6445" s="10" t="n">
        <f aca="false">YEAR(E6445)</f>
        <v>2020</v>
      </c>
      <c r="Y6445" s="0" t="str">
        <f aca="false">TEXT(E6445,"yyyy-mm")</f>
        <v>2020-07</v>
      </c>
      <c r="Z6445" s="0" t="str">
        <f aca="false">"Q"&amp;ROUNDUP(MONTH(E6445)/3,0)&amp;"-"&amp;YEAR(E6445)</f>
        <v>Q3-2020</v>
      </c>
    </row>
    <row r="6446" customFormat="false" ht="14.25" hidden="false" customHeight="false" outlineLevel="0" collapsed="false">
      <c r="A6446" s="0" t="s">
        <v>6488</v>
      </c>
      <c r="B6446" s="0" t="s">
        <v>34</v>
      </c>
      <c r="C6446" s="0" t="s">
        <v>39</v>
      </c>
      <c r="D6446" s="9" t="n">
        <v>43900</v>
      </c>
      <c r="E6446" s="9" t="n">
        <v>44016</v>
      </c>
      <c r="F6446" s="9" t="n">
        <v>44039</v>
      </c>
      <c r="G6446" s="9" t="n">
        <v>44043</v>
      </c>
      <c r="H6446" s="10" t="s">
        <v>36</v>
      </c>
      <c r="I6446" s="0" t="n">
        <v>9</v>
      </c>
      <c r="J6446" s="0" t="n">
        <v>14</v>
      </c>
      <c r="K6446" s="0" t="n">
        <v>182</v>
      </c>
      <c r="L6446" s="0" t="n">
        <v>43</v>
      </c>
      <c r="M6446" s="0" t="n">
        <v>6</v>
      </c>
      <c r="N6446" s="11" t="n">
        <v>0.1</v>
      </c>
      <c r="O6446" s="12" t="n">
        <v>2087.99</v>
      </c>
      <c r="P6446" s="12" t="n">
        <v>3939.6</v>
      </c>
      <c r="Q6446" s="12" t="n">
        <f aca="false">M6446*P6446*(1-N6446)</f>
        <v>21273.84</v>
      </c>
      <c r="R6446" s="12" t="n">
        <f aca="false">M6446*O6446</f>
        <v>12527.94</v>
      </c>
      <c r="S6446" s="12" t="n">
        <f aca="false">Q6446-R6446</f>
        <v>8745.9</v>
      </c>
      <c r="T6446" s="11" t="n">
        <f aca="false">IFERROR(S6446/Q6446,0)</f>
        <v>0.411110547038052</v>
      </c>
      <c r="U6446" s="13" t="n">
        <f aca="false">F6446-E6446</f>
        <v>23</v>
      </c>
      <c r="V6446" s="13" t="n">
        <f aca="false">G6446-F6446</f>
        <v>4</v>
      </c>
      <c r="W6446" s="13" t="n">
        <f aca="false">G6446-E6446</f>
        <v>27</v>
      </c>
      <c r="X6446" s="10" t="n">
        <f aca="false">YEAR(E6446)</f>
        <v>2020</v>
      </c>
      <c r="Y6446" s="0" t="str">
        <f aca="false">TEXT(E6446,"yyyy-mm")</f>
        <v>2020-07</v>
      </c>
      <c r="Z6446" s="0" t="str">
        <f aca="false">"Q"&amp;ROUNDUP(MONTH(E6446)/3,0)&amp;"-"&amp;YEAR(E6446)</f>
        <v>Q3-2020</v>
      </c>
    </row>
    <row r="6447" customFormat="false" ht="14.25" hidden="false" customHeight="false" outlineLevel="0" collapsed="false">
      <c r="A6447" s="0" t="s">
        <v>6489</v>
      </c>
      <c r="B6447" s="0" t="s">
        <v>38</v>
      </c>
      <c r="C6447" s="0" t="s">
        <v>46</v>
      </c>
      <c r="D6447" s="9" t="n">
        <v>43900</v>
      </c>
      <c r="E6447" s="9" t="n">
        <v>44016</v>
      </c>
      <c r="F6447" s="9" t="n">
        <v>44036</v>
      </c>
      <c r="G6447" s="9" t="n">
        <v>44043</v>
      </c>
      <c r="H6447" s="10" t="s">
        <v>36</v>
      </c>
      <c r="I6447" s="0" t="n">
        <v>15</v>
      </c>
      <c r="J6447" s="0" t="n">
        <v>7</v>
      </c>
      <c r="K6447" s="0" t="n">
        <v>291</v>
      </c>
      <c r="L6447" s="0" t="n">
        <v>43</v>
      </c>
      <c r="M6447" s="0" t="n">
        <v>3</v>
      </c>
      <c r="N6447" s="11" t="n">
        <v>0.1</v>
      </c>
      <c r="O6447" s="12" t="n">
        <v>975.52</v>
      </c>
      <c r="P6447" s="12" t="n">
        <v>2438.8</v>
      </c>
      <c r="Q6447" s="12" t="n">
        <f aca="false">M6447*P6447*(1-N6447)</f>
        <v>6584.76</v>
      </c>
      <c r="R6447" s="12" t="n">
        <f aca="false">M6447*O6447</f>
        <v>2926.56</v>
      </c>
      <c r="S6447" s="12" t="n">
        <f aca="false">Q6447-R6447</f>
        <v>3658.2</v>
      </c>
      <c r="T6447" s="11" t="n">
        <f aca="false">IFERROR(S6447/Q6447,0)</f>
        <v>0.555555555555556</v>
      </c>
      <c r="U6447" s="13" t="n">
        <f aca="false">F6447-E6447</f>
        <v>20</v>
      </c>
      <c r="V6447" s="13" t="n">
        <f aca="false">G6447-F6447</f>
        <v>7</v>
      </c>
      <c r="W6447" s="13" t="n">
        <f aca="false">G6447-E6447</f>
        <v>27</v>
      </c>
      <c r="X6447" s="10" t="n">
        <f aca="false">YEAR(E6447)</f>
        <v>2020</v>
      </c>
      <c r="Y6447" s="0" t="str">
        <f aca="false">TEXT(E6447,"yyyy-mm")</f>
        <v>2020-07</v>
      </c>
      <c r="Z6447" s="0" t="str">
        <f aca="false">"Q"&amp;ROUNDUP(MONTH(E6447)/3,0)&amp;"-"&amp;YEAR(E6447)</f>
        <v>Q3-2020</v>
      </c>
    </row>
    <row r="6448" customFormat="false" ht="14.25" hidden="false" customHeight="false" outlineLevel="0" collapsed="false">
      <c r="A6448" s="0" t="s">
        <v>6490</v>
      </c>
      <c r="B6448" s="0" t="s">
        <v>34</v>
      </c>
      <c r="C6448" s="0" t="s">
        <v>35</v>
      </c>
      <c r="D6448" s="9" t="n">
        <v>43900</v>
      </c>
      <c r="E6448" s="9" t="n">
        <v>44016</v>
      </c>
      <c r="F6448" s="9" t="n">
        <v>44040</v>
      </c>
      <c r="G6448" s="9" t="n">
        <v>44043</v>
      </c>
      <c r="H6448" s="10" t="s">
        <v>36</v>
      </c>
      <c r="I6448" s="0" t="n">
        <v>11</v>
      </c>
      <c r="J6448" s="0" t="n">
        <v>40</v>
      </c>
      <c r="K6448" s="0" t="n">
        <v>245</v>
      </c>
      <c r="L6448" s="0" t="n">
        <v>4</v>
      </c>
      <c r="M6448" s="0" t="n">
        <v>4</v>
      </c>
      <c r="N6448" s="11" t="n">
        <v>0.15</v>
      </c>
      <c r="O6448" s="12" t="n">
        <v>557.51</v>
      </c>
      <c r="P6448" s="12" t="n">
        <v>1051.9</v>
      </c>
      <c r="Q6448" s="12" t="n">
        <f aca="false">M6448*P6448*(1-N6448)</f>
        <v>3576.46</v>
      </c>
      <c r="R6448" s="12" t="n">
        <f aca="false">M6448*O6448</f>
        <v>2230.04</v>
      </c>
      <c r="S6448" s="12" t="n">
        <f aca="false">Q6448-R6448</f>
        <v>1346.42</v>
      </c>
      <c r="T6448" s="11" t="n">
        <f aca="false">IFERROR(S6448/Q6448,0)</f>
        <v>0.376467232962203</v>
      </c>
      <c r="U6448" s="13" t="n">
        <f aca="false">F6448-E6448</f>
        <v>24</v>
      </c>
      <c r="V6448" s="13" t="n">
        <f aca="false">G6448-F6448</f>
        <v>3</v>
      </c>
      <c r="W6448" s="13" t="n">
        <f aca="false">G6448-E6448</f>
        <v>27</v>
      </c>
      <c r="X6448" s="10" t="n">
        <f aca="false">YEAR(E6448)</f>
        <v>2020</v>
      </c>
      <c r="Y6448" s="0" t="str">
        <f aca="false">TEXT(E6448,"yyyy-mm")</f>
        <v>2020-07</v>
      </c>
      <c r="Z6448" s="0" t="str">
        <f aca="false">"Q"&amp;ROUNDUP(MONTH(E6448)/3,0)&amp;"-"&amp;YEAR(E6448)</f>
        <v>Q3-2020</v>
      </c>
    </row>
    <row r="6449" customFormat="false" ht="14.25" hidden="false" customHeight="false" outlineLevel="0" collapsed="false">
      <c r="A6449" s="0" t="s">
        <v>6491</v>
      </c>
      <c r="B6449" s="0" t="s">
        <v>34</v>
      </c>
      <c r="C6449" s="0" t="s">
        <v>79</v>
      </c>
      <c r="D6449" s="9" t="n">
        <v>43900</v>
      </c>
      <c r="E6449" s="9" t="n">
        <v>44016</v>
      </c>
      <c r="F6449" s="9" t="n">
        <v>44042</v>
      </c>
      <c r="G6449" s="9" t="n">
        <v>44047</v>
      </c>
      <c r="H6449" s="10" t="s">
        <v>36</v>
      </c>
      <c r="I6449" s="0" t="n">
        <v>11</v>
      </c>
      <c r="J6449" s="0" t="n">
        <v>1</v>
      </c>
      <c r="K6449" s="0" t="n">
        <v>70</v>
      </c>
      <c r="L6449" s="0" t="n">
        <v>35</v>
      </c>
      <c r="M6449" s="0" t="n">
        <v>1</v>
      </c>
      <c r="N6449" s="11" t="n">
        <v>0.4</v>
      </c>
      <c r="O6449" s="12" t="n">
        <v>148.34</v>
      </c>
      <c r="P6449" s="12" t="n">
        <v>180.9</v>
      </c>
      <c r="Q6449" s="12" t="n">
        <f aca="false">M6449*P6449*(1-N6449)</f>
        <v>108.54</v>
      </c>
      <c r="R6449" s="12" t="n">
        <f aca="false">M6449*O6449</f>
        <v>148.34</v>
      </c>
      <c r="S6449" s="12" t="n">
        <f aca="false">Q6449-R6449</f>
        <v>-39.8</v>
      </c>
      <c r="T6449" s="11" t="n">
        <f aca="false">IFERROR(S6449/Q6449,0)</f>
        <v>-0.366685093053252</v>
      </c>
      <c r="U6449" s="13" t="n">
        <f aca="false">F6449-E6449</f>
        <v>26</v>
      </c>
      <c r="V6449" s="13" t="n">
        <f aca="false">G6449-F6449</f>
        <v>5</v>
      </c>
      <c r="W6449" s="13" t="n">
        <f aca="false">G6449-E6449</f>
        <v>31</v>
      </c>
      <c r="X6449" s="10" t="n">
        <f aca="false">YEAR(E6449)</f>
        <v>2020</v>
      </c>
      <c r="Y6449" s="0" t="str">
        <f aca="false">TEXT(E6449,"yyyy-mm")</f>
        <v>2020-07</v>
      </c>
      <c r="Z6449" s="0" t="str">
        <f aca="false">"Q"&amp;ROUNDUP(MONTH(E6449)/3,0)&amp;"-"&amp;YEAR(E6449)</f>
        <v>Q3-2020</v>
      </c>
    </row>
    <row r="6450" customFormat="false" ht="14.25" hidden="false" customHeight="false" outlineLevel="0" collapsed="false">
      <c r="A6450" s="0" t="s">
        <v>6492</v>
      </c>
      <c r="B6450" s="0" t="s">
        <v>34</v>
      </c>
      <c r="C6450" s="0" t="s">
        <v>46</v>
      </c>
      <c r="D6450" s="9" t="n">
        <v>43900</v>
      </c>
      <c r="E6450" s="9" t="n">
        <v>44016</v>
      </c>
      <c r="F6450" s="9" t="n">
        <v>44042</v>
      </c>
      <c r="G6450" s="9" t="n">
        <v>44047</v>
      </c>
      <c r="H6450" s="10" t="s">
        <v>36</v>
      </c>
      <c r="I6450" s="0" t="n">
        <v>6</v>
      </c>
      <c r="J6450" s="0" t="n">
        <v>43</v>
      </c>
      <c r="K6450" s="0" t="n">
        <v>322</v>
      </c>
      <c r="L6450" s="0" t="n">
        <v>7</v>
      </c>
      <c r="M6450" s="0" t="n">
        <v>7</v>
      </c>
      <c r="N6450" s="11" t="n">
        <v>0.075</v>
      </c>
      <c r="O6450" s="12" t="n">
        <v>3514.82</v>
      </c>
      <c r="P6450" s="12" t="n">
        <v>5762</v>
      </c>
      <c r="Q6450" s="12" t="n">
        <f aca="false">M6450*P6450*(1-N6450)</f>
        <v>37308.95</v>
      </c>
      <c r="R6450" s="12" t="n">
        <f aca="false">M6450*O6450</f>
        <v>24603.74</v>
      </c>
      <c r="S6450" s="12" t="n">
        <f aca="false">Q6450-R6450</f>
        <v>12705.21</v>
      </c>
      <c r="T6450" s="11" t="n">
        <f aca="false">IFERROR(S6450/Q6450,0)</f>
        <v>0.340540540540541</v>
      </c>
      <c r="U6450" s="13" t="n">
        <f aca="false">F6450-E6450</f>
        <v>26</v>
      </c>
      <c r="V6450" s="13" t="n">
        <f aca="false">G6450-F6450</f>
        <v>5</v>
      </c>
      <c r="W6450" s="13" t="n">
        <f aca="false">G6450-E6450</f>
        <v>31</v>
      </c>
      <c r="X6450" s="10" t="n">
        <f aca="false">YEAR(E6450)</f>
        <v>2020</v>
      </c>
      <c r="Y6450" s="0" t="str">
        <f aca="false">TEXT(E6450,"yyyy-mm")</f>
        <v>2020-07</v>
      </c>
      <c r="Z6450" s="0" t="str">
        <f aca="false">"Q"&amp;ROUNDUP(MONTH(E6450)/3,0)&amp;"-"&amp;YEAR(E6450)</f>
        <v>Q3-2020</v>
      </c>
    </row>
    <row r="6451" customFormat="false" ht="14.25" hidden="false" customHeight="false" outlineLevel="0" collapsed="false">
      <c r="A6451" s="0" t="s">
        <v>6493</v>
      </c>
      <c r="B6451" s="0" t="s">
        <v>43</v>
      </c>
      <c r="C6451" s="0" t="s">
        <v>58</v>
      </c>
      <c r="D6451" s="9" t="n">
        <v>43900</v>
      </c>
      <c r="E6451" s="9" t="n">
        <v>44016</v>
      </c>
      <c r="F6451" s="9" t="n">
        <v>44037</v>
      </c>
      <c r="G6451" s="9" t="n">
        <v>44044</v>
      </c>
      <c r="H6451" s="10" t="s">
        <v>36</v>
      </c>
      <c r="I6451" s="0" t="n">
        <v>26</v>
      </c>
      <c r="J6451" s="0" t="n">
        <v>18</v>
      </c>
      <c r="K6451" s="0" t="n">
        <v>357</v>
      </c>
      <c r="L6451" s="0" t="n">
        <v>40</v>
      </c>
      <c r="M6451" s="0" t="n">
        <v>5</v>
      </c>
      <c r="N6451" s="11" t="n">
        <v>0.075</v>
      </c>
      <c r="O6451" s="12" t="n">
        <v>1702.87</v>
      </c>
      <c r="P6451" s="12" t="n">
        <v>2365.1</v>
      </c>
      <c r="Q6451" s="12" t="n">
        <f aca="false">M6451*P6451*(1-N6451)</f>
        <v>10938.5875</v>
      </c>
      <c r="R6451" s="12" t="n">
        <f aca="false">M6451*O6451</f>
        <v>8514.35</v>
      </c>
      <c r="S6451" s="12" t="n">
        <f aca="false">Q6451-R6451</f>
        <v>2424.2375</v>
      </c>
      <c r="T6451" s="11" t="n">
        <f aca="false">IFERROR(S6451/Q6451,0)</f>
        <v>0.221622535816439</v>
      </c>
      <c r="U6451" s="13" t="n">
        <f aca="false">F6451-E6451</f>
        <v>21</v>
      </c>
      <c r="V6451" s="13" t="n">
        <f aca="false">G6451-F6451</f>
        <v>7</v>
      </c>
      <c r="W6451" s="13" t="n">
        <f aca="false">G6451-E6451</f>
        <v>28</v>
      </c>
      <c r="X6451" s="10" t="n">
        <f aca="false">YEAR(E6451)</f>
        <v>2020</v>
      </c>
      <c r="Y6451" s="0" t="str">
        <f aca="false">TEXT(E6451,"yyyy-mm")</f>
        <v>2020-07</v>
      </c>
      <c r="Z6451" s="0" t="str">
        <f aca="false">"Q"&amp;ROUNDUP(MONTH(E6451)/3,0)&amp;"-"&amp;YEAR(E6451)</f>
        <v>Q3-2020</v>
      </c>
    </row>
    <row r="6452" customFormat="false" ht="14.25" hidden="false" customHeight="false" outlineLevel="0" collapsed="false">
      <c r="A6452" s="0" t="s">
        <v>6494</v>
      </c>
      <c r="B6452" s="0" t="s">
        <v>34</v>
      </c>
      <c r="C6452" s="0" t="s">
        <v>39</v>
      </c>
      <c r="D6452" s="9" t="n">
        <v>43900</v>
      </c>
      <c r="E6452" s="9" t="n">
        <v>44016</v>
      </c>
      <c r="F6452" s="9" t="n">
        <v>44033</v>
      </c>
      <c r="G6452" s="9" t="n">
        <v>44043</v>
      </c>
      <c r="H6452" s="10" t="s">
        <v>36</v>
      </c>
      <c r="I6452" s="0" t="n">
        <v>1</v>
      </c>
      <c r="J6452" s="0" t="n">
        <v>24</v>
      </c>
      <c r="K6452" s="0" t="n">
        <v>150</v>
      </c>
      <c r="L6452" s="0" t="n">
        <v>23</v>
      </c>
      <c r="M6452" s="0" t="n">
        <v>6</v>
      </c>
      <c r="N6452" s="11" t="n">
        <v>0.075</v>
      </c>
      <c r="O6452" s="12" t="n">
        <v>884.4</v>
      </c>
      <c r="P6452" s="12" t="n">
        <v>1105.5</v>
      </c>
      <c r="Q6452" s="12" t="n">
        <f aca="false">M6452*P6452*(1-N6452)</f>
        <v>6135.525</v>
      </c>
      <c r="R6452" s="12" t="n">
        <f aca="false">M6452*O6452</f>
        <v>5306.4</v>
      </c>
      <c r="S6452" s="12" t="n">
        <f aca="false">Q6452-R6452</f>
        <v>829.125000000001</v>
      </c>
      <c r="T6452" s="11" t="n">
        <f aca="false">IFERROR(S6452/Q6452,0)</f>
        <v>0.135135135135135</v>
      </c>
      <c r="U6452" s="13" t="n">
        <f aca="false">F6452-E6452</f>
        <v>17</v>
      </c>
      <c r="V6452" s="13" t="n">
        <f aca="false">G6452-F6452</f>
        <v>10</v>
      </c>
      <c r="W6452" s="13" t="n">
        <f aca="false">G6452-E6452</f>
        <v>27</v>
      </c>
      <c r="X6452" s="10" t="n">
        <f aca="false">YEAR(E6452)</f>
        <v>2020</v>
      </c>
      <c r="Y6452" s="0" t="str">
        <f aca="false">TEXT(E6452,"yyyy-mm")</f>
        <v>2020-07</v>
      </c>
      <c r="Z6452" s="0" t="str">
        <f aca="false">"Q"&amp;ROUNDUP(MONTH(E6452)/3,0)&amp;"-"&amp;YEAR(E6452)</f>
        <v>Q3-2020</v>
      </c>
    </row>
    <row r="6453" customFormat="false" ht="14.25" hidden="false" customHeight="false" outlineLevel="0" collapsed="false">
      <c r="A6453" s="0" t="s">
        <v>6495</v>
      </c>
      <c r="B6453" s="0" t="s">
        <v>34</v>
      </c>
      <c r="C6453" s="0" t="s">
        <v>39</v>
      </c>
      <c r="D6453" s="9" t="n">
        <v>43900</v>
      </c>
      <c r="E6453" s="9" t="n">
        <v>44016</v>
      </c>
      <c r="F6453" s="9" t="n">
        <v>44037</v>
      </c>
      <c r="G6453" s="9" t="n">
        <v>44039</v>
      </c>
      <c r="H6453" s="10" t="s">
        <v>36</v>
      </c>
      <c r="I6453" s="0" t="n">
        <v>7</v>
      </c>
      <c r="J6453" s="0" t="n">
        <v>7</v>
      </c>
      <c r="K6453" s="0" t="n">
        <v>138</v>
      </c>
      <c r="L6453" s="0" t="n">
        <v>3</v>
      </c>
      <c r="M6453" s="0" t="n">
        <v>4</v>
      </c>
      <c r="N6453" s="11" t="n">
        <v>0.2</v>
      </c>
      <c r="O6453" s="12" t="n">
        <v>3306.85</v>
      </c>
      <c r="P6453" s="12" t="n">
        <v>6123.8</v>
      </c>
      <c r="Q6453" s="12" t="n">
        <f aca="false">M6453*P6453*(1-N6453)</f>
        <v>19596.16</v>
      </c>
      <c r="R6453" s="12" t="n">
        <f aca="false">M6453*O6453</f>
        <v>13227.4</v>
      </c>
      <c r="S6453" s="12" t="n">
        <f aca="false">Q6453-R6453</f>
        <v>6368.76</v>
      </c>
      <c r="T6453" s="11" t="n">
        <f aca="false">IFERROR(S6453/Q6453,0)</f>
        <v>0.325000408243248</v>
      </c>
      <c r="U6453" s="13" t="n">
        <f aca="false">F6453-E6453</f>
        <v>21</v>
      </c>
      <c r="V6453" s="13" t="n">
        <f aca="false">G6453-F6453</f>
        <v>2</v>
      </c>
      <c r="W6453" s="13" t="n">
        <f aca="false">G6453-E6453</f>
        <v>23</v>
      </c>
      <c r="X6453" s="10" t="n">
        <f aca="false">YEAR(E6453)</f>
        <v>2020</v>
      </c>
      <c r="Y6453" s="0" t="str">
        <f aca="false">TEXT(E6453,"yyyy-mm")</f>
        <v>2020-07</v>
      </c>
      <c r="Z6453" s="0" t="str">
        <f aca="false">"Q"&amp;ROUNDUP(MONTH(E6453)/3,0)&amp;"-"&amp;YEAR(E6453)</f>
        <v>Q3-2020</v>
      </c>
    </row>
    <row r="6454" customFormat="false" ht="14.25" hidden="false" customHeight="false" outlineLevel="0" collapsed="false">
      <c r="A6454" s="0" t="s">
        <v>6496</v>
      </c>
      <c r="B6454" s="0" t="s">
        <v>38</v>
      </c>
      <c r="C6454" s="0" t="s">
        <v>39</v>
      </c>
      <c r="D6454" s="9" t="n">
        <v>43900</v>
      </c>
      <c r="E6454" s="9" t="n">
        <v>44016</v>
      </c>
      <c r="F6454" s="9" t="n">
        <v>44034</v>
      </c>
      <c r="G6454" s="9" t="n">
        <v>44036</v>
      </c>
      <c r="H6454" s="10" t="s">
        <v>36</v>
      </c>
      <c r="I6454" s="0" t="n">
        <v>13</v>
      </c>
      <c r="J6454" s="0" t="n">
        <v>21</v>
      </c>
      <c r="K6454" s="0" t="n">
        <v>123</v>
      </c>
      <c r="L6454" s="0" t="n">
        <v>35</v>
      </c>
      <c r="M6454" s="0" t="n">
        <v>2</v>
      </c>
      <c r="N6454" s="11" t="n">
        <v>0.075</v>
      </c>
      <c r="O6454" s="12" t="n">
        <v>469.2</v>
      </c>
      <c r="P6454" s="12" t="n">
        <v>998.3</v>
      </c>
      <c r="Q6454" s="12" t="n">
        <f aca="false">M6454*P6454*(1-N6454)</f>
        <v>1846.855</v>
      </c>
      <c r="R6454" s="12" t="n">
        <f aca="false">M6454*O6454</f>
        <v>938.4</v>
      </c>
      <c r="S6454" s="12" t="n">
        <f aca="false">Q6454-R6454</f>
        <v>908.455</v>
      </c>
      <c r="T6454" s="11" t="n">
        <f aca="false">IFERROR(S6454/Q6454,0)</f>
        <v>0.49189297481394</v>
      </c>
      <c r="U6454" s="13" t="n">
        <f aca="false">F6454-E6454</f>
        <v>18</v>
      </c>
      <c r="V6454" s="13" t="n">
        <f aca="false">G6454-F6454</f>
        <v>2</v>
      </c>
      <c r="W6454" s="13" t="n">
        <f aca="false">G6454-E6454</f>
        <v>20</v>
      </c>
      <c r="X6454" s="10" t="n">
        <f aca="false">YEAR(E6454)</f>
        <v>2020</v>
      </c>
      <c r="Y6454" s="0" t="str">
        <f aca="false">TEXT(E6454,"yyyy-mm")</f>
        <v>2020-07</v>
      </c>
      <c r="Z6454" s="0" t="str">
        <f aca="false">"Q"&amp;ROUNDUP(MONTH(E6454)/3,0)&amp;"-"&amp;YEAR(E6454)</f>
        <v>Q3-2020</v>
      </c>
    </row>
    <row r="6455" customFormat="false" ht="14.25" hidden="false" customHeight="false" outlineLevel="0" collapsed="false">
      <c r="A6455" s="0" t="s">
        <v>6497</v>
      </c>
      <c r="B6455" s="0" t="s">
        <v>43</v>
      </c>
      <c r="C6455" s="0" t="s">
        <v>46</v>
      </c>
      <c r="D6455" s="9" t="n">
        <v>43900</v>
      </c>
      <c r="E6455" s="9" t="n">
        <v>44016</v>
      </c>
      <c r="F6455" s="9" t="n">
        <v>44037</v>
      </c>
      <c r="G6455" s="9" t="n">
        <v>44047</v>
      </c>
      <c r="H6455" s="10" t="s">
        <v>36</v>
      </c>
      <c r="I6455" s="0" t="n">
        <v>27</v>
      </c>
      <c r="J6455" s="0" t="n">
        <v>16</v>
      </c>
      <c r="K6455" s="0" t="n">
        <v>294</v>
      </c>
      <c r="L6455" s="0" t="n">
        <v>33</v>
      </c>
      <c r="M6455" s="0" t="n">
        <v>3</v>
      </c>
      <c r="N6455" s="11" t="n">
        <v>0.05</v>
      </c>
      <c r="O6455" s="12" t="n">
        <v>1267.91</v>
      </c>
      <c r="P6455" s="12" t="n">
        <v>2224.4</v>
      </c>
      <c r="Q6455" s="12" t="n">
        <f aca="false">M6455*P6455*(1-N6455)</f>
        <v>6339.54</v>
      </c>
      <c r="R6455" s="12" t="n">
        <f aca="false">M6455*O6455</f>
        <v>3803.73</v>
      </c>
      <c r="S6455" s="12" t="n">
        <f aca="false">Q6455-R6455</f>
        <v>2535.81</v>
      </c>
      <c r="T6455" s="11" t="n">
        <f aca="false">IFERROR(S6455/Q6455,0)</f>
        <v>0.399999053559091</v>
      </c>
      <c r="U6455" s="13" t="n">
        <f aca="false">F6455-E6455</f>
        <v>21</v>
      </c>
      <c r="V6455" s="13" t="n">
        <f aca="false">G6455-F6455</f>
        <v>10</v>
      </c>
      <c r="W6455" s="13" t="n">
        <f aca="false">G6455-E6455</f>
        <v>31</v>
      </c>
      <c r="X6455" s="10" t="n">
        <f aca="false">YEAR(E6455)</f>
        <v>2020</v>
      </c>
      <c r="Y6455" s="0" t="str">
        <f aca="false">TEXT(E6455,"yyyy-mm")</f>
        <v>2020-07</v>
      </c>
      <c r="Z6455" s="0" t="str">
        <f aca="false">"Q"&amp;ROUNDUP(MONTH(E6455)/3,0)&amp;"-"&amp;YEAR(E6455)</f>
        <v>Q3-2020</v>
      </c>
    </row>
    <row r="6456" customFormat="false" ht="14.25" hidden="false" customHeight="false" outlineLevel="0" collapsed="false">
      <c r="A6456" s="0" t="s">
        <v>6498</v>
      </c>
      <c r="B6456" s="0" t="s">
        <v>34</v>
      </c>
      <c r="C6456" s="0" t="s">
        <v>35</v>
      </c>
      <c r="D6456" s="9" t="n">
        <v>43900</v>
      </c>
      <c r="E6456" s="9" t="n">
        <v>44016</v>
      </c>
      <c r="F6456" s="9" t="n">
        <v>44040</v>
      </c>
      <c r="G6456" s="9" t="n">
        <v>44041</v>
      </c>
      <c r="H6456" s="10" t="s">
        <v>36</v>
      </c>
      <c r="I6456" s="0" t="n">
        <v>1</v>
      </c>
      <c r="J6456" s="0" t="n">
        <v>50</v>
      </c>
      <c r="K6456" s="0" t="n">
        <v>208</v>
      </c>
      <c r="L6456" s="0" t="n">
        <v>19</v>
      </c>
      <c r="M6456" s="0" t="n">
        <v>4</v>
      </c>
      <c r="N6456" s="11" t="n">
        <v>0.3</v>
      </c>
      <c r="O6456" s="12" t="n">
        <v>3269.87</v>
      </c>
      <c r="P6456" s="12" t="n">
        <v>3939.6</v>
      </c>
      <c r="Q6456" s="12" t="n">
        <f aca="false">M6456*P6456*(1-N6456)</f>
        <v>11030.88</v>
      </c>
      <c r="R6456" s="12" t="n">
        <f aca="false">M6456*O6456</f>
        <v>13079.48</v>
      </c>
      <c r="S6456" s="12" t="n">
        <f aca="false">Q6456-R6456</f>
        <v>-2048.6</v>
      </c>
      <c r="T6456" s="11" t="n">
        <f aca="false">IFERROR(S6456/Q6456,0)</f>
        <v>-0.185715010951076</v>
      </c>
      <c r="U6456" s="13" t="n">
        <f aca="false">F6456-E6456</f>
        <v>24</v>
      </c>
      <c r="V6456" s="13" t="n">
        <f aca="false">G6456-F6456</f>
        <v>1</v>
      </c>
      <c r="W6456" s="13" t="n">
        <f aca="false">G6456-E6456</f>
        <v>25</v>
      </c>
      <c r="X6456" s="10" t="n">
        <f aca="false">YEAR(E6456)</f>
        <v>2020</v>
      </c>
      <c r="Y6456" s="0" t="str">
        <f aca="false">TEXT(E6456,"yyyy-mm")</f>
        <v>2020-07</v>
      </c>
      <c r="Z6456" s="0" t="str">
        <f aca="false">"Q"&amp;ROUNDUP(MONTH(E6456)/3,0)&amp;"-"&amp;YEAR(E6456)</f>
        <v>Q3-2020</v>
      </c>
    </row>
    <row r="6457" customFormat="false" ht="14.25" hidden="false" customHeight="false" outlineLevel="0" collapsed="false">
      <c r="A6457" s="0" t="s">
        <v>6499</v>
      </c>
      <c r="B6457" s="0" t="s">
        <v>34</v>
      </c>
      <c r="C6457" s="0" t="s">
        <v>79</v>
      </c>
      <c r="D6457" s="9" t="n">
        <v>43900</v>
      </c>
      <c r="E6457" s="9" t="n">
        <v>44017</v>
      </c>
      <c r="F6457" s="9" t="n">
        <v>44044</v>
      </c>
      <c r="G6457" s="9" t="n">
        <v>44048</v>
      </c>
      <c r="H6457" s="10" t="s">
        <v>36</v>
      </c>
      <c r="I6457" s="0" t="n">
        <v>8</v>
      </c>
      <c r="J6457" s="0" t="n">
        <v>31</v>
      </c>
      <c r="K6457" s="0" t="n">
        <v>82</v>
      </c>
      <c r="L6457" s="0" t="n">
        <v>12</v>
      </c>
      <c r="M6457" s="0" t="n">
        <v>8</v>
      </c>
      <c r="N6457" s="11" t="n">
        <v>0.05</v>
      </c>
      <c r="O6457" s="12" t="n">
        <v>418.08</v>
      </c>
      <c r="P6457" s="12" t="n">
        <v>871</v>
      </c>
      <c r="Q6457" s="12" t="n">
        <f aca="false">M6457*P6457*(1-N6457)</f>
        <v>6619.6</v>
      </c>
      <c r="R6457" s="12" t="n">
        <f aca="false">M6457*O6457</f>
        <v>3344.64</v>
      </c>
      <c r="S6457" s="12" t="n">
        <f aca="false">Q6457-R6457</f>
        <v>3274.96</v>
      </c>
      <c r="T6457" s="11" t="n">
        <f aca="false">IFERROR(S6457/Q6457,0)</f>
        <v>0.494736842105263</v>
      </c>
      <c r="U6457" s="13" t="n">
        <f aca="false">F6457-E6457</f>
        <v>27</v>
      </c>
      <c r="V6457" s="13" t="n">
        <f aca="false">G6457-F6457</f>
        <v>4</v>
      </c>
      <c r="W6457" s="13" t="n">
        <f aca="false">G6457-E6457</f>
        <v>31</v>
      </c>
      <c r="X6457" s="10" t="n">
        <f aca="false">YEAR(E6457)</f>
        <v>2020</v>
      </c>
      <c r="Y6457" s="0" t="str">
        <f aca="false">TEXT(E6457,"yyyy-mm")</f>
        <v>2020-07</v>
      </c>
      <c r="Z6457" s="0" t="str">
        <f aca="false">"Q"&amp;ROUNDUP(MONTH(E6457)/3,0)&amp;"-"&amp;YEAR(E6457)</f>
        <v>Q3-2020</v>
      </c>
    </row>
    <row r="6458" customFormat="false" ht="14.25" hidden="false" customHeight="false" outlineLevel="0" collapsed="false">
      <c r="A6458" s="0" t="s">
        <v>6500</v>
      </c>
      <c r="B6458" s="0" t="s">
        <v>38</v>
      </c>
      <c r="C6458" s="0" t="s">
        <v>48</v>
      </c>
      <c r="D6458" s="9" t="n">
        <v>43900</v>
      </c>
      <c r="E6458" s="9" t="n">
        <v>44017</v>
      </c>
      <c r="F6458" s="9" t="n">
        <v>44022</v>
      </c>
      <c r="G6458" s="9" t="n">
        <v>44028</v>
      </c>
      <c r="H6458" s="10" t="s">
        <v>36</v>
      </c>
      <c r="I6458" s="0" t="n">
        <v>13</v>
      </c>
      <c r="J6458" s="0" t="n">
        <v>50</v>
      </c>
      <c r="K6458" s="0" t="n">
        <v>32</v>
      </c>
      <c r="L6458" s="0" t="n">
        <v>37</v>
      </c>
      <c r="M6458" s="0" t="n">
        <v>7</v>
      </c>
      <c r="N6458" s="11" t="n">
        <v>0.1</v>
      </c>
      <c r="O6458" s="12" t="n">
        <v>514.96</v>
      </c>
      <c r="P6458" s="12" t="n">
        <v>817.4</v>
      </c>
      <c r="Q6458" s="12" t="n">
        <f aca="false">M6458*P6458*(1-N6458)</f>
        <v>5149.62</v>
      </c>
      <c r="R6458" s="12" t="n">
        <f aca="false">M6458*O6458</f>
        <v>3604.72</v>
      </c>
      <c r="S6458" s="12" t="n">
        <f aca="false">Q6458-R6458</f>
        <v>1544.9</v>
      </c>
      <c r="T6458" s="11" t="n">
        <f aca="false">IFERROR(S6458/Q6458,0)</f>
        <v>0.300002718647201</v>
      </c>
      <c r="U6458" s="13" t="n">
        <f aca="false">F6458-E6458</f>
        <v>5</v>
      </c>
      <c r="V6458" s="13" t="n">
        <f aca="false">G6458-F6458</f>
        <v>6</v>
      </c>
      <c r="W6458" s="13" t="n">
        <f aca="false">G6458-E6458</f>
        <v>11</v>
      </c>
      <c r="X6458" s="10" t="n">
        <f aca="false">YEAR(E6458)</f>
        <v>2020</v>
      </c>
      <c r="Y6458" s="0" t="str">
        <f aca="false">TEXT(E6458,"yyyy-mm")</f>
        <v>2020-07</v>
      </c>
      <c r="Z6458" s="0" t="str">
        <f aca="false">"Q"&amp;ROUNDUP(MONTH(E6458)/3,0)&amp;"-"&amp;YEAR(E6458)</f>
        <v>Q3-2020</v>
      </c>
    </row>
    <row r="6459" customFormat="false" ht="14.25" hidden="false" customHeight="false" outlineLevel="0" collapsed="false">
      <c r="A6459" s="0" t="s">
        <v>6501</v>
      </c>
      <c r="B6459" s="0" t="s">
        <v>41</v>
      </c>
      <c r="C6459" s="0" t="s">
        <v>58</v>
      </c>
      <c r="D6459" s="9" t="n">
        <v>43900</v>
      </c>
      <c r="E6459" s="9" t="n">
        <v>44017</v>
      </c>
      <c r="F6459" s="9" t="n">
        <v>44035</v>
      </c>
      <c r="G6459" s="9" t="n">
        <v>44041</v>
      </c>
      <c r="H6459" s="10" t="s">
        <v>36</v>
      </c>
      <c r="I6459" s="0" t="n">
        <v>23</v>
      </c>
      <c r="J6459" s="0" t="n">
        <v>33</v>
      </c>
      <c r="K6459" s="0" t="n">
        <v>346</v>
      </c>
      <c r="L6459" s="0" t="n">
        <v>8</v>
      </c>
      <c r="M6459" s="0" t="n">
        <v>6</v>
      </c>
      <c r="N6459" s="11" t="n">
        <v>0.05</v>
      </c>
      <c r="O6459" s="12" t="n">
        <v>781.29</v>
      </c>
      <c r="P6459" s="12" t="n">
        <v>1132.3</v>
      </c>
      <c r="Q6459" s="12" t="n">
        <f aca="false">M6459*P6459*(1-N6459)</f>
        <v>6454.11</v>
      </c>
      <c r="R6459" s="12" t="n">
        <f aca="false">M6459*O6459</f>
        <v>4687.74</v>
      </c>
      <c r="S6459" s="12" t="n">
        <f aca="false">Q6459-R6459</f>
        <v>1766.37</v>
      </c>
      <c r="T6459" s="11" t="n">
        <f aca="false">IFERROR(S6459/Q6459,0)</f>
        <v>0.273681421605767</v>
      </c>
      <c r="U6459" s="13" t="n">
        <f aca="false">F6459-E6459</f>
        <v>18</v>
      </c>
      <c r="V6459" s="13" t="n">
        <f aca="false">G6459-F6459</f>
        <v>6</v>
      </c>
      <c r="W6459" s="13" t="n">
        <f aca="false">G6459-E6459</f>
        <v>24</v>
      </c>
      <c r="X6459" s="10" t="n">
        <f aca="false">YEAR(E6459)</f>
        <v>2020</v>
      </c>
      <c r="Y6459" s="0" t="str">
        <f aca="false">TEXT(E6459,"yyyy-mm")</f>
        <v>2020-07</v>
      </c>
      <c r="Z6459" s="0" t="str">
        <f aca="false">"Q"&amp;ROUNDUP(MONTH(E6459)/3,0)&amp;"-"&amp;YEAR(E6459)</f>
        <v>Q3-2020</v>
      </c>
    </row>
    <row r="6460" customFormat="false" ht="14.25" hidden="false" customHeight="false" outlineLevel="0" collapsed="false">
      <c r="A6460" s="0" t="s">
        <v>6502</v>
      </c>
      <c r="B6460" s="0" t="s">
        <v>34</v>
      </c>
      <c r="C6460" s="0" t="s">
        <v>79</v>
      </c>
      <c r="D6460" s="9" t="n">
        <v>43900</v>
      </c>
      <c r="E6460" s="9" t="n">
        <v>44017</v>
      </c>
      <c r="F6460" s="9" t="n">
        <v>44035</v>
      </c>
      <c r="G6460" s="9" t="n">
        <v>44038</v>
      </c>
      <c r="H6460" s="10" t="s">
        <v>36</v>
      </c>
      <c r="I6460" s="0" t="n">
        <v>3</v>
      </c>
      <c r="J6460" s="0" t="n">
        <v>48</v>
      </c>
      <c r="K6460" s="0" t="n">
        <v>78</v>
      </c>
      <c r="L6460" s="0" t="n">
        <v>22</v>
      </c>
      <c r="M6460" s="0" t="n">
        <v>2</v>
      </c>
      <c r="N6460" s="11" t="n">
        <v>0.1</v>
      </c>
      <c r="O6460" s="12" t="n">
        <v>615.4</v>
      </c>
      <c r="P6460" s="12" t="n">
        <v>1118.9</v>
      </c>
      <c r="Q6460" s="12" t="n">
        <f aca="false">M6460*P6460*(1-N6460)</f>
        <v>2014.02</v>
      </c>
      <c r="R6460" s="12" t="n">
        <f aca="false">M6460*O6460</f>
        <v>1230.8</v>
      </c>
      <c r="S6460" s="12" t="n">
        <f aca="false">Q6460-R6460</f>
        <v>783.22</v>
      </c>
      <c r="T6460" s="11" t="n">
        <f aca="false">IFERROR(S6460/Q6460,0)</f>
        <v>0.388883923694899</v>
      </c>
      <c r="U6460" s="13" t="n">
        <f aca="false">F6460-E6460</f>
        <v>18</v>
      </c>
      <c r="V6460" s="13" t="n">
        <f aca="false">G6460-F6460</f>
        <v>3</v>
      </c>
      <c r="W6460" s="13" t="n">
        <f aca="false">G6460-E6460</f>
        <v>21</v>
      </c>
      <c r="X6460" s="10" t="n">
        <f aca="false">YEAR(E6460)</f>
        <v>2020</v>
      </c>
      <c r="Y6460" s="0" t="str">
        <f aca="false">TEXT(E6460,"yyyy-mm")</f>
        <v>2020-07</v>
      </c>
      <c r="Z6460" s="0" t="str">
        <f aca="false">"Q"&amp;ROUNDUP(MONTH(E6460)/3,0)&amp;"-"&amp;YEAR(E6460)</f>
        <v>Q3-2020</v>
      </c>
    </row>
    <row r="6461" customFormat="false" ht="14.25" hidden="false" customHeight="false" outlineLevel="0" collapsed="false">
      <c r="A6461" s="0" t="s">
        <v>6503</v>
      </c>
      <c r="B6461" s="0" t="s">
        <v>34</v>
      </c>
      <c r="C6461" s="0" t="s">
        <v>39</v>
      </c>
      <c r="D6461" s="9" t="n">
        <v>43900</v>
      </c>
      <c r="E6461" s="9" t="n">
        <v>44017</v>
      </c>
      <c r="F6461" s="9" t="n">
        <v>44031</v>
      </c>
      <c r="G6461" s="9" t="n">
        <v>44032</v>
      </c>
      <c r="H6461" s="10" t="s">
        <v>36</v>
      </c>
      <c r="I6461" s="0" t="n">
        <v>12</v>
      </c>
      <c r="J6461" s="0" t="n">
        <v>3</v>
      </c>
      <c r="K6461" s="0" t="n">
        <v>120</v>
      </c>
      <c r="L6461" s="0" t="n">
        <v>41</v>
      </c>
      <c r="M6461" s="0" t="n">
        <v>6</v>
      </c>
      <c r="N6461" s="11" t="n">
        <v>0.2</v>
      </c>
      <c r="O6461" s="12" t="n">
        <v>637.84</v>
      </c>
      <c r="P6461" s="12" t="n">
        <v>911.2</v>
      </c>
      <c r="Q6461" s="12" t="n">
        <f aca="false">M6461*P6461*(1-N6461)</f>
        <v>4373.76</v>
      </c>
      <c r="R6461" s="12" t="n">
        <f aca="false">M6461*O6461</f>
        <v>3827.04</v>
      </c>
      <c r="S6461" s="12" t="n">
        <f aca="false">Q6461-R6461</f>
        <v>546.720000000001</v>
      </c>
      <c r="T6461" s="11" t="n">
        <f aca="false">IFERROR(S6461/Q6461,0)</f>
        <v>0.125</v>
      </c>
      <c r="U6461" s="13" t="n">
        <f aca="false">F6461-E6461</f>
        <v>14</v>
      </c>
      <c r="V6461" s="13" t="n">
        <f aca="false">G6461-F6461</f>
        <v>1</v>
      </c>
      <c r="W6461" s="13" t="n">
        <f aca="false">G6461-E6461</f>
        <v>15</v>
      </c>
      <c r="X6461" s="10" t="n">
        <f aca="false">YEAR(E6461)</f>
        <v>2020</v>
      </c>
      <c r="Y6461" s="0" t="str">
        <f aca="false">TEXT(E6461,"yyyy-mm")</f>
        <v>2020-07</v>
      </c>
      <c r="Z6461" s="0" t="str">
        <f aca="false">"Q"&amp;ROUNDUP(MONTH(E6461)/3,0)&amp;"-"&amp;YEAR(E6461)</f>
        <v>Q3-2020</v>
      </c>
    </row>
    <row r="6462" customFormat="false" ht="14.25" hidden="false" customHeight="false" outlineLevel="0" collapsed="false">
      <c r="A6462" s="0" t="s">
        <v>6504</v>
      </c>
      <c r="B6462" s="0" t="s">
        <v>34</v>
      </c>
      <c r="C6462" s="0" t="s">
        <v>46</v>
      </c>
      <c r="D6462" s="9" t="n">
        <v>43900</v>
      </c>
      <c r="E6462" s="9" t="n">
        <v>44017</v>
      </c>
      <c r="F6462" s="9" t="n">
        <v>44024</v>
      </c>
      <c r="G6462" s="9" t="n">
        <v>44029</v>
      </c>
      <c r="H6462" s="10" t="s">
        <v>36</v>
      </c>
      <c r="I6462" s="0" t="n">
        <v>9</v>
      </c>
      <c r="J6462" s="0" t="n">
        <v>48</v>
      </c>
      <c r="K6462" s="0" t="n">
        <v>326</v>
      </c>
      <c r="L6462" s="0" t="n">
        <v>37</v>
      </c>
      <c r="M6462" s="0" t="n">
        <v>6</v>
      </c>
      <c r="N6462" s="11" t="n">
        <v>0.15</v>
      </c>
      <c r="O6462" s="12" t="n">
        <v>613.05</v>
      </c>
      <c r="P6462" s="12" t="n">
        <v>1005</v>
      </c>
      <c r="Q6462" s="12" t="n">
        <f aca="false">M6462*P6462*(1-N6462)</f>
        <v>5125.5</v>
      </c>
      <c r="R6462" s="12" t="n">
        <f aca="false">M6462*O6462</f>
        <v>3678.3</v>
      </c>
      <c r="S6462" s="12" t="n">
        <f aca="false">Q6462-R6462</f>
        <v>1447.2</v>
      </c>
      <c r="T6462" s="11" t="n">
        <f aca="false">IFERROR(S6462/Q6462,0)</f>
        <v>0.282352941176471</v>
      </c>
      <c r="U6462" s="13" t="n">
        <f aca="false">F6462-E6462</f>
        <v>7</v>
      </c>
      <c r="V6462" s="13" t="n">
        <f aca="false">G6462-F6462</f>
        <v>5</v>
      </c>
      <c r="W6462" s="13" t="n">
        <f aca="false">G6462-E6462</f>
        <v>12</v>
      </c>
      <c r="X6462" s="10" t="n">
        <f aca="false">YEAR(E6462)</f>
        <v>2020</v>
      </c>
      <c r="Y6462" s="0" t="str">
        <f aca="false">TEXT(E6462,"yyyy-mm")</f>
        <v>2020-07</v>
      </c>
      <c r="Z6462" s="0" t="str">
        <f aca="false">"Q"&amp;ROUNDUP(MONTH(E6462)/3,0)&amp;"-"&amp;YEAR(E6462)</f>
        <v>Q3-2020</v>
      </c>
    </row>
    <row r="6463" customFormat="false" ht="14.25" hidden="false" customHeight="false" outlineLevel="0" collapsed="false">
      <c r="A6463" s="0" t="s">
        <v>6505</v>
      </c>
      <c r="B6463" s="0" t="s">
        <v>41</v>
      </c>
      <c r="C6463" s="0" t="s">
        <v>39</v>
      </c>
      <c r="D6463" s="9" t="n">
        <v>43900</v>
      </c>
      <c r="E6463" s="9" t="n">
        <v>44017</v>
      </c>
      <c r="F6463" s="9" t="n">
        <v>44021</v>
      </c>
      <c r="G6463" s="9" t="n">
        <v>44028</v>
      </c>
      <c r="H6463" s="10" t="s">
        <v>36</v>
      </c>
      <c r="I6463" s="0" t="n">
        <v>23</v>
      </c>
      <c r="J6463" s="0" t="n">
        <v>8</v>
      </c>
      <c r="K6463" s="0" t="n">
        <v>161</v>
      </c>
      <c r="L6463" s="0" t="n">
        <v>38</v>
      </c>
      <c r="M6463" s="0" t="n">
        <v>7</v>
      </c>
      <c r="N6463" s="11" t="n">
        <v>0.05</v>
      </c>
      <c r="O6463" s="12" t="n">
        <v>2961.27</v>
      </c>
      <c r="P6463" s="12" t="n">
        <v>3845.8</v>
      </c>
      <c r="Q6463" s="12" t="n">
        <f aca="false">M6463*P6463*(1-N6463)</f>
        <v>25574.57</v>
      </c>
      <c r="R6463" s="12" t="n">
        <f aca="false">M6463*O6463</f>
        <v>20728.89</v>
      </c>
      <c r="S6463" s="12" t="n">
        <f aca="false">Q6463-R6463</f>
        <v>4845.68</v>
      </c>
      <c r="T6463" s="11" t="n">
        <f aca="false">IFERROR(S6463/Q6463,0)</f>
        <v>0.189472589372959</v>
      </c>
      <c r="U6463" s="13" t="n">
        <f aca="false">F6463-E6463</f>
        <v>4</v>
      </c>
      <c r="V6463" s="13" t="n">
        <f aca="false">G6463-F6463</f>
        <v>7</v>
      </c>
      <c r="W6463" s="13" t="n">
        <f aca="false">G6463-E6463</f>
        <v>11</v>
      </c>
      <c r="X6463" s="10" t="n">
        <f aca="false">YEAR(E6463)</f>
        <v>2020</v>
      </c>
      <c r="Y6463" s="0" t="str">
        <f aca="false">TEXT(E6463,"yyyy-mm")</f>
        <v>2020-07</v>
      </c>
      <c r="Z6463" s="0" t="str">
        <f aca="false">"Q"&amp;ROUNDUP(MONTH(E6463)/3,0)&amp;"-"&amp;YEAR(E6463)</f>
        <v>Q3-2020</v>
      </c>
    </row>
    <row r="6464" customFormat="false" ht="14.25" hidden="false" customHeight="false" outlineLevel="0" collapsed="false">
      <c r="A6464" s="0" t="s">
        <v>6506</v>
      </c>
      <c r="B6464" s="0" t="s">
        <v>38</v>
      </c>
      <c r="C6464" s="0" t="s">
        <v>39</v>
      </c>
      <c r="D6464" s="9" t="n">
        <v>43900</v>
      </c>
      <c r="E6464" s="9" t="n">
        <v>44018</v>
      </c>
      <c r="F6464" s="9" t="n">
        <v>44036</v>
      </c>
      <c r="G6464" s="9" t="n">
        <v>44045</v>
      </c>
      <c r="H6464" s="10" t="s">
        <v>36</v>
      </c>
      <c r="I6464" s="0" t="n">
        <v>16</v>
      </c>
      <c r="J6464" s="0" t="n">
        <v>31</v>
      </c>
      <c r="K6464" s="0" t="n">
        <v>102</v>
      </c>
      <c r="L6464" s="0" t="n">
        <v>41</v>
      </c>
      <c r="M6464" s="0" t="n">
        <v>3</v>
      </c>
      <c r="N6464" s="11" t="n">
        <v>0.05</v>
      </c>
      <c r="O6464" s="12" t="n">
        <v>1054.85</v>
      </c>
      <c r="P6464" s="12" t="n">
        <v>2572.8</v>
      </c>
      <c r="Q6464" s="12" t="n">
        <f aca="false">M6464*P6464*(1-N6464)</f>
        <v>7332.48</v>
      </c>
      <c r="R6464" s="12" t="n">
        <f aca="false">M6464*O6464</f>
        <v>3164.55</v>
      </c>
      <c r="S6464" s="12" t="n">
        <f aca="false">Q6464-R6464</f>
        <v>4167.93</v>
      </c>
      <c r="T6464" s="11" t="n">
        <f aca="false">IFERROR(S6464/Q6464,0)</f>
        <v>0.568420234354543</v>
      </c>
      <c r="U6464" s="13" t="n">
        <f aca="false">F6464-E6464</f>
        <v>18</v>
      </c>
      <c r="V6464" s="13" t="n">
        <f aca="false">G6464-F6464</f>
        <v>9</v>
      </c>
      <c r="W6464" s="13" t="n">
        <f aca="false">G6464-E6464</f>
        <v>27</v>
      </c>
      <c r="X6464" s="10" t="n">
        <f aca="false">YEAR(E6464)</f>
        <v>2020</v>
      </c>
      <c r="Y6464" s="0" t="str">
        <f aca="false">TEXT(E6464,"yyyy-mm")</f>
        <v>2020-07</v>
      </c>
      <c r="Z6464" s="0" t="str">
        <f aca="false">"Q"&amp;ROUNDUP(MONTH(E6464)/3,0)&amp;"-"&amp;YEAR(E6464)</f>
        <v>Q3-2020</v>
      </c>
    </row>
    <row r="6465" customFormat="false" ht="14.25" hidden="false" customHeight="false" outlineLevel="0" collapsed="false">
      <c r="A6465" s="0" t="s">
        <v>6507</v>
      </c>
      <c r="B6465" s="0" t="s">
        <v>41</v>
      </c>
      <c r="C6465" s="0" t="s">
        <v>46</v>
      </c>
      <c r="D6465" s="9" t="n">
        <v>43900</v>
      </c>
      <c r="E6465" s="9" t="n">
        <v>44018</v>
      </c>
      <c r="F6465" s="9" t="n">
        <v>44025</v>
      </c>
      <c r="G6465" s="9" t="n">
        <v>44030</v>
      </c>
      <c r="H6465" s="10" t="s">
        <v>36</v>
      </c>
      <c r="I6465" s="0" t="n">
        <v>21</v>
      </c>
      <c r="J6465" s="0" t="n">
        <v>49</v>
      </c>
      <c r="K6465" s="0" t="n">
        <v>263</v>
      </c>
      <c r="L6465" s="0" t="n">
        <v>41</v>
      </c>
      <c r="M6465" s="0" t="n">
        <v>4</v>
      </c>
      <c r="N6465" s="11" t="n">
        <v>0.1</v>
      </c>
      <c r="O6465" s="12" t="n">
        <v>1339.46</v>
      </c>
      <c r="P6465" s="12" t="n">
        <v>2626.4</v>
      </c>
      <c r="Q6465" s="12" t="n">
        <f aca="false">M6465*P6465*(1-N6465)</f>
        <v>9455.04</v>
      </c>
      <c r="R6465" s="12" t="n">
        <f aca="false">M6465*O6465</f>
        <v>5357.84</v>
      </c>
      <c r="S6465" s="12" t="n">
        <f aca="false">Q6465-R6465</f>
        <v>4097.2</v>
      </c>
      <c r="T6465" s="11" t="n">
        <f aca="false">IFERROR(S6465/Q6465,0)</f>
        <v>0.43333502555251</v>
      </c>
      <c r="U6465" s="13" t="n">
        <f aca="false">F6465-E6465</f>
        <v>7</v>
      </c>
      <c r="V6465" s="13" t="n">
        <f aca="false">G6465-F6465</f>
        <v>5</v>
      </c>
      <c r="W6465" s="13" t="n">
        <f aca="false">G6465-E6465</f>
        <v>12</v>
      </c>
      <c r="X6465" s="10" t="n">
        <f aca="false">YEAR(E6465)</f>
        <v>2020</v>
      </c>
      <c r="Y6465" s="0" t="str">
        <f aca="false">TEXT(E6465,"yyyy-mm")</f>
        <v>2020-07</v>
      </c>
      <c r="Z6465" s="0" t="str">
        <f aca="false">"Q"&amp;ROUNDUP(MONTH(E6465)/3,0)&amp;"-"&amp;YEAR(E6465)</f>
        <v>Q3-2020</v>
      </c>
    </row>
    <row r="6466" customFormat="false" ht="14.25" hidden="false" customHeight="false" outlineLevel="0" collapsed="false">
      <c r="A6466" s="0" t="s">
        <v>6508</v>
      </c>
      <c r="B6466" s="0" t="s">
        <v>38</v>
      </c>
      <c r="C6466" s="0" t="s">
        <v>79</v>
      </c>
      <c r="D6466" s="9" t="n">
        <v>43900</v>
      </c>
      <c r="E6466" s="9" t="n">
        <v>44018</v>
      </c>
      <c r="F6466" s="9" t="n">
        <v>44026</v>
      </c>
      <c r="G6466" s="9" t="n">
        <v>44028</v>
      </c>
      <c r="H6466" s="10" t="s">
        <v>36</v>
      </c>
      <c r="I6466" s="0" t="n">
        <v>14</v>
      </c>
      <c r="J6466" s="0" t="n">
        <v>39</v>
      </c>
      <c r="K6466" s="0" t="n">
        <v>86</v>
      </c>
      <c r="L6466" s="0" t="n">
        <v>13</v>
      </c>
      <c r="M6466" s="0" t="n">
        <v>7</v>
      </c>
      <c r="N6466" s="11" t="n">
        <v>0.2</v>
      </c>
      <c r="O6466" s="12" t="n">
        <v>3140.96</v>
      </c>
      <c r="P6466" s="12" t="n">
        <v>3926.2</v>
      </c>
      <c r="Q6466" s="12" t="n">
        <f aca="false">M6466*P6466*(1-N6466)</f>
        <v>21986.72</v>
      </c>
      <c r="R6466" s="12" t="n">
        <f aca="false">M6466*O6466</f>
        <v>21986.72</v>
      </c>
      <c r="S6466" s="12" t="n">
        <f aca="false">Q6466-R6466</f>
        <v>0</v>
      </c>
      <c r="T6466" s="11" t="n">
        <f aca="false">IFERROR(S6466/Q6466,0)</f>
        <v>0</v>
      </c>
      <c r="U6466" s="13" t="n">
        <f aca="false">F6466-E6466</f>
        <v>8</v>
      </c>
      <c r="V6466" s="13" t="n">
        <f aca="false">G6466-F6466</f>
        <v>2</v>
      </c>
      <c r="W6466" s="13" t="n">
        <f aca="false">G6466-E6466</f>
        <v>10</v>
      </c>
      <c r="X6466" s="10" t="n">
        <f aca="false">YEAR(E6466)</f>
        <v>2020</v>
      </c>
      <c r="Y6466" s="0" t="str">
        <f aca="false">TEXT(E6466,"yyyy-mm")</f>
        <v>2020-07</v>
      </c>
      <c r="Z6466" s="0" t="str">
        <f aca="false">"Q"&amp;ROUNDUP(MONTH(E6466)/3,0)&amp;"-"&amp;YEAR(E6466)</f>
        <v>Q3-2020</v>
      </c>
    </row>
    <row r="6467" customFormat="false" ht="14.25" hidden="false" customHeight="false" outlineLevel="0" collapsed="false">
      <c r="A6467" s="0" t="s">
        <v>6509</v>
      </c>
      <c r="B6467" s="0" t="s">
        <v>34</v>
      </c>
      <c r="C6467" s="0" t="s">
        <v>48</v>
      </c>
      <c r="D6467" s="9" t="n">
        <v>43900</v>
      </c>
      <c r="E6467" s="9" t="n">
        <v>44018</v>
      </c>
      <c r="F6467" s="9" t="n">
        <v>44031</v>
      </c>
      <c r="G6467" s="9" t="n">
        <v>44039</v>
      </c>
      <c r="H6467" s="10" t="s">
        <v>36</v>
      </c>
      <c r="I6467" s="0" t="n">
        <v>5</v>
      </c>
      <c r="J6467" s="0" t="n">
        <v>9</v>
      </c>
      <c r="K6467" s="0" t="n">
        <v>40</v>
      </c>
      <c r="L6467" s="0" t="n">
        <v>2</v>
      </c>
      <c r="M6467" s="0" t="n">
        <v>3</v>
      </c>
      <c r="N6467" s="11" t="n">
        <v>0.2</v>
      </c>
      <c r="O6467" s="12" t="n">
        <v>102.98</v>
      </c>
      <c r="P6467" s="12" t="n">
        <v>194.3</v>
      </c>
      <c r="Q6467" s="12" t="n">
        <f aca="false">M6467*P6467*(1-N6467)</f>
        <v>466.32</v>
      </c>
      <c r="R6467" s="12" t="n">
        <f aca="false">M6467*O6467</f>
        <v>308.94</v>
      </c>
      <c r="S6467" s="12" t="n">
        <f aca="false">Q6467-R6467</f>
        <v>157.38</v>
      </c>
      <c r="T6467" s="11" t="n">
        <f aca="false">IFERROR(S6467/Q6467,0)</f>
        <v>0.337493566649511</v>
      </c>
      <c r="U6467" s="13" t="n">
        <f aca="false">F6467-E6467</f>
        <v>13</v>
      </c>
      <c r="V6467" s="13" t="n">
        <f aca="false">G6467-F6467</f>
        <v>8</v>
      </c>
      <c r="W6467" s="13" t="n">
        <f aca="false">G6467-E6467</f>
        <v>21</v>
      </c>
      <c r="X6467" s="10" t="n">
        <f aca="false">YEAR(E6467)</f>
        <v>2020</v>
      </c>
      <c r="Y6467" s="0" t="str">
        <f aca="false">TEXT(E6467,"yyyy-mm")</f>
        <v>2020-07</v>
      </c>
      <c r="Z6467" s="0" t="str">
        <f aca="false">"Q"&amp;ROUNDUP(MONTH(E6467)/3,0)&amp;"-"&amp;YEAR(E6467)</f>
        <v>Q3-2020</v>
      </c>
    </row>
    <row r="6468" customFormat="false" ht="14.25" hidden="false" customHeight="false" outlineLevel="0" collapsed="false">
      <c r="A6468" s="0" t="s">
        <v>6510</v>
      </c>
      <c r="B6468" s="0" t="s">
        <v>34</v>
      </c>
      <c r="C6468" s="0" t="s">
        <v>39</v>
      </c>
      <c r="D6468" s="9" t="n">
        <v>43900</v>
      </c>
      <c r="E6468" s="9" t="n">
        <v>44018</v>
      </c>
      <c r="F6468" s="9" t="n">
        <v>44030</v>
      </c>
      <c r="G6468" s="9" t="n">
        <v>44034</v>
      </c>
      <c r="H6468" s="10" t="s">
        <v>36</v>
      </c>
      <c r="I6468" s="0" t="n">
        <v>6</v>
      </c>
      <c r="J6468" s="0" t="n">
        <v>18</v>
      </c>
      <c r="K6468" s="0" t="n">
        <v>139</v>
      </c>
      <c r="L6468" s="0" t="n">
        <v>9</v>
      </c>
      <c r="M6468" s="0" t="n">
        <v>4</v>
      </c>
      <c r="N6468" s="11" t="n">
        <v>0.075</v>
      </c>
      <c r="O6468" s="12" t="n">
        <v>756.16</v>
      </c>
      <c r="P6468" s="12" t="n">
        <v>1145.7</v>
      </c>
      <c r="Q6468" s="12" t="n">
        <f aca="false">M6468*P6468*(1-N6468)</f>
        <v>4239.09</v>
      </c>
      <c r="R6468" s="12" t="n">
        <f aca="false">M6468*O6468</f>
        <v>3024.64</v>
      </c>
      <c r="S6468" s="12" t="n">
        <f aca="false">Q6468-R6468</f>
        <v>1214.45</v>
      </c>
      <c r="T6468" s="11" t="n">
        <f aca="false">IFERROR(S6468/Q6468,0)</f>
        <v>0.286488373683975</v>
      </c>
      <c r="U6468" s="13" t="n">
        <f aca="false">F6468-E6468</f>
        <v>12</v>
      </c>
      <c r="V6468" s="13" t="n">
        <f aca="false">G6468-F6468</f>
        <v>4</v>
      </c>
      <c r="W6468" s="13" t="n">
        <f aca="false">G6468-E6468</f>
        <v>16</v>
      </c>
      <c r="X6468" s="10" t="n">
        <f aca="false">YEAR(E6468)</f>
        <v>2020</v>
      </c>
      <c r="Y6468" s="0" t="str">
        <f aca="false">TEXT(E6468,"yyyy-mm")</f>
        <v>2020-07</v>
      </c>
      <c r="Z6468" s="0" t="str">
        <f aca="false">"Q"&amp;ROUNDUP(MONTH(E6468)/3,0)&amp;"-"&amp;YEAR(E6468)</f>
        <v>Q3-2020</v>
      </c>
    </row>
    <row r="6469" customFormat="false" ht="14.25" hidden="false" customHeight="false" outlineLevel="0" collapsed="false">
      <c r="A6469" s="0" t="s">
        <v>6511</v>
      </c>
      <c r="B6469" s="0" t="s">
        <v>43</v>
      </c>
      <c r="C6469" s="0" t="s">
        <v>39</v>
      </c>
      <c r="D6469" s="9" t="n">
        <v>43900</v>
      </c>
      <c r="E6469" s="9" t="n">
        <v>44018</v>
      </c>
      <c r="F6469" s="9" t="n">
        <v>44033</v>
      </c>
      <c r="G6469" s="9" t="n">
        <v>44034</v>
      </c>
      <c r="H6469" s="10" t="s">
        <v>36</v>
      </c>
      <c r="I6469" s="0" t="n">
        <v>26</v>
      </c>
      <c r="J6469" s="0" t="n">
        <v>26</v>
      </c>
      <c r="K6469" s="0" t="n">
        <v>125</v>
      </c>
      <c r="L6469" s="0" t="n">
        <v>9</v>
      </c>
      <c r="M6469" s="0" t="n">
        <v>4</v>
      </c>
      <c r="N6469" s="11" t="n">
        <v>0.075</v>
      </c>
      <c r="O6469" s="12" t="n">
        <v>194.64</v>
      </c>
      <c r="P6469" s="12" t="n">
        <v>234.5</v>
      </c>
      <c r="Q6469" s="12" t="n">
        <f aca="false">M6469*P6469*(1-N6469)</f>
        <v>867.65</v>
      </c>
      <c r="R6469" s="12" t="n">
        <f aca="false">M6469*O6469</f>
        <v>778.56</v>
      </c>
      <c r="S6469" s="12" t="n">
        <f aca="false">Q6469-R6469</f>
        <v>89.0900000000002</v>
      </c>
      <c r="T6469" s="11" t="n">
        <f aca="false">IFERROR(S6469/Q6469,0)</f>
        <v>0.102679651933383</v>
      </c>
      <c r="U6469" s="13" t="n">
        <f aca="false">F6469-E6469</f>
        <v>15</v>
      </c>
      <c r="V6469" s="13" t="n">
        <f aca="false">G6469-F6469</f>
        <v>1</v>
      </c>
      <c r="W6469" s="13" t="n">
        <f aca="false">G6469-E6469</f>
        <v>16</v>
      </c>
      <c r="X6469" s="10" t="n">
        <f aca="false">YEAR(E6469)</f>
        <v>2020</v>
      </c>
      <c r="Y6469" s="0" t="str">
        <f aca="false">TEXT(E6469,"yyyy-mm")</f>
        <v>2020-07</v>
      </c>
      <c r="Z6469" s="0" t="str">
        <f aca="false">"Q"&amp;ROUNDUP(MONTH(E6469)/3,0)&amp;"-"&amp;YEAR(E6469)</f>
        <v>Q3-2020</v>
      </c>
    </row>
    <row r="6470" customFormat="false" ht="14.25" hidden="false" customHeight="false" outlineLevel="0" collapsed="false">
      <c r="A6470" s="0" t="s">
        <v>6512</v>
      </c>
      <c r="B6470" s="0" t="s">
        <v>41</v>
      </c>
      <c r="C6470" s="0" t="s">
        <v>46</v>
      </c>
      <c r="D6470" s="9" t="n">
        <v>43900</v>
      </c>
      <c r="E6470" s="9" t="n">
        <v>44018</v>
      </c>
      <c r="F6470" s="9" t="n">
        <v>44045</v>
      </c>
      <c r="G6470" s="9" t="n">
        <v>44049</v>
      </c>
      <c r="H6470" s="10" t="s">
        <v>36</v>
      </c>
      <c r="I6470" s="0" t="n">
        <v>23</v>
      </c>
      <c r="J6470" s="0" t="n">
        <v>6</v>
      </c>
      <c r="K6470" s="0" t="n">
        <v>304</v>
      </c>
      <c r="L6470" s="0" t="n">
        <v>36</v>
      </c>
      <c r="M6470" s="0" t="n">
        <v>2</v>
      </c>
      <c r="N6470" s="11" t="n">
        <v>0.1</v>
      </c>
      <c r="O6470" s="12" t="n">
        <v>353.76</v>
      </c>
      <c r="P6470" s="12" t="n">
        <v>884.4</v>
      </c>
      <c r="Q6470" s="12" t="n">
        <f aca="false">M6470*P6470*(1-N6470)</f>
        <v>1591.92</v>
      </c>
      <c r="R6470" s="12" t="n">
        <f aca="false">M6470*O6470</f>
        <v>707.52</v>
      </c>
      <c r="S6470" s="12" t="n">
        <f aca="false">Q6470-R6470</f>
        <v>884.4</v>
      </c>
      <c r="T6470" s="11" t="n">
        <f aca="false">IFERROR(S6470/Q6470,0)</f>
        <v>0.555555555555556</v>
      </c>
      <c r="U6470" s="13" t="n">
        <f aca="false">F6470-E6470</f>
        <v>27</v>
      </c>
      <c r="V6470" s="13" t="n">
        <f aca="false">G6470-F6470</f>
        <v>4</v>
      </c>
      <c r="W6470" s="13" t="n">
        <f aca="false">G6470-E6470</f>
        <v>31</v>
      </c>
      <c r="X6470" s="10" t="n">
        <f aca="false">YEAR(E6470)</f>
        <v>2020</v>
      </c>
      <c r="Y6470" s="0" t="str">
        <f aca="false">TEXT(E6470,"yyyy-mm")</f>
        <v>2020-07</v>
      </c>
      <c r="Z6470" s="0" t="str">
        <f aca="false">"Q"&amp;ROUNDUP(MONTH(E6470)/3,0)&amp;"-"&amp;YEAR(E6470)</f>
        <v>Q3-2020</v>
      </c>
    </row>
    <row r="6471" customFormat="false" ht="14.25" hidden="false" customHeight="false" outlineLevel="0" collapsed="false">
      <c r="A6471" s="0" t="s">
        <v>6513</v>
      </c>
      <c r="B6471" s="0" t="s">
        <v>41</v>
      </c>
      <c r="C6471" s="0" t="s">
        <v>79</v>
      </c>
      <c r="D6471" s="9" t="n">
        <v>43900</v>
      </c>
      <c r="E6471" s="9" t="n">
        <v>44018</v>
      </c>
      <c r="F6471" s="9" t="n">
        <v>44038</v>
      </c>
      <c r="G6471" s="9" t="n">
        <v>44043</v>
      </c>
      <c r="H6471" s="10" t="s">
        <v>36</v>
      </c>
      <c r="I6471" s="0" t="n">
        <v>23</v>
      </c>
      <c r="J6471" s="0" t="n">
        <v>26</v>
      </c>
      <c r="K6471" s="0" t="n">
        <v>64</v>
      </c>
      <c r="L6471" s="0" t="n">
        <v>23</v>
      </c>
      <c r="M6471" s="0" t="n">
        <v>3</v>
      </c>
      <c r="N6471" s="11" t="n">
        <v>0.075</v>
      </c>
      <c r="O6471" s="12" t="n">
        <v>713.35</v>
      </c>
      <c r="P6471" s="12" t="n">
        <v>1132.3</v>
      </c>
      <c r="Q6471" s="12" t="n">
        <f aca="false">M6471*P6471*(1-N6471)</f>
        <v>3142.1325</v>
      </c>
      <c r="R6471" s="12" t="n">
        <f aca="false">M6471*O6471</f>
        <v>2140.05</v>
      </c>
      <c r="S6471" s="12" t="n">
        <f aca="false">Q6471-R6471</f>
        <v>1002.0825</v>
      </c>
      <c r="T6471" s="11" t="n">
        <f aca="false">IFERROR(S6471/Q6471,0)</f>
        <v>0.318917964153326</v>
      </c>
      <c r="U6471" s="13" t="n">
        <f aca="false">F6471-E6471</f>
        <v>20</v>
      </c>
      <c r="V6471" s="13" t="n">
        <f aca="false">G6471-F6471</f>
        <v>5</v>
      </c>
      <c r="W6471" s="13" t="n">
        <f aca="false">G6471-E6471</f>
        <v>25</v>
      </c>
      <c r="X6471" s="10" t="n">
        <f aca="false">YEAR(E6471)</f>
        <v>2020</v>
      </c>
      <c r="Y6471" s="0" t="str">
        <f aca="false">TEXT(E6471,"yyyy-mm")</f>
        <v>2020-07</v>
      </c>
      <c r="Z6471" s="0" t="str">
        <f aca="false">"Q"&amp;ROUNDUP(MONTH(E6471)/3,0)&amp;"-"&amp;YEAR(E6471)</f>
        <v>Q3-2020</v>
      </c>
    </row>
    <row r="6472" customFormat="false" ht="14.25" hidden="false" customHeight="false" outlineLevel="0" collapsed="false">
      <c r="A6472" s="0" t="s">
        <v>6514</v>
      </c>
      <c r="B6472" s="0" t="s">
        <v>38</v>
      </c>
      <c r="C6472" s="0" t="s">
        <v>58</v>
      </c>
      <c r="D6472" s="9" t="n">
        <v>43900</v>
      </c>
      <c r="E6472" s="9" t="n">
        <v>44018</v>
      </c>
      <c r="F6472" s="9" t="n">
        <v>44045</v>
      </c>
      <c r="G6472" s="9" t="n">
        <v>44046</v>
      </c>
      <c r="H6472" s="10" t="s">
        <v>36</v>
      </c>
      <c r="I6472" s="0" t="n">
        <v>14</v>
      </c>
      <c r="J6472" s="0" t="n">
        <v>21</v>
      </c>
      <c r="K6472" s="0" t="n">
        <v>331</v>
      </c>
      <c r="L6472" s="0" t="n">
        <v>14</v>
      </c>
      <c r="M6472" s="0" t="n">
        <v>1</v>
      </c>
      <c r="N6472" s="11" t="n">
        <v>0.15</v>
      </c>
      <c r="O6472" s="12" t="n">
        <v>2423.59</v>
      </c>
      <c r="P6472" s="12" t="n">
        <v>3973.1</v>
      </c>
      <c r="Q6472" s="12" t="n">
        <f aca="false">M6472*P6472*(1-N6472)</f>
        <v>3377.135</v>
      </c>
      <c r="R6472" s="12" t="n">
        <f aca="false">M6472*O6472</f>
        <v>2423.59</v>
      </c>
      <c r="S6472" s="12" t="n">
        <f aca="false">Q6472-R6472</f>
        <v>953.545</v>
      </c>
      <c r="T6472" s="11" t="n">
        <f aca="false">IFERROR(S6472/Q6472,0)</f>
        <v>0.28235323728545</v>
      </c>
      <c r="U6472" s="13" t="n">
        <f aca="false">F6472-E6472</f>
        <v>27</v>
      </c>
      <c r="V6472" s="13" t="n">
        <f aca="false">G6472-F6472</f>
        <v>1</v>
      </c>
      <c r="W6472" s="13" t="n">
        <f aca="false">G6472-E6472</f>
        <v>28</v>
      </c>
      <c r="X6472" s="10" t="n">
        <f aca="false">YEAR(E6472)</f>
        <v>2020</v>
      </c>
      <c r="Y6472" s="0" t="str">
        <f aca="false">TEXT(E6472,"yyyy-mm")</f>
        <v>2020-07</v>
      </c>
      <c r="Z6472" s="0" t="str">
        <f aca="false">"Q"&amp;ROUNDUP(MONTH(E6472)/3,0)&amp;"-"&amp;YEAR(E6472)</f>
        <v>Q3-2020</v>
      </c>
    </row>
    <row r="6473" customFormat="false" ht="14.25" hidden="false" customHeight="false" outlineLevel="0" collapsed="false">
      <c r="A6473" s="0" t="s">
        <v>6515</v>
      </c>
      <c r="B6473" s="0" t="s">
        <v>38</v>
      </c>
      <c r="C6473" s="0" t="s">
        <v>46</v>
      </c>
      <c r="D6473" s="9" t="n">
        <v>43900</v>
      </c>
      <c r="E6473" s="9" t="n">
        <v>44018</v>
      </c>
      <c r="F6473" s="9" t="n">
        <v>44041</v>
      </c>
      <c r="G6473" s="9" t="n">
        <v>44045</v>
      </c>
      <c r="H6473" s="10" t="s">
        <v>36</v>
      </c>
      <c r="I6473" s="0" t="n">
        <v>19</v>
      </c>
      <c r="J6473" s="0" t="n">
        <v>15</v>
      </c>
      <c r="K6473" s="0" t="n">
        <v>316</v>
      </c>
      <c r="L6473" s="0" t="n">
        <v>35</v>
      </c>
      <c r="M6473" s="0" t="n">
        <v>6</v>
      </c>
      <c r="N6473" s="11" t="n">
        <v>0.1</v>
      </c>
      <c r="O6473" s="12" t="n">
        <v>757.77</v>
      </c>
      <c r="P6473" s="12" t="n">
        <v>971.5</v>
      </c>
      <c r="Q6473" s="12" t="n">
        <f aca="false">M6473*P6473*(1-N6473)</f>
        <v>5246.1</v>
      </c>
      <c r="R6473" s="12" t="n">
        <f aca="false">M6473*O6473</f>
        <v>4546.62</v>
      </c>
      <c r="S6473" s="12" t="n">
        <f aca="false">Q6473-R6473</f>
        <v>699.480000000001</v>
      </c>
      <c r="T6473" s="11" t="n">
        <f aca="false">IFERROR(S6473/Q6473,0)</f>
        <v>0.133333333333333</v>
      </c>
      <c r="U6473" s="13" t="n">
        <f aca="false">F6473-E6473</f>
        <v>23</v>
      </c>
      <c r="V6473" s="13" t="n">
        <f aca="false">G6473-F6473</f>
        <v>4</v>
      </c>
      <c r="W6473" s="13" t="n">
        <f aca="false">G6473-E6473</f>
        <v>27</v>
      </c>
      <c r="X6473" s="10" t="n">
        <f aca="false">YEAR(E6473)</f>
        <v>2020</v>
      </c>
      <c r="Y6473" s="0" t="str">
        <f aca="false">TEXT(E6473,"yyyy-mm")</f>
        <v>2020-07</v>
      </c>
      <c r="Z6473" s="0" t="str">
        <f aca="false">"Q"&amp;ROUNDUP(MONTH(E6473)/3,0)&amp;"-"&amp;YEAR(E6473)</f>
        <v>Q3-2020</v>
      </c>
    </row>
    <row r="6474" customFormat="false" ht="14.25" hidden="false" customHeight="false" outlineLevel="0" collapsed="false">
      <c r="A6474" s="0" t="s">
        <v>6516</v>
      </c>
      <c r="B6474" s="0" t="s">
        <v>41</v>
      </c>
      <c r="C6474" s="0" t="s">
        <v>39</v>
      </c>
      <c r="D6474" s="9" t="n">
        <v>43900</v>
      </c>
      <c r="E6474" s="9" t="n">
        <v>44018</v>
      </c>
      <c r="F6474" s="9" t="n">
        <v>44028</v>
      </c>
      <c r="G6474" s="9" t="n">
        <v>44038</v>
      </c>
      <c r="H6474" s="10" t="s">
        <v>36</v>
      </c>
      <c r="I6474" s="0" t="n">
        <v>25</v>
      </c>
      <c r="J6474" s="0" t="n">
        <v>10</v>
      </c>
      <c r="K6474" s="0" t="n">
        <v>95</v>
      </c>
      <c r="L6474" s="0" t="n">
        <v>37</v>
      </c>
      <c r="M6474" s="0" t="n">
        <v>4</v>
      </c>
      <c r="N6474" s="11" t="n">
        <v>0.15</v>
      </c>
      <c r="O6474" s="12" t="n">
        <v>2067.29</v>
      </c>
      <c r="P6474" s="12" t="n">
        <v>2432.1</v>
      </c>
      <c r="Q6474" s="12" t="n">
        <f aca="false">M6474*P6474*(1-N6474)</f>
        <v>8269.14</v>
      </c>
      <c r="R6474" s="12" t="n">
        <f aca="false">M6474*O6474</f>
        <v>8269.16</v>
      </c>
      <c r="S6474" s="12" t="n">
        <f aca="false">Q6474-R6474</f>
        <v>-0.0200000000004366</v>
      </c>
      <c r="T6474" s="11" t="n">
        <f aca="false">IFERROR(S6474/Q6474,0)</f>
        <v>-2.41863119991155E-006</v>
      </c>
      <c r="U6474" s="13" t="n">
        <f aca="false">F6474-E6474</f>
        <v>10</v>
      </c>
      <c r="V6474" s="13" t="n">
        <f aca="false">G6474-F6474</f>
        <v>10</v>
      </c>
      <c r="W6474" s="13" t="n">
        <f aca="false">G6474-E6474</f>
        <v>20</v>
      </c>
      <c r="X6474" s="10" t="n">
        <f aca="false">YEAR(E6474)</f>
        <v>2020</v>
      </c>
      <c r="Y6474" s="0" t="str">
        <f aca="false">TEXT(E6474,"yyyy-mm")</f>
        <v>2020-07</v>
      </c>
      <c r="Z6474" s="0" t="str">
        <f aca="false">"Q"&amp;ROUNDUP(MONTH(E6474)/3,0)&amp;"-"&amp;YEAR(E6474)</f>
        <v>Q3-2020</v>
      </c>
    </row>
    <row r="6475" customFormat="false" ht="14.25" hidden="false" customHeight="false" outlineLevel="0" collapsed="false">
      <c r="A6475" s="0" t="s">
        <v>6517</v>
      </c>
      <c r="B6475" s="0" t="s">
        <v>38</v>
      </c>
      <c r="C6475" s="0" t="s">
        <v>79</v>
      </c>
      <c r="D6475" s="9" t="n">
        <v>43900</v>
      </c>
      <c r="E6475" s="9" t="n">
        <v>44019</v>
      </c>
      <c r="F6475" s="9" t="n">
        <v>44023</v>
      </c>
      <c r="G6475" s="9" t="n">
        <v>44025</v>
      </c>
      <c r="H6475" s="10" t="s">
        <v>36</v>
      </c>
      <c r="I6475" s="0" t="n">
        <v>20</v>
      </c>
      <c r="J6475" s="0" t="n">
        <v>18</v>
      </c>
      <c r="K6475" s="0" t="n">
        <v>61</v>
      </c>
      <c r="L6475" s="0" t="n">
        <v>29</v>
      </c>
      <c r="M6475" s="0" t="n">
        <v>3</v>
      </c>
      <c r="N6475" s="11" t="n">
        <v>0.05</v>
      </c>
      <c r="O6475" s="12" t="n">
        <v>1390.92</v>
      </c>
      <c r="P6475" s="12" t="n">
        <v>3477.3</v>
      </c>
      <c r="Q6475" s="12" t="n">
        <f aca="false">M6475*P6475*(1-N6475)</f>
        <v>9910.305</v>
      </c>
      <c r="R6475" s="12" t="n">
        <f aca="false">M6475*O6475</f>
        <v>4172.76</v>
      </c>
      <c r="S6475" s="12" t="n">
        <f aca="false">Q6475-R6475</f>
        <v>5737.545</v>
      </c>
      <c r="T6475" s="11" t="n">
        <f aca="false">IFERROR(S6475/Q6475,0)</f>
        <v>0.578947368421053</v>
      </c>
      <c r="U6475" s="13" t="n">
        <f aca="false">F6475-E6475</f>
        <v>4</v>
      </c>
      <c r="V6475" s="13" t="n">
        <f aca="false">G6475-F6475</f>
        <v>2</v>
      </c>
      <c r="W6475" s="13" t="n">
        <f aca="false">G6475-E6475</f>
        <v>6</v>
      </c>
      <c r="X6475" s="10" t="n">
        <f aca="false">YEAR(E6475)</f>
        <v>2020</v>
      </c>
      <c r="Y6475" s="0" t="str">
        <f aca="false">TEXT(E6475,"yyyy-mm")</f>
        <v>2020-07</v>
      </c>
      <c r="Z6475" s="0" t="str">
        <f aca="false">"Q"&amp;ROUNDUP(MONTH(E6475)/3,0)&amp;"-"&amp;YEAR(E6475)</f>
        <v>Q3-2020</v>
      </c>
    </row>
    <row r="6476" customFormat="false" ht="14.25" hidden="false" customHeight="false" outlineLevel="0" collapsed="false">
      <c r="A6476" s="0" t="s">
        <v>6518</v>
      </c>
      <c r="B6476" s="0" t="s">
        <v>41</v>
      </c>
      <c r="C6476" s="0" t="s">
        <v>39</v>
      </c>
      <c r="D6476" s="9" t="n">
        <v>43900</v>
      </c>
      <c r="E6476" s="9" t="n">
        <v>44019</v>
      </c>
      <c r="F6476" s="9" t="n">
        <v>44045</v>
      </c>
      <c r="G6476" s="9" t="n">
        <v>44052</v>
      </c>
      <c r="H6476" s="10" t="s">
        <v>36</v>
      </c>
      <c r="I6476" s="0" t="n">
        <v>24</v>
      </c>
      <c r="J6476" s="0" t="n">
        <v>42</v>
      </c>
      <c r="K6476" s="0" t="n">
        <v>120</v>
      </c>
      <c r="L6476" s="0" t="n">
        <v>31</v>
      </c>
      <c r="M6476" s="0" t="n">
        <v>1</v>
      </c>
      <c r="N6476" s="11" t="n">
        <v>0.4</v>
      </c>
      <c r="O6476" s="12" t="n">
        <v>2251.2</v>
      </c>
      <c r="P6476" s="12" t="n">
        <v>2680</v>
      </c>
      <c r="Q6476" s="12" t="n">
        <f aca="false">M6476*P6476*(1-N6476)</f>
        <v>1608</v>
      </c>
      <c r="R6476" s="12" t="n">
        <f aca="false">M6476*O6476</f>
        <v>2251.2</v>
      </c>
      <c r="S6476" s="12" t="n">
        <f aca="false">Q6476-R6476</f>
        <v>-643.2</v>
      </c>
      <c r="T6476" s="11" t="n">
        <f aca="false">IFERROR(S6476/Q6476,0)</f>
        <v>-0.4</v>
      </c>
      <c r="U6476" s="13" t="n">
        <f aca="false">F6476-E6476</f>
        <v>26</v>
      </c>
      <c r="V6476" s="13" t="n">
        <f aca="false">G6476-F6476</f>
        <v>7</v>
      </c>
      <c r="W6476" s="13" t="n">
        <f aca="false">G6476-E6476</f>
        <v>33</v>
      </c>
      <c r="X6476" s="10" t="n">
        <f aca="false">YEAR(E6476)</f>
        <v>2020</v>
      </c>
      <c r="Y6476" s="0" t="str">
        <f aca="false">TEXT(E6476,"yyyy-mm")</f>
        <v>2020-07</v>
      </c>
      <c r="Z6476" s="0" t="str">
        <f aca="false">"Q"&amp;ROUNDUP(MONTH(E6476)/3,0)&amp;"-"&amp;YEAR(E6476)</f>
        <v>Q3-2020</v>
      </c>
    </row>
    <row r="6477" customFormat="false" ht="14.25" hidden="false" customHeight="false" outlineLevel="0" collapsed="false">
      <c r="A6477" s="0" t="s">
        <v>6519</v>
      </c>
      <c r="B6477" s="0" t="s">
        <v>41</v>
      </c>
      <c r="C6477" s="0" t="s">
        <v>35</v>
      </c>
      <c r="D6477" s="9" t="n">
        <v>43900</v>
      </c>
      <c r="E6477" s="9" t="n">
        <v>44019</v>
      </c>
      <c r="F6477" s="9" t="n">
        <v>44022</v>
      </c>
      <c r="G6477" s="9" t="n">
        <v>44031</v>
      </c>
      <c r="H6477" s="10" t="s">
        <v>36</v>
      </c>
      <c r="I6477" s="0" t="n">
        <v>21</v>
      </c>
      <c r="J6477" s="0" t="n">
        <v>26</v>
      </c>
      <c r="K6477" s="0" t="n">
        <v>237</v>
      </c>
      <c r="L6477" s="0" t="n">
        <v>31</v>
      </c>
      <c r="M6477" s="0" t="n">
        <v>5</v>
      </c>
      <c r="N6477" s="11" t="n">
        <v>0.05</v>
      </c>
      <c r="O6477" s="12" t="n">
        <v>3615.19</v>
      </c>
      <c r="P6477" s="12" t="n">
        <v>5239.4</v>
      </c>
      <c r="Q6477" s="12" t="n">
        <f aca="false">M6477*P6477*(1-N6477)</f>
        <v>24887.15</v>
      </c>
      <c r="R6477" s="12" t="n">
        <f aca="false">M6477*O6477</f>
        <v>18075.95</v>
      </c>
      <c r="S6477" s="12" t="n">
        <f aca="false">Q6477-R6477</f>
        <v>6811.2</v>
      </c>
      <c r="T6477" s="11" t="n">
        <f aca="false">IFERROR(S6477/Q6477,0)</f>
        <v>0.273683406898741</v>
      </c>
      <c r="U6477" s="13" t="n">
        <f aca="false">F6477-E6477</f>
        <v>3</v>
      </c>
      <c r="V6477" s="13" t="n">
        <f aca="false">G6477-F6477</f>
        <v>9</v>
      </c>
      <c r="W6477" s="13" t="n">
        <f aca="false">G6477-E6477</f>
        <v>12</v>
      </c>
      <c r="X6477" s="10" t="n">
        <f aca="false">YEAR(E6477)</f>
        <v>2020</v>
      </c>
      <c r="Y6477" s="0" t="str">
        <f aca="false">TEXT(E6477,"yyyy-mm")</f>
        <v>2020-07</v>
      </c>
      <c r="Z6477" s="0" t="str">
        <f aca="false">"Q"&amp;ROUNDUP(MONTH(E6477)/3,0)&amp;"-"&amp;YEAR(E6477)</f>
        <v>Q3-2020</v>
      </c>
    </row>
    <row r="6478" customFormat="false" ht="14.25" hidden="false" customHeight="false" outlineLevel="0" collapsed="false">
      <c r="A6478" s="0" t="s">
        <v>6520</v>
      </c>
      <c r="B6478" s="0" t="s">
        <v>34</v>
      </c>
      <c r="C6478" s="0" t="s">
        <v>58</v>
      </c>
      <c r="D6478" s="9" t="n">
        <v>43900</v>
      </c>
      <c r="E6478" s="9" t="n">
        <v>44019</v>
      </c>
      <c r="F6478" s="9" t="n">
        <v>44044</v>
      </c>
      <c r="G6478" s="9" t="n">
        <v>44053</v>
      </c>
      <c r="H6478" s="10" t="s">
        <v>36</v>
      </c>
      <c r="I6478" s="0" t="n">
        <v>11</v>
      </c>
      <c r="J6478" s="0" t="n">
        <v>18</v>
      </c>
      <c r="K6478" s="0" t="n">
        <v>359</v>
      </c>
      <c r="L6478" s="0" t="n">
        <v>15</v>
      </c>
      <c r="M6478" s="0" t="n">
        <v>5</v>
      </c>
      <c r="N6478" s="11" t="n">
        <v>0.05</v>
      </c>
      <c r="O6478" s="12" t="n">
        <v>5183.12</v>
      </c>
      <c r="P6478" s="12" t="n">
        <v>6478.9</v>
      </c>
      <c r="Q6478" s="12" t="n">
        <f aca="false">M6478*P6478*(1-N6478)</f>
        <v>30774.775</v>
      </c>
      <c r="R6478" s="12" t="n">
        <f aca="false">M6478*O6478</f>
        <v>25915.6</v>
      </c>
      <c r="S6478" s="12" t="n">
        <f aca="false">Q6478-R6478</f>
        <v>4859.175</v>
      </c>
      <c r="T6478" s="11" t="n">
        <f aca="false">IFERROR(S6478/Q6478,0)</f>
        <v>0.157894736842105</v>
      </c>
      <c r="U6478" s="13" t="n">
        <f aca="false">F6478-E6478</f>
        <v>25</v>
      </c>
      <c r="V6478" s="13" t="n">
        <f aca="false">G6478-F6478</f>
        <v>9</v>
      </c>
      <c r="W6478" s="13" t="n">
        <f aca="false">G6478-E6478</f>
        <v>34</v>
      </c>
      <c r="X6478" s="10" t="n">
        <f aca="false">YEAR(E6478)</f>
        <v>2020</v>
      </c>
      <c r="Y6478" s="0" t="str">
        <f aca="false">TEXT(E6478,"yyyy-mm")</f>
        <v>2020-07</v>
      </c>
      <c r="Z6478" s="0" t="str">
        <f aca="false">"Q"&amp;ROUNDUP(MONTH(E6478)/3,0)&amp;"-"&amp;YEAR(E6478)</f>
        <v>Q3-2020</v>
      </c>
    </row>
    <row r="6479" customFormat="false" ht="14.25" hidden="false" customHeight="false" outlineLevel="0" collapsed="false">
      <c r="A6479" s="0" t="s">
        <v>6521</v>
      </c>
      <c r="B6479" s="0" t="s">
        <v>34</v>
      </c>
      <c r="C6479" s="0" t="s">
        <v>48</v>
      </c>
      <c r="D6479" s="9" t="n">
        <v>43900</v>
      </c>
      <c r="E6479" s="9" t="n">
        <v>44019</v>
      </c>
      <c r="F6479" s="9" t="n">
        <v>44028</v>
      </c>
      <c r="G6479" s="9" t="n">
        <v>44036</v>
      </c>
      <c r="H6479" s="10" t="s">
        <v>36</v>
      </c>
      <c r="I6479" s="0" t="n">
        <v>7</v>
      </c>
      <c r="J6479" s="0" t="n">
        <v>28</v>
      </c>
      <c r="K6479" s="0" t="n">
        <v>18</v>
      </c>
      <c r="L6479" s="0" t="n">
        <v>23</v>
      </c>
      <c r="M6479" s="0" t="n">
        <v>7</v>
      </c>
      <c r="N6479" s="11" t="n">
        <v>0.05</v>
      </c>
      <c r="O6479" s="12" t="n">
        <v>761.12</v>
      </c>
      <c r="P6479" s="12" t="n">
        <v>1072</v>
      </c>
      <c r="Q6479" s="12" t="n">
        <f aca="false">M6479*P6479*(1-N6479)</f>
        <v>7128.8</v>
      </c>
      <c r="R6479" s="12" t="n">
        <f aca="false">M6479*O6479</f>
        <v>5327.84</v>
      </c>
      <c r="S6479" s="12" t="n">
        <f aca="false">Q6479-R6479</f>
        <v>1800.96</v>
      </c>
      <c r="T6479" s="11" t="n">
        <f aca="false">IFERROR(S6479/Q6479,0)</f>
        <v>0.252631578947368</v>
      </c>
      <c r="U6479" s="13" t="n">
        <f aca="false">F6479-E6479</f>
        <v>9</v>
      </c>
      <c r="V6479" s="13" t="n">
        <f aca="false">G6479-F6479</f>
        <v>8</v>
      </c>
      <c r="W6479" s="13" t="n">
        <f aca="false">G6479-E6479</f>
        <v>17</v>
      </c>
      <c r="X6479" s="10" t="n">
        <f aca="false">YEAR(E6479)</f>
        <v>2020</v>
      </c>
      <c r="Y6479" s="0" t="str">
        <f aca="false">TEXT(E6479,"yyyy-mm")</f>
        <v>2020-07</v>
      </c>
      <c r="Z6479" s="0" t="str">
        <f aca="false">"Q"&amp;ROUNDUP(MONTH(E6479)/3,0)&amp;"-"&amp;YEAR(E6479)</f>
        <v>Q3-2020</v>
      </c>
    </row>
    <row r="6480" customFormat="false" ht="14.25" hidden="false" customHeight="false" outlineLevel="0" collapsed="false">
      <c r="A6480" s="0" t="s">
        <v>6522</v>
      </c>
      <c r="B6480" s="0" t="s">
        <v>38</v>
      </c>
      <c r="C6480" s="0" t="s">
        <v>46</v>
      </c>
      <c r="D6480" s="9" t="n">
        <v>43900</v>
      </c>
      <c r="E6480" s="9" t="n">
        <v>44019</v>
      </c>
      <c r="F6480" s="9" t="n">
        <v>44025</v>
      </c>
      <c r="G6480" s="9" t="n">
        <v>44031</v>
      </c>
      <c r="H6480" s="10" t="s">
        <v>36</v>
      </c>
      <c r="I6480" s="0" t="n">
        <v>12</v>
      </c>
      <c r="J6480" s="0" t="n">
        <v>30</v>
      </c>
      <c r="K6480" s="0" t="n">
        <v>296</v>
      </c>
      <c r="L6480" s="0" t="n">
        <v>42</v>
      </c>
      <c r="M6480" s="0" t="n">
        <v>5</v>
      </c>
      <c r="N6480" s="11" t="n">
        <v>0.3</v>
      </c>
      <c r="O6480" s="12" t="n">
        <v>1047.88</v>
      </c>
      <c r="P6480" s="12" t="n">
        <v>2278</v>
      </c>
      <c r="Q6480" s="12" t="n">
        <f aca="false">M6480*P6480*(1-N6480)</f>
        <v>7973</v>
      </c>
      <c r="R6480" s="12" t="n">
        <f aca="false">M6480*O6480</f>
        <v>5239.4</v>
      </c>
      <c r="S6480" s="12" t="n">
        <f aca="false">Q6480-R6480</f>
        <v>2733.6</v>
      </c>
      <c r="T6480" s="11" t="n">
        <f aca="false">IFERROR(S6480/Q6480,0)</f>
        <v>0.342857142857143</v>
      </c>
      <c r="U6480" s="13" t="n">
        <f aca="false">F6480-E6480</f>
        <v>6</v>
      </c>
      <c r="V6480" s="13" t="n">
        <f aca="false">G6480-F6480</f>
        <v>6</v>
      </c>
      <c r="W6480" s="13" t="n">
        <f aca="false">G6480-E6480</f>
        <v>12</v>
      </c>
      <c r="X6480" s="10" t="n">
        <f aca="false">YEAR(E6480)</f>
        <v>2020</v>
      </c>
      <c r="Y6480" s="0" t="str">
        <f aca="false">TEXT(E6480,"yyyy-mm")</f>
        <v>2020-07</v>
      </c>
      <c r="Z6480" s="0" t="str">
        <f aca="false">"Q"&amp;ROUNDUP(MONTH(E6480)/3,0)&amp;"-"&amp;YEAR(E6480)</f>
        <v>Q3-2020</v>
      </c>
    </row>
    <row r="6481" customFormat="false" ht="14.25" hidden="false" customHeight="false" outlineLevel="0" collapsed="false">
      <c r="A6481" s="0" t="s">
        <v>6523</v>
      </c>
      <c r="B6481" s="0" t="s">
        <v>41</v>
      </c>
      <c r="C6481" s="0" t="s">
        <v>48</v>
      </c>
      <c r="D6481" s="9" t="n">
        <v>43900</v>
      </c>
      <c r="E6481" s="9" t="n">
        <v>44019</v>
      </c>
      <c r="F6481" s="9" t="n">
        <v>44037</v>
      </c>
      <c r="G6481" s="9" t="n">
        <v>44044</v>
      </c>
      <c r="H6481" s="10" t="s">
        <v>36</v>
      </c>
      <c r="I6481" s="0" t="n">
        <v>24</v>
      </c>
      <c r="J6481" s="0" t="n">
        <v>26</v>
      </c>
      <c r="K6481" s="0" t="n">
        <v>17</v>
      </c>
      <c r="L6481" s="0" t="n">
        <v>31</v>
      </c>
      <c r="M6481" s="0" t="n">
        <v>4</v>
      </c>
      <c r="N6481" s="11" t="n">
        <v>0.3</v>
      </c>
      <c r="O6481" s="12" t="n">
        <v>2189.56</v>
      </c>
      <c r="P6481" s="12" t="n">
        <v>2881</v>
      </c>
      <c r="Q6481" s="12" t="n">
        <f aca="false">M6481*P6481*(1-N6481)</f>
        <v>8066.8</v>
      </c>
      <c r="R6481" s="12" t="n">
        <f aca="false">M6481*O6481</f>
        <v>8758.24</v>
      </c>
      <c r="S6481" s="12" t="n">
        <f aca="false">Q6481-R6481</f>
        <v>-691.440000000001</v>
      </c>
      <c r="T6481" s="11" t="n">
        <f aca="false">IFERROR(S6481/Q6481,0)</f>
        <v>-0.0857142857142858</v>
      </c>
      <c r="U6481" s="13" t="n">
        <f aca="false">F6481-E6481</f>
        <v>18</v>
      </c>
      <c r="V6481" s="13" t="n">
        <f aca="false">G6481-F6481</f>
        <v>7</v>
      </c>
      <c r="W6481" s="13" t="n">
        <f aca="false">G6481-E6481</f>
        <v>25</v>
      </c>
      <c r="X6481" s="10" t="n">
        <f aca="false">YEAR(E6481)</f>
        <v>2020</v>
      </c>
      <c r="Y6481" s="0" t="str">
        <f aca="false">TEXT(E6481,"yyyy-mm")</f>
        <v>2020-07</v>
      </c>
      <c r="Z6481" s="0" t="str">
        <f aca="false">"Q"&amp;ROUNDUP(MONTH(E6481)/3,0)&amp;"-"&amp;YEAR(E6481)</f>
        <v>Q3-2020</v>
      </c>
    </row>
    <row r="6482" customFormat="false" ht="14.25" hidden="false" customHeight="false" outlineLevel="0" collapsed="false">
      <c r="A6482" s="0" t="s">
        <v>6524</v>
      </c>
      <c r="B6482" s="0" t="s">
        <v>43</v>
      </c>
      <c r="C6482" s="0" t="s">
        <v>39</v>
      </c>
      <c r="D6482" s="9" t="n">
        <v>43900</v>
      </c>
      <c r="E6482" s="9" t="n">
        <v>44019</v>
      </c>
      <c r="F6482" s="9" t="n">
        <v>44024</v>
      </c>
      <c r="G6482" s="9" t="n">
        <v>44034</v>
      </c>
      <c r="H6482" s="10" t="s">
        <v>36</v>
      </c>
      <c r="I6482" s="0" t="n">
        <v>28</v>
      </c>
      <c r="J6482" s="0" t="n">
        <v>42</v>
      </c>
      <c r="K6482" s="0" t="n">
        <v>178</v>
      </c>
      <c r="L6482" s="0" t="n">
        <v>22</v>
      </c>
      <c r="M6482" s="0" t="n">
        <v>5</v>
      </c>
      <c r="N6482" s="11" t="n">
        <v>0.15</v>
      </c>
      <c r="O6482" s="12" t="n">
        <v>670.07</v>
      </c>
      <c r="P6482" s="12" t="n">
        <v>917.9</v>
      </c>
      <c r="Q6482" s="12" t="n">
        <f aca="false">M6482*P6482*(1-N6482)</f>
        <v>3901.075</v>
      </c>
      <c r="R6482" s="12" t="n">
        <f aca="false">M6482*O6482</f>
        <v>3350.35</v>
      </c>
      <c r="S6482" s="12" t="n">
        <f aca="false">Q6482-R6482</f>
        <v>550.725</v>
      </c>
      <c r="T6482" s="11" t="n">
        <f aca="false">IFERROR(S6482/Q6482,0)</f>
        <v>0.141172625494255</v>
      </c>
      <c r="U6482" s="13" t="n">
        <f aca="false">F6482-E6482</f>
        <v>5</v>
      </c>
      <c r="V6482" s="13" t="n">
        <f aca="false">G6482-F6482</f>
        <v>10</v>
      </c>
      <c r="W6482" s="13" t="n">
        <f aca="false">G6482-E6482</f>
        <v>15</v>
      </c>
      <c r="X6482" s="10" t="n">
        <f aca="false">YEAR(E6482)</f>
        <v>2020</v>
      </c>
      <c r="Y6482" s="0" t="str">
        <f aca="false">TEXT(E6482,"yyyy-mm")</f>
        <v>2020-07</v>
      </c>
      <c r="Z6482" s="0" t="str">
        <f aca="false">"Q"&amp;ROUNDUP(MONTH(E6482)/3,0)&amp;"-"&amp;YEAR(E6482)</f>
        <v>Q3-2020</v>
      </c>
    </row>
    <row r="6483" customFormat="false" ht="14.25" hidden="false" customHeight="false" outlineLevel="0" collapsed="false">
      <c r="A6483" s="0" t="s">
        <v>6525</v>
      </c>
      <c r="B6483" s="0" t="s">
        <v>43</v>
      </c>
      <c r="C6483" s="0" t="s">
        <v>35</v>
      </c>
      <c r="D6483" s="9" t="n">
        <v>43900</v>
      </c>
      <c r="E6483" s="9" t="n">
        <v>44019</v>
      </c>
      <c r="F6483" s="9" t="n">
        <v>44030</v>
      </c>
      <c r="G6483" s="9" t="n">
        <v>44033</v>
      </c>
      <c r="H6483" s="10" t="s">
        <v>36</v>
      </c>
      <c r="I6483" s="0" t="n">
        <v>27</v>
      </c>
      <c r="J6483" s="0" t="n">
        <v>6</v>
      </c>
      <c r="K6483" s="0" t="n">
        <v>232</v>
      </c>
      <c r="L6483" s="0" t="n">
        <v>41</v>
      </c>
      <c r="M6483" s="0" t="n">
        <v>7</v>
      </c>
      <c r="N6483" s="11" t="n">
        <v>0.15</v>
      </c>
      <c r="O6483" s="12" t="n">
        <v>1093.44</v>
      </c>
      <c r="P6483" s="12" t="n">
        <v>1822.4</v>
      </c>
      <c r="Q6483" s="12" t="n">
        <f aca="false">M6483*P6483*(1-N6483)</f>
        <v>10843.28</v>
      </c>
      <c r="R6483" s="12" t="n">
        <f aca="false">M6483*O6483</f>
        <v>7654.08</v>
      </c>
      <c r="S6483" s="12" t="n">
        <f aca="false">Q6483-R6483</f>
        <v>3189.2</v>
      </c>
      <c r="T6483" s="11" t="n">
        <f aca="false">IFERROR(S6483/Q6483,0)</f>
        <v>0.294117647058824</v>
      </c>
      <c r="U6483" s="13" t="n">
        <f aca="false">F6483-E6483</f>
        <v>11</v>
      </c>
      <c r="V6483" s="13" t="n">
        <f aca="false">G6483-F6483</f>
        <v>3</v>
      </c>
      <c r="W6483" s="13" t="n">
        <f aca="false">G6483-E6483</f>
        <v>14</v>
      </c>
      <c r="X6483" s="10" t="n">
        <f aca="false">YEAR(E6483)</f>
        <v>2020</v>
      </c>
      <c r="Y6483" s="0" t="str">
        <f aca="false">TEXT(E6483,"yyyy-mm")</f>
        <v>2020-07</v>
      </c>
      <c r="Z6483" s="0" t="str">
        <f aca="false">"Q"&amp;ROUNDUP(MONTH(E6483)/3,0)&amp;"-"&amp;YEAR(E6483)</f>
        <v>Q3-2020</v>
      </c>
    </row>
    <row r="6484" customFormat="false" ht="14.25" hidden="false" customHeight="false" outlineLevel="0" collapsed="false">
      <c r="A6484" s="0" t="s">
        <v>6526</v>
      </c>
      <c r="B6484" s="0" t="s">
        <v>41</v>
      </c>
      <c r="C6484" s="0" t="s">
        <v>58</v>
      </c>
      <c r="D6484" s="9" t="n">
        <v>43900</v>
      </c>
      <c r="E6484" s="9" t="n">
        <v>44020</v>
      </c>
      <c r="F6484" s="9" t="n">
        <v>44044</v>
      </c>
      <c r="G6484" s="9" t="n">
        <v>44054</v>
      </c>
      <c r="H6484" s="10" t="s">
        <v>36</v>
      </c>
      <c r="I6484" s="0" t="n">
        <v>24</v>
      </c>
      <c r="J6484" s="0" t="n">
        <v>9</v>
      </c>
      <c r="K6484" s="0" t="n">
        <v>366</v>
      </c>
      <c r="L6484" s="0" t="n">
        <v>23</v>
      </c>
      <c r="M6484" s="0" t="n">
        <v>7</v>
      </c>
      <c r="N6484" s="11" t="n">
        <v>0.05</v>
      </c>
      <c r="O6484" s="12" t="n">
        <v>771.04</v>
      </c>
      <c r="P6484" s="12" t="n">
        <v>1835.8</v>
      </c>
      <c r="Q6484" s="12" t="n">
        <f aca="false">M6484*P6484*(1-N6484)</f>
        <v>12208.07</v>
      </c>
      <c r="R6484" s="12" t="n">
        <f aca="false">M6484*O6484</f>
        <v>5397.28</v>
      </c>
      <c r="S6484" s="12" t="n">
        <f aca="false">Q6484-R6484</f>
        <v>6810.79</v>
      </c>
      <c r="T6484" s="11" t="n">
        <f aca="false">IFERROR(S6484/Q6484,0)</f>
        <v>0.557892443277275</v>
      </c>
      <c r="U6484" s="13" t="n">
        <f aca="false">F6484-E6484</f>
        <v>24</v>
      </c>
      <c r="V6484" s="13" t="n">
        <f aca="false">G6484-F6484</f>
        <v>10</v>
      </c>
      <c r="W6484" s="13" t="n">
        <f aca="false">G6484-E6484</f>
        <v>34</v>
      </c>
      <c r="X6484" s="10" t="n">
        <f aca="false">YEAR(E6484)</f>
        <v>2020</v>
      </c>
      <c r="Y6484" s="0" t="str">
        <f aca="false">TEXT(E6484,"yyyy-mm")</f>
        <v>2020-07</v>
      </c>
      <c r="Z6484" s="0" t="str">
        <f aca="false">"Q"&amp;ROUNDUP(MONTH(E6484)/3,0)&amp;"-"&amp;YEAR(E6484)</f>
        <v>Q3-2020</v>
      </c>
    </row>
    <row r="6485" customFormat="false" ht="14.25" hidden="false" customHeight="false" outlineLevel="0" collapsed="false">
      <c r="A6485" s="0" t="s">
        <v>6527</v>
      </c>
      <c r="B6485" s="0" t="s">
        <v>34</v>
      </c>
      <c r="C6485" s="0" t="s">
        <v>58</v>
      </c>
      <c r="D6485" s="9" t="n">
        <v>43900</v>
      </c>
      <c r="E6485" s="9" t="n">
        <v>44020</v>
      </c>
      <c r="F6485" s="9" t="n">
        <v>44030</v>
      </c>
      <c r="G6485" s="9" t="n">
        <v>44038</v>
      </c>
      <c r="H6485" s="10" t="s">
        <v>36</v>
      </c>
      <c r="I6485" s="0" t="n">
        <v>1</v>
      </c>
      <c r="J6485" s="0" t="n">
        <v>8</v>
      </c>
      <c r="K6485" s="0" t="n">
        <v>337</v>
      </c>
      <c r="L6485" s="0" t="n">
        <v>38</v>
      </c>
      <c r="M6485" s="0" t="n">
        <v>1</v>
      </c>
      <c r="N6485" s="11" t="n">
        <v>0.2</v>
      </c>
      <c r="O6485" s="12" t="n">
        <v>1839.55</v>
      </c>
      <c r="P6485" s="12" t="n">
        <v>2787.2</v>
      </c>
      <c r="Q6485" s="12" t="n">
        <f aca="false">M6485*P6485*(1-N6485)</f>
        <v>2229.76</v>
      </c>
      <c r="R6485" s="12" t="n">
        <f aca="false">M6485*O6485</f>
        <v>1839.55</v>
      </c>
      <c r="S6485" s="12" t="n">
        <f aca="false">Q6485-R6485</f>
        <v>390.21</v>
      </c>
      <c r="T6485" s="11" t="n">
        <f aca="false">IFERROR(S6485/Q6485,0)</f>
        <v>0.17500089695752</v>
      </c>
      <c r="U6485" s="13" t="n">
        <f aca="false">F6485-E6485</f>
        <v>10</v>
      </c>
      <c r="V6485" s="13" t="n">
        <f aca="false">G6485-F6485</f>
        <v>8</v>
      </c>
      <c r="W6485" s="13" t="n">
        <f aca="false">G6485-E6485</f>
        <v>18</v>
      </c>
      <c r="X6485" s="10" t="n">
        <f aca="false">YEAR(E6485)</f>
        <v>2020</v>
      </c>
      <c r="Y6485" s="0" t="str">
        <f aca="false">TEXT(E6485,"yyyy-mm")</f>
        <v>2020-07</v>
      </c>
      <c r="Z6485" s="0" t="str">
        <f aca="false">"Q"&amp;ROUNDUP(MONTH(E6485)/3,0)&amp;"-"&amp;YEAR(E6485)</f>
        <v>Q3-2020</v>
      </c>
    </row>
    <row r="6486" customFormat="false" ht="14.25" hidden="false" customHeight="false" outlineLevel="0" collapsed="false">
      <c r="A6486" s="0" t="s">
        <v>6528</v>
      </c>
      <c r="B6486" s="0" t="s">
        <v>34</v>
      </c>
      <c r="C6486" s="0" t="s">
        <v>46</v>
      </c>
      <c r="D6486" s="9" t="n">
        <v>43900</v>
      </c>
      <c r="E6486" s="9" t="n">
        <v>44020</v>
      </c>
      <c r="F6486" s="9" t="n">
        <v>44040</v>
      </c>
      <c r="G6486" s="9" t="n">
        <v>44043</v>
      </c>
      <c r="H6486" s="10" t="s">
        <v>36</v>
      </c>
      <c r="I6486" s="0" t="n">
        <v>10</v>
      </c>
      <c r="J6486" s="0" t="n">
        <v>45</v>
      </c>
      <c r="K6486" s="0" t="n">
        <v>291</v>
      </c>
      <c r="L6486" s="0" t="n">
        <v>15</v>
      </c>
      <c r="M6486" s="0" t="n">
        <v>1</v>
      </c>
      <c r="N6486" s="11" t="n">
        <v>0.05</v>
      </c>
      <c r="O6486" s="12" t="n">
        <v>2215.36</v>
      </c>
      <c r="P6486" s="12" t="n">
        <v>2606.3</v>
      </c>
      <c r="Q6486" s="12" t="n">
        <f aca="false">M6486*P6486*(1-N6486)</f>
        <v>2475.985</v>
      </c>
      <c r="R6486" s="12" t="n">
        <f aca="false">M6486*O6486</f>
        <v>2215.36</v>
      </c>
      <c r="S6486" s="12" t="n">
        <f aca="false">Q6486-R6486</f>
        <v>260.625</v>
      </c>
      <c r="T6486" s="11" t="n">
        <f aca="false">IFERROR(S6486/Q6486,0)</f>
        <v>0.105261138496396</v>
      </c>
      <c r="U6486" s="13" t="n">
        <f aca="false">F6486-E6486</f>
        <v>20</v>
      </c>
      <c r="V6486" s="13" t="n">
        <f aca="false">G6486-F6486</f>
        <v>3</v>
      </c>
      <c r="W6486" s="13" t="n">
        <f aca="false">G6486-E6486</f>
        <v>23</v>
      </c>
      <c r="X6486" s="10" t="n">
        <f aca="false">YEAR(E6486)</f>
        <v>2020</v>
      </c>
      <c r="Y6486" s="0" t="str">
        <f aca="false">TEXT(E6486,"yyyy-mm")</f>
        <v>2020-07</v>
      </c>
      <c r="Z6486" s="0" t="str">
        <f aca="false">"Q"&amp;ROUNDUP(MONTH(E6486)/3,0)&amp;"-"&amp;YEAR(E6486)</f>
        <v>Q3-2020</v>
      </c>
    </row>
    <row r="6487" customFormat="false" ht="14.25" hidden="false" customHeight="false" outlineLevel="0" collapsed="false">
      <c r="A6487" s="0" t="s">
        <v>6529</v>
      </c>
      <c r="B6487" s="0" t="s">
        <v>38</v>
      </c>
      <c r="C6487" s="0" t="s">
        <v>79</v>
      </c>
      <c r="D6487" s="9" t="n">
        <v>43900</v>
      </c>
      <c r="E6487" s="9" t="n">
        <v>44020</v>
      </c>
      <c r="F6487" s="9" t="n">
        <v>44027</v>
      </c>
      <c r="G6487" s="9" t="n">
        <v>44030</v>
      </c>
      <c r="H6487" s="10" t="s">
        <v>36</v>
      </c>
      <c r="I6487" s="0" t="n">
        <v>15</v>
      </c>
      <c r="J6487" s="0" t="n">
        <v>3</v>
      </c>
      <c r="K6487" s="0" t="n">
        <v>69</v>
      </c>
      <c r="L6487" s="0" t="n">
        <v>27</v>
      </c>
      <c r="M6487" s="0" t="n">
        <v>8</v>
      </c>
      <c r="N6487" s="11" t="n">
        <v>0.05</v>
      </c>
      <c r="O6487" s="12" t="n">
        <v>420.29</v>
      </c>
      <c r="P6487" s="12" t="n">
        <v>1025.1</v>
      </c>
      <c r="Q6487" s="12" t="n">
        <f aca="false">M6487*P6487*(1-N6487)</f>
        <v>7790.76</v>
      </c>
      <c r="R6487" s="12" t="n">
        <f aca="false">M6487*O6487</f>
        <v>3362.32</v>
      </c>
      <c r="S6487" s="12" t="n">
        <f aca="false">Q6487-R6487</f>
        <v>4428.44</v>
      </c>
      <c r="T6487" s="11" t="n">
        <f aca="false">IFERROR(S6487/Q6487,0)</f>
        <v>0.568422079489036</v>
      </c>
      <c r="U6487" s="13" t="n">
        <f aca="false">F6487-E6487</f>
        <v>7</v>
      </c>
      <c r="V6487" s="13" t="n">
        <f aca="false">G6487-F6487</f>
        <v>3</v>
      </c>
      <c r="W6487" s="13" t="n">
        <f aca="false">G6487-E6487</f>
        <v>10</v>
      </c>
      <c r="X6487" s="10" t="n">
        <f aca="false">YEAR(E6487)</f>
        <v>2020</v>
      </c>
      <c r="Y6487" s="0" t="str">
        <f aca="false">TEXT(E6487,"yyyy-mm")</f>
        <v>2020-07</v>
      </c>
      <c r="Z6487" s="0" t="str">
        <f aca="false">"Q"&amp;ROUNDUP(MONTH(E6487)/3,0)&amp;"-"&amp;YEAR(E6487)</f>
        <v>Q3-2020</v>
      </c>
    </row>
    <row r="6488" customFormat="false" ht="14.25" hidden="false" customHeight="false" outlineLevel="0" collapsed="false">
      <c r="A6488" s="0" t="s">
        <v>6530</v>
      </c>
      <c r="B6488" s="0" t="s">
        <v>38</v>
      </c>
      <c r="C6488" s="0" t="s">
        <v>48</v>
      </c>
      <c r="D6488" s="9" t="n">
        <v>43900</v>
      </c>
      <c r="E6488" s="9" t="n">
        <v>44020</v>
      </c>
      <c r="F6488" s="9" t="n">
        <v>44046</v>
      </c>
      <c r="G6488" s="9" t="n">
        <v>44055</v>
      </c>
      <c r="H6488" s="10" t="s">
        <v>36</v>
      </c>
      <c r="I6488" s="0" t="n">
        <v>15</v>
      </c>
      <c r="J6488" s="0" t="n">
        <v>10</v>
      </c>
      <c r="K6488" s="0" t="n">
        <v>48</v>
      </c>
      <c r="L6488" s="0" t="n">
        <v>41</v>
      </c>
      <c r="M6488" s="0" t="n">
        <v>1</v>
      </c>
      <c r="N6488" s="11" t="n">
        <v>0.075</v>
      </c>
      <c r="O6488" s="12" t="n">
        <v>110.75</v>
      </c>
      <c r="P6488" s="12" t="n">
        <v>194.3</v>
      </c>
      <c r="Q6488" s="12" t="n">
        <f aca="false">M6488*P6488*(1-N6488)</f>
        <v>179.7275</v>
      </c>
      <c r="R6488" s="12" t="n">
        <f aca="false">M6488*O6488</f>
        <v>110.75</v>
      </c>
      <c r="S6488" s="12" t="n">
        <f aca="false">Q6488-R6488</f>
        <v>68.9775</v>
      </c>
      <c r="T6488" s="11" t="n">
        <f aca="false">IFERROR(S6488/Q6488,0)</f>
        <v>0.383789347762585</v>
      </c>
      <c r="U6488" s="13" t="n">
        <f aca="false">F6488-E6488</f>
        <v>26</v>
      </c>
      <c r="V6488" s="13" t="n">
        <f aca="false">G6488-F6488</f>
        <v>9</v>
      </c>
      <c r="W6488" s="13" t="n">
        <f aca="false">G6488-E6488</f>
        <v>35</v>
      </c>
      <c r="X6488" s="10" t="n">
        <f aca="false">YEAR(E6488)</f>
        <v>2020</v>
      </c>
      <c r="Y6488" s="0" t="str">
        <f aca="false">TEXT(E6488,"yyyy-mm")</f>
        <v>2020-07</v>
      </c>
      <c r="Z6488" s="0" t="str">
        <f aca="false">"Q"&amp;ROUNDUP(MONTH(E6488)/3,0)&amp;"-"&amp;YEAR(E6488)</f>
        <v>Q3-2020</v>
      </c>
    </row>
    <row r="6489" customFormat="false" ht="14.25" hidden="false" customHeight="false" outlineLevel="0" collapsed="false">
      <c r="A6489" s="0" t="s">
        <v>6531</v>
      </c>
      <c r="B6489" s="0" t="s">
        <v>34</v>
      </c>
      <c r="C6489" s="0" t="s">
        <v>39</v>
      </c>
      <c r="D6489" s="9" t="n">
        <v>43900</v>
      </c>
      <c r="E6489" s="9" t="n">
        <v>44020</v>
      </c>
      <c r="F6489" s="9" t="n">
        <v>44047</v>
      </c>
      <c r="G6489" s="9" t="n">
        <v>44056</v>
      </c>
      <c r="H6489" s="10" t="s">
        <v>36</v>
      </c>
      <c r="I6489" s="0" t="n">
        <v>7</v>
      </c>
      <c r="J6489" s="0" t="n">
        <v>49</v>
      </c>
      <c r="K6489" s="0" t="n">
        <v>136</v>
      </c>
      <c r="L6489" s="0" t="n">
        <v>23</v>
      </c>
      <c r="M6489" s="0" t="n">
        <v>1</v>
      </c>
      <c r="N6489" s="11" t="n">
        <v>0.05</v>
      </c>
      <c r="O6489" s="12" t="n">
        <v>3761.78</v>
      </c>
      <c r="P6489" s="12" t="n">
        <v>5614.6</v>
      </c>
      <c r="Q6489" s="12" t="n">
        <f aca="false">M6489*P6489*(1-N6489)</f>
        <v>5333.87</v>
      </c>
      <c r="R6489" s="12" t="n">
        <f aca="false">M6489*O6489</f>
        <v>3761.78</v>
      </c>
      <c r="S6489" s="12" t="n">
        <f aca="false">Q6489-R6489</f>
        <v>1572.09</v>
      </c>
      <c r="T6489" s="11" t="n">
        <f aca="false">IFERROR(S6489/Q6489,0)</f>
        <v>0.294737217067533</v>
      </c>
      <c r="U6489" s="13" t="n">
        <f aca="false">F6489-E6489</f>
        <v>27</v>
      </c>
      <c r="V6489" s="13" t="n">
        <f aca="false">G6489-F6489</f>
        <v>9</v>
      </c>
      <c r="W6489" s="13" t="n">
        <f aca="false">G6489-E6489</f>
        <v>36</v>
      </c>
      <c r="X6489" s="10" t="n">
        <f aca="false">YEAR(E6489)</f>
        <v>2020</v>
      </c>
      <c r="Y6489" s="0" t="str">
        <f aca="false">TEXT(E6489,"yyyy-mm")</f>
        <v>2020-07</v>
      </c>
      <c r="Z6489" s="0" t="str">
        <f aca="false">"Q"&amp;ROUNDUP(MONTH(E6489)/3,0)&amp;"-"&amp;YEAR(E6489)</f>
        <v>Q3-2020</v>
      </c>
    </row>
    <row r="6490" customFormat="false" ht="14.25" hidden="false" customHeight="false" outlineLevel="0" collapsed="false">
      <c r="A6490" s="0" t="s">
        <v>6532</v>
      </c>
      <c r="B6490" s="0" t="s">
        <v>34</v>
      </c>
      <c r="C6490" s="0" t="s">
        <v>48</v>
      </c>
      <c r="D6490" s="9" t="n">
        <v>43900</v>
      </c>
      <c r="E6490" s="9" t="n">
        <v>44020</v>
      </c>
      <c r="F6490" s="9" t="n">
        <v>44031</v>
      </c>
      <c r="G6490" s="9" t="n">
        <v>44034</v>
      </c>
      <c r="H6490" s="10" t="s">
        <v>36</v>
      </c>
      <c r="I6490" s="0" t="n">
        <v>9</v>
      </c>
      <c r="J6490" s="0" t="n">
        <v>10</v>
      </c>
      <c r="K6490" s="0" t="n">
        <v>48</v>
      </c>
      <c r="L6490" s="0" t="n">
        <v>4</v>
      </c>
      <c r="M6490" s="0" t="n">
        <v>4</v>
      </c>
      <c r="N6490" s="11" t="n">
        <v>0.075</v>
      </c>
      <c r="O6490" s="12" t="n">
        <v>1423.35</v>
      </c>
      <c r="P6490" s="12" t="n">
        <v>3028.4</v>
      </c>
      <c r="Q6490" s="12" t="n">
        <f aca="false">M6490*P6490*(1-N6490)</f>
        <v>11205.08</v>
      </c>
      <c r="R6490" s="12" t="n">
        <f aca="false">M6490*O6490</f>
        <v>5693.4</v>
      </c>
      <c r="S6490" s="12" t="n">
        <f aca="false">Q6490-R6490</f>
        <v>5511.68</v>
      </c>
      <c r="T6490" s="11" t="n">
        <f aca="false">IFERROR(S6490/Q6490,0)</f>
        <v>0.49189117793001</v>
      </c>
      <c r="U6490" s="13" t="n">
        <f aca="false">F6490-E6490</f>
        <v>11</v>
      </c>
      <c r="V6490" s="13" t="n">
        <f aca="false">G6490-F6490</f>
        <v>3</v>
      </c>
      <c r="W6490" s="13" t="n">
        <f aca="false">G6490-E6490</f>
        <v>14</v>
      </c>
      <c r="X6490" s="10" t="n">
        <f aca="false">YEAR(E6490)</f>
        <v>2020</v>
      </c>
      <c r="Y6490" s="0" t="str">
        <f aca="false">TEXT(E6490,"yyyy-mm")</f>
        <v>2020-07</v>
      </c>
      <c r="Z6490" s="0" t="str">
        <f aca="false">"Q"&amp;ROUNDUP(MONTH(E6490)/3,0)&amp;"-"&amp;YEAR(E6490)</f>
        <v>Q3-2020</v>
      </c>
    </row>
    <row r="6491" customFormat="false" ht="14.25" hidden="false" customHeight="false" outlineLevel="0" collapsed="false">
      <c r="A6491" s="0" t="s">
        <v>6533</v>
      </c>
      <c r="B6491" s="0" t="s">
        <v>41</v>
      </c>
      <c r="C6491" s="0" t="s">
        <v>39</v>
      </c>
      <c r="D6491" s="9" t="n">
        <v>43900</v>
      </c>
      <c r="E6491" s="9" t="n">
        <v>44020</v>
      </c>
      <c r="F6491" s="9" t="n">
        <v>44030</v>
      </c>
      <c r="G6491" s="9" t="n">
        <v>44040</v>
      </c>
      <c r="H6491" s="10" t="s">
        <v>36</v>
      </c>
      <c r="I6491" s="0" t="n">
        <v>25</v>
      </c>
      <c r="J6491" s="0" t="n">
        <v>15</v>
      </c>
      <c r="K6491" s="0" t="n">
        <v>131</v>
      </c>
      <c r="L6491" s="0" t="n">
        <v>1</v>
      </c>
      <c r="M6491" s="0" t="n">
        <v>1</v>
      </c>
      <c r="N6491" s="11" t="n">
        <v>0.05</v>
      </c>
      <c r="O6491" s="12" t="n">
        <v>81.61</v>
      </c>
      <c r="P6491" s="12" t="n">
        <v>194.3</v>
      </c>
      <c r="Q6491" s="12" t="n">
        <f aca="false">M6491*P6491*(1-N6491)</f>
        <v>184.585</v>
      </c>
      <c r="R6491" s="12" t="n">
        <f aca="false">M6491*O6491</f>
        <v>81.61</v>
      </c>
      <c r="S6491" s="12" t="n">
        <f aca="false">Q6491-R6491</f>
        <v>102.975</v>
      </c>
      <c r="T6491" s="11" t="n">
        <f aca="false">IFERROR(S6491/Q6491,0)</f>
        <v>0.557873066608879</v>
      </c>
      <c r="U6491" s="13" t="n">
        <f aca="false">F6491-E6491</f>
        <v>10</v>
      </c>
      <c r="V6491" s="13" t="n">
        <f aca="false">G6491-F6491</f>
        <v>10</v>
      </c>
      <c r="W6491" s="13" t="n">
        <f aca="false">G6491-E6491</f>
        <v>20</v>
      </c>
      <c r="X6491" s="10" t="n">
        <f aca="false">YEAR(E6491)</f>
        <v>2020</v>
      </c>
      <c r="Y6491" s="0" t="str">
        <f aca="false">TEXT(E6491,"yyyy-mm")</f>
        <v>2020-07</v>
      </c>
      <c r="Z6491" s="0" t="str">
        <f aca="false">"Q"&amp;ROUNDUP(MONTH(E6491)/3,0)&amp;"-"&amp;YEAR(E6491)</f>
        <v>Q3-2020</v>
      </c>
    </row>
    <row r="6492" customFormat="false" ht="14.25" hidden="false" customHeight="false" outlineLevel="0" collapsed="false">
      <c r="A6492" s="0" t="s">
        <v>6534</v>
      </c>
      <c r="B6492" s="0" t="s">
        <v>41</v>
      </c>
      <c r="C6492" s="0" t="s">
        <v>39</v>
      </c>
      <c r="D6492" s="9" t="n">
        <v>43900</v>
      </c>
      <c r="E6492" s="9" t="n">
        <v>44020</v>
      </c>
      <c r="F6492" s="9" t="n">
        <v>44047</v>
      </c>
      <c r="G6492" s="9" t="n">
        <v>44052</v>
      </c>
      <c r="H6492" s="10" t="s">
        <v>36</v>
      </c>
      <c r="I6492" s="0" t="n">
        <v>24</v>
      </c>
      <c r="J6492" s="0" t="n">
        <v>18</v>
      </c>
      <c r="K6492" s="0" t="n">
        <v>128</v>
      </c>
      <c r="L6492" s="0" t="n">
        <v>27</v>
      </c>
      <c r="M6492" s="0" t="n">
        <v>3</v>
      </c>
      <c r="N6492" s="11" t="n">
        <v>0.1</v>
      </c>
      <c r="O6492" s="12" t="n">
        <v>1031.8</v>
      </c>
      <c r="P6492" s="12" t="n">
        <v>2345</v>
      </c>
      <c r="Q6492" s="12" t="n">
        <f aca="false">M6492*P6492*(1-N6492)</f>
        <v>6331.5</v>
      </c>
      <c r="R6492" s="12" t="n">
        <f aca="false">M6492*O6492</f>
        <v>3095.4</v>
      </c>
      <c r="S6492" s="12" t="n">
        <f aca="false">Q6492-R6492</f>
        <v>3236.1</v>
      </c>
      <c r="T6492" s="11" t="n">
        <f aca="false">IFERROR(S6492/Q6492,0)</f>
        <v>0.511111111111111</v>
      </c>
      <c r="U6492" s="13" t="n">
        <f aca="false">F6492-E6492</f>
        <v>27</v>
      </c>
      <c r="V6492" s="13" t="n">
        <f aca="false">G6492-F6492</f>
        <v>5</v>
      </c>
      <c r="W6492" s="13" t="n">
        <f aca="false">G6492-E6492</f>
        <v>32</v>
      </c>
      <c r="X6492" s="10" t="n">
        <f aca="false">YEAR(E6492)</f>
        <v>2020</v>
      </c>
      <c r="Y6492" s="0" t="str">
        <f aca="false">TEXT(E6492,"yyyy-mm")</f>
        <v>2020-07</v>
      </c>
      <c r="Z6492" s="0" t="str">
        <f aca="false">"Q"&amp;ROUNDUP(MONTH(E6492)/3,0)&amp;"-"&amp;YEAR(E6492)</f>
        <v>Q3-2020</v>
      </c>
    </row>
    <row r="6493" customFormat="false" ht="14.25" hidden="false" customHeight="false" outlineLevel="0" collapsed="false">
      <c r="A6493" s="0" t="s">
        <v>6535</v>
      </c>
      <c r="B6493" s="0" t="s">
        <v>34</v>
      </c>
      <c r="C6493" s="0" t="s">
        <v>46</v>
      </c>
      <c r="D6493" s="9" t="n">
        <v>43900</v>
      </c>
      <c r="E6493" s="9" t="n">
        <v>44020</v>
      </c>
      <c r="F6493" s="9" t="n">
        <v>44032</v>
      </c>
      <c r="G6493" s="9" t="n">
        <v>44040</v>
      </c>
      <c r="H6493" s="10" t="s">
        <v>36</v>
      </c>
      <c r="I6493" s="0" t="n">
        <v>8</v>
      </c>
      <c r="J6493" s="0" t="n">
        <v>5</v>
      </c>
      <c r="K6493" s="0" t="n">
        <v>292</v>
      </c>
      <c r="L6493" s="0" t="n">
        <v>27</v>
      </c>
      <c r="M6493" s="0" t="n">
        <v>6</v>
      </c>
      <c r="N6493" s="11" t="n">
        <v>0.075</v>
      </c>
      <c r="O6493" s="12" t="n">
        <v>1211.43</v>
      </c>
      <c r="P6493" s="12" t="n">
        <v>1922.9</v>
      </c>
      <c r="Q6493" s="12" t="n">
        <f aca="false">M6493*P6493*(1-N6493)</f>
        <v>10672.095</v>
      </c>
      <c r="R6493" s="12" t="n">
        <f aca="false">M6493*O6493</f>
        <v>7268.58</v>
      </c>
      <c r="S6493" s="12" t="n">
        <f aca="false">Q6493-R6493</f>
        <v>3403.515</v>
      </c>
      <c r="T6493" s="11" t="n">
        <f aca="false">IFERROR(S6493/Q6493,0)</f>
        <v>0.318917232277262</v>
      </c>
      <c r="U6493" s="13" t="n">
        <f aca="false">F6493-E6493</f>
        <v>12</v>
      </c>
      <c r="V6493" s="13" t="n">
        <f aca="false">G6493-F6493</f>
        <v>8</v>
      </c>
      <c r="W6493" s="13" t="n">
        <f aca="false">G6493-E6493</f>
        <v>20</v>
      </c>
      <c r="X6493" s="10" t="n">
        <f aca="false">YEAR(E6493)</f>
        <v>2020</v>
      </c>
      <c r="Y6493" s="0" t="str">
        <f aca="false">TEXT(E6493,"yyyy-mm")</f>
        <v>2020-07</v>
      </c>
      <c r="Z6493" s="0" t="str">
        <f aca="false">"Q"&amp;ROUNDUP(MONTH(E6493)/3,0)&amp;"-"&amp;YEAR(E6493)</f>
        <v>Q3-2020</v>
      </c>
    </row>
    <row r="6494" customFormat="false" ht="14.25" hidden="false" customHeight="false" outlineLevel="0" collapsed="false">
      <c r="A6494" s="0" t="s">
        <v>6536</v>
      </c>
      <c r="B6494" s="0" t="s">
        <v>38</v>
      </c>
      <c r="C6494" s="0" t="s">
        <v>46</v>
      </c>
      <c r="D6494" s="9" t="n">
        <v>43900</v>
      </c>
      <c r="E6494" s="9" t="n">
        <v>44021</v>
      </c>
      <c r="F6494" s="9" t="n">
        <v>44035</v>
      </c>
      <c r="G6494" s="9" t="n">
        <v>44039</v>
      </c>
      <c r="H6494" s="10" t="s">
        <v>36</v>
      </c>
      <c r="I6494" s="0" t="n">
        <v>15</v>
      </c>
      <c r="J6494" s="0" t="n">
        <v>13</v>
      </c>
      <c r="K6494" s="0" t="n">
        <v>323</v>
      </c>
      <c r="L6494" s="0" t="n">
        <v>24</v>
      </c>
      <c r="M6494" s="0" t="n">
        <v>7</v>
      </c>
      <c r="N6494" s="11" t="n">
        <v>0.05</v>
      </c>
      <c r="O6494" s="12" t="n">
        <v>145.79</v>
      </c>
      <c r="P6494" s="12" t="n">
        <v>214.4</v>
      </c>
      <c r="Q6494" s="12" t="n">
        <f aca="false">M6494*P6494*(1-N6494)</f>
        <v>1425.76</v>
      </c>
      <c r="R6494" s="12" t="n">
        <f aca="false">M6494*O6494</f>
        <v>1020.53</v>
      </c>
      <c r="S6494" s="12" t="n">
        <f aca="false">Q6494-R6494</f>
        <v>405.23</v>
      </c>
      <c r="T6494" s="11" t="n">
        <f aca="false">IFERROR(S6494/Q6494,0)</f>
        <v>0.28422034564022</v>
      </c>
      <c r="U6494" s="13" t="n">
        <f aca="false">F6494-E6494</f>
        <v>14</v>
      </c>
      <c r="V6494" s="13" t="n">
        <f aca="false">G6494-F6494</f>
        <v>4</v>
      </c>
      <c r="W6494" s="13" t="n">
        <f aca="false">G6494-E6494</f>
        <v>18</v>
      </c>
      <c r="X6494" s="10" t="n">
        <f aca="false">YEAR(E6494)</f>
        <v>2020</v>
      </c>
      <c r="Y6494" s="0" t="str">
        <f aca="false">TEXT(E6494,"yyyy-mm")</f>
        <v>2020-07</v>
      </c>
      <c r="Z6494" s="0" t="str">
        <f aca="false">"Q"&amp;ROUNDUP(MONTH(E6494)/3,0)&amp;"-"&amp;YEAR(E6494)</f>
        <v>Q3-2020</v>
      </c>
    </row>
    <row r="6495" customFormat="false" ht="14.25" hidden="false" customHeight="false" outlineLevel="0" collapsed="false">
      <c r="A6495" s="0" t="s">
        <v>6537</v>
      </c>
      <c r="B6495" s="0" t="s">
        <v>41</v>
      </c>
      <c r="C6495" s="0" t="s">
        <v>39</v>
      </c>
      <c r="D6495" s="9" t="n">
        <v>43900</v>
      </c>
      <c r="E6495" s="9" t="n">
        <v>44021</v>
      </c>
      <c r="F6495" s="9" t="n">
        <v>44039</v>
      </c>
      <c r="G6495" s="9" t="n">
        <v>44043</v>
      </c>
      <c r="H6495" s="10" t="s">
        <v>36</v>
      </c>
      <c r="I6495" s="0" t="n">
        <v>22</v>
      </c>
      <c r="J6495" s="0" t="n">
        <v>1</v>
      </c>
      <c r="K6495" s="0" t="n">
        <v>105</v>
      </c>
      <c r="L6495" s="0" t="n">
        <v>2</v>
      </c>
      <c r="M6495" s="0" t="n">
        <v>6</v>
      </c>
      <c r="N6495" s="11" t="n">
        <v>0.1</v>
      </c>
      <c r="O6495" s="12" t="n">
        <v>2076.73</v>
      </c>
      <c r="P6495" s="12" t="n">
        <v>3845.8</v>
      </c>
      <c r="Q6495" s="12" t="n">
        <f aca="false">M6495*P6495*(1-N6495)</f>
        <v>20767.32</v>
      </c>
      <c r="R6495" s="12" t="n">
        <f aca="false">M6495*O6495</f>
        <v>12460.38</v>
      </c>
      <c r="S6495" s="12" t="n">
        <f aca="false">Q6495-R6495</f>
        <v>8306.94</v>
      </c>
      <c r="T6495" s="11" t="n">
        <f aca="false">IFERROR(S6495/Q6495,0)</f>
        <v>0.400000577830938</v>
      </c>
      <c r="U6495" s="13" t="n">
        <f aca="false">F6495-E6495</f>
        <v>18</v>
      </c>
      <c r="V6495" s="13" t="n">
        <f aca="false">G6495-F6495</f>
        <v>4</v>
      </c>
      <c r="W6495" s="13" t="n">
        <f aca="false">G6495-E6495</f>
        <v>22</v>
      </c>
      <c r="X6495" s="10" t="n">
        <f aca="false">YEAR(E6495)</f>
        <v>2020</v>
      </c>
      <c r="Y6495" s="0" t="str">
        <f aca="false">TEXT(E6495,"yyyy-mm")</f>
        <v>2020-07</v>
      </c>
      <c r="Z6495" s="0" t="str">
        <f aca="false">"Q"&amp;ROUNDUP(MONTH(E6495)/3,0)&amp;"-"&amp;YEAR(E6495)</f>
        <v>Q3-2020</v>
      </c>
    </row>
    <row r="6496" customFormat="false" ht="14.25" hidden="false" customHeight="false" outlineLevel="0" collapsed="false">
      <c r="A6496" s="0" t="s">
        <v>6538</v>
      </c>
      <c r="B6496" s="0" t="s">
        <v>43</v>
      </c>
      <c r="C6496" s="0" t="s">
        <v>39</v>
      </c>
      <c r="D6496" s="9" t="n">
        <v>43900</v>
      </c>
      <c r="E6496" s="9" t="n">
        <v>44021</v>
      </c>
      <c r="F6496" s="9" t="n">
        <v>44038</v>
      </c>
      <c r="G6496" s="9" t="n">
        <v>44046</v>
      </c>
      <c r="H6496" s="10" t="s">
        <v>36</v>
      </c>
      <c r="I6496" s="0" t="n">
        <v>28</v>
      </c>
      <c r="J6496" s="0" t="n">
        <v>34</v>
      </c>
      <c r="K6496" s="0" t="n">
        <v>101</v>
      </c>
      <c r="L6496" s="0" t="n">
        <v>41</v>
      </c>
      <c r="M6496" s="0" t="n">
        <v>1</v>
      </c>
      <c r="N6496" s="11" t="n">
        <v>0.1</v>
      </c>
      <c r="O6496" s="12" t="n">
        <v>648.02</v>
      </c>
      <c r="P6496" s="12" t="n">
        <v>1045.2</v>
      </c>
      <c r="Q6496" s="12" t="n">
        <f aca="false">M6496*P6496*(1-N6496)</f>
        <v>940.68</v>
      </c>
      <c r="R6496" s="12" t="n">
        <f aca="false">M6496*O6496</f>
        <v>648.02</v>
      </c>
      <c r="S6496" s="12" t="n">
        <f aca="false">Q6496-R6496</f>
        <v>292.66</v>
      </c>
      <c r="T6496" s="11" t="n">
        <f aca="false">IFERROR(S6496/Q6496,0)</f>
        <v>0.311115363354169</v>
      </c>
      <c r="U6496" s="13" t="n">
        <f aca="false">F6496-E6496</f>
        <v>17</v>
      </c>
      <c r="V6496" s="13" t="n">
        <f aca="false">G6496-F6496</f>
        <v>8</v>
      </c>
      <c r="W6496" s="13" t="n">
        <f aca="false">G6496-E6496</f>
        <v>25</v>
      </c>
      <c r="X6496" s="10" t="n">
        <f aca="false">YEAR(E6496)</f>
        <v>2020</v>
      </c>
      <c r="Y6496" s="0" t="str">
        <f aca="false">TEXT(E6496,"yyyy-mm")</f>
        <v>2020-07</v>
      </c>
      <c r="Z6496" s="0" t="str">
        <f aca="false">"Q"&amp;ROUNDUP(MONTH(E6496)/3,0)&amp;"-"&amp;YEAR(E6496)</f>
        <v>Q3-2020</v>
      </c>
    </row>
    <row r="6497" customFormat="false" ht="14.25" hidden="false" customHeight="false" outlineLevel="0" collapsed="false">
      <c r="A6497" s="0" t="s">
        <v>6539</v>
      </c>
      <c r="B6497" s="0" t="s">
        <v>38</v>
      </c>
      <c r="C6497" s="0" t="s">
        <v>48</v>
      </c>
      <c r="D6497" s="9" t="n">
        <v>43900</v>
      </c>
      <c r="E6497" s="9" t="n">
        <v>44021</v>
      </c>
      <c r="F6497" s="9" t="n">
        <v>44031</v>
      </c>
      <c r="G6497" s="9" t="n">
        <v>44040</v>
      </c>
      <c r="H6497" s="10" t="s">
        <v>36</v>
      </c>
      <c r="I6497" s="0" t="n">
        <v>18</v>
      </c>
      <c r="J6497" s="0" t="n">
        <v>41</v>
      </c>
      <c r="K6497" s="0" t="n">
        <v>47</v>
      </c>
      <c r="L6497" s="0" t="n">
        <v>40</v>
      </c>
      <c r="M6497" s="0" t="n">
        <v>8</v>
      </c>
      <c r="N6497" s="11" t="n">
        <v>0.075</v>
      </c>
      <c r="O6497" s="12" t="n">
        <v>1980.86</v>
      </c>
      <c r="P6497" s="12" t="n">
        <v>2445.5</v>
      </c>
      <c r="Q6497" s="12" t="n">
        <f aca="false">M6497*P6497*(1-N6497)</f>
        <v>18096.7</v>
      </c>
      <c r="R6497" s="12" t="n">
        <f aca="false">M6497*O6497</f>
        <v>15846.88</v>
      </c>
      <c r="S6497" s="12" t="n">
        <f aca="false">Q6497-R6497</f>
        <v>2249.82</v>
      </c>
      <c r="T6497" s="11" t="n">
        <f aca="false">IFERROR(S6497/Q6497,0)</f>
        <v>0.124322113976581</v>
      </c>
      <c r="U6497" s="13" t="n">
        <f aca="false">F6497-E6497</f>
        <v>10</v>
      </c>
      <c r="V6497" s="13" t="n">
        <f aca="false">G6497-F6497</f>
        <v>9</v>
      </c>
      <c r="W6497" s="13" t="n">
        <f aca="false">G6497-E6497</f>
        <v>19</v>
      </c>
      <c r="X6497" s="10" t="n">
        <f aca="false">YEAR(E6497)</f>
        <v>2020</v>
      </c>
      <c r="Y6497" s="0" t="str">
        <f aca="false">TEXT(E6497,"yyyy-mm")</f>
        <v>2020-07</v>
      </c>
      <c r="Z6497" s="0" t="str">
        <f aca="false">"Q"&amp;ROUNDUP(MONTH(E6497)/3,0)&amp;"-"&amp;YEAR(E6497)</f>
        <v>Q3-2020</v>
      </c>
    </row>
    <row r="6498" customFormat="false" ht="14.25" hidden="false" customHeight="false" outlineLevel="0" collapsed="false">
      <c r="A6498" s="0" t="s">
        <v>6540</v>
      </c>
      <c r="B6498" s="0" t="s">
        <v>34</v>
      </c>
      <c r="C6498" s="0" t="s">
        <v>46</v>
      </c>
      <c r="D6498" s="9" t="n">
        <v>43900</v>
      </c>
      <c r="E6498" s="9" t="n">
        <v>44021</v>
      </c>
      <c r="F6498" s="9" t="n">
        <v>44026</v>
      </c>
      <c r="G6498" s="9" t="n">
        <v>44028</v>
      </c>
      <c r="H6498" s="10" t="s">
        <v>36</v>
      </c>
      <c r="I6498" s="0" t="n">
        <v>3</v>
      </c>
      <c r="J6498" s="0" t="n">
        <v>19</v>
      </c>
      <c r="K6498" s="0" t="n">
        <v>294</v>
      </c>
      <c r="L6498" s="0" t="n">
        <v>23</v>
      </c>
      <c r="M6498" s="0" t="n">
        <v>6</v>
      </c>
      <c r="N6498" s="11" t="n">
        <v>0.05</v>
      </c>
      <c r="O6498" s="12" t="n">
        <v>1538.32</v>
      </c>
      <c r="P6498" s="12" t="n">
        <v>1922.9</v>
      </c>
      <c r="Q6498" s="12" t="n">
        <f aca="false">M6498*P6498*(1-N6498)</f>
        <v>10960.53</v>
      </c>
      <c r="R6498" s="12" t="n">
        <f aca="false">M6498*O6498</f>
        <v>9229.92</v>
      </c>
      <c r="S6498" s="12" t="n">
        <f aca="false">Q6498-R6498</f>
        <v>1730.61</v>
      </c>
      <c r="T6498" s="11" t="n">
        <f aca="false">IFERROR(S6498/Q6498,0)</f>
        <v>0.157894736842105</v>
      </c>
      <c r="U6498" s="13" t="n">
        <f aca="false">F6498-E6498</f>
        <v>5</v>
      </c>
      <c r="V6498" s="13" t="n">
        <f aca="false">G6498-F6498</f>
        <v>2</v>
      </c>
      <c r="W6498" s="13" t="n">
        <f aca="false">G6498-E6498</f>
        <v>7</v>
      </c>
      <c r="X6498" s="10" t="n">
        <f aca="false">YEAR(E6498)</f>
        <v>2020</v>
      </c>
      <c r="Y6498" s="0" t="str">
        <f aca="false">TEXT(E6498,"yyyy-mm")</f>
        <v>2020-07</v>
      </c>
      <c r="Z6498" s="0" t="str">
        <f aca="false">"Q"&amp;ROUNDUP(MONTH(E6498)/3,0)&amp;"-"&amp;YEAR(E6498)</f>
        <v>Q3-2020</v>
      </c>
    </row>
    <row r="6499" customFormat="false" ht="14.25" hidden="false" customHeight="false" outlineLevel="0" collapsed="false">
      <c r="A6499" s="0" t="s">
        <v>6541</v>
      </c>
      <c r="B6499" s="0" t="s">
        <v>34</v>
      </c>
      <c r="C6499" s="0" t="s">
        <v>48</v>
      </c>
      <c r="D6499" s="9" t="n">
        <v>43900</v>
      </c>
      <c r="E6499" s="9" t="n">
        <v>44021</v>
      </c>
      <c r="F6499" s="9" t="n">
        <v>44042</v>
      </c>
      <c r="G6499" s="9" t="n">
        <v>44051</v>
      </c>
      <c r="H6499" s="10" t="s">
        <v>36</v>
      </c>
      <c r="I6499" s="0" t="n">
        <v>10</v>
      </c>
      <c r="J6499" s="0" t="n">
        <v>9</v>
      </c>
      <c r="K6499" s="0" t="n">
        <v>6</v>
      </c>
      <c r="L6499" s="0" t="n">
        <v>1</v>
      </c>
      <c r="M6499" s="0" t="n">
        <v>1</v>
      </c>
      <c r="N6499" s="11" t="n">
        <v>0.2</v>
      </c>
      <c r="O6499" s="12" t="n">
        <v>540.02</v>
      </c>
      <c r="P6499" s="12" t="n">
        <v>871</v>
      </c>
      <c r="Q6499" s="12" t="n">
        <f aca="false">M6499*P6499*(1-N6499)</f>
        <v>696.8</v>
      </c>
      <c r="R6499" s="12" t="n">
        <f aca="false">M6499*O6499</f>
        <v>540.02</v>
      </c>
      <c r="S6499" s="12" t="n">
        <f aca="false">Q6499-R6499</f>
        <v>156.78</v>
      </c>
      <c r="T6499" s="11" t="n">
        <f aca="false">IFERROR(S6499/Q6499,0)</f>
        <v>0.225</v>
      </c>
      <c r="U6499" s="13" t="n">
        <f aca="false">F6499-E6499</f>
        <v>21</v>
      </c>
      <c r="V6499" s="13" t="n">
        <f aca="false">G6499-F6499</f>
        <v>9</v>
      </c>
      <c r="W6499" s="13" t="n">
        <f aca="false">G6499-E6499</f>
        <v>30</v>
      </c>
      <c r="X6499" s="10" t="n">
        <f aca="false">YEAR(E6499)</f>
        <v>2020</v>
      </c>
      <c r="Y6499" s="0" t="str">
        <f aca="false">TEXT(E6499,"yyyy-mm")</f>
        <v>2020-07</v>
      </c>
      <c r="Z6499" s="0" t="str">
        <f aca="false">"Q"&amp;ROUNDUP(MONTH(E6499)/3,0)&amp;"-"&amp;YEAR(E6499)</f>
        <v>Q3-2020</v>
      </c>
    </row>
    <row r="6500" customFormat="false" ht="14.25" hidden="false" customHeight="false" outlineLevel="0" collapsed="false">
      <c r="A6500" s="0" t="s">
        <v>6542</v>
      </c>
      <c r="B6500" s="0" t="s">
        <v>41</v>
      </c>
      <c r="C6500" s="0" t="s">
        <v>46</v>
      </c>
      <c r="D6500" s="9" t="n">
        <v>43900</v>
      </c>
      <c r="E6500" s="9" t="n">
        <v>44021</v>
      </c>
      <c r="F6500" s="9" t="n">
        <v>44034</v>
      </c>
      <c r="G6500" s="9" t="n">
        <v>44036</v>
      </c>
      <c r="H6500" s="10" t="s">
        <v>36</v>
      </c>
      <c r="I6500" s="0" t="n">
        <v>22</v>
      </c>
      <c r="J6500" s="0" t="n">
        <v>47</v>
      </c>
      <c r="K6500" s="0" t="n">
        <v>311</v>
      </c>
      <c r="L6500" s="0" t="n">
        <v>21</v>
      </c>
      <c r="M6500" s="0" t="n">
        <v>4</v>
      </c>
      <c r="N6500" s="11" t="n">
        <v>0.075</v>
      </c>
      <c r="O6500" s="12" t="n">
        <v>1207.21</v>
      </c>
      <c r="P6500" s="12" t="n">
        <v>1916.2</v>
      </c>
      <c r="Q6500" s="12" t="n">
        <f aca="false">M6500*P6500*(1-N6500)</f>
        <v>7089.94</v>
      </c>
      <c r="R6500" s="12" t="n">
        <f aca="false">M6500*O6500</f>
        <v>4828.84</v>
      </c>
      <c r="S6500" s="12" t="n">
        <f aca="false">Q6500-R6500</f>
        <v>2261.1</v>
      </c>
      <c r="T6500" s="11" t="n">
        <f aca="false">IFERROR(S6500/Q6500,0)</f>
        <v>0.318916662200244</v>
      </c>
      <c r="U6500" s="13" t="n">
        <f aca="false">F6500-E6500</f>
        <v>13</v>
      </c>
      <c r="V6500" s="13" t="n">
        <f aca="false">G6500-F6500</f>
        <v>2</v>
      </c>
      <c r="W6500" s="13" t="n">
        <f aca="false">G6500-E6500</f>
        <v>15</v>
      </c>
      <c r="X6500" s="10" t="n">
        <f aca="false">YEAR(E6500)</f>
        <v>2020</v>
      </c>
      <c r="Y6500" s="0" t="str">
        <f aca="false">TEXT(E6500,"yyyy-mm")</f>
        <v>2020-07</v>
      </c>
      <c r="Z6500" s="0" t="str">
        <f aca="false">"Q"&amp;ROUNDUP(MONTH(E6500)/3,0)&amp;"-"&amp;YEAR(E6500)</f>
        <v>Q3-2020</v>
      </c>
    </row>
    <row r="6501" customFormat="false" ht="14.25" hidden="false" customHeight="false" outlineLevel="0" collapsed="false">
      <c r="A6501" s="0" t="s">
        <v>6543</v>
      </c>
      <c r="B6501" s="0" t="s">
        <v>34</v>
      </c>
      <c r="C6501" s="0" t="s">
        <v>39</v>
      </c>
      <c r="D6501" s="9" t="n">
        <v>43900</v>
      </c>
      <c r="E6501" s="9" t="n">
        <v>44021</v>
      </c>
      <c r="F6501" s="9" t="n">
        <v>44047</v>
      </c>
      <c r="G6501" s="9" t="n">
        <v>44051</v>
      </c>
      <c r="H6501" s="10" t="s">
        <v>36</v>
      </c>
      <c r="I6501" s="0" t="n">
        <v>2</v>
      </c>
      <c r="J6501" s="0" t="n">
        <v>4</v>
      </c>
      <c r="K6501" s="0" t="n">
        <v>133</v>
      </c>
      <c r="L6501" s="0" t="n">
        <v>36</v>
      </c>
      <c r="M6501" s="0" t="n">
        <v>5</v>
      </c>
      <c r="N6501" s="11" t="n">
        <v>0.075</v>
      </c>
      <c r="O6501" s="12" t="n">
        <v>2591.29</v>
      </c>
      <c r="P6501" s="12" t="n">
        <v>3926.2</v>
      </c>
      <c r="Q6501" s="12" t="n">
        <f aca="false">M6501*P6501*(1-N6501)</f>
        <v>18158.675</v>
      </c>
      <c r="R6501" s="12" t="n">
        <f aca="false">M6501*O6501</f>
        <v>12956.45</v>
      </c>
      <c r="S6501" s="12" t="n">
        <f aca="false">Q6501-R6501</f>
        <v>5202.225</v>
      </c>
      <c r="T6501" s="11" t="n">
        <f aca="false">IFERROR(S6501/Q6501,0)</f>
        <v>0.28648703718746</v>
      </c>
      <c r="U6501" s="13" t="n">
        <f aca="false">F6501-E6501</f>
        <v>26</v>
      </c>
      <c r="V6501" s="13" t="n">
        <f aca="false">G6501-F6501</f>
        <v>4</v>
      </c>
      <c r="W6501" s="13" t="n">
        <f aca="false">G6501-E6501</f>
        <v>30</v>
      </c>
      <c r="X6501" s="10" t="n">
        <f aca="false">YEAR(E6501)</f>
        <v>2020</v>
      </c>
      <c r="Y6501" s="0" t="str">
        <f aca="false">TEXT(E6501,"yyyy-mm")</f>
        <v>2020-07</v>
      </c>
      <c r="Z6501" s="0" t="str">
        <f aca="false">"Q"&amp;ROUNDUP(MONTH(E6501)/3,0)&amp;"-"&amp;YEAR(E6501)</f>
        <v>Q3-2020</v>
      </c>
    </row>
    <row r="6502" customFormat="false" ht="14.25" hidden="false" customHeight="false" outlineLevel="0" collapsed="false">
      <c r="A6502" s="0" t="s">
        <v>6544</v>
      </c>
      <c r="B6502" s="0" t="s">
        <v>38</v>
      </c>
      <c r="C6502" s="0" t="s">
        <v>39</v>
      </c>
      <c r="D6502" s="9" t="n">
        <v>43900</v>
      </c>
      <c r="E6502" s="9" t="n">
        <v>44021</v>
      </c>
      <c r="F6502" s="9" t="n">
        <v>44024</v>
      </c>
      <c r="G6502" s="9" t="n">
        <v>44030</v>
      </c>
      <c r="H6502" s="10" t="s">
        <v>36</v>
      </c>
      <c r="I6502" s="0" t="n">
        <v>19</v>
      </c>
      <c r="J6502" s="0" t="n">
        <v>34</v>
      </c>
      <c r="K6502" s="0" t="n">
        <v>174</v>
      </c>
      <c r="L6502" s="0" t="n">
        <v>45</v>
      </c>
      <c r="M6502" s="0" t="n">
        <v>4</v>
      </c>
      <c r="N6502" s="11" t="n">
        <v>0.075</v>
      </c>
      <c r="O6502" s="12" t="n">
        <v>3133.46</v>
      </c>
      <c r="P6502" s="12" t="n">
        <v>3966.4</v>
      </c>
      <c r="Q6502" s="12" t="n">
        <f aca="false">M6502*P6502*(1-N6502)</f>
        <v>14675.68</v>
      </c>
      <c r="R6502" s="12" t="n">
        <f aca="false">M6502*O6502</f>
        <v>12533.84</v>
      </c>
      <c r="S6502" s="12" t="n">
        <f aca="false">Q6502-R6502</f>
        <v>2141.84</v>
      </c>
      <c r="T6502" s="11" t="n">
        <f aca="false">IFERROR(S6502/Q6502,0)</f>
        <v>0.145944855706857</v>
      </c>
      <c r="U6502" s="13" t="n">
        <f aca="false">F6502-E6502</f>
        <v>3</v>
      </c>
      <c r="V6502" s="13" t="n">
        <f aca="false">G6502-F6502</f>
        <v>6</v>
      </c>
      <c r="W6502" s="13" t="n">
        <f aca="false">G6502-E6502</f>
        <v>9</v>
      </c>
      <c r="X6502" s="10" t="n">
        <f aca="false">YEAR(E6502)</f>
        <v>2020</v>
      </c>
      <c r="Y6502" s="0" t="str">
        <f aca="false">TEXT(E6502,"yyyy-mm")</f>
        <v>2020-07</v>
      </c>
      <c r="Z6502" s="0" t="str">
        <f aca="false">"Q"&amp;ROUNDUP(MONTH(E6502)/3,0)&amp;"-"&amp;YEAR(E6502)</f>
        <v>Q3-2020</v>
      </c>
    </row>
    <row r="6503" customFormat="false" ht="14.25" hidden="false" customHeight="false" outlineLevel="0" collapsed="false">
      <c r="A6503" s="0" t="s">
        <v>6545</v>
      </c>
      <c r="B6503" s="0" t="s">
        <v>34</v>
      </c>
      <c r="C6503" s="0" t="s">
        <v>48</v>
      </c>
      <c r="D6503" s="9" t="n">
        <v>43900</v>
      </c>
      <c r="E6503" s="9" t="n">
        <v>44021</v>
      </c>
      <c r="F6503" s="9" t="n">
        <v>44025</v>
      </c>
      <c r="G6503" s="9" t="n">
        <v>44029</v>
      </c>
      <c r="H6503" s="10" t="s">
        <v>36</v>
      </c>
      <c r="I6503" s="0" t="n">
        <v>5</v>
      </c>
      <c r="J6503" s="0" t="n">
        <v>10</v>
      </c>
      <c r="K6503" s="0" t="n">
        <v>45</v>
      </c>
      <c r="L6503" s="0" t="n">
        <v>8</v>
      </c>
      <c r="M6503" s="0" t="n">
        <v>8</v>
      </c>
      <c r="N6503" s="11" t="n">
        <v>0.075</v>
      </c>
      <c r="O6503" s="12" t="n">
        <v>1410.48</v>
      </c>
      <c r="P6503" s="12" t="n">
        <v>1855.9</v>
      </c>
      <c r="Q6503" s="12" t="n">
        <f aca="false">M6503*P6503*(1-N6503)</f>
        <v>13733.66</v>
      </c>
      <c r="R6503" s="12" t="n">
        <f aca="false">M6503*O6503</f>
        <v>11283.84</v>
      </c>
      <c r="S6503" s="12" t="n">
        <f aca="false">Q6503-R6503</f>
        <v>2449.82</v>
      </c>
      <c r="T6503" s="11" t="n">
        <f aca="false">IFERROR(S6503/Q6503,0)</f>
        <v>0.178380708420043</v>
      </c>
      <c r="U6503" s="13" t="n">
        <f aca="false">F6503-E6503</f>
        <v>4</v>
      </c>
      <c r="V6503" s="13" t="n">
        <f aca="false">G6503-F6503</f>
        <v>4</v>
      </c>
      <c r="W6503" s="13" t="n">
        <f aca="false">G6503-E6503</f>
        <v>8</v>
      </c>
      <c r="X6503" s="10" t="n">
        <f aca="false">YEAR(E6503)</f>
        <v>2020</v>
      </c>
      <c r="Y6503" s="0" t="str">
        <f aca="false">TEXT(E6503,"yyyy-mm")</f>
        <v>2020-07</v>
      </c>
      <c r="Z6503" s="0" t="str">
        <f aca="false">"Q"&amp;ROUNDUP(MONTH(E6503)/3,0)&amp;"-"&amp;YEAR(E6503)</f>
        <v>Q3-2020</v>
      </c>
    </row>
    <row r="6504" customFormat="false" ht="14.25" hidden="false" customHeight="false" outlineLevel="0" collapsed="false">
      <c r="A6504" s="0" t="s">
        <v>6546</v>
      </c>
      <c r="B6504" s="0" t="s">
        <v>41</v>
      </c>
      <c r="C6504" s="0" t="s">
        <v>39</v>
      </c>
      <c r="D6504" s="9" t="n">
        <v>43900</v>
      </c>
      <c r="E6504" s="9" t="n">
        <v>44022</v>
      </c>
      <c r="F6504" s="9" t="n">
        <v>44039</v>
      </c>
      <c r="G6504" s="9" t="n">
        <v>44045</v>
      </c>
      <c r="H6504" s="10" t="s">
        <v>36</v>
      </c>
      <c r="I6504" s="0" t="n">
        <v>21</v>
      </c>
      <c r="J6504" s="0" t="n">
        <v>18</v>
      </c>
      <c r="K6504" s="0" t="n">
        <v>148</v>
      </c>
      <c r="L6504" s="0" t="n">
        <v>24</v>
      </c>
      <c r="M6504" s="0" t="n">
        <v>4</v>
      </c>
      <c r="N6504" s="11" t="n">
        <v>0.2</v>
      </c>
      <c r="O6504" s="12" t="n">
        <v>1795.8</v>
      </c>
      <c r="P6504" s="12" t="n">
        <v>3664.9</v>
      </c>
      <c r="Q6504" s="12" t="n">
        <f aca="false">M6504*P6504*(1-N6504)</f>
        <v>11727.68</v>
      </c>
      <c r="R6504" s="12" t="n">
        <f aca="false">M6504*O6504</f>
        <v>7183.2</v>
      </c>
      <c r="S6504" s="12" t="n">
        <f aca="false">Q6504-R6504</f>
        <v>4544.48</v>
      </c>
      <c r="T6504" s="11" t="n">
        <f aca="false">IFERROR(S6504/Q6504,0)</f>
        <v>0.387500341073426</v>
      </c>
      <c r="U6504" s="13" t="n">
        <f aca="false">F6504-E6504</f>
        <v>17</v>
      </c>
      <c r="V6504" s="13" t="n">
        <f aca="false">G6504-F6504</f>
        <v>6</v>
      </c>
      <c r="W6504" s="13" t="n">
        <f aca="false">G6504-E6504</f>
        <v>23</v>
      </c>
      <c r="X6504" s="10" t="n">
        <f aca="false">YEAR(E6504)</f>
        <v>2020</v>
      </c>
      <c r="Y6504" s="0" t="str">
        <f aca="false">TEXT(E6504,"yyyy-mm")</f>
        <v>2020-07</v>
      </c>
      <c r="Z6504" s="0" t="str">
        <f aca="false">"Q"&amp;ROUNDUP(MONTH(E6504)/3,0)&amp;"-"&amp;YEAR(E6504)</f>
        <v>Q3-2020</v>
      </c>
    </row>
    <row r="6505" customFormat="false" ht="14.25" hidden="false" customHeight="false" outlineLevel="0" collapsed="false">
      <c r="A6505" s="0" t="s">
        <v>6547</v>
      </c>
      <c r="B6505" s="0" t="s">
        <v>34</v>
      </c>
      <c r="C6505" s="0" t="s">
        <v>39</v>
      </c>
      <c r="D6505" s="9" t="n">
        <v>43900</v>
      </c>
      <c r="E6505" s="9" t="n">
        <v>44022</v>
      </c>
      <c r="F6505" s="9" t="n">
        <v>44035</v>
      </c>
      <c r="G6505" s="9" t="n">
        <v>44042</v>
      </c>
      <c r="H6505" s="10" t="s">
        <v>36</v>
      </c>
      <c r="I6505" s="0" t="n">
        <v>1</v>
      </c>
      <c r="J6505" s="0" t="n">
        <v>25</v>
      </c>
      <c r="K6505" s="0" t="n">
        <v>117</v>
      </c>
      <c r="L6505" s="0" t="n">
        <v>18</v>
      </c>
      <c r="M6505" s="0" t="n">
        <v>7</v>
      </c>
      <c r="N6505" s="11" t="n">
        <v>0.075</v>
      </c>
      <c r="O6505" s="12" t="n">
        <v>1632.12</v>
      </c>
      <c r="P6505" s="12" t="n">
        <v>1943</v>
      </c>
      <c r="Q6505" s="12" t="n">
        <f aca="false">M6505*P6505*(1-N6505)</f>
        <v>12580.925</v>
      </c>
      <c r="R6505" s="12" t="n">
        <f aca="false">M6505*O6505</f>
        <v>11424.84</v>
      </c>
      <c r="S6505" s="12" t="n">
        <f aca="false">Q6505-R6505</f>
        <v>1156.085</v>
      </c>
      <c r="T6505" s="11" t="n">
        <f aca="false">IFERROR(S6505/Q6505,0)</f>
        <v>0.091891891891892</v>
      </c>
      <c r="U6505" s="13" t="n">
        <f aca="false">F6505-E6505</f>
        <v>13</v>
      </c>
      <c r="V6505" s="13" t="n">
        <f aca="false">G6505-F6505</f>
        <v>7</v>
      </c>
      <c r="W6505" s="13" t="n">
        <f aca="false">G6505-E6505</f>
        <v>20</v>
      </c>
      <c r="X6505" s="10" t="n">
        <f aca="false">YEAR(E6505)</f>
        <v>2020</v>
      </c>
      <c r="Y6505" s="0" t="str">
        <f aca="false">TEXT(E6505,"yyyy-mm")</f>
        <v>2020-07</v>
      </c>
      <c r="Z6505" s="0" t="str">
        <f aca="false">"Q"&amp;ROUNDUP(MONTH(E6505)/3,0)&amp;"-"&amp;YEAR(E6505)</f>
        <v>Q3-2020</v>
      </c>
    </row>
    <row r="6506" customFormat="false" ht="14.25" hidden="false" customHeight="false" outlineLevel="0" collapsed="false">
      <c r="A6506" s="0" t="s">
        <v>6548</v>
      </c>
      <c r="B6506" s="0" t="s">
        <v>38</v>
      </c>
      <c r="C6506" s="0" t="s">
        <v>58</v>
      </c>
      <c r="D6506" s="9" t="n">
        <v>43900</v>
      </c>
      <c r="E6506" s="9" t="n">
        <v>44022</v>
      </c>
      <c r="F6506" s="9" t="n">
        <v>44044</v>
      </c>
      <c r="G6506" s="9" t="n">
        <v>44050</v>
      </c>
      <c r="H6506" s="10" t="s">
        <v>36</v>
      </c>
      <c r="I6506" s="0" t="n">
        <v>20</v>
      </c>
      <c r="J6506" s="0" t="n">
        <v>22</v>
      </c>
      <c r="K6506" s="0" t="n">
        <v>367</v>
      </c>
      <c r="L6506" s="0" t="n">
        <v>4</v>
      </c>
      <c r="M6506" s="0" t="n">
        <v>5</v>
      </c>
      <c r="N6506" s="11" t="n">
        <v>0.1</v>
      </c>
      <c r="O6506" s="12" t="n">
        <v>1786.49</v>
      </c>
      <c r="P6506" s="12" t="n">
        <v>2706.8</v>
      </c>
      <c r="Q6506" s="12" t="n">
        <f aca="false">M6506*P6506*(1-N6506)</f>
        <v>12180.6</v>
      </c>
      <c r="R6506" s="12" t="n">
        <f aca="false">M6506*O6506</f>
        <v>8932.45</v>
      </c>
      <c r="S6506" s="12" t="n">
        <f aca="false">Q6506-R6506</f>
        <v>3248.15</v>
      </c>
      <c r="T6506" s="11" t="n">
        <f aca="false">IFERROR(S6506/Q6506,0)</f>
        <v>0.266665845689047</v>
      </c>
      <c r="U6506" s="13" t="n">
        <f aca="false">F6506-E6506</f>
        <v>22</v>
      </c>
      <c r="V6506" s="13" t="n">
        <f aca="false">G6506-F6506</f>
        <v>6</v>
      </c>
      <c r="W6506" s="13" t="n">
        <f aca="false">G6506-E6506</f>
        <v>28</v>
      </c>
      <c r="X6506" s="10" t="n">
        <f aca="false">YEAR(E6506)</f>
        <v>2020</v>
      </c>
      <c r="Y6506" s="0" t="str">
        <f aca="false">TEXT(E6506,"yyyy-mm")</f>
        <v>2020-07</v>
      </c>
      <c r="Z6506" s="0" t="str">
        <f aca="false">"Q"&amp;ROUNDUP(MONTH(E6506)/3,0)&amp;"-"&amp;YEAR(E6506)</f>
        <v>Q3-2020</v>
      </c>
    </row>
    <row r="6507" customFormat="false" ht="14.25" hidden="false" customHeight="false" outlineLevel="0" collapsed="false">
      <c r="A6507" s="0" t="s">
        <v>6549</v>
      </c>
      <c r="B6507" s="0" t="s">
        <v>38</v>
      </c>
      <c r="C6507" s="0" t="s">
        <v>35</v>
      </c>
      <c r="D6507" s="9" t="n">
        <v>43900</v>
      </c>
      <c r="E6507" s="9" t="n">
        <v>44022</v>
      </c>
      <c r="F6507" s="9" t="n">
        <v>44034</v>
      </c>
      <c r="G6507" s="9" t="n">
        <v>44037</v>
      </c>
      <c r="H6507" s="10" t="s">
        <v>36</v>
      </c>
      <c r="I6507" s="0" t="n">
        <v>15</v>
      </c>
      <c r="J6507" s="0" t="n">
        <v>3</v>
      </c>
      <c r="K6507" s="0" t="n">
        <v>225</v>
      </c>
      <c r="L6507" s="0" t="n">
        <v>6</v>
      </c>
      <c r="M6507" s="0" t="n">
        <v>7</v>
      </c>
      <c r="N6507" s="11" t="n">
        <v>0.075</v>
      </c>
      <c r="O6507" s="12" t="n">
        <v>823.3</v>
      </c>
      <c r="P6507" s="12" t="n">
        <v>1715.2</v>
      </c>
      <c r="Q6507" s="12" t="n">
        <f aca="false">M6507*P6507*(1-N6507)</f>
        <v>11105.92</v>
      </c>
      <c r="R6507" s="12" t="n">
        <f aca="false">M6507*O6507</f>
        <v>5763.1</v>
      </c>
      <c r="S6507" s="12" t="n">
        <f aca="false">Q6507-R6507</f>
        <v>5342.82</v>
      </c>
      <c r="T6507" s="11" t="n">
        <f aca="false">IFERROR(S6507/Q6507,0)</f>
        <v>0.481078559903187</v>
      </c>
      <c r="U6507" s="13" t="n">
        <f aca="false">F6507-E6507</f>
        <v>12</v>
      </c>
      <c r="V6507" s="13" t="n">
        <f aca="false">G6507-F6507</f>
        <v>3</v>
      </c>
      <c r="W6507" s="13" t="n">
        <f aca="false">G6507-E6507</f>
        <v>15</v>
      </c>
      <c r="X6507" s="10" t="n">
        <f aca="false">YEAR(E6507)</f>
        <v>2020</v>
      </c>
      <c r="Y6507" s="0" t="str">
        <f aca="false">TEXT(E6507,"yyyy-mm")</f>
        <v>2020-07</v>
      </c>
      <c r="Z6507" s="0" t="str">
        <f aca="false">"Q"&amp;ROUNDUP(MONTH(E6507)/3,0)&amp;"-"&amp;YEAR(E6507)</f>
        <v>Q3-2020</v>
      </c>
    </row>
    <row r="6508" customFormat="false" ht="14.25" hidden="false" customHeight="false" outlineLevel="0" collapsed="false">
      <c r="A6508" s="0" t="s">
        <v>6550</v>
      </c>
      <c r="B6508" s="0" t="s">
        <v>38</v>
      </c>
      <c r="C6508" s="0" t="s">
        <v>58</v>
      </c>
      <c r="D6508" s="9" t="n">
        <v>43900</v>
      </c>
      <c r="E6508" s="9" t="n">
        <v>44022</v>
      </c>
      <c r="F6508" s="9" t="n">
        <v>44042</v>
      </c>
      <c r="G6508" s="9" t="n">
        <v>44051</v>
      </c>
      <c r="H6508" s="10" t="s">
        <v>36</v>
      </c>
      <c r="I6508" s="0" t="n">
        <v>14</v>
      </c>
      <c r="J6508" s="0" t="n">
        <v>32</v>
      </c>
      <c r="K6508" s="0" t="n">
        <v>362</v>
      </c>
      <c r="L6508" s="0" t="n">
        <v>43</v>
      </c>
      <c r="M6508" s="0" t="n">
        <v>6</v>
      </c>
      <c r="N6508" s="11" t="n">
        <v>0.2</v>
      </c>
      <c r="O6508" s="12" t="n">
        <v>1113.27</v>
      </c>
      <c r="P6508" s="12" t="n">
        <v>1795.6</v>
      </c>
      <c r="Q6508" s="12" t="n">
        <f aca="false">M6508*P6508*(1-N6508)</f>
        <v>8618.88</v>
      </c>
      <c r="R6508" s="12" t="n">
        <f aca="false">M6508*O6508</f>
        <v>6679.62</v>
      </c>
      <c r="S6508" s="12" t="n">
        <f aca="false">Q6508-R6508</f>
        <v>1939.26</v>
      </c>
      <c r="T6508" s="11" t="n">
        <f aca="false">IFERROR(S6508/Q6508,0)</f>
        <v>0.22500139229227</v>
      </c>
      <c r="U6508" s="13" t="n">
        <f aca="false">F6508-E6508</f>
        <v>20</v>
      </c>
      <c r="V6508" s="13" t="n">
        <f aca="false">G6508-F6508</f>
        <v>9</v>
      </c>
      <c r="W6508" s="13" t="n">
        <f aca="false">G6508-E6508</f>
        <v>29</v>
      </c>
      <c r="X6508" s="10" t="n">
        <f aca="false">YEAR(E6508)</f>
        <v>2020</v>
      </c>
      <c r="Y6508" s="0" t="str">
        <f aca="false">TEXT(E6508,"yyyy-mm")</f>
        <v>2020-07</v>
      </c>
      <c r="Z6508" s="0" t="str">
        <f aca="false">"Q"&amp;ROUNDUP(MONTH(E6508)/3,0)&amp;"-"&amp;YEAR(E6508)</f>
        <v>Q3-2020</v>
      </c>
    </row>
    <row r="6509" customFormat="false" ht="14.25" hidden="false" customHeight="false" outlineLevel="0" collapsed="false">
      <c r="A6509" s="0" t="s">
        <v>6551</v>
      </c>
      <c r="B6509" s="0" t="s">
        <v>38</v>
      </c>
      <c r="C6509" s="0" t="s">
        <v>35</v>
      </c>
      <c r="D6509" s="9" t="n">
        <v>43900</v>
      </c>
      <c r="E6509" s="9" t="n">
        <v>44022</v>
      </c>
      <c r="F6509" s="9" t="n">
        <v>44048</v>
      </c>
      <c r="G6509" s="9" t="n">
        <v>44049</v>
      </c>
      <c r="H6509" s="10" t="s">
        <v>36</v>
      </c>
      <c r="I6509" s="0" t="n">
        <v>15</v>
      </c>
      <c r="J6509" s="0" t="n">
        <v>22</v>
      </c>
      <c r="K6509" s="0" t="n">
        <v>241</v>
      </c>
      <c r="L6509" s="0" t="n">
        <v>26</v>
      </c>
      <c r="M6509" s="0" t="n">
        <v>3</v>
      </c>
      <c r="N6509" s="11" t="n">
        <v>0.05</v>
      </c>
      <c r="O6509" s="12" t="n">
        <v>1003.39</v>
      </c>
      <c r="P6509" s="12" t="n">
        <v>1286.4</v>
      </c>
      <c r="Q6509" s="12" t="n">
        <f aca="false">M6509*P6509*(1-N6509)</f>
        <v>3666.24</v>
      </c>
      <c r="R6509" s="12" t="n">
        <f aca="false">M6509*O6509</f>
        <v>3010.17</v>
      </c>
      <c r="S6509" s="12" t="n">
        <f aca="false">Q6509-R6509</f>
        <v>656.07</v>
      </c>
      <c r="T6509" s="11" t="n">
        <f aca="false">IFERROR(S6509/Q6509,0)</f>
        <v>0.178949004975124</v>
      </c>
      <c r="U6509" s="13" t="n">
        <f aca="false">F6509-E6509</f>
        <v>26</v>
      </c>
      <c r="V6509" s="13" t="n">
        <f aca="false">G6509-F6509</f>
        <v>1</v>
      </c>
      <c r="W6509" s="13" t="n">
        <f aca="false">G6509-E6509</f>
        <v>27</v>
      </c>
      <c r="X6509" s="10" t="n">
        <f aca="false">YEAR(E6509)</f>
        <v>2020</v>
      </c>
      <c r="Y6509" s="0" t="str">
        <f aca="false">TEXT(E6509,"yyyy-mm")</f>
        <v>2020-07</v>
      </c>
      <c r="Z6509" s="0" t="str">
        <f aca="false">"Q"&amp;ROUNDUP(MONTH(E6509)/3,0)&amp;"-"&amp;YEAR(E6509)</f>
        <v>Q3-2020</v>
      </c>
    </row>
    <row r="6510" customFormat="false" ht="14.25" hidden="false" customHeight="false" outlineLevel="0" collapsed="false">
      <c r="A6510" s="0" t="s">
        <v>6552</v>
      </c>
      <c r="B6510" s="0" t="s">
        <v>43</v>
      </c>
      <c r="C6510" s="0" t="s">
        <v>58</v>
      </c>
      <c r="D6510" s="9" t="n">
        <v>43900</v>
      </c>
      <c r="E6510" s="9" t="n">
        <v>44022</v>
      </c>
      <c r="F6510" s="9" t="n">
        <v>44039</v>
      </c>
      <c r="G6510" s="9" t="n">
        <v>44047</v>
      </c>
      <c r="H6510" s="10" t="s">
        <v>36</v>
      </c>
      <c r="I6510" s="0" t="n">
        <v>28</v>
      </c>
      <c r="J6510" s="0" t="n">
        <v>34</v>
      </c>
      <c r="K6510" s="0" t="n">
        <v>351</v>
      </c>
      <c r="L6510" s="0" t="n">
        <v>27</v>
      </c>
      <c r="M6510" s="0" t="n">
        <v>3</v>
      </c>
      <c r="N6510" s="11" t="n">
        <v>0.05</v>
      </c>
      <c r="O6510" s="12" t="n">
        <v>1103.42</v>
      </c>
      <c r="P6510" s="12" t="n">
        <v>2566.1</v>
      </c>
      <c r="Q6510" s="12" t="n">
        <f aca="false">M6510*P6510*(1-N6510)</f>
        <v>7313.385</v>
      </c>
      <c r="R6510" s="12" t="n">
        <f aca="false">M6510*O6510</f>
        <v>3310.26</v>
      </c>
      <c r="S6510" s="12" t="n">
        <f aca="false">Q6510-R6510</f>
        <v>4003.125</v>
      </c>
      <c r="T6510" s="11" t="n">
        <f aca="false">IFERROR(S6510/Q6510,0)</f>
        <v>0.547369651672926</v>
      </c>
      <c r="U6510" s="13" t="n">
        <f aca="false">F6510-E6510</f>
        <v>17</v>
      </c>
      <c r="V6510" s="13" t="n">
        <f aca="false">G6510-F6510</f>
        <v>8</v>
      </c>
      <c r="W6510" s="13" t="n">
        <f aca="false">G6510-E6510</f>
        <v>25</v>
      </c>
      <c r="X6510" s="10" t="n">
        <f aca="false">YEAR(E6510)</f>
        <v>2020</v>
      </c>
      <c r="Y6510" s="0" t="str">
        <f aca="false">TEXT(E6510,"yyyy-mm")</f>
        <v>2020-07</v>
      </c>
      <c r="Z6510" s="0" t="str">
        <f aca="false">"Q"&amp;ROUNDUP(MONTH(E6510)/3,0)&amp;"-"&amp;YEAR(E6510)</f>
        <v>Q3-2020</v>
      </c>
    </row>
    <row r="6511" customFormat="false" ht="14.25" hidden="false" customHeight="false" outlineLevel="0" collapsed="false">
      <c r="A6511" s="0" t="s">
        <v>6553</v>
      </c>
      <c r="B6511" s="0" t="s">
        <v>38</v>
      </c>
      <c r="C6511" s="0" t="s">
        <v>48</v>
      </c>
      <c r="D6511" s="9" t="n">
        <v>43900</v>
      </c>
      <c r="E6511" s="9" t="n">
        <v>44023</v>
      </c>
      <c r="F6511" s="9" t="n">
        <v>44049</v>
      </c>
      <c r="G6511" s="9" t="n">
        <v>44059</v>
      </c>
      <c r="H6511" s="10" t="s">
        <v>36</v>
      </c>
      <c r="I6511" s="0" t="n">
        <v>18</v>
      </c>
      <c r="J6511" s="0" t="n">
        <v>26</v>
      </c>
      <c r="K6511" s="0" t="n">
        <v>20</v>
      </c>
      <c r="L6511" s="0" t="n">
        <v>37</v>
      </c>
      <c r="M6511" s="0" t="n">
        <v>8</v>
      </c>
      <c r="N6511" s="11" t="n">
        <v>0.1</v>
      </c>
      <c r="O6511" s="12" t="n">
        <v>795.96</v>
      </c>
      <c r="P6511" s="12" t="n">
        <v>1105.5</v>
      </c>
      <c r="Q6511" s="12" t="n">
        <f aca="false">M6511*P6511*(1-N6511)</f>
        <v>7959.6</v>
      </c>
      <c r="R6511" s="12" t="n">
        <f aca="false">M6511*O6511</f>
        <v>6367.68</v>
      </c>
      <c r="S6511" s="12" t="n">
        <f aca="false">Q6511-R6511</f>
        <v>1591.92</v>
      </c>
      <c r="T6511" s="11" t="n">
        <f aca="false">IFERROR(S6511/Q6511,0)</f>
        <v>0.2</v>
      </c>
      <c r="U6511" s="13" t="n">
        <f aca="false">F6511-E6511</f>
        <v>26</v>
      </c>
      <c r="V6511" s="13" t="n">
        <f aca="false">G6511-F6511</f>
        <v>10</v>
      </c>
      <c r="W6511" s="13" t="n">
        <f aca="false">G6511-E6511</f>
        <v>36</v>
      </c>
      <c r="X6511" s="10" t="n">
        <f aca="false">YEAR(E6511)</f>
        <v>2020</v>
      </c>
      <c r="Y6511" s="0" t="str">
        <f aca="false">TEXT(E6511,"yyyy-mm")</f>
        <v>2020-07</v>
      </c>
      <c r="Z6511" s="0" t="str">
        <f aca="false">"Q"&amp;ROUNDUP(MONTH(E6511)/3,0)&amp;"-"&amp;YEAR(E6511)</f>
        <v>Q3-2020</v>
      </c>
    </row>
    <row r="6512" customFormat="false" ht="14.25" hidden="false" customHeight="false" outlineLevel="0" collapsed="false">
      <c r="A6512" s="0" t="s">
        <v>6554</v>
      </c>
      <c r="B6512" s="0" t="s">
        <v>38</v>
      </c>
      <c r="C6512" s="0" t="s">
        <v>58</v>
      </c>
      <c r="D6512" s="9" t="n">
        <v>43900</v>
      </c>
      <c r="E6512" s="9" t="n">
        <v>44023</v>
      </c>
      <c r="F6512" s="9" t="n">
        <v>44047</v>
      </c>
      <c r="G6512" s="9" t="n">
        <v>44052</v>
      </c>
      <c r="H6512" s="10" t="s">
        <v>36</v>
      </c>
      <c r="I6512" s="0" t="n">
        <v>17</v>
      </c>
      <c r="J6512" s="0" t="n">
        <v>1</v>
      </c>
      <c r="K6512" s="0" t="n">
        <v>348</v>
      </c>
      <c r="L6512" s="0" t="n">
        <v>39</v>
      </c>
      <c r="M6512" s="0" t="n">
        <v>1</v>
      </c>
      <c r="N6512" s="11" t="n">
        <v>0.05</v>
      </c>
      <c r="O6512" s="12" t="n">
        <v>98.49</v>
      </c>
      <c r="P6512" s="12" t="n">
        <v>201</v>
      </c>
      <c r="Q6512" s="12" t="n">
        <f aca="false">M6512*P6512*(1-N6512)</f>
        <v>190.95</v>
      </c>
      <c r="R6512" s="12" t="n">
        <f aca="false">M6512*O6512</f>
        <v>98.49</v>
      </c>
      <c r="S6512" s="12" t="n">
        <f aca="false">Q6512-R6512</f>
        <v>92.46</v>
      </c>
      <c r="T6512" s="11" t="n">
        <f aca="false">IFERROR(S6512/Q6512,0)</f>
        <v>0.48421052631579</v>
      </c>
      <c r="U6512" s="13" t="n">
        <f aca="false">F6512-E6512</f>
        <v>24</v>
      </c>
      <c r="V6512" s="13" t="n">
        <f aca="false">G6512-F6512</f>
        <v>5</v>
      </c>
      <c r="W6512" s="13" t="n">
        <f aca="false">G6512-E6512</f>
        <v>29</v>
      </c>
      <c r="X6512" s="10" t="n">
        <f aca="false">YEAR(E6512)</f>
        <v>2020</v>
      </c>
      <c r="Y6512" s="0" t="str">
        <f aca="false">TEXT(E6512,"yyyy-mm")</f>
        <v>2020-07</v>
      </c>
      <c r="Z6512" s="0" t="str">
        <f aca="false">"Q"&amp;ROUNDUP(MONTH(E6512)/3,0)&amp;"-"&amp;YEAR(E6512)</f>
        <v>Q3-2020</v>
      </c>
    </row>
    <row r="6513" customFormat="false" ht="14.25" hidden="false" customHeight="false" outlineLevel="0" collapsed="false">
      <c r="A6513" s="0" t="s">
        <v>6555</v>
      </c>
      <c r="B6513" s="0" t="s">
        <v>34</v>
      </c>
      <c r="C6513" s="0" t="s">
        <v>48</v>
      </c>
      <c r="D6513" s="9" t="n">
        <v>43900</v>
      </c>
      <c r="E6513" s="9" t="n">
        <v>44023</v>
      </c>
      <c r="F6513" s="9" t="n">
        <v>44041</v>
      </c>
      <c r="G6513" s="9" t="n">
        <v>44049</v>
      </c>
      <c r="H6513" s="10" t="s">
        <v>36</v>
      </c>
      <c r="I6513" s="0" t="n">
        <v>7</v>
      </c>
      <c r="J6513" s="0" t="n">
        <v>18</v>
      </c>
      <c r="K6513" s="0" t="n">
        <v>54</v>
      </c>
      <c r="L6513" s="0" t="n">
        <v>20</v>
      </c>
      <c r="M6513" s="0" t="n">
        <v>4</v>
      </c>
      <c r="N6513" s="11" t="n">
        <v>0.1</v>
      </c>
      <c r="O6513" s="12" t="n">
        <v>1933.69</v>
      </c>
      <c r="P6513" s="12" t="n">
        <v>3946.3</v>
      </c>
      <c r="Q6513" s="12" t="n">
        <f aca="false">M6513*P6513*(1-N6513)</f>
        <v>14206.68</v>
      </c>
      <c r="R6513" s="12" t="n">
        <f aca="false">M6513*O6513</f>
        <v>7734.76</v>
      </c>
      <c r="S6513" s="12" t="n">
        <f aca="false">Q6513-R6513</f>
        <v>6471.92</v>
      </c>
      <c r="T6513" s="11" t="n">
        <f aca="false">IFERROR(S6513/Q6513,0)</f>
        <v>0.455554710882486</v>
      </c>
      <c r="U6513" s="13" t="n">
        <f aca="false">F6513-E6513</f>
        <v>18</v>
      </c>
      <c r="V6513" s="13" t="n">
        <f aca="false">G6513-F6513</f>
        <v>8</v>
      </c>
      <c r="W6513" s="13" t="n">
        <f aca="false">G6513-E6513</f>
        <v>26</v>
      </c>
      <c r="X6513" s="10" t="n">
        <f aca="false">YEAR(E6513)</f>
        <v>2020</v>
      </c>
      <c r="Y6513" s="0" t="str">
        <f aca="false">TEXT(E6513,"yyyy-mm")</f>
        <v>2020-07</v>
      </c>
      <c r="Z6513" s="0" t="str">
        <f aca="false">"Q"&amp;ROUNDUP(MONTH(E6513)/3,0)&amp;"-"&amp;YEAR(E6513)</f>
        <v>Q3-2020</v>
      </c>
    </row>
    <row r="6514" customFormat="false" ht="14.25" hidden="false" customHeight="false" outlineLevel="0" collapsed="false">
      <c r="A6514" s="0" t="s">
        <v>6556</v>
      </c>
      <c r="B6514" s="0" t="s">
        <v>34</v>
      </c>
      <c r="C6514" s="0" t="s">
        <v>35</v>
      </c>
      <c r="D6514" s="9" t="n">
        <v>43900</v>
      </c>
      <c r="E6514" s="9" t="n">
        <v>44023</v>
      </c>
      <c r="F6514" s="9" t="n">
        <v>44026</v>
      </c>
      <c r="G6514" s="9" t="n">
        <v>44035</v>
      </c>
      <c r="H6514" s="10" t="s">
        <v>36</v>
      </c>
      <c r="I6514" s="0" t="n">
        <v>9</v>
      </c>
      <c r="J6514" s="0" t="n">
        <v>49</v>
      </c>
      <c r="K6514" s="0" t="n">
        <v>224</v>
      </c>
      <c r="L6514" s="0" t="n">
        <v>18</v>
      </c>
      <c r="M6514" s="0" t="n">
        <v>2</v>
      </c>
      <c r="N6514" s="11" t="n">
        <v>0.05</v>
      </c>
      <c r="O6514" s="12" t="n">
        <v>645.81</v>
      </c>
      <c r="P6514" s="12" t="n">
        <v>1025.1</v>
      </c>
      <c r="Q6514" s="12" t="n">
        <f aca="false">M6514*P6514*(1-N6514)</f>
        <v>1947.69</v>
      </c>
      <c r="R6514" s="12" t="n">
        <f aca="false">M6514*O6514</f>
        <v>1291.62</v>
      </c>
      <c r="S6514" s="12" t="n">
        <f aca="false">Q6514-R6514</f>
        <v>656.07</v>
      </c>
      <c r="T6514" s="11" t="n">
        <f aca="false">IFERROR(S6514/Q6514,0)</f>
        <v>0.336845185835528</v>
      </c>
      <c r="U6514" s="13" t="n">
        <f aca="false">F6514-E6514</f>
        <v>3</v>
      </c>
      <c r="V6514" s="13" t="n">
        <f aca="false">G6514-F6514</f>
        <v>9</v>
      </c>
      <c r="W6514" s="13" t="n">
        <f aca="false">G6514-E6514</f>
        <v>12</v>
      </c>
      <c r="X6514" s="10" t="n">
        <f aca="false">YEAR(E6514)</f>
        <v>2020</v>
      </c>
      <c r="Y6514" s="0" t="str">
        <f aca="false">TEXT(E6514,"yyyy-mm")</f>
        <v>2020-07</v>
      </c>
      <c r="Z6514" s="0" t="str">
        <f aca="false">"Q"&amp;ROUNDUP(MONTH(E6514)/3,0)&amp;"-"&amp;YEAR(E6514)</f>
        <v>Q3-2020</v>
      </c>
    </row>
    <row r="6515" customFormat="false" ht="14.25" hidden="false" customHeight="false" outlineLevel="0" collapsed="false">
      <c r="A6515" s="0" t="s">
        <v>6557</v>
      </c>
      <c r="B6515" s="0" t="s">
        <v>38</v>
      </c>
      <c r="C6515" s="0" t="s">
        <v>58</v>
      </c>
      <c r="D6515" s="9" t="n">
        <v>43900</v>
      </c>
      <c r="E6515" s="9" t="n">
        <v>44023</v>
      </c>
      <c r="F6515" s="9" t="n">
        <v>44042</v>
      </c>
      <c r="G6515" s="9" t="n">
        <v>44050</v>
      </c>
      <c r="H6515" s="10" t="s">
        <v>36</v>
      </c>
      <c r="I6515" s="0" t="n">
        <v>17</v>
      </c>
      <c r="J6515" s="0" t="n">
        <v>32</v>
      </c>
      <c r="K6515" s="0" t="n">
        <v>360</v>
      </c>
      <c r="L6515" s="0" t="n">
        <v>17</v>
      </c>
      <c r="M6515" s="0" t="n">
        <v>6</v>
      </c>
      <c r="N6515" s="11" t="n">
        <v>0.05</v>
      </c>
      <c r="O6515" s="12" t="n">
        <v>1562.98</v>
      </c>
      <c r="P6515" s="12" t="n">
        <v>1929.6</v>
      </c>
      <c r="Q6515" s="12" t="n">
        <f aca="false">M6515*P6515*(1-N6515)</f>
        <v>10998.72</v>
      </c>
      <c r="R6515" s="12" t="n">
        <f aca="false">M6515*O6515</f>
        <v>9377.88</v>
      </c>
      <c r="S6515" s="12" t="n">
        <f aca="false">Q6515-R6515</f>
        <v>1620.84</v>
      </c>
      <c r="T6515" s="11" t="n">
        <f aca="false">IFERROR(S6515/Q6515,0)</f>
        <v>0.147366238980536</v>
      </c>
      <c r="U6515" s="13" t="n">
        <f aca="false">F6515-E6515</f>
        <v>19</v>
      </c>
      <c r="V6515" s="13" t="n">
        <f aca="false">G6515-F6515</f>
        <v>8</v>
      </c>
      <c r="W6515" s="13" t="n">
        <f aca="false">G6515-E6515</f>
        <v>27</v>
      </c>
      <c r="X6515" s="10" t="n">
        <f aca="false">YEAR(E6515)</f>
        <v>2020</v>
      </c>
      <c r="Y6515" s="0" t="str">
        <f aca="false">TEXT(E6515,"yyyy-mm")</f>
        <v>2020-07</v>
      </c>
      <c r="Z6515" s="0" t="str">
        <f aca="false">"Q"&amp;ROUNDUP(MONTH(E6515)/3,0)&amp;"-"&amp;YEAR(E6515)</f>
        <v>Q3-2020</v>
      </c>
    </row>
    <row r="6516" customFormat="false" ht="14.25" hidden="false" customHeight="false" outlineLevel="0" collapsed="false">
      <c r="A6516" s="0" t="s">
        <v>6558</v>
      </c>
      <c r="B6516" s="0" t="s">
        <v>34</v>
      </c>
      <c r="C6516" s="0" t="s">
        <v>46</v>
      </c>
      <c r="D6516" s="9" t="n">
        <v>43900</v>
      </c>
      <c r="E6516" s="9" t="n">
        <v>44023</v>
      </c>
      <c r="F6516" s="9" t="n">
        <v>44030</v>
      </c>
      <c r="G6516" s="9" t="n">
        <v>44038</v>
      </c>
      <c r="H6516" s="10" t="s">
        <v>36</v>
      </c>
      <c r="I6516" s="0" t="n">
        <v>3</v>
      </c>
      <c r="J6516" s="0" t="n">
        <v>42</v>
      </c>
      <c r="K6516" s="0" t="n">
        <v>280</v>
      </c>
      <c r="L6516" s="0" t="n">
        <v>19</v>
      </c>
      <c r="M6516" s="0" t="n">
        <v>1</v>
      </c>
      <c r="N6516" s="11" t="n">
        <v>0.15</v>
      </c>
      <c r="O6516" s="12" t="n">
        <v>2925.35</v>
      </c>
      <c r="P6516" s="12" t="n">
        <v>5132.2</v>
      </c>
      <c r="Q6516" s="12" t="n">
        <f aca="false">M6516*P6516*(1-N6516)</f>
        <v>4362.37</v>
      </c>
      <c r="R6516" s="12" t="n">
        <f aca="false">M6516*O6516</f>
        <v>2925.35</v>
      </c>
      <c r="S6516" s="12" t="n">
        <f aca="false">Q6516-R6516</f>
        <v>1437.02</v>
      </c>
      <c r="T6516" s="11" t="n">
        <f aca="false">IFERROR(S6516/Q6516,0)</f>
        <v>0.329412681638651</v>
      </c>
      <c r="U6516" s="13" t="n">
        <f aca="false">F6516-E6516</f>
        <v>7</v>
      </c>
      <c r="V6516" s="13" t="n">
        <f aca="false">G6516-F6516</f>
        <v>8</v>
      </c>
      <c r="W6516" s="13" t="n">
        <f aca="false">G6516-E6516</f>
        <v>15</v>
      </c>
      <c r="X6516" s="10" t="n">
        <f aca="false">YEAR(E6516)</f>
        <v>2020</v>
      </c>
      <c r="Y6516" s="0" t="str">
        <f aca="false">TEXT(E6516,"yyyy-mm")</f>
        <v>2020-07</v>
      </c>
      <c r="Z6516" s="0" t="str">
        <f aca="false">"Q"&amp;ROUNDUP(MONTH(E6516)/3,0)&amp;"-"&amp;YEAR(E6516)</f>
        <v>Q3-2020</v>
      </c>
    </row>
    <row r="6517" customFormat="false" ht="14.25" hidden="false" customHeight="false" outlineLevel="0" collapsed="false">
      <c r="A6517" s="0" t="s">
        <v>6559</v>
      </c>
      <c r="B6517" s="0" t="s">
        <v>41</v>
      </c>
      <c r="C6517" s="0" t="s">
        <v>79</v>
      </c>
      <c r="D6517" s="9" t="n">
        <v>43900</v>
      </c>
      <c r="E6517" s="9" t="n">
        <v>44023</v>
      </c>
      <c r="F6517" s="9" t="n">
        <v>44034</v>
      </c>
      <c r="G6517" s="9" t="n">
        <v>44042</v>
      </c>
      <c r="H6517" s="10" t="s">
        <v>36</v>
      </c>
      <c r="I6517" s="0" t="n">
        <v>22</v>
      </c>
      <c r="J6517" s="0" t="n">
        <v>28</v>
      </c>
      <c r="K6517" s="0" t="n">
        <v>64</v>
      </c>
      <c r="L6517" s="0" t="n">
        <v>4</v>
      </c>
      <c r="M6517" s="0" t="n">
        <v>6</v>
      </c>
      <c r="N6517" s="11" t="n">
        <v>0.075</v>
      </c>
      <c r="O6517" s="12" t="n">
        <v>2720.2</v>
      </c>
      <c r="P6517" s="12" t="n">
        <v>3886</v>
      </c>
      <c r="Q6517" s="12" t="n">
        <f aca="false">M6517*P6517*(1-N6517)</f>
        <v>21567.3</v>
      </c>
      <c r="R6517" s="12" t="n">
        <f aca="false">M6517*O6517</f>
        <v>16321.2</v>
      </c>
      <c r="S6517" s="12" t="n">
        <f aca="false">Q6517-R6517</f>
        <v>5246.1</v>
      </c>
      <c r="T6517" s="11" t="n">
        <f aca="false">IFERROR(S6517/Q6517,0)</f>
        <v>0.243243243243243</v>
      </c>
      <c r="U6517" s="13" t="n">
        <f aca="false">F6517-E6517</f>
        <v>11</v>
      </c>
      <c r="V6517" s="13" t="n">
        <f aca="false">G6517-F6517</f>
        <v>8</v>
      </c>
      <c r="W6517" s="13" t="n">
        <f aca="false">G6517-E6517</f>
        <v>19</v>
      </c>
      <c r="X6517" s="10" t="n">
        <f aca="false">YEAR(E6517)</f>
        <v>2020</v>
      </c>
      <c r="Y6517" s="0" t="str">
        <f aca="false">TEXT(E6517,"yyyy-mm")</f>
        <v>2020-07</v>
      </c>
      <c r="Z6517" s="0" t="str">
        <f aca="false">"Q"&amp;ROUNDUP(MONTH(E6517)/3,0)&amp;"-"&amp;YEAR(E6517)</f>
        <v>Q3-2020</v>
      </c>
    </row>
    <row r="6518" customFormat="false" ht="14.25" hidden="false" customHeight="false" outlineLevel="0" collapsed="false">
      <c r="A6518" s="0" t="s">
        <v>6560</v>
      </c>
      <c r="B6518" s="0" t="s">
        <v>38</v>
      </c>
      <c r="C6518" s="0" t="s">
        <v>39</v>
      </c>
      <c r="D6518" s="9" t="n">
        <v>43900</v>
      </c>
      <c r="E6518" s="9" t="n">
        <v>44023</v>
      </c>
      <c r="F6518" s="9" t="n">
        <v>44030</v>
      </c>
      <c r="G6518" s="9" t="n">
        <v>44033</v>
      </c>
      <c r="H6518" s="10" t="s">
        <v>36</v>
      </c>
      <c r="I6518" s="0" t="n">
        <v>18</v>
      </c>
      <c r="J6518" s="0" t="n">
        <v>28</v>
      </c>
      <c r="K6518" s="0" t="n">
        <v>130</v>
      </c>
      <c r="L6518" s="0" t="n">
        <v>27</v>
      </c>
      <c r="M6518" s="0" t="n">
        <v>3</v>
      </c>
      <c r="N6518" s="11" t="n">
        <v>0.3</v>
      </c>
      <c r="O6518" s="12" t="n">
        <v>2568.51</v>
      </c>
      <c r="P6518" s="12" t="n">
        <v>4013.3</v>
      </c>
      <c r="Q6518" s="12" t="n">
        <f aca="false">M6518*P6518*(1-N6518)</f>
        <v>8427.93</v>
      </c>
      <c r="R6518" s="12" t="n">
        <f aca="false">M6518*O6518</f>
        <v>7705.53</v>
      </c>
      <c r="S6518" s="12" t="n">
        <f aca="false">Q6518-R6518</f>
        <v>722.4</v>
      </c>
      <c r="T6518" s="11" t="n">
        <f aca="false">IFERROR(S6518/Q6518,0)</f>
        <v>0.0857149976328707</v>
      </c>
      <c r="U6518" s="13" t="n">
        <f aca="false">F6518-E6518</f>
        <v>7</v>
      </c>
      <c r="V6518" s="13" t="n">
        <f aca="false">G6518-F6518</f>
        <v>3</v>
      </c>
      <c r="W6518" s="13" t="n">
        <f aca="false">G6518-E6518</f>
        <v>10</v>
      </c>
      <c r="X6518" s="10" t="n">
        <f aca="false">YEAR(E6518)</f>
        <v>2020</v>
      </c>
      <c r="Y6518" s="0" t="str">
        <f aca="false">TEXT(E6518,"yyyy-mm")</f>
        <v>2020-07</v>
      </c>
      <c r="Z6518" s="0" t="str">
        <f aca="false">"Q"&amp;ROUNDUP(MONTH(E6518)/3,0)&amp;"-"&amp;YEAR(E6518)</f>
        <v>Q3-2020</v>
      </c>
    </row>
    <row r="6519" customFormat="false" ht="14.25" hidden="false" customHeight="false" outlineLevel="0" collapsed="false">
      <c r="A6519" s="0" t="s">
        <v>6561</v>
      </c>
      <c r="B6519" s="0" t="s">
        <v>34</v>
      </c>
      <c r="C6519" s="0" t="s">
        <v>39</v>
      </c>
      <c r="D6519" s="9" t="n">
        <v>43900</v>
      </c>
      <c r="E6519" s="9" t="n">
        <v>44023</v>
      </c>
      <c r="F6519" s="9" t="n">
        <v>44046</v>
      </c>
      <c r="G6519" s="9" t="n">
        <v>44055</v>
      </c>
      <c r="H6519" s="10" t="s">
        <v>36</v>
      </c>
      <c r="I6519" s="0" t="n">
        <v>5</v>
      </c>
      <c r="J6519" s="0" t="n">
        <v>29</v>
      </c>
      <c r="K6519" s="0" t="n">
        <v>190</v>
      </c>
      <c r="L6519" s="0" t="n">
        <v>34</v>
      </c>
      <c r="M6519" s="0" t="n">
        <v>5</v>
      </c>
      <c r="N6519" s="11" t="n">
        <v>0.075</v>
      </c>
      <c r="O6519" s="12" t="n">
        <v>2079.95</v>
      </c>
      <c r="P6519" s="12" t="n">
        <v>2666.6</v>
      </c>
      <c r="Q6519" s="12" t="n">
        <f aca="false">M6519*P6519*(1-N6519)</f>
        <v>12333.025</v>
      </c>
      <c r="R6519" s="12" t="n">
        <f aca="false">M6519*O6519</f>
        <v>10399.75</v>
      </c>
      <c r="S6519" s="12" t="n">
        <f aca="false">Q6519-R6519</f>
        <v>1933.275</v>
      </c>
      <c r="T6519" s="11" t="n">
        <f aca="false">IFERROR(S6519/Q6519,0)</f>
        <v>0.156755945925675</v>
      </c>
      <c r="U6519" s="13" t="n">
        <f aca="false">F6519-E6519</f>
        <v>23</v>
      </c>
      <c r="V6519" s="13" t="n">
        <f aca="false">G6519-F6519</f>
        <v>9</v>
      </c>
      <c r="W6519" s="13" t="n">
        <f aca="false">G6519-E6519</f>
        <v>32</v>
      </c>
      <c r="X6519" s="10" t="n">
        <f aca="false">YEAR(E6519)</f>
        <v>2020</v>
      </c>
      <c r="Y6519" s="0" t="str">
        <f aca="false">TEXT(E6519,"yyyy-mm")</f>
        <v>2020-07</v>
      </c>
      <c r="Z6519" s="0" t="str">
        <f aca="false">"Q"&amp;ROUNDUP(MONTH(E6519)/3,0)&amp;"-"&amp;YEAR(E6519)</f>
        <v>Q3-2020</v>
      </c>
    </row>
    <row r="6520" customFormat="false" ht="14.25" hidden="false" customHeight="false" outlineLevel="0" collapsed="false">
      <c r="A6520" s="0" t="s">
        <v>6562</v>
      </c>
      <c r="B6520" s="0" t="s">
        <v>34</v>
      </c>
      <c r="C6520" s="0" t="s">
        <v>48</v>
      </c>
      <c r="D6520" s="9" t="n">
        <v>43900</v>
      </c>
      <c r="E6520" s="9" t="n">
        <v>44023</v>
      </c>
      <c r="F6520" s="9" t="n">
        <v>44049</v>
      </c>
      <c r="G6520" s="9" t="n">
        <v>44055</v>
      </c>
      <c r="H6520" s="10" t="s">
        <v>36</v>
      </c>
      <c r="I6520" s="0" t="n">
        <v>2</v>
      </c>
      <c r="J6520" s="0" t="n">
        <v>12</v>
      </c>
      <c r="K6520" s="0" t="n">
        <v>40</v>
      </c>
      <c r="L6520" s="0" t="n">
        <v>39</v>
      </c>
      <c r="M6520" s="0" t="n">
        <v>5</v>
      </c>
      <c r="N6520" s="11" t="n">
        <v>0.05</v>
      </c>
      <c r="O6520" s="12" t="n">
        <v>1397.62</v>
      </c>
      <c r="P6520" s="12" t="n">
        <v>1996.6</v>
      </c>
      <c r="Q6520" s="12" t="n">
        <f aca="false">M6520*P6520*(1-N6520)</f>
        <v>9483.85</v>
      </c>
      <c r="R6520" s="12" t="n">
        <f aca="false">M6520*O6520</f>
        <v>6988.1</v>
      </c>
      <c r="S6520" s="12" t="n">
        <f aca="false">Q6520-R6520</f>
        <v>2495.75</v>
      </c>
      <c r="T6520" s="11" t="n">
        <f aca="false">IFERROR(S6520/Q6520,0)</f>
        <v>0.263157894736842</v>
      </c>
      <c r="U6520" s="13" t="n">
        <f aca="false">F6520-E6520</f>
        <v>26</v>
      </c>
      <c r="V6520" s="13" t="n">
        <f aca="false">G6520-F6520</f>
        <v>6</v>
      </c>
      <c r="W6520" s="13" t="n">
        <f aca="false">G6520-E6520</f>
        <v>32</v>
      </c>
      <c r="X6520" s="10" t="n">
        <f aca="false">YEAR(E6520)</f>
        <v>2020</v>
      </c>
      <c r="Y6520" s="0" t="str">
        <f aca="false">TEXT(E6520,"yyyy-mm")</f>
        <v>2020-07</v>
      </c>
      <c r="Z6520" s="0" t="str">
        <f aca="false">"Q"&amp;ROUNDUP(MONTH(E6520)/3,0)&amp;"-"&amp;YEAR(E6520)</f>
        <v>Q3-2020</v>
      </c>
    </row>
    <row r="6521" customFormat="false" ht="14.25" hidden="false" customHeight="false" outlineLevel="0" collapsed="false">
      <c r="A6521" s="0" t="s">
        <v>6563</v>
      </c>
      <c r="B6521" s="0" t="s">
        <v>34</v>
      </c>
      <c r="C6521" s="0" t="s">
        <v>39</v>
      </c>
      <c r="D6521" s="9" t="n">
        <v>43900</v>
      </c>
      <c r="E6521" s="9" t="n">
        <v>44023</v>
      </c>
      <c r="F6521" s="9" t="n">
        <v>44025</v>
      </c>
      <c r="G6521" s="9" t="n">
        <v>44035</v>
      </c>
      <c r="H6521" s="10" t="s">
        <v>36</v>
      </c>
      <c r="I6521" s="0" t="n">
        <v>8</v>
      </c>
      <c r="J6521" s="0" t="n">
        <v>50</v>
      </c>
      <c r="K6521" s="0" t="n">
        <v>191</v>
      </c>
      <c r="L6521" s="0" t="n">
        <v>23</v>
      </c>
      <c r="M6521" s="0" t="n">
        <v>8</v>
      </c>
      <c r="N6521" s="11" t="n">
        <v>0.1</v>
      </c>
      <c r="O6521" s="12" t="n">
        <v>770.63</v>
      </c>
      <c r="P6521" s="12" t="n">
        <v>1085.4</v>
      </c>
      <c r="Q6521" s="12" t="n">
        <f aca="false">M6521*P6521*(1-N6521)</f>
        <v>7814.88</v>
      </c>
      <c r="R6521" s="12" t="n">
        <f aca="false">M6521*O6521</f>
        <v>6165.04</v>
      </c>
      <c r="S6521" s="12" t="n">
        <f aca="false">Q6521-R6521</f>
        <v>1649.84</v>
      </c>
      <c r="T6521" s="11" t="n">
        <f aca="false">IFERROR(S6521/Q6521,0)</f>
        <v>0.211115205863686</v>
      </c>
      <c r="U6521" s="13" t="n">
        <f aca="false">F6521-E6521</f>
        <v>2</v>
      </c>
      <c r="V6521" s="13" t="n">
        <f aca="false">G6521-F6521</f>
        <v>10</v>
      </c>
      <c r="W6521" s="13" t="n">
        <f aca="false">G6521-E6521</f>
        <v>12</v>
      </c>
      <c r="X6521" s="10" t="n">
        <f aca="false">YEAR(E6521)</f>
        <v>2020</v>
      </c>
      <c r="Y6521" s="0" t="str">
        <f aca="false">TEXT(E6521,"yyyy-mm")</f>
        <v>2020-07</v>
      </c>
      <c r="Z6521" s="0" t="str">
        <f aca="false">"Q"&amp;ROUNDUP(MONTH(E6521)/3,0)&amp;"-"&amp;YEAR(E6521)</f>
        <v>Q3-2020</v>
      </c>
    </row>
    <row r="6522" customFormat="false" ht="14.25" hidden="false" customHeight="false" outlineLevel="0" collapsed="false">
      <c r="A6522" s="0" t="s">
        <v>6564</v>
      </c>
      <c r="B6522" s="0" t="s">
        <v>34</v>
      </c>
      <c r="C6522" s="0" t="s">
        <v>39</v>
      </c>
      <c r="D6522" s="9" t="n">
        <v>43900</v>
      </c>
      <c r="E6522" s="9" t="n">
        <v>44023</v>
      </c>
      <c r="F6522" s="9" t="n">
        <v>44031</v>
      </c>
      <c r="G6522" s="9" t="n">
        <v>44040</v>
      </c>
      <c r="H6522" s="10" t="s">
        <v>36</v>
      </c>
      <c r="I6522" s="0" t="n">
        <v>7</v>
      </c>
      <c r="J6522" s="0" t="n">
        <v>30</v>
      </c>
      <c r="K6522" s="0" t="n">
        <v>153</v>
      </c>
      <c r="L6522" s="0" t="n">
        <v>21</v>
      </c>
      <c r="M6522" s="0" t="n">
        <v>6</v>
      </c>
      <c r="N6522" s="11" t="n">
        <v>0.075</v>
      </c>
      <c r="O6522" s="12" t="n">
        <v>675.36</v>
      </c>
      <c r="P6522" s="12" t="n">
        <v>1688.4</v>
      </c>
      <c r="Q6522" s="12" t="n">
        <f aca="false">M6522*P6522*(1-N6522)</f>
        <v>9370.62</v>
      </c>
      <c r="R6522" s="12" t="n">
        <f aca="false">M6522*O6522</f>
        <v>4052.16</v>
      </c>
      <c r="S6522" s="12" t="n">
        <f aca="false">Q6522-R6522</f>
        <v>5318.46</v>
      </c>
      <c r="T6522" s="11" t="n">
        <f aca="false">IFERROR(S6522/Q6522,0)</f>
        <v>0.567567567567568</v>
      </c>
      <c r="U6522" s="13" t="n">
        <f aca="false">F6522-E6522</f>
        <v>8</v>
      </c>
      <c r="V6522" s="13" t="n">
        <f aca="false">G6522-F6522</f>
        <v>9</v>
      </c>
      <c r="W6522" s="13" t="n">
        <f aca="false">G6522-E6522</f>
        <v>17</v>
      </c>
      <c r="X6522" s="10" t="n">
        <f aca="false">YEAR(E6522)</f>
        <v>2020</v>
      </c>
      <c r="Y6522" s="0" t="str">
        <f aca="false">TEXT(E6522,"yyyy-mm")</f>
        <v>2020-07</v>
      </c>
      <c r="Z6522" s="0" t="str">
        <f aca="false">"Q"&amp;ROUNDUP(MONTH(E6522)/3,0)&amp;"-"&amp;YEAR(E6522)</f>
        <v>Q3-2020</v>
      </c>
    </row>
    <row r="6523" customFormat="false" ht="14.25" hidden="false" customHeight="false" outlineLevel="0" collapsed="false">
      <c r="A6523" s="0" t="s">
        <v>6565</v>
      </c>
      <c r="B6523" s="0" t="s">
        <v>34</v>
      </c>
      <c r="C6523" s="0" t="s">
        <v>39</v>
      </c>
      <c r="D6523" s="9" t="n">
        <v>43900</v>
      </c>
      <c r="E6523" s="9" t="n">
        <v>44024</v>
      </c>
      <c r="F6523" s="9" t="n">
        <v>44038</v>
      </c>
      <c r="G6523" s="9" t="n">
        <v>44039</v>
      </c>
      <c r="H6523" s="10" t="s">
        <v>36</v>
      </c>
      <c r="I6523" s="0" t="n">
        <v>2</v>
      </c>
      <c r="J6523" s="0" t="n">
        <v>28</v>
      </c>
      <c r="K6523" s="0" t="n">
        <v>103</v>
      </c>
      <c r="L6523" s="0" t="n">
        <v>46</v>
      </c>
      <c r="M6523" s="0" t="n">
        <v>4</v>
      </c>
      <c r="N6523" s="11" t="n">
        <v>0.075</v>
      </c>
      <c r="O6523" s="12" t="n">
        <v>475.37</v>
      </c>
      <c r="P6523" s="12" t="n">
        <v>1105.5</v>
      </c>
      <c r="Q6523" s="12" t="n">
        <f aca="false">M6523*P6523*(1-N6523)</f>
        <v>4090.35</v>
      </c>
      <c r="R6523" s="12" t="n">
        <f aca="false">M6523*O6523</f>
        <v>1901.48</v>
      </c>
      <c r="S6523" s="12" t="n">
        <f aca="false">Q6523-R6523</f>
        <v>2188.87</v>
      </c>
      <c r="T6523" s="11" t="n">
        <f aca="false">IFERROR(S6523/Q6523,0)</f>
        <v>0.535130245578007</v>
      </c>
      <c r="U6523" s="13" t="n">
        <f aca="false">F6523-E6523</f>
        <v>14</v>
      </c>
      <c r="V6523" s="13" t="n">
        <f aca="false">G6523-F6523</f>
        <v>1</v>
      </c>
      <c r="W6523" s="13" t="n">
        <f aca="false">G6523-E6523</f>
        <v>15</v>
      </c>
      <c r="X6523" s="10" t="n">
        <f aca="false">YEAR(E6523)</f>
        <v>2020</v>
      </c>
      <c r="Y6523" s="0" t="str">
        <f aca="false">TEXT(E6523,"yyyy-mm")</f>
        <v>2020-07</v>
      </c>
      <c r="Z6523" s="0" t="str">
        <f aca="false">"Q"&amp;ROUNDUP(MONTH(E6523)/3,0)&amp;"-"&amp;YEAR(E6523)</f>
        <v>Q3-2020</v>
      </c>
    </row>
    <row r="6524" customFormat="false" ht="14.25" hidden="false" customHeight="false" outlineLevel="0" collapsed="false">
      <c r="A6524" s="0" t="s">
        <v>6566</v>
      </c>
      <c r="B6524" s="0" t="s">
        <v>38</v>
      </c>
      <c r="C6524" s="0" t="s">
        <v>79</v>
      </c>
      <c r="D6524" s="9" t="n">
        <v>43900</v>
      </c>
      <c r="E6524" s="9" t="n">
        <v>44024</v>
      </c>
      <c r="F6524" s="9" t="n">
        <v>44052</v>
      </c>
      <c r="G6524" s="9" t="n">
        <v>44057</v>
      </c>
      <c r="H6524" s="10" t="s">
        <v>36</v>
      </c>
      <c r="I6524" s="0" t="n">
        <v>16</v>
      </c>
      <c r="J6524" s="0" t="n">
        <v>3</v>
      </c>
      <c r="K6524" s="0" t="n">
        <v>73</v>
      </c>
      <c r="L6524" s="0" t="n">
        <v>28</v>
      </c>
      <c r="M6524" s="0" t="n">
        <v>1</v>
      </c>
      <c r="N6524" s="11" t="n">
        <v>0.2</v>
      </c>
      <c r="O6524" s="12" t="n">
        <v>1929.6</v>
      </c>
      <c r="P6524" s="12" t="n">
        <v>3859.2</v>
      </c>
      <c r="Q6524" s="12" t="n">
        <f aca="false">M6524*P6524*(1-N6524)</f>
        <v>3087.36</v>
      </c>
      <c r="R6524" s="12" t="n">
        <f aca="false">M6524*O6524</f>
        <v>1929.6</v>
      </c>
      <c r="S6524" s="12" t="n">
        <f aca="false">Q6524-R6524</f>
        <v>1157.76</v>
      </c>
      <c r="T6524" s="11" t="n">
        <f aca="false">IFERROR(S6524/Q6524,0)</f>
        <v>0.375</v>
      </c>
      <c r="U6524" s="13" t="n">
        <f aca="false">F6524-E6524</f>
        <v>28</v>
      </c>
      <c r="V6524" s="13" t="n">
        <f aca="false">G6524-F6524</f>
        <v>5</v>
      </c>
      <c r="W6524" s="13" t="n">
        <f aca="false">G6524-E6524</f>
        <v>33</v>
      </c>
      <c r="X6524" s="10" t="n">
        <f aca="false">YEAR(E6524)</f>
        <v>2020</v>
      </c>
      <c r="Y6524" s="0" t="str">
        <f aca="false">TEXT(E6524,"yyyy-mm")</f>
        <v>2020-07</v>
      </c>
      <c r="Z6524" s="0" t="str">
        <f aca="false">"Q"&amp;ROUNDUP(MONTH(E6524)/3,0)&amp;"-"&amp;YEAR(E6524)</f>
        <v>Q3-2020</v>
      </c>
    </row>
    <row r="6525" customFormat="false" ht="14.25" hidden="false" customHeight="false" outlineLevel="0" collapsed="false">
      <c r="A6525" s="0" t="s">
        <v>6567</v>
      </c>
      <c r="B6525" s="0" t="s">
        <v>34</v>
      </c>
      <c r="C6525" s="0" t="s">
        <v>39</v>
      </c>
      <c r="D6525" s="9" t="n">
        <v>43900</v>
      </c>
      <c r="E6525" s="9" t="n">
        <v>44024</v>
      </c>
      <c r="F6525" s="9" t="n">
        <v>44046</v>
      </c>
      <c r="G6525" s="9" t="n">
        <v>44048</v>
      </c>
      <c r="H6525" s="10" t="s">
        <v>36</v>
      </c>
      <c r="I6525" s="0" t="n">
        <v>11</v>
      </c>
      <c r="J6525" s="0" t="n">
        <v>22</v>
      </c>
      <c r="K6525" s="0" t="n">
        <v>132</v>
      </c>
      <c r="L6525" s="0" t="n">
        <v>37</v>
      </c>
      <c r="M6525" s="0" t="n">
        <v>4</v>
      </c>
      <c r="N6525" s="11" t="n">
        <v>0.1</v>
      </c>
      <c r="O6525" s="12" t="n">
        <v>608.76</v>
      </c>
      <c r="P6525" s="12" t="n">
        <v>1031.8</v>
      </c>
      <c r="Q6525" s="12" t="n">
        <f aca="false">M6525*P6525*(1-N6525)</f>
        <v>3714.48</v>
      </c>
      <c r="R6525" s="12" t="n">
        <f aca="false">M6525*O6525</f>
        <v>2435.04</v>
      </c>
      <c r="S6525" s="12" t="n">
        <f aca="false">Q6525-R6525</f>
        <v>1279.44</v>
      </c>
      <c r="T6525" s="11" t="n">
        <f aca="false">IFERROR(S6525/Q6525,0)</f>
        <v>0.344446598177942</v>
      </c>
      <c r="U6525" s="13" t="n">
        <f aca="false">F6525-E6525</f>
        <v>22</v>
      </c>
      <c r="V6525" s="13" t="n">
        <f aca="false">G6525-F6525</f>
        <v>2</v>
      </c>
      <c r="W6525" s="13" t="n">
        <f aca="false">G6525-E6525</f>
        <v>24</v>
      </c>
      <c r="X6525" s="10" t="n">
        <f aca="false">YEAR(E6525)</f>
        <v>2020</v>
      </c>
      <c r="Y6525" s="0" t="str">
        <f aca="false">TEXT(E6525,"yyyy-mm")</f>
        <v>2020-07</v>
      </c>
      <c r="Z6525" s="0" t="str">
        <f aca="false">"Q"&amp;ROUNDUP(MONTH(E6525)/3,0)&amp;"-"&amp;YEAR(E6525)</f>
        <v>Q3-2020</v>
      </c>
    </row>
    <row r="6526" customFormat="false" ht="14.25" hidden="false" customHeight="false" outlineLevel="0" collapsed="false">
      <c r="A6526" s="0" t="s">
        <v>6568</v>
      </c>
      <c r="B6526" s="0" t="s">
        <v>34</v>
      </c>
      <c r="C6526" s="0" t="s">
        <v>46</v>
      </c>
      <c r="D6526" s="9" t="n">
        <v>43900</v>
      </c>
      <c r="E6526" s="9" t="n">
        <v>44024</v>
      </c>
      <c r="F6526" s="9" t="n">
        <v>44030</v>
      </c>
      <c r="G6526" s="9" t="n">
        <v>44037</v>
      </c>
      <c r="H6526" s="10" t="s">
        <v>36</v>
      </c>
      <c r="I6526" s="0" t="n">
        <v>8</v>
      </c>
      <c r="J6526" s="0" t="n">
        <v>44</v>
      </c>
      <c r="K6526" s="0" t="n">
        <v>303</v>
      </c>
      <c r="L6526" s="0" t="n">
        <v>46</v>
      </c>
      <c r="M6526" s="0" t="n">
        <v>1</v>
      </c>
      <c r="N6526" s="11" t="n">
        <v>0.1</v>
      </c>
      <c r="O6526" s="12" t="n">
        <v>877.03</v>
      </c>
      <c r="P6526" s="12" t="n">
        <v>1139</v>
      </c>
      <c r="Q6526" s="12" t="n">
        <f aca="false">M6526*P6526*(1-N6526)</f>
        <v>1025.1</v>
      </c>
      <c r="R6526" s="12" t="n">
        <f aca="false">M6526*O6526</f>
        <v>877.03</v>
      </c>
      <c r="S6526" s="12" t="n">
        <f aca="false">Q6526-R6526</f>
        <v>148.07</v>
      </c>
      <c r="T6526" s="11" t="n">
        <f aca="false">IFERROR(S6526/Q6526,0)</f>
        <v>0.144444444444445</v>
      </c>
      <c r="U6526" s="13" t="n">
        <f aca="false">F6526-E6526</f>
        <v>6</v>
      </c>
      <c r="V6526" s="13" t="n">
        <f aca="false">G6526-F6526</f>
        <v>7</v>
      </c>
      <c r="W6526" s="13" t="n">
        <f aca="false">G6526-E6526</f>
        <v>13</v>
      </c>
      <c r="X6526" s="10" t="n">
        <f aca="false">YEAR(E6526)</f>
        <v>2020</v>
      </c>
      <c r="Y6526" s="0" t="str">
        <f aca="false">TEXT(E6526,"yyyy-mm")</f>
        <v>2020-07</v>
      </c>
      <c r="Z6526" s="0" t="str">
        <f aca="false">"Q"&amp;ROUNDUP(MONTH(E6526)/3,0)&amp;"-"&amp;YEAR(E6526)</f>
        <v>Q3-2020</v>
      </c>
    </row>
    <row r="6527" customFormat="false" ht="14.25" hidden="false" customHeight="false" outlineLevel="0" collapsed="false">
      <c r="A6527" s="0" t="s">
        <v>6569</v>
      </c>
      <c r="B6527" s="0" t="s">
        <v>34</v>
      </c>
      <c r="C6527" s="0" t="s">
        <v>39</v>
      </c>
      <c r="D6527" s="9" t="n">
        <v>43900</v>
      </c>
      <c r="E6527" s="9" t="n">
        <v>44024</v>
      </c>
      <c r="F6527" s="9" t="n">
        <v>44044</v>
      </c>
      <c r="G6527" s="9" t="n">
        <v>44054</v>
      </c>
      <c r="H6527" s="10" t="s">
        <v>36</v>
      </c>
      <c r="I6527" s="0" t="n">
        <v>11</v>
      </c>
      <c r="J6527" s="0" t="n">
        <v>10</v>
      </c>
      <c r="K6527" s="0" t="n">
        <v>191</v>
      </c>
      <c r="L6527" s="0" t="n">
        <v>14</v>
      </c>
      <c r="M6527" s="0" t="n">
        <v>4</v>
      </c>
      <c r="N6527" s="11" t="n">
        <v>0.05</v>
      </c>
      <c r="O6527" s="12" t="n">
        <v>988.92</v>
      </c>
      <c r="P6527" s="12" t="n">
        <v>2472.3</v>
      </c>
      <c r="Q6527" s="12" t="n">
        <f aca="false">M6527*P6527*(1-N6527)</f>
        <v>9394.74</v>
      </c>
      <c r="R6527" s="12" t="n">
        <f aca="false">M6527*O6527</f>
        <v>3955.68</v>
      </c>
      <c r="S6527" s="12" t="n">
        <f aca="false">Q6527-R6527</f>
        <v>5439.06</v>
      </c>
      <c r="T6527" s="11" t="n">
        <f aca="false">IFERROR(S6527/Q6527,0)</f>
        <v>0.578947368421053</v>
      </c>
      <c r="U6527" s="13" t="n">
        <f aca="false">F6527-E6527</f>
        <v>20</v>
      </c>
      <c r="V6527" s="13" t="n">
        <f aca="false">G6527-F6527</f>
        <v>10</v>
      </c>
      <c r="W6527" s="13" t="n">
        <f aca="false">G6527-E6527</f>
        <v>30</v>
      </c>
      <c r="X6527" s="10" t="n">
        <f aca="false">YEAR(E6527)</f>
        <v>2020</v>
      </c>
      <c r="Y6527" s="0" t="str">
        <f aca="false">TEXT(E6527,"yyyy-mm")</f>
        <v>2020-07</v>
      </c>
      <c r="Z6527" s="0" t="str">
        <f aca="false">"Q"&amp;ROUNDUP(MONTH(E6527)/3,0)&amp;"-"&amp;YEAR(E6527)</f>
        <v>Q3-2020</v>
      </c>
    </row>
    <row r="6528" customFormat="false" ht="14.25" hidden="false" customHeight="false" outlineLevel="0" collapsed="false">
      <c r="A6528" s="0" t="s">
        <v>6570</v>
      </c>
      <c r="B6528" s="0" t="s">
        <v>38</v>
      </c>
      <c r="C6528" s="0" t="s">
        <v>39</v>
      </c>
      <c r="D6528" s="9" t="n">
        <v>43900</v>
      </c>
      <c r="E6528" s="9" t="n">
        <v>44024</v>
      </c>
      <c r="F6528" s="9" t="n">
        <v>44030</v>
      </c>
      <c r="G6528" s="9" t="n">
        <v>44032</v>
      </c>
      <c r="H6528" s="10" t="s">
        <v>36</v>
      </c>
      <c r="I6528" s="0" t="n">
        <v>20</v>
      </c>
      <c r="J6528" s="0" t="n">
        <v>3</v>
      </c>
      <c r="K6528" s="0" t="n">
        <v>129</v>
      </c>
      <c r="L6528" s="0" t="n">
        <v>47</v>
      </c>
      <c r="M6528" s="0" t="n">
        <v>1</v>
      </c>
      <c r="N6528" s="11" t="n">
        <v>0.075</v>
      </c>
      <c r="O6528" s="12" t="n">
        <v>875.29</v>
      </c>
      <c r="P6528" s="12" t="n">
        <v>1232.8</v>
      </c>
      <c r="Q6528" s="12" t="n">
        <f aca="false">M6528*P6528*(1-N6528)</f>
        <v>1140.34</v>
      </c>
      <c r="R6528" s="12" t="n">
        <f aca="false">M6528*O6528</f>
        <v>875.29</v>
      </c>
      <c r="S6528" s="12" t="n">
        <f aca="false">Q6528-R6528</f>
        <v>265.05</v>
      </c>
      <c r="T6528" s="11" t="n">
        <f aca="false">IFERROR(S6528/Q6528,0)</f>
        <v>0.232430678569549</v>
      </c>
      <c r="U6528" s="13" t="n">
        <f aca="false">F6528-E6528</f>
        <v>6</v>
      </c>
      <c r="V6528" s="13" t="n">
        <f aca="false">G6528-F6528</f>
        <v>2</v>
      </c>
      <c r="W6528" s="13" t="n">
        <f aca="false">G6528-E6528</f>
        <v>8</v>
      </c>
      <c r="X6528" s="10" t="n">
        <f aca="false">YEAR(E6528)</f>
        <v>2020</v>
      </c>
      <c r="Y6528" s="0" t="str">
        <f aca="false">TEXT(E6528,"yyyy-mm")</f>
        <v>2020-07</v>
      </c>
      <c r="Z6528" s="0" t="str">
        <f aca="false">"Q"&amp;ROUNDUP(MONTH(E6528)/3,0)&amp;"-"&amp;YEAR(E6528)</f>
        <v>Q3-2020</v>
      </c>
    </row>
    <row r="6529" customFormat="false" ht="14.25" hidden="false" customHeight="false" outlineLevel="0" collapsed="false">
      <c r="A6529" s="0" t="s">
        <v>6571</v>
      </c>
      <c r="B6529" s="0" t="s">
        <v>34</v>
      </c>
      <c r="C6529" s="0" t="s">
        <v>39</v>
      </c>
      <c r="D6529" s="9" t="n">
        <v>43900</v>
      </c>
      <c r="E6529" s="9" t="n">
        <v>44024</v>
      </c>
      <c r="F6529" s="9" t="n">
        <v>44032</v>
      </c>
      <c r="G6529" s="9" t="n">
        <v>44039</v>
      </c>
      <c r="H6529" s="10" t="s">
        <v>36</v>
      </c>
      <c r="I6529" s="0" t="n">
        <v>1</v>
      </c>
      <c r="J6529" s="0" t="n">
        <v>44</v>
      </c>
      <c r="K6529" s="0" t="n">
        <v>201</v>
      </c>
      <c r="L6529" s="0" t="n">
        <v>31</v>
      </c>
      <c r="M6529" s="0" t="n">
        <v>5</v>
      </c>
      <c r="N6529" s="11" t="n">
        <v>0.1</v>
      </c>
      <c r="O6529" s="12" t="n">
        <v>727.22</v>
      </c>
      <c r="P6529" s="12" t="n">
        <v>1085.4</v>
      </c>
      <c r="Q6529" s="12" t="n">
        <f aca="false">M6529*P6529*(1-N6529)</f>
        <v>4884.3</v>
      </c>
      <c r="R6529" s="12" t="n">
        <f aca="false">M6529*O6529</f>
        <v>3636.1</v>
      </c>
      <c r="S6529" s="12" t="n">
        <f aca="false">Q6529-R6529</f>
        <v>1248.2</v>
      </c>
      <c r="T6529" s="11" t="n">
        <f aca="false">IFERROR(S6529/Q6529,0)</f>
        <v>0.255553508179268</v>
      </c>
      <c r="U6529" s="13" t="n">
        <f aca="false">F6529-E6529</f>
        <v>8</v>
      </c>
      <c r="V6529" s="13" t="n">
        <f aca="false">G6529-F6529</f>
        <v>7</v>
      </c>
      <c r="W6529" s="13" t="n">
        <f aca="false">G6529-E6529</f>
        <v>15</v>
      </c>
      <c r="X6529" s="10" t="n">
        <f aca="false">YEAR(E6529)</f>
        <v>2020</v>
      </c>
      <c r="Y6529" s="0" t="str">
        <f aca="false">TEXT(E6529,"yyyy-mm")</f>
        <v>2020-07</v>
      </c>
      <c r="Z6529" s="0" t="str">
        <f aca="false">"Q"&amp;ROUNDUP(MONTH(E6529)/3,0)&amp;"-"&amp;YEAR(E6529)</f>
        <v>Q3-2020</v>
      </c>
    </row>
    <row r="6530" customFormat="false" ht="14.25" hidden="false" customHeight="false" outlineLevel="0" collapsed="false">
      <c r="A6530" s="0" t="s">
        <v>6572</v>
      </c>
      <c r="B6530" s="0" t="s">
        <v>38</v>
      </c>
      <c r="C6530" s="0" t="s">
        <v>35</v>
      </c>
      <c r="D6530" s="9" t="n">
        <v>43900</v>
      </c>
      <c r="E6530" s="9" t="n">
        <v>44024</v>
      </c>
      <c r="F6530" s="9" t="n">
        <v>44041</v>
      </c>
      <c r="G6530" s="9" t="n">
        <v>44042</v>
      </c>
      <c r="H6530" s="10" t="s">
        <v>36</v>
      </c>
      <c r="I6530" s="0" t="n">
        <v>15</v>
      </c>
      <c r="J6530" s="0" t="n">
        <v>23</v>
      </c>
      <c r="K6530" s="0" t="n">
        <v>217</v>
      </c>
      <c r="L6530" s="0" t="n">
        <v>20</v>
      </c>
      <c r="M6530" s="0" t="n">
        <v>8</v>
      </c>
      <c r="N6530" s="11" t="n">
        <v>0.15</v>
      </c>
      <c r="O6530" s="12" t="n">
        <v>1581.2</v>
      </c>
      <c r="P6530" s="12" t="n">
        <v>3953</v>
      </c>
      <c r="Q6530" s="12" t="n">
        <f aca="false">M6530*P6530*(1-N6530)</f>
        <v>26880.4</v>
      </c>
      <c r="R6530" s="12" t="n">
        <f aca="false">M6530*O6530</f>
        <v>12649.6</v>
      </c>
      <c r="S6530" s="12" t="n">
        <f aca="false">Q6530-R6530</f>
        <v>14230.8</v>
      </c>
      <c r="T6530" s="11" t="n">
        <f aca="false">IFERROR(S6530/Q6530,0)</f>
        <v>0.529411764705882</v>
      </c>
      <c r="U6530" s="13" t="n">
        <f aca="false">F6530-E6530</f>
        <v>17</v>
      </c>
      <c r="V6530" s="13" t="n">
        <f aca="false">G6530-F6530</f>
        <v>1</v>
      </c>
      <c r="W6530" s="13" t="n">
        <f aca="false">G6530-E6530</f>
        <v>18</v>
      </c>
      <c r="X6530" s="10" t="n">
        <f aca="false">YEAR(E6530)</f>
        <v>2020</v>
      </c>
      <c r="Y6530" s="0" t="str">
        <f aca="false">TEXT(E6530,"yyyy-mm")</f>
        <v>2020-07</v>
      </c>
      <c r="Z6530" s="0" t="str">
        <f aca="false">"Q"&amp;ROUNDUP(MONTH(E6530)/3,0)&amp;"-"&amp;YEAR(E6530)</f>
        <v>Q3-2020</v>
      </c>
    </row>
    <row r="6531" customFormat="false" ht="14.25" hidden="false" customHeight="false" outlineLevel="0" collapsed="false">
      <c r="A6531" s="0" t="s">
        <v>6573</v>
      </c>
      <c r="B6531" s="0" t="s">
        <v>34</v>
      </c>
      <c r="C6531" s="0" t="s">
        <v>39</v>
      </c>
      <c r="D6531" s="9" t="n">
        <v>43900</v>
      </c>
      <c r="E6531" s="9" t="n">
        <v>44024</v>
      </c>
      <c r="F6531" s="9" t="n">
        <v>44047</v>
      </c>
      <c r="G6531" s="9" t="n">
        <v>44049</v>
      </c>
      <c r="H6531" s="10" t="s">
        <v>36</v>
      </c>
      <c r="I6531" s="0" t="n">
        <v>9</v>
      </c>
      <c r="J6531" s="0" t="n">
        <v>49</v>
      </c>
      <c r="K6531" s="0" t="n">
        <v>185</v>
      </c>
      <c r="L6531" s="0" t="n">
        <v>1</v>
      </c>
      <c r="M6531" s="0" t="n">
        <v>2</v>
      </c>
      <c r="N6531" s="11" t="n">
        <v>0.15</v>
      </c>
      <c r="O6531" s="12" t="n">
        <v>2198.81</v>
      </c>
      <c r="P6531" s="12" t="n">
        <v>3604.6</v>
      </c>
      <c r="Q6531" s="12" t="n">
        <f aca="false">M6531*P6531*(1-N6531)</f>
        <v>6127.82</v>
      </c>
      <c r="R6531" s="12" t="n">
        <f aca="false">M6531*O6531</f>
        <v>4397.62</v>
      </c>
      <c r="S6531" s="12" t="n">
        <f aca="false">Q6531-R6531</f>
        <v>1730.2</v>
      </c>
      <c r="T6531" s="11" t="n">
        <f aca="false">IFERROR(S6531/Q6531,0)</f>
        <v>0.282351635655094</v>
      </c>
      <c r="U6531" s="13" t="n">
        <f aca="false">F6531-E6531</f>
        <v>23</v>
      </c>
      <c r="V6531" s="13" t="n">
        <f aca="false">G6531-F6531</f>
        <v>2</v>
      </c>
      <c r="W6531" s="13" t="n">
        <f aca="false">G6531-E6531</f>
        <v>25</v>
      </c>
      <c r="X6531" s="10" t="n">
        <f aca="false">YEAR(E6531)</f>
        <v>2020</v>
      </c>
      <c r="Y6531" s="0" t="str">
        <f aca="false">TEXT(E6531,"yyyy-mm")</f>
        <v>2020-07</v>
      </c>
      <c r="Z6531" s="0" t="str">
        <f aca="false">"Q"&amp;ROUNDUP(MONTH(E6531)/3,0)&amp;"-"&amp;YEAR(E6531)</f>
        <v>Q3-2020</v>
      </c>
    </row>
    <row r="6532" customFormat="false" ht="14.25" hidden="false" customHeight="false" outlineLevel="0" collapsed="false">
      <c r="A6532" s="0" t="s">
        <v>6574</v>
      </c>
      <c r="B6532" s="0" t="s">
        <v>34</v>
      </c>
      <c r="C6532" s="0" t="s">
        <v>46</v>
      </c>
      <c r="D6532" s="9" t="n">
        <v>43900</v>
      </c>
      <c r="E6532" s="9" t="n">
        <v>44025</v>
      </c>
      <c r="F6532" s="9" t="n">
        <v>44037</v>
      </c>
      <c r="G6532" s="9" t="n">
        <v>44044</v>
      </c>
      <c r="H6532" s="10" t="s">
        <v>36</v>
      </c>
      <c r="I6532" s="0" t="n">
        <v>5</v>
      </c>
      <c r="J6532" s="0" t="n">
        <v>21</v>
      </c>
      <c r="K6532" s="0" t="n">
        <v>303</v>
      </c>
      <c r="L6532" s="0" t="n">
        <v>42</v>
      </c>
      <c r="M6532" s="0" t="n">
        <v>6</v>
      </c>
      <c r="N6532" s="11" t="n">
        <v>0.075</v>
      </c>
      <c r="O6532" s="12" t="n">
        <v>1466.63</v>
      </c>
      <c r="P6532" s="12" t="n">
        <v>2666.6</v>
      </c>
      <c r="Q6532" s="12" t="n">
        <f aca="false">M6532*P6532*(1-N6532)</f>
        <v>14799.63</v>
      </c>
      <c r="R6532" s="12" t="n">
        <f aca="false">M6532*O6532</f>
        <v>8799.78</v>
      </c>
      <c r="S6532" s="12" t="n">
        <f aca="false">Q6532-R6532</f>
        <v>5999.85</v>
      </c>
      <c r="T6532" s="11" t="n">
        <f aca="false">IFERROR(S6532/Q6532,0)</f>
        <v>0.405405405405405</v>
      </c>
      <c r="U6532" s="13" t="n">
        <f aca="false">F6532-E6532</f>
        <v>12</v>
      </c>
      <c r="V6532" s="13" t="n">
        <f aca="false">G6532-F6532</f>
        <v>7</v>
      </c>
      <c r="W6532" s="13" t="n">
        <f aca="false">G6532-E6532</f>
        <v>19</v>
      </c>
      <c r="X6532" s="10" t="n">
        <f aca="false">YEAR(E6532)</f>
        <v>2020</v>
      </c>
      <c r="Y6532" s="0" t="str">
        <f aca="false">TEXT(E6532,"yyyy-mm")</f>
        <v>2020-07</v>
      </c>
      <c r="Z6532" s="0" t="str">
        <f aca="false">"Q"&amp;ROUNDUP(MONTH(E6532)/3,0)&amp;"-"&amp;YEAR(E6532)</f>
        <v>Q3-2020</v>
      </c>
    </row>
    <row r="6533" customFormat="false" ht="14.25" hidden="false" customHeight="false" outlineLevel="0" collapsed="false">
      <c r="A6533" s="0" t="s">
        <v>6575</v>
      </c>
      <c r="B6533" s="0" t="s">
        <v>34</v>
      </c>
      <c r="C6533" s="0" t="s">
        <v>48</v>
      </c>
      <c r="D6533" s="9" t="n">
        <v>43900</v>
      </c>
      <c r="E6533" s="9" t="n">
        <v>44025</v>
      </c>
      <c r="F6533" s="9" t="n">
        <v>44033</v>
      </c>
      <c r="G6533" s="9" t="n">
        <v>44034</v>
      </c>
      <c r="H6533" s="10" t="s">
        <v>36</v>
      </c>
      <c r="I6533" s="0" t="n">
        <v>1</v>
      </c>
      <c r="J6533" s="0" t="n">
        <v>7</v>
      </c>
      <c r="K6533" s="0" t="n">
        <v>41</v>
      </c>
      <c r="L6533" s="0" t="n">
        <v>3</v>
      </c>
      <c r="M6533" s="0" t="n">
        <v>4</v>
      </c>
      <c r="N6533" s="11" t="n">
        <v>0.1</v>
      </c>
      <c r="O6533" s="12" t="n">
        <v>2954.7</v>
      </c>
      <c r="P6533" s="12" t="n">
        <v>3939.6</v>
      </c>
      <c r="Q6533" s="12" t="n">
        <f aca="false">M6533*P6533*(1-N6533)</f>
        <v>14182.56</v>
      </c>
      <c r="R6533" s="12" t="n">
        <f aca="false">M6533*O6533</f>
        <v>11818.8</v>
      </c>
      <c r="S6533" s="12" t="n">
        <f aca="false">Q6533-R6533</f>
        <v>2363.76</v>
      </c>
      <c r="T6533" s="11" t="n">
        <f aca="false">IFERROR(S6533/Q6533,0)</f>
        <v>0.166666666666667</v>
      </c>
      <c r="U6533" s="13" t="n">
        <f aca="false">F6533-E6533</f>
        <v>8</v>
      </c>
      <c r="V6533" s="13" t="n">
        <f aca="false">G6533-F6533</f>
        <v>1</v>
      </c>
      <c r="W6533" s="13" t="n">
        <f aca="false">G6533-E6533</f>
        <v>9</v>
      </c>
      <c r="X6533" s="10" t="n">
        <f aca="false">YEAR(E6533)</f>
        <v>2020</v>
      </c>
      <c r="Y6533" s="0" t="str">
        <f aca="false">TEXT(E6533,"yyyy-mm")</f>
        <v>2020-07</v>
      </c>
      <c r="Z6533" s="0" t="str">
        <f aca="false">"Q"&amp;ROUNDUP(MONTH(E6533)/3,0)&amp;"-"&amp;YEAR(E6533)</f>
        <v>Q3-2020</v>
      </c>
    </row>
    <row r="6534" customFormat="false" ht="14.25" hidden="false" customHeight="false" outlineLevel="0" collapsed="false">
      <c r="A6534" s="0" t="s">
        <v>6576</v>
      </c>
      <c r="B6534" s="0" t="s">
        <v>38</v>
      </c>
      <c r="C6534" s="0" t="s">
        <v>79</v>
      </c>
      <c r="D6534" s="9" t="n">
        <v>43900</v>
      </c>
      <c r="E6534" s="9" t="n">
        <v>44025</v>
      </c>
      <c r="F6534" s="9" t="n">
        <v>44053</v>
      </c>
      <c r="G6534" s="9" t="n">
        <v>44060</v>
      </c>
      <c r="H6534" s="10" t="s">
        <v>36</v>
      </c>
      <c r="I6534" s="0" t="n">
        <v>12</v>
      </c>
      <c r="J6534" s="0" t="n">
        <v>48</v>
      </c>
      <c r="K6534" s="0" t="n">
        <v>64</v>
      </c>
      <c r="L6534" s="0" t="n">
        <v>10</v>
      </c>
      <c r="M6534" s="0" t="n">
        <v>7</v>
      </c>
      <c r="N6534" s="11" t="n">
        <v>0.075</v>
      </c>
      <c r="O6534" s="12" t="n">
        <v>2102.19</v>
      </c>
      <c r="P6534" s="12" t="n">
        <v>3966.4</v>
      </c>
      <c r="Q6534" s="12" t="n">
        <f aca="false">M6534*P6534*(1-N6534)</f>
        <v>25682.44</v>
      </c>
      <c r="R6534" s="12" t="n">
        <f aca="false">M6534*O6534</f>
        <v>14715.33</v>
      </c>
      <c r="S6534" s="12" t="n">
        <f aca="false">Q6534-R6534</f>
        <v>10967.11</v>
      </c>
      <c r="T6534" s="11" t="n">
        <f aca="false">IFERROR(S6534/Q6534,0)</f>
        <v>0.427027572146572</v>
      </c>
      <c r="U6534" s="13" t="n">
        <f aca="false">F6534-E6534</f>
        <v>28</v>
      </c>
      <c r="V6534" s="13" t="n">
        <f aca="false">G6534-F6534</f>
        <v>7</v>
      </c>
      <c r="W6534" s="13" t="n">
        <f aca="false">G6534-E6534</f>
        <v>35</v>
      </c>
      <c r="X6534" s="10" t="n">
        <f aca="false">YEAR(E6534)</f>
        <v>2020</v>
      </c>
      <c r="Y6534" s="0" t="str">
        <f aca="false">TEXT(E6534,"yyyy-mm")</f>
        <v>2020-07</v>
      </c>
      <c r="Z6534" s="0" t="str">
        <f aca="false">"Q"&amp;ROUNDUP(MONTH(E6534)/3,0)&amp;"-"&amp;YEAR(E6534)</f>
        <v>Q3-2020</v>
      </c>
    </row>
    <row r="6535" customFormat="false" ht="14.25" hidden="false" customHeight="false" outlineLevel="0" collapsed="false">
      <c r="A6535" s="0" t="s">
        <v>6577</v>
      </c>
      <c r="B6535" s="0" t="s">
        <v>34</v>
      </c>
      <c r="C6535" s="0" t="s">
        <v>48</v>
      </c>
      <c r="D6535" s="9" t="n">
        <v>43900</v>
      </c>
      <c r="E6535" s="9" t="n">
        <v>44025</v>
      </c>
      <c r="F6535" s="9" t="n">
        <v>44029</v>
      </c>
      <c r="G6535" s="9" t="n">
        <v>44035</v>
      </c>
      <c r="H6535" s="10" t="s">
        <v>36</v>
      </c>
      <c r="I6535" s="0" t="n">
        <v>2</v>
      </c>
      <c r="J6535" s="0" t="n">
        <v>48</v>
      </c>
      <c r="K6535" s="0" t="n">
        <v>57</v>
      </c>
      <c r="L6535" s="0" t="n">
        <v>43</v>
      </c>
      <c r="M6535" s="0" t="n">
        <v>4</v>
      </c>
      <c r="N6535" s="11" t="n">
        <v>0.15</v>
      </c>
      <c r="O6535" s="12" t="n">
        <v>1698.05</v>
      </c>
      <c r="P6535" s="12" t="n">
        <v>2653.2</v>
      </c>
      <c r="Q6535" s="12" t="n">
        <f aca="false">M6535*P6535*(1-N6535)</f>
        <v>9020.88</v>
      </c>
      <c r="R6535" s="12" t="n">
        <f aca="false">M6535*O6535</f>
        <v>6792.2</v>
      </c>
      <c r="S6535" s="12" t="n">
        <f aca="false">Q6535-R6535</f>
        <v>2228.68</v>
      </c>
      <c r="T6535" s="11" t="n">
        <f aca="false">IFERROR(S6535/Q6535,0)</f>
        <v>0.247057936697972</v>
      </c>
      <c r="U6535" s="13" t="n">
        <f aca="false">F6535-E6535</f>
        <v>4</v>
      </c>
      <c r="V6535" s="13" t="n">
        <f aca="false">G6535-F6535</f>
        <v>6</v>
      </c>
      <c r="W6535" s="13" t="n">
        <f aca="false">G6535-E6535</f>
        <v>10</v>
      </c>
      <c r="X6535" s="10" t="n">
        <f aca="false">YEAR(E6535)</f>
        <v>2020</v>
      </c>
      <c r="Y6535" s="0" t="str">
        <f aca="false">TEXT(E6535,"yyyy-mm")</f>
        <v>2020-07</v>
      </c>
      <c r="Z6535" s="0" t="str">
        <f aca="false">"Q"&amp;ROUNDUP(MONTH(E6535)/3,0)&amp;"-"&amp;YEAR(E6535)</f>
        <v>Q3-2020</v>
      </c>
    </row>
    <row r="6536" customFormat="false" ht="14.25" hidden="false" customHeight="false" outlineLevel="0" collapsed="false">
      <c r="A6536" s="0" t="s">
        <v>6578</v>
      </c>
      <c r="B6536" s="0" t="s">
        <v>38</v>
      </c>
      <c r="C6536" s="0" t="s">
        <v>58</v>
      </c>
      <c r="D6536" s="9" t="n">
        <v>43900</v>
      </c>
      <c r="E6536" s="9" t="n">
        <v>44025</v>
      </c>
      <c r="F6536" s="9" t="n">
        <v>44047</v>
      </c>
      <c r="G6536" s="9" t="n">
        <v>44055</v>
      </c>
      <c r="H6536" s="10" t="s">
        <v>36</v>
      </c>
      <c r="I6536" s="0" t="n">
        <v>19</v>
      </c>
      <c r="J6536" s="0" t="n">
        <v>18</v>
      </c>
      <c r="K6536" s="0" t="n">
        <v>330</v>
      </c>
      <c r="L6536" s="0" t="n">
        <v>35</v>
      </c>
      <c r="M6536" s="0" t="n">
        <v>8</v>
      </c>
      <c r="N6536" s="11" t="n">
        <v>0.05</v>
      </c>
      <c r="O6536" s="12" t="n">
        <v>748.52</v>
      </c>
      <c r="P6536" s="12" t="n">
        <v>984.9</v>
      </c>
      <c r="Q6536" s="12" t="n">
        <f aca="false">M6536*P6536*(1-N6536)</f>
        <v>7485.24</v>
      </c>
      <c r="R6536" s="12" t="n">
        <f aca="false">M6536*O6536</f>
        <v>5988.16</v>
      </c>
      <c r="S6536" s="12" t="n">
        <f aca="false">Q6536-R6536</f>
        <v>1497.08</v>
      </c>
      <c r="T6536" s="11" t="n">
        <f aca="false">IFERROR(S6536/Q6536,0)</f>
        <v>0.200004275080024</v>
      </c>
      <c r="U6536" s="13" t="n">
        <f aca="false">F6536-E6536</f>
        <v>22</v>
      </c>
      <c r="V6536" s="13" t="n">
        <f aca="false">G6536-F6536</f>
        <v>8</v>
      </c>
      <c r="W6536" s="13" t="n">
        <f aca="false">G6536-E6536</f>
        <v>30</v>
      </c>
      <c r="X6536" s="10" t="n">
        <f aca="false">YEAR(E6536)</f>
        <v>2020</v>
      </c>
      <c r="Y6536" s="0" t="str">
        <f aca="false">TEXT(E6536,"yyyy-mm")</f>
        <v>2020-07</v>
      </c>
      <c r="Z6536" s="0" t="str">
        <f aca="false">"Q"&amp;ROUNDUP(MONTH(E6536)/3,0)&amp;"-"&amp;YEAR(E6536)</f>
        <v>Q3-2020</v>
      </c>
    </row>
    <row r="6537" customFormat="false" ht="14.25" hidden="false" customHeight="false" outlineLevel="0" collapsed="false">
      <c r="A6537" s="0" t="s">
        <v>6579</v>
      </c>
      <c r="B6537" s="0" t="s">
        <v>38</v>
      </c>
      <c r="C6537" s="0" t="s">
        <v>48</v>
      </c>
      <c r="D6537" s="9" t="n">
        <v>43900</v>
      </c>
      <c r="E6537" s="9" t="n">
        <v>44025</v>
      </c>
      <c r="F6537" s="9" t="n">
        <v>44032</v>
      </c>
      <c r="G6537" s="9" t="n">
        <v>44038</v>
      </c>
      <c r="H6537" s="10" t="s">
        <v>36</v>
      </c>
      <c r="I6537" s="0" t="n">
        <v>15</v>
      </c>
      <c r="J6537" s="0" t="n">
        <v>40</v>
      </c>
      <c r="K6537" s="0" t="n">
        <v>15</v>
      </c>
      <c r="L6537" s="0" t="n">
        <v>9</v>
      </c>
      <c r="M6537" s="0" t="n">
        <v>8</v>
      </c>
      <c r="N6537" s="11" t="n">
        <v>0.075</v>
      </c>
      <c r="O6537" s="12" t="n">
        <v>178.49</v>
      </c>
      <c r="P6537" s="12" t="n">
        <v>241.2</v>
      </c>
      <c r="Q6537" s="12" t="n">
        <f aca="false">M6537*P6537*(1-N6537)</f>
        <v>1784.88</v>
      </c>
      <c r="R6537" s="12" t="n">
        <f aca="false">M6537*O6537</f>
        <v>1427.92</v>
      </c>
      <c r="S6537" s="12" t="n">
        <f aca="false">Q6537-R6537</f>
        <v>356.96</v>
      </c>
      <c r="T6537" s="11" t="n">
        <f aca="false">IFERROR(S6537/Q6537,0)</f>
        <v>0.199991035811931</v>
      </c>
      <c r="U6537" s="13" t="n">
        <f aca="false">F6537-E6537</f>
        <v>7</v>
      </c>
      <c r="V6537" s="13" t="n">
        <f aca="false">G6537-F6537</f>
        <v>6</v>
      </c>
      <c r="W6537" s="13" t="n">
        <f aca="false">G6537-E6537</f>
        <v>13</v>
      </c>
      <c r="X6537" s="10" t="n">
        <f aca="false">YEAR(E6537)</f>
        <v>2020</v>
      </c>
      <c r="Y6537" s="0" t="str">
        <f aca="false">TEXT(E6537,"yyyy-mm")</f>
        <v>2020-07</v>
      </c>
      <c r="Z6537" s="0" t="str">
        <f aca="false">"Q"&amp;ROUNDUP(MONTH(E6537)/3,0)&amp;"-"&amp;YEAR(E6537)</f>
        <v>Q3-2020</v>
      </c>
    </row>
    <row r="6538" customFormat="false" ht="14.25" hidden="false" customHeight="false" outlineLevel="0" collapsed="false">
      <c r="A6538" s="0" t="s">
        <v>6580</v>
      </c>
      <c r="B6538" s="0" t="s">
        <v>34</v>
      </c>
      <c r="C6538" s="0" t="s">
        <v>79</v>
      </c>
      <c r="D6538" s="9" t="n">
        <v>43900</v>
      </c>
      <c r="E6538" s="9" t="n">
        <v>44025</v>
      </c>
      <c r="F6538" s="9" t="n">
        <v>44051</v>
      </c>
      <c r="G6538" s="9" t="n">
        <v>44057</v>
      </c>
      <c r="H6538" s="10" t="s">
        <v>36</v>
      </c>
      <c r="I6538" s="0" t="n">
        <v>10</v>
      </c>
      <c r="J6538" s="0" t="n">
        <v>34</v>
      </c>
      <c r="K6538" s="0" t="n">
        <v>69</v>
      </c>
      <c r="L6538" s="0" t="n">
        <v>4</v>
      </c>
      <c r="M6538" s="0" t="n">
        <v>8</v>
      </c>
      <c r="N6538" s="11" t="n">
        <v>0.05</v>
      </c>
      <c r="O6538" s="12" t="n">
        <v>1401.37</v>
      </c>
      <c r="P6538" s="12" t="n">
        <v>2224.4</v>
      </c>
      <c r="Q6538" s="12" t="n">
        <f aca="false">M6538*P6538*(1-N6538)</f>
        <v>16905.44</v>
      </c>
      <c r="R6538" s="12" t="n">
        <f aca="false">M6538*O6538</f>
        <v>11210.96</v>
      </c>
      <c r="S6538" s="12" t="n">
        <f aca="false">Q6538-R6538</f>
        <v>5694.48</v>
      </c>
      <c r="T6538" s="11" t="n">
        <f aca="false">IFERROR(S6538/Q6538,0)</f>
        <v>0.336843051704067</v>
      </c>
      <c r="U6538" s="13" t="n">
        <f aca="false">F6538-E6538</f>
        <v>26</v>
      </c>
      <c r="V6538" s="13" t="n">
        <f aca="false">G6538-F6538</f>
        <v>6</v>
      </c>
      <c r="W6538" s="13" t="n">
        <f aca="false">G6538-E6538</f>
        <v>32</v>
      </c>
      <c r="X6538" s="10" t="n">
        <f aca="false">YEAR(E6538)</f>
        <v>2020</v>
      </c>
      <c r="Y6538" s="0" t="str">
        <f aca="false">TEXT(E6538,"yyyy-mm")</f>
        <v>2020-07</v>
      </c>
      <c r="Z6538" s="0" t="str">
        <f aca="false">"Q"&amp;ROUNDUP(MONTH(E6538)/3,0)&amp;"-"&amp;YEAR(E6538)</f>
        <v>Q3-2020</v>
      </c>
    </row>
    <row r="6539" customFormat="false" ht="14.25" hidden="false" customHeight="false" outlineLevel="0" collapsed="false">
      <c r="A6539" s="0" t="s">
        <v>6581</v>
      </c>
      <c r="B6539" s="0" t="s">
        <v>34</v>
      </c>
      <c r="C6539" s="0" t="s">
        <v>58</v>
      </c>
      <c r="D6539" s="9" t="n">
        <v>43900</v>
      </c>
      <c r="E6539" s="9" t="n">
        <v>44025</v>
      </c>
      <c r="F6539" s="9" t="n">
        <v>44030</v>
      </c>
      <c r="G6539" s="9" t="n">
        <v>44034</v>
      </c>
      <c r="H6539" s="10" t="s">
        <v>36</v>
      </c>
      <c r="I6539" s="0" t="n">
        <v>4</v>
      </c>
      <c r="J6539" s="0" t="n">
        <v>46</v>
      </c>
      <c r="K6539" s="0" t="n">
        <v>353</v>
      </c>
      <c r="L6539" s="0" t="n">
        <v>39</v>
      </c>
      <c r="M6539" s="0" t="n">
        <v>3</v>
      </c>
      <c r="N6539" s="11" t="n">
        <v>0.05</v>
      </c>
      <c r="O6539" s="12" t="n">
        <v>680.99</v>
      </c>
      <c r="P6539" s="12" t="n">
        <v>1031.8</v>
      </c>
      <c r="Q6539" s="12" t="n">
        <f aca="false">M6539*P6539*(1-N6539)</f>
        <v>2940.63</v>
      </c>
      <c r="R6539" s="12" t="n">
        <f aca="false">M6539*O6539</f>
        <v>2042.97</v>
      </c>
      <c r="S6539" s="12" t="n">
        <f aca="false">Q6539-R6539</f>
        <v>897.66</v>
      </c>
      <c r="T6539" s="11" t="n">
        <f aca="false">IFERROR(S6539/Q6539,0)</f>
        <v>0.305261117515634</v>
      </c>
      <c r="U6539" s="13" t="n">
        <f aca="false">F6539-E6539</f>
        <v>5</v>
      </c>
      <c r="V6539" s="13" t="n">
        <f aca="false">G6539-F6539</f>
        <v>4</v>
      </c>
      <c r="W6539" s="13" t="n">
        <f aca="false">G6539-E6539</f>
        <v>9</v>
      </c>
      <c r="X6539" s="10" t="n">
        <f aca="false">YEAR(E6539)</f>
        <v>2020</v>
      </c>
      <c r="Y6539" s="0" t="str">
        <f aca="false">TEXT(E6539,"yyyy-mm")</f>
        <v>2020-07</v>
      </c>
      <c r="Z6539" s="0" t="str">
        <f aca="false">"Q"&amp;ROUNDUP(MONTH(E6539)/3,0)&amp;"-"&amp;YEAR(E6539)</f>
        <v>Q3-2020</v>
      </c>
    </row>
    <row r="6540" customFormat="false" ht="14.25" hidden="false" customHeight="false" outlineLevel="0" collapsed="false">
      <c r="A6540" s="0" t="s">
        <v>6582</v>
      </c>
      <c r="B6540" s="0" t="s">
        <v>34</v>
      </c>
      <c r="C6540" s="0" t="s">
        <v>79</v>
      </c>
      <c r="D6540" s="9" t="n">
        <v>43900</v>
      </c>
      <c r="E6540" s="9" t="n">
        <v>44025</v>
      </c>
      <c r="F6540" s="9" t="n">
        <v>44049</v>
      </c>
      <c r="G6540" s="9" t="n">
        <v>44052</v>
      </c>
      <c r="H6540" s="10" t="s">
        <v>36</v>
      </c>
      <c r="I6540" s="0" t="n">
        <v>1</v>
      </c>
      <c r="J6540" s="0" t="n">
        <v>10</v>
      </c>
      <c r="K6540" s="0" t="n">
        <v>71</v>
      </c>
      <c r="L6540" s="0" t="n">
        <v>40</v>
      </c>
      <c r="M6540" s="0" t="n">
        <v>4</v>
      </c>
      <c r="N6540" s="11" t="n">
        <v>0.05</v>
      </c>
      <c r="O6540" s="12" t="n">
        <v>717.57</v>
      </c>
      <c r="P6540" s="12" t="n">
        <v>1025.1</v>
      </c>
      <c r="Q6540" s="12" t="n">
        <f aca="false">M6540*P6540*(1-N6540)</f>
        <v>3895.38</v>
      </c>
      <c r="R6540" s="12" t="n">
        <f aca="false">M6540*O6540</f>
        <v>2870.28</v>
      </c>
      <c r="S6540" s="12" t="n">
        <f aca="false">Q6540-R6540</f>
        <v>1025.1</v>
      </c>
      <c r="T6540" s="11" t="n">
        <f aca="false">IFERROR(S6540/Q6540,0)</f>
        <v>0.263157894736842</v>
      </c>
      <c r="U6540" s="13" t="n">
        <f aca="false">F6540-E6540</f>
        <v>24</v>
      </c>
      <c r="V6540" s="13" t="n">
        <f aca="false">G6540-F6540</f>
        <v>3</v>
      </c>
      <c r="W6540" s="13" t="n">
        <f aca="false">G6540-E6540</f>
        <v>27</v>
      </c>
      <c r="X6540" s="10" t="n">
        <f aca="false">YEAR(E6540)</f>
        <v>2020</v>
      </c>
      <c r="Y6540" s="0" t="str">
        <f aca="false">TEXT(E6540,"yyyy-mm")</f>
        <v>2020-07</v>
      </c>
      <c r="Z6540" s="0" t="str">
        <f aca="false">"Q"&amp;ROUNDUP(MONTH(E6540)/3,0)&amp;"-"&amp;YEAR(E6540)</f>
        <v>Q3-2020</v>
      </c>
    </row>
    <row r="6541" customFormat="false" ht="14.25" hidden="false" customHeight="false" outlineLevel="0" collapsed="false">
      <c r="A6541" s="0" t="s">
        <v>6583</v>
      </c>
      <c r="B6541" s="0" t="s">
        <v>41</v>
      </c>
      <c r="C6541" s="0" t="s">
        <v>39</v>
      </c>
      <c r="D6541" s="9" t="n">
        <v>43900</v>
      </c>
      <c r="E6541" s="9" t="n">
        <v>44026</v>
      </c>
      <c r="F6541" s="9" t="n">
        <v>44036</v>
      </c>
      <c r="G6541" s="9" t="n">
        <v>44042</v>
      </c>
      <c r="H6541" s="10" t="s">
        <v>36</v>
      </c>
      <c r="I6541" s="0" t="n">
        <v>25</v>
      </c>
      <c r="J6541" s="0" t="n">
        <v>15</v>
      </c>
      <c r="K6541" s="0" t="n">
        <v>104</v>
      </c>
      <c r="L6541" s="0" t="n">
        <v>32</v>
      </c>
      <c r="M6541" s="0" t="n">
        <v>8</v>
      </c>
      <c r="N6541" s="11" t="n">
        <v>0.05</v>
      </c>
      <c r="O6541" s="12" t="n">
        <v>2134.62</v>
      </c>
      <c r="P6541" s="12" t="n">
        <v>3953</v>
      </c>
      <c r="Q6541" s="12" t="n">
        <f aca="false">M6541*P6541*(1-N6541)</f>
        <v>30042.8</v>
      </c>
      <c r="R6541" s="12" t="n">
        <f aca="false">M6541*O6541</f>
        <v>17076.96</v>
      </c>
      <c r="S6541" s="12" t="n">
        <f aca="false">Q6541-R6541</f>
        <v>12965.84</v>
      </c>
      <c r="T6541" s="11" t="n">
        <f aca="false">IFERROR(S6541/Q6541,0)</f>
        <v>0.431578947368421</v>
      </c>
      <c r="U6541" s="13" t="n">
        <f aca="false">F6541-E6541</f>
        <v>10</v>
      </c>
      <c r="V6541" s="13" t="n">
        <f aca="false">G6541-F6541</f>
        <v>6</v>
      </c>
      <c r="W6541" s="13" t="n">
        <f aca="false">G6541-E6541</f>
        <v>16</v>
      </c>
      <c r="X6541" s="10" t="n">
        <f aca="false">YEAR(E6541)</f>
        <v>2020</v>
      </c>
      <c r="Y6541" s="0" t="str">
        <f aca="false">TEXT(E6541,"yyyy-mm")</f>
        <v>2020-07</v>
      </c>
      <c r="Z6541" s="0" t="str">
        <f aca="false">"Q"&amp;ROUNDUP(MONTH(E6541)/3,0)&amp;"-"&amp;YEAR(E6541)</f>
        <v>Q3-2020</v>
      </c>
    </row>
    <row r="6542" customFormat="false" ht="14.25" hidden="false" customHeight="false" outlineLevel="0" collapsed="false">
      <c r="A6542" s="0" t="s">
        <v>6584</v>
      </c>
      <c r="B6542" s="0" t="s">
        <v>34</v>
      </c>
      <c r="C6542" s="0" t="s">
        <v>39</v>
      </c>
      <c r="D6542" s="9" t="n">
        <v>43900</v>
      </c>
      <c r="E6542" s="9" t="n">
        <v>44026</v>
      </c>
      <c r="F6542" s="9" t="n">
        <v>44030</v>
      </c>
      <c r="G6542" s="9" t="n">
        <v>44035</v>
      </c>
      <c r="H6542" s="10" t="s">
        <v>36</v>
      </c>
      <c r="I6542" s="0" t="n">
        <v>4</v>
      </c>
      <c r="J6542" s="0" t="n">
        <v>19</v>
      </c>
      <c r="K6542" s="0" t="n">
        <v>127</v>
      </c>
      <c r="L6542" s="0" t="n">
        <v>22</v>
      </c>
      <c r="M6542" s="0" t="n">
        <v>4</v>
      </c>
      <c r="N6542" s="11" t="n">
        <v>0.15</v>
      </c>
      <c r="O6542" s="12" t="n">
        <v>2021.73</v>
      </c>
      <c r="P6542" s="12" t="n">
        <v>2847.5</v>
      </c>
      <c r="Q6542" s="12" t="n">
        <f aca="false">M6542*P6542*(1-N6542)</f>
        <v>9681.5</v>
      </c>
      <c r="R6542" s="12" t="n">
        <f aca="false">M6542*O6542</f>
        <v>8086.92</v>
      </c>
      <c r="S6542" s="12" t="n">
        <f aca="false">Q6542-R6542</f>
        <v>1594.58</v>
      </c>
      <c r="T6542" s="11" t="n">
        <f aca="false">IFERROR(S6542/Q6542,0)</f>
        <v>0.164703816557352</v>
      </c>
      <c r="U6542" s="13" t="n">
        <f aca="false">F6542-E6542</f>
        <v>4</v>
      </c>
      <c r="V6542" s="13" t="n">
        <f aca="false">G6542-F6542</f>
        <v>5</v>
      </c>
      <c r="W6542" s="13" t="n">
        <f aca="false">G6542-E6542</f>
        <v>9</v>
      </c>
      <c r="X6542" s="10" t="n">
        <f aca="false">YEAR(E6542)</f>
        <v>2020</v>
      </c>
      <c r="Y6542" s="0" t="str">
        <f aca="false">TEXT(E6542,"yyyy-mm")</f>
        <v>2020-07</v>
      </c>
      <c r="Z6542" s="0" t="str">
        <f aca="false">"Q"&amp;ROUNDUP(MONTH(E6542)/3,0)&amp;"-"&amp;YEAR(E6542)</f>
        <v>Q3-2020</v>
      </c>
    </row>
    <row r="6543" customFormat="false" ht="14.25" hidden="false" customHeight="false" outlineLevel="0" collapsed="false">
      <c r="A6543" s="0" t="s">
        <v>6585</v>
      </c>
      <c r="B6543" s="0" t="s">
        <v>38</v>
      </c>
      <c r="C6543" s="0" t="s">
        <v>48</v>
      </c>
      <c r="D6543" s="9" t="n">
        <v>43900</v>
      </c>
      <c r="E6543" s="9" t="n">
        <v>44026</v>
      </c>
      <c r="F6543" s="9" t="n">
        <v>44052</v>
      </c>
      <c r="G6543" s="9" t="n">
        <v>44062</v>
      </c>
      <c r="H6543" s="10" t="s">
        <v>36</v>
      </c>
      <c r="I6543" s="0" t="n">
        <v>19</v>
      </c>
      <c r="J6543" s="0" t="n">
        <v>27</v>
      </c>
      <c r="K6543" s="0" t="n">
        <v>34</v>
      </c>
      <c r="L6543" s="0" t="n">
        <v>21</v>
      </c>
      <c r="M6543" s="0" t="n">
        <v>3</v>
      </c>
      <c r="N6543" s="11" t="n">
        <v>0.1</v>
      </c>
      <c r="O6543" s="12" t="n">
        <v>1804.18</v>
      </c>
      <c r="P6543" s="12" t="n">
        <v>2505.8</v>
      </c>
      <c r="Q6543" s="12" t="n">
        <f aca="false">M6543*P6543*(1-N6543)</f>
        <v>6765.66</v>
      </c>
      <c r="R6543" s="12" t="n">
        <f aca="false">M6543*O6543</f>
        <v>5412.54</v>
      </c>
      <c r="S6543" s="12" t="n">
        <f aca="false">Q6543-R6543</f>
        <v>1353.12</v>
      </c>
      <c r="T6543" s="11" t="n">
        <f aca="false">IFERROR(S6543/Q6543,0)</f>
        <v>0.19999822633712</v>
      </c>
      <c r="U6543" s="13" t="n">
        <f aca="false">F6543-E6543</f>
        <v>26</v>
      </c>
      <c r="V6543" s="13" t="n">
        <f aca="false">G6543-F6543</f>
        <v>10</v>
      </c>
      <c r="W6543" s="13" t="n">
        <f aca="false">G6543-E6543</f>
        <v>36</v>
      </c>
      <c r="X6543" s="10" t="n">
        <f aca="false">YEAR(E6543)</f>
        <v>2020</v>
      </c>
      <c r="Y6543" s="0" t="str">
        <f aca="false">TEXT(E6543,"yyyy-mm")</f>
        <v>2020-07</v>
      </c>
      <c r="Z6543" s="0" t="str">
        <f aca="false">"Q"&amp;ROUNDUP(MONTH(E6543)/3,0)&amp;"-"&amp;YEAR(E6543)</f>
        <v>Q3-2020</v>
      </c>
    </row>
    <row r="6544" customFormat="false" ht="14.25" hidden="false" customHeight="false" outlineLevel="0" collapsed="false">
      <c r="A6544" s="0" t="s">
        <v>6586</v>
      </c>
      <c r="B6544" s="0" t="s">
        <v>34</v>
      </c>
      <c r="C6544" s="0" t="s">
        <v>39</v>
      </c>
      <c r="D6544" s="9" t="n">
        <v>43900</v>
      </c>
      <c r="E6544" s="9" t="n">
        <v>44026</v>
      </c>
      <c r="F6544" s="9" t="n">
        <v>44054</v>
      </c>
      <c r="G6544" s="9" t="n">
        <v>44064</v>
      </c>
      <c r="H6544" s="10" t="s">
        <v>36</v>
      </c>
      <c r="I6544" s="0" t="n">
        <v>4</v>
      </c>
      <c r="J6544" s="0" t="n">
        <v>23</v>
      </c>
      <c r="K6544" s="0" t="n">
        <v>91</v>
      </c>
      <c r="L6544" s="0" t="n">
        <v>43</v>
      </c>
      <c r="M6544" s="0" t="n">
        <v>7</v>
      </c>
      <c r="N6544" s="11" t="n">
        <v>0.15</v>
      </c>
      <c r="O6544" s="12" t="n">
        <v>681.79</v>
      </c>
      <c r="P6544" s="12" t="n">
        <v>1065.3</v>
      </c>
      <c r="Q6544" s="12" t="n">
        <f aca="false">M6544*P6544*(1-N6544)</f>
        <v>6338.535</v>
      </c>
      <c r="R6544" s="12" t="n">
        <f aca="false">M6544*O6544</f>
        <v>4772.53</v>
      </c>
      <c r="S6544" s="12" t="n">
        <f aca="false">Q6544-R6544</f>
        <v>1566.005</v>
      </c>
      <c r="T6544" s="11" t="n">
        <f aca="false">IFERROR(S6544/Q6544,0)</f>
        <v>0.247061032241677</v>
      </c>
      <c r="U6544" s="13" t="n">
        <f aca="false">F6544-E6544</f>
        <v>28</v>
      </c>
      <c r="V6544" s="13" t="n">
        <f aca="false">G6544-F6544</f>
        <v>10</v>
      </c>
      <c r="W6544" s="13" t="n">
        <f aca="false">G6544-E6544</f>
        <v>38</v>
      </c>
      <c r="X6544" s="10" t="n">
        <f aca="false">YEAR(E6544)</f>
        <v>2020</v>
      </c>
      <c r="Y6544" s="0" t="str">
        <f aca="false">TEXT(E6544,"yyyy-mm")</f>
        <v>2020-07</v>
      </c>
      <c r="Z6544" s="0" t="str">
        <f aca="false">"Q"&amp;ROUNDUP(MONTH(E6544)/3,0)&amp;"-"&amp;YEAR(E6544)</f>
        <v>Q3-2020</v>
      </c>
    </row>
    <row r="6545" customFormat="false" ht="14.25" hidden="false" customHeight="false" outlineLevel="0" collapsed="false">
      <c r="A6545" s="0" t="s">
        <v>6587</v>
      </c>
      <c r="B6545" s="0" t="s">
        <v>38</v>
      </c>
      <c r="C6545" s="0" t="s">
        <v>48</v>
      </c>
      <c r="D6545" s="9" t="n">
        <v>43900</v>
      </c>
      <c r="E6545" s="9" t="n">
        <v>44026</v>
      </c>
      <c r="F6545" s="9" t="n">
        <v>44045</v>
      </c>
      <c r="G6545" s="9" t="n">
        <v>44046</v>
      </c>
      <c r="H6545" s="10" t="s">
        <v>36</v>
      </c>
      <c r="I6545" s="0" t="n">
        <v>19</v>
      </c>
      <c r="J6545" s="0" t="n">
        <v>18</v>
      </c>
      <c r="K6545" s="0" t="n">
        <v>7</v>
      </c>
      <c r="L6545" s="0" t="n">
        <v>47</v>
      </c>
      <c r="M6545" s="0" t="n">
        <v>3</v>
      </c>
      <c r="N6545" s="11" t="n">
        <v>0.075</v>
      </c>
      <c r="O6545" s="12" t="n">
        <v>2533.4</v>
      </c>
      <c r="P6545" s="12" t="n">
        <v>5507.4</v>
      </c>
      <c r="Q6545" s="12" t="n">
        <f aca="false">M6545*P6545*(1-N6545)</f>
        <v>15283.035</v>
      </c>
      <c r="R6545" s="12" t="n">
        <f aca="false">M6545*O6545</f>
        <v>7600.2</v>
      </c>
      <c r="S6545" s="12" t="n">
        <f aca="false">Q6545-R6545</f>
        <v>7682.835</v>
      </c>
      <c r="T6545" s="11" t="n">
        <f aca="false">IFERROR(S6545/Q6545,0)</f>
        <v>0.502703487887059</v>
      </c>
      <c r="U6545" s="13" t="n">
        <f aca="false">F6545-E6545</f>
        <v>19</v>
      </c>
      <c r="V6545" s="13" t="n">
        <f aca="false">G6545-F6545</f>
        <v>1</v>
      </c>
      <c r="W6545" s="13" t="n">
        <f aca="false">G6545-E6545</f>
        <v>20</v>
      </c>
      <c r="X6545" s="10" t="n">
        <f aca="false">YEAR(E6545)</f>
        <v>2020</v>
      </c>
      <c r="Y6545" s="0" t="str">
        <f aca="false">TEXT(E6545,"yyyy-mm")</f>
        <v>2020-07</v>
      </c>
      <c r="Z6545" s="0" t="str">
        <f aca="false">"Q"&amp;ROUNDUP(MONTH(E6545)/3,0)&amp;"-"&amp;YEAR(E6545)</f>
        <v>Q3-2020</v>
      </c>
    </row>
    <row r="6546" customFormat="false" ht="14.25" hidden="false" customHeight="false" outlineLevel="0" collapsed="false">
      <c r="A6546" s="0" t="s">
        <v>6588</v>
      </c>
      <c r="B6546" s="0" t="s">
        <v>41</v>
      </c>
      <c r="C6546" s="0" t="s">
        <v>35</v>
      </c>
      <c r="D6546" s="9" t="n">
        <v>43900</v>
      </c>
      <c r="E6546" s="9" t="n">
        <v>44026</v>
      </c>
      <c r="F6546" s="9" t="n">
        <v>44036</v>
      </c>
      <c r="G6546" s="9" t="n">
        <v>44040</v>
      </c>
      <c r="H6546" s="10" t="s">
        <v>36</v>
      </c>
      <c r="I6546" s="0" t="n">
        <v>21</v>
      </c>
      <c r="J6546" s="0" t="n">
        <v>47</v>
      </c>
      <c r="K6546" s="0" t="n">
        <v>244</v>
      </c>
      <c r="L6546" s="0" t="n">
        <v>8</v>
      </c>
      <c r="M6546" s="0" t="n">
        <v>5</v>
      </c>
      <c r="N6546" s="11" t="n">
        <v>0.15</v>
      </c>
      <c r="O6546" s="12" t="n">
        <v>411.98</v>
      </c>
      <c r="P6546" s="12" t="n">
        <v>958.1</v>
      </c>
      <c r="Q6546" s="12" t="n">
        <f aca="false">M6546*P6546*(1-N6546)</f>
        <v>4071.925</v>
      </c>
      <c r="R6546" s="12" t="n">
        <f aca="false">M6546*O6546</f>
        <v>2059.9</v>
      </c>
      <c r="S6546" s="12" t="n">
        <f aca="false">Q6546-R6546</f>
        <v>2012.025</v>
      </c>
      <c r="T6546" s="11" t="n">
        <f aca="false">IFERROR(S6546/Q6546,0)</f>
        <v>0.494121330820189</v>
      </c>
      <c r="U6546" s="13" t="n">
        <f aca="false">F6546-E6546</f>
        <v>10</v>
      </c>
      <c r="V6546" s="13" t="n">
        <f aca="false">G6546-F6546</f>
        <v>4</v>
      </c>
      <c r="W6546" s="13" t="n">
        <f aca="false">G6546-E6546</f>
        <v>14</v>
      </c>
      <c r="X6546" s="10" t="n">
        <f aca="false">YEAR(E6546)</f>
        <v>2020</v>
      </c>
      <c r="Y6546" s="0" t="str">
        <f aca="false">TEXT(E6546,"yyyy-mm")</f>
        <v>2020-07</v>
      </c>
      <c r="Z6546" s="0" t="str">
        <f aca="false">"Q"&amp;ROUNDUP(MONTH(E6546)/3,0)&amp;"-"&amp;YEAR(E6546)</f>
        <v>Q3-2020</v>
      </c>
    </row>
    <row r="6547" customFormat="false" ht="14.25" hidden="false" customHeight="false" outlineLevel="0" collapsed="false">
      <c r="A6547" s="0" t="s">
        <v>6589</v>
      </c>
      <c r="B6547" s="0" t="s">
        <v>34</v>
      </c>
      <c r="C6547" s="0" t="s">
        <v>46</v>
      </c>
      <c r="D6547" s="9" t="n">
        <v>43900</v>
      </c>
      <c r="E6547" s="9" t="n">
        <v>44027</v>
      </c>
      <c r="F6547" s="9" t="n">
        <v>44055</v>
      </c>
      <c r="G6547" s="9" t="n">
        <v>44063</v>
      </c>
      <c r="H6547" s="10" t="s">
        <v>36</v>
      </c>
      <c r="I6547" s="0" t="n">
        <v>7</v>
      </c>
      <c r="J6547" s="0" t="n">
        <v>47</v>
      </c>
      <c r="K6547" s="0" t="n">
        <v>295</v>
      </c>
      <c r="L6547" s="0" t="n">
        <v>21</v>
      </c>
      <c r="M6547" s="0" t="n">
        <v>5</v>
      </c>
      <c r="N6547" s="11" t="n">
        <v>0.05</v>
      </c>
      <c r="O6547" s="12" t="n">
        <v>906.11</v>
      </c>
      <c r="P6547" s="12" t="n">
        <v>1849.2</v>
      </c>
      <c r="Q6547" s="12" t="n">
        <f aca="false">M6547*P6547*(1-N6547)</f>
        <v>8783.7</v>
      </c>
      <c r="R6547" s="12" t="n">
        <f aca="false">M6547*O6547</f>
        <v>4530.55</v>
      </c>
      <c r="S6547" s="12" t="n">
        <f aca="false">Q6547-R6547</f>
        <v>4253.15</v>
      </c>
      <c r="T6547" s="11" t="n">
        <f aca="false">IFERROR(S6547/Q6547,0)</f>
        <v>0.484209387843392</v>
      </c>
      <c r="U6547" s="13" t="n">
        <f aca="false">F6547-E6547</f>
        <v>28</v>
      </c>
      <c r="V6547" s="13" t="n">
        <f aca="false">G6547-F6547</f>
        <v>8</v>
      </c>
      <c r="W6547" s="13" t="n">
        <f aca="false">G6547-E6547</f>
        <v>36</v>
      </c>
      <c r="X6547" s="10" t="n">
        <f aca="false">YEAR(E6547)</f>
        <v>2020</v>
      </c>
      <c r="Y6547" s="0" t="str">
        <f aca="false">TEXT(E6547,"yyyy-mm")</f>
        <v>2020-07</v>
      </c>
      <c r="Z6547" s="0" t="str">
        <f aca="false">"Q"&amp;ROUNDUP(MONTH(E6547)/3,0)&amp;"-"&amp;YEAR(E6547)</f>
        <v>Q3-2020</v>
      </c>
    </row>
    <row r="6548" customFormat="false" ht="14.25" hidden="false" customHeight="false" outlineLevel="0" collapsed="false">
      <c r="A6548" s="0" t="s">
        <v>6590</v>
      </c>
      <c r="B6548" s="0" t="s">
        <v>38</v>
      </c>
      <c r="C6548" s="0" t="s">
        <v>39</v>
      </c>
      <c r="D6548" s="9" t="n">
        <v>43900</v>
      </c>
      <c r="E6548" s="9" t="n">
        <v>44027</v>
      </c>
      <c r="F6548" s="9" t="n">
        <v>44042</v>
      </c>
      <c r="G6548" s="9" t="n">
        <v>44043</v>
      </c>
      <c r="H6548" s="10" t="s">
        <v>36</v>
      </c>
      <c r="I6548" s="0" t="n">
        <v>17</v>
      </c>
      <c r="J6548" s="0" t="n">
        <v>19</v>
      </c>
      <c r="K6548" s="0" t="n">
        <v>134</v>
      </c>
      <c r="L6548" s="0" t="n">
        <v>35</v>
      </c>
      <c r="M6548" s="0" t="n">
        <v>5</v>
      </c>
      <c r="N6548" s="11" t="n">
        <v>0.15</v>
      </c>
      <c r="O6548" s="12" t="n">
        <v>3455.59</v>
      </c>
      <c r="P6548" s="12" t="n">
        <v>6170.7</v>
      </c>
      <c r="Q6548" s="12" t="n">
        <f aca="false">M6548*P6548*(1-N6548)</f>
        <v>26225.475</v>
      </c>
      <c r="R6548" s="12" t="n">
        <f aca="false">M6548*O6548</f>
        <v>17277.95</v>
      </c>
      <c r="S6548" s="12" t="n">
        <f aca="false">Q6548-R6548</f>
        <v>8947.525</v>
      </c>
      <c r="T6548" s="11" t="n">
        <f aca="false">IFERROR(S6548/Q6548,0)</f>
        <v>0.341176851896867</v>
      </c>
      <c r="U6548" s="13" t="n">
        <f aca="false">F6548-E6548</f>
        <v>15</v>
      </c>
      <c r="V6548" s="13" t="n">
        <f aca="false">G6548-F6548</f>
        <v>1</v>
      </c>
      <c r="W6548" s="13" t="n">
        <f aca="false">G6548-E6548</f>
        <v>16</v>
      </c>
      <c r="X6548" s="10" t="n">
        <f aca="false">YEAR(E6548)</f>
        <v>2020</v>
      </c>
      <c r="Y6548" s="0" t="str">
        <f aca="false">TEXT(E6548,"yyyy-mm")</f>
        <v>2020-07</v>
      </c>
      <c r="Z6548" s="0" t="str">
        <f aca="false">"Q"&amp;ROUNDUP(MONTH(E6548)/3,0)&amp;"-"&amp;YEAR(E6548)</f>
        <v>Q3-2020</v>
      </c>
    </row>
    <row r="6549" customFormat="false" ht="14.25" hidden="false" customHeight="false" outlineLevel="0" collapsed="false">
      <c r="A6549" s="0" t="s">
        <v>6591</v>
      </c>
      <c r="B6549" s="0" t="s">
        <v>34</v>
      </c>
      <c r="C6549" s="0" t="s">
        <v>79</v>
      </c>
      <c r="D6549" s="9" t="n">
        <v>43900</v>
      </c>
      <c r="E6549" s="9" t="n">
        <v>44027</v>
      </c>
      <c r="F6549" s="9" t="n">
        <v>44052</v>
      </c>
      <c r="G6549" s="9" t="n">
        <v>44053</v>
      </c>
      <c r="H6549" s="10" t="s">
        <v>36</v>
      </c>
      <c r="I6549" s="0" t="n">
        <v>3</v>
      </c>
      <c r="J6549" s="0" t="n">
        <v>31</v>
      </c>
      <c r="K6549" s="0" t="n">
        <v>66</v>
      </c>
      <c r="L6549" s="0" t="n">
        <v>13</v>
      </c>
      <c r="M6549" s="0" t="n">
        <v>7</v>
      </c>
      <c r="N6549" s="11" t="n">
        <v>0.05</v>
      </c>
      <c r="O6549" s="12" t="n">
        <v>1107.04</v>
      </c>
      <c r="P6549" s="12" t="n">
        <v>2700.1</v>
      </c>
      <c r="Q6549" s="12" t="n">
        <f aca="false">M6549*P6549*(1-N6549)</f>
        <v>17955.665</v>
      </c>
      <c r="R6549" s="12" t="n">
        <f aca="false">M6549*O6549</f>
        <v>7749.28</v>
      </c>
      <c r="S6549" s="12" t="n">
        <f aca="false">Q6549-R6549</f>
        <v>10206.385</v>
      </c>
      <c r="T6549" s="11" t="n">
        <f aca="false">IFERROR(S6549/Q6549,0)</f>
        <v>0.568421442480688</v>
      </c>
      <c r="U6549" s="13" t="n">
        <f aca="false">F6549-E6549</f>
        <v>25</v>
      </c>
      <c r="V6549" s="13" t="n">
        <f aca="false">G6549-F6549</f>
        <v>1</v>
      </c>
      <c r="W6549" s="13" t="n">
        <f aca="false">G6549-E6549</f>
        <v>26</v>
      </c>
      <c r="X6549" s="10" t="n">
        <f aca="false">YEAR(E6549)</f>
        <v>2020</v>
      </c>
      <c r="Y6549" s="0" t="str">
        <f aca="false">TEXT(E6549,"yyyy-mm")</f>
        <v>2020-07</v>
      </c>
      <c r="Z6549" s="0" t="str">
        <f aca="false">"Q"&amp;ROUNDUP(MONTH(E6549)/3,0)&amp;"-"&amp;YEAR(E6549)</f>
        <v>Q3-2020</v>
      </c>
    </row>
    <row r="6550" customFormat="false" ht="14.25" hidden="false" customHeight="false" outlineLevel="0" collapsed="false">
      <c r="A6550" s="0" t="s">
        <v>6592</v>
      </c>
      <c r="B6550" s="0" t="s">
        <v>34</v>
      </c>
      <c r="C6550" s="0" t="s">
        <v>58</v>
      </c>
      <c r="D6550" s="9" t="n">
        <v>43900</v>
      </c>
      <c r="E6550" s="9" t="n">
        <v>44027</v>
      </c>
      <c r="F6550" s="9" t="n">
        <v>44043</v>
      </c>
      <c r="G6550" s="9" t="n">
        <v>44045</v>
      </c>
      <c r="H6550" s="10" t="s">
        <v>36</v>
      </c>
      <c r="I6550" s="0" t="n">
        <v>11</v>
      </c>
      <c r="J6550" s="0" t="n">
        <v>25</v>
      </c>
      <c r="K6550" s="0" t="n">
        <v>338</v>
      </c>
      <c r="L6550" s="0" t="n">
        <v>12</v>
      </c>
      <c r="M6550" s="0" t="n">
        <v>3</v>
      </c>
      <c r="N6550" s="11" t="n">
        <v>0.05</v>
      </c>
      <c r="O6550" s="12" t="n">
        <v>672.14</v>
      </c>
      <c r="P6550" s="12" t="n">
        <v>1018.4</v>
      </c>
      <c r="Q6550" s="12" t="n">
        <f aca="false">M6550*P6550*(1-N6550)</f>
        <v>2902.44</v>
      </c>
      <c r="R6550" s="12" t="n">
        <f aca="false">M6550*O6550</f>
        <v>2016.42</v>
      </c>
      <c r="S6550" s="12" t="n">
        <f aca="false">Q6550-R6550</f>
        <v>886.02</v>
      </c>
      <c r="T6550" s="11" t="n">
        <f aca="false">IFERROR(S6550/Q6550,0)</f>
        <v>0.305267292347129</v>
      </c>
      <c r="U6550" s="13" t="n">
        <f aca="false">F6550-E6550</f>
        <v>16</v>
      </c>
      <c r="V6550" s="13" t="n">
        <f aca="false">G6550-F6550</f>
        <v>2</v>
      </c>
      <c r="W6550" s="13" t="n">
        <f aca="false">G6550-E6550</f>
        <v>18</v>
      </c>
      <c r="X6550" s="10" t="n">
        <f aca="false">YEAR(E6550)</f>
        <v>2020</v>
      </c>
      <c r="Y6550" s="0" t="str">
        <f aca="false">TEXT(E6550,"yyyy-mm")</f>
        <v>2020-07</v>
      </c>
      <c r="Z6550" s="0" t="str">
        <f aca="false">"Q"&amp;ROUNDUP(MONTH(E6550)/3,0)&amp;"-"&amp;YEAR(E6550)</f>
        <v>Q3-2020</v>
      </c>
    </row>
    <row r="6551" customFormat="false" ht="14.25" hidden="false" customHeight="false" outlineLevel="0" collapsed="false">
      <c r="A6551" s="0" t="s">
        <v>6593</v>
      </c>
      <c r="B6551" s="0" t="s">
        <v>41</v>
      </c>
      <c r="C6551" s="0" t="s">
        <v>48</v>
      </c>
      <c r="D6551" s="9" t="n">
        <v>43900</v>
      </c>
      <c r="E6551" s="9" t="n">
        <v>44027</v>
      </c>
      <c r="F6551" s="9" t="n">
        <v>44031</v>
      </c>
      <c r="G6551" s="9" t="n">
        <v>44035</v>
      </c>
      <c r="H6551" s="10" t="s">
        <v>36</v>
      </c>
      <c r="I6551" s="0" t="n">
        <v>22</v>
      </c>
      <c r="J6551" s="0" t="n">
        <v>21</v>
      </c>
      <c r="K6551" s="0" t="n">
        <v>27</v>
      </c>
      <c r="L6551" s="0" t="n">
        <v>35</v>
      </c>
      <c r="M6551" s="0" t="n">
        <v>3</v>
      </c>
      <c r="N6551" s="11" t="n">
        <v>0.05</v>
      </c>
      <c r="O6551" s="12" t="n">
        <v>3130.78</v>
      </c>
      <c r="P6551" s="12" t="n">
        <v>5306.4</v>
      </c>
      <c r="Q6551" s="12" t="n">
        <f aca="false">M6551*P6551*(1-N6551)</f>
        <v>15123.24</v>
      </c>
      <c r="R6551" s="12" t="n">
        <f aca="false">M6551*O6551</f>
        <v>9392.34</v>
      </c>
      <c r="S6551" s="12" t="n">
        <f aca="false">Q6551-R6551</f>
        <v>5730.9</v>
      </c>
      <c r="T6551" s="11" t="n">
        <f aca="false">IFERROR(S6551/Q6551,0)</f>
        <v>0.378946574940291</v>
      </c>
      <c r="U6551" s="13" t="n">
        <f aca="false">F6551-E6551</f>
        <v>4</v>
      </c>
      <c r="V6551" s="13" t="n">
        <f aca="false">G6551-F6551</f>
        <v>4</v>
      </c>
      <c r="W6551" s="13" t="n">
        <f aca="false">G6551-E6551</f>
        <v>8</v>
      </c>
      <c r="X6551" s="10" t="n">
        <f aca="false">YEAR(E6551)</f>
        <v>2020</v>
      </c>
      <c r="Y6551" s="0" t="str">
        <f aca="false">TEXT(E6551,"yyyy-mm")</f>
        <v>2020-07</v>
      </c>
      <c r="Z6551" s="0" t="str">
        <f aca="false">"Q"&amp;ROUNDUP(MONTH(E6551)/3,0)&amp;"-"&amp;YEAR(E6551)</f>
        <v>Q3-2020</v>
      </c>
    </row>
    <row r="6552" customFormat="false" ht="14.25" hidden="false" customHeight="false" outlineLevel="0" collapsed="false">
      <c r="A6552" s="0" t="s">
        <v>6594</v>
      </c>
      <c r="B6552" s="0" t="s">
        <v>43</v>
      </c>
      <c r="C6552" s="0" t="s">
        <v>35</v>
      </c>
      <c r="D6552" s="9" t="n">
        <v>43900</v>
      </c>
      <c r="E6552" s="9" t="n">
        <v>44027</v>
      </c>
      <c r="F6552" s="9" t="n">
        <v>44034</v>
      </c>
      <c r="G6552" s="9" t="n">
        <v>44036</v>
      </c>
      <c r="H6552" s="10" t="s">
        <v>36</v>
      </c>
      <c r="I6552" s="0" t="n">
        <v>26</v>
      </c>
      <c r="J6552" s="0" t="n">
        <v>27</v>
      </c>
      <c r="K6552" s="0" t="n">
        <v>243</v>
      </c>
      <c r="L6552" s="0" t="n">
        <v>16</v>
      </c>
      <c r="M6552" s="0" t="n">
        <v>4</v>
      </c>
      <c r="N6552" s="11" t="n">
        <v>0.05</v>
      </c>
      <c r="O6552" s="12" t="n">
        <v>2048.59</v>
      </c>
      <c r="P6552" s="12" t="n">
        <v>2626.4</v>
      </c>
      <c r="Q6552" s="12" t="n">
        <f aca="false">M6552*P6552*(1-N6552)</f>
        <v>9980.32</v>
      </c>
      <c r="R6552" s="12" t="n">
        <f aca="false">M6552*O6552</f>
        <v>8194.36</v>
      </c>
      <c r="S6552" s="12" t="n">
        <f aca="false">Q6552-R6552</f>
        <v>1785.96</v>
      </c>
      <c r="T6552" s="11" t="n">
        <f aca="false">IFERROR(S6552/Q6552,0)</f>
        <v>0.178948169998557</v>
      </c>
      <c r="U6552" s="13" t="n">
        <f aca="false">F6552-E6552</f>
        <v>7</v>
      </c>
      <c r="V6552" s="13" t="n">
        <f aca="false">G6552-F6552</f>
        <v>2</v>
      </c>
      <c r="W6552" s="13" t="n">
        <f aca="false">G6552-E6552</f>
        <v>9</v>
      </c>
      <c r="X6552" s="10" t="n">
        <f aca="false">YEAR(E6552)</f>
        <v>2020</v>
      </c>
      <c r="Y6552" s="0" t="str">
        <f aca="false">TEXT(E6552,"yyyy-mm")</f>
        <v>2020-07</v>
      </c>
      <c r="Z6552" s="0" t="str">
        <f aca="false">"Q"&amp;ROUNDUP(MONTH(E6552)/3,0)&amp;"-"&amp;YEAR(E6552)</f>
        <v>Q3-2020</v>
      </c>
    </row>
    <row r="6553" customFormat="false" ht="14.25" hidden="false" customHeight="false" outlineLevel="0" collapsed="false">
      <c r="A6553" s="0" t="s">
        <v>6595</v>
      </c>
      <c r="B6553" s="0" t="s">
        <v>38</v>
      </c>
      <c r="C6553" s="0" t="s">
        <v>79</v>
      </c>
      <c r="D6553" s="9" t="n">
        <v>43900</v>
      </c>
      <c r="E6553" s="9" t="n">
        <v>44027</v>
      </c>
      <c r="F6553" s="9" t="n">
        <v>44054</v>
      </c>
      <c r="G6553" s="9" t="n">
        <v>44059</v>
      </c>
      <c r="H6553" s="10" t="s">
        <v>36</v>
      </c>
      <c r="I6553" s="0" t="n">
        <v>16</v>
      </c>
      <c r="J6553" s="0" t="n">
        <v>25</v>
      </c>
      <c r="K6553" s="0" t="n">
        <v>74</v>
      </c>
      <c r="L6553" s="0" t="n">
        <v>5</v>
      </c>
      <c r="M6553" s="0" t="n">
        <v>8</v>
      </c>
      <c r="N6553" s="11" t="n">
        <v>0.15</v>
      </c>
      <c r="O6553" s="12" t="n">
        <v>469</v>
      </c>
      <c r="P6553" s="12" t="n">
        <v>837.5</v>
      </c>
      <c r="Q6553" s="12" t="n">
        <f aca="false">M6553*P6553*(1-N6553)</f>
        <v>5695</v>
      </c>
      <c r="R6553" s="12" t="n">
        <f aca="false">M6553*O6553</f>
        <v>3752</v>
      </c>
      <c r="S6553" s="12" t="n">
        <f aca="false">Q6553-R6553</f>
        <v>1943</v>
      </c>
      <c r="T6553" s="11" t="n">
        <f aca="false">IFERROR(S6553/Q6553,0)</f>
        <v>0.341176470588235</v>
      </c>
      <c r="U6553" s="13" t="n">
        <f aca="false">F6553-E6553</f>
        <v>27</v>
      </c>
      <c r="V6553" s="13" t="n">
        <f aca="false">G6553-F6553</f>
        <v>5</v>
      </c>
      <c r="W6553" s="13" t="n">
        <f aca="false">G6553-E6553</f>
        <v>32</v>
      </c>
      <c r="X6553" s="10" t="n">
        <f aca="false">YEAR(E6553)</f>
        <v>2020</v>
      </c>
      <c r="Y6553" s="0" t="str">
        <f aca="false">TEXT(E6553,"yyyy-mm")</f>
        <v>2020-07</v>
      </c>
      <c r="Z6553" s="0" t="str">
        <f aca="false">"Q"&amp;ROUNDUP(MONTH(E6553)/3,0)&amp;"-"&amp;YEAR(E6553)</f>
        <v>Q3-2020</v>
      </c>
    </row>
    <row r="6554" customFormat="false" ht="14.25" hidden="false" customHeight="false" outlineLevel="0" collapsed="false">
      <c r="A6554" s="0" t="s">
        <v>6596</v>
      </c>
      <c r="B6554" s="0" t="s">
        <v>41</v>
      </c>
      <c r="C6554" s="0" t="s">
        <v>39</v>
      </c>
      <c r="D6554" s="9" t="n">
        <v>43900</v>
      </c>
      <c r="E6554" s="9" t="n">
        <v>44027</v>
      </c>
      <c r="F6554" s="9" t="n">
        <v>44031</v>
      </c>
      <c r="G6554" s="9" t="n">
        <v>44032</v>
      </c>
      <c r="H6554" s="10" t="s">
        <v>36</v>
      </c>
      <c r="I6554" s="0" t="n">
        <v>21</v>
      </c>
      <c r="J6554" s="0" t="n">
        <v>44</v>
      </c>
      <c r="K6554" s="0" t="n">
        <v>132</v>
      </c>
      <c r="L6554" s="0" t="n">
        <v>6</v>
      </c>
      <c r="M6554" s="0" t="n">
        <v>1</v>
      </c>
      <c r="N6554" s="11" t="n">
        <v>0.075</v>
      </c>
      <c r="O6554" s="12" t="n">
        <v>514.02</v>
      </c>
      <c r="P6554" s="12" t="n">
        <v>917.9</v>
      </c>
      <c r="Q6554" s="12" t="n">
        <f aca="false">M6554*P6554*(1-N6554)</f>
        <v>849.0575</v>
      </c>
      <c r="R6554" s="12" t="n">
        <f aca="false">M6554*O6554</f>
        <v>514.02</v>
      </c>
      <c r="S6554" s="12" t="n">
        <f aca="false">Q6554-R6554</f>
        <v>335.0375</v>
      </c>
      <c r="T6554" s="11" t="n">
        <f aca="false">IFERROR(S6554/Q6554,0)</f>
        <v>0.394599305700733</v>
      </c>
      <c r="U6554" s="13" t="n">
        <f aca="false">F6554-E6554</f>
        <v>4</v>
      </c>
      <c r="V6554" s="13" t="n">
        <f aca="false">G6554-F6554</f>
        <v>1</v>
      </c>
      <c r="W6554" s="13" t="n">
        <f aca="false">G6554-E6554</f>
        <v>5</v>
      </c>
      <c r="X6554" s="10" t="n">
        <f aca="false">YEAR(E6554)</f>
        <v>2020</v>
      </c>
      <c r="Y6554" s="0" t="str">
        <f aca="false">TEXT(E6554,"yyyy-mm")</f>
        <v>2020-07</v>
      </c>
      <c r="Z6554" s="0" t="str">
        <f aca="false">"Q"&amp;ROUNDUP(MONTH(E6554)/3,0)&amp;"-"&amp;YEAR(E6554)</f>
        <v>Q3-2020</v>
      </c>
    </row>
    <row r="6555" customFormat="false" ht="14.25" hidden="false" customHeight="false" outlineLevel="0" collapsed="false">
      <c r="A6555" s="0" t="s">
        <v>6597</v>
      </c>
      <c r="B6555" s="0" t="s">
        <v>38</v>
      </c>
      <c r="C6555" s="0" t="s">
        <v>39</v>
      </c>
      <c r="D6555" s="9" t="n">
        <v>43900</v>
      </c>
      <c r="E6555" s="9" t="n">
        <v>44027</v>
      </c>
      <c r="F6555" s="9" t="n">
        <v>44052</v>
      </c>
      <c r="G6555" s="9" t="n">
        <v>44055</v>
      </c>
      <c r="H6555" s="10" t="s">
        <v>36</v>
      </c>
      <c r="I6555" s="0" t="n">
        <v>20</v>
      </c>
      <c r="J6555" s="0" t="n">
        <v>26</v>
      </c>
      <c r="K6555" s="0" t="n">
        <v>183</v>
      </c>
      <c r="L6555" s="0" t="n">
        <v>9</v>
      </c>
      <c r="M6555" s="0" t="n">
        <v>8</v>
      </c>
      <c r="N6555" s="11" t="n">
        <v>0.1</v>
      </c>
      <c r="O6555" s="12" t="n">
        <v>2261.92</v>
      </c>
      <c r="P6555" s="12" t="n">
        <v>2827.4</v>
      </c>
      <c r="Q6555" s="12" t="n">
        <f aca="false">M6555*P6555*(1-N6555)</f>
        <v>20357.28</v>
      </c>
      <c r="R6555" s="12" t="n">
        <f aca="false">M6555*O6555</f>
        <v>18095.36</v>
      </c>
      <c r="S6555" s="12" t="n">
        <f aca="false">Q6555-R6555</f>
        <v>2261.92</v>
      </c>
      <c r="T6555" s="11" t="n">
        <f aca="false">IFERROR(S6555/Q6555,0)</f>
        <v>0.111111111111111</v>
      </c>
      <c r="U6555" s="13" t="n">
        <f aca="false">F6555-E6555</f>
        <v>25</v>
      </c>
      <c r="V6555" s="13" t="n">
        <f aca="false">G6555-F6555</f>
        <v>3</v>
      </c>
      <c r="W6555" s="13" t="n">
        <f aca="false">G6555-E6555</f>
        <v>28</v>
      </c>
      <c r="X6555" s="10" t="n">
        <f aca="false">YEAR(E6555)</f>
        <v>2020</v>
      </c>
      <c r="Y6555" s="0" t="str">
        <f aca="false">TEXT(E6555,"yyyy-mm")</f>
        <v>2020-07</v>
      </c>
      <c r="Z6555" s="0" t="str">
        <f aca="false">"Q"&amp;ROUNDUP(MONTH(E6555)/3,0)&amp;"-"&amp;YEAR(E6555)</f>
        <v>Q3-2020</v>
      </c>
    </row>
    <row r="6556" customFormat="false" ht="14.25" hidden="false" customHeight="false" outlineLevel="0" collapsed="false">
      <c r="A6556" s="0" t="s">
        <v>6598</v>
      </c>
      <c r="B6556" s="0" t="s">
        <v>34</v>
      </c>
      <c r="C6556" s="0" t="s">
        <v>39</v>
      </c>
      <c r="D6556" s="9" t="n">
        <v>43900</v>
      </c>
      <c r="E6556" s="9" t="n">
        <v>44028</v>
      </c>
      <c r="F6556" s="9" t="n">
        <v>44031</v>
      </c>
      <c r="G6556" s="9" t="n">
        <v>44036</v>
      </c>
      <c r="H6556" s="10" t="s">
        <v>36</v>
      </c>
      <c r="I6556" s="0" t="n">
        <v>3</v>
      </c>
      <c r="J6556" s="0" t="n">
        <v>49</v>
      </c>
      <c r="K6556" s="0" t="n">
        <v>155</v>
      </c>
      <c r="L6556" s="0" t="n">
        <v>4</v>
      </c>
      <c r="M6556" s="0" t="n">
        <v>4</v>
      </c>
      <c r="N6556" s="11" t="n">
        <v>0.1</v>
      </c>
      <c r="O6556" s="12" t="n">
        <v>618.68</v>
      </c>
      <c r="P6556" s="12" t="n">
        <v>1145.7</v>
      </c>
      <c r="Q6556" s="12" t="n">
        <f aca="false">M6556*P6556*(1-N6556)</f>
        <v>4124.52</v>
      </c>
      <c r="R6556" s="12" t="n">
        <f aca="false">M6556*O6556</f>
        <v>2474.72</v>
      </c>
      <c r="S6556" s="12" t="n">
        <f aca="false">Q6556-R6556</f>
        <v>1649.8</v>
      </c>
      <c r="T6556" s="11" t="n">
        <f aca="false">IFERROR(S6556/Q6556,0)</f>
        <v>0.39999806038036</v>
      </c>
      <c r="U6556" s="13" t="n">
        <f aca="false">F6556-E6556</f>
        <v>3</v>
      </c>
      <c r="V6556" s="13" t="n">
        <f aca="false">G6556-F6556</f>
        <v>5</v>
      </c>
      <c r="W6556" s="13" t="n">
        <f aca="false">G6556-E6556</f>
        <v>8</v>
      </c>
      <c r="X6556" s="10" t="n">
        <f aca="false">YEAR(E6556)</f>
        <v>2020</v>
      </c>
      <c r="Y6556" s="0" t="str">
        <f aca="false">TEXT(E6556,"yyyy-mm")</f>
        <v>2020-07</v>
      </c>
      <c r="Z6556" s="0" t="str">
        <f aca="false">"Q"&amp;ROUNDUP(MONTH(E6556)/3,0)&amp;"-"&amp;YEAR(E6556)</f>
        <v>Q3-2020</v>
      </c>
    </row>
    <row r="6557" customFormat="false" ht="14.25" hidden="false" customHeight="false" outlineLevel="0" collapsed="false">
      <c r="A6557" s="0" t="s">
        <v>6599</v>
      </c>
      <c r="B6557" s="0" t="s">
        <v>34</v>
      </c>
      <c r="C6557" s="0" t="s">
        <v>48</v>
      </c>
      <c r="D6557" s="9" t="n">
        <v>43900</v>
      </c>
      <c r="E6557" s="9" t="n">
        <v>44028</v>
      </c>
      <c r="F6557" s="9" t="n">
        <v>44039</v>
      </c>
      <c r="G6557" s="9" t="n">
        <v>44042</v>
      </c>
      <c r="H6557" s="10" t="s">
        <v>36</v>
      </c>
      <c r="I6557" s="0" t="n">
        <v>11</v>
      </c>
      <c r="J6557" s="0" t="n">
        <v>19</v>
      </c>
      <c r="K6557" s="0" t="n">
        <v>21</v>
      </c>
      <c r="L6557" s="0" t="n">
        <v>43</v>
      </c>
      <c r="M6557" s="0" t="n">
        <v>4</v>
      </c>
      <c r="N6557" s="11" t="n">
        <v>0.05</v>
      </c>
      <c r="O6557" s="12" t="n">
        <v>641.59</v>
      </c>
      <c r="P6557" s="12" t="n">
        <v>844.2</v>
      </c>
      <c r="Q6557" s="12" t="n">
        <f aca="false">M6557*P6557*(1-N6557)</f>
        <v>3207.96</v>
      </c>
      <c r="R6557" s="12" t="n">
        <f aca="false">M6557*O6557</f>
        <v>2566.36</v>
      </c>
      <c r="S6557" s="12" t="n">
        <f aca="false">Q6557-R6557</f>
        <v>641.6</v>
      </c>
      <c r="T6557" s="11" t="n">
        <f aca="false">IFERROR(S6557/Q6557,0)</f>
        <v>0.200002493796681</v>
      </c>
      <c r="U6557" s="13" t="n">
        <f aca="false">F6557-E6557</f>
        <v>11</v>
      </c>
      <c r="V6557" s="13" t="n">
        <f aca="false">G6557-F6557</f>
        <v>3</v>
      </c>
      <c r="W6557" s="13" t="n">
        <f aca="false">G6557-E6557</f>
        <v>14</v>
      </c>
      <c r="X6557" s="10" t="n">
        <f aca="false">YEAR(E6557)</f>
        <v>2020</v>
      </c>
      <c r="Y6557" s="0" t="str">
        <f aca="false">TEXT(E6557,"yyyy-mm")</f>
        <v>2020-07</v>
      </c>
      <c r="Z6557" s="0" t="str">
        <f aca="false">"Q"&amp;ROUNDUP(MONTH(E6557)/3,0)&amp;"-"&amp;YEAR(E6557)</f>
        <v>Q3-2020</v>
      </c>
    </row>
    <row r="6558" customFormat="false" ht="14.25" hidden="false" customHeight="false" outlineLevel="0" collapsed="false">
      <c r="A6558" s="0" t="s">
        <v>6600</v>
      </c>
      <c r="B6558" s="0" t="s">
        <v>38</v>
      </c>
      <c r="C6558" s="0" t="s">
        <v>35</v>
      </c>
      <c r="D6558" s="9" t="n">
        <v>43900</v>
      </c>
      <c r="E6558" s="9" t="n">
        <v>44028</v>
      </c>
      <c r="F6558" s="9" t="n">
        <v>44055</v>
      </c>
      <c r="G6558" s="9" t="n">
        <v>44058</v>
      </c>
      <c r="H6558" s="10" t="s">
        <v>36</v>
      </c>
      <c r="I6558" s="0" t="n">
        <v>16</v>
      </c>
      <c r="J6558" s="0" t="n">
        <v>48</v>
      </c>
      <c r="K6558" s="0" t="n">
        <v>231</v>
      </c>
      <c r="L6558" s="0" t="n">
        <v>46</v>
      </c>
      <c r="M6558" s="0" t="n">
        <v>7</v>
      </c>
      <c r="N6558" s="11" t="n">
        <v>0.15</v>
      </c>
      <c r="O6558" s="12" t="n">
        <v>2919.99</v>
      </c>
      <c r="P6558" s="12" t="n">
        <v>3792.2</v>
      </c>
      <c r="Q6558" s="12" t="n">
        <f aca="false">M6558*P6558*(1-N6558)</f>
        <v>22563.59</v>
      </c>
      <c r="R6558" s="12" t="n">
        <f aca="false">M6558*O6558</f>
        <v>20439.93</v>
      </c>
      <c r="S6558" s="12" t="n">
        <f aca="false">Q6558-R6558</f>
        <v>2123.66</v>
      </c>
      <c r="T6558" s="11" t="n">
        <f aca="false">IFERROR(S6558/Q6558,0)</f>
        <v>0.0941188879961033</v>
      </c>
      <c r="U6558" s="13" t="n">
        <f aca="false">F6558-E6558</f>
        <v>27</v>
      </c>
      <c r="V6558" s="13" t="n">
        <f aca="false">G6558-F6558</f>
        <v>3</v>
      </c>
      <c r="W6558" s="13" t="n">
        <f aca="false">G6558-E6558</f>
        <v>30</v>
      </c>
      <c r="X6558" s="10" t="n">
        <f aca="false">YEAR(E6558)</f>
        <v>2020</v>
      </c>
      <c r="Y6558" s="0" t="str">
        <f aca="false">TEXT(E6558,"yyyy-mm")</f>
        <v>2020-07</v>
      </c>
      <c r="Z6558" s="0" t="str">
        <f aca="false">"Q"&amp;ROUNDUP(MONTH(E6558)/3,0)&amp;"-"&amp;YEAR(E6558)</f>
        <v>Q3-2020</v>
      </c>
    </row>
    <row r="6559" customFormat="false" ht="14.25" hidden="false" customHeight="false" outlineLevel="0" collapsed="false">
      <c r="A6559" s="0" t="s">
        <v>6601</v>
      </c>
      <c r="B6559" s="0" t="s">
        <v>38</v>
      </c>
      <c r="C6559" s="0" t="s">
        <v>39</v>
      </c>
      <c r="D6559" s="9" t="n">
        <v>43900</v>
      </c>
      <c r="E6559" s="9" t="n">
        <v>44028</v>
      </c>
      <c r="F6559" s="9" t="n">
        <v>44056</v>
      </c>
      <c r="G6559" s="9" t="n">
        <v>44057</v>
      </c>
      <c r="H6559" s="10" t="s">
        <v>36</v>
      </c>
      <c r="I6559" s="0" t="n">
        <v>15</v>
      </c>
      <c r="J6559" s="0" t="n">
        <v>11</v>
      </c>
      <c r="K6559" s="0" t="n">
        <v>157</v>
      </c>
      <c r="L6559" s="0" t="n">
        <v>13</v>
      </c>
      <c r="M6559" s="0" t="n">
        <v>8</v>
      </c>
      <c r="N6559" s="11" t="n">
        <v>0.05</v>
      </c>
      <c r="O6559" s="12" t="n">
        <v>1139.67</v>
      </c>
      <c r="P6559" s="12" t="n">
        <v>1809</v>
      </c>
      <c r="Q6559" s="12" t="n">
        <f aca="false">M6559*P6559*(1-N6559)</f>
        <v>13748.4</v>
      </c>
      <c r="R6559" s="12" t="n">
        <f aca="false">M6559*O6559</f>
        <v>9117.36</v>
      </c>
      <c r="S6559" s="12" t="n">
        <f aca="false">Q6559-R6559</f>
        <v>4631.04</v>
      </c>
      <c r="T6559" s="11" t="n">
        <f aca="false">IFERROR(S6559/Q6559,0)</f>
        <v>0.336842105263158</v>
      </c>
      <c r="U6559" s="13" t="n">
        <f aca="false">F6559-E6559</f>
        <v>28</v>
      </c>
      <c r="V6559" s="13" t="n">
        <f aca="false">G6559-F6559</f>
        <v>1</v>
      </c>
      <c r="W6559" s="13" t="n">
        <f aca="false">G6559-E6559</f>
        <v>29</v>
      </c>
      <c r="X6559" s="10" t="n">
        <f aca="false">YEAR(E6559)</f>
        <v>2020</v>
      </c>
      <c r="Y6559" s="0" t="str">
        <f aca="false">TEXT(E6559,"yyyy-mm")</f>
        <v>2020-07</v>
      </c>
      <c r="Z6559" s="0" t="str">
        <f aca="false">"Q"&amp;ROUNDUP(MONTH(E6559)/3,0)&amp;"-"&amp;YEAR(E6559)</f>
        <v>Q3-2020</v>
      </c>
    </row>
    <row r="6560" customFormat="false" ht="14.25" hidden="false" customHeight="false" outlineLevel="0" collapsed="false">
      <c r="A6560" s="0" t="s">
        <v>6602</v>
      </c>
      <c r="B6560" s="0" t="s">
        <v>43</v>
      </c>
      <c r="C6560" s="0" t="s">
        <v>35</v>
      </c>
      <c r="D6560" s="9" t="n">
        <v>43900</v>
      </c>
      <c r="E6560" s="9" t="n">
        <v>44028</v>
      </c>
      <c r="F6560" s="9" t="n">
        <v>44030</v>
      </c>
      <c r="G6560" s="9" t="n">
        <v>44034</v>
      </c>
      <c r="H6560" s="10" t="s">
        <v>36</v>
      </c>
      <c r="I6560" s="0" t="n">
        <v>26</v>
      </c>
      <c r="J6560" s="0" t="n">
        <v>9</v>
      </c>
      <c r="K6560" s="0" t="n">
        <v>244</v>
      </c>
      <c r="L6560" s="0" t="n">
        <v>14</v>
      </c>
      <c r="M6560" s="0" t="n">
        <v>2</v>
      </c>
      <c r="N6560" s="11" t="n">
        <v>0.3</v>
      </c>
      <c r="O6560" s="12" t="n">
        <v>2648.98</v>
      </c>
      <c r="P6560" s="12" t="n">
        <v>3839.1</v>
      </c>
      <c r="Q6560" s="12" t="n">
        <f aca="false">M6560*P6560*(1-N6560)</f>
        <v>5374.74</v>
      </c>
      <c r="R6560" s="12" t="n">
        <f aca="false">M6560*O6560</f>
        <v>5297.96</v>
      </c>
      <c r="S6560" s="12" t="n">
        <f aca="false">Q6560-R6560</f>
        <v>76.7799999999998</v>
      </c>
      <c r="T6560" s="11" t="n">
        <f aca="false">IFERROR(S6560/Q6560,0)</f>
        <v>0.0142853421746912</v>
      </c>
      <c r="U6560" s="13" t="n">
        <f aca="false">F6560-E6560</f>
        <v>2</v>
      </c>
      <c r="V6560" s="13" t="n">
        <f aca="false">G6560-F6560</f>
        <v>4</v>
      </c>
      <c r="W6560" s="13" t="n">
        <f aca="false">G6560-E6560</f>
        <v>6</v>
      </c>
      <c r="X6560" s="10" t="n">
        <f aca="false">YEAR(E6560)</f>
        <v>2020</v>
      </c>
      <c r="Y6560" s="0" t="str">
        <f aca="false">TEXT(E6560,"yyyy-mm")</f>
        <v>2020-07</v>
      </c>
      <c r="Z6560" s="0" t="str">
        <f aca="false">"Q"&amp;ROUNDUP(MONTH(E6560)/3,0)&amp;"-"&amp;YEAR(E6560)</f>
        <v>Q3-2020</v>
      </c>
    </row>
    <row r="6561" customFormat="false" ht="14.25" hidden="false" customHeight="false" outlineLevel="0" collapsed="false">
      <c r="A6561" s="0" t="s">
        <v>6603</v>
      </c>
      <c r="B6561" s="0" t="s">
        <v>34</v>
      </c>
      <c r="C6561" s="0" t="s">
        <v>39</v>
      </c>
      <c r="D6561" s="9" t="n">
        <v>43900</v>
      </c>
      <c r="E6561" s="9" t="n">
        <v>44028</v>
      </c>
      <c r="F6561" s="9" t="n">
        <v>44033</v>
      </c>
      <c r="G6561" s="9" t="n">
        <v>44037</v>
      </c>
      <c r="H6561" s="10" t="s">
        <v>36</v>
      </c>
      <c r="I6561" s="0" t="n">
        <v>2</v>
      </c>
      <c r="J6561" s="0" t="n">
        <v>50</v>
      </c>
      <c r="K6561" s="0" t="n">
        <v>186</v>
      </c>
      <c r="L6561" s="0" t="n">
        <v>10</v>
      </c>
      <c r="M6561" s="0" t="n">
        <v>6</v>
      </c>
      <c r="N6561" s="11" t="n">
        <v>0.075</v>
      </c>
      <c r="O6561" s="12" t="n">
        <v>2980.96</v>
      </c>
      <c r="P6561" s="12" t="n">
        <v>6083.6</v>
      </c>
      <c r="Q6561" s="12" t="n">
        <f aca="false">M6561*P6561*(1-N6561)</f>
        <v>33763.98</v>
      </c>
      <c r="R6561" s="12" t="n">
        <f aca="false">M6561*O6561</f>
        <v>17885.76</v>
      </c>
      <c r="S6561" s="12" t="n">
        <f aca="false">Q6561-R6561</f>
        <v>15878.22</v>
      </c>
      <c r="T6561" s="11" t="n">
        <f aca="false">IFERROR(S6561/Q6561,0)</f>
        <v>0.470270981086945</v>
      </c>
      <c r="U6561" s="13" t="n">
        <f aca="false">F6561-E6561</f>
        <v>5</v>
      </c>
      <c r="V6561" s="13" t="n">
        <f aca="false">G6561-F6561</f>
        <v>4</v>
      </c>
      <c r="W6561" s="13" t="n">
        <f aca="false">G6561-E6561</f>
        <v>9</v>
      </c>
      <c r="X6561" s="10" t="n">
        <f aca="false">YEAR(E6561)</f>
        <v>2020</v>
      </c>
      <c r="Y6561" s="0" t="str">
        <f aca="false">TEXT(E6561,"yyyy-mm")</f>
        <v>2020-07</v>
      </c>
      <c r="Z6561" s="0" t="str">
        <f aca="false">"Q"&amp;ROUNDUP(MONTH(E6561)/3,0)&amp;"-"&amp;YEAR(E6561)</f>
        <v>Q3-2020</v>
      </c>
    </row>
    <row r="6562" customFormat="false" ht="14.25" hidden="false" customHeight="false" outlineLevel="0" collapsed="false">
      <c r="A6562" s="0" t="s">
        <v>6604</v>
      </c>
      <c r="B6562" s="0" t="s">
        <v>34</v>
      </c>
      <c r="C6562" s="0" t="s">
        <v>48</v>
      </c>
      <c r="D6562" s="9" t="n">
        <v>43900</v>
      </c>
      <c r="E6562" s="9" t="n">
        <v>44028</v>
      </c>
      <c r="F6562" s="9" t="n">
        <v>44051</v>
      </c>
      <c r="G6562" s="9" t="n">
        <v>44058</v>
      </c>
      <c r="H6562" s="10" t="s">
        <v>36</v>
      </c>
      <c r="I6562" s="0" t="n">
        <v>8</v>
      </c>
      <c r="J6562" s="0" t="n">
        <v>35</v>
      </c>
      <c r="K6562" s="0" t="n">
        <v>3</v>
      </c>
      <c r="L6562" s="0" t="n">
        <v>19</v>
      </c>
      <c r="M6562" s="0" t="n">
        <v>4</v>
      </c>
      <c r="N6562" s="11" t="n">
        <v>0.1</v>
      </c>
      <c r="O6562" s="12" t="n">
        <v>2257.97</v>
      </c>
      <c r="P6562" s="12" t="n">
        <v>3370.1</v>
      </c>
      <c r="Q6562" s="12" t="n">
        <f aca="false">M6562*P6562*(1-N6562)</f>
        <v>12132.36</v>
      </c>
      <c r="R6562" s="12" t="n">
        <f aca="false">M6562*O6562</f>
        <v>9031.88</v>
      </c>
      <c r="S6562" s="12" t="n">
        <f aca="false">Q6562-R6562</f>
        <v>3100.48</v>
      </c>
      <c r="T6562" s="11" t="n">
        <f aca="false">IFERROR(S6562/Q6562,0)</f>
        <v>0.255554566465222</v>
      </c>
      <c r="U6562" s="13" t="n">
        <f aca="false">F6562-E6562</f>
        <v>23</v>
      </c>
      <c r="V6562" s="13" t="n">
        <f aca="false">G6562-F6562</f>
        <v>7</v>
      </c>
      <c r="W6562" s="13" t="n">
        <f aca="false">G6562-E6562</f>
        <v>30</v>
      </c>
      <c r="X6562" s="10" t="n">
        <f aca="false">YEAR(E6562)</f>
        <v>2020</v>
      </c>
      <c r="Y6562" s="0" t="str">
        <f aca="false">TEXT(E6562,"yyyy-mm")</f>
        <v>2020-07</v>
      </c>
      <c r="Z6562" s="0" t="str">
        <f aca="false">"Q"&amp;ROUNDUP(MONTH(E6562)/3,0)&amp;"-"&amp;YEAR(E6562)</f>
        <v>Q3-2020</v>
      </c>
    </row>
    <row r="6563" customFormat="false" ht="14.25" hidden="false" customHeight="false" outlineLevel="0" collapsed="false">
      <c r="A6563" s="0" t="s">
        <v>6605</v>
      </c>
      <c r="B6563" s="0" t="s">
        <v>38</v>
      </c>
      <c r="C6563" s="0" t="s">
        <v>39</v>
      </c>
      <c r="D6563" s="9" t="n">
        <v>43900</v>
      </c>
      <c r="E6563" s="9" t="n">
        <v>44029</v>
      </c>
      <c r="F6563" s="9" t="n">
        <v>44043</v>
      </c>
      <c r="G6563" s="9" t="n">
        <v>44050</v>
      </c>
      <c r="H6563" s="10" t="s">
        <v>36</v>
      </c>
      <c r="I6563" s="0" t="n">
        <v>14</v>
      </c>
      <c r="J6563" s="0" t="n">
        <v>28</v>
      </c>
      <c r="K6563" s="0" t="n">
        <v>130</v>
      </c>
      <c r="L6563" s="0" t="n">
        <v>10</v>
      </c>
      <c r="M6563" s="0" t="n">
        <v>8</v>
      </c>
      <c r="N6563" s="11" t="n">
        <v>0.4</v>
      </c>
      <c r="O6563" s="12" t="n">
        <v>3272.88</v>
      </c>
      <c r="P6563" s="12" t="n">
        <v>5741.9</v>
      </c>
      <c r="Q6563" s="12" t="n">
        <f aca="false">M6563*P6563*(1-N6563)</f>
        <v>27561.12</v>
      </c>
      <c r="R6563" s="12" t="n">
        <f aca="false">M6563*O6563</f>
        <v>26183.04</v>
      </c>
      <c r="S6563" s="12" t="n">
        <f aca="false">Q6563-R6563</f>
        <v>1378.08</v>
      </c>
      <c r="T6563" s="11" t="n">
        <f aca="false">IFERROR(S6563/Q6563,0)</f>
        <v>0.0500008707918981</v>
      </c>
      <c r="U6563" s="13" t="n">
        <f aca="false">F6563-E6563</f>
        <v>14</v>
      </c>
      <c r="V6563" s="13" t="n">
        <f aca="false">G6563-F6563</f>
        <v>7</v>
      </c>
      <c r="W6563" s="13" t="n">
        <f aca="false">G6563-E6563</f>
        <v>21</v>
      </c>
      <c r="X6563" s="10" t="n">
        <f aca="false">YEAR(E6563)</f>
        <v>2020</v>
      </c>
      <c r="Y6563" s="0" t="str">
        <f aca="false">TEXT(E6563,"yyyy-mm")</f>
        <v>2020-07</v>
      </c>
      <c r="Z6563" s="0" t="str">
        <f aca="false">"Q"&amp;ROUNDUP(MONTH(E6563)/3,0)&amp;"-"&amp;YEAR(E6563)</f>
        <v>Q3-2020</v>
      </c>
    </row>
    <row r="6564" customFormat="false" ht="14.25" hidden="false" customHeight="false" outlineLevel="0" collapsed="false">
      <c r="A6564" s="0" t="s">
        <v>6606</v>
      </c>
      <c r="B6564" s="0" t="s">
        <v>34</v>
      </c>
      <c r="C6564" s="0" t="s">
        <v>58</v>
      </c>
      <c r="D6564" s="9" t="n">
        <v>43900</v>
      </c>
      <c r="E6564" s="9" t="n">
        <v>44029</v>
      </c>
      <c r="F6564" s="9" t="n">
        <v>44053</v>
      </c>
      <c r="G6564" s="9" t="n">
        <v>44058</v>
      </c>
      <c r="H6564" s="10" t="s">
        <v>36</v>
      </c>
      <c r="I6564" s="0" t="n">
        <v>5</v>
      </c>
      <c r="J6564" s="0" t="n">
        <v>36</v>
      </c>
      <c r="K6564" s="0" t="n">
        <v>354</v>
      </c>
      <c r="L6564" s="0" t="n">
        <v>1</v>
      </c>
      <c r="M6564" s="0" t="n">
        <v>2</v>
      </c>
      <c r="N6564" s="11" t="n">
        <v>0.05</v>
      </c>
      <c r="O6564" s="12" t="n">
        <v>646.42</v>
      </c>
      <c r="P6564" s="12" t="n">
        <v>964.8</v>
      </c>
      <c r="Q6564" s="12" t="n">
        <f aca="false">M6564*P6564*(1-N6564)</f>
        <v>1833.12</v>
      </c>
      <c r="R6564" s="12" t="n">
        <f aca="false">M6564*O6564</f>
        <v>1292.84</v>
      </c>
      <c r="S6564" s="12" t="n">
        <f aca="false">Q6564-R6564</f>
        <v>540.28</v>
      </c>
      <c r="T6564" s="11" t="n">
        <f aca="false">IFERROR(S6564/Q6564,0)</f>
        <v>0.294732477961072</v>
      </c>
      <c r="U6564" s="13" t="n">
        <f aca="false">F6564-E6564</f>
        <v>24</v>
      </c>
      <c r="V6564" s="13" t="n">
        <f aca="false">G6564-F6564</f>
        <v>5</v>
      </c>
      <c r="W6564" s="13" t="n">
        <f aca="false">G6564-E6564</f>
        <v>29</v>
      </c>
      <c r="X6564" s="10" t="n">
        <f aca="false">YEAR(E6564)</f>
        <v>2020</v>
      </c>
      <c r="Y6564" s="0" t="str">
        <f aca="false">TEXT(E6564,"yyyy-mm")</f>
        <v>2020-07</v>
      </c>
      <c r="Z6564" s="0" t="str">
        <f aca="false">"Q"&amp;ROUNDUP(MONTH(E6564)/3,0)&amp;"-"&amp;YEAR(E6564)</f>
        <v>Q3-2020</v>
      </c>
    </row>
    <row r="6565" customFormat="false" ht="14.25" hidden="false" customHeight="false" outlineLevel="0" collapsed="false">
      <c r="A6565" s="0" t="s">
        <v>6607</v>
      </c>
      <c r="B6565" s="0" t="s">
        <v>38</v>
      </c>
      <c r="C6565" s="0" t="s">
        <v>35</v>
      </c>
      <c r="D6565" s="9" t="n">
        <v>43900</v>
      </c>
      <c r="E6565" s="9" t="n">
        <v>44029</v>
      </c>
      <c r="F6565" s="9" t="n">
        <v>44047</v>
      </c>
      <c r="G6565" s="9" t="n">
        <v>44056</v>
      </c>
      <c r="H6565" s="10" t="s">
        <v>36</v>
      </c>
      <c r="I6565" s="0" t="n">
        <v>12</v>
      </c>
      <c r="J6565" s="0" t="n">
        <v>50</v>
      </c>
      <c r="K6565" s="0" t="n">
        <v>230</v>
      </c>
      <c r="L6565" s="0" t="n">
        <v>24</v>
      </c>
      <c r="M6565" s="0" t="n">
        <v>4</v>
      </c>
      <c r="N6565" s="11" t="n">
        <v>0.4</v>
      </c>
      <c r="O6565" s="12" t="n">
        <v>586.12</v>
      </c>
      <c r="P6565" s="12" t="n">
        <v>723.6</v>
      </c>
      <c r="Q6565" s="12" t="n">
        <f aca="false">M6565*P6565*(1-N6565)</f>
        <v>1736.64</v>
      </c>
      <c r="R6565" s="12" t="n">
        <f aca="false">M6565*O6565</f>
        <v>2344.48</v>
      </c>
      <c r="S6565" s="12" t="n">
        <f aca="false">Q6565-R6565</f>
        <v>-607.84</v>
      </c>
      <c r="T6565" s="11" t="n">
        <f aca="false">IFERROR(S6565/Q6565,0)</f>
        <v>-0.350009213193293</v>
      </c>
      <c r="U6565" s="13" t="n">
        <f aca="false">F6565-E6565</f>
        <v>18</v>
      </c>
      <c r="V6565" s="13" t="n">
        <f aca="false">G6565-F6565</f>
        <v>9</v>
      </c>
      <c r="W6565" s="13" t="n">
        <f aca="false">G6565-E6565</f>
        <v>27</v>
      </c>
      <c r="X6565" s="10" t="n">
        <f aca="false">YEAR(E6565)</f>
        <v>2020</v>
      </c>
      <c r="Y6565" s="0" t="str">
        <f aca="false">TEXT(E6565,"yyyy-mm")</f>
        <v>2020-07</v>
      </c>
      <c r="Z6565" s="0" t="str">
        <f aca="false">"Q"&amp;ROUNDUP(MONTH(E6565)/3,0)&amp;"-"&amp;YEAR(E6565)</f>
        <v>Q3-2020</v>
      </c>
    </row>
    <row r="6566" customFormat="false" ht="14.25" hidden="false" customHeight="false" outlineLevel="0" collapsed="false">
      <c r="A6566" s="0" t="s">
        <v>6608</v>
      </c>
      <c r="B6566" s="0" t="s">
        <v>34</v>
      </c>
      <c r="C6566" s="0" t="s">
        <v>46</v>
      </c>
      <c r="D6566" s="9" t="n">
        <v>43900</v>
      </c>
      <c r="E6566" s="9" t="n">
        <v>44029</v>
      </c>
      <c r="F6566" s="9" t="n">
        <v>44050</v>
      </c>
      <c r="G6566" s="9" t="n">
        <v>44053</v>
      </c>
      <c r="H6566" s="10" t="s">
        <v>36</v>
      </c>
      <c r="I6566" s="0" t="n">
        <v>4</v>
      </c>
      <c r="J6566" s="0" t="n">
        <v>6</v>
      </c>
      <c r="K6566" s="0" t="n">
        <v>307</v>
      </c>
      <c r="L6566" s="0" t="n">
        <v>14</v>
      </c>
      <c r="M6566" s="0" t="n">
        <v>6</v>
      </c>
      <c r="N6566" s="11" t="n">
        <v>0.075</v>
      </c>
      <c r="O6566" s="12" t="n">
        <v>1338.66</v>
      </c>
      <c r="P6566" s="12" t="n">
        <v>2974.8</v>
      </c>
      <c r="Q6566" s="12" t="n">
        <f aca="false">M6566*P6566*(1-N6566)</f>
        <v>16510.14</v>
      </c>
      <c r="R6566" s="12" t="n">
        <f aca="false">M6566*O6566</f>
        <v>8031.96</v>
      </c>
      <c r="S6566" s="12" t="n">
        <f aca="false">Q6566-R6566</f>
        <v>8478.18</v>
      </c>
      <c r="T6566" s="11" t="n">
        <f aca="false">IFERROR(S6566/Q6566,0)</f>
        <v>0.513513513513514</v>
      </c>
      <c r="U6566" s="13" t="n">
        <f aca="false">F6566-E6566</f>
        <v>21</v>
      </c>
      <c r="V6566" s="13" t="n">
        <f aca="false">G6566-F6566</f>
        <v>3</v>
      </c>
      <c r="W6566" s="13" t="n">
        <f aca="false">G6566-E6566</f>
        <v>24</v>
      </c>
      <c r="X6566" s="10" t="n">
        <f aca="false">YEAR(E6566)</f>
        <v>2020</v>
      </c>
      <c r="Y6566" s="0" t="str">
        <f aca="false">TEXT(E6566,"yyyy-mm")</f>
        <v>2020-07</v>
      </c>
      <c r="Z6566" s="0" t="str">
        <f aca="false">"Q"&amp;ROUNDUP(MONTH(E6566)/3,0)&amp;"-"&amp;YEAR(E6566)</f>
        <v>Q3-2020</v>
      </c>
    </row>
    <row r="6567" customFormat="false" ht="14.25" hidden="false" customHeight="false" outlineLevel="0" collapsed="false">
      <c r="A6567" s="0" t="s">
        <v>6609</v>
      </c>
      <c r="B6567" s="0" t="s">
        <v>34</v>
      </c>
      <c r="C6567" s="0" t="s">
        <v>35</v>
      </c>
      <c r="D6567" s="9" t="n">
        <v>43900</v>
      </c>
      <c r="E6567" s="9" t="n">
        <v>44029</v>
      </c>
      <c r="F6567" s="9" t="n">
        <v>44056</v>
      </c>
      <c r="G6567" s="9" t="n">
        <v>44062</v>
      </c>
      <c r="H6567" s="10" t="s">
        <v>36</v>
      </c>
      <c r="I6567" s="0" t="n">
        <v>11</v>
      </c>
      <c r="J6567" s="0" t="n">
        <v>15</v>
      </c>
      <c r="K6567" s="0" t="n">
        <v>204</v>
      </c>
      <c r="L6567" s="0" t="n">
        <v>19</v>
      </c>
      <c r="M6567" s="0" t="n">
        <v>8</v>
      </c>
      <c r="N6567" s="11" t="n">
        <v>0.075</v>
      </c>
      <c r="O6567" s="12" t="n">
        <v>2215.02</v>
      </c>
      <c r="P6567" s="12" t="n">
        <v>3886</v>
      </c>
      <c r="Q6567" s="12" t="n">
        <f aca="false">M6567*P6567*(1-N6567)</f>
        <v>28756.4</v>
      </c>
      <c r="R6567" s="12" t="n">
        <f aca="false">M6567*O6567</f>
        <v>17720.16</v>
      </c>
      <c r="S6567" s="12" t="n">
        <f aca="false">Q6567-R6567</f>
        <v>11036.24</v>
      </c>
      <c r="T6567" s="11" t="n">
        <f aca="false">IFERROR(S6567/Q6567,0)</f>
        <v>0.383783783783784</v>
      </c>
      <c r="U6567" s="13" t="n">
        <f aca="false">F6567-E6567</f>
        <v>27</v>
      </c>
      <c r="V6567" s="13" t="n">
        <f aca="false">G6567-F6567</f>
        <v>6</v>
      </c>
      <c r="W6567" s="13" t="n">
        <f aca="false">G6567-E6567</f>
        <v>33</v>
      </c>
      <c r="X6567" s="10" t="n">
        <f aca="false">YEAR(E6567)</f>
        <v>2020</v>
      </c>
      <c r="Y6567" s="0" t="str">
        <f aca="false">TEXT(E6567,"yyyy-mm")</f>
        <v>2020-07</v>
      </c>
      <c r="Z6567" s="0" t="str">
        <f aca="false">"Q"&amp;ROUNDUP(MONTH(E6567)/3,0)&amp;"-"&amp;YEAR(E6567)</f>
        <v>Q3-2020</v>
      </c>
    </row>
    <row r="6568" customFormat="false" ht="14.25" hidden="false" customHeight="false" outlineLevel="0" collapsed="false">
      <c r="A6568" s="0" t="s">
        <v>6610</v>
      </c>
      <c r="B6568" s="0" t="s">
        <v>38</v>
      </c>
      <c r="C6568" s="0" t="s">
        <v>39</v>
      </c>
      <c r="D6568" s="9" t="n">
        <v>43900</v>
      </c>
      <c r="E6568" s="9" t="n">
        <v>44029</v>
      </c>
      <c r="F6568" s="9" t="n">
        <v>44048</v>
      </c>
      <c r="G6568" s="9" t="n">
        <v>44049</v>
      </c>
      <c r="H6568" s="10" t="s">
        <v>36</v>
      </c>
      <c r="I6568" s="0" t="n">
        <v>16</v>
      </c>
      <c r="J6568" s="0" t="n">
        <v>42</v>
      </c>
      <c r="K6568" s="0" t="n">
        <v>200</v>
      </c>
      <c r="L6568" s="0" t="n">
        <v>1</v>
      </c>
      <c r="M6568" s="0" t="n">
        <v>1</v>
      </c>
      <c r="N6568" s="11" t="n">
        <v>0.1</v>
      </c>
      <c r="O6568" s="12" t="n">
        <v>1078.16</v>
      </c>
      <c r="P6568" s="12" t="n">
        <v>1996.6</v>
      </c>
      <c r="Q6568" s="12" t="n">
        <f aca="false">M6568*P6568*(1-N6568)</f>
        <v>1796.94</v>
      </c>
      <c r="R6568" s="12" t="n">
        <f aca="false">M6568*O6568</f>
        <v>1078.16</v>
      </c>
      <c r="S6568" s="12" t="n">
        <f aca="false">Q6568-R6568</f>
        <v>718.78</v>
      </c>
      <c r="T6568" s="11" t="n">
        <f aca="false">IFERROR(S6568/Q6568,0)</f>
        <v>0.400002226006433</v>
      </c>
      <c r="U6568" s="13" t="n">
        <f aca="false">F6568-E6568</f>
        <v>19</v>
      </c>
      <c r="V6568" s="13" t="n">
        <f aca="false">G6568-F6568</f>
        <v>1</v>
      </c>
      <c r="W6568" s="13" t="n">
        <f aca="false">G6568-E6568</f>
        <v>20</v>
      </c>
      <c r="X6568" s="10" t="n">
        <f aca="false">YEAR(E6568)</f>
        <v>2020</v>
      </c>
      <c r="Y6568" s="0" t="str">
        <f aca="false">TEXT(E6568,"yyyy-mm")</f>
        <v>2020-07</v>
      </c>
      <c r="Z6568" s="0" t="str">
        <f aca="false">"Q"&amp;ROUNDUP(MONTH(E6568)/3,0)&amp;"-"&amp;YEAR(E6568)</f>
        <v>Q3-2020</v>
      </c>
    </row>
    <row r="6569" customFormat="false" ht="14.25" hidden="false" customHeight="false" outlineLevel="0" collapsed="false">
      <c r="A6569" s="0" t="s">
        <v>6611</v>
      </c>
      <c r="B6569" s="0" t="s">
        <v>34</v>
      </c>
      <c r="C6569" s="0" t="s">
        <v>35</v>
      </c>
      <c r="D6569" s="9" t="n">
        <v>43900</v>
      </c>
      <c r="E6569" s="9" t="n">
        <v>44029</v>
      </c>
      <c r="F6569" s="9" t="n">
        <v>44032</v>
      </c>
      <c r="G6569" s="9" t="n">
        <v>44037</v>
      </c>
      <c r="H6569" s="10" t="s">
        <v>36</v>
      </c>
      <c r="I6569" s="0" t="n">
        <v>10</v>
      </c>
      <c r="J6569" s="0" t="n">
        <v>47</v>
      </c>
      <c r="K6569" s="0" t="n">
        <v>207</v>
      </c>
      <c r="L6569" s="0" t="n">
        <v>5</v>
      </c>
      <c r="M6569" s="0" t="n">
        <v>8</v>
      </c>
      <c r="N6569" s="11" t="n">
        <v>0.075</v>
      </c>
      <c r="O6569" s="12" t="n">
        <v>87.23</v>
      </c>
      <c r="P6569" s="12" t="n">
        <v>207.7</v>
      </c>
      <c r="Q6569" s="12" t="n">
        <f aca="false">M6569*P6569*(1-N6569)</f>
        <v>1536.98</v>
      </c>
      <c r="R6569" s="12" t="n">
        <f aca="false">M6569*O6569</f>
        <v>697.84</v>
      </c>
      <c r="S6569" s="12" t="n">
        <f aca="false">Q6569-R6569</f>
        <v>839.14</v>
      </c>
      <c r="T6569" s="11" t="n">
        <f aca="false">IFERROR(S6569/Q6569,0)</f>
        <v>0.545966765995654</v>
      </c>
      <c r="U6569" s="13" t="n">
        <f aca="false">F6569-E6569</f>
        <v>3</v>
      </c>
      <c r="V6569" s="13" t="n">
        <f aca="false">G6569-F6569</f>
        <v>5</v>
      </c>
      <c r="W6569" s="13" t="n">
        <f aca="false">G6569-E6569</f>
        <v>8</v>
      </c>
      <c r="X6569" s="10" t="n">
        <f aca="false">YEAR(E6569)</f>
        <v>2020</v>
      </c>
      <c r="Y6569" s="0" t="str">
        <f aca="false">TEXT(E6569,"yyyy-mm")</f>
        <v>2020-07</v>
      </c>
      <c r="Z6569" s="0" t="str">
        <f aca="false">"Q"&amp;ROUNDUP(MONTH(E6569)/3,0)&amp;"-"&amp;YEAR(E6569)</f>
        <v>Q3-2020</v>
      </c>
    </row>
    <row r="6570" customFormat="false" ht="14.25" hidden="false" customHeight="false" outlineLevel="0" collapsed="false">
      <c r="A6570" s="0" t="s">
        <v>6612</v>
      </c>
      <c r="B6570" s="0" t="s">
        <v>34</v>
      </c>
      <c r="C6570" s="0" t="s">
        <v>79</v>
      </c>
      <c r="D6570" s="9" t="n">
        <v>43900</v>
      </c>
      <c r="E6570" s="9" t="n">
        <v>44029</v>
      </c>
      <c r="F6570" s="9" t="n">
        <v>44042</v>
      </c>
      <c r="G6570" s="9" t="n">
        <v>44052</v>
      </c>
      <c r="H6570" s="10" t="s">
        <v>36</v>
      </c>
      <c r="I6570" s="0" t="n">
        <v>10</v>
      </c>
      <c r="J6570" s="0" t="n">
        <v>31</v>
      </c>
      <c r="K6570" s="0" t="n">
        <v>85</v>
      </c>
      <c r="L6570" s="0" t="n">
        <v>1</v>
      </c>
      <c r="M6570" s="0" t="n">
        <v>6</v>
      </c>
      <c r="N6570" s="11" t="n">
        <v>0.05</v>
      </c>
      <c r="O6570" s="12" t="n">
        <v>347.86</v>
      </c>
      <c r="P6570" s="12" t="n">
        <v>790.6</v>
      </c>
      <c r="Q6570" s="12" t="n">
        <f aca="false">M6570*P6570*(1-N6570)</f>
        <v>4506.42</v>
      </c>
      <c r="R6570" s="12" t="n">
        <f aca="false">M6570*O6570</f>
        <v>2087.16</v>
      </c>
      <c r="S6570" s="12" t="n">
        <f aca="false">Q6570-R6570</f>
        <v>2419.26</v>
      </c>
      <c r="T6570" s="11" t="n">
        <f aca="false">IFERROR(S6570/Q6570,0)</f>
        <v>0.536847430998442</v>
      </c>
      <c r="U6570" s="13" t="n">
        <f aca="false">F6570-E6570</f>
        <v>13</v>
      </c>
      <c r="V6570" s="13" t="n">
        <f aca="false">G6570-F6570</f>
        <v>10</v>
      </c>
      <c r="W6570" s="13" t="n">
        <f aca="false">G6570-E6570</f>
        <v>23</v>
      </c>
      <c r="X6570" s="10" t="n">
        <f aca="false">YEAR(E6570)</f>
        <v>2020</v>
      </c>
      <c r="Y6570" s="0" t="str">
        <f aca="false">TEXT(E6570,"yyyy-mm")</f>
        <v>2020-07</v>
      </c>
      <c r="Z6570" s="0" t="str">
        <f aca="false">"Q"&amp;ROUNDUP(MONTH(E6570)/3,0)&amp;"-"&amp;YEAR(E6570)</f>
        <v>Q3-2020</v>
      </c>
    </row>
    <row r="6571" customFormat="false" ht="14.25" hidden="false" customHeight="false" outlineLevel="0" collapsed="false">
      <c r="A6571" s="0" t="s">
        <v>6613</v>
      </c>
      <c r="B6571" s="0" t="s">
        <v>43</v>
      </c>
      <c r="C6571" s="0" t="s">
        <v>58</v>
      </c>
      <c r="D6571" s="9" t="n">
        <v>43900</v>
      </c>
      <c r="E6571" s="9" t="n">
        <v>44029</v>
      </c>
      <c r="F6571" s="9" t="n">
        <v>44035</v>
      </c>
      <c r="G6571" s="9" t="n">
        <v>44039</v>
      </c>
      <c r="H6571" s="10" t="s">
        <v>36</v>
      </c>
      <c r="I6571" s="0" t="n">
        <v>26</v>
      </c>
      <c r="J6571" s="0" t="n">
        <v>49</v>
      </c>
      <c r="K6571" s="0" t="n">
        <v>364</v>
      </c>
      <c r="L6571" s="0" t="n">
        <v>41</v>
      </c>
      <c r="M6571" s="0" t="n">
        <v>2</v>
      </c>
      <c r="N6571" s="11" t="n">
        <v>0.05</v>
      </c>
      <c r="O6571" s="12" t="n">
        <v>2951.69</v>
      </c>
      <c r="P6571" s="12" t="n">
        <v>5366.7</v>
      </c>
      <c r="Q6571" s="12" t="n">
        <f aca="false">M6571*P6571*(1-N6571)</f>
        <v>10196.73</v>
      </c>
      <c r="R6571" s="12" t="n">
        <f aca="false">M6571*O6571</f>
        <v>5903.38</v>
      </c>
      <c r="S6571" s="12" t="n">
        <f aca="false">Q6571-R6571</f>
        <v>4293.35</v>
      </c>
      <c r="T6571" s="11" t="n">
        <f aca="false">IFERROR(S6571/Q6571,0)</f>
        <v>0.421051650872388</v>
      </c>
      <c r="U6571" s="13" t="n">
        <f aca="false">F6571-E6571</f>
        <v>6</v>
      </c>
      <c r="V6571" s="13" t="n">
        <f aca="false">G6571-F6571</f>
        <v>4</v>
      </c>
      <c r="W6571" s="13" t="n">
        <f aca="false">G6571-E6571</f>
        <v>10</v>
      </c>
      <c r="X6571" s="10" t="n">
        <f aca="false">YEAR(E6571)</f>
        <v>2020</v>
      </c>
      <c r="Y6571" s="0" t="str">
        <f aca="false">TEXT(E6571,"yyyy-mm")</f>
        <v>2020-07</v>
      </c>
      <c r="Z6571" s="0" t="str">
        <f aca="false">"Q"&amp;ROUNDUP(MONTH(E6571)/3,0)&amp;"-"&amp;YEAR(E6571)</f>
        <v>Q3-2020</v>
      </c>
    </row>
    <row r="6572" customFormat="false" ht="14.25" hidden="false" customHeight="false" outlineLevel="0" collapsed="false">
      <c r="A6572" s="0" t="s">
        <v>6614</v>
      </c>
      <c r="B6572" s="0" t="s">
        <v>34</v>
      </c>
      <c r="C6572" s="0" t="s">
        <v>35</v>
      </c>
      <c r="D6572" s="9" t="n">
        <v>43900</v>
      </c>
      <c r="E6572" s="9" t="n">
        <v>44029</v>
      </c>
      <c r="F6572" s="9" t="n">
        <v>44043</v>
      </c>
      <c r="G6572" s="9" t="n">
        <v>44046</v>
      </c>
      <c r="H6572" s="10" t="s">
        <v>36</v>
      </c>
      <c r="I6572" s="0" t="n">
        <v>7</v>
      </c>
      <c r="J6572" s="0" t="n">
        <v>23</v>
      </c>
      <c r="K6572" s="0" t="n">
        <v>220</v>
      </c>
      <c r="L6572" s="0" t="n">
        <v>47</v>
      </c>
      <c r="M6572" s="0" t="n">
        <v>4</v>
      </c>
      <c r="N6572" s="11" t="n">
        <v>0.05</v>
      </c>
      <c r="O6572" s="12" t="n">
        <v>458.28</v>
      </c>
      <c r="P6572" s="12" t="n">
        <v>1145.7</v>
      </c>
      <c r="Q6572" s="12" t="n">
        <f aca="false">M6572*P6572*(1-N6572)</f>
        <v>4353.66</v>
      </c>
      <c r="R6572" s="12" t="n">
        <f aca="false">M6572*O6572</f>
        <v>1833.12</v>
      </c>
      <c r="S6572" s="12" t="n">
        <f aca="false">Q6572-R6572</f>
        <v>2520.54</v>
      </c>
      <c r="T6572" s="11" t="n">
        <f aca="false">IFERROR(S6572/Q6572,0)</f>
        <v>0.578947368421053</v>
      </c>
      <c r="U6572" s="13" t="n">
        <f aca="false">F6572-E6572</f>
        <v>14</v>
      </c>
      <c r="V6572" s="13" t="n">
        <f aca="false">G6572-F6572</f>
        <v>3</v>
      </c>
      <c r="W6572" s="13" t="n">
        <f aca="false">G6572-E6572</f>
        <v>17</v>
      </c>
      <c r="X6572" s="10" t="n">
        <f aca="false">YEAR(E6572)</f>
        <v>2020</v>
      </c>
      <c r="Y6572" s="0" t="str">
        <f aca="false">TEXT(E6572,"yyyy-mm")</f>
        <v>2020-07</v>
      </c>
      <c r="Z6572" s="0" t="str">
        <f aca="false">"Q"&amp;ROUNDUP(MONTH(E6572)/3,0)&amp;"-"&amp;YEAR(E6572)</f>
        <v>Q3-2020</v>
      </c>
    </row>
    <row r="6573" customFormat="false" ht="14.25" hidden="false" customHeight="false" outlineLevel="0" collapsed="false">
      <c r="A6573" s="0" t="s">
        <v>6615</v>
      </c>
      <c r="B6573" s="0" t="s">
        <v>38</v>
      </c>
      <c r="C6573" s="0" t="s">
        <v>35</v>
      </c>
      <c r="D6573" s="9" t="n">
        <v>43900</v>
      </c>
      <c r="E6573" s="9" t="n">
        <v>44029</v>
      </c>
      <c r="F6573" s="9" t="n">
        <v>44033</v>
      </c>
      <c r="G6573" s="9" t="n">
        <v>44035</v>
      </c>
      <c r="H6573" s="10" t="s">
        <v>36</v>
      </c>
      <c r="I6573" s="0" t="n">
        <v>13</v>
      </c>
      <c r="J6573" s="0" t="n">
        <v>19</v>
      </c>
      <c r="K6573" s="0" t="n">
        <v>204</v>
      </c>
      <c r="L6573" s="0" t="n">
        <v>19</v>
      </c>
      <c r="M6573" s="0" t="n">
        <v>2</v>
      </c>
      <c r="N6573" s="11" t="n">
        <v>0.4</v>
      </c>
      <c r="O6573" s="12" t="n">
        <v>2403.16</v>
      </c>
      <c r="P6573" s="12" t="n">
        <v>3939.6</v>
      </c>
      <c r="Q6573" s="12" t="n">
        <f aca="false">M6573*P6573*(1-N6573)</f>
        <v>4727.52</v>
      </c>
      <c r="R6573" s="12" t="n">
        <f aca="false">M6573*O6573</f>
        <v>4806.32</v>
      </c>
      <c r="S6573" s="12" t="n">
        <f aca="false">Q6573-R6573</f>
        <v>-78.8000000000002</v>
      </c>
      <c r="T6573" s="11" t="n">
        <f aca="false">IFERROR(S6573/Q6573,0)</f>
        <v>-0.0166683588858429</v>
      </c>
      <c r="U6573" s="13" t="n">
        <f aca="false">F6573-E6573</f>
        <v>4</v>
      </c>
      <c r="V6573" s="13" t="n">
        <f aca="false">G6573-F6573</f>
        <v>2</v>
      </c>
      <c r="W6573" s="13" t="n">
        <f aca="false">G6573-E6573</f>
        <v>6</v>
      </c>
      <c r="X6573" s="10" t="n">
        <f aca="false">YEAR(E6573)</f>
        <v>2020</v>
      </c>
      <c r="Y6573" s="0" t="str">
        <f aca="false">TEXT(E6573,"yyyy-mm")</f>
        <v>2020-07</v>
      </c>
      <c r="Z6573" s="0" t="str">
        <f aca="false">"Q"&amp;ROUNDUP(MONTH(E6573)/3,0)&amp;"-"&amp;YEAR(E6573)</f>
        <v>Q3-2020</v>
      </c>
    </row>
    <row r="6574" customFormat="false" ht="14.25" hidden="false" customHeight="false" outlineLevel="0" collapsed="false">
      <c r="A6574" s="0" t="s">
        <v>6616</v>
      </c>
      <c r="B6574" s="0" t="s">
        <v>41</v>
      </c>
      <c r="C6574" s="0" t="s">
        <v>48</v>
      </c>
      <c r="D6574" s="9" t="n">
        <v>43900</v>
      </c>
      <c r="E6574" s="9" t="n">
        <v>44029</v>
      </c>
      <c r="F6574" s="9" t="n">
        <v>44046</v>
      </c>
      <c r="G6574" s="9" t="n">
        <v>44051</v>
      </c>
      <c r="H6574" s="10" t="s">
        <v>36</v>
      </c>
      <c r="I6574" s="0" t="n">
        <v>24</v>
      </c>
      <c r="J6574" s="0" t="n">
        <v>32</v>
      </c>
      <c r="K6574" s="0" t="n">
        <v>16</v>
      </c>
      <c r="L6574" s="0" t="n">
        <v>36</v>
      </c>
      <c r="M6574" s="0" t="n">
        <v>2</v>
      </c>
      <c r="N6574" s="11" t="n">
        <v>0.4</v>
      </c>
      <c r="O6574" s="12" t="n">
        <v>1637.75</v>
      </c>
      <c r="P6574" s="12" t="n">
        <v>2599.6</v>
      </c>
      <c r="Q6574" s="12" t="n">
        <f aca="false">M6574*P6574*(1-N6574)</f>
        <v>3119.52</v>
      </c>
      <c r="R6574" s="12" t="n">
        <f aca="false">M6574*O6574</f>
        <v>3275.5</v>
      </c>
      <c r="S6574" s="12" t="n">
        <f aca="false">Q6574-R6574</f>
        <v>-155.98</v>
      </c>
      <c r="T6574" s="11" t="n">
        <f aca="false">IFERROR(S6574/Q6574,0)</f>
        <v>-0.0500012822485511</v>
      </c>
      <c r="U6574" s="13" t="n">
        <f aca="false">F6574-E6574</f>
        <v>17</v>
      </c>
      <c r="V6574" s="13" t="n">
        <f aca="false">G6574-F6574</f>
        <v>5</v>
      </c>
      <c r="W6574" s="13" t="n">
        <f aca="false">G6574-E6574</f>
        <v>22</v>
      </c>
      <c r="X6574" s="10" t="n">
        <f aca="false">YEAR(E6574)</f>
        <v>2020</v>
      </c>
      <c r="Y6574" s="0" t="str">
        <f aca="false">TEXT(E6574,"yyyy-mm")</f>
        <v>2020-07</v>
      </c>
      <c r="Z6574" s="0" t="str">
        <f aca="false">"Q"&amp;ROUNDUP(MONTH(E6574)/3,0)&amp;"-"&amp;YEAR(E6574)</f>
        <v>Q3-2020</v>
      </c>
    </row>
    <row r="6575" customFormat="false" ht="14.25" hidden="false" customHeight="false" outlineLevel="0" collapsed="false">
      <c r="A6575" s="0" t="s">
        <v>6617</v>
      </c>
      <c r="B6575" s="0" t="s">
        <v>34</v>
      </c>
      <c r="C6575" s="0" t="s">
        <v>39</v>
      </c>
      <c r="D6575" s="9" t="n">
        <v>43900</v>
      </c>
      <c r="E6575" s="9" t="n">
        <v>44029</v>
      </c>
      <c r="F6575" s="9" t="n">
        <v>44054</v>
      </c>
      <c r="G6575" s="9" t="n">
        <v>44058</v>
      </c>
      <c r="H6575" s="10" t="s">
        <v>36</v>
      </c>
      <c r="I6575" s="0" t="n">
        <v>6</v>
      </c>
      <c r="J6575" s="0" t="n">
        <v>9</v>
      </c>
      <c r="K6575" s="0" t="n">
        <v>161</v>
      </c>
      <c r="L6575" s="0" t="n">
        <v>6</v>
      </c>
      <c r="M6575" s="0" t="n">
        <v>8</v>
      </c>
      <c r="N6575" s="11" t="n">
        <v>0.075</v>
      </c>
      <c r="O6575" s="12" t="n">
        <v>110.75</v>
      </c>
      <c r="P6575" s="12" t="n">
        <v>194.3</v>
      </c>
      <c r="Q6575" s="12" t="n">
        <f aca="false">M6575*P6575*(1-N6575)</f>
        <v>1437.82</v>
      </c>
      <c r="R6575" s="12" t="n">
        <f aca="false">M6575*O6575</f>
        <v>886</v>
      </c>
      <c r="S6575" s="12" t="n">
        <f aca="false">Q6575-R6575</f>
        <v>551.82</v>
      </c>
      <c r="T6575" s="11" t="n">
        <f aca="false">IFERROR(S6575/Q6575,0)</f>
        <v>0.383789347762585</v>
      </c>
      <c r="U6575" s="13" t="n">
        <f aca="false">F6575-E6575</f>
        <v>25</v>
      </c>
      <c r="V6575" s="13" t="n">
        <f aca="false">G6575-F6575</f>
        <v>4</v>
      </c>
      <c r="W6575" s="13" t="n">
        <f aca="false">G6575-E6575</f>
        <v>29</v>
      </c>
      <c r="X6575" s="10" t="n">
        <f aca="false">YEAR(E6575)</f>
        <v>2020</v>
      </c>
      <c r="Y6575" s="0" t="str">
        <f aca="false">TEXT(E6575,"yyyy-mm")</f>
        <v>2020-07</v>
      </c>
      <c r="Z6575" s="0" t="str">
        <f aca="false">"Q"&amp;ROUNDUP(MONTH(E6575)/3,0)&amp;"-"&amp;YEAR(E6575)</f>
        <v>Q3-2020</v>
      </c>
    </row>
    <row r="6576" customFormat="false" ht="14.25" hidden="false" customHeight="false" outlineLevel="0" collapsed="false">
      <c r="A6576" s="0" t="s">
        <v>6618</v>
      </c>
      <c r="B6576" s="0" t="s">
        <v>34</v>
      </c>
      <c r="C6576" s="0" t="s">
        <v>46</v>
      </c>
      <c r="D6576" s="9" t="n">
        <v>43900</v>
      </c>
      <c r="E6576" s="9" t="n">
        <v>44030</v>
      </c>
      <c r="F6576" s="9" t="n">
        <v>44058</v>
      </c>
      <c r="G6576" s="9" t="n">
        <v>44059</v>
      </c>
      <c r="H6576" s="10" t="s">
        <v>36</v>
      </c>
      <c r="I6576" s="0" t="n">
        <v>11</v>
      </c>
      <c r="J6576" s="0" t="n">
        <v>18</v>
      </c>
      <c r="K6576" s="0" t="n">
        <v>317</v>
      </c>
      <c r="L6576" s="0" t="n">
        <v>8</v>
      </c>
      <c r="M6576" s="0" t="n">
        <v>3</v>
      </c>
      <c r="N6576" s="11" t="n">
        <v>0.05</v>
      </c>
      <c r="O6576" s="12" t="n">
        <v>505.45</v>
      </c>
      <c r="P6576" s="12" t="n">
        <v>1098.8</v>
      </c>
      <c r="Q6576" s="12" t="n">
        <f aca="false">M6576*P6576*(1-N6576)</f>
        <v>3131.58</v>
      </c>
      <c r="R6576" s="12" t="n">
        <f aca="false">M6576*O6576</f>
        <v>1516.35</v>
      </c>
      <c r="S6576" s="12" t="n">
        <f aca="false">Q6576-R6576</f>
        <v>1615.23</v>
      </c>
      <c r="T6576" s="11" t="n">
        <f aca="false">IFERROR(S6576/Q6576,0)</f>
        <v>0.515787557718468</v>
      </c>
      <c r="U6576" s="13" t="n">
        <f aca="false">F6576-E6576</f>
        <v>28</v>
      </c>
      <c r="V6576" s="13" t="n">
        <f aca="false">G6576-F6576</f>
        <v>1</v>
      </c>
      <c r="W6576" s="13" t="n">
        <f aca="false">G6576-E6576</f>
        <v>29</v>
      </c>
      <c r="X6576" s="10" t="n">
        <f aca="false">YEAR(E6576)</f>
        <v>2020</v>
      </c>
      <c r="Y6576" s="0" t="str">
        <f aca="false">TEXT(E6576,"yyyy-mm")</f>
        <v>2020-07</v>
      </c>
      <c r="Z6576" s="0" t="str">
        <f aca="false">"Q"&amp;ROUNDUP(MONTH(E6576)/3,0)&amp;"-"&amp;YEAR(E6576)</f>
        <v>Q3-2020</v>
      </c>
    </row>
    <row r="6577" customFormat="false" ht="14.25" hidden="false" customHeight="false" outlineLevel="0" collapsed="false">
      <c r="A6577" s="0" t="s">
        <v>6619</v>
      </c>
      <c r="B6577" s="0" t="s">
        <v>34</v>
      </c>
      <c r="C6577" s="0" t="s">
        <v>79</v>
      </c>
      <c r="D6577" s="9" t="n">
        <v>43900</v>
      </c>
      <c r="E6577" s="9" t="n">
        <v>44030</v>
      </c>
      <c r="F6577" s="9" t="n">
        <v>44050</v>
      </c>
      <c r="G6577" s="9" t="n">
        <v>44056</v>
      </c>
      <c r="H6577" s="10" t="s">
        <v>36</v>
      </c>
      <c r="I6577" s="0" t="n">
        <v>9</v>
      </c>
      <c r="J6577" s="0" t="n">
        <v>14</v>
      </c>
      <c r="K6577" s="0" t="n">
        <v>73</v>
      </c>
      <c r="L6577" s="0" t="n">
        <v>13</v>
      </c>
      <c r="M6577" s="0" t="n">
        <v>1</v>
      </c>
      <c r="N6577" s="11" t="n">
        <v>0.075</v>
      </c>
      <c r="O6577" s="12" t="n">
        <v>655.26</v>
      </c>
      <c r="P6577" s="12" t="n">
        <v>1092.1</v>
      </c>
      <c r="Q6577" s="12" t="n">
        <f aca="false">M6577*P6577*(1-N6577)</f>
        <v>1010.1925</v>
      </c>
      <c r="R6577" s="12" t="n">
        <f aca="false">M6577*O6577</f>
        <v>655.26</v>
      </c>
      <c r="S6577" s="12" t="n">
        <f aca="false">Q6577-R6577</f>
        <v>354.9325</v>
      </c>
      <c r="T6577" s="11" t="n">
        <f aca="false">IFERROR(S6577/Q6577,0)</f>
        <v>0.351351351351351</v>
      </c>
      <c r="U6577" s="13" t="n">
        <f aca="false">F6577-E6577</f>
        <v>20</v>
      </c>
      <c r="V6577" s="13" t="n">
        <f aca="false">G6577-F6577</f>
        <v>6</v>
      </c>
      <c r="W6577" s="13" t="n">
        <f aca="false">G6577-E6577</f>
        <v>26</v>
      </c>
      <c r="X6577" s="10" t="n">
        <f aca="false">YEAR(E6577)</f>
        <v>2020</v>
      </c>
      <c r="Y6577" s="0" t="str">
        <f aca="false">TEXT(E6577,"yyyy-mm")</f>
        <v>2020-07</v>
      </c>
      <c r="Z6577" s="0" t="str">
        <f aca="false">"Q"&amp;ROUNDUP(MONTH(E6577)/3,0)&amp;"-"&amp;YEAR(E6577)</f>
        <v>Q3-2020</v>
      </c>
    </row>
    <row r="6578" customFormat="false" ht="14.25" hidden="false" customHeight="false" outlineLevel="0" collapsed="false">
      <c r="A6578" s="0" t="s">
        <v>6620</v>
      </c>
      <c r="B6578" s="0" t="s">
        <v>41</v>
      </c>
      <c r="C6578" s="0" t="s">
        <v>48</v>
      </c>
      <c r="D6578" s="9" t="n">
        <v>43900</v>
      </c>
      <c r="E6578" s="9" t="n">
        <v>44030</v>
      </c>
      <c r="F6578" s="9" t="n">
        <v>44033</v>
      </c>
      <c r="G6578" s="9" t="n">
        <v>44042</v>
      </c>
      <c r="H6578" s="10" t="s">
        <v>36</v>
      </c>
      <c r="I6578" s="0" t="n">
        <v>21</v>
      </c>
      <c r="J6578" s="0" t="n">
        <v>18</v>
      </c>
      <c r="K6578" s="0" t="n">
        <v>18</v>
      </c>
      <c r="L6578" s="0" t="n">
        <v>7</v>
      </c>
      <c r="M6578" s="0" t="n">
        <v>5</v>
      </c>
      <c r="N6578" s="11" t="n">
        <v>0.1</v>
      </c>
      <c r="O6578" s="12" t="n">
        <v>699.41</v>
      </c>
      <c r="P6578" s="12" t="n">
        <v>958.1</v>
      </c>
      <c r="Q6578" s="12" t="n">
        <f aca="false">M6578*P6578*(1-N6578)</f>
        <v>4311.45</v>
      </c>
      <c r="R6578" s="12" t="n">
        <f aca="false">M6578*O6578</f>
        <v>3497.05</v>
      </c>
      <c r="S6578" s="12" t="n">
        <f aca="false">Q6578-R6578</f>
        <v>814.4</v>
      </c>
      <c r="T6578" s="11" t="n">
        <f aca="false">IFERROR(S6578/Q6578,0)</f>
        <v>0.188892367996846</v>
      </c>
      <c r="U6578" s="13" t="n">
        <f aca="false">F6578-E6578</f>
        <v>3</v>
      </c>
      <c r="V6578" s="13" t="n">
        <f aca="false">G6578-F6578</f>
        <v>9</v>
      </c>
      <c r="W6578" s="13" t="n">
        <f aca="false">G6578-E6578</f>
        <v>12</v>
      </c>
      <c r="X6578" s="10" t="n">
        <f aca="false">YEAR(E6578)</f>
        <v>2020</v>
      </c>
      <c r="Y6578" s="0" t="str">
        <f aca="false">TEXT(E6578,"yyyy-mm")</f>
        <v>2020-07</v>
      </c>
      <c r="Z6578" s="0" t="str">
        <f aca="false">"Q"&amp;ROUNDUP(MONTH(E6578)/3,0)&amp;"-"&amp;YEAR(E6578)</f>
        <v>Q3-2020</v>
      </c>
    </row>
    <row r="6579" customFormat="false" ht="14.25" hidden="false" customHeight="false" outlineLevel="0" collapsed="false">
      <c r="A6579" s="0" t="s">
        <v>6621</v>
      </c>
      <c r="B6579" s="0" t="s">
        <v>34</v>
      </c>
      <c r="C6579" s="0" t="s">
        <v>46</v>
      </c>
      <c r="D6579" s="9" t="n">
        <v>43900</v>
      </c>
      <c r="E6579" s="9" t="n">
        <v>44030</v>
      </c>
      <c r="F6579" s="9" t="n">
        <v>44050</v>
      </c>
      <c r="G6579" s="9" t="n">
        <v>44052</v>
      </c>
      <c r="H6579" s="10" t="s">
        <v>36</v>
      </c>
      <c r="I6579" s="0" t="n">
        <v>9</v>
      </c>
      <c r="J6579" s="0" t="n">
        <v>4</v>
      </c>
      <c r="K6579" s="0" t="n">
        <v>322</v>
      </c>
      <c r="L6579" s="0" t="n">
        <v>13</v>
      </c>
      <c r="M6579" s="0" t="n">
        <v>7</v>
      </c>
      <c r="N6579" s="11" t="n">
        <v>0.05</v>
      </c>
      <c r="O6579" s="12" t="n">
        <v>1286.4</v>
      </c>
      <c r="P6579" s="12" t="n">
        <v>2010</v>
      </c>
      <c r="Q6579" s="12" t="n">
        <f aca="false">M6579*P6579*(1-N6579)</f>
        <v>13366.5</v>
      </c>
      <c r="R6579" s="12" t="n">
        <f aca="false">M6579*O6579</f>
        <v>9004.8</v>
      </c>
      <c r="S6579" s="12" t="n">
        <f aca="false">Q6579-R6579</f>
        <v>4361.7</v>
      </c>
      <c r="T6579" s="11" t="n">
        <f aca="false">IFERROR(S6579/Q6579,0)</f>
        <v>0.326315789473684</v>
      </c>
      <c r="U6579" s="13" t="n">
        <f aca="false">F6579-E6579</f>
        <v>20</v>
      </c>
      <c r="V6579" s="13" t="n">
        <f aca="false">G6579-F6579</f>
        <v>2</v>
      </c>
      <c r="W6579" s="13" t="n">
        <f aca="false">G6579-E6579</f>
        <v>22</v>
      </c>
      <c r="X6579" s="10" t="n">
        <f aca="false">YEAR(E6579)</f>
        <v>2020</v>
      </c>
      <c r="Y6579" s="0" t="str">
        <f aca="false">TEXT(E6579,"yyyy-mm")</f>
        <v>2020-07</v>
      </c>
      <c r="Z6579" s="0" t="str">
        <f aca="false">"Q"&amp;ROUNDUP(MONTH(E6579)/3,0)&amp;"-"&amp;YEAR(E6579)</f>
        <v>Q3-2020</v>
      </c>
    </row>
    <row r="6580" customFormat="false" ht="14.25" hidden="false" customHeight="false" outlineLevel="0" collapsed="false">
      <c r="A6580" s="0" t="s">
        <v>6622</v>
      </c>
      <c r="B6580" s="0" t="s">
        <v>34</v>
      </c>
      <c r="C6580" s="0" t="s">
        <v>39</v>
      </c>
      <c r="D6580" s="9" t="n">
        <v>43900</v>
      </c>
      <c r="E6580" s="9" t="n">
        <v>44030</v>
      </c>
      <c r="F6580" s="9" t="n">
        <v>44043</v>
      </c>
      <c r="G6580" s="9" t="n">
        <v>44050</v>
      </c>
      <c r="H6580" s="10" t="s">
        <v>36</v>
      </c>
      <c r="I6580" s="0" t="n">
        <v>2</v>
      </c>
      <c r="J6580" s="0" t="n">
        <v>34</v>
      </c>
      <c r="K6580" s="0" t="n">
        <v>167</v>
      </c>
      <c r="L6580" s="0" t="n">
        <v>3</v>
      </c>
      <c r="M6580" s="0" t="n">
        <v>4</v>
      </c>
      <c r="N6580" s="11" t="n">
        <v>0.1</v>
      </c>
      <c r="O6580" s="12" t="n">
        <v>1234.94</v>
      </c>
      <c r="P6580" s="12" t="n">
        <v>1929.6</v>
      </c>
      <c r="Q6580" s="12" t="n">
        <f aca="false">M6580*P6580*(1-N6580)</f>
        <v>6946.56</v>
      </c>
      <c r="R6580" s="12" t="n">
        <f aca="false">M6580*O6580</f>
        <v>4939.76</v>
      </c>
      <c r="S6580" s="12" t="n">
        <f aca="false">Q6580-R6580</f>
        <v>2006.8</v>
      </c>
      <c r="T6580" s="11" t="n">
        <f aca="false">IFERROR(S6580/Q6580,0)</f>
        <v>0.288891192187212</v>
      </c>
      <c r="U6580" s="13" t="n">
        <f aca="false">F6580-E6580</f>
        <v>13</v>
      </c>
      <c r="V6580" s="13" t="n">
        <f aca="false">G6580-F6580</f>
        <v>7</v>
      </c>
      <c r="W6580" s="13" t="n">
        <f aca="false">G6580-E6580</f>
        <v>20</v>
      </c>
      <c r="X6580" s="10" t="n">
        <f aca="false">YEAR(E6580)</f>
        <v>2020</v>
      </c>
      <c r="Y6580" s="0" t="str">
        <f aca="false">TEXT(E6580,"yyyy-mm")</f>
        <v>2020-07</v>
      </c>
      <c r="Z6580" s="0" t="str">
        <f aca="false">"Q"&amp;ROUNDUP(MONTH(E6580)/3,0)&amp;"-"&amp;YEAR(E6580)</f>
        <v>Q3-2020</v>
      </c>
    </row>
    <row r="6581" customFormat="false" ht="14.25" hidden="false" customHeight="false" outlineLevel="0" collapsed="false">
      <c r="A6581" s="0" t="s">
        <v>6623</v>
      </c>
      <c r="B6581" s="0" t="s">
        <v>38</v>
      </c>
      <c r="C6581" s="0" t="s">
        <v>58</v>
      </c>
      <c r="D6581" s="9" t="n">
        <v>43900</v>
      </c>
      <c r="E6581" s="9" t="n">
        <v>44030</v>
      </c>
      <c r="F6581" s="9" t="n">
        <v>44043</v>
      </c>
      <c r="G6581" s="9" t="n">
        <v>44046</v>
      </c>
      <c r="H6581" s="10" t="s">
        <v>36</v>
      </c>
      <c r="I6581" s="0" t="n">
        <v>20</v>
      </c>
      <c r="J6581" s="0" t="n">
        <v>29</v>
      </c>
      <c r="K6581" s="0" t="n">
        <v>353</v>
      </c>
      <c r="L6581" s="0" t="n">
        <v>38</v>
      </c>
      <c r="M6581" s="0" t="n">
        <v>8</v>
      </c>
      <c r="N6581" s="11" t="n">
        <v>0.15</v>
      </c>
      <c r="O6581" s="12" t="n">
        <v>312.35</v>
      </c>
      <c r="P6581" s="12" t="n">
        <v>743.7</v>
      </c>
      <c r="Q6581" s="12" t="n">
        <f aca="false">M6581*P6581*(1-N6581)</f>
        <v>5057.16</v>
      </c>
      <c r="R6581" s="12" t="n">
        <f aca="false">M6581*O6581</f>
        <v>2498.8</v>
      </c>
      <c r="S6581" s="12" t="n">
        <f aca="false">Q6581-R6581</f>
        <v>2558.36</v>
      </c>
      <c r="T6581" s="11" t="n">
        <f aca="false">IFERROR(S6581/Q6581,0)</f>
        <v>0.505888680603343</v>
      </c>
      <c r="U6581" s="13" t="n">
        <f aca="false">F6581-E6581</f>
        <v>13</v>
      </c>
      <c r="V6581" s="13" t="n">
        <f aca="false">G6581-F6581</f>
        <v>3</v>
      </c>
      <c r="W6581" s="13" t="n">
        <f aca="false">G6581-E6581</f>
        <v>16</v>
      </c>
      <c r="X6581" s="10" t="n">
        <f aca="false">YEAR(E6581)</f>
        <v>2020</v>
      </c>
      <c r="Y6581" s="0" t="str">
        <f aca="false">TEXT(E6581,"yyyy-mm")</f>
        <v>2020-07</v>
      </c>
      <c r="Z6581" s="0" t="str">
        <f aca="false">"Q"&amp;ROUNDUP(MONTH(E6581)/3,0)&amp;"-"&amp;YEAR(E6581)</f>
        <v>Q3-2020</v>
      </c>
    </row>
    <row r="6582" customFormat="false" ht="14.25" hidden="false" customHeight="false" outlineLevel="0" collapsed="false">
      <c r="A6582" s="0" t="s">
        <v>6624</v>
      </c>
      <c r="B6582" s="0" t="s">
        <v>38</v>
      </c>
      <c r="C6582" s="0" t="s">
        <v>39</v>
      </c>
      <c r="D6582" s="9" t="n">
        <v>43900</v>
      </c>
      <c r="E6582" s="9" t="n">
        <v>44030</v>
      </c>
      <c r="F6582" s="9" t="n">
        <v>44035</v>
      </c>
      <c r="G6582" s="9" t="n">
        <v>44040</v>
      </c>
      <c r="H6582" s="10" t="s">
        <v>36</v>
      </c>
      <c r="I6582" s="0" t="n">
        <v>16</v>
      </c>
      <c r="J6582" s="0" t="n">
        <v>46</v>
      </c>
      <c r="K6582" s="0" t="n">
        <v>148</v>
      </c>
      <c r="L6582" s="0" t="n">
        <v>9</v>
      </c>
      <c r="M6582" s="0" t="n">
        <v>5</v>
      </c>
      <c r="N6582" s="11" t="n">
        <v>0.2</v>
      </c>
      <c r="O6582" s="12" t="n">
        <v>4754.32</v>
      </c>
      <c r="P6582" s="12" t="n">
        <v>5942.9</v>
      </c>
      <c r="Q6582" s="12" t="n">
        <f aca="false">M6582*P6582*(1-N6582)</f>
        <v>23771.6</v>
      </c>
      <c r="R6582" s="12" t="n">
        <f aca="false">M6582*O6582</f>
        <v>23771.6</v>
      </c>
      <c r="S6582" s="12" t="n">
        <f aca="false">Q6582-R6582</f>
        <v>0</v>
      </c>
      <c r="T6582" s="11" t="n">
        <f aca="false">IFERROR(S6582/Q6582,0)</f>
        <v>0</v>
      </c>
      <c r="U6582" s="13" t="n">
        <f aca="false">F6582-E6582</f>
        <v>5</v>
      </c>
      <c r="V6582" s="13" t="n">
        <f aca="false">G6582-F6582</f>
        <v>5</v>
      </c>
      <c r="W6582" s="13" t="n">
        <f aca="false">G6582-E6582</f>
        <v>10</v>
      </c>
      <c r="X6582" s="10" t="n">
        <f aca="false">YEAR(E6582)</f>
        <v>2020</v>
      </c>
      <c r="Y6582" s="0" t="str">
        <f aca="false">TEXT(E6582,"yyyy-mm")</f>
        <v>2020-07</v>
      </c>
      <c r="Z6582" s="0" t="str">
        <f aca="false">"Q"&amp;ROUNDUP(MONTH(E6582)/3,0)&amp;"-"&amp;YEAR(E6582)</f>
        <v>Q3-2020</v>
      </c>
    </row>
    <row r="6583" customFormat="false" ht="14.25" hidden="false" customHeight="false" outlineLevel="0" collapsed="false">
      <c r="A6583" s="0" t="s">
        <v>6625</v>
      </c>
      <c r="B6583" s="0" t="s">
        <v>34</v>
      </c>
      <c r="C6583" s="0" t="s">
        <v>48</v>
      </c>
      <c r="D6583" s="9" t="n">
        <v>43900</v>
      </c>
      <c r="E6583" s="9" t="n">
        <v>44030</v>
      </c>
      <c r="F6583" s="9" t="n">
        <v>44042</v>
      </c>
      <c r="G6583" s="9" t="n">
        <v>44048</v>
      </c>
      <c r="H6583" s="10" t="s">
        <v>36</v>
      </c>
      <c r="I6583" s="0" t="n">
        <v>7</v>
      </c>
      <c r="J6583" s="0" t="n">
        <v>7</v>
      </c>
      <c r="K6583" s="0" t="n">
        <v>50</v>
      </c>
      <c r="L6583" s="0" t="n">
        <v>17</v>
      </c>
      <c r="M6583" s="0" t="n">
        <v>6</v>
      </c>
      <c r="N6583" s="11" t="n">
        <v>0.05</v>
      </c>
      <c r="O6583" s="12" t="n">
        <v>2198.94</v>
      </c>
      <c r="P6583" s="12" t="n">
        <v>3664.9</v>
      </c>
      <c r="Q6583" s="12" t="n">
        <f aca="false">M6583*P6583*(1-N6583)</f>
        <v>20889.93</v>
      </c>
      <c r="R6583" s="12" t="n">
        <f aca="false">M6583*O6583</f>
        <v>13193.64</v>
      </c>
      <c r="S6583" s="12" t="n">
        <f aca="false">Q6583-R6583</f>
        <v>7696.29</v>
      </c>
      <c r="T6583" s="11" t="n">
        <f aca="false">IFERROR(S6583/Q6583,0)</f>
        <v>0.368421052631579</v>
      </c>
      <c r="U6583" s="13" t="n">
        <f aca="false">F6583-E6583</f>
        <v>12</v>
      </c>
      <c r="V6583" s="13" t="n">
        <f aca="false">G6583-F6583</f>
        <v>6</v>
      </c>
      <c r="W6583" s="13" t="n">
        <f aca="false">G6583-E6583</f>
        <v>18</v>
      </c>
      <c r="X6583" s="10" t="n">
        <f aca="false">YEAR(E6583)</f>
        <v>2020</v>
      </c>
      <c r="Y6583" s="0" t="str">
        <f aca="false">TEXT(E6583,"yyyy-mm")</f>
        <v>2020-07</v>
      </c>
      <c r="Z6583" s="0" t="str">
        <f aca="false">"Q"&amp;ROUNDUP(MONTH(E6583)/3,0)&amp;"-"&amp;YEAR(E6583)</f>
        <v>Q3-2020</v>
      </c>
    </row>
    <row r="6584" customFormat="false" ht="14.25" hidden="false" customHeight="false" outlineLevel="0" collapsed="false">
      <c r="A6584" s="0" t="s">
        <v>6626</v>
      </c>
      <c r="B6584" s="0" t="s">
        <v>38</v>
      </c>
      <c r="C6584" s="0" t="s">
        <v>58</v>
      </c>
      <c r="D6584" s="9" t="n">
        <v>43900</v>
      </c>
      <c r="E6584" s="9" t="n">
        <v>44030</v>
      </c>
      <c r="F6584" s="9" t="n">
        <v>44050</v>
      </c>
      <c r="G6584" s="9" t="n">
        <v>44053</v>
      </c>
      <c r="H6584" s="10" t="s">
        <v>36</v>
      </c>
      <c r="I6584" s="0" t="n">
        <v>13</v>
      </c>
      <c r="J6584" s="0" t="n">
        <v>26</v>
      </c>
      <c r="K6584" s="0" t="n">
        <v>346</v>
      </c>
      <c r="L6584" s="0" t="n">
        <v>19</v>
      </c>
      <c r="M6584" s="0" t="n">
        <v>3</v>
      </c>
      <c r="N6584" s="11" t="n">
        <v>0.075</v>
      </c>
      <c r="O6584" s="12" t="n">
        <v>3219.82</v>
      </c>
      <c r="P6584" s="12" t="n">
        <v>3879.3</v>
      </c>
      <c r="Q6584" s="12" t="n">
        <f aca="false">M6584*P6584*(1-N6584)</f>
        <v>10765.0575</v>
      </c>
      <c r="R6584" s="12" t="n">
        <f aca="false">M6584*O6584</f>
        <v>9659.46</v>
      </c>
      <c r="S6584" s="12" t="n">
        <f aca="false">Q6584-R6584</f>
        <v>1105.5975</v>
      </c>
      <c r="T6584" s="11" t="n">
        <f aca="false">IFERROR(S6584/Q6584,0)</f>
        <v>0.102702424023281</v>
      </c>
      <c r="U6584" s="13" t="n">
        <f aca="false">F6584-E6584</f>
        <v>20</v>
      </c>
      <c r="V6584" s="13" t="n">
        <f aca="false">G6584-F6584</f>
        <v>3</v>
      </c>
      <c r="W6584" s="13" t="n">
        <f aca="false">G6584-E6584</f>
        <v>23</v>
      </c>
      <c r="X6584" s="10" t="n">
        <f aca="false">YEAR(E6584)</f>
        <v>2020</v>
      </c>
      <c r="Y6584" s="0" t="str">
        <f aca="false">TEXT(E6584,"yyyy-mm")</f>
        <v>2020-07</v>
      </c>
      <c r="Z6584" s="0" t="str">
        <f aca="false">"Q"&amp;ROUNDUP(MONTH(E6584)/3,0)&amp;"-"&amp;YEAR(E6584)</f>
        <v>Q3-2020</v>
      </c>
    </row>
    <row r="6585" customFormat="false" ht="14.25" hidden="false" customHeight="false" outlineLevel="0" collapsed="false">
      <c r="A6585" s="0" t="s">
        <v>6627</v>
      </c>
      <c r="B6585" s="0" t="s">
        <v>34</v>
      </c>
      <c r="C6585" s="0" t="s">
        <v>58</v>
      </c>
      <c r="D6585" s="9" t="n">
        <v>43900</v>
      </c>
      <c r="E6585" s="9" t="n">
        <v>44030</v>
      </c>
      <c r="F6585" s="9" t="n">
        <v>44056</v>
      </c>
      <c r="G6585" s="9" t="n">
        <v>44061</v>
      </c>
      <c r="H6585" s="10" t="s">
        <v>36</v>
      </c>
      <c r="I6585" s="0" t="n">
        <v>5</v>
      </c>
      <c r="J6585" s="0" t="n">
        <v>12</v>
      </c>
      <c r="K6585" s="0" t="n">
        <v>347</v>
      </c>
      <c r="L6585" s="0" t="n">
        <v>14</v>
      </c>
      <c r="M6585" s="0" t="n">
        <v>8</v>
      </c>
      <c r="N6585" s="11" t="n">
        <v>0.4</v>
      </c>
      <c r="O6585" s="12" t="n">
        <v>720.38</v>
      </c>
      <c r="P6585" s="12" t="n">
        <v>1125.6</v>
      </c>
      <c r="Q6585" s="12" t="n">
        <f aca="false">M6585*P6585*(1-N6585)</f>
        <v>5402.88</v>
      </c>
      <c r="R6585" s="12" t="n">
        <f aca="false">M6585*O6585</f>
        <v>5763.04</v>
      </c>
      <c r="S6585" s="12" t="n">
        <f aca="false">Q6585-R6585</f>
        <v>-360.160000000001</v>
      </c>
      <c r="T6585" s="11" t="n">
        <f aca="false">IFERROR(S6585/Q6585,0)</f>
        <v>-0.06666074389955</v>
      </c>
      <c r="U6585" s="13" t="n">
        <f aca="false">F6585-E6585</f>
        <v>26</v>
      </c>
      <c r="V6585" s="13" t="n">
        <f aca="false">G6585-F6585</f>
        <v>5</v>
      </c>
      <c r="W6585" s="13" t="n">
        <f aca="false">G6585-E6585</f>
        <v>31</v>
      </c>
      <c r="X6585" s="10" t="n">
        <f aca="false">YEAR(E6585)</f>
        <v>2020</v>
      </c>
      <c r="Y6585" s="0" t="str">
        <f aca="false">TEXT(E6585,"yyyy-mm")</f>
        <v>2020-07</v>
      </c>
      <c r="Z6585" s="0" t="str">
        <f aca="false">"Q"&amp;ROUNDUP(MONTH(E6585)/3,0)&amp;"-"&amp;YEAR(E6585)</f>
        <v>Q3-2020</v>
      </c>
    </row>
    <row r="6586" customFormat="false" ht="14.25" hidden="false" customHeight="false" outlineLevel="0" collapsed="false">
      <c r="A6586" s="0" t="s">
        <v>6628</v>
      </c>
      <c r="B6586" s="0" t="s">
        <v>34</v>
      </c>
      <c r="C6586" s="0" t="s">
        <v>39</v>
      </c>
      <c r="D6586" s="9" t="n">
        <v>43900</v>
      </c>
      <c r="E6586" s="9" t="n">
        <v>44030</v>
      </c>
      <c r="F6586" s="9" t="n">
        <v>44054</v>
      </c>
      <c r="G6586" s="9" t="n">
        <v>44057</v>
      </c>
      <c r="H6586" s="10" t="s">
        <v>36</v>
      </c>
      <c r="I6586" s="0" t="n">
        <v>11</v>
      </c>
      <c r="J6586" s="0" t="n">
        <v>33</v>
      </c>
      <c r="K6586" s="0" t="n">
        <v>132</v>
      </c>
      <c r="L6586" s="0" t="n">
        <v>20</v>
      </c>
      <c r="M6586" s="0" t="n">
        <v>7</v>
      </c>
      <c r="N6586" s="11" t="n">
        <v>0.1</v>
      </c>
      <c r="O6586" s="12" t="n">
        <v>1171.43</v>
      </c>
      <c r="P6586" s="12" t="n">
        <v>1889.4</v>
      </c>
      <c r="Q6586" s="12" t="n">
        <f aca="false">M6586*P6586*(1-N6586)</f>
        <v>11903.22</v>
      </c>
      <c r="R6586" s="12" t="n">
        <f aca="false">M6586*O6586</f>
        <v>8200.01</v>
      </c>
      <c r="S6586" s="12" t="n">
        <f aca="false">Q6586-R6586</f>
        <v>3703.21</v>
      </c>
      <c r="T6586" s="11" t="n">
        <f aca="false">IFERROR(S6586/Q6586,0)</f>
        <v>0.311109934958776</v>
      </c>
      <c r="U6586" s="13" t="n">
        <f aca="false">F6586-E6586</f>
        <v>24</v>
      </c>
      <c r="V6586" s="13" t="n">
        <f aca="false">G6586-F6586</f>
        <v>3</v>
      </c>
      <c r="W6586" s="13" t="n">
        <f aca="false">G6586-E6586</f>
        <v>27</v>
      </c>
      <c r="X6586" s="10" t="n">
        <f aca="false">YEAR(E6586)</f>
        <v>2020</v>
      </c>
      <c r="Y6586" s="0" t="str">
        <f aca="false">TEXT(E6586,"yyyy-mm")</f>
        <v>2020-07</v>
      </c>
      <c r="Z6586" s="0" t="str">
        <f aca="false">"Q"&amp;ROUNDUP(MONTH(E6586)/3,0)&amp;"-"&amp;YEAR(E6586)</f>
        <v>Q3-2020</v>
      </c>
    </row>
    <row r="6587" customFormat="false" ht="14.25" hidden="false" customHeight="false" outlineLevel="0" collapsed="false">
      <c r="A6587" s="0" t="s">
        <v>6629</v>
      </c>
      <c r="B6587" s="0" t="s">
        <v>34</v>
      </c>
      <c r="C6587" s="0" t="s">
        <v>46</v>
      </c>
      <c r="D6587" s="9" t="n">
        <v>43900</v>
      </c>
      <c r="E6587" s="9" t="n">
        <v>44030</v>
      </c>
      <c r="F6587" s="9" t="n">
        <v>44033</v>
      </c>
      <c r="G6587" s="9" t="n">
        <v>44043</v>
      </c>
      <c r="H6587" s="10" t="s">
        <v>36</v>
      </c>
      <c r="I6587" s="0" t="n">
        <v>7</v>
      </c>
      <c r="J6587" s="0" t="n">
        <v>9</v>
      </c>
      <c r="K6587" s="0" t="n">
        <v>290</v>
      </c>
      <c r="L6587" s="0" t="n">
        <v>40</v>
      </c>
      <c r="M6587" s="0" t="n">
        <v>8</v>
      </c>
      <c r="N6587" s="11" t="n">
        <v>0.05</v>
      </c>
      <c r="O6587" s="12" t="n">
        <v>1221.01</v>
      </c>
      <c r="P6587" s="12" t="n">
        <v>1822.4</v>
      </c>
      <c r="Q6587" s="12" t="n">
        <f aca="false">M6587*P6587*(1-N6587)</f>
        <v>13850.24</v>
      </c>
      <c r="R6587" s="12" t="n">
        <f aca="false">M6587*O6587</f>
        <v>9768.08</v>
      </c>
      <c r="S6587" s="12" t="n">
        <f aca="false">Q6587-R6587</f>
        <v>4082.16</v>
      </c>
      <c r="T6587" s="11" t="n">
        <f aca="false">IFERROR(S6587/Q6587,0)</f>
        <v>0.294735686890624</v>
      </c>
      <c r="U6587" s="13" t="n">
        <f aca="false">F6587-E6587</f>
        <v>3</v>
      </c>
      <c r="V6587" s="13" t="n">
        <f aca="false">G6587-F6587</f>
        <v>10</v>
      </c>
      <c r="W6587" s="13" t="n">
        <f aca="false">G6587-E6587</f>
        <v>13</v>
      </c>
      <c r="X6587" s="10" t="n">
        <f aca="false">YEAR(E6587)</f>
        <v>2020</v>
      </c>
      <c r="Y6587" s="0" t="str">
        <f aca="false">TEXT(E6587,"yyyy-mm")</f>
        <v>2020-07</v>
      </c>
      <c r="Z6587" s="0" t="str">
        <f aca="false">"Q"&amp;ROUNDUP(MONTH(E6587)/3,0)&amp;"-"&amp;YEAR(E6587)</f>
        <v>Q3-2020</v>
      </c>
    </row>
    <row r="6588" customFormat="false" ht="14.25" hidden="false" customHeight="false" outlineLevel="0" collapsed="false">
      <c r="A6588" s="0" t="s">
        <v>6630</v>
      </c>
      <c r="B6588" s="0" t="s">
        <v>34</v>
      </c>
      <c r="C6588" s="0" t="s">
        <v>35</v>
      </c>
      <c r="D6588" s="9" t="n">
        <v>43900</v>
      </c>
      <c r="E6588" s="9" t="n">
        <v>44031</v>
      </c>
      <c r="F6588" s="9" t="n">
        <v>44048</v>
      </c>
      <c r="G6588" s="9" t="n">
        <v>44055</v>
      </c>
      <c r="H6588" s="10" t="s">
        <v>36</v>
      </c>
      <c r="I6588" s="0" t="n">
        <v>5</v>
      </c>
      <c r="J6588" s="0" t="n">
        <v>1</v>
      </c>
      <c r="K6588" s="0" t="n">
        <v>249</v>
      </c>
      <c r="L6588" s="0" t="n">
        <v>25</v>
      </c>
      <c r="M6588" s="0" t="n">
        <v>5</v>
      </c>
      <c r="N6588" s="11" t="n">
        <v>0.075</v>
      </c>
      <c r="O6588" s="12" t="n">
        <v>804.8</v>
      </c>
      <c r="P6588" s="12" t="n">
        <v>1031.8</v>
      </c>
      <c r="Q6588" s="12" t="n">
        <f aca="false">M6588*P6588*(1-N6588)</f>
        <v>4772.075</v>
      </c>
      <c r="R6588" s="12" t="n">
        <f aca="false">M6588*O6588</f>
        <v>4024</v>
      </c>
      <c r="S6588" s="12" t="n">
        <f aca="false">Q6588-R6588</f>
        <v>748.075</v>
      </c>
      <c r="T6588" s="11" t="n">
        <f aca="false">IFERROR(S6588/Q6588,0)</f>
        <v>0.156760947805724</v>
      </c>
      <c r="U6588" s="13" t="n">
        <f aca="false">F6588-E6588</f>
        <v>17</v>
      </c>
      <c r="V6588" s="13" t="n">
        <f aca="false">G6588-F6588</f>
        <v>7</v>
      </c>
      <c r="W6588" s="13" t="n">
        <f aca="false">G6588-E6588</f>
        <v>24</v>
      </c>
      <c r="X6588" s="10" t="n">
        <f aca="false">YEAR(E6588)</f>
        <v>2020</v>
      </c>
      <c r="Y6588" s="0" t="str">
        <f aca="false">TEXT(E6588,"yyyy-mm")</f>
        <v>2020-07</v>
      </c>
      <c r="Z6588" s="0" t="str">
        <f aca="false">"Q"&amp;ROUNDUP(MONTH(E6588)/3,0)&amp;"-"&amp;YEAR(E6588)</f>
        <v>Q3-2020</v>
      </c>
    </row>
    <row r="6589" customFormat="false" ht="14.25" hidden="false" customHeight="false" outlineLevel="0" collapsed="false">
      <c r="A6589" s="0" t="s">
        <v>6631</v>
      </c>
      <c r="B6589" s="0" t="s">
        <v>43</v>
      </c>
      <c r="C6589" s="0" t="s">
        <v>58</v>
      </c>
      <c r="D6589" s="9" t="n">
        <v>43900</v>
      </c>
      <c r="E6589" s="9" t="n">
        <v>44031</v>
      </c>
      <c r="F6589" s="9" t="n">
        <v>44045</v>
      </c>
      <c r="G6589" s="9" t="n">
        <v>44047</v>
      </c>
      <c r="H6589" s="10" t="s">
        <v>36</v>
      </c>
      <c r="I6589" s="0" t="n">
        <v>26</v>
      </c>
      <c r="J6589" s="0" t="n">
        <v>10</v>
      </c>
      <c r="K6589" s="0" t="n">
        <v>335</v>
      </c>
      <c r="L6589" s="0" t="n">
        <v>16</v>
      </c>
      <c r="M6589" s="0" t="n">
        <v>3</v>
      </c>
      <c r="N6589" s="11" t="n">
        <v>0.075</v>
      </c>
      <c r="O6589" s="12" t="n">
        <v>86.43</v>
      </c>
      <c r="P6589" s="12" t="n">
        <v>201</v>
      </c>
      <c r="Q6589" s="12" t="n">
        <f aca="false">M6589*P6589*(1-N6589)</f>
        <v>557.775</v>
      </c>
      <c r="R6589" s="12" t="n">
        <f aca="false">M6589*O6589</f>
        <v>259.29</v>
      </c>
      <c r="S6589" s="12" t="n">
        <f aca="false">Q6589-R6589</f>
        <v>298.485</v>
      </c>
      <c r="T6589" s="11" t="n">
        <f aca="false">IFERROR(S6589/Q6589,0)</f>
        <v>0.535135135135135</v>
      </c>
      <c r="U6589" s="13" t="n">
        <f aca="false">F6589-E6589</f>
        <v>14</v>
      </c>
      <c r="V6589" s="13" t="n">
        <f aca="false">G6589-F6589</f>
        <v>2</v>
      </c>
      <c r="W6589" s="13" t="n">
        <f aca="false">G6589-E6589</f>
        <v>16</v>
      </c>
      <c r="X6589" s="10" t="n">
        <f aca="false">YEAR(E6589)</f>
        <v>2020</v>
      </c>
      <c r="Y6589" s="0" t="str">
        <f aca="false">TEXT(E6589,"yyyy-mm")</f>
        <v>2020-07</v>
      </c>
      <c r="Z6589" s="0" t="str">
        <f aca="false">"Q"&amp;ROUNDUP(MONTH(E6589)/3,0)&amp;"-"&amp;YEAR(E6589)</f>
        <v>Q3-2020</v>
      </c>
    </row>
    <row r="6590" customFormat="false" ht="14.25" hidden="false" customHeight="false" outlineLevel="0" collapsed="false">
      <c r="A6590" s="0" t="s">
        <v>6632</v>
      </c>
      <c r="B6590" s="0" t="s">
        <v>38</v>
      </c>
      <c r="C6590" s="0" t="s">
        <v>79</v>
      </c>
      <c r="D6590" s="9" t="n">
        <v>44000</v>
      </c>
      <c r="E6590" s="9" t="n">
        <v>44031</v>
      </c>
      <c r="F6590" s="9" t="n">
        <v>44044</v>
      </c>
      <c r="G6590" s="9" t="n">
        <v>44048</v>
      </c>
      <c r="H6590" s="10" t="s">
        <v>36</v>
      </c>
      <c r="I6590" s="0" t="n">
        <v>13</v>
      </c>
      <c r="J6590" s="0" t="n">
        <v>34</v>
      </c>
      <c r="K6590" s="0" t="n">
        <v>74</v>
      </c>
      <c r="L6590" s="0" t="n">
        <v>13</v>
      </c>
      <c r="M6590" s="0" t="n">
        <v>5</v>
      </c>
      <c r="N6590" s="11" t="n">
        <v>0.05</v>
      </c>
      <c r="O6590" s="12" t="n">
        <v>2253.88</v>
      </c>
      <c r="P6590" s="12" t="n">
        <v>3886</v>
      </c>
      <c r="Q6590" s="12" t="n">
        <f aca="false">M6590*P6590*(1-N6590)</f>
        <v>18458.5</v>
      </c>
      <c r="R6590" s="12" t="n">
        <f aca="false">M6590*O6590</f>
        <v>11269.4</v>
      </c>
      <c r="S6590" s="12" t="n">
        <f aca="false">Q6590-R6590</f>
        <v>7189.1</v>
      </c>
      <c r="T6590" s="11" t="n">
        <f aca="false">IFERROR(S6590/Q6590,0)</f>
        <v>0.389473684210526</v>
      </c>
      <c r="U6590" s="13" t="n">
        <f aca="false">F6590-E6590</f>
        <v>13</v>
      </c>
      <c r="V6590" s="13" t="n">
        <f aca="false">G6590-F6590</f>
        <v>4</v>
      </c>
      <c r="W6590" s="13" t="n">
        <f aca="false">G6590-E6590</f>
        <v>17</v>
      </c>
      <c r="X6590" s="10" t="n">
        <f aca="false">YEAR(E6590)</f>
        <v>2020</v>
      </c>
      <c r="Y6590" s="0" t="str">
        <f aca="false">TEXT(E6590,"yyyy-mm")</f>
        <v>2020-07</v>
      </c>
      <c r="Z6590" s="0" t="str">
        <f aca="false">"Q"&amp;ROUNDUP(MONTH(E6590)/3,0)&amp;"-"&amp;YEAR(E6590)</f>
        <v>Q3-2020</v>
      </c>
    </row>
    <row r="6591" customFormat="false" ht="14.25" hidden="false" customHeight="false" outlineLevel="0" collapsed="false">
      <c r="A6591" s="0" t="s">
        <v>6633</v>
      </c>
      <c r="B6591" s="0" t="s">
        <v>34</v>
      </c>
      <c r="C6591" s="0" t="s">
        <v>39</v>
      </c>
      <c r="D6591" s="9" t="n">
        <v>43900</v>
      </c>
      <c r="E6591" s="9" t="n">
        <v>44031</v>
      </c>
      <c r="F6591" s="9" t="n">
        <v>44047</v>
      </c>
      <c r="G6591" s="9" t="n">
        <v>44054</v>
      </c>
      <c r="H6591" s="10" t="s">
        <v>36</v>
      </c>
      <c r="I6591" s="0" t="n">
        <v>6</v>
      </c>
      <c r="J6591" s="0" t="n">
        <v>31</v>
      </c>
      <c r="K6591" s="0" t="n">
        <v>105</v>
      </c>
      <c r="L6591" s="0" t="n">
        <v>27</v>
      </c>
      <c r="M6591" s="0" t="n">
        <v>1</v>
      </c>
      <c r="N6591" s="11" t="n">
        <v>0.075</v>
      </c>
      <c r="O6591" s="12" t="n">
        <v>700.69</v>
      </c>
      <c r="P6591" s="12" t="n">
        <v>1112.2</v>
      </c>
      <c r="Q6591" s="12" t="n">
        <f aca="false">M6591*P6591*(1-N6591)</f>
        <v>1028.785</v>
      </c>
      <c r="R6591" s="12" t="n">
        <f aca="false">M6591*O6591</f>
        <v>700.69</v>
      </c>
      <c r="S6591" s="12" t="n">
        <f aca="false">Q6591-R6591</f>
        <v>328.095</v>
      </c>
      <c r="T6591" s="11" t="n">
        <f aca="false">IFERROR(S6591/Q6591,0)</f>
        <v>0.318915030837347</v>
      </c>
      <c r="U6591" s="13" t="n">
        <f aca="false">F6591-E6591</f>
        <v>16</v>
      </c>
      <c r="V6591" s="13" t="n">
        <f aca="false">G6591-F6591</f>
        <v>7</v>
      </c>
      <c r="W6591" s="13" t="n">
        <f aca="false">G6591-E6591</f>
        <v>23</v>
      </c>
      <c r="X6591" s="10" t="n">
        <f aca="false">YEAR(E6591)</f>
        <v>2020</v>
      </c>
      <c r="Y6591" s="0" t="str">
        <f aca="false">TEXT(E6591,"yyyy-mm")</f>
        <v>2020-07</v>
      </c>
      <c r="Z6591" s="0" t="str">
        <f aca="false">"Q"&amp;ROUNDUP(MONTH(E6591)/3,0)&amp;"-"&amp;YEAR(E6591)</f>
        <v>Q3-2020</v>
      </c>
    </row>
    <row r="6592" customFormat="false" ht="14.25" hidden="false" customHeight="false" outlineLevel="0" collapsed="false">
      <c r="A6592" s="0" t="s">
        <v>6634</v>
      </c>
      <c r="B6592" s="0" t="s">
        <v>43</v>
      </c>
      <c r="C6592" s="0" t="s">
        <v>39</v>
      </c>
      <c r="D6592" s="9" t="n">
        <v>43900</v>
      </c>
      <c r="E6592" s="9" t="n">
        <v>44031</v>
      </c>
      <c r="F6592" s="9" t="n">
        <v>44044</v>
      </c>
      <c r="G6592" s="9" t="n">
        <v>44054</v>
      </c>
      <c r="H6592" s="10" t="s">
        <v>36</v>
      </c>
      <c r="I6592" s="0" t="n">
        <v>28</v>
      </c>
      <c r="J6592" s="0" t="n">
        <v>22</v>
      </c>
      <c r="K6592" s="0" t="n">
        <v>136</v>
      </c>
      <c r="L6592" s="0" t="n">
        <v>38</v>
      </c>
      <c r="M6592" s="0" t="n">
        <v>7</v>
      </c>
      <c r="N6592" s="11" t="n">
        <v>0.15</v>
      </c>
      <c r="O6592" s="12" t="n">
        <v>146.26</v>
      </c>
      <c r="P6592" s="12" t="n">
        <v>247.9</v>
      </c>
      <c r="Q6592" s="12" t="n">
        <f aca="false">M6592*P6592*(1-N6592)</f>
        <v>1475.005</v>
      </c>
      <c r="R6592" s="12" t="n">
        <f aca="false">M6592*O6592</f>
        <v>1023.82</v>
      </c>
      <c r="S6592" s="12" t="n">
        <f aca="false">Q6592-R6592</f>
        <v>451.185</v>
      </c>
      <c r="T6592" s="11" t="n">
        <f aca="false">IFERROR(S6592/Q6592,0)</f>
        <v>0.305887098687801</v>
      </c>
      <c r="U6592" s="13" t="n">
        <f aca="false">F6592-E6592</f>
        <v>13</v>
      </c>
      <c r="V6592" s="13" t="n">
        <f aca="false">G6592-F6592</f>
        <v>10</v>
      </c>
      <c r="W6592" s="13" t="n">
        <f aca="false">G6592-E6592</f>
        <v>23</v>
      </c>
      <c r="X6592" s="10" t="n">
        <f aca="false">YEAR(E6592)</f>
        <v>2020</v>
      </c>
      <c r="Y6592" s="0" t="str">
        <f aca="false">TEXT(E6592,"yyyy-mm")</f>
        <v>2020-07</v>
      </c>
      <c r="Z6592" s="0" t="str">
        <f aca="false">"Q"&amp;ROUNDUP(MONTH(E6592)/3,0)&amp;"-"&amp;YEAR(E6592)</f>
        <v>Q3-2020</v>
      </c>
    </row>
    <row r="6593" customFormat="false" ht="14.25" hidden="false" customHeight="false" outlineLevel="0" collapsed="false">
      <c r="A6593" s="0" t="s">
        <v>6635</v>
      </c>
      <c r="B6593" s="0" t="s">
        <v>41</v>
      </c>
      <c r="C6593" s="0" t="s">
        <v>39</v>
      </c>
      <c r="D6593" s="9" t="n">
        <v>43900</v>
      </c>
      <c r="E6593" s="9" t="n">
        <v>44031</v>
      </c>
      <c r="F6593" s="9" t="n">
        <v>44058</v>
      </c>
      <c r="G6593" s="9" t="n">
        <v>44059</v>
      </c>
      <c r="H6593" s="10" t="s">
        <v>36</v>
      </c>
      <c r="I6593" s="0" t="n">
        <v>25</v>
      </c>
      <c r="J6593" s="0" t="n">
        <v>46</v>
      </c>
      <c r="K6593" s="0" t="n">
        <v>198</v>
      </c>
      <c r="L6593" s="0" t="n">
        <v>20</v>
      </c>
      <c r="M6593" s="0" t="n">
        <v>2</v>
      </c>
      <c r="N6593" s="11" t="n">
        <v>0.05</v>
      </c>
      <c r="O6593" s="12" t="n">
        <v>2711.49</v>
      </c>
      <c r="P6593" s="12" t="n">
        <v>3819</v>
      </c>
      <c r="Q6593" s="12" t="n">
        <f aca="false">M6593*P6593*(1-N6593)</f>
        <v>7256.1</v>
      </c>
      <c r="R6593" s="12" t="n">
        <f aca="false">M6593*O6593</f>
        <v>5422.98</v>
      </c>
      <c r="S6593" s="12" t="n">
        <f aca="false">Q6593-R6593</f>
        <v>1833.12</v>
      </c>
      <c r="T6593" s="11" t="n">
        <f aca="false">IFERROR(S6593/Q6593,0)</f>
        <v>0.252631578947368</v>
      </c>
      <c r="U6593" s="13" t="n">
        <f aca="false">F6593-E6593</f>
        <v>27</v>
      </c>
      <c r="V6593" s="13" t="n">
        <f aca="false">G6593-F6593</f>
        <v>1</v>
      </c>
      <c r="W6593" s="13" t="n">
        <f aca="false">G6593-E6593</f>
        <v>28</v>
      </c>
      <c r="X6593" s="10" t="n">
        <f aca="false">YEAR(E6593)</f>
        <v>2020</v>
      </c>
      <c r="Y6593" s="0" t="str">
        <f aca="false">TEXT(E6593,"yyyy-mm")</f>
        <v>2020-07</v>
      </c>
      <c r="Z6593" s="0" t="str">
        <f aca="false">"Q"&amp;ROUNDUP(MONTH(E6593)/3,0)&amp;"-"&amp;YEAR(E6593)</f>
        <v>Q3-2020</v>
      </c>
    </row>
    <row r="6594" customFormat="false" ht="14.25" hidden="false" customHeight="false" outlineLevel="0" collapsed="false">
      <c r="A6594" s="0" t="s">
        <v>6636</v>
      </c>
      <c r="B6594" s="0" t="s">
        <v>43</v>
      </c>
      <c r="C6594" s="0" t="s">
        <v>39</v>
      </c>
      <c r="D6594" s="9" t="n">
        <v>43900</v>
      </c>
      <c r="E6594" s="9" t="n">
        <v>44031</v>
      </c>
      <c r="F6594" s="9" t="n">
        <v>44042</v>
      </c>
      <c r="G6594" s="9" t="n">
        <v>44051</v>
      </c>
      <c r="H6594" s="10" t="s">
        <v>36</v>
      </c>
      <c r="I6594" s="0" t="n">
        <v>26</v>
      </c>
      <c r="J6594" s="0" t="n">
        <v>37</v>
      </c>
      <c r="K6594" s="0" t="n">
        <v>169</v>
      </c>
      <c r="L6594" s="0" t="n">
        <v>32</v>
      </c>
      <c r="M6594" s="0" t="n">
        <v>8</v>
      </c>
      <c r="N6594" s="11" t="n">
        <v>0.3</v>
      </c>
      <c r="O6594" s="12" t="n">
        <v>3229.07</v>
      </c>
      <c r="P6594" s="12" t="n">
        <v>3986.5</v>
      </c>
      <c r="Q6594" s="12" t="n">
        <f aca="false">M6594*P6594*(1-N6594)</f>
        <v>22324.4</v>
      </c>
      <c r="R6594" s="12" t="n">
        <f aca="false">M6594*O6594</f>
        <v>25832.56</v>
      </c>
      <c r="S6594" s="12" t="n">
        <f aca="false">Q6594-R6594</f>
        <v>-3508.16</v>
      </c>
      <c r="T6594" s="11" t="n">
        <f aca="false">IFERROR(S6594/Q6594,0)</f>
        <v>-0.157144648904338</v>
      </c>
      <c r="U6594" s="13" t="n">
        <f aca="false">F6594-E6594</f>
        <v>11</v>
      </c>
      <c r="V6594" s="13" t="n">
        <f aca="false">G6594-F6594</f>
        <v>9</v>
      </c>
      <c r="W6594" s="13" t="n">
        <f aca="false">G6594-E6594</f>
        <v>20</v>
      </c>
      <c r="X6594" s="10" t="n">
        <f aca="false">YEAR(E6594)</f>
        <v>2020</v>
      </c>
      <c r="Y6594" s="0" t="str">
        <f aca="false">TEXT(E6594,"yyyy-mm")</f>
        <v>2020-07</v>
      </c>
      <c r="Z6594" s="0" t="str">
        <f aca="false">"Q"&amp;ROUNDUP(MONTH(E6594)/3,0)&amp;"-"&amp;YEAR(E6594)</f>
        <v>Q3-2020</v>
      </c>
    </row>
    <row r="6595" customFormat="false" ht="14.25" hidden="false" customHeight="false" outlineLevel="0" collapsed="false">
      <c r="A6595" s="0" t="s">
        <v>6637</v>
      </c>
      <c r="B6595" s="0" t="s">
        <v>34</v>
      </c>
      <c r="C6595" s="0" t="s">
        <v>39</v>
      </c>
      <c r="D6595" s="9" t="n">
        <v>43900</v>
      </c>
      <c r="E6595" s="9" t="n">
        <v>44031</v>
      </c>
      <c r="F6595" s="9" t="n">
        <v>44058</v>
      </c>
      <c r="G6595" s="9" t="n">
        <v>44068</v>
      </c>
      <c r="H6595" s="10" t="s">
        <v>36</v>
      </c>
      <c r="I6595" s="0" t="n">
        <v>8</v>
      </c>
      <c r="J6595" s="0" t="n">
        <v>50</v>
      </c>
      <c r="K6595" s="0" t="n">
        <v>127</v>
      </c>
      <c r="L6595" s="0" t="n">
        <v>35</v>
      </c>
      <c r="M6595" s="0" t="n">
        <v>6</v>
      </c>
      <c r="N6595" s="11" t="n">
        <v>0.05</v>
      </c>
      <c r="O6595" s="12" t="n">
        <v>2273.31</v>
      </c>
      <c r="P6595" s="12" t="n">
        <v>3919.5</v>
      </c>
      <c r="Q6595" s="12" t="n">
        <f aca="false">M6595*P6595*(1-N6595)</f>
        <v>22341.15</v>
      </c>
      <c r="R6595" s="12" t="n">
        <f aca="false">M6595*O6595</f>
        <v>13639.86</v>
      </c>
      <c r="S6595" s="12" t="n">
        <f aca="false">Q6595-R6595</f>
        <v>8701.29</v>
      </c>
      <c r="T6595" s="11" t="n">
        <f aca="false">IFERROR(S6595/Q6595,0)</f>
        <v>0.389473684210526</v>
      </c>
      <c r="U6595" s="13" t="n">
        <f aca="false">F6595-E6595</f>
        <v>27</v>
      </c>
      <c r="V6595" s="13" t="n">
        <f aca="false">G6595-F6595</f>
        <v>10</v>
      </c>
      <c r="W6595" s="13" t="n">
        <f aca="false">G6595-E6595</f>
        <v>37</v>
      </c>
      <c r="X6595" s="10" t="n">
        <f aca="false">YEAR(E6595)</f>
        <v>2020</v>
      </c>
      <c r="Y6595" s="0" t="str">
        <f aca="false">TEXT(E6595,"yyyy-mm")</f>
        <v>2020-07</v>
      </c>
      <c r="Z6595" s="0" t="str">
        <f aca="false">"Q"&amp;ROUNDUP(MONTH(E6595)/3,0)&amp;"-"&amp;YEAR(E6595)</f>
        <v>Q3-2020</v>
      </c>
    </row>
    <row r="6596" customFormat="false" ht="14.25" hidden="false" customHeight="false" outlineLevel="0" collapsed="false">
      <c r="A6596" s="0" t="s">
        <v>6638</v>
      </c>
      <c r="B6596" s="0" t="s">
        <v>38</v>
      </c>
      <c r="C6596" s="0" t="s">
        <v>58</v>
      </c>
      <c r="D6596" s="9" t="n">
        <v>43900</v>
      </c>
      <c r="E6596" s="9" t="n">
        <v>44031</v>
      </c>
      <c r="F6596" s="9" t="n">
        <v>44047</v>
      </c>
      <c r="G6596" s="9" t="n">
        <v>44056</v>
      </c>
      <c r="H6596" s="10" t="s">
        <v>36</v>
      </c>
      <c r="I6596" s="0" t="n">
        <v>16</v>
      </c>
      <c r="J6596" s="0" t="n">
        <v>37</v>
      </c>
      <c r="K6596" s="0" t="n">
        <v>338</v>
      </c>
      <c r="L6596" s="0" t="n">
        <v>19</v>
      </c>
      <c r="M6596" s="0" t="n">
        <v>2</v>
      </c>
      <c r="N6596" s="11" t="n">
        <v>0.075</v>
      </c>
      <c r="O6596" s="12" t="n">
        <v>3062.44</v>
      </c>
      <c r="P6596" s="12" t="n">
        <v>3926.2</v>
      </c>
      <c r="Q6596" s="12" t="n">
        <f aca="false">M6596*P6596*(1-N6596)</f>
        <v>7263.47</v>
      </c>
      <c r="R6596" s="12" t="n">
        <f aca="false">M6596*O6596</f>
        <v>6124.88</v>
      </c>
      <c r="S6596" s="12" t="n">
        <f aca="false">Q6596-R6596</f>
        <v>1138.59</v>
      </c>
      <c r="T6596" s="11" t="n">
        <f aca="false">IFERROR(S6596/Q6596,0)</f>
        <v>0.15675565535481</v>
      </c>
      <c r="U6596" s="13" t="n">
        <f aca="false">F6596-E6596</f>
        <v>16</v>
      </c>
      <c r="V6596" s="13" t="n">
        <f aca="false">G6596-F6596</f>
        <v>9</v>
      </c>
      <c r="W6596" s="13" t="n">
        <f aca="false">G6596-E6596</f>
        <v>25</v>
      </c>
      <c r="X6596" s="10" t="n">
        <f aca="false">YEAR(E6596)</f>
        <v>2020</v>
      </c>
      <c r="Y6596" s="0" t="str">
        <f aca="false">TEXT(E6596,"yyyy-mm")</f>
        <v>2020-07</v>
      </c>
      <c r="Z6596" s="0" t="str">
        <f aca="false">"Q"&amp;ROUNDUP(MONTH(E6596)/3,0)&amp;"-"&amp;YEAR(E6596)</f>
        <v>Q3-2020</v>
      </c>
    </row>
    <row r="6597" customFormat="false" ht="14.25" hidden="false" customHeight="false" outlineLevel="0" collapsed="false">
      <c r="A6597" s="0" t="s">
        <v>6639</v>
      </c>
      <c r="B6597" s="0" t="s">
        <v>43</v>
      </c>
      <c r="C6597" s="0" t="s">
        <v>58</v>
      </c>
      <c r="D6597" s="9" t="n">
        <v>43900</v>
      </c>
      <c r="E6597" s="9" t="n">
        <v>44031</v>
      </c>
      <c r="F6597" s="9" t="n">
        <v>44044</v>
      </c>
      <c r="G6597" s="9" t="n">
        <v>44049</v>
      </c>
      <c r="H6597" s="10" t="s">
        <v>36</v>
      </c>
      <c r="I6597" s="0" t="n">
        <v>26</v>
      </c>
      <c r="J6597" s="0" t="n">
        <v>46</v>
      </c>
      <c r="K6597" s="0" t="n">
        <v>343</v>
      </c>
      <c r="L6597" s="0" t="n">
        <v>23</v>
      </c>
      <c r="M6597" s="0" t="n">
        <v>3</v>
      </c>
      <c r="N6597" s="11" t="n">
        <v>0.05</v>
      </c>
      <c r="O6597" s="12" t="n">
        <v>108.81</v>
      </c>
      <c r="P6597" s="12" t="n">
        <v>187.6</v>
      </c>
      <c r="Q6597" s="12" t="n">
        <f aca="false">M6597*P6597*(1-N6597)</f>
        <v>534.66</v>
      </c>
      <c r="R6597" s="12" t="n">
        <f aca="false">M6597*O6597</f>
        <v>326.43</v>
      </c>
      <c r="S6597" s="12" t="n">
        <f aca="false">Q6597-R6597</f>
        <v>208.23</v>
      </c>
      <c r="T6597" s="11" t="n">
        <f aca="false">IFERROR(S6597/Q6597,0)</f>
        <v>0.389462462125463</v>
      </c>
      <c r="U6597" s="13" t="n">
        <f aca="false">F6597-E6597</f>
        <v>13</v>
      </c>
      <c r="V6597" s="13" t="n">
        <f aca="false">G6597-F6597</f>
        <v>5</v>
      </c>
      <c r="W6597" s="13" t="n">
        <f aca="false">G6597-E6597</f>
        <v>18</v>
      </c>
      <c r="X6597" s="10" t="n">
        <f aca="false">YEAR(E6597)</f>
        <v>2020</v>
      </c>
      <c r="Y6597" s="0" t="str">
        <f aca="false">TEXT(E6597,"yyyy-mm")</f>
        <v>2020-07</v>
      </c>
      <c r="Z6597" s="0" t="str">
        <f aca="false">"Q"&amp;ROUNDUP(MONTH(E6597)/3,0)&amp;"-"&amp;YEAR(E6597)</f>
        <v>Q3-2020</v>
      </c>
    </row>
    <row r="6598" customFormat="false" ht="14.25" hidden="false" customHeight="false" outlineLevel="0" collapsed="false">
      <c r="A6598" s="0" t="s">
        <v>6640</v>
      </c>
      <c r="B6598" s="0" t="s">
        <v>41</v>
      </c>
      <c r="C6598" s="0" t="s">
        <v>39</v>
      </c>
      <c r="D6598" s="9" t="n">
        <v>43900</v>
      </c>
      <c r="E6598" s="9" t="n">
        <v>44031</v>
      </c>
      <c r="F6598" s="9" t="n">
        <v>44048</v>
      </c>
      <c r="G6598" s="9" t="n">
        <v>44050</v>
      </c>
      <c r="H6598" s="10" t="s">
        <v>36</v>
      </c>
      <c r="I6598" s="0" t="n">
        <v>22</v>
      </c>
      <c r="J6598" s="0" t="n">
        <v>16</v>
      </c>
      <c r="K6598" s="0" t="n">
        <v>134</v>
      </c>
      <c r="L6598" s="0" t="n">
        <v>1</v>
      </c>
      <c r="M6598" s="0" t="n">
        <v>3</v>
      </c>
      <c r="N6598" s="11" t="n">
        <v>0.05</v>
      </c>
      <c r="O6598" s="12" t="n">
        <v>577.81</v>
      </c>
      <c r="P6598" s="12" t="n">
        <v>1313.2</v>
      </c>
      <c r="Q6598" s="12" t="n">
        <f aca="false">M6598*P6598*(1-N6598)</f>
        <v>3742.62</v>
      </c>
      <c r="R6598" s="12" t="n">
        <f aca="false">M6598*O6598</f>
        <v>1733.43</v>
      </c>
      <c r="S6598" s="12" t="n">
        <f aca="false">Q6598-R6598</f>
        <v>2009.19</v>
      </c>
      <c r="T6598" s="11" t="n">
        <f aca="false">IFERROR(S6598/Q6598,0)</f>
        <v>0.536840502108149</v>
      </c>
      <c r="U6598" s="13" t="n">
        <f aca="false">F6598-E6598</f>
        <v>17</v>
      </c>
      <c r="V6598" s="13" t="n">
        <f aca="false">G6598-F6598</f>
        <v>2</v>
      </c>
      <c r="W6598" s="13" t="n">
        <f aca="false">G6598-E6598</f>
        <v>19</v>
      </c>
      <c r="X6598" s="10" t="n">
        <f aca="false">YEAR(E6598)</f>
        <v>2020</v>
      </c>
      <c r="Y6598" s="0" t="str">
        <f aca="false">TEXT(E6598,"yyyy-mm")</f>
        <v>2020-07</v>
      </c>
      <c r="Z6598" s="0" t="str">
        <f aca="false">"Q"&amp;ROUNDUP(MONTH(E6598)/3,0)&amp;"-"&amp;YEAR(E6598)</f>
        <v>Q3-2020</v>
      </c>
    </row>
    <row r="6599" customFormat="false" ht="14.25" hidden="false" customHeight="false" outlineLevel="0" collapsed="false">
      <c r="A6599" s="0" t="s">
        <v>6641</v>
      </c>
      <c r="B6599" s="0" t="s">
        <v>43</v>
      </c>
      <c r="C6599" s="0" t="s">
        <v>35</v>
      </c>
      <c r="D6599" s="9" t="n">
        <v>43900</v>
      </c>
      <c r="E6599" s="9" t="n">
        <v>44031</v>
      </c>
      <c r="F6599" s="9" t="n">
        <v>44048</v>
      </c>
      <c r="G6599" s="9" t="n">
        <v>44052</v>
      </c>
      <c r="H6599" s="10" t="s">
        <v>36</v>
      </c>
      <c r="I6599" s="0" t="n">
        <v>28</v>
      </c>
      <c r="J6599" s="0" t="n">
        <v>38</v>
      </c>
      <c r="K6599" s="0" t="n">
        <v>221</v>
      </c>
      <c r="L6599" s="0" t="n">
        <v>13</v>
      </c>
      <c r="M6599" s="0" t="n">
        <v>8</v>
      </c>
      <c r="N6599" s="11" t="n">
        <v>0.1</v>
      </c>
      <c r="O6599" s="12" t="n">
        <v>227.8</v>
      </c>
      <c r="P6599" s="12" t="n">
        <v>268</v>
      </c>
      <c r="Q6599" s="12" t="n">
        <f aca="false">M6599*P6599*(1-N6599)</f>
        <v>1929.6</v>
      </c>
      <c r="R6599" s="12" t="n">
        <f aca="false">M6599*O6599</f>
        <v>1822.4</v>
      </c>
      <c r="S6599" s="12" t="n">
        <f aca="false">Q6599-R6599</f>
        <v>107.2</v>
      </c>
      <c r="T6599" s="11" t="n">
        <f aca="false">IFERROR(S6599/Q6599,0)</f>
        <v>0.0555555555555556</v>
      </c>
      <c r="U6599" s="13" t="n">
        <f aca="false">F6599-E6599</f>
        <v>17</v>
      </c>
      <c r="V6599" s="13" t="n">
        <f aca="false">G6599-F6599</f>
        <v>4</v>
      </c>
      <c r="W6599" s="13" t="n">
        <f aca="false">G6599-E6599</f>
        <v>21</v>
      </c>
      <c r="X6599" s="10" t="n">
        <f aca="false">YEAR(E6599)</f>
        <v>2020</v>
      </c>
      <c r="Y6599" s="0" t="str">
        <f aca="false">TEXT(E6599,"yyyy-mm")</f>
        <v>2020-07</v>
      </c>
      <c r="Z6599" s="0" t="str">
        <f aca="false">"Q"&amp;ROUNDUP(MONTH(E6599)/3,0)&amp;"-"&amp;YEAR(E6599)</f>
        <v>Q3-2020</v>
      </c>
    </row>
    <row r="6600" customFormat="false" ht="14.25" hidden="false" customHeight="false" outlineLevel="0" collapsed="false">
      <c r="A6600" s="0" t="s">
        <v>6642</v>
      </c>
      <c r="B6600" s="0" t="s">
        <v>41</v>
      </c>
      <c r="C6600" s="0" t="s">
        <v>39</v>
      </c>
      <c r="D6600" s="9" t="n">
        <v>43900</v>
      </c>
      <c r="E6600" s="9" t="n">
        <v>44031</v>
      </c>
      <c r="F6600" s="9" t="n">
        <v>44041</v>
      </c>
      <c r="G6600" s="9" t="n">
        <v>44047</v>
      </c>
      <c r="H6600" s="10" t="s">
        <v>36</v>
      </c>
      <c r="I6600" s="0" t="n">
        <v>21</v>
      </c>
      <c r="J6600" s="0" t="n">
        <v>8</v>
      </c>
      <c r="K6600" s="0" t="n">
        <v>183</v>
      </c>
      <c r="L6600" s="0" t="n">
        <v>18</v>
      </c>
      <c r="M6600" s="0" t="n">
        <v>6</v>
      </c>
      <c r="N6600" s="11" t="n">
        <v>0.05</v>
      </c>
      <c r="O6600" s="12" t="n">
        <v>1383.28</v>
      </c>
      <c r="P6600" s="12" t="n">
        <v>1869.3</v>
      </c>
      <c r="Q6600" s="12" t="n">
        <f aca="false">M6600*P6600*(1-N6600)</f>
        <v>10655.01</v>
      </c>
      <c r="R6600" s="12" t="n">
        <f aca="false">M6600*O6600</f>
        <v>8299.68</v>
      </c>
      <c r="S6600" s="12" t="n">
        <f aca="false">Q6600-R6600</f>
        <v>2355.33</v>
      </c>
      <c r="T6600" s="11" t="n">
        <f aca="false">IFERROR(S6600/Q6600,0)</f>
        <v>0.221053757809706</v>
      </c>
      <c r="U6600" s="13" t="n">
        <f aca="false">F6600-E6600</f>
        <v>10</v>
      </c>
      <c r="V6600" s="13" t="n">
        <f aca="false">G6600-F6600</f>
        <v>6</v>
      </c>
      <c r="W6600" s="13" t="n">
        <f aca="false">G6600-E6600</f>
        <v>16</v>
      </c>
      <c r="X6600" s="10" t="n">
        <f aca="false">YEAR(E6600)</f>
        <v>2020</v>
      </c>
      <c r="Y6600" s="0" t="str">
        <f aca="false">TEXT(E6600,"yyyy-mm")</f>
        <v>2020-07</v>
      </c>
      <c r="Z6600" s="0" t="str">
        <f aca="false">"Q"&amp;ROUNDUP(MONTH(E6600)/3,0)&amp;"-"&amp;YEAR(E6600)</f>
        <v>Q3-2020</v>
      </c>
    </row>
    <row r="6601" customFormat="false" ht="14.25" hidden="false" customHeight="false" outlineLevel="0" collapsed="false">
      <c r="A6601" s="0" t="s">
        <v>6643</v>
      </c>
      <c r="B6601" s="0" t="s">
        <v>38</v>
      </c>
      <c r="C6601" s="0" t="s">
        <v>39</v>
      </c>
      <c r="D6601" s="9" t="n">
        <v>43900</v>
      </c>
      <c r="E6601" s="9" t="n">
        <v>44031</v>
      </c>
      <c r="F6601" s="9" t="n">
        <v>44034</v>
      </c>
      <c r="G6601" s="9" t="n">
        <v>44037</v>
      </c>
      <c r="H6601" s="10" t="s">
        <v>36</v>
      </c>
      <c r="I6601" s="0" t="n">
        <v>17</v>
      </c>
      <c r="J6601" s="0" t="n">
        <v>36</v>
      </c>
      <c r="K6601" s="0" t="n">
        <v>152</v>
      </c>
      <c r="L6601" s="0" t="n">
        <v>1</v>
      </c>
      <c r="M6601" s="0" t="n">
        <v>1</v>
      </c>
      <c r="N6601" s="11" t="n">
        <v>0.1</v>
      </c>
      <c r="O6601" s="12" t="n">
        <v>794.49</v>
      </c>
      <c r="P6601" s="12" t="n">
        <v>1031.8</v>
      </c>
      <c r="Q6601" s="12" t="n">
        <f aca="false">M6601*P6601*(1-N6601)</f>
        <v>928.62</v>
      </c>
      <c r="R6601" s="12" t="n">
        <f aca="false">M6601*O6601</f>
        <v>794.49</v>
      </c>
      <c r="S6601" s="12" t="n">
        <f aca="false">Q6601-R6601</f>
        <v>134.13</v>
      </c>
      <c r="T6601" s="11" t="n">
        <f aca="false">IFERROR(S6601/Q6601,0)</f>
        <v>0.14444013697745</v>
      </c>
      <c r="U6601" s="13" t="n">
        <f aca="false">F6601-E6601</f>
        <v>3</v>
      </c>
      <c r="V6601" s="13" t="n">
        <f aca="false">G6601-F6601</f>
        <v>3</v>
      </c>
      <c r="W6601" s="13" t="n">
        <f aca="false">G6601-E6601</f>
        <v>6</v>
      </c>
      <c r="X6601" s="10" t="n">
        <f aca="false">YEAR(E6601)</f>
        <v>2020</v>
      </c>
      <c r="Y6601" s="0" t="str">
        <f aca="false">TEXT(E6601,"yyyy-mm")</f>
        <v>2020-07</v>
      </c>
      <c r="Z6601" s="0" t="str">
        <f aca="false">"Q"&amp;ROUNDUP(MONTH(E6601)/3,0)&amp;"-"&amp;YEAR(E6601)</f>
        <v>Q3-2020</v>
      </c>
    </row>
    <row r="6602" customFormat="false" ht="14.25" hidden="false" customHeight="false" outlineLevel="0" collapsed="false">
      <c r="A6602" s="0" t="s">
        <v>6644</v>
      </c>
      <c r="B6602" s="0" t="s">
        <v>34</v>
      </c>
      <c r="C6602" s="0" t="s">
        <v>39</v>
      </c>
      <c r="D6602" s="9" t="n">
        <v>43900</v>
      </c>
      <c r="E6602" s="9" t="n">
        <v>44032</v>
      </c>
      <c r="F6602" s="9" t="n">
        <v>44040</v>
      </c>
      <c r="G6602" s="9" t="n">
        <v>44047</v>
      </c>
      <c r="H6602" s="10" t="s">
        <v>36</v>
      </c>
      <c r="I6602" s="0" t="n">
        <v>7</v>
      </c>
      <c r="J6602" s="0" t="n">
        <v>45</v>
      </c>
      <c r="K6602" s="0" t="n">
        <v>198</v>
      </c>
      <c r="L6602" s="0" t="n">
        <v>11</v>
      </c>
      <c r="M6602" s="0" t="n">
        <v>6</v>
      </c>
      <c r="N6602" s="11" t="n">
        <v>0.05</v>
      </c>
      <c r="O6602" s="12" t="n">
        <v>840.18</v>
      </c>
      <c r="P6602" s="12" t="n">
        <v>1273</v>
      </c>
      <c r="Q6602" s="12" t="n">
        <f aca="false">M6602*P6602*(1-N6602)</f>
        <v>7256.1</v>
      </c>
      <c r="R6602" s="12" t="n">
        <f aca="false">M6602*O6602</f>
        <v>5041.08</v>
      </c>
      <c r="S6602" s="12" t="n">
        <f aca="false">Q6602-R6602</f>
        <v>2215.02</v>
      </c>
      <c r="T6602" s="11" t="n">
        <f aca="false">IFERROR(S6602/Q6602,0)</f>
        <v>0.305263157894737</v>
      </c>
      <c r="U6602" s="13" t="n">
        <f aca="false">F6602-E6602</f>
        <v>8</v>
      </c>
      <c r="V6602" s="13" t="n">
        <f aca="false">G6602-F6602</f>
        <v>7</v>
      </c>
      <c r="W6602" s="13" t="n">
        <f aca="false">G6602-E6602</f>
        <v>15</v>
      </c>
      <c r="X6602" s="10" t="n">
        <f aca="false">YEAR(E6602)</f>
        <v>2020</v>
      </c>
      <c r="Y6602" s="0" t="str">
        <f aca="false">TEXT(E6602,"yyyy-mm")</f>
        <v>2020-07</v>
      </c>
      <c r="Z6602" s="0" t="str">
        <f aca="false">"Q"&amp;ROUNDUP(MONTH(E6602)/3,0)&amp;"-"&amp;YEAR(E6602)</f>
        <v>Q3-2020</v>
      </c>
    </row>
    <row r="6603" customFormat="false" ht="14.25" hidden="false" customHeight="false" outlineLevel="0" collapsed="false">
      <c r="A6603" s="0" t="s">
        <v>6645</v>
      </c>
      <c r="B6603" s="0" t="s">
        <v>34</v>
      </c>
      <c r="C6603" s="0" t="s">
        <v>39</v>
      </c>
      <c r="D6603" s="9" t="n">
        <v>43900</v>
      </c>
      <c r="E6603" s="9" t="n">
        <v>44032</v>
      </c>
      <c r="F6603" s="9" t="n">
        <v>44060</v>
      </c>
      <c r="G6603" s="9" t="n">
        <v>44068</v>
      </c>
      <c r="H6603" s="10" t="s">
        <v>36</v>
      </c>
      <c r="I6603" s="0" t="n">
        <v>9</v>
      </c>
      <c r="J6603" s="0" t="n">
        <v>12</v>
      </c>
      <c r="K6603" s="0" t="n">
        <v>179</v>
      </c>
      <c r="L6603" s="0" t="n">
        <v>19</v>
      </c>
      <c r="M6603" s="0" t="n">
        <v>6</v>
      </c>
      <c r="N6603" s="11" t="n">
        <v>0.15</v>
      </c>
      <c r="O6603" s="12" t="n">
        <v>601.39</v>
      </c>
      <c r="P6603" s="12" t="n">
        <v>911.2</v>
      </c>
      <c r="Q6603" s="12" t="n">
        <f aca="false">M6603*P6603*(1-N6603)</f>
        <v>4647.12</v>
      </c>
      <c r="R6603" s="12" t="n">
        <f aca="false">M6603*O6603</f>
        <v>3608.34</v>
      </c>
      <c r="S6603" s="12" t="n">
        <f aca="false">Q6603-R6603</f>
        <v>1038.78</v>
      </c>
      <c r="T6603" s="11" t="n">
        <f aca="false">IFERROR(S6603/Q6603,0)</f>
        <v>0.223531994009193</v>
      </c>
      <c r="U6603" s="13" t="n">
        <f aca="false">F6603-E6603</f>
        <v>28</v>
      </c>
      <c r="V6603" s="13" t="n">
        <f aca="false">G6603-F6603</f>
        <v>8</v>
      </c>
      <c r="W6603" s="13" t="n">
        <f aca="false">G6603-E6603</f>
        <v>36</v>
      </c>
      <c r="X6603" s="10" t="n">
        <f aca="false">YEAR(E6603)</f>
        <v>2020</v>
      </c>
      <c r="Y6603" s="0" t="str">
        <f aca="false">TEXT(E6603,"yyyy-mm")</f>
        <v>2020-07</v>
      </c>
      <c r="Z6603" s="0" t="str">
        <f aca="false">"Q"&amp;ROUNDUP(MONTH(E6603)/3,0)&amp;"-"&amp;YEAR(E6603)</f>
        <v>Q3-2020</v>
      </c>
    </row>
    <row r="6604" customFormat="false" ht="14.25" hidden="false" customHeight="false" outlineLevel="0" collapsed="false">
      <c r="A6604" s="0" t="s">
        <v>6646</v>
      </c>
      <c r="B6604" s="0" t="s">
        <v>43</v>
      </c>
      <c r="C6604" s="0" t="s">
        <v>46</v>
      </c>
      <c r="D6604" s="9" t="n">
        <v>43900</v>
      </c>
      <c r="E6604" s="9" t="n">
        <v>44032</v>
      </c>
      <c r="F6604" s="9" t="n">
        <v>44045</v>
      </c>
      <c r="G6604" s="9" t="n">
        <v>44054</v>
      </c>
      <c r="H6604" s="10" t="s">
        <v>36</v>
      </c>
      <c r="I6604" s="0" t="n">
        <v>25</v>
      </c>
      <c r="J6604" s="0" t="n">
        <v>14</v>
      </c>
      <c r="K6604" s="0" t="n">
        <v>317</v>
      </c>
      <c r="L6604" s="0" t="n">
        <v>42</v>
      </c>
      <c r="M6604" s="0" t="n">
        <v>8</v>
      </c>
      <c r="N6604" s="11" t="n">
        <v>0.075</v>
      </c>
      <c r="O6604" s="12" t="n">
        <v>2325.97</v>
      </c>
      <c r="P6604" s="12" t="n">
        <v>5286.3</v>
      </c>
      <c r="Q6604" s="12" t="n">
        <f aca="false">M6604*P6604*(1-N6604)</f>
        <v>39118.62</v>
      </c>
      <c r="R6604" s="12" t="n">
        <f aca="false">M6604*O6604</f>
        <v>18607.76</v>
      </c>
      <c r="S6604" s="12" t="n">
        <f aca="false">Q6604-R6604</f>
        <v>20510.86</v>
      </c>
      <c r="T6604" s="11" t="n">
        <f aca="false">IFERROR(S6604/Q6604,0)</f>
        <v>0.524324733336708</v>
      </c>
      <c r="U6604" s="13" t="n">
        <f aca="false">F6604-E6604</f>
        <v>13</v>
      </c>
      <c r="V6604" s="13" t="n">
        <f aca="false">G6604-F6604</f>
        <v>9</v>
      </c>
      <c r="W6604" s="13" t="n">
        <f aca="false">G6604-E6604</f>
        <v>22</v>
      </c>
      <c r="X6604" s="10" t="n">
        <f aca="false">YEAR(E6604)</f>
        <v>2020</v>
      </c>
      <c r="Y6604" s="0" t="str">
        <f aca="false">TEXT(E6604,"yyyy-mm")</f>
        <v>2020-07</v>
      </c>
      <c r="Z6604" s="0" t="str">
        <f aca="false">"Q"&amp;ROUNDUP(MONTH(E6604)/3,0)&amp;"-"&amp;YEAR(E6604)</f>
        <v>Q3-2020</v>
      </c>
    </row>
    <row r="6605" customFormat="false" ht="14.25" hidden="false" customHeight="false" outlineLevel="0" collapsed="false">
      <c r="A6605" s="0" t="s">
        <v>6647</v>
      </c>
      <c r="B6605" s="0" t="s">
        <v>43</v>
      </c>
      <c r="C6605" s="0" t="s">
        <v>39</v>
      </c>
      <c r="D6605" s="9" t="n">
        <v>43900</v>
      </c>
      <c r="E6605" s="9" t="n">
        <v>44032</v>
      </c>
      <c r="F6605" s="9" t="n">
        <v>44048</v>
      </c>
      <c r="G6605" s="9" t="n">
        <v>44058</v>
      </c>
      <c r="H6605" s="10" t="s">
        <v>36</v>
      </c>
      <c r="I6605" s="0" t="n">
        <v>26</v>
      </c>
      <c r="J6605" s="0" t="n">
        <v>50</v>
      </c>
      <c r="K6605" s="0" t="n">
        <v>186</v>
      </c>
      <c r="L6605" s="0" t="n">
        <v>7</v>
      </c>
      <c r="M6605" s="0" t="n">
        <v>4</v>
      </c>
      <c r="N6605" s="11" t="n">
        <v>0.1</v>
      </c>
      <c r="O6605" s="12" t="n">
        <v>3661.42</v>
      </c>
      <c r="P6605" s="12" t="n">
        <v>5085.3</v>
      </c>
      <c r="Q6605" s="12" t="n">
        <f aca="false">M6605*P6605*(1-N6605)</f>
        <v>18307.08</v>
      </c>
      <c r="R6605" s="12" t="n">
        <f aca="false">M6605*O6605</f>
        <v>14645.68</v>
      </c>
      <c r="S6605" s="12" t="n">
        <f aca="false">Q6605-R6605</f>
        <v>3661.4</v>
      </c>
      <c r="T6605" s="11" t="n">
        <f aca="false">IFERROR(S6605/Q6605,0)</f>
        <v>0.19999912602119</v>
      </c>
      <c r="U6605" s="13" t="n">
        <f aca="false">F6605-E6605</f>
        <v>16</v>
      </c>
      <c r="V6605" s="13" t="n">
        <f aca="false">G6605-F6605</f>
        <v>10</v>
      </c>
      <c r="W6605" s="13" t="n">
        <f aca="false">G6605-E6605</f>
        <v>26</v>
      </c>
      <c r="X6605" s="10" t="n">
        <f aca="false">YEAR(E6605)</f>
        <v>2020</v>
      </c>
      <c r="Y6605" s="0" t="str">
        <f aca="false">TEXT(E6605,"yyyy-mm")</f>
        <v>2020-07</v>
      </c>
      <c r="Z6605" s="0" t="str">
        <f aca="false">"Q"&amp;ROUNDUP(MONTH(E6605)/3,0)&amp;"-"&amp;YEAR(E6605)</f>
        <v>Q3-2020</v>
      </c>
    </row>
    <row r="6606" customFormat="false" ht="14.25" hidden="false" customHeight="false" outlineLevel="0" collapsed="false">
      <c r="A6606" s="0" t="s">
        <v>6648</v>
      </c>
      <c r="B6606" s="0" t="s">
        <v>34</v>
      </c>
      <c r="C6606" s="0" t="s">
        <v>58</v>
      </c>
      <c r="D6606" s="9" t="n">
        <v>43900</v>
      </c>
      <c r="E6606" s="9" t="n">
        <v>44032</v>
      </c>
      <c r="F6606" s="9" t="n">
        <v>44044</v>
      </c>
      <c r="G6606" s="9" t="n">
        <v>44049</v>
      </c>
      <c r="H6606" s="10" t="s">
        <v>36</v>
      </c>
      <c r="I6606" s="0" t="n">
        <v>5</v>
      </c>
      <c r="J6606" s="0" t="n">
        <v>30</v>
      </c>
      <c r="K6606" s="0" t="n">
        <v>354</v>
      </c>
      <c r="L6606" s="0" t="n">
        <v>12</v>
      </c>
      <c r="M6606" s="0" t="n">
        <v>1</v>
      </c>
      <c r="N6606" s="11" t="n">
        <v>0.075</v>
      </c>
      <c r="O6606" s="12" t="n">
        <v>568.03</v>
      </c>
      <c r="P6606" s="12" t="n">
        <v>1051.9</v>
      </c>
      <c r="Q6606" s="12" t="n">
        <f aca="false">M6606*P6606*(1-N6606)</f>
        <v>973.0075</v>
      </c>
      <c r="R6606" s="12" t="n">
        <f aca="false">M6606*O6606</f>
        <v>568.03</v>
      </c>
      <c r="S6606" s="12" t="n">
        <f aca="false">Q6606-R6606</f>
        <v>404.9775</v>
      </c>
      <c r="T6606" s="11" t="n">
        <f aca="false">IFERROR(S6606/Q6606,0)</f>
        <v>0.416212105250987</v>
      </c>
      <c r="U6606" s="13" t="n">
        <f aca="false">F6606-E6606</f>
        <v>12</v>
      </c>
      <c r="V6606" s="13" t="n">
        <f aca="false">G6606-F6606</f>
        <v>5</v>
      </c>
      <c r="W6606" s="13" t="n">
        <f aca="false">G6606-E6606</f>
        <v>17</v>
      </c>
      <c r="X6606" s="10" t="n">
        <f aca="false">YEAR(E6606)</f>
        <v>2020</v>
      </c>
      <c r="Y6606" s="0" t="str">
        <f aca="false">TEXT(E6606,"yyyy-mm")</f>
        <v>2020-07</v>
      </c>
      <c r="Z6606" s="0" t="str">
        <f aca="false">"Q"&amp;ROUNDUP(MONTH(E6606)/3,0)&amp;"-"&amp;YEAR(E6606)</f>
        <v>Q3-2020</v>
      </c>
    </row>
    <row r="6607" customFormat="false" ht="14.25" hidden="false" customHeight="false" outlineLevel="0" collapsed="false">
      <c r="A6607" s="0" t="s">
        <v>6649</v>
      </c>
      <c r="B6607" s="0" t="s">
        <v>34</v>
      </c>
      <c r="C6607" s="0" t="s">
        <v>39</v>
      </c>
      <c r="D6607" s="9" t="n">
        <v>43900</v>
      </c>
      <c r="E6607" s="9" t="n">
        <v>44032</v>
      </c>
      <c r="F6607" s="9" t="n">
        <v>44060</v>
      </c>
      <c r="G6607" s="9" t="n">
        <v>44061</v>
      </c>
      <c r="H6607" s="10" t="s">
        <v>36</v>
      </c>
      <c r="I6607" s="0" t="n">
        <v>6</v>
      </c>
      <c r="J6607" s="0" t="n">
        <v>48</v>
      </c>
      <c r="K6607" s="0" t="n">
        <v>139</v>
      </c>
      <c r="L6607" s="0" t="n">
        <v>22</v>
      </c>
      <c r="M6607" s="0" t="n">
        <v>4</v>
      </c>
      <c r="N6607" s="11" t="n">
        <v>0.05</v>
      </c>
      <c r="O6607" s="12" t="n">
        <v>1121.85</v>
      </c>
      <c r="P6607" s="12" t="n">
        <v>2003.3</v>
      </c>
      <c r="Q6607" s="12" t="n">
        <f aca="false">M6607*P6607*(1-N6607)</f>
        <v>7612.54</v>
      </c>
      <c r="R6607" s="12" t="n">
        <f aca="false">M6607*O6607</f>
        <v>4487.4</v>
      </c>
      <c r="S6607" s="12" t="n">
        <f aca="false">Q6607-R6607</f>
        <v>3125.14</v>
      </c>
      <c r="T6607" s="11" t="n">
        <f aca="false">IFERROR(S6607/Q6607,0)</f>
        <v>0.410525264891876</v>
      </c>
      <c r="U6607" s="13" t="n">
        <f aca="false">F6607-E6607</f>
        <v>28</v>
      </c>
      <c r="V6607" s="13" t="n">
        <f aca="false">G6607-F6607</f>
        <v>1</v>
      </c>
      <c r="W6607" s="13" t="n">
        <f aca="false">G6607-E6607</f>
        <v>29</v>
      </c>
      <c r="X6607" s="10" t="n">
        <f aca="false">YEAR(E6607)</f>
        <v>2020</v>
      </c>
      <c r="Y6607" s="0" t="str">
        <f aca="false">TEXT(E6607,"yyyy-mm")</f>
        <v>2020-07</v>
      </c>
      <c r="Z6607" s="0" t="str">
        <f aca="false">"Q"&amp;ROUNDUP(MONTH(E6607)/3,0)&amp;"-"&amp;YEAR(E6607)</f>
        <v>Q3-2020</v>
      </c>
    </row>
    <row r="6608" customFormat="false" ht="14.25" hidden="false" customHeight="false" outlineLevel="0" collapsed="false">
      <c r="A6608" s="0" t="s">
        <v>6650</v>
      </c>
      <c r="B6608" s="0" t="s">
        <v>38</v>
      </c>
      <c r="C6608" s="0" t="s">
        <v>58</v>
      </c>
      <c r="D6608" s="9" t="n">
        <v>43900</v>
      </c>
      <c r="E6608" s="9" t="n">
        <v>44032</v>
      </c>
      <c r="F6608" s="9" t="n">
        <v>44039</v>
      </c>
      <c r="G6608" s="9" t="n">
        <v>44045</v>
      </c>
      <c r="H6608" s="10" t="s">
        <v>36</v>
      </c>
      <c r="I6608" s="0" t="n">
        <v>16</v>
      </c>
      <c r="J6608" s="0" t="n">
        <v>5</v>
      </c>
      <c r="K6608" s="0" t="n">
        <v>349</v>
      </c>
      <c r="L6608" s="0" t="n">
        <v>31</v>
      </c>
      <c r="M6608" s="0" t="n">
        <v>3</v>
      </c>
      <c r="N6608" s="11" t="n">
        <v>0.075</v>
      </c>
      <c r="O6608" s="12" t="n">
        <v>432.15</v>
      </c>
      <c r="P6608" s="12" t="n">
        <v>1005</v>
      </c>
      <c r="Q6608" s="12" t="n">
        <f aca="false">M6608*P6608*(1-N6608)</f>
        <v>2788.875</v>
      </c>
      <c r="R6608" s="12" t="n">
        <f aca="false">M6608*O6608</f>
        <v>1296.45</v>
      </c>
      <c r="S6608" s="12" t="n">
        <f aca="false">Q6608-R6608</f>
        <v>1492.425</v>
      </c>
      <c r="T6608" s="11" t="n">
        <f aca="false">IFERROR(S6608/Q6608,0)</f>
        <v>0.535135135135135</v>
      </c>
      <c r="U6608" s="13" t="n">
        <f aca="false">F6608-E6608</f>
        <v>7</v>
      </c>
      <c r="V6608" s="13" t="n">
        <f aca="false">G6608-F6608</f>
        <v>6</v>
      </c>
      <c r="W6608" s="13" t="n">
        <f aca="false">G6608-E6608</f>
        <v>13</v>
      </c>
      <c r="X6608" s="10" t="n">
        <f aca="false">YEAR(E6608)</f>
        <v>2020</v>
      </c>
      <c r="Y6608" s="0" t="str">
        <f aca="false">TEXT(E6608,"yyyy-mm")</f>
        <v>2020-07</v>
      </c>
      <c r="Z6608" s="0" t="str">
        <f aca="false">"Q"&amp;ROUNDUP(MONTH(E6608)/3,0)&amp;"-"&amp;YEAR(E6608)</f>
        <v>Q3-2020</v>
      </c>
    </row>
    <row r="6609" customFormat="false" ht="14.25" hidden="false" customHeight="false" outlineLevel="0" collapsed="false">
      <c r="A6609" s="0" t="s">
        <v>6651</v>
      </c>
      <c r="B6609" s="0" t="s">
        <v>34</v>
      </c>
      <c r="C6609" s="0" t="s">
        <v>79</v>
      </c>
      <c r="D6609" s="9" t="n">
        <v>43900</v>
      </c>
      <c r="E6609" s="9" t="n">
        <v>44032</v>
      </c>
      <c r="F6609" s="9" t="n">
        <v>44060</v>
      </c>
      <c r="G6609" s="9" t="n">
        <v>44064</v>
      </c>
      <c r="H6609" s="10" t="s">
        <v>36</v>
      </c>
      <c r="I6609" s="0" t="n">
        <v>10</v>
      </c>
      <c r="J6609" s="0" t="n">
        <v>45</v>
      </c>
      <c r="K6609" s="0" t="n">
        <v>79</v>
      </c>
      <c r="L6609" s="0" t="n">
        <v>7</v>
      </c>
      <c r="M6609" s="0" t="n">
        <v>6</v>
      </c>
      <c r="N6609" s="11" t="n">
        <v>0.05</v>
      </c>
      <c r="O6609" s="12" t="n">
        <v>497.21</v>
      </c>
      <c r="P6609" s="12" t="n">
        <v>1212.7</v>
      </c>
      <c r="Q6609" s="12" t="n">
        <f aca="false">M6609*P6609*(1-N6609)</f>
        <v>6912.39</v>
      </c>
      <c r="R6609" s="12" t="n">
        <f aca="false">M6609*O6609</f>
        <v>2983.26</v>
      </c>
      <c r="S6609" s="12" t="n">
        <f aca="false">Q6609-R6609</f>
        <v>3929.13</v>
      </c>
      <c r="T6609" s="11" t="n">
        <f aca="false">IFERROR(S6609/Q6609,0)</f>
        <v>0.568418448611841</v>
      </c>
      <c r="U6609" s="13" t="n">
        <f aca="false">F6609-E6609</f>
        <v>28</v>
      </c>
      <c r="V6609" s="13" t="n">
        <f aca="false">G6609-F6609</f>
        <v>4</v>
      </c>
      <c r="W6609" s="13" t="n">
        <f aca="false">G6609-E6609</f>
        <v>32</v>
      </c>
      <c r="X6609" s="10" t="n">
        <f aca="false">YEAR(E6609)</f>
        <v>2020</v>
      </c>
      <c r="Y6609" s="0" t="str">
        <f aca="false">TEXT(E6609,"yyyy-mm")</f>
        <v>2020-07</v>
      </c>
      <c r="Z6609" s="0" t="str">
        <f aca="false">"Q"&amp;ROUNDUP(MONTH(E6609)/3,0)&amp;"-"&amp;YEAR(E6609)</f>
        <v>Q3-2020</v>
      </c>
    </row>
    <row r="6610" customFormat="false" ht="14.25" hidden="false" customHeight="false" outlineLevel="0" collapsed="false">
      <c r="A6610" s="0" t="s">
        <v>6652</v>
      </c>
      <c r="B6610" s="0" t="s">
        <v>43</v>
      </c>
      <c r="C6610" s="0" t="s">
        <v>79</v>
      </c>
      <c r="D6610" s="9" t="n">
        <v>43900</v>
      </c>
      <c r="E6610" s="9" t="n">
        <v>44033</v>
      </c>
      <c r="F6610" s="9" t="n">
        <v>44044</v>
      </c>
      <c r="G6610" s="9" t="n">
        <v>44048</v>
      </c>
      <c r="H6610" s="10" t="s">
        <v>36</v>
      </c>
      <c r="I6610" s="0" t="n">
        <v>25</v>
      </c>
      <c r="J6610" s="0" t="n">
        <v>46</v>
      </c>
      <c r="K6610" s="0" t="n">
        <v>63</v>
      </c>
      <c r="L6610" s="0" t="n">
        <v>26</v>
      </c>
      <c r="M6610" s="0" t="n">
        <v>1</v>
      </c>
      <c r="N6610" s="11" t="n">
        <v>0.05</v>
      </c>
      <c r="O6610" s="12" t="n">
        <v>1690.68</v>
      </c>
      <c r="P6610" s="12" t="n">
        <v>2284.7</v>
      </c>
      <c r="Q6610" s="12" t="n">
        <f aca="false">M6610*P6610*(1-N6610)</f>
        <v>2170.465</v>
      </c>
      <c r="R6610" s="12" t="n">
        <f aca="false">M6610*O6610</f>
        <v>1690.68</v>
      </c>
      <c r="S6610" s="12" t="n">
        <f aca="false">Q6610-R6610</f>
        <v>479.785</v>
      </c>
      <c r="T6610" s="11" t="n">
        <f aca="false">IFERROR(S6610/Q6610,0)</f>
        <v>0.221051710117417</v>
      </c>
      <c r="U6610" s="13" t="n">
        <f aca="false">F6610-E6610</f>
        <v>11</v>
      </c>
      <c r="V6610" s="13" t="n">
        <f aca="false">G6610-F6610</f>
        <v>4</v>
      </c>
      <c r="W6610" s="13" t="n">
        <f aca="false">G6610-E6610</f>
        <v>15</v>
      </c>
      <c r="X6610" s="10" t="n">
        <f aca="false">YEAR(E6610)</f>
        <v>2020</v>
      </c>
      <c r="Y6610" s="0" t="str">
        <f aca="false">TEXT(E6610,"yyyy-mm")</f>
        <v>2020-07</v>
      </c>
      <c r="Z6610" s="0" t="str">
        <f aca="false">"Q"&amp;ROUNDUP(MONTH(E6610)/3,0)&amp;"-"&amp;YEAR(E6610)</f>
        <v>Q3-2020</v>
      </c>
    </row>
    <row r="6611" customFormat="false" ht="14.25" hidden="false" customHeight="false" outlineLevel="0" collapsed="false">
      <c r="A6611" s="0" t="s">
        <v>6653</v>
      </c>
      <c r="B6611" s="0" t="s">
        <v>34</v>
      </c>
      <c r="C6611" s="0" t="s">
        <v>58</v>
      </c>
      <c r="D6611" s="9" t="n">
        <v>43900</v>
      </c>
      <c r="E6611" s="9" t="n">
        <v>44033</v>
      </c>
      <c r="F6611" s="9" t="n">
        <v>44047</v>
      </c>
      <c r="G6611" s="9" t="n">
        <v>44051</v>
      </c>
      <c r="H6611" s="10" t="s">
        <v>36</v>
      </c>
      <c r="I6611" s="0" t="n">
        <v>6</v>
      </c>
      <c r="J6611" s="0" t="n">
        <v>3</v>
      </c>
      <c r="K6611" s="0" t="n">
        <v>362</v>
      </c>
      <c r="L6611" s="0" t="n">
        <v>2</v>
      </c>
      <c r="M6611" s="0" t="n">
        <v>5</v>
      </c>
      <c r="N6611" s="11" t="n">
        <v>0.05</v>
      </c>
      <c r="O6611" s="12" t="n">
        <v>986.17</v>
      </c>
      <c r="P6611" s="12" t="n">
        <v>2405.3</v>
      </c>
      <c r="Q6611" s="12" t="n">
        <f aca="false">M6611*P6611*(1-N6611)</f>
        <v>11425.175</v>
      </c>
      <c r="R6611" s="12" t="n">
        <f aca="false">M6611*O6611</f>
        <v>4930.85</v>
      </c>
      <c r="S6611" s="12" t="n">
        <f aca="false">Q6611-R6611</f>
        <v>6494.325</v>
      </c>
      <c r="T6611" s="11" t="n">
        <f aca="false">IFERROR(S6611/Q6611,0)</f>
        <v>0.568422365521754</v>
      </c>
      <c r="U6611" s="13" t="n">
        <f aca="false">F6611-E6611</f>
        <v>14</v>
      </c>
      <c r="V6611" s="13" t="n">
        <f aca="false">G6611-F6611</f>
        <v>4</v>
      </c>
      <c r="W6611" s="13" t="n">
        <f aca="false">G6611-E6611</f>
        <v>18</v>
      </c>
      <c r="X6611" s="10" t="n">
        <f aca="false">YEAR(E6611)</f>
        <v>2020</v>
      </c>
      <c r="Y6611" s="0" t="str">
        <f aca="false">TEXT(E6611,"yyyy-mm")</f>
        <v>2020-07</v>
      </c>
      <c r="Z6611" s="0" t="str">
        <f aca="false">"Q"&amp;ROUNDUP(MONTH(E6611)/3,0)&amp;"-"&amp;YEAR(E6611)</f>
        <v>Q3-2020</v>
      </c>
    </row>
    <row r="6612" customFormat="false" ht="14.25" hidden="false" customHeight="false" outlineLevel="0" collapsed="false">
      <c r="A6612" s="0" t="s">
        <v>6654</v>
      </c>
      <c r="B6612" s="0" t="s">
        <v>34</v>
      </c>
      <c r="C6612" s="0" t="s">
        <v>35</v>
      </c>
      <c r="D6612" s="9" t="n">
        <v>43900</v>
      </c>
      <c r="E6612" s="9" t="n">
        <v>44033</v>
      </c>
      <c r="F6612" s="9" t="n">
        <v>44061</v>
      </c>
      <c r="G6612" s="9" t="n">
        <v>44063</v>
      </c>
      <c r="H6612" s="10" t="s">
        <v>36</v>
      </c>
      <c r="I6612" s="0" t="n">
        <v>8</v>
      </c>
      <c r="J6612" s="0" t="n">
        <v>33</v>
      </c>
      <c r="K6612" s="0" t="n">
        <v>255</v>
      </c>
      <c r="L6612" s="0" t="n">
        <v>41</v>
      </c>
      <c r="M6612" s="0" t="n">
        <v>7</v>
      </c>
      <c r="N6612" s="11" t="n">
        <v>0.1</v>
      </c>
      <c r="O6612" s="12" t="n">
        <v>2331.6</v>
      </c>
      <c r="P6612" s="12" t="n">
        <v>3886</v>
      </c>
      <c r="Q6612" s="12" t="n">
        <f aca="false">M6612*P6612*(1-N6612)</f>
        <v>24481.8</v>
      </c>
      <c r="R6612" s="12" t="n">
        <f aca="false">M6612*O6612</f>
        <v>16321.2</v>
      </c>
      <c r="S6612" s="12" t="n">
        <f aca="false">Q6612-R6612</f>
        <v>8160.6</v>
      </c>
      <c r="T6612" s="11" t="n">
        <f aca="false">IFERROR(S6612/Q6612,0)</f>
        <v>0.333333333333333</v>
      </c>
      <c r="U6612" s="13" t="n">
        <f aca="false">F6612-E6612</f>
        <v>28</v>
      </c>
      <c r="V6612" s="13" t="n">
        <f aca="false">G6612-F6612</f>
        <v>2</v>
      </c>
      <c r="W6612" s="13" t="n">
        <f aca="false">G6612-E6612</f>
        <v>30</v>
      </c>
      <c r="X6612" s="10" t="n">
        <f aca="false">YEAR(E6612)</f>
        <v>2020</v>
      </c>
      <c r="Y6612" s="0" t="str">
        <f aca="false">TEXT(E6612,"yyyy-mm")</f>
        <v>2020-07</v>
      </c>
      <c r="Z6612" s="0" t="str">
        <f aca="false">"Q"&amp;ROUNDUP(MONTH(E6612)/3,0)&amp;"-"&amp;YEAR(E6612)</f>
        <v>Q3-2020</v>
      </c>
    </row>
    <row r="6613" customFormat="false" ht="14.25" hidden="false" customHeight="false" outlineLevel="0" collapsed="false">
      <c r="A6613" s="0" t="s">
        <v>6655</v>
      </c>
      <c r="B6613" s="0" t="s">
        <v>34</v>
      </c>
      <c r="C6613" s="0" t="s">
        <v>39</v>
      </c>
      <c r="D6613" s="9" t="n">
        <v>43900</v>
      </c>
      <c r="E6613" s="9" t="n">
        <v>44033</v>
      </c>
      <c r="F6613" s="9" t="n">
        <v>44048</v>
      </c>
      <c r="G6613" s="9" t="n">
        <v>44052</v>
      </c>
      <c r="H6613" s="10" t="s">
        <v>36</v>
      </c>
      <c r="I6613" s="0" t="n">
        <v>7</v>
      </c>
      <c r="J6613" s="0" t="n">
        <v>39</v>
      </c>
      <c r="K6613" s="0" t="n">
        <v>203</v>
      </c>
      <c r="L6613" s="0" t="n">
        <v>5</v>
      </c>
      <c r="M6613" s="0" t="n">
        <v>6</v>
      </c>
      <c r="N6613" s="11" t="n">
        <v>0.05</v>
      </c>
      <c r="O6613" s="12" t="n">
        <v>388.94</v>
      </c>
      <c r="P6613" s="12" t="n">
        <v>864.3</v>
      </c>
      <c r="Q6613" s="12" t="n">
        <f aca="false">M6613*P6613*(1-N6613)</f>
        <v>4926.51</v>
      </c>
      <c r="R6613" s="12" t="n">
        <f aca="false">M6613*O6613</f>
        <v>2333.64</v>
      </c>
      <c r="S6613" s="12" t="n">
        <f aca="false">Q6613-R6613</f>
        <v>2592.87</v>
      </c>
      <c r="T6613" s="11" t="n">
        <f aca="false">IFERROR(S6613/Q6613,0)</f>
        <v>0.526309699970161</v>
      </c>
      <c r="U6613" s="13" t="n">
        <f aca="false">F6613-E6613</f>
        <v>15</v>
      </c>
      <c r="V6613" s="13" t="n">
        <f aca="false">G6613-F6613</f>
        <v>4</v>
      </c>
      <c r="W6613" s="13" t="n">
        <f aca="false">G6613-E6613</f>
        <v>19</v>
      </c>
      <c r="X6613" s="10" t="n">
        <f aca="false">YEAR(E6613)</f>
        <v>2020</v>
      </c>
      <c r="Y6613" s="0" t="str">
        <f aca="false">TEXT(E6613,"yyyy-mm")</f>
        <v>2020-07</v>
      </c>
      <c r="Z6613" s="0" t="str">
        <f aca="false">"Q"&amp;ROUNDUP(MONTH(E6613)/3,0)&amp;"-"&amp;YEAR(E6613)</f>
        <v>Q3-2020</v>
      </c>
    </row>
    <row r="6614" customFormat="false" ht="14.25" hidden="false" customHeight="false" outlineLevel="0" collapsed="false">
      <c r="A6614" s="0" t="s">
        <v>6656</v>
      </c>
      <c r="B6614" s="0" t="s">
        <v>34</v>
      </c>
      <c r="C6614" s="0" t="s">
        <v>35</v>
      </c>
      <c r="D6614" s="9" t="n">
        <v>43900</v>
      </c>
      <c r="E6614" s="9" t="n">
        <v>44033</v>
      </c>
      <c r="F6614" s="9" t="n">
        <v>44058</v>
      </c>
      <c r="G6614" s="9" t="n">
        <v>44059</v>
      </c>
      <c r="H6614" s="10" t="s">
        <v>36</v>
      </c>
      <c r="I6614" s="0" t="n">
        <v>6</v>
      </c>
      <c r="J6614" s="0" t="n">
        <v>48</v>
      </c>
      <c r="K6614" s="0" t="n">
        <v>259</v>
      </c>
      <c r="L6614" s="0" t="n">
        <v>6</v>
      </c>
      <c r="M6614" s="0" t="n">
        <v>3</v>
      </c>
      <c r="N6614" s="11" t="n">
        <v>0.075</v>
      </c>
      <c r="O6614" s="12" t="n">
        <v>1246.2</v>
      </c>
      <c r="P6614" s="12" t="n">
        <v>2492.4</v>
      </c>
      <c r="Q6614" s="12" t="n">
        <f aca="false">M6614*P6614*(1-N6614)</f>
        <v>6916.41</v>
      </c>
      <c r="R6614" s="12" t="n">
        <f aca="false">M6614*O6614</f>
        <v>3738.6</v>
      </c>
      <c r="S6614" s="12" t="n">
        <f aca="false">Q6614-R6614</f>
        <v>3177.81</v>
      </c>
      <c r="T6614" s="11" t="n">
        <f aca="false">IFERROR(S6614/Q6614,0)</f>
        <v>0.45945945945946</v>
      </c>
      <c r="U6614" s="13" t="n">
        <f aca="false">F6614-E6614</f>
        <v>25</v>
      </c>
      <c r="V6614" s="13" t="n">
        <f aca="false">G6614-F6614</f>
        <v>1</v>
      </c>
      <c r="W6614" s="13" t="n">
        <f aca="false">G6614-E6614</f>
        <v>26</v>
      </c>
      <c r="X6614" s="10" t="n">
        <f aca="false">YEAR(E6614)</f>
        <v>2020</v>
      </c>
      <c r="Y6614" s="0" t="str">
        <f aca="false">TEXT(E6614,"yyyy-mm")</f>
        <v>2020-07</v>
      </c>
      <c r="Z6614" s="0" t="str">
        <f aca="false">"Q"&amp;ROUNDUP(MONTH(E6614)/3,0)&amp;"-"&amp;YEAR(E6614)</f>
        <v>Q3-2020</v>
      </c>
    </row>
    <row r="6615" customFormat="false" ht="14.25" hidden="false" customHeight="false" outlineLevel="0" collapsed="false">
      <c r="A6615" s="0" t="s">
        <v>6657</v>
      </c>
      <c r="B6615" s="0" t="s">
        <v>38</v>
      </c>
      <c r="C6615" s="0" t="s">
        <v>58</v>
      </c>
      <c r="D6615" s="9" t="n">
        <v>43900</v>
      </c>
      <c r="E6615" s="9" t="n">
        <v>44033</v>
      </c>
      <c r="F6615" s="9" t="n">
        <v>44051</v>
      </c>
      <c r="G6615" s="9" t="n">
        <v>44052</v>
      </c>
      <c r="H6615" s="10" t="s">
        <v>36</v>
      </c>
      <c r="I6615" s="0" t="n">
        <v>14</v>
      </c>
      <c r="J6615" s="0" t="n">
        <v>12</v>
      </c>
      <c r="K6615" s="0" t="n">
        <v>363</v>
      </c>
      <c r="L6615" s="0" t="n">
        <v>8</v>
      </c>
      <c r="M6615" s="0" t="n">
        <v>4</v>
      </c>
      <c r="N6615" s="11" t="n">
        <v>0.1</v>
      </c>
      <c r="O6615" s="12" t="n">
        <v>548.33</v>
      </c>
      <c r="P6615" s="12" t="n">
        <v>830.8</v>
      </c>
      <c r="Q6615" s="12" t="n">
        <f aca="false">M6615*P6615*(1-N6615)</f>
        <v>2990.88</v>
      </c>
      <c r="R6615" s="12" t="n">
        <f aca="false">M6615*O6615</f>
        <v>2193.32</v>
      </c>
      <c r="S6615" s="12" t="n">
        <f aca="false">Q6615-R6615</f>
        <v>797.56</v>
      </c>
      <c r="T6615" s="11" t="n">
        <f aca="false">IFERROR(S6615/Q6615,0)</f>
        <v>0.266663991868614</v>
      </c>
      <c r="U6615" s="13" t="n">
        <f aca="false">F6615-E6615</f>
        <v>18</v>
      </c>
      <c r="V6615" s="13" t="n">
        <f aca="false">G6615-F6615</f>
        <v>1</v>
      </c>
      <c r="W6615" s="13" t="n">
        <f aca="false">G6615-E6615</f>
        <v>19</v>
      </c>
      <c r="X6615" s="10" t="n">
        <f aca="false">YEAR(E6615)</f>
        <v>2020</v>
      </c>
      <c r="Y6615" s="0" t="str">
        <f aca="false">TEXT(E6615,"yyyy-mm")</f>
        <v>2020-07</v>
      </c>
      <c r="Z6615" s="0" t="str">
        <f aca="false">"Q"&amp;ROUNDUP(MONTH(E6615)/3,0)&amp;"-"&amp;YEAR(E6615)</f>
        <v>Q3-2020</v>
      </c>
    </row>
    <row r="6616" customFormat="false" ht="14.25" hidden="false" customHeight="false" outlineLevel="0" collapsed="false">
      <c r="A6616" s="0" t="s">
        <v>6658</v>
      </c>
      <c r="B6616" s="0" t="s">
        <v>41</v>
      </c>
      <c r="C6616" s="0" t="s">
        <v>48</v>
      </c>
      <c r="D6616" s="9" t="n">
        <v>43900</v>
      </c>
      <c r="E6616" s="9" t="n">
        <v>44033</v>
      </c>
      <c r="F6616" s="9" t="n">
        <v>44051</v>
      </c>
      <c r="G6616" s="9" t="n">
        <v>44052</v>
      </c>
      <c r="H6616" s="10" t="s">
        <v>36</v>
      </c>
      <c r="I6616" s="0" t="n">
        <v>24</v>
      </c>
      <c r="J6616" s="0" t="n">
        <v>29</v>
      </c>
      <c r="K6616" s="0" t="n">
        <v>40</v>
      </c>
      <c r="L6616" s="0" t="n">
        <v>4</v>
      </c>
      <c r="M6616" s="0" t="n">
        <v>1</v>
      </c>
      <c r="N6616" s="11" t="n">
        <v>0.075</v>
      </c>
      <c r="O6616" s="12" t="n">
        <v>3325.88</v>
      </c>
      <c r="P6616" s="12" t="n">
        <v>3912.8</v>
      </c>
      <c r="Q6616" s="12" t="n">
        <f aca="false">M6616*P6616*(1-N6616)</f>
        <v>3619.34</v>
      </c>
      <c r="R6616" s="12" t="n">
        <f aca="false">M6616*O6616</f>
        <v>3325.88</v>
      </c>
      <c r="S6616" s="12" t="n">
        <f aca="false">Q6616-R6616</f>
        <v>293.46</v>
      </c>
      <c r="T6616" s="11" t="n">
        <f aca="false">IFERROR(S6616/Q6616,0)</f>
        <v>0.0810810810810811</v>
      </c>
      <c r="U6616" s="13" t="n">
        <f aca="false">F6616-E6616</f>
        <v>18</v>
      </c>
      <c r="V6616" s="13" t="n">
        <f aca="false">G6616-F6616</f>
        <v>1</v>
      </c>
      <c r="W6616" s="13" t="n">
        <f aca="false">G6616-E6616</f>
        <v>19</v>
      </c>
      <c r="X6616" s="10" t="n">
        <f aca="false">YEAR(E6616)</f>
        <v>2020</v>
      </c>
      <c r="Y6616" s="0" t="str">
        <f aca="false">TEXT(E6616,"yyyy-mm")</f>
        <v>2020-07</v>
      </c>
      <c r="Z6616" s="0" t="str">
        <f aca="false">"Q"&amp;ROUNDUP(MONTH(E6616)/3,0)&amp;"-"&amp;YEAR(E6616)</f>
        <v>Q3-2020</v>
      </c>
    </row>
    <row r="6617" customFormat="false" ht="14.25" hidden="false" customHeight="false" outlineLevel="0" collapsed="false">
      <c r="A6617" s="0" t="s">
        <v>6659</v>
      </c>
      <c r="B6617" s="0" t="s">
        <v>34</v>
      </c>
      <c r="C6617" s="0" t="s">
        <v>39</v>
      </c>
      <c r="D6617" s="9" t="n">
        <v>43900</v>
      </c>
      <c r="E6617" s="9" t="n">
        <v>44033</v>
      </c>
      <c r="F6617" s="9" t="n">
        <v>44053</v>
      </c>
      <c r="G6617" s="9" t="n">
        <v>44059</v>
      </c>
      <c r="H6617" s="10" t="s">
        <v>36</v>
      </c>
      <c r="I6617" s="0" t="n">
        <v>10</v>
      </c>
      <c r="J6617" s="0" t="n">
        <v>50</v>
      </c>
      <c r="K6617" s="0" t="n">
        <v>105</v>
      </c>
      <c r="L6617" s="0" t="n">
        <v>43</v>
      </c>
      <c r="M6617" s="0" t="n">
        <v>7</v>
      </c>
      <c r="N6617" s="11" t="n">
        <v>0.075</v>
      </c>
      <c r="O6617" s="12" t="n">
        <v>93.47</v>
      </c>
      <c r="P6617" s="12" t="n">
        <v>207.7</v>
      </c>
      <c r="Q6617" s="12" t="n">
        <f aca="false">M6617*P6617*(1-N6617)</f>
        <v>1344.8575</v>
      </c>
      <c r="R6617" s="12" t="n">
        <f aca="false">M6617*O6617</f>
        <v>654.29</v>
      </c>
      <c r="S6617" s="12" t="n">
        <f aca="false">Q6617-R6617</f>
        <v>690.5675</v>
      </c>
      <c r="T6617" s="11" t="n">
        <f aca="false">IFERROR(S6617/Q6617,0)</f>
        <v>0.513487488451379</v>
      </c>
      <c r="U6617" s="13" t="n">
        <f aca="false">F6617-E6617</f>
        <v>20</v>
      </c>
      <c r="V6617" s="13" t="n">
        <f aca="false">G6617-F6617</f>
        <v>6</v>
      </c>
      <c r="W6617" s="13" t="n">
        <f aca="false">G6617-E6617</f>
        <v>26</v>
      </c>
      <c r="X6617" s="10" t="n">
        <f aca="false">YEAR(E6617)</f>
        <v>2020</v>
      </c>
      <c r="Y6617" s="0" t="str">
        <f aca="false">TEXT(E6617,"yyyy-mm")</f>
        <v>2020-07</v>
      </c>
      <c r="Z6617" s="0" t="str">
        <f aca="false">"Q"&amp;ROUNDUP(MONTH(E6617)/3,0)&amp;"-"&amp;YEAR(E6617)</f>
        <v>Q3-2020</v>
      </c>
    </row>
    <row r="6618" customFormat="false" ht="14.25" hidden="false" customHeight="false" outlineLevel="0" collapsed="false">
      <c r="A6618" s="0" t="s">
        <v>6660</v>
      </c>
      <c r="B6618" s="0" t="s">
        <v>38</v>
      </c>
      <c r="C6618" s="0" t="s">
        <v>46</v>
      </c>
      <c r="D6618" s="9" t="n">
        <v>44000</v>
      </c>
      <c r="E6618" s="9" t="n">
        <v>44033</v>
      </c>
      <c r="F6618" s="9" t="n">
        <v>44057</v>
      </c>
      <c r="G6618" s="9" t="n">
        <v>44059</v>
      </c>
      <c r="H6618" s="10" t="s">
        <v>36</v>
      </c>
      <c r="I6618" s="0" t="n">
        <v>19</v>
      </c>
      <c r="J6618" s="0" t="n">
        <v>30</v>
      </c>
      <c r="K6618" s="0" t="n">
        <v>303</v>
      </c>
      <c r="L6618" s="0" t="n">
        <v>29</v>
      </c>
      <c r="M6618" s="0" t="n">
        <v>7</v>
      </c>
      <c r="N6618" s="11" t="n">
        <v>0.075</v>
      </c>
      <c r="O6618" s="12" t="n">
        <v>3634.75</v>
      </c>
      <c r="P6618" s="12" t="n">
        <v>5192.5</v>
      </c>
      <c r="Q6618" s="12" t="n">
        <f aca="false">M6618*P6618*(1-N6618)</f>
        <v>33621.4375</v>
      </c>
      <c r="R6618" s="12" t="n">
        <f aca="false">M6618*O6618</f>
        <v>25443.25</v>
      </c>
      <c r="S6618" s="12" t="n">
        <f aca="false">Q6618-R6618</f>
        <v>8178.1875</v>
      </c>
      <c r="T6618" s="11" t="n">
        <f aca="false">IFERROR(S6618/Q6618,0)</f>
        <v>0.243243243243243</v>
      </c>
      <c r="U6618" s="13" t="n">
        <f aca="false">F6618-E6618</f>
        <v>24</v>
      </c>
      <c r="V6618" s="13" t="n">
        <f aca="false">G6618-F6618</f>
        <v>2</v>
      </c>
      <c r="W6618" s="13" t="n">
        <f aca="false">G6618-E6618</f>
        <v>26</v>
      </c>
      <c r="X6618" s="10" t="n">
        <f aca="false">YEAR(E6618)</f>
        <v>2020</v>
      </c>
      <c r="Y6618" s="0" t="str">
        <f aca="false">TEXT(E6618,"yyyy-mm")</f>
        <v>2020-07</v>
      </c>
      <c r="Z6618" s="0" t="str">
        <f aca="false">"Q"&amp;ROUNDUP(MONTH(E6618)/3,0)&amp;"-"&amp;YEAR(E6618)</f>
        <v>Q3-2020</v>
      </c>
    </row>
    <row r="6619" customFormat="false" ht="14.25" hidden="false" customHeight="false" outlineLevel="0" collapsed="false">
      <c r="A6619" s="0" t="s">
        <v>6661</v>
      </c>
      <c r="B6619" s="0" t="s">
        <v>34</v>
      </c>
      <c r="C6619" s="0" t="s">
        <v>58</v>
      </c>
      <c r="D6619" s="9" t="n">
        <v>43900</v>
      </c>
      <c r="E6619" s="9" t="n">
        <v>44034</v>
      </c>
      <c r="F6619" s="9" t="n">
        <v>44046</v>
      </c>
      <c r="G6619" s="9" t="n">
        <v>44050</v>
      </c>
      <c r="H6619" s="10" t="s">
        <v>36</v>
      </c>
      <c r="I6619" s="0" t="n">
        <v>3</v>
      </c>
      <c r="J6619" s="0" t="n">
        <v>28</v>
      </c>
      <c r="K6619" s="0" t="n">
        <v>344</v>
      </c>
      <c r="L6619" s="0" t="n">
        <v>4</v>
      </c>
      <c r="M6619" s="0" t="n">
        <v>7</v>
      </c>
      <c r="N6619" s="11" t="n">
        <v>0.2</v>
      </c>
      <c r="O6619" s="12" t="n">
        <v>541.56</v>
      </c>
      <c r="P6619" s="12" t="n">
        <v>917.9</v>
      </c>
      <c r="Q6619" s="12" t="n">
        <f aca="false">M6619*P6619*(1-N6619)</f>
        <v>5140.24</v>
      </c>
      <c r="R6619" s="12" t="n">
        <f aca="false">M6619*O6619</f>
        <v>3790.92</v>
      </c>
      <c r="S6619" s="12" t="n">
        <f aca="false">Q6619-R6619</f>
        <v>1349.32</v>
      </c>
      <c r="T6619" s="11" t="n">
        <f aca="false">IFERROR(S6619/Q6619,0)</f>
        <v>0.262501361804118</v>
      </c>
      <c r="U6619" s="13" t="n">
        <f aca="false">F6619-E6619</f>
        <v>12</v>
      </c>
      <c r="V6619" s="13" t="n">
        <f aca="false">G6619-F6619</f>
        <v>4</v>
      </c>
      <c r="W6619" s="13" t="n">
        <f aca="false">G6619-E6619</f>
        <v>16</v>
      </c>
      <c r="X6619" s="10" t="n">
        <f aca="false">YEAR(E6619)</f>
        <v>2020</v>
      </c>
      <c r="Y6619" s="0" t="str">
        <f aca="false">TEXT(E6619,"yyyy-mm")</f>
        <v>2020-07</v>
      </c>
      <c r="Z6619" s="0" t="str">
        <f aca="false">"Q"&amp;ROUNDUP(MONTH(E6619)/3,0)&amp;"-"&amp;YEAR(E6619)</f>
        <v>Q3-2020</v>
      </c>
    </row>
    <row r="6620" customFormat="false" ht="14.25" hidden="false" customHeight="false" outlineLevel="0" collapsed="false">
      <c r="A6620" s="0" t="s">
        <v>6662</v>
      </c>
      <c r="B6620" s="0" t="s">
        <v>38</v>
      </c>
      <c r="C6620" s="0" t="s">
        <v>35</v>
      </c>
      <c r="D6620" s="9" t="n">
        <v>44000</v>
      </c>
      <c r="E6620" s="9" t="n">
        <v>44034</v>
      </c>
      <c r="F6620" s="9" t="n">
        <v>44062</v>
      </c>
      <c r="G6620" s="9" t="n">
        <v>44068</v>
      </c>
      <c r="H6620" s="10" t="s">
        <v>36</v>
      </c>
      <c r="I6620" s="0" t="n">
        <v>17</v>
      </c>
      <c r="J6620" s="0" t="n">
        <v>5</v>
      </c>
      <c r="K6620" s="0" t="n">
        <v>226</v>
      </c>
      <c r="L6620" s="0" t="n">
        <v>23</v>
      </c>
      <c r="M6620" s="0" t="n">
        <v>7</v>
      </c>
      <c r="N6620" s="11" t="n">
        <v>0.075</v>
      </c>
      <c r="O6620" s="12" t="n">
        <v>964.26</v>
      </c>
      <c r="P6620" s="12" t="n">
        <v>1721.9</v>
      </c>
      <c r="Q6620" s="12" t="n">
        <f aca="false">M6620*P6620*(1-N6620)</f>
        <v>11149.3025</v>
      </c>
      <c r="R6620" s="12" t="n">
        <f aca="false">M6620*O6620</f>
        <v>6749.82</v>
      </c>
      <c r="S6620" s="12" t="n">
        <f aca="false">Q6620-R6620</f>
        <v>4399.4825</v>
      </c>
      <c r="T6620" s="11" t="n">
        <f aca="false">IFERROR(S6620/Q6620,0)</f>
        <v>0.394597105962458</v>
      </c>
      <c r="U6620" s="13" t="n">
        <f aca="false">F6620-E6620</f>
        <v>28</v>
      </c>
      <c r="V6620" s="13" t="n">
        <f aca="false">G6620-F6620</f>
        <v>6</v>
      </c>
      <c r="W6620" s="13" t="n">
        <f aca="false">G6620-E6620</f>
        <v>34</v>
      </c>
      <c r="X6620" s="10" t="n">
        <f aca="false">YEAR(E6620)</f>
        <v>2020</v>
      </c>
      <c r="Y6620" s="0" t="str">
        <f aca="false">TEXT(E6620,"yyyy-mm")</f>
        <v>2020-07</v>
      </c>
      <c r="Z6620" s="0" t="str">
        <f aca="false">"Q"&amp;ROUNDUP(MONTH(E6620)/3,0)&amp;"-"&amp;YEAR(E6620)</f>
        <v>Q3-2020</v>
      </c>
    </row>
    <row r="6621" customFormat="false" ht="14.25" hidden="false" customHeight="false" outlineLevel="0" collapsed="false">
      <c r="A6621" s="0" t="s">
        <v>6663</v>
      </c>
      <c r="B6621" s="0" t="s">
        <v>38</v>
      </c>
      <c r="C6621" s="0" t="s">
        <v>58</v>
      </c>
      <c r="D6621" s="9" t="n">
        <v>43900</v>
      </c>
      <c r="E6621" s="9" t="n">
        <v>44034</v>
      </c>
      <c r="F6621" s="9" t="n">
        <v>44048</v>
      </c>
      <c r="G6621" s="9" t="n">
        <v>44053</v>
      </c>
      <c r="H6621" s="10" t="s">
        <v>36</v>
      </c>
      <c r="I6621" s="0" t="n">
        <v>20</v>
      </c>
      <c r="J6621" s="0" t="n">
        <v>9</v>
      </c>
      <c r="K6621" s="0" t="n">
        <v>353</v>
      </c>
      <c r="L6621" s="0" t="n">
        <v>24</v>
      </c>
      <c r="M6621" s="0" t="n">
        <v>3</v>
      </c>
      <c r="N6621" s="11" t="n">
        <v>0.075</v>
      </c>
      <c r="O6621" s="12" t="n">
        <v>2732.19</v>
      </c>
      <c r="P6621" s="12" t="n">
        <v>3959.7</v>
      </c>
      <c r="Q6621" s="12" t="n">
        <f aca="false">M6621*P6621*(1-N6621)</f>
        <v>10988.1675</v>
      </c>
      <c r="R6621" s="12" t="n">
        <f aca="false">M6621*O6621</f>
        <v>8196.57</v>
      </c>
      <c r="S6621" s="12" t="n">
        <f aca="false">Q6621-R6621</f>
        <v>2791.5975</v>
      </c>
      <c r="T6621" s="11" t="n">
        <f aca="false">IFERROR(S6621/Q6621,0)</f>
        <v>0.254054873116923</v>
      </c>
      <c r="U6621" s="13" t="n">
        <f aca="false">F6621-E6621</f>
        <v>14</v>
      </c>
      <c r="V6621" s="13" t="n">
        <f aca="false">G6621-F6621</f>
        <v>5</v>
      </c>
      <c r="W6621" s="13" t="n">
        <f aca="false">G6621-E6621</f>
        <v>19</v>
      </c>
      <c r="X6621" s="10" t="n">
        <f aca="false">YEAR(E6621)</f>
        <v>2020</v>
      </c>
      <c r="Y6621" s="0" t="str">
        <f aca="false">TEXT(E6621,"yyyy-mm")</f>
        <v>2020-07</v>
      </c>
      <c r="Z6621" s="0" t="str">
        <f aca="false">"Q"&amp;ROUNDUP(MONTH(E6621)/3,0)&amp;"-"&amp;YEAR(E6621)</f>
        <v>Q3-2020</v>
      </c>
    </row>
    <row r="6622" customFormat="false" ht="14.25" hidden="false" customHeight="false" outlineLevel="0" collapsed="false">
      <c r="A6622" s="0" t="s">
        <v>6664</v>
      </c>
      <c r="B6622" s="0" t="s">
        <v>43</v>
      </c>
      <c r="C6622" s="0" t="s">
        <v>39</v>
      </c>
      <c r="D6622" s="9" t="n">
        <v>43900</v>
      </c>
      <c r="E6622" s="9" t="n">
        <v>44034</v>
      </c>
      <c r="F6622" s="9" t="n">
        <v>44059</v>
      </c>
      <c r="G6622" s="9" t="n">
        <v>44065</v>
      </c>
      <c r="H6622" s="10" t="s">
        <v>36</v>
      </c>
      <c r="I6622" s="0" t="n">
        <v>28</v>
      </c>
      <c r="J6622" s="0" t="n">
        <v>8</v>
      </c>
      <c r="K6622" s="0" t="n">
        <v>163</v>
      </c>
      <c r="L6622" s="0" t="n">
        <v>30</v>
      </c>
      <c r="M6622" s="0" t="n">
        <v>4</v>
      </c>
      <c r="N6622" s="11" t="n">
        <v>0.1</v>
      </c>
      <c r="O6622" s="12" t="n">
        <v>1947.29</v>
      </c>
      <c r="P6622" s="12" t="n">
        <v>3477.3</v>
      </c>
      <c r="Q6622" s="12" t="n">
        <f aca="false">M6622*P6622*(1-N6622)</f>
        <v>12518.28</v>
      </c>
      <c r="R6622" s="12" t="n">
        <f aca="false">M6622*O6622</f>
        <v>7789.16</v>
      </c>
      <c r="S6622" s="12" t="n">
        <f aca="false">Q6622-R6622</f>
        <v>4729.12</v>
      </c>
      <c r="T6622" s="11" t="n">
        <f aca="false">IFERROR(S6622/Q6622,0)</f>
        <v>0.377777138712347</v>
      </c>
      <c r="U6622" s="13" t="n">
        <f aca="false">F6622-E6622</f>
        <v>25</v>
      </c>
      <c r="V6622" s="13" t="n">
        <f aca="false">G6622-F6622</f>
        <v>6</v>
      </c>
      <c r="W6622" s="13" t="n">
        <f aca="false">G6622-E6622</f>
        <v>31</v>
      </c>
      <c r="X6622" s="10" t="n">
        <f aca="false">YEAR(E6622)</f>
        <v>2020</v>
      </c>
      <c r="Y6622" s="0" t="str">
        <f aca="false">TEXT(E6622,"yyyy-mm")</f>
        <v>2020-07</v>
      </c>
      <c r="Z6622" s="0" t="str">
        <f aca="false">"Q"&amp;ROUNDUP(MONTH(E6622)/3,0)&amp;"-"&amp;YEAR(E6622)</f>
        <v>Q3-2020</v>
      </c>
    </row>
    <row r="6623" customFormat="false" ht="14.25" hidden="false" customHeight="false" outlineLevel="0" collapsed="false">
      <c r="A6623" s="0" t="s">
        <v>6665</v>
      </c>
      <c r="B6623" s="0" t="s">
        <v>34</v>
      </c>
      <c r="C6623" s="0" t="s">
        <v>39</v>
      </c>
      <c r="D6623" s="9" t="n">
        <v>43900</v>
      </c>
      <c r="E6623" s="9" t="n">
        <v>44034</v>
      </c>
      <c r="F6623" s="9" t="n">
        <v>44037</v>
      </c>
      <c r="G6623" s="9" t="n">
        <v>44041</v>
      </c>
      <c r="H6623" s="10" t="s">
        <v>36</v>
      </c>
      <c r="I6623" s="0" t="n">
        <v>7</v>
      </c>
      <c r="J6623" s="0" t="n">
        <v>45</v>
      </c>
      <c r="K6623" s="0" t="n">
        <v>139</v>
      </c>
      <c r="L6623" s="0" t="n">
        <v>42</v>
      </c>
      <c r="M6623" s="0" t="n">
        <v>4</v>
      </c>
      <c r="N6623" s="11" t="n">
        <v>0.2</v>
      </c>
      <c r="O6623" s="12" t="n">
        <v>2718.32</v>
      </c>
      <c r="P6623" s="12" t="n">
        <v>3939.6</v>
      </c>
      <c r="Q6623" s="12" t="n">
        <f aca="false">M6623*P6623*(1-N6623)</f>
        <v>12606.72</v>
      </c>
      <c r="R6623" s="12" t="n">
        <f aca="false">M6623*O6623</f>
        <v>10873.28</v>
      </c>
      <c r="S6623" s="12" t="n">
        <f aca="false">Q6623-R6623</f>
        <v>1733.44</v>
      </c>
      <c r="T6623" s="11" t="n">
        <f aca="false">IFERROR(S6623/Q6623,0)</f>
        <v>0.137501269164382</v>
      </c>
      <c r="U6623" s="13" t="n">
        <f aca="false">F6623-E6623</f>
        <v>3</v>
      </c>
      <c r="V6623" s="13" t="n">
        <f aca="false">G6623-F6623</f>
        <v>4</v>
      </c>
      <c r="W6623" s="13" t="n">
        <f aca="false">G6623-E6623</f>
        <v>7</v>
      </c>
      <c r="X6623" s="10" t="n">
        <f aca="false">YEAR(E6623)</f>
        <v>2020</v>
      </c>
      <c r="Y6623" s="0" t="str">
        <f aca="false">TEXT(E6623,"yyyy-mm")</f>
        <v>2020-07</v>
      </c>
      <c r="Z6623" s="0" t="str">
        <f aca="false">"Q"&amp;ROUNDUP(MONTH(E6623)/3,0)&amp;"-"&amp;YEAR(E6623)</f>
        <v>Q3-2020</v>
      </c>
    </row>
    <row r="6624" customFormat="false" ht="14.25" hidden="false" customHeight="false" outlineLevel="0" collapsed="false">
      <c r="A6624" s="0" t="s">
        <v>6666</v>
      </c>
      <c r="B6624" s="0" t="s">
        <v>34</v>
      </c>
      <c r="C6624" s="0" t="s">
        <v>35</v>
      </c>
      <c r="D6624" s="9" t="n">
        <v>43900</v>
      </c>
      <c r="E6624" s="9" t="n">
        <v>44034</v>
      </c>
      <c r="F6624" s="9" t="n">
        <v>44052</v>
      </c>
      <c r="G6624" s="9" t="n">
        <v>44057</v>
      </c>
      <c r="H6624" s="10" t="s">
        <v>36</v>
      </c>
      <c r="I6624" s="0" t="n">
        <v>4</v>
      </c>
      <c r="J6624" s="0" t="n">
        <v>13</v>
      </c>
      <c r="K6624" s="0" t="n">
        <v>230</v>
      </c>
      <c r="L6624" s="0" t="n">
        <v>25</v>
      </c>
      <c r="M6624" s="0" t="n">
        <v>6</v>
      </c>
      <c r="N6624" s="11" t="n">
        <v>0.05</v>
      </c>
      <c r="O6624" s="12" t="n">
        <v>426.12</v>
      </c>
      <c r="P6624" s="12" t="n">
        <v>1065.3</v>
      </c>
      <c r="Q6624" s="12" t="n">
        <f aca="false">M6624*P6624*(1-N6624)</f>
        <v>6072.21</v>
      </c>
      <c r="R6624" s="12" t="n">
        <f aca="false">M6624*O6624</f>
        <v>2556.72</v>
      </c>
      <c r="S6624" s="12" t="n">
        <f aca="false">Q6624-R6624</f>
        <v>3515.49</v>
      </c>
      <c r="T6624" s="11" t="n">
        <f aca="false">IFERROR(S6624/Q6624,0)</f>
        <v>0.578947368421053</v>
      </c>
      <c r="U6624" s="13" t="n">
        <f aca="false">F6624-E6624</f>
        <v>18</v>
      </c>
      <c r="V6624" s="13" t="n">
        <f aca="false">G6624-F6624</f>
        <v>5</v>
      </c>
      <c r="W6624" s="13" t="n">
        <f aca="false">G6624-E6624</f>
        <v>23</v>
      </c>
      <c r="X6624" s="10" t="n">
        <f aca="false">YEAR(E6624)</f>
        <v>2020</v>
      </c>
      <c r="Y6624" s="0" t="str">
        <f aca="false">TEXT(E6624,"yyyy-mm")</f>
        <v>2020-07</v>
      </c>
      <c r="Z6624" s="0" t="str">
        <f aca="false">"Q"&amp;ROUNDUP(MONTH(E6624)/3,0)&amp;"-"&amp;YEAR(E6624)</f>
        <v>Q3-2020</v>
      </c>
    </row>
    <row r="6625" customFormat="false" ht="14.25" hidden="false" customHeight="false" outlineLevel="0" collapsed="false">
      <c r="A6625" s="0" t="s">
        <v>6667</v>
      </c>
      <c r="B6625" s="0" t="s">
        <v>38</v>
      </c>
      <c r="C6625" s="0" t="s">
        <v>79</v>
      </c>
      <c r="D6625" s="9" t="n">
        <v>43900</v>
      </c>
      <c r="E6625" s="9" t="n">
        <v>44035</v>
      </c>
      <c r="F6625" s="9" t="n">
        <v>44063</v>
      </c>
      <c r="G6625" s="9" t="n">
        <v>44069</v>
      </c>
      <c r="H6625" s="10" t="s">
        <v>36</v>
      </c>
      <c r="I6625" s="0" t="n">
        <v>18</v>
      </c>
      <c r="J6625" s="0" t="n">
        <v>22</v>
      </c>
      <c r="K6625" s="0" t="n">
        <v>64</v>
      </c>
      <c r="L6625" s="0" t="n">
        <v>8</v>
      </c>
      <c r="M6625" s="0" t="n">
        <v>8</v>
      </c>
      <c r="N6625" s="11" t="n">
        <v>0.075</v>
      </c>
      <c r="O6625" s="12" t="n">
        <v>917.16</v>
      </c>
      <c r="P6625" s="12" t="n">
        <v>1132.3</v>
      </c>
      <c r="Q6625" s="12" t="n">
        <f aca="false">M6625*P6625*(1-N6625)</f>
        <v>8379.02</v>
      </c>
      <c r="R6625" s="12" t="n">
        <f aca="false">M6625*O6625</f>
        <v>7337.28</v>
      </c>
      <c r="S6625" s="12" t="n">
        <f aca="false">Q6625-R6625</f>
        <v>1041.74</v>
      </c>
      <c r="T6625" s="11" t="n">
        <f aca="false">IFERROR(S6625/Q6625,0)</f>
        <v>0.124327188621104</v>
      </c>
      <c r="U6625" s="13" t="n">
        <f aca="false">F6625-E6625</f>
        <v>28</v>
      </c>
      <c r="V6625" s="13" t="n">
        <f aca="false">G6625-F6625</f>
        <v>6</v>
      </c>
      <c r="W6625" s="13" t="n">
        <f aca="false">G6625-E6625</f>
        <v>34</v>
      </c>
      <c r="X6625" s="10" t="n">
        <f aca="false">YEAR(E6625)</f>
        <v>2020</v>
      </c>
      <c r="Y6625" s="0" t="str">
        <f aca="false">TEXT(E6625,"yyyy-mm")</f>
        <v>2020-07</v>
      </c>
      <c r="Z6625" s="0" t="str">
        <f aca="false">"Q"&amp;ROUNDUP(MONTH(E6625)/3,0)&amp;"-"&amp;YEAR(E6625)</f>
        <v>Q3-2020</v>
      </c>
    </row>
    <row r="6626" customFormat="false" ht="14.25" hidden="false" customHeight="false" outlineLevel="0" collapsed="false">
      <c r="A6626" s="0" t="s">
        <v>6668</v>
      </c>
      <c r="B6626" s="0" t="s">
        <v>43</v>
      </c>
      <c r="C6626" s="0" t="s">
        <v>39</v>
      </c>
      <c r="D6626" s="9" t="n">
        <v>44000</v>
      </c>
      <c r="E6626" s="9" t="n">
        <v>44035</v>
      </c>
      <c r="F6626" s="9" t="n">
        <v>44058</v>
      </c>
      <c r="G6626" s="9" t="n">
        <v>44068</v>
      </c>
      <c r="H6626" s="10" t="s">
        <v>36</v>
      </c>
      <c r="I6626" s="0" t="n">
        <v>28</v>
      </c>
      <c r="J6626" s="0" t="n">
        <v>12</v>
      </c>
      <c r="K6626" s="0" t="n">
        <v>131</v>
      </c>
      <c r="L6626" s="0" t="n">
        <v>25</v>
      </c>
      <c r="M6626" s="0" t="n">
        <v>5</v>
      </c>
      <c r="N6626" s="11" t="n">
        <v>0.15</v>
      </c>
      <c r="O6626" s="12" t="n">
        <v>1180.27</v>
      </c>
      <c r="P6626" s="12" t="n">
        <v>2458.9</v>
      </c>
      <c r="Q6626" s="12" t="n">
        <f aca="false">M6626*P6626*(1-N6626)</f>
        <v>10450.325</v>
      </c>
      <c r="R6626" s="12" t="n">
        <f aca="false">M6626*O6626</f>
        <v>5901.35</v>
      </c>
      <c r="S6626" s="12" t="n">
        <f aca="false">Q6626-R6626</f>
        <v>4548.975</v>
      </c>
      <c r="T6626" s="11" t="n">
        <f aca="false">IFERROR(S6626/Q6626,0)</f>
        <v>0.435295074555097</v>
      </c>
      <c r="U6626" s="13" t="n">
        <f aca="false">F6626-E6626</f>
        <v>23</v>
      </c>
      <c r="V6626" s="13" t="n">
        <f aca="false">G6626-F6626</f>
        <v>10</v>
      </c>
      <c r="W6626" s="13" t="n">
        <f aca="false">G6626-E6626</f>
        <v>33</v>
      </c>
      <c r="X6626" s="10" t="n">
        <f aca="false">YEAR(E6626)</f>
        <v>2020</v>
      </c>
      <c r="Y6626" s="0" t="str">
        <f aca="false">TEXT(E6626,"yyyy-mm")</f>
        <v>2020-07</v>
      </c>
      <c r="Z6626" s="0" t="str">
        <f aca="false">"Q"&amp;ROUNDUP(MONTH(E6626)/3,0)&amp;"-"&amp;YEAR(E6626)</f>
        <v>Q3-2020</v>
      </c>
    </row>
    <row r="6627" customFormat="false" ht="14.25" hidden="false" customHeight="false" outlineLevel="0" collapsed="false">
      <c r="A6627" s="0" t="s">
        <v>6669</v>
      </c>
      <c r="B6627" s="0" t="s">
        <v>34</v>
      </c>
      <c r="C6627" s="0" t="s">
        <v>39</v>
      </c>
      <c r="D6627" s="9" t="n">
        <v>43900</v>
      </c>
      <c r="E6627" s="9" t="n">
        <v>44036</v>
      </c>
      <c r="F6627" s="9" t="n">
        <v>44059</v>
      </c>
      <c r="G6627" s="9" t="n">
        <v>44061</v>
      </c>
      <c r="H6627" s="10" t="s">
        <v>36</v>
      </c>
      <c r="I6627" s="0" t="n">
        <v>3</v>
      </c>
      <c r="J6627" s="0" t="n">
        <v>15</v>
      </c>
      <c r="K6627" s="0" t="n">
        <v>98</v>
      </c>
      <c r="L6627" s="0" t="n">
        <v>36</v>
      </c>
      <c r="M6627" s="0" t="n">
        <v>5</v>
      </c>
      <c r="N6627" s="11" t="n">
        <v>0.2</v>
      </c>
      <c r="O6627" s="12" t="n">
        <v>712.88</v>
      </c>
      <c r="P6627" s="12" t="n">
        <v>1018.4</v>
      </c>
      <c r="Q6627" s="12" t="n">
        <f aca="false">M6627*P6627*(1-N6627)</f>
        <v>4073.6</v>
      </c>
      <c r="R6627" s="12" t="n">
        <f aca="false">M6627*O6627</f>
        <v>3564.4</v>
      </c>
      <c r="S6627" s="12" t="n">
        <f aca="false">Q6627-R6627</f>
        <v>509.2</v>
      </c>
      <c r="T6627" s="11" t="n">
        <f aca="false">IFERROR(S6627/Q6627,0)</f>
        <v>0.125</v>
      </c>
      <c r="U6627" s="13" t="n">
        <f aca="false">F6627-E6627</f>
        <v>23</v>
      </c>
      <c r="V6627" s="13" t="n">
        <f aca="false">G6627-F6627</f>
        <v>2</v>
      </c>
      <c r="W6627" s="13" t="n">
        <f aca="false">G6627-E6627</f>
        <v>25</v>
      </c>
      <c r="X6627" s="10" t="n">
        <f aca="false">YEAR(E6627)</f>
        <v>2020</v>
      </c>
      <c r="Y6627" s="0" t="str">
        <f aca="false">TEXT(E6627,"yyyy-mm")</f>
        <v>2020-07</v>
      </c>
      <c r="Z6627" s="0" t="str">
        <f aca="false">"Q"&amp;ROUNDUP(MONTH(E6627)/3,0)&amp;"-"&amp;YEAR(E6627)</f>
        <v>Q3-2020</v>
      </c>
    </row>
    <row r="6628" customFormat="false" ht="14.25" hidden="false" customHeight="false" outlineLevel="0" collapsed="false">
      <c r="A6628" s="0" t="s">
        <v>6670</v>
      </c>
      <c r="B6628" s="0" t="s">
        <v>34</v>
      </c>
      <c r="C6628" s="0" t="s">
        <v>39</v>
      </c>
      <c r="D6628" s="9" t="n">
        <v>43900</v>
      </c>
      <c r="E6628" s="9" t="n">
        <v>44036</v>
      </c>
      <c r="F6628" s="9" t="n">
        <v>44044</v>
      </c>
      <c r="G6628" s="9" t="n">
        <v>44052</v>
      </c>
      <c r="H6628" s="10" t="s">
        <v>36</v>
      </c>
      <c r="I6628" s="0" t="n">
        <v>3</v>
      </c>
      <c r="J6628" s="0" t="n">
        <v>20</v>
      </c>
      <c r="K6628" s="0" t="n">
        <v>130</v>
      </c>
      <c r="L6628" s="0" t="n">
        <v>26</v>
      </c>
      <c r="M6628" s="0" t="n">
        <v>7</v>
      </c>
      <c r="N6628" s="11" t="n">
        <v>0.15</v>
      </c>
      <c r="O6628" s="12" t="n">
        <v>2486.71</v>
      </c>
      <c r="P6628" s="12" t="n">
        <v>3825.7</v>
      </c>
      <c r="Q6628" s="12" t="n">
        <f aca="false">M6628*P6628*(1-N6628)</f>
        <v>22762.915</v>
      </c>
      <c r="R6628" s="12" t="n">
        <f aca="false">M6628*O6628</f>
        <v>17406.97</v>
      </c>
      <c r="S6628" s="12" t="n">
        <f aca="false">Q6628-R6628</f>
        <v>5355.945</v>
      </c>
      <c r="T6628" s="11" t="n">
        <f aca="false">IFERROR(S6628/Q6628,0)</f>
        <v>0.235292580058397</v>
      </c>
      <c r="U6628" s="13" t="n">
        <f aca="false">F6628-E6628</f>
        <v>8</v>
      </c>
      <c r="V6628" s="13" t="n">
        <f aca="false">G6628-F6628</f>
        <v>8</v>
      </c>
      <c r="W6628" s="13" t="n">
        <f aca="false">G6628-E6628</f>
        <v>16</v>
      </c>
      <c r="X6628" s="10" t="n">
        <f aca="false">YEAR(E6628)</f>
        <v>2020</v>
      </c>
      <c r="Y6628" s="0" t="str">
        <f aca="false">TEXT(E6628,"yyyy-mm")</f>
        <v>2020-07</v>
      </c>
      <c r="Z6628" s="0" t="str">
        <f aca="false">"Q"&amp;ROUNDUP(MONTH(E6628)/3,0)&amp;"-"&amp;YEAR(E6628)</f>
        <v>Q3-2020</v>
      </c>
    </row>
    <row r="6629" customFormat="false" ht="14.25" hidden="false" customHeight="false" outlineLevel="0" collapsed="false">
      <c r="A6629" s="0" t="s">
        <v>6671</v>
      </c>
      <c r="B6629" s="0" t="s">
        <v>34</v>
      </c>
      <c r="C6629" s="0" t="s">
        <v>48</v>
      </c>
      <c r="D6629" s="9" t="n">
        <v>43900</v>
      </c>
      <c r="E6629" s="9" t="n">
        <v>44036</v>
      </c>
      <c r="F6629" s="9" t="n">
        <v>44055</v>
      </c>
      <c r="G6629" s="9" t="n">
        <v>44064</v>
      </c>
      <c r="H6629" s="10" t="s">
        <v>36</v>
      </c>
      <c r="I6629" s="0" t="n">
        <v>4</v>
      </c>
      <c r="J6629" s="0" t="n">
        <v>10</v>
      </c>
      <c r="K6629" s="0" t="n">
        <v>26</v>
      </c>
      <c r="L6629" s="0" t="n">
        <v>20</v>
      </c>
      <c r="M6629" s="0" t="n">
        <v>5</v>
      </c>
      <c r="N6629" s="11" t="n">
        <v>0.05</v>
      </c>
      <c r="O6629" s="12" t="n">
        <v>2706.13</v>
      </c>
      <c r="P6629" s="12" t="n">
        <v>3865.9</v>
      </c>
      <c r="Q6629" s="12" t="n">
        <f aca="false">M6629*P6629*(1-N6629)</f>
        <v>18363.025</v>
      </c>
      <c r="R6629" s="12" t="n">
        <f aca="false">M6629*O6629</f>
        <v>13530.65</v>
      </c>
      <c r="S6629" s="12" t="n">
        <f aca="false">Q6629-R6629</f>
        <v>4832.375</v>
      </c>
      <c r="T6629" s="11" t="n">
        <f aca="false">IFERROR(S6629/Q6629,0)</f>
        <v>0.263157894736842</v>
      </c>
      <c r="U6629" s="13" t="n">
        <f aca="false">F6629-E6629</f>
        <v>19</v>
      </c>
      <c r="V6629" s="13" t="n">
        <f aca="false">G6629-F6629</f>
        <v>9</v>
      </c>
      <c r="W6629" s="13" t="n">
        <f aca="false">G6629-E6629</f>
        <v>28</v>
      </c>
      <c r="X6629" s="10" t="n">
        <f aca="false">YEAR(E6629)</f>
        <v>2020</v>
      </c>
      <c r="Y6629" s="0" t="str">
        <f aca="false">TEXT(E6629,"yyyy-mm")</f>
        <v>2020-07</v>
      </c>
      <c r="Z6629" s="0" t="str">
        <f aca="false">"Q"&amp;ROUNDUP(MONTH(E6629)/3,0)&amp;"-"&amp;YEAR(E6629)</f>
        <v>Q3-2020</v>
      </c>
    </row>
    <row r="6630" customFormat="false" ht="14.25" hidden="false" customHeight="false" outlineLevel="0" collapsed="false">
      <c r="A6630" s="0" t="s">
        <v>6672</v>
      </c>
      <c r="B6630" s="0" t="s">
        <v>38</v>
      </c>
      <c r="C6630" s="0" t="s">
        <v>35</v>
      </c>
      <c r="D6630" s="9" t="n">
        <v>43900</v>
      </c>
      <c r="E6630" s="9" t="n">
        <v>44036</v>
      </c>
      <c r="F6630" s="9" t="n">
        <v>44061</v>
      </c>
      <c r="G6630" s="9" t="n">
        <v>44066</v>
      </c>
      <c r="H6630" s="10" t="s">
        <v>36</v>
      </c>
      <c r="I6630" s="0" t="n">
        <v>13</v>
      </c>
      <c r="J6630" s="0" t="n">
        <v>36</v>
      </c>
      <c r="K6630" s="0" t="n">
        <v>245</v>
      </c>
      <c r="L6630" s="0" t="n">
        <v>6</v>
      </c>
      <c r="M6630" s="0" t="n">
        <v>3</v>
      </c>
      <c r="N6630" s="11" t="n">
        <v>0.05</v>
      </c>
      <c r="O6630" s="12" t="n">
        <v>1401.64</v>
      </c>
      <c r="P6630" s="12" t="n">
        <v>3504.1</v>
      </c>
      <c r="Q6630" s="12" t="n">
        <f aca="false">M6630*P6630*(1-N6630)</f>
        <v>9986.685</v>
      </c>
      <c r="R6630" s="12" t="n">
        <f aca="false">M6630*O6630</f>
        <v>4204.92</v>
      </c>
      <c r="S6630" s="12" t="n">
        <f aca="false">Q6630-R6630</f>
        <v>5781.765</v>
      </c>
      <c r="T6630" s="11" t="n">
        <f aca="false">IFERROR(S6630/Q6630,0)</f>
        <v>0.578947368421053</v>
      </c>
      <c r="U6630" s="13" t="n">
        <f aca="false">F6630-E6630</f>
        <v>25</v>
      </c>
      <c r="V6630" s="13" t="n">
        <f aca="false">G6630-F6630</f>
        <v>5</v>
      </c>
      <c r="W6630" s="13" t="n">
        <f aca="false">G6630-E6630</f>
        <v>30</v>
      </c>
      <c r="X6630" s="10" t="n">
        <f aca="false">YEAR(E6630)</f>
        <v>2020</v>
      </c>
      <c r="Y6630" s="0" t="str">
        <f aca="false">TEXT(E6630,"yyyy-mm")</f>
        <v>2020-07</v>
      </c>
      <c r="Z6630" s="0" t="str">
        <f aca="false">"Q"&amp;ROUNDUP(MONTH(E6630)/3,0)&amp;"-"&amp;YEAR(E6630)</f>
        <v>Q3-2020</v>
      </c>
    </row>
    <row r="6631" customFormat="false" ht="14.25" hidden="false" customHeight="false" outlineLevel="0" collapsed="false">
      <c r="A6631" s="0" t="s">
        <v>6673</v>
      </c>
      <c r="B6631" s="0" t="s">
        <v>41</v>
      </c>
      <c r="C6631" s="0" t="s">
        <v>35</v>
      </c>
      <c r="D6631" s="9" t="n">
        <v>43900</v>
      </c>
      <c r="E6631" s="9" t="n">
        <v>44036</v>
      </c>
      <c r="F6631" s="9" t="n">
        <v>44053</v>
      </c>
      <c r="G6631" s="9" t="n">
        <v>44060</v>
      </c>
      <c r="H6631" s="10" t="s">
        <v>36</v>
      </c>
      <c r="I6631" s="0" t="n">
        <v>25</v>
      </c>
      <c r="J6631" s="0" t="n">
        <v>44</v>
      </c>
      <c r="K6631" s="0" t="n">
        <v>213</v>
      </c>
      <c r="L6631" s="0" t="n">
        <v>10</v>
      </c>
      <c r="M6631" s="0" t="n">
        <v>3</v>
      </c>
      <c r="N6631" s="11" t="n">
        <v>0.05</v>
      </c>
      <c r="O6631" s="12" t="n">
        <v>1029.92</v>
      </c>
      <c r="P6631" s="12" t="n">
        <v>2452.2</v>
      </c>
      <c r="Q6631" s="12" t="n">
        <f aca="false">M6631*P6631*(1-N6631)</f>
        <v>6988.77</v>
      </c>
      <c r="R6631" s="12" t="n">
        <f aca="false">M6631*O6631</f>
        <v>3089.76</v>
      </c>
      <c r="S6631" s="12" t="n">
        <f aca="false">Q6631-R6631</f>
        <v>3899.01</v>
      </c>
      <c r="T6631" s="11" t="n">
        <f aca="false">IFERROR(S6631/Q6631,0)</f>
        <v>0.557896453882443</v>
      </c>
      <c r="U6631" s="13" t="n">
        <f aca="false">F6631-E6631</f>
        <v>17</v>
      </c>
      <c r="V6631" s="13" t="n">
        <f aca="false">G6631-F6631</f>
        <v>7</v>
      </c>
      <c r="W6631" s="13" t="n">
        <f aca="false">G6631-E6631</f>
        <v>24</v>
      </c>
      <c r="X6631" s="10" t="n">
        <f aca="false">YEAR(E6631)</f>
        <v>2020</v>
      </c>
      <c r="Y6631" s="0" t="str">
        <f aca="false">TEXT(E6631,"yyyy-mm")</f>
        <v>2020-07</v>
      </c>
      <c r="Z6631" s="0" t="str">
        <f aca="false">"Q"&amp;ROUNDUP(MONTH(E6631)/3,0)&amp;"-"&amp;YEAR(E6631)</f>
        <v>Q3-2020</v>
      </c>
    </row>
    <row r="6632" customFormat="false" ht="14.25" hidden="false" customHeight="false" outlineLevel="0" collapsed="false">
      <c r="A6632" s="0" t="s">
        <v>6674</v>
      </c>
      <c r="B6632" s="0" t="s">
        <v>38</v>
      </c>
      <c r="C6632" s="0" t="s">
        <v>58</v>
      </c>
      <c r="D6632" s="9" t="n">
        <v>43900</v>
      </c>
      <c r="E6632" s="9" t="n">
        <v>44036</v>
      </c>
      <c r="F6632" s="9" t="n">
        <v>44050</v>
      </c>
      <c r="G6632" s="9" t="n">
        <v>44059</v>
      </c>
      <c r="H6632" s="10" t="s">
        <v>36</v>
      </c>
      <c r="I6632" s="0" t="n">
        <v>13</v>
      </c>
      <c r="J6632" s="0" t="n">
        <v>39</v>
      </c>
      <c r="K6632" s="0" t="n">
        <v>336</v>
      </c>
      <c r="L6632" s="0" t="n">
        <v>41</v>
      </c>
      <c r="M6632" s="0" t="n">
        <v>4</v>
      </c>
      <c r="N6632" s="11" t="n">
        <v>0.075</v>
      </c>
      <c r="O6632" s="12" t="n">
        <v>1168.28</v>
      </c>
      <c r="P6632" s="12" t="n">
        <v>2485.7</v>
      </c>
      <c r="Q6632" s="12" t="n">
        <f aca="false">M6632*P6632*(1-N6632)</f>
        <v>9197.09</v>
      </c>
      <c r="R6632" s="12" t="n">
        <f aca="false">M6632*O6632</f>
        <v>4673.12</v>
      </c>
      <c r="S6632" s="12" t="n">
        <f aca="false">Q6632-R6632</f>
        <v>4523.97</v>
      </c>
      <c r="T6632" s="11" t="n">
        <f aca="false">IFERROR(S6632/Q6632,0)</f>
        <v>0.491891456971716</v>
      </c>
      <c r="U6632" s="13" t="n">
        <f aca="false">F6632-E6632</f>
        <v>14</v>
      </c>
      <c r="V6632" s="13" t="n">
        <f aca="false">G6632-F6632</f>
        <v>9</v>
      </c>
      <c r="W6632" s="13" t="n">
        <f aca="false">G6632-E6632</f>
        <v>23</v>
      </c>
      <c r="X6632" s="10" t="n">
        <f aca="false">YEAR(E6632)</f>
        <v>2020</v>
      </c>
      <c r="Y6632" s="0" t="str">
        <f aca="false">TEXT(E6632,"yyyy-mm")</f>
        <v>2020-07</v>
      </c>
      <c r="Z6632" s="0" t="str">
        <f aca="false">"Q"&amp;ROUNDUP(MONTH(E6632)/3,0)&amp;"-"&amp;YEAR(E6632)</f>
        <v>Q3-2020</v>
      </c>
    </row>
    <row r="6633" customFormat="false" ht="14.25" hidden="false" customHeight="false" outlineLevel="0" collapsed="false">
      <c r="A6633" s="0" t="s">
        <v>6675</v>
      </c>
      <c r="B6633" s="0" t="s">
        <v>38</v>
      </c>
      <c r="C6633" s="0" t="s">
        <v>48</v>
      </c>
      <c r="D6633" s="9" t="n">
        <v>43900</v>
      </c>
      <c r="E6633" s="9" t="n">
        <v>44036</v>
      </c>
      <c r="F6633" s="9" t="n">
        <v>44044</v>
      </c>
      <c r="G6633" s="9" t="n">
        <v>44049</v>
      </c>
      <c r="H6633" s="10" t="s">
        <v>36</v>
      </c>
      <c r="I6633" s="0" t="n">
        <v>13</v>
      </c>
      <c r="J6633" s="0" t="n">
        <v>46</v>
      </c>
      <c r="K6633" s="0" t="n">
        <v>47</v>
      </c>
      <c r="L6633" s="0" t="n">
        <v>40</v>
      </c>
      <c r="M6633" s="0" t="n">
        <v>2</v>
      </c>
      <c r="N6633" s="11" t="n">
        <v>0.05</v>
      </c>
      <c r="O6633" s="12" t="n">
        <v>164.82</v>
      </c>
      <c r="P6633" s="12" t="n">
        <v>201</v>
      </c>
      <c r="Q6633" s="12" t="n">
        <f aca="false">M6633*P6633*(1-N6633)</f>
        <v>381.9</v>
      </c>
      <c r="R6633" s="12" t="n">
        <f aca="false">M6633*O6633</f>
        <v>329.64</v>
      </c>
      <c r="S6633" s="12" t="n">
        <f aca="false">Q6633-R6633</f>
        <v>52.26</v>
      </c>
      <c r="T6633" s="11" t="n">
        <f aca="false">IFERROR(S6633/Q6633,0)</f>
        <v>0.136842105263158</v>
      </c>
      <c r="U6633" s="13" t="n">
        <f aca="false">F6633-E6633</f>
        <v>8</v>
      </c>
      <c r="V6633" s="13" t="n">
        <f aca="false">G6633-F6633</f>
        <v>5</v>
      </c>
      <c r="W6633" s="13" t="n">
        <f aca="false">G6633-E6633</f>
        <v>13</v>
      </c>
      <c r="X6633" s="10" t="n">
        <f aca="false">YEAR(E6633)</f>
        <v>2020</v>
      </c>
      <c r="Y6633" s="0" t="str">
        <f aca="false">TEXT(E6633,"yyyy-mm")</f>
        <v>2020-07</v>
      </c>
      <c r="Z6633" s="0" t="str">
        <f aca="false">"Q"&amp;ROUNDUP(MONTH(E6633)/3,0)&amp;"-"&amp;YEAR(E6633)</f>
        <v>Q3-2020</v>
      </c>
    </row>
    <row r="6634" customFormat="false" ht="14.25" hidden="false" customHeight="false" outlineLevel="0" collapsed="false">
      <c r="A6634" s="0" t="s">
        <v>6676</v>
      </c>
      <c r="B6634" s="0" t="s">
        <v>38</v>
      </c>
      <c r="C6634" s="0" t="s">
        <v>39</v>
      </c>
      <c r="D6634" s="9" t="n">
        <v>43900</v>
      </c>
      <c r="E6634" s="9" t="n">
        <v>44036</v>
      </c>
      <c r="F6634" s="9" t="n">
        <v>44052</v>
      </c>
      <c r="G6634" s="9" t="n">
        <v>44057</v>
      </c>
      <c r="H6634" s="10" t="s">
        <v>36</v>
      </c>
      <c r="I6634" s="0" t="n">
        <v>15</v>
      </c>
      <c r="J6634" s="0" t="n">
        <v>9</v>
      </c>
      <c r="K6634" s="0" t="n">
        <v>189</v>
      </c>
      <c r="L6634" s="0" t="n">
        <v>46</v>
      </c>
      <c r="M6634" s="0" t="n">
        <v>7</v>
      </c>
      <c r="N6634" s="11" t="n">
        <v>0.05</v>
      </c>
      <c r="O6634" s="12" t="n">
        <v>1599.16</v>
      </c>
      <c r="P6634" s="12" t="n">
        <v>3075.3</v>
      </c>
      <c r="Q6634" s="12" t="n">
        <f aca="false">M6634*P6634*(1-N6634)</f>
        <v>20450.745</v>
      </c>
      <c r="R6634" s="12" t="n">
        <f aca="false">M6634*O6634</f>
        <v>11194.12</v>
      </c>
      <c r="S6634" s="12" t="n">
        <f aca="false">Q6634-R6634</f>
        <v>9256.625</v>
      </c>
      <c r="T6634" s="11" t="n">
        <f aca="false">IFERROR(S6634/Q6634,0)</f>
        <v>0.452630209804093</v>
      </c>
      <c r="U6634" s="13" t="n">
        <f aca="false">F6634-E6634</f>
        <v>16</v>
      </c>
      <c r="V6634" s="13" t="n">
        <f aca="false">G6634-F6634</f>
        <v>5</v>
      </c>
      <c r="W6634" s="13" t="n">
        <f aca="false">G6634-E6634</f>
        <v>21</v>
      </c>
      <c r="X6634" s="10" t="n">
        <f aca="false">YEAR(E6634)</f>
        <v>2020</v>
      </c>
      <c r="Y6634" s="0" t="str">
        <f aca="false">TEXT(E6634,"yyyy-mm")</f>
        <v>2020-07</v>
      </c>
      <c r="Z6634" s="0" t="str">
        <f aca="false">"Q"&amp;ROUNDUP(MONTH(E6634)/3,0)&amp;"-"&amp;YEAR(E6634)</f>
        <v>Q3-2020</v>
      </c>
    </row>
    <row r="6635" customFormat="false" ht="14.25" hidden="false" customHeight="false" outlineLevel="0" collapsed="false">
      <c r="A6635" s="0" t="s">
        <v>6677</v>
      </c>
      <c r="B6635" s="0" t="s">
        <v>41</v>
      </c>
      <c r="C6635" s="0" t="s">
        <v>79</v>
      </c>
      <c r="D6635" s="9" t="n">
        <v>43900</v>
      </c>
      <c r="E6635" s="9" t="n">
        <v>44036</v>
      </c>
      <c r="F6635" s="9" t="n">
        <v>44039</v>
      </c>
      <c r="G6635" s="9" t="n">
        <v>44041</v>
      </c>
      <c r="H6635" s="10" t="s">
        <v>36</v>
      </c>
      <c r="I6635" s="0" t="n">
        <v>21</v>
      </c>
      <c r="J6635" s="0" t="n">
        <v>39</v>
      </c>
      <c r="K6635" s="0" t="n">
        <v>84</v>
      </c>
      <c r="L6635" s="0" t="n">
        <v>29</v>
      </c>
      <c r="M6635" s="0" t="n">
        <v>1</v>
      </c>
      <c r="N6635" s="11" t="n">
        <v>0.1</v>
      </c>
      <c r="O6635" s="12" t="n">
        <v>162.01</v>
      </c>
      <c r="P6635" s="12" t="n">
        <v>261.3</v>
      </c>
      <c r="Q6635" s="12" t="n">
        <f aca="false">M6635*P6635*(1-N6635)</f>
        <v>235.17</v>
      </c>
      <c r="R6635" s="12" t="n">
        <f aca="false">M6635*O6635</f>
        <v>162.01</v>
      </c>
      <c r="S6635" s="12" t="n">
        <f aca="false">Q6635-R6635</f>
        <v>73.16</v>
      </c>
      <c r="T6635" s="11" t="n">
        <f aca="false">IFERROR(S6635/Q6635,0)</f>
        <v>0.311094102138878</v>
      </c>
      <c r="U6635" s="13" t="n">
        <f aca="false">F6635-E6635</f>
        <v>3</v>
      </c>
      <c r="V6635" s="13" t="n">
        <f aca="false">G6635-F6635</f>
        <v>2</v>
      </c>
      <c r="W6635" s="13" t="n">
        <f aca="false">G6635-E6635</f>
        <v>5</v>
      </c>
      <c r="X6635" s="10" t="n">
        <f aca="false">YEAR(E6635)</f>
        <v>2020</v>
      </c>
      <c r="Y6635" s="0" t="str">
        <f aca="false">TEXT(E6635,"yyyy-mm")</f>
        <v>2020-07</v>
      </c>
      <c r="Z6635" s="0" t="str">
        <f aca="false">"Q"&amp;ROUNDUP(MONTH(E6635)/3,0)&amp;"-"&amp;YEAR(E6635)</f>
        <v>Q3-2020</v>
      </c>
    </row>
    <row r="6636" customFormat="false" ht="14.25" hidden="false" customHeight="false" outlineLevel="0" collapsed="false">
      <c r="A6636" s="0" t="s">
        <v>6678</v>
      </c>
      <c r="B6636" s="0" t="s">
        <v>41</v>
      </c>
      <c r="C6636" s="0" t="s">
        <v>35</v>
      </c>
      <c r="D6636" s="9" t="n">
        <v>43900</v>
      </c>
      <c r="E6636" s="9" t="n">
        <v>44036</v>
      </c>
      <c r="F6636" s="9" t="n">
        <v>44059</v>
      </c>
      <c r="G6636" s="9" t="n">
        <v>44069</v>
      </c>
      <c r="H6636" s="10" t="s">
        <v>36</v>
      </c>
      <c r="I6636" s="0" t="n">
        <v>23</v>
      </c>
      <c r="J6636" s="0" t="n">
        <v>29</v>
      </c>
      <c r="K6636" s="0" t="n">
        <v>236</v>
      </c>
      <c r="L6636" s="0" t="n">
        <v>2</v>
      </c>
      <c r="M6636" s="0" t="n">
        <v>7</v>
      </c>
      <c r="N6636" s="11" t="n">
        <v>0.05</v>
      </c>
      <c r="O6636" s="12" t="n">
        <v>106.73</v>
      </c>
      <c r="P6636" s="12" t="n">
        <v>180.9</v>
      </c>
      <c r="Q6636" s="12" t="n">
        <f aca="false">M6636*P6636*(1-N6636)</f>
        <v>1202.985</v>
      </c>
      <c r="R6636" s="12" t="n">
        <f aca="false">M6636*O6636</f>
        <v>747.11</v>
      </c>
      <c r="S6636" s="12" t="n">
        <f aca="false">Q6636-R6636</f>
        <v>455.875</v>
      </c>
      <c r="T6636" s="11" t="n">
        <f aca="false">IFERROR(S6636/Q6636,0)</f>
        <v>0.378953187279974</v>
      </c>
      <c r="U6636" s="13" t="n">
        <f aca="false">F6636-E6636</f>
        <v>23</v>
      </c>
      <c r="V6636" s="13" t="n">
        <f aca="false">G6636-F6636</f>
        <v>10</v>
      </c>
      <c r="W6636" s="13" t="n">
        <f aca="false">G6636-E6636</f>
        <v>33</v>
      </c>
      <c r="X6636" s="10" t="n">
        <f aca="false">YEAR(E6636)</f>
        <v>2020</v>
      </c>
      <c r="Y6636" s="0" t="str">
        <f aca="false">TEXT(E6636,"yyyy-mm")</f>
        <v>2020-07</v>
      </c>
      <c r="Z6636" s="0" t="str">
        <f aca="false">"Q"&amp;ROUNDUP(MONTH(E6636)/3,0)&amp;"-"&amp;YEAR(E6636)</f>
        <v>Q3-2020</v>
      </c>
    </row>
    <row r="6637" customFormat="false" ht="14.25" hidden="false" customHeight="false" outlineLevel="0" collapsed="false">
      <c r="A6637" s="0" t="s">
        <v>6679</v>
      </c>
      <c r="B6637" s="0" t="s">
        <v>43</v>
      </c>
      <c r="C6637" s="0" t="s">
        <v>79</v>
      </c>
      <c r="D6637" s="9" t="n">
        <v>43900</v>
      </c>
      <c r="E6637" s="9" t="n">
        <v>44036</v>
      </c>
      <c r="F6637" s="9" t="n">
        <v>44041</v>
      </c>
      <c r="G6637" s="9" t="n">
        <v>44051</v>
      </c>
      <c r="H6637" s="10" t="s">
        <v>36</v>
      </c>
      <c r="I6637" s="0" t="n">
        <v>25</v>
      </c>
      <c r="J6637" s="0" t="n">
        <v>20</v>
      </c>
      <c r="K6637" s="0" t="n">
        <v>60</v>
      </c>
      <c r="L6637" s="0" t="n">
        <v>15</v>
      </c>
      <c r="M6637" s="0" t="n">
        <v>2</v>
      </c>
      <c r="N6637" s="11" t="n">
        <v>0.1</v>
      </c>
      <c r="O6637" s="12" t="n">
        <v>2311.5</v>
      </c>
      <c r="P6637" s="12" t="n">
        <v>3852.5</v>
      </c>
      <c r="Q6637" s="12" t="n">
        <f aca="false">M6637*P6637*(1-N6637)</f>
        <v>6934.5</v>
      </c>
      <c r="R6637" s="12" t="n">
        <f aca="false">M6637*O6637</f>
        <v>4623</v>
      </c>
      <c r="S6637" s="12" t="n">
        <f aca="false">Q6637-R6637</f>
        <v>2311.5</v>
      </c>
      <c r="T6637" s="11" t="n">
        <f aca="false">IFERROR(S6637/Q6637,0)</f>
        <v>0.333333333333333</v>
      </c>
      <c r="U6637" s="13" t="n">
        <f aca="false">F6637-E6637</f>
        <v>5</v>
      </c>
      <c r="V6637" s="13" t="n">
        <f aca="false">G6637-F6637</f>
        <v>10</v>
      </c>
      <c r="W6637" s="13" t="n">
        <f aca="false">G6637-E6637</f>
        <v>15</v>
      </c>
      <c r="X6637" s="10" t="n">
        <f aca="false">YEAR(E6637)</f>
        <v>2020</v>
      </c>
      <c r="Y6637" s="0" t="str">
        <f aca="false">TEXT(E6637,"yyyy-mm")</f>
        <v>2020-07</v>
      </c>
      <c r="Z6637" s="0" t="str">
        <f aca="false">"Q"&amp;ROUNDUP(MONTH(E6637)/3,0)&amp;"-"&amp;YEAR(E6637)</f>
        <v>Q3-2020</v>
      </c>
    </row>
    <row r="6638" customFormat="false" ht="14.25" hidden="false" customHeight="false" outlineLevel="0" collapsed="false">
      <c r="A6638" s="0" t="s">
        <v>6680</v>
      </c>
      <c r="B6638" s="0" t="s">
        <v>34</v>
      </c>
      <c r="C6638" s="0" t="s">
        <v>48</v>
      </c>
      <c r="D6638" s="9" t="n">
        <v>44000</v>
      </c>
      <c r="E6638" s="9" t="n">
        <v>44036</v>
      </c>
      <c r="F6638" s="9" t="n">
        <v>44055</v>
      </c>
      <c r="G6638" s="9" t="n">
        <v>44060</v>
      </c>
      <c r="H6638" s="10" t="s">
        <v>36</v>
      </c>
      <c r="I6638" s="0" t="n">
        <v>4</v>
      </c>
      <c r="J6638" s="0" t="n">
        <v>21</v>
      </c>
      <c r="K6638" s="0" t="n">
        <v>3</v>
      </c>
      <c r="L6638" s="0" t="n">
        <v>33</v>
      </c>
      <c r="M6638" s="0" t="n">
        <v>4</v>
      </c>
      <c r="N6638" s="11" t="n">
        <v>0.075</v>
      </c>
      <c r="O6638" s="12" t="n">
        <v>964.8</v>
      </c>
      <c r="P6638" s="12" t="n">
        <v>1206</v>
      </c>
      <c r="Q6638" s="12" t="n">
        <f aca="false">M6638*P6638*(1-N6638)</f>
        <v>4462.2</v>
      </c>
      <c r="R6638" s="12" t="n">
        <f aca="false">M6638*O6638</f>
        <v>3859.2</v>
      </c>
      <c r="S6638" s="12" t="n">
        <f aca="false">Q6638-R6638</f>
        <v>603</v>
      </c>
      <c r="T6638" s="11" t="n">
        <f aca="false">IFERROR(S6638/Q6638,0)</f>
        <v>0.135135135135135</v>
      </c>
      <c r="U6638" s="13" t="n">
        <f aca="false">F6638-E6638</f>
        <v>19</v>
      </c>
      <c r="V6638" s="13" t="n">
        <f aca="false">G6638-F6638</f>
        <v>5</v>
      </c>
      <c r="W6638" s="13" t="n">
        <f aca="false">G6638-E6638</f>
        <v>24</v>
      </c>
      <c r="X6638" s="10" t="n">
        <f aca="false">YEAR(E6638)</f>
        <v>2020</v>
      </c>
      <c r="Y6638" s="0" t="str">
        <f aca="false">TEXT(E6638,"yyyy-mm")</f>
        <v>2020-07</v>
      </c>
      <c r="Z6638" s="0" t="str">
        <f aca="false">"Q"&amp;ROUNDUP(MONTH(E6638)/3,0)&amp;"-"&amp;YEAR(E6638)</f>
        <v>Q3-2020</v>
      </c>
    </row>
    <row r="6639" customFormat="false" ht="14.25" hidden="false" customHeight="false" outlineLevel="0" collapsed="false">
      <c r="A6639" s="0" t="s">
        <v>6681</v>
      </c>
      <c r="B6639" s="0" t="s">
        <v>38</v>
      </c>
      <c r="C6639" s="0" t="s">
        <v>79</v>
      </c>
      <c r="D6639" s="9" t="n">
        <v>43900</v>
      </c>
      <c r="E6639" s="9" t="n">
        <v>44036</v>
      </c>
      <c r="F6639" s="9" t="n">
        <v>44039</v>
      </c>
      <c r="G6639" s="9" t="n">
        <v>44046</v>
      </c>
      <c r="H6639" s="10" t="s">
        <v>36</v>
      </c>
      <c r="I6639" s="0" t="n">
        <v>15</v>
      </c>
      <c r="J6639" s="0" t="n">
        <v>19</v>
      </c>
      <c r="K6639" s="0" t="n">
        <v>72</v>
      </c>
      <c r="L6639" s="0" t="n">
        <v>8</v>
      </c>
      <c r="M6639" s="0" t="n">
        <v>6</v>
      </c>
      <c r="N6639" s="11" t="n">
        <v>0.075</v>
      </c>
      <c r="O6639" s="12" t="n">
        <v>1078.16</v>
      </c>
      <c r="P6639" s="12" t="n">
        <v>1996.6</v>
      </c>
      <c r="Q6639" s="12" t="n">
        <f aca="false">M6639*P6639*(1-N6639)</f>
        <v>11081.13</v>
      </c>
      <c r="R6639" s="12" t="n">
        <f aca="false">M6639*O6639</f>
        <v>6468.96</v>
      </c>
      <c r="S6639" s="12" t="n">
        <f aca="false">Q6639-R6639</f>
        <v>4612.17</v>
      </c>
      <c r="T6639" s="11" t="n">
        <f aca="false">IFERROR(S6639/Q6639,0)</f>
        <v>0.416218382060313</v>
      </c>
      <c r="U6639" s="13" t="n">
        <f aca="false">F6639-E6639</f>
        <v>3</v>
      </c>
      <c r="V6639" s="13" t="n">
        <f aca="false">G6639-F6639</f>
        <v>7</v>
      </c>
      <c r="W6639" s="13" t="n">
        <f aca="false">G6639-E6639</f>
        <v>10</v>
      </c>
      <c r="X6639" s="10" t="n">
        <f aca="false">YEAR(E6639)</f>
        <v>2020</v>
      </c>
      <c r="Y6639" s="0" t="str">
        <f aca="false">TEXT(E6639,"yyyy-mm")</f>
        <v>2020-07</v>
      </c>
      <c r="Z6639" s="0" t="str">
        <f aca="false">"Q"&amp;ROUNDUP(MONTH(E6639)/3,0)&amp;"-"&amp;YEAR(E6639)</f>
        <v>Q3-2020</v>
      </c>
    </row>
    <row r="6640" customFormat="false" ht="14.25" hidden="false" customHeight="false" outlineLevel="0" collapsed="false">
      <c r="A6640" s="0" t="s">
        <v>6682</v>
      </c>
      <c r="B6640" s="0" t="s">
        <v>43</v>
      </c>
      <c r="C6640" s="0" t="s">
        <v>35</v>
      </c>
      <c r="D6640" s="9" t="n">
        <v>43900</v>
      </c>
      <c r="E6640" s="9" t="n">
        <v>44036</v>
      </c>
      <c r="F6640" s="9" t="n">
        <v>44038</v>
      </c>
      <c r="G6640" s="9" t="n">
        <v>44042</v>
      </c>
      <c r="H6640" s="10" t="s">
        <v>36</v>
      </c>
      <c r="I6640" s="0" t="n">
        <v>28</v>
      </c>
      <c r="J6640" s="0" t="n">
        <v>5</v>
      </c>
      <c r="K6640" s="0" t="n">
        <v>244</v>
      </c>
      <c r="L6640" s="0" t="n">
        <v>19</v>
      </c>
      <c r="M6640" s="0" t="n">
        <v>3</v>
      </c>
      <c r="N6640" s="11" t="n">
        <v>0.1</v>
      </c>
      <c r="O6640" s="12" t="n">
        <v>1482.04</v>
      </c>
      <c r="P6640" s="12" t="n">
        <v>2646.5</v>
      </c>
      <c r="Q6640" s="12" t="n">
        <f aca="false">M6640*P6640*(1-N6640)</f>
        <v>7145.55</v>
      </c>
      <c r="R6640" s="12" t="n">
        <f aca="false">M6640*O6640</f>
        <v>4446.12</v>
      </c>
      <c r="S6640" s="12" t="n">
        <f aca="false">Q6640-R6640</f>
        <v>2699.43</v>
      </c>
      <c r="T6640" s="11" t="n">
        <f aca="false">IFERROR(S6640/Q6640,0)</f>
        <v>0.377777777777778</v>
      </c>
      <c r="U6640" s="13" t="n">
        <f aca="false">F6640-E6640</f>
        <v>2</v>
      </c>
      <c r="V6640" s="13" t="n">
        <f aca="false">G6640-F6640</f>
        <v>4</v>
      </c>
      <c r="W6640" s="13" t="n">
        <f aca="false">G6640-E6640</f>
        <v>6</v>
      </c>
      <c r="X6640" s="10" t="n">
        <f aca="false">YEAR(E6640)</f>
        <v>2020</v>
      </c>
      <c r="Y6640" s="0" t="str">
        <f aca="false">TEXT(E6640,"yyyy-mm")</f>
        <v>2020-07</v>
      </c>
      <c r="Z6640" s="0" t="str">
        <f aca="false">"Q"&amp;ROUNDUP(MONTH(E6640)/3,0)&amp;"-"&amp;YEAR(E6640)</f>
        <v>Q3-2020</v>
      </c>
    </row>
    <row r="6641" customFormat="false" ht="14.25" hidden="false" customHeight="false" outlineLevel="0" collapsed="false">
      <c r="A6641" s="0" t="s">
        <v>6683</v>
      </c>
      <c r="B6641" s="0" t="s">
        <v>41</v>
      </c>
      <c r="C6641" s="0" t="s">
        <v>35</v>
      </c>
      <c r="D6641" s="9" t="n">
        <v>44000</v>
      </c>
      <c r="E6641" s="9" t="n">
        <v>44036</v>
      </c>
      <c r="F6641" s="9" t="n">
        <v>44056</v>
      </c>
      <c r="G6641" s="9" t="n">
        <v>44059</v>
      </c>
      <c r="H6641" s="10" t="s">
        <v>36</v>
      </c>
      <c r="I6641" s="0" t="n">
        <v>25</v>
      </c>
      <c r="J6641" s="0" t="n">
        <v>1</v>
      </c>
      <c r="K6641" s="0" t="n">
        <v>221</v>
      </c>
      <c r="L6641" s="0" t="n">
        <v>24</v>
      </c>
      <c r="M6641" s="0" t="n">
        <v>3</v>
      </c>
      <c r="N6641" s="11" t="n">
        <v>0.1</v>
      </c>
      <c r="O6641" s="12" t="n">
        <v>804.54</v>
      </c>
      <c r="P6641" s="12" t="n">
        <v>1018.4</v>
      </c>
      <c r="Q6641" s="12" t="n">
        <f aca="false">M6641*P6641*(1-N6641)</f>
        <v>2749.68</v>
      </c>
      <c r="R6641" s="12" t="n">
        <f aca="false">M6641*O6641</f>
        <v>2413.62</v>
      </c>
      <c r="S6641" s="12" t="n">
        <f aca="false">Q6641-R6641</f>
        <v>336.06</v>
      </c>
      <c r="T6641" s="11" t="n">
        <f aca="false">IFERROR(S6641/Q6641,0)</f>
        <v>0.122217858078031</v>
      </c>
      <c r="U6641" s="13" t="n">
        <f aca="false">F6641-E6641</f>
        <v>20</v>
      </c>
      <c r="V6641" s="13" t="n">
        <f aca="false">G6641-F6641</f>
        <v>3</v>
      </c>
      <c r="W6641" s="13" t="n">
        <f aca="false">G6641-E6641</f>
        <v>23</v>
      </c>
      <c r="X6641" s="10" t="n">
        <f aca="false">YEAR(E6641)</f>
        <v>2020</v>
      </c>
      <c r="Y6641" s="0" t="str">
        <f aca="false">TEXT(E6641,"yyyy-mm")</f>
        <v>2020-07</v>
      </c>
      <c r="Z6641" s="0" t="str">
        <f aca="false">"Q"&amp;ROUNDUP(MONTH(E6641)/3,0)&amp;"-"&amp;YEAR(E6641)</f>
        <v>Q3-2020</v>
      </c>
    </row>
    <row r="6642" customFormat="false" ht="14.25" hidden="false" customHeight="false" outlineLevel="0" collapsed="false">
      <c r="A6642" s="0" t="s">
        <v>6684</v>
      </c>
      <c r="B6642" s="0" t="s">
        <v>41</v>
      </c>
      <c r="C6642" s="0" t="s">
        <v>39</v>
      </c>
      <c r="D6642" s="9" t="n">
        <v>43900</v>
      </c>
      <c r="E6642" s="9" t="n">
        <v>44037</v>
      </c>
      <c r="F6642" s="9" t="n">
        <v>44059</v>
      </c>
      <c r="G6642" s="9" t="n">
        <v>44066</v>
      </c>
      <c r="H6642" s="10" t="s">
        <v>36</v>
      </c>
      <c r="I6642" s="0" t="n">
        <v>21</v>
      </c>
      <c r="J6642" s="0" t="n">
        <v>14</v>
      </c>
      <c r="K6642" s="0" t="n">
        <v>161</v>
      </c>
      <c r="L6642" s="0" t="n">
        <v>32</v>
      </c>
      <c r="M6642" s="0" t="n">
        <v>2</v>
      </c>
      <c r="N6642" s="11" t="n">
        <v>0.05</v>
      </c>
      <c r="O6642" s="12" t="n">
        <v>2996.11</v>
      </c>
      <c r="P6642" s="12" t="n">
        <v>5165.7</v>
      </c>
      <c r="Q6642" s="12" t="n">
        <f aca="false">M6642*P6642*(1-N6642)</f>
        <v>9814.83</v>
      </c>
      <c r="R6642" s="12" t="n">
        <f aca="false">M6642*O6642</f>
        <v>5992.22</v>
      </c>
      <c r="S6642" s="12" t="n">
        <f aca="false">Q6642-R6642</f>
        <v>3822.61</v>
      </c>
      <c r="T6642" s="11" t="n">
        <f aca="false">IFERROR(S6642/Q6642,0)</f>
        <v>0.389472869117448</v>
      </c>
      <c r="U6642" s="13" t="n">
        <f aca="false">F6642-E6642</f>
        <v>22</v>
      </c>
      <c r="V6642" s="13" t="n">
        <f aca="false">G6642-F6642</f>
        <v>7</v>
      </c>
      <c r="W6642" s="13" t="n">
        <f aca="false">G6642-E6642</f>
        <v>29</v>
      </c>
      <c r="X6642" s="10" t="n">
        <f aca="false">YEAR(E6642)</f>
        <v>2020</v>
      </c>
      <c r="Y6642" s="0" t="str">
        <f aca="false">TEXT(E6642,"yyyy-mm")</f>
        <v>2020-07</v>
      </c>
      <c r="Z6642" s="0" t="str">
        <f aca="false">"Q"&amp;ROUNDUP(MONTH(E6642)/3,0)&amp;"-"&amp;YEAR(E6642)</f>
        <v>Q3-2020</v>
      </c>
    </row>
    <row r="6643" customFormat="false" ht="14.25" hidden="false" customHeight="false" outlineLevel="0" collapsed="false">
      <c r="A6643" s="0" t="s">
        <v>6685</v>
      </c>
      <c r="B6643" s="0" t="s">
        <v>34</v>
      </c>
      <c r="C6643" s="0" t="s">
        <v>58</v>
      </c>
      <c r="D6643" s="9" t="n">
        <v>44000</v>
      </c>
      <c r="E6643" s="9" t="n">
        <v>44037</v>
      </c>
      <c r="F6643" s="9" t="n">
        <v>44050</v>
      </c>
      <c r="G6643" s="9" t="n">
        <v>44056</v>
      </c>
      <c r="H6643" s="10" t="s">
        <v>36</v>
      </c>
      <c r="I6643" s="0" t="n">
        <v>9</v>
      </c>
      <c r="J6643" s="0" t="n">
        <v>47</v>
      </c>
      <c r="K6643" s="0" t="n">
        <v>334</v>
      </c>
      <c r="L6643" s="0" t="n">
        <v>41</v>
      </c>
      <c r="M6643" s="0" t="n">
        <v>1</v>
      </c>
      <c r="N6643" s="11" t="n">
        <v>0.05</v>
      </c>
      <c r="O6643" s="12" t="n">
        <v>1762.57</v>
      </c>
      <c r="P6643" s="12" t="n">
        <v>2231.1</v>
      </c>
      <c r="Q6643" s="12" t="n">
        <f aca="false">M6643*P6643*(1-N6643)</f>
        <v>2119.545</v>
      </c>
      <c r="R6643" s="12" t="n">
        <f aca="false">M6643*O6643</f>
        <v>1762.57</v>
      </c>
      <c r="S6643" s="12" t="n">
        <f aca="false">Q6643-R6643</f>
        <v>356.975</v>
      </c>
      <c r="T6643" s="11" t="n">
        <f aca="false">IFERROR(S6643/Q6643,0)</f>
        <v>0.168420580832207</v>
      </c>
      <c r="U6643" s="13" t="n">
        <f aca="false">F6643-E6643</f>
        <v>13</v>
      </c>
      <c r="V6643" s="13" t="n">
        <f aca="false">G6643-F6643</f>
        <v>6</v>
      </c>
      <c r="W6643" s="13" t="n">
        <f aca="false">G6643-E6643</f>
        <v>19</v>
      </c>
      <c r="X6643" s="10" t="n">
        <f aca="false">YEAR(E6643)</f>
        <v>2020</v>
      </c>
      <c r="Y6643" s="0" t="str">
        <f aca="false">TEXT(E6643,"yyyy-mm")</f>
        <v>2020-07</v>
      </c>
      <c r="Z6643" s="0" t="str">
        <f aca="false">"Q"&amp;ROUNDUP(MONTH(E6643)/3,0)&amp;"-"&amp;YEAR(E6643)</f>
        <v>Q3-2020</v>
      </c>
    </row>
    <row r="6644" customFormat="false" ht="14.25" hidden="false" customHeight="false" outlineLevel="0" collapsed="false">
      <c r="A6644" s="0" t="s">
        <v>6686</v>
      </c>
      <c r="B6644" s="0" t="s">
        <v>34</v>
      </c>
      <c r="C6644" s="0" t="s">
        <v>46</v>
      </c>
      <c r="D6644" s="9" t="n">
        <v>43900</v>
      </c>
      <c r="E6644" s="9" t="n">
        <v>44037</v>
      </c>
      <c r="F6644" s="9" t="n">
        <v>44046</v>
      </c>
      <c r="G6644" s="9" t="n">
        <v>44054</v>
      </c>
      <c r="H6644" s="10" t="s">
        <v>36</v>
      </c>
      <c r="I6644" s="0" t="n">
        <v>3</v>
      </c>
      <c r="J6644" s="0" t="n">
        <v>11</v>
      </c>
      <c r="K6644" s="0" t="n">
        <v>270</v>
      </c>
      <c r="L6644" s="0" t="n">
        <v>34</v>
      </c>
      <c r="M6644" s="0" t="n">
        <v>8</v>
      </c>
      <c r="N6644" s="11" t="n">
        <v>0.05</v>
      </c>
      <c r="O6644" s="12" t="n">
        <v>4174.77</v>
      </c>
      <c r="P6644" s="12" t="n">
        <v>6231</v>
      </c>
      <c r="Q6644" s="12" t="n">
        <f aca="false">M6644*P6644*(1-N6644)</f>
        <v>47355.6</v>
      </c>
      <c r="R6644" s="12" t="n">
        <f aca="false">M6644*O6644</f>
        <v>33398.16</v>
      </c>
      <c r="S6644" s="12" t="n">
        <f aca="false">Q6644-R6644</f>
        <v>13957.44</v>
      </c>
      <c r="T6644" s="11" t="n">
        <f aca="false">IFERROR(S6644/Q6644,0)</f>
        <v>0.294736842105263</v>
      </c>
      <c r="U6644" s="13" t="n">
        <f aca="false">F6644-E6644</f>
        <v>9</v>
      </c>
      <c r="V6644" s="13" t="n">
        <f aca="false">G6644-F6644</f>
        <v>8</v>
      </c>
      <c r="W6644" s="13" t="n">
        <f aca="false">G6644-E6644</f>
        <v>17</v>
      </c>
      <c r="X6644" s="10" t="n">
        <f aca="false">YEAR(E6644)</f>
        <v>2020</v>
      </c>
      <c r="Y6644" s="0" t="str">
        <f aca="false">TEXT(E6644,"yyyy-mm")</f>
        <v>2020-07</v>
      </c>
      <c r="Z6644" s="0" t="str">
        <f aca="false">"Q"&amp;ROUNDUP(MONTH(E6644)/3,0)&amp;"-"&amp;YEAR(E6644)</f>
        <v>Q3-2020</v>
      </c>
    </row>
    <row r="6645" customFormat="false" ht="14.25" hidden="false" customHeight="false" outlineLevel="0" collapsed="false">
      <c r="A6645" s="0" t="s">
        <v>6687</v>
      </c>
      <c r="B6645" s="0" t="s">
        <v>34</v>
      </c>
      <c r="C6645" s="0" t="s">
        <v>58</v>
      </c>
      <c r="D6645" s="9" t="n">
        <v>44000</v>
      </c>
      <c r="E6645" s="9" t="n">
        <v>44037</v>
      </c>
      <c r="F6645" s="9" t="n">
        <v>44052</v>
      </c>
      <c r="G6645" s="9" t="n">
        <v>44053</v>
      </c>
      <c r="H6645" s="10" t="s">
        <v>36</v>
      </c>
      <c r="I6645" s="0" t="n">
        <v>10</v>
      </c>
      <c r="J6645" s="0" t="n">
        <v>23</v>
      </c>
      <c r="K6645" s="0" t="n">
        <v>362</v>
      </c>
      <c r="L6645" s="0" t="n">
        <v>25</v>
      </c>
      <c r="M6645" s="0" t="n">
        <v>5</v>
      </c>
      <c r="N6645" s="11" t="n">
        <v>0.05</v>
      </c>
      <c r="O6645" s="12" t="n">
        <v>3567.75</v>
      </c>
      <c r="P6645" s="12" t="n">
        <v>5025</v>
      </c>
      <c r="Q6645" s="12" t="n">
        <f aca="false">M6645*P6645*(1-N6645)</f>
        <v>23868.75</v>
      </c>
      <c r="R6645" s="12" t="n">
        <f aca="false">M6645*O6645</f>
        <v>17838.75</v>
      </c>
      <c r="S6645" s="12" t="n">
        <f aca="false">Q6645-R6645</f>
        <v>6030</v>
      </c>
      <c r="T6645" s="11" t="n">
        <f aca="false">IFERROR(S6645/Q6645,0)</f>
        <v>0.252631578947368</v>
      </c>
      <c r="U6645" s="13" t="n">
        <f aca="false">F6645-E6645</f>
        <v>15</v>
      </c>
      <c r="V6645" s="13" t="n">
        <f aca="false">G6645-F6645</f>
        <v>1</v>
      </c>
      <c r="W6645" s="13" t="n">
        <f aca="false">G6645-E6645</f>
        <v>16</v>
      </c>
      <c r="X6645" s="10" t="n">
        <f aca="false">YEAR(E6645)</f>
        <v>2020</v>
      </c>
      <c r="Y6645" s="0" t="str">
        <f aca="false">TEXT(E6645,"yyyy-mm")</f>
        <v>2020-07</v>
      </c>
      <c r="Z6645" s="0" t="str">
        <f aca="false">"Q"&amp;ROUNDUP(MONTH(E6645)/3,0)&amp;"-"&amp;YEAR(E6645)</f>
        <v>Q3-2020</v>
      </c>
    </row>
    <row r="6646" customFormat="false" ht="14.25" hidden="false" customHeight="false" outlineLevel="0" collapsed="false">
      <c r="A6646" s="0" t="s">
        <v>6688</v>
      </c>
      <c r="B6646" s="0" t="s">
        <v>34</v>
      </c>
      <c r="C6646" s="0" t="s">
        <v>46</v>
      </c>
      <c r="D6646" s="9" t="n">
        <v>43900</v>
      </c>
      <c r="E6646" s="9" t="n">
        <v>44037</v>
      </c>
      <c r="F6646" s="9" t="n">
        <v>44049</v>
      </c>
      <c r="G6646" s="9" t="n">
        <v>44055</v>
      </c>
      <c r="H6646" s="10" t="s">
        <v>36</v>
      </c>
      <c r="I6646" s="0" t="n">
        <v>12</v>
      </c>
      <c r="J6646" s="0" t="n">
        <v>39</v>
      </c>
      <c r="K6646" s="0" t="n">
        <v>270</v>
      </c>
      <c r="L6646" s="0" t="n">
        <v>40</v>
      </c>
      <c r="M6646" s="0" t="n">
        <v>1</v>
      </c>
      <c r="N6646" s="11" t="n">
        <v>0.1</v>
      </c>
      <c r="O6646" s="12" t="n">
        <v>1063.36</v>
      </c>
      <c r="P6646" s="12" t="n">
        <v>1802.3</v>
      </c>
      <c r="Q6646" s="12" t="n">
        <f aca="false">M6646*P6646*(1-N6646)</f>
        <v>1622.07</v>
      </c>
      <c r="R6646" s="12" t="n">
        <f aca="false">M6646*O6646</f>
        <v>1063.36</v>
      </c>
      <c r="S6646" s="12" t="n">
        <f aca="false">Q6646-R6646</f>
        <v>558.71</v>
      </c>
      <c r="T6646" s="11" t="n">
        <f aca="false">IFERROR(S6646/Q6646,0)</f>
        <v>0.344442594955828</v>
      </c>
      <c r="U6646" s="13" t="n">
        <f aca="false">F6646-E6646</f>
        <v>12</v>
      </c>
      <c r="V6646" s="13" t="n">
        <f aca="false">G6646-F6646</f>
        <v>6</v>
      </c>
      <c r="W6646" s="13" t="n">
        <f aca="false">G6646-E6646</f>
        <v>18</v>
      </c>
      <c r="X6646" s="10" t="n">
        <f aca="false">YEAR(E6646)</f>
        <v>2020</v>
      </c>
      <c r="Y6646" s="0" t="str">
        <f aca="false">TEXT(E6646,"yyyy-mm")</f>
        <v>2020-07</v>
      </c>
      <c r="Z6646" s="0" t="str">
        <f aca="false">"Q"&amp;ROUNDUP(MONTH(E6646)/3,0)&amp;"-"&amp;YEAR(E6646)</f>
        <v>Q3-2020</v>
      </c>
    </row>
    <row r="6647" customFormat="false" ht="14.25" hidden="false" customHeight="false" outlineLevel="0" collapsed="false">
      <c r="A6647" s="0" t="s">
        <v>6689</v>
      </c>
      <c r="B6647" s="0" t="s">
        <v>38</v>
      </c>
      <c r="C6647" s="0" t="s">
        <v>58</v>
      </c>
      <c r="D6647" s="9" t="n">
        <v>43900</v>
      </c>
      <c r="E6647" s="9" t="n">
        <v>44037</v>
      </c>
      <c r="F6647" s="9" t="n">
        <v>44051</v>
      </c>
      <c r="G6647" s="9" t="n">
        <v>44060</v>
      </c>
      <c r="H6647" s="10" t="s">
        <v>36</v>
      </c>
      <c r="I6647" s="0" t="n">
        <v>13</v>
      </c>
      <c r="J6647" s="0" t="n">
        <v>13</v>
      </c>
      <c r="K6647" s="0" t="n">
        <v>334</v>
      </c>
      <c r="L6647" s="0" t="n">
        <v>40</v>
      </c>
      <c r="M6647" s="0" t="n">
        <v>6</v>
      </c>
      <c r="N6647" s="11" t="n">
        <v>0.075</v>
      </c>
      <c r="O6647" s="12" t="n">
        <v>3837.69</v>
      </c>
      <c r="P6647" s="12" t="n">
        <v>6291.3</v>
      </c>
      <c r="Q6647" s="12" t="n">
        <f aca="false">M6647*P6647*(1-N6647)</f>
        <v>34916.715</v>
      </c>
      <c r="R6647" s="12" t="n">
        <f aca="false">M6647*O6647</f>
        <v>23026.14</v>
      </c>
      <c r="S6647" s="12" t="n">
        <f aca="false">Q6647-R6647</f>
        <v>11890.575</v>
      </c>
      <c r="T6647" s="11" t="n">
        <f aca="false">IFERROR(S6647/Q6647,0)</f>
        <v>0.340541056052954</v>
      </c>
      <c r="U6647" s="13" t="n">
        <f aca="false">F6647-E6647</f>
        <v>14</v>
      </c>
      <c r="V6647" s="13" t="n">
        <f aca="false">G6647-F6647</f>
        <v>9</v>
      </c>
      <c r="W6647" s="13" t="n">
        <f aca="false">G6647-E6647</f>
        <v>23</v>
      </c>
      <c r="X6647" s="10" t="n">
        <f aca="false">YEAR(E6647)</f>
        <v>2020</v>
      </c>
      <c r="Y6647" s="0" t="str">
        <f aca="false">TEXT(E6647,"yyyy-mm")</f>
        <v>2020-07</v>
      </c>
      <c r="Z6647" s="0" t="str">
        <f aca="false">"Q"&amp;ROUNDUP(MONTH(E6647)/3,0)&amp;"-"&amp;YEAR(E6647)</f>
        <v>Q3-2020</v>
      </c>
    </row>
    <row r="6648" customFormat="false" ht="14.25" hidden="false" customHeight="false" outlineLevel="0" collapsed="false">
      <c r="A6648" s="0" t="s">
        <v>6690</v>
      </c>
      <c r="B6648" s="0" t="s">
        <v>38</v>
      </c>
      <c r="C6648" s="0" t="s">
        <v>39</v>
      </c>
      <c r="D6648" s="9" t="n">
        <v>44000</v>
      </c>
      <c r="E6648" s="9" t="n">
        <v>44037</v>
      </c>
      <c r="F6648" s="9" t="n">
        <v>44048</v>
      </c>
      <c r="G6648" s="9" t="n">
        <v>44052</v>
      </c>
      <c r="H6648" s="10" t="s">
        <v>36</v>
      </c>
      <c r="I6648" s="0" t="n">
        <v>13</v>
      </c>
      <c r="J6648" s="0" t="n">
        <v>5</v>
      </c>
      <c r="K6648" s="0" t="n">
        <v>116</v>
      </c>
      <c r="L6648" s="0" t="n">
        <v>18</v>
      </c>
      <c r="M6648" s="0" t="n">
        <v>2</v>
      </c>
      <c r="N6648" s="11" t="n">
        <v>0.075</v>
      </c>
      <c r="O6648" s="12" t="n">
        <v>1002.32</v>
      </c>
      <c r="P6648" s="12" t="n">
        <v>2505.8</v>
      </c>
      <c r="Q6648" s="12" t="n">
        <f aca="false">M6648*P6648*(1-N6648)</f>
        <v>4635.73</v>
      </c>
      <c r="R6648" s="12" t="n">
        <f aca="false">M6648*O6648</f>
        <v>2004.64</v>
      </c>
      <c r="S6648" s="12" t="n">
        <f aca="false">Q6648-R6648</f>
        <v>2631.09</v>
      </c>
      <c r="T6648" s="11" t="n">
        <f aca="false">IFERROR(S6648/Q6648,0)</f>
        <v>0.567567567567568</v>
      </c>
      <c r="U6648" s="13" t="n">
        <f aca="false">F6648-E6648</f>
        <v>11</v>
      </c>
      <c r="V6648" s="13" t="n">
        <f aca="false">G6648-F6648</f>
        <v>4</v>
      </c>
      <c r="W6648" s="13" t="n">
        <f aca="false">G6648-E6648</f>
        <v>15</v>
      </c>
      <c r="X6648" s="10" t="n">
        <f aca="false">YEAR(E6648)</f>
        <v>2020</v>
      </c>
      <c r="Y6648" s="0" t="str">
        <f aca="false">TEXT(E6648,"yyyy-mm")</f>
        <v>2020-07</v>
      </c>
      <c r="Z6648" s="0" t="str">
        <f aca="false">"Q"&amp;ROUNDUP(MONTH(E6648)/3,0)&amp;"-"&amp;YEAR(E6648)</f>
        <v>Q3-2020</v>
      </c>
    </row>
    <row r="6649" customFormat="false" ht="14.25" hidden="false" customHeight="false" outlineLevel="0" collapsed="false">
      <c r="A6649" s="0" t="s">
        <v>6691</v>
      </c>
      <c r="B6649" s="0" t="s">
        <v>34</v>
      </c>
      <c r="C6649" s="0" t="s">
        <v>46</v>
      </c>
      <c r="D6649" s="9" t="n">
        <v>43900</v>
      </c>
      <c r="E6649" s="9" t="n">
        <v>44037</v>
      </c>
      <c r="F6649" s="9" t="n">
        <v>44043</v>
      </c>
      <c r="G6649" s="9" t="n">
        <v>44049</v>
      </c>
      <c r="H6649" s="10" t="s">
        <v>36</v>
      </c>
      <c r="I6649" s="0" t="n">
        <v>6</v>
      </c>
      <c r="J6649" s="0" t="n">
        <v>29</v>
      </c>
      <c r="K6649" s="0" t="n">
        <v>277</v>
      </c>
      <c r="L6649" s="0" t="n">
        <v>43</v>
      </c>
      <c r="M6649" s="0" t="n">
        <v>8</v>
      </c>
      <c r="N6649" s="11" t="n">
        <v>0.075</v>
      </c>
      <c r="O6649" s="12" t="n">
        <v>956.76</v>
      </c>
      <c r="P6649" s="12" t="n">
        <v>1125.6</v>
      </c>
      <c r="Q6649" s="12" t="n">
        <f aca="false">M6649*P6649*(1-N6649)</f>
        <v>8329.44</v>
      </c>
      <c r="R6649" s="12" t="n">
        <f aca="false">M6649*O6649</f>
        <v>7654.08</v>
      </c>
      <c r="S6649" s="12" t="n">
        <f aca="false">Q6649-R6649</f>
        <v>675.360000000001</v>
      </c>
      <c r="T6649" s="11" t="n">
        <f aca="false">IFERROR(S6649/Q6649,0)</f>
        <v>0.0810810810810811</v>
      </c>
      <c r="U6649" s="13" t="n">
        <f aca="false">F6649-E6649</f>
        <v>6</v>
      </c>
      <c r="V6649" s="13" t="n">
        <f aca="false">G6649-F6649</f>
        <v>6</v>
      </c>
      <c r="W6649" s="13" t="n">
        <f aca="false">G6649-E6649</f>
        <v>12</v>
      </c>
      <c r="X6649" s="10" t="n">
        <f aca="false">YEAR(E6649)</f>
        <v>2020</v>
      </c>
      <c r="Y6649" s="0" t="str">
        <f aca="false">TEXT(E6649,"yyyy-mm")</f>
        <v>2020-07</v>
      </c>
      <c r="Z6649" s="0" t="str">
        <f aca="false">"Q"&amp;ROUNDUP(MONTH(E6649)/3,0)&amp;"-"&amp;YEAR(E6649)</f>
        <v>Q3-2020</v>
      </c>
    </row>
    <row r="6650" customFormat="false" ht="14.25" hidden="false" customHeight="false" outlineLevel="0" collapsed="false">
      <c r="A6650" s="0" t="s">
        <v>6692</v>
      </c>
      <c r="B6650" s="0" t="s">
        <v>34</v>
      </c>
      <c r="C6650" s="0" t="s">
        <v>79</v>
      </c>
      <c r="D6650" s="9" t="n">
        <v>43900</v>
      </c>
      <c r="E6650" s="9" t="n">
        <v>44037</v>
      </c>
      <c r="F6650" s="9" t="n">
        <v>44059</v>
      </c>
      <c r="G6650" s="9" t="n">
        <v>44066</v>
      </c>
      <c r="H6650" s="10" t="s">
        <v>36</v>
      </c>
      <c r="I6650" s="0" t="n">
        <v>3</v>
      </c>
      <c r="J6650" s="0" t="n">
        <v>19</v>
      </c>
      <c r="K6650" s="0" t="n">
        <v>59</v>
      </c>
      <c r="L6650" s="0" t="n">
        <v>46</v>
      </c>
      <c r="M6650" s="0" t="n">
        <v>7</v>
      </c>
      <c r="N6650" s="11" t="n">
        <v>0.1</v>
      </c>
      <c r="O6650" s="12" t="n">
        <v>328.03</v>
      </c>
      <c r="P6650" s="12" t="n">
        <v>683.4</v>
      </c>
      <c r="Q6650" s="12" t="n">
        <f aca="false">M6650*P6650*(1-N6650)</f>
        <v>4305.42</v>
      </c>
      <c r="R6650" s="12" t="n">
        <f aca="false">M6650*O6650</f>
        <v>2296.21</v>
      </c>
      <c r="S6650" s="12" t="n">
        <f aca="false">Q6650-R6650</f>
        <v>2009.21</v>
      </c>
      <c r="T6650" s="11" t="n">
        <f aca="false">IFERROR(S6650/Q6650,0)</f>
        <v>0.466669918381947</v>
      </c>
      <c r="U6650" s="13" t="n">
        <f aca="false">F6650-E6650</f>
        <v>22</v>
      </c>
      <c r="V6650" s="13" t="n">
        <f aca="false">G6650-F6650</f>
        <v>7</v>
      </c>
      <c r="W6650" s="13" t="n">
        <f aca="false">G6650-E6650</f>
        <v>29</v>
      </c>
      <c r="X6650" s="10" t="n">
        <f aca="false">YEAR(E6650)</f>
        <v>2020</v>
      </c>
      <c r="Y6650" s="0" t="str">
        <f aca="false">TEXT(E6650,"yyyy-mm")</f>
        <v>2020-07</v>
      </c>
      <c r="Z6650" s="0" t="str">
        <f aca="false">"Q"&amp;ROUNDUP(MONTH(E6650)/3,0)&amp;"-"&amp;YEAR(E6650)</f>
        <v>Q3-2020</v>
      </c>
    </row>
    <row r="6651" customFormat="false" ht="14.25" hidden="false" customHeight="false" outlineLevel="0" collapsed="false">
      <c r="A6651" s="0" t="s">
        <v>6693</v>
      </c>
      <c r="B6651" s="0" t="s">
        <v>38</v>
      </c>
      <c r="C6651" s="0" t="s">
        <v>46</v>
      </c>
      <c r="D6651" s="9" t="n">
        <v>43900</v>
      </c>
      <c r="E6651" s="9" t="n">
        <v>44037</v>
      </c>
      <c r="F6651" s="9" t="n">
        <v>44042</v>
      </c>
      <c r="G6651" s="9" t="n">
        <v>44047</v>
      </c>
      <c r="H6651" s="10" t="s">
        <v>36</v>
      </c>
      <c r="I6651" s="0" t="n">
        <v>19</v>
      </c>
      <c r="J6651" s="0" t="n">
        <v>37</v>
      </c>
      <c r="K6651" s="0" t="n">
        <v>263</v>
      </c>
      <c r="L6651" s="0" t="n">
        <v>2</v>
      </c>
      <c r="M6651" s="0" t="n">
        <v>5</v>
      </c>
      <c r="N6651" s="11" t="n">
        <v>0.3</v>
      </c>
      <c r="O6651" s="12" t="n">
        <v>1083.06</v>
      </c>
      <c r="P6651" s="12" t="n">
        <v>1775.5</v>
      </c>
      <c r="Q6651" s="12" t="n">
        <f aca="false">M6651*P6651*(1-N6651)</f>
        <v>6214.25</v>
      </c>
      <c r="R6651" s="12" t="n">
        <f aca="false">M6651*O6651</f>
        <v>5415.3</v>
      </c>
      <c r="S6651" s="12" t="n">
        <f aca="false">Q6651-R6651</f>
        <v>798.950000000001</v>
      </c>
      <c r="T6651" s="11" t="n">
        <f aca="false">IFERROR(S6651/Q6651,0)</f>
        <v>0.128567405559802</v>
      </c>
      <c r="U6651" s="13" t="n">
        <f aca="false">F6651-E6651</f>
        <v>5</v>
      </c>
      <c r="V6651" s="13" t="n">
        <f aca="false">G6651-F6651</f>
        <v>5</v>
      </c>
      <c r="W6651" s="13" t="n">
        <f aca="false">G6651-E6651</f>
        <v>10</v>
      </c>
      <c r="X6651" s="10" t="n">
        <f aca="false">YEAR(E6651)</f>
        <v>2020</v>
      </c>
      <c r="Y6651" s="0" t="str">
        <f aca="false">TEXT(E6651,"yyyy-mm")</f>
        <v>2020-07</v>
      </c>
      <c r="Z6651" s="0" t="str">
        <f aca="false">"Q"&amp;ROUNDUP(MONTH(E6651)/3,0)&amp;"-"&amp;YEAR(E6651)</f>
        <v>Q3-2020</v>
      </c>
    </row>
    <row r="6652" customFormat="false" ht="14.25" hidden="false" customHeight="false" outlineLevel="0" collapsed="false">
      <c r="A6652" s="0" t="s">
        <v>6694</v>
      </c>
      <c r="B6652" s="0" t="s">
        <v>34</v>
      </c>
      <c r="C6652" s="0" t="s">
        <v>58</v>
      </c>
      <c r="D6652" s="9" t="n">
        <v>43900</v>
      </c>
      <c r="E6652" s="9" t="n">
        <v>44038</v>
      </c>
      <c r="F6652" s="9" t="n">
        <v>44054</v>
      </c>
      <c r="G6652" s="9" t="n">
        <v>44057</v>
      </c>
      <c r="H6652" s="10" t="s">
        <v>36</v>
      </c>
      <c r="I6652" s="0" t="n">
        <v>5</v>
      </c>
      <c r="J6652" s="0" t="n">
        <v>5</v>
      </c>
      <c r="K6652" s="0" t="n">
        <v>330</v>
      </c>
      <c r="L6652" s="0" t="n">
        <v>23</v>
      </c>
      <c r="M6652" s="0" t="n">
        <v>1</v>
      </c>
      <c r="N6652" s="11" t="n">
        <v>0.075</v>
      </c>
      <c r="O6652" s="12" t="n">
        <v>710.33</v>
      </c>
      <c r="P6652" s="12" t="n">
        <v>1246.2</v>
      </c>
      <c r="Q6652" s="12" t="n">
        <f aca="false">M6652*P6652*(1-N6652)</f>
        <v>1152.735</v>
      </c>
      <c r="R6652" s="12" t="n">
        <f aca="false">M6652*O6652</f>
        <v>710.33</v>
      </c>
      <c r="S6652" s="12" t="n">
        <f aca="false">Q6652-R6652</f>
        <v>442.405</v>
      </c>
      <c r="T6652" s="11" t="n">
        <f aca="false">IFERROR(S6652/Q6652,0)</f>
        <v>0.383787253792068</v>
      </c>
      <c r="U6652" s="13" t="n">
        <f aca="false">F6652-E6652</f>
        <v>16</v>
      </c>
      <c r="V6652" s="13" t="n">
        <f aca="false">G6652-F6652</f>
        <v>3</v>
      </c>
      <c r="W6652" s="13" t="n">
        <f aca="false">G6652-E6652</f>
        <v>19</v>
      </c>
      <c r="X6652" s="10" t="n">
        <f aca="false">YEAR(E6652)</f>
        <v>2020</v>
      </c>
      <c r="Y6652" s="0" t="str">
        <f aca="false">TEXT(E6652,"yyyy-mm")</f>
        <v>2020-07</v>
      </c>
      <c r="Z6652" s="0" t="str">
        <f aca="false">"Q"&amp;ROUNDUP(MONTH(E6652)/3,0)&amp;"-"&amp;YEAR(E6652)</f>
        <v>Q3-2020</v>
      </c>
    </row>
    <row r="6653" customFormat="false" ht="14.25" hidden="false" customHeight="false" outlineLevel="0" collapsed="false">
      <c r="A6653" s="0" t="s">
        <v>6695</v>
      </c>
      <c r="B6653" s="0" t="s">
        <v>34</v>
      </c>
      <c r="C6653" s="0" t="s">
        <v>79</v>
      </c>
      <c r="D6653" s="9" t="n">
        <v>43900</v>
      </c>
      <c r="E6653" s="9" t="n">
        <v>44038</v>
      </c>
      <c r="F6653" s="9" t="n">
        <v>44065</v>
      </c>
      <c r="G6653" s="9" t="n">
        <v>44072</v>
      </c>
      <c r="H6653" s="10" t="s">
        <v>36</v>
      </c>
      <c r="I6653" s="0" t="n">
        <v>9</v>
      </c>
      <c r="J6653" s="0" t="n">
        <v>29</v>
      </c>
      <c r="K6653" s="0" t="n">
        <v>87</v>
      </c>
      <c r="L6653" s="0" t="n">
        <v>37</v>
      </c>
      <c r="M6653" s="0" t="n">
        <v>3</v>
      </c>
      <c r="N6653" s="11" t="n">
        <v>0.075</v>
      </c>
      <c r="O6653" s="12" t="n">
        <v>3203</v>
      </c>
      <c r="P6653" s="12" t="n">
        <v>3906.1</v>
      </c>
      <c r="Q6653" s="12" t="n">
        <f aca="false">M6653*P6653*(1-N6653)</f>
        <v>10839.4275</v>
      </c>
      <c r="R6653" s="12" t="n">
        <f aca="false">M6653*O6653</f>
        <v>9609</v>
      </c>
      <c r="S6653" s="12" t="n">
        <f aca="false">Q6653-R6653</f>
        <v>1230.4275</v>
      </c>
      <c r="T6653" s="11" t="n">
        <f aca="false">IFERROR(S6653/Q6653,0)</f>
        <v>0.113514067048283</v>
      </c>
      <c r="U6653" s="13" t="n">
        <f aca="false">F6653-E6653</f>
        <v>27</v>
      </c>
      <c r="V6653" s="13" t="n">
        <f aca="false">G6653-F6653</f>
        <v>7</v>
      </c>
      <c r="W6653" s="13" t="n">
        <f aca="false">G6653-E6653</f>
        <v>34</v>
      </c>
      <c r="X6653" s="10" t="n">
        <f aca="false">YEAR(E6653)</f>
        <v>2020</v>
      </c>
      <c r="Y6653" s="0" t="str">
        <f aca="false">TEXT(E6653,"yyyy-mm")</f>
        <v>2020-07</v>
      </c>
      <c r="Z6653" s="0" t="str">
        <f aca="false">"Q"&amp;ROUNDUP(MONTH(E6653)/3,0)&amp;"-"&amp;YEAR(E6653)</f>
        <v>Q3-2020</v>
      </c>
    </row>
    <row r="6654" customFormat="false" ht="14.25" hidden="false" customHeight="false" outlineLevel="0" collapsed="false">
      <c r="A6654" s="0" t="s">
        <v>6696</v>
      </c>
      <c r="B6654" s="0" t="s">
        <v>34</v>
      </c>
      <c r="C6654" s="0" t="s">
        <v>39</v>
      </c>
      <c r="D6654" s="9" t="n">
        <v>43900</v>
      </c>
      <c r="E6654" s="9" t="n">
        <v>44038</v>
      </c>
      <c r="F6654" s="9" t="n">
        <v>44063</v>
      </c>
      <c r="G6654" s="9" t="n">
        <v>44069</v>
      </c>
      <c r="H6654" s="10" t="s">
        <v>36</v>
      </c>
      <c r="I6654" s="0" t="n">
        <v>4</v>
      </c>
      <c r="J6654" s="0" t="n">
        <v>30</v>
      </c>
      <c r="K6654" s="0" t="n">
        <v>98</v>
      </c>
      <c r="L6654" s="0" t="n">
        <v>42</v>
      </c>
      <c r="M6654" s="0" t="n">
        <v>2</v>
      </c>
      <c r="N6654" s="11" t="n">
        <v>0.1</v>
      </c>
      <c r="O6654" s="12" t="n">
        <v>449.57</v>
      </c>
      <c r="P6654" s="12" t="n">
        <v>737</v>
      </c>
      <c r="Q6654" s="12" t="n">
        <f aca="false">M6654*P6654*(1-N6654)</f>
        <v>1326.6</v>
      </c>
      <c r="R6654" s="12" t="n">
        <f aca="false">M6654*O6654</f>
        <v>899.14</v>
      </c>
      <c r="S6654" s="12" t="n">
        <f aca="false">Q6654-R6654</f>
        <v>427.46</v>
      </c>
      <c r="T6654" s="11" t="n">
        <f aca="false">IFERROR(S6654/Q6654,0)</f>
        <v>0.322222222222222</v>
      </c>
      <c r="U6654" s="13" t="n">
        <f aca="false">F6654-E6654</f>
        <v>25</v>
      </c>
      <c r="V6654" s="13" t="n">
        <f aca="false">G6654-F6654</f>
        <v>6</v>
      </c>
      <c r="W6654" s="13" t="n">
        <f aca="false">G6654-E6654</f>
        <v>31</v>
      </c>
      <c r="X6654" s="10" t="n">
        <f aca="false">YEAR(E6654)</f>
        <v>2020</v>
      </c>
      <c r="Y6654" s="0" t="str">
        <f aca="false">TEXT(E6654,"yyyy-mm")</f>
        <v>2020-07</v>
      </c>
      <c r="Z6654" s="0" t="str">
        <f aca="false">"Q"&amp;ROUNDUP(MONTH(E6654)/3,0)&amp;"-"&amp;YEAR(E6654)</f>
        <v>Q3-2020</v>
      </c>
    </row>
    <row r="6655" customFormat="false" ht="14.25" hidden="false" customHeight="false" outlineLevel="0" collapsed="false">
      <c r="A6655" s="0" t="s">
        <v>6697</v>
      </c>
      <c r="B6655" s="0" t="s">
        <v>38</v>
      </c>
      <c r="C6655" s="0" t="s">
        <v>58</v>
      </c>
      <c r="D6655" s="9" t="n">
        <v>44000</v>
      </c>
      <c r="E6655" s="9" t="n">
        <v>44038</v>
      </c>
      <c r="F6655" s="9" t="n">
        <v>44066</v>
      </c>
      <c r="G6655" s="9" t="n">
        <v>44069</v>
      </c>
      <c r="H6655" s="10" t="s">
        <v>36</v>
      </c>
      <c r="I6655" s="0" t="n">
        <v>16</v>
      </c>
      <c r="J6655" s="0" t="n">
        <v>31</v>
      </c>
      <c r="K6655" s="0" t="n">
        <v>362</v>
      </c>
      <c r="L6655" s="0" t="n">
        <v>41</v>
      </c>
      <c r="M6655" s="0" t="n">
        <v>8</v>
      </c>
      <c r="N6655" s="11" t="n">
        <v>0.15</v>
      </c>
      <c r="O6655" s="12" t="n">
        <v>2047.39</v>
      </c>
      <c r="P6655" s="12" t="n">
        <v>3102.1</v>
      </c>
      <c r="Q6655" s="12" t="n">
        <f aca="false">M6655*P6655*(1-N6655)</f>
        <v>21094.28</v>
      </c>
      <c r="R6655" s="12" t="n">
        <f aca="false">M6655*O6655</f>
        <v>16379.12</v>
      </c>
      <c r="S6655" s="12" t="n">
        <f aca="false">Q6655-R6655</f>
        <v>4715.16</v>
      </c>
      <c r="T6655" s="11" t="n">
        <f aca="false">IFERROR(S6655/Q6655,0)</f>
        <v>0.223527894765785</v>
      </c>
      <c r="U6655" s="13" t="n">
        <f aca="false">F6655-E6655</f>
        <v>28</v>
      </c>
      <c r="V6655" s="13" t="n">
        <f aca="false">G6655-F6655</f>
        <v>3</v>
      </c>
      <c r="W6655" s="13" t="n">
        <f aca="false">G6655-E6655</f>
        <v>31</v>
      </c>
      <c r="X6655" s="10" t="n">
        <f aca="false">YEAR(E6655)</f>
        <v>2020</v>
      </c>
      <c r="Y6655" s="0" t="str">
        <f aca="false">TEXT(E6655,"yyyy-mm")</f>
        <v>2020-07</v>
      </c>
      <c r="Z6655" s="0" t="str">
        <f aca="false">"Q"&amp;ROUNDUP(MONTH(E6655)/3,0)&amp;"-"&amp;YEAR(E6655)</f>
        <v>Q3-2020</v>
      </c>
    </row>
    <row r="6656" customFormat="false" ht="14.25" hidden="false" customHeight="false" outlineLevel="0" collapsed="false">
      <c r="A6656" s="0" t="s">
        <v>6698</v>
      </c>
      <c r="B6656" s="0" t="s">
        <v>38</v>
      </c>
      <c r="C6656" s="0" t="s">
        <v>35</v>
      </c>
      <c r="D6656" s="9" t="n">
        <v>43900</v>
      </c>
      <c r="E6656" s="9" t="n">
        <v>44038</v>
      </c>
      <c r="F6656" s="9" t="n">
        <v>44041</v>
      </c>
      <c r="G6656" s="9" t="n">
        <v>44045</v>
      </c>
      <c r="H6656" s="10" t="s">
        <v>36</v>
      </c>
      <c r="I6656" s="0" t="n">
        <v>19</v>
      </c>
      <c r="J6656" s="0" t="n">
        <v>2</v>
      </c>
      <c r="K6656" s="0" t="n">
        <v>215</v>
      </c>
      <c r="L6656" s="0" t="n">
        <v>25</v>
      </c>
      <c r="M6656" s="0" t="n">
        <v>5</v>
      </c>
      <c r="N6656" s="11" t="n">
        <v>0.075</v>
      </c>
      <c r="O6656" s="12" t="n">
        <v>706.18</v>
      </c>
      <c r="P6656" s="12" t="n">
        <v>1139</v>
      </c>
      <c r="Q6656" s="12" t="n">
        <f aca="false">M6656*P6656*(1-N6656)</f>
        <v>5267.875</v>
      </c>
      <c r="R6656" s="12" t="n">
        <f aca="false">M6656*O6656</f>
        <v>3530.9</v>
      </c>
      <c r="S6656" s="12" t="n">
        <f aca="false">Q6656-R6656</f>
        <v>1736.975</v>
      </c>
      <c r="T6656" s="11" t="n">
        <f aca="false">IFERROR(S6656/Q6656,0)</f>
        <v>0.32972972972973</v>
      </c>
      <c r="U6656" s="13" t="n">
        <f aca="false">F6656-E6656</f>
        <v>3</v>
      </c>
      <c r="V6656" s="13" t="n">
        <f aca="false">G6656-F6656</f>
        <v>4</v>
      </c>
      <c r="W6656" s="13" t="n">
        <f aca="false">G6656-E6656</f>
        <v>7</v>
      </c>
      <c r="X6656" s="10" t="n">
        <f aca="false">YEAR(E6656)</f>
        <v>2020</v>
      </c>
      <c r="Y6656" s="0" t="str">
        <f aca="false">TEXT(E6656,"yyyy-mm")</f>
        <v>2020-07</v>
      </c>
      <c r="Z6656" s="0" t="str">
        <f aca="false">"Q"&amp;ROUNDUP(MONTH(E6656)/3,0)&amp;"-"&amp;YEAR(E6656)</f>
        <v>Q3-2020</v>
      </c>
    </row>
    <row r="6657" customFormat="false" ht="14.25" hidden="false" customHeight="false" outlineLevel="0" collapsed="false">
      <c r="A6657" s="0" t="s">
        <v>6699</v>
      </c>
      <c r="B6657" s="0" t="s">
        <v>38</v>
      </c>
      <c r="C6657" s="0" t="s">
        <v>58</v>
      </c>
      <c r="D6657" s="9" t="n">
        <v>43900</v>
      </c>
      <c r="E6657" s="9" t="n">
        <v>44038</v>
      </c>
      <c r="F6657" s="9" t="n">
        <v>44061</v>
      </c>
      <c r="G6657" s="9" t="n">
        <v>44069</v>
      </c>
      <c r="H6657" s="10" t="s">
        <v>36</v>
      </c>
      <c r="I6657" s="0" t="n">
        <v>14</v>
      </c>
      <c r="J6657" s="0" t="n">
        <v>17</v>
      </c>
      <c r="K6657" s="0" t="n">
        <v>346</v>
      </c>
      <c r="L6657" s="0" t="n">
        <v>19</v>
      </c>
      <c r="M6657" s="0" t="n">
        <v>3</v>
      </c>
      <c r="N6657" s="11" t="n">
        <v>0.15</v>
      </c>
      <c r="O6657" s="12" t="n">
        <v>2934.6</v>
      </c>
      <c r="P6657" s="12" t="n">
        <v>3912.8</v>
      </c>
      <c r="Q6657" s="12" t="n">
        <f aca="false">M6657*P6657*(1-N6657)</f>
        <v>9977.64</v>
      </c>
      <c r="R6657" s="12" t="n">
        <f aca="false">M6657*O6657</f>
        <v>8803.8</v>
      </c>
      <c r="S6657" s="12" t="n">
        <f aca="false">Q6657-R6657</f>
        <v>1173.84</v>
      </c>
      <c r="T6657" s="11" t="n">
        <f aca="false">IFERROR(S6657/Q6657,0)</f>
        <v>0.11764705882353</v>
      </c>
      <c r="U6657" s="13" t="n">
        <f aca="false">F6657-E6657</f>
        <v>23</v>
      </c>
      <c r="V6657" s="13" t="n">
        <f aca="false">G6657-F6657</f>
        <v>8</v>
      </c>
      <c r="W6657" s="13" t="n">
        <f aca="false">G6657-E6657</f>
        <v>31</v>
      </c>
      <c r="X6657" s="10" t="n">
        <f aca="false">YEAR(E6657)</f>
        <v>2020</v>
      </c>
      <c r="Y6657" s="0" t="str">
        <f aca="false">TEXT(E6657,"yyyy-mm")</f>
        <v>2020-07</v>
      </c>
      <c r="Z6657" s="0" t="str">
        <f aca="false">"Q"&amp;ROUNDUP(MONTH(E6657)/3,0)&amp;"-"&amp;YEAR(E6657)</f>
        <v>Q3-2020</v>
      </c>
    </row>
    <row r="6658" customFormat="false" ht="14.25" hidden="false" customHeight="false" outlineLevel="0" collapsed="false">
      <c r="A6658" s="0" t="s">
        <v>6700</v>
      </c>
      <c r="B6658" s="0" t="s">
        <v>43</v>
      </c>
      <c r="C6658" s="0" t="s">
        <v>48</v>
      </c>
      <c r="D6658" s="9" t="n">
        <v>43900</v>
      </c>
      <c r="E6658" s="9" t="n">
        <v>44038</v>
      </c>
      <c r="F6658" s="9" t="n">
        <v>44054</v>
      </c>
      <c r="G6658" s="9" t="n">
        <v>44059</v>
      </c>
      <c r="H6658" s="10" t="s">
        <v>36</v>
      </c>
      <c r="I6658" s="0" t="n">
        <v>27</v>
      </c>
      <c r="J6658" s="0" t="n">
        <v>43</v>
      </c>
      <c r="K6658" s="0" t="n">
        <v>36</v>
      </c>
      <c r="L6658" s="0" t="n">
        <v>12</v>
      </c>
      <c r="M6658" s="0" t="n">
        <v>1</v>
      </c>
      <c r="N6658" s="11" t="n">
        <v>0.075</v>
      </c>
      <c r="O6658" s="12" t="n">
        <v>2864.25</v>
      </c>
      <c r="P6658" s="12" t="n">
        <v>3819</v>
      </c>
      <c r="Q6658" s="12" t="n">
        <f aca="false">M6658*P6658*(1-N6658)</f>
        <v>3532.575</v>
      </c>
      <c r="R6658" s="12" t="n">
        <f aca="false">M6658*O6658</f>
        <v>2864.25</v>
      </c>
      <c r="S6658" s="12" t="n">
        <f aca="false">Q6658-R6658</f>
        <v>668.325</v>
      </c>
      <c r="T6658" s="11" t="n">
        <f aca="false">IFERROR(S6658/Q6658,0)</f>
        <v>0.189189189189189</v>
      </c>
      <c r="U6658" s="13" t="n">
        <f aca="false">F6658-E6658</f>
        <v>16</v>
      </c>
      <c r="V6658" s="13" t="n">
        <f aca="false">G6658-F6658</f>
        <v>5</v>
      </c>
      <c r="W6658" s="13" t="n">
        <f aca="false">G6658-E6658</f>
        <v>21</v>
      </c>
      <c r="X6658" s="10" t="n">
        <f aca="false">YEAR(E6658)</f>
        <v>2020</v>
      </c>
      <c r="Y6658" s="0" t="str">
        <f aca="false">TEXT(E6658,"yyyy-mm")</f>
        <v>2020-07</v>
      </c>
      <c r="Z6658" s="0" t="str">
        <f aca="false">"Q"&amp;ROUNDUP(MONTH(E6658)/3,0)&amp;"-"&amp;YEAR(E6658)</f>
        <v>Q3-2020</v>
      </c>
    </row>
    <row r="6659" customFormat="false" ht="14.25" hidden="false" customHeight="false" outlineLevel="0" collapsed="false">
      <c r="A6659" s="0" t="s">
        <v>6701</v>
      </c>
      <c r="B6659" s="0" t="s">
        <v>34</v>
      </c>
      <c r="C6659" s="0" t="s">
        <v>46</v>
      </c>
      <c r="D6659" s="9" t="n">
        <v>43900</v>
      </c>
      <c r="E6659" s="9" t="n">
        <v>44038</v>
      </c>
      <c r="F6659" s="9" t="n">
        <v>44065</v>
      </c>
      <c r="G6659" s="9" t="n">
        <v>44068</v>
      </c>
      <c r="H6659" s="10" t="s">
        <v>36</v>
      </c>
      <c r="I6659" s="0" t="n">
        <v>11</v>
      </c>
      <c r="J6659" s="0" t="n">
        <v>26</v>
      </c>
      <c r="K6659" s="0" t="n">
        <v>327</v>
      </c>
      <c r="L6659" s="0" t="n">
        <v>21</v>
      </c>
      <c r="M6659" s="0" t="n">
        <v>8</v>
      </c>
      <c r="N6659" s="11" t="n">
        <v>0.075</v>
      </c>
      <c r="O6659" s="12" t="n">
        <v>1046.81</v>
      </c>
      <c r="P6659" s="12" t="n">
        <v>1869.3</v>
      </c>
      <c r="Q6659" s="12" t="n">
        <f aca="false">M6659*P6659*(1-N6659)</f>
        <v>13832.82</v>
      </c>
      <c r="R6659" s="12" t="n">
        <f aca="false">M6659*O6659</f>
        <v>8374.48</v>
      </c>
      <c r="S6659" s="12" t="n">
        <f aca="false">Q6659-R6659</f>
        <v>5458.34</v>
      </c>
      <c r="T6659" s="11" t="n">
        <f aca="false">IFERROR(S6659/Q6659,0)</f>
        <v>0.394593437925166</v>
      </c>
      <c r="U6659" s="13" t="n">
        <f aca="false">F6659-E6659</f>
        <v>27</v>
      </c>
      <c r="V6659" s="13" t="n">
        <f aca="false">G6659-F6659</f>
        <v>3</v>
      </c>
      <c r="W6659" s="13" t="n">
        <f aca="false">G6659-E6659</f>
        <v>30</v>
      </c>
      <c r="X6659" s="10" t="n">
        <f aca="false">YEAR(E6659)</f>
        <v>2020</v>
      </c>
      <c r="Y6659" s="0" t="str">
        <f aca="false">TEXT(E6659,"yyyy-mm")</f>
        <v>2020-07</v>
      </c>
      <c r="Z6659" s="0" t="str">
        <f aca="false">"Q"&amp;ROUNDUP(MONTH(E6659)/3,0)&amp;"-"&amp;YEAR(E6659)</f>
        <v>Q3-2020</v>
      </c>
    </row>
    <row r="6660" customFormat="false" ht="14.25" hidden="false" customHeight="false" outlineLevel="0" collapsed="false">
      <c r="A6660" s="0" t="s">
        <v>6702</v>
      </c>
      <c r="B6660" s="0" t="s">
        <v>38</v>
      </c>
      <c r="C6660" s="0" t="s">
        <v>58</v>
      </c>
      <c r="D6660" s="9" t="n">
        <v>43900</v>
      </c>
      <c r="E6660" s="9" t="n">
        <v>44038</v>
      </c>
      <c r="F6660" s="9" t="n">
        <v>44044</v>
      </c>
      <c r="G6660" s="9" t="n">
        <v>44045</v>
      </c>
      <c r="H6660" s="10" t="s">
        <v>36</v>
      </c>
      <c r="I6660" s="0" t="n">
        <v>17</v>
      </c>
      <c r="J6660" s="0" t="n">
        <v>30</v>
      </c>
      <c r="K6660" s="0" t="n">
        <v>337</v>
      </c>
      <c r="L6660" s="0" t="n">
        <v>46</v>
      </c>
      <c r="M6660" s="0" t="n">
        <v>3</v>
      </c>
      <c r="N6660" s="11" t="n">
        <v>0.05</v>
      </c>
      <c r="O6660" s="12" t="n">
        <v>582.36</v>
      </c>
      <c r="P6660" s="12" t="n">
        <v>1098.8</v>
      </c>
      <c r="Q6660" s="12" t="n">
        <f aca="false">M6660*P6660*(1-N6660)</f>
        <v>3131.58</v>
      </c>
      <c r="R6660" s="12" t="n">
        <f aca="false">M6660*O6660</f>
        <v>1747.08</v>
      </c>
      <c r="S6660" s="12" t="n">
        <f aca="false">Q6660-R6660</f>
        <v>1384.5</v>
      </c>
      <c r="T6660" s="11" t="n">
        <f aca="false">IFERROR(S6660/Q6660,0)</f>
        <v>0.44210909508938</v>
      </c>
      <c r="U6660" s="13" t="n">
        <f aca="false">F6660-E6660</f>
        <v>6</v>
      </c>
      <c r="V6660" s="13" t="n">
        <f aca="false">G6660-F6660</f>
        <v>1</v>
      </c>
      <c r="W6660" s="13" t="n">
        <f aca="false">G6660-E6660</f>
        <v>7</v>
      </c>
      <c r="X6660" s="10" t="n">
        <f aca="false">YEAR(E6660)</f>
        <v>2020</v>
      </c>
      <c r="Y6660" s="0" t="str">
        <f aca="false">TEXT(E6660,"yyyy-mm")</f>
        <v>2020-07</v>
      </c>
      <c r="Z6660" s="0" t="str">
        <f aca="false">"Q"&amp;ROUNDUP(MONTH(E6660)/3,0)&amp;"-"&amp;YEAR(E6660)</f>
        <v>Q3-2020</v>
      </c>
    </row>
    <row r="6661" customFormat="false" ht="14.25" hidden="false" customHeight="false" outlineLevel="0" collapsed="false">
      <c r="A6661" s="0" t="s">
        <v>6703</v>
      </c>
      <c r="B6661" s="0" t="s">
        <v>41</v>
      </c>
      <c r="C6661" s="0" t="s">
        <v>48</v>
      </c>
      <c r="D6661" s="9" t="n">
        <v>43900</v>
      </c>
      <c r="E6661" s="9" t="n">
        <v>44039</v>
      </c>
      <c r="F6661" s="9" t="n">
        <v>44053</v>
      </c>
      <c r="G6661" s="9" t="n">
        <v>44056</v>
      </c>
      <c r="H6661" s="10" t="s">
        <v>36</v>
      </c>
      <c r="I6661" s="0" t="n">
        <v>22</v>
      </c>
      <c r="J6661" s="0" t="n">
        <v>5</v>
      </c>
      <c r="K6661" s="0" t="n">
        <v>22</v>
      </c>
      <c r="L6661" s="0" t="n">
        <v>34</v>
      </c>
      <c r="M6661" s="0" t="n">
        <v>5</v>
      </c>
      <c r="N6661" s="11" t="n">
        <v>0.075</v>
      </c>
      <c r="O6661" s="12" t="n">
        <v>1392.93</v>
      </c>
      <c r="P6661" s="12" t="n">
        <v>3095.4</v>
      </c>
      <c r="Q6661" s="12" t="n">
        <f aca="false">M6661*P6661*(1-N6661)</f>
        <v>14316.225</v>
      </c>
      <c r="R6661" s="12" t="n">
        <f aca="false">M6661*O6661</f>
        <v>6964.65</v>
      </c>
      <c r="S6661" s="12" t="n">
        <f aca="false">Q6661-R6661</f>
        <v>7351.575</v>
      </c>
      <c r="T6661" s="11" t="n">
        <f aca="false">IFERROR(S6661/Q6661,0)</f>
        <v>0.513513513513514</v>
      </c>
      <c r="U6661" s="13" t="n">
        <f aca="false">F6661-E6661</f>
        <v>14</v>
      </c>
      <c r="V6661" s="13" t="n">
        <f aca="false">G6661-F6661</f>
        <v>3</v>
      </c>
      <c r="W6661" s="13" t="n">
        <f aca="false">G6661-E6661</f>
        <v>17</v>
      </c>
      <c r="X6661" s="10" t="n">
        <f aca="false">YEAR(E6661)</f>
        <v>2020</v>
      </c>
      <c r="Y6661" s="0" t="str">
        <f aca="false">TEXT(E6661,"yyyy-mm")</f>
        <v>2020-07</v>
      </c>
      <c r="Z6661" s="0" t="str">
        <f aca="false">"Q"&amp;ROUNDUP(MONTH(E6661)/3,0)&amp;"-"&amp;YEAR(E6661)</f>
        <v>Q3-2020</v>
      </c>
    </row>
    <row r="6662" customFormat="false" ht="14.25" hidden="false" customHeight="false" outlineLevel="0" collapsed="false">
      <c r="A6662" s="0" t="s">
        <v>6704</v>
      </c>
      <c r="B6662" s="0" t="s">
        <v>34</v>
      </c>
      <c r="C6662" s="0" t="s">
        <v>35</v>
      </c>
      <c r="D6662" s="9" t="n">
        <v>43900</v>
      </c>
      <c r="E6662" s="9" t="n">
        <v>44039</v>
      </c>
      <c r="F6662" s="9" t="n">
        <v>44051</v>
      </c>
      <c r="G6662" s="9" t="n">
        <v>44059</v>
      </c>
      <c r="H6662" s="10" t="s">
        <v>36</v>
      </c>
      <c r="I6662" s="0" t="n">
        <v>5</v>
      </c>
      <c r="J6662" s="0" t="n">
        <v>24</v>
      </c>
      <c r="K6662" s="0" t="n">
        <v>239</v>
      </c>
      <c r="L6662" s="0" t="n">
        <v>20</v>
      </c>
      <c r="M6662" s="0" t="n">
        <v>8</v>
      </c>
      <c r="N6662" s="11" t="n">
        <v>0.3</v>
      </c>
      <c r="O6662" s="12" t="n">
        <v>1829.1</v>
      </c>
      <c r="P6662" s="12" t="n">
        <v>2613</v>
      </c>
      <c r="Q6662" s="12" t="n">
        <f aca="false">M6662*P6662*(1-N6662)</f>
        <v>14632.8</v>
      </c>
      <c r="R6662" s="12" t="n">
        <f aca="false">M6662*O6662</f>
        <v>14632.8</v>
      </c>
      <c r="S6662" s="12" t="n">
        <f aca="false">Q6662-R6662</f>
        <v>0</v>
      </c>
      <c r="T6662" s="11" t="n">
        <f aca="false">IFERROR(S6662/Q6662,0)</f>
        <v>0</v>
      </c>
      <c r="U6662" s="13" t="n">
        <f aca="false">F6662-E6662</f>
        <v>12</v>
      </c>
      <c r="V6662" s="13" t="n">
        <f aca="false">G6662-F6662</f>
        <v>8</v>
      </c>
      <c r="W6662" s="13" t="n">
        <f aca="false">G6662-E6662</f>
        <v>20</v>
      </c>
      <c r="X6662" s="10" t="n">
        <f aca="false">YEAR(E6662)</f>
        <v>2020</v>
      </c>
      <c r="Y6662" s="0" t="str">
        <f aca="false">TEXT(E6662,"yyyy-mm")</f>
        <v>2020-07</v>
      </c>
      <c r="Z6662" s="0" t="str">
        <f aca="false">"Q"&amp;ROUNDUP(MONTH(E6662)/3,0)&amp;"-"&amp;YEAR(E6662)</f>
        <v>Q3-2020</v>
      </c>
    </row>
    <row r="6663" customFormat="false" ht="14.25" hidden="false" customHeight="false" outlineLevel="0" collapsed="false">
      <c r="A6663" s="0" t="s">
        <v>6705</v>
      </c>
      <c r="B6663" s="0" t="s">
        <v>41</v>
      </c>
      <c r="C6663" s="0" t="s">
        <v>46</v>
      </c>
      <c r="D6663" s="9" t="n">
        <v>44000</v>
      </c>
      <c r="E6663" s="9" t="n">
        <v>44039</v>
      </c>
      <c r="F6663" s="9" t="n">
        <v>44065</v>
      </c>
      <c r="G6663" s="9" t="n">
        <v>44066</v>
      </c>
      <c r="H6663" s="10" t="s">
        <v>36</v>
      </c>
      <c r="I6663" s="0" t="n">
        <v>25</v>
      </c>
      <c r="J6663" s="0" t="n">
        <v>10</v>
      </c>
      <c r="K6663" s="0" t="n">
        <v>281</v>
      </c>
      <c r="L6663" s="0" t="n">
        <v>39</v>
      </c>
      <c r="M6663" s="0" t="n">
        <v>8</v>
      </c>
      <c r="N6663" s="11" t="n">
        <v>0.05</v>
      </c>
      <c r="O6663" s="12" t="n">
        <v>617.47</v>
      </c>
      <c r="P6663" s="12" t="n">
        <v>1286.4</v>
      </c>
      <c r="Q6663" s="12" t="n">
        <f aca="false">M6663*P6663*(1-N6663)</f>
        <v>9776.64</v>
      </c>
      <c r="R6663" s="12" t="n">
        <f aca="false">M6663*O6663</f>
        <v>4939.76</v>
      </c>
      <c r="S6663" s="12" t="n">
        <f aca="false">Q6663-R6663</f>
        <v>4836.88</v>
      </c>
      <c r="T6663" s="11" t="n">
        <f aca="false">IFERROR(S6663/Q6663,0)</f>
        <v>0.494738478659335</v>
      </c>
      <c r="U6663" s="13" t="n">
        <f aca="false">F6663-E6663</f>
        <v>26</v>
      </c>
      <c r="V6663" s="13" t="n">
        <f aca="false">G6663-F6663</f>
        <v>1</v>
      </c>
      <c r="W6663" s="13" t="n">
        <f aca="false">G6663-E6663</f>
        <v>27</v>
      </c>
      <c r="X6663" s="10" t="n">
        <f aca="false">YEAR(E6663)</f>
        <v>2020</v>
      </c>
      <c r="Y6663" s="0" t="str">
        <f aca="false">TEXT(E6663,"yyyy-mm")</f>
        <v>2020-07</v>
      </c>
      <c r="Z6663" s="0" t="str">
        <f aca="false">"Q"&amp;ROUNDUP(MONTH(E6663)/3,0)&amp;"-"&amp;YEAR(E6663)</f>
        <v>Q3-2020</v>
      </c>
    </row>
    <row r="6664" customFormat="false" ht="14.25" hidden="false" customHeight="false" outlineLevel="0" collapsed="false">
      <c r="A6664" s="0" t="s">
        <v>6706</v>
      </c>
      <c r="B6664" s="0" t="s">
        <v>34</v>
      </c>
      <c r="C6664" s="0" t="s">
        <v>58</v>
      </c>
      <c r="D6664" s="9" t="n">
        <v>43900</v>
      </c>
      <c r="E6664" s="9" t="n">
        <v>44039</v>
      </c>
      <c r="F6664" s="9" t="n">
        <v>44064</v>
      </c>
      <c r="G6664" s="9" t="n">
        <v>44066</v>
      </c>
      <c r="H6664" s="10" t="s">
        <v>36</v>
      </c>
      <c r="I6664" s="0" t="n">
        <v>1</v>
      </c>
      <c r="J6664" s="0" t="n">
        <v>4</v>
      </c>
      <c r="K6664" s="0" t="n">
        <v>350</v>
      </c>
      <c r="L6664" s="0" t="n">
        <v>23</v>
      </c>
      <c r="M6664" s="0" t="n">
        <v>7</v>
      </c>
      <c r="N6664" s="11" t="n">
        <v>0.1</v>
      </c>
      <c r="O6664" s="12" t="n">
        <v>1755.07</v>
      </c>
      <c r="P6664" s="12" t="n">
        <v>2700.1</v>
      </c>
      <c r="Q6664" s="12" t="n">
        <f aca="false">M6664*P6664*(1-N6664)</f>
        <v>17010.63</v>
      </c>
      <c r="R6664" s="12" t="n">
        <f aca="false">M6664*O6664</f>
        <v>12285.49</v>
      </c>
      <c r="S6664" s="12" t="n">
        <f aca="false">Q6664-R6664</f>
        <v>4725.14</v>
      </c>
      <c r="T6664" s="11" t="n">
        <f aca="false">IFERROR(S6664/Q6664,0)</f>
        <v>0.277775720240814</v>
      </c>
      <c r="U6664" s="13" t="n">
        <f aca="false">F6664-E6664</f>
        <v>25</v>
      </c>
      <c r="V6664" s="13" t="n">
        <f aca="false">G6664-F6664</f>
        <v>2</v>
      </c>
      <c r="W6664" s="13" t="n">
        <f aca="false">G6664-E6664</f>
        <v>27</v>
      </c>
      <c r="X6664" s="10" t="n">
        <f aca="false">YEAR(E6664)</f>
        <v>2020</v>
      </c>
      <c r="Y6664" s="0" t="str">
        <f aca="false">TEXT(E6664,"yyyy-mm")</f>
        <v>2020-07</v>
      </c>
      <c r="Z6664" s="0" t="str">
        <f aca="false">"Q"&amp;ROUNDUP(MONTH(E6664)/3,0)&amp;"-"&amp;YEAR(E6664)</f>
        <v>Q3-2020</v>
      </c>
    </row>
    <row r="6665" customFormat="false" ht="14.25" hidden="false" customHeight="false" outlineLevel="0" collapsed="false">
      <c r="A6665" s="0" t="s">
        <v>6707</v>
      </c>
      <c r="B6665" s="0" t="s">
        <v>34</v>
      </c>
      <c r="C6665" s="0" t="s">
        <v>79</v>
      </c>
      <c r="D6665" s="9" t="n">
        <v>43900</v>
      </c>
      <c r="E6665" s="9" t="n">
        <v>44039</v>
      </c>
      <c r="F6665" s="9" t="n">
        <v>44057</v>
      </c>
      <c r="G6665" s="9" t="n">
        <v>44064</v>
      </c>
      <c r="H6665" s="10" t="s">
        <v>36</v>
      </c>
      <c r="I6665" s="0" t="n">
        <v>3</v>
      </c>
      <c r="J6665" s="0" t="n">
        <v>16</v>
      </c>
      <c r="K6665" s="0" t="n">
        <v>85</v>
      </c>
      <c r="L6665" s="0" t="n">
        <v>22</v>
      </c>
      <c r="M6665" s="0" t="n">
        <v>3</v>
      </c>
      <c r="N6665" s="11" t="n">
        <v>0.075</v>
      </c>
      <c r="O6665" s="12" t="n">
        <v>3469.33</v>
      </c>
      <c r="P6665" s="12" t="n">
        <v>6545.9</v>
      </c>
      <c r="Q6665" s="12" t="n">
        <f aca="false">M6665*P6665*(1-N6665)</f>
        <v>18164.8725</v>
      </c>
      <c r="R6665" s="12" t="n">
        <f aca="false">M6665*O6665</f>
        <v>10407.99</v>
      </c>
      <c r="S6665" s="12" t="n">
        <f aca="false">Q6665-R6665</f>
        <v>7756.8825</v>
      </c>
      <c r="T6665" s="11" t="n">
        <f aca="false">IFERROR(S6665/Q6665,0)</f>
        <v>0.42702653156525</v>
      </c>
      <c r="U6665" s="13" t="n">
        <f aca="false">F6665-E6665</f>
        <v>18</v>
      </c>
      <c r="V6665" s="13" t="n">
        <f aca="false">G6665-F6665</f>
        <v>7</v>
      </c>
      <c r="W6665" s="13" t="n">
        <f aca="false">G6665-E6665</f>
        <v>25</v>
      </c>
      <c r="X6665" s="10" t="n">
        <f aca="false">YEAR(E6665)</f>
        <v>2020</v>
      </c>
      <c r="Y6665" s="0" t="str">
        <f aca="false">TEXT(E6665,"yyyy-mm")</f>
        <v>2020-07</v>
      </c>
      <c r="Z6665" s="0" t="str">
        <f aca="false">"Q"&amp;ROUNDUP(MONTH(E6665)/3,0)&amp;"-"&amp;YEAR(E6665)</f>
        <v>Q3-2020</v>
      </c>
    </row>
    <row r="6666" customFormat="false" ht="14.25" hidden="false" customHeight="false" outlineLevel="0" collapsed="false">
      <c r="A6666" s="0" t="s">
        <v>6708</v>
      </c>
      <c r="B6666" s="0" t="s">
        <v>41</v>
      </c>
      <c r="C6666" s="0" t="s">
        <v>35</v>
      </c>
      <c r="D6666" s="9" t="n">
        <v>43900</v>
      </c>
      <c r="E6666" s="9" t="n">
        <v>44039</v>
      </c>
      <c r="F6666" s="9" t="n">
        <v>44064</v>
      </c>
      <c r="G6666" s="9" t="n">
        <v>44066</v>
      </c>
      <c r="H6666" s="10" t="s">
        <v>36</v>
      </c>
      <c r="I6666" s="0" t="n">
        <v>22</v>
      </c>
      <c r="J6666" s="0" t="n">
        <v>6</v>
      </c>
      <c r="K6666" s="0" t="n">
        <v>207</v>
      </c>
      <c r="L6666" s="0" t="n">
        <v>24</v>
      </c>
      <c r="M6666" s="0" t="n">
        <v>8</v>
      </c>
      <c r="N6666" s="11" t="n">
        <v>0.05</v>
      </c>
      <c r="O6666" s="12" t="n">
        <v>3000.33</v>
      </c>
      <c r="P6666" s="12" t="n">
        <v>5085.3</v>
      </c>
      <c r="Q6666" s="12" t="n">
        <f aca="false">M6666*P6666*(1-N6666)</f>
        <v>38648.28</v>
      </c>
      <c r="R6666" s="12" t="n">
        <f aca="false">M6666*O6666</f>
        <v>24002.64</v>
      </c>
      <c r="S6666" s="12" t="n">
        <f aca="false">Q6666-R6666</f>
        <v>14645.64</v>
      </c>
      <c r="T6666" s="11" t="n">
        <f aca="false">IFERROR(S6666/Q6666,0)</f>
        <v>0.378946747436108</v>
      </c>
      <c r="U6666" s="13" t="n">
        <f aca="false">F6666-E6666</f>
        <v>25</v>
      </c>
      <c r="V6666" s="13" t="n">
        <f aca="false">G6666-F6666</f>
        <v>2</v>
      </c>
      <c r="W6666" s="13" t="n">
        <f aca="false">G6666-E6666</f>
        <v>27</v>
      </c>
      <c r="X6666" s="10" t="n">
        <f aca="false">YEAR(E6666)</f>
        <v>2020</v>
      </c>
      <c r="Y6666" s="0" t="str">
        <f aca="false">TEXT(E6666,"yyyy-mm")</f>
        <v>2020-07</v>
      </c>
      <c r="Z6666" s="0" t="str">
        <f aca="false">"Q"&amp;ROUNDUP(MONTH(E6666)/3,0)&amp;"-"&amp;YEAR(E6666)</f>
        <v>Q3-2020</v>
      </c>
    </row>
    <row r="6667" customFormat="false" ht="14.25" hidden="false" customHeight="false" outlineLevel="0" collapsed="false">
      <c r="A6667" s="0" t="s">
        <v>6709</v>
      </c>
      <c r="B6667" s="0" t="s">
        <v>38</v>
      </c>
      <c r="C6667" s="0" t="s">
        <v>58</v>
      </c>
      <c r="D6667" s="9" t="n">
        <v>43900</v>
      </c>
      <c r="E6667" s="9" t="n">
        <v>44039</v>
      </c>
      <c r="F6667" s="9" t="n">
        <v>44049</v>
      </c>
      <c r="G6667" s="9" t="n">
        <v>44052</v>
      </c>
      <c r="H6667" s="10" t="s">
        <v>36</v>
      </c>
      <c r="I6667" s="0" t="n">
        <v>15</v>
      </c>
      <c r="J6667" s="0" t="n">
        <v>29</v>
      </c>
      <c r="K6667" s="0" t="n">
        <v>366</v>
      </c>
      <c r="L6667" s="0" t="n">
        <v>30</v>
      </c>
      <c r="M6667" s="0" t="n">
        <v>5</v>
      </c>
      <c r="N6667" s="11" t="n">
        <v>0.075</v>
      </c>
      <c r="O6667" s="12" t="n">
        <v>433.96</v>
      </c>
      <c r="P6667" s="12" t="n">
        <v>850.9</v>
      </c>
      <c r="Q6667" s="12" t="n">
        <f aca="false">M6667*P6667*(1-N6667)</f>
        <v>3935.4125</v>
      </c>
      <c r="R6667" s="12" t="n">
        <f aca="false">M6667*O6667</f>
        <v>2169.8</v>
      </c>
      <c r="S6667" s="12" t="n">
        <f aca="false">Q6667-R6667</f>
        <v>1765.6125</v>
      </c>
      <c r="T6667" s="11" t="n">
        <f aca="false">IFERROR(S6667/Q6667,0)</f>
        <v>0.448647378133804</v>
      </c>
      <c r="U6667" s="13" t="n">
        <f aca="false">F6667-E6667</f>
        <v>10</v>
      </c>
      <c r="V6667" s="13" t="n">
        <f aca="false">G6667-F6667</f>
        <v>3</v>
      </c>
      <c r="W6667" s="13" t="n">
        <f aca="false">G6667-E6667</f>
        <v>13</v>
      </c>
      <c r="X6667" s="10" t="n">
        <f aca="false">YEAR(E6667)</f>
        <v>2020</v>
      </c>
      <c r="Y6667" s="0" t="str">
        <f aca="false">TEXT(E6667,"yyyy-mm")</f>
        <v>2020-07</v>
      </c>
      <c r="Z6667" s="0" t="str">
        <f aca="false">"Q"&amp;ROUNDUP(MONTH(E6667)/3,0)&amp;"-"&amp;YEAR(E6667)</f>
        <v>Q3-2020</v>
      </c>
    </row>
    <row r="6668" customFormat="false" ht="14.25" hidden="false" customHeight="false" outlineLevel="0" collapsed="false">
      <c r="A6668" s="0" t="s">
        <v>6710</v>
      </c>
      <c r="B6668" s="0" t="s">
        <v>41</v>
      </c>
      <c r="C6668" s="0" t="s">
        <v>35</v>
      </c>
      <c r="D6668" s="9" t="n">
        <v>43900</v>
      </c>
      <c r="E6668" s="9" t="n">
        <v>44039</v>
      </c>
      <c r="F6668" s="9" t="n">
        <v>44061</v>
      </c>
      <c r="G6668" s="9" t="n">
        <v>44069</v>
      </c>
      <c r="H6668" s="10" t="s">
        <v>36</v>
      </c>
      <c r="I6668" s="0" t="n">
        <v>20</v>
      </c>
      <c r="J6668" s="0" t="n">
        <v>14</v>
      </c>
      <c r="K6668" s="0" t="n">
        <v>217</v>
      </c>
      <c r="L6668" s="0" t="n">
        <v>1</v>
      </c>
      <c r="M6668" s="0" t="n">
        <v>5</v>
      </c>
      <c r="N6668" s="11" t="n">
        <v>0.05</v>
      </c>
      <c r="O6668" s="12" t="n">
        <v>1269.25</v>
      </c>
      <c r="P6668" s="12" t="n">
        <v>1983.2</v>
      </c>
      <c r="Q6668" s="12" t="n">
        <f aca="false">M6668*P6668*(1-N6668)</f>
        <v>9420.2</v>
      </c>
      <c r="R6668" s="12" t="n">
        <f aca="false">M6668*O6668</f>
        <v>6346.25</v>
      </c>
      <c r="S6668" s="12" t="n">
        <f aca="false">Q6668-R6668</f>
        <v>3073.95</v>
      </c>
      <c r="T6668" s="11" t="n">
        <f aca="false">IFERROR(S6668/Q6668,0)</f>
        <v>0.326314727925097</v>
      </c>
      <c r="U6668" s="13" t="n">
        <f aca="false">F6668-E6668</f>
        <v>22</v>
      </c>
      <c r="V6668" s="13" t="n">
        <f aca="false">G6668-F6668</f>
        <v>8</v>
      </c>
      <c r="W6668" s="13" t="n">
        <f aca="false">G6668-E6668</f>
        <v>30</v>
      </c>
      <c r="X6668" s="10" t="n">
        <f aca="false">YEAR(E6668)</f>
        <v>2020</v>
      </c>
      <c r="Y6668" s="0" t="str">
        <f aca="false">TEXT(E6668,"yyyy-mm")</f>
        <v>2020-07</v>
      </c>
      <c r="Z6668" s="0" t="str">
        <f aca="false">"Q"&amp;ROUNDUP(MONTH(E6668)/3,0)&amp;"-"&amp;YEAR(E6668)</f>
        <v>Q3-2020</v>
      </c>
    </row>
    <row r="6669" customFormat="false" ht="14.25" hidden="false" customHeight="false" outlineLevel="0" collapsed="false">
      <c r="A6669" s="0" t="s">
        <v>6711</v>
      </c>
      <c r="B6669" s="0" t="s">
        <v>34</v>
      </c>
      <c r="C6669" s="0" t="s">
        <v>35</v>
      </c>
      <c r="D6669" s="9" t="n">
        <v>43900</v>
      </c>
      <c r="E6669" s="9" t="n">
        <v>44039</v>
      </c>
      <c r="F6669" s="9" t="n">
        <v>44061</v>
      </c>
      <c r="G6669" s="9" t="n">
        <v>44067</v>
      </c>
      <c r="H6669" s="10" t="s">
        <v>36</v>
      </c>
      <c r="I6669" s="0" t="n">
        <v>2</v>
      </c>
      <c r="J6669" s="0" t="n">
        <v>44</v>
      </c>
      <c r="K6669" s="0" t="n">
        <v>206</v>
      </c>
      <c r="L6669" s="0" t="n">
        <v>15</v>
      </c>
      <c r="M6669" s="0" t="n">
        <v>2</v>
      </c>
      <c r="N6669" s="11" t="n">
        <v>0.4</v>
      </c>
      <c r="O6669" s="12" t="n">
        <v>2420.31</v>
      </c>
      <c r="P6669" s="12" t="n">
        <v>5500.7</v>
      </c>
      <c r="Q6669" s="12" t="n">
        <f aca="false">M6669*P6669*(1-N6669)</f>
        <v>6600.84</v>
      </c>
      <c r="R6669" s="12" t="n">
        <f aca="false">M6669*O6669</f>
        <v>4840.62</v>
      </c>
      <c r="S6669" s="12" t="n">
        <f aca="false">Q6669-R6669</f>
        <v>1760.22</v>
      </c>
      <c r="T6669" s="11" t="n">
        <f aca="false">IFERROR(S6669/Q6669,0)</f>
        <v>0.266666060683186</v>
      </c>
      <c r="U6669" s="13" t="n">
        <f aca="false">F6669-E6669</f>
        <v>22</v>
      </c>
      <c r="V6669" s="13" t="n">
        <f aca="false">G6669-F6669</f>
        <v>6</v>
      </c>
      <c r="W6669" s="13" t="n">
        <f aca="false">G6669-E6669</f>
        <v>28</v>
      </c>
      <c r="X6669" s="10" t="n">
        <f aca="false">YEAR(E6669)</f>
        <v>2020</v>
      </c>
      <c r="Y6669" s="0" t="str">
        <f aca="false">TEXT(E6669,"yyyy-mm")</f>
        <v>2020-07</v>
      </c>
      <c r="Z6669" s="0" t="str">
        <f aca="false">"Q"&amp;ROUNDUP(MONTH(E6669)/3,0)&amp;"-"&amp;YEAR(E6669)</f>
        <v>Q3-2020</v>
      </c>
    </row>
    <row r="6670" customFormat="false" ht="14.25" hidden="false" customHeight="false" outlineLevel="0" collapsed="false">
      <c r="A6670" s="0" t="s">
        <v>6712</v>
      </c>
      <c r="B6670" s="0" t="s">
        <v>41</v>
      </c>
      <c r="C6670" s="0" t="s">
        <v>48</v>
      </c>
      <c r="D6670" s="9" t="n">
        <v>43900</v>
      </c>
      <c r="E6670" s="9" t="n">
        <v>44040</v>
      </c>
      <c r="F6670" s="9" t="n">
        <v>44044</v>
      </c>
      <c r="G6670" s="9" t="n">
        <v>44046</v>
      </c>
      <c r="H6670" s="10" t="s">
        <v>36</v>
      </c>
      <c r="I6670" s="0" t="n">
        <v>22</v>
      </c>
      <c r="J6670" s="0" t="n">
        <v>13</v>
      </c>
      <c r="K6670" s="0" t="n">
        <v>31</v>
      </c>
      <c r="L6670" s="0" t="n">
        <v>43</v>
      </c>
      <c r="M6670" s="0" t="n">
        <v>7</v>
      </c>
      <c r="N6670" s="11" t="n">
        <v>0.05</v>
      </c>
      <c r="O6670" s="12" t="n">
        <v>3337.4</v>
      </c>
      <c r="P6670" s="12" t="n">
        <v>3973.1</v>
      </c>
      <c r="Q6670" s="12" t="n">
        <f aca="false">M6670*P6670*(1-N6670)</f>
        <v>26421.115</v>
      </c>
      <c r="R6670" s="12" t="n">
        <f aca="false">M6670*O6670</f>
        <v>23361.8</v>
      </c>
      <c r="S6670" s="12" t="n">
        <f aca="false">Q6670-R6670</f>
        <v>3059.315</v>
      </c>
      <c r="T6670" s="11" t="n">
        <f aca="false">IFERROR(S6670/Q6670,0)</f>
        <v>0.115790533442665</v>
      </c>
      <c r="U6670" s="13" t="n">
        <f aca="false">F6670-E6670</f>
        <v>4</v>
      </c>
      <c r="V6670" s="13" t="n">
        <f aca="false">G6670-F6670</f>
        <v>2</v>
      </c>
      <c r="W6670" s="13" t="n">
        <f aca="false">G6670-E6670</f>
        <v>6</v>
      </c>
      <c r="X6670" s="10" t="n">
        <f aca="false">YEAR(E6670)</f>
        <v>2020</v>
      </c>
      <c r="Y6670" s="0" t="str">
        <f aca="false">TEXT(E6670,"yyyy-mm")</f>
        <v>2020-07</v>
      </c>
      <c r="Z6670" s="0" t="str">
        <f aca="false">"Q"&amp;ROUNDUP(MONTH(E6670)/3,0)&amp;"-"&amp;YEAR(E6670)</f>
        <v>Q3-2020</v>
      </c>
    </row>
    <row r="6671" customFormat="false" ht="14.25" hidden="false" customHeight="false" outlineLevel="0" collapsed="false">
      <c r="A6671" s="0" t="s">
        <v>6713</v>
      </c>
      <c r="B6671" s="0" t="s">
        <v>34</v>
      </c>
      <c r="C6671" s="0" t="s">
        <v>79</v>
      </c>
      <c r="D6671" s="9" t="n">
        <v>43900</v>
      </c>
      <c r="E6671" s="9" t="n">
        <v>44040</v>
      </c>
      <c r="F6671" s="9" t="n">
        <v>44053</v>
      </c>
      <c r="G6671" s="9" t="n">
        <v>44056</v>
      </c>
      <c r="H6671" s="10" t="s">
        <v>36</v>
      </c>
      <c r="I6671" s="0" t="n">
        <v>2</v>
      </c>
      <c r="J6671" s="0" t="n">
        <v>1</v>
      </c>
      <c r="K6671" s="0" t="n">
        <v>61</v>
      </c>
      <c r="L6671" s="0" t="n">
        <v>40</v>
      </c>
      <c r="M6671" s="0" t="n">
        <v>4</v>
      </c>
      <c r="N6671" s="11" t="n">
        <v>0.15</v>
      </c>
      <c r="O6671" s="12" t="n">
        <v>2540.64</v>
      </c>
      <c r="P6671" s="12" t="n">
        <v>3175.8</v>
      </c>
      <c r="Q6671" s="12" t="n">
        <f aca="false">M6671*P6671*(1-N6671)</f>
        <v>10797.72</v>
      </c>
      <c r="R6671" s="12" t="n">
        <f aca="false">M6671*O6671</f>
        <v>10162.56</v>
      </c>
      <c r="S6671" s="12" t="n">
        <f aca="false">Q6671-R6671</f>
        <v>635.160000000002</v>
      </c>
      <c r="T6671" s="11" t="n">
        <f aca="false">IFERROR(S6671/Q6671,0)</f>
        <v>0.0588235294117649</v>
      </c>
      <c r="U6671" s="13" t="n">
        <f aca="false">F6671-E6671</f>
        <v>13</v>
      </c>
      <c r="V6671" s="13" t="n">
        <f aca="false">G6671-F6671</f>
        <v>3</v>
      </c>
      <c r="W6671" s="13" t="n">
        <f aca="false">G6671-E6671</f>
        <v>16</v>
      </c>
      <c r="X6671" s="10" t="n">
        <f aca="false">YEAR(E6671)</f>
        <v>2020</v>
      </c>
      <c r="Y6671" s="0" t="str">
        <f aca="false">TEXT(E6671,"yyyy-mm")</f>
        <v>2020-07</v>
      </c>
      <c r="Z6671" s="0" t="str">
        <f aca="false">"Q"&amp;ROUNDUP(MONTH(E6671)/3,0)&amp;"-"&amp;YEAR(E6671)</f>
        <v>Q3-2020</v>
      </c>
    </row>
    <row r="6672" customFormat="false" ht="14.25" hidden="false" customHeight="false" outlineLevel="0" collapsed="false">
      <c r="A6672" s="0" t="s">
        <v>6714</v>
      </c>
      <c r="B6672" s="0" t="s">
        <v>43</v>
      </c>
      <c r="C6672" s="0" t="s">
        <v>79</v>
      </c>
      <c r="D6672" s="9" t="n">
        <v>43900</v>
      </c>
      <c r="E6672" s="9" t="n">
        <v>44040</v>
      </c>
      <c r="F6672" s="9" t="n">
        <v>44054</v>
      </c>
      <c r="G6672" s="9" t="n">
        <v>44064</v>
      </c>
      <c r="H6672" s="10" t="s">
        <v>36</v>
      </c>
      <c r="I6672" s="0" t="n">
        <v>27</v>
      </c>
      <c r="J6672" s="0" t="n">
        <v>38</v>
      </c>
      <c r="K6672" s="0" t="n">
        <v>59</v>
      </c>
      <c r="L6672" s="0" t="n">
        <v>19</v>
      </c>
      <c r="M6672" s="0" t="n">
        <v>2</v>
      </c>
      <c r="N6672" s="11" t="n">
        <v>0.075</v>
      </c>
      <c r="O6672" s="12" t="n">
        <v>1549.04</v>
      </c>
      <c r="P6672" s="12" t="n">
        <v>3872.6</v>
      </c>
      <c r="Q6672" s="12" t="n">
        <f aca="false">M6672*P6672*(1-N6672)</f>
        <v>7164.31</v>
      </c>
      <c r="R6672" s="12" t="n">
        <f aca="false">M6672*O6672</f>
        <v>3098.08</v>
      </c>
      <c r="S6672" s="12" t="n">
        <f aca="false">Q6672-R6672</f>
        <v>4066.23</v>
      </c>
      <c r="T6672" s="11" t="n">
        <f aca="false">IFERROR(S6672/Q6672,0)</f>
        <v>0.567567567567568</v>
      </c>
      <c r="U6672" s="13" t="n">
        <f aca="false">F6672-E6672</f>
        <v>14</v>
      </c>
      <c r="V6672" s="13" t="n">
        <f aca="false">G6672-F6672</f>
        <v>10</v>
      </c>
      <c r="W6672" s="13" t="n">
        <f aca="false">G6672-E6672</f>
        <v>24</v>
      </c>
      <c r="X6672" s="10" t="n">
        <f aca="false">YEAR(E6672)</f>
        <v>2020</v>
      </c>
      <c r="Y6672" s="0" t="str">
        <f aca="false">TEXT(E6672,"yyyy-mm")</f>
        <v>2020-07</v>
      </c>
      <c r="Z6672" s="0" t="str">
        <f aca="false">"Q"&amp;ROUNDUP(MONTH(E6672)/3,0)&amp;"-"&amp;YEAR(E6672)</f>
        <v>Q3-2020</v>
      </c>
    </row>
    <row r="6673" customFormat="false" ht="14.25" hidden="false" customHeight="false" outlineLevel="0" collapsed="false">
      <c r="A6673" s="0" t="s">
        <v>6715</v>
      </c>
      <c r="B6673" s="0" t="s">
        <v>34</v>
      </c>
      <c r="C6673" s="0" t="s">
        <v>46</v>
      </c>
      <c r="D6673" s="9" t="n">
        <v>43900</v>
      </c>
      <c r="E6673" s="9" t="n">
        <v>44040</v>
      </c>
      <c r="F6673" s="9" t="n">
        <v>44056</v>
      </c>
      <c r="G6673" s="9" t="n">
        <v>44057</v>
      </c>
      <c r="H6673" s="10" t="s">
        <v>36</v>
      </c>
      <c r="I6673" s="0" t="n">
        <v>3</v>
      </c>
      <c r="J6673" s="0" t="n">
        <v>20</v>
      </c>
      <c r="K6673" s="0" t="n">
        <v>325</v>
      </c>
      <c r="L6673" s="0" t="n">
        <v>14</v>
      </c>
      <c r="M6673" s="0" t="n">
        <v>7</v>
      </c>
      <c r="N6673" s="11" t="n">
        <v>0.05</v>
      </c>
      <c r="O6673" s="12" t="n">
        <v>2773.8</v>
      </c>
      <c r="P6673" s="12" t="n">
        <v>3698.4</v>
      </c>
      <c r="Q6673" s="12" t="n">
        <f aca="false">M6673*P6673*(1-N6673)</f>
        <v>24594.36</v>
      </c>
      <c r="R6673" s="12" t="n">
        <f aca="false">M6673*O6673</f>
        <v>19416.6</v>
      </c>
      <c r="S6673" s="12" t="n">
        <f aca="false">Q6673-R6673</f>
        <v>5177.76</v>
      </c>
      <c r="T6673" s="11" t="n">
        <f aca="false">IFERROR(S6673/Q6673,0)</f>
        <v>0.210526315789474</v>
      </c>
      <c r="U6673" s="13" t="n">
        <f aca="false">F6673-E6673</f>
        <v>16</v>
      </c>
      <c r="V6673" s="13" t="n">
        <f aca="false">G6673-F6673</f>
        <v>1</v>
      </c>
      <c r="W6673" s="13" t="n">
        <f aca="false">G6673-E6673</f>
        <v>17</v>
      </c>
      <c r="X6673" s="10" t="n">
        <f aca="false">YEAR(E6673)</f>
        <v>2020</v>
      </c>
      <c r="Y6673" s="0" t="str">
        <f aca="false">TEXT(E6673,"yyyy-mm")</f>
        <v>2020-07</v>
      </c>
      <c r="Z6673" s="0" t="str">
        <f aca="false">"Q"&amp;ROUNDUP(MONTH(E6673)/3,0)&amp;"-"&amp;YEAR(E6673)</f>
        <v>Q3-2020</v>
      </c>
    </row>
    <row r="6674" customFormat="false" ht="14.25" hidden="false" customHeight="false" outlineLevel="0" collapsed="false">
      <c r="A6674" s="0" t="s">
        <v>6716</v>
      </c>
      <c r="B6674" s="0" t="s">
        <v>41</v>
      </c>
      <c r="C6674" s="0" t="s">
        <v>39</v>
      </c>
      <c r="D6674" s="9" t="n">
        <v>43900</v>
      </c>
      <c r="E6674" s="9" t="n">
        <v>44040</v>
      </c>
      <c r="F6674" s="9" t="n">
        <v>44054</v>
      </c>
      <c r="G6674" s="9" t="n">
        <v>44063</v>
      </c>
      <c r="H6674" s="10" t="s">
        <v>36</v>
      </c>
      <c r="I6674" s="0" t="n">
        <v>22</v>
      </c>
      <c r="J6674" s="0" t="n">
        <v>4</v>
      </c>
      <c r="K6674" s="0" t="n">
        <v>95</v>
      </c>
      <c r="L6674" s="0" t="n">
        <v>38</v>
      </c>
      <c r="M6674" s="0" t="n">
        <v>5</v>
      </c>
      <c r="N6674" s="11" t="n">
        <v>0.05</v>
      </c>
      <c r="O6674" s="12" t="n">
        <v>2555.11</v>
      </c>
      <c r="P6674" s="12" t="n">
        <v>3041.8</v>
      </c>
      <c r="Q6674" s="12" t="n">
        <f aca="false">M6674*P6674*(1-N6674)</f>
        <v>14448.55</v>
      </c>
      <c r="R6674" s="12" t="n">
        <f aca="false">M6674*O6674</f>
        <v>12775.55</v>
      </c>
      <c r="S6674" s="12" t="n">
        <f aca="false">Q6674-R6674</f>
        <v>1673</v>
      </c>
      <c r="T6674" s="11" t="n">
        <f aca="false">IFERROR(S6674/Q6674,0)</f>
        <v>0.115790165795183</v>
      </c>
      <c r="U6674" s="13" t="n">
        <f aca="false">F6674-E6674</f>
        <v>14</v>
      </c>
      <c r="V6674" s="13" t="n">
        <f aca="false">G6674-F6674</f>
        <v>9</v>
      </c>
      <c r="W6674" s="13" t="n">
        <f aca="false">G6674-E6674</f>
        <v>23</v>
      </c>
      <c r="X6674" s="10" t="n">
        <f aca="false">YEAR(E6674)</f>
        <v>2020</v>
      </c>
      <c r="Y6674" s="0" t="str">
        <f aca="false">TEXT(E6674,"yyyy-mm")</f>
        <v>2020-07</v>
      </c>
      <c r="Z6674" s="0" t="str">
        <f aca="false">"Q"&amp;ROUNDUP(MONTH(E6674)/3,0)&amp;"-"&amp;YEAR(E6674)</f>
        <v>Q3-2020</v>
      </c>
    </row>
    <row r="6675" customFormat="false" ht="14.25" hidden="false" customHeight="false" outlineLevel="0" collapsed="false">
      <c r="A6675" s="0" t="s">
        <v>6717</v>
      </c>
      <c r="B6675" s="0" t="s">
        <v>34</v>
      </c>
      <c r="C6675" s="0" t="s">
        <v>39</v>
      </c>
      <c r="D6675" s="9" t="n">
        <v>43900</v>
      </c>
      <c r="E6675" s="9" t="n">
        <v>44041</v>
      </c>
      <c r="F6675" s="9" t="n">
        <v>44056</v>
      </c>
      <c r="G6675" s="9" t="n">
        <v>44059</v>
      </c>
      <c r="H6675" s="10" t="s">
        <v>36</v>
      </c>
      <c r="I6675" s="0" t="n">
        <v>3</v>
      </c>
      <c r="J6675" s="0" t="n">
        <v>37</v>
      </c>
      <c r="K6675" s="0" t="n">
        <v>158</v>
      </c>
      <c r="L6675" s="0" t="n">
        <v>43</v>
      </c>
      <c r="M6675" s="0" t="n">
        <v>7</v>
      </c>
      <c r="N6675" s="11" t="n">
        <v>0.05</v>
      </c>
      <c r="O6675" s="12" t="n">
        <v>2459.37</v>
      </c>
      <c r="P6675" s="12" t="n">
        <v>5232.7</v>
      </c>
      <c r="Q6675" s="12" t="n">
        <f aca="false">M6675*P6675*(1-N6675)</f>
        <v>34797.455</v>
      </c>
      <c r="R6675" s="12" t="n">
        <f aca="false">M6675*O6675</f>
        <v>17215.59</v>
      </c>
      <c r="S6675" s="12" t="n">
        <f aca="false">Q6675-R6675</f>
        <v>17581.865</v>
      </c>
      <c r="T6675" s="11" t="n">
        <f aca="false">IFERROR(S6675/Q6675,0)</f>
        <v>0.5052629567306</v>
      </c>
      <c r="U6675" s="13" t="n">
        <f aca="false">F6675-E6675</f>
        <v>15</v>
      </c>
      <c r="V6675" s="13" t="n">
        <f aca="false">G6675-F6675</f>
        <v>3</v>
      </c>
      <c r="W6675" s="13" t="n">
        <f aca="false">G6675-E6675</f>
        <v>18</v>
      </c>
      <c r="X6675" s="10" t="n">
        <f aca="false">YEAR(E6675)</f>
        <v>2020</v>
      </c>
      <c r="Y6675" s="0" t="str">
        <f aca="false">TEXT(E6675,"yyyy-mm")</f>
        <v>2020-07</v>
      </c>
      <c r="Z6675" s="0" t="str">
        <f aca="false">"Q"&amp;ROUNDUP(MONTH(E6675)/3,0)&amp;"-"&amp;YEAR(E6675)</f>
        <v>Q3-2020</v>
      </c>
    </row>
    <row r="6676" customFormat="false" ht="14.25" hidden="false" customHeight="false" outlineLevel="0" collapsed="false">
      <c r="A6676" s="0" t="s">
        <v>6718</v>
      </c>
      <c r="B6676" s="0" t="s">
        <v>34</v>
      </c>
      <c r="C6676" s="0" t="s">
        <v>79</v>
      </c>
      <c r="D6676" s="9" t="n">
        <v>43900</v>
      </c>
      <c r="E6676" s="9" t="n">
        <v>44041</v>
      </c>
      <c r="F6676" s="9" t="n">
        <v>44069</v>
      </c>
      <c r="G6676" s="9" t="n">
        <v>44072</v>
      </c>
      <c r="H6676" s="10" t="s">
        <v>36</v>
      </c>
      <c r="I6676" s="0" t="n">
        <v>7</v>
      </c>
      <c r="J6676" s="0" t="n">
        <v>14</v>
      </c>
      <c r="K6676" s="0" t="n">
        <v>86</v>
      </c>
      <c r="L6676" s="0" t="n">
        <v>7</v>
      </c>
      <c r="M6676" s="0" t="n">
        <v>1</v>
      </c>
      <c r="N6676" s="11" t="n">
        <v>0.1</v>
      </c>
      <c r="O6676" s="12" t="n">
        <v>679.38</v>
      </c>
      <c r="P6676" s="12" t="n">
        <v>1045.2</v>
      </c>
      <c r="Q6676" s="12" t="n">
        <f aca="false">M6676*P6676*(1-N6676)</f>
        <v>940.68</v>
      </c>
      <c r="R6676" s="12" t="n">
        <f aca="false">M6676*O6676</f>
        <v>679.38</v>
      </c>
      <c r="S6676" s="12" t="n">
        <f aca="false">Q6676-R6676</f>
        <v>261.3</v>
      </c>
      <c r="T6676" s="11" t="n">
        <f aca="false">IFERROR(S6676/Q6676,0)</f>
        <v>0.277777777777778</v>
      </c>
      <c r="U6676" s="13" t="n">
        <f aca="false">F6676-E6676</f>
        <v>28</v>
      </c>
      <c r="V6676" s="13" t="n">
        <f aca="false">G6676-F6676</f>
        <v>3</v>
      </c>
      <c r="W6676" s="13" t="n">
        <f aca="false">G6676-E6676</f>
        <v>31</v>
      </c>
      <c r="X6676" s="10" t="n">
        <f aca="false">YEAR(E6676)</f>
        <v>2020</v>
      </c>
      <c r="Y6676" s="0" t="str">
        <f aca="false">TEXT(E6676,"yyyy-mm")</f>
        <v>2020-07</v>
      </c>
      <c r="Z6676" s="0" t="str">
        <f aca="false">"Q"&amp;ROUNDUP(MONTH(E6676)/3,0)&amp;"-"&amp;YEAR(E6676)</f>
        <v>Q3-2020</v>
      </c>
    </row>
    <row r="6677" customFormat="false" ht="14.25" hidden="false" customHeight="false" outlineLevel="0" collapsed="false">
      <c r="A6677" s="0" t="s">
        <v>6719</v>
      </c>
      <c r="B6677" s="0" t="s">
        <v>38</v>
      </c>
      <c r="C6677" s="0" t="s">
        <v>39</v>
      </c>
      <c r="D6677" s="9" t="n">
        <v>43900</v>
      </c>
      <c r="E6677" s="9" t="n">
        <v>44041</v>
      </c>
      <c r="F6677" s="9" t="n">
        <v>44052</v>
      </c>
      <c r="G6677" s="9" t="n">
        <v>44059</v>
      </c>
      <c r="H6677" s="10" t="s">
        <v>36</v>
      </c>
      <c r="I6677" s="0" t="n">
        <v>19</v>
      </c>
      <c r="J6677" s="0" t="n">
        <v>45</v>
      </c>
      <c r="K6677" s="0" t="n">
        <v>108</v>
      </c>
      <c r="L6677" s="0" t="n">
        <v>25</v>
      </c>
      <c r="M6677" s="0" t="n">
        <v>8</v>
      </c>
      <c r="N6677" s="11" t="n">
        <v>0.1</v>
      </c>
      <c r="O6677" s="12" t="n">
        <v>96.48</v>
      </c>
      <c r="P6677" s="12" t="n">
        <v>214.4</v>
      </c>
      <c r="Q6677" s="12" t="n">
        <f aca="false">M6677*P6677*(1-N6677)</f>
        <v>1543.68</v>
      </c>
      <c r="R6677" s="12" t="n">
        <f aca="false">M6677*O6677</f>
        <v>771.84</v>
      </c>
      <c r="S6677" s="12" t="n">
        <f aca="false">Q6677-R6677</f>
        <v>771.84</v>
      </c>
      <c r="T6677" s="11" t="n">
        <f aca="false">IFERROR(S6677/Q6677,0)</f>
        <v>0.5</v>
      </c>
      <c r="U6677" s="13" t="n">
        <f aca="false">F6677-E6677</f>
        <v>11</v>
      </c>
      <c r="V6677" s="13" t="n">
        <f aca="false">G6677-F6677</f>
        <v>7</v>
      </c>
      <c r="W6677" s="13" t="n">
        <f aca="false">G6677-E6677</f>
        <v>18</v>
      </c>
      <c r="X6677" s="10" t="n">
        <f aca="false">YEAR(E6677)</f>
        <v>2020</v>
      </c>
      <c r="Y6677" s="0" t="str">
        <f aca="false">TEXT(E6677,"yyyy-mm")</f>
        <v>2020-07</v>
      </c>
      <c r="Z6677" s="0" t="str">
        <f aca="false">"Q"&amp;ROUNDUP(MONTH(E6677)/3,0)&amp;"-"&amp;YEAR(E6677)</f>
        <v>Q3-2020</v>
      </c>
    </row>
    <row r="6678" customFormat="false" ht="14.25" hidden="false" customHeight="false" outlineLevel="0" collapsed="false">
      <c r="A6678" s="0" t="s">
        <v>6720</v>
      </c>
      <c r="B6678" s="0" t="s">
        <v>34</v>
      </c>
      <c r="C6678" s="0" t="s">
        <v>39</v>
      </c>
      <c r="D6678" s="9" t="n">
        <v>43900</v>
      </c>
      <c r="E6678" s="9" t="n">
        <v>44041</v>
      </c>
      <c r="F6678" s="9" t="n">
        <v>44044</v>
      </c>
      <c r="G6678" s="9" t="n">
        <v>44050</v>
      </c>
      <c r="H6678" s="10" t="s">
        <v>36</v>
      </c>
      <c r="I6678" s="0" t="n">
        <v>4</v>
      </c>
      <c r="J6678" s="0" t="n">
        <v>26</v>
      </c>
      <c r="K6678" s="0" t="n">
        <v>146</v>
      </c>
      <c r="L6678" s="0" t="n">
        <v>7</v>
      </c>
      <c r="M6678" s="0" t="n">
        <v>3</v>
      </c>
      <c r="N6678" s="11" t="n">
        <v>0.05</v>
      </c>
      <c r="O6678" s="12" t="n">
        <v>446.49</v>
      </c>
      <c r="P6678" s="12" t="n">
        <v>911.2</v>
      </c>
      <c r="Q6678" s="12" t="n">
        <f aca="false">M6678*P6678*(1-N6678)</f>
        <v>2596.92</v>
      </c>
      <c r="R6678" s="12" t="n">
        <f aca="false">M6678*O6678</f>
        <v>1339.47</v>
      </c>
      <c r="S6678" s="12" t="n">
        <f aca="false">Q6678-R6678</f>
        <v>1257.45</v>
      </c>
      <c r="T6678" s="11" t="n">
        <f aca="false">IFERROR(S6678/Q6678,0)</f>
        <v>0.484208215886512</v>
      </c>
      <c r="U6678" s="13" t="n">
        <f aca="false">F6678-E6678</f>
        <v>3</v>
      </c>
      <c r="V6678" s="13" t="n">
        <f aca="false">G6678-F6678</f>
        <v>6</v>
      </c>
      <c r="W6678" s="13" t="n">
        <f aca="false">G6678-E6678</f>
        <v>9</v>
      </c>
      <c r="X6678" s="10" t="n">
        <f aca="false">YEAR(E6678)</f>
        <v>2020</v>
      </c>
      <c r="Y6678" s="0" t="str">
        <f aca="false">TEXT(E6678,"yyyy-mm")</f>
        <v>2020-07</v>
      </c>
      <c r="Z6678" s="0" t="str">
        <f aca="false">"Q"&amp;ROUNDUP(MONTH(E6678)/3,0)&amp;"-"&amp;YEAR(E6678)</f>
        <v>Q3-2020</v>
      </c>
    </row>
    <row r="6679" customFormat="false" ht="14.25" hidden="false" customHeight="false" outlineLevel="0" collapsed="false">
      <c r="A6679" s="0" t="s">
        <v>6721</v>
      </c>
      <c r="B6679" s="0" t="s">
        <v>43</v>
      </c>
      <c r="C6679" s="0" t="s">
        <v>79</v>
      </c>
      <c r="D6679" s="9" t="n">
        <v>43900</v>
      </c>
      <c r="E6679" s="9" t="n">
        <v>44041</v>
      </c>
      <c r="F6679" s="9" t="n">
        <v>44056</v>
      </c>
      <c r="G6679" s="9" t="n">
        <v>44060</v>
      </c>
      <c r="H6679" s="10" t="s">
        <v>36</v>
      </c>
      <c r="I6679" s="0" t="n">
        <v>28</v>
      </c>
      <c r="J6679" s="0" t="n">
        <v>37</v>
      </c>
      <c r="K6679" s="0" t="n">
        <v>67</v>
      </c>
      <c r="L6679" s="0" t="n">
        <v>4</v>
      </c>
      <c r="M6679" s="0" t="n">
        <v>8</v>
      </c>
      <c r="N6679" s="11" t="n">
        <v>0.3</v>
      </c>
      <c r="O6679" s="12" t="n">
        <v>879.38</v>
      </c>
      <c r="P6679" s="12" t="n">
        <v>1172.5</v>
      </c>
      <c r="Q6679" s="12" t="n">
        <f aca="false">M6679*P6679*(1-N6679)</f>
        <v>6566</v>
      </c>
      <c r="R6679" s="12" t="n">
        <f aca="false">M6679*O6679</f>
        <v>7035.04</v>
      </c>
      <c r="S6679" s="12" t="n">
        <f aca="false">Q6679-R6679</f>
        <v>-469.04</v>
      </c>
      <c r="T6679" s="11" t="n">
        <f aca="false">IFERROR(S6679/Q6679,0)</f>
        <v>-0.0714346634176059</v>
      </c>
      <c r="U6679" s="13" t="n">
        <f aca="false">F6679-E6679</f>
        <v>15</v>
      </c>
      <c r="V6679" s="13" t="n">
        <f aca="false">G6679-F6679</f>
        <v>4</v>
      </c>
      <c r="W6679" s="13" t="n">
        <f aca="false">G6679-E6679</f>
        <v>19</v>
      </c>
      <c r="X6679" s="10" t="n">
        <f aca="false">YEAR(E6679)</f>
        <v>2020</v>
      </c>
      <c r="Y6679" s="0" t="str">
        <f aca="false">TEXT(E6679,"yyyy-mm")</f>
        <v>2020-07</v>
      </c>
      <c r="Z6679" s="0" t="str">
        <f aca="false">"Q"&amp;ROUNDUP(MONTH(E6679)/3,0)&amp;"-"&amp;YEAR(E6679)</f>
        <v>Q3-2020</v>
      </c>
    </row>
    <row r="6680" customFormat="false" ht="14.25" hidden="false" customHeight="false" outlineLevel="0" collapsed="false">
      <c r="A6680" s="0" t="s">
        <v>6722</v>
      </c>
      <c r="B6680" s="0" t="s">
        <v>38</v>
      </c>
      <c r="C6680" s="0" t="s">
        <v>46</v>
      </c>
      <c r="D6680" s="9" t="n">
        <v>43900</v>
      </c>
      <c r="E6680" s="9" t="n">
        <v>44041</v>
      </c>
      <c r="F6680" s="9" t="n">
        <v>44067</v>
      </c>
      <c r="G6680" s="9" t="n">
        <v>44069</v>
      </c>
      <c r="H6680" s="10" t="s">
        <v>36</v>
      </c>
      <c r="I6680" s="0" t="n">
        <v>15</v>
      </c>
      <c r="J6680" s="0" t="n">
        <v>26</v>
      </c>
      <c r="K6680" s="0" t="n">
        <v>264</v>
      </c>
      <c r="L6680" s="0" t="n">
        <v>16</v>
      </c>
      <c r="M6680" s="0" t="n">
        <v>3</v>
      </c>
      <c r="N6680" s="11" t="n">
        <v>0.05</v>
      </c>
      <c r="O6680" s="12" t="n">
        <v>706.31</v>
      </c>
      <c r="P6680" s="12" t="n">
        <v>1681.7</v>
      </c>
      <c r="Q6680" s="12" t="n">
        <f aca="false">M6680*P6680*(1-N6680)</f>
        <v>4792.845</v>
      </c>
      <c r="R6680" s="12" t="n">
        <f aca="false">M6680*O6680</f>
        <v>2118.93</v>
      </c>
      <c r="S6680" s="12" t="n">
        <f aca="false">Q6680-R6680</f>
        <v>2673.915</v>
      </c>
      <c r="T6680" s="11" t="n">
        <f aca="false">IFERROR(S6680/Q6680,0)</f>
        <v>0.557897240574231</v>
      </c>
      <c r="U6680" s="13" t="n">
        <f aca="false">F6680-E6680</f>
        <v>26</v>
      </c>
      <c r="V6680" s="13" t="n">
        <f aca="false">G6680-F6680</f>
        <v>2</v>
      </c>
      <c r="W6680" s="13" t="n">
        <f aca="false">G6680-E6680</f>
        <v>28</v>
      </c>
      <c r="X6680" s="10" t="n">
        <f aca="false">YEAR(E6680)</f>
        <v>2020</v>
      </c>
      <c r="Y6680" s="0" t="str">
        <f aca="false">TEXT(E6680,"yyyy-mm")</f>
        <v>2020-07</v>
      </c>
      <c r="Z6680" s="0" t="str">
        <f aca="false">"Q"&amp;ROUNDUP(MONTH(E6680)/3,0)&amp;"-"&amp;YEAR(E6680)</f>
        <v>Q3-2020</v>
      </c>
    </row>
    <row r="6681" customFormat="false" ht="14.25" hidden="false" customHeight="false" outlineLevel="0" collapsed="false">
      <c r="A6681" s="0" t="s">
        <v>6723</v>
      </c>
      <c r="B6681" s="0" t="s">
        <v>43</v>
      </c>
      <c r="C6681" s="0" t="s">
        <v>46</v>
      </c>
      <c r="D6681" s="9" t="n">
        <v>44000</v>
      </c>
      <c r="E6681" s="9" t="n">
        <v>44041</v>
      </c>
      <c r="F6681" s="9" t="n">
        <v>44067</v>
      </c>
      <c r="G6681" s="9" t="n">
        <v>44073</v>
      </c>
      <c r="H6681" s="10" t="s">
        <v>36</v>
      </c>
      <c r="I6681" s="0" t="n">
        <v>26</v>
      </c>
      <c r="J6681" s="0" t="n">
        <v>37</v>
      </c>
      <c r="K6681" s="0" t="n">
        <v>322</v>
      </c>
      <c r="L6681" s="0" t="n">
        <v>8</v>
      </c>
      <c r="M6681" s="0" t="n">
        <v>1</v>
      </c>
      <c r="N6681" s="11" t="n">
        <v>0.075</v>
      </c>
      <c r="O6681" s="12" t="n">
        <v>1688.27</v>
      </c>
      <c r="P6681" s="12" t="n">
        <v>3926.2</v>
      </c>
      <c r="Q6681" s="12" t="n">
        <f aca="false">M6681*P6681*(1-N6681)</f>
        <v>3631.735</v>
      </c>
      <c r="R6681" s="12" t="n">
        <f aca="false">M6681*O6681</f>
        <v>1688.27</v>
      </c>
      <c r="S6681" s="12" t="n">
        <f aca="false">Q6681-R6681</f>
        <v>1943.465</v>
      </c>
      <c r="T6681" s="11" t="n">
        <f aca="false">IFERROR(S6681/Q6681,0)</f>
        <v>0.535134033733188</v>
      </c>
      <c r="U6681" s="13" t="n">
        <f aca="false">F6681-E6681</f>
        <v>26</v>
      </c>
      <c r="V6681" s="13" t="n">
        <f aca="false">G6681-F6681</f>
        <v>6</v>
      </c>
      <c r="W6681" s="13" t="n">
        <f aca="false">G6681-E6681</f>
        <v>32</v>
      </c>
      <c r="X6681" s="10" t="n">
        <f aca="false">YEAR(E6681)</f>
        <v>2020</v>
      </c>
      <c r="Y6681" s="0" t="str">
        <f aca="false">TEXT(E6681,"yyyy-mm")</f>
        <v>2020-07</v>
      </c>
      <c r="Z6681" s="0" t="str">
        <f aca="false">"Q"&amp;ROUNDUP(MONTH(E6681)/3,0)&amp;"-"&amp;YEAR(E6681)</f>
        <v>Q3-2020</v>
      </c>
    </row>
    <row r="6682" customFormat="false" ht="14.25" hidden="false" customHeight="false" outlineLevel="0" collapsed="false">
      <c r="A6682" s="0" t="s">
        <v>6724</v>
      </c>
      <c r="B6682" s="0" t="s">
        <v>34</v>
      </c>
      <c r="C6682" s="0" t="s">
        <v>46</v>
      </c>
      <c r="D6682" s="9" t="n">
        <v>43900</v>
      </c>
      <c r="E6682" s="9" t="n">
        <v>44041</v>
      </c>
      <c r="F6682" s="9" t="n">
        <v>44062</v>
      </c>
      <c r="G6682" s="9" t="n">
        <v>44066</v>
      </c>
      <c r="H6682" s="10" t="s">
        <v>36</v>
      </c>
      <c r="I6682" s="0" t="n">
        <v>8</v>
      </c>
      <c r="J6682" s="0" t="n">
        <v>32</v>
      </c>
      <c r="K6682" s="0" t="n">
        <v>284</v>
      </c>
      <c r="L6682" s="0" t="n">
        <v>37</v>
      </c>
      <c r="M6682" s="0" t="n">
        <v>6</v>
      </c>
      <c r="N6682" s="11" t="n">
        <v>0.1</v>
      </c>
      <c r="O6682" s="12" t="n">
        <v>582.36</v>
      </c>
      <c r="P6682" s="12" t="n">
        <v>1098.8</v>
      </c>
      <c r="Q6682" s="12" t="n">
        <f aca="false">M6682*P6682*(1-N6682)</f>
        <v>5933.52</v>
      </c>
      <c r="R6682" s="12" t="n">
        <f aca="false">M6682*O6682</f>
        <v>3494.16</v>
      </c>
      <c r="S6682" s="12" t="n">
        <f aca="false">Q6682-R6682</f>
        <v>2439.36</v>
      </c>
      <c r="T6682" s="11" t="n">
        <f aca="false">IFERROR(S6682/Q6682,0)</f>
        <v>0.411115155927679</v>
      </c>
      <c r="U6682" s="13" t="n">
        <f aca="false">F6682-E6682</f>
        <v>21</v>
      </c>
      <c r="V6682" s="13" t="n">
        <f aca="false">G6682-F6682</f>
        <v>4</v>
      </c>
      <c r="W6682" s="13" t="n">
        <f aca="false">G6682-E6682</f>
        <v>25</v>
      </c>
      <c r="X6682" s="10" t="n">
        <f aca="false">YEAR(E6682)</f>
        <v>2020</v>
      </c>
      <c r="Y6682" s="0" t="str">
        <f aca="false">TEXT(E6682,"yyyy-mm")</f>
        <v>2020-07</v>
      </c>
      <c r="Z6682" s="0" t="str">
        <f aca="false">"Q"&amp;ROUNDUP(MONTH(E6682)/3,0)&amp;"-"&amp;YEAR(E6682)</f>
        <v>Q3-2020</v>
      </c>
    </row>
    <row r="6683" customFormat="false" ht="14.25" hidden="false" customHeight="false" outlineLevel="0" collapsed="false">
      <c r="A6683" s="0" t="s">
        <v>6725</v>
      </c>
      <c r="B6683" s="0" t="s">
        <v>34</v>
      </c>
      <c r="C6683" s="0" t="s">
        <v>58</v>
      </c>
      <c r="D6683" s="9" t="n">
        <v>43900</v>
      </c>
      <c r="E6683" s="9" t="n">
        <v>44041</v>
      </c>
      <c r="F6683" s="9" t="n">
        <v>44045</v>
      </c>
      <c r="G6683" s="9" t="n">
        <v>44049</v>
      </c>
      <c r="H6683" s="10" t="s">
        <v>36</v>
      </c>
      <c r="I6683" s="0" t="n">
        <v>9</v>
      </c>
      <c r="J6683" s="0" t="n">
        <v>35</v>
      </c>
      <c r="K6683" s="0" t="n">
        <v>336</v>
      </c>
      <c r="L6683" s="0" t="n">
        <v>42</v>
      </c>
      <c r="M6683" s="0" t="n">
        <v>6</v>
      </c>
      <c r="N6683" s="11" t="n">
        <v>0.05</v>
      </c>
      <c r="O6683" s="12" t="n">
        <v>4826.95</v>
      </c>
      <c r="P6683" s="12" t="n">
        <v>5815.6</v>
      </c>
      <c r="Q6683" s="12" t="n">
        <f aca="false">M6683*P6683*(1-N6683)</f>
        <v>33148.92</v>
      </c>
      <c r="R6683" s="12" t="n">
        <f aca="false">M6683*O6683</f>
        <v>28961.7</v>
      </c>
      <c r="S6683" s="12" t="n">
        <f aca="false">Q6683-R6683</f>
        <v>4187.22000000001</v>
      </c>
      <c r="T6683" s="11" t="n">
        <f aca="false">IFERROR(S6683/Q6683,0)</f>
        <v>0.12631542747094</v>
      </c>
      <c r="U6683" s="13" t="n">
        <f aca="false">F6683-E6683</f>
        <v>4</v>
      </c>
      <c r="V6683" s="13" t="n">
        <f aca="false">G6683-F6683</f>
        <v>4</v>
      </c>
      <c r="W6683" s="13" t="n">
        <f aca="false">G6683-E6683</f>
        <v>8</v>
      </c>
      <c r="X6683" s="10" t="n">
        <f aca="false">YEAR(E6683)</f>
        <v>2020</v>
      </c>
      <c r="Y6683" s="0" t="str">
        <f aca="false">TEXT(E6683,"yyyy-mm")</f>
        <v>2020-07</v>
      </c>
      <c r="Z6683" s="0" t="str">
        <f aca="false">"Q"&amp;ROUNDUP(MONTH(E6683)/3,0)&amp;"-"&amp;YEAR(E6683)</f>
        <v>Q3-2020</v>
      </c>
    </row>
    <row r="6684" customFormat="false" ht="14.25" hidden="false" customHeight="false" outlineLevel="0" collapsed="false">
      <c r="A6684" s="0" t="s">
        <v>6726</v>
      </c>
      <c r="B6684" s="0" t="s">
        <v>38</v>
      </c>
      <c r="C6684" s="0" t="s">
        <v>79</v>
      </c>
      <c r="D6684" s="9" t="n">
        <v>43900</v>
      </c>
      <c r="E6684" s="9" t="n">
        <v>44042</v>
      </c>
      <c r="F6684" s="9" t="n">
        <v>44070</v>
      </c>
      <c r="G6684" s="9" t="n">
        <v>44077</v>
      </c>
      <c r="H6684" s="10" t="s">
        <v>36</v>
      </c>
      <c r="I6684" s="0" t="n">
        <v>18</v>
      </c>
      <c r="J6684" s="0" t="n">
        <v>48</v>
      </c>
      <c r="K6684" s="0" t="n">
        <v>66</v>
      </c>
      <c r="L6684" s="0" t="n">
        <v>3</v>
      </c>
      <c r="M6684" s="0" t="n">
        <v>6</v>
      </c>
      <c r="N6684" s="11" t="n">
        <v>0.075</v>
      </c>
      <c r="O6684" s="12" t="n">
        <v>1626.63</v>
      </c>
      <c r="P6684" s="12" t="n">
        <v>2666.6</v>
      </c>
      <c r="Q6684" s="12" t="n">
        <f aca="false">M6684*P6684*(1-N6684)</f>
        <v>14799.63</v>
      </c>
      <c r="R6684" s="12" t="n">
        <f aca="false">M6684*O6684</f>
        <v>9759.78</v>
      </c>
      <c r="S6684" s="12" t="n">
        <f aca="false">Q6684-R6684</f>
        <v>5039.85</v>
      </c>
      <c r="T6684" s="11" t="n">
        <f aca="false">IFERROR(S6684/Q6684,0)</f>
        <v>0.340538918878377</v>
      </c>
      <c r="U6684" s="13" t="n">
        <f aca="false">F6684-E6684</f>
        <v>28</v>
      </c>
      <c r="V6684" s="13" t="n">
        <f aca="false">G6684-F6684</f>
        <v>7</v>
      </c>
      <c r="W6684" s="13" t="n">
        <f aca="false">G6684-E6684</f>
        <v>35</v>
      </c>
      <c r="X6684" s="10" t="n">
        <f aca="false">YEAR(E6684)</f>
        <v>2020</v>
      </c>
      <c r="Y6684" s="0" t="str">
        <f aca="false">TEXT(E6684,"yyyy-mm")</f>
        <v>2020-07</v>
      </c>
      <c r="Z6684" s="0" t="str">
        <f aca="false">"Q"&amp;ROUNDUP(MONTH(E6684)/3,0)&amp;"-"&amp;YEAR(E6684)</f>
        <v>Q3-2020</v>
      </c>
    </row>
    <row r="6685" customFormat="false" ht="14.25" hidden="false" customHeight="false" outlineLevel="0" collapsed="false">
      <c r="A6685" s="0" t="s">
        <v>6727</v>
      </c>
      <c r="B6685" s="0" t="s">
        <v>38</v>
      </c>
      <c r="C6685" s="0" t="s">
        <v>46</v>
      </c>
      <c r="D6685" s="9" t="n">
        <v>43900</v>
      </c>
      <c r="E6685" s="9" t="n">
        <v>44042</v>
      </c>
      <c r="F6685" s="9" t="n">
        <v>44066</v>
      </c>
      <c r="G6685" s="9" t="n">
        <v>44076</v>
      </c>
      <c r="H6685" s="10" t="s">
        <v>36</v>
      </c>
      <c r="I6685" s="0" t="n">
        <v>14</v>
      </c>
      <c r="J6685" s="0" t="n">
        <v>35</v>
      </c>
      <c r="K6685" s="0" t="n">
        <v>281</v>
      </c>
      <c r="L6685" s="0" t="n">
        <v>29</v>
      </c>
      <c r="M6685" s="0" t="n">
        <v>5</v>
      </c>
      <c r="N6685" s="11" t="n">
        <v>0.05</v>
      </c>
      <c r="O6685" s="12" t="n">
        <v>621.43</v>
      </c>
      <c r="P6685" s="12" t="n">
        <v>1172.5</v>
      </c>
      <c r="Q6685" s="12" t="n">
        <f aca="false">M6685*P6685*(1-N6685)</f>
        <v>5569.375</v>
      </c>
      <c r="R6685" s="12" t="n">
        <f aca="false">M6685*O6685</f>
        <v>3107.15</v>
      </c>
      <c r="S6685" s="12" t="n">
        <f aca="false">Q6685-R6685</f>
        <v>2462.225</v>
      </c>
      <c r="T6685" s="11" t="n">
        <f aca="false">IFERROR(S6685/Q6685,0)</f>
        <v>0.442100774323869</v>
      </c>
      <c r="U6685" s="13" t="n">
        <f aca="false">F6685-E6685</f>
        <v>24</v>
      </c>
      <c r="V6685" s="13" t="n">
        <f aca="false">G6685-F6685</f>
        <v>10</v>
      </c>
      <c r="W6685" s="13" t="n">
        <f aca="false">G6685-E6685</f>
        <v>34</v>
      </c>
      <c r="X6685" s="10" t="n">
        <f aca="false">YEAR(E6685)</f>
        <v>2020</v>
      </c>
      <c r="Y6685" s="0" t="str">
        <f aca="false">TEXT(E6685,"yyyy-mm")</f>
        <v>2020-07</v>
      </c>
      <c r="Z6685" s="0" t="str">
        <f aca="false">"Q"&amp;ROUNDUP(MONTH(E6685)/3,0)&amp;"-"&amp;YEAR(E6685)</f>
        <v>Q3-2020</v>
      </c>
    </row>
    <row r="6686" customFormat="false" ht="14.25" hidden="false" customHeight="false" outlineLevel="0" collapsed="false">
      <c r="A6686" s="0" t="s">
        <v>6728</v>
      </c>
      <c r="B6686" s="0" t="s">
        <v>43</v>
      </c>
      <c r="C6686" s="0" t="s">
        <v>35</v>
      </c>
      <c r="D6686" s="9" t="n">
        <v>43900</v>
      </c>
      <c r="E6686" s="9" t="n">
        <v>44042</v>
      </c>
      <c r="F6686" s="9" t="n">
        <v>44068</v>
      </c>
      <c r="G6686" s="9" t="n">
        <v>44071</v>
      </c>
      <c r="H6686" s="10" t="s">
        <v>36</v>
      </c>
      <c r="I6686" s="0" t="n">
        <v>28</v>
      </c>
      <c r="J6686" s="0" t="n">
        <v>7</v>
      </c>
      <c r="K6686" s="0" t="n">
        <v>210</v>
      </c>
      <c r="L6686" s="0" t="n">
        <v>36</v>
      </c>
      <c r="M6686" s="0" t="n">
        <v>8</v>
      </c>
      <c r="N6686" s="11" t="n">
        <v>0.4</v>
      </c>
      <c r="O6686" s="12" t="n">
        <v>801.99</v>
      </c>
      <c r="P6686" s="12" t="n">
        <v>1273</v>
      </c>
      <c r="Q6686" s="12" t="n">
        <f aca="false">M6686*P6686*(1-N6686)</f>
        <v>6110.4</v>
      </c>
      <c r="R6686" s="12" t="n">
        <f aca="false">M6686*O6686</f>
        <v>6415.92</v>
      </c>
      <c r="S6686" s="12" t="n">
        <f aca="false">Q6686-R6686</f>
        <v>-305.52</v>
      </c>
      <c r="T6686" s="11" t="n">
        <f aca="false">IFERROR(S6686/Q6686,0)</f>
        <v>-0.0500000000000001</v>
      </c>
      <c r="U6686" s="13" t="n">
        <f aca="false">F6686-E6686</f>
        <v>26</v>
      </c>
      <c r="V6686" s="13" t="n">
        <f aca="false">G6686-F6686</f>
        <v>3</v>
      </c>
      <c r="W6686" s="13" t="n">
        <f aca="false">G6686-E6686</f>
        <v>29</v>
      </c>
      <c r="X6686" s="10" t="n">
        <f aca="false">YEAR(E6686)</f>
        <v>2020</v>
      </c>
      <c r="Y6686" s="0" t="str">
        <f aca="false">TEXT(E6686,"yyyy-mm")</f>
        <v>2020-07</v>
      </c>
      <c r="Z6686" s="0" t="str">
        <f aca="false">"Q"&amp;ROUNDUP(MONTH(E6686)/3,0)&amp;"-"&amp;YEAR(E6686)</f>
        <v>Q3-2020</v>
      </c>
    </row>
    <row r="6687" customFormat="false" ht="14.25" hidden="false" customHeight="false" outlineLevel="0" collapsed="false">
      <c r="A6687" s="0" t="s">
        <v>6729</v>
      </c>
      <c r="B6687" s="0" t="s">
        <v>34</v>
      </c>
      <c r="C6687" s="0" t="s">
        <v>39</v>
      </c>
      <c r="D6687" s="9" t="n">
        <v>43900</v>
      </c>
      <c r="E6687" s="9" t="n">
        <v>44042</v>
      </c>
      <c r="F6687" s="9" t="n">
        <v>44055</v>
      </c>
      <c r="G6687" s="9" t="n">
        <v>44060</v>
      </c>
      <c r="H6687" s="10" t="s">
        <v>36</v>
      </c>
      <c r="I6687" s="0" t="n">
        <v>2</v>
      </c>
      <c r="J6687" s="0" t="n">
        <v>14</v>
      </c>
      <c r="K6687" s="0" t="n">
        <v>143</v>
      </c>
      <c r="L6687" s="0" t="n">
        <v>8</v>
      </c>
      <c r="M6687" s="0" t="n">
        <v>3</v>
      </c>
      <c r="N6687" s="11" t="n">
        <v>0.4</v>
      </c>
      <c r="O6687" s="12" t="n">
        <v>177.95</v>
      </c>
      <c r="P6687" s="12" t="n">
        <v>214.4</v>
      </c>
      <c r="Q6687" s="12" t="n">
        <f aca="false">M6687*P6687*(1-N6687)</f>
        <v>385.92</v>
      </c>
      <c r="R6687" s="12" t="n">
        <f aca="false">M6687*O6687</f>
        <v>533.85</v>
      </c>
      <c r="S6687" s="12" t="n">
        <f aca="false">Q6687-R6687</f>
        <v>-147.93</v>
      </c>
      <c r="T6687" s="11" t="n">
        <f aca="false">IFERROR(S6687/Q6687,0)</f>
        <v>-0.383317786069651</v>
      </c>
      <c r="U6687" s="13" t="n">
        <f aca="false">F6687-E6687</f>
        <v>13</v>
      </c>
      <c r="V6687" s="13" t="n">
        <f aca="false">G6687-F6687</f>
        <v>5</v>
      </c>
      <c r="W6687" s="13" t="n">
        <f aca="false">G6687-E6687</f>
        <v>18</v>
      </c>
      <c r="X6687" s="10" t="n">
        <f aca="false">YEAR(E6687)</f>
        <v>2020</v>
      </c>
      <c r="Y6687" s="0" t="str">
        <f aca="false">TEXT(E6687,"yyyy-mm")</f>
        <v>2020-07</v>
      </c>
      <c r="Z6687" s="0" t="str">
        <f aca="false">"Q"&amp;ROUNDUP(MONTH(E6687)/3,0)&amp;"-"&amp;YEAR(E6687)</f>
        <v>Q3-2020</v>
      </c>
    </row>
    <row r="6688" customFormat="false" ht="14.25" hidden="false" customHeight="false" outlineLevel="0" collapsed="false">
      <c r="A6688" s="0" t="s">
        <v>6730</v>
      </c>
      <c r="B6688" s="0" t="s">
        <v>41</v>
      </c>
      <c r="C6688" s="0" t="s">
        <v>39</v>
      </c>
      <c r="D6688" s="9" t="n">
        <v>43900</v>
      </c>
      <c r="E6688" s="9" t="n">
        <v>44042</v>
      </c>
      <c r="F6688" s="9" t="n">
        <v>44052</v>
      </c>
      <c r="G6688" s="9" t="n">
        <v>44060</v>
      </c>
      <c r="H6688" s="10" t="s">
        <v>36</v>
      </c>
      <c r="I6688" s="0" t="n">
        <v>25</v>
      </c>
      <c r="J6688" s="0" t="n">
        <v>9</v>
      </c>
      <c r="K6688" s="0" t="n">
        <v>150</v>
      </c>
      <c r="L6688" s="0" t="n">
        <v>38</v>
      </c>
      <c r="M6688" s="0" t="n">
        <v>8</v>
      </c>
      <c r="N6688" s="11" t="n">
        <v>0.05</v>
      </c>
      <c r="O6688" s="12" t="n">
        <v>2717.52</v>
      </c>
      <c r="P6688" s="12" t="n">
        <v>3484</v>
      </c>
      <c r="Q6688" s="12" t="n">
        <f aca="false">M6688*P6688*(1-N6688)</f>
        <v>26478.4</v>
      </c>
      <c r="R6688" s="12" t="n">
        <f aca="false">M6688*O6688</f>
        <v>21740.16</v>
      </c>
      <c r="S6688" s="12" t="n">
        <f aca="false">Q6688-R6688</f>
        <v>4738.24</v>
      </c>
      <c r="T6688" s="11" t="n">
        <f aca="false">IFERROR(S6688/Q6688,0)</f>
        <v>0.178947368421053</v>
      </c>
      <c r="U6688" s="13" t="n">
        <f aca="false">F6688-E6688</f>
        <v>10</v>
      </c>
      <c r="V6688" s="13" t="n">
        <f aca="false">G6688-F6688</f>
        <v>8</v>
      </c>
      <c r="W6688" s="13" t="n">
        <f aca="false">G6688-E6688</f>
        <v>18</v>
      </c>
      <c r="X6688" s="10" t="n">
        <f aca="false">YEAR(E6688)</f>
        <v>2020</v>
      </c>
      <c r="Y6688" s="0" t="str">
        <f aca="false">TEXT(E6688,"yyyy-mm")</f>
        <v>2020-07</v>
      </c>
      <c r="Z6688" s="0" t="str">
        <f aca="false">"Q"&amp;ROUNDUP(MONTH(E6688)/3,0)&amp;"-"&amp;YEAR(E6688)</f>
        <v>Q3-2020</v>
      </c>
    </row>
    <row r="6689" customFormat="false" ht="14.25" hidden="false" customHeight="false" outlineLevel="0" collapsed="false">
      <c r="A6689" s="0" t="s">
        <v>6731</v>
      </c>
      <c r="B6689" s="0" t="s">
        <v>38</v>
      </c>
      <c r="C6689" s="0" t="s">
        <v>39</v>
      </c>
      <c r="D6689" s="9" t="n">
        <v>43900</v>
      </c>
      <c r="E6689" s="9" t="n">
        <v>44042</v>
      </c>
      <c r="F6689" s="9" t="n">
        <v>44049</v>
      </c>
      <c r="G6689" s="9" t="n">
        <v>44051</v>
      </c>
      <c r="H6689" s="10" t="s">
        <v>36</v>
      </c>
      <c r="I6689" s="0" t="n">
        <v>18</v>
      </c>
      <c r="J6689" s="0" t="n">
        <v>20</v>
      </c>
      <c r="K6689" s="0" t="n">
        <v>138</v>
      </c>
      <c r="L6689" s="0" t="n">
        <v>46</v>
      </c>
      <c r="M6689" s="0" t="n">
        <v>1</v>
      </c>
      <c r="N6689" s="11" t="n">
        <v>0.05</v>
      </c>
      <c r="O6689" s="12" t="n">
        <v>1195.01</v>
      </c>
      <c r="P6689" s="12" t="n">
        <v>2438.8</v>
      </c>
      <c r="Q6689" s="12" t="n">
        <f aca="false">M6689*P6689*(1-N6689)</f>
        <v>2316.86</v>
      </c>
      <c r="R6689" s="12" t="n">
        <f aca="false">M6689*O6689</f>
        <v>1195.01</v>
      </c>
      <c r="S6689" s="12" t="n">
        <f aca="false">Q6689-R6689</f>
        <v>1121.85</v>
      </c>
      <c r="T6689" s="11" t="n">
        <f aca="false">IFERROR(S6689/Q6689,0)</f>
        <v>0.484211389553102</v>
      </c>
      <c r="U6689" s="13" t="n">
        <f aca="false">F6689-E6689</f>
        <v>7</v>
      </c>
      <c r="V6689" s="13" t="n">
        <f aca="false">G6689-F6689</f>
        <v>2</v>
      </c>
      <c r="W6689" s="13" t="n">
        <f aca="false">G6689-E6689</f>
        <v>9</v>
      </c>
      <c r="X6689" s="10" t="n">
        <f aca="false">YEAR(E6689)</f>
        <v>2020</v>
      </c>
      <c r="Y6689" s="0" t="str">
        <f aca="false">TEXT(E6689,"yyyy-mm")</f>
        <v>2020-07</v>
      </c>
      <c r="Z6689" s="0" t="str">
        <f aca="false">"Q"&amp;ROUNDUP(MONTH(E6689)/3,0)&amp;"-"&amp;YEAR(E6689)</f>
        <v>Q3-2020</v>
      </c>
    </row>
    <row r="6690" customFormat="false" ht="14.25" hidden="false" customHeight="false" outlineLevel="0" collapsed="false">
      <c r="A6690" s="0" t="s">
        <v>6732</v>
      </c>
      <c r="B6690" s="0" t="s">
        <v>38</v>
      </c>
      <c r="C6690" s="0" t="s">
        <v>48</v>
      </c>
      <c r="D6690" s="9" t="n">
        <v>43900</v>
      </c>
      <c r="E6690" s="9" t="n">
        <v>44042</v>
      </c>
      <c r="F6690" s="9" t="n">
        <v>44062</v>
      </c>
      <c r="G6690" s="9" t="n">
        <v>44066</v>
      </c>
      <c r="H6690" s="10" t="s">
        <v>36</v>
      </c>
      <c r="I6690" s="0" t="n">
        <v>12</v>
      </c>
      <c r="J6690" s="0" t="n">
        <v>12</v>
      </c>
      <c r="K6690" s="0" t="n">
        <v>35</v>
      </c>
      <c r="L6690" s="0" t="n">
        <v>6</v>
      </c>
      <c r="M6690" s="0" t="n">
        <v>3</v>
      </c>
      <c r="N6690" s="11" t="n">
        <v>0.4</v>
      </c>
      <c r="O6690" s="12" t="n">
        <v>4678.07</v>
      </c>
      <c r="P6690" s="12" t="n">
        <v>5775.4</v>
      </c>
      <c r="Q6690" s="12" t="n">
        <f aca="false">M6690*P6690*(1-N6690)</f>
        <v>10395.72</v>
      </c>
      <c r="R6690" s="12" t="n">
        <f aca="false">M6690*O6690</f>
        <v>14034.21</v>
      </c>
      <c r="S6690" s="12" t="n">
        <f aca="false">Q6690-R6690</f>
        <v>-3638.49</v>
      </c>
      <c r="T6690" s="11" t="n">
        <f aca="false">IFERROR(S6690/Q6690,0)</f>
        <v>-0.349998845678799</v>
      </c>
      <c r="U6690" s="13" t="n">
        <f aca="false">F6690-E6690</f>
        <v>20</v>
      </c>
      <c r="V6690" s="13" t="n">
        <f aca="false">G6690-F6690</f>
        <v>4</v>
      </c>
      <c r="W6690" s="13" t="n">
        <f aca="false">G6690-E6690</f>
        <v>24</v>
      </c>
      <c r="X6690" s="10" t="n">
        <f aca="false">YEAR(E6690)</f>
        <v>2020</v>
      </c>
      <c r="Y6690" s="0" t="str">
        <f aca="false">TEXT(E6690,"yyyy-mm")</f>
        <v>2020-07</v>
      </c>
      <c r="Z6690" s="0" t="str">
        <f aca="false">"Q"&amp;ROUNDUP(MONTH(E6690)/3,0)&amp;"-"&amp;YEAR(E6690)</f>
        <v>Q3-2020</v>
      </c>
    </row>
    <row r="6691" customFormat="false" ht="14.25" hidden="false" customHeight="false" outlineLevel="0" collapsed="false">
      <c r="A6691" s="0" t="s">
        <v>6733</v>
      </c>
      <c r="B6691" s="0" t="s">
        <v>38</v>
      </c>
      <c r="C6691" s="0" t="s">
        <v>48</v>
      </c>
      <c r="D6691" s="9" t="n">
        <v>43900</v>
      </c>
      <c r="E6691" s="9" t="n">
        <v>44042</v>
      </c>
      <c r="F6691" s="9" t="n">
        <v>44060</v>
      </c>
      <c r="G6691" s="9" t="n">
        <v>44064</v>
      </c>
      <c r="H6691" s="10" t="s">
        <v>36</v>
      </c>
      <c r="I6691" s="0" t="n">
        <v>14</v>
      </c>
      <c r="J6691" s="0" t="n">
        <v>33</v>
      </c>
      <c r="K6691" s="0" t="n">
        <v>1</v>
      </c>
      <c r="L6691" s="0" t="n">
        <v>44</v>
      </c>
      <c r="M6691" s="0" t="n">
        <v>1</v>
      </c>
      <c r="N6691" s="11" t="n">
        <v>0.1</v>
      </c>
      <c r="O6691" s="12" t="n">
        <v>1696.84</v>
      </c>
      <c r="P6691" s="12" t="n">
        <v>2532.6</v>
      </c>
      <c r="Q6691" s="12" t="n">
        <f aca="false">M6691*P6691*(1-N6691)</f>
        <v>2279.34</v>
      </c>
      <c r="R6691" s="12" t="n">
        <f aca="false">M6691*O6691</f>
        <v>1696.84</v>
      </c>
      <c r="S6691" s="12" t="n">
        <f aca="false">Q6691-R6691</f>
        <v>582.5</v>
      </c>
      <c r="T6691" s="11" t="n">
        <f aca="false">IFERROR(S6691/Q6691,0)</f>
        <v>0.255556433002536</v>
      </c>
      <c r="U6691" s="13" t="n">
        <f aca="false">F6691-E6691</f>
        <v>18</v>
      </c>
      <c r="V6691" s="13" t="n">
        <f aca="false">G6691-F6691</f>
        <v>4</v>
      </c>
      <c r="W6691" s="13" t="n">
        <f aca="false">G6691-E6691</f>
        <v>22</v>
      </c>
      <c r="X6691" s="10" t="n">
        <f aca="false">YEAR(E6691)</f>
        <v>2020</v>
      </c>
      <c r="Y6691" s="0" t="str">
        <f aca="false">TEXT(E6691,"yyyy-mm")</f>
        <v>2020-07</v>
      </c>
      <c r="Z6691" s="0" t="str">
        <f aca="false">"Q"&amp;ROUNDUP(MONTH(E6691)/3,0)&amp;"-"&amp;YEAR(E6691)</f>
        <v>Q3-2020</v>
      </c>
    </row>
    <row r="6692" customFormat="false" ht="14.25" hidden="false" customHeight="false" outlineLevel="0" collapsed="false">
      <c r="A6692" s="0" t="s">
        <v>6734</v>
      </c>
      <c r="B6692" s="0" t="s">
        <v>41</v>
      </c>
      <c r="C6692" s="0" t="s">
        <v>39</v>
      </c>
      <c r="D6692" s="9" t="n">
        <v>43900</v>
      </c>
      <c r="E6692" s="9" t="n">
        <v>44042</v>
      </c>
      <c r="F6692" s="9" t="n">
        <v>44058</v>
      </c>
      <c r="G6692" s="9" t="n">
        <v>44061</v>
      </c>
      <c r="H6692" s="10" t="s">
        <v>36</v>
      </c>
      <c r="I6692" s="0" t="n">
        <v>23</v>
      </c>
      <c r="J6692" s="0" t="n">
        <v>13</v>
      </c>
      <c r="K6692" s="0" t="n">
        <v>99</v>
      </c>
      <c r="L6692" s="0" t="n">
        <v>12</v>
      </c>
      <c r="M6692" s="0" t="n">
        <v>6</v>
      </c>
      <c r="N6692" s="11" t="n">
        <v>0.075</v>
      </c>
      <c r="O6692" s="12" t="n">
        <v>3604.67</v>
      </c>
      <c r="P6692" s="12" t="n">
        <v>5380.1</v>
      </c>
      <c r="Q6692" s="12" t="n">
        <f aca="false">M6692*P6692*(1-N6692)</f>
        <v>29859.555</v>
      </c>
      <c r="R6692" s="12" t="n">
        <f aca="false">M6692*O6692</f>
        <v>21628.02</v>
      </c>
      <c r="S6692" s="12" t="n">
        <f aca="false">Q6692-R6692</f>
        <v>8231.535</v>
      </c>
      <c r="T6692" s="11" t="n">
        <f aca="false">IFERROR(S6692/Q6692,0)</f>
        <v>0.275675072853564</v>
      </c>
      <c r="U6692" s="13" t="n">
        <f aca="false">F6692-E6692</f>
        <v>16</v>
      </c>
      <c r="V6692" s="13" t="n">
        <f aca="false">G6692-F6692</f>
        <v>3</v>
      </c>
      <c r="W6692" s="13" t="n">
        <f aca="false">G6692-E6692</f>
        <v>19</v>
      </c>
      <c r="X6692" s="10" t="n">
        <f aca="false">YEAR(E6692)</f>
        <v>2020</v>
      </c>
      <c r="Y6692" s="0" t="str">
        <f aca="false">TEXT(E6692,"yyyy-mm")</f>
        <v>2020-07</v>
      </c>
      <c r="Z6692" s="0" t="str">
        <f aca="false">"Q"&amp;ROUNDUP(MONTH(E6692)/3,0)&amp;"-"&amp;YEAR(E6692)</f>
        <v>Q3-2020</v>
      </c>
    </row>
    <row r="6693" customFormat="false" ht="14.25" hidden="false" customHeight="false" outlineLevel="0" collapsed="false">
      <c r="A6693" s="0" t="s">
        <v>6735</v>
      </c>
      <c r="B6693" s="0" t="s">
        <v>38</v>
      </c>
      <c r="C6693" s="0" t="s">
        <v>58</v>
      </c>
      <c r="D6693" s="9" t="n">
        <v>43900</v>
      </c>
      <c r="E6693" s="9" t="n">
        <v>44042</v>
      </c>
      <c r="F6693" s="9" t="n">
        <v>44045</v>
      </c>
      <c r="G6693" s="9" t="n">
        <v>44053</v>
      </c>
      <c r="H6693" s="10" t="s">
        <v>36</v>
      </c>
      <c r="I6693" s="0" t="n">
        <v>13</v>
      </c>
      <c r="J6693" s="0" t="n">
        <v>46</v>
      </c>
      <c r="K6693" s="0" t="n">
        <v>345</v>
      </c>
      <c r="L6693" s="0" t="n">
        <v>36</v>
      </c>
      <c r="M6693" s="0" t="n">
        <v>1</v>
      </c>
      <c r="N6693" s="11" t="n">
        <v>0.4</v>
      </c>
      <c r="O6693" s="12" t="n">
        <v>77.05</v>
      </c>
      <c r="P6693" s="12" t="n">
        <v>167.5</v>
      </c>
      <c r="Q6693" s="12" t="n">
        <f aca="false">M6693*P6693*(1-N6693)</f>
        <v>100.5</v>
      </c>
      <c r="R6693" s="12" t="n">
        <f aca="false">M6693*O6693</f>
        <v>77.05</v>
      </c>
      <c r="S6693" s="12" t="n">
        <f aca="false">Q6693-R6693</f>
        <v>23.45</v>
      </c>
      <c r="T6693" s="11" t="n">
        <f aca="false">IFERROR(S6693/Q6693,0)</f>
        <v>0.233333333333333</v>
      </c>
      <c r="U6693" s="13" t="n">
        <f aca="false">F6693-E6693</f>
        <v>3</v>
      </c>
      <c r="V6693" s="13" t="n">
        <f aca="false">G6693-F6693</f>
        <v>8</v>
      </c>
      <c r="W6693" s="13" t="n">
        <f aca="false">G6693-E6693</f>
        <v>11</v>
      </c>
      <c r="X6693" s="10" t="n">
        <f aca="false">YEAR(E6693)</f>
        <v>2020</v>
      </c>
      <c r="Y6693" s="0" t="str">
        <f aca="false">TEXT(E6693,"yyyy-mm")</f>
        <v>2020-07</v>
      </c>
      <c r="Z6693" s="0" t="str">
        <f aca="false">"Q"&amp;ROUNDUP(MONTH(E6693)/3,0)&amp;"-"&amp;YEAR(E6693)</f>
        <v>Q3-2020</v>
      </c>
    </row>
    <row r="6694" customFormat="false" ht="14.25" hidden="false" customHeight="false" outlineLevel="0" collapsed="false">
      <c r="A6694" s="0" t="s">
        <v>6736</v>
      </c>
      <c r="B6694" s="0" t="s">
        <v>43</v>
      </c>
      <c r="C6694" s="0" t="s">
        <v>79</v>
      </c>
      <c r="D6694" s="9" t="n">
        <v>44000</v>
      </c>
      <c r="E6694" s="9" t="n">
        <v>44042</v>
      </c>
      <c r="F6694" s="9" t="n">
        <v>44063</v>
      </c>
      <c r="G6694" s="9" t="n">
        <v>44069</v>
      </c>
      <c r="H6694" s="10" t="s">
        <v>36</v>
      </c>
      <c r="I6694" s="0" t="n">
        <v>27</v>
      </c>
      <c r="J6694" s="0" t="n">
        <v>38</v>
      </c>
      <c r="K6694" s="0" t="n">
        <v>81</v>
      </c>
      <c r="L6694" s="0" t="n">
        <v>32</v>
      </c>
      <c r="M6694" s="0" t="n">
        <v>6</v>
      </c>
      <c r="N6694" s="11" t="n">
        <v>0.075</v>
      </c>
      <c r="O6694" s="12" t="n">
        <v>3043.81</v>
      </c>
      <c r="P6694" s="12" t="n">
        <v>3953</v>
      </c>
      <c r="Q6694" s="12" t="n">
        <f aca="false">M6694*P6694*(1-N6694)</f>
        <v>21939.15</v>
      </c>
      <c r="R6694" s="12" t="n">
        <f aca="false">M6694*O6694</f>
        <v>18262.86</v>
      </c>
      <c r="S6694" s="12" t="n">
        <f aca="false">Q6694-R6694</f>
        <v>3676.29</v>
      </c>
      <c r="T6694" s="11" t="n">
        <f aca="false">IFERROR(S6694/Q6694,0)</f>
        <v>0.167567567567568</v>
      </c>
      <c r="U6694" s="13" t="n">
        <f aca="false">F6694-E6694</f>
        <v>21</v>
      </c>
      <c r="V6694" s="13" t="n">
        <f aca="false">G6694-F6694</f>
        <v>6</v>
      </c>
      <c r="W6694" s="13" t="n">
        <f aca="false">G6694-E6694</f>
        <v>27</v>
      </c>
      <c r="X6694" s="10" t="n">
        <f aca="false">YEAR(E6694)</f>
        <v>2020</v>
      </c>
      <c r="Y6694" s="0" t="str">
        <f aca="false">TEXT(E6694,"yyyy-mm")</f>
        <v>2020-07</v>
      </c>
      <c r="Z6694" s="0" t="str">
        <f aca="false">"Q"&amp;ROUNDUP(MONTH(E6694)/3,0)&amp;"-"&amp;YEAR(E6694)</f>
        <v>Q3-2020</v>
      </c>
    </row>
    <row r="6695" customFormat="false" ht="14.25" hidden="false" customHeight="false" outlineLevel="0" collapsed="false">
      <c r="A6695" s="0" t="s">
        <v>6737</v>
      </c>
      <c r="B6695" s="0" t="s">
        <v>43</v>
      </c>
      <c r="C6695" s="0" t="s">
        <v>39</v>
      </c>
      <c r="D6695" s="9" t="n">
        <v>43900</v>
      </c>
      <c r="E6695" s="9" t="n">
        <v>44042</v>
      </c>
      <c r="F6695" s="9" t="n">
        <v>44058</v>
      </c>
      <c r="G6695" s="9" t="n">
        <v>44068</v>
      </c>
      <c r="H6695" s="10" t="s">
        <v>36</v>
      </c>
      <c r="I6695" s="0" t="n">
        <v>26</v>
      </c>
      <c r="J6695" s="0" t="n">
        <v>12</v>
      </c>
      <c r="K6695" s="0" t="n">
        <v>163</v>
      </c>
      <c r="L6695" s="0" t="n">
        <v>38</v>
      </c>
      <c r="M6695" s="0" t="n">
        <v>4</v>
      </c>
      <c r="N6695" s="11" t="n">
        <v>0.15</v>
      </c>
      <c r="O6695" s="12" t="n">
        <v>492.45</v>
      </c>
      <c r="P6695" s="12" t="n">
        <v>1172.5</v>
      </c>
      <c r="Q6695" s="12" t="n">
        <f aca="false">M6695*P6695*(1-N6695)</f>
        <v>3986.5</v>
      </c>
      <c r="R6695" s="12" t="n">
        <f aca="false">M6695*O6695</f>
        <v>1969.8</v>
      </c>
      <c r="S6695" s="12" t="n">
        <f aca="false">Q6695-R6695</f>
        <v>2016.7</v>
      </c>
      <c r="T6695" s="11" t="n">
        <f aca="false">IFERROR(S6695/Q6695,0)</f>
        <v>0.505882352941176</v>
      </c>
      <c r="U6695" s="13" t="n">
        <f aca="false">F6695-E6695</f>
        <v>16</v>
      </c>
      <c r="V6695" s="13" t="n">
        <f aca="false">G6695-F6695</f>
        <v>10</v>
      </c>
      <c r="W6695" s="13" t="n">
        <f aca="false">G6695-E6695</f>
        <v>26</v>
      </c>
      <c r="X6695" s="10" t="n">
        <f aca="false">YEAR(E6695)</f>
        <v>2020</v>
      </c>
      <c r="Y6695" s="0" t="str">
        <f aca="false">TEXT(E6695,"yyyy-mm")</f>
        <v>2020-07</v>
      </c>
      <c r="Z6695" s="0" t="str">
        <f aca="false">"Q"&amp;ROUNDUP(MONTH(E6695)/3,0)&amp;"-"&amp;YEAR(E6695)</f>
        <v>Q3-2020</v>
      </c>
    </row>
    <row r="6696" customFormat="false" ht="14.25" hidden="false" customHeight="false" outlineLevel="0" collapsed="false">
      <c r="A6696" s="0" t="s">
        <v>6738</v>
      </c>
      <c r="B6696" s="0" t="s">
        <v>38</v>
      </c>
      <c r="C6696" s="0" t="s">
        <v>46</v>
      </c>
      <c r="D6696" s="9" t="n">
        <v>43900</v>
      </c>
      <c r="E6696" s="9" t="n">
        <v>44043</v>
      </c>
      <c r="F6696" s="9" t="n">
        <v>44071</v>
      </c>
      <c r="G6696" s="9" t="n">
        <v>44081</v>
      </c>
      <c r="H6696" s="10" t="s">
        <v>36</v>
      </c>
      <c r="I6696" s="0" t="n">
        <v>19</v>
      </c>
      <c r="J6696" s="0" t="n">
        <v>23</v>
      </c>
      <c r="K6696" s="0" t="n">
        <v>281</v>
      </c>
      <c r="L6696" s="0" t="n">
        <v>14</v>
      </c>
      <c r="M6696" s="0" t="n">
        <v>5</v>
      </c>
      <c r="N6696" s="11" t="n">
        <v>0.1</v>
      </c>
      <c r="O6696" s="12" t="n">
        <v>933.98</v>
      </c>
      <c r="P6696" s="12" t="n">
        <v>1098.8</v>
      </c>
      <c r="Q6696" s="12" t="n">
        <f aca="false">M6696*P6696*(1-N6696)</f>
        <v>4944.6</v>
      </c>
      <c r="R6696" s="12" t="n">
        <f aca="false">M6696*O6696</f>
        <v>4669.9</v>
      </c>
      <c r="S6696" s="12" t="n">
        <f aca="false">Q6696-R6696</f>
        <v>274.700000000001</v>
      </c>
      <c r="T6696" s="11" t="n">
        <f aca="false">IFERROR(S6696/Q6696,0)</f>
        <v>0.0555555555555557</v>
      </c>
      <c r="U6696" s="13" t="n">
        <f aca="false">F6696-E6696</f>
        <v>28</v>
      </c>
      <c r="V6696" s="13" t="n">
        <f aca="false">G6696-F6696</f>
        <v>10</v>
      </c>
      <c r="W6696" s="13" t="n">
        <f aca="false">G6696-E6696</f>
        <v>38</v>
      </c>
      <c r="X6696" s="10" t="n">
        <f aca="false">YEAR(E6696)</f>
        <v>2020</v>
      </c>
      <c r="Y6696" s="0" t="str">
        <f aca="false">TEXT(E6696,"yyyy-mm")</f>
        <v>2020-07</v>
      </c>
      <c r="Z6696" s="0" t="str">
        <f aca="false">"Q"&amp;ROUNDUP(MONTH(E6696)/3,0)&amp;"-"&amp;YEAR(E6696)</f>
        <v>Q3-2020</v>
      </c>
    </row>
    <row r="6697" customFormat="false" ht="14.25" hidden="false" customHeight="false" outlineLevel="0" collapsed="false">
      <c r="A6697" s="0" t="s">
        <v>6739</v>
      </c>
      <c r="B6697" s="0" t="s">
        <v>38</v>
      </c>
      <c r="C6697" s="0" t="s">
        <v>39</v>
      </c>
      <c r="D6697" s="9" t="n">
        <v>43900</v>
      </c>
      <c r="E6697" s="9" t="n">
        <v>44043</v>
      </c>
      <c r="F6697" s="9" t="n">
        <v>44063</v>
      </c>
      <c r="G6697" s="9" t="n">
        <v>44069</v>
      </c>
      <c r="H6697" s="10" t="s">
        <v>36</v>
      </c>
      <c r="I6697" s="0" t="n">
        <v>19</v>
      </c>
      <c r="J6697" s="0" t="n">
        <v>35</v>
      </c>
      <c r="K6697" s="0" t="n">
        <v>95</v>
      </c>
      <c r="L6697" s="0" t="n">
        <v>39</v>
      </c>
      <c r="M6697" s="0" t="n">
        <v>6</v>
      </c>
      <c r="N6697" s="11" t="n">
        <v>0.15</v>
      </c>
      <c r="O6697" s="12" t="n">
        <v>4416.1</v>
      </c>
      <c r="P6697" s="12" t="n">
        <v>5735.2</v>
      </c>
      <c r="Q6697" s="12" t="n">
        <f aca="false">M6697*P6697*(1-N6697)</f>
        <v>29249.52</v>
      </c>
      <c r="R6697" s="12" t="n">
        <f aca="false">M6697*O6697</f>
        <v>26496.6</v>
      </c>
      <c r="S6697" s="12" t="n">
        <f aca="false">Q6697-R6697</f>
        <v>2752.91999999999</v>
      </c>
      <c r="T6697" s="11" t="n">
        <f aca="false">IFERROR(S6697/Q6697,0)</f>
        <v>0.0941184675851089</v>
      </c>
      <c r="U6697" s="13" t="n">
        <f aca="false">F6697-E6697</f>
        <v>20</v>
      </c>
      <c r="V6697" s="13" t="n">
        <f aca="false">G6697-F6697</f>
        <v>6</v>
      </c>
      <c r="W6697" s="13" t="n">
        <f aca="false">G6697-E6697</f>
        <v>26</v>
      </c>
      <c r="X6697" s="10" t="n">
        <f aca="false">YEAR(E6697)</f>
        <v>2020</v>
      </c>
      <c r="Y6697" s="0" t="str">
        <f aca="false">TEXT(E6697,"yyyy-mm")</f>
        <v>2020-07</v>
      </c>
      <c r="Z6697" s="0" t="str">
        <f aca="false">"Q"&amp;ROUNDUP(MONTH(E6697)/3,0)&amp;"-"&amp;YEAR(E6697)</f>
        <v>Q3-2020</v>
      </c>
    </row>
    <row r="6698" customFormat="false" ht="14.25" hidden="false" customHeight="false" outlineLevel="0" collapsed="false">
      <c r="A6698" s="0" t="s">
        <v>6740</v>
      </c>
      <c r="B6698" s="0" t="s">
        <v>38</v>
      </c>
      <c r="C6698" s="0" t="s">
        <v>48</v>
      </c>
      <c r="D6698" s="9" t="n">
        <v>43900</v>
      </c>
      <c r="E6698" s="9" t="n">
        <v>44043</v>
      </c>
      <c r="F6698" s="9" t="n">
        <v>44056</v>
      </c>
      <c r="G6698" s="9" t="n">
        <v>44063</v>
      </c>
      <c r="H6698" s="10" t="s">
        <v>36</v>
      </c>
      <c r="I6698" s="0" t="n">
        <v>15</v>
      </c>
      <c r="J6698" s="0" t="n">
        <v>18</v>
      </c>
      <c r="K6698" s="0" t="n">
        <v>35</v>
      </c>
      <c r="L6698" s="0" t="n">
        <v>7</v>
      </c>
      <c r="M6698" s="0" t="n">
        <v>8</v>
      </c>
      <c r="N6698" s="11" t="n">
        <v>0.15</v>
      </c>
      <c r="O6698" s="12" t="n">
        <v>3589.19</v>
      </c>
      <c r="P6698" s="12" t="n">
        <v>6525.8</v>
      </c>
      <c r="Q6698" s="12" t="n">
        <f aca="false">M6698*P6698*(1-N6698)</f>
        <v>44375.44</v>
      </c>
      <c r="R6698" s="12" t="n">
        <f aca="false">M6698*O6698</f>
        <v>28713.52</v>
      </c>
      <c r="S6698" s="12" t="n">
        <f aca="false">Q6698-R6698</f>
        <v>15661.92</v>
      </c>
      <c r="T6698" s="11" t="n">
        <f aca="false">IFERROR(S6698/Q6698,0)</f>
        <v>0.352941176470588</v>
      </c>
      <c r="U6698" s="13" t="n">
        <f aca="false">F6698-E6698</f>
        <v>13</v>
      </c>
      <c r="V6698" s="13" t="n">
        <f aca="false">G6698-F6698</f>
        <v>7</v>
      </c>
      <c r="W6698" s="13" t="n">
        <f aca="false">G6698-E6698</f>
        <v>20</v>
      </c>
      <c r="X6698" s="10" t="n">
        <f aca="false">YEAR(E6698)</f>
        <v>2020</v>
      </c>
      <c r="Y6698" s="0" t="str">
        <f aca="false">TEXT(E6698,"yyyy-mm")</f>
        <v>2020-07</v>
      </c>
      <c r="Z6698" s="0" t="str">
        <f aca="false">"Q"&amp;ROUNDUP(MONTH(E6698)/3,0)&amp;"-"&amp;YEAR(E6698)</f>
        <v>Q3-2020</v>
      </c>
    </row>
    <row r="6699" customFormat="false" ht="14.25" hidden="false" customHeight="false" outlineLevel="0" collapsed="false">
      <c r="A6699" s="0" t="s">
        <v>6741</v>
      </c>
      <c r="B6699" s="0" t="s">
        <v>34</v>
      </c>
      <c r="C6699" s="0" t="s">
        <v>35</v>
      </c>
      <c r="D6699" s="9" t="n">
        <v>44000</v>
      </c>
      <c r="E6699" s="9" t="n">
        <v>44043</v>
      </c>
      <c r="F6699" s="9" t="n">
        <v>44049</v>
      </c>
      <c r="G6699" s="9" t="n">
        <v>44055</v>
      </c>
      <c r="H6699" s="10" t="s">
        <v>36</v>
      </c>
      <c r="I6699" s="0" t="n">
        <v>5</v>
      </c>
      <c r="J6699" s="0" t="n">
        <v>36</v>
      </c>
      <c r="K6699" s="0" t="n">
        <v>210</v>
      </c>
      <c r="L6699" s="0" t="n">
        <v>29</v>
      </c>
      <c r="M6699" s="0" t="n">
        <v>5</v>
      </c>
      <c r="N6699" s="11" t="n">
        <v>0.05</v>
      </c>
      <c r="O6699" s="12" t="n">
        <v>855.46</v>
      </c>
      <c r="P6699" s="12" t="n">
        <v>1018.4</v>
      </c>
      <c r="Q6699" s="12" t="n">
        <f aca="false">M6699*P6699*(1-N6699)</f>
        <v>4837.4</v>
      </c>
      <c r="R6699" s="12" t="n">
        <f aca="false">M6699*O6699</f>
        <v>4277.3</v>
      </c>
      <c r="S6699" s="12" t="n">
        <f aca="false">Q6699-R6699</f>
        <v>560.1</v>
      </c>
      <c r="T6699" s="11" t="n">
        <f aca="false">IFERROR(S6699/Q6699,0)</f>
        <v>0.115785339231819</v>
      </c>
      <c r="U6699" s="13" t="n">
        <f aca="false">F6699-E6699</f>
        <v>6</v>
      </c>
      <c r="V6699" s="13" t="n">
        <f aca="false">G6699-F6699</f>
        <v>6</v>
      </c>
      <c r="W6699" s="13" t="n">
        <f aca="false">G6699-E6699</f>
        <v>12</v>
      </c>
      <c r="X6699" s="10" t="n">
        <f aca="false">YEAR(E6699)</f>
        <v>2020</v>
      </c>
      <c r="Y6699" s="0" t="str">
        <f aca="false">TEXT(E6699,"yyyy-mm")</f>
        <v>2020-07</v>
      </c>
      <c r="Z6699" s="0" t="str">
        <f aca="false">"Q"&amp;ROUNDUP(MONTH(E6699)/3,0)&amp;"-"&amp;YEAR(E6699)</f>
        <v>Q3-2020</v>
      </c>
    </row>
    <row r="6700" customFormat="false" ht="14.25" hidden="false" customHeight="false" outlineLevel="0" collapsed="false">
      <c r="A6700" s="0" t="s">
        <v>6742</v>
      </c>
      <c r="B6700" s="0" t="s">
        <v>38</v>
      </c>
      <c r="C6700" s="0" t="s">
        <v>39</v>
      </c>
      <c r="D6700" s="9" t="n">
        <v>43900</v>
      </c>
      <c r="E6700" s="9" t="n">
        <v>44043</v>
      </c>
      <c r="F6700" s="9" t="n">
        <v>44070</v>
      </c>
      <c r="G6700" s="9" t="n">
        <v>44079</v>
      </c>
      <c r="H6700" s="10" t="s">
        <v>36</v>
      </c>
      <c r="I6700" s="0" t="n">
        <v>12</v>
      </c>
      <c r="J6700" s="0" t="n">
        <v>14</v>
      </c>
      <c r="K6700" s="0" t="n">
        <v>135</v>
      </c>
      <c r="L6700" s="0" t="n">
        <v>16</v>
      </c>
      <c r="M6700" s="0" t="n">
        <v>1</v>
      </c>
      <c r="N6700" s="11" t="n">
        <v>0.075</v>
      </c>
      <c r="O6700" s="12" t="n">
        <v>2937.82</v>
      </c>
      <c r="P6700" s="12" t="n">
        <v>3497.4</v>
      </c>
      <c r="Q6700" s="12" t="n">
        <f aca="false">M6700*P6700*(1-N6700)</f>
        <v>3235.095</v>
      </c>
      <c r="R6700" s="12" t="n">
        <f aca="false">M6700*O6700</f>
        <v>2937.82</v>
      </c>
      <c r="S6700" s="12" t="n">
        <f aca="false">Q6700-R6700</f>
        <v>297.275</v>
      </c>
      <c r="T6700" s="11" t="n">
        <f aca="false">IFERROR(S6700/Q6700,0)</f>
        <v>0.0918906554521583</v>
      </c>
      <c r="U6700" s="13" t="n">
        <f aca="false">F6700-E6700</f>
        <v>27</v>
      </c>
      <c r="V6700" s="13" t="n">
        <f aca="false">G6700-F6700</f>
        <v>9</v>
      </c>
      <c r="W6700" s="13" t="n">
        <f aca="false">G6700-E6700</f>
        <v>36</v>
      </c>
      <c r="X6700" s="10" t="n">
        <f aca="false">YEAR(E6700)</f>
        <v>2020</v>
      </c>
      <c r="Y6700" s="0" t="str">
        <f aca="false">TEXT(E6700,"yyyy-mm")</f>
        <v>2020-07</v>
      </c>
      <c r="Z6700" s="0" t="str">
        <f aca="false">"Q"&amp;ROUNDUP(MONTH(E6700)/3,0)&amp;"-"&amp;YEAR(E6700)</f>
        <v>Q3-2020</v>
      </c>
    </row>
    <row r="6701" customFormat="false" ht="14.25" hidden="false" customHeight="false" outlineLevel="0" collapsed="false">
      <c r="A6701" s="0" t="s">
        <v>6743</v>
      </c>
      <c r="B6701" s="0" t="s">
        <v>34</v>
      </c>
      <c r="C6701" s="0" t="s">
        <v>46</v>
      </c>
      <c r="D6701" s="9" t="n">
        <v>43900</v>
      </c>
      <c r="E6701" s="9" t="n">
        <v>44044</v>
      </c>
      <c r="F6701" s="9" t="n">
        <v>44052</v>
      </c>
      <c r="G6701" s="9" t="n">
        <v>44060</v>
      </c>
      <c r="H6701" s="10" t="s">
        <v>36</v>
      </c>
      <c r="I6701" s="0" t="n">
        <v>3</v>
      </c>
      <c r="J6701" s="0" t="n">
        <v>36</v>
      </c>
      <c r="K6701" s="0" t="n">
        <v>268</v>
      </c>
      <c r="L6701" s="0" t="n">
        <v>27</v>
      </c>
      <c r="M6701" s="0" t="n">
        <v>6</v>
      </c>
      <c r="N6701" s="11" t="n">
        <v>0.075</v>
      </c>
      <c r="O6701" s="12" t="n">
        <v>1058.06</v>
      </c>
      <c r="P6701" s="12" t="n">
        <v>2519.2</v>
      </c>
      <c r="Q6701" s="12" t="n">
        <f aca="false">M6701*P6701*(1-N6701)</f>
        <v>13981.56</v>
      </c>
      <c r="R6701" s="12" t="n">
        <f aca="false">M6701*O6701</f>
        <v>6348.36</v>
      </c>
      <c r="S6701" s="12" t="n">
        <f aca="false">Q6701-R6701</f>
        <v>7633.2</v>
      </c>
      <c r="T6701" s="11" t="n">
        <f aca="false">IFERROR(S6701/Q6701,0)</f>
        <v>0.545947662492597</v>
      </c>
      <c r="U6701" s="13" t="n">
        <f aca="false">F6701-E6701</f>
        <v>8</v>
      </c>
      <c r="V6701" s="13" t="n">
        <f aca="false">G6701-F6701</f>
        <v>8</v>
      </c>
      <c r="W6701" s="13" t="n">
        <f aca="false">G6701-E6701</f>
        <v>16</v>
      </c>
      <c r="X6701" s="10" t="n">
        <f aca="false">YEAR(E6701)</f>
        <v>2020</v>
      </c>
      <c r="Y6701" s="0" t="str">
        <f aca="false">TEXT(E6701,"yyyy-mm")</f>
        <v>2020-08</v>
      </c>
      <c r="Z6701" s="0" t="str">
        <f aca="false">"Q"&amp;ROUNDUP(MONTH(E6701)/3,0)&amp;"-"&amp;YEAR(E6701)</f>
        <v>Q3-2020</v>
      </c>
    </row>
    <row r="6702" customFormat="false" ht="14.25" hidden="false" customHeight="false" outlineLevel="0" collapsed="false">
      <c r="A6702" s="0" t="s">
        <v>6744</v>
      </c>
      <c r="B6702" s="0" t="s">
        <v>34</v>
      </c>
      <c r="C6702" s="0" t="s">
        <v>48</v>
      </c>
      <c r="D6702" s="9" t="n">
        <v>43900</v>
      </c>
      <c r="E6702" s="9" t="n">
        <v>44044</v>
      </c>
      <c r="F6702" s="9" t="n">
        <v>44053</v>
      </c>
      <c r="G6702" s="9" t="n">
        <v>44060</v>
      </c>
      <c r="H6702" s="10" t="s">
        <v>36</v>
      </c>
      <c r="I6702" s="0" t="n">
        <v>3</v>
      </c>
      <c r="J6702" s="0" t="n">
        <v>14</v>
      </c>
      <c r="K6702" s="0" t="n">
        <v>35</v>
      </c>
      <c r="L6702" s="0" t="n">
        <v>31</v>
      </c>
      <c r="M6702" s="0" t="n">
        <v>4</v>
      </c>
      <c r="N6702" s="11" t="n">
        <v>0.15</v>
      </c>
      <c r="O6702" s="12" t="n">
        <v>621.76</v>
      </c>
      <c r="P6702" s="12" t="n">
        <v>1072</v>
      </c>
      <c r="Q6702" s="12" t="n">
        <f aca="false">M6702*P6702*(1-N6702)</f>
        <v>3644.8</v>
      </c>
      <c r="R6702" s="12" t="n">
        <f aca="false">M6702*O6702</f>
        <v>2487.04</v>
      </c>
      <c r="S6702" s="12" t="n">
        <f aca="false">Q6702-R6702</f>
        <v>1157.76</v>
      </c>
      <c r="T6702" s="11" t="n">
        <f aca="false">IFERROR(S6702/Q6702,0)</f>
        <v>0.317647058823529</v>
      </c>
      <c r="U6702" s="13" t="n">
        <f aca="false">F6702-E6702</f>
        <v>9</v>
      </c>
      <c r="V6702" s="13" t="n">
        <f aca="false">G6702-F6702</f>
        <v>7</v>
      </c>
      <c r="W6702" s="13" t="n">
        <f aca="false">G6702-E6702</f>
        <v>16</v>
      </c>
      <c r="X6702" s="10" t="n">
        <f aca="false">YEAR(E6702)</f>
        <v>2020</v>
      </c>
      <c r="Y6702" s="0" t="str">
        <f aca="false">TEXT(E6702,"yyyy-mm")</f>
        <v>2020-08</v>
      </c>
      <c r="Z6702" s="0" t="str">
        <f aca="false">"Q"&amp;ROUNDUP(MONTH(E6702)/3,0)&amp;"-"&amp;YEAR(E6702)</f>
        <v>Q3-2020</v>
      </c>
    </row>
    <row r="6703" customFormat="false" ht="14.25" hidden="false" customHeight="false" outlineLevel="0" collapsed="false">
      <c r="A6703" s="0" t="s">
        <v>6745</v>
      </c>
      <c r="B6703" s="0" t="s">
        <v>41</v>
      </c>
      <c r="C6703" s="0" t="s">
        <v>35</v>
      </c>
      <c r="D6703" s="9" t="n">
        <v>43900</v>
      </c>
      <c r="E6703" s="9" t="n">
        <v>44044</v>
      </c>
      <c r="F6703" s="9" t="n">
        <v>44072</v>
      </c>
      <c r="G6703" s="9" t="n">
        <v>44073</v>
      </c>
      <c r="H6703" s="10" t="s">
        <v>36</v>
      </c>
      <c r="I6703" s="0" t="n">
        <v>22</v>
      </c>
      <c r="J6703" s="0" t="n">
        <v>19</v>
      </c>
      <c r="K6703" s="0" t="n">
        <v>210</v>
      </c>
      <c r="L6703" s="0" t="n">
        <v>8</v>
      </c>
      <c r="M6703" s="0" t="n">
        <v>4</v>
      </c>
      <c r="N6703" s="11" t="n">
        <v>0.3</v>
      </c>
      <c r="O6703" s="12" t="n">
        <v>895.05</v>
      </c>
      <c r="P6703" s="12" t="n">
        <v>1226.1</v>
      </c>
      <c r="Q6703" s="12" t="n">
        <f aca="false">M6703*P6703*(1-N6703)</f>
        <v>3433.08</v>
      </c>
      <c r="R6703" s="12" t="n">
        <f aca="false">M6703*O6703</f>
        <v>3580.2</v>
      </c>
      <c r="S6703" s="12" t="n">
        <f aca="false">Q6703-R6703</f>
        <v>-147.12</v>
      </c>
      <c r="T6703" s="11" t="n">
        <f aca="false">IFERROR(S6703/Q6703,0)</f>
        <v>-0.0428536474535986</v>
      </c>
      <c r="U6703" s="13" t="n">
        <f aca="false">F6703-E6703</f>
        <v>28</v>
      </c>
      <c r="V6703" s="13" t="n">
        <f aca="false">G6703-F6703</f>
        <v>1</v>
      </c>
      <c r="W6703" s="13" t="n">
        <f aca="false">G6703-E6703</f>
        <v>29</v>
      </c>
      <c r="X6703" s="10" t="n">
        <f aca="false">YEAR(E6703)</f>
        <v>2020</v>
      </c>
      <c r="Y6703" s="0" t="str">
        <f aca="false">TEXT(E6703,"yyyy-mm")</f>
        <v>2020-08</v>
      </c>
      <c r="Z6703" s="0" t="str">
        <f aca="false">"Q"&amp;ROUNDUP(MONTH(E6703)/3,0)&amp;"-"&amp;YEAR(E6703)</f>
        <v>Q3-2020</v>
      </c>
    </row>
    <row r="6704" customFormat="false" ht="14.25" hidden="false" customHeight="false" outlineLevel="0" collapsed="false">
      <c r="A6704" s="0" t="s">
        <v>6746</v>
      </c>
      <c r="B6704" s="0" t="s">
        <v>38</v>
      </c>
      <c r="C6704" s="0" t="s">
        <v>35</v>
      </c>
      <c r="D6704" s="9" t="n">
        <v>44000</v>
      </c>
      <c r="E6704" s="9" t="n">
        <v>44044</v>
      </c>
      <c r="F6704" s="9" t="n">
        <v>44071</v>
      </c>
      <c r="G6704" s="9" t="n">
        <v>44076</v>
      </c>
      <c r="H6704" s="10" t="s">
        <v>36</v>
      </c>
      <c r="I6704" s="0" t="n">
        <v>20</v>
      </c>
      <c r="J6704" s="0" t="n">
        <v>24</v>
      </c>
      <c r="K6704" s="0" t="n">
        <v>219</v>
      </c>
      <c r="L6704" s="0" t="n">
        <v>35</v>
      </c>
      <c r="M6704" s="0" t="n">
        <v>3</v>
      </c>
      <c r="N6704" s="11" t="n">
        <v>0.2</v>
      </c>
      <c r="O6704" s="12" t="n">
        <v>835.49</v>
      </c>
      <c r="P6704" s="12" t="n">
        <v>1943</v>
      </c>
      <c r="Q6704" s="12" t="n">
        <f aca="false">M6704*P6704*(1-N6704)</f>
        <v>4663.2</v>
      </c>
      <c r="R6704" s="12" t="n">
        <f aca="false">M6704*O6704</f>
        <v>2506.47</v>
      </c>
      <c r="S6704" s="12" t="n">
        <f aca="false">Q6704-R6704</f>
        <v>2156.73</v>
      </c>
      <c r="T6704" s="11" t="n">
        <f aca="false">IFERROR(S6704/Q6704,0)</f>
        <v>0.4625</v>
      </c>
      <c r="U6704" s="13" t="n">
        <f aca="false">F6704-E6704</f>
        <v>27</v>
      </c>
      <c r="V6704" s="13" t="n">
        <f aca="false">G6704-F6704</f>
        <v>5</v>
      </c>
      <c r="W6704" s="13" t="n">
        <f aca="false">G6704-E6704</f>
        <v>32</v>
      </c>
      <c r="X6704" s="10" t="n">
        <f aca="false">YEAR(E6704)</f>
        <v>2020</v>
      </c>
      <c r="Y6704" s="0" t="str">
        <f aca="false">TEXT(E6704,"yyyy-mm")</f>
        <v>2020-08</v>
      </c>
      <c r="Z6704" s="0" t="str">
        <f aca="false">"Q"&amp;ROUNDUP(MONTH(E6704)/3,0)&amp;"-"&amp;YEAR(E6704)</f>
        <v>Q3-2020</v>
      </c>
    </row>
    <row r="6705" customFormat="false" ht="14.25" hidden="false" customHeight="false" outlineLevel="0" collapsed="false">
      <c r="A6705" s="0" t="s">
        <v>6747</v>
      </c>
      <c r="B6705" s="0" t="s">
        <v>34</v>
      </c>
      <c r="C6705" s="0" t="s">
        <v>35</v>
      </c>
      <c r="D6705" s="9" t="n">
        <v>44000</v>
      </c>
      <c r="E6705" s="9" t="n">
        <v>44045</v>
      </c>
      <c r="F6705" s="9" t="n">
        <v>44060</v>
      </c>
      <c r="G6705" s="9" t="n">
        <v>44069</v>
      </c>
      <c r="H6705" s="10" t="s">
        <v>36</v>
      </c>
      <c r="I6705" s="0" t="n">
        <v>5</v>
      </c>
      <c r="J6705" s="0" t="n">
        <v>41</v>
      </c>
      <c r="K6705" s="0" t="n">
        <v>221</v>
      </c>
      <c r="L6705" s="0" t="n">
        <v>20</v>
      </c>
      <c r="M6705" s="0" t="n">
        <v>3</v>
      </c>
      <c r="N6705" s="11" t="n">
        <v>0.05</v>
      </c>
      <c r="O6705" s="12" t="n">
        <v>1234.94</v>
      </c>
      <c r="P6705" s="12" t="n">
        <v>1715.2</v>
      </c>
      <c r="Q6705" s="12" t="n">
        <f aca="false">M6705*P6705*(1-N6705)</f>
        <v>4888.32</v>
      </c>
      <c r="R6705" s="12" t="n">
        <f aca="false">M6705*O6705</f>
        <v>3704.82</v>
      </c>
      <c r="S6705" s="12" t="n">
        <f aca="false">Q6705-R6705</f>
        <v>1183.5</v>
      </c>
      <c r="T6705" s="11" t="n">
        <f aca="false">IFERROR(S6705/Q6705,0)</f>
        <v>0.242107717989002</v>
      </c>
      <c r="U6705" s="13" t="n">
        <f aca="false">F6705-E6705</f>
        <v>15</v>
      </c>
      <c r="V6705" s="13" t="n">
        <f aca="false">G6705-F6705</f>
        <v>9</v>
      </c>
      <c r="W6705" s="13" t="n">
        <f aca="false">G6705-E6705</f>
        <v>24</v>
      </c>
      <c r="X6705" s="10" t="n">
        <f aca="false">YEAR(E6705)</f>
        <v>2020</v>
      </c>
      <c r="Y6705" s="0" t="str">
        <f aca="false">TEXT(E6705,"yyyy-mm")</f>
        <v>2020-08</v>
      </c>
      <c r="Z6705" s="0" t="str">
        <f aca="false">"Q"&amp;ROUNDUP(MONTH(E6705)/3,0)&amp;"-"&amp;YEAR(E6705)</f>
        <v>Q3-2020</v>
      </c>
    </row>
    <row r="6706" customFormat="false" ht="14.25" hidden="false" customHeight="false" outlineLevel="0" collapsed="false">
      <c r="A6706" s="0" t="s">
        <v>6748</v>
      </c>
      <c r="B6706" s="0" t="s">
        <v>38</v>
      </c>
      <c r="C6706" s="0" t="s">
        <v>48</v>
      </c>
      <c r="D6706" s="9" t="n">
        <v>43900</v>
      </c>
      <c r="E6706" s="9" t="n">
        <v>44045</v>
      </c>
      <c r="F6706" s="9" t="n">
        <v>44064</v>
      </c>
      <c r="G6706" s="9" t="n">
        <v>44068</v>
      </c>
      <c r="H6706" s="10" t="s">
        <v>36</v>
      </c>
      <c r="I6706" s="0" t="n">
        <v>15</v>
      </c>
      <c r="J6706" s="0" t="n">
        <v>48</v>
      </c>
      <c r="K6706" s="0" t="n">
        <v>13</v>
      </c>
      <c r="L6706" s="0" t="n">
        <v>11</v>
      </c>
      <c r="M6706" s="0" t="n">
        <v>3</v>
      </c>
      <c r="N6706" s="11" t="n">
        <v>0.05</v>
      </c>
      <c r="O6706" s="12" t="n">
        <v>1765.05</v>
      </c>
      <c r="P6706" s="12" t="n">
        <v>2385.2</v>
      </c>
      <c r="Q6706" s="12" t="n">
        <f aca="false">M6706*P6706*(1-N6706)</f>
        <v>6797.82</v>
      </c>
      <c r="R6706" s="12" t="n">
        <f aca="false">M6706*O6706</f>
        <v>5295.15</v>
      </c>
      <c r="S6706" s="12" t="n">
        <f aca="false">Q6706-R6706</f>
        <v>1502.67</v>
      </c>
      <c r="T6706" s="11" t="n">
        <f aca="false">IFERROR(S6706/Q6706,0)</f>
        <v>0.221051748943043</v>
      </c>
      <c r="U6706" s="13" t="n">
        <f aca="false">F6706-E6706</f>
        <v>19</v>
      </c>
      <c r="V6706" s="13" t="n">
        <f aca="false">G6706-F6706</f>
        <v>4</v>
      </c>
      <c r="W6706" s="13" t="n">
        <f aca="false">G6706-E6706</f>
        <v>23</v>
      </c>
      <c r="X6706" s="10" t="n">
        <f aca="false">YEAR(E6706)</f>
        <v>2020</v>
      </c>
      <c r="Y6706" s="0" t="str">
        <f aca="false">TEXT(E6706,"yyyy-mm")</f>
        <v>2020-08</v>
      </c>
      <c r="Z6706" s="0" t="str">
        <f aca="false">"Q"&amp;ROUNDUP(MONTH(E6706)/3,0)&amp;"-"&amp;YEAR(E6706)</f>
        <v>Q3-2020</v>
      </c>
    </row>
    <row r="6707" customFormat="false" ht="14.25" hidden="false" customHeight="false" outlineLevel="0" collapsed="false">
      <c r="A6707" s="0" t="s">
        <v>6749</v>
      </c>
      <c r="B6707" s="0" t="s">
        <v>41</v>
      </c>
      <c r="C6707" s="0" t="s">
        <v>39</v>
      </c>
      <c r="D6707" s="9" t="n">
        <v>44000</v>
      </c>
      <c r="E6707" s="9" t="n">
        <v>44045</v>
      </c>
      <c r="F6707" s="9" t="n">
        <v>44048</v>
      </c>
      <c r="G6707" s="9" t="n">
        <v>44057</v>
      </c>
      <c r="H6707" s="10" t="s">
        <v>36</v>
      </c>
      <c r="I6707" s="0" t="n">
        <v>25</v>
      </c>
      <c r="J6707" s="0" t="n">
        <v>25</v>
      </c>
      <c r="K6707" s="0" t="n">
        <v>122</v>
      </c>
      <c r="L6707" s="0" t="n">
        <v>17</v>
      </c>
      <c r="M6707" s="0" t="n">
        <v>8</v>
      </c>
      <c r="N6707" s="11" t="n">
        <v>0.05</v>
      </c>
      <c r="O6707" s="12" t="n">
        <v>2903.45</v>
      </c>
      <c r="P6707" s="12" t="n">
        <v>6452.1</v>
      </c>
      <c r="Q6707" s="12" t="n">
        <f aca="false">M6707*P6707*(1-N6707)</f>
        <v>49035.96</v>
      </c>
      <c r="R6707" s="12" t="n">
        <f aca="false">M6707*O6707</f>
        <v>23227.6</v>
      </c>
      <c r="S6707" s="12" t="n">
        <f aca="false">Q6707-R6707</f>
        <v>25808.36</v>
      </c>
      <c r="T6707" s="11" t="n">
        <f aca="false">IFERROR(S6707/Q6707,0)</f>
        <v>0.526314973745798</v>
      </c>
      <c r="U6707" s="13" t="n">
        <f aca="false">F6707-E6707</f>
        <v>3</v>
      </c>
      <c r="V6707" s="13" t="n">
        <f aca="false">G6707-F6707</f>
        <v>9</v>
      </c>
      <c r="W6707" s="13" t="n">
        <f aca="false">G6707-E6707</f>
        <v>12</v>
      </c>
      <c r="X6707" s="10" t="n">
        <f aca="false">YEAR(E6707)</f>
        <v>2020</v>
      </c>
      <c r="Y6707" s="0" t="str">
        <f aca="false">TEXT(E6707,"yyyy-mm")</f>
        <v>2020-08</v>
      </c>
      <c r="Z6707" s="0" t="str">
        <f aca="false">"Q"&amp;ROUNDUP(MONTH(E6707)/3,0)&amp;"-"&amp;YEAR(E6707)</f>
        <v>Q3-2020</v>
      </c>
    </row>
    <row r="6708" customFormat="false" ht="14.25" hidden="false" customHeight="false" outlineLevel="0" collapsed="false">
      <c r="A6708" s="0" t="s">
        <v>6750</v>
      </c>
      <c r="B6708" s="0" t="s">
        <v>38</v>
      </c>
      <c r="C6708" s="0" t="s">
        <v>46</v>
      </c>
      <c r="D6708" s="9" t="n">
        <v>43900</v>
      </c>
      <c r="E6708" s="9" t="n">
        <v>44045</v>
      </c>
      <c r="F6708" s="9" t="n">
        <v>44069</v>
      </c>
      <c r="G6708" s="9" t="n">
        <v>44077</v>
      </c>
      <c r="H6708" s="10" t="s">
        <v>36</v>
      </c>
      <c r="I6708" s="0" t="n">
        <v>14</v>
      </c>
      <c r="J6708" s="0" t="n">
        <v>37</v>
      </c>
      <c r="K6708" s="0" t="n">
        <v>312</v>
      </c>
      <c r="L6708" s="0" t="n">
        <v>31</v>
      </c>
      <c r="M6708" s="0" t="n">
        <v>1</v>
      </c>
      <c r="N6708" s="11" t="n">
        <v>0.075</v>
      </c>
      <c r="O6708" s="12" t="n">
        <v>1343.08</v>
      </c>
      <c r="P6708" s="12" t="n">
        <v>1721.9</v>
      </c>
      <c r="Q6708" s="12" t="n">
        <f aca="false">M6708*P6708*(1-N6708)</f>
        <v>1592.7575</v>
      </c>
      <c r="R6708" s="12" t="n">
        <f aca="false">M6708*O6708</f>
        <v>1343.08</v>
      </c>
      <c r="S6708" s="12" t="n">
        <f aca="false">Q6708-R6708</f>
        <v>249.6775</v>
      </c>
      <c r="T6708" s="11" t="n">
        <f aca="false">IFERROR(S6708/Q6708,0)</f>
        <v>0.156758012440689</v>
      </c>
      <c r="U6708" s="13" t="n">
        <f aca="false">F6708-E6708</f>
        <v>24</v>
      </c>
      <c r="V6708" s="13" t="n">
        <f aca="false">G6708-F6708</f>
        <v>8</v>
      </c>
      <c r="W6708" s="13" t="n">
        <f aca="false">G6708-E6708</f>
        <v>32</v>
      </c>
      <c r="X6708" s="10" t="n">
        <f aca="false">YEAR(E6708)</f>
        <v>2020</v>
      </c>
      <c r="Y6708" s="0" t="str">
        <f aca="false">TEXT(E6708,"yyyy-mm")</f>
        <v>2020-08</v>
      </c>
      <c r="Z6708" s="0" t="str">
        <f aca="false">"Q"&amp;ROUNDUP(MONTH(E6708)/3,0)&amp;"-"&amp;YEAR(E6708)</f>
        <v>Q3-2020</v>
      </c>
    </row>
    <row r="6709" customFormat="false" ht="14.25" hidden="false" customHeight="false" outlineLevel="0" collapsed="false">
      <c r="A6709" s="0" t="s">
        <v>6751</v>
      </c>
      <c r="B6709" s="0" t="s">
        <v>41</v>
      </c>
      <c r="C6709" s="0" t="s">
        <v>39</v>
      </c>
      <c r="D6709" s="9" t="n">
        <v>43900</v>
      </c>
      <c r="E6709" s="9" t="n">
        <v>44045</v>
      </c>
      <c r="F6709" s="9" t="n">
        <v>44055</v>
      </c>
      <c r="G6709" s="9" t="n">
        <v>44060</v>
      </c>
      <c r="H6709" s="10" t="s">
        <v>36</v>
      </c>
      <c r="I6709" s="0" t="n">
        <v>25</v>
      </c>
      <c r="J6709" s="0" t="n">
        <v>20</v>
      </c>
      <c r="K6709" s="0" t="n">
        <v>184</v>
      </c>
      <c r="L6709" s="0" t="n">
        <v>23</v>
      </c>
      <c r="M6709" s="0" t="n">
        <v>4</v>
      </c>
      <c r="N6709" s="11" t="n">
        <v>0.05</v>
      </c>
      <c r="O6709" s="12" t="n">
        <v>2978.82</v>
      </c>
      <c r="P6709" s="12" t="n">
        <v>3819</v>
      </c>
      <c r="Q6709" s="12" t="n">
        <f aca="false">M6709*P6709*(1-N6709)</f>
        <v>14512.2</v>
      </c>
      <c r="R6709" s="12" t="n">
        <f aca="false">M6709*O6709</f>
        <v>11915.28</v>
      </c>
      <c r="S6709" s="12" t="n">
        <f aca="false">Q6709-R6709</f>
        <v>2596.92</v>
      </c>
      <c r="T6709" s="11" t="n">
        <f aca="false">IFERROR(S6709/Q6709,0)</f>
        <v>0.178947368421053</v>
      </c>
      <c r="U6709" s="13" t="n">
        <f aca="false">F6709-E6709</f>
        <v>10</v>
      </c>
      <c r="V6709" s="13" t="n">
        <f aca="false">G6709-F6709</f>
        <v>5</v>
      </c>
      <c r="W6709" s="13" t="n">
        <f aca="false">G6709-E6709</f>
        <v>15</v>
      </c>
      <c r="X6709" s="10" t="n">
        <f aca="false">YEAR(E6709)</f>
        <v>2020</v>
      </c>
      <c r="Y6709" s="0" t="str">
        <f aca="false">TEXT(E6709,"yyyy-mm")</f>
        <v>2020-08</v>
      </c>
      <c r="Z6709" s="0" t="str">
        <f aca="false">"Q"&amp;ROUNDUP(MONTH(E6709)/3,0)&amp;"-"&amp;YEAR(E6709)</f>
        <v>Q3-2020</v>
      </c>
    </row>
    <row r="6710" customFormat="false" ht="14.25" hidden="false" customHeight="false" outlineLevel="0" collapsed="false">
      <c r="A6710" s="0" t="s">
        <v>6752</v>
      </c>
      <c r="B6710" s="0" t="s">
        <v>38</v>
      </c>
      <c r="C6710" s="0" t="s">
        <v>35</v>
      </c>
      <c r="D6710" s="9" t="n">
        <v>43900</v>
      </c>
      <c r="E6710" s="9" t="n">
        <v>44045</v>
      </c>
      <c r="F6710" s="9" t="n">
        <v>44073</v>
      </c>
      <c r="G6710" s="9" t="n">
        <v>44075</v>
      </c>
      <c r="H6710" s="10" t="s">
        <v>36</v>
      </c>
      <c r="I6710" s="0" t="n">
        <v>14</v>
      </c>
      <c r="J6710" s="0" t="n">
        <v>17</v>
      </c>
      <c r="K6710" s="0" t="n">
        <v>220</v>
      </c>
      <c r="L6710" s="0" t="n">
        <v>38</v>
      </c>
      <c r="M6710" s="0" t="n">
        <v>3</v>
      </c>
      <c r="N6710" s="11" t="n">
        <v>0.075</v>
      </c>
      <c r="O6710" s="12" t="n">
        <v>116.58</v>
      </c>
      <c r="P6710" s="12" t="n">
        <v>201</v>
      </c>
      <c r="Q6710" s="12" t="n">
        <f aca="false">M6710*P6710*(1-N6710)</f>
        <v>557.775</v>
      </c>
      <c r="R6710" s="12" t="n">
        <f aca="false">M6710*O6710</f>
        <v>349.74</v>
      </c>
      <c r="S6710" s="12" t="n">
        <f aca="false">Q6710-R6710</f>
        <v>208.035</v>
      </c>
      <c r="T6710" s="11" t="n">
        <f aca="false">IFERROR(S6710/Q6710,0)</f>
        <v>0.372972972972973</v>
      </c>
      <c r="U6710" s="13" t="n">
        <f aca="false">F6710-E6710</f>
        <v>28</v>
      </c>
      <c r="V6710" s="13" t="n">
        <f aca="false">G6710-F6710</f>
        <v>2</v>
      </c>
      <c r="W6710" s="13" t="n">
        <f aca="false">G6710-E6710</f>
        <v>30</v>
      </c>
      <c r="X6710" s="10" t="n">
        <f aca="false">YEAR(E6710)</f>
        <v>2020</v>
      </c>
      <c r="Y6710" s="0" t="str">
        <f aca="false">TEXT(E6710,"yyyy-mm")</f>
        <v>2020-08</v>
      </c>
      <c r="Z6710" s="0" t="str">
        <f aca="false">"Q"&amp;ROUNDUP(MONTH(E6710)/3,0)&amp;"-"&amp;YEAR(E6710)</f>
        <v>Q3-2020</v>
      </c>
    </row>
    <row r="6711" customFormat="false" ht="14.25" hidden="false" customHeight="false" outlineLevel="0" collapsed="false">
      <c r="A6711" s="0" t="s">
        <v>6753</v>
      </c>
      <c r="B6711" s="0" t="s">
        <v>34</v>
      </c>
      <c r="C6711" s="0" t="s">
        <v>48</v>
      </c>
      <c r="D6711" s="9" t="n">
        <v>44000</v>
      </c>
      <c r="E6711" s="9" t="n">
        <v>44045</v>
      </c>
      <c r="F6711" s="9" t="n">
        <v>44061</v>
      </c>
      <c r="G6711" s="9" t="n">
        <v>44069</v>
      </c>
      <c r="H6711" s="10" t="s">
        <v>36</v>
      </c>
      <c r="I6711" s="0" t="n">
        <v>1</v>
      </c>
      <c r="J6711" s="0" t="n">
        <v>11</v>
      </c>
      <c r="K6711" s="0" t="n">
        <v>32</v>
      </c>
      <c r="L6711" s="0" t="n">
        <v>23</v>
      </c>
      <c r="M6711" s="0" t="n">
        <v>8</v>
      </c>
      <c r="N6711" s="11" t="n">
        <v>0.2</v>
      </c>
      <c r="O6711" s="12" t="n">
        <v>2463.26</v>
      </c>
      <c r="P6711" s="12" t="n">
        <v>5473.9</v>
      </c>
      <c r="Q6711" s="12" t="n">
        <f aca="false">M6711*P6711*(1-N6711)</f>
        <v>35032.96</v>
      </c>
      <c r="R6711" s="12" t="n">
        <f aca="false">M6711*O6711</f>
        <v>19706.08</v>
      </c>
      <c r="S6711" s="12" t="n">
        <f aca="false">Q6711-R6711</f>
        <v>15326.88</v>
      </c>
      <c r="T6711" s="11" t="n">
        <f aca="false">IFERROR(S6711/Q6711,0)</f>
        <v>0.437498858218089</v>
      </c>
      <c r="U6711" s="13" t="n">
        <f aca="false">F6711-E6711</f>
        <v>16</v>
      </c>
      <c r="V6711" s="13" t="n">
        <f aca="false">G6711-F6711</f>
        <v>8</v>
      </c>
      <c r="W6711" s="13" t="n">
        <f aca="false">G6711-E6711</f>
        <v>24</v>
      </c>
      <c r="X6711" s="10" t="n">
        <f aca="false">YEAR(E6711)</f>
        <v>2020</v>
      </c>
      <c r="Y6711" s="0" t="str">
        <f aca="false">TEXT(E6711,"yyyy-mm")</f>
        <v>2020-08</v>
      </c>
      <c r="Z6711" s="0" t="str">
        <f aca="false">"Q"&amp;ROUNDUP(MONTH(E6711)/3,0)&amp;"-"&amp;YEAR(E6711)</f>
        <v>Q3-2020</v>
      </c>
    </row>
    <row r="6712" customFormat="false" ht="14.25" hidden="false" customHeight="false" outlineLevel="0" collapsed="false">
      <c r="A6712" s="0" t="s">
        <v>6754</v>
      </c>
      <c r="B6712" s="0" t="s">
        <v>34</v>
      </c>
      <c r="C6712" s="0" t="s">
        <v>39</v>
      </c>
      <c r="D6712" s="9" t="n">
        <v>44000</v>
      </c>
      <c r="E6712" s="9" t="n">
        <v>44046</v>
      </c>
      <c r="F6712" s="9" t="n">
        <v>44055</v>
      </c>
      <c r="G6712" s="9" t="n">
        <v>44063</v>
      </c>
      <c r="H6712" s="10" t="s">
        <v>36</v>
      </c>
      <c r="I6712" s="0" t="n">
        <v>10</v>
      </c>
      <c r="J6712" s="0" t="n">
        <v>12</v>
      </c>
      <c r="K6712" s="0" t="n">
        <v>176</v>
      </c>
      <c r="L6712" s="0" t="n">
        <v>47</v>
      </c>
      <c r="M6712" s="0" t="n">
        <v>2</v>
      </c>
      <c r="N6712" s="11" t="n">
        <v>0.1</v>
      </c>
      <c r="O6712" s="12" t="n">
        <v>1784.48</v>
      </c>
      <c r="P6712" s="12" t="n">
        <v>3879.3</v>
      </c>
      <c r="Q6712" s="12" t="n">
        <f aca="false">M6712*P6712*(1-N6712)</f>
        <v>6982.74</v>
      </c>
      <c r="R6712" s="12" t="n">
        <f aca="false">M6712*O6712</f>
        <v>3568.96</v>
      </c>
      <c r="S6712" s="12" t="n">
        <f aca="false">Q6712-R6712</f>
        <v>3413.78</v>
      </c>
      <c r="T6712" s="11" t="n">
        <f aca="false">IFERROR(S6712/Q6712,0)</f>
        <v>0.488888316047855</v>
      </c>
      <c r="U6712" s="13" t="n">
        <f aca="false">F6712-E6712</f>
        <v>9</v>
      </c>
      <c r="V6712" s="13" t="n">
        <f aca="false">G6712-F6712</f>
        <v>8</v>
      </c>
      <c r="W6712" s="13" t="n">
        <f aca="false">G6712-E6712</f>
        <v>17</v>
      </c>
      <c r="X6712" s="10" t="n">
        <f aca="false">YEAR(E6712)</f>
        <v>2020</v>
      </c>
      <c r="Y6712" s="0" t="str">
        <f aca="false">TEXT(E6712,"yyyy-mm")</f>
        <v>2020-08</v>
      </c>
      <c r="Z6712" s="0" t="str">
        <f aca="false">"Q"&amp;ROUNDUP(MONTH(E6712)/3,0)&amp;"-"&amp;YEAR(E6712)</f>
        <v>Q3-2020</v>
      </c>
    </row>
    <row r="6713" customFormat="false" ht="14.25" hidden="false" customHeight="false" outlineLevel="0" collapsed="false">
      <c r="A6713" s="0" t="s">
        <v>6755</v>
      </c>
      <c r="B6713" s="0" t="s">
        <v>38</v>
      </c>
      <c r="C6713" s="0" t="s">
        <v>79</v>
      </c>
      <c r="D6713" s="9" t="n">
        <v>44000</v>
      </c>
      <c r="E6713" s="9" t="n">
        <v>44046</v>
      </c>
      <c r="F6713" s="9" t="n">
        <v>44066</v>
      </c>
      <c r="G6713" s="9" t="n">
        <v>44076</v>
      </c>
      <c r="H6713" s="10" t="s">
        <v>36</v>
      </c>
      <c r="I6713" s="0" t="n">
        <v>17</v>
      </c>
      <c r="J6713" s="0" t="n">
        <v>14</v>
      </c>
      <c r="K6713" s="0" t="n">
        <v>70</v>
      </c>
      <c r="L6713" s="0" t="n">
        <v>28</v>
      </c>
      <c r="M6713" s="0" t="n">
        <v>3</v>
      </c>
      <c r="N6713" s="11" t="n">
        <v>0.05</v>
      </c>
      <c r="O6713" s="12" t="n">
        <v>3132.12</v>
      </c>
      <c r="P6713" s="12" t="n">
        <v>6023.3</v>
      </c>
      <c r="Q6713" s="12" t="n">
        <f aca="false">M6713*P6713*(1-N6713)</f>
        <v>17166.405</v>
      </c>
      <c r="R6713" s="12" t="n">
        <f aca="false">M6713*O6713</f>
        <v>9396.36</v>
      </c>
      <c r="S6713" s="12" t="n">
        <f aca="false">Q6713-R6713</f>
        <v>7770.045</v>
      </c>
      <c r="T6713" s="11" t="n">
        <f aca="false">IFERROR(S6713/Q6713,0)</f>
        <v>0.452630879907587</v>
      </c>
      <c r="U6713" s="13" t="n">
        <f aca="false">F6713-E6713</f>
        <v>20</v>
      </c>
      <c r="V6713" s="13" t="n">
        <f aca="false">G6713-F6713</f>
        <v>10</v>
      </c>
      <c r="W6713" s="13" t="n">
        <f aca="false">G6713-E6713</f>
        <v>30</v>
      </c>
      <c r="X6713" s="10" t="n">
        <f aca="false">YEAR(E6713)</f>
        <v>2020</v>
      </c>
      <c r="Y6713" s="0" t="str">
        <f aca="false">TEXT(E6713,"yyyy-mm")</f>
        <v>2020-08</v>
      </c>
      <c r="Z6713" s="0" t="str">
        <f aca="false">"Q"&amp;ROUNDUP(MONTH(E6713)/3,0)&amp;"-"&amp;YEAR(E6713)</f>
        <v>Q3-2020</v>
      </c>
    </row>
    <row r="6714" customFormat="false" ht="14.25" hidden="false" customHeight="false" outlineLevel="0" collapsed="false">
      <c r="A6714" s="0" t="s">
        <v>6756</v>
      </c>
      <c r="B6714" s="0" t="s">
        <v>38</v>
      </c>
      <c r="C6714" s="0" t="s">
        <v>48</v>
      </c>
      <c r="D6714" s="9" t="n">
        <v>43900</v>
      </c>
      <c r="E6714" s="9" t="n">
        <v>44046</v>
      </c>
      <c r="F6714" s="9" t="n">
        <v>44071</v>
      </c>
      <c r="G6714" s="9" t="n">
        <v>44073</v>
      </c>
      <c r="H6714" s="10" t="s">
        <v>36</v>
      </c>
      <c r="I6714" s="0" t="n">
        <v>20</v>
      </c>
      <c r="J6714" s="0" t="n">
        <v>2</v>
      </c>
      <c r="K6714" s="0" t="n">
        <v>27</v>
      </c>
      <c r="L6714" s="0" t="n">
        <v>15</v>
      </c>
      <c r="M6714" s="0" t="n">
        <v>5</v>
      </c>
      <c r="N6714" s="11" t="n">
        <v>0.1</v>
      </c>
      <c r="O6714" s="12" t="n">
        <v>2929.58</v>
      </c>
      <c r="P6714" s="12" t="n">
        <v>5326.5</v>
      </c>
      <c r="Q6714" s="12" t="n">
        <f aca="false">M6714*P6714*(1-N6714)</f>
        <v>23969.25</v>
      </c>
      <c r="R6714" s="12" t="n">
        <f aca="false">M6714*O6714</f>
        <v>14647.9</v>
      </c>
      <c r="S6714" s="12" t="n">
        <f aca="false">Q6714-R6714</f>
        <v>9321.35</v>
      </c>
      <c r="T6714" s="11" t="n">
        <f aca="false">IFERROR(S6714/Q6714,0)</f>
        <v>0.388887845885875</v>
      </c>
      <c r="U6714" s="13" t="n">
        <f aca="false">F6714-E6714</f>
        <v>25</v>
      </c>
      <c r="V6714" s="13" t="n">
        <f aca="false">G6714-F6714</f>
        <v>2</v>
      </c>
      <c r="W6714" s="13" t="n">
        <f aca="false">G6714-E6714</f>
        <v>27</v>
      </c>
      <c r="X6714" s="10" t="n">
        <f aca="false">YEAR(E6714)</f>
        <v>2020</v>
      </c>
      <c r="Y6714" s="0" t="str">
        <f aca="false">TEXT(E6714,"yyyy-mm")</f>
        <v>2020-08</v>
      </c>
      <c r="Z6714" s="0" t="str">
        <f aca="false">"Q"&amp;ROUNDUP(MONTH(E6714)/3,0)&amp;"-"&amp;YEAR(E6714)</f>
        <v>Q3-2020</v>
      </c>
    </row>
    <row r="6715" customFormat="false" ht="14.25" hidden="false" customHeight="false" outlineLevel="0" collapsed="false">
      <c r="A6715" s="0" t="s">
        <v>6757</v>
      </c>
      <c r="B6715" s="0" t="s">
        <v>38</v>
      </c>
      <c r="C6715" s="0" t="s">
        <v>39</v>
      </c>
      <c r="D6715" s="9" t="n">
        <v>44000</v>
      </c>
      <c r="E6715" s="9" t="n">
        <v>44046</v>
      </c>
      <c r="F6715" s="9" t="n">
        <v>44072</v>
      </c>
      <c r="G6715" s="9" t="n">
        <v>44073</v>
      </c>
      <c r="H6715" s="10" t="s">
        <v>36</v>
      </c>
      <c r="I6715" s="0" t="n">
        <v>15</v>
      </c>
      <c r="J6715" s="0" t="n">
        <v>26</v>
      </c>
      <c r="K6715" s="0" t="n">
        <v>115</v>
      </c>
      <c r="L6715" s="0" t="n">
        <v>38</v>
      </c>
      <c r="M6715" s="0" t="n">
        <v>4</v>
      </c>
      <c r="N6715" s="11" t="n">
        <v>0.1</v>
      </c>
      <c r="O6715" s="12" t="n">
        <v>155.71</v>
      </c>
      <c r="P6715" s="12" t="n">
        <v>187.6</v>
      </c>
      <c r="Q6715" s="12" t="n">
        <f aca="false">M6715*P6715*(1-N6715)</f>
        <v>675.36</v>
      </c>
      <c r="R6715" s="12" t="n">
        <f aca="false">M6715*O6715</f>
        <v>622.84</v>
      </c>
      <c r="S6715" s="12" t="n">
        <f aca="false">Q6715-R6715</f>
        <v>52.52</v>
      </c>
      <c r="T6715" s="11" t="n">
        <f aca="false">IFERROR(S6715/Q6715,0)</f>
        <v>0.0777659322435442</v>
      </c>
      <c r="U6715" s="13" t="n">
        <f aca="false">F6715-E6715</f>
        <v>26</v>
      </c>
      <c r="V6715" s="13" t="n">
        <f aca="false">G6715-F6715</f>
        <v>1</v>
      </c>
      <c r="W6715" s="13" t="n">
        <f aca="false">G6715-E6715</f>
        <v>27</v>
      </c>
      <c r="X6715" s="10" t="n">
        <f aca="false">YEAR(E6715)</f>
        <v>2020</v>
      </c>
      <c r="Y6715" s="0" t="str">
        <f aca="false">TEXT(E6715,"yyyy-mm")</f>
        <v>2020-08</v>
      </c>
      <c r="Z6715" s="0" t="str">
        <f aca="false">"Q"&amp;ROUNDUP(MONTH(E6715)/3,0)&amp;"-"&amp;YEAR(E6715)</f>
        <v>Q3-2020</v>
      </c>
    </row>
    <row r="6716" customFormat="false" ht="14.25" hidden="false" customHeight="false" outlineLevel="0" collapsed="false">
      <c r="A6716" s="0" t="s">
        <v>6758</v>
      </c>
      <c r="B6716" s="0" t="s">
        <v>41</v>
      </c>
      <c r="C6716" s="0" t="s">
        <v>48</v>
      </c>
      <c r="D6716" s="9" t="n">
        <v>43900</v>
      </c>
      <c r="E6716" s="9" t="n">
        <v>44046</v>
      </c>
      <c r="F6716" s="9" t="n">
        <v>44065</v>
      </c>
      <c r="G6716" s="9" t="n">
        <v>44075</v>
      </c>
      <c r="H6716" s="10" t="s">
        <v>36</v>
      </c>
      <c r="I6716" s="0" t="n">
        <v>23</v>
      </c>
      <c r="J6716" s="0" t="n">
        <v>29</v>
      </c>
      <c r="K6716" s="0" t="n">
        <v>42</v>
      </c>
      <c r="L6716" s="0" t="n">
        <v>35</v>
      </c>
      <c r="M6716" s="0" t="n">
        <v>6</v>
      </c>
      <c r="N6716" s="11" t="n">
        <v>0.05</v>
      </c>
      <c r="O6716" s="12" t="n">
        <v>1600.97</v>
      </c>
      <c r="P6716" s="12" t="n">
        <v>3557.7</v>
      </c>
      <c r="Q6716" s="12" t="n">
        <f aca="false">M6716*P6716*(1-N6716)</f>
        <v>20278.89</v>
      </c>
      <c r="R6716" s="12" t="n">
        <f aca="false">M6716*O6716</f>
        <v>9605.82</v>
      </c>
      <c r="S6716" s="12" t="n">
        <f aca="false">Q6716-R6716</f>
        <v>10673.07</v>
      </c>
      <c r="T6716" s="11" t="n">
        <f aca="false">IFERROR(S6716/Q6716,0)</f>
        <v>0.526314310102772</v>
      </c>
      <c r="U6716" s="13" t="n">
        <f aca="false">F6716-E6716</f>
        <v>19</v>
      </c>
      <c r="V6716" s="13" t="n">
        <f aca="false">G6716-F6716</f>
        <v>10</v>
      </c>
      <c r="W6716" s="13" t="n">
        <f aca="false">G6716-E6716</f>
        <v>29</v>
      </c>
      <c r="X6716" s="10" t="n">
        <f aca="false">YEAR(E6716)</f>
        <v>2020</v>
      </c>
      <c r="Y6716" s="0" t="str">
        <f aca="false">TEXT(E6716,"yyyy-mm")</f>
        <v>2020-08</v>
      </c>
      <c r="Z6716" s="0" t="str">
        <f aca="false">"Q"&amp;ROUNDUP(MONTH(E6716)/3,0)&amp;"-"&amp;YEAR(E6716)</f>
        <v>Q3-2020</v>
      </c>
    </row>
    <row r="6717" customFormat="false" ht="14.25" hidden="false" customHeight="false" outlineLevel="0" collapsed="false">
      <c r="A6717" s="0" t="s">
        <v>6759</v>
      </c>
      <c r="B6717" s="0" t="s">
        <v>41</v>
      </c>
      <c r="C6717" s="0" t="s">
        <v>35</v>
      </c>
      <c r="D6717" s="9" t="n">
        <v>44000</v>
      </c>
      <c r="E6717" s="9" t="n">
        <v>44046</v>
      </c>
      <c r="F6717" s="9" t="n">
        <v>44066</v>
      </c>
      <c r="G6717" s="9" t="n">
        <v>44074</v>
      </c>
      <c r="H6717" s="10" t="s">
        <v>36</v>
      </c>
      <c r="I6717" s="0" t="n">
        <v>23</v>
      </c>
      <c r="J6717" s="0" t="n">
        <v>42</v>
      </c>
      <c r="K6717" s="0" t="n">
        <v>213</v>
      </c>
      <c r="L6717" s="0" t="n">
        <v>18</v>
      </c>
      <c r="M6717" s="0" t="n">
        <v>7</v>
      </c>
      <c r="N6717" s="11" t="n">
        <v>0.05</v>
      </c>
      <c r="O6717" s="12" t="n">
        <v>125.42</v>
      </c>
      <c r="P6717" s="12" t="n">
        <v>261.3</v>
      </c>
      <c r="Q6717" s="12" t="n">
        <f aca="false">M6717*P6717*(1-N6717)</f>
        <v>1737.645</v>
      </c>
      <c r="R6717" s="12" t="n">
        <f aca="false">M6717*O6717</f>
        <v>877.94</v>
      </c>
      <c r="S6717" s="12" t="n">
        <f aca="false">Q6717-R6717</f>
        <v>859.705</v>
      </c>
      <c r="T6717" s="11" t="n">
        <f aca="false">IFERROR(S6717/Q6717,0)</f>
        <v>0.494752955868431</v>
      </c>
      <c r="U6717" s="13" t="n">
        <f aca="false">F6717-E6717</f>
        <v>20</v>
      </c>
      <c r="V6717" s="13" t="n">
        <f aca="false">G6717-F6717</f>
        <v>8</v>
      </c>
      <c r="W6717" s="13" t="n">
        <f aca="false">G6717-E6717</f>
        <v>28</v>
      </c>
      <c r="X6717" s="10" t="n">
        <f aca="false">YEAR(E6717)</f>
        <v>2020</v>
      </c>
      <c r="Y6717" s="0" t="str">
        <f aca="false">TEXT(E6717,"yyyy-mm")</f>
        <v>2020-08</v>
      </c>
      <c r="Z6717" s="0" t="str">
        <f aca="false">"Q"&amp;ROUNDUP(MONTH(E6717)/3,0)&amp;"-"&amp;YEAR(E6717)</f>
        <v>Q3-2020</v>
      </c>
    </row>
    <row r="6718" customFormat="false" ht="14.25" hidden="false" customHeight="false" outlineLevel="0" collapsed="false">
      <c r="A6718" s="0" t="s">
        <v>6760</v>
      </c>
      <c r="B6718" s="0" t="s">
        <v>38</v>
      </c>
      <c r="C6718" s="0" t="s">
        <v>39</v>
      </c>
      <c r="D6718" s="9" t="n">
        <v>43900</v>
      </c>
      <c r="E6718" s="9" t="n">
        <v>44046</v>
      </c>
      <c r="F6718" s="9" t="n">
        <v>44068</v>
      </c>
      <c r="G6718" s="9" t="n">
        <v>44075</v>
      </c>
      <c r="H6718" s="10" t="s">
        <v>36</v>
      </c>
      <c r="I6718" s="0" t="n">
        <v>16</v>
      </c>
      <c r="J6718" s="0" t="n">
        <v>46</v>
      </c>
      <c r="K6718" s="0" t="n">
        <v>99</v>
      </c>
      <c r="L6718" s="0" t="n">
        <v>3</v>
      </c>
      <c r="M6718" s="0" t="n">
        <v>3</v>
      </c>
      <c r="N6718" s="11" t="n">
        <v>0.05</v>
      </c>
      <c r="O6718" s="12" t="n">
        <v>2839.46</v>
      </c>
      <c r="P6718" s="12" t="n">
        <v>5460.5</v>
      </c>
      <c r="Q6718" s="12" t="n">
        <f aca="false">M6718*P6718*(1-N6718)</f>
        <v>15562.425</v>
      </c>
      <c r="R6718" s="12" t="n">
        <f aca="false">M6718*O6718</f>
        <v>8518.38</v>
      </c>
      <c r="S6718" s="12" t="n">
        <f aca="false">Q6718-R6718</f>
        <v>7044.045</v>
      </c>
      <c r="T6718" s="11" t="n">
        <f aca="false">IFERROR(S6718/Q6718,0)</f>
        <v>0.452631578947368</v>
      </c>
      <c r="U6718" s="13" t="n">
        <f aca="false">F6718-E6718</f>
        <v>22</v>
      </c>
      <c r="V6718" s="13" t="n">
        <f aca="false">G6718-F6718</f>
        <v>7</v>
      </c>
      <c r="W6718" s="13" t="n">
        <f aca="false">G6718-E6718</f>
        <v>29</v>
      </c>
      <c r="X6718" s="10" t="n">
        <f aca="false">YEAR(E6718)</f>
        <v>2020</v>
      </c>
      <c r="Y6718" s="0" t="str">
        <f aca="false">TEXT(E6718,"yyyy-mm")</f>
        <v>2020-08</v>
      </c>
      <c r="Z6718" s="0" t="str">
        <f aca="false">"Q"&amp;ROUNDUP(MONTH(E6718)/3,0)&amp;"-"&amp;YEAR(E6718)</f>
        <v>Q3-2020</v>
      </c>
    </row>
    <row r="6719" customFormat="false" ht="14.25" hidden="false" customHeight="false" outlineLevel="0" collapsed="false">
      <c r="A6719" s="0" t="s">
        <v>6761</v>
      </c>
      <c r="B6719" s="0" t="s">
        <v>38</v>
      </c>
      <c r="C6719" s="0" t="s">
        <v>46</v>
      </c>
      <c r="D6719" s="9" t="n">
        <v>44000</v>
      </c>
      <c r="E6719" s="9" t="n">
        <v>44046</v>
      </c>
      <c r="F6719" s="9" t="n">
        <v>44072</v>
      </c>
      <c r="G6719" s="9" t="n">
        <v>44077</v>
      </c>
      <c r="H6719" s="10" t="s">
        <v>36</v>
      </c>
      <c r="I6719" s="0" t="n">
        <v>20</v>
      </c>
      <c r="J6719" s="0" t="n">
        <v>23</v>
      </c>
      <c r="K6719" s="0" t="n">
        <v>320</v>
      </c>
      <c r="L6719" s="0" t="n">
        <v>21</v>
      </c>
      <c r="M6719" s="0" t="n">
        <v>4</v>
      </c>
      <c r="N6719" s="11" t="n">
        <v>0.1</v>
      </c>
      <c r="O6719" s="12" t="n">
        <v>154.17</v>
      </c>
      <c r="P6719" s="12" t="n">
        <v>261.3</v>
      </c>
      <c r="Q6719" s="12" t="n">
        <f aca="false">M6719*P6719*(1-N6719)</f>
        <v>940.68</v>
      </c>
      <c r="R6719" s="12" t="n">
        <f aca="false">M6719*O6719</f>
        <v>616.68</v>
      </c>
      <c r="S6719" s="12" t="n">
        <f aca="false">Q6719-R6719</f>
        <v>324</v>
      </c>
      <c r="T6719" s="11" t="n">
        <f aca="false">IFERROR(S6719/Q6719,0)</f>
        <v>0.34443168771527</v>
      </c>
      <c r="U6719" s="13" t="n">
        <f aca="false">F6719-E6719</f>
        <v>26</v>
      </c>
      <c r="V6719" s="13" t="n">
        <f aca="false">G6719-F6719</f>
        <v>5</v>
      </c>
      <c r="W6719" s="13" t="n">
        <f aca="false">G6719-E6719</f>
        <v>31</v>
      </c>
      <c r="X6719" s="10" t="n">
        <f aca="false">YEAR(E6719)</f>
        <v>2020</v>
      </c>
      <c r="Y6719" s="0" t="str">
        <f aca="false">TEXT(E6719,"yyyy-mm")</f>
        <v>2020-08</v>
      </c>
      <c r="Z6719" s="0" t="str">
        <f aca="false">"Q"&amp;ROUNDUP(MONTH(E6719)/3,0)&amp;"-"&amp;YEAR(E6719)</f>
        <v>Q3-2020</v>
      </c>
    </row>
    <row r="6720" customFormat="false" ht="14.25" hidden="false" customHeight="false" outlineLevel="0" collapsed="false">
      <c r="A6720" s="0" t="s">
        <v>6762</v>
      </c>
      <c r="B6720" s="0" t="s">
        <v>34</v>
      </c>
      <c r="C6720" s="0" t="s">
        <v>39</v>
      </c>
      <c r="D6720" s="9" t="n">
        <v>43900</v>
      </c>
      <c r="E6720" s="9" t="n">
        <v>44046</v>
      </c>
      <c r="F6720" s="9" t="n">
        <v>44057</v>
      </c>
      <c r="G6720" s="9" t="n">
        <v>44058</v>
      </c>
      <c r="H6720" s="10" t="s">
        <v>36</v>
      </c>
      <c r="I6720" s="0" t="n">
        <v>1</v>
      </c>
      <c r="J6720" s="0" t="n">
        <v>5</v>
      </c>
      <c r="K6720" s="0" t="n">
        <v>91</v>
      </c>
      <c r="L6720" s="0" t="n">
        <v>20</v>
      </c>
      <c r="M6720" s="0" t="n">
        <v>6</v>
      </c>
      <c r="N6720" s="11" t="n">
        <v>0.2</v>
      </c>
      <c r="O6720" s="12" t="n">
        <v>792.95</v>
      </c>
      <c r="P6720" s="12" t="n">
        <v>1762.1</v>
      </c>
      <c r="Q6720" s="12" t="n">
        <f aca="false">M6720*P6720*(1-N6720)</f>
        <v>8458.08</v>
      </c>
      <c r="R6720" s="12" t="n">
        <f aca="false">M6720*O6720</f>
        <v>4757.7</v>
      </c>
      <c r="S6720" s="12" t="n">
        <f aca="false">Q6720-R6720</f>
        <v>3700.38</v>
      </c>
      <c r="T6720" s="11" t="n">
        <f aca="false">IFERROR(S6720/Q6720,0)</f>
        <v>0.437496453095738</v>
      </c>
      <c r="U6720" s="13" t="n">
        <f aca="false">F6720-E6720</f>
        <v>11</v>
      </c>
      <c r="V6720" s="13" t="n">
        <f aca="false">G6720-F6720</f>
        <v>1</v>
      </c>
      <c r="W6720" s="13" t="n">
        <f aca="false">G6720-E6720</f>
        <v>12</v>
      </c>
      <c r="X6720" s="10" t="n">
        <f aca="false">YEAR(E6720)</f>
        <v>2020</v>
      </c>
      <c r="Y6720" s="0" t="str">
        <f aca="false">TEXT(E6720,"yyyy-mm")</f>
        <v>2020-08</v>
      </c>
      <c r="Z6720" s="0" t="str">
        <f aca="false">"Q"&amp;ROUNDUP(MONTH(E6720)/3,0)&amp;"-"&amp;YEAR(E6720)</f>
        <v>Q3-2020</v>
      </c>
    </row>
    <row r="6721" customFormat="false" ht="14.25" hidden="false" customHeight="false" outlineLevel="0" collapsed="false">
      <c r="A6721" s="0" t="s">
        <v>6763</v>
      </c>
      <c r="B6721" s="0" t="s">
        <v>34</v>
      </c>
      <c r="C6721" s="0" t="s">
        <v>48</v>
      </c>
      <c r="D6721" s="9" t="n">
        <v>44000</v>
      </c>
      <c r="E6721" s="9" t="n">
        <v>44047</v>
      </c>
      <c r="F6721" s="9" t="n">
        <v>44067</v>
      </c>
      <c r="G6721" s="9" t="n">
        <v>44077</v>
      </c>
      <c r="H6721" s="10" t="s">
        <v>36</v>
      </c>
      <c r="I6721" s="0" t="n">
        <v>5</v>
      </c>
      <c r="J6721" s="0" t="n">
        <v>20</v>
      </c>
      <c r="K6721" s="0" t="n">
        <v>3</v>
      </c>
      <c r="L6721" s="0" t="n">
        <v>40</v>
      </c>
      <c r="M6721" s="0" t="n">
        <v>3</v>
      </c>
      <c r="N6721" s="11" t="n">
        <v>0.075</v>
      </c>
      <c r="O6721" s="12" t="n">
        <v>515.57</v>
      </c>
      <c r="P6721" s="12" t="n">
        <v>1145.7</v>
      </c>
      <c r="Q6721" s="12" t="n">
        <f aca="false">M6721*P6721*(1-N6721)</f>
        <v>3179.3175</v>
      </c>
      <c r="R6721" s="12" t="n">
        <f aca="false">M6721*O6721</f>
        <v>1546.71</v>
      </c>
      <c r="S6721" s="12" t="n">
        <f aca="false">Q6721-R6721</f>
        <v>1632.6075</v>
      </c>
      <c r="T6721" s="11" t="n">
        <f aca="false">IFERROR(S6721/Q6721,0)</f>
        <v>0.513508795519793</v>
      </c>
      <c r="U6721" s="13" t="n">
        <f aca="false">F6721-E6721</f>
        <v>20</v>
      </c>
      <c r="V6721" s="13" t="n">
        <f aca="false">G6721-F6721</f>
        <v>10</v>
      </c>
      <c r="W6721" s="13" t="n">
        <f aca="false">G6721-E6721</f>
        <v>30</v>
      </c>
      <c r="X6721" s="10" t="n">
        <f aca="false">YEAR(E6721)</f>
        <v>2020</v>
      </c>
      <c r="Y6721" s="0" t="str">
        <f aca="false">TEXT(E6721,"yyyy-mm")</f>
        <v>2020-08</v>
      </c>
      <c r="Z6721" s="0" t="str">
        <f aca="false">"Q"&amp;ROUNDUP(MONTH(E6721)/3,0)&amp;"-"&amp;YEAR(E6721)</f>
        <v>Q3-2020</v>
      </c>
    </row>
    <row r="6722" customFormat="false" ht="14.25" hidden="false" customHeight="false" outlineLevel="0" collapsed="false">
      <c r="A6722" s="0" t="s">
        <v>6764</v>
      </c>
      <c r="B6722" s="0" t="s">
        <v>41</v>
      </c>
      <c r="C6722" s="0" t="s">
        <v>46</v>
      </c>
      <c r="D6722" s="9" t="n">
        <v>43900</v>
      </c>
      <c r="E6722" s="9" t="n">
        <v>44047</v>
      </c>
      <c r="F6722" s="9" t="n">
        <v>44053</v>
      </c>
      <c r="G6722" s="9" t="n">
        <v>44057</v>
      </c>
      <c r="H6722" s="10" t="s">
        <v>36</v>
      </c>
      <c r="I6722" s="0" t="n">
        <v>25</v>
      </c>
      <c r="J6722" s="0" t="n">
        <v>3</v>
      </c>
      <c r="K6722" s="0" t="n">
        <v>276</v>
      </c>
      <c r="L6722" s="0" t="n">
        <v>20</v>
      </c>
      <c r="M6722" s="0" t="n">
        <v>4</v>
      </c>
      <c r="N6722" s="11" t="n">
        <v>0.1</v>
      </c>
      <c r="O6722" s="12" t="n">
        <v>2176.16</v>
      </c>
      <c r="P6722" s="12" t="n">
        <v>2720.2</v>
      </c>
      <c r="Q6722" s="12" t="n">
        <f aca="false">M6722*P6722*(1-N6722)</f>
        <v>9792.72</v>
      </c>
      <c r="R6722" s="12" t="n">
        <f aca="false">M6722*O6722</f>
        <v>8704.64</v>
      </c>
      <c r="S6722" s="12" t="n">
        <f aca="false">Q6722-R6722</f>
        <v>1088.08</v>
      </c>
      <c r="T6722" s="11" t="n">
        <f aca="false">IFERROR(S6722/Q6722,0)</f>
        <v>0.111111111111111</v>
      </c>
      <c r="U6722" s="13" t="n">
        <f aca="false">F6722-E6722</f>
        <v>6</v>
      </c>
      <c r="V6722" s="13" t="n">
        <f aca="false">G6722-F6722</f>
        <v>4</v>
      </c>
      <c r="W6722" s="13" t="n">
        <f aca="false">G6722-E6722</f>
        <v>10</v>
      </c>
      <c r="X6722" s="10" t="n">
        <f aca="false">YEAR(E6722)</f>
        <v>2020</v>
      </c>
      <c r="Y6722" s="0" t="str">
        <f aca="false">TEXT(E6722,"yyyy-mm")</f>
        <v>2020-08</v>
      </c>
      <c r="Z6722" s="0" t="str">
        <f aca="false">"Q"&amp;ROUNDUP(MONTH(E6722)/3,0)&amp;"-"&amp;YEAR(E6722)</f>
        <v>Q3-2020</v>
      </c>
    </row>
    <row r="6723" customFormat="false" ht="14.25" hidden="false" customHeight="false" outlineLevel="0" collapsed="false">
      <c r="A6723" s="0" t="s">
        <v>6765</v>
      </c>
      <c r="B6723" s="0" t="s">
        <v>41</v>
      </c>
      <c r="C6723" s="0" t="s">
        <v>39</v>
      </c>
      <c r="D6723" s="9" t="n">
        <v>44000</v>
      </c>
      <c r="E6723" s="9" t="n">
        <v>44047</v>
      </c>
      <c r="F6723" s="9" t="n">
        <v>44071</v>
      </c>
      <c r="G6723" s="9" t="n">
        <v>44079</v>
      </c>
      <c r="H6723" s="10" t="s">
        <v>36</v>
      </c>
      <c r="I6723" s="0" t="n">
        <v>24</v>
      </c>
      <c r="J6723" s="0" t="n">
        <v>38</v>
      </c>
      <c r="K6723" s="0" t="n">
        <v>142</v>
      </c>
      <c r="L6723" s="0" t="n">
        <v>18</v>
      </c>
      <c r="M6723" s="0" t="n">
        <v>2</v>
      </c>
      <c r="N6723" s="11" t="n">
        <v>0.2</v>
      </c>
      <c r="O6723" s="12" t="n">
        <v>2613</v>
      </c>
      <c r="P6723" s="12" t="n">
        <v>4020</v>
      </c>
      <c r="Q6723" s="12" t="n">
        <f aca="false">M6723*P6723*(1-N6723)</f>
        <v>6432</v>
      </c>
      <c r="R6723" s="12" t="n">
        <f aca="false">M6723*O6723</f>
        <v>5226</v>
      </c>
      <c r="S6723" s="12" t="n">
        <f aca="false">Q6723-R6723</f>
        <v>1206</v>
      </c>
      <c r="T6723" s="11" t="n">
        <f aca="false">IFERROR(S6723/Q6723,0)</f>
        <v>0.1875</v>
      </c>
      <c r="U6723" s="13" t="n">
        <f aca="false">F6723-E6723</f>
        <v>24</v>
      </c>
      <c r="V6723" s="13" t="n">
        <f aca="false">G6723-F6723</f>
        <v>8</v>
      </c>
      <c r="W6723" s="13" t="n">
        <f aca="false">G6723-E6723</f>
        <v>32</v>
      </c>
      <c r="X6723" s="10" t="n">
        <f aca="false">YEAR(E6723)</f>
        <v>2020</v>
      </c>
      <c r="Y6723" s="0" t="str">
        <f aca="false">TEXT(E6723,"yyyy-mm")</f>
        <v>2020-08</v>
      </c>
      <c r="Z6723" s="0" t="str">
        <f aca="false">"Q"&amp;ROUNDUP(MONTH(E6723)/3,0)&amp;"-"&amp;YEAR(E6723)</f>
        <v>Q3-2020</v>
      </c>
    </row>
    <row r="6724" customFormat="false" ht="14.25" hidden="false" customHeight="false" outlineLevel="0" collapsed="false">
      <c r="A6724" s="0" t="s">
        <v>6766</v>
      </c>
      <c r="B6724" s="0" t="s">
        <v>38</v>
      </c>
      <c r="C6724" s="0" t="s">
        <v>48</v>
      </c>
      <c r="D6724" s="9" t="n">
        <v>44000</v>
      </c>
      <c r="E6724" s="9" t="n">
        <v>44047</v>
      </c>
      <c r="F6724" s="9" t="n">
        <v>44064</v>
      </c>
      <c r="G6724" s="9" t="n">
        <v>44070</v>
      </c>
      <c r="H6724" s="10" t="s">
        <v>36</v>
      </c>
      <c r="I6724" s="0" t="n">
        <v>16</v>
      </c>
      <c r="J6724" s="0" t="n">
        <v>13</v>
      </c>
      <c r="K6724" s="0" t="n">
        <v>23</v>
      </c>
      <c r="L6724" s="0" t="n">
        <v>42</v>
      </c>
      <c r="M6724" s="0" t="n">
        <v>2</v>
      </c>
      <c r="N6724" s="11" t="n">
        <v>0.1</v>
      </c>
      <c r="O6724" s="12" t="n">
        <v>911.74</v>
      </c>
      <c r="P6724" s="12" t="n">
        <v>1085.4</v>
      </c>
      <c r="Q6724" s="12" t="n">
        <f aca="false">M6724*P6724*(1-N6724)</f>
        <v>1953.72</v>
      </c>
      <c r="R6724" s="12" t="n">
        <f aca="false">M6724*O6724</f>
        <v>1823.48</v>
      </c>
      <c r="S6724" s="12" t="n">
        <f aca="false">Q6724-R6724</f>
        <v>130.24</v>
      </c>
      <c r="T6724" s="11" t="n">
        <f aca="false">IFERROR(S6724/Q6724,0)</f>
        <v>0.0666625719140922</v>
      </c>
      <c r="U6724" s="13" t="n">
        <f aca="false">F6724-E6724</f>
        <v>17</v>
      </c>
      <c r="V6724" s="13" t="n">
        <f aca="false">G6724-F6724</f>
        <v>6</v>
      </c>
      <c r="W6724" s="13" t="n">
        <f aca="false">G6724-E6724</f>
        <v>23</v>
      </c>
      <c r="X6724" s="10" t="n">
        <f aca="false">YEAR(E6724)</f>
        <v>2020</v>
      </c>
      <c r="Y6724" s="0" t="str">
        <f aca="false">TEXT(E6724,"yyyy-mm")</f>
        <v>2020-08</v>
      </c>
      <c r="Z6724" s="0" t="str">
        <f aca="false">"Q"&amp;ROUNDUP(MONTH(E6724)/3,0)&amp;"-"&amp;YEAR(E6724)</f>
        <v>Q3-2020</v>
      </c>
    </row>
    <row r="6725" customFormat="false" ht="14.25" hidden="false" customHeight="false" outlineLevel="0" collapsed="false">
      <c r="A6725" s="0" t="s">
        <v>6767</v>
      </c>
      <c r="B6725" s="0" t="s">
        <v>41</v>
      </c>
      <c r="C6725" s="0" t="s">
        <v>46</v>
      </c>
      <c r="D6725" s="9" t="n">
        <v>43900</v>
      </c>
      <c r="E6725" s="9" t="n">
        <v>44047</v>
      </c>
      <c r="F6725" s="9" t="n">
        <v>44054</v>
      </c>
      <c r="G6725" s="9" t="n">
        <v>44056</v>
      </c>
      <c r="H6725" s="10" t="s">
        <v>36</v>
      </c>
      <c r="I6725" s="0" t="n">
        <v>25</v>
      </c>
      <c r="J6725" s="0" t="n">
        <v>46</v>
      </c>
      <c r="K6725" s="0" t="n">
        <v>271</v>
      </c>
      <c r="L6725" s="0" t="n">
        <v>47</v>
      </c>
      <c r="M6725" s="0" t="n">
        <v>3</v>
      </c>
      <c r="N6725" s="11" t="n">
        <v>0.075</v>
      </c>
      <c r="O6725" s="12" t="n">
        <v>1108.45</v>
      </c>
      <c r="P6725" s="12" t="n">
        <v>2358.4</v>
      </c>
      <c r="Q6725" s="12" t="n">
        <f aca="false">M6725*P6725*(1-N6725)</f>
        <v>6544.56</v>
      </c>
      <c r="R6725" s="12" t="n">
        <f aca="false">M6725*O6725</f>
        <v>3325.35</v>
      </c>
      <c r="S6725" s="12" t="n">
        <f aca="false">Q6725-R6725</f>
        <v>3219.21</v>
      </c>
      <c r="T6725" s="11" t="n">
        <f aca="false">IFERROR(S6725/Q6725,0)</f>
        <v>0.49189097509993</v>
      </c>
      <c r="U6725" s="13" t="n">
        <f aca="false">F6725-E6725</f>
        <v>7</v>
      </c>
      <c r="V6725" s="13" t="n">
        <f aca="false">G6725-F6725</f>
        <v>2</v>
      </c>
      <c r="W6725" s="13" t="n">
        <f aca="false">G6725-E6725</f>
        <v>9</v>
      </c>
      <c r="X6725" s="10" t="n">
        <f aca="false">YEAR(E6725)</f>
        <v>2020</v>
      </c>
      <c r="Y6725" s="0" t="str">
        <f aca="false">TEXT(E6725,"yyyy-mm")</f>
        <v>2020-08</v>
      </c>
      <c r="Z6725" s="0" t="str">
        <f aca="false">"Q"&amp;ROUNDUP(MONTH(E6725)/3,0)&amp;"-"&amp;YEAR(E6725)</f>
        <v>Q3-2020</v>
      </c>
    </row>
    <row r="6726" customFormat="false" ht="14.25" hidden="false" customHeight="false" outlineLevel="0" collapsed="false">
      <c r="A6726" s="0" t="s">
        <v>6768</v>
      </c>
      <c r="B6726" s="0" t="s">
        <v>41</v>
      </c>
      <c r="C6726" s="0" t="s">
        <v>39</v>
      </c>
      <c r="D6726" s="9" t="n">
        <v>43900</v>
      </c>
      <c r="E6726" s="9" t="n">
        <v>44047</v>
      </c>
      <c r="F6726" s="9" t="n">
        <v>44072</v>
      </c>
      <c r="G6726" s="9" t="n">
        <v>44082</v>
      </c>
      <c r="H6726" s="10" t="s">
        <v>36</v>
      </c>
      <c r="I6726" s="0" t="n">
        <v>24</v>
      </c>
      <c r="J6726" s="0" t="n">
        <v>35</v>
      </c>
      <c r="K6726" s="0" t="n">
        <v>103</v>
      </c>
      <c r="L6726" s="0" t="n">
        <v>32</v>
      </c>
      <c r="M6726" s="0" t="n">
        <v>1</v>
      </c>
      <c r="N6726" s="11" t="n">
        <v>0.05</v>
      </c>
      <c r="O6726" s="12" t="n">
        <v>1199.3</v>
      </c>
      <c r="P6726" s="12" t="n">
        <v>2398.6</v>
      </c>
      <c r="Q6726" s="12" t="n">
        <f aca="false">M6726*P6726*(1-N6726)</f>
        <v>2278.67</v>
      </c>
      <c r="R6726" s="12" t="n">
        <f aca="false">M6726*O6726</f>
        <v>1199.3</v>
      </c>
      <c r="S6726" s="12" t="n">
        <f aca="false">Q6726-R6726</f>
        <v>1079.37</v>
      </c>
      <c r="T6726" s="11" t="n">
        <f aca="false">IFERROR(S6726/Q6726,0)</f>
        <v>0.473684210526316</v>
      </c>
      <c r="U6726" s="13" t="n">
        <f aca="false">F6726-E6726</f>
        <v>25</v>
      </c>
      <c r="V6726" s="13" t="n">
        <f aca="false">G6726-F6726</f>
        <v>10</v>
      </c>
      <c r="W6726" s="13" t="n">
        <f aca="false">G6726-E6726</f>
        <v>35</v>
      </c>
      <c r="X6726" s="10" t="n">
        <f aca="false">YEAR(E6726)</f>
        <v>2020</v>
      </c>
      <c r="Y6726" s="0" t="str">
        <f aca="false">TEXT(E6726,"yyyy-mm")</f>
        <v>2020-08</v>
      </c>
      <c r="Z6726" s="0" t="str">
        <f aca="false">"Q"&amp;ROUNDUP(MONTH(E6726)/3,0)&amp;"-"&amp;YEAR(E6726)</f>
        <v>Q3-2020</v>
      </c>
    </row>
    <row r="6727" customFormat="false" ht="14.25" hidden="false" customHeight="false" outlineLevel="0" collapsed="false">
      <c r="A6727" s="0" t="s">
        <v>6769</v>
      </c>
      <c r="B6727" s="0" t="s">
        <v>43</v>
      </c>
      <c r="C6727" s="0" t="s">
        <v>46</v>
      </c>
      <c r="D6727" s="9" t="n">
        <v>43900</v>
      </c>
      <c r="E6727" s="9" t="n">
        <v>44047</v>
      </c>
      <c r="F6727" s="9" t="n">
        <v>44055</v>
      </c>
      <c r="G6727" s="9" t="n">
        <v>44056</v>
      </c>
      <c r="H6727" s="10" t="s">
        <v>36</v>
      </c>
      <c r="I6727" s="0" t="n">
        <v>26</v>
      </c>
      <c r="J6727" s="0" t="n">
        <v>26</v>
      </c>
      <c r="K6727" s="0" t="n">
        <v>328</v>
      </c>
      <c r="L6727" s="0" t="n">
        <v>38</v>
      </c>
      <c r="M6727" s="0" t="n">
        <v>7</v>
      </c>
      <c r="N6727" s="11" t="n">
        <v>0.15</v>
      </c>
      <c r="O6727" s="12" t="n">
        <v>2152.71</v>
      </c>
      <c r="P6727" s="12" t="n">
        <v>3986.5</v>
      </c>
      <c r="Q6727" s="12" t="n">
        <f aca="false">M6727*P6727*(1-N6727)</f>
        <v>23719.675</v>
      </c>
      <c r="R6727" s="12" t="n">
        <f aca="false">M6727*O6727</f>
        <v>15068.97</v>
      </c>
      <c r="S6727" s="12" t="n">
        <f aca="false">Q6727-R6727</f>
        <v>8650.705</v>
      </c>
      <c r="T6727" s="11" t="n">
        <f aca="false">IFERROR(S6727/Q6727,0)</f>
        <v>0.364705882352941</v>
      </c>
      <c r="U6727" s="13" t="n">
        <f aca="false">F6727-E6727</f>
        <v>8</v>
      </c>
      <c r="V6727" s="13" t="n">
        <f aca="false">G6727-F6727</f>
        <v>1</v>
      </c>
      <c r="W6727" s="13" t="n">
        <f aca="false">G6727-E6727</f>
        <v>9</v>
      </c>
      <c r="X6727" s="10" t="n">
        <f aca="false">YEAR(E6727)</f>
        <v>2020</v>
      </c>
      <c r="Y6727" s="0" t="str">
        <f aca="false">TEXT(E6727,"yyyy-mm")</f>
        <v>2020-08</v>
      </c>
      <c r="Z6727" s="0" t="str">
        <f aca="false">"Q"&amp;ROUNDUP(MONTH(E6727)/3,0)&amp;"-"&amp;YEAR(E6727)</f>
        <v>Q3-2020</v>
      </c>
    </row>
    <row r="6728" customFormat="false" ht="14.25" hidden="false" customHeight="false" outlineLevel="0" collapsed="false">
      <c r="A6728" s="0" t="s">
        <v>6770</v>
      </c>
      <c r="B6728" s="0" t="s">
        <v>41</v>
      </c>
      <c r="C6728" s="0" t="s">
        <v>39</v>
      </c>
      <c r="D6728" s="9" t="n">
        <v>43900</v>
      </c>
      <c r="E6728" s="9" t="n">
        <v>44047</v>
      </c>
      <c r="F6728" s="9" t="n">
        <v>44049</v>
      </c>
      <c r="G6728" s="9" t="n">
        <v>44059</v>
      </c>
      <c r="H6728" s="10" t="s">
        <v>36</v>
      </c>
      <c r="I6728" s="0" t="n">
        <v>20</v>
      </c>
      <c r="J6728" s="0" t="n">
        <v>18</v>
      </c>
      <c r="K6728" s="0" t="n">
        <v>187</v>
      </c>
      <c r="L6728" s="0" t="n">
        <v>15</v>
      </c>
      <c r="M6728" s="0" t="n">
        <v>4</v>
      </c>
      <c r="N6728" s="11" t="n">
        <v>0.075</v>
      </c>
      <c r="O6728" s="12" t="n">
        <v>1773.76</v>
      </c>
      <c r="P6728" s="12" t="n">
        <v>2860.9</v>
      </c>
      <c r="Q6728" s="12" t="n">
        <f aca="false">M6728*P6728*(1-N6728)</f>
        <v>10585.33</v>
      </c>
      <c r="R6728" s="12" t="n">
        <f aca="false">M6728*O6728</f>
        <v>7095.04</v>
      </c>
      <c r="S6728" s="12" t="n">
        <f aca="false">Q6728-R6728</f>
        <v>3490.29</v>
      </c>
      <c r="T6728" s="11" t="n">
        <f aca="false">IFERROR(S6728/Q6728,0)</f>
        <v>0.329728973966801</v>
      </c>
      <c r="U6728" s="13" t="n">
        <f aca="false">F6728-E6728</f>
        <v>2</v>
      </c>
      <c r="V6728" s="13" t="n">
        <f aca="false">G6728-F6728</f>
        <v>10</v>
      </c>
      <c r="W6728" s="13" t="n">
        <f aca="false">G6728-E6728</f>
        <v>12</v>
      </c>
      <c r="X6728" s="10" t="n">
        <f aca="false">YEAR(E6728)</f>
        <v>2020</v>
      </c>
      <c r="Y6728" s="0" t="str">
        <f aca="false">TEXT(E6728,"yyyy-mm")</f>
        <v>2020-08</v>
      </c>
      <c r="Z6728" s="0" t="str">
        <f aca="false">"Q"&amp;ROUNDUP(MONTH(E6728)/3,0)&amp;"-"&amp;YEAR(E6728)</f>
        <v>Q3-2020</v>
      </c>
    </row>
    <row r="6729" customFormat="false" ht="14.25" hidden="false" customHeight="false" outlineLevel="0" collapsed="false">
      <c r="A6729" s="0" t="s">
        <v>6771</v>
      </c>
      <c r="B6729" s="0" t="s">
        <v>34</v>
      </c>
      <c r="C6729" s="0" t="s">
        <v>46</v>
      </c>
      <c r="D6729" s="9" t="n">
        <v>44000</v>
      </c>
      <c r="E6729" s="9" t="n">
        <v>44047</v>
      </c>
      <c r="F6729" s="9" t="n">
        <v>44070</v>
      </c>
      <c r="G6729" s="9" t="n">
        <v>44073</v>
      </c>
      <c r="H6729" s="10" t="s">
        <v>36</v>
      </c>
      <c r="I6729" s="0" t="n">
        <v>8</v>
      </c>
      <c r="J6729" s="0" t="n">
        <v>42</v>
      </c>
      <c r="K6729" s="0" t="n">
        <v>272</v>
      </c>
      <c r="L6729" s="0" t="n">
        <v>38</v>
      </c>
      <c r="M6729" s="0" t="n">
        <v>1</v>
      </c>
      <c r="N6729" s="11" t="n">
        <v>0.075</v>
      </c>
      <c r="O6729" s="12" t="n">
        <v>2253.21</v>
      </c>
      <c r="P6729" s="12" t="n">
        <v>3819</v>
      </c>
      <c r="Q6729" s="12" t="n">
        <f aca="false">M6729*P6729*(1-N6729)</f>
        <v>3532.575</v>
      </c>
      <c r="R6729" s="12" t="n">
        <f aca="false">M6729*O6729</f>
        <v>2253.21</v>
      </c>
      <c r="S6729" s="12" t="n">
        <f aca="false">Q6729-R6729</f>
        <v>1279.365</v>
      </c>
      <c r="T6729" s="11" t="n">
        <f aca="false">IFERROR(S6729/Q6729,0)</f>
        <v>0.362162162162162</v>
      </c>
      <c r="U6729" s="13" t="n">
        <f aca="false">F6729-E6729</f>
        <v>23</v>
      </c>
      <c r="V6729" s="13" t="n">
        <f aca="false">G6729-F6729</f>
        <v>3</v>
      </c>
      <c r="W6729" s="13" t="n">
        <f aca="false">G6729-E6729</f>
        <v>26</v>
      </c>
      <c r="X6729" s="10" t="n">
        <f aca="false">YEAR(E6729)</f>
        <v>2020</v>
      </c>
      <c r="Y6729" s="0" t="str">
        <f aca="false">TEXT(E6729,"yyyy-mm")</f>
        <v>2020-08</v>
      </c>
      <c r="Z6729" s="0" t="str">
        <f aca="false">"Q"&amp;ROUNDUP(MONTH(E6729)/3,0)&amp;"-"&amp;YEAR(E6729)</f>
        <v>Q3-2020</v>
      </c>
    </row>
    <row r="6730" customFormat="false" ht="14.25" hidden="false" customHeight="false" outlineLevel="0" collapsed="false">
      <c r="A6730" s="0" t="s">
        <v>6772</v>
      </c>
      <c r="B6730" s="0" t="s">
        <v>34</v>
      </c>
      <c r="C6730" s="0" t="s">
        <v>39</v>
      </c>
      <c r="D6730" s="9" t="n">
        <v>44000</v>
      </c>
      <c r="E6730" s="9" t="n">
        <v>44047</v>
      </c>
      <c r="F6730" s="9" t="n">
        <v>44071</v>
      </c>
      <c r="G6730" s="9" t="n">
        <v>44078</v>
      </c>
      <c r="H6730" s="10" t="s">
        <v>36</v>
      </c>
      <c r="I6730" s="0" t="n">
        <v>7</v>
      </c>
      <c r="J6730" s="0" t="n">
        <v>29</v>
      </c>
      <c r="K6730" s="0" t="n">
        <v>188</v>
      </c>
      <c r="L6730" s="0" t="n">
        <v>8</v>
      </c>
      <c r="M6730" s="0" t="n">
        <v>7</v>
      </c>
      <c r="N6730" s="11" t="n">
        <v>0.1</v>
      </c>
      <c r="O6730" s="12" t="n">
        <v>972.97</v>
      </c>
      <c r="P6730" s="12" t="n">
        <v>1835.8</v>
      </c>
      <c r="Q6730" s="12" t="n">
        <f aca="false">M6730*P6730*(1-N6730)</f>
        <v>11565.54</v>
      </c>
      <c r="R6730" s="12" t="n">
        <f aca="false">M6730*O6730</f>
        <v>6810.79</v>
      </c>
      <c r="S6730" s="12" t="n">
        <f aca="false">Q6730-R6730</f>
        <v>4754.75</v>
      </c>
      <c r="T6730" s="11" t="n">
        <f aca="false">IFERROR(S6730/Q6730,0)</f>
        <v>0.41111353209621</v>
      </c>
      <c r="U6730" s="13" t="n">
        <f aca="false">F6730-E6730</f>
        <v>24</v>
      </c>
      <c r="V6730" s="13" t="n">
        <f aca="false">G6730-F6730</f>
        <v>7</v>
      </c>
      <c r="W6730" s="13" t="n">
        <f aca="false">G6730-E6730</f>
        <v>31</v>
      </c>
      <c r="X6730" s="10" t="n">
        <f aca="false">YEAR(E6730)</f>
        <v>2020</v>
      </c>
      <c r="Y6730" s="0" t="str">
        <f aca="false">TEXT(E6730,"yyyy-mm")</f>
        <v>2020-08</v>
      </c>
      <c r="Z6730" s="0" t="str">
        <f aca="false">"Q"&amp;ROUNDUP(MONTH(E6730)/3,0)&amp;"-"&amp;YEAR(E6730)</f>
        <v>Q3-2020</v>
      </c>
    </row>
    <row r="6731" customFormat="false" ht="14.25" hidden="false" customHeight="false" outlineLevel="0" collapsed="false">
      <c r="A6731" s="0" t="s">
        <v>6773</v>
      </c>
      <c r="B6731" s="0" t="s">
        <v>34</v>
      </c>
      <c r="C6731" s="0" t="s">
        <v>46</v>
      </c>
      <c r="D6731" s="9" t="n">
        <v>43900</v>
      </c>
      <c r="E6731" s="9" t="n">
        <v>44047</v>
      </c>
      <c r="F6731" s="9" t="n">
        <v>44062</v>
      </c>
      <c r="G6731" s="9" t="n">
        <v>44072</v>
      </c>
      <c r="H6731" s="10" t="s">
        <v>36</v>
      </c>
      <c r="I6731" s="0" t="n">
        <v>1</v>
      </c>
      <c r="J6731" s="0" t="n">
        <v>10</v>
      </c>
      <c r="K6731" s="0" t="n">
        <v>271</v>
      </c>
      <c r="L6731" s="0" t="n">
        <v>35</v>
      </c>
      <c r="M6731" s="0" t="n">
        <v>4</v>
      </c>
      <c r="N6731" s="11" t="n">
        <v>0.4</v>
      </c>
      <c r="O6731" s="12" t="n">
        <v>804.8</v>
      </c>
      <c r="P6731" s="12" t="n">
        <v>1045.2</v>
      </c>
      <c r="Q6731" s="12" t="n">
        <f aca="false">M6731*P6731*(1-N6731)</f>
        <v>2508.48</v>
      </c>
      <c r="R6731" s="12" t="n">
        <f aca="false">M6731*O6731</f>
        <v>3219.2</v>
      </c>
      <c r="S6731" s="12" t="n">
        <f aca="false">Q6731-R6731</f>
        <v>-710.72</v>
      </c>
      <c r="T6731" s="11" t="n">
        <f aca="false">IFERROR(S6731/Q6731,0)</f>
        <v>-0.283326954968746</v>
      </c>
      <c r="U6731" s="13" t="n">
        <f aca="false">F6731-E6731</f>
        <v>15</v>
      </c>
      <c r="V6731" s="13" t="n">
        <f aca="false">G6731-F6731</f>
        <v>10</v>
      </c>
      <c r="W6731" s="13" t="n">
        <f aca="false">G6731-E6731</f>
        <v>25</v>
      </c>
      <c r="X6731" s="10" t="n">
        <f aca="false">YEAR(E6731)</f>
        <v>2020</v>
      </c>
      <c r="Y6731" s="0" t="str">
        <f aca="false">TEXT(E6731,"yyyy-mm")</f>
        <v>2020-08</v>
      </c>
      <c r="Z6731" s="0" t="str">
        <f aca="false">"Q"&amp;ROUNDUP(MONTH(E6731)/3,0)&amp;"-"&amp;YEAR(E6731)</f>
        <v>Q3-2020</v>
      </c>
    </row>
    <row r="6732" customFormat="false" ht="14.25" hidden="false" customHeight="false" outlineLevel="0" collapsed="false">
      <c r="A6732" s="0" t="s">
        <v>6774</v>
      </c>
      <c r="B6732" s="0" t="s">
        <v>41</v>
      </c>
      <c r="C6732" s="0" t="s">
        <v>35</v>
      </c>
      <c r="D6732" s="9" t="n">
        <v>43900</v>
      </c>
      <c r="E6732" s="9" t="n">
        <v>44048</v>
      </c>
      <c r="F6732" s="9" t="n">
        <v>44074</v>
      </c>
      <c r="G6732" s="9" t="n">
        <v>44082</v>
      </c>
      <c r="H6732" s="10" t="s">
        <v>36</v>
      </c>
      <c r="I6732" s="0" t="n">
        <v>21</v>
      </c>
      <c r="J6732" s="0" t="n">
        <v>23</v>
      </c>
      <c r="K6732" s="0" t="n">
        <v>229</v>
      </c>
      <c r="L6732" s="0" t="n">
        <v>24</v>
      </c>
      <c r="M6732" s="0" t="n">
        <v>6</v>
      </c>
      <c r="N6732" s="11" t="n">
        <v>0.075</v>
      </c>
      <c r="O6732" s="12" t="n">
        <v>563.81</v>
      </c>
      <c r="P6732" s="12" t="n">
        <v>1105.5</v>
      </c>
      <c r="Q6732" s="12" t="n">
        <f aca="false">M6732*P6732*(1-N6732)</f>
        <v>6135.525</v>
      </c>
      <c r="R6732" s="12" t="n">
        <f aca="false">M6732*O6732</f>
        <v>3382.86</v>
      </c>
      <c r="S6732" s="12" t="n">
        <f aca="false">Q6732-R6732</f>
        <v>2752.665</v>
      </c>
      <c r="T6732" s="11" t="n">
        <f aca="false">IFERROR(S6732/Q6732,0)</f>
        <v>0.44864375909152</v>
      </c>
      <c r="U6732" s="13" t="n">
        <f aca="false">F6732-E6732</f>
        <v>26</v>
      </c>
      <c r="V6732" s="13" t="n">
        <f aca="false">G6732-F6732</f>
        <v>8</v>
      </c>
      <c r="W6732" s="13" t="n">
        <f aca="false">G6732-E6732</f>
        <v>34</v>
      </c>
      <c r="X6732" s="10" t="n">
        <f aca="false">YEAR(E6732)</f>
        <v>2020</v>
      </c>
      <c r="Y6732" s="0" t="str">
        <f aca="false">TEXT(E6732,"yyyy-mm")</f>
        <v>2020-08</v>
      </c>
      <c r="Z6732" s="0" t="str">
        <f aca="false">"Q"&amp;ROUNDUP(MONTH(E6732)/3,0)&amp;"-"&amp;YEAR(E6732)</f>
        <v>Q3-2020</v>
      </c>
    </row>
    <row r="6733" customFormat="false" ht="14.25" hidden="false" customHeight="false" outlineLevel="0" collapsed="false">
      <c r="A6733" s="0" t="s">
        <v>6775</v>
      </c>
      <c r="B6733" s="0" t="s">
        <v>38</v>
      </c>
      <c r="C6733" s="0" t="s">
        <v>35</v>
      </c>
      <c r="D6733" s="9" t="n">
        <v>43900</v>
      </c>
      <c r="E6733" s="9" t="n">
        <v>44048</v>
      </c>
      <c r="F6733" s="9" t="n">
        <v>44051</v>
      </c>
      <c r="G6733" s="9" t="n">
        <v>44053</v>
      </c>
      <c r="H6733" s="10" t="s">
        <v>36</v>
      </c>
      <c r="I6733" s="0" t="n">
        <v>18</v>
      </c>
      <c r="J6733" s="0" t="n">
        <v>10</v>
      </c>
      <c r="K6733" s="0" t="n">
        <v>257</v>
      </c>
      <c r="L6733" s="0" t="n">
        <v>22</v>
      </c>
      <c r="M6733" s="0" t="n">
        <v>4</v>
      </c>
      <c r="N6733" s="11" t="n">
        <v>0.1</v>
      </c>
      <c r="O6733" s="12" t="n">
        <v>2856.34</v>
      </c>
      <c r="P6733" s="12" t="n">
        <v>3912.8</v>
      </c>
      <c r="Q6733" s="12" t="n">
        <f aca="false">M6733*P6733*(1-N6733)</f>
        <v>14086.08</v>
      </c>
      <c r="R6733" s="12" t="n">
        <f aca="false">M6733*O6733</f>
        <v>11425.36</v>
      </c>
      <c r="S6733" s="12" t="n">
        <f aca="false">Q6733-R6733</f>
        <v>2660.72</v>
      </c>
      <c r="T6733" s="11" t="n">
        <f aca="false">IFERROR(S6733/Q6733,0)</f>
        <v>0.188890024762035</v>
      </c>
      <c r="U6733" s="13" t="n">
        <f aca="false">F6733-E6733</f>
        <v>3</v>
      </c>
      <c r="V6733" s="13" t="n">
        <f aca="false">G6733-F6733</f>
        <v>2</v>
      </c>
      <c r="W6733" s="13" t="n">
        <f aca="false">G6733-E6733</f>
        <v>5</v>
      </c>
      <c r="X6733" s="10" t="n">
        <f aca="false">YEAR(E6733)</f>
        <v>2020</v>
      </c>
      <c r="Y6733" s="0" t="str">
        <f aca="false">TEXT(E6733,"yyyy-mm")</f>
        <v>2020-08</v>
      </c>
      <c r="Z6733" s="0" t="str">
        <f aca="false">"Q"&amp;ROUNDUP(MONTH(E6733)/3,0)&amp;"-"&amp;YEAR(E6733)</f>
        <v>Q3-2020</v>
      </c>
    </row>
    <row r="6734" customFormat="false" ht="14.25" hidden="false" customHeight="false" outlineLevel="0" collapsed="false">
      <c r="A6734" s="0" t="s">
        <v>6776</v>
      </c>
      <c r="B6734" s="0" t="s">
        <v>34</v>
      </c>
      <c r="C6734" s="0" t="s">
        <v>58</v>
      </c>
      <c r="D6734" s="9" t="n">
        <v>44000</v>
      </c>
      <c r="E6734" s="9" t="n">
        <v>44048</v>
      </c>
      <c r="F6734" s="9" t="n">
        <v>44058</v>
      </c>
      <c r="G6734" s="9" t="n">
        <v>44059</v>
      </c>
      <c r="H6734" s="10" t="s">
        <v>36</v>
      </c>
      <c r="I6734" s="0" t="n">
        <v>5</v>
      </c>
      <c r="J6734" s="0" t="n">
        <v>31</v>
      </c>
      <c r="K6734" s="0" t="n">
        <v>350</v>
      </c>
      <c r="L6734" s="0" t="n">
        <v>34</v>
      </c>
      <c r="M6734" s="0" t="n">
        <v>7</v>
      </c>
      <c r="N6734" s="11" t="n">
        <v>0.075</v>
      </c>
      <c r="O6734" s="12" t="n">
        <v>2142.66</v>
      </c>
      <c r="P6734" s="12" t="n">
        <v>2613</v>
      </c>
      <c r="Q6734" s="12" t="n">
        <f aca="false">M6734*P6734*(1-N6734)</f>
        <v>16919.175</v>
      </c>
      <c r="R6734" s="12" t="n">
        <f aca="false">M6734*O6734</f>
        <v>14998.62</v>
      </c>
      <c r="S6734" s="12" t="n">
        <f aca="false">Q6734-R6734</f>
        <v>1920.555</v>
      </c>
      <c r="T6734" s="11" t="n">
        <f aca="false">IFERROR(S6734/Q6734,0)</f>
        <v>0.113513513513514</v>
      </c>
      <c r="U6734" s="13" t="n">
        <f aca="false">F6734-E6734</f>
        <v>10</v>
      </c>
      <c r="V6734" s="13" t="n">
        <f aca="false">G6734-F6734</f>
        <v>1</v>
      </c>
      <c r="W6734" s="13" t="n">
        <f aca="false">G6734-E6734</f>
        <v>11</v>
      </c>
      <c r="X6734" s="10" t="n">
        <f aca="false">YEAR(E6734)</f>
        <v>2020</v>
      </c>
      <c r="Y6734" s="0" t="str">
        <f aca="false">TEXT(E6734,"yyyy-mm")</f>
        <v>2020-08</v>
      </c>
      <c r="Z6734" s="0" t="str">
        <f aca="false">"Q"&amp;ROUNDUP(MONTH(E6734)/3,0)&amp;"-"&amp;YEAR(E6734)</f>
        <v>Q3-2020</v>
      </c>
    </row>
    <row r="6735" customFormat="false" ht="14.25" hidden="false" customHeight="false" outlineLevel="0" collapsed="false">
      <c r="A6735" s="0" t="s">
        <v>6777</v>
      </c>
      <c r="B6735" s="0" t="s">
        <v>38</v>
      </c>
      <c r="C6735" s="0" t="s">
        <v>35</v>
      </c>
      <c r="D6735" s="9" t="n">
        <v>43900</v>
      </c>
      <c r="E6735" s="9" t="n">
        <v>44048</v>
      </c>
      <c r="F6735" s="9" t="n">
        <v>44064</v>
      </c>
      <c r="G6735" s="9" t="n">
        <v>44074</v>
      </c>
      <c r="H6735" s="10" t="s">
        <v>36</v>
      </c>
      <c r="I6735" s="0" t="n">
        <v>16</v>
      </c>
      <c r="J6735" s="0" t="n">
        <v>50</v>
      </c>
      <c r="K6735" s="0" t="n">
        <v>256</v>
      </c>
      <c r="L6735" s="0" t="n">
        <v>38</v>
      </c>
      <c r="M6735" s="0" t="n">
        <v>4</v>
      </c>
      <c r="N6735" s="11" t="n">
        <v>0.05</v>
      </c>
      <c r="O6735" s="12" t="n">
        <v>2431.3</v>
      </c>
      <c r="P6735" s="12" t="n">
        <v>3859.2</v>
      </c>
      <c r="Q6735" s="12" t="n">
        <f aca="false">M6735*P6735*(1-N6735)</f>
        <v>14664.96</v>
      </c>
      <c r="R6735" s="12" t="n">
        <f aca="false">M6735*O6735</f>
        <v>9725.2</v>
      </c>
      <c r="S6735" s="12" t="n">
        <f aca="false">Q6735-R6735</f>
        <v>4939.76</v>
      </c>
      <c r="T6735" s="11" t="n">
        <f aca="false">IFERROR(S6735/Q6735,0)</f>
        <v>0.33684101422711</v>
      </c>
      <c r="U6735" s="13" t="n">
        <f aca="false">F6735-E6735</f>
        <v>16</v>
      </c>
      <c r="V6735" s="13" t="n">
        <f aca="false">G6735-F6735</f>
        <v>10</v>
      </c>
      <c r="W6735" s="13" t="n">
        <f aca="false">G6735-E6735</f>
        <v>26</v>
      </c>
      <c r="X6735" s="10" t="n">
        <f aca="false">YEAR(E6735)</f>
        <v>2020</v>
      </c>
      <c r="Y6735" s="0" t="str">
        <f aca="false">TEXT(E6735,"yyyy-mm")</f>
        <v>2020-08</v>
      </c>
      <c r="Z6735" s="0" t="str">
        <f aca="false">"Q"&amp;ROUNDUP(MONTH(E6735)/3,0)&amp;"-"&amp;YEAR(E6735)</f>
        <v>Q3-2020</v>
      </c>
    </row>
    <row r="6736" customFormat="false" ht="14.25" hidden="false" customHeight="false" outlineLevel="0" collapsed="false">
      <c r="A6736" s="0" t="s">
        <v>6778</v>
      </c>
      <c r="B6736" s="0" t="s">
        <v>38</v>
      </c>
      <c r="C6736" s="0" t="s">
        <v>48</v>
      </c>
      <c r="D6736" s="9" t="n">
        <v>43900</v>
      </c>
      <c r="E6736" s="9" t="n">
        <v>44048</v>
      </c>
      <c r="F6736" s="9" t="n">
        <v>44068</v>
      </c>
      <c r="G6736" s="9" t="n">
        <v>44071</v>
      </c>
      <c r="H6736" s="10" t="s">
        <v>36</v>
      </c>
      <c r="I6736" s="0" t="n">
        <v>16</v>
      </c>
      <c r="J6736" s="0" t="n">
        <v>34</v>
      </c>
      <c r="K6736" s="0" t="n">
        <v>48</v>
      </c>
      <c r="L6736" s="0" t="n">
        <v>19</v>
      </c>
      <c r="M6736" s="0" t="n">
        <v>6</v>
      </c>
      <c r="N6736" s="11" t="n">
        <v>0.15</v>
      </c>
      <c r="O6736" s="12" t="n">
        <v>2661.98</v>
      </c>
      <c r="P6736" s="12" t="n">
        <v>3973.1</v>
      </c>
      <c r="Q6736" s="12" t="n">
        <f aca="false">M6736*P6736*(1-N6736)</f>
        <v>20262.81</v>
      </c>
      <c r="R6736" s="12" t="n">
        <f aca="false">M6736*O6736</f>
        <v>15971.88</v>
      </c>
      <c r="S6736" s="12" t="n">
        <f aca="false">Q6736-R6736</f>
        <v>4290.93</v>
      </c>
      <c r="T6736" s="11" t="n">
        <f aca="false">IFERROR(S6736/Q6736,0)</f>
        <v>0.211763817555413</v>
      </c>
      <c r="U6736" s="13" t="n">
        <f aca="false">F6736-E6736</f>
        <v>20</v>
      </c>
      <c r="V6736" s="13" t="n">
        <f aca="false">G6736-F6736</f>
        <v>3</v>
      </c>
      <c r="W6736" s="13" t="n">
        <f aca="false">G6736-E6736</f>
        <v>23</v>
      </c>
      <c r="X6736" s="10" t="n">
        <f aca="false">YEAR(E6736)</f>
        <v>2020</v>
      </c>
      <c r="Y6736" s="0" t="str">
        <f aca="false">TEXT(E6736,"yyyy-mm")</f>
        <v>2020-08</v>
      </c>
      <c r="Z6736" s="0" t="str">
        <f aca="false">"Q"&amp;ROUNDUP(MONTH(E6736)/3,0)&amp;"-"&amp;YEAR(E6736)</f>
        <v>Q3-2020</v>
      </c>
    </row>
    <row r="6737" customFormat="false" ht="14.25" hidden="false" customHeight="false" outlineLevel="0" collapsed="false">
      <c r="A6737" s="0" t="s">
        <v>6779</v>
      </c>
      <c r="B6737" s="0" t="s">
        <v>34</v>
      </c>
      <c r="C6737" s="0" t="s">
        <v>39</v>
      </c>
      <c r="D6737" s="9" t="n">
        <v>44000</v>
      </c>
      <c r="E6737" s="9" t="n">
        <v>44049</v>
      </c>
      <c r="F6737" s="9" t="n">
        <v>44058</v>
      </c>
      <c r="G6737" s="9" t="n">
        <v>44060</v>
      </c>
      <c r="H6737" s="10" t="s">
        <v>36</v>
      </c>
      <c r="I6737" s="0" t="n">
        <v>7</v>
      </c>
      <c r="J6737" s="0" t="n">
        <v>4</v>
      </c>
      <c r="K6737" s="0" t="n">
        <v>103</v>
      </c>
      <c r="L6737" s="0" t="n">
        <v>35</v>
      </c>
      <c r="M6737" s="0" t="n">
        <v>8</v>
      </c>
      <c r="N6737" s="11" t="n">
        <v>0.3</v>
      </c>
      <c r="O6737" s="12" t="n">
        <v>2521.55</v>
      </c>
      <c r="P6737" s="12" t="n">
        <v>3879.3</v>
      </c>
      <c r="Q6737" s="12" t="n">
        <f aca="false">M6737*P6737*(1-N6737)</f>
        <v>21724.08</v>
      </c>
      <c r="R6737" s="12" t="n">
        <f aca="false">M6737*O6737</f>
        <v>20172.4</v>
      </c>
      <c r="S6737" s="12" t="n">
        <f aca="false">Q6737-R6737</f>
        <v>1551.68</v>
      </c>
      <c r="T6737" s="11" t="n">
        <f aca="false">IFERROR(S6737/Q6737,0)</f>
        <v>0.07142673015382</v>
      </c>
      <c r="U6737" s="13" t="n">
        <f aca="false">F6737-E6737</f>
        <v>9</v>
      </c>
      <c r="V6737" s="13" t="n">
        <f aca="false">G6737-F6737</f>
        <v>2</v>
      </c>
      <c r="W6737" s="13" t="n">
        <f aca="false">G6737-E6737</f>
        <v>11</v>
      </c>
      <c r="X6737" s="10" t="n">
        <f aca="false">YEAR(E6737)</f>
        <v>2020</v>
      </c>
      <c r="Y6737" s="0" t="str">
        <f aca="false">TEXT(E6737,"yyyy-mm")</f>
        <v>2020-08</v>
      </c>
      <c r="Z6737" s="0" t="str">
        <f aca="false">"Q"&amp;ROUNDUP(MONTH(E6737)/3,0)&amp;"-"&amp;YEAR(E6737)</f>
        <v>Q3-2020</v>
      </c>
    </row>
    <row r="6738" customFormat="false" ht="14.25" hidden="false" customHeight="false" outlineLevel="0" collapsed="false">
      <c r="A6738" s="0" t="s">
        <v>6780</v>
      </c>
      <c r="B6738" s="0" t="s">
        <v>38</v>
      </c>
      <c r="C6738" s="0" t="s">
        <v>79</v>
      </c>
      <c r="D6738" s="9" t="n">
        <v>43900</v>
      </c>
      <c r="E6738" s="9" t="n">
        <v>44049</v>
      </c>
      <c r="F6738" s="9" t="n">
        <v>44074</v>
      </c>
      <c r="G6738" s="9" t="n">
        <v>44080</v>
      </c>
      <c r="H6738" s="10" t="s">
        <v>36</v>
      </c>
      <c r="I6738" s="0" t="n">
        <v>16</v>
      </c>
      <c r="J6738" s="0" t="n">
        <v>31</v>
      </c>
      <c r="K6738" s="0" t="n">
        <v>64</v>
      </c>
      <c r="L6738" s="0" t="n">
        <v>11</v>
      </c>
      <c r="M6738" s="0" t="n">
        <v>2</v>
      </c>
      <c r="N6738" s="11" t="n">
        <v>0.05</v>
      </c>
      <c r="O6738" s="12" t="n">
        <v>75.04</v>
      </c>
      <c r="P6738" s="12" t="n">
        <v>187.6</v>
      </c>
      <c r="Q6738" s="12" t="n">
        <f aca="false">M6738*P6738*(1-N6738)</f>
        <v>356.44</v>
      </c>
      <c r="R6738" s="12" t="n">
        <f aca="false">M6738*O6738</f>
        <v>150.08</v>
      </c>
      <c r="S6738" s="12" t="n">
        <f aca="false">Q6738-R6738</f>
        <v>206.36</v>
      </c>
      <c r="T6738" s="11" t="n">
        <f aca="false">IFERROR(S6738/Q6738,0)</f>
        <v>0.578947368421053</v>
      </c>
      <c r="U6738" s="13" t="n">
        <f aca="false">F6738-E6738</f>
        <v>25</v>
      </c>
      <c r="V6738" s="13" t="n">
        <f aca="false">G6738-F6738</f>
        <v>6</v>
      </c>
      <c r="W6738" s="13" t="n">
        <f aca="false">G6738-E6738</f>
        <v>31</v>
      </c>
      <c r="X6738" s="10" t="n">
        <f aca="false">YEAR(E6738)</f>
        <v>2020</v>
      </c>
      <c r="Y6738" s="0" t="str">
        <f aca="false">TEXT(E6738,"yyyy-mm")</f>
        <v>2020-08</v>
      </c>
      <c r="Z6738" s="0" t="str">
        <f aca="false">"Q"&amp;ROUNDUP(MONTH(E6738)/3,0)&amp;"-"&amp;YEAR(E6738)</f>
        <v>Q3-2020</v>
      </c>
    </row>
    <row r="6739" customFormat="false" ht="14.25" hidden="false" customHeight="false" outlineLevel="0" collapsed="false">
      <c r="A6739" s="0" t="s">
        <v>6781</v>
      </c>
      <c r="B6739" s="0" t="s">
        <v>34</v>
      </c>
      <c r="C6739" s="0" t="s">
        <v>39</v>
      </c>
      <c r="D6739" s="9" t="n">
        <v>43900</v>
      </c>
      <c r="E6739" s="9" t="n">
        <v>44049</v>
      </c>
      <c r="F6739" s="9" t="n">
        <v>44077</v>
      </c>
      <c r="G6739" s="9" t="n">
        <v>44086</v>
      </c>
      <c r="H6739" s="10" t="s">
        <v>36</v>
      </c>
      <c r="I6739" s="0" t="n">
        <v>4</v>
      </c>
      <c r="J6739" s="0" t="n">
        <v>11</v>
      </c>
      <c r="K6739" s="0" t="n">
        <v>143</v>
      </c>
      <c r="L6739" s="0" t="n">
        <v>16</v>
      </c>
      <c r="M6739" s="0" t="n">
        <v>6</v>
      </c>
      <c r="N6739" s="11" t="n">
        <v>0.05</v>
      </c>
      <c r="O6739" s="12" t="n">
        <v>2020.72</v>
      </c>
      <c r="P6739" s="12" t="n">
        <v>2525.9</v>
      </c>
      <c r="Q6739" s="12" t="n">
        <f aca="false">M6739*P6739*(1-N6739)</f>
        <v>14397.63</v>
      </c>
      <c r="R6739" s="12" t="n">
        <f aca="false">M6739*O6739</f>
        <v>12124.32</v>
      </c>
      <c r="S6739" s="12" t="n">
        <f aca="false">Q6739-R6739</f>
        <v>2273.31</v>
      </c>
      <c r="T6739" s="11" t="n">
        <f aca="false">IFERROR(S6739/Q6739,0)</f>
        <v>0.157894736842105</v>
      </c>
      <c r="U6739" s="13" t="n">
        <f aca="false">F6739-E6739</f>
        <v>28</v>
      </c>
      <c r="V6739" s="13" t="n">
        <f aca="false">G6739-F6739</f>
        <v>9</v>
      </c>
      <c r="W6739" s="13" t="n">
        <f aca="false">G6739-E6739</f>
        <v>37</v>
      </c>
      <c r="X6739" s="10" t="n">
        <f aca="false">YEAR(E6739)</f>
        <v>2020</v>
      </c>
      <c r="Y6739" s="0" t="str">
        <f aca="false">TEXT(E6739,"yyyy-mm")</f>
        <v>2020-08</v>
      </c>
      <c r="Z6739" s="0" t="str">
        <f aca="false">"Q"&amp;ROUNDUP(MONTH(E6739)/3,0)&amp;"-"&amp;YEAR(E6739)</f>
        <v>Q3-2020</v>
      </c>
    </row>
    <row r="6740" customFormat="false" ht="14.25" hidden="false" customHeight="false" outlineLevel="0" collapsed="false">
      <c r="A6740" s="0" t="s">
        <v>6782</v>
      </c>
      <c r="B6740" s="0" t="s">
        <v>38</v>
      </c>
      <c r="C6740" s="0" t="s">
        <v>39</v>
      </c>
      <c r="D6740" s="9" t="n">
        <v>44000</v>
      </c>
      <c r="E6740" s="9" t="n">
        <v>44049</v>
      </c>
      <c r="F6740" s="9" t="n">
        <v>44071</v>
      </c>
      <c r="G6740" s="9" t="n">
        <v>44077</v>
      </c>
      <c r="H6740" s="10" t="s">
        <v>36</v>
      </c>
      <c r="I6740" s="0" t="n">
        <v>18</v>
      </c>
      <c r="J6740" s="0" t="n">
        <v>26</v>
      </c>
      <c r="K6740" s="0" t="n">
        <v>88</v>
      </c>
      <c r="L6740" s="0" t="n">
        <v>37</v>
      </c>
      <c r="M6740" s="0" t="n">
        <v>3</v>
      </c>
      <c r="N6740" s="11" t="n">
        <v>0.05</v>
      </c>
      <c r="O6740" s="12" t="n">
        <v>1575.84</v>
      </c>
      <c r="P6740" s="12" t="n">
        <v>1876</v>
      </c>
      <c r="Q6740" s="12" t="n">
        <f aca="false">M6740*P6740*(1-N6740)</f>
        <v>5346.6</v>
      </c>
      <c r="R6740" s="12" t="n">
        <f aca="false">M6740*O6740</f>
        <v>4727.52</v>
      </c>
      <c r="S6740" s="12" t="n">
        <f aca="false">Q6740-R6740</f>
        <v>619.08</v>
      </c>
      <c r="T6740" s="11" t="n">
        <f aca="false">IFERROR(S6740/Q6740,0)</f>
        <v>0.115789473684211</v>
      </c>
      <c r="U6740" s="13" t="n">
        <f aca="false">F6740-E6740</f>
        <v>22</v>
      </c>
      <c r="V6740" s="13" t="n">
        <f aca="false">G6740-F6740</f>
        <v>6</v>
      </c>
      <c r="W6740" s="13" t="n">
        <f aca="false">G6740-E6740</f>
        <v>28</v>
      </c>
      <c r="X6740" s="10" t="n">
        <f aca="false">YEAR(E6740)</f>
        <v>2020</v>
      </c>
      <c r="Y6740" s="0" t="str">
        <f aca="false">TEXT(E6740,"yyyy-mm")</f>
        <v>2020-08</v>
      </c>
      <c r="Z6740" s="0" t="str">
        <f aca="false">"Q"&amp;ROUNDUP(MONTH(E6740)/3,0)&amp;"-"&amp;YEAR(E6740)</f>
        <v>Q3-2020</v>
      </c>
    </row>
    <row r="6741" customFormat="false" ht="14.25" hidden="false" customHeight="false" outlineLevel="0" collapsed="false">
      <c r="A6741" s="0" t="s">
        <v>6783</v>
      </c>
      <c r="B6741" s="0" t="s">
        <v>38</v>
      </c>
      <c r="C6741" s="0" t="s">
        <v>35</v>
      </c>
      <c r="D6741" s="9" t="n">
        <v>43900</v>
      </c>
      <c r="E6741" s="9" t="n">
        <v>44049</v>
      </c>
      <c r="F6741" s="9" t="n">
        <v>44054</v>
      </c>
      <c r="G6741" s="9" t="n">
        <v>44060</v>
      </c>
      <c r="H6741" s="10" t="s">
        <v>36</v>
      </c>
      <c r="I6741" s="0" t="n">
        <v>19</v>
      </c>
      <c r="J6741" s="0" t="n">
        <v>12</v>
      </c>
      <c r="K6741" s="0" t="n">
        <v>237</v>
      </c>
      <c r="L6741" s="0" t="n">
        <v>39</v>
      </c>
      <c r="M6741" s="0" t="n">
        <v>6</v>
      </c>
      <c r="N6741" s="11" t="n">
        <v>0.075</v>
      </c>
      <c r="O6741" s="12" t="n">
        <v>1329.21</v>
      </c>
      <c r="P6741" s="12" t="n">
        <v>2606.3</v>
      </c>
      <c r="Q6741" s="12" t="n">
        <f aca="false">M6741*P6741*(1-N6741)</f>
        <v>14464.965</v>
      </c>
      <c r="R6741" s="12" t="n">
        <f aca="false">M6741*O6741</f>
        <v>7975.26</v>
      </c>
      <c r="S6741" s="12" t="n">
        <f aca="false">Q6741-R6741</f>
        <v>6489.705</v>
      </c>
      <c r="T6741" s="11" t="n">
        <f aca="false">IFERROR(S6741/Q6741,0)</f>
        <v>0.448649893034653</v>
      </c>
      <c r="U6741" s="13" t="n">
        <f aca="false">F6741-E6741</f>
        <v>5</v>
      </c>
      <c r="V6741" s="13" t="n">
        <f aca="false">G6741-F6741</f>
        <v>6</v>
      </c>
      <c r="W6741" s="13" t="n">
        <f aca="false">G6741-E6741</f>
        <v>11</v>
      </c>
      <c r="X6741" s="10" t="n">
        <f aca="false">YEAR(E6741)</f>
        <v>2020</v>
      </c>
      <c r="Y6741" s="0" t="str">
        <f aca="false">TEXT(E6741,"yyyy-mm")</f>
        <v>2020-08</v>
      </c>
      <c r="Z6741" s="0" t="str">
        <f aca="false">"Q"&amp;ROUNDUP(MONTH(E6741)/3,0)&amp;"-"&amp;YEAR(E6741)</f>
        <v>Q3-2020</v>
      </c>
    </row>
    <row r="6742" customFormat="false" ht="14.25" hidden="false" customHeight="false" outlineLevel="0" collapsed="false">
      <c r="A6742" s="0" t="s">
        <v>6784</v>
      </c>
      <c r="B6742" s="0" t="s">
        <v>34</v>
      </c>
      <c r="C6742" s="0" t="s">
        <v>39</v>
      </c>
      <c r="D6742" s="9" t="n">
        <v>44000</v>
      </c>
      <c r="E6742" s="9" t="n">
        <v>44049</v>
      </c>
      <c r="F6742" s="9" t="n">
        <v>44063</v>
      </c>
      <c r="G6742" s="9" t="n">
        <v>44070</v>
      </c>
      <c r="H6742" s="10" t="s">
        <v>36</v>
      </c>
      <c r="I6742" s="0" t="n">
        <v>12</v>
      </c>
      <c r="J6742" s="0" t="n">
        <v>21</v>
      </c>
      <c r="K6742" s="0" t="n">
        <v>91</v>
      </c>
      <c r="L6742" s="0" t="n">
        <v>29</v>
      </c>
      <c r="M6742" s="0" t="n">
        <v>4</v>
      </c>
      <c r="N6742" s="11" t="n">
        <v>0.075</v>
      </c>
      <c r="O6742" s="12" t="n">
        <v>2864.25</v>
      </c>
      <c r="P6742" s="12" t="n">
        <v>3819</v>
      </c>
      <c r="Q6742" s="12" t="n">
        <f aca="false">M6742*P6742*(1-N6742)</f>
        <v>14130.3</v>
      </c>
      <c r="R6742" s="12" t="n">
        <f aca="false">M6742*O6742</f>
        <v>11457</v>
      </c>
      <c r="S6742" s="12" t="n">
        <f aca="false">Q6742-R6742</f>
        <v>2673.3</v>
      </c>
      <c r="T6742" s="11" t="n">
        <f aca="false">IFERROR(S6742/Q6742,0)</f>
        <v>0.189189189189189</v>
      </c>
      <c r="U6742" s="13" t="n">
        <f aca="false">F6742-E6742</f>
        <v>14</v>
      </c>
      <c r="V6742" s="13" t="n">
        <f aca="false">G6742-F6742</f>
        <v>7</v>
      </c>
      <c r="W6742" s="13" t="n">
        <f aca="false">G6742-E6742</f>
        <v>21</v>
      </c>
      <c r="X6742" s="10" t="n">
        <f aca="false">YEAR(E6742)</f>
        <v>2020</v>
      </c>
      <c r="Y6742" s="0" t="str">
        <f aca="false">TEXT(E6742,"yyyy-mm")</f>
        <v>2020-08</v>
      </c>
      <c r="Z6742" s="0" t="str">
        <f aca="false">"Q"&amp;ROUNDUP(MONTH(E6742)/3,0)&amp;"-"&amp;YEAR(E6742)</f>
        <v>Q3-2020</v>
      </c>
    </row>
    <row r="6743" customFormat="false" ht="14.25" hidden="false" customHeight="false" outlineLevel="0" collapsed="false">
      <c r="A6743" s="0" t="s">
        <v>6785</v>
      </c>
      <c r="B6743" s="0" t="s">
        <v>38</v>
      </c>
      <c r="C6743" s="0" t="s">
        <v>58</v>
      </c>
      <c r="D6743" s="9" t="n">
        <v>43900</v>
      </c>
      <c r="E6743" s="9" t="n">
        <v>44049</v>
      </c>
      <c r="F6743" s="9" t="n">
        <v>44062</v>
      </c>
      <c r="G6743" s="9" t="n">
        <v>44072</v>
      </c>
      <c r="H6743" s="10" t="s">
        <v>36</v>
      </c>
      <c r="I6743" s="0" t="n">
        <v>14</v>
      </c>
      <c r="J6743" s="0" t="n">
        <v>10</v>
      </c>
      <c r="K6743" s="0" t="n">
        <v>332</v>
      </c>
      <c r="L6743" s="0" t="n">
        <v>34</v>
      </c>
      <c r="M6743" s="0" t="n">
        <v>6</v>
      </c>
      <c r="N6743" s="11" t="n">
        <v>0.05</v>
      </c>
      <c r="O6743" s="12" t="n">
        <v>3051.85</v>
      </c>
      <c r="P6743" s="12" t="n">
        <v>6103.7</v>
      </c>
      <c r="Q6743" s="12" t="n">
        <f aca="false">M6743*P6743*(1-N6743)</f>
        <v>34791.09</v>
      </c>
      <c r="R6743" s="12" t="n">
        <f aca="false">M6743*O6743</f>
        <v>18311.1</v>
      </c>
      <c r="S6743" s="12" t="n">
        <f aca="false">Q6743-R6743</f>
        <v>16479.99</v>
      </c>
      <c r="T6743" s="11" t="n">
        <f aca="false">IFERROR(S6743/Q6743,0)</f>
        <v>0.473684210526316</v>
      </c>
      <c r="U6743" s="13" t="n">
        <f aca="false">F6743-E6743</f>
        <v>13</v>
      </c>
      <c r="V6743" s="13" t="n">
        <f aca="false">G6743-F6743</f>
        <v>10</v>
      </c>
      <c r="W6743" s="13" t="n">
        <f aca="false">G6743-E6743</f>
        <v>23</v>
      </c>
      <c r="X6743" s="10" t="n">
        <f aca="false">YEAR(E6743)</f>
        <v>2020</v>
      </c>
      <c r="Y6743" s="0" t="str">
        <f aca="false">TEXT(E6743,"yyyy-mm")</f>
        <v>2020-08</v>
      </c>
      <c r="Z6743" s="0" t="str">
        <f aca="false">"Q"&amp;ROUNDUP(MONTH(E6743)/3,0)&amp;"-"&amp;YEAR(E6743)</f>
        <v>Q3-2020</v>
      </c>
    </row>
    <row r="6744" customFormat="false" ht="14.25" hidden="false" customHeight="false" outlineLevel="0" collapsed="false">
      <c r="A6744" s="0" t="s">
        <v>6786</v>
      </c>
      <c r="B6744" s="0" t="s">
        <v>34</v>
      </c>
      <c r="C6744" s="0" t="s">
        <v>46</v>
      </c>
      <c r="D6744" s="9" t="n">
        <v>43900</v>
      </c>
      <c r="E6744" s="9" t="n">
        <v>44049</v>
      </c>
      <c r="F6744" s="9" t="n">
        <v>44057</v>
      </c>
      <c r="G6744" s="9" t="n">
        <v>44060</v>
      </c>
      <c r="H6744" s="10" t="s">
        <v>36</v>
      </c>
      <c r="I6744" s="0" t="n">
        <v>6</v>
      </c>
      <c r="J6744" s="0" t="n">
        <v>32</v>
      </c>
      <c r="K6744" s="0" t="n">
        <v>274</v>
      </c>
      <c r="L6744" s="0" t="n">
        <v>18</v>
      </c>
      <c r="M6744" s="0" t="n">
        <v>3</v>
      </c>
      <c r="N6744" s="11" t="n">
        <v>0.1</v>
      </c>
      <c r="O6744" s="12" t="n">
        <v>2084.44</v>
      </c>
      <c r="P6744" s="12" t="n">
        <v>3932.9</v>
      </c>
      <c r="Q6744" s="12" t="n">
        <f aca="false">M6744*P6744*(1-N6744)</f>
        <v>10618.83</v>
      </c>
      <c r="R6744" s="12" t="n">
        <f aca="false">M6744*O6744</f>
        <v>6253.32</v>
      </c>
      <c r="S6744" s="12" t="n">
        <f aca="false">Q6744-R6744</f>
        <v>4365.51</v>
      </c>
      <c r="T6744" s="11" t="n">
        <f aca="false">IFERROR(S6744/Q6744,0)</f>
        <v>0.41111026356011</v>
      </c>
      <c r="U6744" s="13" t="n">
        <f aca="false">F6744-E6744</f>
        <v>8</v>
      </c>
      <c r="V6744" s="13" t="n">
        <f aca="false">G6744-F6744</f>
        <v>3</v>
      </c>
      <c r="W6744" s="13" t="n">
        <f aca="false">G6744-E6744</f>
        <v>11</v>
      </c>
      <c r="X6744" s="10" t="n">
        <f aca="false">YEAR(E6744)</f>
        <v>2020</v>
      </c>
      <c r="Y6744" s="0" t="str">
        <f aca="false">TEXT(E6744,"yyyy-mm")</f>
        <v>2020-08</v>
      </c>
      <c r="Z6744" s="0" t="str">
        <f aca="false">"Q"&amp;ROUNDUP(MONTH(E6744)/3,0)&amp;"-"&amp;YEAR(E6744)</f>
        <v>Q3-2020</v>
      </c>
    </row>
    <row r="6745" customFormat="false" ht="14.25" hidden="false" customHeight="false" outlineLevel="0" collapsed="false">
      <c r="A6745" s="0" t="s">
        <v>6787</v>
      </c>
      <c r="B6745" s="0" t="s">
        <v>38</v>
      </c>
      <c r="C6745" s="0" t="s">
        <v>79</v>
      </c>
      <c r="D6745" s="9" t="n">
        <v>43900</v>
      </c>
      <c r="E6745" s="9" t="n">
        <v>44050</v>
      </c>
      <c r="F6745" s="9" t="n">
        <v>44066</v>
      </c>
      <c r="G6745" s="9" t="n">
        <v>44075</v>
      </c>
      <c r="H6745" s="10" t="s">
        <v>36</v>
      </c>
      <c r="I6745" s="0" t="n">
        <v>14</v>
      </c>
      <c r="J6745" s="0" t="n">
        <v>48</v>
      </c>
      <c r="K6745" s="0" t="n">
        <v>82</v>
      </c>
      <c r="L6745" s="0" t="n">
        <v>5</v>
      </c>
      <c r="M6745" s="0" t="n">
        <v>6</v>
      </c>
      <c r="N6745" s="11" t="n">
        <v>0.1</v>
      </c>
      <c r="O6745" s="12" t="n">
        <v>610.64</v>
      </c>
      <c r="P6745" s="12" t="n">
        <v>984.9</v>
      </c>
      <c r="Q6745" s="12" t="n">
        <f aca="false">M6745*P6745*(1-N6745)</f>
        <v>5318.46</v>
      </c>
      <c r="R6745" s="12" t="n">
        <f aca="false">M6745*O6745</f>
        <v>3663.84</v>
      </c>
      <c r="S6745" s="12" t="n">
        <f aca="false">Q6745-R6745</f>
        <v>1654.62</v>
      </c>
      <c r="T6745" s="11" t="n">
        <f aca="false">IFERROR(S6745/Q6745,0)</f>
        <v>0.311108854818876</v>
      </c>
      <c r="U6745" s="13" t="n">
        <f aca="false">F6745-E6745</f>
        <v>16</v>
      </c>
      <c r="V6745" s="13" t="n">
        <f aca="false">G6745-F6745</f>
        <v>9</v>
      </c>
      <c r="W6745" s="13" t="n">
        <f aca="false">G6745-E6745</f>
        <v>25</v>
      </c>
      <c r="X6745" s="10" t="n">
        <f aca="false">YEAR(E6745)</f>
        <v>2020</v>
      </c>
      <c r="Y6745" s="0" t="str">
        <f aca="false">TEXT(E6745,"yyyy-mm")</f>
        <v>2020-08</v>
      </c>
      <c r="Z6745" s="0" t="str">
        <f aca="false">"Q"&amp;ROUNDUP(MONTH(E6745)/3,0)&amp;"-"&amp;YEAR(E6745)</f>
        <v>Q3-2020</v>
      </c>
    </row>
    <row r="6746" customFormat="false" ht="14.25" hidden="false" customHeight="false" outlineLevel="0" collapsed="false">
      <c r="A6746" s="0" t="s">
        <v>6788</v>
      </c>
      <c r="B6746" s="0" t="s">
        <v>41</v>
      </c>
      <c r="C6746" s="0" t="s">
        <v>39</v>
      </c>
      <c r="D6746" s="9" t="n">
        <v>44000</v>
      </c>
      <c r="E6746" s="9" t="n">
        <v>44050</v>
      </c>
      <c r="F6746" s="9" t="n">
        <v>44058</v>
      </c>
      <c r="G6746" s="9" t="n">
        <v>44064</v>
      </c>
      <c r="H6746" s="10" t="s">
        <v>36</v>
      </c>
      <c r="I6746" s="0" t="n">
        <v>25</v>
      </c>
      <c r="J6746" s="0" t="n">
        <v>11</v>
      </c>
      <c r="K6746" s="0" t="n">
        <v>169</v>
      </c>
      <c r="L6746" s="0" t="n">
        <v>41</v>
      </c>
      <c r="M6746" s="0" t="n">
        <v>2</v>
      </c>
      <c r="N6746" s="11" t="n">
        <v>0.1</v>
      </c>
      <c r="O6746" s="12" t="n">
        <v>840.45</v>
      </c>
      <c r="P6746" s="12" t="n">
        <v>1313.2</v>
      </c>
      <c r="Q6746" s="12" t="n">
        <f aca="false">M6746*P6746*(1-N6746)</f>
        <v>2363.76</v>
      </c>
      <c r="R6746" s="12" t="n">
        <f aca="false">M6746*O6746</f>
        <v>1680.9</v>
      </c>
      <c r="S6746" s="12" t="n">
        <f aca="false">Q6746-R6746</f>
        <v>682.86</v>
      </c>
      <c r="T6746" s="11" t="n">
        <f aca="false">IFERROR(S6746/Q6746,0)</f>
        <v>0.288887196669713</v>
      </c>
      <c r="U6746" s="13" t="n">
        <f aca="false">F6746-E6746</f>
        <v>8</v>
      </c>
      <c r="V6746" s="13" t="n">
        <f aca="false">G6746-F6746</f>
        <v>6</v>
      </c>
      <c r="W6746" s="13" t="n">
        <f aca="false">G6746-E6746</f>
        <v>14</v>
      </c>
      <c r="X6746" s="10" t="n">
        <f aca="false">YEAR(E6746)</f>
        <v>2020</v>
      </c>
      <c r="Y6746" s="0" t="str">
        <f aca="false">TEXT(E6746,"yyyy-mm")</f>
        <v>2020-08</v>
      </c>
      <c r="Z6746" s="0" t="str">
        <f aca="false">"Q"&amp;ROUNDUP(MONTH(E6746)/3,0)&amp;"-"&amp;YEAR(E6746)</f>
        <v>Q3-2020</v>
      </c>
    </row>
    <row r="6747" customFormat="false" ht="14.25" hidden="false" customHeight="false" outlineLevel="0" collapsed="false">
      <c r="A6747" s="0" t="s">
        <v>6789</v>
      </c>
      <c r="B6747" s="0" t="s">
        <v>38</v>
      </c>
      <c r="C6747" s="0" t="s">
        <v>35</v>
      </c>
      <c r="D6747" s="9" t="n">
        <v>43900</v>
      </c>
      <c r="E6747" s="9" t="n">
        <v>44050</v>
      </c>
      <c r="F6747" s="9" t="n">
        <v>44068</v>
      </c>
      <c r="G6747" s="9" t="n">
        <v>44070</v>
      </c>
      <c r="H6747" s="10" t="s">
        <v>36</v>
      </c>
      <c r="I6747" s="0" t="n">
        <v>18</v>
      </c>
      <c r="J6747" s="0" t="n">
        <v>9</v>
      </c>
      <c r="K6747" s="0" t="n">
        <v>254</v>
      </c>
      <c r="L6747" s="0" t="n">
        <v>43</v>
      </c>
      <c r="M6747" s="0" t="n">
        <v>1</v>
      </c>
      <c r="N6747" s="11" t="n">
        <v>0.075</v>
      </c>
      <c r="O6747" s="12" t="n">
        <v>770.63</v>
      </c>
      <c r="P6747" s="12" t="n">
        <v>1085.4</v>
      </c>
      <c r="Q6747" s="12" t="n">
        <f aca="false">M6747*P6747*(1-N6747)</f>
        <v>1003.995</v>
      </c>
      <c r="R6747" s="12" t="n">
        <f aca="false">M6747*O6747</f>
        <v>770.63</v>
      </c>
      <c r="S6747" s="12" t="n">
        <f aca="false">Q6747-R6747</f>
        <v>233.365</v>
      </c>
      <c r="T6747" s="11" t="n">
        <f aca="false">IFERROR(S6747/Q6747,0)</f>
        <v>0.232436416516019</v>
      </c>
      <c r="U6747" s="13" t="n">
        <f aca="false">F6747-E6747</f>
        <v>18</v>
      </c>
      <c r="V6747" s="13" t="n">
        <f aca="false">G6747-F6747</f>
        <v>2</v>
      </c>
      <c r="W6747" s="13" t="n">
        <f aca="false">G6747-E6747</f>
        <v>20</v>
      </c>
      <c r="X6747" s="10" t="n">
        <f aca="false">YEAR(E6747)</f>
        <v>2020</v>
      </c>
      <c r="Y6747" s="0" t="str">
        <f aca="false">TEXT(E6747,"yyyy-mm")</f>
        <v>2020-08</v>
      </c>
      <c r="Z6747" s="0" t="str">
        <f aca="false">"Q"&amp;ROUNDUP(MONTH(E6747)/3,0)&amp;"-"&amp;YEAR(E6747)</f>
        <v>Q3-2020</v>
      </c>
    </row>
    <row r="6748" customFormat="false" ht="14.25" hidden="false" customHeight="false" outlineLevel="0" collapsed="false">
      <c r="A6748" s="0" t="s">
        <v>6790</v>
      </c>
      <c r="B6748" s="0" t="s">
        <v>38</v>
      </c>
      <c r="C6748" s="0" t="s">
        <v>39</v>
      </c>
      <c r="D6748" s="9" t="n">
        <v>43900</v>
      </c>
      <c r="E6748" s="9" t="n">
        <v>44050</v>
      </c>
      <c r="F6748" s="9" t="n">
        <v>44060</v>
      </c>
      <c r="G6748" s="9" t="n">
        <v>44070</v>
      </c>
      <c r="H6748" s="10" t="s">
        <v>36</v>
      </c>
      <c r="I6748" s="0" t="n">
        <v>13</v>
      </c>
      <c r="J6748" s="0" t="n">
        <v>42</v>
      </c>
      <c r="K6748" s="0" t="n">
        <v>132</v>
      </c>
      <c r="L6748" s="0" t="n">
        <v>3</v>
      </c>
      <c r="M6748" s="0" t="n">
        <v>3</v>
      </c>
      <c r="N6748" s="11" t="n">
        <v>0.15</v>
      </c>
      <c r="O6748" s="12" t="n">
        <v>2390.56</v>
      </c>
      <c r="P6748" s="12" t="n">
        <v>2988.2</v>
      </c>
      <c r="Q6748" s="12" t="n">
        <f aca="false">M6748*P6748*(1-N6748)</f>
        <v>7619.91</v>
      </c>
      <c r="R6748" s="12" t="n">
        <f aca="false">M6748*O6748</f>
        <v>7171.68</v>
      </c>
      <c r="S6748" s="12" t="n">
        <f aca="false">Q6748-R6748</f>
        <v>448.229999999999</v>
      </c>
      <c r="T6748" s="11" t="n">
        <f aca="false">IFERROR(S6748/Q6748,0)</f>
        <v>0.0588235294117645</v>
      </c>
      <c r="U6748" s="13" t="n">
        <f aca="false">F6748-E6748</f>
        <v>10</v>
      </c>
      <c r="V6748" s="13" t="n">
        <f aca="false">G6748-F6748</f>
        <v>10</v>
      </c>
      <c r="W6748" s="13" t="n">
        <f aca="false">G6748-E6748</f>
        <v>20</v>
      </c>
      <c r="X6748" s="10" t="n">
        <f aca="false">YEAR(E6748)</f>
        <v>2020</v>
      </c>
      <c r="Y6748" s="0" t="str">
        <f aca="false">TEXT(E6748,"yyyy-mm")</f>
        <v>2020-08</v>
      </c>
      <c r="Z6748" s="0" t="str">
        <f aca="false">"Q"&amp;ROUNDUP(MONTH(E6748)/3,0)&amp;"-"&amp;YEAR(E6748)</f>
        <v>Q3-2020</v>
      </c>
    </row>
    <row r="6749" customFormat="false" ht="14.25" hidden="false" customHeight="false" outlineLevel="0" collapsed="false">
      <c r="A6749" s="0" t="s">
        <v>6791</v>
      </c>
      <c r="B6749" s="0" t="s">
        <v>43</v>
      </c>
      <c r="C6749" s="0" t="s">
        <v>46</v>
      </c>
      <c r="D6749" s="9" t="n">
        <v>43900</v>
      </c>
      <c r="E6749" s="9" t="n">
        <v>44050</v>
      </c>
      <c r="F6749" s="9" t="n">
        <v>44075</v>
      </c>
      <c r="G6749" s="9" t="n">
        <v>44083</v>
      </c>
      <c r="H6749" s="10" t="s">
        <v>36</v>
      </c>
      <c r="I6749" s="0" t="n">
        <v>27</v>
      </c>
      <c r="J6749" s="0" t="n">
        <v>12</v>
      </c>
      <c r="K6749" s="0" t="n">
        <v>262</v>
      </c>
      <c r="L6749" s="0" t="n">
        <v>23</v>
      </c>
      <c r="M6749" s="0" t="n">
        <v>4</v>
      </c>
      <c r="N6749" s="11" t="n">
        <v>0.075</v>
      </c>
      <c r="O6749" s="12" t="n">
        <v>672.01</v>
      </c>
      <c r="P6749" s="12" t="n">
        <v>790.6</v>
      </c>
      <c r="Q6749" s="12" t="n">
        <f aca="false">M6749*P6749*(1-N6749)</f>
        <v>2925.22</v>
      </c>
      <c r="R6749" s="12" t="n">
        <f aca="false">M6749*O6749</f>
        <v>2688.04</v>
      </c>
      <c r="S6749" s="12" t="n">
        <f aca="false">Q6749-R6749</f>
        <v>237.18</v>
      </c>
      <c r="T6749" s="11" t="n">
        <f aca="false">IFERROR(S6749/Q6749,0)</f>
        <v>0.0810810810810812</v>
      </c>
      <c r="U6749" s="13" t="n">
        <f aca="false">F6749-E6749</f>
        <v>25</v>
      </c>
      <c r="V6749" s="13" t="n">
        <f aca="false">G6749-F6749</f>
        <v>8</v>
      </c>
      <c r="W6749" s="13" t="n">
        <f aca="false">G6749-E6749</f>
        <v>33</v>
      </c>
      <c r="X6749" s="10" t="n">
        <f aca="false">YEAR(E6749)</f>
        <v>2020</v>
      </c>
      <c r="Y6749" s="0" t="str">
        <f aca="false">TEXT(E6749,"yyyy-mm")</f>
        <v>2020-08</v>
      </c>
      <c r="Z6749" s="0" t="str">
        <f aca="false">"Q"&amp;ROUNDUP(MONTH(E6749)/3,0)&amp;"-"&amp;YEAR(E6749)</f>
        <v>Q3-2020</v>
      </c>
    </row>
    <row r="6750" customFormat="false" ht="14.25" hidden="false" customHeight="false" outlineLevel="0" collapsed="false">
      <c r="A6750" s="0" t="s">
        <v>6792</v>
      </c>
      <c r="B6750" s="0" t="s">
        <v>41</v>
      </c>
      <c r="C6750" s="0" t="s">
        <v>39</v>
      </c>
      <c r="D6750" s="9" t="n">
        <v>44000</v>
      </c>
      <c r="E6750" s="9" t="n">
        <v>44050</v>
      </c>
      <c r="F6750" s="9" t="n">
        <v>44062</v>
      </c>
      <c r="G6750" s="9" t="n">
        <v>44063</v>
      </c>
      <c r="H6750" s="10" t="s">
        <v>36</v>
      </c>
      <c r="I6750" s="0" t="n">
        <v>25</v>
      </c>
      <c r="J6750" s="0" t="n">
        <v>6</v>
      </c>
      <c r="K6750" s="0" t="n">
        <v>97</v>
      </c>
      <c r="L6750" s="0" t="n">
        <v>27</v>
      </c>
      <c r="M6750" s="0" t="n">
        <v>5</v>
      </c>
      <c r="N6750" s="11" t="n">
        <v>0.05</v>
      </c>
      <c r="O6750" s="12" t="n">
        <v>1549.11</v>
      </c>
      <c r="P6750" s="12" t="n">
        <v>2458.9</v>
      </c>
      <c r="Q6750" s="12" t="n">
        <f aca="false">M6750*P6750*(1-N6750)</f>
        <v>11679.775</v>
      </c>
      <c r="R6750" s="12" t="n">
        <f aca="false">M6750*O6750</f>
        <v>7745.55</v>
      </c>
      <c r="S6750" s="12" t="n">
        <f aca="false">Q6750-R6750</f>
        <v>3934.225</v>
      </c>
      <c r="T6750" s="11" t="n">
        <f aca="false">IFERROR(S6750/Q6750,0)</f>
        <v>0.336840820991843</v>
      </c>
      <c r="U6750" s="13" t="n">
        <f aca="false">F6750-E6750</f>
        <v>12</v>
      </c>
      <c r="V6750" s="13" t="n">
        <f aca="false">G6750-F6750</f>
        <v>1</v>
      </c>
      <c r="W6750" s="13" t="n">
        <f aca="false">G6750-E6750</f>
        <v>13</v>
      </c>
      <c r="X6750" s="10" t="n">
        <f aca="false">YEAR(E6750)</f>
        <v>2020</v>
      </c>
      <c r="Y6750" s="0" t="str">
        <f aca="false">TEXT(E6750,"yyyy-mm")</f>
        <v>2020-08</v>
      </c>
      <c r="Z6750" s="0" t="str">
        <f aca="false">"Q"&amp;ROUNDUP(MONTH(E6750)/3,0)&amp;"-"&amp;YEAR(E6750)</f>
        <v>Q3-2020</v>
      </c>
    </row>
    <row r="6751" customFormat="false" ht="14.25" hidden="false" customHeight="false" outlineLevel="0" collapsed="false">
      <c r="A6751" s="0" t="s">
        <v>6793</v>
      </c>
      <c r="B6751" s="0" t="s">
        <v>34</v>
      </c>
      <c r="C6751" s="0" t="s">
        <v>35</v>
      </c>
      <c r="D6751" s="9" t="n">
        <v>43900</v>
      </c>
      <c r="E6751" s="9" t="n">
        <v>44050</v>
      </c>
      <c r="F6751" s="9" t="n">
        <v>44066</v>
      </c>
      <c r="G6751" s="9" t="n">
        <v>44069</v>
      </c>
      <c r="H6751" s="10" t="s">
        <v>36</v>
      </c>
      <c r="I6751" s="0" t="n">
        <v>9</v>
      </c>
      <c r="J6751" s="0" t="n">
        <v>33</v>
      </c>
      <c r="K6751" s="0" t="n">
        <v>261</v>
      </c>
      <c r="L6751" s="0" t="n">
        <v>16</v>
      </c>
      <c r="M6751" s="0" t="n">
        <v>8</v>
      </c>
      <c r="N6751" s="11" t="n">
        <v>0.1</v>
      </c>
      <c r="O6751" s="12" t="n">
        <v>1203.52</v>
      </c>
      <c r="P6751" s="12" t="n">
        <v>1695.1</v>
      </c>
      <c r="Q6751" s="12" t="n">
        <f aca="false">M6751*P6751*(1-N6751)</f>
        <v>12204.72</v>
      </c>
      <c r="R6751" s="12" t="n">
        <f aca="false">M6751*O6751</f>
        <v>9628.16</v>
      </c>
      <c r="S6751" s="12" t="n">
        <f aca="false">Q6751-R6751</f>
        <v>2576.56</v>
      </c>
      <c r="T6751" s="11" t="n">
        <f aca="false">IFERROR(S6751/Q6751,0)</f>
        <v>0.211111766595219</v>
      </c>
      <c r="U6751" s="13" t="n">
        <f aca="false">F6751-E6751</f>
        <v>16</v>
      </c>
      <c r="V6751" s="13" t="n">
        <f aca="false">G6751-F6751</f>
        <v>3</v>
      </c>
      <c r="W6751" s="13" t="n">
        <f aca="false">G6751-E6751</f>
        <v>19</v>
      </c>
      <c r="X6751" s="10" t="n">
        <f aca="false">YEAR(E6751)</f>
        <v>2020</v>
      </c>
      <c r="Y6751" s="0" t="str">
        <f aca="false">TEXT(E6751,"yyyy-mm")</f>
        <v>2020-08</v>
      </c>
      <c r="Z6751" s="0" t="str">
        <f aca="false">"Q"&amp;ROUNDUP(MONTH(E6751)/3,0)&amp;"-"&amp;YEAR(E6751)</f>
        <v>Q3-2020</v>
      </c>
    </row>
    <row r="6752" customFormat="false" ht="14.25" hidden="false" customHeight="false" outlineLevel="0" collapsed="false">
      <c r="A6752" s="0" t="s">
        <v>6794</v>
      </c>
      <c r="B6752" s="0" t="s">
        <v>34</v>
      </c>
      <c r="C6752" s="0" t="s">
        <v>39</v>
      </c>
      <c r="D6752" s="9" t="n">
        <v>44000</v>
      </c>
      <c r="E6752" s="9" t="n">
        <v>44050</v>
      </c>
      <c r="F6752" s="9" t="n">
        <v>44059</v>
      </c>
      <c r="G6752" s="9" t="n">
        <v>44062</v>
      </c>
      <c r="H6752" s="10" t="s">
        <v>36</v>
      </c>
      <c r="I6752" s="0" t="n">
        <v>11</v>
      </c>
      <c r="J6752" s="0" t="n">
        <v>9</v>
      </c>
      <c r="K6752" s="0" t="n">
        <v>96</v>
      </c>
      <c r="L6752" s="0" t="n">
        <v>19</v>
      </c>
      <c r="M6752" s="0" t="n">
        <v>3</v>
      </c>
      <c r="N6752" s="11" t="n">
        <v>0.075</v>
      </c>
      <c r="O6752" s="12" t="n">
        <v>3662.42</v>
      </c>
      <c r="P6752" s="12" t="n">
        <v>6425.3</v>
      </c>
      <c r="Q6752" s="12" t="n">
        <f aca="false">M6752*P6752*(1-N6752)</f>
        <v>17830.2075</v>
      </c>
      <c r="R6752" s="12" t="n">
        <f aca="false">M6752*O6752</f>
        <v>10987.26</v>
      </c>
      <c r="S6752" s="12" t="n">
        <f aca="false">Q6752-R6752</f>
        <v>6842.9475</v>
      </c>
      <c r="T6752" s="11" t="n">
        <f aca="false">IFERROR(S6752/Q6752,0)</f>
        <v>0.383783952037574</v>
      </c>
      <c r="U6752" s="13" t="n">
        <f aca="false">F6752-E6752</f>
        <v>9</v>
      </c>
      <c r="V6752" s="13" t="n">
        <f aca="false">G6752-F6752</f>
        <v>3</v>
      </c>
      <c r="W6752" s="13" t="n">
        <f aca="false">G6752-E6752</f>
        <v>12</v>
      </c>
      <c r="X6752" s="10" t="n">
        <f aca="false">YEAR(E6752)</f>
        <v>2020</v>
      </c>
      <c r="Y6752" s="0" t="str">
        <f aca="false">TEXT(E6752,"yyyy-mm")</f>
        <v>2020-08</v>
      </c>
      <c r="Z6752" s="0" t="str">
        <f aca="false">"Q"&amp;ROUNDUP(MONTH(E6752)/3,0)&amp;"-"&amp;YEAR(E6752)</f>
        <v>Q3-2020</v>
      </c>
    </row>
    <row r="6753" customFormat="false" ht="14.25" hidden="false" customHeight="false" outlineLevel="0" collapsed="false">
      <c r="A6753" s="0" t="s">
        <v>6795</v>
      </c>
      <c r="B6753" s="0" t="s">
        <v>34</v>
      </c>
      <c r="C6753" s="0" t="s">
        <v>39</v>
      </c>
      <c r="D6753" s="9" t="n">
        <v>43900</v>
      </c>
      <c r="E6753" s="9" t="n">
        <v>44050</v>
      </c>
      <c r="F6753" s="9" t="n">
        <v>44071</v>
      </c>
      <c r="G6753" s="9" t="n">
        <v>44079</v>
      </c>
      <c r="H6753" s="10" t="s">
        <v>36</v>
      </c>
      <c r="I6753" s="0" t="n">
        <v>8</v>
      </c>
      <c r="J6753" s="0" t="n">
        <v>6</v>
      </c>
      <c r="K6753" s="0" t="n">
        <v>134</v>
      </c>
      <c r="L6753" s="0" t="n">
        <v>42</v>
      </c>
      <c r="M6753" s="0" t="n">
        <v>2</v>
      </c>
      <c r="N6753" s="11" t="n">
        <v>0.05</v>
      </c>
      <c r="O6753" s="12" t="n">
        <v>477.38</v>
      </c>
      <c r="P6753" s="12" t="n">
        <v>837.5</v>
      </c>
      <c r="Q6753" s="12" t="n">
        <f aca="false">M6753*P6753*(1-N6753)</f>
        <v>1591.25</v>
      </c>
      <c r="R6753" s="12" t="n">
        <f aca="false">M6753*O6753</f>
        <v>954.76</v>
      </c>
      <c r="S6753" s="12" t="n">
        <f aca="false">Q6753-R6753</f>
        <v>636.49</v>
      </c>
      <c r="T6753" s="11" t="n">
        <f aca="false">IFERROR(S6753/Q6753,0)</f>
        <v>0.399993715632365</v>
      </c>
      <c r="U6753" s="13" t="n">
        <f aca="false">F6753-E6753</f>
        <v>21</v>
      </c>
      <c r="V6753" s="13" t="n">
        <f aca="false">G6753-F6753</f>
        <v>8</v>
      </c>
      <c r="W6753" s="13" t="n">
        <f aca="false">G6753-E6753</f>
        <v>29</v>
      </c>
      <c r="X6753" s="10" t="n">
        <f aca="false">YEAR(E6753)</f>
        <v>2020</v>
      </c>
      <c r="Y6753" s="0" t="str">
        <f aca="false">TEXT(E6753,"yyyy-mm")</f>
        <v>2020-08</v>
      </c>
      <c r="Z6753" s="0" t="str">
        <f aca="false">"Q"&amp;ROUNDUP(MONTH(E6753)/3,0)&amp;"-"&amp;YEAR(E6753)</f>
        <v>Q3-2020</v>
      </c>
    </row>
    <row r="6754" customFormat="false" ht="14.25" hidden="false" customHeight="false" outlineLevel="0" collapsed="false">
      <c r="A6754" s="0" t="s">
        <v>6796</v>
      </c>
      <c r="B6754" s="0" t="s">
        <v>41</v>
      </c>
      <c r="C6754" s="0" t="s">
        <v>39</v>
      </c>
      <c r="D6754" s="9" t="n">
        <v>43900</v>
      </c>
      <c r="E6754" s="9" t="n">
        <v>44051</v>
      </c>
      <c r="F6754" s="9" t="n">
        <v>44053</v>
      </c>
      <c r="G6754" s="9" t="n">
        <v>44059</v>
      </c>
      <c r="H6754" s="10" t="s">
        <v>36</v>
      </c>
      <c r="I6754" s="0" t="n">
        <v>25</v>
      </c>
      <c r="J6754" s="0" t="n">
        <v>48</v>
      </c>
      <c r="K6754" s="0" t="n">
        <v>175</v>
      </c>
      <c r="L6754" s="0" t="n">
        <v>21</v>
      </c>
      <c r="M6754" s="0" t="n">
        <v>1</v>
      </c>
      <c r="N6754" s="11" t="n">
        <v>0.075</v>
      </c>
      <c r="O6754" s="12" t="n">
        <v>3325.88</v>
      </c>
      <c r="P6754" s="12" t="n">
        <v>3912.8</v>
      </c>
      <c r="Q6754" s="12" t="n">
        <f aca="false">M6754*P6754*(1-N6754)</f>
        <v>3619.34</v>
      </c>
      <c r="R6754" s="12" t="n">
        <f aca="false">M6754*O6754</f>
        <v>3325.88</v>
      </c>
      <c r="S6754" s="12" t="n">
        <f aca="false">Q6754-R6754</f>
        <v>293.46</v>
      </c>
      <c r="T6754" s="11" t="n">
        <f aca="false">IFERROR(S6754/Q6754,0)</f>
        <v>0.0810810810810811</v>
      </c>
      <c r="U6754" s="13" t="n">
        <f aca="false">F6754-E6754</f>
        <v>2</v>
      </c>
      <c r="V6754" s="13" t="n">
        <f aca="false">G6754-F6754</f>
        <v>6</v>
      </c>
      <c r="W6754" s="13" t="n">
        <f aca="false">G6754-E6754</f>
        <v>8</v>
      </c>
      <c r="X6754" s="10" t="n">
        <f aca="false">YEAR(E6754)</f>
        <v>2020</v>
      </c>
      <c r="Y6754" s="0" t="str">
        <f aca="false">TEXT(E6754,"yyyy-mm")</f>
        <v>2020-08</v>
      </c>
      <c r="Z6754" s="0" t="str">
        <f aca="false">"Q"&amp;ROUNDUP(MONTH(E6754)/3,0)&amp;"-"&amp;YEAR(E6754)</f>
        <v>Q3-2020</v>
      </c>
    </row>
    <row r="6755" customFormat="false" ht="14.25" hidden="false" customHeight="false" outlineLevel="0" collapsed="false">
      <c r="A6755" s="0" t="s">
        <v>6797</v>
      </c>
      <c r="B6755" s="0" t="s">
        <v>41</v>
      </c>
      <c r="C6755" s="0" t="s">
        <v>46</v>
      </c>
      <c r="D6755" s="9" t="n">
        <v>43900</v>
      </c>
      <c r="E6755" s="9" t="n">
        <v>44051</v>
      </c>
      <c r="F6755" s="9" t="n">
        <v>44054</v>
      </c>
      <c r="G6755" s="9" t="n">
        <v>44058</v>
      </c>
      <c r="H6755" s="10" t="s">
        <v>36</v>
      </c>
      <c r="I6755" s="0" t="n">
        <v>24</v>
      </c>
      <c r="J6755" s="0" t="n">
        <v>44</v>
      </c>
      <c r="K6755" s="0" t="n">
        <v>300</v>
      </c>
      <c r="L6755" s="0" t="n">
        <v>44</v>
      </c>
      <c r="M6755" s="0" t="n">
        <v>6</v>
      </c>
      <c r="N6755" s="11" t="n">
        <v>0.15</v>
      </c>
      <c r="O6755" s="12" t="n">
        <v>1395.07</v>
      </c>
      <c r="P6755" s="12" t="n">
        <v>2405.3</v>
      </c>
      <c r="Q6755" s="12" t="n">
        <f aca="false">M6755*P6755*(1-N6755)</f>
        <v>12267.03</v>
      </c>
      <c r="R6755" s="12" t="n">
        <f aca="false">M6755*O6755</f>
        <v>8370.42</v>
      </c>
      <c r="S6755" s="12" t="n">
        <f aca="false">Q6755-R6755</f>
        <v>3896.61</v>
      </c>
      <c r="T6755" s="11" t="n">
        <f aca="false">IFERROR(S6755/Q6755,0)</f>
        <v>0.317649015287319</v>
      </c>
      <c r="U6755" s="13" t="n">
        <f aca="false">F6755-E6755</f>
        <v>3</v>
      </c>
      <c r="V6755" s="13" t="n">
        <f aca="false">G6755-F6755</f>
        <v>4</v>
      </c>
      <c r="W6755" s="13" t="n">
        <f aca="false">G6755-E6755</f>
        <v>7</v>
      </c>
      <c r="X6755" s="10" t="n">
        <f aca="false">YEAR(E6755)</f>
        <v>2020</v>
      </c>
      <c r="Y6755" s="0" t="str">
        <f aca="false">TEXT(E6755,"yyyy-mm")</f>
        <v>2020-08</v>
      </c>
      <c r="Z6755" s="0" t="str">
        <f aca="false">"Q"&amp;ROUNDUP(MONTH(E6755)/3,0)&amp;"-"&amp;YEAR(E6755)</f>
        <v>Q3-2020</v>
      </c>
    </row>
    <row r="6756" customFormat="false" ht="14.25" hidden="false" customHeight="false" outlineLevel="0" collapsed="false">
      <c r="A6756" s="0" t="s">
        <v>6798</v>
      </c>
      <c r="B6756" s="0" t="s">
        <v>38</v>
      </c>
      <c r="C6756" s="0" t="s">
        <v>58</v>
      </c>
      <c r="D6756" s="9" t="n">
        <v>44000</v>
      </c>
      <c r="E6756" s="9" t="n">
        <v>44051</v>
      </c>
      <c r="F6756" s="9" t="n">
        <v>44058</v>
      </c>
      <c r="G6756" s="9" t="n">
        <v>44064</v>
      </c>
      <c r="H6756" s="10" t="s">
        <v>36</v>
      </c>
      <c r="I6756" s="0" t="n">
        <v>17</v>
      </c>
      <c r="J6756" s="0" t="n">
        <v>26</v>
      </c>
      <c r="K6756" s="0" t="n">
        <v>352</v>
      </c>
      <c r="L6756" s="0" t="n">
        <v>19</v>
      </c>
      <c r="M6756" s="0" t="n">
        <v>1</v>
      </c>
      <c r="N6756" s="11" t="n">
        <v>0.05</v>
      </c>
      <c r="O6756" s="12" t="n">
        <v>814.39</v>
      </c>
      <c r="P6756" s="12" t="n">
        <v>958.1</v>
      </c>
      <c r="Q6756" s="12" t="n">
        <f aca="false">M6756*P6756*(1-N6756)</f>
        <v>910.195</v>
      </c>
      <c r="R6756" s="12" t="n">
        <f aca="false">M6756*O6756</f>
        <v>814.39</v>
      </c>
      <c r="S6756" s="12" t="n">
        <f aca="false">Q6756-R6756</f>
        <v>95.805</v>
      </c>
      <c r="T6756" s="11" t="n">
        <f aca="false">IFERROR(S6756/Q6756,0)</f>
        <v>0.105257664566384</v>
      </c>
      <c r="U6756" s="13" t="n">
        <f aca="false">F6756-E6756</f>
        <v>7</v>
      </c>
      <c r="V6756" s="13" t="n">
        <f aca="false">G6756-F6756</f>
        <v>6</v>
      </c>
      <c r="W6756" s="13" t="n">
        <f aca="false">G6756-E6756</f>
        <v>13</v>
      </c>
      <c r="X6756" s="10" t="n">
        <f aca="false">YEAR(E6756)</f>
        <v>2020</v>
      </c>
      <c r="Y6756" s="0" t="str">
        <f aca="false">TEXT(E6756,"yyyy-mm")</f>
        <v>2020-08</v>
      </c>
      <c r="Z6756" s="0" t="str">
        <f aca="false">"Q"&amp;ROUNDUP(MONTH(E6756)/3,0)&amp;"-"&amp;YEAR(E6756)</f>
        <v>Q3-2020</v>
      </c>
    </row>
    <row r="6757" customFormat="false" ht="14.25" hidden="false" customHeight="false" outlineLevel="0" collapsed="false">
      <c r="A6757" s="0" t="s">
        <v>6799</v>
      </c>
      <c r="B6757" s="0" t="s">
        <v>38</v>
      </c>
      <c r="C6757" s="0" t="s">
        <v>39</v>
      </c>
      <c r="D6757" s="9" t="n">
        <v>43900</v>
      </c>
      <c r="E6757" s="9" t="n">
        <v>44051</v>
      </c>
      <c r="F6757" s="9" t="n">
        <v>44054</v>
      </c>
      <c r="G6757" s="9" t="n">
        <v>44056</v>
      </c>
      <c r="H6757" s="10" t="s">
        <v>36</v>
      </c>
      <c r="I6757" s="0" t="n">
        <v>19</v>
      </c>
      <c r="J6757" s="0" t="n">
        <v>21</v>
      </c>
      <c r="K6757" s="0" t="n">
        <v>178</v>
      </c>
      <c r="L6757" s="0" t="n">
        <v>37</v>
      </c>
      <c r="M6757" s="0" t="n">
        <v>2</v>
      </c>
      <c r="N6757" s="11" t="n">
        <v>0.2</v>
      </c>
      <c r="O6757" s="12" t="n">
        <v>644.54</v>
      </c>
      <c r="P6757" s="12" t="n">
        <v>991.6</v>
      </c>
      <c r="Q6757" s="12" t="n">
        <f aca="false">M6757*P6757*(1-N6757)</f>
        <v>1586.56</v>
      </c>
      <c r="R6757" s="12" t="n">
        <f aca="false">M6757*O6757</f>
        <v>1289.08</v>
      </c>
      <c r="S6757" s="12" t="n">
        <f aca="false">Q6757-R6757</f>
        <v>297.48</v>
      </c>
      <c r="T6757" s="11" t="n">
        <f aca="false">IFERROR(S6757/Q6757,0)</f>
        <v>0.1875</v>
      </c>
      <c r="U6757" s="13" t="n">
        <f aca="false">F6757-E6757</f>
        <v>3</v>
      </c>
      <c r="V6757" s="13" t="n">
        <f aca="false">G6757-F6757</f>
        <v>2</v>
      </c>
      <c r="W6757" s="13" t="n">
        <f aca="false">G6757-E6757</f>
        <v>5</v>
      </c>
      <c r="X6757" s="10" t="n">
        <f aca="false">YEAR(E6757)</f>
        <v>2020</v>
      </c>
      <c r="Y6757" s="0" t="str">
        <f aca="false">TEXT(E6757,"yyyy-mm")</f>
        <v>2020-08</v>
      </c>
      <c r="Z6757" s="0" t="str">
        <f aca="false">"Q"&amp;ROUNDUP(MONTH(E6757)/3,0)&amp;"-"&amp;YEAR(E6757)</f>
        <v>Q3-2020</v>
      </c>
    </row>
    <row r="6758" customFormat="false" ht="14.25" hidden="false" customHeight="false" outlineLevel="0" collapsed="false">
      <c r="A6758" s="0" t="s">
        <v>6800</v>
      </c>
      <c r="B6758" s="0" t="s">
        <v>41</v>
      </c>
      <c r="C6758" s="0" t="s">
        <v>46</v>
      </c>
      <c r="D6758" s="9" t="n">
        <v>44000</v>
      </c>
      <c r="E6758" s="9" t="n">
        <v>44051</v>
      </c>
      <c r="F6758" s="9" t="n">
        <v>44075</v>
      </c>
      <c r="G6758" s="9" t="n">
        <v>44083</v>
      </c>
      <c r="H6758" s="10" t="s">
        <v>36</v>
      </c>
      <c r="I6758" s="0" t="n">
        <v>24</v>
      </c>
      <c r="J6758" s="0" t="n">
        <v>22</v>
      </c>
      <c r="K6758" s="0" t="n">
        <v>272</v>
      </c>
      <c r="L6758" s="0" t="n">
        <v>10</v>
      </c>
      <c r="M6758" s="0" t="n">
        <v>2</v>
      </c>
      <c r="N6758" s="11" t="n">
        <v>0.1</v>
      </c>
      <c r="O6758" s="12" t="n">
        <v>4010.62</v>
      </c>
      <c r="P6758" s="12" t="n">
        <v>5494</v>
      </c>
      <c r="Q6758" s="12" t="n">
        <f aca="false">M6758*P6758*(1-N6758)</f>
        <v>9889.2</v>
      </c>
      <c r="R6758" s="12" t="n">
        <f aca="false">M6758*O6758</f>
        <v>8021.24</v>
      </c>
      <c r="S6758" s="12" t="n">
        <f aca="false">Q6758-R6758</f>
        <v>1867.96</v>
      </c>
      <c r="T6758" s="11" t="n">
        <f aca="false">IFERROR(S6758/Q6758,0)</f>
        <v>0.188888888888889</v>
      </c>
      <c r="U6758" s="13" t="n">
        <f aca="false">F6758-E6758</f>
        <v>24</v>
      </c>
      <c r="V6758" s="13" t="n">
        <f aca="false">G6758-F6758</f>
        <v>8</v>
      </c>
      <c r="W6758" s="13" t="n">
        <f aca="false">G6758-E6758</f>
        <v>32</v>
      </c>
      <c r="X6758" s="10" t="n">
        <f aca="false">YEAR(E6758)</f>
        <v>2020</v>
      </c>
      <c r="Y6758" s="0" t="str">
        <f aca="false">TEXT(E6758,"yyyy-mm")</f>
        <v>2020-08</v>
      </c>
      <c r="Z6758" s="0" t="str">
        <f aca="false">"Q"&amp;ROUNDUP(MONTH(E6758)/3,0)&amp;"-"&amp;YEAR(E6758)</f>
        <v>Q3-2020</v>
      </c>
    </row>
    <row r="6759" customFormat="false" ht="14.25" hidden="false" customHeight="false" outlineLevel="0" collapsed="false">
      <c r="A6759" s="0" t="s">
        <v>6801</v>
      </c>
      <c r="B6759" s="0" t="s">
        <v>41</v>
      </c>
      <c r="C6759" s="0" t="s">
        <v>39</v>
      </c>
      <c r="D6759" s="9" t="n">
        <v>43900</v>
      </c>
      <c r="E6759" s="9" t="n">
        <v>44051</v>
      </c>
      <c r="F6759" s="9" t="n">
        <v>44076</v>
      </c>
      <c r="G6759" s="9" t="n">
        <v>44082</v>
      </c>
      <c r="H6759" s="10" t="s">
        <v>36</v>
      </c>
      <c r="I6759" s="0" t="n">
        <v>23</v>
      </c>
      <c r="J6759" s="0" t="n">
        <v>29</v>
      </c>
      <c r="K6759" s="0" t="n">
        <v>146</v>
      </c>
      <c r="L6759" s="0" t="n">
        <v>22</v>
      </c>
      <c r="M6759" s="0" t="n">
        <v>5</v>
      </c>
      <c r="N6759" s="11" t="n">
        <v>0.075</v>
      </c>
      <c r="O6759" s="12" t="n">
        <v>628.73</v>
      </c>
      <c r="P6759" s="12" t="n">
        <v>911.2</v>
      </c>
      <c r="Q6759" s="12" t="n">
        <f aca="false">M6759*P6759*(1-N6759)</f>
        <v>4214.3</v>
      </c>
      <c r="R6759" s="12" t="n">
        <f aca="false">M6759*O6759</f>
        <v>3143.65</v>
      </c>
      <c r="S6759" s="12" t="n">
        <f aca="false">Q6759-R6759</f>
        <v>1070.65</v>
      </c>
      <c r="T6759" s="11" t="n">
        <f aca="false">IFERROR(S6759/Q6759,0)</f>
        <v>0.254051681180742</v>
      </c>
      <c r="U6759" s="13" t="n">
        <f aca="false">F6759-E6759</f>
        <v>25</v>
      </c>
      <c r="V6759" s="13" t="n">
        <f aca="false">G6759-F6759</f>
        <v>6</v>
      </c>
      <c r="W6759" s="13" t="n">
        <f aca="false">G6759-E6759</f>
        <v>31</v>
      </c>
      <c r="X6759" s="10" t="n">
        <f aca="false">YEAR(E6759)</f>
        <v>2020</v>
      </c>
      <c r="Y6759" s="0" t="str">
        <f aca="false">TEXT(E6759,"yyyy-mm")</f>
        <v>2020-08</v>
      </c>
      <c r="Z6759" s="0" t="str">
        <f aca="false">"Q"&amp;ROUNDUP(MONTH(E6759)/3,0)&amp;"-"&amp;YEAR(E6759)</f>
        <v>Q3-2020</v>
      </c>
    </row>
    <row r="6760" customFormat="false" ht="14.25" hidden="false" customHeight="false" outlineLevel="0" collapsed="false">
      <c r="A6760" s="0" t="s">
        <v>6802</v>
      </c>
      <c r="B6760" s="0" t="s">
        <v>38</v>
      </c>
      <c r="C6760" s="0" t="s">
        <v>39</v>
      </c>
      <c r="D6760" s="9" t="n">
        <v>43900</v>
      </c>
      <c r="E6760" s="9" t="n">
        <v>44051</v>
      </c>
      <c r="F6760" s="9" t="n">
        <v>44059</v>
      </c>
      <c r="G6760" s="9" t="n">
        <v>44064</v>
      </c>
      <c r="H6760" s="10" t="s">
        <v>36</v>
      </c>
      <c r="I6760" s="0" t="n">
        <v>12</v>
      </c>
      <c r="J6760" s="0" t="n">
        <v>7</v>
      </c>
      <c r="K6760" s="0" t="n">
        <v>125</v>
      </c>
      <c r="L6760" s="0" t="n">
        <v>27</v>
      </c>
      <c r="M6760" s="0" t="n">
        <v>8</v>
      </c>
      <c r="N6760" s="11" t="n">
        <v>0.1</v>
      </c>
      <c r="O6760" s="12" t="n">
        <v>1665.22</v>
      </c>
      <c r="P6760" s="12" t="n">
        <v>3872.6</v>
      </c>
      <c r="Q6760" s="12" t="n">
        <f aca="false">M6760*P6760*(1-N6760)</f>
        <v>27882.72</v>
      </c>
      <c r="R6760" s="12" t="n">
        <f aca="false">M6760*O6760</f>
        <v>13321.76</v>
      </c>
      <c r="S6760" s="12" t="n">
        <f aca="false">Q6760-R6760</f>
        <v>14560.96</v>
      </c>
      <c r="T6760" s="11" t="n">
        <f aca="false">IFERROR(S6760/Q6760,0)</f>
        <v>0.522221648390114</v>
      </c>
      <c r="U6760" s="13" t="n">
        <f aca="false">F6760-E6760</f>
        <v>8</v>
      </c>
      <c r="V6760" s="13" t="n">
        <f aca="false">G6760-F6760</f>
        <v>5</v>
      </c>
      <c r="W6760" s="13" t="n">
        <f aca="false">G6760-E6760</f>
        <v>13</v>
      </c>
      <c r="X6760" s="10" t="n">
        <f aca="false">YEAR(E6760)</f>
        <v>2020</v>
      </c>
      <c r="Y6760" s="0" t="str">
        <f aca="false">TEXT(E6760,"yyyy-mm")</f>
        <v>2020-08</v>
      </c>
      <c r="Z6760" s="0" t="str">
        <f aca="false">"Q"&amp;ROUNDUP(MONTH(E6760)/3,0)&amp;"-"&amp;YEAR(E6760)</f>
        <v>Q3-2020</v>
      </c>
    </row>
    <row r="6761" customFormat="false" ht="14.25" hidden="false" customHeight="false" outlineLevel="0" collapsed="false">
      <c r="A6761" s="0" t="s">
        <v>6803</v>
      </c>
      <c r="B6761" s="0" t="s">
        <v>34</v>
      </c>
      <c r="C6761" s="0" t="s">
        <v>79</v>
      </c>
      <c r="D6761" s="9" t="n">
        <v>44000</v>
      </c>
      <c r="E6761" s="9" t="n">
        <v>44052</v>
      </c>
      <c r="F6761" s="9" t="n">
        <v>44080</v>
      </c>
      <c r="G6761" s="9" t="n">
        <v>44089</v>
      </c>
      <c r="H6761" s="10" t="s">
        <v>36</v>
      </c>
      <c r="I6761" s="0" t="n">
        <v>5</v>
      </c>
      <c r="J6761" s="0" t="n">
        <v>26</v>
      </c>
      <c r="K6761" s="0" t="n">
        <v>76</v>
      </c>
      <c r="L6761" s="0" t="n">
        <v>15</v>
      </c>
      <c r="M6761" s="0" t="n">
        <v>6</v>
      </c>
      <c r="N6761" s="11" t="n">
        <v>0.075</v>
      </c>
      <c r="O6761" s="12" t="n">
        <v>2221.05</v>
      </c>
      <c r="P6761" s="12" t="n">
        <v>2613</v>
      </c>
      <c r="Q6761" s="12" t="n">
        <f aca="false">M6761*P6761*(1-N6761)</f>
        <v>14502.15</v>
      </c>
      <c r="R6761" s="12" t="n">
        <f aca="false">M6761*O6761</f>
        <v>13326.3</v>
      </c>
      <c r="S6761" s="12" t="n">
        <f aca="false">Q6761-R6761</f>
        <v>1175.85</v>
      </c>
      <c r="T6761" s="11" t="n">
        <f aca="false">IFERROR(S6761/Q6761,0)</f>
        <v>0.0810810810810811</v>
      </c>
      <c r="U6761" s="13" t="n">
        <f aca="false">F6761-E6761</f>
        <v>28</v>
      </c>
      <c r="V6761" s="13" t="n">
        <f aca="false">G6761-F6761</f>
        <v>9</v>
      </c>
      <c r="W6761" s="13" t="n">
        <f aca="false">G6761-E6761</f>
        <v>37</v>
      </c>
      <c r="X6761" s="10" t="n">
        <f aca="false">YEAR(E6761)</f>
        <v>2020</v>
      </c>
      <c r="Y6761" s="0" t="str">
        <f aca="false">TEXT(E6761,"yyyy-mm")</f>
        <v>2020-08</v>
      </c>
      <c r="Z6761" s="0" t="str">
        <f aca="false">"Q"&amp;ROUNDUP(MONTH(E6761)/3,0)&amp;"-"&amp;YEAR(E6761)</f>
        <v>Q3-2020</v>
      </c>
    </row>
    <row r="6762" customFormat="false" ht="14.25" hidden="false" customHeight="false" outlineLevel="0" collapsed="false">
      <c r="A6762" s="0" t="s">
        <v>6804</v>
      </c>
      <c r="B6762" s="0" t="s">
        <v>38</v>
      </c>
      <c r="C6762" s="0" t="s">
        <v>79</v>
      </c>
      <c r="D6762" s="9" t="n">
        <v>43900</v>
      </c>
      <c r="E6762" s="9" t="n">
        <v>44052</v>
      </c>
      <c r="F6762" s="9" t="n">
        <v>44069</v>
      </c>
      <c r="G6762" s="9" t="n">
        <v>44075</v>
      </c>
      <c r="H6762" s="10" t="s">
        <v>36</v>
      </c>
      <c r="I6762" s="0" t="n">
        <v>15</v>
      </c>
      <c r="J6762" s="0" t="n">
        <v>21</v>
      </c>
      <c r="K6762" s="0" t="n">
        <v>81</v>
      </c>
      <c r="L6762" s="0" t="n">
        <v>40</v>
      </c>
      <c r="M6762" s="0" t="n">
        <v>4</v>
      </c>
      <c r="N6762" s="11" t="n">
        <v>0.05</v>
      </c>
      <c r="O6762" s="12" t="n">
        <v>2427.68</v>
      </c>
      <c r="P6762" s="12" t="n">
        <v>3678.3</v>
      </c>
      <c r="Q6762" s="12" t="n">
        <f aca="false">M6762*P6762*(1-N6762)</f>
        <v>13977.54</v>
      </c>
      <c r="R6762" s="12" t="n">
        <f aca="false">M6762*O6762</f>
        <v>9710.72</v>
      </c>
      <c r="S6762" s="12" t="n">
        <f aca="false">Q6762-R6762</f>
        <v>4266.82</v>
      </c>
      <c r="T6762" s="11" t="n">
        <f aca="false">IFERROR(S6762/Q6762,0)</f>
        <v>0.305262585547958</v>
      </c>
      <c r="U6762" s="13" t="n">
        <f aca="false">F6762-E6762</f>
        <v>17</v>
      </c>
      <c r="V6762" s="13" t="n">
        <f aca="false">G6762-F6762</f>
        <v>6</v>
      </c>
      <c r="W6762" s="13" t="n">
        <f aca="false">G6762-E6762</f>
        <v>23</v>
      </c>
      <c r="X6762" s="10" t="n">
        <f aca="false">YEAR(E6762)</f>
        <v>2020</v>
      </c>
      <c r="Y6762" s="0" t="str">
        <f aca="false">TEXT(E6762,"yyyy-mm")</f>
        <v>2020-08</v>
      </c>
      <c r="Z6762" s="0" t="str">
        <f aca="false">"Q"&amp;ROUNDUP(MONTH(E6762)/3,0)&amp;"-"&amp;YEAR(E6762)</f>
        <v>Q3-2020</v>
      </c>
    </row>
    <row r="6763" customFormat="false" ht="14.25" hidden="false" customHeight="false" outlineLevel="0" collapsed="false">
      <c r="A6763" s="0" t="s">
        <v>6805</v>
      </c>
      <c r="B6763" s="0" t="s">
        <v>38</v>
      </c>
      <c r="C6763" s="0" t="s">
        <v>39</v>
      </c>
      <c r="D6763" s="9" t="n">
        <v>44000</v>
      </c>
      <c r="E6763" s="9" t="n">
        <v>44052</v>
      </c>
      <c r="F6763" s="9" t="n">
        <v>44069</v>
      </c>
      <c r="G6763" s="9" t="n">
        <v>44071</v>
      </c>
      <c r="H6763" s="10" t="s">
        <v>36</v>
      </c>
      <c r="I6763" s="0" t="n">
        <v>14</v>
      </c>
      <c r="J6763" s="0" t="n">
        <v>3</v>
      </c>
      <c r="K6763" s="0" t="n">
        <v>100</v>
      </c>
      <c r="L6763" s="0" t="n">
        <v>6</v>
      </c>
      <c r="M6763" s="0" t="n">
        <v>2</v>
      </c>
      <c r="N6763" s="11" t="n">
        <v>0.05</v>
      </c>
      <c r="O6763" s="12" t="n">
        <v>1069.32</v>
      </c>
      <c r="P6763" s="12" t="n">
        <v>1273</v>
      </c>
      <c r="Q6763" s="12" t="n">
        <f aca="false">M6763*P6763*(1-N6763)</f>
        <v>2418.7</v>
      </c>
      <c r="R6763" s="12" t="n">
        <f aca="false">M6763*O6763</f>
        <v>2138.64</v>
      </c>
      <c r="S6763" s="12" t="n">
        <f aca="false">Q6763-R6763</f>
        <v>280.06</v>
      </c>
      <c r="T6763" s="11" t="n">
        <f aca="false">IFERROR(S6763/Q6763,0)</f>
        <v>0.115789473684211</v>
      </c>
      <c r="U6763" s="13" t="n">
        <f aca="false">F6763-E6763</f>
        <v>17</v>
      </c>
      <c r="V6763" s="13" t="n">
        <f aca="false">G6763-F6763</f>
        <v>2</v>
      </c>
      <c r="W6763" s="13" t="n">
        <f aca="false">G6763-E6763</f>
        <v>19</v>
      </c>
      <c r="X6763" s="10" t="n">
        <f aca="false">YEAR(E6763)</f>
        <v>2020</v>
      </c>
      <c r="Y6763" s="0" t="str">
        <f aca="false">TEXT(E6763,"yyyy-mm")</f>
        <v>2020-08</v>
      </c>
      <c r="Z6763" s="0" t="str">
        <f aca="false">"Q"&amp;ROUNDUP(MONTH(E6763)/3,0)&amp;"-"&amp;YEAR(E6763)</f>
        <v>Q3-2020</v>
      </c>
    </row>
    <row r="6764" customFormat="false" ht="14.25" hidden="false" customHeight="false" outlineLevel="0" collapsed="false">
      <c r="A6764" s="0" t="s">
        <v>6806</v>
      </c>
      <c r="B6764" s="0" t="s">
        <v>34</v>
      </c>
      <c r="C6764" s="0" t="s">
        <v>48</v>
      </c>
      <c r="D6764" s="9" t="n">
        <v>43900</v>
      </c>
      <c r="E6764" s="9" t="n">
        <v>44052</v>
      </c>
      <c r="F6764" s="9" t="n">
        <v>44073</v>
      </c>
      <c r="G6764" s="9" t="n">
        <v>44080</v>
      </c>
      <c r="H6764" s="10" t="s">
        <v>36</v>
      </c>
      <c r="I6764" s="0" t="n">
        <v>11</v>
      </c>
      <c r="J6764" s="0" t="n">
        <v>39</v>
      </c>
      <c r="K6764" s="0" t="n">
        <v>8</v>
      </c>
      <c r="L6764" s="0" t="n">
        <v>4</v>
      </c>
      <c r="M6764" s="0" t="n">
        <v>4</v>
      </c>
      <c r="N6764" s="11" t="n">
        <v>0.1</v>
      </c>
      <c r="O6764" s="12" t="n">
        <v>755.76</v>
      </c>
      <c r="P6764" s="12" t="n">
        <v>944.7</v>
      </c>
      <c r="Q6764" s="12" t="n">
        <f aca="false">M6764*P6764*(1-N6764)</f>
        <v>3400.92</v>
      </c>
      <c r="R6764" s="12" t="n">
        <f aca="false">M6764*O6764</f>
        <v>3023.04</v>
      </c>
      <c r="S6764" s="12" t="n">
        <f aca="false">Q6764-R6764</f>
        <v>377.88</v>
      </c>
      <c r="T6764" s="11" t="n">
        <f aca="false">IFERROR(S6764/Q6764,0)</f>
        <v>0.111111111111111</v>
      </c>
      <c r="U6764" s="13" t="n">
        <f aca="false">F6764-E6764</f>
        <v>21</v>
      </c>
      <c r="V6764" s="13" t="n">
        <f aca="false">G6764-F6764</f>
        <v>7</v>
      </c>
      <c r="W6764" s="13" t="n">
        <f aca="false">G6764-E6764</f>
        <v>28</v>
      </c>
      <c r="X6764" s="10" t="n">
        <f aca="false">YEAR(E6764)</f>
        <v>2020</v>
      </c>
      <c r="Y6764" s="0" t="str">
        <f aca="false">TEXT(E6764,"yyyy-mm")</f>
        <v>2020-08</v>
      </c>
      <c r="Z6764" s="0" t="str">
        <f aca="false">"Q"&amp;ROUNDUP(MONTH(E6764)/3,0)&amp;"-"&amp;YEAR(E6764)</f>
        <v>Q3-2020</v>
      </c>
    </row>
    <row r="6765" customFormat="false" ht="14.25" hidden="false" customHeight="false" outlineLevel="0" collapsed="false">
      <c r="A6765" s="0" t="s">
        <v>6807</v>
      </c>
      <c r="B6765" s="0" t="s">
        <v>34</v>
      </c>
      <c r="C6765" s="0" t="s">
        <v>39</v>
      </c>
      <c r="D6765" s="9" t="n">
        <v>44000</v>
      </c>
      <c r="E6765" s="9" t="n">
        <v>44052</v>
      </c>
      <c r="F6765" s="9" t="n">
        <v>44069</v>
      </c>
      <c r="G6765" s="9" t="n">
        <v>44075</v>
      </c>
      <c r="H6765" s="10" t="s">
        <v>36</v>
      </c>
      <c r="I6765" s="0" t="n">
        <v>10</v>
      </c>
      <c r="J6765" s="0" t="n">
        <v>30</v>
      </c>
      <c r="K6765" s="0" t="n">
        <v>184</v>
      </c>
      <c r="L6765" s="0" t="n">
        <v>19</v>
      </c>
      <c r="M6765" s="0" t="n">
        <v>8</v>
      </c>
      <c r="N6765" s="11" t="n">
        <v>0.075</v>
      </c>
      <c r="O6765" s="12" t="n">
        <v>2519.94</v>
      </c>
      <c r="P6765" s="12" t="n">
        <v>3999.9</v>
      </c>
      <c r="Q6765" s="12" t="n">
        <f aca="false">M6765*P6765*(1-N6765)</f>
        <v>29599.26</v>
      </c>
      <c r="R6765" s="12" t="n">
        <f aca="false">M6765*O6765</f>
        <v>20159.52</v>
      </c>
      <c r="S6765" s="12" t="n">
        <f aca="false">Q6765-R6765</f>
        <v>9439.74</v>
      </c>
      <c r="T6765" s="11" t="n">
        <f aca="false">IFERROR(S6765/Q6765,0)</f>
        <v>0.318918108087837</v>
      </c>
      <c r="U6765" s="13" t="n">
        <f aca="false">F6765-E6765</f>
        <v>17</v>
      </c>
      <c r="V6765" s="13" t="n">
        <f aca="false">G6765-F6765</f>
        <v>6</v>
      </c>
      <c r="W6765" s="13" t="n">
        <f aca="false">G6765-E6765</f>
        <v>23</v>
      </c>
      <c r="X6765" s="10" t="n">
        <f aca="false">YEAR(E6765)</f>
        <v>2020</v>
      </c>
      <c r="Y6765" s="0" t="str">
        <f aca="false">TEXT(E6765,"yyyy-mm")</f>
        <v>2020-08</v>
      </c>
      <c r="Z6765" s="0" t="str">
        <f aca="false">"Q"&amp;ROUNDUP(MONTH(E6765)/3,0)&amp;"-"&amp;YEAR(E6765)</f>
        <v>Q3-2020</v>
      </c>
    </row>
    <row r="6766" customFormat="false" ht="14.25" hidden="false" customHeight="false" outlineLevel="0" collapsed="false">
      <c r="A6766" s="0" t="s">
        <v>6808</v>
      </c>
      <c r="B6766" s="0" t="s">
        <v>43</v>
      </c>
      <c r="C6766" s="0" t="s">
        <v>35</v>
      </c>
      <c r="D6766" s="9" t="n">
        <v>44000</v>
      </c>
      <c r="E6766" s="9" t="n">
        <v>44052</v>
      </c>
      <c r="F6766" s="9" t="n">
        <v>44077</v>
      </c>
      <c r="G6766" s="9" t="n">
        <v>44083</v>
      </c>
      <c r="H6766" s="10" t="s">
        <v>36</v>
      </c>
      <c r="I6766" s="0" t="n">
        <v>28</v>
      </c>
      <c r="J6766" s="0" t="n">
        <v>22</v>
      </c>
      <c r="K6766" s="0" t="n">
        <v>206</v>
      </c>
      <c r="L6766" s="0" t="n">
        <v>41</v>
      </c>
      <c r="M6766" s="0" t="n">
        <v>3</v>
      </c>
      <c r="N6766" s="11" t="n">
        <v>0.05</v>
      </c>
      <c r="O6766" s="12" t="n">
        <v>1365.73</v>
      </c>
      <c r="P6766" s="12" t="n">
        <v>2438.8</v>
      </c>
      <c r="Q6766" s="12" t="n">
        <f aca="false">M6766*P6766*(1-N6766)</f>
        <v>6950.58</v>
      </c>
      <c r="R6766" s="12" t="n">
        <f aca="false">M6766*O6766</f>
        <v>4097.19</v>
      </c>
      <c r="S6766" s="12" t="n">
        <f aca="false">Q6766-R6766</f>
        <v>2853.39</v>
      </c>
      <c r="T6766" s="11" t="n">
        <f aca="false">IFERROR(S6766/Q6766,0)</f>
        <v>0.410525452552161</v>
      </c>
      <c r="U6766" s="13" t="n">
        <f aca="false">F6766-E6766</f>
        <v>25</v>
      </c>
      <c r="V6766" s="13" t="n">
        <f aca="false">G6766-F6766</f>
        <v>6</v>
      </c>
      <c r="W6766" s="13" t="n">
        <f aca="false">G6766-E6766</f>
        <v>31</v>
      </c>
      <c r="X6766" s="10" t="n">
        <f aca="false">YEAR(E6766)</f>
        <v>2020</v>
      </c>
      <c r="Y6766" s="0" t="str">
        <f aca="false">TEXT(E6766,"yyyy-mm")</f>
        <v>2020-08</v>
      </c>
      <c r="Z6766" s="0" t="str">
        <f aca="false">"Q"&amp;ROUNDUP(MONTH(E6766)/3,0)&amp;"-"&amp;YEAR(E6766)</f>
        <v>Q3-2020</v>
      </c>
    </row>
    <row r="6767" customFormat="false" ht="14.25" hidden="false" customHeight="false" outlineLevel="0" collapsed="false">
      <c r="A6767" s="0" t="s">
        <v>6809</v>
      </c>
      <c r="B6767" s="0" t="s">
        <v>34</v>
      </c>
      <c r="C6767" s="0" t="s">
        <v>46</v>
      </c>
      <c r="D6767" s="9" t="n">
        <v>43900</v>
      </c>
      <c r="E6767" s="9" t="n">
        <v>44052</v>
      </c>
      <c r="F6767" s="9" t="n">
        <v>44067</v>
      </c>
      <c r="G6767" s="9" t="n">
        <v>44073</v>
      </c>
      <c r="H6767" s="10" t="s">
        <v>36</v>
      </c>
      <c r="I6767" s="0" t="n">
        <v>8</v>
      </c>
      <c r="J6767" s="0" t="n">
        <v>20</v>
      </c>
      <c r="K6767" s="0" t="n">
        <v>302</v>
      </c>
      <c r="L6767" s="0" t="n">
        <v>19</v>
      </c>
      <c r="M6767" s="0" t="n">
        <v>3</v>
      </c>
      <c r="N6767" s="11" t="n">
        <v>0.05</v>
      </c>
      <c r="O6767" s="12" t="n">
        <v>209.04</v>
      </c>
      <c r="P6767" s="12" t="n">
        <v>261.3</v>
      </c>
      <c r="Q6767" s="12" t="n">
        <f aca="false">M6767*P6767*(1-N6767)</f>
        <v>744.705</v>
      </c>
      <c r="R6767" s="12" t="n">
        <f aca="false">M6767*O6767</f>
        <v>627.12</v>
      </c>
      <c r="S6767" s="12" t="n">
        <f aca="false">Q6767-R6767</f>
        <v>117.585</v>
      </c>
      <c r="T6767" s="11" t="n">
        <f aca="false">IFERROR(S6767/Q6767,0)</f>
        <v>0.157894736842105</v>
      </c>
      <c r="U6767" s="13" t="n">
        <f aca="false">F6767-E6767</f>
        <v>15</v>
      </c>
      <c r="V6767" s="13" t="n">
        <f aca="false">G6767-F6767</f>
        <v>6</v>
      </c>
      <c r="W6767" s="13" t="n">
        <f aca="false">G6767-E6767</f>
        <v>21</v>
      </c>
      <c r="X6767" s="10" t="n">
        <f aca="false">YEAR(E6767)</f>
        <v>2020</v>
      </c>
      <c r="Y6767" s="0" t="str">
        <f aca="false">TEXT(E6767,"yyyy-mm")</f>
        <v>2020-08</v>
      </c>
      <c r="Z6767" s="0" t="str">
        <f aca="false">"Q"&amp;ROUNDUP(MONTH(E6767)/3,0)&amp;"-"&amp;YEAR(E6767)</f>
        <v>Q3-2020</v>
      </c>
    </row>
    <row r="6768" customFormat="false" ht="14.25" hidden="false" customHeight="false" outlineLevel="0" collapsed="false">
      <c r="A6768" s="0" t="s">
        <v>6810</v>
      </c>
      <c r="B6768" s="0" t="s">
        <v>41</v>
      </c>
      <c r="C6768" s="0" t="s">
        <v>58</v>
      </c>
      <c r="D6768" s="9" t="n">
        <v>43900</v>
      </c>
      <c r="E6768" s="9" t="n">
        <v>44053</v>
      </c>
      <c r="F6768" s="9" t="n">
        <v>44066</v>
      </c>
      <c r="G6768" s="9" t="n">
        <v>44070</v>
      </c>
      <c r="H6768" s="10" t="s">
        <v>36</v>
      </c>
      <c r="I6768" s="0" t="n">
        <v>22</v>
      </c>
      <c r="J6768" s="0" t="n">
        <v>38</v>
      </c>
      <c r="K6768" s="0" t="n">
        <v>336</v>
      </c>
      <c r="L6768" s="0" t="n">
        <v>20</v>
      </c>
      <c r="M6768" s="0" t="n">
        <v>6</v>
      </c>
      <c r="N6768" s="11" t="n">
        <v>0.05</v>
      </c>
      <c r="O6768" s="12" t="n">
        <v>2573.6</v>
      </c>
      <c r="P6768" s="12" t="n">
        <v>3899.4</v>
      </c>
      <c r="Q6768" s="12" t="n">
        <f aca="false">M6768*P6768*(1-N6768)</f>
        <v>22226.58</v>
      </c>
      <c r="R6768" s="12" t="n">
        <f aca="false">M6768*O6768</f>
        <v>15441.6</v>
      </c>
      <c r="S6768" s="12" t="n">
        <f aca="false">Q6768-R6768</f>
        <v>6784.98</v>
      </c>
      <c r="T6768" s="11" t="n">
        <f aca="false">IFERROR(S6768/Q6768,0)</f>
        <v>0.305264237682991</v>
      </c>
      <c r="U6768" s="13" t="n">
        <f aca="false">F6768-E6768</f>
        <v>13</v>
      </c>
      <c r="V6768" s="13" t="n">
        <f aca="false">G6768-F6768</f>
        <v>4</v>
      </c>
      <c r="W6768" s="13" t="n">
        <f aca="false">G6768-E6768</f>
        <v>17</v>
      </c>
      <c r="X6768" s="10" t="n">
        <f aca="false">YEAR(E6768)</f>
        <v>2020</v>
      </c>
      <c r="Y6768" s="0" t="str">
        <f aca="false">TEXT(E6768,"yyyy-mm")</f>
        <v>2020-08</v>
      </c>
      <c r="Z6768" s="0" t="str">
        <f aca="false">"Q"&amp;ROUNDUP(MONTH(E6768)/3,0)&amp;"-"&amp;YEAR(E6768)</f>
        <v>Q3-2020</v>
      </c>
    </row>
    <row r="6769" customFormat="false" ht="14.25" hidden="false" customHeight="false" outlineLevel="0" collapsed="false">
      <c r="A6769" s="0" t="s">
        <v>6811</v>
      </c>
      <c r="B6769" s="0" t="s">
        <v>38</v>
      </c>
      <c r="C6769" s="0" t="s">
        <v>39</v>
      </c>
      <c r="D6769" s="9" t="n">
        <v>43900</v>
      </c>
      <c r="E6769" s="9" t="n">
        <v>44053</v>
      </c>
      <c r="F6769" s="9" t="n">
        <v>44071</v>
      </c>
      <c r="G6769" s="9" t="n">
        <v>44075</v>
      </c>
      <c r="H6769" s="10" t="s">
        <v>36</v>
      </c>
      <c r="I6769" s="0" t="n">
        <v>13</v>
      </c>
      <c r="J6769" s="0" t="n">
        <v>48</v>
      </c>
      <c r="K6769" s="0" t="n">
        <v>166</v>
      </c>
      <c r="L6769" s="0" t="n">
        <v>11</v>
      </c>
      <c r="M6769" s="0" t="n">
        <v>5</v>
      </c>
      <c r="N6769" s="11" t="n">
        <v>0.1</v>
      </c>
      <c r="O6769" s="12" t="n">
        <v>546.05</v>
      </c>
      <c r="P6769" s="12" t="n">
        <v>1092.1</v>
      </c>
      <c r="Q6769" s="12" t="n">
        <f aca="false">M6769*P6769*(1-N6769)</f>
        <v>4914.45</v>
      </c>
      <c r="R6769" s="12" t="n">
        <f aca="false">M6769*O6769</f>
        <v>2730.25</v>
      </c>
      <c r="S6769" s="12" t="n">
        <f aca="false">Q6769-R6769</f>
        <v>2184.2</v>
      </c>
      <c r="T6769" s="11" t="n">
        <f aca="false">IFERROR(S6769/Q6769,0)</f>
        <v>0.444444444444444</v>
      </c>
      <c r="U6769" s="13" t="n">
        <f aca="false">F6769-E6769</f>
        <v>18</v>
      </c>
      <c r="V6769" s="13" t="n">
        <f aca="false">G6769-F6769</f>
        <v>4</v>
      </c>
      <c r="W6769" s="13" t="n">
        <f aca="false">G6769-E6769</f>
        <v>22</v>
      </c>
      <c r="X6769" s="10" t="n">
        <f aca="false">YEAR(E6769)</f>
        <v>2020</v>
      </c>
      <c r="Y6769" s="0" t="str">
        <f aca="false">TEXT(E6769,"yyyy-mm")</f>
        <v>2020-08</v>
      </c>
      <c r="Z6769" s="0" t="str">
        <f aca="false">"Q"&amp;ROUNDUP(MONTH(E6769)/3,0)&amp;"-"&amp;YEAR(E6769)</f>
        <v>Q3-2020</v>
      </c>
    </row>
    <row r="6770" customFormat="false" ht="14.25" hidden="false" customHeight="false" outlineLevel="0" collapsed="false">
      <c r="A6770" s="0" t="s">
        <v>6812</v>
      </c>
      <c r="B6770" s="0" t="s">
        <v>34</v>
      </c>
      <c r="C6770" s="0" t="s">
        <v>48</v>
      </c>
      <c r="D6770" s="9" t="n">
        <v>44000</v>
      </c>
      <c r="E6770" s="9" t="n">
        <v>44053</v>
      </c>
      <c r="F6770" s="9" t="n">
        <v>44066</v>
      </c>
      <c r="G6770" s="9" t="n">
        <v>44076</v>
      </c>
      <c r="H6770" s="10" t="s">
        <v>36</v>
      </c>
      <c r="I6770" s="0" t="n">
        <v>12</v>
      </c>
      <c r="J6770" s="0" t="n">
        <v>34</v>
      </c>
      <c r="K6770" s="0" t="n">
        <v>31</v>
      </c>
      <c r="L6770" s="0" t="n">
        <v>4</v>
      </c>
      <c r="M6770" s="0" t="n">
        <v>1</v>
      </c>
      <c r="N6770" s="11" t="n">
        <v>0.075</v>
      </c>
      <c r="O6770" s="12" t="n">
        <v>2172.88</v>
      </c>
      <c r="P6770" s="12" t="n">
        <v>5299.7</v>
      </c>
      <c r="Q6770" s="12" t="n">
        <f aca="false">M6770*P6770*(1-N6770)</f>
        <v>4902.2225</v>
      </c>
      <c r="R6770" s="12" t="n">
        <f aca="false">M6770*O6770</f>
        <v>2172.88</v>
      </c>
      <c r="S6770" s="12" t="n">
        <f aca="false">Q6770-R6770</f>
        <v>2729.3425</v>
      </c>
      <c r="T6770" s="11" t="n">
        <f aca="false">IFERROR(S6770/Q6770,0)</f>
        <v>0.55675614478943</v>
      </c>
      <c r="U6770" s="13" t="n">
        <f aca="false">F6770-E6770</f>
        <v>13</v>
      </c>
      <c r="V6770" s="13" t="n">
        <f aca="false">G6770-F6770</f>
        <v>10</v>
      </c>
      <c r="W6770" s="13" t="n">
        <f aca="false">G6770-E6770</f>
        <v>23</v>
      </c>
      <c r="X6770" s="10" t="n">
        <f aca="false">YEAR(E6770)</f>
        <v>2020</v>
      </c>
      <c r="Y6770" s="0" t="str">
        <f aca="false">TEXT(E6770,"yyyy-mm")</f>
        <v>2020-08</v>
      </c>
      <c r="Z6770" s="0" t="str">
        <f aca="false">"Q"&amp;ROUNDUP(MONTH(E6770)/3,0)&amp;"-"&amp;YEAR(E6770)</f>
        <v>Q3-2020</v>
      </c>
    </row>
    <row r="6771" customFormat="false" ht="14.25" hidden="false" customHeight="false" outlineLevel="0" collapsed="false">
      <c r="A6771" s="0" t="s">
        <v>6813</v>
      </c>
      <c r="B6771" s="0" t="s">
        <v>34</v>
      </c>
      <c r="C6771" s="0" t="s">
        <v>39</v>
      </c>
      <c r="D6771" s="9" t="n">
        <v>44000</v>
      </c>
      <c r="E6771" s="9" t="n">
        <v>44054</v>
      </c>
      <c r="F6771" s="9" t="n">
        <v>44068</v>
      </c>
      <c r="G6771" s="9" t="n">
        <v>44072</v>
      </c>
      <c r="H6771" s="10" t="s">
        <v>36</v>
      </c>
      <c r="I6771" s="0" t="n">
        <v>7</v>
      </c>
      <c r="J6771" s="0" t="n">
        <v>48</v>
      </c>
      <c r="K6771" s="0" t="n">
        <v>143</v>
      </c>
      <c r="L6771" s="0" t="n">
        <v>1</v>
      </c>
      <c r="M6771" s="0" t="n">
        <v>4</v>
      </c>
      <c r="N6771" s="11" t="n">
        <v>0.075</v>
      </c>
      <c r="O6771" s="12" t="n">
        <v>700.28</v>
      </c>
      <c r="P6771" s="12" t="n">
        <v>1045.2</v>
      </c>
      <c r="Q6771" s="12" t="n">
        <f aca="false">M6771*P6771*(1-N6771)</f>
        <v>3867.24</v>
      </c>
      <c r="R6771" s="12" t="n">
        <f aca="false">M6771*O6771</f>
        <v>2801.12</v>
      </c>
      <c r="S6771" s="12" t="n">
        <f aca="false">Q6771-R6771</f>
        <v>1066.12</v>
      </c>
      <c r="T6771" s="11" t="n">
        <f aca="false">IFERROR(S6771/Q6771,0)</f>
        <v>0.275679812993246</v>
      </c>
      <c r="U6771" s="13" t="n">
        <f aca="false">F6771-E6771</f>
        <v>14</v>
      </c>
      <c r="V6771" s="13" t="n">
        <f aca="false">G6771-F6771</f>
        <v>4</v>
      </c>
      <c r="W6771" s="13" t="n">
        <f aca="false">G6771-E6771</f>
        <v>18</v>
      </c>
      <c r="X6771" s="10" t="n">
        <f aca="false">YEAR(E6771)</f>
        <v>2020</v>
      </c>
      <c r="Y6771" s="0" t="str">
        <f aca="false">TEXT(E6771,"yyyy-mm")</f>
        <v>2020-08</v>
      </c>
      <c r="Z6771" s="0" t="str">
        <f aca="false">"Q"&amp;ROUNDUP(MONTH(E6771)/3,0)&amp;"-"&amp;YEAR(E6771)</f>
        <v>Q3-2020</v>
      </c>
    </row>
    <row r="6772" customFormat="false" ht="14.25" hidden="false" customHeight="false" outlineLevel="0" collapsed="false">
      <c r="A6772" s="0" t="s">
        <v>6814</v>
      </c>
      <c r="B6772" s="0" t="s">
        <v>38</v>
      </c>
      <c r="C6772" s="0" t="s">
        <v>48</v>
      </c>
      <c r="D6772" s="9" t="n">
        <v>44000</v>
      </c>
      <c r="E6772" s="9" t="n">
        <v>44054</v>
      </c>
      <c r="F6772" s="9" t="n">
        <v>44066</v>
      </c>
      <c r="G6772" s="9" t="n">
        <v>44068</v>
      </c>
      <c r="H6772" s="10" t="s">
        <v>36</v>
      </c>
      <c r="I6772" s="0" t="n">
        <v>14</v>
      </c>
      <c r="J6772" s="0" t="n">
        <v>25</v>
      </c>
      <c r="K6772" s="0" t="n">
        <v>20</v>
      </c>
      <c r="L6772" s="0" t="n">
        <v>4</v>
      </c>
      <c r="M6772" s="0" t="n">
        <v>8</v>
      </c>
      <c r="N6772" s="11" t="n">
        <v>0.05</v>
      </c>
      <c r="O6772" s="12" t="n">
        <v>690.7</v>
      </c>
      <c r="P6772" s="12" t="n">
        <v>1132.3</v>
      </c>
      <c r="Q6772" s="12" t="n">
        <f aca="false">M6772*P6772*(1-N6772)</f>
        <v>8605.48</v>
      </c>
      <c r="R6772" s="12" t="n">
        <f aca="false">M6772*O6772</f>
        <v>5525.6</v>
      </c>
      <c r="S6772" s="12" t="n">
        <f aca="false">Q6772-R6772</f>
        <v>3079.88</v>
      </c>
      <c r="T6772" s="11" t="n">
        <f aca="false">IFERROR(S6772/Q6772,0)</f>
        <v>0.357897525762654</v>
      </c>
      <c r="U6772" s="13" t="n">
        <f aca="false">F6772-E6772</f>
        <v>12</v>
      </c>
      <c r="V6772" s="13" t="n">
        <f aca="false">G6772-F6772</f>
        <v>2</v>
      </c>
      <c r="W6772" s="13" t="n">
        <f aca="false">G6772-E6772</f>
        <v>14</v>
      </c>
      <c r="X6772" s="10" t="n">
        <f aca="false">YEAR(E6772)</f>
        <v>2020</v>
      </c>
      <c r="Y6772" s="0" t="str">
        <f aca="false">TEXT(E6772,"yyyy-mm")</f>
        <v>2020-08</v>
      </c>
      <c r="Z6772" s="0" t="str">
        <f aca="false">"Q"&amp;ROUNDUP(MONTH(E6772)/3,0)&amp;"-"&amp;YEAR(E6772)</f>
        <v>Q3-2020</v>
      </c>
    </row>
    <row r="6773" customFormat="false" ht="14.25" hidden="false" customHeight="false" outlineLevel="0" collapsed="false">
      <c r="A6773" s="0" t="s">
        <v>6815</v>
      </c>
      <c r="B6773" s="0" t="s">
        <v>38</v>
      </c>
      <c r="C6773" s="0" t="s">
        <v>46</v>
      </c>
      <c r="D6773" s="9" t="n">
        <v>43900</v>
      </c>
      <c r="E6773" s="9" t="n">
        <v>44054</v>
      </c>
      <c r="F6773" s="9" t="n">
        <v>44071</v>
      </c>
      <c r="G6773" s="9" t="n">
        <v>44081</v>
      </c>
      <c r="H6773" s="10" t="s">
        <v>36</v>
      </c>
      <c r="I6773" s="0" t="n">
        <v>18</v>
      </c>
      <c r="J6773" s="0" t="n">
        <v>35</v>
      </c>
      <c r="K6773" s="0" t="n">
        <v>278</v>
      </c>
      <c r="L6773" s="0" t="n">
        <v>44</v>
      </c>
      <c r="M6773" s="0" t="n">
        <v>2</v>
      </c>
      <c r="N6773" s="11" t="n">
        <v>0.075</v>
      </c>
      <c r="O6773" s="12" t="n">
        <v>1718.55</v>
      </c>
      <c r="P6773" s="12" t="n">
        <v>2291.4</v>
      </c>
      <c r="Q6773" s="12" t="n">
        <f aca="false">M6773*P6773*(1-N6773)</f>
        <v>4239.09</v>
      </c>
      <c r="R6773" s="12" t="n">
        <f aca="false">M6773*O6773</f>
        <v>3437.1</v>
      </c>
      <c r="S6773" s="12" t="n">
        <f aca="false">Q6773-R6773</f>
        <v>801.99</v>
      </c>
      <c r="T6773" s="11" t="n">
        <f aca="false">IFERROR(S6773/Q6773,0)</f>
        <v>0.189189189189189</v>
      </c>
      <c r="U6773" s="13" t="n">
        <f aca="false">F6773-E6773</f>
        <v>17</v>
      </c>
      <c r="V6773" s="13" t="n">
        <f aca="false">G6773-F6773</f>
        <v>10</v>
      </c>
      <c r="W6773" s="13" t="n">
        <f aca="false">G6773-E6773</f>
        <v>27</v>
      </c>
      <c r="X6773" s="10" t="n">
        <f aca="false">YEAR(E6773)</f>
        <v>2020</v>
      </c>
      <c r="Y6773" s="0" t="str">
        <f aca="false">TEXT(E6773,"yyyy-mm")</f>
        <v>2020-08</v>
      </c>
      <c r="Z6773" s="0" t="str">
        <f aca="false">"Q"&amp;ROUNDUP(MONTH(E6773)/3,0)&amp;"-"&amp;YEAR(E6773)</f>
        <v>Q3-2020</v>
      </c>
    </row>
    <row r="6774" customFormat="false" ht="14.25" hidden="false" customHeight="false" outlineLevel="0" collapsed="false">
      <c r="A6774" s="0" t="s">
        <v>6816</v>
      </c>
      <c r="B6774" s="0" t="s">
        <v>43</v>
      </c>
      <c r="C6774" s="0" t="s">
        <v>39</v>
      </c>
      <c r="D6774" s="9" t="n">
        <v>44000</v>
      </c>
      <c r="E6774" s="9" t="n">
        <v>44054</v>
      </c>
      <c r="F6774" s="9" t="n">
        <v>44058</v>
      </c>
      <c r="G6774" s="9" t="n">
        <v>44064</v>
      </c>
      <c r="H6774" s="10" t="s">
        <v>36</v>
      </c>
      <c r="I6774" s="0" t="n">
        <v>28</v>
      </c>
      <c r="J6774" s="0" t="n">
        <v>45</v>
      </c>
      <c r="K6774" s="0" t="n">
        <v>91</v>
      </c>
      <c r="L6774" s="0" t="n">
        <v>15</v>
      </c>
      <c r="M6774" s="0" t="n">
        <v>2</v>
      </c>
      <c r="N6774" s="11" t="n">
        <v>0.075</v>
      </c>
      <c r="O6774" s="12" t="n">
        <v>430.41</v>
      </c>
      <c r="P6774" s="12" t="n">
        <v>978.2</v>
      </c>
      <c r="Q6774" s="12" t="n">
        <f aca="false">M6774*P6774*(1-N6774)</f>
        <v>1809.67</v>
      </c>
      <c r="R6774" s="12" t="n">
        <f aca="false">M6774*O6774</f>
        <v>860.82</v>
      </c>
      <c r="S6774" s="12" t="n">
        <f aca="false">Q6774-R6774</f>
        <v>948.85</v>
      </c>
      <c r="T6774" s="11" t="n">
        <f aca="false">IFERROR(S6774/Q6774,0)</f>
        <v>0.524322113976581</v>
      </c>
      <c r="U6774" s="13" t="n">
        <f aca="false">F6774-E6774</f>
        <v>4</v>
      </c>
      <c r="V6774" s="13" t="n">
        <f aca="false">G6774-F6774</f>
        <v>6</v>
      </c>
      <c r="W6774" s="13" t="n">
        <f aca="false">G6774-E6774</f>
        <v>10</v>
      </c>
      <c r="X6774" s="10" t="n">
        <f aca="false">YEAR(E6774)</f>
        <v>2020</v>
      </c>
      <c r="Y6774" s="0" t="str">
        <f aca="false">TEXT(E6774,"yyyy-mm")</f>
        <v>2020-08</v>
      </c>
      <c r="Z6774" s="0" t="str">
        <f aca="false">"Q"&amp;ROUNDUP(MONTH(E6774)/3,0)&amp;"-"&amp;YEAR(E6774)</f>
        <v>Q3-2020</v>
      </c>
    </row>
    <row r="6775" customFormat="false" ht="14.25" hidden="false" customHeight="false" outlineLevel="0" collapsed="false">
      <c r="A6775" s="0" t="s">
        <v>6817</v>
      </c>
      <c r="B6775" s="0" t="s">
        <v>34</v>
      </c>
      <c r="C6775" s="0" t="s">
        <v>58</v>
      </c>
      <c r="D6775" s="9" t="n">
        <v>43900</v>
      </c>
      <c r="E6775" s="9" t="n">
        <v>44054</v>
      </c>
      <c r="F6775" s="9" t="n">
        <v>44062</v>
      </c>
      <c r="G6775" s="9" t="n">
        <v>44068</v>
      </c>
      <c r="H6775" s="10" t="s">
        <v>36</v>
      </c>
      <c r="I6775" s="0" t="n">
        <v>7</v>
      </c>
      <c r="J6775" s="0" t="n">
        <v>12</v>
      </c>
      <c r="K6775" s="0" t="n">
        <v>336</v>
      </c>
      <c r="L6775" s="0" t="n">
        <v>22</v>
      </c>
      <c r="M6775" s="0" t="n">
        <v>7</v>
      </c>
      <c r="N6775" s="11" t="n">
        <v>0.075</v>
      </c>
      <c r="O6775" s="12" t="n">
        <v>1912.31</v>
      </c>
      <c r="P6775" s="12" t="n">
        <v>2693.4</v>
      </c>
      <c r="Q6775" s="12" t="n">
        <f aca="false">M6775*P6775*(1-N6775)</f>
        <v>17439.765</v>
      </c>
      <c r="R6775" s="12" t="n">
        <f aca="false">M6775*O6775</f>
        <v>13386.17</v>
      </c>
      <c r="S6775" s="12" t="n">
        <f aca="false">Q6775-R6775</f>
        <v>4053.595</v>
      </c>
      <c r="T6775" s="11" t="n">
        <f aca="false">IFERROR(S6775/Q6775,0)</f>
        <v>0.232434037958654</v>
      </c>
      <c r="U6775" s="13" t="n">
        <f aca="false">F6775-E6775</f>
        <v>8</v>
      </c>
      <c r="V6775" s="13" t="n">
        <f aca="false">G6775-F6775</f>
        <v>6</v>
      </c>
      <c r="W6775" s="13" t="n">
        <f aca="false">G6775-E6775</f>
        <v>14</v>
      </c>
      <c r="X6775" s="10" t="n">
        <f aca="false">YEAR(E6775)</f>
        <v>2020</v>
      </c>
      <c r="Y6775" s="0" t="str">
        <f aca="false">TEXT(E6775,"yyyy-mm")</f>
        <v>2020-08</v>
      </c>
      <c r="Z6775" s="0" t="str">
        <f aca="false">"Q"&amp;ROUNDUP(MONTH(E6775)/3,0)&amp;"-"&amp;YEAR(E6775)</f>
        <v>Q3-2020</v>
      </c>
    </row>
    <row r="6776" customFormat="false" ht="14.25" hidden="false" customHeight="false" outlineLevel="0" collapsed="false">
      <c r="A6776" s="0" t="s">
        <v>6818</v>
      </c>
      <c r="B6776" s="0" t="s">
        <v>34</v>
      </c>
      <c r="C6776" s="0" t="s">
        <v>35</v>
      </c>
      <c r="D6776" s="9" t="n">
        <v>43900</v>
      </c>
      <c r="E6776" s="9" t="n">
        <v>44054</v>
      </c>
      <c r="F6776" s="9" t="n">
        <v>44076</v>
      </c>
      <c r="G6776" s="9" t="n">
        <v>44078</v>
      </c>
      <c r="H6776" s="10" t="s">
        <v>36</v>
      </c>
      <c r="I6776" s="0" t="n">
        <v>10</v>
      </c>
      <c r="J6776" s="0" t="n">
        <v>8</v>
      </c>
      <c r="K6776" s="0" t="n">
        <v>250</v>
      </c>
      <c r="L6776" s="0" t="n">
        <v>24</v>
      </c>
      <c r="M6776" s="0" t="n">
        <v>5</v>
      </c>
      <c r="N6776" s="11" t="n">
        <v>0.05</v>
      </c>
      <c r="O6776" s="12" t="n">
        <v>509.54</v>
      </c>
      <c r="P6776" s="12" t="n">
        <v>783.9</v>
      </c>
      <c r="Q6776" s="12" t="n">
        <f aca="false">M6776*P6776*(1-N6776)</f>
        <v>3723.525</v>
      </c>
      <c r="R6776" s="12" t="n">
        <f aca="false">M6776*O6776</f>
        <v>2547.7</v>
      </c>
      <c r="S6776" s="12" t="n">
        <f aca="false">Q6776-R6776</f>
        <v>1175.825</v>
      </c>
      <c r="T6776" s="11" t="n">
        <f aca="false">IFERROR(S6776/Q6776,0)</f>
        <v>0.315782759616224</v>
      </c>
      <c r="U6776" s="13" t="n">
        <f aca="false">F6776-E6776</f>
        <v>22</v>
      </c>
      <c r="V6776" s="13" t="n">
        <f aca="false">G6776-F6776</f>
        <v>2</v>
      </c>
      <c r="W6776" s="13" t="n">
        <f aca="false">G6776-E6776</f>
        <v>24</v>
      </c>
      <c r="X6776" s="10" t="n">
        <f aca="false">YEAR(E6776)</f>
        <v>2020</v>
      </c>
      <c r="Y6776" s="0" t="str">
        <f aca="false">TEXT(E6776,"yyyy-mm")</f>
        <v>2020-08</v>
      </c>
      <c r="Z6776" s="0" t="str">
        <f aca="false">"Q"&amp;ROUNDUP(MONTH(E6776)/3,0)&amp;"-"&amp;YEAR(E6776)</f>
        <v>Q3-2020</v>
      </c>
    </row>
    <row r="6777" customFormat="false" ht="14.25" hidden="false" customHeight="false" outlineLevel="0" collapsed="false">
      <c r="A6777" s="0" t="s">
        <v>6819</v>
      </c>
      <c r="B6777" s="0" t="s">
        <v>38</v>
      </c>
      <c r="C6777" s="0" t="s">
        <v>39</v>
      </c>
      <c r="D6777" s="9" t="n">
        <v>43900</v>
      </c>
      <c r="E6777" s="9" t="n">
        <v>44054</v>
      </c>
      <c r="F6777" s="9" t="n">
        <v>44059</v>
      </c>
      <c r="G6777" s="9" t="n">
        <v>44065</v>
      </c>
      <c r="H6777" s="10" t="s">
        <v>36</v>
      </c>
      <c r="I6777" s="0" t="n">
        <v>19</v>
      </c>
      <c r="J6777" s="0" t="n">
        <v>29</v>
      </c>
      <c r="K6777" s="0" t="n">
        <v>186</v>
      </c>
      <c r="L6777" s="0" t="n">
        <v>28</v>
      </c>
      <c r="M6777" s="0" t="n">
        <v>2</v>
      </c>
      <c r="N6777" s="11" t="n">
        <v>0.1</v>
      </c>
      <c r="O6777" s="12" t="n">
        <v>623.77</v>
      </c>
      <c r="P6777" s="12" t="n">
        <v>891.1</v>
      </c>
      <c r="Q6777" s="12" t="n">
        <f aca="false">M6777*P6777*(1-N6777)</f>
        <v>1603.98</v>
      </c>
      <c r="R6777" s="12" t="n">
        <f aca="false">M6777*O6777</f>
        <v>1247.54</v>
      </c>
      <c r="S6777" s="12" t="n">
        <f aca="false">Q6777-R6777</f>
        <v>356.44</v>
      </c>
      <c r="T6777" s="11" t="n">
        <f aca="false">IFERROR(S6777/Q6777,0)</f>
        <v>0.222222222222222</v>
      </c>
      <c r="U6777" s="13" t="n">
        <f aca="false">F6777-E6777</f>
        <v>5</v>
      </c>
      <c r="V6777" s="13" t="n">
        <f aca="false">G6777-F6777</f>
        <v>6</v>
      </c>
      <c r="W6777" s="13" t="n">
        <f aca="false">G6777-E6777</f>
        <v>11</v>
      </c>
      <c r="X6777" s="10" t="n">
        <f aca="false">YEAR(E6777)</f>
        <v>2020</v>
      </c>
      <c r="Y6777" s="0" t="str">
        <f aca="false">TEXT(E6777,"yyyy-mm")</f>
        <v>2020-08</v>
      </c>
      <c r="Z6777" s="0" t="str">
        <f aca="false">"Q"&amp;ROUNDUP(MONTH(E6777)/3,0)&amp;"-"&amp;YEAR(E6777)</f>
        <v>Q3-2020</v>
      </c>
    </row>
    <row r="6778" customFormat="false" ht="14.25" hidden="false" customHeight="false" outlineLevel="0" collapsed="false">
      <c r="A6778" s="0" t="s">
        <v>6820</v>
      </c>
      <c r="B6778" s="0" t="s">
        <v>34</v>
      </c>
      <c r="C6778" s="0" t="s">
        <v>39</v>
      </c>
      <c r="D6778" s="9" t="n">
        <v>44000</v>
      </c>
      <c r="E6778" s="9" t="n">
        <v>44054</v>
      </c>
      <c r="F6778" s="9" t="n">
        <v>44067</v>
      </c>
      <c r="G6778" s="9" t="n">
        <v>44068</v>
      </c>
      <c r="H6778" s="10" t="s">
        <v>36</v>
      </c>
      <c r="I6778" s="0" t="n">
        <v>11</v>
      </c>
      <c r="J6778" s="0" t="n">
        <v>43</v>
      </c>
      <c r="K6778" s="0" t="n">
        <v>127</v>
      </c>
      <c r="L6778" s="0" t="n">
        <v>34</v>
      </c>
      <c r="M6778" s="0" t="n">
        <v>5</v>
      </c>
      <c r="N6778" s="11" t="n">
        <v>0.15</v>
      </c>
      <c r="O6778" s="12" t="n">
        <v>1116.22</v>
      </c>
      <c r="P6778" s="12" t="n">
        <v>2278</v>
      </c>
      <c r="Q6778" s="12" t="n">
        <f aca="false">M6778*P6778*(1-N6778)</f>
        <v>9681.5</v>
      </c>
      <c r="R6778" s="12" t="n">
        <f aca="false">M6778*O6778</f>
        <v>5581.1</v>
      </c>
      <c r="S6778" s="12" t="n">
        <f aca="false">Q6778-R6778</f>
        <v>4100.4</v>
      </c>
      <c r="T6778" s="11" t="n">
        <f aca="false">IFERROR(S6778/Q6778,0)</f>
        <v>0.423529411764706</v>
      </c>
      <c r="U6778" s="13" t="n">
        <f aca="false">F6778-E6778</f>
        <v>13</v>
      </c>
      <c r="V6778" s="13" t="n">
        <f aca="false">G6778-F6778</f>
        <v>1</v>
      </c>
      <c r="W6778" s="13" t="n">
        <f aca="false">G6778-E6778</f>
        <v>14</v>
      </c>
      <c r="X6778" s="10" t="n">
        <f aca="false">YEAR(E6778)</f>
        <v>2020</v>
      </c>
      <c r="Y6778" s="0" t="str">
        <f aca="false">TEXT(E6778,"yyyy-mm")</f>
        <v>2020-08</v>
      </c>
      <c r="Z6778" s="0" t="str">
        <f aca="false">"Q"&amp;ROUNDUP(MONTH(E6778)/3,0)&amp;"-"&amp;YEAR(E6778)</f>
        <v>Q3-2020</v>
      </c>
    </row>
    <row r="6779" customFormat="false" ht="14.25" hidden="false" customHeight="false" outlineLevel="0" collapsed="false">
      <c r="A6779" s="0" t="s">
        <v>6821</v>
      </c>
      <c r="B6779" s="0" t="s">
        <v>34</v>
      </c>
      <c r="C6779" s="0" t="s">
        <v>46</v>
      </c>
      <c r="D6779" s="9" t="n">
        <v>43900</v>
      </c>
      <c r="E6779" s="9" t="n">
        <v>44054</v>
      </c>
      <c r="F6779" s="9" t="n">
        <v>44062</v>
      </c>
      <c r="G6779" s="9" t="n">
        <v>44072</v>
      </c>
      <c r="H6779" s="10" t="s">
        <v>36</v>
      </c>
      <c r="I6779" s="0" t="n">
        <v>2</v>
      </c>
      <c r="J6779" s="0" t="n">
        <v>37</v>
      </c>
      <c r="K6779" s="0" t="n">
        <v>304</v>
      </c>
      <c r="L6779" s="0" t="n">
        <v>19</v>
      </c>
      <c r="M6779" s="0" t="n">
        <v>7</v>
      </c>
      <c r="N6779" s="11" t="n">
        <v>0.1</v>
      </c>
      <c r="O6779" s="12" t="n">
        <v>1448.81</v>
      </c>
      <c r="P6779" s="12" t="n">
        <v>2733.6</v>
      </c>
      <c r="Q6779" s="12" t="n">
        <f aca="false">M6779*P6779*(1-N6779)</f>
        <v>17221.68</v>
      </c>
      <c r="R6779" s="12" t="n">
        <f aca="false">M6779*O6779</f>
        <v>10141.67</v>
      </c>
      <c r="S6779" s="12" t="n">
        <f aca="false">Q6779-R6779</f>
        <v>7080.01</v>
      </c>
      <c r="T6779" s="11" t="n">
        <f aca="false">IFERROR(S6779/Q6779,0)</f>
        <v>0.411110298182291</v>
      </c>
      <c r="U6779" s="13" t="n">
        <f aca="false">F6779-E6779</f>
        <v>8</v>
      </c>
      <c r="V6779" s="13" t="n">
        <f aca="false">G6779-F6779</f>
        <v>10</v>
      </c>
      <c r="W6779" s="13" t="n">
        <f aca="false">G6779-E6779</f>
        <v>18</v>
      </c>
      <c r="X6779" s="10" t="n">
        <f aca="false">YEAR(E6779)</f>
        <v>2020</v>
      </c>
      <c r="Y6779" s="0" t="str">
        <f aca="false">TEXT(E6779,"yyyy-mm")</f>
        <v>2020-08</v>
      </c>
      <c r="Z6779" s="0" t="str">
        <f aca="false">"Q"&amp;ROUNDUP(MONTH(E6779)/3,0)&amp;"-"&amp;YEAR(E6779)</f>
        <v>Q3-2020</v>
      </c>
    </row>
    <row r="6780" customFormat="false" ht="14.25" hidden="false" customHeight="false" outlineLevel="0" collapsed="false">
      <c r="A6780" s="0" t="s">
        <v>6822</v>
      </c>
      <c r="B6780" s="0" t="s">
        <v>34</v>
      </c>
      <c r="C6780" s="0" t="s">
        <v>35</v>
      </c>
      <c r="D6780" s="9" t="n">
        <v>44000</v>
      </c>
      <c r="E6780" s="9" t="n">
        <v>44054</v>
      </c>
      <c r="F6780" s="9" t="n">
        <v>44076</v>
      </c>
      <c r="G6780" s="9" t="n">
        <v>44082</v>
      </c>
      <c r="H6780" s="10" t="s">
        <v>36</v>
      </c>
      <c r="I6780" s="0" t="n">
        <v>9</v>
      </c>
      <c r="J6780" s="0" t="n">
        <v>33</v>
      </c>
      <c r="K6780" s="0" t="n">
        <v>210</v>
      </c>
      <c r="L6780" s="0" t="n">
        <v>25</v>
      </c>
      <c r="M6780" s="0" t="n">
        <v>6</v>
      </c>
      <c r="N6780" s="11" t="n">
        <v>0.3</v>
      </c>
      <c r="O6780" s="12" t="n">
        <v>422.57</v>
      </c>
      <c r="P6780" s="12" t="n">
        <v>797.3</v>
      </c>
      <c r="Q6780" s="12" t="n">
        <f aca="false">M6780*P6780*(1-N6780)</f>
        <v>3348.66</v>
      </c>
      <c r="R6780" s="12" t="n">
        <f aca="false">M6780*O6780</f>
        <v>2535.42</v>
      </c>
      <c r="S6780" s="12" t="n">
        <f aca="false">Q6780-R6780</f>
        <v>813.239999999999</v>
      </c>
      <c r="T6780" s="11" t="n">
        <f aca="false">IFERROR(S6780/Q6780,0)</f>
        <v>0.242855351095662</v>
      </c>
      <c r="U6780" s="13" t="n">
        <f aca="false">F6780-E6780</f>
        <v>22</v>
      </c>
      <c r="V6780" s="13" t="n">
        <f aca="false">G6780-F6780</f>
        <v>6</v>
      </c>
      <c r="W6780" s="13" t="n">
        <f aca="false">G6780-E6780</f>
        <v>28</v>
      </c>
      <c r="X6780" s="10" t="n">
        <f aca="false">YEAR(E6780)</f>
        <v>2020</v>
      </c>
      <c r="Y6780" s="0" t="str">
        <f aca="false">TEXT(E6780,"yyyy-mm")</f>
        <v>2020-08</v>
      </c>
      <c r="Z6780" s="0" t="str">
        <f aca="false">"Q"&amp;ROUNDUP(MONTH(E6780)/3,0)&amp;"-"&amp;YEAR(E6780)</f>
        <v>Q3-2020</v>
      </c>
    </row>
    <row r="6781" customFormat="false" ht="14.25" hidden="false" customHeight="false" outlineLevel="0" collapsed="false">
      <c r="A6781" s="0" t="s">
        <v>6823</v>
      </c>
      <c r="B6781" s="0" t="s">
        <v>38</v>
      </c>
      <c r="C6781" s="0" t="s">
        <v>79</v>
      </c>
      <c r="D6781" s="9" t="n">
        <v>43900</v>
      </c>
      <c r="E6781" s="9" t="n">
        <v>44054</v>
      </c>
      <c r="F6781" s="9" t="n">
        <v>44075</v>
      </c>
      <c r="G6781" s="9" t="n">
        <v>44083</v>
      </c>
      <c r="H6781" s="10" t="s">
        <v>36</v>
      </c>
      <c r="I6781" s="0" t="n">
        <v>18</v>
      </c>
      <c r="J6781" s="0" t="n">
        <v>10</v>
      </c>
      <c r="K6781" s="0" t="n">
        <v>72</v>
      </c>
      <c r="L6781" s="0" t="n">
        <v>17</v>
      </c>
      <c r="M6781" s="0" t="n">
        <v>1</v>
      </c>
      <c r="N6781" s="11" t="n">
        <v>0.1</v>
      </c>
      <c r="O6781" s="12" t="n">
        <v>497.48</v>
      </c>
      <c r="P6781" s="12" t="n">
        <v>1105.5</v>
      </c>
      <c r="Q6781" s="12" t="n">
        <f aca="false">M6781*P6781*(1-N6781)</f>
        <v>994.95</v>
      </c>
      <c r="R6781" s="12" t="n">
        <f aca="false">M6781*O6781</f>
        <v>497.48</v>
      </c>
      <c r="S6781" s="12" t="n">
        <f aca="false">Q6781-R6781</f>
        <v>497.47</v>
      </c>
      <c r="T6781" s="11" t="n">
        <f aca="false">IFERROR(S6781/Q6781,0)</f>
        <v>0.49999497462184</v>
      </c>
      <c r="U6781" s="13" t="n">
        <f aca="false">F6781-E6781</f>
        <v>21</v>
      </c>
      <c r="V6781" s="13" t="n">
        <f aca="false">G6781-F6781</f>
        <v>8</v>
      </c>
      <c r="W6781" s="13" t="n">
        <f aca="false">G6781-E6781</f>
        <v>29</v>
      </c>
      <c r="X6781" s="10" t="n">
        <f aca="false">YEAR(E6781)</f>
        <v>2020</v>
      </c>
      <c r="Y6781" s="0" t="str">
        <f aca="false">TEXT(E6781,"yyyy-mm")</f>
        <v>2020-08</v>
      </c>
      <c r="Z6781" s="0" t="str">
        <f aca="false">"Q"&amp;ROUNDUP(MONTH(E6781)/3,0)&amp;"-"&amp;YEAR(E6781)</f>
        <v>Q3-2020</v>
      </c>
    </row>
    <row r="6782" customFormat="false" ht="14.25" hidden="false" customHeight="false" outlineLevel="0" collapsed="false">
      <c r="A6782" s="0" t="s">
        <v>6824</v>
      </c>
      <c r="B6782" s="0" t="s">
        <v>43</v>
      </c>
      <c r="C6782" s="0" t="s">
        <v>39</v>
      </c>
      <c r="D6782" s="9" t="n">
        <v>44000</v>
      </c>
      <c r="E6782" s="9" t="n">
        <v>44055</v>
      </c>
      <c r="F6782" s="9" t="n">
        <v>44069</v>
      </c>
      <c r="G6782" s="9" t="n">
        <v>44073</v>
      </c>
      <c r="H6782" s="10" t="s">
        <v>36</v>
      </c>
      <c r="I6782" s="0" t="n">
        <v>28</v>
      </c>
      <c r="J6782" s="0" t="n">
        <v>44</v>
      </c>
      <c r="K6782" s="0" t="n">
        <v>169</v>
      </c>
      <c r="L6782" s="0" t="n">
        <v>4</v>
      </c>
      <c r="M6782" s="0" t="n">
        <v>2</v>
      </c>
      <c r="N6782" s="11" t="n">
        <v>0.075</v>
      </c>
      <c r="O6782" s="12" t="n">
        <v>516.44</v>
      </c>
      <c r="P6782" s="12" t="n">
        <v>1259.6</v>
      </c>
      <c r="Q6782" s="12" t="n">
        <f aca="false">M6782*P6782*(1-N6782)</f>
        <v>2330.26</v>
      </c>
      <c r="R6782" s="12" t="n">
        <f aca="false">M6782*O6782</f>
        <v>1032.88</v>
      </c>
      <c r="S6782" s="12" t="n">
        <f aca="false">Q6782-R6782</f>
        <v>1297.38</v>
      </c>
      <c r="T6782" s="11" t="n">
        <f aca="false">IFERROR(S6782/Q6782,0)</f>
        <v>0.556753323663454</v>
      </c>
      <c r="U6782" s="13" t="n">
        <f aca="false">F6782-E6782</f>
        <v>14</v>
      </c>
      <c r="V6782" s="13" t="n">
        <f aca="false">G6782-F6782</f>
        <v>4</v>
      </c>
      <c r="W6782" s="13" t="n">
        <f aca="false">G6782-E6782</f>
        <v>18</v>
      </c>
      <c r="X6782" s="10" t="n">
        <f aca="false">YEAR(E6782)</f>
        <v>2020</v>
      </c>
      <c r="Y6782" s="0" t="str">
        <f aca="false">TEXT(E6782,"yyyy-mm")</f>
        <v>2020-08</v>
      </c>
      <c r="Z6782" s="0" t="str">
        <f aca="false">"Q"&amp;ROUNDUP(MONTH(E6782)/3,0)&amp;"-"&amp;YEAR(E6782)</f>
        <v>Q3-2020</v>
      </c>
    </row>
    <row r="6783" customFormat="false" ht="14.25" hidden="false" customHeight="false" outlineLevel="0" collapsed="false">
      <c r="A6783" s="0" t="s">
        <v>6825</v>
      </c>
      <c r="B6783" s="0" t="s">
        <v>41</v>
      </c>
      <c r="C6783" s="0" t="s">
        <v>79</v>
      </c>
      <c r="D6783" s="9" t="n">
        <v>44000</v>
      </c>
      <c r="E6783" s="9" t="n">
        <v>44055</v>
      </c>
      <c r="F6783" s="9" t="n">
        <v>44061</v>
      </c>
      <c r="G6783" s="9" t="n">
        <v>44063</v>
      </c>
      <c r="H6783" s="10" t="s">
        <v>36</v>
      </c>
      <c r="I6783" s="0" t="n">
        <v>25</v>
      </c>
      <c r="J6783" s="0" t="n">
        <v>20</v>
      </c>
      <c r="K6783" s="0" t="n">
        <v>70</v>
      </c>
      <c r="L6783" s="0" t="n">
        <v>25</v>
      </c>
      <c r="M6783" s="0" t="n">
        <v>6</v>
      </c>
      <c r="N6783" s="11" t="n">
        <v>0.05</v>
      </c>
      <c r="O6783" s="12" t="n">
        <v>570.3</v>
      </c>
      <c r="P6783" s="12" t="n">
        <v>1018.4</v>
      </c>
      <c r="Q6783" s="12" t="n">
        <f aca="false">M6783*P6783*(1-N6783)</f>
        <v>5804.88</v>
      </c>
      <c r="R6783" s="12" t="n">
        <f aca="false">M6783*O6783</f>
        <v>3421.8</v>
      </c>
      <c r="S6783" s="12" t="n">
        <f aca="false">Q6783-R6783</f>
        <v>2383.08</v>
      </c>
      <c r="T6783" s="11" t="n">
        <f aca="false">IFERROR(S6783/Q6783,0)</f>
        <v>0.410530450241865</v>
      </c>
      <c r="U6783" s="13" t="n">
        <f aca="false">F6783-E6783</f>
        <v>6</v>
      </c>
      <c r="V6783" s="13" t="n">
        <f aca="false">G6783-F6783</f>
        <v>2</v>
      </c>
      <c r="W6783" s="13" t="n">
        <f aca="false">G6783-E6783</f>
        <v>8</v>
      </c>
      <c r="X6783" s="10" t="n">
        <f aca="false">YEAR(E6783)</f>
        <v>2020</v>
      </c>
      <c r="Y6783" s="0" t="str">
        <f aca="false">TEXT(E6783,"yyyy-mm")</f>
        <v>2020-08</v>
      </c>
      <c r="Z6783" s="0" t="str">
        <f aca="false">"Q"&amp;ROUNDUP(MONTH(E6783)/3,0)&amp;"-"&amp;YEAR(E6783)</f>
        <v>Q3-2020</v>
      </c>
    </row>
    <row r="6784" customFormat="false" ht="14.25" hidden="false" customHeight="false" outlineLevel="0" collapsed="false">
      <c r="A6784" s="0" t="s">
        <v>6826</v>
      </c>
      <c r="B6784" s="0" t="s">
        <v>34</v>
      </c>
      <c r="C6784" s="0" t="s">
        <v>35</v>
      </c>
      <c r="D6784" s="9" t="n">
        <v>43900</v>
      </c>
      <c r="E6784" s="9" t="n">
        <v>44055</v>
      </c>
      <c r="F6784" s="9" t="n">
        <v>44078</v>
      </c>
      <c r="G6784" s="9" t="n">
        <v>44082</v>
      </c>
      <c r="H6784" s="10" t="s">
        <v>36</v>
      </c>
      <c r="I6784" s="0" t="n">
        <v>7</v>
      </c>
      <c r="J6784" s="0" t="n">
        <v>42</v>
      </c>
      <c r="K6784" s="0" t="n">
        <v>223</v>
      </c>
      <c r="L6784" s="0" t="n">
        <v>36</v>
      </c>
      <c r="M6784" s="0" t="n">
        <v>4</v>
      </c>
      <c r="N6784" s="11" t="n">
        <v>0.05</v>
      </c>
      <c r="O6784" s="12" t="n">
        <v>834.95</v>
      </c>
      <c r="P6784" s="12" t="n">
        <v>1246.2</v>
      </c>
      <c r="Q6784" s="12" t="n">
        <f aca="false">M6784*P6784*(1-N6784)</f>
        <v>4735.56</v>
      </c>
      <c r="R6784" s="12" t="n">
        <f aca="false">M6784*O6784</f>
        <v>3339.8</v>
      </c>
      <c r="S6784" s="12" t="n">
        <f aca="false">Q6784-R6784</f>
        <v>1395.76</v>
      </c>
      <c r="T6784" s="11" t="n">
        <f aca="false">IFERROR(S6784/Q6784,0)</f>
        <v>0.29474022079754</v>
      </c>
      <c r="U6784" s="13" t="n">
        <f aca="false">F6784-E6784</f>
        <v>23</v>
      </c>
      <c r="V6784" s="13" t="n">
        <f aca="false">G6784-F6784</f>
        <v>4</v>
      </c>
      <c r="W6784" s="13" t="n">
        <f aca="false">G6784-E6784</f>
        <v>27</v>
      </c>
      <c r="X6784" s="10" t="n">
        <f aca="false">YEAR(E6784)</f>
        <v>2020</v>
      </c>
      <c r="Y6784" s="0" t="str">
        <f aca="false">TEXT(E6784,"yyyy-mm")</f>
        <v>2020-08</v>
      </c>
      <c r="Z6784" s="0" t="str">
        <f aca="false">"Q"&amp;ROUNDUP(MONTH(E6784)/3,0)&amp;"-"&amp;YEAR(E6784)</f>
        <v>Q3-2020</v>
      </c>
    </row>
    <row r="6785" customFormat="false" ht="14.25" hidden="false" customHeight="false" outlineLevel="0" collapsed="false">
      <c r="A6785" s="0" t="s">
        <v>6827</v>
      </c>
      <c r="B6785" s="0" t="s">
        <v>34</v>
      </c>
      <c r="C6785" s="0" t="s">
        <v>58</v>
      </c>
      <c r="D6785" s="9" t="n">
        <v>43900</v>
      </c>
      <c r="E6785" s="9" t="n">
        <v>44055</v>
      </c>
      <c r="F6785" s="9" t="n">
        <v>44080</v>
      </c>
      <c r="G6785" s="9" t="n">
        <v>44084</v>
      </c>
      <c r="H6785" s="10" t="s">
        <v>36</v>
      </c>
      <c r="I6785" s="0" t="n">
        <v>4</v>
      </c>
      <c r="J6785" s="0" t="n">
        <v>17</v>
      </c>
      <c r="K6785" s="0" t="n">
        <v>361</v>
      </c>
      <c r="L6785" s="0" t="n">
        <v>1</v>
      </c>
      <c r="M6785" s="0" t="n">
        <v>5</v>
      </c>
      <c r="N6785" s="11" t="n">
        <v>0.075</v>
      </c>
      <c r="O6785" s="12" t="n">
        <v>1484.79</v>
      </c>
      <c r="P6785" s="12" t="n">
        <v>1788.9</v>
      </c>
      <c r="Q6785" s="12" t="n">
        <f aca="false">M6785*P6785*(1-N6785)</f>
        <v>8273.6625</v>
      </c>
      <c r="R6785" s="12" t="n">
        <f aca="false">M6785*O6785</f>
        <v>7423.95</v>
      </c>
      <c r="S6785" s="12" t="n">
        <f aca="false">Q6785-R6785</f>
        <v>849.712500000001</v>
      </c>
      <c r="T6785" s="11" t="n">
        <f aca="false">IFERROR(S6785/Q6785,0)</f>
        <v>0.102700889720846</v>
      </c>
      <c r="U6785" s="13" t="n">
        <f aca="false">F6785-E6785</f>
        <v>25</v>
      </c>
      <c r="V6785" s="13" t="n">
        <f aca="false">G6785-F6785</f>
        <v>4</v>
      </c>
      <c r="W6785" s="13" t="n">
        <f aca="false">G6785-E6785</f>
        <v>29</v>
      </c>
      <c r="X6785" s="10" t="n">
        <f aca="false">YEAR(E6785)</f>
        <v>2020</v>
      </c>
      <c r="Y6785" s="0" t="str">
        <f aca="false">TEXT(E6785,"yyyy-mm")</f>
        <v>2020-08</v>
      </c>
      <c r="Z6785" s="0" t="str">
        <f aca="false">"Q"&amp;ROUNDUP(MONTH(E6785)/3,0)&amp;"-"&amp;YEAR(E6785)</f>
        <v>Q3-2020</v>
      </c>
    </row>
    <row r="6786" customFormat="false" ht="14.25" hidden="false" customHeight="false" outlineLevel="0" collapsed="false">
      <c r="A6786" s="0" t="s">
        <v>6828</v>
      </c>
      <c r="B6786" s="0" t="s">
        <v>43</v>
      </c>
      <c r="C6786" s="0" t="s">
        <v>35</v>
      </c>
      <c r="D6786" s="9" t="n">
        <v>43900</v>
      </c>
      <c r="E6786" s="9" t="n">
        <v>44055</v>
      </c>
      <c r="F6786" s="9" t="n">
        <v>44075</v>
      </c>
      <c r="G6786" s="9" t="n">
        <v>44081</v>
      </c>
      <c r="H6786" s="10" t="s">
        <v>36</v>
      </c>
      <c r="I6786" s="0" t="n">
        <v>27</v>
      </c>
      <c r="J6786" s="0" t="n">
        <v>30</v>
      </c>
      <c r="K6786" s="0" t="n">
        <v>247</v>
      </c>
      <c r="L6786" s="0" t="n">
        <v>21</v>
      </c>
      <c r="M6786" s="0" t="n">
        <v>3</v>
      </c>
      <c r="N6786" s="11" t="n">
        <v>0.1</v>
      </c>
      <c r="O6786" s="12" t="n">
        <v>1988.09</v>
      </c>
      <c r="P6786" s="12" t="n">
        <v>3155.7</v>
      </c>
      <c r="Q6786" s="12" t="n">
        <f aca="false">M6786*P6786*(1-N6786)</f>
        <v>8520.39</v>
      </c>
      <c r="R6786" s="12" t="n">
        <f aca="false">M6786*O6786</f>
        <v>5964.27</v>
      </c>
      <c r="S6786" s="12" t="n">
        <f aca="false">Q6786-R6786</f>
        <v>2556.12</v>
      </c>
      <c r="T6786" s="11" t="n">
        <f aca="false">IFERROR(S6786/Q6786,0)</f>
        <v>0.300000352096559</v>
      </c>
      <c r="U6786" s="13" t="n">
        <f aca="false">F6786-E6786</f>
        <v>20</v>
      </c>
      <c r="V6786" s="13" t="n">
        <f aca="false">G6786-F6786</f>
        <v>6</v>
      </c>
      <c r="W6786" s="13" t="n">
        <f aca="false">G6786-E6786</f>
        <v>26</v>
      </c>
      <c r="X6786" s="10" t="n">
        <f aca="false">YEAR(E6786)</f>
        <v>2020</v>
      </c>
      <c r="Y6786" s="0" t="str">
        <f aca="false">TEXT(E6786,"yyyy-mm")</f>
        <v>2020-08</v>
      </c>
      <c r="Z6786" s="0" t="str">
        <f aca="false">"Q"&amp;ROUNDUP(MONTH(E6786)/3,0)&amp;"-"&amp;YEAR(E6786)</f>
        <v>Q3-2020</v>
      </c>
    </row>
    <row r="6787" customFormat="false" ht="14.25" hidden="false" customHeight="false" outlineLevel="0" collapsed="false">
      <c r="A6787" s="0" t="s">
        <v>6829</v>
      </c>
      <c r="B6787" s="0" t="s">
        <v>43</v>
      </c>
      <c r="C6787" s="0" t="s">
        <v>48</v>
      </c>
      <c r="D6787" s="9" t="n">
        <v>44000</v>
      </c>
      <c r="E6787" s="9" t="n">
        <v>44055</v>
      </c>
      <c r="F6787" s="9" t="n">
        <v>44071</v>
      </c>
      <c r="G6787" s="9" t="n">
        <v>44079</v>
      </c>
      <c r="H6787" s="10" t="s">
        <v>36</v>
      </c>
      <c r="I6787" s="0" t="n">
        <v>25</v>
      </c>
      <c r="J6787" s="0" t="n">
        <v>50</v>
      </c>
      <c r="K6787" s="0" t="n">
        <v>29</v>
      </c>
      <c r="L6787" s="0" t="n">
        <v>36</v>
      </c>
      <c r="M6787" s="0" t="n">
        <v>7</v>
      </c>
      <c r="N6787" s="11" t="n">
        <v>0.1</v>
      </c>
      <c r="O6787" s="12" t="n">
        <v>585.31</v>
      </c>
      <c r="P6787" s="12" t="n">
        <v>1125.6</v>
      </c>
      <c r="Q6787" s="12" t="n">
        <f aca="false">M6787*P6787*(1-N6787)</f>
        <v>7091.28</v>
      </c>
      <c r="R6787" s="12" t="n">
        <f aca="false">M6787*O6787</f>
        <v>4097.17</v>
      </c>
      <c r="S6787" s="12" t="n">
        <f aca="false">Q6787-R6787</f>
        <v>2994.11</v>
      </c>
      <c r="T6787" s="11" t="n">
        <f aca="false">IFERROR(S6787/Q6787,0)</f>
        <v>0.422224196477928</v>
      </c>
      <c r="U6787" s="13" t="n">
        <f aca="false">F6787-E6787</f>
        <v>16</v>
      </c>
      <c r="V6787" s="13" t="n">
        <f aca="false">G6787-F6787</f>
        <v>8</v>
      </c>
      <c r="W6787" s="13" t="n">
        <f aca="false">G6787-E6787</f>
        <v>24</v>
      </c>
      <c r="X6787" s="10" t="n">
        <f aca="false">YEAR(E6787)</f>
        <v>2020</v>
      </c>
      <c r="Y6787" s="0" t="str">
        <f aca="false">TEXT(E6787,"yyyy-mm")</f>
        <v>2020-08</v>
      </c>
      <c r="Z6787" s="0" t="str">
        <f aca="false">"Q"&amp;ROUNDUP(MONTH(E6787)/3,0)&amp;"-"&amp;YEAR(E6787)</f>
        <v>Q3-2020</v>
      </c>
    </row>
    <row r="6788" customFormat="false" ht="14.25" hidden="false" customHeight="false" outlineLevel="0" collapsed="false">
      <c r="A6788" s="0" t="s">
        <v>6830</v>
      </c>
      <c r="B6788" s="0" t="s">
        <v>38</v>
      </c>
      <c r="C6788" s="0" t="s">
        <v>35</v>
      </c>
      <c r="D6788" s="9" t="n">
        <v>43900</v>
      </c>
      <c r="E6788" s="9" t="n">
        <v>44055</v>
      </c>
      <c r="F6788" s="9" t="n">
        <v>44067</v>
      </c>
      <c r="G6788" s="9" t="n">
        <v>44073</v>
      </c>
      <c r="H6788" s="10" t="s">
        <v>36</v>
      </c>
      <c r="I6788" s="0" t="n">
        <v>20</v>
      </c>
      <c r="J6788" s="0" t="n">
        <v>47</v>
      </c>
      <c r="K6788" s="0" t="n">
        <v>223</v>
      </c>
      <c r="L6788" s="0" t="n">
        <v>17</v>
      </c>
      <c r="M6788" s="0" t="n">
        <v>2</v>
      </c>
      <c r="N6788" s="11" t="n">
        <v>0.2</v>
      </c>
      <c r="O6788" s="12" t="n">
        <v>493.12</v>
      </c>
      <c r="P6788" s="12" t="n">
        <v>1072</v>
      </c>
      <c r="Q6788" s="12" t="n">
        <f aca="false">M6788*P6788*(1-N6788)</f>
        <v>1715.2</v>
      </c>
      <c r="R6788" s="12" t="n">
        <f aca="false">M6788*O6788</f>
        <v>986.24</v>
      </c>
      <c r="S6788" s="12" t="n">
        <f aca="false">Q6788-R6788</f>
        <v>728.96</v>
      </c>
      <c r="T6788" s="11" t="n">
        <f aca="false">IFERROR(S6788/Q6788,0)</f>
        <v>0.425</v>
      </c>
      <c r="U6788" s="13" t="n">
        <f aca="false">F6788-E6788</f>
        <v>12</v>
      </c>
      <c r="V6788" s="13" t="n">
        <f aca="false">G6788-F6788</f>
        <v>6</v>
      </c>
      <c r="W6788" s="13" t="n">
        <f aca="false">G6788-E6788</f>
        <v>18</v>
      </c>
      <c r="X6788" s="10" t="n">
        <f aca="false">YEAR(E6788)</f>
        <v>2020</v>
      </c>
      <c r="Y6788" s="0" t="str">
        <f aca="false">TEXT(E6788,"yyyy-mm")</f>
        <v>2020-08</v>
      </c>
      <c r="Z6788" s="0" t="str">
        <f aca="false">"Q"&amp;ROUNDUP(MONTH(E6788)/3,0)&amp;"-"&amp;YEAR(E6788)</f>
        <v>Q3-2020</v>
      </c>
    </row>
    <row r="6789" customFormat="false" ht="14.25" hidden="false" customHeight="false" outlineLevel="0" collapsed="false">
      <c r="A6789" s="0" t="s">
        <v>6831</v>
      </c>
      <c r="B6789" s="0" t="s">
        <v>38</v>
      </c>
      <c r="C6789" s="0" t="s">
        <v>79</v>
      </c>
      <c r="D6789" s="9" t="n">
        <v>43900</v>
      </c>
      <c r="E6789" s="9" t="n">
        <v>44055</v>
      </c>
      <c r="F6789" s="9" t="n">
        <v>44078</v>
      </c>
      <c r="G6789" s="9" t="n">
        <v>44079</v>
      </c>
      <c r="H6789" s="10" t="s">
        <v>36</v>
      </c>
      <c r="I6789" s="0" t="n">
        <v>14</v>
      </c>
      <c r="J6789" s="0" t="n">
        <v>33</v>
      </c>
      <c r="K6789" s="0" t="n">
        <v>79</v>
      </c>
      <c r="L6789" s="0" t="n">
        <v>26</v>
      </c>
      <c r="M6789" s="0" t="n">
        <v>8</v>
      </c>
      <c r="N6789" s="11" t="n">
        <v>0.15</v>
      </c>
      <c r="O6789" s="12" t="n">
        <v>185.93</v>
      </c>
      <c r="P6789" s="12" t="n">
        <v>247.9</v>
      </c>
      <c r="Q6789" s="12" t="n">
        <f aca="false">M6789*P6789*(1-N6789)</f>
        <v>1685.72</v>
      </c>
      <c r="R6789" s="12" t="n">
        <f aca="false">M6789*O6789</f>
        <v>1487.44</v>
      </c>
      <c r="S6789" s="12" t="n">
        <f aca="false">Q6789-R6789</f>
        <v>198.28</v>
      </c>
      <c r="T6789" s="11" t="n">
        <f aca="false">IFERROR(S6789/Q6789,0)</f>
        <v>0.117623330090406</v>
      </c>
      <c r="U6789" s="13" t="n">
        <f aca="false">F6789-E6789</f>
        <v>23</v>
      </c>
      <c r="V6789" s="13" t="n">
        <f aca="false">G6789-F6789</f>
        <v>1</v>
      </c>
      <c r="W6789" s="13" t="n">
        <f aca="false">G6789-E6789</f>
        <v>24</v>
      </c>
      <c r="X6789" s="10" t="n">
        <f aca="false">YEAR(E6789)</f>
        <v>2020</v>
      </c>
      <c r="Y6789" s="0" t="str">
        <f aca="false">TEXT(E6789,"yyyy-mm")</f>
        <v>2020-08</v>
      </c>
      <c r="Z6789" s="0" t="str">
        <f aca="false">"Q"&amp;ROUNDUP(MONTH(E6789)/3,0)&amp;"-"&amp;YEAR(E6789)</f>
        <v>Q3-2020</v>
      </c>
    </row>
    <row r="6790" customFormat="false" ht="14.25" hidden="false" customHeight="false" outlineLevel="0" collapsed="false">
      <c r="A6790" s="0" t="s">
        <v>6832</v>
      </c>
      <c r="B6790" s="0" t="s">
        <v>34</v>
      </c>
      <c r="C6790" s="0" t="s">
        <v>39</v>
      </c>
      <c r="D6790" s="9" t="n">
        <v>44000</v>
      </c>
      <c r="E6790" s="9" t="n">
        <v>44055</v>
      </c>
      <c r="F6790" s="9" t="n">
        <v>44081</v>
      </c>
      <c r="G6790" s="9" t="n">
        <v>44090</v>
      </c>
      <c r="H6790" s="10" t="s">
        <v>36</v>
      </c>
      <c r="I6790" s="0" t="n">
        <v>1</v>
      </c>
      <c r="J6790" s="0" t="n">
        <v>9</v>
      </c>
      <c r="K6790" s="0" t="n">
        <v>186</v>
      </c>
      <c r="L6790" s="0" t="n">
        <v>2</v>
      </c>
      <c r="M6790" s="0" t="n">
        <v>6</v>
      </c>
      <c r="N6790" s="11" t="n">
        <v>0.15</v>
      </c>
      <c r="O6790" s="12" t="n">
        <v>1077.49</v>
      </c>
      <c r="P6790" s="12" t="n">
        <v>2505.8</v>
      </c>
      <c r="Q6790" s="12" t="n">
        <f aca="false">M6790*P6790*(1-N6790)</f>
        <v>12779.58</v>
      </c>
      <c r="R6790" s="12" t="n">
        <f aca="false">M6790*O6790</f>
        <v>6464.94</v>
      </c>
      <c r="S6790" s="12" t="n">
        <f aca="false">Q6790-R6790</f>
        <v>6314.64</v>
      </c>
      <c r="T6790" s="11" t="n">
        <f aca="false">IFERROR(S6790/Q6790,0)</f>
        <v>0.494119525054814</v>
      </c>
      <c r="U6790" s="13" t="n">
        <f aca="false">F6790-E6790</f>
        <v>26</v>
      </c>
      <c r="V6790" s="13" t="n">
        <f aca="false">G6790-F6790</f>
        <v>9</v>
      </c>
      <c r="W6790" s="13" t="n">
        <f aca="false">G6790-E6790</f>
        <v>35</v>
      </c>
      <c r="X6790" s="10" t="n">
        <f aca="false">YEAR(E6790)</f>
        <v>2020</v>
      </c>
      <c r="Y6790" s="0" t="str">
        <f aca="false">TEXT(E6790,"yyyy-mm")</f>
        <v>2020-08</v>
      </c>
      <c r="Z6790" s="0" t="str">
        <f aca="false">"Q"&amp;ROUNDUP(MONTH(E6790)/3,0)&amp;"-"&amp;YEAR(E6790)</f>
        <v>Q3-2020</v>
      </c>
    </row>
    <row r="6791" customFormat="false" ht="14.25" hidden="false" customHeight="false" outlineLevel="0" collapsed="false">
      <c r="A6791" s="0" t="s">
        <v>6833</v>
      </c>
      <c r="B6791" s="0" t="s">
        <v>38</v>
      </c>
      <c r="C6791" s="0" t="s">
        <v>39</v>
      </c>
      <c r="D6791" s="9" t="n">
        <v>43900</v>
      </c>
      <c r="E6791" s="9" t="n">
        <v>44055</v>
      </c>
      <c r="F6791" s="9" t="n">
        <v>44059</v>
      </c>
      <c r="G6791" s="9" t="n">
        <v>44061</v>
      </c>
      <c r="H6791" s="10" t="s">
        <v>36</v>
      </c>
      <c r="I6791" s="0" t="n">
        <v>13</v>
      </c>
      <c r="J6791" s="0" t="n">
        <v>48</v>
      </c>
      <c r="K6791" s="0" t="n">
        <v>88</v>
      </c>
      <c r="L6791" s="0" t="n">
        <v>21</v>
      </c>
      <c r="M6791" s="0" t="n">
        <v>6</v>
      </c>
      <c r="N6791" s="11" t="n">
        <v>0.1</v>
      </c>
      <c r="O6791" s="12" t="n">
        <v>775.39</v>
      </c>
      <c r="P6791" s="12" t="n">
        <v>1092.1</v>
      </c>
      <c r="Q6791" s="12" t="n">
        <f aca="false">M6791*P6791*(1-N6791)</f>
        <v>5897.34</v>
      </c>
      <c r="R6791" s="12" t="n">
        <f aca="false">M6791*O6791</f>
        <v>4652.34</v>
      </c>
      <c r="S6791" s="12" t="n">
        <f aca="false">Q6791-R6791</f>
        <v>1245</v>
      </c>
      <c r="T6791" s="11" t="n">
        <f aca="false">IFERROR(S6791/Q6791,0)</f>
        <v>0.211112128518959</v>
      </c>
      <c r="U6791" s="13" t="n">
        <f aca="false">F6791-E6791</f>
        <v>4</v>
      </c>
      <c r="V6791" s="13" t="n">
        <f aca="false">G6791-F6791</f>
        <v>2</v>
      </c>
      <c r="W6791" s="13" t="n">
        <f aca="false">G6791-E6791</f>
        <v>6</v>
      </c>
      <c r="X6791" s="10" t="n">
        <f aca="false">YEAR(E6791)</f>
        <v>2020</v>
      </c>
      <c r="Y6791" s="0" t="str">
        <f aca="false">TEXT(E6791,"yyyy-mm")</f>
        <v>2020-08</v>
      </c>
      <c r="Z6791" s="0" t="str">
        <f aca="false">"Q"&amp;ROUNDUP(MONTH(E6791)/3,0)&amp;"-"&amp;YEAR(E6791)</f>
        <v>Q3-2020</v>
      </c>
    </row>
    <row r="6792" customFormat="false" ht="14.25" hidden="false" customHeight="false" outlineLevel="0" collapsed="false">
      <c r="A6792" s="0" t="s">
        <v>6834</v>
      </c>
      <c r="B6792" s="0" t="s">
        <v>34</v>
      </c>
      <c r="C6792" s="0" t="s">
        <v>39</v>
      </c>
      <c r="D6792" s="9" t="n">
        <v>43900</v>
      </c>
      <c r="E6792" s="9" t="n">
        <v>44055</v>
      </c>
      <c r="F6792" s="9" t="n">
        <v>44083</v>
      </c>
      <c r="G6792" s="9" t="n">
        <v>44092</v>
      </c>
      <c r="H6792" s="10" t="s">
        <v>36</v>
      </c>
      <c r="I6792" s="0" t="n">
        <v>3</v>
      </c>
      <c r="J6792" s="0" t="n">
        <v>12</v>
      </c>
      <c r="K6792" s="0" t="n">
        <v>153</v>
      </c>
      <c r="L6792" s="0" t="n">
        <v>4</v>
      </c>
      <c r="M6792" s="0" t="n">
        <v>7</v>
      </c>
      <c r="N6792" s="11" t="n">
        <v>0.05</v>
      </c>
      <c r="O6792" s="12" t="n">
        <v>2999.93</v>
      </c>
      <c r="P6792" s="12" t="n">
        <v>3999.9</v>
      </c>
      <c r="Q6792" s="12" t="n">
        <f aca="false">M6792*P6792*(1-N6792)</f>
        <v>26599.335</v>
      </c>
      <c r="R6792" s="12" t="n">
        <f aca="false">M6792*O6792</f>
        <v>20999.51</v>
      </c>
      <c r="S6792" s="12" t="n">
        <f aca="false">Q6792-R6792</f>
        <v>5599.825</v>
      </c>
      <c r="T6792" s="11" t="n">
        <f aca="false">IFERROR(S6792/Q6792,0)</f>
        <v>0.210524999967104</v>
      </c>
      <c r="U6792" s="13" t="n">
        <f aca="false">F6792-E6792</f>
        <v>28</v>
      </c>
      <c r="V6792" s="13" t="n">
        <f aca="false">G6792-F6792</f>
        <v>9</v>
      </c>
      <c r="W6792" s="13" t="n">
        <f aca="false">G6792-E6792</f>
        <v>37</v>
      </c>
      <c r="X6792" s="10" t="n">
        <f aca="false">YEAR(E6792)</f>
        <v>2020</v>
      </c>
      <c r="Y6792" s="0" t="str">
        <f aca="false">TEXT(E6792,"yyyy-mm")</f>
        <v>2020-08</v>
      </c>
      <c r="Z6792" s="0" t="str">
        <f aca="false">"Q"&amp;ROUNDUP(MONTH(E6792)/3,0)&amp;"-"&amp;YEAR(E6792)</f>
        <v>Q3-2020</v>
      </c>
    </row>
    <row r="6793" customFormat="false" ht="14.25" hidden="false" customHeight="false" outlineLevel="0" collapsed="false">
      <c r="A6793" s="0" t="s">
        <v>6835</v>
      </c>
      <c r="B6793" s="0" t="s">
        <v>38</v>
      </c>
      <c r="C6793" s="0" t="s">
        <v>79</v>
      </c>
      <c r="D6793" s="9" t="n">
        <v>43900</v>
      </c>
      <c r="E6793" s="9" t="n">
        <v>44055</v>
      </c>
      <c r="F6793" s="9" t="n">
        <v>44074</v>
      </c>
      <c r="G6793" s="9" t="n">
        <v>44075</v>
      </c>
      <c r="H6793" s="10" t="s">
        <v>36</v>
      </c>
      <c r="I6793" s="0" t="n">
        <v>13</v>
      </c>
      <c r="J6793" s="0" t="n">
        <v>26</v>
      </c>
      <c r="K6793" s="0" t="n">
        <v>70</v>
      </c>
      <c r="L6793" s="0" t="n">
        <v>12</v>
      </c>
      <c r="M6793" s="0" t="n">
        <v>5</v>
      </c>
      <c r="N6793" s="11" t="n">
        <v>0.05</v>
      </c>
      <c r="O6793" s="12" t="n">
        <v>633.49</v>
      </c>
      <c r="P6793" s="12" t="n">
        <v>1038.5</v>
      </c>
      <c r="Q6793" s="12" t="n">
        <f aca="false">M6793*P6793*(1-N6793)</f>
        <v>4932.875</v>
      </c>
      <c r="R6793" s="12" t="n">
        <f aca="false">M6793*O6793</f>
        <v>3167.45</v>
      </c>
      <c r="S6793" s="12" t="n">
        <f aca="false">Q6793-R6793</f>
        <v>1765.425</v>
      </c>
      <c r="T6793" s="11" t="n">
        <f aca="false">IFERROR(S6793/Q6793,0)</f>
        <v>0.35788966880369</v>
      </c>
      <c r="U6793" s="13" t="n">
        <f aca="false">F6793-E6793</f>
        <v>19</v>
      </c>
      <c r="V6793" s="13" t="n">
        <f aca="false">G6793-F6793</f>
        <v>1</v>
      </c>
      <c r="W6793" s="13" t="n">
        <f aca="false">G6793-E6793</f>
        <v>20</v>
      </c>
      <c r="X6793" s="10" t="n">
        <f aca="false">YEAR(E6793)</f>
        <v>2020</v>
      </c>
      <c r="Y6793" s="0" t="str">
        <f aca="false">TEXT(E6793,"yyyy-mm")</f>
        <v>2020-08</v>
      </c>
      <c r="Z6793" s="0" t="str">
        <f aca="false">"Q"&amp;ROUNDUP(MONTH(E6793)/3,0)&amp;"-"&amp;YEAR(E6793)</f>
        <v>Q3-2020</v>
      </c>
    </row>
    <row r="6794" customFormat="false" ht="14.25" hidden="false" customHeight="false" outlineLevel="0" collapsed="false">
      <c r="A6794" s="0" t="s">
        <v>6836</v>
      </c>
      <c r="B6794" s="0" t="s">
        <v>41</v>
      </c>
      <c r="C6794" s="0" t="s">
        <v>35</v>
      </c>
      <c r="D6794" s="9" t="n">
        <v>44000</v>
      </c>
      <c r="E6794" s="9" t="n">
        <v>44056</v>
      </c>
      <c r="F6794" s="9" t="n">
        <v>44075</v>
      </c>
      <c r="G6794" s="9" t="n">
        <v>44081</v>
      </c>
      <c r="H6794" s="10" t="s">
        <v>36</v>
      </c>
      <c r="I6794" s="0" t="n">
        <v>24</v>
      </c>
      <c r="J6794" s="0" t="n">
        <v>27</v>
      </c>
      <c r="K6794" s="0" t="n">
        <v>232</v>
      </c>
      <c r="L6794" s="0" t="n">
        <v>21</v>
      </c>
      <c r="M6794" s="0" t="n">
        <v>6</v>
      </c>
      <c r="N6794" s="11" t="n">
        <v>0.1</v>
      </c>
      <c r="O6794" s="12" t="n">
        <v>2311.5</v>
      </c>
      <c r="P6794" s="12" t="n">
        <v>3852.5</v>
      </c>
      <c r="Q6794" s="12" t="n">
        <f aca="false">M6794*P6794*(1-N6794)</f>
        <v>20803.5</v>
      </c>
      <c r="R6794" s="12" t="n">
        <f aca="false">M6794*O6794</f>
        <v>13869</v>
      </c>
      <c r="S6794" s="12" t="n">
        <f aca="false">Q6794-R6794</f>
        <v>6934.5</v>
      </c>
      <c r="T6794" s="11" t="n">
        <f aca="false">IFERROR(S6794/Q6794,0)</f>
        <v>0.333333333333333</v>
      </c>
      <c r="U6794" s="13" t="n">
        <f aca="false">F6794-E6794</f>
        <v>19</v>
      </c>
      <c r="V6794" s="13" t="n">
        <f aca="false">G6794-F6794</f>
        <v>6</v>
      </c>
      <c r="W6794" s="13" t="n">
        <f aca="false">G6794-E6794</f>
        <v>25</v>
      </c>
      <c r="X6794" s="10" t="n">
        <f aca="false">YEAR(E6794)</f>
        <v>2020</v>
      </c>
      <c r="Y6794" s="0" t="str">
        <f aca="false">TEXT(E6794,"yyyy-mm")</f>
        <v>2020-08</v>
      </c>
      <c r="Z6794" s="0" t="str">
        <f aca="false">"Q"&amp;ROUNDUP(MONTH(E6794)/3,0)&amp;"-"&amp;YEAR(E6794)</f>
        <v>Q3-2020</v>
      </c>
    </row>
    <row r="6795" customFormat="false" ht="14.25" hidden="false" customHeight="false" outlineLevel="0" collapsed="false">
      <c r="A6795" s="0" t="s">
        <v>6837</v>
      </c>
      <c r="B6795" s="0" t="s">
        <v>34</v>
      </c>
      <c r="C6795" s="0" t="s">
        <v>58</v>
      </c>
      <c r="D6795" s="9" t="n">
        <v>43900</v>
      </c>
      <c r="E6795" s="9" t="n">
        <v>44056</v>
      </c>
      <c r="F6795" s="9" t="n">
        <v>44076</v>
      </c>
      <c r="G6795" s="9" t="n">
        <v>44086</v>
      </c>
      <c r="H6795" s="10" t="s">
        <v>36</v>
      </c>
      <c r="I6795" s="0" t="n">
        <v>1</v>
      </c>
      <c r="J6795" s="0" t="n">
        <v>17</v>
      </c>
      <c r="K6795" s="0" t="n">
        <v>352</v>
      </c>
      <c r="L6795" s="0" t="n">
        <v>46</v>
      </c>
      <c r="M6795" s="0" t="n">
        <v>2</v>
      </c>
      <c r="N6795" s="11" t="n">
        <v>0.05</v>
      </c>
      <c r="O6795" s="12" t="n">
        <v>661.96</v>
      </c>
      <c r="P6795" s="12" t="n">
        <v>1018.4</v>
      </c>
      <c r="Q6795" s="12" t="n">
        <f aca="false">M6795*P6795*(1-N6795)</f>
        <v>1934.96</v>
      </c>
      <c r="R6795" s="12" t="n">
        <f aca="false">M6795*O6795</f>
        <v>1323.92</v>
      </c>
      <c r="S6795" s="12" t="n">
        <f aca="false">Q6795-R6795</f>
        <v>611.04</v>
      </c>
      <c r="T6795" s="11" t="n">
        <f aca="false">IFERROR(S6795/Q6795,0)</f>
        <v>0.31578947368421</v>
      </c>
      <c r="U6795" s="13" t="n">
        <f aca="false">F6795-E6795</f>
        <v>20</v>
      </c>
      <c r="V6795" s="13" t="n">
        <f aca="false">G6795-F6795</f>
        <v>10</v>
      </c>
      <c r="W6795" s="13" t="n">
        <f aca="false">G6795-E6795</f>
        <v>30</v>
      </c>
      <c r="X6795" s="10" t="n">
        <f aca="false">YEAR(E6795)</f>
        <v>2020</v>
      </c>
      <c r="Y6795" s="0" t="str">
        <f aca="false">TEXT(E6795,"yyyy-mm")</f>
        <v>2020-08</v>
      </c>
      <c r="Z6795" s="0" t="str">
        <f aca="false">"Q"&amp;ROUNDUP(MONTH(E6795)/3,0)&amp;"-"&amp;YEAR(E6795)</f>
        <v>Q3-2020</v>
      </c>
    </row>
    <row r="6796" customFormat="false" ht="14.25" hidden="false" customHeight="false" outlineLevel="0" collapsed="false">
      <c r="A6796" s="0" t="s">
        <v>6838</v>
      </c>
      <c r="B6796" s="0" t="s">
        <v>34</v>
      </c>
      <c r="C6796" s="0" t="s">
        <v>79</v>
      </c>
      <c r="D6796" s="9" t="n">
        <v>44000</v>
      </c>
      <c r="E6796" s="9" t="n">
        <v>44056</v>
      </c>
      <c r="F6796" s="9" t="n">
        <v>44074</v>
      </c>
      <c r="G6796" s="9" t="n">
        <v>44078</v>
      </c>
      <c r="H6796" s="10" t="s">
        <v>36</v>
      </c>
      <c r="I6796" s="0" t="n">
        <v>6</v>
      </c>
      <c r="J6796" s="0" t="n">
        <v>5</v>
      </c>
      <c r="K6796" s="0" t="n">
        <v>79</v>
      </c>
      <c r="L6796" s="0" t="n">
        <v>28</v>
      </c>
      <c r="M6796" s="0" t="n">
        <v>5</v>
      </c>
      <c r="N6796" s="11" t="n">
        <v>0.075</v>
      </c>
      <c r="O6796" s="12" t="n">
        <v>140.7</v>
      </c>
      <c r="P6796" s="12" t="n">
        <v>234.5</v>
      </c>
      <c r="Q6796" s="12" t="n">
        <f aca="false">M6796*P6796*(1-N6796)</f>
        <v>1084.5625</v>
      </c>
      <c r="R6796" s="12" t="n">
        <f aca="false">M6796*O6796</f>
        <v>703.5</v>
      </c>
      <c r="S6796" s="12" t="n">
        <f aca="false">Q6796-R6796</f>
        <v>381.0625</v>
      </c>
      <c r="T6796" s="11" t="n">
        <f aca="false">IFERROR(S6796/Q6796,0)</f>
        <v>0.351351351351351</v>
      </c>
      <c r="U6796" s="13" t="n">
        <f aca="false">F6796-E6796</f>
        <v>18</v>
      </c>
      <c r="V6796" s="13" t="n">
        <f aca="false">G6796-F6796</f>
        <v>4</v>
      </c>
      <c r="W6796" s="13" t="n">
        <f aca="false">G6796-E6796</f>
        <v>22</v>
      </c>
      <c r="X6796" s="10" t="n">
        <f aca="false">YEAR(E6796)</f>
        <v>2020</v>
      </c>
      <c r="Y6796" s="0" t="str">
        <f aca="false">TEXT(E6796,"yyyy-mm")</f>
        <v>2020-08</v>
      </c>
      <c r="Z6796" s="0" t="str">
        <f aca="false">"Q"&amp;ROUNDUP(MONTH(E6796)/3,0)&amp;"-"&amp;YEAR(E6796)</f>
        <v>Q3-2020</v>
      </c>
    </row>
    <row r="6797" customFormat="false" ht="14.25" hidden="false" customHeight="false" outlineLevel="0" collapsed="false">
      <c r="A6797" s="0" t="s">
        <v>6839</v>
      </c>
      <c r="B6797" s="0" t="s">
        <v>41</v>
      </c>
      <c r="C6797" s="0" t="s">
        <v>79</v>
      </c>
      <c r="D6797" s="9" t="n">
        <v>43900</v>
      </c>
      <c r="E6797" s="9" t="n">
        <v>44056</v>
      </c>
      <c r="F6797" s="9" t="n">
        <v>44065</v>
      </c>
      <c r="G6797" s="9" t="n">
        <v>44075</v>
      </c>
      <c r="H6797" s="10" t="s">
        <v>36</v>
      </c>
      <c r="I6797" s="0" t="n">
        <v>25</v>
      </c>
      <c r="J6797" s="0" t="n">
        <v>10</v>
      </c>
      <c r="K6797" s="0" t="n">
        <v>63</v>
      </c>
      <c r="L6797" s="0" t="n">
        <v>38</v>
      </c>
      <c r="M6797" s="0" t="n">
        <v>5</v>
      </c>
      <c r="N6797" s="11" t="n">
        <v>0.1</v>
      </c>
      <c r="O6797" s="12" t="n">
        <v>778.67</v>
      </c>
      <c r="P6797" s="12" t="n">
        <v>998.3</v>
      </c>
      <c r="Q6797" s="12" t="n">
        <f aca="false">M6797*P6797*(1-N6797)</f>
        <v>4492.35</v>
      </c>
      <c r="R6797" s="12" t="n">
        <f aca="false">M6797*O6797</f>
        <v>3893.35</v>
      </c>
      <c r="S6797" s="12" t="n">
        <f aca="false">Q6797-R6797</f>
        <v>599.000000000001</v>
      </c>
      <c r="T6797" s="11" t="n">
        <f aca="false">IFERROR(S6797/Q6797,0)</f>
        <v>0.1333377853462</v>
      </c>
      <c r="U6797" s="13" t="n">
        <f aca="false">F6797-E6797</f>
        <v>9</v>
      </c>
      <c r="V6797" s="13" t="n">
        <f aca="false">G6797-F6797</f>
        <v>10</v>
      </c>
      <c r="W6797" s="13" t="n">
        <f aca="false">G6797-E6797</f>
        <v>19</v>
      </c>
      <c r="X6797" s="10" t="n">
        <f aca="false">YEAR(E6797)</f>
        <v>2020</v>
      </c>
      <c r="Y6797" s="0" t="str">
        <f aca="false">TEXT(E6797,"yyyy-mm")</f>
        <v>2020-08</v>
      </c>
      <c r="Z6797" s="0" t="str">
        <f aca="false">"Q"&amp;ROUNDUP(MONTH(E6797)/3,0)&amp;"-"&amp;YEAR(E6797)</f>
        <v>Q3-2020</v>
      </c>
    </row>
    <row r="6798" customFormat="false" ht="14.25" hidden="false" customHeight="false" outlineLevel="0" collapsed="false">
      <c r="A6798" s="0" t="s">
        <v>6840</v>
      </c>
      <c r="B6798" s="0" t="s">
        <v>38</v>
      </c>
      <c r="C6798" s="0" t="s">
        <v>46</v>
      </c>
      <c r="D6798" s="9" t="n">
        <v>44000</v>
      </c>
      <c r="E6798" s="9" t="n">
        <v>44056</v>
      </c>
      <c r="F6798" s="9" t="n">
        <v>44064</v>
      </c>
      <c r="G6798" s="9" t="n">
        <v>44073</v>
      </c>
      <c r="H6798" s="10" t="s">
        <v>36</v>
      </c>
      <c r="I6798" s="0" t="n">
        <v>17</v>
      </c>
      <c r="J6798" s="0" t="n">
        <v>46</v>
      </c>
      <c r="K6798" s="0" t="n">
        <v>303</v>
      </c>
      <c r="L6798" s="0" t="n">
        <v>43</v>
      </c>
      <c r="M6798" s="0" t="n">
        <v>3</v>
      </c>
      <c r="N6798" s="11" t="n">
        <v>0.075</v>
      </c>
      <c r="O6798" s="12" t="n">
        <v>1541.67</v>
      </c>
      <c r="P6798" s="12" t="n">
        <v>2613</v>
      </c>
      <c r="Q6798" s="12" t="n">
        <f aca="false">M6798*P6798*(1-N6798)</f>
        <v>7251.075</v>
      </c>
      <c r="R6798" s="12" t="n">
        <f aca="false">M6798*O6798</f>
        <v>4625.01</v>
      </c>
      <c r="S6798" s="12" t="n">
        <f aca="false">Q6798-R6798</f>
        <v>2626.065</v>
      </c>
      <c r="T6798" s="11" t="n">
        <f aca="false">IFERROR(S6798/Q6798,0)</f>
        <v>0.362162162162162</v>
      </c>
      <c r="U6798" s="13" t="n">
        <f aca="false">F6798-E6798</f>
        <v>8</v>
      </c>
      <c r="V6798" s="13" t="n">
        <f aca="false">G6798-F6798</f>
        <v>9</v>
      </c>
      <c r="W6798" s="13" t="n">
        <f aca="false">G6798-E6798</f>
        <v>17</v>
      </c>
      <c r="X6798" s="10" t="n">
        <f aca="false">YEAR(E6798)</f>
        <v>2020</v>
      </c>
      <c r="Y6798" s="0" t="str">
        <f aca="false">TEXT(E6798,"yyyy-mm")</f>
        <v>2020-08</v>
      </c>
      <c r="Z6798" s="0" t="str">
        <f aca="false">"Q"&amp;ROUNDUP(MONTH(E6798)/3,0)&amp;"-"&amp;YEAR(E6798)</f>
        <v>Q3-2020</v>
      </c>
    </row>
    <row r="6799" customFormat="false" ht="14.25" hidden="false" customHeight="false" outlineLevel="0" collapsed="false">
      <c r="A6799" s="0" t="s">
        <v>6841</v>
      </c>
      <c r="B6799" s="0" t="s">
        <v>41</v>
      </c>
      <c r="C6799" s="0" t="s">
        <v>79</v>
      </c>
      <c r="D6799" s="9" t="n">
        <v>43900</v>
      </c>
      <c r="E6799" s="9" t="n">
        <v>44056</v>
      </c>
      <c r="F6799" s="9" t="n">
        <v>44084</v>
      </c>
      <c r="G6799" s="9" t="n">
        <v>44087</v>
      </c>
      <c r="H6799" s="10" t="s">
        <v>36</v>
      </c>
      <c r="I6799" s="0" t="n">
        <v>25</v>
      </c>
      <c r="J6799" s="0" t="n">
        <v>6</v>
      </c>
      <c r="K6799" s="0" t="n">
        <v>83</v>
      </c>
      <c r="L6799" s="0" t="n">
        <v>28</v>
      </c>
      <c r="M6799" s="0" t="n">
        <v>7</v>
      </c>
      <c r="N6799" s="11" t="n">
        <v>0.4</v>
      </c>
      <c r="O6799" s="12" t="n">
        <v>3283.94</v>
      </c>
      <c r="P6799" s="12" t="n">
        <v>5212.6</v>
      </c>
      <c r="Q6799" s="12" t="n">
        <f aca="false">M6799*P6799*(1-N6799)</f>
        <v>21892.92</v>
      </c>
      <c r="R6799" s="12" t="n">
        <f aca="false">M6799*O6799</f>
        <v>22987.58</v>
      </c>
      <c r="S6799" s="12" t="n">
        <f aca="false">Q6799-R6799</f>
        <v>-1094.66</v>
      </c>
      <c r="T6799" s="11" t="n">
        <f aca="false">IFERROR(S6799/Q6799,0)</f>
        <v>-0.0500006394761411</v>
      </c>
      <c r="U6799" s="13" t="n">
        <f aca="false">F6799-E6799</f>
        <v>28</v>
      </c>
      <c r="V6799" s="13" t="n">
        <f aca="false">G6799-F6799</f>
        <v>3</v>
      </c>
      <c r="W6799" s="13" t="n">
        <f aca="false">G6799-E6799</f>
        <v>31</v>
      </c>
      <c r="X6799" s="10" t="n">
        <f aca="false">YEAR(E6799)</f>
        <v>2020</v>
      </c>
      <c r="Y6799" s="0" t="str">
        <f aca="false">TEXT(E6799,"yyyy-mm")</f>
        <v>2020-08</v>
      </c>
      <c r="Z6799" s="0" t="str">
        <f aca="false">"Q"&amp;ROUNDUP(MONTH(E6799)/3,0)&amp;"-"&amp;YEAR(E6799)</f>
        <v>Q3-2020</v>
      </c>
    </row>
    <row r="6800" customFormat="false" ht="14.25" hidden="false" customHeight="false" outlineLevel="0" collapsed="false">
      <c r="A6800" s="0" t="s">
        <v>6842</v>
      </c>
      <c r="B6800" s="0" t="s">
        <v>38</v>
      </c>
      <c r="C6800" s="0" t="s">
        <v>48</v>
      </c>
      <c r="D6800" s="9" t="n">
        <v>44000</v>
      </c>
      <c r="E6800" s="9" t="n">
        <v>44056</v>
      </c>
      <c r="F6800" s="9" t="n">
        <v>44082</v>
      </c>
      <c r="G6800" s="9" t="n">
        <v>44090</v>
      </c>
      <c r="H6800" s="10" t="s">
        <v>36</v>
      </c>
      <c r="I6800" s="0" t="n">
        <v>18</v>
      </c>
      <c r="J6800" s="0" t="n">
        <v>6</v>
      </c>
      <c r="K6800" s="0" t="n">
        <v>39</v>
      </c>
      <c r="L6800" s="0" t="n">
        <v>41</v>
      </c>
      <c r="M6800" s="0" t="n">
        <v>2</v>
      </c>
      <c r="N6800" s="11" t="n">
        <v>0.2</v>
      </c>
      <c r="O6800" s="12" t="n">
        <v>498.41</v>
      </c>
      <c r="P6800" s="12" t="n">
        <v>1159.1</v>
      </c>
      <c r="Q6800" s="12" t="n">
        <f aca="false">M6800*P6800*(1-N6800)</f>
        <v>1854.56</v>
      </c>
      <c r="R6800" s="12" t="n">
        <f aca="false">M6800*O6800</f>
        <v>996.82</v>
      </c>
      <c r="S6800" s="12" t="n">
        <f aca="false">Q6800-R6800</f>
        <v>857.74</v>
      </c>
      <c r="T6800" s="11" t="n">
        <f aca="false">IFERROR(S6800/Q6800,0)</f>
        <v>0.462503235268743</v>
      </c>
      <c r="U6800" s="13" t="n">
        <f aca="false">F6800-E6800</f>
        <v>26</v>
      </c>
      <c r="V6800" s="13" t="n">
        <f aca="false">G6800-F6800</f>
        <v>8</v>
      </c>
      <c r="W6800" s="13" t="n">
        <f aca="false">G6800-E6800</f>
        <v>34</v>
      </c>
      <c r="X6800" s="10" t="n">
        <f aca="false">YEAR(E6800)</f>
        <v>2020</v>
      </c>
      <c r="Y6800" s="0" t="str">
        <f aca="false">TEXT(E6800,"yyyy-mm")</f>
        <v>2020-08</v>
      </c>
      <c r="Z6800" s="0" t="str">
        <f aca="false">"Q"&amp;ROUNDUP(MONTH(E6800)/3,0)&amp;"-"&amp;YEAR(E6800)</f>
        <v>Q3-2020</v>
      </c>
    </row>
    <row r="6801" customFormat="false" ht="14.25" hidden="false" customHeight="false" outlineLevel="0" collapsed="false">
      <c r="A6801" s="0" t="s">
        <v>6843</v>
      </c>
      <c r="B6801" s="0" t="s">
        <v>43</v>
      </c>
      <c r="C6801" s="0" t="s">
        <v>35</v>
      </c>
      <c r="D6801" s="9" t="n">
        <v>43900</v>
      </c>
      <c r="E6801" s="9" t="n">
        <v>44056</v>
      </c>
      <c r="F6801" s="9" t="n">
        <v>44059</v>
      </c>
      <c r="G6801" s="9" t="n">
        <v>44068</v>
      </c>
      <c r="H6801" s="10" t="s">
        <v>36</v>
      </c>
      <c r="I6801" s="0" t="n">
        <v>27</v>
      </c>
      <c r="J6801" s="0" t="n">
        <v>12</v>
      </c>
      <c r="K6801" s="0" t="n">
        <v>238</v>
      </c>
      <c r="L6801" s="0" t="n">
        <v>35</v>
      </c>
      <c r="M6801" s="0" t="n">
        <v>2</v>
      </c>
      <c r="N6801" s="11" t="n">
        <v>0.1</v>
      </c>
      <c r="O6801" s="12" t="n">
        <v>619.08</v>
      </c>
      <c r="P6801" s="12" t="n">
        <v>884.4</v>
      </c>
      <c r="Q6801" s="12" t="n">
        <f aca="false">M6801*P6801*(1-N6801)</f>
        <v>1591.92</v>
      </c>
      <c r="R6801" s="12" t="n">
        <f aca="false">M6801*O6801</f>
        <v>1238.16</v>
      </c>
      <c r="S6801" s="12" t="n">
        <f aca="false">Q6801-R6801</f>
        <v>353.76</v>
      </c>
      <c r="T6801" s="11" t="n">
        <f aca="false">IFERROR(S6801/Q6801,0)</f>
        <v>0.222222222222222</v>
      </c>
      <c r="U6801" s="13" t="n">
        <f aca="false">F6801-E6801</f>
        <v>3</v>
      </c>
      <c r="V6801" s="13" t="n">
        <f aca="false">G6801-F6801</f>
        <v>9</v>
      </c>
      <c r="W6801" s="13" t="n">
        <f aca="false">G6801-E6801</f>
        <v>12</v>
      </c>
      <c r="X6801" s="10" t="n">
        <f aca="false">YEAR(E6801)</f>
        <v>2020</v>
      </c>
      <c r="Y6801" s="0" t="str">
        <f aca="false">TEXT(E6801,"yyyy-mm")</f>
        <v>2020-08</v>
      </c>
      <c r="Z6801" s="0" t="str">
        <f aca="false">"Q"&amp;ROUNDUP(MONTH(E6801)/3,0)&amp;"-"&amp;YEAR(E6801)</f>
        <v>Q3-2020</v>
      </c>
    </row>
    <row r="6802" customFormat="false" ht="14.25" hidden="false" customHeight="false" outlineLevel="0" collapsed="false">
      <c r="A6802" s="0" t="s">
        <v>6844</v>
      </c>
      <c r="B6802" s="0" t="s">
        <v>38</v>
      </c>
      <c r="C6802" s="0" t="s">
        <v>79</v>
      </c>
      <c r="D6802" s="9" t="n">
        <v>44000</v>
      </c>
      <c r="E6802" s="9" t="n">
        <v>44057</v>
      </c>
      <c r="F6802" s="9" t="n">
        <v>44085</v>
      </c>
      <c r="G6802" s="9" t="n">
        <v>44087</v>
      </c>
      <c r="H6802" s="10" t="s">
        <v>36</v>
      </c>
      <c r="I6802" s="0" t="n">
        <v>16</v>
      </c>
      <c r="J6802" s="0" t="n">
        <v>41</v>
      </c>
      <c r="K6802" s="0" t="n">
        <v>62</v>
      </c>
      <c r="L6802" s="0" t="n">
        <v>3</v>
      </c>
      <c r="M6802" s="0" t="n">
        <v>1</v>
      </c>
      <c r="N6802" s="11" t="n">
        <v>0.05</v>
      </c>
      <c r="O6802" s="12" t="n">
        <v>1426.83</v>
      </c>
      <c r="P6802" s="12" t="n">
        <v>3242.8</v>
      </c>
      <c r="Q6802" s="12" t="n">
        <f aca="false">M6802*P6802*(1-N6802)</f>
        <v>3080.66</v>
      </c>
      <c r="R6802" s="12" t="n">
        <f aca="false">M6802*O6802</f>
        <v>1426.83</v>
      </c>
      <c r="S6802" s="12" t="n">
        <f aca="false">Q6802-R6802</f>
        <v>1653.83</v>
      </c>
      <c r="T6802" s="11" t="n">
        <f aca="false">IFERROR(S6802/Q6802,0)</f>
        <v>0.536842754474691</v>
      </c>
      <c r="U6802" s="13" t="n">
        <f aca="false">F6802-E6802</f>
        <v>28</v>
      </c>
      <c r="V6802" s="13" t="n">
        <f aca="false">G6802-F6802</f>
        <v>2</v>
      </c>
      <c r="W6802" s="13" t="n">
        <f aca="false">G6802-E6802</f>
        <v>30</v>
      </c>
      <c r="X6802" s="10" t="n">
        <f aca="false">YEAR(E6802)</f>
        <v>2020</v>
      </c>
      <c r="Y6802" s="0" t="str">
        <f aca="false">TEXT(E6802,"yyyy-mm")</f>
        <v>2020-08</v>
      </c>
      <c r="Z6802" s="0" t="str">
        <f aca="false">"Q"&amp;ROUNDUP(MONTH(E6802)/3,0)&amp;"-"&amp;YEAR(E6802)</f>
        <v>Q3-2020</v>
      </c>
    </row>
    <row r="6803" customFormat="false" ht="14.25" hidden="false" customHeight="false" outlineLevel="0" collapsed="false">
      <c r="A6803" s="0" t="s">
        <v>6845</v>
      </c>
      <c r="B6803" s="0" t="s">
        <v>38</v>
      </c>
      <c r="C6803" s="0" t="s">
        <v>48</v>
      </c>
      <c r="D6803" s="9" t="n">
        <v>44000</v>
      </c>
      <c r="E6803" s="9" t="n">
        <v>44057</v>
      </c>
      <c r="F6803" s="9" t="n">
        <v>44084</v>
      </c>
      <c r="G6803" s="9" t="n">
        <v>44090</v>
      </c>
      <c r="H6803" s="10" t="s">
        <v>36</v>
      </c>
      <c r="I6803" s="0" t="n">
        <v>17</v>
      </c>
      <c r="J6803" s="0" t="n">
        <v>38</v>
      </c>
      <c r="K6803" s="0" t="n">
        <v>41</v>
      </c>
      <c r="L6803" s="0" t="n">
        <v>27</v>
      </c>
      <c r="M6803" s="0" t="n">
        <v>5</v>
      </c>
      <c r="N6803" s="11" t="n">
        <v>0.1</v>
      </c>
      <c r="O6803" s="12" t="n">
        <v>592.95</v>
      </c>
      <c r="P6803" s="12" t="n">
        <v>1005</v>
      </c>
      <c r="Q6803" s="12" t="n">
        <f aca="false">M6803*P6803*(1-N6803)</f>
        <v>4522.5</v>
      </c>
      <c r="R6803" s="12" t="n">
        <f aca="false">M6803*O6803</f>
        <v>2964.75</v>
      </c>
      <c r="S6803" s="12" t="n">
        <f aca="false">Q6803-R6803</f>
        <v>1557.75</v>
      </c>
      <c r="T6803" s="11" t="n">
        <f aca="false">IFERROR(S6803/Q6803,0)</f>
        <v>0.344444444444444</v>
      </c>
      <c r="U6803" s="13" t="n">
        <f aca="false">F6803-E6803</f>
        <v>27</v>
      </c>
      <c r="V6803" s="13" t="n">
        <f aca="false">G6803-F6803</f>
        <v>6</v>
      </c>
      <c r="W6803" s="13" t="n">
        <f aca="false">G6803-E6803</f>
        <v>33</v>
      </c>
      <c r="X6803" s="10" t="n">
        <f aca="false">YEAR(E6803)</f>
        <v>2020</v>
      </c>
      <c r="Y6803" s="0" t="str">
        <f aca="false">TEXT(E6803,"yyyy-mm")</f>
        <v>2020-08</v>
      </c>
      <c r="Z6803" s="0" t="str">
        <f aca="false">"Q"&amp;ROUNDUP(MONTH(E6803)/3,0)&amp;"-"&amp;YEAR(E6803)</f>
        <v>Q3-2020</v>
      </c>
    </row>
    <row r="6804" customFormat="false" ht="14.25" hidden="false" customHeight="false" outlineLevel="0" collapsed="false">
      <c r="A6804" s="0" t="s">
        <v>6846</v>
      </c>
      <c r="B6804" s="0" t="s">
        <v>41</v>
      </c>
      <c r="C6804" s="0" t="s">
        <v>58</v>
      </c>
      <c r="D6804" s="9" t="n">
        <v>43900</v>
      </c>
      <c r="E6804" s="9" t="n">
        <v>44057</v>
      </c>
      <c r="F6804" s="9" t="n">
        <v>44061</v>
      </c>
      <c r="G6804" s="9" t="n">
        <v>44071</v>
      </c>
      <c r="H6804" s="10" t="s">
        <v>36</v>
      </c>
      <c r="I6804" s="0" t="n">
        <v>23</v>
      </c>
      <c r="J6804" s="0" t="n">
        <v>29</v>
      </c>
      <c r="K6804" s="0" t="n">
        <v>350</v>
      </c>
      <c r="L6804" s="0" t="n">
        <v>3</v>
      </c>
      <c r="M6804" s="0" t="n">
        <v>1</v>
      </c>
      <c r="N6804" s="11" t="n">
        <v>0.075</v>
      </c>
      <c r="O6804" s="12" t="n">
        <v>743.5</v>
      </c>
      <c r="P6804" s="12" t="n">
        <v>917.9</v>
      </c>
      <c r="Q6804" s="12" t="n">
        <f aca="false">M6804*P6804*(1-N6804)</f>
        <v>849.0575</v>
      </c>
      <c r="R6804" s="12" t="n">
        <f aca="false">M6804*O6804</f>
        <v>743.5</v>
      </c>
      <c r="S6804" s="12" t="n">
        <f aca="false">Q6804-R6804</f>
        <v>105.5575</v>
      </c>
      <c r="T6804" s="11" t="n">
        <f aca="false">IFERROR(S6804/Q6804,0)</f>
        <v>0.12432314654779</v>
      </c>
      <c r="U6804" s="13" t="n">
        <f aca="false">F6804-E6804</f>
        <v>4</v>
      </c>
      <c r="V6804" s="13" t="n">
        <f aca="false">G6804-F6804</f>
        <v>10</v>
      </c>
      <c r="W6804" s="13" t="n">
        <f aca="false">G6804-E6804</f>
        <v>14</v>
      </c>
      <c r="X6804" s="10" t="n">
        <f aca="false">YEAR(E6804)</f>
        <v>2020</v>
      </c>
      <c r="Y6804" s="0" t="str">
        <f aca="false">TEXT(E6804,"yyyy-mm")</f>
        <v>2020-08</v>
      </c>
      <c r="Z6804" s="0" t="str">
        <f aca="false">"Q"&amp;ROUNDUP(MONTH(E6804)/3,0)&amp;"-"&amp;YEAR(E6804)</f>
        <v>Q3-2020</v>
      </c>
    </row>
    <row r="6805" customFormat="false" ht="14.25" hidden="false" customHeight="false" outlineLevel="0" collapsed="false">
      <c r="A6805" s="0" t="s">
        <v>6847</v>
      </c>
      <c r="B6805" s="0" t="s">
        <v>38</v>
      </c>
      <c r="C6805" s="0" t="s">
        <v>46</v>
      </c>
      <c r="D6805" s="9" t="n">
        <v>44000</v>
      </c>
      <c r="E6805" s="9" t="n">
        <v>44057</v>
      </c>
      <c r="F6805" s="9" t="n">
        <v>44069</v>
      </c>
      <c r="G6805" s="9" t="n">
        <v>44077</v>
      </c>
      <c r="H6805" s="10" t="s">
        <v>36</v>
      </c>
      <c r="I6805" s="0" t="n">
        <v>13</v>
      </c>
      <c r="J6805" s="0" t="n">
        <v>3</v>
      </c>
      <c r="K6805" s="0" t="n">
        <v>317</v>
      </c>
      <c r="L6805" s="0" t="n">
        <v>11</v>
      </c>
      <c r="M6805" s="0" t="n">
        <v>4</v>
      </c>
      <c r="N6805" s="11" t="n">
        <v>0.2</v>
      </c>
      <c r="O6805" s="12" t="n">
        <v>4110.45</v>
      </c>
      <c r="P6805" s="12" t="n">
        <v>5480.6</v>
      </c>
      <c r="Q6805" s="12" t="n">
        <f aca="false">M6805*P6805*(1-N6805)</f>
        <v>17537.92</v>
      </c>
      <c r="R6805" s="12" t="n">
        <f aca="false">M6805*O6805</f>
        <v>16441.8</v>
      </c>
      <c r="S6805" s="12" t="n">
        <f aca="false">Q6805-R6805</f>
        <v>1096.12</v>
      </c>
      <c r="T6805" s="11" t="n">
        <f aca="false">IFERROR(S6805/Q6805,0)</f>
        <v>0.0625000000000001</v>
      </c>
      <c r="U6805" s="13" t="n">
        <f aca="false">F6805-E6805</f>
        <v>12</v>
      </c>
      <c r="V6805" s="13" t="n">
        <f aca="false">G6805-F6805</f>
        <v>8</v>
      </c>
      <c r="W6805" s="13" t="n">
        <f aca="false">G6805-E6805</f>
        <v>20</v>
      </c>
      <c r="X6805" s="10" t="n">
        <f aca="false">YEAR(E6805)</f>
        <v>2020</v>
      </c>
      <c r="Y6805" s="0" t="str">
        <f aca="false">TEXT(E6805,"yyyy-mm")</f>
        <v>2020-08</v>
      </c>
      <c r="Z6805" s="0" t="str">
        <f aca="false">"Q"&amp;ROUNDUP(MONTH(E6805)/3,0)&amp;"-"&amp;YEAR(E6805)</f>
        <v>Q3-2020</v>
      </c>
    </row>
    <row r="6806" customFormat="false" ht="14.25" hidden="false" customHeight="false" outlineLevel="0" collapsed="false">
      <c r="A6806" s="0" t="s">
        <v>6848</v>
      </c>
      <c r="B6806" s="0" t="s">
        <v>34</v>
      </c>
      <c r="C6806" s="0" t="s">
        <v>39</v>
      </c>
      <c r="D6806" s="9" t="n">
        <v>44000</v>
      </c>
      <c r="E6806" s="9" t="n">
        <v>44057</v>
      </c>
      <c r="F6806" s="9" t="n">
        <v>44062</v>
      </c>
      <c r="G6806" s="9" t="n">
        <v>44070</v>
      </c>
      <c r="H6806" s="10" t="s">
        <v>36</v>
      </c>
      <c r="I6806" s="0" t="n">
        <v>8</v>
      </c>
      <c r="J6806" s="0" t="n">
        <v>47</v>
      </c>
      <c r="K6806" s="0" t="n">
        <v>185</v>
      </c>
      <c r="L6806" s="0" t="n">
        <v>34</v>
      </c>
      <c r="M6806" s="0" t="n">
        <v>1</v>
      </c>
      <c r="N6806" s="11" t="n">
        <v>0.075</v>
      </c>
      <c r="O6806" s="12" t="n">
        <v>938.4</v>
      </c>
      <c r="P6806" s="12" t="n">
        <v>1996.6</v>
      </c>
      <c r="Q6806" s="12" t="n">
        <f aca="false">M6806*P6806*(1-N6806)</f>
        <v>1846.855</v>
      </c>
      <c r="R6806" s="12" t="n">
        <f aca="false">M6806*O6806</f>
        <v>938.4</v>
      </c>
      <c r="S6806" s="12" t="n">
        <f aca="false">Q6806-R6806</f>
        <v>908.455</v>
      </c>
      <c r="T6806" s="11" t="n">
        <f aca="false">IFERROR(S6806/Q6806,0)</f>
        <v>0.49189297481394</v>
      </c>
      <c r="U6806" s="13" t="n">
        <f aca="false">F6806-E6806</f>
        <v>5</v>
      </c>
      <c r="V6806" s="13" t="n">
        <f aca="false">G6806-F6806</f>
        <v>8</v>
      </c>
      <c r="W6806" s="13" t="n">
        <f aca="false">G6806-E6806</f>
        <v>13</v>
      </c>
      <c r="X6806" s="10" t="n">
        <f aca="false">YEAR(E6806)</f>
        <v>2020</v>
      </c>
      <c r="Y6806" s="0" t="str">
        <f aca="false">TEXT(E6806,"yyyy-mm")</f>
        <v>2020-08</v>
      </c>
      <c r="Z6806" s="0" t="str">
        <f aca="false">"Q"&amp;ROUNDUP(MONTH(E6806)/3,0)&amp;"-"&amp;YEAR(E6806)</f>
        <v>Q3-2020</v>
      </c>
    </row>
    <row r="6807" customFormat="false" ht="14.25" hidden="false" customHeight="false" outlineLevel="0" collapsed="false">
      <c r="A6807" s="0" t="s">
        <v>6849</v>
      </c>
      <c r="B6807" s="0" t="s">
        <v>34</v>
      </c>
      <c r="C6807" s="0" t="s">
        <v>39</v>
      </c>
      <c r="D6807" s="9" t="n">
        <v>43900</v>
      </c>
      <c r="E6807" s="9" t="n">
        <v>44057</v>
      </c>
      <c r="F6807" s="9" t="n">
        <v>44065</v>
      </c>
      <c r="G6807" s="9" t="n">
        <v>44068</v>
      </c>
      <c r="H6807" s="10" t="s">
        <v>36</v>
      </c>
      <c r="I6807" s="0" t="n">
        <v>7</v>
      </c>
      <c r="J6807" s="0" t="n">
        <v>42</v>
      </c>
      <c r="K6807" s="0" t="n">
        <v>148</v>
      </c>
      <c r="L6807" s="0" t="n">
        <v>18</v>
      </c>
      <c r="M6807" s="0" t="n">
        <v>1</v>
      </c>
      <c r="N6807" s="11" t="n">
        <v>0.3</v>
      </c>
      <c r="O6807" s="12" t="n">
        <v>2524.63</v>
      </c>
      <c r="P6807" s="12" t="n">
        <v>5152.3</v>
      </c>
      <c r="Q6807" s="12" t="n">
        <f aca="false">M6807*P6807*(1-N6807)</f>
        <v>3606.61</v>
      </c>
      <c r="R6807" s="12" t="n">
        <f aca="false">M6807*O6807</f>
        <v>2524.63</v>
      </c>
      <c r="S6807" s="12" t="n">
        <f aca="false">Q6807-R6807</f>
        <v>1081.98</v>
      </c>
      <c r="T6807" s="11" t="n">
        <f aca="false">IFERROR(S6807/Q6807,0)</f>
        <v>0.299999168193955</v>
      </c>
      <c r="U6807" s="13" t="n">
        <f aca="false">F6807-E6807</f>
        <v>8</v>
      </c>
      <c r="V6807" s="13" t="n">
        <f aca="false">G6807-F6807</f>
        <v>3</v>
      </c>
      <c r="W6807" s="13" t="n">
        <f aca="false">G6807-E6807</f>
        <v>11</v>
      </c>
      <c r="X6807" s="10" t="n">
        <f aca="false">YEAR(E6807)</f>
        <v>2020</v>
      </c>
      <c r="Y6807" s="0" t="str">
        <f aca="false">TEXT(E6807,"yyyy-mm")</f>
        <v>2020-08</v>
      </c>
      <c r="Z6807" s="0" t="str">
        <f aca="false">"Q"&amp;ROUNDUP(MONTH(E6807)/3,0)&amp;"-"&amp;YEAR(E6807)</f>
        <v>Q3-2020</v>
      </c>
    </row>
    <row r="6808" customFormat="false" ht="14.25" hidden="false" customHeight="false" outlineLevel="0" collapsed="false">
      <c r="A6808" s="0" t="s">
        <v>6850</v>
      </c>
      <c r="B6808" s="0" t="s">
        <v>34</v>
      </c>
      <c r="C6808" s="0" t="s">
        <v>39</v>
      </c>
      <c r="D6808" s="9" t="n">
        <v>43900</v>
      </c>
      <c r="E6808" s="9" t="n">
        <v>44057</v>
      </c>
      <c r="F6808" s="9" t="n">
        <v>44078</v>
      </c>
      <c r="G6808" s="9" t="n">
        <v>44080</v>
      </c>
      <c r="H6808" s="10" t="s">
        <v>36</v>
      </c>
      <c r="I6808" s="0" t="n">
        <v>3</v>
      </c>
      <c r="J6808" s="0" t="n">
        <v>9</v>
      </c>
      <c r="K6808" s="0" t="n">
        <v>161</v>
      </c>
      <c r="L6808" s="0" t="n">
        <v>20</v>
      </c>
      <c r="M6808" s="0" t="n">
        <v>5</v>
      </c>
      <c r="N6808" s="11" t="n">
        <v>0.075</v>
      </c>
      <c r="O6808" s="12" t="n">
        <v>714.76</v>
      </c>
      <c r="P6808" s="12" t="n">
        <v>850.9</v>
      </c>
      <c r="Q6808" s="12" t="n">
        <f aca="false">M6808*P6808*(1-N6808)</f>
        <v>3935.4125</v>
      </c>
      <c r="R6808" s="12" t="n">
        <f aca="false">M6808*O6808</f>
        <v>3573.8</v>
      </c>
      <c r="S6808" s="12" t="n">
        <f aca="false">Q6808-R6808</f>
        <v>361.6125</v>
      </c>
      <c r="T6808" s="11" t="n">
        <f aca="false">IFERROR(S6808/Q6808,0)</f>
        <v>0.0918868098325144</v>
      </c>
      <c r="U6808" s="13" t="n">
        <f aca="false">F6808-E6808</f>
        <v>21</v>
      </c>
      <c r="V6808" s="13" t="n">
        <f aca="false">G6808-F6808</f>
        <v>2</v>
      </c>
      <c r="W6808" s="13" t="n">
        <f aca="false">G6808-E6808</f>
        <v>23</v>
      </c>
      <c r="X6808" s="10" t="n">
        <f aca="false">YEAR(E6808)</f>
        <v>2020</v>
      </c>
      <c r="Y6808" s="0" t="str">
        <f aca="false">TEXT(E6808,"yyyy-mm")</f>
        <v>2020-08</v>
      </c>
      <c r="Z6808" s="0" t="str">
        <f aca="false">"Q"&amp;ROUNDUP(MONTH(E6808)/3,0)&amp;"-"&amp;YEAR(E6808)</f>
        <v>Q3-2020</v>
      </c>
    </row>
    <row r="6809" customFormat="false" ht="14.25" hidden="false" customHeight="false" outlineLevel="0" collapsed="false">
      <c r="A6809" s="0" t="s">
        <v>6851</v>
      </c>
      <c r="B6809" s="0" t="s">
        <v>34</v>
      </c>
      <c r="C6809" s="0" t="s">
        <v>35</v>
      </c>
      <c r="D6809" s="9" t="n">
        <v>43900</v>
      </c>
      <c r="E6809" s="9" t="n">
        <v>44057</v>
      </c>
      <c r="F6809" s="9" t="n">
        <v>44073</v>
      </c>
      <c r="G6809" s="9" t="n">
        <v>44083</v>
      </c>
      <c r="H6809" s="10" t="s">
        <v>36</v>
      </c>
      <c r="I6809" s="0" t="n">
        <v>9</v>
      </c>
      <c r="J6809" s="0" t="n">
        <v>46</v>
      </c>
      <c r="K6809" s="0" t="n">
        <v>211</v>
      </c>
      <c r="L6809" s="0" t="n">
        <v>45</v>
      </c>
      <c r="M6809" s="0" t="n">
        <v>1</v>
      </c>
      <c r="N6809" s="11" t="n">
        <v>0.1</v>
      </c>
      <c r="O6809" s="12" t="n">
        <v>1715.13</v>
      </c>
      <c r="P6809" s="12" t="n">
        <v>2485.7</v>
      </c>
      <c r="Q6809" s="12" t="n">
        <f aca="false">M6809*P6809*(1-N6809)</f>
        <v>2237.13</v>
      </c>
      <c r="R6809" s="12" t="n">
        <f aca="false">M6809*O6809</f>
        <v>1715.13</v>
      </c>
      <c r="S6809" s="12" t="n">
        <f aca="false">Q6809-R6809</f>
        <v>522</v>
      </c>
      <c r="T6809" s="11" t="n">
        <f aca="false">IFERROR(S6809/Q6809,0)</f>
        <v>0.233334674337209</v>
      </c>
      <c r="U6809" s="13" t="n">
        <f aca="false">F6809-E6809</f>
        <v>16</v>
      </c>
      <c r="V6809" s="13" t="n">
        <f aca="false">G6809-F6809</f>
        <v>10</v>
      </c>
      <c r="W6809" s="13" t="n">
        <f aca="false">G6809-E6809</f>
        <v>26</v>
      </c>
      <c r="X6809" s="10" t="n">
        <f aca="false">YEAR(E6809)</f>
        <v>2020</v>
      </c>
      <c r="Y6809" s="0" t="str">
        <f aca="false">TEXT(E6809,"yyyy-mm")</f>
        <v>2020-08</v>
      </c>
      <c r="Z6809" s="0" t="str">
        <f aca="false">"Q"&amp;ROUNDUP(MONTH(E6809)/3,0)&amp;"-"&amp;YEAR(E6809)</f>
        <v>Q3-2020</v>
      </c>
    </row>
    <row r="6810" customFormat="false" ht="14.25" hidden="false" customHeight="false" outlineLevel="0" collapsed="false">
      <c r="A6810" s="0" t="s">
        <v>6852</v>
      </c>
      <c r="B6810" s="0" t="s">
        <v>38</v>
      </c>
      <c r="C6810" s="0" t="s">
        <v>48</v>
      </c>
      <c r="D6810" s="9" t="n">
        <v>44000</v>
      </c>
      <c r="E6810" s="9" t="n">
        <v>44057</v>
      </c>
      <c r="F6810" s="9" t="n">
        <v>44075</v>
      </c>
      <c r="G6810" s="9" t="n">
        <v>44084</v>
      </c>
      <c r="H6810" s="10" t="s">
        <v>36</v>
      </c>
      <c r="I6810" s="0" t="n">
        <v>20</v>
      </c>
      <c r="J6810" s="0" t="n">
        <v>31</v>
      </c>
      <c r="K6810" s="0" t="n">
        <v>48</v>
      </c>
      <c r="L6810" s="0" t="n">
        <v>8</v>
      </c>
      <c r="M6810" s="0" t="n">
        <v>4</v>
      </c>
      <c r="N6810" s="11" t="n">
        <v>0.075</v>
      </c>
      <c r="O6810" s="12" t="n">
        <v>112.23</v>
      </c>
      <c r="P6810" s="12" t="n">
        <v>167.5</v>
      </c>
      <c r="Q6810" s="12" t="n">
        <f aca="false">M6810*P6810*(1-N6810)</f>
        <v>619.75</v>
      </c>
      <c r="R6810" s="12" t="n">
        <f aca="false">M6810*O6810</f>
        <v>448.92</v>
      </c>
      <c r="S6810" s="12" t="n">
        <f aca="false">Q6810-R6810</f>
        <v>170.83</v>
      </c>
      <c r="T6810" s="11" t="n">
        <f aca="false">IFERROR(S6810/Q6810,0)</f>
        <v>0.275643404598628</v>
      </c>
      <c r="U6810" s="13" t="n">
        <f aca="false">F6810-E6810</f>
        <v>18</v>
      </c>
      <c r="V6810" s="13" t="n">
        <f aca="false">G6810-F6810</f>
        <v>9</v>
      </c>
      <c r="W6810" s="13" t="n">
        <f aca="false">G6810-E6810</f>
        <v>27</v>
      </c>
      <c r="X6810" s="10" t="n">
        <f aca="false">YEAR(E6810)</f>
        <v>2020</v>
      </c>
      <c r="Y6810" s="0" t="str">
        <f aca="false">TEXT(E6810,"yyyy-mm")</f>
        <v>2020-08</v>
      </c>
      <c r="Z6810" s="0" t="str">
        <f aca="false">"Q"&amp;ROUNDUP(MONTH(E6810)/3,0)&amp;"-"&amp;YEAR(E6810)</f>
        <v>Q3-2020</v>
      </c>
    </row>
    <row r="6811" customFormat="false" ht="14.25" hidden="false" customHeight="false" outlineLevel="0" collapsed="false">
      <c r="A6811" s="0" t="s">
        <v>6853</v>
      </c>
      <c r="B6811" s="0" t="s">
        <v>34</v>
      </c>
      <c r="C6811" s="0" t="s">
        <v>39</v>
      </c>
      <c r="D6811" s="9" t="n">
        <v>43900</v>
      </c>
      <c r="E6811" s="9" t="n">
        <v>44057</v>
      </c>
      <c r="F6811" s="9" t="n">
        <v>44081</v>
      </c>
      <c r="G6811" s="9" t="n">
        <v>44087</v>
      </c>
      <c r="H6811" s="10" t="s">
        <v>36</v>
      </c>
      <c r="I6811" s="0" t="n">
        <v>8</v>
      </c>
      <c r="J6811" s="0" t="n">
        <v>12</v>
      </c>
      <c r="K6811" s="0" t="n">
        <v>187</v>
      </c>
      <c r="L6811" s="0" t="n">
        <v>18</v>
      </c>
      <c r="M6811" s="0" t="n">
        <v>1</v>
      </c>
      <c r="N6811" s="11" t="n">
        <v>0.05</v>
      </c>
      <c r="O6811" s="12" t="n">
        <v>824.1</v>
      </c>
      <c r="P6811" s="12" t="n">
        <v>1005</v>
      </c>
      <c r="Q6811" s="12" t="n">
        <f aca="false">M6811*P6811*(1-N6811)</f>
        <v>954.75</v>
      </c>
      <c r="R6811" s="12" t="n">
        <f aca="false">M6811*O6811</f>
        <v>824.1</v>
      </c>
      <c r="S6811" s="12" t="n">
        <f aca="false">Q6811-R6811</f>
        <v>130.65</v>
      </c>
      <c r="T6811" s="11" t="n">
        <f aca="false">IFERROR(S6811/Q6811,0)</f>
        <v>0.136842105263158</v>
      </c>
      <c r="U6811" s="13" t="n">
        <f aca="false">F6811-E6811</f>
        <v>24</v>
      </c>
      <c r="V6811" s="13" t="n">
        <f aca="false">G6811-F6811</f>
        <v>6</v>
      </c>
      <c r="W6811" s="13" t="n">
        <f aca="false">G6811-E6811</f>
        <v>30</v>
      </c>
      <c r="X6811" s="10" t="n">
        <f aca="false">YEAR(E6811)</f>
        <v>2020</v>
      </c>
      <c r="Y6811" s="0" t="str">
        <f aca="false">TEXT(E6811,"yyyy-mm")</f>
        <v>2020-08</v>
      </c>
      <c r="Z6811" s="0" t="str">
        <f aca="false">"Q"&amp;ROUNDUP(MONTH(E6811)/3,0)&amp;"-"&amp;YEAR(E6811)</f>
        <v>Q3-2020</v>
      </c>
    </row>
    <row r="6812" customFormat="false" ht="14.25" hidden="false" customHeight="false" outlineLevel="0" collapsed="false">
      <c r="A6812" s="0" t="s">
        <v>6854</v>
      </c>
      <c r="B6812" s="0" t="s">
        <v>34</v>
      </c>
      <c r="C6812" s="0" t="s">
        <v>39</v>
      </c>
      <c r="D6812" s="9" t="n">
        <v>43900</v>
      </c>
      <c r="E6812" s="9" t="n">
        <v>44058</v>
      </c>
      <c r="F6812" s="9" t="n">
        <v>44061</v>
      </c>
      <c r="G6812" s="9" t="n">
        <v>44071</v>
      </c>
      <c r="H6812" s="10" t="s">
        <v>36</v>
      </c>
      <c r="I6812" s="0" t="n">
        <v>7</v>
      </c>
      <c r="J6812" s="0" t="n">
        <v>48</v>
      </c>
      <c r="K6812" s="0" t="n">
        <v>150</v>
      </c>
      <c r="L6812" s="0" t="n">
        <v>33</v>
      </c>
      <c r="M6812" s="0" t="n">
        <v>1</v>
      </c>
      <c r="N6812" s="11" t="n">
        <v>0.2</v>
      </c>
      <c r="O6812" s="12" t="n">
        <v>3119.52</v>
      </c>
      <c r="P6812" s="12" t="n">
        <v>3899.4</v>
      </c>
      <c r="Q6812" s="12" t="n">
        <f aca="false">M6812*P6812*(1-N6812)</f>
        <v>3119.52</v>
      </c>
      <c r="R6812" s="12" t="n">
        <f aca="false">M6812*O6812</f>
        <v>3119.52</v>
      </c>
      <c r="S6812" s="12" t="n">
        <f aca="false">Q6812-R6812</f>
        <v>0</v>
      </c>
      <c r="T6812" s="11" t="n">
        <f aca="false">IFERROR(S6812/Q6812,0)</f>
        <v>0</v>
      </c>
      <c r="U6812" s="13" t="n">
        <f aca="false">F6812-E6812</f>
        <v>3</v>
      </c>
      <c r="V6812" s="13" t="n">
        <f aca="false">G6812-F6812</f>
        <v>10</v>
      </c>
      <c r="W6812" s="13" t="n">
        <f aca="false">G6812-E6812</f>
        <v>13</v>
      </c>
      <c r="X6812" s="10" t="n">
        <f aca="false">YEAR(E6812)</f>
        <v>2020</v>
      </c>
      <c r="Y6812" s="0" t="str">
        <f aca="false">TEXT(E6812,"yyyy-mm")</f>
        <v>2020-08</v>
      </c>
      <c r="Z6812" s="0" t="str">
        <f aca="false">"Q"&amp;ROUNDUP(MONTH(E6812)/3,0)&amp;"-"&amp;YEAR(E6812)</f>
        <v>Q3-2020</v>
      </c>
    </row>
    <row r="6813" customFormat="false" ht="14.25" hidden="false" customHeight="false" outlineLevel="0" collapsed="false">
      <c r="A6813" s="0" t="s">
        <v>6855</v>
      </c>
      <c r="B6813" s="0" t="s">
        <v>38</v>
      </c>
      <c r="C6813" s="0" t="s">
        <v>48</v>
      </c>
      <c r="D6813" s="9" t="n">
        <v>44000</v>
      </c>
      <c r="E6813" s="9" t="n">
        <v>44058</v>
      </c>
      <c r="F6813" s="9" t="n">
        <v>44066</v>
      </c>
      <c r="G6813" s="9" t="n">
        <v>44074</v>
      </c>
      <c r="H6813" s="10" t="s">
        <v>36</v>
      </c>
      <c r="I6813" s="0" t="n">
        <v>12</v>
      </c>
      <c r="J6813" s="0" t="n">
        <v>1</v>
      </c>
      <c r="K6813" s="0" t="n">
        <v>21</v>
      </c>
      <c r="L6813" s="0" t="n">
        <v>18</v>
      </c>
      <c r="M6813" s="0" t="n">
        <v>2</v>
      </c>
      <c r="N6813" s="11" t="n">
        <v>0.15</v>
      </c>
      <c r="O6813" s="12" t="n">
        <v>3359.92</v>
      </c>
      <c r="P6813" s="12" t="n">
        <v>3999.9</v>
      </c>
      <c r="Q6813" s="12" t="n">
        <f aca="false">M6813*P6813*(1-N6813)</f>
        <v>6799.83</v>
      </c>
      <c r="R6813" s="12" t="n">
        <f aca="false">M6813*O6813</f>
        <v>6719.84</v>
      </c>
      <c r="S6813" s="12" t="n">
        <f aca="false">Q6813-R6813</f>
        <v>79.9899999999998</v>
      </c>
      <c r="T6813" s="11" t="n">
        <f aca="false">IFERROR(S6813/Q6813,0)</f>
        <v>0.0117635293823522</v>
      </c>
      <c r="U6813" s="13" t="n">
        <f aca="false">F6813-E6813</f>
        <v>8</v>
      </c>
      <c r="V6813" s="13" t="n">
        <f aca="false">G6813-F6813</f>
        <v>8</v>
      </c>
      <c r="W6813" s="13" t="n">
        <f aca="false">G6813-E6813</f>
        <v>16</v>
      </c>
      <c r="X6813" s="10" t="n">
        <f aca="false">YEAR(E6813)</f>
        <v>2020</v>
      </c>
      <c r="Y6813" s="0" t="str">
        <f aca="false">TEXT(E6813,"yyyy-mm")</f>
        <v>2020-08</v>
      </c>
      <c r="Z6813" s="0" t="str">
        <f aca="false">"Q"&amp;ROUNDUP(MONTH(E6813)/3,0)&amp;"-"&amp;YEAR(E6813)</f>
        <v>Q3-2020</v>
      </c>
    </row>
    <row r="6814" customFormat="false" ht="14.25" hidden="false" customHeight="false" outlineLevel="0" collapsed="false">
      <c r="A6814" s="0" t="s">
        <v>6856</v>
      </c>
      <c r="B6814" s="0" t="s">
        <v>41</v>
      </c>
      <c r="C6814" s="0" t="s">
        <v>46</v>
      </c>
      <c r="D6814" s="9" t="n">
        <v>44000</v>
      </c>
      <c r="E6814" s="9" t="n">
        <v>44058</v>
      </c>
      <c r="F6814" s="9" t="n">
        <v>44075</v>
      </c>
      <c r="G6814" s="9" t="n">
        <v>44083</v>
      </c>
      <c r="H6814" s="10" t="s">
        <v>36</v>
      </c>
      <c r="I6814" s="0" t="n">
        <v>25</v>
      </c>
      <c r="J6814" s="0" t="n">
        <v>18</v>
      </c>
      <c r="K6814" s="0" t="n">
        <v>282</v>
      </c>
      <c r="L6814" s="0" t="n">
        <v>16</v>
      </c>
      <c r="M6814" s="0" t="n">
        <v>4</v>
      </c>
      <c r="N6814" s="11" t="n">
        <v>0.075</v>
      </c>
      <c r="O6814" s="12" t="n">
        <v>1271.12</v>
      </c>
      <c r="P6814" s="12" t="n">
        <v>1869.3</v>
      </c>
      <c r="Q6814" s="12" t="n">
        <f aca="false">M6814*P6814*(1-N6814)</f>
        <v>6916.41</v>
      </c>
      <c r="R6814" s="12" t="n">
        <f aca="false">M6814*O6814</f>
        <v>5084.48</v>
      </c>
      <c r="S6814" s="12" t="n">
        <f aca="false">Q6814-R6814</f>
        <v>1831.93</v>
      </c>
      <c r="T6814" s="11" t="n">
        <f aca="false">IFERROR(S6814/Q6814,0)</f>
        <v>0.264867178203721</v>
      </c>
      <c r="U6814" s="13" t="n">
        <f aca="false">F6814-E6814</f>
        <v>17</v>
      </c>
      <c r="V6814" s="13" t="n">
        <f aca="false">G6814-F6814</f>
        <v>8</v>
      </c>
      <c r="W6814" s="13" t="n">
        <f aca="false">G6814-E6814</f>
        <v>25</v>
      </c>
      <c r="X6814" s="10" t="n">
        <f aca="false">YEAR(E6814)</f>
        <v>2020</v>
      </c>
      <c r="Y6814" s="0" t="str">
        <f aca="false">TEXT(E6814,"yyyy-mm")</f>
        <v>2020-08</v>
      </c>
      <c r="Z6814" s="0" t="str">
        <f aca="false">"Q"&amp;ROUNDUP(MONTH(E6814)/3,0)&amp;"-"&amp;YEAR(E6814)</f>
        <v>Q3-2020</v>
      </c>
    </row>
    <row r="6815" customFormat="false" ht="14.25" hidden="false" customHeight="false" outlineLevel="0" collapsed="false">
      <c r="A6815" s="0" t="s">
        <v>6857</v>
      </c>
      <c r="B6815" s="0" t="s">
        <v>34</v>
      </c>
      <c r="C6815" s="0" t="s">
        <v>35</v>
      </c>
      <c r="D6815" s="9" t="n">
        <v>43900</v>
      </c>
      <c r="E6815" s="9" t="n">
        <v>44058</v>
      </c>
      <c r="F6815" s="9" t="n">
        <v>44070</v>
      </c>
      <c r="G6815" s="9" t="n">
        <v>44074</v>
      </c>
      <c r="H6815" s="10" t="s">
        <v>36</v>
      </c>
      <c r="I6815" s="0" t="n">
        <v>7</v>
      </c>
      <c r="J6815" s="0" t="n">
        <v>12</v>
      </c>
      <c r="K6815" s="0" t="n">
        <v>217</v>
      </c>
      <c r="L6815" s="0" t="n">
        <v>32</v>
      </c>
      <c r="M6815" s="0" t="n">
        <v>4</v>
      </c>
      <c r="N6815" s="11" t="n">
        <v>0.05</v>
      </c>
      <c r="O6815" s="12" t="n">
        <v>2438</v>
      </c>
      <c r="P6815" s="12" t="n">
        <v>5540.9</v>
      </c>
      <c r="Q6815" s="12" t="n">
        <f aca="false">M6815*P6815*(1-N6815)</f>
        <v>21055.42</v>
      </c>
      <c r="R6815" s="12" t="n">
        <f aca="false">M6815*O6815</f>
        <v>9752</v>
      </c>
      <c r="S6815" s="12" t="n">
        <f aca="false">Q6815-R6815</f>
        <v>11303.42</v>
      </c>
      <c r="T6815" s="11" t="n">
        <f aca="false">IFERROR(S6815/Q6815,0)</f>
        <v>0.536841345363807</v>
      </c>
      <c r="U6815" s="13" t="n">
        <f aca="false">F6815-E6815</f>
        <v>12</v>
      </c>
      <c r="V6815" s="13" t="n">
        <f aca="false">G6815-F6815</f>
        <v>4</v>
      </c>
      <c r="W6815" s="13" t="n">
        <f aca="false">G6815-E6815</f>
        <v>16</v>
      </c>
      <c r="X6815" s="10" t="n">
        <f aca="false">YEAR(E6815)</f>
        <v>2020</v>
      </c>
      <c r="Y6815" s="0" t="str">
        <f aca="false">TEXT(E6815,"yyyy-mm")</f>
        <v>2020-08</v>
      </c>
      <c r="Z6815" s="0" t="str">
        <f aca="false">"Q"&amp;ROUNDUP(MONTH(E6815)/3,0)&amp;"-"&amp;YEAR(E6815)</f>
        <v>Q3-2020</v>
      </c>
    </row>
    <row r="6816" customFormat="false" ht="14.25" hidden="false" customHeight="false" outlineLevel="0" collapsed="false">
      <c r="A6816" s="0" t="s">
        <v>6858</v>
      </c>
      <c r="B6816" s="0" t="s">
        <v>43</v>
      </c>
      <c r="C6816" s="0" t="s">
        <v>39</v>
      </c>
      <c r="D6816" s="9" t="n">
        <v>44000</v>
      </c>
      <c r="E6816" s="9" t="n">
        <v>44058</v>
      </c>
      <c r="F6816" s="9" t="n">
        <v>44084</v>
      </c>
      <c r="G6816" s="9" t="n">
        <v>44092</v>
      </c>
      <c r="H6816" s="10" t="s">
        <v>36</v>
      </c>
      <c r="I6816" s="0" t="n">
        <v>26</v>
      </c>
      <c r="J6816" s="0" t="n">
        <v>25</v>
      </c>
      <c r="K6816" s="0" t="n">
        <v>161</v>
      </c>
      <c r="L6816" s="0" t="n">
        <v>25</v>
      </c>
      <c r="M6816" s="0" t="n">
        <v>7</v>
      </c>
      <c r="N6816" s="11" t="n">
        <v>0.075</v>
      </c>
      <c r="O6816" s="12" t="n">
        <v>158.79</v>
      </c>
      <c r="P6816" s="12" t="n">
        <v>201</v>
      </c>
      <c r="Q6816" s="12" t="n">
        <f aca="false">M6816*P6816*(1-N6816)</f>
        <v>1301.475</v>
      </c>
      <c r="R6816" s="12" t="n">
        <f aca="false">M6816*O6816</f>
        <v>1111.53</v>
      </c>
      <c r="S6816" s="12" t="n">
        <f aca="false">Q6816-R6816</f>
        <v>189.945</v>
      </c>
      <c r="T6816" s="11" t="n">
        <f aca="false">IFERROR(S6816/Q6816,0)</f>
        <v>0.145945945945946</v>
      </c>
      <c r="U6816" s="13" t="n">
        <f aca="false">F6816-E6816</f>
        <v>26</v>
      </c>
      <c r="V6816" s="13" t="n">
        <f aca="false">G6816-F6816</f>
        <v>8</v>
      </c>
      <c r="W6816" s="13" t="n">
        <f aca="false">G6816-E6816</f>
        <v>34</v>
      </c>
      <c r="X6816" s="10" t="n">
        <f aca="false">YEAR(E6816)</f>
        <v>2020</v>
      </c>
      <c r="Y6816" s="0" t="str">
        <f aca="false">TEXT(E6816,"yyyy-mm")</f>
        <v>2020-08</v>
      </c>
      <c r="Z6816" s="0" t="str">
        <f aca="false">"Q"&amp;ROUNDUP(MONTH(E6816)/3,0)&amp;"-"&amp;YEAR(E6816)</f>
        <v>Q3-2020</v>
      </c>
    </row>
    <row r="6817" customFormat="false" ht="14.25" hidden="false" customHeight="false" outlineLevel="0" collapsed="false">
      <c r="A6817" s="0" t="s">
        <v>6859</v>
      </c>
      <c r="B6817" s="0" t="s">
        <v>41</v>
      </c>
      <c r="C6817" s="0" t="s">
        <v>39</v>
      </c>
      <c r="D6817" s="9" t="n">
        <v>43900</v>
      </c>
      <c r="E6817" s="9" t="n">
        <v>44058</v>
      </c>
      <c r="F6817" s="9" t="n">
        <v>44063</v>
      </c>
      <c r="G6817" s="9" t="n">
        <v>44064</v>
      </c>
      <c r="H6817" s="10" t="s">
        <v>36</v>
      </c>
      <c r="I6817" s="0" t="n">
        <v>24</v>
      </c>
      <c r="J6817" s="0" t="n">
        <v>43</v>
      </c>
      <c r="K6817" s="0" t="n">
        <v>143</v>
      </c>
      <c r="L6817" s="0" t="n">
        <v>6</v>
      </c>
      <c r="M6817" s="0" t="n">
        <v>5</v>
      </c>
      <c r="N6817" s="11" t="n">
        <v>0.1</v>
      </c>
      <c r="O6817" s="12" t="n">
        <v>2223.86</v>
      </c>
      <c r="P6817" s="12" t="n">
        <v>3088.7</v>
      </c>
      <c r="Q6817" s="12" t="n">
        <f aca="false">M6817*P6817*(1-N6817)</f>
        <v>13899.15</v>
      </c>
      <c r="R6817" s="12" t="n">
        <f aca="false">M6817*O6817</f>
        <v>11119.3</v>
      </c>
      <c r="S6817" s="12" t="n">
        <f aca="false">Q6817-R6817</f>
        <v>2779.85</v>
      </c>
      <c r="T6817" s="11" t="n">
        <f aca="false">IFERROR(S6817/Q6817,0)</f>
        <v>0.200001438936913</v>
      </c>
      <c r="U6817" s="13" t="n">
        <f aca="false">F6817-E6817</f>
        <v>5</v>
      </c>
      <c r="V6817" s="13" t="n">
        <f aca="false">G6817-F6817</f>
        <v>1</v>
      </c>
      <c r="W6817" s="13" t="n">
        <f aca="false">G6817-E6817</f>
        <v>6</v>
      </c>
      <c r="X6817" s="10" t="n">
        <f aca="false">YEAR(E6817)</f>
        <v>2020</v>
      </c>
      <c r="Y6817" s="0" t="str">
        <f aca="false">TEXT(E6817,"yyyy-mm")</f>
        <v>2020-08</v>
      </c>
      <c r="Z6817" s="0" t="str">
        <f aca="false">"Q"&amp;ROUNDUP(MONTH(E6817)/3,0)&amp;"-"&amp;YEAR(E6817)</f>
        <v>Q3-2020</v>
      </c>
    </row>
    <row r="6818" customFormat="false" ht="14.25" hidden="false" customHeight="false" outlineLevel="0" collapsed="false">
      <c r="A6818" s="0" t="s">
        <v>6860</v>
      </c>
      <c r="B6818" s="0" t="s">
        <v>38</v>
      </c>
      <c r="C6818" s="0" t="s">
        <v>46</v>
      </c>
      <c r="D6818" s="9" t="n">
        <v>43900</v>
      </c>
      <c r="E6818" s="9" t="n">
        <v>44058</v>
      </c>
      <c r="F6818" s="9" t="n">
        <v>44081</v>
      </c>
      <c r="G6818" s="9" t="n">
        <v>44090</v>
      </c>
      <c r="H6818" s="10" t="s">
        <v>36</v>
      </c>
      <c r="I6818" s="0" t="n">
        <v>17</v>
      </c>
      <c r="J6818" s="0" t="n">
        <v>32</v>
      </c>
      <c r="K6818" s="0" t="n">
        <v>275</v>
      </c>
      <c r="L6818" s="0" t="n">
        <v>34</v>
      </c>
      <c r="M6818" s="0" t="n">
        <v>1</v>
      </c>
      <c r="N6818" s="11" t="n">
        <v>0.075</v>
      </c>
      <c r="O6818" s="12" t="n">
        <v>723.6</v>
      </c>
      <c r="P6818" s="12" t="n">
        <v>1005</v>
      </c>
      <c r="Q6818" s="12" t="n">
        <f aca="false">M6818*P6818*(1-N6818)</f>
        <v>929.625</v>
      </c>
      <c r="R6818" s="12" t="n">
        <f aca="false">M6818*O6818</f>
        <v>723.6</v>
      </c>
      <c r="S6818" s="12" t="n">
        <f aca="false">Q6818-R6818</f>
        <v>206.025</v>
      </c>
      <c r="T6818" s="11" t="n">
        <f aca="false">IFERROR(S6818/Q6818,0)</f>
        <v>0.221621621621622</v>
      </c>
      <c r="U6818" s="13" t="n">
        <f aca="false">F6818-E6818</f>
        <v>23</v>
      </c>
      <c r="V6818" s="13" t="n">
        <f aca="false">G6818-F6818</f>
        <v>9</v>
      </c>
      <c r="W6818" s="13" t="n">
        <f aca="false">G6818-E6818</f>
        <v>32</v>
      </c>
      <c r="X6818" s="10" t="n">
        <f aca="false">YEAR(E6818)</f>
        <v>2020</v>
      </c>
      <c r="Y6818" s="0" t="str">
        <f aca="false">TEXT(E6818,"yyyy-mm")</f>
        <v>2020-08</v>
      </c>
      <c r="Z6818" s="0" t="str">
        <f aca="false">"Q"&amp;ROUNDUP(MONTH(E6818)/3,0)&amp;"-"&amp;YEAR(E6818)</f>
        <v>Q3-2020</v>
      </c>
    </row>
    <row r="6819" customFormat="false" ht="14.25" hidden="false" customHeight="false" outlineLevel="0" collapsed="false">
      <c r="A6819" s="0" t="s">
        <v>6861</v>
      </c>
      <c r="B6819" s="0" t="s">
        <v>38</v>
      </c>
      <c r="C6819" s="0" t="s">
        <v>58</v>
      </c>
      <c r="D6819" s="9" t="n">
        <v>43900</v>
      </c>
      <c r="E6819" s="9" t="n">
        <v>44058</v>
      </c>
      <c r="F6819" s="9" t="n">
        <v>44076</v>
      </c>
      <c r="G6819" s="9" t="n">
        <v>44080</v>
      </c>
      <c r="H6819" s="10" t="s">
        <v>36</v>
      </c>
      <c r="I6819" s="0" t="n">
        <v>12</v>
      </c>
      <c r="J6819" s="0" t="n">
        <v>10</v>
      </c>
      <c r="K6819" s="0" t="n">
        <v>351</v>
      </c>
      <c r="L6819" s="0" t="n">
        <v>2</v>
      </c>
      <c r="M6819" s="0" t="n">
        <v>7</v>
      </c>
      <c r="N6819" s="11" t="n">
        <v>0.05</v>
      </c>
      <c r="O6819" s="12" t="n">
        <v>924.94</v>
      </c>
      <c r="P6819" s="12" t="n">
        <v>1681.7</v>
      </c>
      <c r="Q6819" s="12" t="n">
        <f aca="false">M6819*P6819*(1-N6819)</f>
        <v>11183.305</v>
      </c>
      <c r="R6819" s="12" t="n">
        <f aca="false">M6819*O6819</f>
        <v>6474.58</v>
      </c>
      <c r="S6819" s="12" t="n">
        <f aca="false">Q6819-R6819</f>
        <v>4708.725</v>
      </c>
      <c r="T6819" s="11" t="n">
        <f aca="false">IFERROR(S6819/Q6819,0)</f>
        <v>0.42104950191379</v>
      </c>
      <c r="U6819" s="13" t="n">
        <f aca="false">F6819-E6819</f>
        <v>18</v>
      </c>
      <c r="V6819" s="13" t="n">
        <f aca="false">G6819-F6819</f>
        <v>4</v>
      </c>
      <c r="W6819" s="13" t="n">
        <f aca="false">G6819-E6819</f>
        <v>22</v>
      </c>
      <c r="X6819" s="10" t="n">
        <f aca="false">YEAR(E6819)</f>
        <v>2020</v>
      </c>
      <c r="Y6819" s="0" t="str">
        <f aca="false">TEXT(E6819,"yyyy-mm")</f>
        <v>2020-08</v>
      </c>
      <c r="Z6819" s="0" t="str">
        <f aca="false">"Q"&amp;ROUNDUP(MONTH(E6819)/3,0)&amp;"-"&amp;YEAR(E6819)</f>
        <v>Q3-2020</v>
      </c>
    </row>
    <row r="6820" customFormat="false" ht="14.25" hidden="false" customHeight="false" outlineLevel="0" collapsed="false">
      <c r="A6820" s="0" t="s">
        <v>6862</v>
      </c>
      <c r="B6820" s="0" t="s">
        <v>38</v>
      </c>
      <c r="C6820" s="0" t="s">
        <v>35</v>
      </c>
      <c r="D6820" s="9" t="n">
        <v>44000</v>
      </c>
      <c r="E6820" s="9" t="n">
        <v>44058</v>
      </c>
      <c r="F6820" s="9" t="n">
        <v>44071</v>
      </c>
      <c r="G6820" s="9" t="n">
        <v>44078</v>
      </c>
      <c r="H6820" s="10" t="s">
        <v>36</v>
      </c>
      <c r="I6820" s="0" t="n">
        <v>19</v>
      </c>
      <c r="J6820" s="0" t="n">
        <v>21</v>
      </c>
      <c r="K6820" s="0" t="n">
        <v>246</v>
      </c>
      <c r="L6820" s="0" t="n">
        <v>12</v>
      </c>
      <c r="M6820" s="0" t="n">
        <v>1</v>
      </c>
      <c r="N6820" s="11" t="n">
        <v>0.15</v>
      </c>
      <c r="O6820" s="12" t="n">
        <v>838.57</v>
      </c>
      <c r="P6820" s="12" t="n">
        <v>998.3</v>
      </c>
      <c r="Q6820" s="12" t="n">
        <f aca="false">M6820*P6820*(1-N6820)</f>
        <v>848.555</v>
      </c>
      <c r="R6820" s="12" t="n">
        <f aca="false">M6820*O6820</f>
        <v>838.57</v>
      </c>
      <c r="S6820" s="12" t="n">
        <f aca="false">Q6820-R6820</f>
        <v>9.9849999999999</v>
      </c>
      <c r="T6820" s="11" t="n">
        <f aca="false">IFERROR(S6820/Q6820,0)</f>
        <v>0.0117670628303409</v>
      </c>
      <c r="U6820" s="13" t="n">
        <f aca="false">F6820-E6820</f>
        <v>13</v>
      </c>
      <c r="V6820" s="13" t="n">
        <f aca="false">G6820-F6820</f>
        <v>7</v>
      </c>
      <c r="W6820" s="13" t="n">
        <f aca="false">G6820-E6820</f>
        <v>20</v>
      </c>
      <c r="X6820" s="10" t="n">
        <f aca="false">YEAR(E6820)</f>
        <v>2020</v>
      </c>
      <c r="Y6820" s="0" t="str">
        <f aca="false">TEXT(E6820,"yyyy-mm")</f>
        <v>2020-08</v>
      </c>
      <c r="Z6820" s="0" t="str">
        <f aca="false">"Q"&amp;ROUNDUP(MONTH(E6820)/3,0)&amp;"-"&amp;YEAR(E6820)</f>
        <v>Q3-2020</v>
      </c>
    </row>
    <row r="6821" customFormat="false" ht="14.25" hidden="false" customHeight="false" outlineLevel="0" collapsed="false">
      <c r="A6821" s="0" t="s">
        <v>6863</v>
      </c>
      <c r="B6821" s="0" t="s">
        <v>43</v>
      </c>
      <c r="C6821" s="0" t="s">
        <v>58</v>
      </c>
      <c r="D6821" s="9" t="n">
        <v>43900</v>
      </c>
      <c r="E6821" s="9" t="n">
        <v>44059</v>
      </c>
      <c r="F6821" s="9" t="n">
        <v>44063</v>
      </c>
      <c r="G6821" s="9" t="n">
        <v>44065</v>
      </c>
      <c r="H6821" s="10" t="s">
        <v>36</v>
      </c>
      <c r="I6821" s="0" t="n">
        <v>28</v>
      </c>
      <c r="J6821" s="0" t="n">
        <v>47</v>
      </c>
      <c r="K6821" s="0" t="n">
        <v>352</v>
      </c>
      <c r="L6821" s="0" t="n">
        <v>34</v>
      </c>
      <c r="M6821" s="0" t="n">
        <v>2</v>
      </c>
      <c r="N6821" s="11" t="n">
        <v>0.4</v>
      </c>
      <c r="O6821" s="12" t="n">
        <v>488.83</v>
      </c>
      <c r="P6821" s="12" t="n">
        <v>1018.4</v>
      </c>
      <c r="Q6821" s="12" t="n">
        <f aca="false">M6821*P6821*(1-N6821)</f>
        <v>1222.08</v>
      </c>
      <c r="R6821" s="12" t="n">
        <f aca="false">M6821*O6821</f>
        <v>977.66</v>
      </c>
      <c r="S6821" s="12" t="n">
        <f aca="false">Q6821-R6821</f>
        <v>244.42</v>
      </c>
      <c r="T6821" s="11" t="n">
        <f aca="false">IFERROR(S6821/Q6821,0)</f>
        <v>0.200003273108143</v>
      </c>
      <c r="U6821" s="13" t="n">
        <f aca="false">F6821-E6821</f>
        <v>4</v>
      </c>
      <c r="V6821" s="13" t="n">
        <f aca="false">G6821-F6821</f>
        <v>2</v>
      </c>
      <c r="W6821" s="13" t="n">
        <f aca="false">G6821-E6821</f>
        <v>6</v>
      </c>
      <c r="X6821" s="10" t="n">
        <f aca="false">YEAR(E6821)</f>
        <v>2020</v>
      </c>
      <c r="Y6821" s="0" t="str">
        <f aca="false">TEXT(E6821,"yyyy-mm")</f>
        <v>2020-08</v>
      </c>
      <c r="Z6821" s="0" t="str">
        <f aca="false">"Q"&amp;ROUNDUP(MONTH(E6821)/3,0)&amp;"-"&amp;YEAR(E6821)</f>
        <v>Q3-2020</v>
      </c>
    </row>
    <row r="6822" customFormat="false" ht="14.25" hidden="false" customHeight="false" outlineLevel="0" collapsed="false">
      <c r="A6822" s="0" t="s">
        <v>6864</v>
      </c>
      <c r="B6822" s="0" t="s">
        <v>34</v>
      </c>
      <c r="C6822" s="0" t="s">
        <v>39</v>
      </c>
      <c r="D6822" s="9" t="n">
        <v>44000</v>
      </c>
      <c r="E6822" s="9" t="n">
        <v>44059</v>
      </c>
      <c r="F6822" s="9" t="n">
        <v>44067</v>
      </c>
      <c r="G6822" s="9" t="n">
        <v>44069</v>
      </c>
      <c r="H6822" s="10" t="s">
        <v>36</v>
      </c>
      <c r="I6822" s="0" t="n">
        <v>11</v>
      </c>
      <c r="J6822" s="0" t="n">
        <v>3</v>
      </c>
      <c r="K6822" s="0" t="n">
        <v>177</v>
      </c>
      <c r="L6822" s="0" t="n">
        <v>46</v>
      </c>
      <c r="M6822" s="0" t="n">
        <v>8</v>
      </c>
      <c r="N6822" s="11" t="n">
        <v>0.05</v>
      </c>
      <c r="O6822" s="12" t="n">
        <v>95.68</v>
      </c>
      <c r="P6822" s="12" t="n">
        <v>227.8</v>
      </c>
      <c r="Q6822" s="12" t="n">
        <f aca="false">M6822*P6822*(1-N6822)</f>
        <v>1731.28</v>
      </c>
      <c r="R6822" s="12" t="n">
        <f aca="false">M6822*O6822</f>
        <v>765.44</v>
      </c>
      <c r="S6822" s="12" t="n">
        <f aca="false">Q6822-R6822</f>
        <v>965.84</v>
      </c>
      <c r="T6822" s="11" t="n">
        <f aca="false">IFERROR(S6822/Q6822,0)</f>
        <v>0.557876253407883</v>
      </c>
      <c r="U6822" s="13" t="n">
        <f aca="false">F6822-E6822</f>
        <v>8</v>
      </c>
      <c r="V6822" s="13" t="n">
        <f aca="false">G6822-F6822</f>
        <v>2</v>
      </c>
      <c r="W6822" s="13" t="n">
        <f aca="false">G6822-E6822</f>
        <v>10</v>
      </c>
      <c r="X6822" s="10" t="n">
        <f aca="false">YEAR(E6822)</f>
        <v>2020</v>
      </c>
      <c r="Y6822" s="0" t="str">
        <f aca="false">TEXT(E6822,"yyyy-mm")</f>
        <v>2020-08</v>
      </c>
      <c r="Z6822" s="0" t="str">
        <f aca="false">"Q"&amp;ROUNDUP(MONTH(E6822)/3,0)&amp;"-"&amp;YEAR(E6822)</f>
        <v>Q3-2020</v>
      </c>
    </row>
    <row r="6823" customFormat="false" ht="14.25" hidden="false" customHeight="false" outlineLevel="0" collapsed="false">
      <c r="A6823" s="0" t="s">
        <v>6865</v>
      </c>
      <c r="B6823" s="0" t="s">
        <v>41</v>
      </c>
      <c r="C6823" s="0" t="s">
        <v>35</v>
      </c>
      <c r="D6823" s="9" t="n">
        <v>43900</v>
      </c>
      <c r="E6823" s="9" t="n">
        <v>44059</v>
      </c>
      <c r="F6823" s="9" t="n">
        <v>44068</v>
      </c>
      <c r="G6823" s="9" t="n">
        <v>44076</v>
      </c>
      <c r="H6823" s="10" t="s">
        <v>36</v>
      </c>
      <c r="I6823" s="0" t="n">
        <v>21</v>
      </c>
      <c r="J6823" s="0" t="n">
        <v>9</v>
      </c>
      <c r="K6823" s="0" t="n">
        <v>255</v>
      </c>
      <c r="L6823" s="0" t="n">
        <v>20</v>
      </c>
      <c r="M6823" s="0" t="n">
        <v>7</v>
      </c>
      <c r="N6823" s="11" t="n">
        <v>0.075</v>
      </c>
      <c r="O6823" s="12" t="n">
        <v>112.36</v>
      </c>
      <c r="P6823" s="12" t="n">
        <v>261.3</v>
      </c>
      <c r="Q6823" s="12" t="n">
        <f aca="false">M6823*P6823*(1-N6823)</f>
        <v>1691.9175</v>
      </c>
      <c r="R6823" s="12" t="n">
        <f aca="false">M6823*O6823</f>
        <v>786.52</v>
      </c>
      <c r="S6823" s="12" t="n">
        <f aca="false">Q6823-R6823</f>
        <v>905.3975</v>
      </c>
      <c r="T6823" s="11" t="n">
        <f aca="false">IFERROR(S6823/Q6823,0)</f>
        <v>0.535130997817565</v>
      </c>
      <c r="U6823" s="13" t="n">
        <f aca="false">F6823-E6823</f>
        <v>9</v>
      </c>
      <c r="V6823" s="13" t="n">
        <f aca="false">G6823-F6823</f>
        <v>8</v>
      </c>
      <c r="W6823" s="13" t="n">
        <f aca="false">G6823-E6823</f>
        <v>17</v>
      </c>
      <c r="X6823" s="10" t="n">
        <f aca="false">YEAR(E6823)</f>
        <v>2020</v>
      </c>
      <c r="Y6823" s="0" t="str">
        <f aca="false">TEXT(E6823,"yyyy-mm")</f>
        <v>2020-08</v>
      </c>
      <c r="Z6823" s="0" t="str">
        <f aca="false">"Q"&amp;ROUNDUP(MONTH(E6823)/3,0)&amp;"-"&amp;YEAR(E6823)</f>
        <v>Q3-2020</v>
      </c>
    </row>
    <row r="6824" customFormat="false" ht="14.25" hidden="false" customHeight="false" outlineLevel="0" collapsed="false">
      <c r="A6824" s="0" t="s">
        <v>6866</v>
      </c>
      <c r="B6824" s="0" t="s">
        <v>34</v>
      </c>
      <c r="C6824" s="0" t="s">
        <v>46</v>
      </c>
      <c r="D6824" s="9" t="n">
        <v>43900</v>
      </c>
      <c r="E6824" s="9" t="n">
        <v>44059</v>
      </c>
      <c r="F6824" s="9" t="n">
        <v>44076</v>
      </c>
      <c r="G6824" s="9" t="n">
        <v>44078</v>
      </c>
      <c r="H6824" s="10" t="s">
        <v>36</v>
      </c>
      <c r="I6824" s="0" t="n">
        <v>1</v>
      </c>
      <c r="J6824" s="0" t="n">
        <v>2</v>
      </c>
      <c r="K6824" s="0" t="n">
        <v>328</v>
      </c>
      <c r="L6824" s="0" t="n">
        <v>43</v>
      </c>
      <c r="M6824" s="0" t="n">
        <v>6</v>
      </c>
      <c r="N6824" s="11" t="n">
        <v>0.075</v>
      </c>
      <c r="O6824" s="12" t="n">
        <v>2681.34</v>
      </c>
      <c r="P6824" s="12" t="n">
        <v>3886</v>
      </c>
      <c r="Q6824" s="12" t="n">
        <f aca="false">M6824*P6824*(1-N6824)</f>
        <v>21567.3</v>
      </c>
      <c r="R6824" s="12" t="n">
        <f aca="false">M6824*O6824</f>
        <v>16088.04</v>
      </c>
      <c r="S6824" s="12" t="n">
        <f aca="false">Q6824-R6824</f>
        <v>5479.26</v>
      </c>
      <c r="T6824" s="11" t="n">
        <f aca="false">IFERROR(S6824/Q6824,0)</f>
        <v>0.254054054054054</v>
      </c>
      <c r="U6824" s="13" t="n">
        <f aca="false">F6824-E6824</f>
        <v>17</v>
      </c>
      <c r="V6824" s="13" t="n">
        <f aca="false">G6824-F6824</f>
        <v>2</v>
      </c>
      <c r="W6824" s="13" t="n">
        <f aca="false">G6824-E6824</f>
        <v>19</v>
      </c>
      <c r="X6824" s="10" t="n">
        <f aca="false">YEAR(E6824)</f>
        <v>2020</v>
      </c>
      <c r="Y6824" s="0" t="str">
        <f aca="false">TEXT(E6824,"yyyy-mm")</f>
        <v>2020-08</v>
      </c>
      <c r="Z6824" s="0" t="str">
        <f aca="false">"Q"&amp;ROUNDUP(MONTH(E6824)/3,0)&amp;"-"&amp;YEAR(E6824)</f>
        <v>Q3-2020</v>
      </c>
    </row>
    <row r="6825" customFormat="false" ht="14.25" hidden="false" customHeight="false" outlineLevel="0" collapsed="false">
      <c r="A6825" s="0" t="s">
        <v>6867</v>
      </c>
      <c r="B6825" s="0" t="s">
        <v>34</v>
      </c>
      <c r="C6825" s="0" t="s">
        <v>79</v>
      </c>
      <c r="D6825" s="9" t="n">
        <v>44000</v>
      </c>
      <c r="E6825" s="9" t="n">
        <v>44060</v>
      </c>
      <c r="F6825" s="9" t="n">
        <v>44066</v>
      </c>
      <c r="G6825" s="9" t="n">
        <v>44073</v>
      </c>
      <c r="H6825" s="10" t="s">
        <v>36</v>
      </c>
      <c r="I6825" s="0" t="n">
        <v>7</v>
      </c>
      <c r="J6825" s="0" t="n">
        <v>32</v>
      </c>
      <c r="K6825" s="0" t="n">
        <v>82</v>
      </c>
      <c r="L6825" s="0" t="n">
        <v>26</v>
      </c>
      <c r="M6825" s="0" t="n">
        <v>5</v>
      </c>
      <c r="N6825" s="11" t="n">
        <v>0.05</v>
      </c>
      <c r="O6825" s="12" t="n">
        <v>4177.58</v>
      </c>
      <c r="P6825" s="12" t="n">
        <v>5802.2</v>
      </c>
      <c r="Q6825" s="12" t="n">
        <f aca="false">M6825*P6825*(1-N6825)</f>
        <v>27560.45</v>
      </c>
      <c r="R6825" s="12" t="n">
        <f aca="false">M6825*O6825</f>
        <v>20887.9</v>
      </c>
      <c r="S6825" s="12" t="n">
        <f aca="false">Q6825-R6825</f>
        <v>6672.55</v>
      </c>
      <c r="T6825" s="11" t="n">
        <f aca="false">IFERROR(S6825/Q6825,0)</f>
        <v>0.242105988835451</v>
      </c>
      <c r="U6825" s="13" t="n">
        <f aca="false">F6825-E6825</f>
        <v>6</v>
      </c>
      <c r="V6825" s="13" t="n">
        <f aca="false">G6825-F6825</f>
        <v>7</v>
      </c>
      <c r="W6825" s="13" t="n">
        <f aca="false">G6825-E6825</f>
        <v>13</v>
      </c>
      <c r="X6825" s="10" t="n">
        <f aca="false">YEAR(E6825)</f>
        <v>2020</v>
      </c>
      <c r="Y6825" s="0" t="str">
        <f aca="false">TEXT(E6825,"yyyy-mm")</f>
        <v>2020-08</v>
      </c>
      <c r="Z6825" s="0" t="str">
        <f aca="false">"Q"&amp;ROUNDUP(MONTH(E6825)/3,0)&amp;"-"&amp;YEAR(E6825)</f>
        <v>Q3-2020</v>
      </c>
    </row>
    <row r="6826" customFormat="false" ht="14.25" hidden="false" customHeight="false" outlineLevel="0" collapsed="false">
      <c r="A6826" s="0" t="s">
        <v>6868</v>
      </c>
      <c r="B6826" s="0" t="s">
        <v>41</v>
      </c>
      <c r="C6826" s="0" t="s">
        <v>48</v>
      </c>
      <c r="D6826" s="9" t="n">
        <v>44000</v>
      </c>
      <c r="E6826" s="9" t="n">
        <v>44060</v>
      </c>
      <c r="F6826" s="9" t="n">
        <v>44066</v>
      </c>
      <c r="G6826" s="9" t="n">
        <v>44071</v>
      </c>
      <c r="H6826" s="10" t="s">
        <v>36</v>
      </c>
      <c r="I6826" s="0" t="n">
        <v>23</v>
      </c>
      <c r="J6826" s="0" t="n">
        <v>29</v>
      </c>
      <c r="K6826" s="0" t="n">
        <v>54</v>
      </c>
      <c r="L6826" s="0" t="n">
        <v>13</v>
      </c>
      <c r="M6826" s="0" t="n">
        <v>5</v>
      </c>
      <c r="N6826" s="11" t="n">
        <v>0.4</v>
      </c>
      <c r="O6826" s="12" t="n">
        <v>627.05</v>
      </c>
      <c r="P6826" s="12" t="n">
        <v>1279.7</v>
      </c>
      <c r="Q6826" s="12" t="n">
        <f aca="false">M6826*P6826*(1-N6826)</f>
        <v>3839.1</v>
      </c>
      <c r="R6826" s="12" t="n">
        <f aca="false">M6826*O6826</f>
        <v>3135.25</v>
      </c>
      <c r="S6826" s="12" t="n">
        <f aca="false">Q6826-R6826</f>
        <v>703.85</v>
      </c>
      <c r="T6826" s="11" t="n">
        <f aca="false">IFERROR(S6826/Q6826,0)</f>
        <v>0.183337240499075</v>
      </c>
      <c r="U6826" s="13" t="n">
        <f aca="false">F6826-E6826</f>
        <v>6</v>
      </c>
      <c r="V6826" s="13" t="n">
        <f aca="false">G6826-F6826</f>
        <v>5</v>
      </c>
      <c r="W6826" s="13" t="n">
        <f aca="false">G6826-E6826</f>
        <v>11</v>
      </c>
      <c r="X6826" s="10" t="n">
        <f aca="false">YEAR(E6826)</f>
        <v>2020</v>
      </c>
      <c r="Y6826" s="0" t="str">
        <f aca="false">TEXT(E6826,"yyyy-mm")</f>
        <v>2020-08</v>
      </c>
      <c r="Z6826" s="0" t="str">
        <f aca="false">"Q"&amp;ROUNDUP(MONTH(E6826)/3,0)&amp;"-"&amp;YEAR(E6826)</f>
        <v>Q3-2020</v>
      </c>
    </row>
    <row r="6827" customFormat="false" ht="14.25" hidden="false" customHeight="false" outlineLevel="0" collapsed="false">
      <c r="A6827" s="0" t="s">
        <v>6869</v>
      </c>
      <c r="B6827" s="0" t="s">
        <v>43</v>
      </c>
      <c r="C6827" s="0" t="s">
        <v>35</v>
      </c>
      <c r="D6827" s="9" t="n">
        <v>44000</v>
      </c>
      <c r="E6827" s="9" t="n">
        <v>44060</v>
      </c>
      <c r="F6827" s="9" t="n">
        <v>44080</v>
      </c>
      <c r="G6827" s="9" t="n">
        <v>44087</v>
      </c>
      <c r="H6827" s="10" t="s">
        <v>36</v>
      </c>
      <c r="I6827" s="0" t="n">
        <v>28</v>
      </c>
      <c r="J6827" s="0" t="n">
        <v>3</v>
      </c>
      <c r="K6827" s="0" t="n">
        <v>212</v>
      </c>
      <c r="L6827" s="0" t="n">
        <v>19</v>
      </c>
      <c r="M6827" s="0" t="n">
        <v>8</v>
      </c>
      <c r="N6827" s="11" t="n">
        <v>0.075</v>
      </c>
      <c r="O6827" s="12" t="n">
        <v>1725.38</v>
      </c>
      <c r="P6827" s="12" t="n">
        <v>2331.6</v>
      </c>
      <c r="Q6827" s="12" t="n">
        <f aca="false">M6827*P6827*(1-N6827)</f>
        <v>17253.84</v>
      </c>
      <c r="R6827" s="12" t="n">
        <f aca="false">M6827*O6827</f>
        <v>13803.04</v>
      </c>
      <c r="S6827" s="12" t="n">
        <f aca="false">Q6827-R6827</f>
        <v>3450.8</v>
      </c>
      <c r="T6827" s="11" t="n">
        <f aca="false">IFERROR(S6827/Q6827,0)</f>
        <v>0.2000018546596</v>
      </c>
      <c r="U6827" s="13" t="n">
        <f aca="false">F6827-E6827</f>
        <v>20</v>
      </c>
      <c r="V6827" s="13" t="n">
        <f aca="false">G6827-F6827</f>
        <v>7</v>
      </c>
      <c r="W6827" s="13" t="n">
        <f aca="false">G6827-E6827</f>
        <v>27</v>
      </c>
      <c r="X6827" s="10" t="n">
        <f aca="false">YEAR(E6827)</f>
        <v>2020</v>
      </c>
      <c r="Y6827" s="0" t="str">
        <f aca="false">TEXT(E6827,"yyyy-mm")</f>
        <v>2020-08</v>
      </c>
      <c r="Z6827" s="0" t="str">
        <f aca="false">"Q"&amp;ROUNDUP(MONTH(E6827)/3,0)&amp;"-"&amp;YEAR(E6827)</f>
        <v>Q3-2020</v>
      </c>
    </row>
    <row r="6828" customFormat="false" ht="14.25" hidden="false" customHeight="false" outlineLevel="0" collapsed="false">
      <c r="A6828" s="0" t="s">
        <v>6870</v>
      </c>
      <c r="B6828" s="0" t="s">
        <v>43</v>
      </c>
      <c r="C6828" s="0" t="s">
        <v>46</v>
      </c>
      <c r="D6828" s="9" t="n">
        <v>44000</v>
      </c>
      <c r="E6828" s="9" t="n">
        <v>44060</v>
      </c>
      <c r="F6828" s="9" t="n">
        <v>44073</v>
      </c>
      <c r="G6828" s="9" t="n">
        <v>44082</v>
      </c>
      <c r="H6828" s="10" t="s">
        <v>36</v>
      </c>
      <c r="I6828" s="0" t="n">
        <v>27</v>
      </c>
      <c r="J6828" s="0" t="n">
        <v>17</v>
      </c>
      <c r="K6828" s="0" t="n">
        <v>315</v>
      </c>
      <c r="L6828" s="0" t="n">
        <v>27</v>
      </c>
      <c r="M6828" s="0" t="n">
        <v>1</v>
      </c>
      <c r="N6828" s="11" t="n">
        <v>0.075</v>
      </c>
      <c r="O6828" s="12" t="n">
        <v>3059.22</v>
      </c>
      <c r="P6828" s="12" t="n">
        <v>5098.7</v>
      </c>
      <c r="Q6828" s="12" t="n">
        <f aca="false">M6828*P6828*(1-N6828)</f>
        <v>4716.2975</v>
      </c>
      <c r="R6828" s="12" t="n">
        <f aca="false">M6828*O6828</f>
        <v>3059.22</v>
      </c>
      <c r="S6828" s="12" t="n">
        <f aca="false">Q6828-R6828</f>
        <v>1657.0775</v>
      </c>
      <c r="T6828" s="11" t="n">
        <f aca="false">IFERROR(S6828/Q6828,0)</f>
        <v>0.351351351351351</v>
      </c>
      <c r="U6828" s="13" t="n">
        <f aca="false">F6828-E6828</f>
        <v>13</v>
      </c>
      <c r="V6828" s="13" t="n">
        <f aca="false">G6828-F6828</f>
        <v>9</v>
      </c>
      <c r="W6828" s="13" t="n">
        <f aca="false">G6828-E6828</f>
        <v>22</v>
      </c>
      <c r="X6828" s="10" t="n">
        <f aca="false">YEAR(E6828)</f>
        <v>2020</v>
      </c>
      <c r="Y6828" s="0" t="str">
        <f aca="false">TEXT(E6828,"yyyy-mm")</f>
        <v>2020-08</v>
      </c>
      <c r="Z6828" s="0" t="str">
        <f aca="false">"Q"&amp;ROUNDUP(MONTH(E6828)/3,0)&amp;"-"&amp;YEAR(E6828)</f>
        <v>Q3-2020</v>
      </c>
    </row>
    <row r="6829" customFormat="false" ht="14.25" hidden="false" customHeight="false" outlineLevel="0" collapsed="false">
      <c r="A6829" s="0" t="s">
        <v>6871</v>
      </c>
      <c r="B6829" s="0" t="s">
        <v>41</v>
      </c>
      <c r="C6829" s="0" t="s">
        <v>46</v>
      </c>
      <c r="D6829" s="9" t="n">
        <v>43900</v>
      </c>
      <c r="E6829" s="9" t="n">
        <v>44060</v>
      </c>
      <c r="F6829" s="9" t="n">
        <v>44069</v>
      </c>
      <c r="G6829" s="9" t="n">
        <v>44074</v>
      </c>
      <c r="H6829" s="10" t="s">
        <v>36</v>
      </c>
      <c r="I6829" s="0" t="n">
        <v>25</v>
      </c>
      <c r="J6829" s="0" t="n">
        <v>15</v>
      </c>
      <c r="K6829" s="0" t="n">
        <v>269</v>
      </c>
      <c r="L6829" s="0" t="n">
        <v>3</v>
      </c>
      <c r="M6829" s="0" t="n">
        <v>1</v>
      </c>
      <c r="N6829" s="11" t="n">
        <v>0.3</v>
      </c>
      <c r="O6829" s="12" t="n">
        <v>1179.2</v>
      </c>
      <c r="P6829" s="12" t="n">
        <v>2680</v>
      </c>
      <c r="Q6829" s="12" t="n">
        <f aca="false">M6829*P6829*(1-N6829)</f>
        <v>1876</v>
      </c>
      <c r="R6829" s="12" t="n">
        <f aca="false">M6829*O6829</f>
        <v>1179.2</v>
      </c>
      <c r="S6829" s="12" t="n">
        <f aca="false">Q6829-R6829</f>
        <v>696.8</v>
      </c>
      <c r="T6829" s="11" t="n">
        <f aca="false">IFERROR(S6829/Q6829,0)</f>
        <v>0.371428571428571</v>
      </c>
      <c r="U6829" s="13" t="n">
        <f aca="false">F6829-E6829</f>
        <v>9</v>
      </c>
      <c r="V6829" s="13" t="n">
        <f aca="false">G6829-F6829</f>
        <v>5</v>
      </c>
      <c r="W6829" s="13" t="n">
        <f aca="false">G6829-E6829</f>
        <v>14</v>
      </c>
      <c r="X6829" s="10" t="n">
        <f aca="false">YEAR(E6829)</f>
        <v>2020</v>
      </c>
      <c r="Y6829" s="0" t="str">
        <f aca="false">TEXT(E6829,"yyyy-mm")</f>
        <v>2020-08</v>
      </c>
      <c r="Z6829" s="0" t="str">
        <f aca="false">"Q"&amp;ROUNDUP(MONTH(E6829)/3,0)&amp;"-"&amp;YEAR(E6829)</f>
        <v>Q3-2020</v>
      </c>
    </row>
    <row r="6830" customFormat="false" ht="14.25" hidden="false" customHeight="false" outlineLevel="0" collapsed="false">
      <c r="A6830" s="0" t="s">
        <v>6872</v>
      </c>
      <c r="B6830" s="0" t="s">
        <v>34</v>
      </c>
      <c r="C6830" s="0" t="s">
        <v>35</v>
      </c>
      <c r="D6830" s="9" t="n">
        <v>43900</v>
      </c>
      <c r="E6830" s="9" t="n">
        <v>44060</v>
      </c>
      <c r="F6830" s="9" t="n">
        <v>44083</v>
      </c>
      <c r="G6830" s="9" t="n">
        <v>44086</v>
      </c>
      <c r="H6830" s="10" t="s">
        <v>36</v>
      </c>
      <c r="I6830" s="0" t="n">
        <v>2</v>
      </c>
      <c r="J6830" s="0" t="n">
        <v>10</v>
      </c>
      <c r="K6830" s="0" t="n">
        <v>239</v>
      </c>
      <c r="L6830" s="0" t="n">
        <v>29</v>
      </c>
      <c r="M6830" s="0" t="n">
        <v>3</v>
      </c>
      <c r="N6830" s="11" t="n">
        <v>0.05</v>
      </c>
      <c r="O6830" s="12" t="n">
        <v>2239.94</v>
      </c>
      <c r="P6830" s="12" t="n">
        <v>2666.6</v>
      </c>
      <c r="Q6830" s="12" t="n">
        <f aca="false">M6830*P6830*(1-N6830)</f>
        <v>7599.81</v>
      </c>
      <c r="R6830" s="12" t="n">
        <f aca="false">M6830*O6830</f>
        <v>6719.82</v>
      </c>
      <c r="S6830" s="12" t="n">
        <f aca="false">Q6830-R6830</f>
        <v>879.989999999999</v>
      </c>
      <c r="T6830" s="11" t="n">
        <f aca="false">IFERROR(S6830/Q6830,0)</f>
        <v>0.115791052671054</v>
      </c>
      <c r="U6830" s="13" t="n">
        <f aca="false">F6830-E6830</f>
        <v>23</v>
      </c>
      <c r="V6830" s="13" t="n">
        <f aca="false">G6830-F6830</f>
        <v>3</v>
      </c>
      <c r="W6830" s="13" t="n">
        <f aca="false">G6830-E6830</f>
        <v>26</v>
      </c>
      <c r="X6830" s="10" t="n">
        <f aca="false">YEAR(E6830)</f>
        <v>2020</v>
      </c>
      <c r="Y6830" s="0" t="str">
        <f aca="false">TEXT(E6830,"yyyy-mm")</f>
        <v>2020-08</v>
      </c>
      <c r="Z6830" s="0" t="str">
        <f aca="false">"Q"&amp;ROUNDUP(MONTH(E6830)/3,0)&amp;"-"&amp;YEAR(E6830)</f>
        <v>Q3-2020</v>
      </c>
    </row>
    <row r="6831" customFormat="false" ht="14.25" hidden="false" customHeight="false" outlineLevel="0" collapsed="false">
      <c r="A6831" s="0" t="s">
        <v>6873</v>
      </c>
      <c r="B6831" s="0" t="s">
        <v>34</v>
      </c>
      <c r="C6831" s="0" t="s">
        <v>79</v>
      </c>
      <c r="D6831" s="9" t="n">
        <v>44000</v>
      </c>
      <c r="E6831" s="9" t="n">
        <v>44060</v>
      </c>
      <c r="F6831" s="9" t="n">
        <v>44083</v>
      </c>
      <c r="G6831" s="9" t="n">
        <v>44092</v>
      </c>
      <c r="H6831" s="10" t="s">
        <v>36</v>
      </c>
      <c r="I6831" s="0" t="n">
        <v>7</v>
      </c>
      <c r="J6831" s="0" t="n">
        <v>35</v>
      </c>
      <c r="K6831" s="0" t="n">
        <v>71</v>
      </c>
      <c r="L6831" s="0" t="n">
        <v>4</v>
      </c>
      <c r="M6831" s="0" t="n">
        <v>7</v>
      </c>
      <c r="N6831" s="11" t="n">
        <v>0.4</v>
      </c>
      <c r="O6831" s="12" t="n">
        <v>1089.02</v>
      </c>
      <c r="P6831" s="12" t="n">
        <v>2592.9</v>
      </c>
      <c r="Q6831" s="12" t="n">
        <f aca="false">M6831*P6831*(1-N6831)</f>
        <v>10890.18</v>
      </c>
      <c r="R6831" s="12" t="n">
        <f aca="false">M6831*O6831</f>
        <v>7623.14</v>
      </c>
      <c r="S6831" s="12" t="n">
        <f aca="false">Q6831-R6831</f>
        <v>3267.04</v>
      </c>
      <c r="T6831" s="11" t="n">
        <f aca="false">IFERROR(S6831/Q6831,0)</f>
        <v>0.299998714438145</v>
      </c>
      <c r="U6831" s="13" t="n">
        <f aca="false">F6831-E6831</f>
        <v>23</v>
      </c>
      <c r="V6831" s="13" t="n">
        <f aca="false">G6831-F6831</f>
        <v>9</v>
      </c>
      <c r="W6831" s="13" t="n">
        <f aca="false">G6831-E6831</f>
        <v>32</v>
      </c>
      <c r="X6831" s="10" t="n">
        <f aca="false">YEAR(E6831)</f>
        <v>2020</v>
      </c>
      <c r="Y6831" s="0" t="str">
        <f aca="false">TEXT(E6831,"yyyy-mm")</f>
        <v>2020-08</v>
      </c>
      <c r="Z6831" s="0" t="str">
        <f aca="false">"Q"&amp;ROUNDUP(MONTH(E6831)/3,0)&amp;"-"&amp;YEAR(E6831)</f>
        <v>Q3-2020</v>
      </c>
    </row>
    <row r="6832" customFormat="false" ht="14.25" hidden="false" customHeight="false" outlineLevel="0" collapsed="false">
      <c r="A6832" s="0" t="s">
        <v>6874</v>
      </c>
      <c r="B6832" s="0" t="s">
        <v>34</v>
      </c>
      <c r="C6832" s="0" t="s">
        <v>46</v>
      </c>
      <c r="D6832" s="9" t="n">
        <v>43900</v>
      </c>
      <c r="E6832" s="9" t="n">
        <v>44060</v>
      </c>
      <c r="F6832" s="9" t="n">
        <v>44069</v>
      </c>
      <c r="G6832" s="9" t="n">
        <v>44074</v>
      </c>
      <c r="H6832" s="10" t="s">
        <v>36</v>
      </c>
      <c r="I6832" s="0" t="n">
        <v>12</v>
      </c>
      <c r="J6832" s="0" t="n">
        <v>9</v>
      </c>
      <c r="K6832" s="0" t="n">
        <v>318</v>
      </c>
      <c r="L6832" s="0" t="n">
        <v>35</v>
      </c>
      <c r="M6832" s="0" t="n">
        <v>6</v>
      </c>
      <c r="N6832" s="11" t="n">
        <v>0.15</v>
      </c>
      <c r="O6832" s="12" t="n">
        <v>474.63</v>
      </c>
      <c r="P6832" s="12" t="n">
        <v>1078.7</v>
      </c>
      <c r="Q6832" s="12" t="n">
        <f aca="false">M6832*P6832*(1-N6832)</f>
        <v>5501.37</v>
      </c>
      <c r="R6832" s="12" t="n">
        <f aca="false">M6832*O6832</f>
        <v>2847.78</v>
      </c>
      <c r="S6832" s="12" t="n">
        <f aca="false">Q6832-R6832</f>
        <v>2653.59</v>
      </c>
      <c r="T6832" s="11" t="n">
        <f aca="false">IFERROR(S6832/Q6832,0)</f>
        <v>0.482350759901625</v>
      </c>
      <c r="U6832" s="13" t="n">
        <f aca="false">F6832-E6832</f>
        <v>9</v>
      </c>
      <c r="V6832" s="13" t="n">
        <f aca="false">G6832-F6832</f>
        <v>5</v>
      </c>
      <c r="W6832" s="13" t="n">
        <f aca="false">G6832-E6832</f>
        <v>14</v>
      </c>
      <c r="X6832" s="10" t="n">
        <f aca="false">YEAR(E6832)</f>
        <v>2020</v>
      </c>
      <c r="Y6832" s="0" t="str">
        <f aca="false">TEXT(E6832,"yyyy-mm")</f>
        <v>2020-08</v>
      </c>
      <c r="Z6832" s="0" t="str">
        <f aca="false">"Q"&amp;ROUNDUP(MONTH(E6832)/3,0)&amp;"-"&amp;YEAR(E6832)</f>
        <v>Q3-2020</v>
      </c>
    </row>
    <row r="6833" customFormat="false" ht="14.25" hidden="false" customHeight="false" outlineLevel="0" collapsed="false">
      <c r="A6833" s="0" t="s">
        <v>6875</v>
      </c>
      <c r="B6833" s="0" t="s">
        <v>43</v>
      </c>
      <c r="C6833" s="0" t="s">
        <v>39</v>
      </c>
      <c r="D6833" s="9" t="n">
        <v>44000</v>
      </c>
      <c r="E6833" s="9" t="n">
        <v>44061</v>
      </c>
      <c r="F6833" s="9" t="n">
        <v>44084</v>
      </c>
      <c r="G6833" s="9" t="n">
        <v>44092</v>
      </c>
      <c r="H6833" s="10" t="s">
        <v>36</v>
      </c>
      <c r="I6833" s="0" t="n">
        <v>27</v>
      </c>
      <c r="J6833" s="0" t="n">
        <v>34</v>
      </c>
      <c r="K6833" s="0" t="n">
        <v>147</v>
      </c>
      <c r="L6833" s="0" t="n">
        <v>9</v>
      </c>
      <c r="M6833" s="0" t="n">
        <v>8</v>
      </c>
      <c r="N6833" s="11" t="n">
        <v>0.05</v>
      </c>
      <c r="O6833" s="12" t="n">
        <v>4322.3</v>
      </c>
      <c r="P6833" s="12" t="n">
        <v>6003.2</v>
      </c>
      <c r="Q6833" s="12" t="n">
        <f aca="false">M6833*P6833*(1-N6833)</f>
        <v>45624.32</v>
      </c>
      <c r="R6833" s="12" t="n">
        <f aca="false">M6833*O6833</f>
        <v>34578.4</v>
      </c>
      <c r="S6833" s="12" t="n">
        <f aca="false">Q6833-R6833</f>
        <v>11045.92</v>
      </c>
      <c r="T6833" s="11" t="n">
        <f aca="false">IFERROR(S6833/Q6833,0)</f>
        <v>0.242105964538211</v>
      </c>
      <c r="U6833" s="13" t="n">
        <f aca="false">F6833-E6833</f>
        <v>23</v>
      </c>
      <c r="V6833" s="13" t="n">
        <f aca="false">G6833-F6833</f>
        <v>8</v>
      </c>
      <c r="W6833" s="13" t="n">
        <f aca="false">G6833-E6833</f>
        <v>31</v>
      </c>
      <c r="X6833" s="10" t="n">
        <f aca="false">YEAR(E6833)</f>
        <v>2020</v>
      </c>
      <c r="Y6833" s="0" t="str">
        <f aca="false">TEXT(E6833,"yyyy-mm")</f>
        <v>2020-08</v>
      </c>
      <c r="Z6833" s="0" t="str">
        <f aca="false">"Q"&amp;ROUNDUP(MONTH(E6833)/3,0)&amp;"-"&amp;YEAR(E6833)</f>
        <v>Q3-2020</v>
      </c>
    </row>
    <row r="6834" customFormat="false" ht="14.25" hidden="false" customHeight="false" outlineLevel="0" collapsed="false">
      <c r="A6834" s="0" t="s">
        <v>6876</v>
      </c>
      <c r="B6834" s="0" t="s">
        <v>38</v>
      </c>
      <c r="C6834" s="0" t="s">
        <v>46</v>
      </c>
      <c r="D6834" s="9" t="n">
        <v>43900</v>
      </c>
      <c r="E6834" s="9" t="n">
        <v>44061</v>
      </c>
      <c r="F6834" s="9" t="n">
        <v>44081</v>
      </c>
      <c r="G6834" s="9" t="n">
        <v>44090</v>
      </c>
      <c r="H6834" s="10" t="s">
        <v>36</v>
      </c>
      <c r="I6834" s="0" t="n">
        <v>17</v>
      </c>
      <c r="J6834" s="0" t="n">
        <v>33</v>
      </c>
      <c r="K6834" s="0" t="n">
        <v>308</v>
      </c>
      <c r="L6834" s="0" t="n">
        <v>21</v>
      </c>
      <c r="M6834" s="0" t="n">
        <v>8</v>
      </c>
      <c r="N6834" s="11" t="n">
        <v>0.1</v>
      </c>
      <c r="O6834" s="12" t="n">
        <v>1524.52</v>
      </c>
      <c r="P6834" s="12" t="n">
        <v>2458.9</v>
      </c>
      <c r="Q6834" s="12" t="n">
        <f aca="false">M6834*P6834*(1-N6834)</f>
        <v>17704.08</v>
      </c>
      <c r="R6834" s="12" t="n">
        <f aca="false">M6834*O6834</f>
        <v>12196.16</v>
      </c>
      <c r="S6834" s="12" t="n">
        <f aca="false">Q6834-R6834</f>
        <v>5507.92</v>
      </c>
      <c r="T6834" s="11" t="n">
        <f aca="false">IFERROR(S6834/Q6834,0)</f>
        <v>0.31111020736463</v>
      </c>
      <c r="U6834" s="13" t="n">
        <f aca="false">F6834-E6834</f>
        <v>20</v>
      </c>
      <c r="V6834" s="13" t="n">
        <f aca="false">G6834-F6834</f>
        <v>9</v>
      </c>
      <c r="W6834" s="13" t="n">
        <f aca="false">G6834-E6834</f>
        <v>29</v>
      </c>
      <c r="X6834" s="10" t="n">
        <f aca="false">YEAR(E6834)</f>
        <v>2020</v>
      </c>
      <c r="Y6834" s="0" t="str">
        <f aca="false">TEXT(E6834,"yyyy-mm")</f>
        <v>2020-08</v>
      </c>
      <c r="Z6834" s="0" t="str">
        <f aca="false">"Q"&amp;ROUNDUP(MONTH(E6834)/3,0)&amp;"-"&amp;YEAR(E6834)</f>
        <v>Q3-2020</v>
      </c>
    </row>
    <row r="6835" customFormat="false" ht="14.25" hidden="false" customHeight="false" outlineLevel="0" collapsed="false">
      <c r="A6835" s="0" t="s">
        <v>6877</v>
      </c>
      <c r="B6835" s="0" t="s">
        <v>38</v>
      </c>
      <c r="C6835" s="0" t="s">
        <v>39</v>
      </c>
      <c r="D6835" s="9" t="n">
        <v>44000</v>
      </c>
      <c r="E6835" s="9" t="n">
        <v>44061</v>
      </c>
      <c r="F6835" s="9" t="n">
        <v>44074</v>
      </c>
      <c r="G6835" s="9" t="n">
        <v>44076</v>
      </c>
      <c r="H6835" s="10" t="s">
        <v>36</v>
      </c>
      <c r="I6835" s="0" t="n">
        <v>18</v>
      </c>
      <c r="J6835" s="0" t="n">
        <v>31</v>
      </c>
      <c r="K6835" s="0" t="n">
        <v>123</v>
      </c>
      <c r="L6835" s="0" t="n">
        <v>5</v>
      </c>
      <c r="M6835" s="0" t="n">
        <v>1</v>
      </c>
      <c r="N6835" s="11" t="n">
        <v>0.05</v>
      </c>
      <c r="O6835" s="12" t="n">
        <v>2418.63</v>
      </c>
      <c r="P6835" s="12" t="n">
        <v>3839.1</v>
      </c>
      <c r="Q6835" s="12" t="n">
        <f aca="false">M6835*P6835*(1-N6835)</f>
        <v>3647.145</v>
      </c>
      <c r="R6835" s="12" t="n">
        <f aca="false">M6835*O6835</f>
        <v>2418.63</v>
      </c>
      <c r="S6835" s="12" t="n">
        <f aca="false">Q6835-R6835</f>
        <v>1228.515</v>
      </c>
      <c r="T6835" s="11" t="n">
        <f aca="false">IFERROR(S6835/Q6835,0)</f>
        <v>0.336842927824367</v>
      </c>
      <c r="U6835" s="13" t="n">
        <f aca="false">F6835-E6835</f>
        <v>13</v>
      </c>
      <c r="V6835" s="13" t="n">
        <f aca="false">G6835-F6835</f>
        <v>2</v>
      </c>
      <c r="W6835" s="13" t="n">
        <f aca="false">G6835-E6835</f>
        <v>15</v>
      </c>
      <c r="X6835" s="10" t="n">
        <f aca="false">YEAR(E6835)</f>
        <v>2020</v>
      </c>
      <c r="Y6835" s="0" t="str">
        <f aca="false">TEXT(E6835,"yyyy-mm")</f>
        <v>2020-08</v>
      </c>
      <c r="Z6835" s="0" t="str">
        <f aca="false">"Q"&amp;ROUNDUP(MONTH(E6835)/3,0)&amp;"-"&amp;YEAR(E6835)</f>
        <v>Q3-2020</v>
      </c>
    </row>
    <row r="6836" customFormat="false" ht="14.25" hidden="false" customHeight="false" outlineLevel="0" collapsed="false">
      <c r="A6836" s="0" t="s">
        <v>6878</v>
      </c>
      <c r="B6836" s="0" t="s">
        <v>34</v>
      </c>
      <c r="C6836" s="0" t="s">
        <v>35</v>
      </c>
      <c r="D6836" s="9" t="n">
        <v>44000</v>
      </c>
      <c r="E6836" s="9" t="n">
        <v>44061</v>
      </c>
      <c r="F6836" s="9" t="n">
        <v>44069</v>
      </c>
      <c r="G6836" s="9" t="n">
        <v>44075</v>
      </c>
      <c r="H6836" s="10" t="s">
        <v>36</v>
      </c>
      <c r="I6836" s="0" t="n">
        <v>10</v>
      </c>
      <c r="J6836" s="0" t="n">
        <v>35</v>
      </c>
      <c r="K6836" s="0" t="n">
        <v>218</v>
      </c>
      <c r="L6836" s="0" t="n">
        <v>12</v>
      </c>
      <c r="M6836" s="0" t="n">
        <v>7</v>
      </c>
      <c r="N6836" s="11" t="n">
        <v>0.4</v>
      </c>
      <c r="O6836" s="12" t="n">
        <v>4869.23</v>
      </c>
      <c r="P6836" s="12" t="n">
        <v>6492.3</v>
      </c>
      <c r="Q6836" s="12" t="n">
        <f aca="false">M6836*P6836*(1-N6836)</f>
        <v>27267.66</v>
      </c>
      <c r="R6836" s="12" t="n">
        <f aca="false">M6836*O6836</f>
        <v>34084.61</v>
      </c>
      <c r="S6836" s="12" t="n">
        <f aca="false">Q6836-R6836</f>
        <v>-6816.95</v>
      </c>
      <c r="T6836" s="11" t="n">
        <f aca="false">IFERROR(S6836/Q6836,0)</f>
        <v>-0.250001283571821</v>
      </c>
      <c r="U6836" s="13" t="n">
        <f aca="false">F6836-E6836</f>
        <v>8</v>
      </c>
      <c r="V6836" s="13" t="n">
        <f aca="false">G6836-F6836</f>
        <v>6</v>
      </c>
      <c r="W6836" s="13" t="n">
        <f aca="false">G6836-E6836</f>
        <v>14</v>
      </c>
      <c r="X6836" s="10" t="n">
        <f aca="false">YEAR(E6836)</f>
        <v>2020</v>
      </c>
      <c r="Y6836" s="0" t="str">
        <f aca="false">TEXT(E6836,"yyyy-mm")</f>
        <v>2020-08</v>
      </c>
      <c r="Z6836" s="0" t="str">
        <f aca="false">"Q"&amp;ROUNDUP(MONTH(E6836)/3,0)&amp;"-"&amp;YEAR(E6836)</f>
        <v>Q3-2020</v>
      </c>
    </row>
    <row r="6837" customFormat="false" ht="14.25" hidden="false" customHeight="false" outlineLevel="0" collapsed="false">
      <c r="A6837" s="0" t="s">
        <v>6879</v>
      </c>
      <c r="B6837" s="0" t="s">
        <v>41</v>
      </c>
      <c r="C6837" s="0" t="s">
        <v>58</v>
      </c>
      <c r="D6837" s="9" t="n">
        <v>43900</v>
      </c>
      <c r="E6837" s="9" t="n">
        <v>44061</v>
      </c>
      <c r="F6837" s="9" t="n">
        <v>44080</v>
      </c>
      <c r="G6837" s="9" t="n">
        <v>44090</v>
      </c>
      <c r="H6837" s="10" t="s">
        <v>36</v>
      </c>
      <c r="I6837" s="0" t="n">
        <v>23</v>
      </c>
      <c r="J6837" s="0" t="n">
        <v>30</v>
      </c>
      <c r="K6837" s="0" t="n">
        <v>367</v>
      </c>
      <c r="L6837" s="0" t="n">
        <v>5</v>
      </c>
      <c r="M6837" s="0" t="n">
        <v>8</v>
      </c>
      <c r="N6837" s="11" t="n">
        <v>0.1</v>
      </c>
      <c r="O6837" s="12" t="n">
        <v>2817.22</v>
      </c>
      <c r="P6837" s="12" t="n">
        <v>3912.8</v>
      </c>
      <c r="Q6837" s="12" t="n">
        <f aca="false">M6837*P6837*(1-N6837)</f>
        <v>28172.16</v>
      </c>
      <c r="R6837" s="12" t="n">
        <f aca="false">M6837*O6837</f>
        <v>22537.76</v>
      </c>
      <c r="S6837" s="12" t="n">
        <f aca="false">Q6837-R6837</f>
        <v>5634.40000000001</v>
      </c>
      <c r="T6837" s="11" t="n">
        <f aca="false">IFERROR(S6837/Q6837,0)</f>
        <v>0.199998864126854</v>
      </c>
      <c r="U6837" s="13" t="n">
        <f aca="false">F6837-E6837</f>
        <v>19</v>
      </c>
      <c r="V6837" s="13" t="n">
        <f aca="false">G6837-F6837</f>
        <v>10</v>
      </c>
      <c r="W6837" s="13" t="n">
        <f aca="false">G6837-E6837</f>
        <v>29</v>
      </c>
      <c r="X6837" s="10" t="n">
        <f aca="false">YEAR(E6837)</f>
        <v>2020</v>
      </c>
      <c r="Y6837" s="0" t="str">
        <f aca="false">TEXT(E6837,"yyyy-mm")</f>
        <v>2020-08</v>
      </c>
      <c r="Z6837" s="0" t="str">
        <f aca="false">"Q"&amp;ROUNDUP(MONTH(E6837)/3,0)&amp;"-"&amp;YEAR(E6837)</f>
        <v>Q3-2020</v>
      </c>
    </row>
    <row r="6838" customFormat="false" ht="14.25" hidden="false" customHeight="false" outlineLevel="0" collapsed="false">
      <c r="A6838" s="0" t="s">
        <v>6880</v>
      </c>
      <c r="B6838" s="0" t="s">
        <v>34</v>
      </c>
      <c r="C6838" s="0" t="s">
        <v>58</v>
      </c>
      <c r="D6838" s="9" t="n">
        <v>44000</v>
      </c>
      <c r="E6838" s="9" t="n">
        <v>44061</v>
      </c>
      <c r="F6838" s="9" t="n">
        <v>44088</v>
      </c>
      <c r="G6838" s="9" t="n">
        <v>44096</v>
      </c>
      <c r="H6838" s="10" t="s">
        <v>36</v>
      </c>
      <c r="I6838" s="0" t="n">
        <v>7</v>
      </c>
      <c r="J6838" s="0" t="n">
        <v>34</v>
      </c>
      <c r="K6838" s="0" t="n">
        <v>340</v>
      </c>
      <c r="L6838" s="0" t="n">
        <v>29</v>
      </c>
      <c r="M6838" s="0" t="n">
        <v>3</v>
      </c>
      <c r="N6838" s="11" t="n">
        <v>0.05</v>
      </c>
      <c r="O6838" s="12" t="n">
        <v>792.34</v>
      </c>
      <c r="P6838" s="12" t="n">
        <v>1085.4</v>
      </c>
      <c r="Q6838" s="12" t="n">
        <f aca="false">M6838*P6838*(1-N6838)</f>
        <v>3093.39</v>
      </c>
      <c r="R6838" s="12" t="n">
        <f aca="false">M6838*O6838</f>
        <v>2377.02</v>
      </c>
      <c r="S6838" s="12" t="n">
        <f aca="false">Q6838-R6838</f>
        <v>716.37</v>
      </c>
      <c r="T6838" s="11" t="n">
        <f aca="false">IFERROR(S6838/Q6838,0)</f>
        <v>0.231580886988062</v>
      </c>
      <c r="U6838" s="13" t="n">
        <f aca="false">F6838-E6838</f>
        <v>27</v>
      </c>
      <c r="V6838" s="13" t="n">
        <f aca="false">G6838-F6838</f>
        <v>8</v>
      </c>
      <c r="W6838" s="13" t="n">
        <f aca="false">G6838-E6838</f>
        <v>35</v>
      </c>
      <c r="X6838" s="10" t="n">
        <f aca="false">YEAR(E6838)</f>
        <v>2020</v>
      </c>
      <c r="Y6838" s="0" t="str">
        <f aca="false">TEXT(E6838,"yyyy-mm")</f>
        <v>2020-08</v>
      </c>
      <c r="Z6838" s="0" t="str">
        <f aca="false">"Q"&amp;ROUNDUP(MONTH(E6838)/3,0)&amp;"-"&amp;YEAR(E6838)</f>
        <v>Q3-2020</v>
      </c>
    </row>
    <row r="6839" customFormat="false" ht="14.25" hidden="false" customHeight="false" outlineLevel="0" collapsed="false">
      <c r="A6839" s="0" t="s">
        <v>6881</v>
      </c>
      <c r="B6839" s="0" t="s">
        <v>34</v>
      </c>
      <c r="C6839" s="0" t="s">
        <v>35</v>
      </c>
      <c r="D6839" s="9" t="n">
        <v>44000</v>
      </c>
      <c r="E6839" s="9" t="n">
        <v>44061</v>
      </c>
      <c r="F6839" s="9" t="n">
        <v>44066</v>
      </c>
      <c r="G6839" s="9" t="n">
        <v>44067</v>
      </c>
      <c r="H6839" s="10" t="s">
        <v>36</v>
      </c>
      <c r="I6839" s="0" t="n">
        <v>10</v>
      </c>
      <c r="J6839" s="0" t="n">
        <v>28</v>
      </c>
      <c r="K6839" s="0" t="n">
        <v>238</v>
      </c>
      <c r="L6839" s="0" t="n">
        <v>4</v>
      </c>
      <c r="M6839" s="0" t="n">
        <v>3</v>
      </c>
      <c r="N6839" s="11" t="n">
        <v>0.05</v>
      </c>
      <c r="O6839" s="12" t="n">
        <v>1911.91</v>
      </c>
      <c r="P6839" s="12" t="n">
        <v>3296.4</v>
      </c>
      <c r="Q6839" s="12" t="n">
        <f aca="false">M6839*P6839*(1-N6839)</f>
        <v>9394.74</v>
      </c>
      <c r="R6839" s="12" t="n">
        <f aca="false">M6839*O6839</f>
        <v>5735.73</v>
      </c>
      <c r="S6839" s="12" t="n">
        <f aca="false">Q6839-R6839</f>
        <v>3659.01</v>
      </c>
      <c r="T6839" s="11" t="n">
        <f aca="false">IFERROR(S6839/Q6839,0)</f>
        <v>0.389474322865774</v>
      </c>
      <c r="U6839" s="13" t="n">
        <f aca="false">F6839-E6839</f>
        <v>5</v>
      </c>
      <c r="V6839" s="13" t="n">
        <f aca="false">G6839-F6839</f>
        <v>1</v>
      </c>
      <c r="W6839" s="13" t="n">
        <f aca="false">G6839-E6839</f>
        <v>6</v>
      </c>
      <c r="X6839" s="10" t="n">
        <f aca="false">YEAR(E6839)</f>
        <v>2020</v>
      </c>
      <c r="Y6839" s="0" t="str">
        <f aca="false">TEXT(E6839,"yyyy-mm")</f>
        <v>2020-08</v>
      </c>
      <c r="Z6839" s="0" t="str">
        <f aca="false">"Q"&amp;ROUNDUP(MONTH(E6839)/3,0)&amp;"-"&amp;YEAR(E6839)</f>
        <v>Q3-2020</v>
      </c>
    </row>
    <row r="6840" customFormat="false" ht="14.25" hidden="false" customHeight="false" outlineLevel="0" collapsed="false">
      <c r="A6840" s="0" t="s">
        <v>6882</v>
      </c>
      <c r="B6840" s="0" t="s">
        <v>41</v>
      </c>
      <c r="C6840" s="0" t="s">
        <v>79</v>
      </c>
      <c r="D6840" s="9" t="n">
        <v>43900</v>
      </c>
      <c r="E6840" s="9" t="n">
        <v>44061</v>
      </c>
      <c r="F6840" s="9" t="n">
        <v>44074</v>
      </c>
      <c r="G6840" s="9" t="n">
        <v>44084</v>
      </c>
      <c r="H6840" s="10" t="s">
        <v>36</v>
      </c>
      <c r="I6840" s="0" t="n">
        <v>21</v>
      </c>
      <c r="J6840" s="0" t="n">
        <v>6</v>
      </c>
      <c r="K6840" s="0" t="n">
        <v>64</v>
      </c>
      <c r="L6840" s="0" t="n">
        <v>8</v>
      </c>
      <c r="M6840" s="0" t="n">
        <v>7</v>
      </c>
      <c r="N6840" s="11" t="n">
        <v>0.1</v>
      </c>
      <c r="O6840" s="12" t="n">
        <v>3623.36</v>
      </c>
      <c r="P6840" s="12" t="n">
        <v>5661.5</v>
      </c>
      <c r="Q6840" s="12" t="n">
        <f aca="false">M6840*P6840*(1-N6840)</f>
        <v>35667.45</v>
      </c>
      <c r="R6840" s="12" t="n">
        <f aca="false">M6840*O6840</f>
        <v>25363.52</v>
      </c>
      <c r="S6840" s="12" t="n">
        <f aca="false">Q6840-R6840</f>
        <v>10303.93</v>
      </c>
      <c r="T6840" s="11" t="n">
        <f aca="false">IFERROR(S6840/Q6840,0)</f>
        <v>0.288888888888889</v>
      </c>
      <c r="U6840" s="13" t="n">
        <f aca="false">F6840-E6840</f>
        <v>13</v>
      </c>
      <c r="V6840" s="13" t="n">
        <f aca="false">G6840-F6840</f>
        <v>10</v>
      </c>
      <c r="W6840" s="13" t="n">
        <f aca="false">G6840-E6840</f>
        <v>23</v>
      </c>
      <c r="X6840" s="10" t="n">
        <f aca="false">YEAR(E6840)</f>
        <v>2020</v>
      </c>
      <c r="Y6840" s="0" t="str">
        <f aca="false">TEXT(E6840,"yyyy-mm")</f>
        <v>2020-08</v>
      </c>
      <c r="Z6840" s="0" t="str">
        <f aca="false">"Q"&amp;ROUNDUP(MONTH(E6840)/3,0)&amp;"-"&amp;YEAR(E6840)</f>
        <v>Q3-2020</v>
      </c>
    </row>
    <row r="6841" customFormat="false" ht="14.25" hidden="false" customHeight="false" outlineLevel="0" collapsed="false">
      <c r="A6841" s="0" t="s">
        <v>6883</v>
      </c>
      <c r="B6841" s="0" t="s">
        <v>38</v>
      </c>
      <c r="C6841" s="0" t="s">
        <v>58</v>
      </c>
      <c r="D6841" s="9" t="n">
        <v>44000</v>
      </c>
      <c r="E6841" s="9" t="n">
        <v>44061</v>
      </c>
      <c r="F6841" s="9" t="n">
        <v>44079</v>
      </c>
      <c r="G6841" s="9" t="n">
        <v>44087</v>
      </c>
      <c r="H6841" s="10" t="s">
        <v>36</v>
      </c>
      <c r="I6841" s="0" t="n">
        <v>16</v>
      </c>
      <c r="J6841" s="0" t="n">
        <v>37</v>
      </c>
      <c r="K6841" s="0" t="n">
        <v>350</v>
      </c>
      <c r="L6841" s="0" t="n">
        <v>7</v>
      </c>
      <c r="M6841" s="0" t="n">
        <v>1</v>
      </c>
      <c r="N6841" s="11" t="n">
        <v>0.3</v>
      </c>
      <c r="O6841" s="12" t="n">
        <v>549.94</v>
      </c>
      <c r="P6841" s="12" t="n">
        <v>964.8</v>
      </c>
      <c r="Q6841" s="12" t="n">
        <f aca="false">M6841*P6841*(1-N6841)</f>
        <v>675.36</v>
      </c>
      <c r="R6841" s="12" t="n">
        <f aca="false">M6841*O6841</f>
        <v>549.94</v>
      </c>
      <c r="S6841" s="12" t="n">
        <f aca="false">Q6841-R6841</f>
        <v>125.42</v>
      </c>
      <c r="T6841" s="11" t="n">
        <f aca="false">IFERROR(S6841/Q6841,0)</f>
        <v>0.185708362947169</v>
      </c>
      <c r="U6841" s="13" t="n">
        <f aca="false">F6841-E6841</f>
        <v>18</v>
      </c>
      <c r="V6841" s="13" t="n">
        <f aca="false">G6841-F6841</f>
        <v>8</v>
      </c>
      <c r="W6841" s="13" t="n">
        <f aca="false">G6841-E6841</f>
        <v>26</v>
      </c>
      <c r="X6841" s="10" t="n">
        <f aca="false">YEAR(E6841)</f>
        <v>2020</v>
      </c>
      <c r="Y6841" s="0" t="str">
        <f aca="false">TEXT(E6841,"yyyy-mm")</f>
        <v>2020-08</v>
      </c>
      <c r="Z6841" s="0" t="str">
        <f aca="false">"Q"&amp;ROUNDUP(MONTH(E6841)/3,0)&amp;"-"&amp;YEAR(E6841)</f>
        <v>Q3-2020</v>
      </c>
    </row>
    <row r="6842" customFormat="false" ht="14.25" hidden="false" customHeight="false" outlineLevel="0" collapsed="false">
      <c r="A6842" s="0" t="s">
        <v>6884</v>
      </c>
      <c r="B6842" s="0" t="s">
        <v>34</v>
      </c>
      <c r="C6842" s="0" t="s">
        <v>79</v>
      </c>
      <c r="D6842" s="9" t="n">
        <v>43900</v>
      </c>
      <c r="E6842" s="9" t="n">
        <v>44062</v>
      </c>
      <c r="F6842" s="9" t="n">
        <v>44071</v>
      </c>
      <c r="G6842" s="9" t="n">
        <v>44074</v>
      </c>
      <c r="H6842" s="10" t="s">
        <v>36</v>
      </c>
      <c r="I6842" s="0" t="n">
        <v>11</v>
      </c>
      <c r="J6842" s="0" t="n">
        <v>7</v>
      </c>
      <c r="K6842" s="0" t="n">
        <v>83</v>
      </c>
      <c r="L6842" s="0" t="n">
        <v>21</v>
      </c>
      <c r="M6842" s="0" t="n">
        <v>8</v>
      </c>
      <c r="N6842" s="11" t="n">
        <v>0.075</v>
      </c>
      <c r="O6842" s="12" t="n">
        <v>1079.57</v>
      </c>
      <c r="P6842" s="12" t="n">
        <v>2633.1</v>
      </c>
      <c r="Q6842" s="12" t="n">
        <f aca="false">M6842*P6842*(1-N6842)</f>
        <v>19484.94</v>
      </c>
      <c r="R6842" s="12" t="n">
        <f aca="false">M6842*O6842</f>
        <v>8636.56</v>
      </c>
      <c r="S6842" s="12" t="n">
        <f aca="false">Q6842-R6842</f>
        <v>10848.38</v>
      </c>
      <c r="T6842" s="11" t="n">
        <f aca="false">IFERROR(S6842/Q6842,0)</f>
        <v>0.556757167330256</v>
      </c>
      <c r="U6842" s="13" t="n">
        <f aca="false">F6842-E6842</f>
        <v>9</v>
      </c>
      <c r="V6842" s="13" t="n">
        <f aca="false">G6842-F6842</f>
        <v>3</v>
      </c>
      <c r="W6842" s="13" t="n">
        <f aca="false">G6842-E6842</f>
        <v>12</v>
      </c>
      <c r="X6842" s="10" t="n">
        <f aca="false">YEAR(E6842)</f>
        <v>2020</v>
      </c>
      <c r="Y6842" s="0" t="str">
        <f aca="false">TEXT(E6842,"yyyy-mm")</f>
        <v>2020-08</v>
      </c>
      <c r="Z6842" s="0" t="str">
        <f aca="false">"Q"&amp;ROUNDUP(MONTH(E6842)/3,0)&amp;"-"&amp;YEAR(E6842)</f>
        <v>Q3-2020</v>
      </c>
    </row>
    <row r="6843" customFormat="false" ht="14.25" hidden="false" customHeight="false" outlineLevel="0" collapsed="false">
      <c r="A6843" s="0" t="s">
        <v>6885</v>
      </c>
      <c r="B6843" s="0" t="s">
        <v>38</v>
      </c>
      <c r="C6843" s="0" t="s">
        <v>39</v>
      </c>
      <c r="D6843" s="9" t="n">
        <v>44000</v>
      </c>
      <c r="E6843" s="9" t="n">
        <v>44062</v>
      </c>
      <c r="F6843" s="9" t="n">
        <v>44090</v>
      </c>
      <c r="G6843" s="9" t="n">
        <v>44093</v>
      </c>
      <c r="H6843" s="10" t="s">
        <v>36</v>
      </c>
      <c r="I6843" s="0" t="n">
        <v>17</v>
      </c>
      <c r="J6843" s="0" t="n">
        <v>34</v>
      </c>
      <c r="K6843" s="0" t="n">
        <v>189</v>
      </c>
      <c r="L6843" s="0" t="n">
        <v>3</v>
      </c>
      <c r="M6843" s="0" t="n">
        <v>8</v>
      </c>
      <c r="N6843" s="11" t="n">
        <v>0.075</v>
      </c>
      <c r="O6843" s="12" t="n">
        <v>630.94</v>
      </c>
      <c r="P6843" s="12" t="n">
        <v>864.3</v>
      </c>
      <c r="Q6843" s="12" t="n">
        <f aca="false">M6843*P6843*(1-N6843)</f>
        <v>6395.82</v>
      </c>
      <c r="R6843" s="12" t="n">
        <f aca="false">M6843*O6843</f>
        <v>5047.52</v>
      </c>
      <c r="S6843" s="12" t="n">
        <f aca="false">Q6843-R6843</f>
        <v>1348.3</v>
      </c>
      <c r="T6843" s="11" t="n">
        <f aca="false">IFERROR(S6843/Q6843,0)</f>
        <v>0.210809559993871</v>
      </c>
      <c r="U6843" s="13" t="n">
        <f aca="false">F6843-E6843</f>
        <v>28</v>
      </c>
      <c r="V6843" s="13" t="n">
        <f aca="false">G6843-F6843</f>
        <v>3</v>
      </c>
      <c r="W6843" s="13" t="n">
        <f aca="false">G6843-E6843</f>
        <v>31</v>
      </c>
      <c r="X6843" s="10" t="n">
        <f aca="false">YEAR(E6843)</f>
        <v>2020</v>
      </c>
      <c r="Y6843" s="0" t="str">
        <f aca="false">TEXT(E6843,"yyyy-mm")</f>
        <v>2020-08</v>
      </c>
      <c r="Z6843" s="0" t="str">
        <f aca="false">"Q"&amp;ROUNDUP(MONTH(E6843)/3,0)&amp;"-"&amp;YEAR(E6843)</f>
        <v>Q3-2020</v>
      </c>
    </row>
    <row r="6844" customFormat="false" ht="14.25" hidden="false" customHeight="false" outlineLevel="0" collapsed="false">
      <c r="A6844" s="0" t="s">
        <v>6886</v>
      </c>
      <c r="B6844" s="0" t="s">
        <v>43</v>
      </c>
      <c r="C6844" s="0" t="s">
        <v>39</v>
      </c>
      <c r="D6844" s="9" t="n">
        <v>44000</v>
      </c>
      <c r="E6844" s="9" t="n">
        <v>44062</v>
      </c>
      <c r="F6844" s="9" t="n">
        <v>44070</v>
      </c>
      <c r="G6844" s="9" t="n">
        <v>44077</v>
      </c>
      <c r="H6844" s="10" t="s">
        <v>36</v>
      </c>
      <c r="I6844" s="0" t="n">
        <v>28</v>
      </c>
      <c r="J6844" s="0" t="n">
        <v>31</v>
      </c>
      <c r="K6844" s="0" t="n">
        <v>192</v>
      </c>
      <c r="L6844" s="0" t="n">
        <v>5</v>
      </c>
      <c r="M6844" s="0" t="n">
        <v>4</v>
      </c>
      <c r="N6844" s="11" t="n">
        <v>0.05</v>
      </c>
      <c r="O6844" s="12" t="n">
        <v>1095.85</v>
      </c>
      <c r="P6844" s="12" t="n">
        <v>2331.6</v>
      </c>
      <c r="Q6844" s="12" t="n">
        <f aca="false">M6844*P6844*(1-N6844)</f>
        <v>8860.08</v>
      </c>
      <c r="R6844" s="12" t="n">
        <f aca="false">M6844*O6844</f>
        <v>4383.4</v>
      </c>
      <c r="S6844" s="12" t="n">
        <f aca="false">Q6844-R6844</f>
        <v>4476.68</v>
      </c>
      <c r="T6844" s="11" t="n">
        <f aca="false">IFERROR(S6844/Q6844,0)</f>
        <v>0.505264060821121</v>
      </c>
      <c r="U6844" s="13" t="n">
        <f aca="false">F6844-E6844</f>
        <v>8</v>
      </c>
      <c r="V6844" s="13" t="n">
        <f aca="false">G6844-F6844</f>
        <v>7</v>
      </c>
      <c r="W6844" s="13" t="n">
        <f aca="false">G6844-E6844</f>
        <v>15</v>
      </c>
      <c r="X6844" s="10" t="n">
        <f aca="false">YEAR(E6844)</f>
        <v>2020</v>
      </c>
      <c r="Y6844" s="0" t="str">
        <f aca="false">TEXT(E6844,"yyyy-mm")</f>
        <v>2020-08</v>
      </c>
      <c r="Z6844" s="0" t="str">
        <f aca="false">"Q"&amp;ROUNDUP(MONTH(E6844)/3,0)&amp;"-"&amp;YEAR(E6844)</f>
        <v>Q3-2020</v>
      </c>
    </row>
    <row r="6845" customFormat="false" ht="14.25" hidden="false" customHeight="false" outlineLevel="0" collapsed="false">
      <c r="A6845" s="0" t="s">
        <v>6887</v>
      </c>
      <c r="B6845" s="0" t="s">
        <v>34</v>
      </c>
      <c r="C6845" s="0" t="s">
        <v>39</v>
      </c>
      <c r="D6845" s="9" t="n">
        <v>43900</v>
      </c>
      <c r="E6845" s="9" t="n">
        <v>44062</v>
      </c>
      <c r="F6845" s="9" t="n">
        <v>44067</v>
      </c>
      <c r="G6845" s="9" t="n">
        <v>44069</v>
      </c>
      <c r="H6845" s="10" t="s">
        <v>36</v>
      </c>
      <c r="I6845" s="0" t="n">
        <v>1</v>
      </c>
      <c r="J6845" s="0" t="n">
        <v>47</v>
      </c>
      <c r="K6845" s="0" t="n">
        <v>121</v>
      </c>
      <c r="L6845" s="0" t="n">
        <v>46</v>
      </c>
      <c r="M6845" s="0" t="n">
        <v>4</v>
      </c>
      <c r="N6845" s="11" t="n">
        <v>0.075</v>
      </c>
      <c r="O6845" s="12" t="n">
        <v>709.13</v>
      </c>
      <c r="P6845" s="12" t="n">
        <v>844.2</v>
      </c>
      <c r="Q6845" s="12" t="n">
        <f aca="false">M6845*P6845*(1-N6845)</f>
        <v>3123.54</v>
      </c>
      <c r="R6845" s="12" t="n">
        <f aca="false">M6845*O6845</f>
        <v>2836.52</v>
      </c>
      <c r="S6845" s="12" t="n">
        <f aca="false">Q6845-R6845</f>
        <v>287.02</v>
      </c>
      <c r="T6845" s="11" t="n">
        <f aca="false">IFERROR(S6845/Q6845,0)</f>
        <v>0.091889330695301</v>
      </c>
      <c r="U6845" s="13" t="n">
        <f aca="false">F6845-E6845</f>
        <v>5</v>
      </c>
      <c r="V6845" s="13" t="n">
        <f aca="false">G6845-F6845</f>
        <v>2</v>
      </c>
      <c r="W6845" s="13" t="n">
        <f aca="false">G6845-E6845</f>
        <v>7</v>
      </c>
      <c r="X6845" s="10" t="n">
        <f aca="false">YEAR(E6845)</f>
        <v>2020</v>
      </c>
      <c r="Y6845" s="0" t="str">
        <f aca="false">TEXT(E6845,"yyyy-mm")</f>
        <v>2020-08</v>
      </c>
      <c r="Z6845" s="0" t="str">
        <f aca="false">"Q"&amp;ROUNDUP(MONTH(E6845)/3,0)&amp;"-"&amp;YEAR(E6845)</f>
        <v>Q3-2020</v>
      </c>
    </row>
    <row r="6846" customFormat="false" ht="14.25" hidden="false" customHeight="false" outlineLevel="0" collapsed="false">
      <c r="A6846" s="0" t="s">
        <v>6888</v>
      </c>
      <c r="B6846" s="0" t="s">
        <v>38</v>
      </c>
      <c r="C6846" s="0" t="s">
        <v>48</v>
      </c>
      <c r="D6846" s="9" t="n">
        <v>44000</v>
      </c>
      <c r="E6846" s="9" t="n">
        <v>44062</v>
      </c>
      <c r="F6846" s="9" t="n">
        <v>44082</v>
      </c>
      <c r="G6846" s="9" t="n">
        <v>44089</v>
      </c>
      <c r="H6846" s="10" t="s">
        <v>36</v>
      </c>
      <c r="I6846" s="0" t="n">
        <v>18</v>
      </c>
      <c r="J6846" s="0" t="n">
        <v>35</v>
      </c>
      <c r="K6846" s="0" t="n">
        <v>34</v>
      </c>
      <c r="L6846" s="0" t="n">
        <v>8</v>
      </c>
      <c r="M6846" s="0" t="n">
        <v>8</v>
      </c>
      <c r="N6846" s="11" t="n">
        <v>0.05</v>
      </c>
      <c r="O6846" s="12" t="n">
        <v>1677.14</v>
      </c>
      <c r="P6846" s="12" t="n">
        <v>3993.2</v>
      </c>
      <c r="Q6846" s="12" t="n">
        <f aca="false">M6846*P6846*(1-N6846)</f>
        <v>30348.32</v>
      </c>
      <c r="R6846" s="12" t="n">
        <f aca="false">M6846*O6846</f>
        <v>13417.12</v>
      </c>
      <c r="S6846" s="12" t="n">
        <f aca="false">Q6846-R6846</f>
        <v>16931.2</v>
      </c>
      <c r="T6846" s="11" t="n">
        <f aca="false">IFERROR(S6846/Q6846,0)</f>
        <v>0.557895791266205</v>
      </c>
      <c r="U6846" s="13" t="n">
        <f aca="false">F6846-E6846</f>
        <v>20</v>
      </c>
      <c r="V6846" s="13" t="n">
        <f aca="false">G6846-F6846</f>
        <v>7</v>
      </c>
      <c r="W6846" s="13" t="n">
        <f aca="false">G6846-E6846</f>
        <v>27</v>
      </c>
      <c r="X6846" s="10" t="n">
        <f aca="false">YEAR(E6846)</f>
        <v>2020</v>
      </c>
      <c r="Y6846" s="0" t="str">
        <f aca="false">TEXT(E6846,"yyyy-mm")</f>
        <v>2020-08</v>
      </c>
      <c r="Z6846" s="0" t="str">
        <f aca="false">"Q"&amp;ROUNDUP(MONTH(E6846)/3,0)&amp;"-"&amp;YEAR(E6846)</f>
        <v>Q3-2020</v>
      </c>
    </row>
    <row r="6847" customFormat="false" ht="14.25" hidden="false" customHeight="false" outlineLevel="0" collapsed="false">
      <c r="A6847" s="0" t="s">
        <v>6889</v>
      </c>
      <c r="B6847" s="0" t="s">
        <v>34</v>
      </c>
      <c r="C6847" s="0" t="s">
        <v>79</v>
      </c>
      <c r="D6847" s="9" t="n">
        <v>44000</v>
      </c>
      <c r="E6847" s="9" t="n">
        <v>44063</v>
      </c>
      <c r="F6847" s="9" t="n">
        <v>44088</v>
      </c>
      <c r="G6847" s="9" t="n">
        <v>44098</v>
      </c>
      <c r="H6847" s="10" t="s">
        <v>36</v>
      </c>
      <c r="I6847" s="0" t="n">
        <v>10</v>
      </c>
      <c r="J6847" s="0" t="n">
        <v>35</v>
      </c>
      <c r="K6847" s="0" t="n">
        <v>71</v>
      </c>
      <c r="L6847" s="0" t="n">
        <v>19</v>
      </c>
      <c r="M6847" s="0" t="n">
        <v>8</v>
      </c>
      <c r="N6847" s="11" t="n">
        <v>0.1</v>
      </c>
      <c r="O6847" s="12" t="n">
        <v>176.88</v>
      </c>
      <c r="P6847" s="12" t="n">
        <v>268</v>
      </c>
      <c r="Q6847" s="12" t="n">
        <f aca="false">M6847*P6847*(1-N6847)</f>
        <v>1929.6</v>
      </c>
      <c r="R6847" s="12" t="n">
        <f aca="false">M6847*O6847</f>
        <v>1415.04</v>
      </c>
      <c r="S6847" s="12" t="n">
        <f aca="false">Q6847-R6847</f>
        <v>514.56</v>
      </c>
      <c r="T6847" s="11" t="n">
        <f aca="false">IFERROR(S6847/Q6847,0)</f>
        <v>0.266666666666667</v>
      </c>
      <c r="U6847" s="13" t="n">
        <f aca="false">F6847-E6847</f>
        <v>25</v>
      </c>
      <c r="V6847" s="13" t="n">
        <f aca="false">G6847-F6847</f>
        <v>10</v>
      </c>
      <c r="W6847" s="13" t="n">
        <f aca="false">G6847-E6847</f>
        <v>35</v>
      </c>
      <c r="X6847" s="10" t="n">
        <f aca="false">YEAR(E6847)</f>
        <v>2020</v>
      </c>
      <c r="Y6847" s="0" t="str">
        <f aca="false">TEXT(E6847,"yyyy-mm")</f>
        <v>2020-08</v>
      </c>
      <c r="Z6847" s="0" t="str">
        <f aca="false">"Q"&amp;ROUNDUP(MONTH(E6847)/3,0)&amp;"-"&amp;YEAR(E6847)</f>
        <v>Q3-2020</v>
      </c>
    </row>
    <row r="6848" customFormat="false" ht="14.25" hidden="false" customHeight="false" outlineLevel="0" collapsed="false">
      <c r="A6848" s="0" t="s">
        <v>6890</v>
      </c>
      <c r="B6848" s="0" t="s">
        <v>38</v>
      </c>
      <c r="C6848" s="0" t="s">
        <v>58</v>
      </c>
      <c r="D6848" s="9" t="n">
        <v>43900</v>
      </c>
      <c r="E6848" s="9" t="n">
        <v>44063</v>
      </c>
      <c r="F6848" s="9" t="n">
        <v>44069</v>
      </c>
      <c r="G6848" s="9" t="n">
        <v>44070</v>
      </c>
      <c r="H6848" s="10" t="s">
        <v>36</v>
      </c>
      <c r="I6848" s="0" t="n">
        <v>19</v>
      </c>
      <c r="J6848" s="0" t="n">
        <v>28</v>
      </c>
      <c r="K6848" s="0" t="n">
        <v>334</v>
      </c>
      <c r="L6848" s="0" t="n">
        <v>36</v>
      </c>
      <c r="M6848" s="0" t="n">
        <v>1</v>
      </c>
      <c r="N6848" s="11" t="n">
        <v>0.075</v>
      </c>
      <c r="O6848" s="12" t="n">
        <v>2846.7</v>
      </c>
      <c r="P6848" s="12" t="n">
        <v>6056.8</v>
      </c>
      <c r="Q6848" s="12" t="n">
        <f aca="false">M6848*P6848*(1-N6848)</f>
        <v>5602.54</v>
      </c>
      <c r="R6848" s="12" t="n">
        <f aca="false">M6848*O6848</f>
        <v>2846.7</v>
      </c>
      <c r="S6848" s="12" t="n">
        <f aca="false">Q6848-R6848</f>
        <v>2755.84</v>
      </c>
      <c r="T6848" s="11" t="n">
        <f aca="false">IFERROR(S6848/Q6848,0)</f>
        <v>0.49189117793001</v>
      </c>
      <c r="U6848" s="13" t="n">
        <f aca="false">F6848-E6848</f>
        <v>6</v>
      </c>
      <c r="V6848" s="13" t="n">
        <f aca="false">G6848-F6848</f>
        <v>1</v>
      </c>
      <c r="W6848" s="13" t="n">
        <f aca="false">G6848-E6848</f>
        <v>7</v>
      </c>
      <c r="X6848" s="10" t="n">
        <f aca="false">YEAR(E6848)</f>
        <v>2020</v>
      </c>
      <c r="Y6848" s="0" t="str">
        <f aca="false">TEXT(E6848,"yyyy-mm")</f>
        <v>2020-08</v>
      </c>
      <c r="Z6848" s="0" t="str">
        <f aca="false">"Q"&amp;ROUNDUP(MONTH(E6848)/3,0)&amp;"-"&amp;YEAR(E6848)</f>
        <v>Q3-2020</v>
      </c>
    </row>
    <row r="6849" customFormat="false" ht="14.25" hidden="false" customHeight="false" outlineLevel="0" collapsed="false">
      <c r="A6849" s="0" t="s">
        <v>6891</v>
      </c>
      <c r="B6849" s="0" t="s">
        <v>38</v>
      </c>
      <c r="C6849" s="0" t="s">
        <v>48</v>
      </c>
      <c r="D6849" s="9" t="n">
        <v>44000</v>
      </c>
      <c r="E6849" s="9" t="n">
        <v>44063</v>
      </c>
      <c r="F6849" s="9" t="n">
        <v>44068</v>
      </c>
      <c r="G6849" s="9" t="n">
        <v>44078</v>
      </c>
      <c r="H6849" s="10" t="s">
        <v>36</v>
      </c>
      <c r="I6849" s="0" t="n">
        <v>18</v>
      </c>
      <c r="J6849" s="0" t="n">
        <v>21</v>
      </c>
      <c r="K6849" s="0" t="n">
        <v>44</v>
      </c>
      <c r="L6849" s="0" t="n">
        <v>7</v>
      </c>
      <c r="M6849" s="0" t="n">
        <v>2</v>
      </c>
      <c r="N6849" s="11" t="n">
        <v>0.05</v>
      </c>
      <c r="O6849" s="12" t="n">
        <v>1262.95</v>
      </c>
      <c r="P6849" s="12" t="n">
        <v>1943</v>
      </c>
      <c r="Q6849" s="12" t="n">
        <f aca="false">M6849*P6849*(1-N6849)</f>
        <v>3691.7</v>
      </c>
      <c r="R6849" s="12" t="n">
        <f aca="false">M6849*O6849</f>
        <v>2525.9</v>
      </c>
      <c r="S6849" s="12" t="n">
        <f aca="false">Q6849-R6849</f>
        <v>1165.8</v>
      </c>
      <c r="T6849" s="11" t="n">
        <f aca="false">IFERROR(S6849/Q6849,0)</f>
        <v>0.31578947368421</v>
      </c>
      <c r="U6849" s="13" t="n">
        <f aca="false">F6849-E6849</f>
        <v>5</v>
      </c>
      <c r="V6849" s="13" t="n">
        <f aca="false">G6849-F6849</f>
        <v>10</v>
      </c>
      <c r="W6849" s="13" t="n">
        <f aca="false">G6849-E6849</f>
        <v>15</v>
      </c>
      <c r="X6849" s="10" t="n">
        <f aca="false">YEAR(E6849)</f>
        <v>2020</v>
      </c>
      <c r="Y6849" s="0" t="str">
        <f aca="false">TEXT(E6849,"yyyy-mm")</f>
        <v>2020-08</v>
      </c>
      <c r="Z6849" s="0" t="str">
        <f aca="false">"Q"&amp;ROUNDUP(MONTH(E6849)/3,0)&amp;"-"&amp;YEAR(E6849)</f>
        <v>Q3-2020</v>
      </c>
    </row>
    <row r="6850" customFormat="false" ht="14.25" hidden="false" customHeight="false" outlineLevel="0" collapsed="false">
      <c r="A6850" s="0" t="s">
        <v>6892</v>
      </c>
      <c r="B6850" s="0" t="s">
        <v>34</v>
      </c>
      <c r="C6850" s="0" t="s">
        <v>48</v>
      </c>
      <c r="D6850" s="9" t="n">
        <v>43900</v>
      </c>
      <c r="E6850" s="9" t="n">
        <v>44063</v>
      </c>
      <c r="F6850" s="9" t="n">
        <v>44067</v>
      </c>
      <c r="G6850" s="9" t="n">
        <v>44073</v>
      </c>
      <c r="H6850" s="10" t="s">
        <v>36</v>
      </c>
      <c r="I6850" s="0" t="n">
        <v>11</v>
      </c>
      <c r="J6850" s="0" t="n">
        <v>36</v>
      </c>
      <c r="K6850" s="0" t="n">
        <v>41</v>
      </c>
      <c r="L6850" s="0" t="n">
        <v>26</v>
      </c>
      <c r="M6850" s="0" t="n">
        <v>1</v>
      </c>
      <c r="N6850" s="11" t="n">
        <v>0.15</v>
      </c>
      <c r="O6850" s="12" t="n">
        <v>954.08</v>
      </c>
      <c r="P6850" s="12" t="n">
        <v>1192.6</v>
      </c>
      <c r="Q6850" s="12" t="n">
        <f aca="false">M6850*P6850*(1-N6850)</f>
        <v>1013.71</v>
      </c>
      <c r="R6850" s="12" t="n">
        <f aca="false">M6850*O6850</f>
        <v>954.08</v>
      </c>
      <c r="S6850" s="12" t="n">
        <f aca="false">Q6850-R6850</f>
        <v>59.6299999999999</v>
      </c>
      <c r="T6850" s="11" t="n">
        <f aca="false">IFERROR(S6850/Q6850,0)</f>
        <v>0.0588235294117646</v>
      </c>
      <c r="U6850" s="13" t="n">
        <f aca="false">F6850-E6850</f>
        <v>4</v>
      </c>
      <c r="V6850" s="13" t="n">
        <f aca="false">G6850-F6850</f>
        <v>6</v>
      </c>
      <c r="W6850" s="13" t="n">
        <f aca="false">G6850-E6850</f>
        <v>10</v>
      </c>
      <c r="X6850" s="10" t="n">
        <f aca="false">YEAR(E6850)</f>
        <v>2020</v>
      </c>
      <c r="Y6850" s="0" t="str">
        <f aca="false">TEXT(E6850,"yyyy-mm")</f>
        <v>2020-08</v>
      </c>
      <c r="Z6850" s="0" t="str">
        <f aca="false">"Q"&amp;ROUNDUP(MONTH(E6850)/3,0)&amp;"-"&amp;YEAR(E6850)</f>
        <v>Q3-2020</v>
      </c>
    </row>
    <row r="6851" customFormat="false" ht="14.25" hidden="false" customHeight="false" outlineLevel="0" collapsed="false">
      <c r="A6851" s="0" t="s">
        <v>6893</v>
      </c>
      <c r="B6851" s="0" t="s">
        <v>41</v>
      </c>
      <c r="C6851" s="0" t="s">
        <v>79</v>
      </c>
      <c r="D6851" s="9" t="n">
        <v>44000</v>
      </c>
      <c r="E6851" s="9" t="n">
        <v>44063</v>
      </c>
      <c r="F6851" s="9" t="n">
        <v>44068</v>
      </c>
      <c r="G6851" s="9" t="n">
        <v>44076</v>
      </c>
      <c r="H6851" s="10" t="s">
        <v>36</v>
      </c>
      <c r="I6851" s="0" t="n">
        <v>23</v>
      </c>
      <c r="J6851" s="0" t="n">
        <v>25</v>
      </c>
      <c r="K6851" s="0" t="n">
        <v>83</v>
      </c>
      <c r="L6851" s="0" t="n">
        <v>43</v>
      </c>
      <c r="M6851" s="0" t="n">
        <v>8</v>
      </c>
      <c r="N6851" s="11" t="n">
        <v>0.05</v>
      </c>
      <c r="O6851" s="12" t="n">
        <v>1879.08</v>
      </c>
      <c r="P6851" s="12" t="n">
        <v>2539.3</v>
      </c>
      <c r="Q6851" s="12" t="n">
        <f aca="false">M6851*P6851*(1-N6851)</f>
        <v>19298.68</v>
      </c>
      <c r="R6851" s="12" t="n">
        <f aca="false">M6851*O6851</f>
        <v>15032.64</v>
      </c>
      <c r="S6851" s="12" t="n">
        <f aca="false">Q6851-R6851</f>
        <v>4266.04</v>
      </c>
      <c r="T6851" s="11" t="n">
        <f aca="false">IFERROR(S6851/Q6851,0)</f>
        <v>0.221053460651195</v>
      </c>
      <c r="U6851" s="13" t="n">
        <f aca="false">F6851-E6851</f>
        <v>5</v>
      </c>
      <c r="V6851" s="13" t="n">
        <f aca="false">G6851-F6851</f>
        <v>8</v>
      </c>
      <c r="W6851" s="13" t="n">
        <f aca="false">G6851-E6851</f>
        <v>13</v>
      </c>
      <c r="X6851" s="10" t="n">
        <f aca="false">YEAR(E6851)</f>
        <v>2020</v>
      </c>
      <c r="Y6851" s="0" t="str">
        <f aca="false">TEXT(E6851,"yyyy-mm")</f>
        <v>2020-08</v>
      </c>
      <c r="Z6851" s="0" t="str">
        <f aca="false">"Q"&amp;ROUNDUP(MONTH(E6851)/3,0)&amp;"-"&amp;YEAR(E6851)</f>
        <v>Q3-2020</v>
      </c>
    </row>
    <row r="6852" customFormat="false" ht="14.25" hidden="false" customHeight="false" outlineLevel="0" collapsed="false">
      <c r="A6852" s="0" t="s">
        <v>6894</v>
      </c>
      <c r="B6852" s="0" t="s">
        <v>34</v>
      </c>
      <c r="C6852" s="0" t="s">
        <v>46</v>
      </c>
      <c r="D6852" s="9" t="n">
        <v>44000</v>
      </c>
      <c r="E6852" s="9" t="n">
        <v>44063</v>
      </c>
      <c r="F6852" s="9" t="n">
        <v>44077</v>
      </c>
      <c r="G6852" s="9" t="n">
        <v>44083</v>
      </c>
      <c r="H6852" s="10" t="s">
        <v>36</v>
      </c>
      <c r="I6852" s="0" t="n">
        <v>7</v>
      </c>
      <c r="J6852" s="0" t="n">
        <v>45</v>
      </c>
      <c r="K6852" s="0" t="n">
        <v>295</v>
      </c>
      <c r="L6852" s="0" t="n">
        <v>30</v>
      </c>
      <c r="M6852" s="0" t="n">
        <v>5</v>
      </c>
      <c r="N6852" s="11" t="n">
        <v>0.075</v>
      </c>
      <c r="O6852" s="12" t="n">
        <v>712.88</v>
      </c>
      <c r="P6852" s="12" t="n">
        <v>1782.2</v>
      </c>
      <c r="Q6852" s="12" t="n">
        <f aca="false">M6852*P6852*(1-N6852)</f>
        <v>8242.675</v>
      </c>
      <c r="R6852" s="12" t="n">
        <f aca="false">M6852*O6852</f>
        <v>3564.4</v>
      </c>
      <c r="S6852" s="12" t="n">
        <f aca="false">Q6852-R6852</f>
        <v>4678.275</v>
      </c>
      <c r="T6852" s="11" t="n">
        <f aca="false">IFERROR(S6852/Q6852,0)</f>
        <v>0.567567567567568</v>
      </c>
      <c r="U6852" s="13" t="n">
        <f aca="false">F6852-E6852</f>
        <v>14</v>
      </c>
      <c r="V6852" s="13" t="n">
        <f aca="false">G6852-F6852</f>
        <v>6</v>
      </c>
      <c r="W6852" s="13" t="n">
        <f aca="false">G6852-E6852</f>
        <v>20</v>
      </c>
      <c r="X6852" s="10" t="n">
        <f aca="false">YEAR(E6852)</f>
        <v>2020</v>
      </c>
      <c r="Y6852" s="0" t="str">
        <f aca="false">TEXT(E6852,"yyyy-mm")</f>
        <v>2020-08</v>
      </c>
      <c r="Z6852" s="0" t="str">
        <f aca="false">"Q"&amp;ROUNDUP(MONTH(E6852)/3,0)&amp;"-"&amp;YEAR(E6852)</f>
        <v>Q3-2020</v>
      </c>
    </row>
    <row r="6853" customFormat="false" ht="14.25" hidden="false" customHeight="false" outlineLevel="0" collapsed="false">
      <c r="A6853" s="0" t="s">
        <v>6895</v>
      </c>
      <c r="B6853" s="0" t="s">
        <v>41</v>
      </c>
      <c r="C6853" s="0" t="s">
        <v>46</v>
      </c>
      <c r="D6853" s="9" t="n">
        <v>44000</v>
      </c>
      <c r="E6853" s="9" t="n">
        <v>44063</v>
      </c>
      <c r="F6853" s="9" t="n">
        <v>44085</v>
      </c>
      <c r="G6853" s="9" t="n">
        <v>44095</v>
      </c>
      <c r="H6853" s="10" t="s">
        <v>36</v>
      </c>
      <c r="I6853" s="0" t="n">
        <v>24</v>
      </c>
      <c r="J6853" s="0" t="n">
        <v>27</v>
      </c>
      <c r="K6853" s="0" t="n">
        <v>274</v>
      </c>
      <c r="L6853" s="0" t="n">
        <v>32</v>
      </c>
      <c r="M6853" s="0" t="n">
        <v>4</v>
      </c>
      <c r="N6853" s="11" t="n">
        <v>0.075</v>
      </c>
      <c r="O6853" s="12" t="n">
        <v>566.15</v>
      </c>
      <c r="P6853" s="12" t="n">
        <v>1132.3</v>
      </c>
      <c r="Q6853" s="12" t="n">
        <f aca="false">M6853*P6853*(1-N6853)</f>
        <v>4189.51</v>
      </c>
      <c r="R6853" s="12" t="n">
        <f aca="false">M6853*O6853</f>
        <v>2264.6</v>
      </c>
      <c r="S6853" s="12" t="n">
        <f aca="false">Q6853-R6853</f>
        <v>1924.91</v>
      </c>
      <c r="T6853" s="11" t="n">
        <f aca="false">IFERROR(S6853/Q6853,0)</f>
        <v>0.45945945945946</v>
      </c>
      <c r="U6853" s="13" t="n">
        <f aca="false">F6853-E6853</f>
        <v>22</v>
      </c>
      <c r="V6853" s="13" t="n">
        <f aca="false">G6853-F6853</f>
        <v>10</v>
      </c>
      <c r="W6853" s="13" t="n">
        <f aca="false">G6853-E6853</f>
        <v>32</v>
      </c>
      <c r="X6853" s="10" t="n">
        <f aca="false">YEAR(E6853)</f>
        <v>2020</v>
      </c>
      <c r="Y6853" s="0" t="str">
        <f aca="false">TEXT(E6853,"yyyy-mm")</f>
        <v>2020-08</v>
      </c>
      <c r="Z6853" s="0" t="str">
        <f aca="false">"Q"&amp;ROUNDUP(MONTH(E6853)/3,0)&amp;"-"&amp;YEAR(E6853)</f>
        <v>Q3-2020</v>
      </c>
    </row>
    <row r="6854" customFormat="false" ht="14.25" hidden="false" customHeight="false" outlineLevel="0" collapsed="false">
      <c r="A6854" s="0" t="s">
        <v>6896</v>
      </c>
      <c r="B6854" s="0" t="s">
        <v>43</v>
      </c>
      <c r="C6854" s="0" t="s">
        <v>35</v>
      </c>
      <c r="D6854" s="9" t="n">
        <v>43900</v>
      </c>
      <c r="E6854" s="9" t="n">
        <v>44063</v>
      </c>
      <c r="F6854" s="9" t="n">
        <v>44074</v>
      </c>
      <c r="G6854" s="9" t="n">
        <v>44084</v>
      </c>
      <c r="H6854" s="10" t="s">
        <v>36</v>
      </c>
      <c r="I6854" s="0" t="n">
        <v>27</v>
      </c>
      <c r="J6854" s="0" t="n">
        <v>11</v>
      </c>
      <c r="K6854" s="0" t="n">
        <v>211</v>
      </c>
      <c r="L6854" s="0" t="n">
        <v>36</v>
      </c>
      <c r="M6854" s="0" t="n">
        <v>3</v>
      </c>
      <c r="N6854" s="11" t="n">
        <v>0.05</v>
      </c>
      <c r="O6854" s="12" t="n">
        <v>592.95</v>
      </c>
      <c r="P6854" s="12" t="n">
        <v>1005</v>
      </c>
      <c r="Q6854" s="12" t="n">
        <f aca="false">M6854*P6854*(1-N6854)</f>
        <v>2864.25</v>
      </c>
      <c r="R6854" s="12" t="n">
        <f aca="false">M6854*O6854</f>
        <v>1778.85</v>
      </c>
      <c r="S6854" s="12" t="n">
        <f aca="false">Q6854-R6854</f>
        <v>1085.4</v>
      </c>
      <c r="T6854" s="11" t="n">
        <f aca="false">IFERROR(S6854/Q6854,0)</f>
        <v>0.378947368421053</v>
      </c>
      <c r="U6854" s="13" t="n">
        <f aca="false">F6854-E6854</f>
        <v>11</v>
      </c>
      <c r="V6854" s="13" t="n">
        <f aca="false">G6854-F6854</f>
        <v>10</v>
      </c>
      <c r="W6854" s="13" t="n">
        <f aca="false">G6854-E6854</f>
        <v>21</v>
      </c>
      <c r="X6854" s="10" t="n">
        <f aca="false">YEAR(E6854)</f>
        <v>2020</v>
      </c>
      <c r="Y6854" s="0" t="str">
        <f aca="false">TEXT(E6854,"yyyy-mm")</f>
        <v>2020-08</v>
      </c>
      <c r="Z6854" s="0" t="str">
        <f aca="false">"Q"&amp;ROUNDUP(MONTH(E6854)/3,0)&amp;"-"&amp;YEAR(E6854)</f>
        <v>Q3-2020</v>
      </c>
    </row>
    <row r="6855" customFormat="false" ht="14.25" hidden="false" customHeight="false" outlineLevel="0" collapsed="false">
      <c r="A6855" s="0" t="s">
        <v>6897</v>
      </c>
      <c r="B6855" s="0" t="s">
        <v>38</v>
      </c>
      <c r="C6855" s="0" t="s">
        <v>48</v>
      </c>
      <c r="D6855" s="9" t="n">
        <v>43900</v>
      </c>
      <c r="E6855" s="9" t="n">
        <v>44063</v>
      </c>
      <c r="F6855" s="9" t="n">
        <v>44082</v>
      </c>
      <c r="G6855" s="9" t="n">
        <v>44090</v>
      </c>
      <c r="H6855" s="10" t="s">
        <v>36</v>
      </c>
      <c r="I6855" s="0" t="n">
        <v>18</v>
      </c>
      <c r="J6855" s="0" t="n">
        <v>39</v>
      </c>
      <c r="K6855" s="0" t="n">
        <v>18</v>
      </c>
      <c r="L6855" s="0" t="n">
        <v>2</v>
      </c>
      <c r="M6855" s="0" t="n">
        <v>8</v>
      </c>
      <c r="N6855" s="11" t="n">
        <v>0.2</v>
      </c>
      <c r="O6855" s="12" t="n">
        <v>616.27</v>
      </c>
      <c r="P6855" s="12" t="n">
        <v>978.2</v>
      </c>
      <c r="Q6855" s="12" t="n">
        <f aca="false">M6855*P6855*(1-N6855)</f>
        <v>6260.48</v>
      </c>
      <c r="R6855" s="12" t="n">
        <f aca="false">M6855*O6855</f>
        <v>4930.16</v>
      </c>
      <c r="S6855" s="12" t="n">
        <f aca="false">Q6855-R6855</f>
        <v>1330.32</v>
      </c>
      <c r="T6855" s="11" t="n">
        <f aca="false">IFERROR(S6855/Q6855,0)</f>
        <v>0.212494888570845</v>
      </c>
      <c r="U6855" s="13" t="n">
        <f aca="false">F6855-E6855</f>
        <v>19</v>
      </c>
      <c r="V6855" s="13" t="n">
        <f aca="false">G6855-F6855</f>
        <v>8</v>
      </c>
      <c r="W6855" s="13" t="n">
        <f aca="false">G6855-E6855</f>
        <v>27</v>
      </c>
      <c r="X6855" s="10" t="n">
        <f aca="false">YEAR(E6855)</f>
        <v>2020</v>
      </c>
      <c r="Y6855" s="0" t="str">
        <f aca="false">TEXT(E6855,"yyyy-mm")</f>
        <v>2020-08</v>
      </c>
      <c r="Z6855" s="0" t="str">
        <f aca="false">"Q"&amp;ROUNDUP(MONTH(E6855)/3,0)&amp;"-"&amp;YEAR(E6855)</f>
        <v>Q3-2020</v>
      </c>
    </row>
    <row r="6856" customFormat="false" ht="14.25" hidden="false" customHeight="false" outlineLevel="0" collapsed="false">
      <c r="A6856" s="0" t="s">
        <v>6898</v>
      </c>
      <c r="B6856" s="0" t="s">
        <v>38</v>
      </c>
      <c r="C6856" s="0" t="s">
        <v>58</v>
      </c>
      <c r="D6856" s="9" t="n">
        <v>44000</v>
      </c>
      <c r="E6856" s="9" t="n">
        <v>44063</v>
      </c>
      <c r="F6856" s="9" t="n">
        <v>44090</v>
      </c>
      <c r="G6856" s="9" t="n">
        <v>44097</v>
      </c>
      <c r="H6856" s="10" t="s">
        <v>36</v>
      </c>
      <c r="I6856" s="0" t="n">
        <v>12</v>
      </c>
      <c r="J6856" s="0" t="n">
        <v>49</v>
      </c>
      <c r="K6856" s="0" t="n">
        <v>340</v>
      </c>
      <c r="L6856" s="0" t="n">
        <v>4</v>
      </c>
      <c r="M6856" s="0" t="n">
        <v>2</v>
      </c>
      <c r="N6856" s="11" t="n">
        <v>0.15</v>
      </c>
      <c r="O6856" s="12" t="n">
        <v>4580.99</v>
      </c>
      <c r="P6856" s="12" t="n">
        <v>6452.1</v>
      </c>
      <c r="Q6856" s="12" t="n">
        <f aca="false">M6856*P6856*(1-N6856)</f>
        <v>10968.57</v>
      </c>
      <c r="R6856" s="12" t="n">
        <f aca="false">M6856*O6856</f>
        <v>9161.98</v>
      </c>
      <c r="S6856" s="12" t="n">
        <f aca="false">Q6856-R6856</f>
        <v>1806.59</v>
      </c>
      <c r="T6856" s="11" t="n">
        <f aca="false">IFERROR(S6856/Q6856,0)</f>
        <v>0.164706064692116</v>
      </c>
      <c r="U6856" s="13" t="n">
        <f aca="false">F6856-E6856</f>
        <v>27</v>
      </c>
      <c r="V6856" s="13" t="n">
        <f aca="false">G6856-F6856</f>
        <v>7</v>
      </c>
      <c r="W6856" s="13" t="n">
        <f aca="false">G6856-E6856</f>
        <v>34</v>
      </c>
      <c r="X6856" s="10" t="n">
        <f aca="false">YEAR(E6856)</f>
        <v>2020</v>
      </c>
      <c r="Y6856" s="0" t="str">
        <f aca="false">TEXT(E6856,"yyyy-mm")</f>
        <v>2020-08</v>
      </c>
      <c r="Z6856" s="0" t="str">
        <f aca="false">"Q"&amp;ROUNDUP(MONTH(E6856)/3,0)&amp;"-"&amp;YEAR(E6856)</f>
        <v>Q3-2020</v>
      </c>
    </row>
    <row r="6857" customFormat="false" ht="14.25" hidden="false" customHeight="false" outlineLevel="0" collapsed="false">
      <c r="A6857" s="0" t="s">
        <v>6899</v>
      </c>
      <c r="B6857" s="0" t="s">
        <v>41</v>
      </c>
      <c r="C6857" s="0" t="s">
        <v>46</v>
      </c>
      <c r="D6857" s="9" t="n">
        <v>43900</v>
      </c>
      <c r="E6857" s="9" t="n">
        <v>44064</v>
      </c>
      <c r="F6857" s="9" t="n">
        <v>44071</v>
      </c>
      <c r="G6857" s="9" t="n">
        <v>44075</v>
      </c>
      <c r="H6857" s="10" t="s">
        <v>36</v>
      </c>
      <c r="I6857" s="0" t="n">
        <v>22</v>
      </c>
      <c r="J6857" s="0" t="n">
        <v>31</v>
      </c>
      <c r="K6857" s="0" t="n">
        <v>306</v>
      </c>
      <c r="L6857" s="0" t="n">
        <v>5</v>
      </c>
      <c r="M6857" s="0" t="n">
        <v>7</v>
      </c>
      <c r="N6857" s="11" t="n">
        <v>0.075</v>
      </c>
      <c r="O6857" s="12" t="n">
        <v>1360.1</v>
      </c>
      <c r="P6857" s="12" t="n">
        <v>1943</v>
      </c>
      <c r="Q6857" s="12" t="n">
        <f aca="false">M6857*P6857*(1-N6857)</f>
        <v>12580.925</v>
      </c>
      <c r="R6857" s="12" t="n">
        <f aca="false">M6857*O6857</f>
        <v>9520.7</v>
      </c>
      <c r="S6857" s="12" t="n">
        <f aca="false">Q6857-R6857</f>
        <v>3060.225</v>
      </c>
      <c r="T6857" s="11" t="n">
        <f aca="false">IFERROR(S6857/Q6857,0)</f>
        <v>0.243243243243243</v>
      </c>
      <c r="U6857" s="13" t="n">
        <f aca="false">F6857-E6857</f>
        <v>7</v>
      </c>
      <c r="V6857" s="13" t="n">
        <f aca="false">G6857-F6857</f>
        <v>4</v>
      </c>
      <c r="W6857" s="13" t="n">
        <f aca="false">G6857-E6857</f>
        <v>11</v>
      </c>
      <c r="X6857" s="10" t="n">
        <f aca="false">YEAR(E6857)</f>
        <v>2020</v>
      </c>
      <c r="Y6857" s="0" t="str">
        <f aca="false">TEXT(E6857,"yyyy-mm")</f>
        <v>2020-08</v>
      </c>
      <c r="Z6857" s="0" t="str">
        <f aca="false">"Q"&amp;ROUNDUP(MONTH(E6857)/3,0)&amp;"-"&amp;YEAR(E6857)</f>
        <v>Q3-2020</v>
      </c>
    </row>
    <row r="6858" customFormat="false" ht="14.25" hidden="false" customHeight="false" outlineLevel="0" collapsed="false">
      <c r="A6858" s="0" t="s">
        <v>6900</v>
      </c>
      <c r="B6858" s="0" t="s">
        <v>43</v>
      </c>
      <c r="C6858" s="0" t="s">
        <v>79</v>
      </c>
      <c r="D6858" s="9" t="n">
        <v>43900</v>
      </c>
      <c r="E6858" s="9" t="n">
        <v>44064</v>
      </c>
      <c r="F6858" s="9" t="n">
        <v>44085</v>
      </c>
      <c r="G6858" s="9" t="n">
        <v>44089</v>
      </c>
      <c r="H6858" s="10" t="s">
        <v>36</v>
      </c>
      <c r="I6858" s="0" t="n">
        <v>25</v>
      </c>
      <c r="J6858" s="0" t="n">
        <v>11</v>
      </c>
      <c r="K6858" s="0" t="n">
        <v>64</v>
      </c>
      <c r="L6858" s="0" t="n">
        <v>28</v>
      </c>
      <c r="M6858" s="0" t="n">
        <v>7</v>
      </c>
      <c r="N6858" s="11" t="n">
        <v>0.075</v>
      </c>
      <c r="O6858" s="12" t="n">
        <v>461.3</v>
      </c>
      <c r="P6858" s="12" t="n">
        <v>1025.1</v>
      </c>
      <c r="Q6858" s="12" t="n">
        <f aca="false">M6858*P6858*(1-N6858)</f>
        <v>6637.5225</v>
      </c>
      <c r="R6858" s="12" t="n">
        <f aca="false">M6858*O6858</f>
        <v>3229.1</v>
      </c>
      <c r="S6858" s="12" t="n">
        <f aca="false">Q6858-R6858</f>
        <v>3408.4225</v>
      </c>
      <c r="T6858" s="11" t="n">
        <f aca="false">IFERROR(S6858/Q6858,0)</f>
        <v>0.513508240461708</v>
      </c>
      <c r="U6858" s="13" t="n">
        <f aca="false">F6858-E6858</f>
        <v>21</v>
      </c>
      <c r="V6858" s="13" t="n">
        <f aca="false">G6858-F6858</f>
        <v>4</v>
      </c>
      <c r="W6858" s="13" t="n">
        <f aca="false">G6858-E6858</f>
        <v>25</v>
      </c>
      <c r="X6858" s="10" t="n">
        <f aca="false">YEAR(E6858)</f>
        <v>2020</v>
      </c>
      <c r="Y6858" s="0" t="str">
        <f aca="false">TEXT(E6858,"yyyy-mm")</f>
        <v>2020-08</v>
      </c>
      <c r="Z6858" s="0" t="str">
        <f aca="false">"Q"&amp;ROUNDUP(MONTH(E6858)/3,0)&amp;"-"&amp;YEAR(E6858)</f>
        <v>Q3-2020</v>
      </c>
    </row>
    <row r="6859" customFormat="false" ht="14.25" hidden="false" customHeight="false" outlineLevel="0" collapsed="false">
      <c r="A6859" s="0" t="s">
        <v>6901</v>
      </c>
      <c r="B6859" s="0" t="s">
        <v>41</v>
      </c>
      <c r="C6859" s="0" t="s">
        <v>58</v>
      </c>
      <c r="D6859" s="9" t="n">
        <v>44000</v>
      </c>
      <c r="E6859" s="9" t="n">
        <v>44064</v>
      </c>
      <c r="F6859" s="9" t="n">
        <v>44087</v>
      </c>
      <c r="G6859" s="9" t="n">
        <v>44089</v>
      </c>
      <c r="H6859" s="10" t="s">
        <v>36</v>
      </c>
      <c r="I6859" s="0" t="n">
        <v>22</v>
      </c>
      <c r="J6859" s="0" t="n">
        <v>12</v>
      </c>
      <c r="K6859" s="0" t="n">
        <v>335</v>
      </c>
      <c r="L6859" s="0" t="n">
        <v>28</v>
      </c>
      <c r="M6859" s="0" t="n">
        <v>4</v>
      </c>
      <c r="N6859" s="11" t="n">
        <v>0.1</v>
      </c>
      <c r="O6859" s="12" t="n">
        <v>4196.88</v>
      </c>
      <c r="P6859" s="12" t="n">
        <v>5829</v>
      </c>
      <c r="Q6859" s="12" t="n">
        <f aca="false">M6859*P6859*(1-N6859)</f>
        <v>20984.4</v>
      </c>
      <c r="R6859" s="12" t="n">
        <f aca="false">M6859*O6859</f>
        <v>16787.52</v>
      </c>
      <c r="S6859" s="12" t="n">
        <f aca="false">Q6859-R6859</f>
        <v>4196.88</v>
      </c>
      <c r="T6859" s="11" t="n">
        <f aca="false">IFERROR(S6859/Q6859,0)</f>
        <v>0.2</v>
      </c>
      <c r="U6859" s="13" t="n">
        <f aca="false">F6859-E6859</f>
        <v>23</v>
      </c>
      <c r="V6859" s="13" t="n">
        <f aca="false">G6859-F6859</f>
        <v>2</v>
      </c>
      <c r="W6859" s="13" t="n">
        <f aca="false">G6859-E6859</f>
        <v>25</v>
      </c>
      <c r="X6859" s="10" t="n">
        <f aca="false">YEAR(E6859)</f>
        <v>2020</v>
      </c>
      <c r="Y6859" s="0" t="str">
        <f aca="false">TEXT(E6859,"yyyy-mm")</f>
        <v>2020-08</v>
      </c>
      <c r="Z6859" s="0" t="str">
        <f aca="false">"Q"&amp;ROUNDUP(MONTH(E6859)/3,0)&amp;"-"&amp;YEAR(E6859)</f>
        <v>Q3-2020</v>
      </c>
    </row>
    <row r="6860" customFormat="false" ht="14.25" hidden="false" customHeight="false" outlineLevel="0" collapsed="false">
      <c r="A6860" s="0" t="s">
        <v>6902</v>
      </c>
      <c r="B6860" s="0" t="s">
        <v>34</v>
      </c>
      <c r="C6860" s="0" t="s">
        <v>35</v>
      </c>
      <c r="D6860" s="9" t="n">
        <v>44000</v>
      </c>
      <c r="E6860" s="9" t="n">
        <v>44064</v>
      </c>
      <c r="F6860" s="9" t="n">
        <v>44088</v>
      </c>
      <c r="G6860" s="9" t="n">
        <v>44097</v>
      </c>
      <c r="H6860" s="10" t="s">
        <v>36</v>
      </c>
      <c r="I6860" s="0" t="n">
        <v>11</v>
      </c>
      <c r="J6860" s="0" t="n">
        <v>21</v>
      </c>
      <c r="K6860" s="0" t="n">
        <v>224</v>
      </c>
      <c r="L6860" s="0" t="n">
        <v>25</v>
      </c>
      <c r="M6860" s="0" t="n">
        <v>3</v>
      </c>
      <c r="N6860" s="11" t="n">
        <v>0.1</v>
      </c>
      <c r="O6860" s="12" t="n">
        <v>621.76</v>
      </c>
      <c r="P6860" s="12" t="n">
        <v>1072</v>
      </c>
      <c r="Q6860" s="12" t="n">
        <f aca="false">M6860*P6860*(1-N6860)</f>
        <v>2894.4</v>
      </c>
      <c r="R6860" s="12" t="n">
        <f aca="false">M6860*O6860</f>
        <v>1865.28</v>
      </c>
      <c r="S6860" s="12" t="n">
        <f aca="false">Q6860-R6860</f>
        <v>1029.12</v>
      </c>
      <c r="T6860" s="11" t="n">
        <f aca="false">IFERROR(S6860/Q6860,0)</f>
        <v>0.355555555555556</v>
      </c>
      <c r="U6860" s="13" t="n">
        <f aca="false">F6860-E6860</f>
        <v>24</v>
      </c>
      <c r="V6860" s="13" t="n">
        <f aca="false">G6860-F6860</f>
        <v>9</v>
      </c>
      <c r="W6860" s="13" t="n">
        <f aca="false">G6860-E6860</f>
        <v>33</v>
      </c>
      <c r="X6860" s="10" t="n">
        <f aca="false">YEAR(E6860)</f>
        <v>2020</v>
      </c>
      <c r="Y6860" s="0" t="str">
        <f aca="false">TEXT(E6860,"yyyy-mm")</f>
        <v>2020-08</v>
      </c>
      <c r="Z6860" s="0" t="str">
        <f aca="false">"Q"&amp;ROUNDUP(MONTH(E6860)/3,0)&amp;"-"&amp;YEAR(E6860)</f>
        <v>Q3-2020</v>
      </c>
    </row>
    <row r="6861" customFormat="false" ht="14.25" hidden="false" customHeight="false" outlineLevel="0" collapsed="false">
      <c r="A6861" s="0" t="s">
        <v>6903</v>
      </c>
      <c r="B6861" s="0" t="s">
        <v>43</v>
      </c>
      <c r="C6861" s="0" t="s">
        <v>79</v>
      </c>
      <c r="D6861" s="9" t="n">
        <v>43900</v>
      </c>
      <c r="E6861" s="9" t="n">
        <v>44064</v>
      </c>
      <c r="F6861" s="9" t="n">
        <v>44073</v>
      </c>
      <c r="G6861" s="9" t="n">
        <v>44076</v>
      </c>
      <c r="H6861" s="10" t="s">
        <v>36</v>
      </c>
      <c r="I6861" s="0" t="n">
        <v>28</v>
      </c>
      <c r="J6861" s="0" t="n">
        <v>7</v>
      </c>
      <c r="K6861" s="0" t="n">
        <v>82</v>
      </c>
      <c r="L6861" s="0" t="n">
        <v>28</v>
      </c>
      <c r="M6861" s="0" t="n">
        <v>7</v>
      </c>
      <c r="N6861" s="11" t="n">
        <v>0.05</v>
      </c>
      <c r="O6861" s="12" t="n">
        <v>1698.25</v>
      </c>
      <c r="P6861" s="12" t="n">
        <v>2391.9</v>
      </c>
      <c r="Q6861" s="12" t="n">
        <f aca="false">M6861*P6861*(1-N6861)</f>
        <v>15906.135</v>
      </c>
      <c r="R6861" s="12" t="n">
        <f aca="false">M6861*O6861</f>
        <v>11887.75</v>
      </c>
      <c r="S6861" s="12" t="n">
        <f aca="false">Q6861-R6861</f>
        <v>4018.385</v>
      </c>
      <c r="T6861" s="11" t="n">
        <f aca="false">IFERROR(S6861/Q6861,0)</f>
        <v>0.252631138865601</v>
      </c>
      <c r="U6861" s="13" t="n">
        <f aca="false">F6861-E6861</f>
        <v>9</v>
      </c>
      <c r="V6861" s="13" t="n">
        <f aca="false">G6861-F6861</f>
        <v>3</v>
      </c>
      <c r="W6861" s="13" t="n">
        <f aca="false">G6861-E6861</f>
        <v>12</v>
      </c>
      <c r="X6861" s="10" t="n">
        <f aca="false">YEAR(E6861)</f>
        <v>2020</v>
      </c>
      <c r="Y6861" s="0" t="str">
        <f aca="false">TEXT(E6861,"yyyy-mm")</f>
        <v>2020-08</v>
      </c>
      <c r="Z6861" s="0" t="str">
        <f aca="false">"Q"&amp;ROUNDUP(MONTH(E6861)/3,0)&amp;"-"&amp;YEAR(E6861)</f>
        <v>Q3-2020</v>
      </c>
    </row>
    <row r="6862" customFormat="false" ht="14.25" hidden="false" customHeight="false" outlineLevel="0" collapsed="false">
      <c r="A6862" s="0" t="s">
        <v>6904</v>
      </c>
      <c r="B6862" s="0" t="s">
        <v>34</v>
      </c>
      <c r="C6862" s="0" t="s">
        <v>58</v>
      </c>
      <c r="D6862" s="9" t="n">
        <v>44000</v>
      </c>
      <c r="E6862" s="9" t="n">
        <v>44064</v>
      </c>
      <c r="F6862" s="9" t="n">
        <v>44077</v>
      </c>
      <c r="G6862" s="9" t="n">
        <v>44087</v>
      </c>
      <c r="H6862" s="10" t="s">
        <v>36</v>
      </c>
      <c r="I6862" s="0" t="n">
        <v>10</v>
      </c>
      <c r="J6862" s="0" t="n">
        <v>21</v>
      </c>
      <c r="K6862" s="0" t="n">
        <v>348</v>
      </c>
      <c r="L6862" s="0" t="n">
        <v>35</v>
      </c>
      <c r="M6862" s="0" t="n">
        <v>6</v>
      </c>
      <c r="N6862" s="11" t="n">
        <v>0.075</v>
      </c>
      <c r="O6862" s="12" t="n">
        <v>2646.03</v>
      </c>
      <c r="P6862" s="12" t="n">
        <v>3624.7</v>
      </c>
      <c r="Q6862" s="12" t="n">
        <f aca="false">M6862*P6862*(1-N6862)</f>
        <v>20117.085</v>
      </c>
      <c r="R6862" s="12" t="n">
        <f aca="false">M6862*O6862</f>
        <v>15876.18</v>
      </c>
      <c r="S6862" s="12" t="n">
        <f aca="false">Q6862-R6862</f>
        <v>4240.905</v>
      </c>
      <c r="T6862" s="11" t="n">
        <f aca="false">IFERROR(S6862/Q6862,0)</f>
        <v>0.210811109064758</v>
      </c>
      <c r="U6862" s="13" t="n">
        <f aca="false">F6862-E6862</f>
        <v>13</v>
      </c>
      <c r="V6862" s="13" t="n">
        <f aca="false">G6862-F6862</f>
        <v>10</v>
      </c>
      <c r="W6862" s="13" t="n">
        <f aca="false">G6862-E6862</f>
        <v>23</v>
      </c>
      <c r="X6862" s="10" t="n">
        <f aca="false">YEAR(E6862)</f>
        <v>2020</v>
      </c>
      <c r="Y6862" s="0" t="str">
        <f aca="false">TEXT(E6862,"yyyy-mm")</f>
        <v>2020-08</v>
      </c>
      <c r="Z6862" s="0" t="str">
        <f aca="false">"Q"&amp;ROUNDUP(MONTH(E6862)/3,0)&amp;"-"&amp;YEAR(E6862)</f>
        <v>Q3-2020</v>
      </c>
    </row>
    <row r="6863" customFormat="false" ht="14.25" hidden="false" customHeight="false" outlineLevel="0" collapsed="false">
      <c r="A6863" s="0" t="s">
        <v>6905</v>
      </c>
      <c r="B6863" s="0" t="s">
        <v>34</v>
      </c>
      <c r="C6863" s="0" t="s">
        <v>48</v>
      </c>
      <c r="D6863" s="9" t="n">
        <v>44000</v>
      </c>
      <c r="E6863" s="9" t="n">
        <v>44064</v>
      </c>
      <c r="F6863" s="9" t="n">
        <v>44071</v>
      </c>
      <c r="G6863" s="9" t="n">
        <v>44080</v>
      </c>
      <c r="H6863" s="10" t="s">
        <v>36</v>
      </c>
      <c r="I6863" s="0" t="n">
        <v>8</v>
      </c>
      <c r="J6863" s="0" t="n">
        <v>34</v>
      </c>
      <c r="K6863" s="0" t="n">
        <v>1</v>
      </c>
      <c r="L6863" s="0" t="n">
        <v>23</v>
      </c>
      <c r="M6863" s="0" t="n">
        <v>8</v>
      </c>
      <c r="N6863" s="11" t="n">
        <v>0.05</v>
      </c>
      <c r="O6863" s="12" t="n">
        <v>1251.29</v>
      </c>
      <c r="P6863" s="12" t="n">
        <v>2720.2</v>
      </c>
      <c r="Q6863" s="12" t="n">
        <f aca="false">M6863*P6863*(1-N6863)</f>
        <v>20673.52</v>
      </c>
      <c r="R6863" s="12" t="n">
        <f aca="false">M6863*O6863</f>
        <v>10010.32</v>
      </c>
      <c r="S6863" s="12" t="n">
        <f aca="false">Q6863-R6863</f>
        <v>10663.2</v>
      </c>
      <c r="T6863" s="11" t="n">
        <f aca="false">IFERROR(S6863/Q6863,0)</f>
        <v>0.515790247621111</v>
      </c>
      <c r="U6863" s="13" t="n">
        <f aca="false">F6863-E6863</f>
        <v>7</v>
      </c>
      <c r="V6863" s="13" t="n">
        <f aca="false">G6863-F6863</f>
        <v>9</v>
      </c>
      <c r="W6863" s="13" t="n">
        <f aca="false">G6863-E6863</f>
        <v>16</v>
      </c>
      <c r="X6863" s="10" t="n">
        <f aca="false">YEAR(E6863)</f>
        <v>2020</v>
      </c>
      <c r="Y6863" s="0" t="str">
        <f aca="false">TEXT(E6863,"yyyy-mm")</f>
        <v>2020-08</v>
      </c>
      <c r="Z6863" s="0" t="str">
        <f aca="false">"Q"&amp;ROUNDUP(MONTH(E6863)/3,0)&amp;"-"&amp;YEAR(E6863)</f>
        <v>Q3-2020</v>
      </c>
    </row>
    <row r="6864" customFormat="false" ht="14.25" hidden="false" customHeight="false" outlineLevel="0" collapsed="false">
      <c r="A6864" s="0" t="s">
        <v>6906</v>
      </c>
      <c r="B6864" s="0" t="s">
        <v>34</v>
      </c>
      <c r="C6864" s="0" t="s">
        <v>39</v>
      </c>
      <c r="D6864" s="9" t="n">
        <v>43900</v>
      </c>
      <c r="E6864" s="9" t="n">
        <v>44064</v>
      </c>
      <c r="F6864" s="9" t="n">
        <v>44077</v>
      </c>
      <c r="G6864" s="9" t="n">
        <v>44085</v>
      </c>
      <c r="H6864" s="10" t="s">
        <v>36</v>
      </c>
      <c r="I6864" s="0" t="n">
        <v>12</v>
      </c>
      <c r="J6864" s="0" t="n">
        <v>16</v>
      </c>
      <c r="K6864" s="0" t="n">
        <v>126</v>
      </c>
      <c r="L6864" s="0" t="n">
        <v>4</v>
      </c>
      <c r="M6864" s="0" t="n">
        <v>7</v>
      </c>
      <c r="N6864" s="11" t="n">
        <v>0.2</v>
      </c>
      <c r="O6864" s="12" t="n">
        <v>4606.92</v>
      </c>
      <c r="P6864" s="12" t="n">
        <v>6398.5</v>
      </c>
      <c r="Q6864" s="12" t="n">
        <f aca="false">M6864*P6864*(1-N6864)</f>
        <v>35831.6</v>
      </c>
      <c r="R6864" s="12" t="n">
        <f aca="false">M6864*O6864</f>
        <v>32248.44</v>
      </c>
      <c r="S6864" s="12" t="n">
        <f aca="false">Q6864-R6864</f>
        <v>3583.16</v>
      </c>
      <c r="T6864" s="11" t="n">
        <f aca="false">IFERROR(S6864/Q6864,0)</f>
        <v>0.0999999999999999</v>
      </c>
      <c r="U6864" s="13" t="n">
        <f aca="false">F6864-E6864</f>
        <v>13</v>
      </c>
      <c r="V6864" s="13" t="n">
        <f aca="false">G6864-F6864</f>
        <v>8</v>
      </c>
      <c r="W6864" s="13" t="n">
        <f aca="false">G6864-E6864</f>
        <v>21</v>
      </c>
      <c r="X6864" s="10" t="n">
        <f aca="false">YEAR(E6864)</f>
        <v>2020</v>
      </c>
      <c r="Y6864" s="0" t="str">
        <f aca="false">TEXT(E6864,"yyyy-mm")</f>
        <v>2020-08</v>
      </c>
      <c r="Z6864" s="0" t="str">
        <f aca="false">"Q"&amp;ROUNDUP(MONTH(E6864)/3,0)&amp;"-"&amp;YEAR(E6864)</f>
        <v>Q3-2020</v>
      </c>
    </row>
    <row r="6865" customFormat="false" ht="14.25" hidden="false" customHeight="false" outlineLevel="0" collapsed="false">
      <c r="A6865" s="0" t="s">
        <v>6907</v>
      </c>
      <c r="B6865" s="0" t="s">
        <v>38</v>
      </c>
      <c r="C6865" s="0" t="s">
        <v>39</v>
      </c>
      <c r="D6865" s="9" t="n">
        <v>44000</v>
      </c>
      <c r="E6865" s="9" t="n">
        <v>44064</v>
      </c>
      <c r="F6865" s="9" t="n">
        <v>44079</v>
      </c>
      <c r="G6865" s="9" t="n">
        <v>44087</v>
      </c>
      <c r="H6865" s="10" t="s">
        <v>36</v>
      </c>
      <c r="I6865" s="0" t="n">
        <v>15</v>
      </c>
      <c r="J6865" s="0" t="n">
        <v>4</v>
      </c>
      <c r="K6865" s="0" t="n">
        <v>88</v>
      </c>
      <c r="L6865" s="0" t="n">
        <v>24</v>
      </c>
      <c r="M6865" s="0" t="n">
        <v>8</v>
      </c>
      <c r="N6865" s="11" t="n">
        <v>0.1</v>
      </c>
      <c r="O6865" s="12" t="n">
        <v>604.21</v>
      </c>
      <c r="P6865" s="12" t="n">
        <v>1118.9</v>
      </c>
      <c r="Q6865" s="12" t="n">
        <f aca="false">M6865*P6865*(1-N6865)</f>
        <v>8056.08</v>
      </c>
      <c r="R6865" s="12" t="n">
        <f aca="false">M6865*O6865</f>
        <v>4833.68</v>
      </c>
      <c r="S6865" s="12" t="n">
        <f aca="false">Q6865-R6865</f>
        <v>3222.4</v>
      </c>
      <c r="T6865" s="11" t="n">
        <f aca="false">IFERROR(S6865/Q6865,0)</f>
        <v>0.399996027844808</v>
      </c>
      <c r="U6865" s="13" t="n">
        <f aca="false">F6865-E6865</f>
        <v>15</v>
      </c>
      <c r="V6865" s="13" t="n">
        <f aca="false">G6865-F6865</f>
        <v>8</v>
      </c>
      <c r="W6865" s="13" t="n">
        <f aca="false">G6865-E6865</f>
        <v>23</v>
      </c>
      <c r="X6865" s="10" t="n">
        <f aca="false">YEAR(E6865)</f>
        <v>2020</v>
      </c>
      <c r="Y6865" s="0" t="str">
        <f aca="false">TEXT(E6865,"yyyy-mm")</f>
        <v>2020-08</v>
      </c>
      <c r="Z6865" s="0" t="str">
        <f aca="false">"Q"&amp;ROUNDUP(MONTH(E6865)/3,0)&amp;"-"&amp;YEAR(E6865)</f>
        <v>Q3-2020</v>
      </c>
    </row>
    <row r="6866" customFormat="false" ht="14.25" hidden="false" customHeight="false" outlineLevel="0" collapsed="false">
      <c r="A6866" s="0" t="s">
        <v>6908</v>
      </c>
      <c r="B6866" s="0" t="s">
        <v>34</v>
      </c>
      <c r="C6866" s="0" t="s">
        <v>39</v>
      </c>
      <c r="D6866" s="9" t="n">
        <v>44000</v>
      </c>
      <c r="E6866" s="9" t="n">
        <v>44064</v>
      </c>
      <c r="F6866" s="9" t="n">
        <v>44070</v>
      </c>
      <c r="G6866" s="9" t="n">
        <v>44072</v>
      </c>
      <c r="H6866" s="10" t="s">
        <v>36</v>
      </c>
      <c r="I6866" s="0" t="n">
        <v>1</v>
      </c>
      <c r="J6866" s="0" t="n">
        <v>45</v>
      </c>
      <c r="K6866" s="0" t="n">
        <v>181</v>
      </c>
      <c r="L6866" s="0" t="n">
        <v>25</v>
      </c>
      <c r="M6866" s="0" t="n">
        <v>6</v>
      </c>
      <c r="N6866" s="11" t="n">
        <v>0.2</v>
      </c>
      <c r="O6866" s="12" t="n">
        <v>128.77</v>
      </c>
      <c r="P6866" s="12" t="n">
        <v>207.7</v>
      </c>
      <c r="Q6866" s="12" t="n">
        <f aca="false">M6866*P6866*(1-N6866)</f>
        <v>996.96</v>
      </c>
      <c r="R6866" s="12" t="n">
        <f aca="false">M6866*O6866</f>
        <v>772.62</v>
      </c>
      <c r="S6866" s="12" t="n">
        <f aca="false">Q6866-R6866</f>
        <v>224.34</v>
      </c>
      <c r="T6866" s="11" t="n">
        <f aca="false">IFERROR(S6866/Q6866,0)</f>
        <v>0.225024073182475</v>
      </c>
      <c r="U6866" s="13" t="n">
        <f aca="false">F6866-E6866</f>
        <v>6</v>
      </c>
      <c r="V6866" s="13" t="n">
        <f aca="false">G6866-F6866</f>
        <v>2</v>
      </c>
      <c r="W6866" s="13" t="n">
        <f aca="false">G6866-E6866</f>
        <v>8</v>
      </c>
      <c r="X6866" s="10" t="n">
        <f aca="false">YEAR(E6866)</f>
        <v>2020</v>
      </c>
      <c r="Y6866" s="0" t="str">
        <f aca="false">TEXT(E6866,"yyyy-mm")</f>
        <v>2020-08</v>
      </c>
      <c r="Z6866" s="0" t="str">
        <f aca="false">"Q"&amp;ROUNDUP(MONTH(E6866)/3,0)&amp;"-"&amp;YEAR(E6866)</f>
        <v>Q3-2020</v>
      </c>
    </row>
    <row r="6867" customFormat="false" ht="14.25" hidden="false" customHeight="false" outlineLevel="0" collapsed="false">
      <c r="A6867" s="0" t="s">
        <v>6909</v>
      </c>
      <c r="B6867" s="0" t="s">
        <v>41</v>
      </c>
      <c r="C6867" s="0" t="s">
        <v>46</v>
      </c>
      <c r="D6867" s="9" t="n">
        <v>44000</v>
      </c>
      <c r="E6867" s="9" t="n">
        <v>44064</v>
      </c>
      <c r="F6867" s="9" t="n">
        <v>44082</v>
      </c>
      <c r="G6867" s="9" t="n">
        <v>44088</v>
      </c>
      <c r="H6867" s="10" t="s">
        <v>36</v>
      </c>
      <c r="I6867" s="0" t="n">
        <v>22</v>
      </c>
      <c r="J6867" s="0" t="n">
        <v>29</v>
      </c>
      <c r="K6867" s="0" t="n">
        <v>310</v>
      </c>
      <c r="L6867" s="0" t="n">
        <v>39</v>
      </c>
      <c r="M6867" s="0" t="n">
        <v>4</v>
      </c>
      <c r="N6867" s="11" t="n">
        <v>0.2</v>
      </c>
      <c r="O6867" s="12" t="n">
        <v>420.29</v>
      </c>
      <c r="P6867" s="12" t="n">
        <v>1025.1</v>
      </c>
      <c r="Q6867" s="12" t="n">
        <f aca="false">M6867*P6867*(1-N6867)</f>
        <v>3280.32</v>
      </c>
      <c r="R6867" s="12" t="n">
        <f aca="false">M6867*O6867</f>
        <v>1681.16</v>
      </c>
      <c r="S6867" s="12" t="n">
        <f aca="false">Q6867-R6867</f>
        <v>1599.16</v>
      </c>
      <c r="T6867" s="11" t="n">
        <f aca="false">IFERROR(S6867/Q6867,0)</f>
        <v>0.48750121939323</v>
      </c>
      <c r="U6867" s="13" t="n">
        <f aca="false">F6867-E6867</f>
        <v>18</v>
      </c>
      <c r="V6867" s="13" t="n">
        <f aca="false">G6867-F6867</f>
        <v>6</v>
      </c>
      <c r="W6867" s="13" t="n">
        <f aca="false">G6867-E6867</f>
        <v>24</v>
      </c>
      <c r="X6867" s="10" t="n">
        <f aca="false">YEAR(E6867)</f>
        <v>2020</v>
      </c>
      <c r="Y6867" s="0" t="str">
        <f aca="false">TEXT(E6867,"yyyy-mm")</f>
        <v>2020-08</v>
      </c>
      <c r="Z6867" s="0" t="str">
        <f aca="false">"Q"&amp;ROUNDUP(MONTH(E6867)/3,0)&amp;"-"&amp;YEAR(E6867)</f>
        <v>Q3-2020</v>
      </c>
    </row>
    <row r="6868" customFormat="false" ht="14.25" hidden="false" customHeight="false" outlineLevel="0" collapsed="false">
      <c r="A6868" s="0" t="s">
        <v>6910</v>
      </c>
      <c r="B6868" s="0" t="s">
        <v>43</v>
      </c>
      <c r="C6868" s="0" t="s">
        <v>35</v>
      </c>
      <c r="D6868" s="9" t="n">
        <v>43900</v>
      </c>
      <c r="E6868" s="9" t="n">
        <v>44065</v>
      </c>
      <c r="F6868" s="9" t="n">
        <v>44093</v>
      </c>
      <c r="G6868" s="9" t="n">
        <v>44096</v>
      </c>
      <c r="H6868" s="10" t="s">
        <v>36</v>
      </c>
      <c r="I6868" s="0" t="n">
        <v>26</v>
      </c>
      <c r="J6868" s="0" t="n">
        <v>37</v>
      </c>
      <c r="K6868" s="0" t="n">
        <v>231</v>
      </c>
      <c r="L6868" s="0" t="n">
        <v>10</v>
      </c>
      <c r="M6868" s="0" t="n">
        <v>4</v>
      </c>
      <c r="N6868" s="11" t="n">
        <v>0.15</v>
      </c>
      <c r="O6868" s="12" t="n">
        <v>3667.58</v>
      </c>
      <c r="P6868" s="12" t="n">
        <v>5393.5</v>
      </c>
      <c r="Q6868" s="12" t="n">
        <f aca="false">M6868*P6868*(1-N6868)</f>
        <v>18337.9</v>
      </c>
      <c r="R6868" s="12" t="n">
        <f aca="false">M6868*O6868</f>
        <v>14670.32</v>
      </c>
      <c r="S6868" s="12" t="n">
        <f aca="false">Q6868-R6868</f>
        <v>3667.58</v>
      </c>
      <c r="T6868" s="11" t="n">
        <f aca="false">IFERROR(S6868/Q6868,0)</f>
        <v>0.2</v>
      </c>
      <c r="U6868" s="13" t="n">
        <f aca="false">F6868-E6868</f>
        <v>28</v>
      </c>
      <c r="V6868" s="13" t="n">
        <f aca="false">G6868-F6868</f>
        <v>3</v>
      </c>
      <c r="W6868" s="13" t="n">
        <f aca="false">G6868-E6868</f>
        <v>31</v>
      </c>
      <c r="X6868" s="10" t="n">
        <f aca="false">YEAR(E6868)</f>
        <v>2020</v>
      </c>
      <c r="Y6868" s="0" t="str">
        <f aca="false">TEXT(E6868,"yyyy-mm")</f>
        <v>2020-08</v>
      </c>
      <c r="Z6868" s="0" t="str">
        <f aca="false">"Q"&amp;ROUNDUP(MONTH(E6868)/3,0)&amp;"-"&amp;YEAR(E6868)</f>
        <v>Q3-2020</v>
      </c>
    </row>
    <row r="6869" customFormat="false" ht="14.25" hidden="false" customHeight="false" outlineLevel="0" collapsed="false">
      <c r="A6869" s="0" t="s">
        <v>6911</v>
      </c>
      <c r="B6869" s="0" t="s">
        <v>34</v>
      </c>
      <c r="C6869" s="0" t="s">
        <v>79</v>
      </c>
      <c r="D6869" s="9" t="n">
        <v>44000</v>
      </c>
      <c r="E6869" s="9" t="n">
        <v>44065</v>
      </c>
      <c r="F6869" s="9" t="n">
        <v>44074</v>
      </c>
      <c r="G6869" s="9" t="n">
        <v>44082</v>
      </c>
      <c r="H6869" s="10" t="s">
        <v>36</v>
      </c>
      <c r="I6869" s="0" t="n">
        <v>9</v>
      </c>
      <c r="J6869" s="0" t="n">
        <v>29</v>
      </c>
      <c r="K6869" s="0" t="n">
        <v>72</v>
      </c>
      <c r="L6869" s="0" t="n">
        <v>47</v>
      </c>
      <c r="M6869" s="0" t="n">
        <v>2</v>
      </c>
      <c r="N6869" s="11" t="n">
        <v>0.075</v>
      </c>
      <c r="O6869" s="12" t="n">
        <v>3319.92</v>
      </c>
      <c r="P6869" s="12" t="n">
        <v>3999.9</v>
      </c>
      <c r="Q6869" s="12" t="n">
        <f aca="false">M6869*P6869*(1-N6869)</f>
        <v>7399.815</v>
      </c>
      <c r="R6869" s="12" t="n">
        <f aca="false">M6869*O6869</f>
        <v>6639.84</v>
      </c>
      <c r="S6869" s="12" t="n">
        <f aca="false">Q6869-R6869</f>
        <v>759.975</v>
      </c>
      <c r="T6869" s="11" t="n">
        <f aca="false">IFERROR(S6869/Q6869,0)</f>
        <v>0.102701891871621</v>
      </c>
      <c r="U6869" s="13" t="n">
        <f aca="false">F6869-E6869</f>
        <v>9</v>
      </c>
      <c r="V6869" s="13" t="n">
        <f aca="false">G6869-F6869</f>
        <v>8</v>
      </c>
      <c r="W6869" s="13" t="n">
        <f aca="false">G6869-E6869</f>
        <v>17</v>
      </c>
      <c r="X6869" s="10" t="n">
        <f aca="false">YEAR(E6869)</f>
        <v>2020</v>
      </c>
      <c r="Y6869" s="0" t="str">
        <f aca="false">TEXT(E6869,"yyyy-mm")</f>
        <v>2020-08</v>
      </c>
      <c r="Z6869" s="0" t="str">
        <f aca="false">"Q"&amp;ROUNDUP(MONTH(E6869)/3,0)&amp;"-"&amp;YEAR(E6869)</f>
        <v>Q3-2020</v>
      </c>
    </row>
    <row r="6870" customFormat="false" ht="14.25" hidden="false" customHeight="false" outlineLevel="0" collapsed="false">
      <c r="A6870" s="0" t="s">
        <v>6912</v>
      </c>
      <c r="B6870" s="0" t="s">
        <v>43</v>
      </c>
      <c r="C6870" s="0" t="s">
        <v>39</v>
      </c>
      <c r="D6870" s="9" t="n">
        <v>43900</v>
      </c>
      <c r="E6870" s="9" t="n">
        <v>44065</v>
      </c>
      <c r="F6870" s="9" t="n">
        <v>44088</v>
      </c>
      <c r="G6870" s="9" t="n">
        <v>44096</v>
      </c>
      <c r="H6870" s="10" t="s">
        <v>36</v>
      </c>
      <c r="I6870" s="0" t="n">
        <v>27</v>
      </c>
      <c r="J6870" s="0" t="n">
        <v>15</v>
      </c>
      <c r="K6870" s="0" t="n">
        <v>154</v>
      </c>
      <c r="L6870" s="0" t="n">
        <v>36</v>
      </c>
      <c r="M6870" s="0" t="n">
        <v>3</v>
      </c>
      <c r="N6870" s="11" t="n">
        <v>0.15</v>
      </c>
      <c r="O6870" s="12" t="n">
        <v>1653.83</v>
      </c>
      <c r="P6870" s="12" t="n">
        <v>2432.1</v>
      </c>
      <c r="Q6870" s="12" t="n">
        <f aca="false">M6870*P6870*(1-N6870)</f>
        <v>6201.855</v>
      </c>
      <c r="R6870" s="12" t="n">
        <f aca="false">M6870*O6870</f>
        <v>4961.49</v>
      </c>
      <c r="S6870" s="12" t="n">
        <f aca="false">Q6870-R6870</f>
        <v>1240.365</v>
      </c>
      <c r="T6870" s="11" t="n">
        <f aca="false">IFERROR(S6870/Q6870,0)</f>
        <v>0.19999903254752</v>
      </c>
      <c r="U6870" s="13" t="n">
        <f aca="false">F6870-E6870</f>
        <v>23</v>
      </c>
      <c r="V6870" s="13" t="n">
        <f aca="false">G6870-F6870</f>
        <v>8</v>
      </c>
      <c r="W6870" s="13" t="n">
        <f aca="false">G6870-E6870</f>
        <v>31</v>
      </c>
      <c r="X6870" s="10" t="n">
        <f aca="false">YEAR(E6870)</f>
        <v>2020</v>
      </c>
      <c r="Y6870" s="0" t="str">
        <f aca="false">TEXT(E6870,"yyyy-mm")</f>
        <v>2020-08</v>
      </c>
      <c r="Z6870" s="0" t="str">
        <f aca="false">"Q"&amp;ROUNDUP(MONTH(E6870)/3,0)&amp;"-"&amp;YEAR(E6870)</f>
        <v>Q3-2020</v>
      </c>
    </row>
    <row r="6871" customFormat="false" ht="14.25" hidden="false" customHeight="false" outlineLevel="0" collapsed="false">
      <c r="A6871" s="0" t="s">
        <v>6913</v>
      </c>
      <c r="B6871" s="0" t="s">
        <v>38</v>
      </c>
      <c r="C6871" s="0" t="s">
        <v>58</v>
      </c>
      <c r="D6871" s="9" t="n">
        <v>43900</v>
      </c>
      <c r="E6871" s="9" t="n">
        <v>44065</v>
      </c>
      <c r="F6871" s="9" t="n">
        <v>44085</v>
      </c>
      <c r="G6871" s="9" t="n">
        <v>44086</v>
      </c>
      <c r="H6871" s="10" t="s">
        <v>36</v>
      </c>
      <c r="I6871" s="0" t="n">
        <v>14</v>
      </c>
      <c r="J6871" s="0" t="n">
        <v>46</v>
      </c>
      <c r="K6871" s="0" t="n">
        <v>342</v>
      </c>
      <c r="L6871" s="0" t="n">
        <v>12</v>
      </c>
      <c r="M6871" s="0" t="n">
        <v>3</v>
      </c>
      <c r="N6871" s="11" t="n">
        <v>0.05</v>
      </c>
      <c r="O6871" s="12" t="n">
        <v>3219.82</v>
      </c>
      <c r="P6871" s="12" t="n">
        <v>3879.3</v>
      </c>
      <c r="Q6871" s="12" t="n">
        <f aca="false">M6871*P6871*(1-N6871)</f>
        <v>11056.005</v>
      </c>
      <c r="R6871" s="12" t="n">
        <f aca="false">M6871*O6871</f>
        <v>9659.46</v>
      </c>
      <c r="S6871" s="12" t="n">
        <f aca="false">Q6871-R6871</f>
        <v>1396.545</v>
      </c>
      <c r="T6871" s="11" t="n">
        <f aca="false">IFERROR(S6871/Q6871,0)</f>
        <v>0.126315518127931</v>
      </c>
      <c r="U6871" s="13" t="n">
        <f aca="false">F6871-E6871</f>
        <v>20</v>
      </c>
      <c r="V6871" s="13" t="n">
        <f aca="false">G6871-F6871</f>
        <v>1</v>
      </c>
      <c r="W6871" s="13" t="n">
        <f aca="false">G6871-E6871</f>
        <v>21</v>
      </c>
      <c r="X6871" s="10" t="n">
        <f aca="false">YEAR(E6871)</f>
        <v>2020</v>
      </c>
      <c r="Y6871" s="0" t="str">
        <f aca="false">TEXT(E6871,"yyyy-mm")</f>
        <v>2020-08</v>
      </c>
      <c r="Z6871" s="0" t="str">
        <f aca="false">"Q"&amp;ROUNDUP(MONTH(E6871)/3,0)&amp;"-"&amp;YEAR(E6871)</f>
        <v>Q3-2020</v>
      </c>
    </row>
    <row r="6872" customFormat="false" ht="14.25" hidden="false" customHeight="false" outlineLevel="0" collapsed="false">
      <c r="A6872" s="0" t="s">
        <v>6914</v>
      </c>
      <c r="B6872" s="0" t="s">
        <v>38</v>
      </c>
      <c r="C6872" s="0" t="s">
        <v>48</v>
      </c>
      <c r="D6872" s="9" t="n">
        <v>44000</v>
      </c>
      <c r="E6872" s="9" t="n">
        <v>44065</v>
      </c>
      <c r="F6872" s="9" t="n">
        <v>44072</v>
      </c>
      <c r="G6872" s="9" t="n">
        <v>44080</v>
      </c>
      <c r="H6872" s="10" t="s">
        <v>36</v>
      </c>
      <c r="I6872" s="0" t="n">
        <v>15</v>
      </c>
      <c r="J6872" s="0" t="n">
        <v>20</v>
      </c>
      <c r="K6872" s="0" t="n">
        <v>17</v>
      </c>
      <c r="L6872" s="0" t="n">
        <v>36</v>
      </c>
      <c r="M6872" s="0" t="n">
        <v>1</v>
      </c>
      <c r="N6872" s="11" t="n">
        <v>0.075</v>
      </c>
      <c r="O6872" s="12" t="n">
        <v>119.39</v>
      </c>
      <c r="P6872" s="12" t="n">
        <v>221.1</v>
      </c>
      <c r="Q6872" s="12" t="n">
        <f aca="false">M6872*P6872*(1-N6872)</f>
        <v>204.5175</v>
      </c>
      <c r="R6872" s="12" t="n">
        <f aca="false">M6872*O6872</f>
        <v>119.39</v>
      </c>
      <c r="S6872" s="12" t="n">
        <f aca="false">Q6872-R6872</f>
        <v>85.1275</v>
      </c>
      <c r="T6872" s="11" t="n">
        <f aca="false">IFERROR(S6872/Q6872,0)</f>
        <v>0.41623577444473</v>
      </c>
      <c r="U6872" s="13" t="n">
        <f aca="false">F6872-E6872</f>
        <v>7</v>
      </c>
      <c r="V6872" s="13" t="n">
        <f aca="false">G6872-F6872</f>
        <v>8</v>
      </c>
      <c r="W6872" s="13" t="n">
        <f aca="false">G6872-E6872</f>
        <v>15</v>
      </c>
      <c r="X6872" s="10" t="n">
        <f aca="false">YEAR(E6872)</f>
        <v>2020</v>
      </c>
      <c r="Y6872" s="0" t="str">
        <f aca="false">TEXT(E6872,"yyyy-mm")</f>
        <v>2020-08</v>
      </c>
      <c r="Z6872" s="0" t="str">
        <f aca="false">"Q"&amp;ROUNDUP(MONTH(E6872)/3,0)&amp;"-"&amp;YEAR(E6872)</f>
        <v>Q3-2020</v>
      </c>
    </row>
    <row r="6873" customFormat="false" ht="14.25" hidden="false" customHeight="false" outlineLevel="0" collapsed="false">
      <c r="A6873" s="0" t="s">
        <v>6915</v>
      </c>
      <c r="B6873" s="0" t="s">
        <v>38</v>
      </c>
      <c r="C6873" s="0" t="s">
        <v>79</v>
      </c>
      <c r="D6873" s="9" t="n">
        <v>44000</v>
      </c>
      <c r="E6873" s="9" t="n">
        <v>44065</v>
      </c>
      <c r="F6873" s="9" t="n">
        <v>44071</v>
      </c>
      <c r="G6873" s="9" t="n">
        <v>44080</v>
      </c>
      <c r="H6873" s="10" t="s">
        <v>36</v>
      </c>
      <c r="I6873" s="0" t="n">
        <v>18</v>
      </c>
      <c r="J6873" s="0" t="n">
        <v>43</v>
      </c>
      <c r="K6873" s="0" t="n">
        <v>66</v>
      </c>
      <c r="L6873" s="0" t="n">
        <v>1</v>
      </c>
      <c r="M6873" s="0" t="n">
        <v>4</v>
      </c>
      <c r="N6873" s="11" t="n">
        <v>0.1</v>
      </c>
      <c r="O6873" s="12" t="n">
        <v>748.73</v>
      </c>
      <c r="P6873" s="12" t="n">
        <v>998.3</v>
      </c>
      <c r="Q6873" s="12" t="n">
        <f aca="false">M6873*P6873*(1-N6873)</f>
        <v>3593.88</v>
      </c>
      <c r="R6873" s="12" t="n">
        <f aca="false">M6873*O6873</f>
        <v>2994.92</v>
      </c>
      <c r="S6873" s="12" t="n">
        <f aca="false">Q6873-R6873</f>
        <v>598.96</v>
      </c>
      <c r="T6873" s="11" t="n">
        <f aca="false">IFERROR(S6873/Q6873,0)</f>
        <v>0.166661101650584</v>
      </c>
      <c r="U6873" s="13" t="n">
        <f aca="false">F6873-E6873</f>
        <v>6</v>
      </c>
      <c r="V6873" s="13" t="n">
        <f aca="false">G6873-F6873</f>
        <v>9</v>
      </c>
      <c r="W6873" s="13" t="n">
        <f aca="false">G6873-E6873</f>
        <v>15</v>
      </c>
      <c r="X6873" s="10" t="n">
        <f aca="false">YEAR(E6873)</f>
        <v>2020</v>
      </c>
      <c r="Y6873" s="0" t="str">
        <f aca="false">TEXT(E6873,"yyyy-mm")</f>
        <v>2020-08</v>
      </c>
      <c r="Z6873" s="0" t="str">
        <f aca="false">"Q"&amp;ROUNDUP(MONTH(E6873)/3,0)&amp;"-"&amp;YEAR(E6873)</f>
        <v>Q3-2020</v>
      </c>
    </row>
    <row r="6874" customFormat="false" ht="14.25" hidden="false" customHeight="false" outlineLevel="0" collapsed="false">
      <c r="A6874" s="0" t="s">
        <v>6916</v>
      </c>
      <c r="B6874" s="0" t="s">
        <v>43</v>
      </c>
      <c r="C6874" s="0" t="s">
        <v>48</v>
      </c>
      <c r="D6874" s="9" t="n">
        <v>43900</v>
      </c>
      <c r="E6874" s="9" t="n">
        <v>44066</v>
      </c>
      <c r="F6874" s="9" t="n">
        <v>44068</v>
      </c>
      <c r="G6874" s="9" t="n">
        <v>44070</v>
      </c>
      <c r="H6874" s="10" t="s">
        <v>36</v>
      </c>
      <c r="I6874" s="0" t="n">
        <v>28</v>
      </c>
      <c r="J6874" s="0" t="n">
        <v>3</v>
      </c>
      <c r="K6874" s="0" t="n">
        <v>14</v>
      </c>
      <c r="L6874" s="0" t="n">
        <v>41</v>
      </c>
      <c r="M6874" s="0" t="n">
        <v>7</v>
      </c>
      <c r="N6874" s="11" t="n">
        <v>0.075</v>
      </c>
      <c r="O6874" s="12" t="n">
        <v>849.23</v>
      </c>
      <c r="P6874" s="12" t="n">
        <v>1132.3</v>
      </c>
      <c r="Q6874" s="12" t="n">
        <f aca="false">M6874*P6874*(1-N6874)</f>
        <v>7331.6425</v>
      </c>
      <c r="R6874" s="12" t="n">
        <f aca="false">M6874*O6874</f>
        <v>5944.61</v>
      </c>
      <c r="S6874" s="12" t="n">
        <f aca="false">Q6874-R6874</f>
        <v>1387.0325</v>
      </c>
      <c r="T6874" s="11" t="n">
        <f aca="false">IFERROR(S6874/Q6874,0)</f>
        <v>0.189184415361224</v>
      </c>
      <c r="U6874" s="13" t="n">
        <f aca="false">F6874-E6874</f>
        <v>2</v>
      </c>
      <c r="V6874" s="13" t="n">
        <f aca="false">G6874-F6874</f>
        <v>2</v>
      </c>
      <c r="W6874" s="13" t="n">
        <f aca="false">G6874-E6874</f>
        <v>4</v>
      </c>
      <c r="X6874" s="10" t="n">
        <f aca="false">YEAR(E6874)</f>
        <v>2020</v>
      </c>
      <c r="Y6874" s="0" t="str">
        <f aca="false">TEXT(E6874,"yyyy-mm")</f>
        <v>2020-08</v>
      </c>
      <c r="Z6874" s="0" t="str">
        <f aca="false">"Q"&amp;ROUNDUP(MONTH(E6874)/3,0)&amp;"-"&amp;YEAR(E6874)</f>
        <v>Q3-2020</v>
      </c>
    </row>
    <row r="6875" customFormat="false" ht="14.25" hidden="false" customHeight="false" outlineLevel="0" collapsed="false">
      <c r="A6875" s="0" t="s">
        <v>6917</v>
      </c>
      <c r="B6875" s="0" t="s">
        <v>38</v>
      </c>
      <c r="C6875" s="0" t="s">
        <v>35</v>
      </c>
      <c r="D6875" s="9" t="n">
        <v>44000</v>
      </c>
      <c r="E6875" s="9" t="n">
        <v>44066</v>
      </c>
      <c r="F6875" s="9" t="n">
        <v>44086</v>
      </c>
      <c r="G6875" s="9" t="n">
        <v>44096</v>
      </c>
      <c r="H6875" s="10" t="s">
        <v>36</v>
      </c>
      <c r="I6875" s="0" t="n">
        <v>13</v>
      </c>
      <c r="J6875" s="0" t="n">
        <v>6</v>
      </c>
      <c r="K6875" s="0" t="n">
        <v>228</v>
      </c>
      <c r="L6875" s="0" t="n">
        <v>26</v>
      </c>
      <c r="M6875" s="0" t="n">
        <v>8</v>
      </c>
      <c r="N6875" s="11" t="n">
        <v>0.1</v>
      </c>
      <c r="O6875" s="12" t="n">
        <v>158.79</v>
      </c>
      <c r="P6875" s="12" t="n">
        <v>201</v>
      </c>
      <c r="Q6875" s="12" t="n">
        <f aca="false">M6875*P6875*(1-N6875)</f>
        <v>1447.2</v>
      </c>
      <c r="R6875" s="12" t="n">
        <f aca="false">M6875*O6875</f>
        <v>1270.32</v>
      </c>
      <c r="S6875" s="12" t="n">
        <f aca="false">Q6875-R6875</f>
        <v>176.88</v>
      </c>
      <c r="T6875" s="11" t="n">
        <f aca="false">IFERROR(S6875/Q6875,0)</f>
        <v>0.122222222222222</v>
      </c>
      <c r="U6875" s="13" t="n">
        <f aca="false">F6875-E6875</f>
        <v>20</v>
      </c>
      <c r="V6875" s="13" t="n">
        <f aca="false">G6875-F6875</f>
        <v>10</v>
      </c>
      <c r="W6875" s="13" t="n">
        <f aca="false">G6875-E6875</f>
        <v>30</v>
      </c>
      <c r="X6875" s="10" t="n">
        <f aca="false">YEAR(E6875)</f>
        <v>2020</v>
      </c>
      <c r="Y6875" s="0" t="str">
        <f aca="false">TEXT(E6875,"yyyy-mm")</f>
        <v>2020-08</v>
      </c>
      <c r="Z6875" s="0" t="str">
        <f aca="false">"Q"&amp;ROUNDUP(MONTH(E6875)/3,0)&amp;"-"&amp;YEAR(E6875)</f>
        <v>Q3-2020</v>
      </c>
    </row>
    <row r="6876" customFormat="false" ht="14.25" hidden="false" customHeight="false" outlineLevel="0" collapsed="false">
      <c r="A6876" s="0" t="s">
        <v>6918</v>
      </c>
      <c r="B6876" s="0" t="s">
        <v>34</v>
      </c>
      <c r="C6876" s="0" t="s">
        <v>35</v>
      </c>
      <c r="D6876" s="9" t="n">
        <v>44000</v>
      </c>
      <c r="E6876" s="9" t="n">
        <v>44066</v>
      </c>
      <c r="F6876" s="9" t="n">
        <v>44072</v>
      </c>
      <c r="G6876" s="9" t="n">
        <v>44077</v>
      </c>
      <c r="H6876" s="10" t="s">
        <v>36</v>
      </c>
      <c r="I6876" s="0" t="n">
        <v>9</v>
      </c>
      <c r="J6876" s="0" t="n">
        <v>29</v>
      </c>
      <c r="K6876" s="0" t="n">
        <v>211</v>
      </c>
      <c r="L6876" s="0" t="n">
        <v>13</v>
      </c>
      <c r="M6876" s="0" t="n">
        <v>1</v>
      </c>
      <c r="N6876" s="11" t="n">
        <v>0.2</v>
      </c>
      <c r="O6876" s="12" t="n">
        <v>492.05</v>
      </c>
      <c r="P6876" s="12" t="n">
        <v>683.4</v>
      </c>
      <c r="Q6876" s="12" t="n">
        <f aca="false">M6876*P6876*(1-N6876)</f>
        <v>546.72</v>
      </c>
      <c r="R6876" s="12" t="n">
        <f aca="false">M6876*O6876</f>
        <v>492.05</v>
      </c>
      <c r="S6876" s="12" t="n">
        <f aca="false">Q6876-R6876</f>
        <v>54.67</v>
      </c>
      <c r="T6876" s="11" t="n">
        <f aca="false">IFERROR(S6876/Q6876,0)</f>
        <v>0.0999963418203102</v>
      </c>
      <c r="U6876" s="13" t="n">
        <f aca="false">F6876-E6876</f>
        <v>6</v>
      </c>
      <c r="V6876" s="13" t="n">
        <f aca="false">G6876-F6876</f>
        <v>5</v>
      </c>
      <c r="W6876" s="13" t="n">
        <f aca="false">G6876-E6876</f>
        <v>11</v>
      </c>
      <c r="X6876" s="10" t="n">
        <f aca="false">YEAR(E6876)</f>
        <v>2020</v>
      </c>
      <c r="Y6876" s="0" t="str">
        <f aca="false">TEXT(E6876,"yyyy-mm")</f>
        <v>2020-08</v>
      </c>
      <c r="Z6876" s="0" t="str">
        <f aca="false">"Q"&amp;ROUNDUP(MONTH(E6876)/3,0)&amp;"-"&amp;YEAR(E6876)</f>
        <v>Q3-2020</v>
      </c>
    </row>
    <row r="6877" customFormat="false" ht="14.25" hidden="false" customHeight="false" outlineLevel="0" collapsed="false">
      <c r="A6877" s="0" t="s">
        <v>6919</v>
      </c>
      <c r="B6877" s="0" t="s">
        <v>34</v>
      </c>
      <c r="C6877" s="0" t="s">
        <v>48</v>
      </c>
      <c r="D6877" s="9" t="n">
        <v>43900</v>
      </c>
      <c r="E6877" s="9" t="n">
        <v>44066</v>
      </c>
      <c r="F6877" s="9" t="n">
        <v>44082</v>
      </c>
      <c r="G6877" s="9" t="n">
        <v>44090</v>
      </c>
      <c r="H6877" s="10" t="s">
        <v>36</v>
      </c>
      <c r="I6877" s="0" t="n">
        <v>3</v>
      </c>
      <c r="J6877" s="0" t="n">
        <v>14</v>
      </c>
      <c r="K6877" s="0" t="n">
        <v>17</v>
      </c>
      <c r="L6877" s="0" t="n">
        <v>26</v>
      </c>
      <c r="M6877" s="0" t="n">
        <v>1</v>
      </c>
      <c r="N6877" s="11" t="n">
        <v>0.05</v>
      </c>
      <c r="O6877" s="12" t="n">
        <v>3334.59</v>
      </c>
      <c r="P6877" s="12" t="n">
        <v>5293</v>
      </c>
      <c r="Q6877" s="12" t="n">
        <f aca="false">M6877*P6877*(1-N6877)</f>
        <v>5028.35</v>
      </c>
      <c r="R6877" s="12" t="n">
        <f aca="false">M6877*O6877</f>
        <v>3334.59</v>
      </c>
      <c r="S6877" s="12" t="n">
        <f aca="false">Q6877-R6877</f>
        <v>1693.76</v>
      </c>
      <c r="T6877" s="11" t="n">
        <f aca="false">IFERROR(S6877/Q6877,0)</f>
        <v>0.336842105263158</v>
      </c>
      <c r="U6877" s="13" t="n">
        <f aca="false">F6877-E6877</f>
        <v>16</v>
      </c>
      <c r="V6877" s="13" t="n">
        <f aca="false">G6877-F6877</f>
        <v>8</v>
      </c>
      <c r="W6877" s="13" t="n">
        <f aca="false">G6877-E6877</f>
        <v>24</v>
      </c>
      <c r="X6877" s="10" t="n">
        <f aca="false">YEAR(E6877)</f>
        <v>2020</v>
      </c>
      <c r="Y6877" s="0" t="str">
        <f aca="false">TEXT(E6877,"yyyy-mm")</f>
        <v>2020-08</v>
      </c>
      <c r="Z6877" s="0" t="str">
        <f aca="false">"Q"&amp;ROUNDUP(MONTH(E6877)/3,0)&amp;"-"&amp;YEAR(E6877)</f>
        <v>Q3-2020</v>
      </c>
    </row>
    <row r="6878" customFormat="false" ht="14.25" hidden="false" customHeight="false" outlineLevel="0" collapsed="false">
      <c r="A6878" s="0" t="s">
        <v>6920</v>
      </c>
      <c r="B6878" s="0" t="s">
        <v>34</v>
      </c>
      <c r="C6878" s="0" t="s">
        <v>39</v>
      </c>
      <c r="D6878" s="9" t="n">
        <v>44000</v>
      </c>
      <c r="E6878" s="9" t="n">
        <v>44066</v>
      </c>
      <c r="F6878" s="9" t="n">
        <v>44070</v>
      </c>
      <c r="G6878" s="9" t="n">
        <v>44075</v>
      </c>
      <c r="H6878" s="10" t="s">
        <v>36</v>
      </c>
      <c r="I6878" s="0" t="n">
        <v>7</v>
      </c>
      <c r="J6878" s="0" t="n">
        <v>5</v>
      </c>
      <c r="K6878" s="0" t="n">
        <v>123</v>
      </c>
      <c r="L6878" s="0" t="n">
        <v>15</v>
      </c>
      <c r="M6878" s="0" t="n">
        <v>1</v>
      </c>
      <c r="N6878" s="11" t="n">
        <v>0.4</v>
      </c>
      <c r="O6878" s="12" t="n">
        <v>73.7</v>
      </c>
      <c r="P6878" s="12" t="n">
        <v>167.5</v>
      </c>
      <c r="Q6878" s="12" t="n">
        <f aca="false">M6878*P6878*(1-N6878)</f>
        <v>100.5</v>
      </c>
      <c r="R6878" s="12" t="n">
        <f aca="false">M6878*O6878</f>
        <v>73.7</v>
      </c>
      <c r="S6878" s="12" t="n">
        <f aca="false">Q6878-R6878</f>
        <v>26.8</v>
      </c>
      <c r="T6878" s="11" t="n">
        <f aca="false">IFERROR(S6878/Q6878,0)</f>
        <v>0.266666666666667</v>
      </c>
      <c r="U6878" s="13" t="n">
        <f aca="false">F6878-E6878</f>
        <v>4</v>
      </c>
      <c r="V6878" s="13" t="n">
        <f aca="false">G6878-F6878</f>
        <v>5</v>
      </c>
      <c r="W6878" s="13" t="n">
        <f aca="false">G6878-E6878</f>
        <v>9</v>
      </c>
      <c r="X6878" s="10" t="n">
        <f aca="false">YEAR(E6878)</f>
        <v>2020</v>
      </c>
      <c r="Y6878" s="0" t="str">
        <f aca="false">TEXT(E6878,"yyyy-mm")</f>
        <v>2020-08</v>
      </c>
      <c r="Z6878" s="0" t="str">
        <f aca="false">"Q"&amp;ROUNDUP(MONTH(E6878)/3,0)&amp;"-"&amp;YEAR(E6878)</f>
        <v>Q3-2020</v>
      </c>
    </row>
    <row r="6879" customFormat="false" ht="14.25" hidden="false" customHeight="false" outlineLevel="0" collapsed="false">
      <c r="A6879" s="0" t="s">
        <v>6921</v>
      </c>
      <c r="B6879" s="0" t="s">
        <v>34</v>
      </c>
      <c r="C6879" s="0" t="s">
        <v>39</v>
      </c>
      <c r="D6879" s="9" t="n">
        <v>43900</v>
      </c>
      <c r="E6879" s="9" t="n">
        <v>44066</v>
      </c>
      <c r="F6879" s="9" t="n">
        <v>44092</v>
      </c>
      <c r="G6879" s="9" t="n">
        <v>44098</v>
      </c>
      <c r="H6879" s="10" t="s">
        <v>36</v>
      </c>
      <c r="I6879" s="0" t="n">
        <v>2</v>
      </c>
      <c r="J6879" s="0" t="n">
        <v>16</v>
      </c>
      <c r="K6879" s="0" t="n">
        <v>103</v>
      </c>
      <c r="L6879" s="0" t="n">
        <v>19</v>
      </c>
      <c r="M6879" s="0" t="n">
        <v>1</v>
      </c>
      <c r="N6879" s="11" t="n">
        <v>0.1</v>
      </c>
      <c r="O6879" s="12" t="n">
        <v>3288.36</v>
      </c>
      <c r="P6879" s="12" t="n">
        <v>5480.6</v>
      </c>
      <c r="Q6879" s="12" t="n">
        <f aca="false">M6879*P6879*(1-N6879)</f>
        <v>4932.54</v>
      </c>
      <c r="R6879" s="12" t="n">
        <f aca="false">M6879*O6879</f>
        <v>3288.36</v>
      </c>
      <c r="S6879" s="12" t="n">
        <f aca="false">Q6879-R6879</f>
        <v>1644.18</v>
      </c>
      <c r="T6879" s="11" t="n">
        <f aca="false">IFERROR(S6879/Q6879,0)</f>
        <v>0.333333333333333</v>
      </c>
      <c r="U6879" s="13" t="n">
        <f aca="false">F6879-E6879</f>
        <v>26</v>
      </c>
      <c r="V6879" s="13" t="n">
        <f aca="false">G6879-F6879</f>
        <v>6</v>
      </c>
      <c r="W6879" s="13" t="n">
        <f aca="false">G6879-E6879</f>
        <v>32</v>
      </c>
      <c r="X6879" s="10" t="n">
        <f aca="false">YEAR(E6879)</f>
        <v>2020</v>
      </c>
      <c r="Y6879" s="0" t="str">
        <f aca="false">TEXT(E6879,"yyyy-mm")</f>
        <v>2020-08</v>
      </c>
      <c r="Z6879" s="0" t="str">
        <f aca="false">"Q"&amp;ROUNDUP(MONTH(E6879)/3,0)&amp;"-"&amp;YEAR(E6879)</f>
        <v>Q3-2020</v>
      </c>
    </row>
    <row r="6880" customFormat="false" ht="14.25" hidden="false" customHeight="false" outlineLevel="0" collapsed="false">
      <c r="A6880" s="0" t="s">
        <v>6922</v>
      </c>
      <c r="B6880" s="0" t="s">
        <v>41</v>
      </c>
      <c r="C6880" s="0" t="s">
        <v>79</v>
      </c>
      <c r="D6880" s="9" t="n">
        <v>44000</v>
      </c>
      <c r="E6880" s="9" t="n">
        <v>44066</v>
      </c>
      <c r="F6880" s="9" t="n">
        <v>44077</v>
      </c>
      <c r="G6880" s="9" t="n">
        <v>44082</v>
      </c>
      <c r="H6880" s="10" t="s">
        <v>36</v>
      </c>
      <c r="I6880" s="0" t="n">
        <v>21</v>
      </c>
      <c r="J6880" s="0" t="n">
        <v>20</v>
      </c>
      <c r="K6880" s="0" t="n">
        <v>68</v>
      </c>
      <c r="L6880" s="0" t="n">
        <v>22</v>
      </c>
      <c r="M6880" s="0" t="n">
        <v>7</v>
      </c>
      <c r="N6880" s="11" t="n">
        <v>0.4</v>
      </c>
      <c r="O6880" s="12" t="n">
        <v>2482.35</v>
      </c>
      <c r="P6880" s="12" t="n">
        <v>3819</v>
      </c>
      <c r="Q6880" s="12" t="n">
        <f aca="false">M6880*P6880*(1-N6880)</f>
        <v>16039.8</v>
      </c>
      <c r="R6880" s="12" t="n">
        <f aca="false">M6880*O6880</f>
        <v>17376.45</v>
      </c>
      <c r="S6880" s="12" t="n">
        <f aca="false">Q6880-R6880</f>
        <v>-1336.65</v>
      </c>
      <c r="T6880" s="11" t="n">
        <f aca="false">IFERROR(S6880/Q6880,0)</f>
        <v>-0.0833333333333334</v>
      </c>
      <c r="U6880" s="13" t="n">
        <f aca="false">F6880-E6880</f>
        <v>11</v>
      </c>
      <c r="V6880" s="13" t="n">
        <f aca="false">G6880-F6880</f>
        <v>5</v>
      </c>
      <c r="W6880" s="13" t="n">
        <f aca="false">G6880-E6880</f>
        <v>16</v>
      </c>
      <c r="X6880" s="10" t="n">
        <f aca="false">YEAR(E6880)</f>
        <v>2020</v>
      </c>
      <c r="Y6880" s="0" t="str">
        <f aca="false">TEXT(E6880,"yyyy-mm")</f>
        <v>2020-08</v>
      </c>
      <c r="Z6880" s="0" t="str">
        <f aca="false">"Q"&amp;ROUNDUP(MONTH(E6880)/3,0)&amp;"-"&amp;YEAR(E6880)</f>
        <v>Q3-2020</v>
      </c>
    </row>
    <row r="6881" customFormat="false" ht="14.25" hidden="false" customHeight="false" outlineLevel="0" collapsed="false">
      <c r="A6881" s="0" t="s">
        <v>6923</v>
      </c>
      <c r="B6881" s="0" t="s">
        <v>38</v>
      </c>
      <c r="C6881" s="0" t="s">
        <v>35</v>
      </c>
      <c r="D6881" s="9" t="n">
        <v>44000</v>
      </c>
      <c r="E6881" s="9" t="n">
        <v>44066</v>
      </c>
      <c r="F6881" s="9" t="n">
        <v>44081</v>
      </c>
      <c r="G6881" s="9" t="n">
        <v>44083</v>
      </c>
      <c r="H6881" s="10" t="s">
        <v>36</v>
      </c>
      <c r="I6881" s="0" t="n">
        <v>17</v>
      </c>
      <c r="J6881" s="0" t="n">
        <v>43</v>
      </c>
      <c r="K6881" s="0" t="n">
        <v>257</v>
      </c>
      <c r="L6881" s="0" t="n">
        <v>46</v>
      </c>
      <c r="M6881" s="0" t="n">
        <v>4</v>
      </c>
      <c r="N6881" s="11" t="n">
        <v>0.4</v>
      </c>
      <c r="O6881" s="12" t="n">
        <v>3429.46</v>
      </c>
      <c r="P6881" s="12" t="n">
        <v>6016.6</v>
      </c>
      <c r="Q6881" s="12" t="n">
        <f aca="false">M6881*P6881*(1-N6881)</f>
        <v>14439.84</v>
      </c>
      <c r="R6881" s="12" t="n">
        <f aca="false">M6881*O6881</f>
        <v>13717.84</v>
      </c>
      <c r="S6881" s="12" t="n">
        <f aca="false">Q6881-R6881</f>
        <v>722</v>
      </c>
      <c r="T6881" s="11" t="n">
        <f aca="false">IFERROR(S6881/Q6881,0)</f>
        <v>0.0500005540227593</v>
      </c>
      <c r="U6881" s="13" t="n">
        <f aca="false">F6881-E6881</f>
        <v>15</v>
      </c>
      <c r="V6881" s="13" t="n">
        <f aca="false">G6881-F6881</f>
        <v>2</v>
      </c>
      <c r="W6881" s="13" t="n">
        <f aca="false">G6881-E6881</f>
        <v>17</v>
      </c>
      <c r="X6881" s="10" t="n">
        <f aca="false">YEAR(E6881)</f>
        <v>2020</v>
      </c>
      <c r="Y6881" s="0" t="str">
        <f aca="false">TEXT(E6881,"yyyy-mm")</f>
        <v>2020-08</v>
      </c>
      <c r="Z6881" s="0" t="str">
        <f aca="false">"Q"&amp;ROUNDUP(MONTH(E6881)/3,0)&amp;"-"&amp;YEAR(E6881)</f>
        <v>Q3-2020</v>
      </c>
    </row>
    <row r="6882" customFormat="false" ht="14.25" hidden="false" customHeight="false" outlineLevel="0" collapsed="false">
      <c r="A6882" s="0" t="s">
        <v>6924</v>
      </c>
      <c r="B6882" s="0" t="s">
        <v>41</v>
      </c>
      <c r="C6882" s="0" t="s">
        <v>79</v>
      </c>
      <c r="D6882" s="9" t="n">
        <v>44000</v>
      </c>
      <c r="E6882" s="9" t="n">
        <v>44067</v>
      </c>
      <c r="F6882" s="9" t="n">
        <v>44093</v>
      </c>
      <c r="G6882" s="9" t="n">
        <v>44094</v>
      </c>
      <c r="H6882" s="10" t="s">
        <v>36</v>
      </c>
      <c r="I6882" s="0" t="n">
        <v>23</v>
      </c>
      <c r="J6882" s="0" t="n">
        <v>26</v>
      </c>
      <c r="K6882" s="0" t="n">
        <v>60</v>
      </c>
      <c r="L6882" s="0" t="n">
        <v>10</v>
      </c>
      <c r="M6882" s="0" t="n">
        <v>4</v>
      </c>
      <c r="N6882" s="11" t="n">
        <v>0.4</v>
      </c>
      <c r="O6882" s="12" t="n">
        <v>543.3</v>
      </c>
      <c r="P6882" s="12" t="n">
        <v>1025.1</v>
      </c>
      <c r="Q6882" s="12" t="n">
        <f aca="false">M6882*P6882*(1-N6882)</f>
        <v>2460.24</v>
      </c>
      <c r="R6882" s="12" t="n">
        <f aca="false">M6882*O6882</f>
        <v>2173.2</v>
      </c>
      <c r="S6882" s="12" t="n">
        <f aca="false">Q6882-R6882</f>
        <v>287.04</v>
      </c>
      <c r="T6882" s="11" t="n">
        <f aca="false">IFERROR(S6882/Q6882,0)</f>
        <v>0.116671544239586</v>
      </c>
      <c r="U6882" s="13" t="n">
        <f aca="false">F6882-E6882</f>
        <v>26</v>
      </c>
      <c r="V6882" s="13" t="n">
        <f aca="false">G6882-F6882</f>
        <v>1</v>
      </c>
      <c r="W6882" s="13" t="n">
        <f aca="false">G6882-E6882</f>
        <v>27</v>
      </c>
      <c r="X6882" s="10" t="n">
        <f aca="false">YEAR(E6882)</f>
        <v>2020</v>
      </c>
      <c r="Y6882" s="0" t="str">
        <f aca="false">TEXT(E6882,"yyyy-mm")</f>
        <v>2020-08</v>
      </c>
      <c r="Z6882" s="0" t="str">
        <f aca="false">"Q"&amp;ROUNDUP(MONTH(E6882)/3,0)&amp;"-"&amp;YEAR(E6882)</f>
        <v>Q3-2020</v>
      </c>
    </row>
    <row r="6883" customFormat="false" ht="14.25" hidden="false" customHeight="false" outlineLevel="0" collapsed="false">
      <c r="A6883" s="0" t="s">
        <v>6925</v>
      </c>
      <c r="B6883" s="0" t="s">
        <v>38</v>
      </c>
      <c r="C6883" s="0" t="s">
        <v>35</v>
      </c>
      <c r="D6883" s="9" t="n">
        <v>43900</v>
      </c>
      <c r="E6883" s="9" t="n">
        <v>44067</v>
      </c>
      <c r="F6883" s="9" t="n">
        <v>44073</v>
      </c>
      <c r="G6883" s="9" t="n">
        <v>44076</v>
      </c>
      <c r="H6883" s="10" t="s">
        <v>36</v>
      </c>
      <c r="I6883" s="0" t="n">
        <v>14</v>
      </c>
      <c r="J6883" s="0" t="n">
        <v>45</v>
      </c>
      <c r="K6883" s="0" t="n">
        <v>246</v>
      </c>
      <c r="L6883" s="0" t="n">
        <v>24</v>
      </c>
      <c r="M6883" s="0" t="n">
        <v>5</v>
      </c>
      <c r="N6883" s="11" t="n">
        <v>0.075</v>
      </c>
      <c r="O6883" s="12" t="n">
        <v>1861.93</v>
      </c>
      <c r="P6883" s="12" t="n">
        <v>2659.9</v>
      </c>
      <c r="Q6883" s="12" t="n">
        <f aca="false">M6883*P6883*(1-N6883)</f>
        <v>12302.0375</v>
      </c>
      <c r="R6883" s="12" t="n">
        <f aca="false">M6883*O6883</f>
        <v>9309.65</v>
      </c>
      <c r="S6883" s="12" t="n">
        <f aca="false">Q6883-R6883</f>
        <v>2992.3875</v>
      </c>
      <c r="T6883" s="11" t="n">
        <f aca="false">IFERROR(S6883/Q6883,0)</f>
        <v>0.243243243243243</v>
      </c>
      <c r="U6883" s="13" t="n">
        <f aca="false">F6883-E6883</f>
        <v>6</v>
      </c>
      <c r="V6883" s="13" t="n">
        <f aca="false">G6883-F6883</f>
        <v>3</v>
      </c>
      <c r="W6883" s="13" t="n">
        <f aca="false">G6883-E6883</f>
        <v>9</v>
      </c>
      <c r="X6883" s="10" t="n">
        <f aca="false">YEAR(E6883)</f>
        <v>2020</v>
      </c>
      <c r="Y6883" s="0" t="str">
        <f aca="false">TEXT(E6883,"yyyy-mm")</f>
        <v>2020-08</v>
      </c>
      <c r="Z6883" s="0" t="str">
        <f aca="false">"Q"&amp;ROUNDUP(MONTH(E6883)/3,0)&amp;"-"&amp;YEAR(E6883)</f>
        <v>Q3-2020</v>
      </c>
    </row>
    <row r="6884" customFormat="false" ht="14.25" hidden="false" customHeight="false" outlineLevel="0" collapsed="false">
      <c r="A6884" s="0" t="s">
        <v>6926</v>
      </c>
      <c r="B6884" s="0" t="s">
        <v>34</v>
      </c>
      <c r="C6884" s="0" t="s">
        <v>35</v>
      </c>
      <c r="D6884" s="9" t="n">
        <v>43900</v>
      </c>
      <c r="E6884" s="9" t="n">
        <v>44067</v>
      </c>
      <c r="F6884" s="9" t="n">
        <v>44080</v>
      </c>
      <c r="G6884" s="9" t="n">
        <v>44090</v>
      </c>
      <c r="H6884" s="10" t="s">
        <v>36</v>
      </c>
      <c r="I6884" s="0" t="n">
        <v>8</v>
      </c>
      <c r="J6884" s="0" t="n">
        <v>12</v>
      </c>
      <c r="K6884" s="0" t="n">
        <v>242</v>
      </c>
      <c r="L6884" s="0" t="n">
        <v>2</v>
      </c>
      <c r="M6884" s="0" t="n">
        <v>8</v>
      </c>
      <c r="N6884" s="11" t="n">
        <v>0.05</v>
      </c>
      <c r="O6884" s="12" t="n">
        <v>2997.38</v>
      </c>
      <c r="P6884" s="12" t="n">
        <v>3892.7</v>
      </c>
      <c r="Q6884" s="12" t="n">
        <f aca="false">M6884*P6884*(1-N6884)</f>
        <v>29584.52</v>
      </c>
      <c r="R6884" s="12" t="n">
        <f aca="false">M6884*O6884</f>
        <v>23979.04</v>
      </c>
      <c r="S6884" s="12" t="n">
        <f aca="false">Q6884-R6884</f>
        <v>5605.48</v>
      </c>
      <c r="T6884" s="11" t="n">
        <f aca="false">IFERROR(S6884/Q6884,0)</f>
        <v>0.189473413798838</v>
      </c>
      <c r="U6884" s="13" t="n">
        <f aca="false">F6884-E6884</f>
        <v>13</v>
      </c>
      <c r="V6884" s="13" t="n">
        <f aca="false">G6884-F6884</f>
        <v>10</v>
      </c>
      <c r="W6884" s="13" t="n">
        <f aca="false">G6884-E6884</f>
        <v>23</v>
      </c>
      <c r="X6884" s="10" t="n">
        <f aca="false">YEAR(E6884)</f>
        <v>2020</v>
      </c>
      <c r="Y6884" s="0" t="str">
        <f aca="false">TEXT(E6884,"yyyy-mm")</f>
        <v>2020-08</v>
      </c>
      <c r="Z6884" s="0" t="str">
        <f aca="false">"Q"&amp;ROUNDUP(MONTH(E6884)/3,0)&amp;"-"&amp;YEAR(E6884)</f>
        <v>Q3-2020</v>
      </c>
    </row>
    <row r="6885" customFormat="false" ht="14.25" hidden="false" customHeight="false" outlineLevel="0" collapsed="false">
      <c r="A6885" s="0" t="s">
        <v>6927</v>
      </c>
      <c r="B6885" s="0" t="s">
        <v>38</v>
      </c>
      <c r="C6885" s="0" t="s">
        <v>35</v>
      </c>
      <c r="D6885" s="9" t="n">
        <v>44000</v>
      </c>
      <c r="E6885" s="9" t="n">
        <v>44067</v>
      </c>
      <c r="F6885" s="9" t="n">
        <v>44082</v>
      </c>
      <c r="G6885" s="9" t="n">
        <v>44085</v>
      </c>
      <c r="H6885" s="10" t="s">
        <v>36</v>
      </c>
      <c r="I6885" s="0" t="n">
        <v>19</v>
      </c>
      <c r="J6885" s="0" t="n">
        <v>37</v>
      </c>
      <c r="K6885" s="0" t="n">
        <v>223</v>
      </c>
      <c r="L6885" s="0" t="n">
        <v>39</v>
      </c>
      <c r="M6885" s="0" t="n">
        <v>4</v>
      </c>
      <c r="N6885" s="11" t="n">
        <v>0.1</v>
      </c>
      <c r="O6885" s="12" t="n">
        <v>473.82</v>
      </c>
      <c r="P6885" s="12" t="n">
        <v>911.2</v>
      </c>
      <c r="Q6885" s="12" t="n">
        <f aca="false">M6885*P6885*(1-N6885)</f>
        <v>3280.32</v>
      </c>
      <c r="R6885" s="12" t="n">
        <f aca="false">M6885*O6885</f>
        <v>1895.28</v>
      </c>
      <c r="S6885" s="12" t="n">
        <f aca="false">Q6885-R6885</f>
        <v>1385.04</v>
      </c>
      <c r="T6885" s="11" t="n">
        <f aca="false">IFERROR(S6885/Q6885,0)</f>
        <v>0.422227099795142</v>
      </c>
      <c r="U6885" s="13" t="n">
        <f aca="false">F6885-E6885</f>
        <v>15</v>
      </c>
      <c r="V6885" s="13" t="n">
        <f aca="false">G6885-F6885</f>
        <v>3</v>
      </c>
      <c r="W6885" s="13" t="n">
        <f aca="false">G6885-E6885</f>
        <v>18</v>
      </c>
      <c r="X6885" s="10" t="n">
        <f aca="false">YEAR(E6885)</f>
        <v>2020</v>
      </c>
      <c r="Y6885" s="0" t="str">
        <f aca="false">TEXT(E6885,"yyyy-mm")</f>
        <v>2020-08</v>
      </c>
      <c r="Z6885" s="0" t="str">
        <f aca="false">"Q"&amp;ROUNDUP(MONTH(E6885)/3,0)&amp;"-"&amp;YEAR(E6885)</f>
        <v>Q3-2020</v>
      </c>
    </row>
    <row r="6886" customFormat="false" ht="14.25" hidden="false" customHeight="false" outlineLevel="0" collapsed="false">
      <c r="A6886" s="0" t="s">
        <v>6928</v>
      </c>
      <c r="B6886" s="0" t="s">
        <v>41</v>
      </c>
      <c r="C6886" s="0" t="s">
        <v>35</v>
      </c>
      <c r="D6886" s="9" t="n">
        <v>43900</v>
      </c>
      <c r="E6886" s="9" t="n">
        <v>44067</v>
      </c>
      <c r="F6886" s="9" t="n">
        <v>44080</v>
      </c>
      <c r="G6886" s="9" t="n">
        <v>44085</v>
      </c>
      <c r="H6886" s="10" t="s">
        <v>36</v>
      </c>
      <c r="I6886" s="0" t="n">
        <v>23</v>
      </c>
      <c r="J6886" s="0" t="n">
        <v>41</v>
      </c>
      <c r="K6886" s="0" t="n">
        <v>254</v>
      </c>
      <c r="L6886" s="0" t="n">
        <v>10</v>
      </c>
      <c r="M6886" s="0" t="n">
        <v>2</v>
      </c>
      <c r="N6886" s="11" t="n">
        <v>0.3</v>
      </c>
      <c r="O6886" s="12" t="n">
        <v>745.04</v>
      </c>
      <c r="P6886" s="12" t="n">
        <v>1862.6</v>
      </c>
      <c r="Q6886" s="12" t="n">
        <f aca="false">M6886*P6886*(1-N6886)</f>
        <v>2607.64</v>
      </c>
      <c r="R6886" s="12" t="n">
        <f aca="false">M6886*O6886</f>
        <v>1490.08</v>
      </c>
      <c r="S6886" s="12" t="n">
        <f aca="false">Q6886-R6886</f>
        <v>1117.56</v>
      </c>
      <c r="T6886" s="11" t="n">
        <f aca="false">IFERROR(S6886/Q6886,0)</f>
        <v>0.428571428571429</v>
      </c>
      <c r="U6886" s="13" t="n">
        <f aca="false">F6886-E6886</f>
        <v>13</v>
      </c>
      <c r="V6886" s="13" t="n">
        <f aca="false">G6886-F6886</f>
        <v>5</v>
      </c>
      <c r="W6886" s="13" t="n">
        <f aca="false">G6886-E6886</f>
        <v>18</v>
      </c>
      <c r="X6886" s="10" t="n">
        <f aca="false">YEAR(E6886)</f>
        <v>2020</v>
      </c>
      <c r="Y6886" s="0" t="str">
        <f aca="false">TEXT(E6886,"yyyy-mm")</f>
        <v>2020-08</v>
      </c>
      <c r="Z6886" s="0" t="str">
        <f aca="false">"Q"&amp;ROUNDUP(MONTH(E6886)/3,0)&amp;"-"&amp;YEAR(E6886)</f>
        <v>Q3-2020</v>
      </c>
    </row>
    <row r="6887" customFormat="false" ht="14.25" hidden="false" customHeight="false" outlineLevel="0" collapsed="false">
      <c r="A6887" s="0" t="s">
        <v>6929</v>
      </c>
      <c r="B6887" s="0" t="s">
        <v>43</v>
      </c>
      <c r="C6887" s="0" t="s">
        <v>35</v>
      </c>
      <c r="D6887" s="9" t="n">
        <v>43900</v>
      </c>
      <c r="E6887" s="9" t="n">
        <v>44067</v>
      </c>
      <c r="F6887" s="9" t="n">
        <v>44071</v>
      </c>
      <c r="G6887" s="9" t="n">
        <v>44074</v>
      </c>
      <c r="H6887" s="10" t="s">
        <v>36</v>
      </c>
      <c r="I6887" s="0" t="n">
        <v>28</v>
      </c>
      <c r="J6887" s="0" t="n">
        <v>15</v>
      </c>
      <c r="K6887" s="0" t="n">
        <v>214</v>
      </c>
      <c r="L6887" s="0" t="n">
        <v>45</v>
      </c>
      <c r="M6887" s="0" t="n">
        <v>5</v>
      </c>
      <c r="N6887" s="11" t="n">
        <v>0.05</v>
      </c>
      <c r="O6887" s="12" t="n">
        <v>139.16</v>
      </c>
      <c r="P6887" s="12" t="n">
        <v>207.7</v>
      </c>
      <c r="Q6887" s="12" t="n">
        <f aca="false">M6887*P6887*(1-N6887)</f>
        <v>986.575</v>
      </c>
      <c r="R6887" s="12" t="n">
        <f aca="false">M6887*O6887</f>
        <v>695.8</v>
      </c>
      <c r="S6887" s="12" t="n">
        <f aca="false">Q6887-R6887</f>
        <v>290.775</v>
      </c>
      <c r="T6887" s="11" t="n">
        <f aca="false">IFERROR(S6887/Q6887,0)</f>
        <v>0.294731774066847</v>
      </c>
      <c r="U6887" s="13" t="n">
        <f aca="false">F6887-E6887</f>
        <v>4</v>
      </c>
      <c r="V6887" s="13" t="n">
        <f aca="false">G6887-F6887</f>
        <v>3</v>
      </c>
      <c r="W6887" s="13" t="n">
        <f aca="false">G6887-E6887</f>
        <v>7</v>
      </c>
      <c r="X6887" s="10" t="n">
        <f aca="false">YEAR(E6887)</f>
        <v>2020</v>
      </c>
      <c r="Y6887" s="0" t="str">
        <f aca="false">TEXT(E6887,"yyyy-mm")</f>
        <v>2020-08</v>
      </c>
      <c r="Z6887" s="0" t="str">
        <f aca="false">"Q"&amp;ROUNDUP(MONTH(E6887)/3,0)&amp;"-"&amp;YEAR(E6887)</f>
        <v>Q3-2020</v>
      </c>
    </row>
    <row r="6888" customFormat="false" ht="14.25" hidden="false" customHeight="false" outlineLevel="0" collapsed="false">
      <c r="A6888" s="0" t="s">
        <v>6930</v>
      </c>
      <c r="B6888" s="0" t="s">
        <v>38</v>
      </c>
      <c r="C6888" s="0" t="s">
        <v>35</v>
      </c>
      <c r="D6888" s="9" t="n">
        <v>43900</v>
      </c>
      <c r="E6888" s="9" t="n">
        <v>44067</v>
      </c>
      <c r="F6888" s="9" t="n">
        <v>44074</v>
      </c>
      <c r="G6888" s="9" t="n">
        <v>44077</v>
      </c>
      <c r="H6888" s="10" t="s">
        <v>36</v>
      </c>
      <c r="I6888" s="0" t="n">
        <v>18</v>
      </c>
      <c r="J6888" s="0" t="n">
        <v>22</v>
      </c>
      <c r="K6888" s="0" t="n">
        <v>248</v>
      </c>
      <c r="L6888" s="0" t="n">
        <v>28</v>
      </c>
      <c r="M6888" s="0" t="n">
        <v>1</v>
      </c>
      <c r="N6888" s="11" t="n">
        <v>0.075</v>
      </c>
      <c r="O6888" s="12" t="n">
        <v>1634.93</v>
      </c>
      <c r="P6888" s="12" t="n">
        <v>1969.8</v>
      </c>
      <c r="Q6888" s="12" t="n">
        <f aca="false">M6888*P6888*(1-N6888)</f>
        <v>1822.065</v>
      </c>
      <c r="R6888" s="12" t="n">
        <f aca="false">M6888*O6888</f>
        <v>1634.93</v>
      </c>
      <c r="S6888" s="12" t="n">
        <f aca="false">Q6888-R6888</f>
        <v>187.135</v>
      </c>
      <c r="T6888" s="11" t="n">
        <f aca="false">IFERROR(S6888/Q6888,0)</f>
        <v>0.102704898014066</v>
      </c>
      <c r="U6888" s="13" t="n">
        <f aca="false">F6888-E6888</f>
        <v>7</v>
      </c>
      <c r="V6888" s="13" t="n">
        <f aca="false">G6888-F6888</f>
        <v>3</v>
      </c>
      <c r="W6888" s="13" t="n">
        <f aca="false">G6888-E6888</f>
        <v>10</v>
      </c>
      <c r="X6888" s="10" t="n">
        <f aca="false">YEAR(E6888)</f>
        <v>2020</v>
      </c>
      <c r="Y6888" s="0" t="str">
        <f aca="false">TEXT(E6888,"yyyy-mm")</f>
        <v>2020-08</v>
      </c>
      <c r="Z6888" s="0" t="str">
        <f aca="false">"Q"&amp;ROUNDUP(MONTH(E6888)/3,0)&amp;"-"&amp;YEAR(E6888)</f>
        <v>Q3-2020</v>
      </c>
    </row>
    <row r="6889" customFormat="false" ht="14.25" hidden="false" customHeight="false" outlineLevel="0" collapsed="false">
      <c r="A6889" s="0" t="s">
        <v>6931</v>
      </c>
      <c r="B6889" s="0" t="s">
        <v>34</v>
      </c>
      <c r="C6889" s="0" t="s">
        <v>35</v>
      </c>
      <c r="D6889" s="9" t="n">
        <v>44000</v>
      </c>
      <c r="E6889" s="9" t="n">
        <v>44067</v>
      </c>
      <c r="F6889" s="9" t="n">
        <v>44085</v>
      </c>
      <c r="G6889" s="9" t="n">
        <v>44091</v>
      </c>
      <c r="H6889" s="10" t="s">
        <v>36</v>
      </c>
      <c r="I6889" s="0" t="n">
        <v>5</v>
      </c>
      <c r="J6889" s="0" t="n">
        <v>14</v>
      </c>
      <c r="K6889" s="0" t="n">
        <v>204</v>
      </c>
      <c r="L6889" s="0" t="n">
        <v>37</v>
      </c>
      <c r="M6889" s="0" t="n">
        <v>4</v>
      </c>
      <c r="N6889" s="11" t="n">
        <v>0.075</v>
      </c>
      <c r="O6889" s="12" t="n">
        <v>462.9</v>
      </c>
      <c r="P6889" s="12" t="n">
        <v>944.7</v>
      </c>
      <c r="Q6889" s="12" t="n">
        <f aca="false">M6889*P6889*(1-N6889)</f>
        <v>3495.39</v>
      </c>
      <c r="R6889" s="12" t="n">
        <f aca="false">M6889*O6889</f>
        <v>1851.6</v>
      </c>
      <c r="S6889" s="12" t="n">
        <f aca="false">Q6889-R6889</f>
        <v>1643.79</v>
      </c>
      <c r="T6889" s="11" t="n">
        <f aca="false">IFERROR(S6889/Q6889,0)</f>
        <v>0.470273703363573</v>
      </c>
      <c r="U6889" s="13" t="n">
        <f aca="false">F6889-E6889</f>
        <v>18</v>
      </c>
      <c r="V6889" s="13" t="n">
        <f aca="false">G6889-F6889</f>
        <v>6</v>
      </c>
      <c r="W6889" s="13" t="n">
        <f aca="false">G6889-E6889</f>
        <v>24</v>
      </c>
      <c r="X6889" s="10" t="n">
        <f aca="false">YEAR(E6889)</f>
        <v>2020</v>
      </c>
      <c r="Y6889" s="0" t="str">
        <f aca="false">TEXT(E6889,"yyyy-mm")</f>
        <v>2020-08</v>
      </c>
      <c r="Z6889" s="0" t="str">
        <f aca="false">"Q"&amp;ROUNDUP(MONTH(E6889)/3,0)&amp;"-"&amp;YEAR(E6889)</f>
        <v>Q3-2020</v>
      </c>
    </row>
    <row r="6890" customFormat="false" ht="14.25" hidden="false" customHeight="false" outlineLevel="0" collapsed="false">
      <c r="A6890" s="0" t="s">
        <v>6932</v>
      </c>
      <c r="B6890" s="0" t="s">
        <v>38</v>
      </c>
      <c r="C6890" s="0" t="s">
        <v>48</v>
      </c>
      <c r="D6890" s="9" t="n">
        <v>43900</v>
      </c>
      <c r="E6890" s="9" t="n">
        <v>44067</v>
      </c>
      <c r="F6890" s="9" t="n">
        <v>44084</v>
      </c>
      <c r="G6890" s="9" t="n">
        <v>44085</v>
      </c>
      <c r="H6890" s="10" t="s">
        <v>36</v>
      </c>
      <c r="I6890" s="0" t="n">
        <v>18</v>
      </c>
      <c r="J6890" s="0" t="n">
        <v>6</v>
      </c>
      <c r="K6890" s="0" t="n">
        <v>44</v>
      </c>
      <c r="L6890" s="0" t="n">
        <v>33</v>
      </c>
      <c r="M6890" s="0" t="n">
        <v>4</v>
      </c>
      <c r="N6890" s="11" t="n">
        <v>0.05</v>
      </c>
      <c r="O6890" s="12" t="n">
        <v>535.87</v>
      </c>
      <c r="P6890" s="12" t="n">
        <v>864.3</v>
      </c>
      <c r="Q6890" s="12" t="n">
        <f aca="false">M6890*P6890*(1-N6890)</f>
        <v>3284.34</v>
      </c>
      <c r="R6890" s="12" t="n">
        <f aca="false">M6890*O6890</f>
        <v>2143.48</v>
      </c>
      <c r="S6890" s="12" t="n">
        <f aca="false">Q6890-R6890</f>
        <v>1140.86</v>
      </c>
      <c r="T6890" s="11" t="n">
        <f aca="false">IFERROR(S6890/Q6890,0)</f>
        <v>0.347363549449813</v>
      </c>
      <c r="U6890" s="13" t="n">
        <f aca="false">F6890-E6890</f>
        <v>17</v>
      </c>
      <c r="V6890" s="13" t="n">
        <f aca="false">G6890-F6890</f>
        <v>1</v>
      </c>
      <c r="W6890" s="13" t="n">
        <f aca="false">G6890-E6890</f>
        <v>18</v>
      </c>
      <c r="X6890" s="10" t="n">
        <f aca="false">YEAR(E6890)</f>
        <v>2020</v>
      </c>
      <c r="Y6890" s="0" t="str">
        <f aca="false">TEXT(E6890,"yyyy-mm")</f>
        <v>2020-08</v>
      </c>
      <c r="Z6890" s="0" t="str">
        <f aca="false">"Q"&amp;ROUNDUP(MONTH(E6890)/3,0)&amp;"-"&amp;YEAR(E6890)</f>
        <v>Q3-2020</v>
      </c>
    </row>
    <row r="6891" customFormat="false" ht="14.25" hidden="false" customHeight="false" outlineLevel="0" collapsed="false">
      <c r="A6891" s="0" t="s">
        <v>6933</v>
      </c>
      <c r="B6891" s="0" t="s">
        <v>41</v>
      </c>
      <c r="C6891" s="0" t="s">
        <v>46</v>
      </c>
      <c r="D6891" s="9" t="n">
        <v>44000</v>
      </c>
      <c r="E6891" s="9" t="n">
        <v>44068</v>
      </c>
      <c r="F6891" s="9" t="n">
        <v>44094</v>
      </c>
      <c r="G6891" s="9" t="n">
        <v>44099</v>
      </c>
      <c r="H6891" s="10" t="s">
        <v>36</v>
      </c>
      <c r="I6891" s="0" t="n">
        <v>24</v>
      </c>
      <c r="J6891" s="0" t="n">
        <v>47</v>
      </c>
      <c r="K6891" s="0" t="n">
        <v>272</v>
      </c>
      <c r="L6891" s="0" t="n">
        <v>33</v>
      </c>
      <c r="M6891" s="0" t="n">
        <v>2</v>
      </c>
      <c r="N6891" s="11" t="n">
        <v>0.075</v>
      </c>
      <c r="O6891" s="12" t="n">
        <v>1512.32</v>
      </c>
      <c r="P6891" s="12" t="n">
        <v>2291.4</v>
      </c>
      <c r="Q6891" s="12" t="n">
        <f aca="false">M6891*P6891*(1-N6891)</f>
        <v>4239.09</v>
      </c>
      <c r="R6891" s="12" t="n">
        <f aca="false">M6891*O6891</f>
        <v>3024.64</v>
      </c>
      <c r="S6891" s="12" t="n">
        <f aca="false">Q6891-R6891</f>
        <v>1214.45</v>
      </c>
      <c r="T6891" s="11" t="n">
        <f aca="false">IFERROR(S6891/Q6891,0)</f>
        <v>0.286488373683975</v>
      </c>
      <c r="U6891" s="13" t="n">
        <f aca="false">F6891-E6891</f>
        <v>26</v>
      </c>
      <c r="V6891" s="13" t="n">
        <f aca="false">G6891-F6891</f>
        <v>5</v>
      </c>
      <c r="W6891" s="13" t="n">
        <f aca="false">G6891-E6891</f>
        <v>31</v>
      </c>
      <c r="X6891" s="10" t="n">
        <f aca="false">YEAR(E6891)</f>
        <v>2020</v>
      </c>
      <c r="Y6891" s="0" t="str">
        <f aca="false">TEXT(E6891,"yyyy-mm")</f>
        <v>2020-08</v>
      </c>
      <c r="Z6891" s="0" t="str">
        <f aca="false">"Q"&amp;ROUNDUP(MONTH(E6891)/3,0)&amp;"-"&amp;YEAR(E6891)</f>
        <v>Q3-2020</v>
      </c>
    </row>
    <row r="6892" customFormat="false" ht="14.25" hidden="false" customHeight="false" outlineLevel="0" collapsed="false">
      <c r="A6892" s="0" t="s">
        <v>6934</v>
      </c>
      <c r="B6892" s="0" t="s">
        <v>34</v>
      </c>
      <c r="C6892" s="0" t="s">
        <v>48</v>
      </c>
      <c r="D6892" s="9" t="n">
        <v>43900</v>
      </c>
      <c r="E6892" s="9" t="n">
        <v>44068</v>
      </c>
      <c r="F6892" s="9" t="n">
        <v>44086</v>
      </c>
      <c r="G6892" s="9" t="n">
        <v>44091</v>
      </c>
      <c r="H6892" s="10" t="s">
        <v>36</v>
      </c>
      <c r="I6892" s="0" t="n">
        <v>9</v>
      </c>
      <c r="J6892" s="0" t="n">
        <v>11</v>
      </c>
      <c r="K6892" s="0" t="n">
        <v>46</v>
      </c>
      <c r="L6892" s="0" t="n">
        <v>1</v>
      </c>
      <c r="M6892" s="0" t="n">
        <v>3</v>
      </c>
      <c r="N6892" s="11" t="n">
        <v>0.15</v>
      </c>
      <c r="O6892" s="12" t="n">
        <v>894.52</v>
      </c>
      <c r="P6892" s="12" t="n">
        <v>1132.3</v>
      </c>
      <c r="Q6892" s="12" t="n">
        <f aca="false">M6892*P6892*(1-N6892)</f>
        <v>2887.365</v>
      </c>
      <c r="R6892" s="12" t="n">
        <f aca="false">M6892*O6892</f>
        <v>2683.56</v>
      </c>
      <c r="S6892" s="12" t="n">
        <f aca="false">Q6892-R6892</f>
        <v>203.805</v>
      </c>
      <c r="T6892" s="11" t="n">
        <f aca="false">IFERROR(S6892/Q6892,0)</f>
        <v>0.0705851182652695</v>
      </c>
      <c r="U6892" s="13" t="n">
        <f aca="false">F6892-E6892</f>
        <v>18</v>
      </c>
      <c r="V6892" s="13" t="n">
        <f aca="false">G6892-F6892</f>
        <v>5</v>
      </c>
      <c r="W6892" s="13" t="n">
        <f aca="false">G6892-E6892</f>
        <v>23</v>
      </c>
      <c r="X6892" s="10" t="n">
        <f aca="false">YEAR(E6892)</f>
        <v>2020</v>
      </c>
      <c r="Y6892" s="0" t="str">
        <f aca="false">TEXT(E6892,"yyyy-mm")</f>
        <v>2020-08</v>
      </c>
      <c r="Z6892" s="0" t="str">
        <f aca="false">"Q"&amp;ROUNDUP(MONTH(E6892)/3,0)&amp;"-"&amp;YEAR(E6892)</f>
        <v>Q3-2020</v>
      </c>
    </row>
    <row r="6893" customFormat="false" ht="14.25" hidden="false" customHeight="false" outlineLevel="0" collapsed="false">
      <c r="A6893" s="0" t="s">
        <v>6935</v>
      </c>
      <c r="B6893" s="0" t="s">
        <v>43</v>
      </c>
      <c r="C6893" s="0" t="s">
        <v>35</v>
      </c>
      <c r="D6893" s="9" t="n">
        <v>43900</v>
      </c>
      <c r="E6893" s="9" t="n">
        <v>44068</v>
      </c>
      <c r="F6893" s="9" t="n">
        <v>44084</v>
      </c>
      <c r="G6893" s="9" t="n">
        <v>44093</v>
      </c>
      <c r="H6893" s="10" t="s">
        <v>36</v>
      </c>
      <c r="I6893" s="0" t="n">
        <v>26</v>
      </c>
      <c r="J6893" s="0" t="n">
        <v>2</v>
      </c>
      <c r="K6893" s="0" t="n">
        <v>247</v>
      </c>
      <c r="L6893" s="0" t="n">
        <v>38</v>
      </c>
      <c r="M6893" s="0" t="n">
        <v>4</v>
      </c>
      <c r="N6893" s="11" t="n">
        <v>0.05</v>
      </c>
      <c r="O6893" s="12" t="n">
        <v>77.72</v>
      </c>
      <c r="P6893" s="12" t="n">
        <v>194.3</v>
      </c>
      <c r="Q6893" s="12" t="n">
        <f aca="false">M6893*P6893*(1-N6893)</f>
        <v>738.34</v>
      </c>
      <c r="R6893" s="12" t="n">
        <f aca="false">M6893*O6893</f>
        <v>310.88</v>
      </c>
      <c r="S6893" s="12" t="n">
        <f aca="false">Q6893-R6893</f>
        <v>427.46</v>
      </c>
      <c r="T6893" s="11" t="n">
        <f aca="false">IFERROR(S6893/Q6893,0)</f>
        <v>0.578947368421053</v>
      </c>
      <c r="U6893" s="13" t="n">
        <f aca="false">F6893-E6893</f>
        <v>16</v>
      </c>
      <c r="V6893" s="13" t="n">
        <f aca="false">G6893-F6893</f>
        <v>9</v>
      </c>
      <c r="W6893" s="13" t="n">
        <f aca="false">G6893-E6893</f>
        <v>25</v>
      </c>
      <c r="X6893" s="10" t="n">
        <f aca="false">YEAR(E6893)</f>
        <v>2020</v>
      </c>
      <c r="Y6893" s="0" t="str">
        <f aca="false">TEXT(E6893,"yyyy-mm")</f>
        <v>2020-08</v>
      </c>
      <c r="Z6893" s="0" t="str">
        <f aca="false">"Q"&amp;ROUNDUP(MONTH(E6893)/3,0)&amp;"-"&amp;YEAR(E6893)</f>
        <v>Q3-2020</v>
      </c>
    </row>
    <row r="6894" customFormat="false" ht="14.25" hidden="false" customHeight="false" outlineLevel="0" collapsed="false">
      <c r="A6894" s="0" t="s">
        <v>6936</v>
      </c>
      <c r="B6894" s="0" t="s">
        <v>38</v>
      </c>
      <c r="C6894" s="0" t="s">
        <v>35</v>
      </c>
      <c r="D6894" s="9" t="n">
        <v>44000</v>
      </c>
      <c r="E6894" s="9" t="n">
        <v>44068</v>
      </c>
      <c r="F6894" s="9" t="n">
        <v>44079</v>
      </c>
      <c r="G6894" s="9" t="n">
        <v>44087</v>
      </c>
      <c r="H6894" s="10" t="s">
        <v>36</v>
      </c>
      <c r="I6894" s="0" t="n">
        <v>16</v>
      </c>
      <c r="J6894" s="0" t="n">
        <v>38</v>
      </c>
      <c r="K6894" s="0" t="n">
        <v>227</v>
      </c>
      <c r="L6894" s="0" t="n">
        <v>5</v>
      </c>
      <c r="M6894" s="0" t="n">
        <v>7</v>
      </c>
      <c r="N6894" s="11" t="n">
        <v>0.1</v>
      </c>
      <c r="O6894" s="12" t="n">
        <v>153.7</v>
      </c>
      <c r="P6894" s="12" t="n">
        <v>247.9</v>
      </c>
      <c r="Q6894" s="12" t="n">
        <f aca="false">M6894*P6894*(1-N6894)</f>
        <v>1561.77</v>
      </c>
      <c r="R6894" s="12" t="n">
        <f aca="false">M6894*O6894</f>
        <v>1075.9</v>
      </c>
      <c r="S6894" s="12" t="n">
        <f aca="false">Q6894-R6894</f>
        <v>485.87</v>
      </c>
      <c r="T6894" s="11" t="n">
        <f aca="false">IFERROR(S6894/Q6894,0)</f>
        <v>0.311102146923043</v>
      </c>
      <c r="U6894" s="13" t="n">
        <f aca="false">F6894-E6894</f>
        <v>11</v>
      </c>
      <c r="V6894" s="13" t="n">
        <f aca="false">G6894-F6894</f>
        <v>8</v>
      </c>
      <c r="W6894" s="13" t="n">
        <f aca="false">G6894-E6894</f>
        <v>19</v>
      </c>
      <c r="X6894" s="10" t="n">
        <f aca="false">YEAR(E6894)</f>
        <v>2020</v>
      </c>
      <c r="Y6894" s="0" t="str">
        <f aca="false">TEXT(E6894,"yyyy-mm")</f>
        <v>2020-08</v>
      </c>
      <c r="Z6894" s="0" t="str">
        <f aca="false">"Q"&amp;ROUNDUP(MONTH(E6894)/3,0)&amp;"-"&amp;YEAR(E6894)</f>
        <v>Q3-2020</v>
      </c>
    </row>
    <row r="6895" customFormat="false" ht="14.25" hidden="false" customHeight="false" outlineLevel="0" collapsed="false">
      <c r="A6895" s="0" t="s">
        <v>6937</v>
      </c>
      <c r="B6895" s="0" t="s">
        <v>43</v>
      </c>
      <c r="C6895" s="0" t="s">
        <v>58</v>
      </c>
      <c r="D6895" s="9" t="n">
        <v>44000</v>
      </c>
      <c r="E6895" s="9" t="n">
        <v>44068</v>
      </c>
      <c r="F6895" s="9" t="n">
        <v>44083</v>
      </c>
      <c r="G6895" s="9" t="n">
        <v>44086</v>
      </c>
      <c r="H6895" s="10" t="s">
        <v>36</v>
      </c>
      <c r="I6895" s="0" t="n">
        <v>26</v>
      </c>
      <c r="J6895" s="0" t="n">
        <v>28</v>
      </c>
      <c r="K6895" s="0" t="n">
        <v>344</v>
      </c>
      <c r="L6895" s="0" t="n">
        <v>22</v>
      </c>
      <c r="M6895" s="0" t="n">
        <v>8</v>
      </c>
      <c r="N6895" s="11" t="n">
        <v>0.05</v>
      </c>
      <c r="O6895" s="12" t="n">
        <v>623.1</v>
      </c>
      <c r="P6895" s="12" t="n">
        <v>1038.5</v>
      </c>
      <c r="Q6895" s="12" t="n">
        <f aca="false">M6895*P6895*(1-N6895)</f>
        <v>7892.6</v>
      </c>
      <c r="R6895" s="12" t="n">
        <f aca="false">M6895*O6895</f>
        <v>4984.8</v>
      </c>
      <c r="S6895" s="12" t="n">
        <f aca="false">Q6895-R6895</f>
        <v>2907.8</v>
      </c>
      <c r="T6895" s="11" t="n">
        <f aca="false">IFERROR(S6895/Q6895,0)</f>
        <v>0.368421052631579</v>
      </c>
      <c r="U6895" s="13" t="n">
        <f aca="false">F6895-E6895</f>
        <v>15</v>
      </c>
      <c r="V6895" s="13" t="n">
        <f aca="false">G6895-F6895</f>
        <v>3</v>
      </c>
      <c r="W6895" s="13" t="n">
        <f aca="false">G6895-E6895</f>
        <v>18</v>
      </c>
      <c r="X6895" s="10" t="n">
        <f aca="false">YEAR(E6895)</f>
        <v>2020</v>
      </c>
      <c r="Y6895" s="0" t="str">
        <f aca="false">TEXT(E6895,"yyyy-mm")</f>
        <v>2020-08</v>
      </c>
      <c r="Z6895" s="0" t="str">
        <f aca="false">"Q"&amp;ROUNDUP(MONTH(E6895)/3,0)&amp;"-"&amp;YEAR(E6895)</f>
        <v>Q3-2020</v>
      </c>
    </row>
    <row r="6896" customFormat="false" ht="14.25" hidden="false" customHeight="false" outlineLevel="0" collapsed="false">
      <c r="A6896" s="0" t="s">
        <v>6938</v>
      </c>
      <c r="B6896" s="0" t="s">
        <v>43</v>
      </c>
      <c r="C6896" s="0" t="s">
        <v>35</v>
      </c>
      <c r="D6896" s="9" t="n">
        <v>44000</v>
      </c>
      <c r="E6896" s="9" t="n">
        <v>44068</v>
      </c>
      <c r="F6896" s="9" t="n">
        <v>44088</v>
      </c>
      <c r="G6896" s="9" t="n">
        <v>44097</v>
      </c>
      <c r="H6896" s="10" t="s">
        <v>36</v>
      </c>
      <c r="I6896" s="0" t="n">
        <v>26</v>
      </c>
      <c r="J6896" s="0" t="n">
        <v>49</v>
      </c>
      <c r="K6896" s="0" t="n">
        <v>257</v>
      </c>
      <c r="L6896" s="0" t="n">
        <v>44</v>
      </c>
      <c r="M6896" s="0" t="n">
        <v>4</v>
      </c>
      <c r="N6896" s="11" t="n">
        <v>0.4</v>
      </c>
      <c r="O6896" s="12" t="n">
        <v>895.46</v>
      </c>
      <c r="P6896" s="12" t="n">
        <v>1105.5</v>
      </c>
      <c r="Q6896" s="12" t="n">
        <f aca="false">M6896*P6896*(1-N6896)</f>
        <v>2653.2</v>
      </c>
      <c r="R6896" s="12" t="n">
        <f aca="false">M6896*O6896</f>
        <v>3581.84</v>
      </c>
      <c r="S6896" s="12" t="n">
        <f aca="false">Q6896-R6896</f>
        <v>-928.64</v>
      </c>
      <c r="T6896" s="11" t="n">
        <f aca="false">IFERROR(S6896/Q6896,0)</f>
        <v>-0.35000753806724</v>
      </c>
      <c r="U6896" s="13" t="n">
        <f aca="false">F6896-E6896</f>
        <v>20</v>
      </c>
      <c r="V6896" s="13" t="n">
        <f aca="false">G6896-F6896</f>
        <v>9</v>
      </c>
      <c r="W6896" s="13" t="n">
        <f aca="false">G6896-E6896</f>
        <v>29</v>
      </c>
      <c r="X6896" s="10" t="n">
        <f aca="false">YEAR(E6896)</f>
        <v>2020</v>
      </c>
      <c r="Y6896" s="0" t="str">
        <f aca="false">TEXT(E6896,"yyyy-mm")</f>
        <v>2020-08</v>
      </c>
      <c r="Z6896" s="0" t="str">
        <f aca="false">"Q"&amp;ROUNDUP(MONTH(E6896)/3,0)&amp;"-"&amp;YEAR(E6896)</f>
        <v>Q3-2020</v>
      </c>
    </row>
    <row r="6897" customFormat="false" ht="14.25" hidden="false" customHeight="false" outlineLevel="0" collapsed="false">
      <c r="A6897" s="0" t="s">
        <v>6939</v>
      </c>
      <c r="B6897" s="0" t="s">
        <v>43</v>
      </c>
      <c r="C6897" s="0" t="s">
        <v>35</v>
      </c>
      <c r="D6897" s="9" t="n">
        <v>43900</v>
      </c>
      <c r="E6897" s="9" t="n">
        <v>44068</v>
      </c>
      <c r="F6897" s="9" t="n">
        <v>44087</v>
      </c>
      <c r="G6897" s="9" t="n">
        <v>44097</v>
      </c>
      <c r="H6897" s="10" t="s">
        <v>36</v>
      </c>
      <c r="I6897" s="0" t="n">
        <v>26</v>
      </c>
      <c r="J6897" s="0" t="n">
        <v>11</v>
      </c>
      <c r="K6897" s="0" t="n">
        <v>256</v>
      </c>
      <c r="L6897" s="0" t="n">
        <v>27</v>
      </c>
      <c r="M6897" s="0" t="n">
        <v>1</v>
      </c>
      <c r="N6897" s="11" t="n">
        <v>0.05</v>
      </c>
      <c r="O6897" s="12" t="n">
        <v>103.11</v>
      </c>
      <c r="P6897" s="12" t="n">
        <v>180.9</v>
      </c>
      <c r="Q6897" s="12" t="n">
        <f aca="false">M6897*P6897*(1-N6897)</f>
        <v>171.855</v>
      </c>
      <c r="R6897" s="12" t="n">
        <f aca="false">M6897*O6897</f>
        <v>103.11</v>
      </c>
      <c r="S6897" s="12" t="n">
        <f aca="false">Q6897-R6897</f>
        <v>68.745</v>
      </c>
      <c r="T6897" s="11" t="n">
        <f aca="false">IFERROR(S6897/Q6897,0)</f>
        <v>0.400017456576765</v>
      </c>
      <c r="U6897" s="13" t="n">
        <f aca="false">F6897-E6897</f>
        <v>19</v>
      </c>
      <c r="V6897" s="13" t="n">
        <f aca="false">G6897-F6897</f>
        <v>10</v>
      </c>
      <c r="W6897" s="13" t="n">
        <f aca="false">G6897-E6897</f>
        <v>29</v>
      </c>
      <c r="X6897" s="10" t="n">
        <f aca="false">YEAR(E6897)</f>
        <v>2020</v>
      </c>
      <c r="Y6897" s="0" t="str">
        <f aca="false">TEXT(E6897,"yyyy-mm")</f>
        <v>2020-08</v>
      </c>
      <c r="Z6897" s="0" t="str">
        <f aca="false">"Q"&amp;ROUNDUP(MONTH(E6897)/3,0)&amp;"-"&amp;YEAR(E6897)</f>
        <v>Q3-2020</v>
      </c>
    </row>
    <row r="6898" customFormat="false" ht="14.25" hidden="false" customHeight="false" outlineLevel="0" collapsed="false">
      <c r="A6898" s="0" t="s">
        <v>6940</v>
      </c>
      <c r="B6898" s="0" t="s">
        <v>34</v>
      </c>
      <c r="C6898" s="0" t="s">
        <v>39</v>
      </c>
      <c r="D6898" s="9" t="n">
        <v>44000</v>
      </c>
      <c r="E6898" s="9" t="n">
        <v>44068</v>
      </c>
      <c r="F6898" s="9" t="n">
        <v>44094</v>
      </c>
      <c r="G6898" s="9" t="n">
        <v>44102</v>
      </c>
      <c r="H6898" s="10" t="s">
        <v>36</v>
      </c>
      <c r="I6898" s="0" t="n">
        <v>10</v>
      </c>
      <c r="J6898" s="0" t="n">
        <v>9</v>
      </c>
      <c r="K6898" s="0" t="n">
        <v>200</v>
      </c>
      <c r="L6898" s="0" t="n">
        <v>28</v>
      </c>
      <c r="M6898" s="0" t="n">
        <v>1</v>
      </c>
      <c r="N6898" s="11" t="n">
        <v>0.05</v>
      </c>
      <c r="O6898" s="12" t="n">
        <v>3279.78</v>
      </c>
      <c r="P6898" s="12" t="n">
        <v>5654.8</v>
      </c>
      <c r="Q6898" s="12" t="n">
        <f aca="false">M6898*P6898*(1-N6898)</f>
        <v>5372.06</v>
      </c>
      <c r="R6898" s="12" t="n">
        <f aca="false">M6898*O6898</f>
        <v>3279.78</v>
      </c>
      <c r="S6898" s="12" t="n">
        <f aca="false">Q6898-R6898</f>
        <v>2092.28</v>
      </c>
      <c r="T6898" s="11" t="n">
        <f aca="false">IFERROR(S6898/Q6898,0)</f>
        <v>0.389474428803848</v>
      </c>
      <c r="U6898" s="13" t="n">
        <f aca="false">F6898-E6898</f>
        <v>26</v>
      </c>
      <c r="V6898" s="13" t="n">
        <f aca="false">G6898-F6898</f>
        <v>8</v>
      </c>
      <c r="W6898" s="13" t="n">
        <f aca="false">G6898-E6898</f>
        <v>34</v>
      </c>
      <c r="X6898" s="10" t="n">
        <f aca="false">YEAR(E6898)</f>
        <v>2020</v>
      </c>
      <c r="Y6898" s="0" t="str">
        <f aca="false">TEXT(E6898,"yyyy-mm")</f>
        <v>2020-08</v>
      </c>
      <c r="Z6898" s="0" t="str">
        <f aca="false">"Q"&amp;ROUNDUP(MONTH(E6898)/3,0)&amp;"-"&amp;YEAR(E6898)</f>
        <v>Q3-2020</v>
      </c>
    </row>
    <row r="6899" customFormat="false" ht="14.25" hidden="false" customHeight="false" outlineLevel="0" collapsed="false">
      <c r="A6899" s="0" t="s">
        <v>6941</v>
      </c>
      <c r="B6899" s="0" t="s">
        <v>34</v>
      </c>
      <c r="C6899" s="0" t="s">
        <v>39</v>
      </c>
      <c r="D6899" s="9" t="n">
        <v>44000</v>
      </c>
      <c r="E6899" s="9" t="n">
        <v>44068</v>
      </c>
      <c r="F6899" s="9" t="n">
        <v>44076</v>
      </c>
      <c r="G6899" s="9" t="n">
        <v>44084</v>
      </c>
      <c r="H6899" s="10" t="s">
        <v>36</v>
      </c>
      <c r="I6899" s="0" t="n">
        <v>10</v>
      </c>
      <c r="J6899" s="0" t="n">
        <v>35</v>
      </c>
      <c r="K6899" s="0" t="n">
        <v>154</v>
      </c>
      <c r="L6899" s="0" t="n">
        <v>40</v>
      </c>
      <c r="M6899" s="0" t="n">
        <v>7</v>
      </c>
      <c r="N6899" s="11" t="n">
        <v>0.2</v>
      </c>
      <c r="O6899" s="12" t="n">
        <v>1757.75</v>
      </c>
      <c r="P6899" s="12" t="n">
        <v>3906.1</v>
      </c>
      <c r="Q6899" s="12" t="n">
        <f aca="false">M6899*P6899*(1-N6899)</f>
        <v>21874.16</v>
      </c>
      <c r="R6899" s="12" t="n">
        <f aca="false">M6899*O6899</f>
        <v>12304.25</v>
      </c>
      <c r="S6899" s="12" t="n">
        <f aca="false">Q6899-R6899</f>
        <v>9569.91</v>
      </c>
      <c r="T6899" s="11" t="n">
        <f aca="false">IFERROR(S6899/Q6899,0)</f>
        <v>0.437498399938558</v>
      </c>
      <c r="U6899" s="13" t="n">
        <f aca="false">F6899-E6899</f>
        <v>8</v>
      </c>
      <c r="V6899" s="13" t="n">
        <f aca="false">G6899-F6899</f>
        <v>8</v>
      </c>
      <c r="W6899" s="13" t="n">
        <f aca="false">G6899-E6899</f>
        <v>16</v>
      </c>
      <c r="X6899" s="10" t="n">
        <f aca="false">YEAR(E6899)</f>
        <v>2020</v>
      </c>
      <c r="Y6899" s="0" t="str">
        <f aca="false">TEXT(E6899,"yyyy-mm")</f>
        <v>2020-08</v>
      </c>
      <c r="Z6899" s="0" t="str">
        <f aca="false">"Q"&amp;ROUNDUP(MONTH(E6899)/3,0)&amp;"-"&amp;YEAR(E6899)</f>
        <v>Q3-2020</v>
      </c>
    </row>
    <row r="6900" customFormat="false" ht="14.25" hidden="false" customHeight="false" outlineLevel="0" collapsed="false">
      <c r="A6900" s="0" t="s">
        <v>6942</v>
      </c>
      <c r="B6900" s="0" t="s">
        <v>34</v>
      </c>
      <c r="C6900" s="0" t="s">
        <v>46</v>
      </c>
      <c r="D6900" s="9" t="n">
        <v>44000</v>
      </c>
      <c r="E6900" s="9" t="n">
        <v>44068</v>
      </c>
      <c r="F6900" s="9" t="n">
        <v>44079</v>
      </c>
      <c r="G6900" s="9" t="n">
        <v>44081</v>
      </c>
      <c r="H6900" s="10" t="s">
        <v>36</v>
      </c>
      <c r="I6900" s="0" t="n">
        <v>9</v>
      </c>
      <c r="J6900" s="0" t="n">
        <v>32</v>
      </c>
      <c r="K6900" s="0" t="n">
        <v>264</v>
      </c>
      <c r="L6900" s="0" t="n">
        <v>21</v>
      </c>
      <c r="M6900" s="0" t="n">
        <v>8</v>
      </c>
      <c r="N6900" s="11" t="n">
        <v>0.075</v>
      </c>
      <c r="O6900" s="12" t="n">
        <v>780.22</v>
      </c>
      <c r="P6900" s="12" t="n">
        <v>917.9</v>
      </c>
      <c r="Q6900" s="12" t="n">
        <f aca="false">M6900*P6900*(1-N6900)</f>
        <v>6792.46</v>
      </c>
      <c r="R6900" s="12" t="n">
        <f aca="false">M6900*O6900</f>
        <v>6241.76</v>
      </c>
      <c r="S6900" s="12" t="n">
        <f aca="false">Q6900-R6900</f>
        <v>550.7</v>
      </c>
      <c r="T6900" s="11" t="n">
        <f aca="false">IFERROR(S6900/Q6900,0)</f>
        <v>0.0810751921984082</v>
      </c>
      <c r="U6900" s="13" t="n">
        <f aca="false">F6900-E6900</f>
        <v>11</v>
      </c>
      <c r="V6900" s="13" t="n">
        <f aca="false">G6900-F6900</f>
        <v>2</v>
      </c>
      <c r="W6900" s="13" t="n">
        <f aca="false">G6900-E6900</f>
        <v>13</v>
      </c>
      <c r="X6900" s="10" t="n">
        <f aca="false">YEAR(E6900)</f>
        <v>2020</v>
      </c>
      <c r="Y6900" s="0" t="str">
        <f aca="false">TEXT(E6900,"yyyy-mm")</f>
        <v>2020-08</v>
      </c>
      <c r="Z6900" s="0" t="str">
        <f aca="false">"Q"&amp;ROUNDUP(MONTH(E6900)/3,0)&amp;"-"&amp;YEAR(E6900)</f>
        <v>Q3-2020</v>
      </c>
    </row>
    <row r="6901" customFormat="false" ht="14.25" hidden="false" customHeight="false" outlineLevel="0" collapsed="false">
      <c r="A6901" s="0" t="s">
        <v>6943</v>
      </c>
      <c r="B6901" s="0" t="s">
        <v>38</v>
      </c>
      <c r="C6901" s="0" t="s">
        <v>39</v>
      </c>
      <c r="D6901" s="9" t="n">
        <v>43900</v>
      </c>
      <c r="E6901" s="9" t="n">
        <v>44068</v>
      </c>
      <c r="F6901" s="9" t="n">
        <v>44073</v>
      </c>
      <c r="G6901" s="9" t="n">
        <v>44076</v>
      </c>
      <c r="H6901" s="10" t="s">
        <v>36</v>
      </c>
      <c r="I6901" s="0" t="n">
        <v>18</v>
      </c>
      <c r="J6901" s="0" t="n">
        <v>16</v>
      </c>
      <c r="K6901" s="0" t="n">
        <v>178</v>
      </c>
      <c r="L6901" s="0" t="n">
        <v>13</v>
      </c>
      <c r="M6901" s="0" t="n">
        <v>7</v>
      </c>
      <c r="N6901" s="11" t="n">
        <v>0.2</v>
      </c>
      <c r="O6901" s="12" t="n">
        <v>2121.96</v>
      </c>
      <c r="P6901" s="12" t="n">
        <v>2619.7</v>
      </c>
      <c r="Q6901" s="12" t="n">
        <f aca="false">M6901*P6901*(1-N6901)</f>
        <v>14670.32</v>
      </c>
      <c r="R6901" s="12" t="n">
        <f aca="false">M6901*O6901</f>
        <v>14853.72</v>
      </c>
      <c r="S6901" s="12" t="n">
        <f aca="false">Q6901-R6901</f>
        <v>-183.400000000001</v>
      </c>
      <c r="T6901" s="11" t="n">
        <f aca="false">IFERROR(S6901/Q6901,0)</f>
        <v>-0.0125014314616178</v>
      </c>
      <c r="U6901" s="13" t="n">
        <f aca="false">F6901-E6901</f>
        <v>5</v>
      </c>
      <c r="V6901" s="13" t="n">
        <f aca="false">G6901-F6901</f>
        <v>3</v>
      </c>
      <c r="W6901" s="13" t="n">
        <f aca="false">G6901-E6901</f>
        <v>8</v>
      </c>
      <c r="X6901" s="10" t="n">
        <f aca="false">YEAR(E6901)</f>
        <v>2020</v>
      </c>
      <c r="Y6901" s="0" t="str">
        <f aca="false">TEXT(E6901,"yyyy-mm")</f>
        <v>2020-08</v>
      </c>
      <c r="Z6901" s="0" t="str">
        <f aca="false">"Q"&amp;ROUNDUP(MONTH(E6901)/3,0)&amp;"-"&amp;YEAR(E6901)</f>
        <v>Q3-2020</v>
      </c>
    </row>
    <row r="6902" customFormat="false" ht="14.25" hidden="false" customHeight="false" outlineLevel="0" collapsed="false">
      <c r="A6902" s="0" t="s">
        <v>6944</v>
      </c>
      <c r="B6902" s="0" t="s">
        <v>38</v>
      </c>
      <c r="C6902" s="0" t="s">
        <v>46</v>
      </c>
      <c r="D6902" s="9" t="n">
        <v>44000</v>
      </c>
      <c r="E6902" s="9" t="n">
        <v>44069</v>
      </c>
      <c r="F6902" s="9" t="n">
        <v>44083</v>
      </c>
      <c r="G6902" s="9" t="n">
        <v>44092</v>
      </c>
      <c r="H6902" s="10" t="s">
        <v>36</v>
      </c>
      <c r="I6902" s="0" t="n">
        <v>12</v>
      </c>
      <c r="J6902" s="0" t="n">
        <v>47</v>
      </c>
      <c r="K6902" s="0" t="n">
        <v>326</v>
      </c>
      <c r="L6902" s="0" t="n">
        <v>45</v>
      </c>
      <c r="M6902" s="0" t="n">
        <v>6</v>
      </c>
      <c r="N6902" s="11" t="n">
        <v>0.075</v>
      </c>
      <c r="O6902" s="12" t="n">
        <v>512.95</v>
      </c>
      <c r="P6902" s="12" t="n">
        <v>777.2</v>
      </c>
      <c r="Q6902" s="12" t="n">
        <f aca="false">M6902*P6902*(1-N6902)</f>
        <v>4313.46</v>
      </c>
      <c r="R6902" s="12" t="n">
        <f aca="false">M6902*O6902</f>
        <v>3077.7</v>
      </c>
      <c r="S6902" s="12" t="n">
        <f aca="false">Q6902-R6902</f>
        <v>1235.76</v>
      </c>
      <c r="T6902" s="11" t="n">
        <f aca="false">IFERROR(S6902/Q6902,0)</f>
        <v>0.286489268475887</v>
      </c>
      <c r="U6902" s="13" t="n">
        <f aca="false">F6902-E6902</f>
        <v>14</v>
      </c>
      <c r="V6902" s="13" t="n">
        <f aca="false">G6902-F6902</f>
        <v>9</v>
      </c>
      <c r="W6902" s="13" t="n">
        <f aca="false">G6902-E6902</f>
        <v>23</v>
      </c>
      <c r="X6902" s="10" t="n">
        <f aca="false">YEAR(E6902)</f>
        <v>2020</v>
      </c>
      <c r="Y6902" s="0" t="str">
        <f aca="false">TEXT(E6902,"yyyy-mm")</f>
        <v>2020-08</v>
      </c>
      <c r="Z6902" s="0" t="str">
        <f aca="false">"Q"&amp;ROUNDUP(MONTH(E6902)/3,0)&amp;"-"&amp;YEAR(E6902)</f>
        <v>Q3-2020</v>
      </c>
    </row>
    <row r="6903" customFormat="false" ht="14.25" hidden="false" customHeight="false" outlineLevel="0" collapsed="false">
      <c r="A6903" s="0" t="s">
        <v>6945</v>
      </c>
      <c r="B6903" s="0" t="s">
        <v>38</v>
      </c>
      <c r="C6903" s="0" t="s">
        <v>39</v>
      </c>
      <c r="D6903" s="9" t="n">
        <v>44000</v>
      </c>
      <c r="E6903" s="9" t="n">
        <v>44069</v>
      </c>
      <c r="F6903" s="9" t="n">
        <v>44084</v>
      </c>
      <c r="G6903" s="9" t="n">
        <v>44090</v>
      </c>
      <c r="H6903" s="10" t="s">
        <v>36</v>
      </c>
      <c r="I6903" s="0" t="n">
        <v>16</v>
      </c>
      <c r="J6903" s="0" t="n">
        <v>23</v>
      </c>
      <c r="K6903" s="0" t="n">
        <v>196</v>
      </c>
      <c r="L6903" s="0" t="n">
        <v>26</v>
      </c>
      <c r="M6903" s="0" t="n">
        <v>8</v>
      </c>
      <c r="N6903" s="11" t="n">
        <v>0.15</v>
      </c>
      <c r="O6903" s="12" t="n">
        <v>603.6</v>
      </c>
      <c r="P6903" s="12" t="n">
        <v>958.1</v>
      </c>
      <c r="Q6903" s="12" t="n">
        <f aca="false">M6903*P6903*(1-N6903)</f>
        <v>6515.08</v>
      </c>
      <c r="R6903" s="12" t="n">
        <f aca="false">M6903*O6903</f>
        <v>4828.8</v>
      </c>
      <c r="S6903" s="12" t="n">
        <f aca="false">Q6903-R6903</f>
        <v>1686.28</v>
      </c>
      <c r="T6903" s="11" t="n">
        <f aca="false">IFERROR(S6903/Q6903,0)</f>
        <v>0.258827213173131</v>
      </c>
      <c r="U6903" s="13" t="n">
        <f aca="false">F6903-E6903</f>
        <v>15</v>
      </c>
      <c r="V6903" s="13" t="n">
        <f aca="false">G6903-F6903</f>
        <v>6</v>
      </c>
      <c r="W6903" s="13" t="n">
        <f aca="false">G6903-E6903</f>
        <v>21</v>
      </c>
      <c r="X6903" s="10" t="n">
        <f aca="false">YEAR(E6903)</f>
        <v>2020</v>
      </c>
      <c r="Y6903" s="0" t="str">
        <f aca="false">TEXT(E6903,"yyyy-mm")</f>
        <v>2020-08</v>
      </c>
      <c r="Z6903" s="0" t="str">
        <f aca="false">"Q"&amp;ROUNDUP(MONTH(E6903)/3,0)&amp;"-"&amp;YEAR(E6903)</f>
        <v>Q3-2020</v>
      </c>
    </row>
    <row r="6904" customFormat="false" ht="14.25" hidden="false" customHeight="false" outlineLevel="0" collapsed="false">
      <c r="A6904" s="0" t="s">
        <v>6946</v>
      </c>
      <c r="B6904" s="0" t="s">
        <v>41</v>
      </c>
      <c r="C6904" s="0" t="s">
        <v>79</v>
      </c>
      <c r="D6904" s="9" t="n">
        <v>43900</v>
      </c>
      <c r="E6904" s="9" t="n">
        <v>44069</v>
      </c>
      <c r="F6904" s="9" t="n">
        <v>44088</v>
      </c>
      <c r="G6904" s="9" t="n">
        <v>44095</v>
      </c>
      <c r="H6904" s="10" t="s">
        <v>36</v>
      </c>
      <c r="I6904" s="0" t="n">
        <v>21</v>
      </c>
      <c r="J6904" s="0" t="n">
        <v>20</v>
      </c>
      <c r="K6904" s="0" t="n">
        <v>76</v>
      </c>
      <c r="L6904" s="0" t="n">
        <v>11</v>
      </c>
      <c r="M6904" s="0" t="n">
        <v>8</v>
      </c>
      <c r="N6904" s="11" t="n">
        <v>0.05</v>
      </c>
      <c r="O6904" s="12" t="n">
        <v>123.01</v>
      </c>
      <c r="P6904" s="12" t="n">
        <v>227.8</v>
      </c>
      <c r="Q6904" s="12" t="n">
        <f aca="false">M6904*P6904*(1-N6904)</f>
        <v>1731.28</v>
      </c>
      <c r="R6904" s="12" t="n">
        <f aca="false">M6904*O6904</f>
        <v>984.08</v>
      </c>
      <c r="S6904" s="12" t="n">
        <f aca="false">Q6904-R6904</f>
        <v>747.2</v>
      </c>
      <c r="T6904" s="11" t="n">
        <f aca="false">IFERROR(S6904/Q6904,0)</f>
        <v>0.431588189085532</v>
      </c>
      <c r="U6904" s="13" t="n">
        <f aca="false">F6904-E6904</f>
        <v>19</v>
      </c>
      <c r="V6904" s="13" t="n">
        <f aca="false">G6904-F6904</f>
        <v>7</v>
      </c>
      <c r="W6904" s="13" t="n">
        <f aca="false">G6904-E6904</f>
        <v>26</v>
      </c>
      <c r="X6904" s="10" t="n">
        <f aca="false">YEAR(E6904)</f>
        <v>2020</v>
      </c>
      <c r="Y6904" s="0" t="str">
        <f aca="false">TEXT(E6904,"yyyy-mm")</f>
        <v>2020-08</v>
      </c>
      <c r="Z6904" s="0" t="str">
        <f aca="false">"Q"&amp;ROUNDUP(MONTH(E6904)/3,0)&amp;"-"&amp;YEAR(E6904)</f>
        <v>Q3-2020</v>
      </c>
    </row>
    <row r="6905" customFormat="false" ht="14.25" hidden="false" customHeight="false" outlineLevel="0" collapsed="false">
      <c r="A6905" s="0" t="s">
        <v>6947</v>
      </c>
      <c r="B6905" s="0" t="s">
        <v>38</v>
      </c>
      <c r="C6905" s="0" t="s">
        <v>46</v>
      </c>
      <c r="D6905" s="9" t="n">
        <v>44000</v>
      </c>
      <c r="E6905" s="9" t="n">
        <v>44069</v>
      </c>
      <c r="F6905" s="9" t="n">
        <v>44094</v>
      </c>
      <c r="G6905" s="9" t="n">
        <v>44103</v>
      </c>
      <c r="H6905" s="10" t="s">
        <v>36</v>
      </c>
      <c r="I6905" s="0" t="n">
        <v>18</v>
      </c>
      <c r="J6905" s="0" t="n">
        <v>1</v>
      </c>
      <c r="K6905" s="0" t="n">
        <v>286</v>
      </c>
      <c r="L6905" s="0" t="n">
        <v>24</v>
      </c>
      <c r="M6905" s="0" t="n">
        <v>1</v>
      </c>
      <c r="N6905" s="11" t="n">
        <v>0.05</v>
      </c>
      <c r="O6905" s="12" t="n">
        <v>1321.78</v>
      </c>
      <c r="P6905" s="12" t="n">
        <v>1835.8</v>
      </c>
      <c r="Q6905" s="12" t="n">
        <f aca="false">M6905*P6905*(1-N6905)</f>
        <v>1744.01</v>
      </c>
      <c r="R6905" s="12" t="n">
        <f aca="false">M6905*O6905</f>
        <v>1321.78</v>
      </c>
      <c r="S6905" s="12" t="n">
        <f aca="false">Q6905-R6905</f>
        <v>422.23</v>
      </c>
      <c r="T6905" s="11" t="n">
        <f aca="false">IFERROR(S6905/Q6905,0)</f>
        <v>0.242102969593064</v>
      </c>
      <c r="U6905" s="13" t="n">
        <f aca="false">F6905-E6905</f>
        <v>25</v>
      </c>
      <c r="V6905" s="13" t="n">
        <f aca="false">G6905-F6905</f>
        <v>9</v>
      </c>
      <c r="W6905" s="13" t="n">
        <f aca="false">G6905-E6905</f>
        <v>34</v>
      </c>
      <c r="X6905" s="10" t="n">
        <f aca="false">YEAR(E6905)</f>
        <v>2020</v>
      </c>
      <c r="Y6905" s="0" t="str">
        <f aca="false">TEXT(E6905,"yyyy-mm")</f>
        <v>2020-08</v>
      </c>
      <c r="Z6905" s="0" t="str">
        <f aca="false">"Q"&amp;ROUNDUP(MONTH(E6905)/3,0)&amp;"-"&amp;YEAR(E6905)</f>
        <v>Q3-2020</v>
      </c>
    </row>
    <row r="6906" customFormat="false" ht="14.25" hidden="false" customHeight="false" outlineLevel="0" collapsed="false">
      <c r="A6906" s="0" t="s">
        <v>6948</v>
      </c>
      <c r="B6906" s="0" t="s">
        <v>34</v>
      </c>
      <c r="C6906" s="0" t="s">
        <v>58</v>
      </c>
      <c r="D6906" s="9" t="n">
        <v>43900</v>
      </c>
      <c r="E6906" s="9" t="n">
        <v>44070</v>
      </c>
      <c r="F6906" s="9" t="n">
        <v>44086</v>
      </c>
      <c r="G6906" s="9" t="n">
        <v>44090</v>
      </c>
      <c r="H6906" s="10" t="s">
        <v>36</v>
      </c>
      <c r="I6906" s="0" t="n">
        <v>1</v>
      </c>
      <c r="J6906" s="0" t="n">
        <v>4</v>
      </c>
      <c r="K6906" s="0" t="n">
        <v>356</v>
      </c>
      <c r="L6906" s="0" t="n">
        <v>34</v>
      </c>
      <c r="M6906" s="0" t="n">
        <v>8</v>
      </c>
      <c r="N6906" s="11" t="n">
        <v>0.3</v>
      </c>
      <c r="O6906" s="12" t="n">
        <v>455.2</v>
      </c>
      <c r="P6906" s="12" t="n">
        <v>1058.6</v>
      </c>
      <c r="Q6906" s="12" t="n">
        <f aca="false">M6906*P6906*(1-N6906)</f>
        <v>5928.16</v>
      </c>
      <c r="R6906" s="12" t="n">
        <f aca="false">M6906*O6906</f>
        <v>3641.6</v>
      </c>
      <c r="S6906" s="12" t="n">
        <f aca="false">Q6906-R6906</f>
        <v>2286.56</v>
      </c>
      <c r="T6906" s="11" t="n">
        <f aca="false">IFERROR(S6906/Q6906,0)</f>
        <v>0.385711586731802</v>
      </c>
      <c r="U6906" s="13" t="n">
        <f aca="false">F6906-E6906</f>
        <v>16</v>
      </c>
      <c r="V6906" s="13" t="n">
        <f aca="false">G6906-F6906</f>
        <v>4</v>
      </c>
      <c r="W6906" s="13" t="n">
        <f aca="false">G6906-E6906</f>
        <v>20</v>
      </c>
      <c r="X6906" s="10" t="n">
        <f aca="false">YEAR(E6906)</f>
        <v>2020</v>
      </c>
      <c r="Y6906" s="0" t="str">
        <f aca="false">TEXT(E6906,"yyyy-mm")</f>
        <v>2020-08</v>
      </c>
      <c r="Z6906" s="0" t="str">
        <f aca="false">"Q"&amp;ROUNDUP(MONTH(E6906)/3,0)&amp;"-"&amp;YEAR(E6906)</f>
        <v>Q3-2020</v>
      </c>
    </row>
    <row r="6907" customFormat="false" ht="14.25" hidden="false" customHeight="false" outlineLevel="0" collapsed="false">
      <c r="A6907" s="0" t="s">
        <v>6949</v>
      </c>
      <c r="B6907" s="0" t="s">
        <v>34</v>
      </c>
      <c r="C6907" s="0" t="s">
        <v>35</v>
      </c>
      <c r="D6907" s="9" t="n">
        <v>44000</v>
      </c>
      <c r="E6907" s="9" t="n">
        <v>44070</v>
      </c>
      <c r="F6907" s="9" t="n">
        <v>44096</v>
      </c>
      <c r="G6907" s="9" t="n">
        <v>44100</v>
      </c>
      <c r="H6907" s="10" t="s">
        <v>36</v>
      </c>
      <c r="I6907" s="0" t="n">
        <v>9</v>
      </c>
      <c r="J6907" s="0" t="n">
        <v>29</v>
      </c>
      <c r="K6907" s="0" t="n">
        <v>226</v>
      </c>
      <c r="L6907" s="0" t="n">
        <v>2</v>
      </c>
      <c r="M6907" s="0" t="n">
        <v>2</v>
      </c>
      <c r="N6907" s="11" t="n">
        <v>0.15</v>
      </c>
      <c r="O6907" s="12" t="n">
        <v>3575.19</v>
      </c>
      <c r="P6907" s="12" t="n">
        <v>5674.9</v>
      </c>
      <c r="Q6907" s="12" t="n">
        <f aca="false">M6907*P6907*(1-N6907)</f>
        <v>9647.33</v>
      </c>
      <c r="R6907" s="12" t="n">
        <f aca="false">M6907*O6907</f>
        <v>7150.38</v>
      </c>
      <c r="S6907" s="12" t="n">
        <f aca="false">Q6907-R6907</f>
        <v>2496.95</v>
      </c>
      <c r="T6907" s="11" t="n">
        <f aca="false">IFERROR(S6907/Q6907,0)</f>
        <v>0.258822907478028</v>
      </c>
      <c r="U6907" s="13" t="n">
        <f aca="false">F6907-E6907</f>
        <v>26</v>
      </c>
      <c r="V6907" s="13" t="n">
        <f aca="false">G6907-F6907</f>
        <v>4</v>
      </c>
      <c r="W6907" s="13" t="n">
        <f aca="false">G6907-E6907</f>
        <v>30</v>
      </c>
      <c r="X6907" s="10" t="n">
        <f aca="false">YEAR(E6907)</f>
        <v>2020</v>
      </c>
      <c r="Y6907" s="0" t="str">
        <f aca="false">TEXT(E6907,"yyyy-mm")</f>
        <v>2020-08</v>
      </c>
      <c r="Z6907" s="0" t="str">
        <f aca="false">"Q"&amp;ROUNDUP(MONTH(E6907)/3,0)&amp;"-"&amp;YEAR(E6907)</f>
        <v>Q3-2020</v>
      </c>
    </row>
    <row r="6908" customFormat="false" ht="14.25" hidden="false" customHeight="false" outlineLevel="0" collapsed="false">
      <c r="A6908" s="0" t="s">
        <v>6950</v>
      </c>
      <c r="B6908" s="0" t="s">
        <v>34</v>
      </c>
      <c r="C6908" s="0" t="s">
        <v>79</v>
      </c>
      <c r="D6908" s="9" t="n">
        <v>44000</v>
      </c>
      <c r="E6908" s="9" t="n">
        <v>44070</v>
      </c>
      <c r="F6908" s="9" t="n">
        <v>44093</v>
      </c>
      <c r="G6908" s="9" t="n">
        <v>44102</v>
      </c>
      <c r="H6908" s="10" t="s">
        <v>36</v>
      </c>
      <c r="I6908" s="0" t="n">
        <v>1</v>
      </c>
      <c r="J6908" s="0" t="n">
        <v>36</v>
      </c>
      <c r="K6908" s="0" t="n">
        <v>80</v>
      </c>
      <c r="L6908" s="0" t="n">
        <v>34</v>
      </c>
      <c r="M6908" s="0" t="n">
        <v>1</v>
      </c>
      <c r="N6908" s="11" t="n">
        <v>0.15</v>
      </c>
      <c r="O6908" s="12" t="n">
        <v>1691.42</v>
      </c>
      <c r="P6908" s="12" t="n">
        <v>1989.9</v>
      </c>
      <c r="Q6908" s="12" t="n">
        <f aca="false">M6908*P6908*(1-N6908)</f>
        <v>1691.415</v>
      </c>
      <c r="R6908" s="12" t="n">
        <f aca="false">M6908*O6908</f>
        <v>1691.42</v>
      </c>
      <c r="S6908" s="12" t="n">
        <f aca="false">Q6908-R6908</f>
        <v>-0.00500000000010914</v>
      </c>
      <c r="T6908" s="11" t="n">
        <f aca="false">IFERROR(S6908/Q6908,0)</f>
        <v>-2.95610479989189E-006</v>
      </c>
      <c r="U6908" s="13" t="n">
        <f aca="false">F6908-E6908</f>
        <v>23</v>
      </c>
      <c r="V6908" s="13" t="n">
        <f aca="false">G6908-F6908</f>
        <v>9</v>
      </c>
      <c r="W6908" s="13" t="n">
        <f aca="false">G6908-E6908</f>
        <v>32</v>
      </c>
      <c r="X6908" s="10" t="n">
        <f aca="false">YEAR(E6908)</f>
        <v>2020</v>
      </c>
      <c r="Y6908" s="0" t="str">
        <f aca="false">TEXT(E6908,"yyyy-mm")</f>
        <v>2020-08</v>
      </c>
      <c r="Z6908" s="0" t="str">
        <f aca="false">"Q"&amp;ROUNDUP(MONTH(E6908)/3,0)&amp;"-"&amp;YEAR(E6908)</f>
        <v>Q3-2020</v>
      </c>
    </row>
    <row r="6909" customFormat="false" ht="14.25" hidden="false" customHeight="false" outlineLevel="0" collapsed="false">
      <c r="A6909" s="0" t="s">
        <v>6951</v>
      </c>
      <c r="B6909" s="0" t="s">
        <v>34</v>
      </c>
      <c r="C6909" s="0" t="s">
        <v>79</v>
      </c>
      <c r="D6909" s="9" t="n">
        <v>44000</v>
      </c>
      <c r="E6909" s="9" t="n">
        <v>44070</v>
      </c>
      <c r="F6909" s="9" t="n">
        <v>44086</v>
      </c>
      <c r="G6909" s="9" t="n">
        <v>44091</v>
      </c>
      <c r="H6909" s="10" t="s">
        <v>36</v>
      </c>
      <c r="I6909" s="0" t="n">
        <v>8</v>
      </c>
      <c r="J6909" s="0" t="n">
        <v>16</v>
      </c>
      <c r="K6909" s="0" t="n">
        <v>86</v>
      </c>
      <c r="L6909" s="0" t="n">
        <v>24</v>
      </c>
      <c r="M6909" s="0" t="n">
        <v>8</v>
      </c>
      <c r="N6909" s="11" t="n">
        <v>0.075</v>
      </c>
      <c r="O6909" s="12" t="n">
        <v>93.8</v>
      </c>
      <c r="P6909" s="12" t="n">
        <v>234.5</v>
      </c>
      <c r="Q6909" s="12" t="n">
        <f aca="false">M6909*P6909*(1-N6909)</f>
        <v>1735.3</v>
      </c>
      <c r="R6909" s="12" t="n">
        <f aca="false">M6909*O6909</f>
        <v>750.4</v>
      </c>
      <c r="S6909" s="12" t="n">
        <f aca="false">Q6909-R6909</f>
        <v>984.9</v>
      </c>
      <c r="T6909" s="11" t="n">
        <f aca="false">IFERROR(S6909/Q6909,0)</f>
        <v>0.567567567567568</v>
      </c>
      <c r="U6909" s="13" t="n">
        <f aca="false">F6909-E6909</f>
        <v>16</v>
      </c>
      <c r="V6909" s="13" t="n">
        <f aca="false">G6909-F6909</f>
        <v>5</v>
      </c>
      <c r="W6909" s="13" t="n">
        <f aca="false">G6909-E6909</f>
        <v>21</v>
      </c>
      <c r="X6909" s="10" t="n">
        <f aca="false">YEAR(E6909)</f>
        <v>2020</v>
      </c>
      <c r="Y6909" s="0" t="str">
        <f aca="false">TEXT(E6909,"yyyy-mm")</f>
        <v>2020-08</v>
      </c>
      <c r="Z6909" s="0" t="str">
        <f aca="false">"Q"&amp;ROUNDUP(MONTH(E6909)/3,0)&amp;"-"&amp;YEAR(E6909)</f>
        <v>Q3-2020</v>
      </c>
    </row>
    <row r="6910" customFormat="false" ht="14.25" hidden="false" customHeight="false" outlineLevel="0" collapsed="false">
      <c r="A6910" s="0" t="s">
        <v>6952</v>
      </c>
      <c r="B6910" s="0" t="s">
        <v>41</v>
      </c>
      <c r="C6910" s="0" t="s">
        <v>39</v>
      </c>
      <c r="D6910" s="9" t="n">
        <v>43900</v>
      </c>
      <c r="E6910" s="9" t="n">
        <v>44070</v>
      </c>
      <c r="F6910" s="9" t="n">
        <v>44080</v>
      </c>
      <c r="G6910" s="9" t="n">
        <v>44090</v>
      </c>
      <c r="H6910" s="10" t="s">
        <v>36</v>
      </c>
      <c r="I6910" s="0" t="n">
        <v>22</v>
      </c>
      <c r="J6910" s="0" t="n">
        <v>34</v>
      </c>
      <c r="K6910" s="0" t="n">
        <v>150</v>
      </c>
      <c r="L6910" s="0" t="n">
        <v>27</v>
      </c>
      <c r="M6910" s="0" t="n">
        <v>1</v>
      </c>
      <c r="N6910" s="11" t="n">
        <v>0.15</v>
      </c>
      <c r="O6910" s="12" t="n">
        <v>664.64</v>
      </c>
      <c r="P6910" s="12" t="n">
        <v>1038.5</v>
      </c>
      <c r="Q6910" s="12" t="n">
        <f aca="false">M6910*P6910*(1-N6910)</f>
        <v>882.725</v>
      </c>
      <c r="R6910" s="12" t="n">
        <f aca="false">M6910*O6910</f>
        <v>664.64</v>
      </c>
      <c r="S6910" s="12" t="n">
        <f aca="false">Q6910-R6910</f>
        <v>218.085</v>
      </c>
      <c r="T6910" s="11" t="n">
        <f aca="false">IFERROR(S6910/Q6910,0)</f>
        <v>0.247058823529412</v>
      </c>
      <c r="U6910" s="13" t="n">
        <f aca="false">F6910-E6910</f>
        <v>10</v>
      </c>
      <c r="V6910" s="13" t="n">
        <f aca="false">G6910-F6910</f>
        <v>10</v>
      </c>
      <c r="W6910" s="13" t="n">
        <f aca="false">G6910-E6910</f>
        <v>20</v>
      </c>
      <c r="X6910" s="10" t="n">
        <f aca="false">YEAR(E6910)</f>
        <v>2020</v>
      </c>
      <c r="Y6910" s="0" t="str">
        <f aca="false">TEXT(E6910,"yyyy-mm")</f>
        <v>2020-08</v>
      </c>
      <c r="Z6910" s="0" t="str">
        <f aca="false">"Q"&amp;ROUNDUP(MONTH(E6910)/3,0)&amp;"-"&amp;YEAR(E6910)</f>
        <v>Q3-2020</v>
      </c>
    </row>
    <row r="6911" customFormat="false" ht="14.25" hidden="false" customHeight="false" outlineLevel="0" collapsed="false">
      <c r="A6911" s="0" t="s">
        <v>6953</v>
      </c>
      <c r="B6911" s="0" t="s">
        <v>34</v>
      </c>
      <c r="C6911" s="0" t="s">
        <v>48</v>
      </c>
      <c r="D6911" s="9" t="n">
        <v>44000</v>
      </c>
      <c r="E6911" s="9" t="n">
        <v>44070</v>
      </c>
      <c r="F6911" s="9" t="n">
        <v>44081</v>
      </c>
      <c r="G6911" s="9" t="n">
        <v>44088</v>
      </c>
      <c r="H6911" s="10" t="s">
        <v>36</v>
      </c>
      <c r="I6911" s="0" t="n">
        <v>9</v>
      </c>
      <c r="J6911" s="0" t="n">
        <v>30</v>
      </c>
      <c r="K6911" s="0" t="n">
        <v>49</v>
      </c>
      <c r="L6911" s="0" t="n">
        <v>14</v>
      </c>
      <c r="M6911" s="0" t="n">
        <v>5</v>
      </c>
      <c r="N6911" s="11" t="n">
        <v>0.05</v>
      </c>
      <c r="O6911" s="12" t="n">
        <v>577.81</v>
      </c>
      <c r="P6911" s="12" t="n">
        <v>1031.8</v>
      </c>
      <c r="Q6911" s="12" t="n">
        <f aca="false">M6911*P6911*(1-N6911)</f>
        <v>4901.05</v>
      </c>
      <c r="R6911" s="12" t="n">
        <f aca="false">M6911*O6911</f>
        <v>2889.05</v>
      </c>
      <c r="S6911" s="12" t="n">
        <f aca="false">Q6911-R6911</f>
        <v>2012</v>
      </c>
      <c r="T6911" s="11" t="n">
        <f aca="false">IFERROR(S6911/Q6911,0)</f>
        <v>0.410524275410371</v>
      </c>
      <c r="U6911" s="13" t="n">
        <f aca="false">F6911-E6911</f>
        <v>11</v>
      </c>
      <c r="V6911" s="13" t="n">
        <f aca="false">G6911-F6911</f>
        <v>7</v>
      </c>
      <c r="W6911" s="13" t="n">
        <f aca="false">G6911-E6911</f>
        <v>18</v>
      </c>
      <c r="X6911" s="10" t="n">
        <f aca="false">YEAR(E6911)</f>
        <v>2020</v>
      </c>
      <c r="Y6911" s="0" t="str">
        <f aca="false">TEXT(E6911,"yyyy-mm")</f>
        <v>2020-08</v>
      </c>
      <c r="Z6911" s="0" t="str">
        <f aca="false">"Q"&amp;ROUNDUP(MONTH(E6911)/3,0)&amp;"-"&amp;YEAR(E6911)</f>
        <v>Q3-2020</v>
      </c>
    </row>
    <row r="6912" customFormat="false" ht="14.25" hidden="false" customHeight="false" outlineLevel="0" collapsed="false">
      <c r="A6912" s="0" t="s">
        <v>6954</v>
      </c>
      <c r="B6912" s="0" t="s">
        <v>38</v>
      </c>
      <c r="C6912" s="0" t="s">
        <v>39</v>
      </c>
      <c r="D6912" s="9" t="n">
        <v>44000</v>
      </c>
      <c r="E6912" s="9" t="n">
        <v>44070</v>
      </c>
      <c r="F6912" s="9" t="n">
        <v>44074</v>
      </c>
      <c r="G6912" s="9" t="n">
        <v>44078</v>
      </c>
      <c r="H6912" s="10" t="s">
        <v>36</v>
      </c>
      <c r="I6912" s="0" t="n">
        <v>13</v>
      </c>
      <c r="J6912" s="0" t="n">
        <v>23</v>
      </c>
      <c r="K6912" s="0" t="n">
        <v>151</v>
      </c>
      <c r="L6912" s="0" t="n">
        <v>33</v>
      </c>
      <c r="M6912" s="0" t="n">
        <v>7</v>
      </c>
      <c r="N6912" s="11" t="n">
        <v>0.05</v>
      </c>
      <c r="O6912" s="12" t="n">
        <v>1515.41</v>
      </c>
      <c r="P6912" s="12" t="n">
        <v>3524.2</v>
      </c>
      <c r="Q6912" s="12" t="n">
        <f aca="false">M6912*P6912*(1-N6912)</f>
        <v>23435.93</v>
      </c>
      <c r="R6912" s="12" t="n">
        <f aca="false">M6912*O6912</f>
        <v>10607.87</v>
      </c>
      <c r="S6912" s="12" t="n">
        <f aca="false">Q6912-R6912</f>
        <v>12828.06</v>
      </c>
      <c r="T6912" s="11" t="n">
        <f aca="false">IFERROR(S6912/Q6912,0)</f>
        <v>0.547367226305933</v>
      </c>
      <c r="U6912" s="13" t="n">
        <f aca="false">F6912-E6912</f>
        <v>4</v>
      </c>
      <c r="V6912" s="13" t="n">
        <f aca="false">G6912-F6912</f>
        <v>4</v>
      </c>
      <c r="W6912" s="13" t="n">
        <f aca="false">G6912-E6912</f>
        <v>8</v>
      </c>
      <c r="X6912" s="10" t="n">
        <f aca="false">YEAR(E6912)</f>
        <v>2020</v>
      </c>
      <c r="Y6912" s="0" t="str">
        <f aca="false">TEXT(E6912,"yyyy-mm")</f>
        <v>2020-08</v>
      </c>
      <c r="Z6912" s="0" t="str">
        <f aca="false">"Q"&amp;ROUNDUP(MONTH(E6912)/3,0)&amp;"-"&amp;YEAR(E6912)</f>
        <v>Q3-2020</v>
      </c>
    </row>
    <row r="6913" customFormat="false" ht="14.25" hidden="false" customHeight="false" outlineLevel="0" collapsed="false">
      <c r="A6913" s="0" t="s">
        <v>6955</v>
      </c>
      <c r="B6913" s="0" t="s">
        <v>43</v>
      </c>
      <c r="C6913" s="0" t="s">
        <v>35</v>
      </c>
      <c r="D6913" s="9" t="n">
        <v>43900</v>
      </c>
      <c r="E6913" s="9" t="n">
        <v>44070</v>
      </c>
      <c r="F6913" s="9" t="n">
        <v>44089</v>
      </c>
      <c r="G6913" s="9" t="n">
        <v>44093</v>
      </c>
      <c r="H6913" s="10" t="s">
        <v>36</v>
      </c>
      <c r="I6913" s="0" t="n">
        <v>26</v>
      </c>
      <c r="J6913" s="0" t="n">
        <v>45</v>
      </c>
      <c r="K6913" s="0" t="n">
        <v>245</v>
      </c>
      <c r="L6913" s="0" t="n">
        <v>24</v>
      </c>
      <c r="M6913" s="0" t="n">
        <v>4</v>
      </c>
      <c r="N6913" s="11" t="n">
        <v>0.1</v>
      </c>
      <c r="O6913" s="12" t="n">
        <v>1069.45</v>
      </c>
      <c r="P6913" s="12" t="n">
        <v>2324.9</v>
      </c>
      <c r="Q6913" s="12" t="n">
        <f aca="false">M6913*P6913*(1-N6913)</f>
        <v>8369.64</v>
      </c>
      <c r="R6913" s="12" t="n">
        <f aca="false">M6913*O6913</f>
        <v>4277.8</v>
      </c>
      <c r="S6913" s="12" t="n">
        <f aca="false">Q6913-R6913</f>
        <v>4091.84</v>
      </c>
      <c r="T6913" s="11" t="n">
        <f aca="false">IFERROR(S6913/Q6913,0)</f>
        <v>0.48889080056012</v>
      </c>
      <c r="U6913" s="13" t="n">
        <f aca="false">F6913-E6913</f>
        <v>19</v>
      </c>
      <c r="V6913" s="13" t="n">
        <f aca="false">G6913-F6913</f>
        <v>4</v>
      </c>
      <c r="W6913" s="13" t="n">
        <f aca="false">G6913-E6913</f>
        <v>23</v>
      </c>
      <c r="X6913" s="10" t="n">
        <f aca="false">YEAR(E6913)</f>
        <v>2020</v>
      </c>
      <c r="Y6913" s="0" t="str">
        <f aca="false">TEXT(E6913,"yyyy-mm")</f>
        <v>2020-08</v>
      </c>
      <c r="Z6913" s="0" t="str">
        <f aca="false">"Q"&amp;ROUNDUP(MONTH(E6913)/3,0)&amp;"-"&amp;YEAR(E6913)</f>
        <v>Q3-2020</v>
      </c>
    </row>
    <row r="6914" customFormat="false" ht="14.25" hidden="false" customHeight="false" outlineLevel="0" collapsed="false">
      <c r="A6914" s="0" t="s">
        <v>6956</v>
      </c>
      <c r="B6914" s="0" t="s">
        <v>38</v>
      </c>
      <c r="C6914" s="0" t="s">
        <v>39</v>
      </c>
      <c r="D6914" s="9" t="n">
        <v>43900</v>
      </c>
      <c r="E6914" s="9" t="n">
        <v>44070</v>
      </c>
      <c r="F6914" s="9" t="n">
        <v>44081</v>
      </c>
      <c r="G6914" s="9" t="n">
        <v>44089</v>
      </c>
      <c r="H6914" s="10" t="s">
        <v>36</v>
      </c>
      <c r="I6914" s="0" t="n">
        <v>12</v>
      </c>
      <c r="J6914" s="0" t="n">
        <v>35</v>
      </c>
      <c r="K6914" s="0" t="n">
        <v>116</v>
      </c>
      <c r="L6914" s="0" t="n">
        <v>47</v>
      </c>
      <c r="M6914" s="0" t="n">
        <v>7</v>
      </c>
      <c r="N6914" s="11" t="n">
        <v>0.05</v>
      </c>
      <c r="O6914" s="12" t="n">
        <v>368.5</v>
      </c>
      <c r="P6914" s="12" t="n">
        <v>737</v>
      </c>
      <c r="Q6914" s="12" t="n">
        <f aca="false">M6914*P6914*(1-N6914)</f>
        <v>4901.05</v>
      </c>
      <c r="R6914" s="12" t="n">
        <f aca="false">M6914*O6914</f>
        <v>2579.5</v>
      </c>
      <c r="S6914" s="12" t="n">
        <f aca="false">Q6914-R6914</f>
        <v>2321.55</v>
      </c>
      <c r="T6914" s="11" t="n">
        <f aca="false">IFERROR(S6914/Q6914,0)</f>
        <v>0.473684210526316</v>
      </c>
      <c r="U6914" s="13" t="n">
        <f aca="false">F6914-E6914</f>
        <v>11</v>
      </c>
      <c r="V6914" s="13" t="n">
        <f aca="false">G6914-F6914</f>
        <v>8</v>
      </c>
      <c r="W6914" s="13" t="n">
        <f aca="false">G6914-E6914</f>
        <v>19</v>
      </c>
      <c r="X6914" s="10" t="n">
        <f aca="false">YEAR(E6914)</f>
        <v>2020</v>
      </c>
      <c r="Y6914" s="0" t="str">
        <f aca="false">TEXT(E6914,"yyyy-mm")</f>
        <v>2020-08</v>
      </c>
      <c r="Z6914" s="0" t="str">
        <f aca="false">"Q"&amp;ROUNDUP(MONTH(E6914)/3,0)&amp;"-"&amp;YEAR(E6914)</f>
        <v>Q3-2020</v>
      </c>
    </row>
    <row r="6915" customFormat="false" ht="14.25" hidden="false" customHeight="false" outlineLevel="0" collapsed="false">
      <c r="A6915" s="0" t="s">
        <v>6957</v>
      </c>
      <c r="B6915" s="0" t="s">
        <v>41</v>
      </c>
      <c r="C6915" s="0" t="s">
        <v>48</v>
      </c>
      <c r="D6915" s="9" t="n">
        <v>44000</v>
      </c>
      <c r="E6915" s="9" t="n">
        <v>44070</v>
      </c>
      <c r="F6915" s="9" t="n">
        <v>44096</v>
      </c>
      <c r="G6915" s="9" t="n">
        <v>44101</v>
      </c>
      <c r="H6915" s="10" t="s">
        <v>36</v>
      </c>
      <c r="I6915" s="0" t="n">
        <v>24</v>
      </c>
      <c r="J6915" s="0" t="n">
        <v>23</v>
      </c>
      <c r="K6915" s="0" t="n">
        <v>26</v>
      </c>
      <c r="L6915" s="0" t="n">
        <v>1</v>
      </c>
      <c r="M6915" s="0" t="n">
        <v>8</v>
      </c>
      <c r="N6915" s="11" t="n">
        <v>0.05</v>
      </c>
      <c r="O6915" s="12" t="n">
        <v>502.5</v>
      </c>
      <c r="P6915" s="12" t="n">
        <v>1005</v>
      </c>
      <c r="Q6915" s="12" t="n">
        <f aca="false">M6915*P6915*(1-N6915)</f>
        <v>7638</v>
      </c>
      <c r="R6915" s="12" t="n">
        <f aca="false">M6915*O6915</f>
        <v>4020</v>
      </c>
      <c r="S6915" s="12" t="n">
        <f aca="false">Q6915-R6915</f>
        <v>3618</v>
      </c>
      <c r="T6915" s="11" t="n">
        <f aca="false">IFERROR(S6915/Q6915,0)</f>
        <v>0.473684210526316</v>
      </c>
      <c r="U6915" s="13" t="n">
        <f aca="false">F6915-E6915</f>
        <v>26</v>
      </c>
      <c r="V6915" s="13" t="n">
        <f aca="false">G6915-F6915</f>
        <v>5</v>
      </c>
      <c r="W6915" s="13" t="n">
        <f aca="false">G6915-E6915</f>
        <v>31</v>
      </c>
      <c r="X6915" s="10" t="n">
        <f aca="false">YEAR(E6915)</f>
        <v>2020</v>
      </c>
      <c r="Y6915" s="0" t="str">
        <f aca="false">TEXT(E6915,"yyyy-mm")</f>
        <v>2020-08</v>
      </c>
      <c r="Z6915" s="0" t="str">
        <f aca="false">"Q"&amp;ROUNDUP(MONTH(E6915)/3,0)&amp;"-"&amp;YEAR(E6915)</f>
        <v>Q3-2020</v>
      </c>
    </row>
    <row r="6916" customFormat="false" ht="14.25" hidden="false" customHeight="false" outlineLevel="0" collapsed="false">
      <c r="A6916" s="0" t="s">
        <v>6958</v>
      </c>
      <c r="B6916" s="0" t="s">
        <v>38</v>
      </c>
      <c r="C6916" s="0" t="s">
        <v>58</v>
      </c>
      <c r="D6916" s="9" t="n">
        <v>44000</v>
      </c>
      <c r="E6916" s="9" t="n">
        <v>44070</v>
      </c>
      <c r="F6916" s="9" t="n">
        <v>44089</v>
      </c>
      <c r="G6916" s="9" t="n">
        <v>44096</v>
      </c>
      <c r="H6916" s="10" t="s">
        <v>36</v>
      </c>
      <c r="I6916" s="0" t="n">
        <v>13</v>
      </c>
      <c r="J6916" s="0" t="n">
        <v>19</v>
      </c>
      <c r="K6916" s="0" t="n">
        <v>329</v>
      </c>
      <c r="L6916" s="0" t="n">
        <v>47</v>
      </c>
      <c r="M6916" s="0" t="n">
        <v>4</v>
      </c>
      <c r="N6916" s="11" t="n">
        <v>0.075</v>
      </c>
      <c r="O6916" s="12" t="n">
        <v>911.2</v>
      </c>
      <c r="P6916" s="12" t="n">
        <v>1139</v>
      </c>
      <c r="Q6916" s="12" t="n">
        <f aca="false">M6916*P6916*(1-N6916)</f>
        <v>4214.3</v>
      </c>
      <c r="R6916" s="12" t="n">
        <f aca="false">M6916*O6916</f>
        <v>3644.8</v>
      </c>
      <c r="S6916" s="12" t="n">
        <f aca="false">Q6916-R6916</f>
        <v>569.5</v>
      </c>
      <c r="T6916" s="11" t="n">
        <f aca="false">IFERROR(S6916/Q6916,0)</f>
        <v>0.135135135135135</v>
      </c>
      <c r="U6916" s="13" t="n">
        <f aca="false">F6916-E6916</f>
        <v>19</v>
      </c>
      <c r="V6916" s="13" t="n">
        <f aca="false">G6916-F6916</f>
        <v>7</v>
      </c>
      <c r="W6916" s="13" t="n">
        <f aca="false">G6916-E6916</f>
        <v>26</v>
      </c>
      <c r="X6916" s="10" t="n">
        <f aca="false">YEAR(E6916)</f>
        <v>2020</v>
      </c>
      <c r="Y6916" s="0" t="str">
        <f aca="false">TEXT(E6916,"yyyy-mm")</f>
        <v>2020-08</v>
      </c>
      <c r="Z6916" s="0" t="str">
        <f aca="false">"Q"&amp;ROUNDUP(MONTH(E6916)/3,0)&amp;"-"&amp;YEAR(E6916)</f>
        <v>Q3-2020</v>
      </c>
    </row>
    <row r="6917" customFormat="false" ht="14.25" hidden="false" customHeight="false" outlineLevel="0" collapsed="false">
      <c r="A6917" s="0" t="s">
        <v>6959</v>
      </c>
      <c r="B6917" s="0" t="s">
        <v>34</v>
      </c>
      <c r="C6917" s="0" t="s">
        <v>35</v>
      </c>
      <c r="D6917" s="9" t="n">
        <v>43900</v>
      </c>
      <c r="E6917" s="9" t="n">
        <v>44070</v>
      </c>
      <c r="F6917" s="9" t="n">
        <v>44075</v>
      </c>
      <c r="G6917" s="9" t="n">
        <v>44080</v>
      </c>
      <c r="H6917" s="10" t="s">
        <v>36</v>
      </c>
      <c r="I6917" s="0" t="n">
        <v>5</v>
      </c>
      <c r="J6917" s="0" t="n">
        <v>42</v>
      </c>
      <c r="K6917" s="0" t="n">
        <v>212</v>
      </c>
      <c r="L6917" s="0" t="n">
        <v>28</v>
      </c>
      <c r="M6917" s="0" t="n">
        <v>3</v>
      </c>
      <c r="N6917" s="11" t="n">
        <v>0.1</v>
      </c>
      <c r="O6917" s="12" t="n">
        <v>813.11</v>
      </c>
      <c r="P6917" s="12" t="n">
        <v>1098.8</v>
      </c>
      <c r="Q6917" s="12" t="n">
        <f aca="false">M6917*P6917*(1-N6917)</f>
        <v>2966.76</v>
      </c>
      <c r="R6917" s="12" t="n">
        <f aca="false">M6917*O6917</f>
        <v>2439.33</v>
      </c>
      <c r="S6917" s="12" t="n">
        <f aca="false">Q6917-R6917</f>
        <v>527.43</v>
      </c>
      <c r="T6917" s="11" t="n">
        <f aca="false">IFERROR(S6917/Q6917,0)</f>
        <v>0.177779800186062</v>
      </c>
      <c r="U6917" s="13" t="n">
        <f aca="false">F6917-E6917</f>
        <v>5</v>
      </c>
      <c r="V6917" s="13" t="n">
        <f aca="false">G6917-F6917</f>
        <v>5</v>
      </c>
      <c r="W6917" s="13" t="n">
        <f aca="false">G6917-E6917</f>
        <v>10</v>
      </c>
      <c r="X6917" s="10" t="n">
        <f aca="false">YEAR(E6917)</f>
        <v>2020</v>
      </c>
      <c r="Y6917" s="0" t="str">
        <f aca="false">TEXT(E6917,"yyyy-mm")</f>
        <v>2020-08</v>
      </c>
      <c r="Z6917" s="0" t="str">
        <f aca="false">"Q"&amp;ROUNDUP(MONTH(E6917)/3,0)&amp;"-"&amp;YEAR(E6917)</f>
        <v>Q3-2020</v>
      </c>
    </row>
    <row r="6918" customFormat="false" ht="14.25" hidden="false" customHeight="false" outlineLevel="0" collapsed="false">
      <c r="A6918" s="0" t="s">
        <v>6960</v>
      </c>
      <c r="B6918" s="0" t="s">
        <v>43</v>
      </c>
      <c r="C6918" s="0" t="s">
        <v>46</v>
      </c>
      <c r="D6918" s="9" t="n">
        <v>44000</v>
      </c>
      <c r="E6918" s="9" t="n">
        <v>44070</v>
      </c>
      <c r="F6918" s="9" t="n">
        <v>44072</v>
      </c>
      <c r="G6918" s="9" t="n">
        <v>44075</v>
      </c>
      <c r="H6918" s="10" t="s">
        <v>36</v>
      </c>
      <c r="I6918" s="0" t="n">
        <v>26</v>
      </c>
      <c r="J6918" s="0" t="n">
        <v>2</v>
      </c>
      <c r="K6918" s="0" t="n">
        <v>272</v>
      </c>
      <c r="L6918" s="0" t="n">
        <v>5</v>
      </c>
      <c r="M6918" s="0" t="n">
        <v>8</v>
      </c>
      <c r="N6918" s="11" t="n">
        <v>0.2</v>
      </c>
      <c r="O6918" s="12" t="n">
        <v>2486.71</v>
      </c>
      <c r="P6918" s="12" t="n">
        <v>3825.7</v>
      </c>
      <c r="Q6918" s="12" t="n">
        <f aca="false">M6918*P6918*(1-N6918)</f>
        <v>24484.48</v>
      </c>
      <c r="R6918" s="12" t="n">
        <f aca="false">M6918*O6918</f>
        <v>19893.68</v>
      </c>
      <c r="S6918" s="12" t="n">
        <f aca="false">Q6918-R6918</f>
        <v>4590.8</v>
      </c>
      <c r="T6918" s="11" t="n">
        <f aca="false">IFERROR(S6918/Q6918,0)</f>
        <v>0.187498366312047</v>
      </c>
      <c r="U6918" s="13" t="n">
        <f aca="false">F6918-E6918</f>
        <v>2</v>
      </c>
      <c r="V6918" s="13" t="n">
        <f aca="false">G6918-F6918</f>
        <v>3</v>
      </c>
      <c r="W6918" s="13" t="n">
        <f aca="false">G6918-E6918</f>
        <v>5</v>
      </c>
      <c r="X6918" s="10" t="n">
        <f aca="false">YEAR(E6918)</f>
        <v>2020</v>
      </c>
      <c r="Y6918" s="0" t="str">
        <f aca="false">TEXT(E6918,"yyyy-mm")</f>
        <v>2020-08</v>
      </c>
      <c r="Z6918" s="0" t="str">
        <f aca="false">"Q"&amp;ROUNDUP(MONTH(E6918)/3,0)&amp;"-"&amp;YEAR(E6918)</f>
        <v>Q3-2020</v>
      </c>
    </row>
    <row r="6919" customFormat="false" ht="14.25" hidden="false" customHeight="false" outlineLevel="0" collapsed="false">
      <c r="A6919" s="0" t="s">
        <v>6961</v>
      </c>
      <c r="B6919" s="0" t="s">
        <v>41</v>
      </c>
      <c r="C6919" s="0" t="s">
        <v>35</v>
      </c>
      <c r="D6919" s="9" t="n">
        <v>44000</v>
      </c>
      <c r="E6919" s="9" t="n">
        <v>44071</v>
      </c>
      <c r="F6919" s="9" t="n">
        <v>44094</v>
      </c>
      <c r="G6919" s="9" t="n">
        <v>44100</v>
      </c>
      <c r="H6919" s="10" t="s">
        <v>36</v>
      </c>
      <c r="I6919" s="0" t="n">
        <v>21</v>
      </c>
      <c r="J6919" s="0" t="n">
        <v>12</v>
      </c>
      <c r="K6919" s="0" t="n">
        <v>211</v>
      </c>
      <c r="L6919" s="0" t="n">
        <v>38</v>
      </c>
      <c r="M6919" s="0" t="n">
        <v>6</v>
      </c>
      <c r="N6919" s="11" t="n">
        <v>0.3</v>
      </c>
      <c r="O6919" s="12" t="n">
        <v>74.17</v>
      </c>
      <c r="P6919" s="12" t="n">
        <v>180.9</v>
      </c>
      <c r="Q6919" s="12" t="n">
        <f aca="false">M6919*P6919*(1-N6919)</f>
        <v>759.78</v>
      </c>
      <c r="R6919" s="12" t="n">
        <f aca="false">M6919*O6919</f>
        <v>445.02</v>
      </c>
      <c r="S6919" s="12" t="n">
        <f aca="false">Q6919-R6919</f>
        <v>314.76</v>
      </c>
      <c r="T6919" s="11" t="n">
        <f aca="false">IFERROR(S6919/Q6919,0)</f>
        <v>0.414277817262892</v>
      </c>
      <c r="U6919" s="13" t="n">
        <f aca="false">F6919-E6919</f>
        <v>23</v>
      </c>
      <c r="V6919" s="13" t="n">
        <f aca="false">G6919-F6919</f>
        <v>6</v>
      </c>
      <c r="W6919" s="13" t="n">
        <f aca="false">G6919-E6919</f>
        <v>29</v>
      </c>
      <c r="X6919" s="10" t="n">
        <f aca="false">YEAR(E6919)</f>
        <v>2020</v>
      </c>
      <c r="Y6919" s="0" t="str">
        <f aca="false">TEXT(E6919,"yyyy-mm")</f>
        <v>2020-08</v>
      </c>
      <c r="Z6919" s="0" t="str">
        <f aca="false">"Q"&amp;ROUNDUP(MONTH(E6919)/3,0)&amp;"-"&amp;YEAR(E6919)</f>
        <v>Q3-2020</v>
      </c>
    </row>
    <row r="6920" customFormat="false" ht="14.25" hidden="false" customHeight="false" outlineLevel="0" collapsed="false">
      <c r="A6920" s="0" t="s">
        <v>6962</v>
      </c>
      <c r="B6920" s="0" t="s">
        <v>43</v>
      </c>
      <c r="C6920" s="0" t="s">
        <v>39</v>
      </c>
      <c r="D6920" s="9" t="n">
        <v>43900</v>
      </c>
      <c r="E6920" s="9" t="n">
        <v>44071</v>
      </c>
      <c r="F6920" s="9" t="n">
        <v>44091</v>
      </c>
      <c r="G6920" s="9" t="n">
        <v>44095</v>
      </c>
      <c r="H6920" s="10" t="s">
        <v>36</v>
      </c>
      <c r="I6920" s="0" t="n">
        <v>27</v>
      </c>
      <c r="J6920" s="0" t="n">
        <v>42</v>
      </c>
      <c r="K6920" s="0" t="n">
        <v>107</v>
      </c>
      <c r="L6920" s="0" t="n">
        <v>24</v>
      </c>
      <c r="M6920" s="0" t="n">
        <v>8</v>
      </c>
      <c r="N6920" s="11" t="n">
        <v>0.05</v>
      </c>
      <c r="O6920" s="12" t="n">
        <v>578.88</v>
      </c>
      <c r="P6920" s="12" t="n">
        <v>964.8</v>
      </c>
      <c r="Q6920" s="12" t="n">
        <f aca="false">M6920*P6920*(1-N6920)</f>
        <v>7332.48</v>
      </c>
      <c r="R6920" s="12" t="n">
        <f aca="false">M6920*O6920</f>
        <v>4631.04</v>
      </c>
      <c r="S6920" s="12" t="n">
        <f aca="false">Q6920-R6920</f>
        <v>2701.44</v>
      </c>
      <c r="T6920" s="11" t="n">
        <f aca="false">IFERROR(S6920/Q6920,0)</f>
        <v>0.368421052631579</v>
      </c>
      <c r="U6920" s="13" t="n">
        <f aca="false">F6920-E6920</f>
        <v>20</v>
      </c>
      <c r="V6920" s="13" t="n">
        <f aca="false">G6920-F6920</f>
        <v>4</v>
      </c>
      <c r="W6920" s="13" t="n">
        <f aca="false">G6920-E6920</f>
        <v>24</v>
      </c>
      <c r="X6920" s="10" t="n">
        <f aca="false">YEAR(E6920)</f>
        <v>2020</v>
      </c>
      <c r="Y6920" s="0" t="str">
        <f aca="false">TEXT(E6920,"yyyy-mm")</f>
        <v>2020-08</v>
      </c>
      <c r="Z6920" s="0" t="str">
        <f aca="false">"Q"&amp;ROUNDUP(MONTH(E6920)/3,0)&amp;"-"&amp;YEAR(E6920)</f>
        <v>Q3-2020</v>
      </c>
    </row>
    <row r="6921" customFormat="false" ht="14.25" hidden="false" customHeight="false" outlineLevel="0" collapsed="false">
      <c r="A6921" s="0" t="s">
        <v>6963</v>
      </c>
      <c r="B6921" s="0" t="s">
        <v>38</v>
      </c>
      <c r="C6921" s="0" t="s">
        <v>58</v>
      </c>
      <c r="D6921" s="9" t="n">
        <v>44000</v>
      </c>
      <c r="E6921" s="9" t="n">
        <v>44071</v>
      </c>
      <c r="F6921" s="9" t="n">
        <v>44086</v>
      </c>
      <c r="G6921" s="9" t="n">
        <v>44091</v>
      </c>
      <c r="H6921" s="10" t="s">
        <v>36</v>
      </c>
      <c r="I6921" s="0" t="n">
        <v>16</v>
      </c>
      <c r="J6921" s="0" t="n">
        <v>20</v>
      </c>
      <c r="K6921" s="0" t="n">
        <v>337</v>
      </c>
      <c r="L6921" s="0" t="n">
        <v>26</v>
      </c>
      <c r="M6921" s="0" t="n">
        <v>4</v>
      </c>
      <c r="N6921" s="11" t="n">
        <v>0.075</v>
      </c>
      <c r="O6921" s="12" t="n">
        <v>1267.71</v>
      </c>
      <c r="P6921" s="12" t="n">
        <v>2485.7</v>
      </c>
      <c r="Q6921" s="12" t="n">
        <f aca="false">M6921*P6921*(1-N6921)</f>
        <v>9197.09</v>
      </c>
      <c r="R6921" s="12" t="n">
        <f aca="false">M6921*O6921</f>
        <v>5070.84</v>
      </c>
      <c r="S6921" s="12" t="n">
        <f aca="false">Q6921-R6921</f>
        <v>4126.25</v>
      </c>
      <c r="T6921" s="11" t="n">
        <f aca="false">IFERROR(S6921/Q6921,0)</f>
        <v>0.448647343888121</v>
      </c>
      <c r="U6921" s="13" t="n">
        <f aca="false">F6921-E6921</f>
        <v>15</v>
      </c>
      <c r="V6921" s="13" t="n">
        <f aca="false">G6921-F6921</f>
        <v>5</v>
      </c>
      <c r="W6921" s="13" t="n">
        <f aca="false">G6921-E6921</f>
        <v>20</v>
      </c>
      <c r="X6921" s="10" t="n">
        <f aca="false">YEAR(E6921)</f>
        <v>2020</v>
      </c>
      <c r="Y6921" s="0" t="str">
        <f aca="false">TEXT(E6921,"yyyy-mm")</f>
        <v>2020-08</v>
      </c>
      <c r="Z6921" s="0" t="str">
        <f aca="false">"Q"&amp;ROUNDUP(MONTH(E6921)/3,0)&amp;"-"&amp;YEAR(E6921)</f>
        <v>Q3-2020</v>
      </c>
    </row>
    <row r="6922" customFormat="false" ht="14.25" hidden="false" customHeight="false" outlineLevel="0" collapsed="false">
      <c r="A6922" s="0" t="s">
        <v>6964</v>
      </c>
      <c r="B6922" s="0" t="s">
        <v>38</v>
      </c>
      <c r="C6922" s="0" t="s">
        <v>39</v>
      </c>
      <c r="D6922" s="9" t="n">
        <v>44000</v>
      </c>
      <c r="E6922" s="9" t="n">
        <v>44072</v>
      </c>
      <c r="F6922" s="9" t="n">
        <v>44098</v>
      </c>
      <c r="G6922" s="9" t="n">
        <v>44102</v>
      </c>
      <c r="H6922" s="10" t="s">
        <v>36</v>
      </c>
      <c r="I6922" s="0" t="n">
        <v>17</v>
      </c>
      <c r="J6922" s="0" t="n">
        <v>46</v>
      </c>
      <c r="K6922" s="0" t="n">
        <v>143</v>
      </c>
      <c r="L6922" s="0" t="n">
        <v>41</v>
      </c>
      <c r="M6922" s="0" t="n">
        <v>4</v>
      </c>
      <c r="N6922" s="11" t="n">
        <v>0.05</v>
      </c>
      <c r="O6922" s="12" t="n">
        <v>141.5</v>
      </c>
      <c r="P6922" s="12" t="n">
        <v>214.4</v>
      </c>
      <c r="Q6922" s="12" t="n">
        <f aca="false">M6922*P6922*(1-N6922)</f>
        <v>814.72</v>
      </c>
      <c r="R6922" s="12" t="n">
        <f aca="false">M6922*O6922</f>
        <v>566</v>
      </c>
      <c r="S6922" s="12" t="n">
        <f aca="false">Q6922-R6922</f>
        <v>248.72</v>
      </c>
      <c r="T6922" s="11" t="n">
        <f aca="false">IFERROR(S6922/Q6922,0)</f>
        <v>0.305282796543598</v>
      </c>
      <c r="U6922" s="13" t="n">
        <f aca="false">F6922-E6922</f>
        <v>26</v>
      </c>
      <c r="V6922" s="13" t="n">
        <f aca="false">G6922-F6922</f>
        <v>4</v>
      </c>
      <c r="W6922" s="13" t="n">
        <f aca="false">G6922-E6922</f>
        <v>30</v>
      </c>
      <c r="X6922" s="10" t="n">
        <f aca="false">YEAR(E6922)</f>
        <v>2020</v>
      </c>
      <c r="Y6922" s="0" t="str">
        <f aca="false">TEXT(E6922,"yyyy-mm")</f>
        <v>2020-08</v>
      </c>
      <c r="Z6922" s="0" t="str">
        <f aca="false">"Q"&amp;ROUNDUP(MONTH(E6922)/3,0)&amp;"-"&amp;YEAR(E6922)</f>
        <v>Q3-2020</v>
      </c>
    </row>
    <row r="6923" customFormat="false" ht="14.25" hidden="false" customHeight="false" outlineLevel="0" collapsed="false">
      <c r="A6923" s="0" t="s">
        <v>6965</v>
      </c>
      <c r="B6923" s="0" t="s">
        <v>38</v>
      </c>
      <c r="C6923" s="0" t="s">
        <v>46</v>
      </c>
      <c r="D6923" s="9" t="n">
        <v>43900</v>
      </c>
      <c r="E6923" s="9" t="n">
        <v>44072</v>
      </c>
      <c r="F6923" s="9" t="n">
        <v>44076</v>
      </c>
      <c r="G6923" s="9" t="n">
        <v>44081</v>
      </c>
      <c r="H6923" s="10" t="s">
        <v>36</v>
      </c>
      <c r="I6923" s="0" t="n">
        <v>16</v>
      </c>
      <c r="J6923" s="0" t="n">
        <v>9</v>
      </c>
      <c r="K6923" s="0" t="n">
        <v>311</v>
      </c>
      <c r="L6923" s="0" t="n">
        <v>40</v>
      </c>
      <c r="M6923" s="0" t="n">
        <v>2</v>
      </c>
      <c r="N6923" s="11" t="n">
        <v>0.05</v>
      </c>
      <c r="O6923" s="12" t="n">
        <v>1556.54</v>
      </c>
      <c r="P6923" s="12" t="n">
        <v>2432.1</v>
      </c>
      <c r="Q6923" s="12" t="n">
        <f aca="false">M6923*P6923*(1-N6923)</f>
        <v>4620.99</v>
      </c>
      <c r="R6923" s="12" t="n">
        <f aca="false">M6923*O6923</f>
        <v>3113.08</v>
      </c>
      <c r="S6923" s="12" t="n">
        <f aca="false">Q6923-R6923</f>
        <v>1507.91</v>
      </c>
      <c r="T6923" s="11" t="n">
        <f aca="false">IFERROR(S6923/Q6923,0)</f>
        <v>0.326317520704438</v>
      </c>
      <c r="U6923" s="13" t="n">
        <f aca="false">F6923-E6923</f>
        <v>4</v>
      </c>
      <c r="V6923" s="13" t="n">
        <f aca="false">G6923-F6923</f>
        <v>5</v>
      </c>
      <c r="W6923" s="13" t="n">
        <f aca="false">G6923-E6923</f>
        <v>9</v>
      </c>
      <c r="X6923" s="10" t="n">
        <f aca="false">YEAR(E6923)</f>
        <v>2020</v>
      </c>
      <c r="Y6923" s="0" t="str">
        <f aca="false">TEXT(E6923,"yyyy-mm")</f>
        <v>2020-08</v>
      </c>
      <c r="Z6923" s="0" t="str">
        <f aca="false">"Q"&amp;ROUNDUP(MONTH(E6923)/3,0)&amp;"-"&amp;YEAR(E6923)</f>
        <v>Q3-2020</v>
      </c>
    </row>
    <row r="6924" customFormat="false" ht="14.25" hidden="false" customHeight="false" outlineLevel="0" collapsed="false">
      <c r="A6924" s="0" t="s">
        <v>6966</v>
      </c>
      <c r="B6924" s="0" t="s">
        <v>38</v>
      </c>
      <c r="C6924" s="0" t="s">
        <v>48</v>
      </c>
      <c r="D6924" s="9" t="n">
        <v>43900</v>
      </c>
      <c r="E6924" s="9" t="n">
        <v>44072</v>
      </c>
      <c r="F6924" s="9" t="n">
        <v>44092</v>
      </c>
      <c r="G6924" s="9" t="n">
        <v>44102</v>
      </c>
      <c r="H6924" s="10" t="s">
        <v>36</v>
      </c>
      <c r="I6924" s="0" t="n">
        <v>14</v>
      </c>
      <c r="J6924" s="0" t="n">
        <v>34</v>
      </c>
      <c r="K6924" s="0" t="n">
        <v>22</v>
      </c>
      <c r="L6924" s="0" t="n">
        <v>27</v>
      </c>
      <c r="M6924" s="0" t="n">
        <v>4</v>
      </c>
      <c r="N6924" s="11" t="n">
        <v>0.05</v>
      </c>
      <c r="O6924" s="12" t="n">
        <v>626.58</v>
      </c>
      <c r="P6924" s="12" t="n">
        <v>1118.9</v>
      </c>
      <c r="Q6924" s="12" t="n">
        <f aca="false">M6924*P6924*(1-N6924)</f>
        <v>4251.82</v>
      </c>
      <c r="R6924" s="12" t="n">
        <f aca="false">M6924*O6924</f>
        <v>2506.32</v>
      </c>
      <c r="S6924" s="12" t="n">
        <f aca="false">Q6924-R6924</f>
        <v>1745.5</v>
      </c>
      <c r="T6924" s="11" t="n">
        <f aca="false">IFERROR(S6924/Q6924,0)</f>
        <v>0.410530078883866</v>
      </c>
      <c r="U6924" s="13" t="n">
        <f aca="false">F6924-E6924</f>
        <v>20</v>
      </c>
      <c r="V6924" s="13" t="n">
        <f aca="false">G6924-F6924</f>
        <v>10</v>
      </c>
      <c r="W6924" s="13" t="n">
        <f aca="false">G6924-E6924</f>
        <v>30</v>
      </c>
      <c r="X6924" s="10" t="n">
        <f aca="false">YEAR(E6924)</f>
        <v>2020</v>
      </c>
      <c r="Y6924" s="0" t="str">
        <f aca="false">TEXT(E6924,"yyyy-mm")</f>
        <v>2020-08</v>
      </c>
      <c r="Z6924" s="0" t="str">
        <f aca="false">"Q"&amp;ROUNDUP(MONTH(E6924)/3,0)&amp;"-"&amp;YEAR(E6924)</f>
        <v>Q3-2020</v>
      </c>
    </row>
    <row r="6925" customFormat="false" ht="14.25" hidden="false" customHeight="false" outlineLevel="0" collapsed="false">
      <c r="A6925" s="0" t="s">
        <v>6967</v>
      </c>
      <c r="B6925" s="0" t="s">
        <v>34</v>
      </c>
      <c r="C6925" s="0" t="s">
        <v>48</v>
      </c>
      <c r="D6925" s="9" t="n">
        <v>44000</v>
      </c>
      <c r="E6925" s="9" t="n">
        <v>44072</v>
      </c>
      <c r="F6925" s="9" t="n">
        <v>44075</v>
      </c>
      <c r="G6925" s="9" t="n">
        <v>44079</v>
      </c>
      <c r="H6925" s="10" t="s">
        <v>36</v>
      </c>
      <c r="I6925" s="0" t="n">
        <v>8</v>
      </c>
      <c r="J6925" s="0" t="n">
        <v>13</v>
      </c>
      <c r="K6925" s="0" t="n">
        <v>41</v>
      </c>
      <c r="L6925" s="0" t="n">
        <v>4</v>
      </c>
      <c r="M6925" s="0" t="n">
        <v>3</v>
      </c>
      <c r="N6925" s="11" t="n">
        <v>0.15</v>
      </c>
      <c r="O6925" s="12" t="n">
        <v>561.39</v>
      </c>
      <c r="P6925" s="12" t="n">
        <v>891.1</v>
      </c>
      <c r="Q6925" s="12" t="n">
        <f aca="false">M6925*P6925*(1-N6925)</f>
        <v>2272.305</v>
      </c>
      <c r="R6925" s="12" t="n">
        <f aca="false">M6925*O6925</f>
        <v>1684.17</v>
      </c>
      <c r="S6925" s="12" t="n">
        <f aca="false">Q6925-R6925</f>
        <v>588.135</v>
      </c>
      <c r="T6925" s="11" t="n">
        <f aca="false">IFERROR(S6925/Q6925,0)</f>
        <v>0.25882749014767</v>
      </c>
      <c r="U6925" s="13" t="n">
        <f aca="false">F6925-E6925</f>
        <v>3</v>
      </c>
      <c r="V6925" s="13" t="n">
        <f aca="false">G6925-F6925</f>
        <v>4</v>
      </c>
      <c r="W6925" s="13" t="n">
        <f aca="false">G6925-E6925</f>
        <v>7</v>
      </c>
      <c r="X6925" s="10" t="n">
        <f aca="false">YEAR(E6925)</f>
        <v>2020</v>
      </c>
      <c r="Y6925" s="0" t="str">
        <f aca="false">TEXT(E6925,"yyyy-mm")</f>
        <v>2020-08</v>
      </c>
      <c r="Z6925" s="0" t="str">
        <f aca="false">"Q"&amp;ROUNDUP(MONTH(E6925)/3,0)&amp;"-"&amp;YEAR(E6925)</f>
        <v>Q3-2020</v>
      </c>
    </row>
    <row r="6926" customFormat="false" ht="14.25" hidden="false" customHeight="false" outlineLevel="0" collapsed="false">
      <c r="A6926" s="0" t="s">
        <v>6968</v>
      </c>
      <c r="B6926" s="0" t="s">
        <v>38</v>
      </c>
      <c r="C6926" s="0" t="s">
        <v>35</v>
      </c>
      <c r="D6926" s="9" t="n">
        <v>44000</v>
      </c>
      <c r="E6926" s="9" t="n">
        <v>44072</v>
      </c>
      <c r="F6926" s="9" t="n">
        <v>44084</v>
      </c>
      <c r="G6926" s="9" t="n">
        <v>44094</v>
      </c>
      <c r="H6926" s="10" t="s">
        <v>36</v>
      </c>
      <c r="I6926" s="0" t="n">
        <v>19</v>
      </c>
      <c r="J6926" s="0" t="n">
        <v>18</v>
      </c>
      <c r="K6926" s="0" t="n">
        <v>210</v>
      </c>
      <c r="L6926" s="0" t="n">
        <v>22</v>
      </c>
      <c r="M6926" s="0" t="n">
        <v>1</v>
      </c>
      <c r="N6926" s="11" t="n">
        <v>0.1</v>
      </c>
      <c r="O6926" s="12" t="n">
        <v>1043.99</v>
      </c>
      <c r="P6926" s="12" t="n">
        <v>2485.7</v>
      </c>
      <c r="Q6926" s="12" t="n">
        <f aca="false">M6926*P6926*(1-N6926)</f>
        <v>2237.13</v>
      </c>
      <c r="R6926" s="12" t="n">
        <f aca="false">M6926*O6926</f>
        <v>1043.99</v>
      </c>
      <c r="S6926" s="12" t="n">
        <f aca="false">Q6926-R6926</f>
        <v>1193.14</v>
      </c>
      <c r="T6926" s="11" t="n">
        <f aca="false">IFERROR(S6926/Q6926,0)</f>
        <v>0.533335121338501</v>
      </c>
      <c r="U6926" s="13" t="n">
        <f aca="false">F6926-E6926</f>
        <v>12</v>
      </c>
      <c r="V6926" s="13" t="n">
        <f aca="false">G6926-F6926</f>
        <v>10</v>
      </c>
      <c r="W6926" s="13" t="n">
        <f aca="false">G6926-E6926</f>
        <v>22</v>
      </c>
      <c r="X6926" s="10" t="n">
        <f aca="false">YEAR(E6926)</f>
        <v>2020</v>
      </c>
      <c r="Y6926" s="0" t="str">
        <f aca="false">TEXT(E6926,"yyyy-mm")</f>
        <v>2020-08</v>
      </c>
      <c r="Z6926" s="0" t="str">
        <f aca="false">"Q"&amp;ROUNDUP(MONTH(E6926)/3,0)&amp;"-"&amp;YEAR(E6926)</f>
        <v>Q3-2020</v>
      </c>
    </row>
    <row r="6927" customFormat="false" ht="14.25" hidden="false" customHeight="false" outlineLevel="0" collapsed="false">
      <c r="A6927" s="0" t="s">
        <v>6969</v>
      </c>
      <c r="B6927" s="0" t="s">
        <v>34</v>
      </c>
      <c r="C6927" s="0" t="s">
        <v>39</v>
      </c>
      <c r="D6927" s="9" t="n">
        <v>43900</v>
      </c>
      <c r="E6927" s="9" t="n">
        <v>44072</v>
      </c>
      <c r="F6927" s="9" t="n">
        <v>44092</v>
      </c>
      <c r="G6927" s="9" t="n">
        <v>44096</v>
      </c>
      <c r="H6927" s="10" t="s">
        <v>36</v>
      </c>
      <c r="I6927" s="0" t="n">
        <v>1</v>
      </c>
      <c r="J6927" s="0" t="n">
        <v>44</v>
      </c>
      <c r="K6927" s="0" t="n">
        <v>102</v>
      </c>
      <c r="L6927" s="0" t="n">
        <v>33</v>
      </c>
      <c r="M6927" s="0" t="n">
        <v>7</v>
      </c>
      <c r="N6927" s="11" t="n">
        <v>0.05</v>
      </c>
      <c r="O6927" s="12" t="n">
        <v>692.51</v>
      </c>
      <c r="P6927" s="12" t="n">
        <v>1018.4</v>
      </c>
      <c r="Q6927" s="12" t="n">
        <f aca="false">M6927*P6927*(1-N6927)</f>
        <v>6772.36</v>
      </c>
      <c r="R6927" s="12" t="n">
        <f aca="false">M6927*O6927</f>
        <v>4847.57</v>
      </c>
      <c r="S6927" s="12" t="n">
        <f aca="false">Q6927-R6927</f>
        <v>1924.79</v>
      </c>
      <c r="T6927" s="11" t="n">
        <f aca="false">IFERROR(S6927/Q6927,0)</f>
        <v>0.284212593541985</v>
      </c>
      <c r="U6927" s="13" t="n">
        <f aca="false">F6927-E6927</f>
        <v>20</v>
      </c>
      <c r="V6927" s="13" t="n">
        <f aca="false">G6927-F6927</f>
        <v>4</v>
      </c>
      <c r="W6927" s="13" t="n">
        <f aca="false">G6927-E6927</f>
        <v>24</v>
      </c>
      <c r="X6927" s="10" t="n">
        <f aca="false">YEAR(E6927)</f>
        <v>2020</v>
      </c>
      <c r="Y6927" s="0" t="str">
        <f aca="false">TEXT(E6927,"yyyy-mm")</f>
        <v>2020-08</v>
      </c>
      <c r="Z6927" s="0" t="str">
        <f aca="false">"Q"&amp;ROUNDUP(MONTH(E6927)/3,0)&amp;"-"&amp;YEAR(E6927)</f>
        <v>Q3-2020</v>
      </c>
    </row>
    <row r="6928" customFormat="false" ht="14.25" hidden="false" customHeight="false" outlineLevel="0" collapsed="false">
      <c r="A6928" s="0" t="s">
        <v>6970</v>
      </c>
      <c r="B6928" s="0" t="s">
        <v>34</v>
      </c>
      <c r="C6928" s="0" t="s">
        <v>48</v>
      </c>
      <c r="D6928" s="9" t="n">
        <v>43900</v>
      </c>
      <c r="E6928" s="9" t="n">
        <v>44072</v>
      </c>
      <c r="F6928" s="9" t="n">
        <v>44083</v>
      </c>
      <c r="G6928" s="9" t="n">
        <v>44088</v>
      </c>
      <c r="H6928" s="10" t="s">
        <v>36</v>
      </c>
      <c r="I6928" s="0" t="n">
        <v>5</v>
      </c>
      <c r="J6928" s="0" t="n">
        <v>27</v>
      </c>
      <c r="K6928" s="0" t="n">
        <v>33</v>
      </c>
      <c r="L6928" s="0" t="n">
        <v>14</v>
      </c>
      <c r="M6928" s="0" t="n">
        <v>8</v>
      </c>
      <c r="N6928" s="11" t="n">
        <v>0.05</v>
      </c>
      <c r="O6928" s="12" t="n">
        <v>1799.89</v>
      </c>
      <c r="P6928" s="12" t="n">
        <v>2465.6</v>
      </c>
      <c r="Q6928" s="12" t="n">
        <f aca="false">M6928*P6928*(1-N6928)</f>
        <v>18738.56</v>
      </c>
      <c r="R6928" s="12" t="n">
        <f aca="false">M6928*O6928</f>
        <v>14399.12</v>
      </c>
      <c r="S6928" s="12" t="n">
        <f aca="false">Q6928-R6928</f>
        <v>4339.44</v>
      </c>
      <c r="T6928" s="11" t="n">
        <f aca="false">IFERROR(S6928/Q6928,0)</f>
        <v>0.231578093514123</v>
      </c>
      <c r="U6928" s="13" t="n">
        <f aca="false">F6928-E6928</f>
        <v>11</v>
      </c>
      <c r="V6928" s="13" t="n">
        <f aca="false">G6928-F6928</f>
        <v>5</v>
      </c>
      <c r="W6928" s="13" t="n">
        <f aca="false">G6928-E6928</f>
        <v>16</v>
      </c>
      <c r="X6928" s="10" t="n">
        <f aca="false">YEAR(E6928)</f>
        <v>2020</v>
      </c>
      <c r="Y6928" s="0" t="str">
        <f aca="false">TEXT(E6928,"yyyy-mm")</f>
        <v>2020-08</v>
      </c>
      <c r="Z6928" s="0" t="str">
        <f aca="false">"Q"&amp;ROUNDUP(MONTH(E6928)/3,0)&amp;"-"&amp;YEAR(E6928)</f>
        <v>Q3-2020</v>
      </c>
    </row>
    <row r="6929" customFormat="false" ht="14.25" hidden="false" customHeight="false" outlineLevel="0" collapsed="false">
      <c r="A6929" s="0" t="s">
        <v>6971</v>
      </c>
      <c r="B6929" s="0" t="s">
        <v>34</v>
      </c>
      <c r="C6929" s="0" t="s">
        <v>39</v>
      </c>
      <c r="D6929" s="9" t="n">
        <v>44000</v>
      </c>
      <c r="E6929" s="9" t="n">
        <v>44072</v>
      </c>
      <c r="F6929" s="9" t="n">
        <v>44085</v>
      </c>
      <c r="G6929" s="9" t="n">
        <v>44088</v>
      </c>
      <c r="H6929" s="10" t="s">
        <v>36</v>
      </c>
      <c r="I6929" s="0" t="n">
        <v>6</v>
      </c>
      <c r="J6929" s="0" t="n">
        <v>44</v>
      </c>
      <c r="K6929" s="0" t="n">
        <v>112</v>
      </c>
      <c r="L6929" s="0" t="n">
        <v>14</v>
      </c>
      <c r="M6929" s="0" t="n">
        <v>3</v>
      </c>
      <c r="N6929" s="11" t="n">
        <v>0.2</v>
      </c>
      <c r="O6929" s="12" t="n">
        <v>3034.83</v>
      </c>
      <c r="P6929" s="12" t="n">
        <v>3993.2</v>
      </c>
      <c r="Q6929" s="12" t="n">
        <f aca="false">M6929*P6929*(1-N6929)</f>
        <v>9583.68</v>
      </c>
      <c r="R6929" s="12" t="n">
        <f aca="false">M6929*O6929</f>
        <v>9104.49</v>
      </c>
      <c r="S6929" s="12" t="n">
        <f aca="false">Q6929-R6929</f>
        <v>479.189999999999</v>
      </c>
      <c r="T6929" s="11" t="n">
        <f aca="false">IFERROR(S6929/Q6929,0)</f>
        <v>0.0500006260643092</v>
      </c>
      <c r="U6929" s="13" t="n">
        <f aca="false">F6929-E6929</f>
        <v>13</v>
      </c>
      <c r="V6929" s="13" t="n">
        <f aca="false">G6929-F6929</f>
        <v>3</v>
      </c>
      <c r="W6929" s="13" t="n">
        <f aca="false">G6929-E6929</f>
        <v>16</v>
      </c>
      <c r="X6929" s="10" t="n">
        <f aca="false">YEAR(E6929)</f>
        <v>2020</v>
      </c>
      <c r="Y6929" s="0" t="str">
        <f aca="false">TEXT(E6929,"yyyy-mm")</f>
        <v>2020-08</v>
      </c>
      <c r="Z6929" s="0" t="str">
        <f aca="false">"Q"&amp;ROUNDUP(MONTH(E6929)/3,0)&amp;"-"&amp;YEAR(E6929)</f>
        <v>Q3-2020</v>
      </c>
    </row>
    <row r="6930" customFormat="false" ht="14.25" hidden="false" customHeight="false" outlineLevel="0" collapsed="false">
      <c r="A6930" s="0" t="s">
        <v>6972</v>
      </c>
      <c r="B6930" s="0" t="s">
        <v>34</v>
      </c>
      <c r="C6930" s="0" t="s">
        <v>39</v>
      </c>
      <c r="D6930" s="9" t="n">
        <v>44000</v>
      </c>
      <c r="E6930" s="9" t="n">
        <v>44072</v>
      </c>
      <c r="F6930" s="9" t="n">
        <v>44095</v>
      </c>
      <c r="G6930" s="9" t="n">
        <v>44100</v>
      </c>
      <c r="H6930" s="10" t="s">
        <v>36</v>
      </c>
      <c r="I6930" s="0" t="n">
        <v>4</v>
      </c>
      <c r="J6930" s="0" t="n">
        <v>7</v>
      </c>
      <c r="K6930" s="0" t="n">
        <v>146</v>
      </c>
      <c r="L6930" s="0" t="n">
        <v>43</v>
      </c>
      <c r="M6930" s="0" t="n">
        <v>1</v>
      </c>
      <c r="N6930" s="11" t="n">
        <v>0.05</v>
      </c>
      <c r="O6930" s="12" t="n">
        <v>2247.85</v>
      </c>
      <c r="P6930" s="12" t="n">
        <v>3685</v>
      </c>
      <c r="Q6930" s="12" t="n">
        <f aca="false">M6930*P6930*(1-N6930)</f>
        <v>3500.75</v>
      </c>
      <c r="R6930" s="12" t="n">
        <f aca="false">M6930*O6930</f>
        <v>2247.85</v>
      </c>
      <c r="S6930" s="12" t="n">
        <f aca="false">Q6930-R6930</f>
        <v>1252.9</v>
      </c>
      <c r="T6930" s="11" t="n">
        <f aca="false">IFERROR(S6930/Q6930,0)</f>
        <v>0.357894736842105</v>
      </c>
      <c r="U6930" s="13" t="n">
        <f aca="false">F6930-E6930</f>
        <v>23</v>
      </c>
      <c r="V6930" s="13" t="n">
        <f aca="false">G6930-F6930</f>
        <v>5</v>
      </c>
      <c r="W6930" s="13" t="n">
        <f aca="false">G6930-E6930</f>
        <v>28</v>
      </c>
      <c r="X6930" s="10" t="n">
        <f aca="false">YEAR(E6930)</f>
        <v>2020</v>
      </c>
      <c r="Y6930" s="0" t="str">
        <f aca="false">TEXT(E6930,"yyyy-mm")</f>
        <v>2020-08</v>
      </c>
      <c r="Z6930" s="0" t="str">
        <f aca="false">"Q"&amp;ROUNDUP(MONTH(E6930)/3,0)&amp;"-"&amp;YEAR(E6930)</f>
        <v>Q3-2020</v>
      </c>
    </row>
    <row r="6931" customFormat="false" ht="14.25" hidden="false" customHeight="false" outlineLevel="0" collapsed="false">
      <c r="A6931" s="0" t="s">
        <v>6973</v>
      </c>
      <c r="B6931" s="0" t="s">
        <v>41</v>
      </c>
      <c r="C6931" s="0" t="s">
        <v>46</v>
      </c>
      <c r="D6931" s="9" t="n">
        <v>43900</v>
      </c>
      <c r="E6931" s="9" t="n">
        <v>44072</v>
      </c>
      <c r="F6931" s="9" t="n">
        <v>44094</v>
      </c>
      <c r="G6931" s="9" t="n">
        <v>44100</v>
      </c>
      <c r="H6931" s="10" t="s">
        <v>36</v>
      </c>
      <c r="I6931" s="0" t="n">
        <v>24</v>
      </c>
      <c r="J6931" s="0" t="n">
        <v>48</v>
      </c>
      <c r="K6931" s="0" t="n">
        <v>309</v>
      </c>
      <c r="L6931" s="0" t="n">
        <v>18</v>
      </c>
      <c r="M6931" s="0" t="n">
        <v>6</v>
      </c>
      <c r="N6931" s="11" t="n">
        <v>0.3</v>
      </c>
      <c r="O6931" s="12" t="n">
        <v>1919.15</v>
      </c>
      <c r="P6931" s="12" t="n">
        <v>2284.7</v>
      </c>
      <c r="Q6931" s="12" t="n">
        <f aca="false">M6931*P6931*(1-N6931)</f>
        <v>9595.74</v>
      </c>
      <c r="R6931" s="12" t="n">
        <f aca="false">M6931*O6931</f>
        <v>11514.9</v>
      </c>
      <c r="S6931" s="12" t="n">
        <f aca="false">Q6931-R6931</f>
        <v>-1919.16</v>
      </c>
      <c r="T6931" s="11" t="n">
        <f aca="false">IFERROR(S6931/Q6931,0)</f>
        <v>-0.200001250554934</v>
      </c>
      <c r="U6931" s="13" t="n">
        <f aca="false">F6931-E6931</f>
        <v>22</v>
      </c>
      <c r="V6931" s="13" t="n">
        <f aca="false">G6931-F6931</f>
        <v>6</v>
      </c>
      <c r="W6931" s="13" t="n">
        <f aca="false">G6931-E6931</f>
        <v>28</v>
      </c>
      <c r="X6931" s="10" t="n">
        <f aca="false">YEAR(E6931)</f>
        <v>2020</v>
      </c>
      <c r="Y6931" s="0" t="str">
        <f aca="false">TEXT(E6931,"yyyy-mm")</f>
        <v>2020-08</v>
      </c>
      <c r="Z6931" s="0" t="str">
        <f aca="false">"Q"&amp;ROUNDUP(MONTH(E6931)/3,0)&amp;"-"&amp;YEAR(E6931)</f>
        <v>Q3-2020</v>
      </c>
    </row>
    <row r="6932" customFormat="false" ht="14.25" hidden="false" customHeight="false" outlineLevel="0" collapsed="false">
      <c r="A6932" s="0" t="s">
        <v>6974</v>
      </c>
      <c r="B6932" s="0" t="s">
        <v>34</v>
      </c>
      <c r="C6932" s="0" t="s">
        <v>39</v>
      </c>
      <c r="D6932" s="9" t="n">
        <v>44000</v>
      </c>
      <c r="E6932" s="9" t="n">
        <v>44072</v>
      </c>
      <c r="F6932" s="9" t="n">
        <v>44093</v>
      </c>
      <c r="G6932" s="9" t="n">
        <v>44096</v>
      </c>
      <c r="H6932" s="10" t="s">
        <v>36</v>
      </c>
      <c r="I6932" s="0" t="n">
        <v>9</v>
      </c>
      <c r="J6932" s="0" t="n">
        <v>13</v>
      </c>
      <c r="K6932" s="0" t="n">
        <v>191</v>
      </c>
      <c r="L6932" s="0" t="n">
        <v>23</v>
      </c>
      <c r="M6932" s="0" t="n">
        <v>6</v>
      </c>
      <c r="N6932" s="11" t="n">
        <v>0.075</v>
      </c>
      <c r="O6932" s="12" t="n">
        <v>1927.46</v>
      </c>
      <c r="P6932" s="12" t="n">
        <v>3323.2</v>
      </c>
      <c r="Q6932" s="12" t="n">
        <f aca="false">M6932*P6932*(1-N6932)</f>
        <v>18443.76</v>
      </c>
      <c r="R6932" s="12" t="n">
        <f aca="false">M6932*O6932</f>
        <v>11564.76</v>
      </c>
      <c r="S6932" s="12" t="n">
        <f aca="false">Q6932-R6932</f>
        <v>6879</v>
      </c>
      <c r="T6932" s="11" t="n">
        <f aca="false">IFERROR(S6932/Q6932,0)</f>
        <v>0.372971671719866</v>
      </c>
      <c r="U6932" s="13" t="n">
        <f aca="false">F6932-E6932</f>
        <v>21</v>
      </c>
      <c r="V6932" s="13" t="n">
        <f aca="false">G6932-F6932</f>
        <v>3</v>
      </c>
      <c r="W6932" s="13" t="n">
        <f aca="false">G6932-E6932</f>
        <v>24</v>
      </c>
      <c r="X6932" s="10" t="n">
        <f aca="false">YEAR(E6932)</f>
        <v>2020</v>
      </c>
      <c r="Y6932" s="0" t="str">
        <f aca="false">TEXT(E6932,"yyyy-mm")</f>
        <v>2020-08</v>
      </c>
      <c r="Z6932" s="0" t="str">
        <f aca="false">"Q"&amp;ROUNDUP(MONTH(E6932)/3,0)&amp;"-"&amp;YEAR(E6932)</f>
        <v>Q3-2020</v>
      </c>
    </row>
    <row r="6933" customFormat="false" ht="14.25" hidden="false" customHeight="false" outlineLevel="0" collapsed="false">
      <c r="A6933" s="0" t="s">
        <v>6975</v>
      </c>
      <c r="B6933" s="0" t="s">
        <v>38</v>
      </c>
      <c r="C6933" s="0" t="s">
        <v>46</v>
      </c>
      <c r="D6933" s="9" t="n">
        <v>44000</v>
      </c>
      <c r="E6933" s="9" t="n">
        <v>44073</v>
      </c>
      <c r="F6933" s="9" t="n">
        <v>44084</v>
      </c>
      <c r="G6933" s="9" t="n">
        <v>44087</v>
      </c>
      <c r="H6933" s="10" t="s">
        <v>36</v>
      </c>
      <c r="I6933" s="0" t="n">
        <v>13</v>
      </c>
      <c r="J6933" s="0" t="n">
        <v>4</v>
      </c>
      <c r="K6933" s="0" t="n">
        <v>328</v>
      </c>
      <c r="L6933" s="0" t="n">
        <v>17</v>
      </c>
      <c r="M6933" s="0" t="n">
        <v>3</v>
      </c>
      <c r="N6933" s="11" t="n">
        <v>0.3</v>
      </c>
      <c r="O6933" s="12" t="n">
        <v>431.48</v>
      </c>
      <c r="P6933" s="12" t="n">
        <v>1078.7</v>
      </c>
      <c r="Q6933" s="12" t="n">
        <f aca="false">M6933*P6933*(1-N6933)</f>
        <v>2265.27</v>
      </c>
      <c r="R6933" s="12" t="n">
        <f aca="false">M6933*O6933</f>
        <v>1294.44</v>
      </c>
      <c r="S6933" s="12" t="n">
        <f aca="false">Q6933-R6933</f>
        <v>970.83</v>
      </c>
      <c r="T6933" s="11" t="n">
        <f aca="false">IFERROR(S6933/Q6933,0)</f>
        <v>0.428571428571429</v>
      </c>
      <c r="U6933" s="13" t="n">
        <f aca="false">F6933-E6933</f>
        <v>11</v>
      </c>
      <c r="V6933" s="13" t="n">
        <f aca="false">G6933-F6933</f>
        <v>3</v>
      </c>
      <c r="W6933" s="13" t="n">
        <f aca="false">G6933-E6933</f>
        <v>14</v>
      </c>
      <c r="X6933" s="10" t="n">
        <f aca="false">YEAR(E6933)</f>
        <v>2020</v>
      </c>
      <c r="Y6933" s="0" t="str">
        <f aca="false">TEXT(E6933,"yyyy-mm")</f>
        <v>2020-08</v>
      </c>
      <c r="Z6933" s="0" t="str">
        <f aca="false">"Q"&amp;ROUNDUP(MONTH(E6933)/3,0)&amp;"-"&amp;YEAR(E6933)</f>
        <v>Q3-2020</v>
      </c>
    </row>
    <row r="6934" customFormat="false" ht="14.25" hidden="false" customHeight="false" outlineLevel="0" collapsed="false">
      <c r="A6934" s="0" t="s">
        <v>6976</v>
      </c>
      <c r="B6934" s="0" t="s">
        <v>38</v>
      </c>
      <c r="C6934" s="0" t="s">
        <v>39</v>
      </c>
      <c r="D6934" s="9" t="n">
        <v>43900</v>
      </c>
      <c r="E6934" s="9" t="n">
        <v>44073</v>
      </c>
      <c r="F6934" s="9" t="n">
        <v>44101</v>
      </c>
      <c r="G6934" s="9" t="n">
        <v>44109</v>
      </c>
      <c r="H6934" s="10" t="s">
        <v>36</v>
      </c>
      <c r="I6934" s="0" t="n">
        <v>20</v>
      </c>
      <c r="J6934" s="0" t="n">
        <v>38</v>
      </c>
      <c r="K6934" s="0" t="n">
        <v>88</v>
      </c>
      <c r="L6934" s="0" t="n">
        <v>46</v>
      </c>
      <c r="M6934" s="0" t="n">
        <v>5</v>
      </c>
      <c r="N6934" s="11" t="n">
        <v>0.075</v>
      </c>
      <c r="O6934" s="12" t="n">
        <v>606.22</v>
      </c>
      <c r="P6934" s="12" t="n">
        <v>1045.2</v>
      </c>
      <c r="Q6934" s="12" t="n">
        <f aca="false">M6934*P6934*(1-N6934)</f>
        <v>4834.05</v>
      </c>
      <c r="R6934" s="12" t="n">
        <f aca="false">M6934*O6934</f>
        <v>3031.1</v>
      </c>
      <c r="S6934" s="12" t="n">
        <f aca="false">Q6934-R6934</f>
        <v>1802.95</v>
      </c>
      <c r="T6934" s="11" t="n">
        <f aca="false">IFERROR(S6934/Q6934,0)</f>
        <v>0.372968835655403</v>
      </c>
      <c r="U6934" s="13" t="n">
        <f aca="false">F6934-E6934</f>
        <v>28</v>
      </c>
      <c r="V6934" s="13" t="n">
        <f aca="false">G6934-F6934</f>
        <v>8</v>
      </c>
      <c r="W6934" s="13" t="n">
        <f aca="false">G6934-E6934</f>
        <v>36</v>
      </c>
      <c r="X6934" s="10" t="n">
        <f aca="false">YEAR(E6934)</f>
        <v>2020</v>
      </c>
      <c r="Y6934" s="0" t="str">
        <f aca="false">TEXT(E6934,"yyyy-mm")</f>
        <v>2020-08</v>
      </c>
      <c r="Z6934" s="0" t="str">
        <f aca="false">"Q"&amp;ROUNDUP(MONTH(E6934)/3,0)&amp;"-"&amp;YEAR(E6934)</f>
        <v>Q3-2020</v>
      </c>
    </row>
    <row r="6935" customFormat="false" ht="14.25" hidden="false" customHeight="false" outlineLevel="0" collapsed="false">
      <c r="A6935" s="0" t="s">
        <v>6977</v>
      </c>
      <c r="B6935" s="0" t="s">
        <v>38</v>
      </c>
      <c r="C6935" s="0" t="s">
        <v>46</v>
      </c>
      <c r="D6935" s="9" t="n">
        <v>43900</v>
      </c>
      <c r="E6935" s="9" t="n">
        <v>44073</v>
      </c>
      <c r="F6935" s="9" t="n">
        <v>44083</v>
      </c>
      <c r="G6935" s="9" t="n">
        <v>44092</v>
      </c>
      <c r="H6935" s="10" t="s">
        <v>36</v>
      </c>
      <c r="I6935" s="0" t="n">
        <v>13</v>
      </c>
      <c r="J6935" s="0" t="n">
        <v>35</v>
      </c>
      <c r="K6935" s="0" t="n">
        <v>271</v>
      </c>
      <c r="L6935" s="0" t="n">
        <v>30</v>
      </c>
      <c r="M6935" s="0" t="n">
        <v>7</v>
      </c>
      <c r="N6935" s="11" t="n">
        <v>0.05</v>
      </c>
      <c r="O6935" s="12" t="n">
        <v>1931.95</v>
      </c>
      <c r="P6935" s="12" t="n">
        <v>2646.5</v>
      </c>
      <c r="Q6935" s="12" t="n">
        <f aca="false">M6935*P6935*(1-N6935)</f>
        <v>17599.225</v>
      </c>
      <c r="R6935" s="12" t="n">
        <f aca="false">M6935*O6935</f>
        <v>13523.65</v>
      </c>
      <c r="S6935" s="12" t="n">
        <f aca="false">Q6935-R6935</f>
        <v>4075.575</v>
      </c>
      <c r="T6935" s="11" t="n">
        <f aca="false">IFERROR(S6935/Q6935,0)</f>
        <v>0.231576958644486</v>
      </c>
      <c r="U6935" s="13" t="n">
        <f aca="false">F6935-E6935</f>
        <v>10</v>
      </c>
      <c r="V6935" s="13" t="n">
        <f aca="false">G6935-F6935</f>
        <v>9</v>
      </c>
      <c r="W6935" s="13" t="n">
        <f aca="false">G6935-E6935</f>
        <v>19</v>
      </c>
      <c r="X6935" s="10" t="n">
        <f aca="false">YEAR(E6935)</f>
        <v>2020</v>
      </c>
      <c r="Y6935" s="0" t="str">
        <f aca="false">TEXT(E6935,"yyyy-mm")</f>
        <v>2020-08</v>
      </c>
      <c r="Z6935" s="0" t="str">
        <f aca="false">"Q"&amp;ROUNDUP(MONTH(E6935)/3,0)&amp;"-"&amp;YEAR(E6935)</f>
        <v>Q3-2020</v>
      </c>
    </row>
    <row r="6936" customFormat="false" ht="14.25" hidden="false" customHeight="false" outlineLevel="0" collapsed="false">
      <c r="A6936" s="0" t="s">
        <v>6978</v>
      </c>
      <c r="B6936" s="0" t="s">
        <v>38</v>
      </c>
      <c r="C6936" s="0" t="s">
        <v>46</v>
      </c>
      <c r="D6936" s="9" t="n">
        <v>44000</v>
      </c>
      <c r="E6936" s="9" t="n">
        <v>44073</v>
      </c>
      <c r="F6936" s="9" t="n">
        <v>44090</v>
      </c>
      <c r="G6936" s="9" t="n">
        <v>44097</v>
      </c>
      <c r="H6936" s="10" t="s">
        <v>36</v>
      </c>
      <c r="I6936" s="0" t="n">
        <v>19</v>
      </c>
      <c r="J6936" s="0" t="n">
        <v>27</v>
      </c>
      <c r="K6936" s="0" t="n">
        <v>300</v>
      </c>
      <c r="L6936" s="0" t="n">
        <v>28</v>
      </c>
      <c r="M6936" s="0" t="n">
        <v>1</v>
      </c>
      <c r="N6936" s="11" t="n">
        <v>0.2</v>
      </c>
      <c r="O6936" s="12" t="n">
        <v>1786.62</v>
      </c>
      <c r="P6936" s="12" t="n">
        <v>2666.6</v>
      </c>
      <c r="Q6936" s="12" t="n">
        <f aca="false">M6936*P6936*(1-N6936)</f>
        <v>2133.28</v>
      </c>
      <c r="R6936" s="12" t="n">
        <f aca="false">M6936*O6936</f>
        <v>1786.62</v>
      </c>
      <c r="S6936" s="12" t="n">
        <f aca="false">Q6936-R6936</f>
        <v>346.66</v>
      </c>
      <c r="T6936" s="11" t="n">
        <f aca="false">IFERROR(S6936/Q6936,0)</f>
        <v>0.162500937523438</v>
      </c>
      <c r="U6936" s="13" t="n">
        <f aca="false">F6936-E6936</f>
        <v>17</v>
      </c>
      <c r="V6936" s="13" t="n">
        <f aca="false">G6936-F6936</f>
        <v>7</v>
      </c>
      <c r="W6936" s="13" t="n">
        <f aca="false">G6936-E6936</f>
        <v>24</v>
      </c>
      <c r="X6936" s="10" t="n">
        <f aca="false">YEAR(E6936)</f>
        <v>2020</v>
      </c>
      <c r="Y6936" s="0" t="str">
        <f aca="false">TEXT(E6936,"yyyy-mm")</f>
        <v>2020-08</v>
      </c>
      <c r="Z6936" s="0" t="str">
        <f aca="false">"Q"&amp;ROUNDUP(MONTH(E6936)/3,0)&amp;"-"&amp;YEAR(E6936)</f>
        <v>Q3-2020</v>
      </c>
    </row>
    <row r="6937" customFormat="false" ht="14.25" hidden="false" customHeight="false" outlineLevel="0" collapsed="false">
      <c r="A6937" s="0" t="s">
        <v>6979</v>
      </c>
      <c r="B6937" s="0" t="s">
        <v>41</v>
      </c>
      <c r="C6937" s="0" t="s">
        <v>39</v>
      </c>
      <c r="D6937" s="9" t="n">
        <v>44000</v>
      </c>
      <c r="E6937" s="9" t="n">
        <v>44073</v>
      </c>
      <c r="F6937" s="9" t="n">
        <v>44083</v>
      </c>
      <c r="G6937" s="9" t="n">
        <v>44093</v>
      </c>
      <c r="H6937" s="10" t="s">
        <v>36</v>
      </c>
      <c r="I6937" s="0" t="n">
        <v>21</v>
      </c>
      <c r="J6937" s="0" t="n">
        <v>1</v>
      </c>
      <c r="K6937" s="0" t="n">
        <v>106</v>
      </c>
      <c r="L6937" s="0" t="n">
        <v>25</v>
      </c>
      <c r="M6937" s="0" t="n">
        <v>1</v>
      </c>
      <c r="N6937" s="11" t="n">
        <v>0.3</v>
      </c>
      <c r="O6937" s="12" t="n">
        <v>831.34</v>
      </c>
      <c r="P6937" s="12" t="n">
        <v>1889.4</v>
      </c>
      <c r="Q6937" s="12" t="n">
        <f aca="false">M6937*P6937*(1-N6937)</f>
        <v>1322.58</v>
      </c>
      <c r="R6937" s="12" t="n">
        <f aca="false">M6937*O6937</f>
        <v>831.34</v>
      </c>
      <c r="S6937" s="12" t="n">
        <f aca="false">Q6937-R6937</f>
        <v>491.24</v>
      </c>
      <c r="T6937" s="11" t="n">
        <f aca="false">IFERROR(S6937/Q6937,0)</f>
        <v>0.371425547036852</v>
      </c>
      <c r="U6937" s="13" t="n">
        <f aca="false">F6937-E6937</f>
        <v>10</v>
      </c>
      <c r="V6937" s="13" t="n">
        <f aca="false">G6937-F6937</f>
        <v>10</v>
      </c>
      <c r="W6937" s="13" t="n">
        <f aca="false">G6937-E6937</f>
        <v>20</v>
      </c>
      <c r="X6937" s="10" t="n">
        <f aca="false">YEAR(E6937)</f>
        <v>2020</v>
      </c>
      <c r="Y6937" s="0" t="str">
        <f aca="false">TEXT(E6937,"yyyy-mm")</f>
        <v>2020-08</v>
      </c>
      <c r="Z6937" s="0" t="str">
        <f aca="false">"Q"&amp;ROUNDUP(MONTH(E6937)/3,0)&amp;"-"&amp;YEAR(E6937)</f>
        <v>Q3-2020</v>
      </c>
    </row>
    <row r="6938" customFormat="false" ht="14.25" hidden="false" customHeight="false" outlineLevel="0" collapsed="false">
      <c r="A6938" s="0" t="s">
        <v>6980</v>
      </c>
      <c r="B6938" s="0" t="s">
        <v>34</v>
      </c>
      <c r="C6938" s="0" t="s">
        <v>39</v>
      </c>
      <c r="D6938" s="9" t="n">
        <v>44000</v>
      </c>
      <c r="E6938" s="9" t="n">
        <v>44073</v>
      </c>
      <c r="F6938" s="9" t="n">
        <v>44087</v>
      </c>
      <c r="G6938" s="9" t="n">
        <v>44096</v>
      </c>
      <c r="H6938" s="10" t="s">
        <v>36</v>
      </c>
      <c r="I6938" s="0" t="n">
        <v>1</v>
      </c>
      <c r="J6938" s="0" t="n">
        <v>41</v>
      </c>
      <c r="K6938" s="0" t="n">
        <v>158</v>
      </c>
      <c r="L6938" s="0" t="n">
        <v>13</v>
      </c>
      <c r="M6938" s="0" t="n">
        <v>3</v>
      </c>
      <c r="N6938" s="11" t="n">
        <v>0.1</v>
      </c>
      <c r="O6938" s="12" t="n">
        <v>1296.05</v>
      </c>
      <c r="P6938" s="12" t="n">
        <v>2492.4</v>
      </c>
      <c r="Q6938" s="12" t="n">
        <f aca="false">M6938*P6938*(1-N6938)</f>
        <v>6729.48</v>
      </c>
      <c r="R6938" s="12" t="n">
        <f aca="false">M6938*O6938</f>
        <v>3888.15</v>
      </c>
      <c r="S6938" s="12" t="n">
        <f aca="false">Q6938-R6938</f>
        <v>2841.33</v>
      </c>
      <c r="T6938" s="11" t="n">
        <f aca="false">IFERROR(S6938/Q6938,0)</f>
        <v>0.422221330622871</v>
      </c>
      <c r="U6938" s="13" t="n">
        <f aca="false">F6938-E6938</f>
        <v>14</v>
      </c>
      <c r="V6938" s="13" t="n">
        <f aca="false">G6938-F6938</f>
        <v>9</v>
      </c>
      <c r="W6938" s="13" t="n">
        <f aca="false">G6938-E6938</f>
        <v>23</v>
      </c>
      <c r="X6938" s="10" t="n">
        <f aca="false">YEAR(E6938)</f>
        <v>2020</v>
      </c>
      <c r="Y6938" s="0" t="str">
        <f aca="false">TEXT(E6938,"yyyy-mm")</f>
        <v>2020-08</v>
      </c>
      <c r="Z6938" s="0" t="str">
        <f aca="false">"Q"&amp;ROUNDUP(MONTH(E6938)/3,0)&amp;"-"&amp;YEAR(E6938)</f>
        <v>Q3-2020</v>
      </c>
    </row>
    <row r="6939" customFormat="false" ht="14.25" hidden="false" customHeight="false" outlineLevel="0" collapsed="false">
      <c r="A6939" s="0" t="s">
        <v>6981</v>
      </c>
      <c r="B6939" s="0" t="s">
        <v>38</v>
      </c>
      <c r="C6939" s="0" t="s">
        <v>39</v>
      </c>
      <c r="D6939" s="9" t="n">
        <v>44000</v>
      </c>
      <c r="E6939" s="9" t="n">
        <v>44073</v>
      </c>
      <c r="F6939" s="9" t="n">
        <v>44084</v>
      </c>
      <c r="G6939" s="9" t="n">
        <v>44089</v>
      </c>
      <c r="H6939" s="10" t="s">
        <v>36</v>
      </c>
      <c r="I6939" s="0" t="n">
        <v>15</v>
      </c>
      <c r="J6939" s="0" t="n">
        <v>5</v>
      </c>
      <c r="K6939" s="0" t="n">
        <v>102</v>
      </c>
      <c r="L6939" s="0" t="n">
        <v>31</v>
      </c>
      <c r="M6939" s="0" t="n">
        <v>8</v>
      </c>
      <c r="N6939" s="11" t="n">
        <v>0.05</v>
      </c>
      <c r="O6939" s="12" t="n">
        <v>896.19</v>
      </c>
      <c r="P6939" s="12" t="n">
        <v>1179.2</v>
      </c>
      <c r="Q6939" s="12" t="n">
        <f aca="false">M6939*P6939*(1-N6939)</f>
        <v>8961.92</v>
      </c>
      <c r="R6939" s="12" t="n">
        <f aca="false">M6939*O6939</f>
        <v>7169.52</v>
      </c>
      <c r="S6939" s="12" t="n">
        <f aca="false">Q6939-R6939</f>
        <v>1792.4</v>
      </c>
      <c r="T6939" s="11" t="n">
        <f aca="false">IFERROR(S6939/Q6939,0)</f>
        <v>0.200001785331715</v>
      </c>
      <c r="U6939" s="13" t="n">
        <f aca="false">F6939-E6939</f>
        <v>11</v>
      </c>
      <c r="V6939" s="13" t="n">
        <f aca="false">G6939-F6939</f>
        <v>5</v>
      </c>
      <c r="W6939" s="13" t="n">
        <f aca="false">G6939-E6939</f>
        <v>16</v>
      </c>
      <c r="X6939" s="10" t="n">
        <f aca="false">YEAR(E6939)</f>
        <v>2020</v>
      </c>
      <c r="Y6939" s="0" t="str">
        <f aca="false">TEXT(E6939,"yyyy-mm")</f>
        <v>2020-08</v>
      </c>
      <c r="Z6939" s="0" t="str">
        <f aca="false">"Q"&amp;ROUNDUP(MONTH(E6939)/3,0)&amp;"-"&amp;YEAR(E6939)</f>
        <v>Q3-2020</v>
      </c>
    </row>
    <row r="6940" customFormat="false" ht="14.25" hidden="false" customHeight="false" outlineLevel="0" collapsed="false">
      <c r="A6940" s="0" t="s">
        <v>6982</v>
      </c>
      <c r="B6940" s="0" t="s">
        <v>43</v>
      </c>
      <c r="C6940" s="0" t="s">
        <v>48</v>
      </c>
      <c r="D6940" s="9" t="n">
        <v>44000</v>
      </c>
      <c r="E6940" s="9" t="n">
        <v>44074</v>
      </c>
      <c r="F6940" s="9" t="n">
        <v>44102</v>
      </c>
      <c r="G6940" s="9" t="n">
        <v>44111</v>
      </c>
      <c r="H6940" s="10" t="s">
        <v>36</v>
      </c>
      <c r="I6940" s="0" t="n">
        <v>26</v>
      </c>
      <c r="J6940" s="0" t="n">
        <v>48</v>
      </c>
      <c r="K6940" s="0" t="n">
        <v>40</v>
      </c>
      <c r="L6940" s="0" t="n">
        <v>47</v>
      </c>
      <c r="M6940" s="0" t="n">
        <v>6</v>
      </c>
      <c r="N6940" s="11" t="n">
        <v>0.05</v>
      </c>
      <c r="O6940" s="12" t="n">
        <v>1530.01</v>
      </c>
      <c r="P6940" s="12" t="n">
        <v>2318.2</v>
      </c>
      <c r="Q6940" s="12" t="n">
        <f aca="false">M6940*P6940*(1-N6940)</f>
        <v>13213.74</v>
      </c>
      <c r="R6940" s="12" t="n">
        <f aca="false">M6940*O6940</f>
        <v>9180.06</v>
      </c>
      <c r="S6940" s="12" t="n">
        <f aca="false">Q6940-R6940</f>
        <v>4033.68</v>
      </c>
      <c r="T6940" s="11" t="n">
        <f aca="false">IFERROR(S6940/Q6940,0)</f>
        <v>0.305264066040349</v>
      </c>
      <c r="U6940" s="13" t="n">
        <f aca="false">F6940-E6940</f>
        <v>28</v>
      </c>
      <c r="V6940" s="13" t="n">
        <f aca="false">G6940-F6940</f>
        <v>9</v>
      </c>
      <c r="W6940" s="13" t="n">
        <f aca="false">G6940-E6940</f>
        <v>37</v>
      </c>
      <c r="X6940" s="10" t="n">
        <f aca="false">YEAR(E6940)</f>
        <v>2020</v>
      </c>
      <c r="Y6940" s="0" t="str">
        <f aca="false">TEXT(E6940,"yyyy-mm")</f>
        <v>2020-08</v>
      </c>
      <c r="Z6940" s="0" t="str">
        <f aca="false">"Q"&amp;ROUNDUP(MONTH(E6940)/3,0)&amp;"-"&amp;YEAR(E6940)</f>
        <v>Q3-2020</v>
      </c>
    </row>
    <row r="6941" customFormat="false" ht="14.25" hidden="false" customHeight="false" outlineLevel="0" collapsed="false">
      <c r="A6941" s="0" t="s">
        <v>6983</v>
      </c>
      <c r="B6941" s="0" t="s">
        <v>34</v>
      </c>
      <c r="C6941" s="0" t="s">
        <v>58</v>
      </c>
      <c r="D6941" s="9" t="n">
        <v>43900</v>
      </c>
      <c r="E6941" s="9" t="n">
        <v>44074</v>
      </c>
      <c r="F6941" s="9" t="n">
        <v>44082</v>
      </c>
      <c r="G6941" s="9" t="n">
        <v>44089</v>
      </c>
      <c r="H6941" s="10" t="s">
        <v>36</v>
      </c>
      <c r="I6941" s="0" t="n">
        <v>6</v>
      </c>
      <c r="J6941" s="0" t="n">
        <v>15</v>
      </c>
      <c r="K6941" s="0" t="n">
        <v>341</v>
      </c>
      <c r="L6941" s="0" t="n">
        <v>11</v>
      </c>
      <c r="M6941" s="0" t="n">
        <v>4</v>
      </c>
      <c r="N6941" s="11" t="n">
        <v>0.075</v>
      </c>
      <c r="O6941" s="12" t="n">
        <v>2831.76</v>
      </c>
      <c r="P6941" s="12" t="n">
        <v>3584.5</v>
      </c>
      <c r="Q6941" s="12" t="n">
        <f aca="false">M6941*P6941*(1-N6941)</f>
        <v>13262.65</v>
      </c>
      <c r="R6941" s="12" t="n">
        <f aca="false">M6941*O6941</f>
        <v>11327.04</v>
      </c>
      <c r="S6941" s="12" t="n">
        <f aca="false">Q6941-R6941</f>
        <v>1935.61</v>
      </c>
      <c r="T6941" s="11" t="n">
        <f aca="false">IFERROR(S6941/Q6941,0)</f>
        <v>0.145944437951691</v>
      </c>
      <c r="U6941" s="13" t="n">
        <f aca="false">F6941-E6941</f>
        <v>8</v>
      </c>
      <c r="V6941" s="13" t="n">
        <f aca="false">G6941-F6941</f>
        <v>7</v>
      </c>
      <c r="W6941" s="13" t="n">
        <f aca="false">G6941-E6941</f>
        <v>15</v>
      </c>
      <c r="X6941" s="10" t="n">
        <f aca="false">YEAR(E6941)</f>
        <v>2020</v>
      </c>
      <c r="Y6941" s="0" t="str">
        <f aca="false">TEXT(E6941,"yyyy-mm")</f>
        <v>2020-08</v>
      </c>
      <c r="Z6941" s="0" t="str">
        <f aca="false">"Q"&amp;ROUNDUP(MONTH(E6941)/3,0)&amp;"-"&amp;YEAR(E6941)</f>
        <v>Q3-2020</v>
      </c>
    </row>
    <row r="6942" customFormat="false" ht="14.25" hidden="false" customHeight="false" outlineLevel="0" collapsed="false">
      <c r="A6942" s="0" t="s">
        <v>6984</v>
      </c>
      <c r="B6942" s="0" t="s">
        <v>34</v>
      </c>
      <c r="C6942" s="0" t="s">
        <v>79</v>
      </c>
      <c r="D6942" s="9" t="n">
        <v>44000</v>
      </c>
      <c r="E6942" s="9" t="n">
        <v>44074</v>
      </c>
      <c r="F6942" s="9" t="n">
        <v>44095</v>
      </c>
      <c r="G6942" s="9" t="n">
        <v>44096</v>
      </c>
      <c r="H6942" s="10" t="s">
        <v>36</v>
      </c>
      <c r="I6942" s="0" t="n">
        <v>7</v>
      </c>
      <c r="J6942" s="0" t="n">
        <v>30</v>
      </c>
      <c r="K6942" s="0" t="n">
        <v>80</v>
      </c>
      <c r="L6942" s="0" t="n">
        <v>35</v>
      </c>
      <c r="M6942" s="0" t="n">
        <v>4</v>
      </c>
      <c r="N6942" s="11" t="n">
        <v>0.05</v>
      </c>
      <c r="O6942" s="12" t="n">
        <v>1879.95</v>
      </c>
      <c r="P6942" s="12" t="n">
        <v>3999.9</v>
      </c>
      <c r="Q6942" s="12" t="n">
        <f aca="false">M6942*P6942*(1-N6942)</f>
        <v>15199.62</v>
      </c>
      <c r="R6942" s="12" t="n">
        <f aca="false">M6942*O6942</f>
        <v>7519.8</v>
      </c>
      <c r="S6942" s="12" t="n">
        <f aca="false">Q6942-R6942</f>
        <v>7679.82</v>
      </c>
      <c r="T6942" s="11" t="n">
        <f aca="false">IFERROR(S6942/Q6942,0)</f>
        <v>0.505263947388158</v>
      </c>
      <c r="U6942" s="13" t="n">
        <f aca="false">F6942-E6942</f>
        <v>21</v>
      </c>
      <c r="V6942" s="13" t="n">
        <f aca="false">G6942-F6942</f>
        <v>1</v>
      </c>
      <c r="W6942" s="13" t="n">
        <f aca="false">G6942-E6942</f>
        <v>22</v>
      </c>
      <c r="X6942" s="10" t="n">
        <f aca="false">YEAR(E6942)</f>
        <v>2020</v>
      </c>
      <c r="Y6942" s="0" t="str">
        <f aca="false">TEXT(E6942,"yyyy-mm")</f>
        <v>2020-08</v>
      </c>
      <c r="Z6942" s="0" t="str">
        <f aca="false">"Q"&amp;ROUNDUP(MONTH(E6942)/3,0)&amp;"-"&amp;YEAR(E6942)</f>
        <v>Q3-2020</v>
      </c>
    </row>
    <row r="6943" customFormat="false" ht="14.25" hidden="false" customHeight="false" outlineLevel="0" collapsed="false">
      <c r="A6943" s="0" t="s">
        <v>6985</v>
      </c>
      <c r="B6943" s="0" t="s">
        <v>34</v>
      </c>
      <c r="C6943" s="0" t="s">
        <v>48</v>
      </c>
      <c r="D6943" s="9" t="n">
        <v>44000</v>
      </c>
      <c r="E6943" s="9" t="n">
        <v>44074</v>
      </c>
      <c r="F6943" s="9" t="n">
        <v>44076</v>
      </c>
      <c r="G6943" s="9" t="n">
        <v>44084</v>
      </c>
      <c r="H6943" s="10" t="s">
        <v>36</v>
      </c>
      <c r="I6943" s="0" t="n">
        <v>1</v>
      </c>
      <c r="J6943" s="0" t="n">
        <v>5</v>
      </c>
      <c r="K6943" s="0" t="n">
        <v>11</v>
      </c>
      <c r="L6943" s="0" t="n">
        <v>36</v>
      </c>
      <c r="M6943" s="0" t="n">
        <v>1</v>
      </c>
      <c r="N6943" s="11" t="n">
        <v>0.075</v>
      </c>
      <c r="O6943" s="12" t="n">
        <v>1677.14</v>
      </c>
      <c r="P6943" s="12" t="n">
        <v>1996.6</v>
      </c>
      <c r="Q6943" s="12" t="n">
        <f aca="false">M6943*P6943*(1-N6943)</f>
        <v>1846.855</v>
      </c>
      <c r="R6943" s="12" t="n">
        <f aca="false">M6943*O6943</f>
        <v>1677.14</v>
      </c>
      <c r="S6943" s="12" t="n">
        <f aca="false">Q6943-R6943</f>
        <v>169.715</v>
      </c>
      <c r="T6943" s="11" t="n">
        <f aca="false">IFERROR(S6943/Q6943,0)</f>
        <v>0.091894057735989</v>
      </c>
      <c r="U6943" s="13" t="n">
        <f aca="false">F6943-E6943</f>
        <v>2</v>
      </c>
      <c r="V6943" s="13" t="n">
        <f aca="false">G6943-F6943</f>
        <v>8</v>
      </c>
      <c r="W6943" s="13" t="n">
        <f aca="false">G6943-E6943</f>
        <v>10</v>
      </c>
      <c r="X6943" s="10" t="n">
        <f aca="false">YEAR(E6943)</f>
        <v>2020</v>
      </c>
      <c r="Y6943" s="0" t="str">
        <f aca="false">TEXT(E6943,"yyyy-mm")</f>
        <v>2020-08</v>
      </c>
      <c r="Z6943" s="0" t="str">
        <f aca="false">"Q"&amp;ROUNDUP(MONTH(E6943)/3,0)&amp;"-"&amp;YEAR(E6943)</f>
        <v>Q3-2020</v>
      </c>
    </row>
    <row r="6944" customFormat="false" ht="14.25" hidden="false" customHeight="false" outlineLevel="0" collapsed="false">
      <c r="A6944" s="0" t="s">
        <v>6986</v>
      </c>
      <c r="B6944" s="0" t="s">
        <v>34</v>
      </c>
      <c r="C6944" s="0" t="s">
        <v>46</v>
      </c>
      <c r="D6944" s="9" t="n">
        <v>44000</v>
      </c>
      <c r="E6944" s="9" t="n">
        <v>44074</v>
      </c>
      <c r="F6944" s="9" t="n">
        <v>44090</v>
      </c>
      <c r="G6944" s="9" t="n">
        <v>44094</v>
      </c>
      <c r="H6944" s="10" t="s">
        <v>36</v>
      </c>
      <c r="I6944" s="0" t="n">
        <v>3</v>
      </c>
      <c r="J6944" s="0" t="n">
        <v>7</v>
      </c>
      <c r="K6944" s="0" t="n">
        <v>276</v>
      </c>
      <c r="L6944" s="0" t="n">
        <v>22</v>
      </c>
      <c r="M6944" s="0" t="n">
        <v>6</v>
      </c>
      <c r="N6944" s="11" t="n">
        <v>0.1</v>
      </c>
      <c r="O6944" s="12" t="n">
        <v>826.58</v>
      </c>
      <c r="P6944" s="12" t="n">
        <v>1132.3</v>
      </c>
      <c r="Q6944" s="12" t="n">
        <f aca="false">M6944*P6944*(1-N6944)</f>
        <v>6114.42</v>
      </c>
      <c r="R6944" s="12" t="n">
        <f aca="false">M6944*O6944</f>
        <v>4959.48</v>
      </c>
      <c r="S6944" s="12" t="n">
        <f aca="false">Q6944-R6944</f>
        <v>1154.94</v>
      </c>
      <c r="T6944" s="11" t="n">
        <f aca="false">IFERROR(S6944/Q6944,0)</f>
        <v>0.188887907602029</v>
      </c>
      <c r="U6944" s="13" t="n">
        <f aca="false">F6944-E6944</f>
        <v>16</v>
      </c>
      <c r="V6944" s="13" t="n">
        <f aca="false">G6944-F6944</f>
        <v>4</v>
      </c>
      <c r="W6944" s="13" t="n">
        <f aca="false">G6944-E6944</f>
        <v>20</v>
      </c>
      <c r="X6944" s="10" t="n">
        <f aca="false">YEAR(E6944)</f>
        <v>2020</v>
      </c>
      <c r="Y6944" s="0" t="str">
        <f aca="false">TEXT(E6944,"yyyy-mm")</f>
        <v>2020-08</v>
      </c>
      <c r="Z6944" s="0" t="str">
        <f aca="false">"Q"&amp;ROUNDUP(MONTH(E6944)/3,0)&amp;"-"&amp;YEAR(E6944)</f>
        <v>Q3-2020</v>
      </c>
    </row>
    <row r="6945" customFormat="false" ht="14.25" hidden="false" customHeight="false" outlineLevel="0" collapsed="false">
      <c r="A6945" s="0" t="s">
        <v>6987</v>
      </c>
      <c r="B6945" s="0" t="s">
        <v>41</v>
      </c>
      <c r="C6945" s="0" t="s">
        <v>39</v>
      </c>
      <c r="D6945" s="9" t="n">
        <v>44000</v>
      </c>
      <c r="E6945" s="9" t="n">
        <v>44074</v>
      </c>
      <c r="F6945" s="9" t="n">
        <v>44095</v>
      </c>
      <c r="G6945" s="9" t="n">
        <v>44100</v>
      </c>
      <c r="H6945" s="10" t="s">
        <v>36</v>
      </c>
      <c r="I6945" s="0" t="n">
        <v>21</v>
      </c>
      <c r="J6945" s="0" t="n">
        <v>18</v>
      </c>
      <c r="K6945" s="0" t="n">
        <v>201</v>
      </c>
      <c r="L6945" s="0" t="n">
        <v>31</v>
      </c>
      <c r="M6945" s="0" t="n">
        <v>1</v>
      </c>
      <c r="N6945" s="11" t="n">
        <v>0.05</v>
      </c>
      <c r="O6945" s="12" t="n">
        <v>1413.43</v>
      </c>
      <c r="P6945" s="12" t="n">
        <v>1963.1</v>
      </c>
      <c r="Q6945" s="12" t="n">
        <f aca="false">M6945*P6945*(1-N6945)</f>
        <v>1864.945</v>
      </c>
      <c r="R6945" s="12" t="n">
        <f aca="false">M6945*O6945</f>
        <v>1413.43</v>
      </c>
      <c r="S6945" s="12" t="n">
        <f aca="false">Q6945-R6945</f>
        <v>451.515</v>
      </c>
      <c r="T6945" s="11" t="n">
        <f aca="false">IFERROR(S6945/Q6945,0)</f>
        <v>0.24210633557558</v>
      </c>
      <c r="U6945" s="13" t="n">
        <f aca="false">F6945-E6945</f>
        <v>21</v>
      </c>
      <c r="V6945" s="13" t="n">
        <f aca="false">G6945-F6945</f>
        <v>5</v>
      </c>
      <c r="W6945" s="13" t="n">
        <f aca="false">G6945-E6945</f>
        <v>26</v>
      </c>
      <c r="X6945" s="10" t="n">
        <f aca="false">YEAR(E6945)</f>
        <v>2020</v>
      </c>
      <c r="Y6945" s="0" t="str">
        <f aca="false">TEXT(E6945,"yyyy-mm")</f>
        <v>2020-08</v>
      </c>
      <c r="Z6945" s="0" t="str">
        <f aca="false">"Q"&amp;ROUNDUP(MONTH(E6945)/3,0)&amp;"-"&amp;YEAR(E6945)</f>
        <v>Q3-2020</v>
      </c>
    </row>
    <row r="6946" customFormat="false" ht="14.25" hidden="false" customHeight="false" outlineLevel="0" collapsed="false">
      <c r="A6946" s="0" t="s">
        <v>6988</v>
      </c>
      <c r="B6946" s="0" t="s">
        <v>41</v>
      </c>
      <c r="C6946" s="0" t="s">
        <v>58</v>
      </c>
      <c r="D6946" s="9" t="n">
        <v>44000</v>
      </c>
      <c r="E6946" s="9" t="n">
        <v>44074</v>
      </c>
      <c r="F6946" s="9" t="n">
        <v>44080</v>
      </c>
      <c r="G6946" s="9" t="n">
        <v>44090</v>
      </c>
      <c r="H6946" s="10" t="s">
        <v>36</v>
      </c>
      <c r="I6946" s="0" t="n">
        <v>22</v>
      </c>
      <c r="J6946" s="0" t="n">
        <v>44</v>
      </c>
      <c r="K6946" s="0" t="n">
        <v>356</v>
      </c>
      <c r="L6946" s="0" t="n">
        <v>8</v>
      </c>
      <c r="M6946" s="0" t="n">
        <v>4</v>
      </c>
      <c r="N6946" s="11" t="n">
        <v>0.1</v>
      </c>
      <c r="O6946" s="12" t="n">
        <v>1611.69</v>
      </c>
      <c r="P6946" s="12" t="n">
        <v>1896.1</v>
      </c>
      <c r="Q6946" s="12" t="n">
        <f aca="false">M6946*P6946*(1-N6946)</f>
        <v>6825.96</v>
      </c>
      <c r="R6946" s="12" t="n">
        <f aca="false">M6946*O6946</f>
        <v>6446.76</v>
      </c>
      <c r="S6946" s="12" t="n">
        <f aca="false">Q6946-R6946</f>
        <v>379.2</v>
      </c>
      <c r="T6946" s="11" t="n">
        <f aca="false">IFERROR(S6946/Q6946,0)</f>
        <v>0.0555526255647557</v>
      </c>
      <c r="U6946" s="13" t="n">
        <f aca="false">F6946-E6946</f>
        <v>6</v>
      </c>
      <c r="V6946" s="13" t="n">
        <f aca="false">G6946-F6946</f>
        <v>10</v>
      </c>
      <c r="W6946" s="13" t="n">
        <f aca="false">G6946-E6946</f>
        <v>16</v>
      </c>
      <c r="X6946" s="10" t="n">
        <f aca="false">YEAR(E6946)</f>
        <v>2020</v>
      </c>
      <c r="Y6946" s="0" t="str">
        <f aca="false">TEXT(E6946,"yyyy-mm")</f>
        <v>2020-08</v>
      </c>
      <c r="Z6946" s="0" t="str">
        <f aca="false">"Q"&amp;ROUNDUP(MONTH(E6946)/3,0)&amp;"-"&amp;YEAR(E6946)</f>
        <v>Q3-2020</v>
      </c>
    </row>
    <row r="6947" customFormat="false" ht="14.25" hidden="false" customHeight="false" outlineLevel="0" collapsed="false">
      <c r="A6947" s="0" t="s">
        <v>6989</v>
      </c>
      <c r="B6947" s="0" t="s">
        <v>34</v>
      </c>
      <c r="C6947" s="0" t="s">
        <v>79</v>
      </c>
      <c r="D6947" s="9" t="n">
        <v>44000</v>
      </c>
      <c r="E6947" s="9" t="n">
        <v>44074</v>
      </c>
      <c r="F6947" s="9" t="n">
        <v>44090</v>
      </c>
      <c r="G6947" s="9" t="n">
        <v>44099</v>
      </c>
      <c r="H6947" s="10" t="s">
        <v>36</v>
      </c>
      <c r="I6947" s="0" t="n">
        <v>9</v>
      </c>
      <c r="J6947" s="0" t="n">
        <v>11</v>
      </c>
      <c r="K6947" s="0" t="n">
        <v>76</v>
      </c>
      <c r="L6947" s="0" t="n">
        <v>27</v>
      </c>
      <c r="M6947" s="0" t="n">
        <v>3</v>
      </c>
      <c r="N6947" s="11" t="n">
        <v>0.15</v>
      </c>
      <c r="O6947" s="12" t="n">
        <v>538.68</v>
      </c>
      <c r="P6947" s="12" t="n">
        <v>804</v>
      </c>
      <c r="Q6947" s="12" t="n">
        <f aca="false">M6947*P6947*(1-N6947)</f>
        <v>2050.2</v>
      </c>
      <c r="R6947" s="12" t="n">
        <f aca="false">M6947*O6947</f>
        <v>1616.04</v>
      </c>
      <c r="S6947" s="12" t="n">
        <f aca="false">Q6947-R6947</f>
        <v>434.16</v>
      </c>
      <c r="T6947" s="11" t="n">
        <f aca="false">IFERROR(S6947/Q6947,0)</f>
        <v>0.211764705882353</v>
      </c>
      <c r="U6947" s="13" t="n">
        <f aca="false">F6947-E6947</f>
        <v>16</v>
      </c>
      <c r="V6947" s="13" t="n">
        <f aca="false">G6947-F6947</f>
        <v>9</v>
      </c>
      <c r="W6947" s="13" t="n">
        <f aca="false">G6947-E6947</f>
        <v>25</v>
      </c>
      <c r="X6947" s="10" t="n">
        <f aca="false">YEAR(E6947)</f>
        <v>2020</v>
      </c>
      <c r="Y6947" s="0" t="str">
        <f aca="false">TEXT(E6947,"yyyy-mm")</f>
        <v>2020-08</v>
      </c>
      <c r="Z6947" s="0" t="str">
        <f aca="false">"Q"&amp;ROUNDUP(MONTH(E6947)/3,0)&amp;"-"&amp;YEAR(E6947)</f>
        <v>Q3-2020</v>
      </c>
    </row>
    <row r="6948" customFormat="false" ht="14.25" hidden="false" customHeight="false" outlineLevel="0" collapsed="false">
      <c r="A6948" s="0" t="s">
        <v>6990</v>
      </c>
      <c r="B6948" s="0" t="s">
        <v>38</v>
      </c>
      <c r="C6948" s="0" t="s">
        <v>79</v>
      </c>
      <c r="D6948" s="9" t="n">
        <v>43900</v>
      </c>
      <c r="E6948" s="9" t="n">
        <v>44074</v>
      </c>
      <c r="F6948" s="9" t="n">
        <v>44080</v>
      </c>
      <c r="G6948" s="9" t="n">
        <v>44089</v>
      </c>
      <c r="H6948" s="10" t="s">
        <v>36</v>
      </c>
      <c r="I6948" s="0" t="n">
        <v>19</v>
      </c>
      <c r="J6948" s="0" t="n">
        <v>11</v>
      </c>
      <c r="K6948" s="0" t="n">
        <v>63</v>
      </c>
      <c r="L6948" s="0" t="n">
        <v>1</v>
      </c>
      <c r="M6948" s="0" t="n">
        <v>1</v>
      </c>
      <c r="N6948" s="11" t="n">
        <v>0.1</v>
      </c>
      <c r="O6948" s="12" t="n">
        <v>128.91</v>
      </c>
      <c r="P6948" s="12" t="n">
        <v>174.2</v>
      </c>
      <c r="Q6948" s="12" t="n">
        <f aca="false">M6948*P6948*(1-N6948)</f>
        <v>156.78</v>
      </c>
      <c r="R6948" s="12" t="n">
        <f aca="false">M6948*O6948</f>
        <v>128.91</v>
      </c>
      <c r="S6948" s="12" t="n">
        <f aca="false">Q6948-R6948</f>
        <v>27.87</v>
      </c>
      <c r="T6948" s="11" t="n">
        <f aca="false">IFERROR(S6948/Q6948,0)</f>
        <v>0.177765021048603</v>
      </c>
      <c r="U6948" s="13" t="n">
        <f aca="false">F6948-E6948</f>
        <v>6</v>
      </c>
      <c r="V6948" s="13" t="n">
        <f aca="false">G6948-F6948</f>
        <v>9</v>
      </c>
      <c r="W6948" s="13" t="n">
        <f aca="false">G6948-E6948</f>
        <v>15</v>
      </c>
      <c r="X6948" s="10" t="n">
        <f aca="false">YEAR(E6948)</f>
        <v>2020</v>
      </c>
      <c r="Y6948" s="0" t="str">
        <f aca="false">TEXT(E6948,"yyyy-mm")</f>
        <v>2020-08</v>
      </c>
      <c r="Z6948" s="0" t="str">
        <f aca="false">"Q"&amp;ROUNDUP(MONTH(E6948)/3,0)&amp;"-"&amp;YEAR(E6948)</f>
        <v>Q3-2020</v>
      </c>
    </row>
    <row r="6949" customFormat="false" ht="14.25" hidden="false" customHeight="false" outlineLevel="0" collapsed="false">
      <c r="A6949" s="0" t="s">
        <v>6991</v>
      </c>
      <c r="B6949" s="0" t="s">
        <v>43</v>
      </c>
      <c r="C6949" s="0" t="s">
        <v>35</v>
      </c>
      <c r="D6949" s="9" t="n">
        <v>43900</v>
      </c>
      <c r="E6949" s="9" t="n">
        <v>44074</v>
      </c>
      <c r="F6949" s="9" t="n">
        <v>44091</v>
      </c>
      <c r="G6949" s="9" t="n">
        <v>44101</v>
      </c>
      <c r="H6949" s="10" t="s">
        <v>36</v>
      </c>
      <c r="I6949" s="0" t="n">
        <v>28</v>
      </c>
      <c r="J6949" s="0" t="n">
        <v>4</v>
      </c>
      <c r="K6949" s="0" t="n">
        <v>251</v>
      </c>
      <c r="L6949" s="0" t="n">
        <v>18</v>
      </c>
      <c r="M6949" s="0" t="n">
        <v>8</v>
      </c>
      <c r="N6949" s="11" t="n">
        <v>0.05</v>
      </c>
      <c r="O6949" s="12" t="n">
        <v>1688.27</v>
      </c>
      <c r="P6949" s="12" t="n">
        <v>3926.2</v>
      </c>
      <c r="Q6949" s="12" t="n">
        <f aca="false">M6949*P6949*(1-N6949)</f>
        <v>29839.12</v>
      </c>
      <c r="R6949" s="12" t="n">
        <f aca="false">M6949*O6949</f>
        <v>13506.16</v>
      </c>
      <c r="S6949" s="12" t="n">
        <f aca="false">Q6949-R6949</f>
        <v>16332.96</v>
      </c>
      <c r="T6949" s="11" t="n">
        <f aca="false">IFERROR(S6949/Q6949,0)</f>
        <v>0.547367348634946</v>
      </c>
      <c r="U6949" s="13" t="n">
        <f aca="false">F6949-E6949</f>
        <v>17</v>
      </c>
      <c r="V6949" s="13" t="n">
        <f aca="false">G6949-F6949</f>
        <v>10</v>
      </c>
      <c r="W6949" s="13" t="n">
        <f aca="false">G6949-E6949</f>
        <v>27</v>
      </c>
      <c r="X6949" s="10" t="n">
        <f aca="false">YEAR(E6949)</f>
        <v>2020</v>
      </c>
      <c r="Y6949" s="0" t="str">
        <f aca="false">TEXT(E6949,"yyyy-mm")</f>
        <v>2020-08</v>
      </c>
      <c r="Z6949" s="0" t="str">
        <f aca="false">"Q"&amp;ROUNDUP(MONTH(E6949)/3,0)&amp;"-"&amp;YEAR(E6949)</f>
        <v>Q3-2020</v>
      </c>
    </row>
    <row r="6950" customFormat="false" ht="14.25" hidden="false" customHeight="false" outlineLevel="0" collapsed="false">
      <c r="A6950" s="0" t="s">
        <v>6992</v>
      </c>
      <c r="B6950" s="0" t="s">
        <v>34</v>
      </c>
      <c r="C6950" s="0" t="s">
        <v>35</v>
      </c>
      <c r="D6950" s="9" t="n">
        <v>44000</v>
      </c>
      <c r="E6950" s="9" t="n">
        <v>44074</v>
      </c>
      <c r="F6950" s="9" t="n">
        <v>44081</v>
      </c>
      <c r="G6950" s="9" t="n">
        <v>44090</v>
      </c>
      <c r="H6950" s="10" t="s">
        <v>36</v>
      </c>
      <c r="I6950" s="0" t="n">
        <v>11</v>
      </c>
      <c r="J6950" s="0" t="n">
        <v>1</v>
      </c>
      <c r="K6950" s="0" t="n">
        <v>229</v>
      </c>
      <c r="L6950" s="0" t="n">
        <v>9</v>
      </c>
      <c r="M6950" s="0" t="n">
        <v>2</v>
      </c>
      <c r="N6950" s="11" t="n">
        <v>0.1</v>
      </c>
      <c r="O6950" s="12" t="n">
        <v>141.1</v>
      </c>
      <c r="P6950" s="12" t="n">
        <v>180.9</v>
      </c>
      <c r="Q6950" s="12" t="n">
        <f aca="false">M6950*P6950*(1-N6950)</f>
        <v>325.62</v>
      </c>
      <c r="R6950" s="12" t="n">
        <f aca="false">M6950*O6950</f>
        <v>282.2</v>
      </c>
      <c r="S6950" s="12" t="n">
        <f aca="false">Q6950-R6950</f>
        <v>43.42</v>
      </c>
      <c r="T6950" s="11" t="n">
        <f aca="false">IFERROR(S6950/Q6950,0)</f>
        <v>0.133345617591057</v>
      </c>
      <c r="U6950" s="13" t="n">
        <f aca="false">F6950-E6950</f>
        <v>7</v>
      </c>
      <c r="V6950" s="13" t="n">
        <f aca="false">G6950-F6950</f>
        <v>9</v>
      </c>
      <c r="W6950" s="13" t="n">
        <f aca="false">G6950-E6950</f>
        <v>16</v>
      </c>
      <c r="X6950" s="10" t="n">
        <f aca="false">YEAR(E6950)</f>
        <v>2020</v>
      </c>
      <c r="Y6950" s="0" t="str">
        <f aca="false">TEXT(E6950,"yyyy-mm")</f>
        <v>2020-08</v>
      </c>
      <c r="Z6950" s="0" t="str">
        <f aca="false">"Q"&amp;ROUNDUP(MONTH(E6950)/3,0)&amp;"-"&amp;YEAR(E6950)</f>
        <v>Q3-2020</v>
      </c>
    </row>
    <row r="6951" customFormat="false" ht="14.25" hidden="false" customHeight="false" outlineLevel="0" collapsed="false">
      <c r="A6951" s="0" t="s">
        <v>6993</v>
      </c>
      <c r="B6951" s="0" t="s">
        <v>41</v>
      </c>
      <c r="C6951" s="0" t="s">
        <v>39</v>
      </c>
      <c r="D6951" s="9" t="n">
        <v>43900</v>
      </c>
      <c r="E6951" s="9" t="n">
        <v>44074</v>
      </c>
      <c r="F6951" s="9" t="n">
        <v>44082</v>
      </c>
      <c r="G6951" s="9" t="n">
        <v>44085</v>
      </c>
      <c r="H6951" s="10" t="s">
        <v>36</v>
      </c>
      <c r="I6951" s="0" t="n">
        <v>23</v>
      </c>
      <c r="J6951" s="0" t="n">
        <v>8</v>
      </c>
      <c r="K6951" s="0" t="n">
        <v>114</v>
      </c>
      <c r="L6951" s="0" t="n">
        <v>13</v>
      </c>
      <c r="M6951" s="0" t="n">
        <v>1</v>
      </c>
      <c r="N6951" s="11" t="n">
        <v>0.1</v>
      </c>
      <c r="O6951" s="12" t="n">
        <v>152.76</v>
      </c>
      <c r="P6951" s="12" t="n">
        <v>254.6</v>
      </c>
      <c r="Q6951" s="12" t="n">
        <f aca="false">M6951*P6951*(1-N6951)</f>
        <v>229.14</v>
      </c>
      <c r="R6951" s="12" t="n">
        <f aca="false">M6951*O6951</f>
        <v>152.76</v>
      </c>
      <c r="S6951" s="12" t="n">
        <f aca="false">Q6951-R6951</f>
        <v>76.38</v>
      </c>
      <c r="T6951" s="11" t="n">
        <f aca="false">IFERROR(S6951/Q6951,0)</f>
        <v>0.333333333333333</v>
      </c>
      <c r="U6951" s="13" t="n">
        <f aca="false">F6951-E6951</f>
        <v>8</v>
      </c>
      <c r="V6951" s="13" t="n">
        <f aca="false">G6951-F6951</f>
        <v>3</v>
      </c>
      <c r="W6951" s="13" t="n">
        <f aca="false">G6951-E6951</f>
        <v>11</v>
      </c>
      <c r="X6951" s="10" t="n">
        <f aca="false">YEAR(E6951)</f>
        <v>2020</v>
      </c>
      <c r="Y6951" s="0" t="str">
        <f aca="false">TEXT(E6951,"yyyy-mm")</f>
        <v>2020-08</v>
      </c>
      <c r="Z6951" s="0" t="str">
        <f aca="false">"Q"&amp;ROUNDUP(MONTH(E6951)/3,0)&amp;"-"&amp;YEAR(E6951)</f>
        <v>Q3-2020</v>
      </c>
    </row>
    <row r="6952" customFormat="false" ht="14.25" hidden="false" customHeight="false" outlineLevel="0" collapsed="false">
      <c r="A6952" s="0" t="s">
        <v>6994</v>
      </c>
      <c r="B6952" s="0" t="s">
        <v>38</v>
      </c>
      <c r="C6952" s="0" t="s">
        <v>58</v>
      </c>
      <c r="D6952" s="9" t="n">
        <v>44000</v>
      </c>
      <c r="E6952" s="9" t="n">
        <v>44075</v>
      </c>
      <c r="F6952" s="9" t="n">
        <v>44091</v>
      </c>
      <c r="G6952" s="9" t="n">
        <v>44098</v>
      </c>
      <c r="H6952" s="10" t="s">
        <v>36</v>
      </c>
      <c r="I6952" s="0" t="n">
        <v>17</v>
      </c>
      <c r="J6952" s="0" t="n">
        <v>28</v>
      </c>
      <c r="K6952" s="0" t="n">
        <v>342</v>
      </c>
      <c r="L6952" s="0" t="n">
        <v>41</v>
      </c>
      <c r="M6952" s="0" t="n">
        <v>4</v>
      </c>
      <c r="N6952" s="11" t="n">
        <v>0.15</v>
      </c>
      <c r="O6952" s="12" t="n">
        <v>566.15</v>
      </c>
      <c r="P6952" s="12" t="n">
        <v>1132.3</v>
      </c>
      <c r="Q6952" s="12" t="n">
        <f aca="false">M6952*P6952*(1-N6952)</f>
        <v>3849.82</v>
      </c>
      <c r="R6952" s="12" t="n">
        <f aca="false">M6952*O6952</f>
        <v>2264.6</v>
      </c>
      <c r="S6952" s="12" t="n">
        <f aca="false">Q6952-R6952</f>
        <v>1585.22</v>
      </c>
      <c r="T6952" s="11" t="n">
        <f aca="false">IFERROR(S6952/Q6952,0)</f>
        <v>0.411764705882353</v>
      </c>
      <c r="U6952" s="13" t="n">
        <f aca="false">F6952-E6952</f>
        <v>16</v>
      </c>
      <c r="V6952" s="13" t="n">
        <f aca="false">G6952-F6952</f>
        <v>7</v>
      </c>
      <c r="W6952" s="13" t="n">
        <f aca="false">G6952-E6952</f>
        <v>23</v>
      </c>
      <c r="X6952" s="10" t="n">
        <f aca="false">YEAR(E6952)</f>
        <v>2020</v>
      </c>
      <c r="Y6952" s="0" t="str">
        <f aca="false">TEXT(E6952,"yyyy-mm")</f>
        <v>2020-09</v>
      </c>
      <c r="Z6952" s="0" t="str">
        <f aca="false">"Q"&amp;ROUNDUP(MONTH(E6952)/3,0)&amp;"-"&amp;YEAR(E6952)</f>
        <v>Q3-2020</v>
      </c>
    </row>
    <row r="6953" customFormat="false" ht="14.25" hidden="false" customHeight="false" outlineLevel="0" collapsed="false">
      <c r="A6953" s="0" t="s">
        <v>6995</v>
      </c>
      <c r="B6953" s="0" t="s">
        <v>34</v>
      </c>
      <c r="C6953" s="0" t="s">
        <v>39</v>
      </c>
      <c r="D6953" s="9" t="n">
        <v>44000</v>
      </c>
      <c r="E6953" s="9" t="n">
        <v>44075</v>
      </c>
      <c r="F6953" s="9" t="n">
        <v>44096</v>
      </c>
      <c r="G6953" s="9" t="n">
        <v>44097</v>
      </c>
      <c r="H6953" s="10" t="s">
        <v>36</v>
      </c>
      <c r="I6953" s="0" t="n">
        <v>4</v>
      </c>
      <c r="J6953" s="0" t="n">
        <v>37</v>
      </c>
      <c r="K6953" s="0" t="n">
        <v>168</v>
      </c>
      <c r="L6953" s="0" t="n">
        <v>13</v>
      </c>
      <c r="M6953" s="0" t="n">
        <v>6</v>
      </c>
      <c r="N6953" s="11" t="n">
        <v>0.1</v>
      </c>
      <c r="O6953" s="12" t="n">
        <v>166.29</v>
      </c>
      <c r="P6953" s="12" t="n">
        <v>227.8</v>
      </c>
      <c r="Q6953" s="12" t="n">
        <f aca="false">M6953*P6953*(1-N6953)</f>
        <v>1230.12</v>
      </c>
      <c r="R6953" s="12" t="n">
        <f aca="false">M6953*O6953</f>
        <v>997.74</v>
      </c>
      <c r="S6953" s="12" t="n">
        <f aca="false">Q6953-R6953</f>
        <v>232.38</v>
      </c>
      <c r="T6953" s="11" t="n">
        <f aca="false">IFERROR(S6953/Q6953,0)</f>
        <v>0.188908399180568</v>
      </c>
      <c r="U6953" s="13" t="n">
        <f aca="false">F6953-E6953</f>
        <v>21</v>
      </c>
      <c r="V6953" s="13" t="n">
        <f aca="false">G6953-F6953</f>
        <v>1</v>
      </c>
      <c r="W6953" s="13" t="n">
        <f aca="false">G6953-E6953</f>
        <v>22</v>
      </c>
      <c r="X6953" s="10" t="n">
        <f aca="false">YEAR(E6953)</f>
        <v>2020</v>
      </c>
      <c r="Y6953" s="0" t="str">
        <f aca="false">TEXT(E6953,"yyyy-mm")</f>
        <v>2020-09</v>
      </c>
      <c r="Z6953" s="0" t="str">
        <f aca="false">"Q"&amp;ROUNDUP(MONTH(E6953)/3,0)&amp;"-"&amp;YEAR(E6953)</f>
        <v>Q3-2020</v>
      </c>
    </row>
    <row r="6954" customFormat="false" ht="14.25" hidden="false" customHeight="false" outlineLevel="0" collapsed="false">
      <c r="A6954" s="0" t="s">
        <v>6996</v>
      </c>
      <c r="B6954" s="0" t="s">
        <v>34</v>
      </c>
      <c r="C6954" s="0" t="s">
        <v>39</v>
      </c>
      <c r="D6954" s="9" t="n">
        <v>43900</v>
      </c>
      <c r="E6954" s="9" t="n">
        <v>44075</v>
      </c>
      <c r="F6954" s="9" t="n">
        <v>44077</v>
      </c>
      <c r="G6954" s="9" t="n">
        <v>44081</v>
      </c>
      <c r="H6954" s="10" t="s">
        <v>36</v>
      </c>
      <c r="I6954" s="0" t="n">
        <v>7</v>
      </c>
      <c r="J6954" s="0" t="n">
        <v>13</v>
      </c>
      <c r="K6954" s="0" t="n">
        <v>144</v>
      </c>
      <c r="L6954" s="0" t="n">
        <v>18</v>
      </c>
      <c r="M6954" s="0" t="n">
        <v>4</v>
      </c>
      <c r="N6954" s="11" t="n">
        <v>0.2</v>
      </c>
      <c r="O6954" s="12" t="n">
        <v>1422.34</v>
      </c>
      <c r="P6954" s="12" t="n">
        <v>2003.3</v>
      </c>
      <c r="Q6954" s="12" t="n">
        <f aca="false">M6954*P6954*(1-N6954)</f>
        <v>6410.56</v>
      </c>
      <c r="R6954" s="12" t="n">
        <f aca="false">M6954*O6954</f>
        <v>5689.36</v>
      </c>
      <c r="S6954" s="12" t="n">
        <f aca="false">Q6954-R6954</f>
        <v>721.200000000001</v>
      </c>
      <c r="T6954" s="11" t="n">
        <f aca="false">IFERROR(S6954/Q6954,0)</f>
        <v>0.112501871911346</v>
      </c>
      <c r="U6954" s="13" t="n">
        <f aca="false">F6954-E6954</f>
        <v>2</v>
      </c>
      <c r="V6954" s="13" t="n">
        <f aca="false">G6954-F6954</f>
        <v>4</v>
      </c>
      <c r="W6954" s="13" t="n">
        <f aca="false">G6954-E6954</f>
        <v>6</v>
      </c>
      <c r="X6954" s="10" t="n">
        <f aca="false">YEAR(E6954)</f>
        <v>2020</v>
      </c>
      <c r="Y6954" s="0" t="str">
        <f aca="false">TEXT(E6954,"yyyy-mm")</f>
        <v>2020-09</v>
      </c>
      <c r="Z6954" s="0" t="str">
        <f aca="false">"Q"&amp;ROUNDUP(MONTH(E6954)/3,0)&amp;"-"&amp;YEAR(E6954)</f>
        <v>Q3-2020</v>
      </c>
    </row>
    <row r="6955" customFormat="false" ht="14.25" hidden="false" customHeight="false" outlineLevel="0" collapsed="false">
      <c r="A6955" s="0" t="s">
        <v>6997</v>
      </c>
      <c r="B6955" s="0" t="s">
        <v>34</v>
      </c>
      <c r="C6955" s="0" t="s">
        <v>48</v>
      </c>
      <c r="D6955" s="9" t="n">
        <v>44000</v>
      </c>
      <c r="E6955" s="9" t="n">
        <v>44075</v>
      </c>
      <c r="F6955" s="9" t="n">
        <v>44099</v>
      </c>
      <c r="G6955" s="9" t="n">
        <v>44102</v>
      </c>
      <c r="H6955" s="10" t="s">
        <v>36</v>
      </c>
      <c r="I6955" s="0" t="n">
        <v>10</v>
      </c>
      <c r="J6955" s="0" t="n">
        <v>48</v>
      </c>
      <c r="K6955" s="0" t="n">
        <v>4</v>
      </c>
      <c r="L6955" s="0" t="n">
        <v>11</v>
      </c>
      <c r="M6955" s="0" t="n">
        <v>1</v>
      </c>
      <c r="N6955" s="11" t="n">
        <v>0.1</v>
      </c>
      <c r="O6955" s="12" t="n">
        <v>1818.65</v>
      </c>
      <c r="P6955" s="12" t="n">
        <v>2525.9</v>
      </c>
      <c r="Q6955" s="12" t="n">
        <f aca="false">M6955*P6955*(1-N6955)</f>
        <v>2273.31</v>
      </c>
      <c r="R6955" s="12" t="n">
        <f aca="false">M6955*O6955</f>
        <v>1818.65</v>
      </c>
      <c r="S6955" s="12" t="n">
        <f aca="false">Q6955-R6955</f>
        <v>454.66</v>
      </c>
      <c r="T6955" s="11" t="n">
        <f aca="false">IFERROR(S6955/Q6955,0)</f>
        <v>0.199999120225574</v>
      </c>
      <c r="U6955" s="13" t="n">
        <f aca="false">F6955-E6955</f>
        <v>24</v>
      </c>
      <c r="V6955" s="13" t="n">
        <f aca="false">G6955-F6955</f>
        <v>3</v>
      </c>
      <c r="W6955" s="13" t="n">
        <f aca="false">G6955-E6955</f>
        <v>27</v>
      </c>
      <c r="X6955" s="10" t="n">
        <f aca="false">YEAR(E6955)</f>
        <v>2020</v>
      </c>
      <c r="Y6955" s="0" t="str">
        <f aca="false">TEXT(E6955,"yyyy-mm")</f>
        <v>2020-09</v>
      </c>
      <c r="Z6955" s="0" t="str">
        <f aca="false">"Q"&amp;ROUNDUP(MONTH(E6955)/3,0)&amp;"-"&amp;YEAR(E6955)</f>
        <v>Q3-2020</v>
      </c>
    </row>
    <row r="6956" customFormat="false" ht="14.25" hidden="false" customHeight="false" outlineLevel="0" collapsed="false">
      <c r="A6956" s="0" t="s">
        <v>6998</v>
      </c>
      <c r="B6956" s="0" t="s">
        <v>41</v>
      </c>
      <c r="C6956" s="0" t="s">
        <v>48</v>
      </c>
      <c r="D6956" s="9" t="n">
        <v>44000</v>
      </c>
      <c r="E6956" s="9" t="n">
        <v>44075</v>
      </c>
      <c r="F6956" s="9" t="n">
        <v>44088</v>
      </c>
      <c r="G6956" s="9" t="n">
        <v>44093</v>
      </c>
      <c r="H6956" s="10" t="s">
        <v>36</v>
      </c>
      <c r="I6956" s="0" t="n">
        <v>21</v>
      </c>
      <c r="J6956" s="0" t="n">
        <v>34</v>
      </c>
      <c r="K6956" s="0" t="n">
        <v>26</v>
      </c>
      <c r="L6956" s="0" t="n">
        <v>33</v>
      </c>
      <c r="M6956" s="0" t="n">
        <v>5</v>
      </c>
      <c r="N6956" s="11" t="n">
        <v>0.075</v>
      </c>
      <c r="O6956" s="12" t="n">
        <v>2178.1</v>
      </c>
      <c r="P6956" s="12" t="n">
        <v>3691.7</v>
      </c>
      <c r="Q6956" s="12" t="n">
        <f aca="false">M6956*P6956*(1-N6956)</f>
        <v>17074.1125</v>
      </c>
      <c r="R6956" s="12" t="n">
        <f aca="false">M6956*O6956</f>
        <v>10890.5</v>
      </c>
      <c r="S6956" s="12" t="n">
        <f aca="false">Q6956-R6956</f>
        <v>6183.6125</v>
      </c>
      <c r="T6956" s="11" t="n">
        <f aca="false">IFERROR(S6956/Q6956,0)</f>
        <v>0.362163040685131</v>
      </c>
      <c r="U6956" s="13" t="n">
        <f aca="false">F6956-E6956</f>
        <v>13</v>
      </c>
      <c r="V6956" s="13" t="n">
        <f aca="false">G6956-F6956</f>
        <v>5</v>
      </c>
      <c r="W6956" s="13" t="n">
        <f aca="false">G6956-E6956</f>
        <v>18</v>
      </c>
      <c r="X6956" s="10" t="n">
        <f aca="false">YEAR(E6956)</f>
        <v>2020</v>
      </c>
      <c r="Y6956" s="0" t="str">
        <f aca="false">TEXT(E6956,"yyyy-mm")</f>
        <v>2020-09</v>
      </c>
      <c r="Z6956" s="0" t="str">
        <f aca="false">"Q"&amp;ROUNDUP(MONTH(E6956)/3,0)&amp;"-"&amp;YEAR(E6956)</f>
        <v>Q3-2020</v>
      </c>
    </row>
    <row r="6957" customFormat="false" ht="14.25" hidden="false" customHeight="false" outlineLevel="0" collapsed="false">
      <c r="A6957" s="0" t="s">
        <v>6999</v>
      </c>
      <c r="B6957" s="0" t="s">
        <v>41</v>
      </c>
      <c r="C6957" s="0" t="s">
        <v>35</v>
      </c>
      <c r="D6957" s="9" t="n">
        <v>43900</v>
      </c>
      <c r="E6957" s="9" t="n">
        <v>44075</v>
      </c>
      <c r="F6957" s="9" t="n">
        <v>44096</v>
      </c>
      <c r="G6957" s="9" t="n">
        <v>44103</v>
      </c>
      <c r="H6957" s="10" t="s">
        <v>36</v>
      </c>
      <c r="I6957" s="0" t="n">
        <v>20</v>
      </c>
      <c r="J6957" s="0" t="n">
        <v>5</v>
      </c>
      <c r="K6957" s="0" t="n">
        <v>209</v>
      </c>
      <c r="L6957" s="0" t="n">
        <v>41</v>
      </c>
      <c r="M6957" s="0" t="n">
        <v>2</v>
      </c>
      <c r="N6957" s="11" t="n">
        <v>0.1</v>
      </c>
      <c r="O6957" s="12" t="n">
        <v>1145.37</v>
      </c>
      <c r="P6957" s="12" t="n">
        <v>1762.1</v>
      </c>
      <c r="Q6957" s="12" t="n">
        <f aca="false">M6957*P6957*(1-N6957)</f>
        <v>3171.78</v>
      </c>
      <c r="R6957" s="12" t="n">
        <f aca="false">M6957*O6957</f>
        <v>2290.74</v>
      </c>
      <c r="S6957" s="12" t="n">
        <f aca="false">Q6957-R6957</f>
        <v>881.04</v>
      </c>
      <c r="T6957" s="11" t="n">
        <f aca="false">IFERROR(S6957/Q6957,0)</f>
        <v>0.277774624973989</v>
      </c>
      <c r="U6957" s="13" t="n">
        <f aca="false">F6957-E6957</f>
        <v>21</v>
      </c>
      <c r="V6957" s="13" t="n">
        <f aca="false">G6957-F6957</f>
        <v>7</v>
      </c>
      <c r="W6957" s="13" t="n">
        <f aca="false">G6957-E6957</f>
        <v>28</v>
      </c>
      <c r="X6957" s="10" t="n">
        <f aca="false">YEAR(E6957)</f>
        <v>2020</v>
      </c>
      <c r="Y6957" s="0" t="str">
        <f aca="false">TEXT(E6957,"yyyy-mm")</f>
        <v>2020-09</v>
      </c>
      <c r="Z6957" s="0" t="str">
        <f aca="false">"Q"&amp;ROUNDUP(MONTH(E6957)/3,0)&amp;"-"&amp;YEAR(E6957)</f>
        <v>Q3-2020</v>
      </c>
    </row>
    <row r="6958" customFormat="false" ht="14.25" hidden="false" customHeight="false" outlineLevel="0" collapsed="false">
      <c r="A6958" s="0" t="s">
        <v>7000</v>
      </c>
      <c r="B6958" s="0" t="s">
        <v>41</v>
      </c>
      <c r="C6958" s="0" t="s">
        <v>46</v>
      </c>
      <c r="D6958" s="9" t="n">
        <v>44000</v>
      </c>
      <c r="E6958" s="9" t="n">
        <v>44076</v>
      </c>
      <c r="F6958" s="9" t="n">
        <v>44090</v>
      </c>
      <c r="G6958" s="9" t="n">
        <v>44100</v>
      </c>
      <c r="H6958" s="10" t="s">
        <v>36</v>
      </c>
      <c r="I6958" s="0" t="n">
        <v>21</v>
      </c>
      <c r="J6958" s="0" t="n">
        <v>20</v>
      </c>
      <c r="K6958" s="0" t="n">
        <v>261</v>
      </c>
      <c r="L6958" s="0" t="n">
        <v>29</v>
      </c>
      <c r="M6958" s="0" t="n">
        <v>8</v>
      </c>
      <c r="N6958" s="11" t="n">
        <v>0.2</v>
      </c>
      <c r="O6958" s="12" t="n">
        <v>436.64</v>
      </c>
      <c r="P6958" s="12" t="n">
        <v>891.1</v>
      </c>
      <c r="Q6958" s="12" t="n">
        <f aca="false">M6958*P6958*(1-N6958)</f>
        <v>5703.04</v>
      </c>
      <c r="R6958" s="12" t="n">
        <f aca="false">M6958*O6958</f>
        <v>3493.12</v>
      </c>
      <c r="S6958" s="12" t="n">
        <f aca="false">Q6958-R6958</f>
        <v>2209.92</v>
      </c>
      <c r="T6958" s="11" t="n">
        <f aca="false">IFERROR(S6958/Q6958,0)</f>
        <v>0.387498597239367</v>
      </c>
      <c r="U6958" s="13" t="n">
        <f aca="false">F6958-E6958</f>
        <v>14</v>
      </c>
      <c r="V6958" s="13" t="n">
        <f aca="false">G6958-F6958</f>
        <v>10</v>
      </c>
      <c r="W6958" s="13" t="n">
        <f aca="false">G6958-E6958</f>
        <v>24</v>
      </c>
      <c r="X6958" s="10" t="n">
        <f aca="false">YEAR(E6958)</f>
        <v>2020</v>
      </c>
      <c r="Y6958" s="0" t="str">
        <f aca="false">TEXT(E6958,"yyyy-mm")</f>
        <v>2020-09</v>
      </c>
      <c r="Z6958" s="0" t="str">
        <f aca="false">"Q"&amp;ROUNDUP(MONTH(E6958)/3,0)&amp;"-"&amp;YEAR(E6958)</f>
        <v>Q3-2020</v>
      </c>
    </row>
    <row r="6959" customFormat="false" ht="14.25" hidden="false" customHeight="false" outlineLevel="0" collapsed="false">
      <c r="A6959" s="0" t="s">
        <v>7001</v>
      </c>
      <c r="B6959" s="0" t="s">
        <v>38</v>
      </c>
      <c r="C6959" s="0" t="s">
        <v>39</v>
      </c>
      <c r="D6959" s="9" t="n">
        <v>44000</v>
      </c>
      <c r="E6959" s="9" t="n">
        <v>44076</v>
      </c>
      <c r="F6959" s="9" t="n">
        <v>44095</v>
      </c>
      <c r="G6959" s="9" t="n">
        <v>44105</v>
      </c>
      <c r="H6959" s="10" t="s">
        <v>36</v>
      </c>
      <c r="I6959" s="0" t="n">
        <v>16</v>
      </c>
      <c r="J6959" s="0" t="n">
        <v>10</v>
      </c>
      <c r="K6959" s="0" t="n">
        <v>112</v>
      </c>
      <c r="L6959" s="0" t="n">
        <v>39</v>
      </c>
      <c r="M6959" s="0" t="n">
        <v>2</v>
      </c>
      <c r="N6959" s="11" t="n">
        <v>0.1</v>
      </c>
      <c r="O6959" s="12" t="n">
        <v>567.49</v>
      </c>
      <c r="P6959" s="12" t="n">
        <v>1031.8</v>
      </c>
      <c r="Q6959" s="12" t="n">
        <f aca="false">M6959*P6959*(1-N6959)</f>
        <v>1857.24</v>
      </c>
      <c r="R6959" s="12" t="n">
        <f aca="false">M6959*O6959</f>
        <v>1134.98</v>
      </c>
      <c r="S6959" s="12" t="n">
        <f aca="false">Q6959-R6959</f>
        <v>722.26</v>
      </c>
      <c r="T6959" s="11" t="n">
        <f aca="false">IFERROR(S6959/Q6959,0)</f>
        <v>0.388888888888889</v>
      </c>
      <c r="U6959" s="13" t="n">
        <f aca="false">F6959-E6959</f>
        <v>19</v>
      </c>
      <c r="V6959" s="13" t="n">
        <f aca="false">G6959-F6959</f>
        <v>10</v>
      </c>
      <c r="W6959" s="13" t="n">
        <f aca="false">G6959-E6959</f>
        <v>29</v>
      </c>
      <c r="X6959" s="10" t="n">
        <f aca="false">YEAR(E6959)</f>
        <v>2020</v>
      </c>
      <c r="Y6959" s="0" t="str">
        <f aca="false">TEXT(E6959,"yyyy-mm")</f>
        <v>2020-09</v>
      </c>
      <c r="Z6959" s="0" t="str">
        <f aca="false">"Q"&amp;ROUNDUP(MONTH(E6959)/3,0)&amp;"-"&amp;YEAR(E6959)</f>
        <v>Q3-2020</v>
      </c>
    </row>
    <row r="6960" customFormat="false" ht="14.25" hidden="false" customHeight="false" outlineLevel="0" collapsed="false">
      <c r="A6960" s="0" t="s">
        <v>7002</v>
      </c>
      <c r="B6960" s="0" t="s">
        <v>38</v>
      </c>
      <c r="C6960" s="0" t="s">
        <v>35</v>
      </c>
      <c r="D6960" s="9" t="n">
        <v>43900</v>
      </c>
      <c r="E6960" s="9" t="n">
        <v>44076</v>
      </c>
      <c r="F6960" s="9" t="n">
        <v>44102</v>
      </c>
      <c r="G6960" s="9" t="n">
        <v>44109</v>
      </c>
      <c r="H6960" s="10" t="s">
        <v>36</v>
      </c>
      <c r="I6960" s="0" t="n">
        <v>14</v>
      </c>
      <c r="J6960" s="0" t="n">
        <v>21</v>
      </c>
      <c r="K6960" s="0" t="n">
        <v>245</v>
      </c>
      <c r="L6960" s="0" t="n">
        <v>10</v>
      </c>
      <c r="M6960" s="0" t="n">
        <v>2</v>
      </c>
      <c r="N6960" s="11" t="n">
        <v>0.4</v>
      </c>
      <c r="O6960" s="12" t="n">
        <v>495.73</v>
      </c>
      <c r="P6960" s="12" t="n">
        <v>1011.7</v>
      </c>
      <c r="Q6960" s="12" t="n">
        <f aca="false">M6960*P6960*(1-N6960)</f>
        <v>1214.04</v>
      </c>
      <c r="R6960" s="12" t="n">
        <f aca="false">M6960*O6960</f>
        <v>991.46</v>
      </c>
      <c r="S6960" s="12" t="n">
        <f aca="false">Q6960-R6960</f>
        <v>222.58</v>
      </c>
      <c r="T6960" s="11" t="n">
        <f aca="false">IFERROR(S6960/Q6960,0)</f>
        <v>0.183338275509868</v>
      </c>
      <c r="U6960" s="13" t="n">
        <f aca="false">F6960-E6960</f>
        <v>26</v>
      </c>
      <c r="V6960" s="13" t="n">
        <f aca="false">G6960-F6960</f>
        <v>7</v>
      </c>
      <c r="W6960" s="13" t="n">
        <f aca="false">G6960-E6960</f>
        <v>33</v>
      </c>
      <c r="X6960" s="10" t="n">
        <f aca="false">YEAR(E6960)</f>
        <v>2020</v>
      </c>
      <c r="Y6960" s="0" t="str">
        <f aca="false">TEXT(E6960,"yyyy-mm")</f>
        <v>2020-09</v>
      </c>
      <c r="Z6960" s="0" t="str">
        <f aca="false">"Q"&amp;ROUNDUP(MONTH(E6960)/3,0)&amp;"-"&amp;YEAR(E6960)</f>
        <v>Q3-2020</v>
      </c>
    </row>
    <row r="6961" customFormat="false" ht="14.25" hidden="false" customHeight="false" outlineLevel="0" collapsed="false">
      <c r="A6961" s="0" t="s">
        <v>7003</v>
      </c>
      <c r="B6961" s="0" t="s">
        <v>38</v>
      </c>
      <c r="C6961" s="0" t="s">
        <v>35</v>
      </c>
      <c r="D6961" s="9" t="n">
        <v>44000</v>
      </c>
      <c r="E6961" s="9" t="n">
        <v>44076</v>
      </c>
      <c r="F6961" s="9" t="n">
        <v>44103</v>
      </c>
      <c r="G6961" s="9" t="n">
        <v>44104</v>
      </c>
      <c r="H6961" s="10" t="s">
        <v>36</v>
      </c>
      <c r="I6961" s="0" t="n">
        <v>17</v>
      </c>
      <c r="J6961" s="0" t="n">
        <v>42</v>
      </c>
      <c r="K6961" s="0" t="n">
        <v>217</v>
      </c>
      <c r="L6961" s="0" t="n">
        <v>28</v>
      </c>
      <c r="M6961" s="0" t="n">
        <v>8</v>
      </c>
      <c r="N6961" s="11" t="n">
        <v>0.075</v>
      </c>
      <c r="O6961" s="12" t="n">
        <v>481.86</v>
      </c>
      <c r="P6961" s="12" t="n">
        <v>777.2</v>
      </c>
      <c r="Q6961" s="12" t="n">
        <f aca="false">M6961*P6961*(1-N6961)</f>
        <v>5751.28</v>
      </c>
      <c r="R6961" s="12" t="n">
        <f aca="false">M6961*O6961</f>
        <v>3854.88</v>
      </c>
      <c r="S6961" s="12" t="n">
        <f aca="false">Q6961-R6961</f>
        <v>1896.4</v>
      </c>
      <c r="T6961" s="11" t="n">
        <f aca="false">IFERROR(S6961/Q6961,0)</f>
        <v>0.329735293708531</v>
      </c>
      <c r="U6961" s="13" t="n">
        <f aca="false">F6961-E6961</f>
        <v>27</v>
      </c>
      <c r="V6961" s="13" t="n">
        <f aca="false">G6961-F6961</f>
        <v>1</v>
      </c>
      <c r="W6961" s="13" t="n">
        <f aca="false">G6961-E6961</f>
        <v>28</v>
      </c>
      <c r="X6961" s="10" t="n">
        <f aca="false">YEAR(E6961)</f>
        <v>2020</v>
      </c>
      <c r="Y6961" s="0" t="str">
        <f aca="false">TEXT(E6961,"yyyy-mm")</f>
        <v>2020-09</v>
      </c>
      <c r="Z6961" s="0" t="str">
        <f aca="false">"Q"&amp;ROUNDUP(MONTH(E6961)/3,0)&amp;"-"&amp;YEAR(E6961)</f>
        <v>Q3-2020</v>
      </c>
    </row>
    <row r="6962" customFormat="false" ht="14.25" hidden="false" customHeight="false" outlineLevel="0" collapsed="false">
      <c r="A6962" s="0" t="s">
        <v>7004</v>
      </c>
      <c r="B6962" s="0" t="s">
        <v>43</v>
      </c>
      <c r="C6962" s="0" t="s">
        <v>39</v>
      </c>
      <c r="D6962" s="9" t="n">
        <v>44000</v>
      </c>
      <c r="E6962" s="9" t="n">
        <v>44076</v>
      </c>
      <c r="F6962" s="9" t="n">
        <v>44080</v>
      </c>
      <c r="G6962" s="9" t="n">
        <v>44087</v>
      </c>
      <c r="H6962" s="10" t="s">
        <v>36</v>
      </c>
      <c r="I6962" s="0" t="n">
        <v>26</v>
      </c>
      <c r="J6962" s="0" t="n">
        <v>23</v>
      </c>
      <c r="K6962" s="0" t="n">
        <v>168</v>
      </c>
      <c r="L6962" s="0" t="n">
        <v>36</v>
      </c>
      <c r="M6962" s="0" t="n">
        <v>6</v>
      </c>
      <c r="N6962" s="11" t="n">
        <v>0.1</v>
      </c>
      <c r="O6962" s="12" t="n">
        <v>2209.66</v>
      </c>
      <c r="P6962" s="12" t="n">
        <v>2599.6</v>
      </c>
      <c r="Q6962" s="12" t="n">
        <f aca="false">M6962*P6962*(1-N6962)</f>
        <v>14037.84</v>
      </c>
      <c r="R6962" s="12" t="n">
        <f aca="false">M6962*O6962</f>
        <v>13257.96</v>
      </c>
      <c r="S6962" s="12" t="n">
        <f aca="false">Q6962-R6962</f>
        <v>779.879999999999</v>
      </c>
      <c r="T6962" s="11" t="n">
        <f aca="false">IFERROR(S6962/Q6962,0)</f>
        <v>0.0555555555555555</v>
      </c>
      <c r="U6962" s="13" t="n">
        <f aca="false">F6962-E6962</f>
        <v>4</v>
      </c>
      <c r="V6962" s="13" t="n">
        <f aca="false">G6962-F6962</f>
        <v>7</v>
      </c>
      <c r="W6962" s="13" t="n">
        <f aca="false">G6962-E6962</f>
        <v>11</v>
      </c>
      <c r="X6962" s="10" t="n">
        <f aca="false">YEAR(E6962)</f>
        <v>2020</v>
      </c>
      <c r="Y6962" s="0" t="str">
        <f aca="false">TEXT(E6962,"yyyy-mm")</f>
        <v>2020-09</v>
      </c>
      <c r="Z6962" s="0" t="str">
        <f aca="false">"Q"&amp;ROUNDUP(MONTH(E6962)/3,0)&amp;"-"&amp;YEAR(E6962)</f>
        <v>Q3-2020</v>
      </c>
    </row>
    <row r="6963" customFormat="false" ht="14.25" hidden="false" customHeight="false" outlineLevel="0" collapsed="false">
      <c r="A6963" s="0" t="s">
        <v>7005</v>
      </c>
      <c r="B6963" s="0" t="s">
        <v>38</v>
      </c>
      <c r="C6963" s="0" t="s">
        <v>46</v>
      </c>
      <c r="D6963" s="9" t="n">
        <v>43900</v>
      </c>
      <c r="E6963" s="9" t="n">
        <v>44076</v>
      </c>
      <c r="F6963" s="9" t="n">
        <v>44081</v>
      </c>
      <c r="G6963" s="9" t="n">
        <v>44090</v>
      </c>
      <c r="H6963" s="10" t="s">
        <v>36</v>
      </c>
      <c r="I6963" s="0" t="n">
        <v>17</v>
      </c>
      <c r="J6963" s="0" t="n">
        <v>22</v>
      </c>
      <c r="K6963" s="0" t="n">
        <v>327</v>
      </c>
      <c r="L6963" s="0" t="n">
        <v>24</v>
      </c>
      <c r="M6963" s="0" t="n">
        <v>2</v>
      </c>
      <c r="N6963" s="11" t="n">
        <v>0.075</v>
      </c>
      <c r="O6963" s="12" t="n">
        <v>4205.19</v>
      </c>
      <c r="P6963" s="12" t="n">
        <v>5922.8</v>
      </c>
      <c r="Q6963" s="12" t="n">
        <f aca="false">M6963*P6963*(1-N6963)</f>
        <v>10957.18</v>
      </c>
      <c r="R6963" s="12" t="n">
        <f aca="false">M6963*O6963</f>
        <v>8410.38</v>
      </c>
      <c r="S6963" s="12" t="n">
        <f aca="false">Q6963-R6963</f>
        <v>2546.8</v>
      </c>
      <c r="T6963" s="11" t="n">
        <f aca="false">IFERROR(S6963/Q6963,0)</f>
        <v>0.232432067375</v>
      </c>
      <c r="U6963" s="13" t="n">
        <f aca="false">F6963-E6963</f>
        <v>5</v>
      </c>
      <c r="V6963" s="13" t="n">
        <f aca="false">G6963-F6963</f>
        <v>9</v>
      </c>
      <c r="W6963" s="13" t="n">
        <f aca="false">G6963-E6963</f>
        <v>14</v>
      </c>
      <c r="X6963" s="10" t="n">
        <f aca="false">YEAR(E6963)</f>
        <v>2020</v>
      </c>
      <c r="Y6963" s="0" t="str">
        <f aca="false">TEXT(E6963,"yyyy-mm")</f>
        <v>2020-09</v>
      </c>
      <c r="Z6963" s="0" t="str">
        <f aca="false">"Q"&amp;ROUNDUP(MONTH(E6963)/3,0)&amp;"-"&amp;YEAR(E6963)</f>
        <v>Q3-2020</v>
      </c>
    </row>
    <row r="6964" customFormat="false" ht="14.25" hidden="false" customHeight="false" outlineLevel="0" collapsed="false">
      <c r="A6964" s="0" t="s">
        <v>7006</v>
      </c>
      <c r="B6964" s="0" t="s">
        <v>38</v>
      </c>
      <c r="C6964" s="0" t="s">
        <v>35</v>
      </c>
      <c r="D6964" s="9" t="n">
        <v>44000</v>
      </c>
      <c r="E6964" s="9" t="n">
        <v>44077</v>
      </c>
      <c r="F6964" s="9" t="n">
        <v>44100</v>
      </c>
      <c r="G6964" s="9" t="n">
        <v>44104</v>
      </c>
      <c r="H6964" s="10" t="s">
        <v>36</v>
      </c>
      <c r="I6964" s="0" t="n">
        <v>18</v>
      </c>
      <c r="J6964" s="0" t="n">
        <v>27</v>
      </c>
      <c r="K6964" s="0" t="n">
        <v>251</v>
      </c>
      <c r="L6964" s="0" t="n">
        <v>42</v>
      </c>
      <c r="M6964" s="0" t="n">
        <v>5</v>
      </c>
      <c r="N6964" s="11" t="n">
        <v>0.4</v>
      </c>
      <c r="O6964" s="12" t="n">
        <v>423.98</v>
      </c>
      <c r="P6964" s="12" t="n">
        <v>757.1</v>
      </c>
      <c r="Q6964" s="12" t="n">
        <f aca="false">M6964*P6964*(1-N6964)</f>
        <v>2271.3</v>
      </c>
      <c r="R6964" s="12" t="n">
        <f aca="false">M6964*O6964</f>
        <v>2119.9</v>
      </c>
      <c r="S6964" s="12" t="n">
        <f aca="false">Q6964-R6964</f>
        <v>151.4</v>
      </c>
      <c r="T6964" s="11" t="n">
        <f aca="false">IFERROR(S6964/Q6964,0)</f>
        <v>0.0666578611367938</v>
      </c>
      <c r="U6964" s="13" t="n">
        <f aca="false">F6964-E6964</f>
        <v>23</v>
      </c>
      <c r="V6964" s="13" t="n">
        <f aca="false">G6964-F6964</f>
        <v>4</v>
      </c>
      <c r="W6964" s="13" t="n">
        <f aca="false">G6964-E6964</f>
        <v>27</v>
      </c>
      <c r="X6964" s="10" t="n">
        <f aca="false">YEAR(E6964)</f>
        <v>2020</v>
      </c>
      <c r="Y6964" s="0" t="str">
        <f aca="false">TEXT(E6964,"yyyy-mm")</f>
        <v>2020-09</v>
      </c>
      <c r="Z6964" s="0" t="str">
        <f aca="false">"Q"&amp;ROUNDUP(MONTH(E6964)/3,0)&amp;"-"&amp;YEAR(E6964)</f>
        <v>Q3-2020</v>
      </c>
    </row>
    <row r="6965" customFormat="false" ht="14.25" hidden="false" customHeight="false" outlineLevel="0" collapsed="false">
      <c r="A6965" s="0" t="s">
        <v>7007</v>
      </c>
      <c r="B6965" s="0" t="s">
        <v>38</v>
      </c>
      <c r="C6965" s="0" t="s">
        <v>39</v>
      </c>
      <c r="D6965" s="9" t="n">
        <v>44000</v>
      </c>
      <c r="E6965" s="9" t="n">
        <v>44077</v>
      </c>
      <c r="F6965" s="9" t="n">
        <v>44079</v>
      </c>
      <c r="G6965" s="9" t="n">
        <v>44081</v>
      </c>
      <c r="H6965" s="10" t="s">
        <v>36</v>
      </c>
      <c r="I6965" s="0" t="n">
        <v>12</v>
      </c>
      <c r="J6965" s="0" t="n">
        <v>7</v>
      </c>
      <c r="K6965" s="0" t="n">
        <v>167</v>
      </c>
      <c r="L6965" s="0" t="n">
        <v>32</v>
      </c>
      <c r="M6965" s="0" t="n">
        <v>2</v>
      </c>
      <c r="N6965" s="11" t="n">
        <v>0.075</v>
      </c>
      <c r="O6965" s="12" t="n">
        <v>2075.73</v>
      </c>
      <c r="P6965" s="12" t="n">
        <v>3008.3</v>
      </c>
      <c r="Q6965" s="12" t="n">
        <f aca="false">M6965*P6965*(1-N6965)</f>
        <v>5565.355</v>
      </c>
      <c r="R6965" s="12" t="n">
        <f aca="false">M6965*O6965</f>
        <v>4151.46</v>
      </c>
      <c r="S6965" s="12" t="n">
        <f aca="false">Q6965-R6965</f>
        <v>1413.895</v>
      </c>
      <c r="T6965" s="11" t="n">
        <f aca="false">IFERROR(S6965/Q6965,0)</f>
        <v>0.254052975955712</v>
      </c>
      <c r="U6965" s="13" t="n">
        <f aca="false">F6965-E6965</f>
        <v>2</v>
      </c>
      <c r="V6965" s="13" t="n">
        <f aca="false">G6965-F6965</f>
        <v>2</v>
      </c>
      <c r="W6965" s="13" t="n">
        <f aca="false">G6965-E6965</f>
        <v>4</v>
      </c>
      <c r="X6965" s="10" t="n">
        <f aca="false">YEAR(E6965)</f>
        <v>2020</v>
      </c>
      <c r="Y6965" s="0" t="str">
        <f aca="false">TEXT(E6965,"yyyy-mm")</f>
        <v>2020-09</v>
      </c>
      <c r="Z6965" s="0" t="str">
        <f aca="false">"Q"&amp;ROUNDUP(MONTH(E6965)/3,0)&amp;"-"&amp;YEAR(E6965)</f>
        <v>Q3-2020</v>
      </c>
    </row>
    <row r="6966" customFormat="false" ht="14.25" hidden="false" customHeight="false" outlineLevel="0" collapsed="false">
      <c r="A6966" s="0" t="s">
        <v>7008</v>
      </c>
      <c r="B6966" s="0" t="s">
        <v>41</v>
      </c>
      <c r="C6966" s="0" t="s">
        <v>39</v>
      </c>
      <c r="D6966" s="9" t="n">
        <v>44000</v>
      </c>
      <c r="E6966" s="9" t="n">
        <v>44077</v>
      </c>
      <c r="F6966" s="9" t="n">
        <v>44091</v>
      </c>
      <c r="G6966" s="9" t="n">
        <v>44097</v>
      </c>
      <c r="H6966" s="10" t="s">
        <v>36</v>
      </c>
      <c r="I6966" s="0" t="n">
        <v>23</v>
      </c>
      <c r="J6966" s="0" t="n">
        <v>46</v>
      </c>
      <c r="K6966" s="0" t="n">
        <v>140</v>
      </c>
      <c r="L6966" s="0" t="n">
        <v>28</v>
      </c>
      <c r="M6966" s="0" t="n">
        <v>5</v>
      </c>
      <c r="N6966" s="11" t="n">
        <v>0.15</v>
      </c>
      <c r="O6966" s="12" t="n">
        <v>195.84</v>
      </c>
      <c r="P6966" s="12" t="n">
        <v>247.9</v>
      </c>
      <c r="Q6966" s="12" t="n">
        <f aca="false">M6966*P6966*(1-N6966)</f>
        <v>1053.575</v>
      </c>
      <c r="R6966" s="12" t="n">
        <f aca="false">M6966*O6966</f>
        <v>979.2</v>
      </c>
      <c r="S6966" s="12" t="n">
        <f aca="false">Q6966-R6966</f>
        <v>74.375</v>
      </c>
      <c r="T6966" s="11" t="n">
        <f aca="false">IFERROR(S6966/Q6966,0)</f>
        <v>0.0705929810407422</v>
      </c>
      <c r="U6966" s="13" t="n">
        <f aca="false">F6966-E6966</f>
        <v>14</v>
      </c>
      <c r="V6966" s="13" t="n">
        <f aca="false">G6966-F6966</f>
        <v>6</v>
      </c>
      <c r="W6966" s="13" t="n">
        <f aca="false">G6966-E6966</f>
        <v>20</v>
      </c>
      <c r="X6966" s="10" t="n">
        <f aca="false">YEAR(E6966)</f>
        <v>2020</v>
      </c>
      <c r="Y6966" s="0" t="str">
        <f aca="false">TEXT(E6966,"yyyy-mm")</f>
        <v>2020-09</v>
      </c>
      <c r="Z6966" s="0" t="str">
        <f aca="false">"Q"&amp;ROUNDUP(MONTH(E6966)/3,0)&amp;"-"&amp;YEAR(E6966)</f>
        <v>Q3-2020</v>
      </c>
    </row>
    <row r="6967" customFormat="false" ht="14.25" hidden="false" customHeight="false" outlineLevel="0" collapsed="false">
      <c r="A6967" s="0" t="s">
        <v>7009</v>
      </c>
      <c r="B6967" s="0" t="s">
        <v>34</v>
      </c>
      <c r="C6967" s="0" t="s">
        <v>46</v>
      </c>
      <c r="D6967" s="9" t="n">
        <v>43900</v>
      </c>
      <c r="E6967" s="9" t="n">
        <v>44077</v>
      </c>
      <c r="F6967" s="9" t="n">
        <v>44095</v>
      </c>
      <c r="G6967" s="9" t="n">
        <v>44102</v>
      </c>
      <c r="H6967" s="10" t="s">
        <v>36</v>
      </c>
      <c r="I6967" s="0" t="n">
        <v>4</v>
      </c>
      <c r="J6967" s="0" t="n">
        <v>9</v>
      </c>
      <c r="K6967" s="0" t="n">
        <v>302</v>
      </c>
      <c r="L6967" s="0" t="n">
        <v>7</v>
      </c>
      <c r="M6967" s="0" t="n">
        <v>7</v>
      </c>
      <c r="N6967" s="11" t="n">
        <v>0.075</v>
      </c>
      <c r="O6967" s="12" t="n">
        <v>1299.53</v>
      </c>
      <c r="P6967" s="12" t="n">
        <v>2499.1</v>
      </c>
      <c r="Q6967" s="12" t="n">
        <f aca="false">M6967*P6967*(1-N6967)</f>
        <v>16181.6725</v>
      </c>
      <c r="R6967" s="12" t="n">
        <f aca="false">M6967*O6967</f>
        <v>9096.71</v>
      </c>
      <c r="S6967" s="12" t="n">
        <f aca="false">Q6967-R6967</f>
        <v>7084.9625</v>
      </c>
      <c r="T6967" s="11" t="n">
        <f aca="false">IFERROR(S6967/Q6967,0)</f>
        <v>0.437838703014166</v>
      </c>
      <c r="U6967" s="13" t="n">
        <f aca="false">F6967-E6967</f>
        <v>18</v>
      </c>
      <c r="V6967" s="13" t="n">
        <f aca="false">G6967-F6967</f>
        <v>7</v>
      </c>
      <c r="W6967" s="13" t="n">
        <f aca="false">G6967-E6967</f>
        <v>25</v>
      </c>
      <c r="X6967" s="10" t="n">
        <f aca="false">YEAR(E6967)</f>
        <v>2020</v>
      </c>
      <c r="Y6967" s="0" t="str">
        <f aca="false">TEXT(E6967,"yyyy-mm")</f>
        <v>2020-09</v>
      </c>
      <c r="Z6967" s="0" t="str">
        <f aca="false">"Q"&amp;ROUNDUP(MONTH(E6967)/3,0)&amp;"-"&amp;YEAR(E6967)</f>
        <v>Q3-2020</v>
      </c>
    </row>
    <row r="6968" customFormat="false" ht="14.25" hidden="false" customHeight="false" outlineLevel="0" collapsed="false">
      <c r="A6968" s="0" t="s">
        <v>7010</v>
      </c>
      <c r="B6968" s="0" t="s">
        <v>38</v>
      </c>
      <c r="C6968" s="0" t="s">
        <v>48</v>
      </c>
      <c r="D6968" s="9" t="n">
        <v>44000</v>
      </c>
      <c r="E6968" s="9" t="n">
        <v>44077</v>
      </c>
      <c r="F6968" s="9" t="n">
        <v>44088</v>
      </c>
      <c r="G6968" s="9" t="n">
        <v>44093</v>
      </c>
      <c r="H6968" s="10" t="s">
        <v>36</v>
      </c>
      <c r="I6968" s="0" t="n">
        <v>17</v>
      </c>
      <c r="J6968" s="0" t="n">
        <v>11</v>
      </c>
      <c r="K6968" s="0" t="n">
        <v>11</v>
      </c>
      <c r="L6968" s="0" t="n">
        <v>44</v>
      </c>
      <c r="M6968" s="0" t="n">
        <v>2</v>
      </c>
      <c r="N6968" s="11" t="n">
        <v>0.1</v>
      </c>
      <c r="O6968" s="12" t="n">
        <v>1192.73</v>
      </c>
      <c r="P6968" s="12" t="n">
        <v>2592.9</v>
      </c>
      <c r="Q6968" s="12" t="n">
        <f aca="false">M6968*P6968*(1-N6968)</f>
        <v>4667.22</v>
      </c>
      <c r="R6968" s="12" t="n">
        <f aca="false">M6968*O6968</f>
        <v>2385.46</v>
      </c>
      <c r="S6968" s="12" t="n">
        <f aca="false">Q6968-R6968</f>
        <v>2281.76</v>
      </c>
      <c r="T6968" s="11" t="n">
        <f aca="false">IFERROR(S6968/Q6968,0)</f>
        <v>0.488890602971362</v>
      </c>
      <c r="U6968" s="13" t="n">
        <f aca="false">F6968-E6968</f>
        <v>11</v>
      </c>
      <c r="V6968" s="13" t="n">
        <f aca="false">G6968-F6968</f>
        <v>5</v>
      </c>
      <c r="W6968" s="13" t="n">
        <f aca="false">G6968-E6968</f>
        <v>16</v>
      </c>
      <c r="X6968" s="10" t="n">
        <f aca="false">YEAR(E6968)</f>
        <v>2020</v>
      </c>
      <c r="Y6968" s="0" t="str">
        <f aca="false">TEXT(E6968,"yyyy-mm")</f>
        <v>2020-09</v>
      </c>
      <c r="Z6968" s="0" t="str">
        <f aca="false">"Q"&amp;ROUNDUP(MONTH(E6968)/3,0)&amp;"-"&amp;YEAR(E6968)</f>
        <v>Q3-2020</v>
      </c>
    </row>
    <row r="6969" customFormat="false" ht="14.25" hidden="false" customHeight="false" outlineLevel="0" collapsed="false">
      <c r="A6969" s="0" t="s">
        <v>7011</v>
      </c>
      <c r="B6969" s="0" t="s">
        <v>34</v>
      </c>
      <c r="C6969" s="0" t="s">
        <v>79</v>
      </c>
      <c r="D6969" s="9" t="n">
        <v>44000</v>
      </c>
      <c r="E6969" s="9" t="n">
        <v>44077</v>
      </c>
      <c r="F6969" s="9" t="n">
        <v>44079</v>
      </c>
      <c r="G6969" s="9" t="n">
        <v>44086</v>
      </c>
      <c r="H6969" s="10" t="s">
        <v>36</v>
      </c>
      <c r="I6969" s="0" t="n">
        <v>2</v>
      </c>
      <c r="J6969" s="0" t="n">
        <v>32</v>
      </c>
      <c r="K6969" s="0" t="n">
        <v>87</v>
      </c>
      <c r="L6969" s="0" t="n">
        <v>45</v>
      </c>
      <c r="M6969" s="0" t="n">
        <v>4</v>
      </c>
      <c r="N6969" s="11" t="n">
        <v>0.4</v>
      </c>
      <c r="O6969" s="12" t="n">
        <v>1865.28</v>
      </c>
      <c r="P6969" s="12" t="n">
        <v>2331.6</v>
      </c>
      <c r="Q6969" s="12" t="n">
        <f aca="false">M6969*P6969*(1-N6969)</f>
        <v>5595.84</v>
      </c>
      <c r="R6969" s="12" t="n">
        <f aca="false">M6969*O6969</f>
        <v>7461.12</v>
      </c>
      <c r="S6969" s="12" t="n">
        <f aca="false">Q6969-R6969</f>
        <v>-1865.28</v>
      </c>
      <c r="T6969" s="11" t="n">
        <f aca="false">IFERROR(S6969/Q6969,0)</f>
        <v>-0.333333333333334</v>
      </c>
      <c r="U6969" s="13" t="n">
        <f aca="false">F6969-E6969</f>
        <v>2</v>
      </c>
      <c r="V6969" s="13" t="n">
        <f aca="false">G6969-F6969</f>
        <v>7</v>
      </c>
      <c r="W6969" s="13" t="n">
        <f aca="false">G6969-E6969</f>
        <v>9</v>
      </c>
      <c r="X6969" s="10" t="n">
        <f aca="false">YEAR(E6969)</f>
        <v>2020</v>
      </c>
      <c r="Y6969" s="0" t="str">
        <f aca="false">TEXT(E6969,"yyyy-mm")</f>
        <v>2020-09</v>
      </c>
      <c r="Z6969" s="0" t="str">
        <f aca="false">"Q"&amp;ROUNDUP(MONTH(E6969)/3,0)&amp;"-"&amp;YEAR(E6969)</f>
        <v>Q3-2020</v>
      </c>
    </row>
    <row r="6970" customFormat="false" ht="14.25" hidden="false" customHeight="false" outlineLevel="0" collapsed="false">
      <c r="A6970" s="0" t="s">
        <v>7012</v>
      </c>
      <c r="B6970" s="0" t="s">
        <v>38</v>
      </c>
      <c r="C6970" s="0" t="s">
        <v>46</v>
      </c>
      <c r="D6970" s="9" t="n">
        <v>43900</v>
      </c>
      <c r="E6970" s="9" t="n">
        <v>44077</v>
      </c>
      <c r="F6970" s="9" t="n">
        <v>44101</v>
      </c>
      <c r="G6970" s="9" t="n">
        <v>44105</v>
      </c>
      <c r="H6970" s="10" t="s">
        <v>36</v>
      </c>
      <c r="I6970" s="0" t="n">
        <v>14</v>
      </c>
      <c r="J6970" s="0" t="n">
        <v>48</v>
      </c>
      <c r="K6970" s="0" t="n">
        <v>302</v>
      </c>
      <c r="L6970" s="0" t="n">
        <v>38</v>
      </c>
      <c r="M6970" s="0" t="n">
        <v>7</v>
      </c>
      <c r="N6970" s="11" t="n">
        <v>0.075</v>
      </c>
      <c r="O6970" s="12" t="n">
        <v>161.6</v>
      </c>
      <c r="P6970" s="12" t="n">
        <v>241.2</v>
      </c>
      <c r="Q6970" s="12" t="n">
        <f aca="false">M6970*P6970*(1-N6970)</f>
        <v>1561.77</v>
      </c>
      <c r="R6970" s="12" t="n">
        <f aca="false">M6970*O6970</f>
        <v>1131.2</v>
      </c>
      <c r="S6970" s="12" t="n">
        <f aca="false">Q6970-R6970</f>
        <v>430.57</v>
      </c>
      <c r="T6970" s="11" t="n">
        <f aca="false">IFERROR(S6970/Q6970,0)</f>
        <v>0.275693604051813</v>
      </c>
      <c r="U6970" s="13" t="n">
        <f aca="false">F6970-E6970</f>
        <v>24</v>
      </c>
      <c r="V6970" s="13" t="n">
        <f aca="false">G6970-F6970</f>
        <v>4</v>
      </c>
      <c r="W6970" s="13" t="n">
        <f aca="false">G6970-E6970</f>
        <v>28</v>
      </c>
      <c r="X6970" s="10" t="n">
        <f aca="false">YEAR(E6970)</f>
        <v>2020</v>
      </c>
      <c r="Y6970" s="0" t="str">
        <f aca="false">TEXT(E6970,"yyyy-mm")</f>
        <v>2020-09</v>
      </c>
      <c r="Z6970" s="0" t="str">
        <f aca="false">"Q"&amp;ROUNDUP(MONTH(E6970)/3,0)&amp;"-"&amp;YEAR(E6970)</f>
        <v>Q3-2020</v>
      </c>
    </row>
    <row r="6971" customFormat="false" ht="14.25" hidden="false" customHeight="false" outlineLevel="0" collapsed="false">
      <c r="A6971" s="0" t="s">
        <v>7013</v>
      </c>
      <c r="B6971" s="0" t="s">
        <v>38</v>
      </c>
      <c r="C6971" s="0" t="s">
        <v>39</v>
      </c>
      <c r="D6971" s="9" t="n">
        <v>44000</v>
      </c>
      <c r="E6971" s="9" t="n">
        <v>44077</v>
      </c>
      <c r="F6971" s="9" t="n">
        <v>44100</v>
      </c>
      <c r="G6971" s="9" t="n">
        <v>44110</v>
      </c>
      <c r="H6971" s="10" t="s">
        <v>36</v>
      </c>
      <c r="I6971" s="0" t="n">
        <v>14</v>
      </c>
      <c r="J6971" s="0" t="n">
        <v>34</v>
      </c>
      <c r="K6971" s="0" t="n">
        <v>143</v>
      </c>
      <c r="L6971" s="0" t="n">
        <v>28</v>
      </c>
      <c r="M6971" s="0" t="n">
        <v>5</v>
      </c>
      <c r="N6971" s="11" t="n">
        <v>0.05</v>
      </c>
      <c r="O6971" s="12" t="n">
        <v>846.61</v>
      </c>
      <c r="P6971" s="12" t="n">
        <v>1045.2</v>
      </c>
      <c r="Q6971" s="12" t="n">
        <f aca="false">M6971*P6971*(1-N6971)</f>
        <v>4964.7</v>
      </c>
      <c r="R6971" s="12" t="n">
        <f aca="false">M6971*O6971</f>
        <v>4233.05</v>
      </c>
      <c r="S6971" s="12" t="n">
        <f aca="false">Q6971-R6971</f>
        <v>731.65</v>
      </c>
      <c r="T6971" s="11" t="n">
        <f aca="false">IFERROR(S6971/Q6971,0)</f>
        <v>0.147370435273028</v>
      </c>
      <c r="U6971" s="13" t="n">
        <f aca="false">F6971-E6971</f>
        <v>23</v>
      </c>
      <c r="V6971" s="13" t="n">
        <f aca="false">G6971-F6971</f>
        <v>10</v>
      </c>
      <c r="W6971" s="13" t="n">
        <f aca="false">G6971-E6971</f>
        <v>33</v>
      </c>
      <c r="X6971" s="10" t="n">
        <f aca="false">YEAR(E6971)</f>
        <v>2020</v>
      </c>
      <c r="Y6971" s="0" t="str">
        <f aca="false">TEXT(E6971,"yyyy-mm")</f>
        <v>2020-09</v>
      </c>
      <c r="Z6971" s="0" t="str">
        <f aca="false">"Q"&amp;ROUNDUP(MONTH(E6971)/3,0)&amp;"-"&amp;YEAR(E6971)</f>
        <v>Q3-2020</v>
      </c>
    </row>
    <row r="6972" customFormat="false" ht="14.25" hidden="false" customHeight="false" outlineLevel="0" collapsed="false">
      <c r="A6972" s="0" t="s">
        <v>7014</v>
      </c>
      <c r="B6972" s="0" t="s">
        <v>41</v>
      </c>
      <c r="C6972" s="0" t="s">
        <v>58</v>
      </c>
      <c r="D6972" s="9" t="n">
        <v>44000</v>
      </c>
      <c r="E6972" s="9" t="n">
        <v>44077</v>
      </c>
      <c r="F6972" s="9" t="n">
        <v>44093</v>
      </c>
      <c r="G6972" s="9" t="n">
        <v>44098</v>
      </c>
      <c r="H6972" s="10" t="s">
        <v>36</v>
      </c>
      <c r="I6972" s="0" t="n">
        <v>20</v>
      </c>
      <c r="J6972" s="0" t="n">
        <v>9</v>
      </c>
      <c r="K6972" s="0" t="n">
        <v>332</v>
      </c>
      <c r="L6972" s="0" t="n">
        <v>29</v>
      </c>
      <c r="M6972" s="0" t="n">
        <v>8</v>
      </c>
      <c r="N6972" s="11" t="n">
        <v>0.05</v>
      </c>
      <c r="O6972" s="12" t="n">
        <v>763.13</v>
      </c>
      <c r="P6972" s="12" t="n">
        <v>897.8</v>
      </c>
      <c r="Q6972" s="12" t="n">
        <f aca="false">M6972*P6972*(1-N6972)</f>
        <v>6823.28</v>
      </c>
      <c r="R6972" s="12" t="n">
        <f aca="false">M6972*O6972</f>
        <v>6105.04</v>
      </c>
      <c r="S6972" s="12" t="n">
        <f aca="false">Q6972-R6972</f>
        <v>718.24</v>
      </c>
      <c r="T6972" s="11" t="n">
        <f aca="false">IFERROR(S6972/Q6972,0)</f>
        <v>0.105263157894737</v>
      </c>
      <c r="U6972" s="13" t="n">
        <f aca="false">F6972-E6972</f>
        <v>16</v>
      </c>
      <c r="V6972" s="13" t="n">
        <f aca="false">G6972-F6972</f>
        <v>5</v>
      </c>
      <c r="W6972" s="13" t="n">
        <f aca="false">G6972-E6972</f>
        <v>21</v>
      </c>
      <c r="X6972" s="10" t="n">
        <f aca="false">YEAR(E6972)</f>
        <v>2020</v>
      </c>
      <c r="Y6972" s="0" t="str">
        <f aca="false">TEXT(E6972,"yyyy-mm")</f>
        <v>2020-09</v>
      </c>
      <c r="Z6972" s="0" t="str">
        <f aca="false">"Q"&amp;ROUNDUP(MONTH(E6972)/3,0)&amp;"-"&amp;YEAR(E6972)</f>
        <v>Q3-2020</v>
      </c>
    </row>
    <row r="6973" customFormat="false" ht="14.25" hidden="false" customHeight="false" outlineLevel="0" collapsed="false">
      <c r="A6973" s="0" t="s">
        <v>7015</v>
      </c>
      <c r="B6973" s="0" t="s">
        <v>38</v>
      </c>
      <c r="C6973" s="0" t="s">
        <v>79</v>
      </c>
      <c r="D6973" s="9" t="n">
        <v>44000</v>
      </c>
      <c r="E6973" s="9" t="n">
        <v>44078</v>
      </c>
      <c r="F6973" s="9" t="n">
        <v>44082</v>
      </c>
      <c r="G6973" s="9" t="n">
        <v>44086</v>
      </c>
      <c r="H6973" s="10" t="s">
        <v>36</v>
      </c>
      <c r="I6973" s="0" t="n">
        <v>17</v>
      </c>
      <c r="J6973" s="0" t="n">
        <v>28</v>
      </c>
      <c r="K6973" s="0" t="n">
        <v>59</v>
      </c>
      <c r="L6973" s="0" t="n">
        <v>7</v>
      </c>
      <c r="M6973" s="0" t="n">
        <v>8</v>
      </c>
      <c r="N6973" s="11" t="n">
        <v>0.4</v>
      </c>
      <c r="O6973" s="12" t="n">
        <v>1156.62</v>
      </c>
      <c r="P6973" s="12" t="n">
        <v>1896.1</v>
      </c>
      <c r="Q6973" s="12" t="n">
        <f aca="false">M6973*P6973*(1-N6973)</f>
        <v>9101.28</v>
      </c>
      <c r="R6973" s="12" t="n">
        <f aca="false">M6973*O6973</f>
        <v>9252.96</v>
      </c>
      <c r="S6973" s="12" t="n">
        <f aca="false">Q6973-R6973</f>
        <v>-151.68</v>
      </c>
      <c r="T6973" s="11" t="n">
        <f aca="false">IFERROR(S6973/Q6973,0)</f>
        <v>-0.0166657876694268</v>
      </c>
      <c r="U6973" s="13" t="n">
        <f aca="false">F6973-E6973</f>
        <v>4</v>
      </c>
      <c r="V6973" s="13" t="n">
        <f aca="false">G6973-F6973</f>
        <v>4</v>
      </c>
      <c r="W6973" s="13" t="n">
        <f aca="false">G6973-E6973</f>
        <v>8</v>
      </c>
      <c r="X6973" s="10" t="n">
        <f aca="false">YEAR(E6973)</f>
        <v>2020</v>
      </c>
      <c r="Y6973" s="0" t="str">
        <f aca="false">TEXT(E6973,"yyyy-mm")</f>
        <v>2020-09</v>
      </c>
      <c r="Z6973" s="0" t="str">
        <f aca="false">"Q"&amp;ROUNDUP(MONTH(E6973)/3,0)&amp;"-"&amp;YEAR(E6973)</f>
        <v>Q3-2020</v>
      </c>
    </row>
    <row r="6974" customFormat="false" ht="14.25" hidden="false" customHeight="false" outlineLevel="0" collapsed="false">
      <c r="A6974" s="0" t="s">
        <v>7016</v>
      </c>
      <c r="B6974" s="0" t="s">
        <v>38</v>
      </c>
      <c r="C6974" s="0" t="s">
        <v>35</v>
      </c>
      <c r="D6974" s="9" t="n">
        <v>44000</v>
      </c>
      <c r="E6974" s="9" t="n">
        <v>44078</v>
      </c>
      <c r="F6974" s="9" t="n">
        <v>44086</v>
      </c>
      <c r="G6974" s="9" t="n">
        <v>44095</v>
      </c>
      <c r="H6974" s="10" t="s">
        <v>36</v>
      </c>
      <c r="I6974" s="0" t="n">
        <v>19</v>
      </c>
      <c r="J6974" s="0" t="n">
        <v>1</v>
      </c>
      <c r="K6974" s="0" t="n">
        <v>245</v>
      </c>
      <c r="L6974" s="0" t="n">
        <v>27</v>
      </c>
      <c r="M6974" s="0" t="n">
        <v>6</v>
      </c>
      <c r="N6974" s="11" t="n">
        <v>0.1</v>
      </c>
      <c r="O6974" s="12" t="n">
        <v>758.78</v>
      </c>
      <c r="P6974" s="12" t="n">
        <v>1011.7</v>
      </c>
      <c r="Q6974" s="12" t="n">
        <f aca="false">M6974*P6974*(1-N6974)</f>
        <v>5463.18</v>
      </c>
      <c r="R6974" s="12" t="n">
        <f aca="false">M6974*O6974</f>
        <v>4552.68</v>
      </c>
      <c r="S6974" s="12" t="n">
        <f aca="false">Q6974-R6974</f>
        <v>910.500000000001</v>
      </c>
      <c r="T6974" s="11" t="n">
        <f aca="false">IFERROR(S6974/Q6974,0)</f>
        <v>0.166661175359406</v>
      </c>
      <c r="U6974" s="13" t="n">
        <f aca="false">F6974-E6974</f>
        <v>8</v>
      </c>
      <c r="V6974" s="13" t="n">
        <f aca="false">G6974-F6974</f>
        <v>9</v>
      </c>
      <c r="W6974" s="13" t="n">
        <f aca="false">G6974-E6974</f>
        <v>17</v>
      </c>
      <c r="X6974" s="10" t="n">
        <f aca="false">YEAR(E6974)</f>
        <v>2020</v>
      </c>
      <c r="Y6974" s="0" t="str">
        <f aca="false">TEXT(E6974,"yyyy-mm")</f>
        <v>2020-09</v>
      </c>
      <c r="Z6974" s="0" t="str">
        <f aca="false">"Q"&amp;ROUNDUP(MONTH(E6974)/3,0)&amp;"-"&amp;YEAR(E6974)</f>
        <v>Q3-2020</v>
      </c>
    </row>
    <row r="6975" customFormat="false" ht="14.25" hidden="false" customHeight="false" outlineLevel="0" collapsed="false">
      <c r="A6975" s="0" t="s">
        <v>7017</v>
      </c>
      <c r="B6975" s="0" t="s">
        <v>34</v>
      </c>
      <c r="C6975" s="0" t="s">
        <v>39</v>
      </c>
      <c r="D6975" s="9" t="n">
        <v>43900</v>
      </c>
      <c r="E6975" s="9" t="n">
        <v>44078</v>
      </c>
      <c r="F6975" s="9" t="n">
        <v>44092</v>
      </c>
      <c r="G6975" s="9" t="n">
        <v>44099</v>
      </c>
      <c r="H6975" s="10" t="s">
        <v>36</v>
      </c>
      <c r="I6975" s="0" t="n">
        <v>3</v>
      </c>
      <c r="J6975" s="0" t="n">
        <v>17</v>
      </c>
      <c r="K6975" s="0" t="n">
        <v>94</v>
      </c>
      <c r="L6975" s="0" t="n">
        <v>22</v>
      </c>
      <c r="M6975" s="0" t="n">
        <v>6</v>
      </c>
      <c r="N6975" s="11" t="n">
        <v>0.075</v>
      </c>
      <c r="O6975" s="12" t="n">
        <v>205.76</v>
      </c>
      <c r="P6975" s="12" t="n">
        <v>247.9</v>
      </c>
      <c r="Q6975" s="12" t="n">
        <f aca="false">M6975*P6975*(1-N6975)</f>
        <v>1375.845</v>
      </c>
      <c r="R6975" s="12" t="n">
        <f aca="false">M6975*O6975</f>
        <v>1234.56</v>
      </c>
      <c r="S6975" s="12" t="n">
        <f aca="false">Q6975-R6975</f>
        <v>141.285</v>
      </c>
      <c r="T6975" s="11" t="n">
        <f aca="false">IFERROR(S6975/Q6975,0)</f>
        <v>0.10268961983363</v>
      </c>
      <c r="U6975" s="13" t="n">
        <f aca="false">F6975-E6975</f>
        <v>14</v>
      </c>
      <c r="V6975" s="13" t="n">
        <f aca="false">G6975-F6975</f>
        <v>7</v>
      </c>
      <c r="W6975" s="13" t="n">
        <f aca="false">G6975-E6975</f>
        <v>21</v>
      </c>
      <c r="X6975" s="10" t="n">
        <f aca="false">YEAR(E6975)</f>
        <v>2020</v>
      </c>
      <c r="Y6975" s="0" t="str">
        <f aca="false">TEXT(E6975,"yyyy-mm")</f>
        <v>2020-09</v>
      </c>
      <c r="Z6975" s="0" t="str">
        <f aca="false">"Q"&amp;ROUNDUP(MONTH(E6975)/3,0)&amp;"-"&amp;YEAR(E6975)</f>
        <v>Q3-2020</v>
      </c>
    </row>
    <row r="6976" customFormat="false" ht="14.25" hidden="false" customHeight="false" outlineLevel="0" collapsed="false">
      <c r="A6976" s="0" t="s">
        <v>7018</v>
      </c>
      <c r="B6976" s="0" t="s">
        <v>43</v>
      </c>
      <c r="C6976" s="0" t="s">
        <v>39</v>
      </c>
      <c r="D6976" s="9" t="n">
        <v>44000</v>
      </c>
      <c r="E6976" s="9" t="n">
        <v>44078</v>
      </c>
      <c r="F6976" s="9" t="n">
        <v>44088</v>
      </c>
      <c r="G6976" s="9" t="n">
        <v>44097</v>
      </c>
      <c r="H6976" s="10" t="s">
        <v>36</v>
      </c>
      <c r="I6976" s="0" t="n">
        <v>26</v>
      </c>
      <c r="J6976" s="0" t="n">
        <v>42</v>
      </c>
      <c r="K6976" s="0" t="n">
        <v>132</v>
      </c>
      <c r="L6976" s="0" t="n">
        <v>38</v>
      </c>
      <c r="M6976" s="0" t="n">
        <v>8</v>
      </c>
      <c r="N6976" s="11" t="n">
        <v>0.075</v>
      </c>
      <c r="O6976" s="12" t="n">
        <v>740.35</v>
      </c>
      <c r="P6976" s="12" t="n">
        <v>1139</v>
      </c>
      <c r="Q6976" s="12" t="n">
        <f aca="false">M6976*P6976*(1-N6976)</f>
        <v>8428.6</v>
      </c>
      <c r="R6976" s="12" t="n">
        <f aca="false">M6976*O6976</f>
        <v>5922.8</v>
      </c>
      <c r="S6976" s="12" t="n">
        <f aca="false">Q6976-R6976</f>
        <v>2505.8</v>
      </c>
      <c r="T6976" s="11" t="n">
        <f aca="false">IFERROR(S6976/Q6976,0)</f>
        <v>0.297297297297297</v>
      </c>
      <c r="U6976" s="13" t="n">
        <f aca="false">F6976-E6976</f>
        <v>10</v>
      </c>
      <c r="V6976" s="13" t="n">
        <f aca="false">G6976-F6976</f>
        <v>9</v>
      </c>
      <c r="W6976" s="13" t="n">
        <f aca="false">G6976-E6976</f>
        <v>19</v>
      </c>
      <c r="X6976" s="10" t="n">
        <f aca="false">YEAR(E6976)</f>
        <v>2020</v>
      </c>
      <c r="Y6976" s="0" t="str">
        <f aca="false">TEXT(E6976,"yyyy-mm")</f>
        <v>2020-09</v>
      </c>
      <c r="Z6976" s="0" t="str">
        <f aca="false">"Q"&amp;ROUNDUP(MONTH(E6976)/3,0)&amp;"-"&amp;YEAR(E6976)</f>
        <v>Q3-2020</v>
      </c>
    </row>
    <row r="6977" customFormat="false" ht="14.25" hidden="false" customHeight="false" outlineLevel="0" collapsed="false">
      <c r="A6977" s="0" t="s">
        <v>7019</v>
      </c>
      <c r="B6977" s="0" t="s">
        <v>34</v>
      </c>
      <c r="C6977" s="0" t="s">
        <v>46</v>
      </c>
      <c r="D6977" s="9" t="n">
        <v>44000</v>
      </c>
      <c r="E6977" s="9" t="n">
        <v>44078</v>
      </c>
      <c r="F6977" s="9" t="n">
        <v>44092</v>
      </c>
      <c r="G6977" s="9" t="n">
        <v>44099</v>
      </c>
      <c r="H6977" s="10" t="s">
        <v>36</v>
      </c>
      <c r="I6977" s="0" t="n">
        <v>7</v>
      </c>
      <c r="J6977" s="0" t="n">
        <v>50</v>
      </c>
      <c r="K6977" s="0" t="n">
        <v>322</v>
      </c>
      <c r="L6977" s="0" t="n">
        <v>16</v>
      </c>
      <c r="M6977" s="0" t="n">
        <v>5</v>
      </c>
      <c r="N6977" s="11" t="n">
        <v>0.05</v>
      </c>
      <c r="O6977" s="12" t="n">
        <v>933.98</v>
      </c>
      <c r="P6977" s="12" t="n">
        <v>1098.8</v>
      </c>
      <c r="Q6977" s="12" t="n">
        <f aca="false">M6977*P6977*(1-N6977)</f>
        <v>5219.3</v>
      </c>
      <c r="R6977" s="12" t="n">
        <f aca="false">M6977*O6977</f>
        <v>4669.9</v>
      </c>
      <c r="S6977" s="12" t="n">
        <f aca="false">Q6977-R6977</f>
        <v>549.400000000001</v>
      </c>
      <c r="T6977" s="11" t="n">
        <f aca="false">IFERROR(S6977/Q6977,0)</f>
        <v>0.105263157894737</v>
      </c>
      <c r="U6977" s="13" t="n">
        <f aca="false">F6977-E6977</f>
        <v>14</v>
      </c>
      <c r="V6977" s="13" t="n">
        <f aca="false">G6977-F6977</f>
        <v>7</v>
      </c>
      <c r="W6977" s="13" t="n">
        <f aca="false">G6977-E6977</f>
        <v>21</v>
      </c>
      <c r="X6977" s="10" t="n">
        <f aca="false">YEAR(E6977)</f>
        <v>2020</v>
      </c>
      <c r="Y6977" s="0" t="str">
        <f aca="false">TEXT(E6977,"yyyy-mm")</f>
        <v>2020-09</v>
      </c>
      <c r="Z6977" s="0" t="str">
        <f aca="false">"Q"&amp;ROUNDUP(MONTH(E6977)/3,0)&amp;"-"&amp;YEAR(E6977)</f>
        <v>Q3-2020</v>
      </c>
    </row>
    <row r="6978" customFormat="false" ht="14.25" hidden="false" customHeight="false" outlineLevel="0" collapsed="false">
      <c r="A6978" s="0" t="s">
        <v>7020</v>
      </c>
      <c r="B6978" s="0" t="s">
        <v>34</v>
      </c>
      <c r="C6978" s="0" t="s">
        <v>39</v>
      </c>
      <c r="D6978" s="9" t="n">
        <v>44000</v>
      </c>
      <c r="E6978" s="9" t="n">
        <v>44078</v>
      </c>
      <c r="F6978" s="9" t="n">
        <v>44093</v>
      </c>
      <c r="G6978" s="9" t="n">
        <v>44102</v>
      </c>
      <c r="H6978" s="10" t="s">
        <v>36</v>
      </c>
      <c r="I6978" s="0" t="n">
        <v>11</v>
      </c>
      <c r="J6978" s="0" t="n">
        <v>37</v>
      </c>
      <c r="K6978" s="0" t="n">
        <v>197</v>
      </c>
      <c r="L6978" s="0" t="n">
        <v>1</v>
      </c>
      <c r="M6978" s="0" t="n">
        <v>8</v>
      </c>
      <c r="N6978" s="11" t="n">
        <v>0.075</v>
      </c>
      <c r="O6978" s="12" t="n">
        <v>167.23</v>
      </c>
      <c r="P6978" s="12" t="n">
        <v>214.4</v>
      </c>
      <c r="Q6978" s="12" t="n">
        <f aca="false">M6978*P6978*(1-N6978)</f>
        <v>1586.56</v>
      </c>
      <c r="R6978" s="12" t="n">
        <f aca="false">M6978*O6978</f>
        <v>1337.84</v>
      </c>
      <c r="S6978" s="12" t="n">
        <f aca="false">Q6978-R6978</f>
        <v>248.72</v>
      </c>
      <c r="T6978" s="11" t="n">
        <f aca="false">IFERROR(S6978/Q6978,0)</f>
        <v>0.156766841468334</v>
      </c>
      <c r="U6978" s="13" t="n">
        <f aca="false">F6978-E6978</f>
        <v>15</v>
      </c>
      <c r="V6978" s="13" t="n">
        <f aca="false">G6978-F6978</f>
        <v>9</v>
      </c>
      <c r="W6978" s="13" t="n">
        <f aca="false">G6978-E6978</f>
        <v>24</v>
      </c>
      <c r="X6978" s="10" t="n">
        <f aca="false">YEAR(E6978)</f>
        <v>2020</v>
      </c>
      <c r="Y6978" s="0" t="str">
        <f aca="false">TEXT(E6978,"yyyy-mm")</f>
        <v>2020-09</v>
      </c>
      <c r="Z6978" s="0" t="str">
        <f aca="false">"Q"&amp;ROUNDUP(MONTH(E6978)/3,0)&amp;"-"&amp;YEAR(E6978)</f>
        <v>Q3-2020</v>
      </c>
    </row>
    <row r="6979" customFormat="false" ht="14.25" hidden="false" customHeight="false" outlineLevel="0" collapsed="false">
      <c r="A6979" s="0" t="s">
        <v>7021</v>
      </c>
      <c r="B6979" s="0" t="s">
        <v>34</v>
      </c>
      <c r="C6979" s="0" t="s">
        <v>46</v>
      </c>
      <c r="D6979" s="9" t="n">
        <v>44000</v>
      </c>
      <c r="E6979" s="9" t="n">
        <v>44078</v>
      </c>
      <c r="F6979" s="9" t="n">
        <v>44105</v>
      </c>
      <c r="G6979" s="9" t="n">
        <v>44110</v>
      </c>
      <c r="H6979" s="10" t="s">
        <v>36</v>
      </c>
      <c r="I6979" s="0" t="n">
        <v>8</v>
      </c>
      <c r="J6979" s="0" t="n">
        <v>9</v>
      </c>
      <c r="K6979" s="0" t="n">
        <v>318</v>
      </c>
      <c r="L6979" s="0" t="n">
        <v>16</v>
      </c>
      <c r="M6979" s="0" t="n">
        <v>8</v>
      </c>
      <c r="N6979" s="11" t="n">
        <v>0.075</v>
      </c>
      <c r="O6979" s="12" t="n">
        <v>202.61</v>
      </c>
      <c r="P6979" s="12" t="n">
        <v>241.2</v>
      </c>
      <c r="Q6979" s="12" t="n">
        <f aca="false">M6979*P6979*(1-N6979)</f>
        <v>1784.88</v>
      </c>
      <c r="R6979" s="12" t="n">
        <f aca="false">M6979*O6979</f>
        <v>1620.88</v>
      </c>
      <c r="S6979" s="12" t="n">
        <f aca="false">Q6979-R6979</f>
        <v>164</v>
      </c>
      <c r="T6979" s="11" t="n">
        <f aca="false">IFERROR(S6979/Q6979,0)</f>
        <v>0.0918829277038232</v>
      </c>
      <c r="U6979" s="13" t="n">
        <f aca="false">F6979-E6979</f>
        <v>27</v>
      </c>
      <c r="V6979" s="13" t="n">
        <f aca="false">G6979-F6979</f>
        <v>5</v>
      </c>
      <c r="W6979" s="13" t="n">
        <f aca="false">G6979-E6979</f>
        <v>32</v>
      </c>
      <c r="X6979" s="10" t="n">
        <f aca="false">YEAR(E6979)</f>
        <v>2020</v>
      </c>
      <c r="Y6979" s="0" t="str">
        <f aca="false">TEXT(E6979,"yyyy-mm")</f>
        <v>2020-09</v>
      </c>
      <c r="Z6979" s="0" t="str">
        <f aca="false">"Q"&amp;ROUNDUP(MONTH(E6979)/3,0)&amp;"-"&amp;YEAR(E6979)</f>
        <v>Q3-2020</v>
      </c>
    </row>
    <row r="6980" customFormat="false" ht="14.25" hidden="false" customHeight="false" outlineLevel="0" collapsed="false">
      <c r="A6980" s="0" t="s">
        <v>7022</v>
      </c>
      <c r="B6980" s="0" t="s">
        <v>38</v>
      </c>
      <c r="C6980" s="0" t="s">
        <v>48</v>
      </c>
      <c r="D6980" s="9" t="n">
        <v>44000</v>
      </c>
      <c r="E6980" s="9" t="n">
        <v>44078</v>
      </c>
      <c r="F6980" s="9" t="n">
        <v>44080</v>
      </c>
      <c r="G6980" s="9" t="n">
        <v>44085</v>
      </c>
      <c r="H6980" s="10" t="s">
        <v>36</v>
      </c>
      <c r="I6980" s="0" t="n">
        <v>17</v>
      </c>
      <c r="J6980" s="0" t="n">
        <v>33</v>
      </c>
      <c r="K6980" s="0" t="n">
        <v>51</v>
      </c>
      <c r="L6980" s="0" t="n">
        <v>31</v>
      </c>
      <c r="M6980" s="0" t="n">
        <v>2</v>
      </c>
      <c r="N6980" s="11" t="n">
        <v>0.05</v>
      </c>
      <c r="O6980" s="12" t="n">
        <v>2363.43</v>
      </c>
      <c r="P6980" s="12" t="n">
        <v>2847.5</v>
      </c>
      <c r="Q6980" s="12" t="n">
        <f aca="false">M6980*P6980*(1-N6980)</f>
        <v>5410.25</v>
      </c>
      <c r="R6980" s="12" t="n">
        <f aca="false">M6980*O6980</f>
        <v>4726.86</v>
      </c>
      <c r="S6980" s="12" t="n">
        <f aca="false">Q6980-R6980</f>
        <v>683.39</v>
      </c>
      <c r="T6980" s="11" t="n">
        <f aca="false">IFERROR(S6980/Q6980,0)</f>
        <v>0.126313941130262</v>
      </c>
      <c r="U6980" s="13" t="n">
        <f aca="false">F6980-E6980</f>
        <v>2</v>
      </c>
      <c r="V6980" s="13" t="n">
        <f aca="false">G6980-F6980</f>
        <v>5</v>
      </c>
      <c r="W6980" s="13" t="n">
        <f aca="false">G6980-E6980</f>
        <v>7</v>
      </c>
      <c r="X6980" s="10" t="n">
        <f aca="false">YEAR(E6980)</f>
        <v>2020</v>
      </c>
      <c r="Y6980" s="0" t="str">
        <f aca="false">TEXT(E6980,"yyyy-mm")</f>
        <v>2020-09</v>
      </c>
      <c r="Z6980" s="0" t="str">
        <f aca="false">"Q"&amp;ROUNDUP(MONTH(E6980)/3,0)&amp;"-"&amp;YEAR(E6980)</f>
        <v>Q3-2020</v>
      </c>
    </row>
    <row r="6981" customFormat="false" ht="14.25" hidden="false" customHeight="false" outlineLevel="0" collapsed="false">
      <c r="A6981" s="0" t="s">
        <v>7023</v>
      </c>
      <c r="B6981" s="0" t="s">
        <v>41</v>
      </c>
      <c r="C6981" s="0" t="s">
        <v>58</v>
      </c>
      <c r="D6981" s="9" t="n">
        <v>43900</v>
      </c>
      <c r="E6981" s="9" t="n">
        <v>44078</v>
      </c>
      <c r="F6981" s="9" t="n">
        <v>44080</v>
      </c>
      <c r="G6981" s="9" t="n">
        <v>44090</v>
      </c>
      <c r="H6981" s="10" t="s">
        <v>36</v>
      </c>
      <c r="I6981" s="0" t="n">
        <v>21</v>
      </c>
      <c r="J6981" s="0" t="n">
        <v>39</v>
      </c>
      <c r="K6981" s="0" t="n">
        <v>353</v>
      </c>
      <c r="L6981" s="0" t="n">
        <v>27</v>
      </c>
      <c r="M6981" s="0" t="n">
        <v>7</v>
      </c>
      <c r="N6981" s="11" t="n">
        <v>0.15</v>
      </c>
      <c r="O6981" s="12" t="n">
        <v>482.94</v>
      </c>
      <c r="P6981" s="12" t="n">
        <v>710.2</v>
      </c>
      <c r="Q6981" s="12" t="n">
        <f aca="false">M6981*P6981*(1-N6981)</f>
        <v>4225.69</v>
      </c>
      <c r="R6981" s="12" t="n">
        <f aca="false">M6981*O6981</f>
        <v>3380.58</v>
      </c>
      <c r="S6981" s="12" t="n">
        <f aca="false">Q6981-R6981</f>
        <v>845.110000000001</v>
      </c>
      <c r="T6981" s="11" t="n">
        <f aca="false">IFERROR(S6981/Q6981,0)</f>
        <v>0.199993373863204</v>
      </c>
      <c r="U6981" s="13" t="n">
        <f aca="false">F6981-E6981</f>
        <v>2</v>
      </c>
      <c r="V6981" s="13" t="n">
        <f aca="false">G6981-F6981</f>
        <v>10</v>
      </c>
      <c r="W6981" s="13" t="n">
        <f aca="false">G6981-E6981</f>
        <v>12</v>
      </c>
      <c r="X6981" s="10" t="n">
        <f aca="false">YEAR(E6981)</f>
        <v>2020</v>
      </c>
      <c r="Y6981" s="0" t="str">
        <f aca="false">TEXT(E6981,"yyyy-mm")</f>
        <v>2020-09</v>
      </c>
      <c r="Z6981" s="0" t="str">
        <f aca="false">"Q"&amp;ROUNDUP(MONTH(E6981)/3,0)&amp;"-"&amp;YEAR(E6981)</f>
        <v>Q3-2020</v>
      </c>
    </row>
    <row r="6982" customFormat="false" ht="14.25" hidden="false" customHeight="false" outlineLevel="0" collapsed="false">
      <c r="A6982" s="0" t="s">
        <v>7024</v>
      </c>
      <c r="B6982" s="0" t="s">
        <v>34</v>
      </c>
      <c r="C6982" s="0" t="s">
        <v>39</v>
      </c>
      <c r="D6982" s="9" t="n">
        <v>44000</v>
      </c>
      <c r="E6982" s="9" t="n">
        <v>44078</v>
      </c>
      <c r="F6982" s="9" t="n">
        <v>44100</v>
      </c>
      <c r="G6982" s="9" t="n">
        <v>44108</v>
      </c>
      <c r="H6982" s="10" t="s">
        <v>36</v>
      </c>
      <c r="I6982" s="0" t="n">
        <v>5</v>
      </c>
      <c r="J6982" s="0" t="n">
        <v>45</v>
      </c>
      <c r="K6982" s="0" t="n">
        <v>92</v>
      </c>
      <c r="L6982" s="0" t="n">
        <v>13</v>
      </c>
      <c r="M6982" s="0" t="n">
        <v>1</v>
      </c>
      <c r="N6982" s="11" t="n">
        <v>0.15</v>
      </c>
      <c r="O6982" s="12" t="n">
        <v>646.95</v>
      </c>
      <c r="P6982" s="12" t="n">
        <v>911.2</v>
      </c>
      <c r="Q6982" s="12" t="n">
        <f aca="false">M6982*P6982*(1-N6982)</f>
        <v>774.52</v>
      </c>
      <c r="R6982" s="12" t="n">
        <f aca="false">M6982*O6982</f>
        <v>646.95</v>
      </c>
      <c r="S6982" s="12" t="n">
        <f aca="false">Q6982-R6982</f>
        <v>127.57</v>
      </c>
      <c r="T6982" s="11" t="n">
        <f aca="false">IFERROR(S6982/Q6982,0)</f>
        <v>0.164708464597428</v>
      </c>
      <c r="U6982" s="13" t="n">
        <f aca="false">F6982-E6982</f>
        <v>22</v>
      </c>
      <c r="V6982" s="13" t="n">
        <f aca="false">G6982-F6982</f>
        <v>8</v>
      </c>
      <c r="W6982" s="13" t="n">
        <f aca="false">G6982-E6982</f>
        <v>30</v>
      </c>
      <c r="X6982" s="10" t="n">
        <f aca="false">YEAR(E6982)</f>
        <v>2020</v>
      </c>
      <c r="Y6982" s="0" t="str">
        <f aca="false">TEXT(E6982,"yyyy-mm")</f>
        <v>2020-09</v>
      </c>
      <c r="Z6982" s="0" t="str">
        <f aca="false">"Q"&amp;ROUNDUP(MONTH(E6982)/3,0)&amp;"-"&amp;YEAR(E6982)</f>
        <v>Q3-2020</v>
      </c>
    </row>
    <row r="6983" customFormat="false" ht="14.25" hidden="false" customHeight="false" outlineLevel="0" collapsed="false">
      <c r="A6983" s="0" t="s">
        <v>7025</v>
      </c>
      <c r="B6983" s="0" t="s">
        <v>34</v>
      </c>
      <c r="C6983" s="0" t="s">
        <v>48</v>
      </c>
      <c r="D6983" s="9" t="n">
        <v>44000</v>
      </c>
      <c r="E6983" s="9" t="n">
        <v>44078</v>
      </c>
      <c r="F6983" s="9" t="n">
        <v>44089</v>
      </c>
      <c r="G6983" s="9" t="n">
        <v>44097</v>
      </c>
      <c r="H6983" s="10" t="s">
        <v>36</v>
      </c>
      <c r="I6983" s="0" t="n">
        <v>2</v>
      </c>
      <c r="J6983" s="0" t="n">
        <v>29</v>
      </c>
      <c r="K6983" s="0" t="n">
        <v>24</v>
      </c>
      <c r="L6983" s="0" t="n">
        <v>47</v>
      </c>
      <c r="M6983" s="0" t="n">
        <v>3</v>
      </c>
      <c r="N6983" s="11" t="n">
        <v>0.4</v>
      </c>
      <c r="O6983" s="12" t="n">
        <v>2375.55</v>
      </c>
      <c r="P6983" s="12" t="n">
        <v>3711.8</v>
      </c>
      <c r="Q6983" s="12" t="n">
        <f aca="false">M6983*P6983*(1-N6983)</f>
        <v>6681.24</v>
      </c>
      <c r="R6983" s="12" t="n">
        <f aca="false">M6983*O6983</f>
        <v>7126.65</v>
      </c>
      <c r="S6983" s="12" t="n">
        <f aca="false">Q6983-R6983</f>
        <v>-445.41</v>
      </c>
      <c r="T6983" s="11" t="n">
        <f aca="false">IFERROR(S6983/Q6983,0)</f>
        <v>-0.0666657686297753</v>
      </c>
      <c r="U6983" s="13" t="n">
        <f aca="false">F6983-E6983</f>
        <v>11</v>
      </c>
      <c r="V6983" s="13" t="n">
        <f aca="false">G6983-F6983</f>
        <v>8</v>
      </c>
      <c r="W6983" s="13" t="n">
        <f aca="false">G6983-E6983</f>
        <v>19</v>
      </c>
      <c r="X6983" s="10" t="n">
        <f aca="false">YEAR(E6983)</f>
        <v>2020</v>
      </c>
      <c r="Y6983" s="0" t="str">
        <f aca="false">TEXT(E6983,"yyyy-mm")</f>
        <v>2020-09</v>
      </c>
      <c r="Z6983" s="0" t="str">
        <f aca="false">"Q"&amp;ROUNDUP(MONTH(E6983)/3,0)&amp;"-"&amp;YEAR(E6983)</f>
        <v>Q3-2020</v>
      </c>
    </row>
    <row r="6984" customFormat="false" ht="14.25" hidden="false" customHeight="false" outlineLevel="0" collapsed="false">
      <c r="A6984" s="0" t="s">
        <v>7026</v>
      </c>
      <c r="B6984" s="0" t="s">
        <v>41</v>
      </c>
      <c r="C6984" s="0" t="s">
        <v>46</v>
      </c>
      <c r="D6984" s="9" t="n">
        <v>44000</v>
      </c>
      <c r="E6984" s="9" t="n">
        <v>44079</v>
      </c>
      <c r="F6984" s="9" t="n">
        <v>44087</v>
      </c>
      <c r="G6984" s="9" t="n">
        <v>44093</v>
      </c>
      <c r="H6984" s="10" t="s">
        <v>36</v>
      </c>
      <c r="I6984" s="0" t="n">
        <v>25</v>
      </c>
      <c r="J6984" s="0" t="n">
        <v>2</v>
      </c>
      <c r="K6984" s="0" t="n">
        <v>278</v>
      </c>
      <c r="L6984" s="0" t="n">
        <v>31</v>
      </c>
      <c r="M6984" s="0" t="n">
        <v>2</v>
      </c>
      <c r="N6984" s="11" t="n">
        <v>0.075</v>
      </c>
      <c r="O6984" s="12" t="n">
        <v>538.01</v>
      </c>
      <c r="P6984" s="12" t="n">
        <v>978.2</v>
      </c>
      <c r="Q6984" s="12" t="n">
        <f aca="false">M6984*P6984*(1-N6984)</f>
        <v>1809.67</v>
      </c>
      <c r="R6984" s="12" t="n">
        <f aca="false">M6984*O6984</f>
        <v>1076.02</v>
      </c>
      <c r="S6984" s="12" t="n">
        <f aca="false">Q6984-R6984</f>
        <v>733.65</v>
      </c>
      <c r="T6984" s="11" t="n">
        <f aca="false">IFERROR(S6984/Q6984,0)</f>
        <v>0.405405405405405</v>
      </c>
      <c r="U6984" s="13" t="n">
        <f aca="false">F6984-E6984</f>
        <v>8</v>
      </c>
      <c r="V6984" s="13" t="n">
        <f aca="false">G6984-F6984</f>
        <v>6</v>
      </c>
      <c r="W6984" s="13" t="n">
        <f aca="false">G6984-E6984</f>
        <v>14</v>
      </c>
      <c r="X6984" s="10" t="n">
        <f aca="false">YEAR(E6984)</f>
        <v>2020</v>
      </c>
      <c r="Y6984" s="0" t="str">
        <f aca="false">TEXT(E6984,"yyyy-mm")</f>
        <v>2020-09</v>
      </c>
      <c r="Z6984" s="0" t="str">
        <f aca="false">"Q"&amp;ROUNDUP(MONTH(E6984)/3,0)&amp;"-"&amp;YEAR(E6984)</f>
        <v>Q3-2020</v>
      </c>
    </row>
    <row r="6985" customFormat="false" ht="14.25" hidden="false" customHeight="false" outlineLevel="0" collapsed="false">
      <c r="A6985" s="0" t="s">
        <v>7027</v>
      </c>
      <c r="B6985" s="0" t="s">
        <v>34</v>
      </c>
      <c r="C6985" s="0" t="s">
        <v>35</v>
      </c>
      <c r="D6985" s="9" t="n">
        <v>43900</v>
      </c>
      <c r="E6985" s="9" t="n">
        <v>44079</v>
      </c>
      <c r="F6985" s="9" t="n">
        <v>44085</v>
      </c>
      <c r="G6985" s="9" t="n">
        <v>44092</v>
      </c>
      <c r="H6985" s="10" t="s">
        <v>36</v>
      </c>
      <c r="I6985" s="0" t="n">
        <v>2</v>
      </c>
      <c r="J6985" s="0" t="n">
        <v>4</v>
      </c>
      <c r="K6985" s="0" t="n">
        <v>256</v>
      </c>
      <c r="L6985" s="0" t="n">
        <v>42</v>
      </c>
      <c r="M6985" s="0" t="n">
        <v>3</v>
      </c>
      <c r="N6985" s="11" t="n">
        <v>0.075</v>
      </c>
      <c r="O6985" s="12" t="n">
        <v>1599.42</v>
      </c>
      <c r="P6985" s="12" t="n">
        <v>2499.1</v>
      </c>
      <c r="Q6985" s="12" t="n">
        <f aca="false">M6985*P6985*(1-N6985)</f>
        <v>6935.0025</v>
      </c>
      <c r="R6985" s="12" t="n">
        <f aca="false">M6985*O6985</f>
        <v>4798.26</v>
      </c>
      <c r="S6985" s="12" t="n">
        <f aca="false">Q6985-R6985</f>
        <v>2136.7425</v>
      </c>
      <c r="T6985" s="11" t="n">
        <f aca="false">IFERROR(S6985/Q6985,0)</f>
        <v>0.308109838460765</v>
      </c>
      <c r="U6985" s="13" t="n">
        <f aca="false">F6985-E6985</f>
        <v>6</v>
      </c>
      <c r="V6985" s="13" t="n">
        <f aca="false">G6985-F6985</f>
        <v>7</v>
      </c>
      <c r="W6985" s="13" t="n">
        <f aca="false">G6985-E6985</f>
        <v>13</v>
      </c>
      <c r="X6985" s="10" t="n">
        <f aca="false">YEAR(E6985)</f>
        <v>2020</v>
      </c>
      <c r="Y6985" s="0" t="str">
        <f aca="false">TEXT(E6985,"yyyy-mm")</f>
        <v>2020-09</v>
      </c>
      <c r="Z6985" s="0" t="str">
        <f aca="false">"Q"&amp;ROUNDUP(MONTH(E6985)/3,0)&amp;"-"&amp;YEAR(E6985)</f>
        <v>Q3-2020</v>
      </c>
    </row>
    <row r="6986" customFormat="false" ht="14.25" hidden="false" customHeight="false" outlineLevel="0" collapsed="false">
      <c r="A6986" s="0" t="s">
        <v>7028</v>
      </c>
      <c r="B6986" s="0" t="s">
        <v>34</v>
      </c>
      <c r="C6986" s="0" t="s">
        <v>39</v>
      </c>
      <c r="D6986" s="9" t="n">
        <v>43900</v>
      </c>
      <c r="E6986" s="9" t="n">
        <v>44079</v>
      </c>
      <c r="F6986" s="9" t="n">
        <v>44092</v>
      </c>
      <c r="G6986" s="9" t="n">
        <v>44098</v>
      </c>
      <c r="H6986" s="10" t="s">
        <v>36</v>
      </c>
      <c r="I6986" s="0" t="n">
        <v>5</v>
      </c>
      <c r="J6986" s="0" t="n">
        <v>42</v>
      </c>
      <c r="K6986" s="0" t="n">
        <v>194</v>
      </c>
      <c r="L6986" s="0" t="n">
        <v>24</v>
      </c>
      <c r="M6986" s="0" t="n">
        <v>6</v>
      </c>
      <c r="N6986" s="11" t="n">
        <v>0.05</v>
      </c>
      <c r="O6986" s="12" t="n">
        <v>2186.68</v>
      </c>
      <c r="P6986" s="12" t="n">
        <v>5085.3</v>
      </c>
      <c r="Q6986" s="12" t="n">
        <f aca="false">M6986*P6986*(1-N6986)</f>
        <v>28986.21</v>
      </c>
      <c r="R6986" s="12" t="n">
        <f aca="false">M6986*O6986</f>
        <v>13120.08</v>
      </c>
      <c r="S6986" s="12" t="n">
        <f aca="false">Q6986-R6986</f>
        <v>15866.13</v>
      </c>
      <c r="T6986" s="11" t="n">
        <f aca="false">IFERROR(S6986/Q6986,0)</f>
        <v>0.54736821405765</v>
      </c>
      <c r="U6986" s="13" t="n">
        <f aca="false">F6986-E6986</f>
        <v>13</v>
      </c>
      <c r="V6986" s="13" t="n">
        <f aca="false">G6986-F6986</f>
        <v>6</v>
      </c>
      <c r="W6986" s="13" t="n">
        <f aca="false">G6986-E6986</f>
        <v>19</v>
      </c>
      <c r="X6986" s="10" t="n">
        <f aca="false">YEAR(E6986)</f>
        <v>2020</v>
      </c>
      <c r="Y6986" s="0" t="str">
        <f aca="false">TEXT(E6986,"yyyy-mm")</f>
        <v>2020-09</v>
      </c>
      <c r="Z6986" s="0" t="str">
        <f aca="false">"Q"&amp;ROUNDUP(MONTH(E6986)/3,0)&amp;"-"&amp;YEAR(E6986)</f>
        <v>Q3-2020</v>
      </c>
    </row>
    <row r="6987" customFormat="false" ht="14.25" hidden="false" customHeight="false" outlineLevel="0" collapsed="false">
      <c r="A6987" s="0" t="s">
        <v>7029</v>
      </c>
      <c r="B6987" s="0" t="s">
        <v>38</v>
      </c>
      <c r="C6987" s="0" t="s">
        <v>48</v>
      </c>
      <c r="D6987" s="9" t="n">
        <v>44000</v>
      </c>
      <c r="E6987" s="9" t="n">
        <v>44079</v>
      </c>
      <c r="F6987" s="9" t="n">
        <v>44094</v>
      </c>
      <c r="G6987" s="9" t="n">
        <v>44098</v>
      </c>
      <c r="H6987" s="10" t="s">
        <v>36</v>
      </c>
      <c r="I6987" s="0" t="n">
        <v>17</v>
      </c>
      <c r="J6987" s="0" t="n">
        <v>18</v>
      </c>
      <c r="K6987" s="0" t="n">
        <v>5</v>
      </c>
      <c r="L6987" s="0" t="n">
        <v>47</v>
      </c>
      <c r="M6987" s="0" t="n">
        <v>8</v>
      </c>
      <c r="N6987" s="11" t="n">
        <v>0.3</v>
      </c>
      <c r="O6987" s="12" t="n">
        <v>1219.4</v>
      </c>
      <c r="P6987" s="12" t="n">
        <v>2345</v>
      </c>
      <c r="Q6987" s="12" t="n">
        <f aca="false">M6987*P6987*(1-N6987)</f>
        <v>13132</v>
      </c>
      <c r="R6987" s="12" t="n">
        <f aca="false">M6987*O6987</f>
        <v>9755.2</v>
      </c>
      <c r="S6987" s="12" t="n">
        <f aca="false">Q6987-R6987</f>
        <v>3376.8</v>
      </c>
      <c r="T6987" s="11" t="n">
        <f aca="false">IFERROR(S6987/Q6987,0)</f>
        <v>0.257142857142857</v>
      </c>
      <c r="U6987" s="13" t="n">
        <f aca="false">F6987-E6987</f>
        <v>15</v>
      </c>
      <c r="V6987" s="13" t="n">
        <f aca="false">G6987-F6987</f>
        <v>4</v>
      </c>
      <c r="W6987" s="13" t="n">
        <f aca="false">G6987-E6987</f>
        <v>19</v>
      </c>
      <c r="X6987" s="10" t="n">
        <f aca="false">YEAR(E6987)</f>
        <v>2020</v>
      </c>
      <c r="Y6987" s="0" t="str">
        <f aca="false">TEXT(E6987,"yyyy-mm")</f>
        <v>2020-09</v>
      </c>
      <c r="Z6987" s="0" t="str">
        <f aca="false">"Q"&amp;ROUNDUP(MONTH(E6987)/3,0)&amp;"-"&amp;YEAR(E6987)</f>
        <v>Q3-2020</v>
      </c>
    </row>
    <row r="6988" customFormat="false" ht="14.25" hidden="false" customHeight="false" outlineLevel="0" collapsed="false">
      <c r="A6988" s="0" t="s">
        <v>7030</v>
      </c>
      <c r="B6988" s="0" t="s">
        <v>41</v>
      </c>
      <c r="C6988" s="0" t="s">
        <v>46</v>
      </c>
      <c r="D6988" s="9" t="n">
        <v>44000</v>
      </c>
      <c r="E6988" s="9" t="n">
        <v>44079</v>
      </c>
      <c r="F6988" s="9" t="n">
        <v>44095</v>
      </c>
      <c r="G6988" s="9" t="n">
        <v>44096</v>
      </c>
      <c r="H6988" s="10" t="s">
        <v>36</v>
      </c>
      <c r="I6988" s="0" t="n">
        <v>23</v>
      </c>
      <c r="J6988" s="0" t="n">
        <v>6</v>
      </c>
      <c r="K6988" s="0" t="n">
        <v>299</v>
      </c>
      <c r="L6988" s="0" t="n">
        <v>45</v>
      </c>
      <c r="M6988" s="0" t="n">
        <v>8</v>
      </c>
      <c r="N6988" s="11" t="n">
        <v>0.075</v>
      </c>
      <c r="O6988" s="12" t="n">
        <v>1605.19</v>
      </c>
      <c r="P6988" s="12" t="n">
        <v>2432.1</v>
      </c>
      <c r="Q6988" s="12" t="n">
        <f aca="false">M6988*P6988*(1-N6988)</f>
        <v>17997.54</v>
      </c>
      <c r="R6988" s="12" t="n">
        <f aca="false">M6988*O6988</f>
        <v>12841.52</v>
      </c>
      <c r="S6988" s="12" t="n">
        <f aca="false">Q6988-R6988</f>
        <v>5156.02</v>
      </c>
      <c r="T6988" s="11" t="n">
        <f aca="false">IFERROR(S6988/Q6988,0)</f>
        <v>0.286484708465713</v>
      </c>
      <c r="U6988" s="13" t="n">
        <f aca="false">F6988-E6988</f>
        <v>16</v>
      </c>
      <c r="V6988" s="13" t="n">
        <f aca="false">G6988-F6988</f>
        <v>1</v>
      </c>
      <c r="W6988" s="13" t="n">
        <f aca="false">G6988-E6988</f>
        <v>17</v>
      </c>
      <c r="X6988" s="10" t="n">
        <f aca="false">YEAR(E6988)</f>
        <v>2020</v>
      </c>
      <c r="Y6988" s="0" t="str">
        <f aca="false">TEXT(E6988,"yyyy-mm")</f>
        <v>2020-09</v>
      </c>
      <c r="Z6988" s="0" t="str">
        <f aca="false">"Q"&amp;ROUNDUP(MONTH(E6988)/3,0)&amp;"-"&amp;YEAR(E6988)</f>
        <v>Q3-2020</v>
      </c>
    </row>
    <row r="6989" customFormat="false" ht="14.25" hidden="false" customHeight="false" outlineLevel="0" collapsed="false">
      <c r="A6989" s="0" t="s">
        <v>7031</v>
      </c>
      <c r="B6989" s="0" t="s">
        <v>43</v>
      </c>
      <c r="C6989" s="0" t="s">
        <v>48</v>
      </c>
      <c r="D6989" s="9" t="n">
        <v>43900</v>
      </c>
      <c r="E6989" s="9" t="n">
        <v>44079</v>
      </c>
      <c r="F6989" s="9" t="n">
        <v>44096</v>
      </c>
      <c r="G6989" s="9" t="n">
        <v>44106</v>
      </c>
      <c r="H6989" s="10" t="s">
        <v>36</v>
      </c>
      <c r="I6989" s="0" t="n">
        <v>26</v>
      </c>
      <c r="J6989" s="0" t="n">
        <v>41</v>
      </c>
      <c r="K6989" s="0" t="n">
        <v>30</v>
      </c>
      <c r="L6989" s="0" t="n">
        <v>25</v>
      </c>
      <c r="M6989" s="0" t="n">
        <v>4</v>
      </c>
      <c r="N6989" s="11" t="n">
        <v>0.1</v>
      </c>
      <c r="O6989" s="12" t="n">
        <v>2631.09</v>
      </c>
      <c r="P6989" s="12" t="n">
        <v>3986.5</v>
      </c>
      <c r="Q6989" s="12" t="n">
        <f aca="false">M6989*P6989*(1-N6989)</f>
        <v>14351.4</v>
      </c>
      <c r="R6989" s="12" t="n">
        <f aca="false">M6989*O6989</f>
        <v>10524.36</v>
      </c>
      <c r="S6989" s="12" t="n">
        <f aca="false">Q6989-R6989</f>
        <v>3827.04</v>
      </c>
      <c r="T6989" s="11" t="n">
        <f aca="false">IFERROR(S6989/Q6989,0)</f>
        <v>0.266666666666667</v>
      </c>
      <c r="U6989" s="13" t="n">
        <f aca="false">F6989-E6989</f>
        <v>17</v>
      </c>
      <c r="V6989" s="13" t="n">
        <f aca="false">G6989-F6989</f>
        <v>10</v>
      </c>
      <c r="W6989" s="13" t="n">
        <f aca="false">G6989-E6989</f>
        <v>27</v>
      </c>
      <c r="X6989" s="10" t="n">
        <f aca="false">YEAR(E6989)</f>
        <v>2020</v>
      </c>
      <c r="Y6989" s="0" t="str">
        <f aca="false">TEXT(E6989,"yyyy-mm")</f>
        <v>2020-09</v>
      </c>
      <c r="Z6989" s="0" t="str">
        <f aca="false">"Q"&amp;ROUNDUP(MONTH(E6989)/3,0)&amp;"-"&amp;YEAR(E6989)</f>
        <v>Q3-2020</v>
      </c>
    </row>
    <row r="6990" customFormat="false" ht="14.25" hidden="false" customHeight="false" outlineLevel="0" collapsed="false">
      <c r="A6990" s="0" t="s">
        <v>7032</v>
      </c>
      <c r="B6990" s="0" t="s">
        <v>41</v>
      </c>
      <c r="C6990" s="0" t="s">
        <v>58</v>
      </c>
      <c r="D6990" s="9" t="n">
        <v>43900</v>
      </c>
      <c r="E6990" s="9" t="n">
        <v>44079</v>
      </c>
      <c r="F6990" s="9" t="n">
        <v>44086</v>
      </c>
      <c r="G6990" s="9" t="n">
        <v>44095</v>
      </c>
      <c r="H6990" s="10" t="s">
        <v>36</v>
      </c>
      <c r="I6990" s="0" t="n">
        <v>22</v>
      </c>
      <c r="J6990" s="0" t="n">
        <v>1</v>
      </c>
      <c r="K6990" s="0" t="n">
        <v>347</v>
      </c>
      <c r="L6990" s="0" t="n">
        <v>15</v>
      </c>
      <c r="M6990" s="0" t="n">
        <v>7</v>
      </c>
      <c r="N6990" s="11" t="n">
        <v>0.05</v>
      </c>
      <c r="O6990" s="12" t="n">
        <v>1698.05</v>
      </c>
      <c r="P6990" s="12" t="n">
        <v>2358.4</v>
      </c>
      <c r="Q6990" s="12" t="n">
        <f aca="false">M6990*P6990*(1-N6990)</f>
        <v>15683.36</v>
      </c>
      <c r="R6990" s="12" t="n">
        <f aca="false">M6990*O6990</f>
        <v>11886.35</v>
      </c>
      <c r="S6990" s="12" t="n">
        <f aca="false">Q6990-R6990</f>
        <v>3797.01</v>
      </c>
      <c r="T6990" s="11" t="n">
        <f aca="false">IFERROR(S6990/Q6990,0)</f>
        <v>0.242104370492037</v>
      </c>
      <c r="U6990" s="13" t="n">
        <f aca="false">F6990-E6990</f>
        <v>7</v>
      </c>
      <c r="V6990" s="13" t="n">
        <f aca="false">G6990-F6990</f>
        <v>9</v>
      </c>
      <c r="W6990" s="13" t="n">
        <f aca="false">G6990-E6990</f>
        <v>16</v>
      </c>
      <c r="X6990" s="10" t="n">
        <f aca="false">YEAR(E6990)</f>
        <v>2020</v>
      </c>
      <c r="Y6990" s="0" t="str">
        <f aca="false">TEXT(E6990,"yyyy-mm")</f>
        <v>2020-09</v>
      </c>
      <c r="Z6990" s="0" t="str">
        <f aca="false">"Q"&amp;ROUNDUP(MONTH(E6990)/3,0)&amp;"-"&amp;YEAR(E6990)</f>
        <v>Q3-2020</v>
      </c>
    </row>
    <row r="6991" customFormat="false" ht="14.25" hidden="false" customHeight="false" outlineLevel="0" collapsed="false">
      <c r="A6991" s="0" t="s">
        <v>7033</v>
      </c>
      <c r="B6991" s="0" t="s">
        <v>34</v>
      </c>
      <c r="C6991" s="0" t="s">
        <v>39</v>
      </c>
      <c r="D6991" s="9" t="n">
        <v>43900</v>
      </c>
      <c r="E6991" s="9" t="n">
        <v>44079</v>
      </c>
      <c r="F6991" s="9" t="n">
        <v>44095</v>
      </c>
      <c r="G6991" s="9" t="n">
        <v>44097</v>
      </c>
      <c r="H6991" s="10" t="s">
        <v>36</v>
      </c>
      <c r="I6991" s="0" t="n">
        <v>11</v>
      </c>
      <c r="J6991" s="0" t="n">
        <v>50</v>
      </c>
      <c r="K6991" s="0" t="n">
        <v>109</v>
      </c>
      <c r="L6991" s="0" t="n">
        <v>24</v>
      </c>
      <c r="M6991" s="0" t="n">
        <v>7</v>
      </c>
      <c r="N6991" s="11" t="n">
        <v>0.05</v>
      </c>
      <c r="O6991" s="12" t="n">
        <v>1172.5</v>
      </c>
      <c r="P6991" s="12" t="n">
        <v>2345</v>
      </c>
      <c r="Q6991" s="12" t="n">
        <f aca="false">M6991*P6991*(1-N6991)</f>
        <v>15594.25</v>
      </c>
      <c r="R6991" s="12" t="n">
        <f aca="false">M6991*O6991</f>
        <v>8207.5</v>
      </c>
      <c r="S6991" s="12" t="n">
        <f aca="false">Q6991-R6991</f>
        <v>7386.75</v>
      </c>
      <c r="T6991" s="11" t="n">
        <f aca="false">IFERROR(S6991/Q6991,0)</f>
        <v>0.473684210526316</v>
      </c>
      <c r="U6991" s="13" t="n">
        <f aca="false">F6991-E6991</f>
        <v>16</v>
      </c>
      <c r="V6991" s="13" t="n">
        <f aca="false">G6991-F6991</f>
        <v>2</v>
      </c>
      <c r="W6991" s="13" t="n">
        <f aca="false">G6991-E6991</f>
        <v>18</v>
      </c>
      <c r="X6991" s="10" t="n">
        <f aca="false">YEAR(E6991)</f>
        <v>2020</v>
      </c>
      <c r="Y6991" s="0" t="str">
        <f aca="false">TEXT(E6991,"yyyy-mm")</f>
        <v>2020-09</v>
      </c>
      <c r="Z6991" s="0" t="str">
        <f aca="false">"Q"&amp;ROUNDUP(MONTH(E6991)/3,0)&amp;"-"&amp;YEAR(E6991)</f>
        <v>Q3-2020</v>
      </c>
    </row>
    <row r="6992" customFormat="false" ht="14.25" hidden="false" customHeight="false" outlineLevel="0" collapsed="false">
      <c r="A6992" s="0" t="s">
        <v>7034</v>
      </c>
      <c r="B6992" s="0" t="s">
        <v>34</v>
      </c>
      <c r="C6992" s="0" t="s">
        <v>35</v>
      </c>
      <c r="D6992" s="9" t="n">
        <v>44000</v>
      </c>
      <c r="E6992" s="9" t="n">
        <v>44079</v>
      </c>
      <c r="F6992" s="9" t="n">
        <v>44107</v>
      </c>
      <c r="G6992" s="9" t="n">
        <v>44115</v>
      </c>
      <c r="H6992" s="10" t="s">
        <v>36</v>
      </c>
      <c r="I6992" s="0" t="n">
        <v>4</v>
      </c>
      <c r="J6992" s="0" t="n">
        <v>2</v>
      </c>
      <c r="K6992" s="0" t="n">
        <v>218</v>
      </c>
      <c r="L6992" s="0" t="n">
        <v>35</v>
      </c>
      <c r="M6992" s="0" t="n">
        <v>6</v>
      </c>
      <c r="N6992" s="11" t="n">
        <v>0.1</v>
      </c>
      <c r="O6992" s="12" t="n">
        <v>3670.06</v>
      </c>
      <c r="P6992" s="12" t="n">
        <v>6438.7</v>
      </c>
      <c r="Q6992" s="12" t="n">
        <f aca="false">M6992*P6992*(1-N6992)</f>
        <v>34768.98</v>
      </c>
      <c r="R6992" s="12" t="n">
        <f aca="false">M6992*O6992</f>
        <v>22020.36</v>
      </c>
      <c r="S6992" s="12" t="n">
        <f aca="false">Q6992-R6992</f>
        <v>12748.62</v>
      </c>
      <c r="T6992" s="11" t="n">
        <f aca="false">IFERROR(S6992/Q6992,0)</f>
        <v>0.36666649409905</v>
      </c>
      <c r="U6992" s="13" t="n">
        <f aca="false">F6992-E6992</f>
        <v>28</v>
      </c>
      <c r="V6992" s="13" t="n">
        <f aca="false">G6992-F6992</f>
        <v>8</v>
      </c>
      <c r="W6992" s="13" t="n">
        <f aca="false">G6992-E6992</f>
        <v>36</v>
      </c>
      <c r="X6992" s="10" t="n">
        <f aca="false">YEAR(E6992)</f>
        <v>2020</v>
      </c>
      <c r="Y6992" s="0" t="str">
        <f aca="false">TEXT(E6992,"yyyy-mm")</f>
        <v>2020-09</v>
      </c>
      <c r="Z6992" s="0" t="str">
        <f aca="false">"Q"&amp;ROUNDUP(MONTH(E6992)/3,0)&amp;"-"&amp;YEAR(E6992)</f>
        <v>Q3-2020</v>
      </c>
    </row>
    <row r="6993" customFormat="false" ht="14.25" hidden="false" customHeight="false" outlineLevel="0" collapsed="false">
      <c r="A6993" s="0" t="s">
        <v>7035</v>
      </c>
      <c r="B6993" s="0" t="s">
        <v>34</v>
      </c>
      <c r="C6993" s="0" t="s">
        <v>48</v>
      </c>
      <c r="D6993" s="9" t="n">
        <v>44000</v>
      </c>
      <c r="E6993" s="9" t="n">
        <v>44079</v>
      </c>
      <c r="F6993" s="9" t="n">
        <v>44092</v>
      </c>
      <c r="G6993" s="9" t="n">
        <v>44101</v>
      </c>
      <c r="H6993" s="10" t="s">
        <v>36</v>
      </c>
      <c r="I6993" s="0" t="n">
        <v>7</v>
      </c>
      <c r="J6993" s="0" t="n">
        <v>43</v>
      </c>
      <c r="K6993" s="0" t="n">
        <v>34</v>
      </c>
      <c r="L6993" s="0" t="n">
        <v>18</v>
      </c>
      <c r="M6993" s="0" t="n">
        <v>7</v>
      </c>
      <c r="N6993" s="11" t="n">
        <v>0.2</v>
      </c>
      <c r="O6993" s="12" t="n">
        <v>3069.61</v>
      </c>
      <c r="P6993" s="12" t="n">
        <v>5581.1</v>
      </c>
      <c r="Q6993" s="12" t="n">
        <f aca="false">M6993*P6993*(1-N6993)</f>
        <v>31254.16</v>
      </c>
      <c r="R6993" s="12" t="n">
        <f aca="false">M6993*O6993</f>
        <v>21487.27</v>
      </c>
      <c r="S6993" s="12" t="n">
        <f aca="false">Q6993-R6993</f>
        <v>9766.89</v>
      </c>
      <c r="T6993" s="11" t="n">
        <f aca="false">IFERROR(S6993/Q6993,0)</f>
        <v>0.312498880149075</v>
      </c>
      <c r="U6993" s="13" t="n">
        <f aca="false">F6993-E6993</f>
        <v>13</v>
      </c>
      <c r="V6993" s="13" t="n">
        <f aca="false">G6993-F6993</f>
        <v>9</v>
      </c>
      <c r="W6993" s="13" t="n">
        <f aca="false">G6993-E6993</f>
        <v>22</v>
      </c>
      <c r="X6993" s="10" t="n">
        <f aca="false">YEAR(E6993)</f>
        <v>2020</v>
      </c>
      <c r="Y6993" s="0" t="str">
        <f aca="false">TEXT(E6993,"yyyy-mm")</f>
        <v>2020-09</v>
      </c>
      <c r="Z6993" s="0" t="str">
        <f aca="false">"Q"&amp;ROUNDUP(MONTH(E6993)/3,0)&amp;"-"&amp;YEAR(E6993)</f>
        <v>Q3-2020</v>
      </c>
    </row>
    <row r="6994" customFormat="false" ht="14.25" hidden="false" customHeight="false" outlineLevel="0" collapsed="false">
      <c r="A6994" s="0" t="s">
        <v>7036</v>
      </c>
      <c r="B6994" s="0" t="s">
        <v>34</v>
      </c>
      <c r="C6994" s="0" t="s">
        <v>48</v>
      </c>
      <c r="D6994" s="9" t="n">
        <v>44000</v>
      </c>
      <c r="E6994" s="9" t="n">
        <v>44080</v>
      </c>
      <c r="F6994" s="9" t="n">
        <v>44107</v>
      </c>
      <c r="G6994" s="9" t="n">
        <v>44117</v>
      </c>
      <c r="H6994" s="10" t="s">
        <v>36</v>
      </c>
      <c r="I6994" s="0" t="n">
        <v>6</v>
      </c>
      <c r="J6994" s="0" t="n">
        <v>40</v>
      </c>
      <c r="K6994" s="0" t="n">
        <v>48</v>
      </c>
      <c r="L6994" s="0" t="n">
        <v>21</v>
      </c>
      <c r="M6994" s="0" t="n">
        <v>6</v>
      </c>
      <c r="N6994" s="11" t="n">
        <v>0.075</v>
      </c>
      <c r="O6994" s="12" t="n">
        <v>120.6</v>
      </c>
      <c r="P6994" s="12" t="n">
        <v>241.2</v>
      </c>
      <c r="Q6994" s="12" t="n">
        <f aca="false">M6994*P6994*(1-N6994)</f>
        <v>1338.66</v>
      </c>
      <c r="R6994" s="12" t="n">
        <f aca="false">M6994*O6994</f>
        <v>723.6</v>
      </c>
      <c r="S6994" s="12" t="n">
        <f aca="false">Q6994-R6994</f>
        <v>615.06</v>
      </c>
      <c r="T6994" s="11" t="n">
        <f aca="false">IFERROR(S6994/Q6994,0)</f>
        <v>0.45945945945946</v>
      </c>
      <c r="U6994" s="13" t="n">
        <f aca="false">F6994-E6994</f>
        <v>27</v>
      </c>
      <c r="V6994" s="13" t="n">
        <f aca="false">G6994-F6994</f>
        <v>10</v>
      </c>
      <c r="W6994" s="13" t="n">
        <f aca="false">G6994-E6994</f>
        <v>37</v>
      </c>
      <c r="X6994" s="10" t="n">
        <f aca="false">YEAR(E6994)</f>
        <v>2020</v>
      </c>
      <c r="Y6994" s="0" t="str">
        <f aca="false">TEXT(E6994,"yyyy-mm")</f>
        <v>2020-09</v>
      </c>
      <c r="Z6994" s="0" t="str">
        <f aca="false">"Q"&amp;ROUNDUP(MONTH(E6994)/3,0)&amp;"-"&amp;YEAR(E6994)</f>
        <v>Q3-2020</v>
      </c>
    </row>
    <row r="6995" customFormat="false" ht="14.25" hidden="false" customHeight="false" outlineLevel="0" collapsed="false">
      <c r="A6995" s="0" t="s">
        <v>7037</v>
      </c>
      <c r="B6995" s="0" t="s">
        <v>34</v>
      </c>
      <c r="C6995" s="0" t="s">
        <v>39</v>
      </c>
      <c r="D6995" s="9" t="n">
        <v>44000</v>
      </c>
      <c r="E6995" s="9" t="n">
        <v>44080</v>
      </c>
      <c r="F6995" s="9" t="n">
        <v>44104</v>
      </c>
      <c r="G6995" s="9" t="n">
        <v>44109</v>
      </c>
      <c r="H6995" s="10" t="s">
        <v>36</v>
      </c>
      <c r="I6995" s="0" t="n">
        <v>2</v>
      </c>
      <c r="J6995" s="0" t="n">
        <v>8</v>
      </c>
      <c r="K6995" s="0" t="n">
        <v>129</v>
      </c>
      <c r="L6995" s="0" t="n">
        <v>22</v>
      </c>
      <c r="M6995" s="0" t="n">
        <v>5</v>
      </c>
      <c r="N6995" s="11" t="n">
        <v>0.05</v>
      </c>
      <c r="O6995" s="12" t="n">
        <v>707.05</v>
      </c>
      <c r="P6995" s="12" t="n">
        <v>1159.1</v>
      </c>
      <c r="Q6995" s="12" t="n">
        <f aca="false">M6995*P6995*(1-N6995)</f>
        <v>5505.725</v>
      </c>
      <c r="R6995" s="12" t="n">
        <f aca="false">M6995*O6995</f>
        <v>3535.25</v>
      </c>
      <c r="S6995" s="12" t="n">
        <f aca="false">Q6995-R6995</f>
        <v>1970.475</v>
      </c>
      <c r="T6995" s="11" t="n">
        <f aca="false">IFERROR(S6995/Q6995,0)</f>
        <v>0.357895644987717</v>
      </c>
      <c r="U6995" s="13" t="n">
        <f aca="false">F6995-E6995</f>
        <v>24</v>
      </c>
      <c r="V6995" s="13" t="n">
        <f aca="false">G6995-F6995</f>
        <v>5</v>
      </c>
      <c r="W6995" s="13" t="n">
        <f aca="false">G6995-E6995</f>
        <v>29</v>
      </c>
      <c r="X6995" s="10" t="n">
        <f aca="false">YEAR(E6995)</f>
        <v>2020</v>
      </c>
      <c r="Y6995" s="0" t="str">
        <f aca="false">TEXT(E6995,"yyyy-mm")</f>
        <v>2020-09</v>
      </c>
      <c r="Z6995" s="0" t="str">
        <f aca="false">"Q"&amp;ROUNDUP(MONTH(E6995)/3,0)&amp;"-"&amp;YEAR(E6995)</f>
        <v>Q3-2020</v>
      </c>
    </row>
    <row r="6996" customFormat="false" ht="14.25" hidden="false" customHeight="false" outlineLevel="0" collapsed="false">
      <c r="A6996" s="0" t="s">
        <v>7038</v>
      </c>
      <c r="B6996" s="0" t="s">
        <v>34</v>
      </c>
      <c r="C6996" s="0" t="s">
        <v>46</v>
      </c>
      <c r="D6996" s="9" t="n">
        <v>44000</v>
      </c>
      <c r="E6996" s="9" t="n">
        <v>44080</v>
      </c>
      <c r="F6996" s="9" t="n">
        <v>44099</v>
      </c>
      <c r="G6996" s="9" t="n">
        <v>44109</v>
      </c>
      <c r="H6996" s="10" t="s">
        <v>36</v>
      </c>
      <c r="I6996" s="0" t="n">
        <v>4</v>
      </c>
      <c r="J6996" s="0" t="n">
        <v>18</v>
      </c>
      <c r="K6996" s="0" t="n">
        <v>320</v>
      </c>
      <c r="L6996" s="0" t="n">
        <v>7</v>
      </c>
      <c r="M6996" s="0" t="n">
        <v>8</v>
      </c>
      <c r="N6996" s="11" t="n">
        <v>0.1</v>
      </c>
      <c r="O6996" s="12" t="n">
        <v>1680.36</v>
      </c>
      <c r="P6996" s="12" t="n">
        <v>2800.6</v>
      </c>
      <c r="Q6996" s="12" t="n">
        <f aca="false">M6996*P6996*(1-N6996)</f>
        <v>20164.32</v>
      </c>
      <c r="R6996" s="12" t="n">
        <f aca="false">M6996*O6996</f>
        <v>13442.88</v>
      </c>
      <c r="S6996" s="12" t="n">
        <f aca="false">Q6996-R6996</f>
        <v>6721.44</v>
      </c>
      <c r="T6996" s="11" t="n">
        <f aca="false">IFERROR(S6996/Q6996,0)</f>
        <v>0.333333333333333</v>
      </c>
      <c r="U6996" s="13" t="n">
        <f aca="false">F6996-E6996</f>
        <v>19</v>
      </c>
      <c r="V6996" s="13" t="n">
        <f aca="false">G6996-F6996</f>
        <v>10</v>
      </c>
      <c r="W6996" s="13" t="n">
        <f aca="false">G6996-E6996</f>
        <v>29</v>
      </c>
      <c r="X6996" s="10" t="n">
        <f aca="false">YEAR(E6996)</f>
        <v>2020</v>
      </c>
      <c r="Y6996" s="0" t="str">
        <f aca="false">TEXT(E6996,"yyyy-mm")</f>
        <v>2020-09</v>
      </c>
      <c r="Z6996" s="0" t="str">
        <f aca="false">"Q"&amp;ROUNDUP(MONTH(E6996)/3,0)&amp;"-"&amp;YEAR(E6996)</f>
        <v>Q3-2020</v>
      </c>
    </row>
    <row r="6997" customFormat="false" ht="14.25" hidden="false" customHeight="false" outlineLevel="0" collapsed="false">
      <c r="A6997" s="0" t="s">
        <v>7039</v>
      </c>
      <c r="B6997" s="0" t="s">
        <v>34</v>
      </c>
      <c r="C6997" s="0" t="s">
        <v>79</v>
      </c>
      <c r="D6997" s="9" t="n">
        <v>43900</v>
      </c>
      <c r="E6997" s="9" t="n">
        <v>44080</v>
      </c>
      <c r="F6997" s="9" t="n">
        <v>44106</v>
      </c>
      <c r="G6997" s="9" t="n">
        <v>44111</v>
      </c>
      <c r="H6997" s="10" t="s">
        <v>36</v>
      </c>
      <c r="I6997" s="0" t="n">
        <v>5</v>
      </c>
      <c r="J6997" s="0" t="n">
        <v>39</v>
      </c>
      <c r="K6997" s="0" t="n">
        <v>75</v>
      </c>
      <c r="L6997" s="0" t="n">
        <v>28</v>
      </c>
      <c r="M6997" s="0" t="n">
        <v>8</v>
      </c>
      <c r="N6997" s="11" t="n">
        <v>0.05</v>
      </c>
      <c r="O6997" s="12" t="n">
        <v>485.88</v>
      </c>
      <c r="P6997" s="12" t="n">
        <v>991.6</v>
      </c>
      <c r="Q6997" s="12" t="n">
        <f aca="false">M6997*P6997*(1-N6997)</f>
        <v>7536.16</v>
      </c>
      <c r="R6997" s="12" t="n">
        <f aca="false">M6997*O6997</f>
        <v>3887.04</v>
      </c>
      <c r="S6997" s="12" t="n">
        <f aca="false">Q6997-R6997</f>
        <v>3649.12</v>
      </c>
      <c r="T6997" s="11" t="n">
        <f aca="false">IFERROR(S6997/Q6997,0)</f>
        <v>0.484214772510138</v>
      </c>
      <c r="U6997" s="13" t="n">
        <f aca="false">F6997-E6997</f>
        <v>26</v>
      </c>
      <c r="V6997" s="13" t="n">
        <f aca="false">G6997-F6997</f>
        <v>5</v>
      </c>
      <c r="W6997" s="13" t="n">
        <f aca="false">G6997-E6997</f>
        <v>31</v>
      </c>
      <c r="X6997" s="10" t="n">
        <f aca="false">YEAR(E6997)</f>
        <v>2020</v>
      </c>
      <c r="Y6997" s="0" t="str">
        <f aca="false">TEXT(E6997,"yyyy-mm")</f>
        <v>2020-09</v>
      </c>
      <c r="Z6997" s="0" t="str">
        <f aca="false">"Q"&amp;ROUNDUP(MONTH(E6997)/3,0)&amp;"-"&amp;YEAR(E6997)</f>
        <v>Q3-2020</v>
      </c>
    </row>
    <row r="6998" customFormat="false" ht="14.25" hidden="false" customHeight="false" outlineLevel="0" collapsed="false">
      <c r="A6998" s="0" t="s">
        <v>7040</v>
      </c>
      <c r="B6998" s="0" t="s">
        <v>41</v>
      </c>
      <c r="C6998" s="0" t="s">
        <v>79</v>
      </c>
      <c r="D6998" s="9" t="n">
        <v>44000</v>
      </c>
      <c r="E6998" s="9" t="n">
        <v>44080</v>
      </c>
      <c r="F6998" s="9" t="n">
        <v>44087</v>
      </c>
      <c r="G6998" s="9" t="n">
        <v>44095</v>
      </c>
      <c r="H6998" s="10" t="s">
        <v>36</v>
      </c>
      <c r="I6998" s="0" t="n">
        <v>23</v>
      </c>
      <c r="J6998" s="0" t="n">
        <v>29</v>
      </c>
      <c r="K6998" s="0" t="n">
        <v>80</v>
      </c>
      <c r="L6998" s="0" t="n">
        <v>28</v>
      </c>
      <c r="M6998" s="0" t="n">
        <v>1</v>
      </c>
      <c r="N6998" s="11" t="n">
        <v>0.15</v>
      </c>
      <c r="O6998" s="12" t="n">
        <v>818.07</v>
      </c>
      <c r="P6998" s="12" t="n">
        <v>1105.5</v>
      </c>
      <c r="Q6998" s="12" t="n">
        <f aca="false">M6998*P6998*(1-N6998)</f>
        <v>939.675</v>
      </c>
      <c r="R6998" s="12" t="n">
        <f aca="false">M6998*O6998</f>
        <v>818.07</v>
      </c>
      <c r="S6998" s="12" t="n">
        <f aca="false">Q6998-R6998</f>
        <v>121.605</v>
      </c>
      <c r="T6998" s="11" t="n">
        <f aca="false">IFERROR(S6998/Q6998,0)</f>
        <v>0.129411764705882</v>
      </c>
      <c r="U6998" s="13" t="n">
        <f aca="false">F6998-E6998</f>
        <v>7</v>
      </c>
      <c r="V6998" s="13" t="n">
        <f aca="false">G6998-F6998</f>
        <v>8</v>
      </c>
      <c r="W6998" s="13" t="n">
        <f aca="false">G6998-E6998</f>
        <v>15</v>
      </c>
      <c r="X6998" s="10" t="n">
        <f aca="false">YEAR(E6998)</f>
        <v>2020</v>
      </c>
      <c r="Y6998" s="0" t="str">
        <f aca="false">TEXT(E6998,"yyyy-mm")</f>
        <v>2020-09</v>
      </c>
      <c r="Z6998" s="0" t="str">
        <f aca="false">"Q"&amp;ROUNDUP(MONTH(E6998)/3,0)&amp;"-"&amp;YEAR(E6998)</f>
        <v>Q3-2020</v>
      </c>
    </row>
    <row r="6999" customFormat="false" ht="14.25" hidden="false" customHeight="false" outlineLevel="0" collapsed="false">
      <c r="A6999" s="0" t="s">
        <v>7041</v>
      </c>
      <c r="B6999" s="0" t="s">
        <v>38</v>
      </c>
      <c r="C6999" s="0" t="s">
        <v>48</v>
      </c>
      <c r="D6999" s="9" t="n">
        <v>44000</v>
      </c>
      <c r="E6999" s="9" t="n">
        <v>44080</v>
      </c>
      <c r="F6999" s="9" t="n">
        <v>44097</v>
      </c>
      <c r="G6999" s="9" t="n">
        <v>44106</v>
      </c>
      <c r="H6999" s="10" t="s">
        <v>36</v>
      </c>
      <c r="I6999" s="0" t="n">
        <v>13</v>
      </c>
      <c r="J6999" s="0" t="n">
        <v>21</v>
      </c>
      <c r="K6999" s="0" t="n">
        <v>27</v>
      </c>
      <c r="L6999" s="0" t="n">
        <v>36</v>
      </c>
      <c r="M6999" s="0" t="n">
        <v>5</v>
      </c>
      <c r="N6999" s="11" t="n">
        <v>0.05</v>
      </c>
      <c r="O6999" s="12" t="n">
        <v>865.64</v>
      </c>
      <c r="P6999" s="12" t="n">
        <v>1139</v>
      </c>
      <c r="Q6999" s="12" t="n">
        <f aca="false">M6999*P6999*(1-N6999)</f>
        <v>5410.25</v>
      </c>
      <c r="R6999" s="12" t="n">
        <f aca="false">M6999*O6999</f>
        <v>4328.2</v>
      </c>
      <c r="S6999" s="12" t="n">
        <f aca="false">Q6999-R6999</f>
        <v>1082.05</v>
      </c>
      <c r="T6999" s="11" t="n">
        <f aca="false">IFERROR(S6999/Q6999,0)</f>
        <v>0.2</v>
      </c>
      <c r="U6999" s="13" t="n">
        <f aca="false">F6999-E6999</f>
        <v>17</v>
      </c>
      <c r="V6999" s="13" t="n">
        <f aca="false">G6999-F6999</f>
        <v>9</v>
      </c>
      <c r="W6999" s="13" t="n">
        <f aca="false">G6999-E6999</f>
        <v>26</v>
      </c>
      <c r="X6999" s="10" t="n">
        <f aca="false">YEAR(E6999)</f>
        <v>2020</v>
      </c>
      <c r="Y6999" s="0" t="str">
        <f aca="false">TEXT(E6999,"yyyy-mm")</f>
        <v>2020-09</v>
      </c>
      <c r="Z6999" s="0" t="str">
        <f aca="false">"Q"&amp;ROUNDUP(MONTH(E6999)/3,0)&amp;"-"&amp;YEAR(E6999)</f>
        <v>Q3-2020</v>
      </c>
    </row>
    <row r="7000" customFormat="false" ht="14.25" hidden="false" customHeight="false" outlineLevel="0" collapsed="false">
      <c r="A7000" s="0" t="s">
        <v>7042</v>
      </c>
      <c r="B7000" s="0" t="s">
        <v>41</v>
      </c>
      <c r="C7000" s="0" t="s">
        <v>48</v>
      </c>
      <c r="D7000" s="9" t="n">
        <v>44000</v>
      </c>
      <c r="E7000" s="9" t="n">
        <v>44080</v>
      </c>
      <c r="F7000" s="9" t="n">
        <v>44107</v>
      </c>
      <c r="G7000" s="9" t="n">
        <v>44113</v>
      </c>
      <c r="H7000" s="10" t="s">
        <v>36</v>
      </c>
      <c r="I7000" s="0" t="n">
        <v>23</v>
      </c>
      <c r="J7000" s="0" t="n">
        <v>42</v>
      </c>
      <c r="K7000" s="0" t="n">
        <v>2</v>
      </c>
      <c r="L7000" s="0" t="n">
        <v>10</v>
      </c>
      <c r="M7000" s="0" t="n">
        <v>1</v>
      </c>
      <c r="N7000" s="11" t="n">
        <v>0.075</v>
      </c>
      <c r="O7000" s="12" t="n">
        <v>1598.75</v>
      </c>
      <c r="P7000" s="12" t="n">
        <v>3899.4</v>
      </c>
      <c r="Q7000" s="12" t="n">
        <f aca="false">M7000*P7000*(1-N7000)</f>
        <v>3606.945</v>
      </c>
      <c r="R7000" s="12" t="n">
        <f aca="false">M7000*O7000</f>
        <v>1598.75</v>
      </c>
      <c r="S7000" s="12" t="n">
        <f aca="false">Q7000-R7000</f>
        <v>2008.195</v>
      </c>
      <c r="T7000" s="11" t="n">
        <f aca="false">IFERROR(S7000/Q7000,0)</f>
        <v>0.556757865728477</v>
      </c>
      <c r="U7000" s="13" t="n">
        <f aca="false">F7000-E7000</f>
        <v>27</v>
      </c>
      <c r="V7000" s="13" t="n">
        <f aca="false">G7000-F7000</f>
        <v>6</v>
      </c>
      <c r="W7000" s="13" t="n">
        <f aca="false">G7000-E7000</f>
        <v>33</v>
      </c>
      <c r="X7000" s="10" t="n">
        <f aca="false">YEAR(E7000)</f>
        <v>2020</v>
      </c>
      <c r="Y7000" s="0" t="str">
        <f aca="false">TEXT(E7000,"yyyy-mm")</f>
        <v>2020-09</v>
      </c>
      <c r="Z7000" s="0" t="str">
        <f aca="false">"Q"&amp;ROUNDUP(MONTH(E7000)/3,0)&amp;"-"&amp;YEAR(E7000)</f>
        <v>Q3-2020</v>
      </c>
    </row>
    <row r="7001" customFormat="false" ht="14.25" hidden="false" customHeight="false" outlineLevel="0" collapsed="false">
      <c r="A7001" s="0" t="s">
        <v>7043</v>
      </c>
      <c r="B7001" s="0" t="s">
        <v>41</v>
      </c>
      <c r="C7001" s="0" t="s">
        <v>48</v>
      </c>
      <c r="D7001" s="9" t="n">
        <v>44000</v>
      </c>
      <c r="E7001" s="9" t="n">
        <v>44080</v>
      </c>
      <c r="F7001" s="9" t="n">
        <v>44099</v>
      </c>
      <c r="G7001" s="9" t="n">
        <v>44108</v>
      </c>
      <c r="H7001" s="10" t="s">
        <v>36</v>
      </c>
      <c r="I7001" s="0" t="n">
        <v>24</v>
      </c>
      <c r="J7001" s="0" t="n">
        <v>33</v>
      </c>
      <c r="K7001" s="0" t="n">
        <v>57</v>
      </c>
      <c r="L7001" s="0" t="n">
        <v>33</v>
      </c>
      <c r="M7001" s="0" t="n">
        <v>2</v>
      </c>
      <c r="N7001" s="11" t="n">
        <v>0.1</v>
      </c>
      <c r="O7001" s="12" t="n">
        <v>851.57</v>
      </c>
      <c r="P7001" s="12" t="n">
        <v>1038.5</v>
      </c>
      <c r="Q7001" s="12" t="n">
        <f aca="false">M7001*P7001*(1-N7001)</f>
        <v>1869.3</v>
      </c>
      <c r="R7001" s="12" t="n">
        <f aca="false">M7001*O7001</f>
        <v>1703.14</v>
      </c>
      <c r="S7001" s="12" t="n">
        <f aca="false">Q7001-R7001</f>
        <v>166.16</v>
      </c>
      <c r="T7001" s="11" t="n">
        <f aca="false">IFERROR(S7001/Q7001,0)</f>
        <v>0.0888888888888888</v>
      </c>
      <c r="U7001" s="13" t="n">
        <f aca="false">F7001-E7001</f>
        <v>19</v>
      </c>
      <c r="V7001" s="13" t="n">
        <f aca="false">G7001-F7001</f>
        <v>9</v>
      </c>
      <c r="W7001" s="13" t="n">
        <f aca="false">G7001-E7001</f>
        <v>28</v>
      </c>
      <c r="X7001" s="10" t="n">
        <f aca="false">YEAR(E7001)</f>
        <v>2020</v>
      </c>
      <c r="Y7001" s="0" t="str">
        <f aca="false">TEXT(E7001,"yyyy-mm")</f>
        <v>2020-09</v>
      </c>
      <c r="Z7001" s="0" t="str">
        <f aca="false">"Q"&amp;ROUNDUP(MONTH(E7001)/3,0)&amp;"-"&amp;YEAR(E7001)</f>
        <v>Q3-2020</v>
      </c>
    </row>
    <row r="7002" customFormat="false" ht="14.25" hidden="false" customHeight="false" outlineLevel="0" collapsed="false">
      <c r="A7002" s="0" t="s">
        <v>7044</v>
      </c>
      <c r="B7002" s="0" t="s">
        <v>43</v>
      </c>
      <c r="C7002" s="0" t="s">
        <v>35</v>
      </c>
      <c r="D7002" s="9" t="n">
        <v>44000</v>
      </c>
      <c r="E7002" s="9" t="n">
        <v>44081</v>
      </c>
      <c r="F7002" s="9" t="n">
        <v>44100</v>
      </c>
      <c r="G7002" s="9" t="n">
        <v>44107</v>
      </c>
      <c r="H7002" s="10" t="s">
        <v>36</v>
      </c>
      <c r="I7002" s="0" t="n">
        <v>28</v>
      </c>
      <c r="J7002" s="0" t="n">
        <v>7</v>
      </c>
      <c r="K7002" s="0" t="n">
        <v>205</v>
      </c>
      <c r="L7002" s="0" t="n">
        <v>29</v>
      </c>
      <c r="M7002" s="0" t="n">
        <v>4</v>
      </c>
      <c r="N7002" s="11" t="n">
        <v>0.075</v>
      </c>
      <c r="O7002" s="12" t="n">
        <v>93.8</v>
      </c>
      <c r="P7002" s="12" t="n">
        <v>167.5</v>
      </c>
      <c r="Q7002" s="12" t="n">
        <f aca="false">M7002*P7002*(1-N7002)</f>
        <v>619.75</v>
      </c>
      <c r="R7002" s="12" t="n">
        <f aca="false">M7002*O7002</f>
        <v>375.2</v>
      </c>
      <c r="S7002" s="12" t="n">
        <f aca="false">Q7002-R7002</f>
        <v>244.55</v>
      </c>
      <c r="T7002" s="11" t="n">
        <f aca="false">IFERROR(S7002/Q7002,0)</f>
        <v>0.394594594594595</v>
      </c>
      <c r="U7002" s="13" t="n">
        <f aca="false">F7002-E7002</f>
        <v>19</v>
      </c>
      <c r="V7002" s="13" t="n">
        <f aca="false">G7002-F7002</f>
        <v>7</v>
      </c>
      <c r="W7002" s="13" t="n">
        <f aca="false">G7002-E7002</f>
        <v>26</v>
      </c>
      <c r="X7002" s="10" t="n">
        <f aca="false">YEAR(E7002)</f>
        <v>2020</v>
      </c>
      <c r="Y7002" s="0" t="str">
        <f aca="false">TEXT(E7002,"yyyy-mm")</f>
        <v>2020-09</v>
      </c>
      <c r="Z7002" s="0" t="str">
        <f aca="false">"Q"&amp;ROUNDUP(MONTH(E7002)/3,0)&amp;"-"&amp;YEAR(E7002)</f>
        <v>Q3-2020</v>
      </c>
    </row>
    <row r="7003" customFormat="false" ht="14.25" hidden="false" customHeight="false" outlineLevel="0" collapsed="false">
      <c r="A7003" s="0" t="s">
        <v>7045</v>
      </c>
      <c r="B7003" s="0" t="s">
        <v>38</v>
      </c>
      <c r="C7003" s="0" t="s">
        <v>46</v>
      </c>
      <c r="D7003" s="9" t="n">
        <v>43900</v>
      </c>
      <c r="E7003" s="9" t="n">
        <v>44081</v>
      </c>
      <c r="F7003" s="9" t="n">
        <v>44108</v>
      </c>
      <c r="G7003" s="9" t="n">
        <v>44117</v>
      </c>
      <c r="H7003" s="10" t="s">
        <v>36</v>
      </c>
      <c r="I7003" s="0" t="n">
        <v>18</v>
      </c>
      <c r="J7003" s="0" t="n">
        <v>20</v>
      </c>
      <c r="K7003" s="0" t="n">
        <v>268</v>
      </c>
      <c r="L7003" s="0" t="n">
        <v>45</v>
      </c>
      <c r="M7003" s="0" t="n">
        <v>4</v>
      </c>
      <c r="N7003" s="11" t="n">
        <v>0.1</v>
      </c>
      <c r="O7003" s="12" t="n">
        <v>1947.29</v>
      </c>
      <c r="P7003" s="12" t="n">
        <v>2318.2</v>
      </c>
      <c r="Q7003" s="12" t="n">
        <f aca="false">M7003*P7003*(1-N7003)</f>
        <v>8345.52</v>
      </c>
      <c r="R7003" s="12" t="n">
        <f aca="false">M7003*O7003</f>
        <v>7789.16</v>
      </c>
      <c r="S7003" s="12" t="n">
        <f aca="false">Q7003-R7003</f>
        <v>556.360000000001</v>
      </c>
      <c r="T7003" s="11" t="n">
        <f aca="false">IFERROR(S7003/Q7003,0)</f>
        <v>0.0666657080685207</v>
      </c>
      <c r="U7003" s="13" t="n">
        <f aca="false">F7003-E7003</f>
        <v>27</v>
      </c>
      <c r="V7003" s="13" t="n">
        <f aca="false">G7003-F7003</f>
        <v>9</v>
      </c>
      <c r="W7003" s="13" t="n">
        <f aca="false">G7003-E7003</f>
        <v>36</v>
      </c>
      <c r="X7003" s="10" t="n">
        <f aca="false">YEAR(E7003)</f>
        <v>2020</v>
      </c>
      <c r="Y7003" s="0" t="str">
        <f aca="false">TEXT(E7003,"yyyy-mm")</f>
        <v>2020-09</v>
      </c>
      <c r="Z7003" s="0" t="str">
        <f aca="false">"Q"&amp;ROUNDUP(MONTH(E7003)/3,0)&amp;"-"&amp;YEAR(E7003)</f>
        <v>Q3-2020</v>
      </c>
    </row>
    <row r="7004" customFormat="false" ht="14.25" hidden="false" customHeight="false" outlineLevel="0" collapsed="false">
      <c r="A7004" s="0" t="s">
        <v>7046</v>
      </c>
      <c r="B7004" s="0" t="s">
        <v>34</v>
      </c>
      <c r="C7004" s="0" t="s">
        <v>39</v>
      </c>
      <c r="D7004" s="9" t="n">
        <v>44000</v>
      </c>
      <c r="E7004" s="9" t="n">
        <v>44081</v>
      </c>
      <c r="F7004" s="9" t="n">
        <v>44103</v>
      </c>
      <c r="G7004" s="9" t="n">
        <v>44111</v>
      </c>
      <c r="H7004" s="10" t="s">
        <v>36</v>
      </c>
      <c r="I7004" s="0" t="n">
        <v>7</v>
      </c>
      <c r="J7004" s="0" t="n">
        <v>17</v>
      </c>
      <c r="K7004" s="0" t="n">
        <v>96</v>
      </c>
      <c r="L7004" s="0" t="n">
        <v>6</v>
      </c>
      <c r="M7004" s="0" t="n">
        <v>8</v>
      </c>
      <c r="N7004" s="11" t="n">
        <v>0.1</v>
      </c>
      <c r="O7004" s="12" t="n">
        <v>2869.28</v>
      </c>
      <c r="P7004" s="12" t="n">
        <v>3825.7</v>
      </c>
      <c r="Q7004" s="12" t="n">
        <f aca="false">M7004*P7004*(1-N7004)</f>
        <v>27545.04</v>
      </c>
      <c r="R7004" s="12" t="n">
        <f aca="false">M7004*O7004</f>
        <v>22954.24</v>
      </c>
      <c r="S7004" s="12" t="n">
        <f aca="false">Q7004-R7004</f>
        <v>4590.8</v>
      </c>
      <c r="T7004" s="11" t="n">
        <f aca="false">IFERROR(S7004/Q7004,0)</f>
        <v>0.166665214499598</v>
      </c>
      <c r="U7004" s="13" t="n">
        <f aca="false">F7004-E7004</f>
        <v>22</v>
      </c>
      <c r="V7004" s="13" t="n">
        <f aca="false">G7004-F7004</f>
        <v>8</v>
      </c>
      <c r="W7004" s="13" t="n">
        <f aca="false">G7004-E7004</f>
        <v>30</v>
      </c>
      <c r="X7004" s="10" t="n">
        <f aca="false">YEAR(E7004)</f>
        <v>2020</v>
      </c>
      <c r="Y7004" s="0" t="str">
        <f aca="false">TEXT(E7004,"yyyy-mm")</f>
        <v>2020-09</v>
      </c>
      <c r="Z7004" s="0" t="str">
        <f aca="false">"Q"&amp;ROUNDUP(MONTH(E7004)/3,0)&amp;"-"&amp;YEAR(E7004)</f>
        <v>Q3-2020</v>
      </c>
    </row>
    <row r="7005" customFormat="false" ht="14.25" hidden="false" customHeight="false" outlineLevel="0" collapsed="false">
      <c r="A7005" s="0" t="s">
        <v>7047</v>
      </c>
      <c r="B7005" s="0" t="s">
        <v>34</v>
      </c>
      <c r="C7005" s="0" t="s">
        <v>58</v>
      </c>
      <c r="D7005" s="9" t="n">
        <v>44000</v>
      </c>
      <c r="E7005" s="9" t="n">
        <v>44081</v>
      </c>
      <c r="F7005" s="9" t="n">
        <v>44087</v>
      </c>
      <c r="G7005" s="9" t="n">
        <v>44092</v>
      </c>
      <c r="H7005" s="10" t="s">
        <v>36</v>
      </c>
      <c r="I7005" s="0" t="n">
        <v>2</v>
      </c>
      <c r="J7005" s="0" t="n">
        <v>16</v>
      </c>
      <c r="K7005" s="0" t="n">
        <v>352</v>
      </c>
      <c r="L7005" s="0" t="n">
        <v>32</v>
      </c>
      <c r="M7005" s="0" t="n">
        <v>3</v>
      </c>
      <c r="N7005" s="11" t="n">
        <v>0.05</v>
      </c>
      <c r="O7005" s="12" t="n">
        <v>117.25</v>
      </c>
      <c r="P7005" s="12" t="n">
        <v>234.5</v>
      </c>
      <c r="Q7005" s="12" t="n">
        <f aca="false">M7005*P7005*(1-N7005)</f>
        <v>668.325</v>
      </c>
      <c r="R7005" s="12" t="n">
        <f aca="false">M7005*O7005</f>
        <v>351.75</v>
      </c>
      <c r="S7005" s="12" t="n">
        <f aca="false">Q7005-R7005</f>
        <v>316.575</v>
      </c>
      <c r="T7005" s="11" t="n">
        <f aca="false">IFERROR(S7005/Q7005,0)</f>
        <v>0.473684210526316</v>
      </c>
      <c r="U7005" s="13" t="n">
        <f aca="false">F7005-E7005</f>
        <v>6</v>
      </c>
      <c r="V7005" s="13" t="n">
        <f aca="false">G7005-F7005</f>
        <v>5</v>
      </c>
      <c r="W7005" s="13" t="n">
        <f aca="false">G7005-E7005</f>
        <v>11</v>
      </c>
      <c r="X7005" s="10" t="n">
        <f aca="false">YEAR(E7005)</f>
        <v>2020</v>
      </c>
      <c r="Y7005" s="0" t="str">
        <f aca="false">TEXT(E7005,"yyyy-mm")</f>
        <v>2020-09</v>
      </c>
      <c r="Z7005" s="0" t="str">
        <f aca="false">"Q"&amp;ROUNDUP(MONTH(E7005)/3,0)&amp;"-"&amp;YEAR(E7005)</f>
        <v>Q3-2020</v>
      </c>
    </row>
    <row r="7006" customFormat="false" ht="14.25" hidden="false" customHeight="false" outlineLevel="0" collapsed="false">
      <c r="A7006" s="0" t="s">
        <v>7048</v>
      </c>
      <c r="B7006" s="0" t="s">
        <v>34</v>
      </c>
      <c r="C7006" s="0" t="s">
        <v>35</v>
      </c>
      <c r="D7006" s="9" t="n">
        <v>44000</v>
      </c>
      <c r="E7006" s="9" t="n">
        <v>44081</v>
      </c>
      <c r="F7006" s="9" t="n">
        <v>44091</v>
      </c>
      <c r="G7006" s="9" t="n">
        <v>44096</v>
      </c>
      <c r="H7006" s="10" t="s">
        <v>36</v>
      </c>
      <c r="I7006" s="0" t="n">
        <v>2</v>
      </c>
      <c r="J7006" s="0" t="n">
        <v>6</v>
      </c>
      <c r="K7006" s="0" t="n">
        <v>243</v>
      </c>
      <c r="L7006" s="0" t="n">
        <v>40</v>
      </c>
      <c r="M7006" s="0" t="n">
        <v>1</v>
      </c>
      <c r="N7006" s="11" t="n">
        <v>0.05</v>
      </c>
      <c r="O7006" s="12" t="n">
        <v>451.04</v>
      </c>
      <c r="P7006" s="12" t="n">
        <v>1025.1</v>
      </c>
      <c r="Q7006" s="12" t="n">
        <f aca="false">M7006*P7006*(1-N7006)</f>
        <v>973.845</v>
      </c>
      <c r="R7006" s="12" t="n">
        <f aca="false">M7006*O7006</f>
        <v>451.04</v>
      </c>
      <c r="S7006" s="12" t="n">
        <f aca="false">Q7006-R7006</f>
        <v>522.805</v>
      </c>
      <c r="T7006" s="11" t="n">
        <f aca="false">IFERROR(S7006/Q7006,0)</f>
        <v>0.536846212692985</v>
      </c>
      <c r="U7006" s="13" t="n">
        <f aca="false">F7006-E7006</f>
        <v>10</v>
      </c>
      <c r="V7006" s="13" t="n">
        <f aca="false">G7006-F7006</f>
        <v>5</v>
      </c>
      <c r="W7006" s="13" t="n">
        <f aca="false">G7006-E7006</f>
        <v>15</v>
      </c>
      <c r="X7006" s="10" t="n">
        <f aca="false">YEAR(E7006)</f>
        <v>2020</v>
      </c>
      <c r="Y7006" s="0" t="str">
        <f aca="false">TEXT(E7006,"yyyy-mm")</f>
        <v>2020-09</v>
      </c>
      <c r="Z7006" s="0" t="str">
        <f aca="false">"Q"&amp;ROUNDUP(MONTH(E7006)/3,0)&amp;"-"&amp;YEAR(E7006)</f>
        <v>Q3-2020</v>
      </c>
    </row>
    <row r="7007" customFormat="false" ht="14.25" hidden="false" customHeight="false" outlineLevel="0" collapsed="false">
      <c r="A7007" s="0" t="s">
        <v>7049</v>
      </c>
      <c r="B7007" s="0" t="s">
        <v>34</v>
      </c>
      <c r="C7007" s="0" t="s">
        <v>48</v>
      </c>
      <c r="D7007" s="9" t="n">
        <v>44000</v>
      </c>
      <c r="E7007" s="9" t="n">
        <v>44081</v>
      </c>
      <c r="F7007" s="9" t="n">
        <v>44089</v>
      </c>
      <c r="G7007" s="9" t="n">
        <v>44094</v>
      </c>
      <c r="H7007" s="10" t="s">
        <v>36</v>
      </c>
      <c r="I7007" s="0" t="n">
        <v>12</v>
      </c>
      <c r="J7007" s="0" t="n">
        <v>43</v>
      </c>
      <c r="K7007" s="0" t="n">
        <v>33</v>
      </c>
      <c r="L7007" s="0" t="n">
        <v>2</v>
      </c>
      <c r="M7007" s="0" t="n">
        <v>7</v>
      </c>
      <c r="N7007" s="11" t="n">
        <v>0.4</v>
      </c>
      <c r="O7007" s="12" t="n">
        <v>159.33</v>
      </c>
      <c r="P7007" s="12" t="n">
        <v>194.3</v>
      </c>
      <c r="Q7007" s="12" t="n">
        <f aca="false">M7007*P7007*(1-N7007)</f>
        <v>816.06</v>
      </c>
      <c r="R7007" s="12" t="n">
        <f aca="false">M7007*O7007</f>
        <v>1115.31</v>
      </c>
      <c r="S7007" s="12" t="n">
        <f aca="false">Q7007-R7007</f>
        <v>-299.25</v>
      </c>
      <c r="T7007" s="11" t="n">
        <f aca="false">IFERROR(S7007/Q7007,0)</f>
        <v>-0.366700977869274</v>
      </c>
      <c r="U7007" s="13" t="n">
        <f aca="false">F7007-E7007</f>
        <v>8</v>
      </c>
      <c r="V7007" s="13" t="n">
        <f aca="false">G7007-F7007</f>
        <v>5</v>
      </c>
      <c r="W7007" s="13" t="n">
        <f aca="false">G7007-E7007</f>
        <v>13</v>
      </c>
      <c r="X7007" s="10" t="n">
        <f aca="false">YEAR(E7007)</f>
        <v>2020</v>
      </c>
      <c r="Y7007" s="0" t="str">
        <f aca="false">TEXT(E7007,"yyyy-mm")</f>
        <v>2020-09</v>
      </c>
      <c r="Z7007" s="0" t="str">
        <f aca="false">"Q"&amp;ROUNDUP(MONTH(E7007)/3,0)&amp;"-"&amp;YEAR(E7007)</f>
        <v>Q3-2020</v>
      </c>
    </row>
    <row r="7008" customFormat="false" ht="14.25" hidden="false" customHeight="false" outlineLevel="0" collapsed="false">
      <c r="A7008" s="0" t="s">
        <v>7050</v>
      </c>
      <c r="B7008" s="0" t="s">
        <v>34</v>
      </c>
      <c r="C7008" s="0" t="s">
        <v>39</v>
      </c>
      <c r="D7008" s="9" t="n">
        <v>44000</v>
      </c>
      <c r="E7008" s="9" t="n">
        <v>44081</v>
      </c>
      <c r="F7008" s="9" t="n">
        <v>44096</v>
      </c>
      <c r="G7008" s="9" t="n">
        <v>44099</v>
      </c>
      <c r="H7008" s="10" t="s">
        <v>36</v>
      </c>
      <c r="I7008" s="0" t="n">
        <v>6</v>
      </c>
      <c r="J7008" s="0" t="n">
        <v>48</v>
      </c>
      <c r="K7008" s="0" t="n">
        <v>143</v>
      </c>
      <c r="L7008" s="0" t="n">
        <v>36</v>
      </c>
      <c r="M7008" s="0" t="n">
        <v>4</v>
      </c>
      <c r="N7008" s="11" t="n">
        <v>0.075</v>
      </c>
      <c r="O7008" s="12" t="n">
        <v>3360.72</v>
      </c>
      <c r="P7008" s="12" t="n">
        <v>5092</v>
      </c>
      <c r="Q7008" s="12" t="n">
        <f aca="false">M7008*P7008*(1-N7008)</f>
        <v>18840.4</v>
      </c>
      <c r="R7008" s="12" t="n">
        <f aca="false">M7008*O7008</f>
        <v>13442.88</v>
      </c>
      <c r="S7008" s="12" t="n">
        <f aca="false">Q7008-R7008</f>
        <v>5397.52</v>
      </c>
      <c r="T7008" s="11" t="n">
        <f aca="false">IFERROR(S7008/Q7008,0)</f>
        <v>0.286486486486487</v>
      </c>
      <c r="U7008" s="13" t="n">
        <f aca="false">F7008-E7008</f>
        <v>15</v>
      </c>
      <c r="V7008" s="13" t="n">
        <f aca="false">G7008-F7008</f>
        <v>3</v>
      </c>
      <c r="W7008" s="13" t="n">
        <f aca="false">G7008-E7008</f>
        <v>18</v>
      </c>
      <c r="X7008" s="10" t="n">
        <f aca="false">YEAR(E7008)</f>
        <v>2020</v>
      </c>
      <c r="Y7008" s="0" t="str">
        <f aca="false">TEXT(E7008,"yyyy-mm")</f>
        <v>2020-09</v>
      </c>
      <c r="Z7008" s="0" t="str">
        <f aca="false">"Q"&amp;ROUNDUP(MONTH(E7008)/3,0)&amp;"-"&amp;YEAR(E7008)</f>
        <v>Q3-2020</v>
      </c>
    </row>
    <row r="7009" customFormat="false" ht="14.25" hidden="false" customHeight="false" outlineLevel="0" collapsed="false">
      <c r="A7009" s="0" t="s">
        <v>7051</v>
      </c>
      <c r="B7009" s="0" t="s">
        <v>38</v>
      </c>
      <c r="C7009" s="0" t="s">
        <v>79</v>
      </c>
      <c r="D7009" s="9" t="n">
        <v>43900</v>
      </c>
      <c r="E7009" s="9" t="n">
        <v>44081</v>
      </c>
      <c r="F7009" s="9" t="n">
        <v>44106</v>
      </c>
      <c r="G7009" s="9" t="n">
        <v>44108</v>
      </c>
      <c r="H7009" s="10" t="s">
        <v>36</v>
      </c>
      <c r="I7009" s="0" t="n">
        <v>16</v>
      </c>
      <c r="J7009" s="0" t="n">
        <v>32</v>
      </c>
      <c r="K7009" s="0" t="n">
        <v>67</v>
      </c>
      <c r="L7009" s="0" t="n">
        <v>21</v>
      </c>
      <c r="M7009" s="0" t="n">
        <v>7</v>
      </c>
      <c r="N7009" s="11" t="n">
        <v>0.15</v>
      </c>
      <c r="O7009" s="12" t="n">
        <v>819.48</v>
      </c>
      <c r="P7009" s="12" t="n">
        <v>1011.7</v>
      </c>
      <c r="Q7009" s="12" t="n">
        <f aca="false">M7009*P7009*(1-N7009)</f>
        <v>6019.615</v>
      </c>
      <c r="R7009" s="12" t="n">
        <f aca="false">M7009*O7009</f>
        <v>5736.36</v>
      </c>
      <c r="S7009" s="12" t="n">
        <f aca="false">Q7009-R7009</f>
        <v>283.255</v>
      </c>
      <c r="T7009" s="11" t="n">
        <f aca="false">IFERROR(S7009/Q7009,0)</f>
        <v>0.0470553349342109</v>
      </c>
      <c r="U7009" s="13" t="n">
        <f aca="false">F7009-E7009</f>
        <v>25</v>
      </c>
      <c r="V7009" s="13" t="n">
        <f aca="false">G7009-F7009</f>
        <v>2</v>
      </c>
      <c r="W7009" s="13" t="n">
        <f aca="false">G7009-E7009</f>
        <v>27</v>
      </c>
      <c r="X7009" s="10" t="n">
        <f aca="false">YEAR(E7009)</f>
        <v>2020</v>
      </c>
      <c r="Y7009" s="0" t="str">
        <f aca="false">TEXT(E7009,"yyyy-mm")</f>
        <v>2020-09</v>
      </c>
      <c r="Z7009" s="0" t="str">
        <f aca="false">"Q"&amp;ROUNDUP(MONTH(E7009)/3,0)&amp;"-"&amp;YEAR(E7009)</f>
        <v>Q3-2020</v>
      </c>
    </row>
    <row r="7010" customFormat="false" ht="14.25" hidden="false" customHeight="false" outlineLevel="0" collapsed="false">
      <c r="A7010" s="0" t="s">
        <v>7052</v>
      </c>
      <c r="B7010" s="0" t="s">
        <v>41</v>
      </c>
      <c r="C7010" s="0" t="s">
        <v>39</v>
      </c>
      <c r="D7010" s="9" t="n">
        <v>43900</v>
      </c>
      <c r="E7010" s="9" t="n">
        <v>44081</v>
      </c>
      <c r="F7010" s="9" t="n">
        <v>44101</v>
      </c>
      <c r="G7010" s="9" t="n">
        <v>44108</v>
      </c>
      <c r="H7010" s="10" t="s">
        <v>36</v>
      </c>
      <c r="I7010" s="0" t="n">
        <v>21</v>
      </c>
      <c r="J7010" s="0" t="n">
        <v>47</v>
      </c>
      <c r="K7010" s="0" t="n">
        <v>153</v>
      </c>
      <c r="L7010" s="0" t="n">
        <v>40</v>
      </c>
      <c r="M7010" s="0" t="n">
        <v>4</v>
      </c>
      <c r="N7010" s="11" t="n">
        <v>0.1</v>
      </c>
      <c r="O7010" s="12" t="n">
        <v>515.7</v>
      </c>
      <c r="P7010" s="12" t="n">
        <v>1199.3</v>
      </c>
      <c r="Q7010" s="12" t="n">
        <f aca="false">M7010*P7010*(1-N7010)</f>
        <v>4317.48</v>
      </c>
      <c r="R7010" s="12" t="n">
        <f aca="false">M7010*O7010</f>
        <v>2062.8</v>
      </c>
      <c r="S7010" s="12" t="n">
        <f aca="false">Q7010-R7010</f>
        <v>2254.68</v>
      </c>
      <c r="T7010" s="11" t="n">
        <f aca="false">IFERROR(S7010/Q7010,0)</f>
        <v>0.522221295755858</v>
      </c>
      <c r="U7010" s="13" t="n">
        <f aca="false">F7010-E7010</f>
        <v>20</v>
      </c>
      <c r="V7010" s="13" t="n">
        <f aca="false">G7010-F7010</f>
        <v>7</v>
      </c>
      <c r="W7010" s="13" t="n">
        <f aca="false">G7010-E7010</f>
        <v>27</v>
      </c>
      <c r="X7010" s="10" t="n">
        <f aca="false">YEAR(E7010)</f>
        <v>2020</v>
      </c>
      <c r="Y7010" s="0" t="str">
        <f aca="false">TEXT(E7010,"yyyy-mm")</f>
        <v>2020-09</v>
      </c>
      <c r="Z7010" s="0" t="str">
        <f aca="false">"Q"&amp;ROUNDUP(MONTH(E7010)/3,0)&amp;"-"&amp;YEAR(E7010)</f>
        <v>Q3-2020</v>
      </c>
    </row>
    <row r="7011" customFormat="false" ht="14.25" hidden="false" customHeight="false" outlineLevel="0" collapsed="false">
      <c r="A7011" s="0" t="s">
        <v>7053</v>
      </c>
      <c r="B7011" s="0" t="s">
        <v>34</v>
      </c>
      <c r="C7011" s="0" t="s">
        <v>46</v>
      </c>
      <c r="D7011" s="9" t="n">
        <v>44000</v>
      </c>
      <c r="E7011" s="9" t="n">
        <v>44081</v>
      </c>
      <c r="F7011" s="9" t="n">
        <v>44106</v>
      </c>
      <c r="G7011" s="9" t="n">
        <v>44108</v>
      </c>
      <c r="H7011" s="10" t="s">
        <v>36</v>
      </c>
      <c r="I7011" s="0" t="n">
        <v>3</v>
      </c>
      <c r="J7011" s="0" t="n">
        <v>19</v>
      </c>
      <c r="K7011" s="0" t="n">
        <v>302</v>
      </c>
      <c r="L7011" s="0" t="n">
        <v>23</v>
      </c>
      <c r="M7011" s="0" t="n">
        <v>2</v>
      </c>
      <c r="N7011" s="11" t="n">
        <v>0.05</v>
      </c>
      <c r="O7011" s="12" t="n">
        <v>2383.86</v>
      </c>
      <c r="P7011" s="12" t="n">
        <v>3973.1</v>
      </c>
      <c r="Q7011" s="12" t="n">
        <f aca="false">M7011*P7011*(1-N7011)</f>
        <v>7548.89</v>
      </c>
      <c r="R7011" s="12" t="n">
        <f aca="false">M7011*O7011</f>
        <v>4767.72</v>
      </c>
      <c r="S7011" s="12" t="n">
        <f aca="false">Q7011-R7011</f>
        <v>2781.17</v>
      </c>
      <c r="T7011" s="11" t="n">
        <f aca="false">IFERROR(S7011/Q7011,0)</f>
        <v>0.368421052631579</v>
      </c>
      <c r="U7011" s="13" t="n">
        <f aca="false">F7011-E7011</f>
        <v>25</v>
      </c>
      <c r="V7011" s="13" t="n">
        <f aca="false">G7011-F7011</f>
        <v>2</v>
      </c>
      <c r="W7011" s="13" t="n">
        <f aca="false">G7011-E7011</f>
        <v>27</v>
      </c>
      <c r="X7011" s="10" t="n">
        <f aca="false">YEAR(E7011)</f>
        <v>2020</v>
      </c>
      <c r="Y7011" s="0" t="str">
        <f aca="false">TEXT(E7011,"yyyy-mm")</f>
        <v>2020-09</v>
      </c>
      <c r="Z7011" s="0" t="str">
        <f aca="false">"Q"&amp;ROUNDUP(MONTH(E7011)/3,0)&amp;"-"&amp;YEAR(E7011)</f>
        <v>Q3-2020</v>
      </c>
    </row>
    <row r="7012" customFormat="false" ht="14.25" hidden="false" customHeight="false" outlineLevel="0" collapsed="false">
      <c r="A7012" s="0" t="s">
        <v>7054</v>
      </c>
      <c r="B7012" s="0" t="s">
        <v>34</v>
      </c>
      <c r="C7012" s="0" t="s">
        <v>39</v>
      </c>
      <c r="D7012" s="9" t="n">
        <v>44000</v>
      </c>
      <c r="E7012" s="9" t="n">
        <v>44081</v>
      </c>
      <c r="F7012" s="9" t="n">
        <v>44108</v>
      </c>
      <c r="G7012" s="9" t="n">
        <v>44110</v>
      </c>
      <c r="H7012" s="10" t="s">
        <v>36</v>
      </c>
      <c r="I7012" s="0" t="n">
        <v>3</v>
      </c>
      <c r="J7012" s="0" t="n">
        <v>31</v>
      </c>
      <c r="K7012" s="0" t="n">
        <v>168</v>
      </c>
      <c r="L7012" s="0" t="n">
        <v>21</v>
      </c>
      <c r="M7012" s="0" t="n">
        <v>6</v>
      </c>
      <c r="N7012" s="11" t="n">
        <v>0.075</v>
      </c>
      <c r="O7012" s="12" t="n">
        <v>439.52</v>
      </c>
      <c r="P7012" s="12" t="n">
        <v>1072</v>
      </c>
      <c r="Q7012" s="12" t="n">
        <f aca="false">M7012*P7012*(1-N7012)</f>
        <v>5949.6</v>
      </c>
      <c r="R7012" s="12" t="n">
        <f aca="false">M7012*O7012</f>
        <v>2637.12</v>
      </c>
      <c r="S7012" s="12" t="n">
        <f aca="false">Q7012-R7012</f>
        <v>3312.48</v>
      </c>
      <c r="T7012" s="11" t="n">
        <f aca="false">IFERROR(S7012/Q7012,0)</f>
        <v>0.556756756756757</v>
      </c>
      <c r="U7012" s="13" t="n">
        <f aca="false">F7012-E7012</f>
        <v>27</v>
      </c>
      <c r="V7012" s="13" t="n">
        <f aca="false">G7012-F7012</f>
        <v>2</v>
      </c>
      <c r="W7012" s="13" t="n">
        <f aca="false">G7012-E7012</f>
        <v>29</v>
      </c>
      <c r="X7012" s="10" t="n">
        <f aca="false">YEAR(E7012)</f>
        <v>2020</v>
      </c>
      <c r="Y7012" s="0" t="str">
        <f aca="false">TEXT(E7012,"yyyy-mm")</f>
        <v>2020-09</v>
      </c>
      <c r="Z7012" s="0" t="str">
        <f aca="false">"Q"&amp;ROUNDUP(MONTH(E7012)/3,0)&amp;"-"&amp;YEAR(E7012)</f>
        <v>Q3-2020</v>
      </c>
    </row>
    <row r="7013" customFormat="false" ht="14.25" hidden="false" customHeight="false" outlineLevel="0" collapsed="false">
      <c r="A7013" s="0" t="s">
        <v>7055</v>
      </c>
      <c r="B7013" s="0" t="s">
        <v>34</v>
      </c>
      <c r="C7013" s="0" t="s">
        <v>39</v>
      </c>
      <c r="D7013" s="9" t="n">
        <v>44000</v>
      </c>
      <c r="E7013" s="9" t="n">
        <v>44081</v>
      </c>
      <c r="F7013" s="9" t="n">
        <v>44099</v>
      </c>
      <c r="G7013" s="9" t="n">
        <v>44106</v>
      </c>
      <c r="H7013" s="10" t="s">
        <v>36</v>
      </c>
      <c r="I7013" s="0" t="n">
        <v>5</v>
      </c>
      <c r="J7013" s="0" t="n">
        <v>10</v>
      </c>
      <c r="K7013" s="0" t="n">
        <v>161</v>
      </c>
      <c r="L7013" s="0" t="n">
        <v>27</v>
      </c>
      <c r="M7013" s="0" t="n">
        <v>3</v>
      </c>
      <c r="N7013" s="11" t="n">
        <v>0.075</v>
      </c>
      <c r="O7013" s="12" t="n">
        <v>2440.21</v>
      </c>
      <c r="P7013" s="12" t="n">
        <v>3169.1</v>
      </c>
      <c r="Q7013" s="12" t="n">
        <f aca="false">M7013*P7013*(1-N7013)</f>
        <v>8794.2525</v>
      </c>
      <c r="R7013" s="12" t="n">
        <f aca="false">M7013*O7013</f>
        <v>7320.63</v>
      </c>
      <c r="S7013" s="12" t="n">
        <f aca="false">Q7013-R7013</f>
        <v>1473.6225</v>
      </c>
      <c r="T7013" s="11" t="n">
        <f aca="false">IFERROR(S7013/Q7013,0)</f>
        <v>0.16756654417189</v>
      </c>
      <c r="U7013" s="13" t="n">
        <f aca="false">F7013-E7013</f>
        <v>18</v>
      </c>
      <c r="V7013" s="13" t="n">
        <f aca="false">G7013-F7013</f>
        <v>7</v>
      </c>
      <c r="W7013" s="13" t="n">
        <f aca="false">G7013-E7013</f>
        <v>25</v>
      </c>
      <c r="X7013" s="10" t="n">
        <f aca="false">YEAR(E7013)</f>
        <v>2020</v>
      </c>
      <c r="Y7013" s="0" t="str">
        <f aca="false">TEXT(E7013,"yyyy-mm")</f>
        <v>2020-09</v>
      </c>
      <c r="Z7013" s="0" t="str">
        <f aca="false">"Q"&amp;ROUNDUP(MONTH(E7013)/3,0)&amp;"-"&amp;YEAR(E7013)</f>
        <v>Q3-2020</v>
      </c>
    </row>
    <row r="7014" customFormat="false" ht="14.25" hidden="false" customHeight="false" outlineLevel="0" collapsed="false">
      <c r="A7014" s="0" t="s">
        <v>7056</v>
      </c>
      <c r="B7014" s="0" t="s">
        <v>34</v>
      </c>
      <c r="C7014" s="0" t="s">
        <v>39</v>
      </c>
      <c r="D7014" s="9" t="n">
        <v>44000</v>
      </c>
      <c r="E7014" s="9" t="n">
        <v>44082</v>
      </c>
      <c r="F7014" s="9" t="n">
        <v>44105</v>
      </c>
      <c r="G7014" s="9" t="n">
        <v>44115</v>
      </c>
      <c r="H7014" s="10" t="s">
        <v>36</v>
      </c>
      <c r="I7014" s="0" t="n">
        <v>10</v>
      </c>
      <c r="J7014" s="0" t="n">
        <v>43</v>
      </c>
      <c r="K7014" s="0" t="n">
        <v>192</v>
      </c>
      <c r="L7014" s="0" t="n">
        <v>7</v>
      </c>
      <c r="M7014" s="0" t="n">
        <v>2</v>
      </c>
      <c r="N7014" s="11" t="n">
        <v>0.05</v>
      </c>
      <c r="O7014" s="12" t="n">
        <v>763.53</v>
      </c>
      <c r="P7014" s="12" t="n">
        <v>991.6</v>
      </c>
      <c r="Q7014" s="12" t="n">
        <f aca="false">M7014*P7014*(1-N7014)</f>
        <v>1884.04</v>
      </c>
      <c r="R7014" s="12" t="n">
        <f aca="false">M7014*O7014</f>
        <v>1527.06</v>
      </c>
      <c r="S7014" s="12" t="n">
        <f aca="false">Q7014-R7014</f>
        <v>356.98</v>
      </c>
      <c r="T7014" s="11" t="n">
        <f aca="false">IFERROR(S7014/Q7014,0)</f>
        <v>0.189475807307701</v>
      </c>
      <c r="U7014" s="13" t="n">
        <f aca="false">F7014-E7014</f>
        <v>23</v>
      </c>
      <c r="V7014" s="13" t="n">
        <f aca="false">G7014-F7014</f>
        <v>10</v>
      </c>
      <c r="W7014" s="13" t="n">
        <f aca="false">G7014-E7014</f>
        <v>33</v>
      </c>
      <c r="X7014" s="10" t="n">
        <f aca="false">YEAR(E7014)</f>
        <v>2020</v>
      </c>
      <c r="Y7014" s="0" t="str">
        <f aca="false">TEXT(E7014,"yyyy-mm")</f>
        <v>2020-09</v>
      </c>
      <c r="Z7014" s="0" t="str">
        <f aca="false">"Q"&amp;ROUNDUP(MONTH(E7014)/3,0)&amp;"-"&amp;YEAR(E7014)</f>
        <v>Q3-2020</v>
      </c>
    </row>
    <row r="7015" customFormat="false" ht="14.25" hidden="false" customHeight="false" outlineLevel="0" collapsed="false">
      <c r="A7015" s="0" t="s">
        <v>7057</v>
      </c>
      <c r="B7015" s="0" t="s">
        <v>38</v>
      </c>
      <c r="C7015" s="0" t="s">
        <v>48</v>
      </c>
      <c r="D7015" s="9" t="n">
        <v>44000</v>
      </c>
      <c r="E7015" s="9" t="n">
        <v>44082</v>
      </c>
      <c r="F7015" s="9" t="n">
        <v>44086</v>
      </c>
      <c r="G7015" s="9" t="n">
        <v>44090</v>
      </c>
      <c r="H7015" s="10" t="s">
        <v>36</v>
      </c>
      <c r="I7015" s="0" t="n">
        <v>13</v>
      </c>
      <c r="J7015" s="0" t="n">
        <v>2</v>
      </c>
      <c r="K7015" s="0" t="n">
        <v>47</v>
      </c>
      <c r="L7015" s="0" t="n">
        <v>31</v>
      </c>
      <c r="M7015" s="0" t="n">
        <v>4</v>
      </c>
      <c r="N7015" s="11" t="n">
        <v>0.05</v>
      </c>
      <c r="O7015" s="12" t="n">
        <v>157.38</v>
      </c>
      <c r="P7015" s="12" t="n">
        <v>194.3</v>
      </c>
      <c r="Q7015" s="12" t="n">
        <f aca="false">M7015*P7015*(1-N7015)</f>
        <v>738.34</v>
      </c>
      <c r="R7015" s="12" t="n">
        <f aca="false">M7015*O7015</f>
        <v>629.52</v>
      </c>
      <c r="S7015" s="12" t="n">
        <f aca="false">Q7015-R7015</f>
        <v>108.82</v>
      </c>
      <c r="T7015" s="11" t="n">
        <f aca="false">IFERROR(S7015/Q7015,0)</f>
        <v>0.147384673727551</v>
      </c>
      <c r="U7015" s="13" t="n">
        <f aca="false">F7015-E7015</f>
        <v>4</v>
      </c>
      <c r="V7015" s="13" t="n">
        <f aca="false">G7015-F7015</f>
        <v>4</v>
      </c>
      <c r="W7015" s="13" t="n">
        <f aca="false">G7015-E7015</f>
        <v>8</v>
      </c>
      <c r="X7015" s="10" t="n">
        <f aca="false">YEAR(E7015)</f>
        <v>2020</v>
      </c>
      <c r="Y7015" s="0" t="str">
        <f aca="false">TEXT(E7015,"yyyy-mm")</f>
        <v>2020-09</v>
      </c>
      <c r="Z7015" s="0" t="str">
        <f aca="false">"Q"&amp;ROUNDUP(MONTH(E7015)/3,0)&amp;"-"&amp;YEAR(E7015)</f>
        <v>Q3-2020</v>
      </c>
    </row>
    <row r="7016" customFormat="false" ht="14.25" hidden="false" customHeight="false" outlineLevel="0" collapsed="false">
      <c r="A7016" s="0" t="s">
        <v>7058</v>
      </c>
      <c r="B7016" s="0" t="s">
        <v>34</v>
      </c>
      <c r="C7016" s="0" t="s">
        <v>58</v>
      </c>
      <c r="D7016" s="9" t="n">
        <v>44000</v>
      </c>
      <c r="E7016" s="9" t="n">
        <v>44082</v>
      </c>
      <c r="F7016" s="9" t="n">
        <v>44100</v>
      </c>
      <c r="G7016" s="9" t="n">
        <v>44109</v>
      </c>
      <c r="H7016" s="10" t="s">
        <v>36</v>
      </c>
      <c r="I7016" s="0" t="n">
        <v>3</v>
      </c>
      <c r="J7016" s="0" t="n">
        <v>34</v>
      </c>
      <c r="K7016" s="0" t="n">
        <v>337</v>
      </c>
      <c r="L7016" s="0" t="n">
        <v>45</v>
      </c>
      <c r="M7016" s="0" t="n">
        <v>7</v>
      </c>
      <c r="N7016" s="11" t="n">
        <v>0.15</v>
      </c>
      <c r="O7016" s="12" t="n">
        <v>2914.5</v>
      </c>
      <c r="P7016" s="12" t="n">
        <v>3886</v>
      </c>
      <c r="Q7016" s="12" t="n">
        <f aca="false">M7016*P7016*(1-N7016)</f>
        <v>23121.7</v>
      </c>
      <c r="R7016" s="12" t="n">
        <f aca="false">M7016*O7016</f>
        <v>20401.5</v>
      </c>
      <c r="S7016" s="12" t="n">
        <f aca="false">Q7016-R7016</f>
        <v>2720.2</v>
      </c>
      <c r="T7016" s="11" t="n">
        <f aca="false">IFERROR(S7016/Q7016,0)</f>
        <v>0.117647058823529</v>
      </c>
      <c r="U7016" s="13" t="n">
        <f aca="false">F7016-E7016</f>
        <v>18</v>
      </c>
      <c r="V7016" s="13" t="n">
        <f aca="false">G7016-F7016</f>
        <v>9</v>
      </c>
      <c r="W7016" s="13" t="n">
        <f aca="false">G7016-E7016</f>
        <v>27</v>
      </c>
      <c r="X7016" s="10" t="n">
        <f aca="false">YEAR(E7016)</f>
        <v>2020</v>
      </c>
      <c r="Y7016" s="0" t="str">
        <f aca="false">TEXT(E7016,"yyyy-mm")</f>
        <v>2020-09</v>
      </c>
      <c r="Z7016" s="0" t="str">
        <f aca="false">"Q"&amp;ROUNDUP(MONTH(E7016)/3,0)&amp;"-"&amp;YEAR(E7016)</f>
        <v>Q3-2020</v>
      </c>
    </row>
    <row r="7017" customFormat="false" ht="14.25" hidden="false" customHeight="false" outlineLevel="0" collapsed="false">
      <c r="A7017" s="0" t="s">
        <v>7059</v>
      </c>
      <c r="B7017" s="0" t="s">
        <v>38</v>
      </c>
      <c r="C7017" s="0" t="s">
        <v>79</v>
      </c>
      <c r="D7017" s="9" t="n">
        <v>44000</v>
      </c>
      <c r="E7017" s="9" t="n">
        <v>44082</v>
      </c>
      <c r="F7017" s="9" t="n">
        <v>44106</v>
      </c>
      <c r="G7017" s="9" t="n">
        <v>44109</v>
      </c>
      <c r="H7017" s="10" t="s">
        <v>36</v>
      </c>
      <c r="I7017" s="0" t="n">
        <v>13</v>
      </c>
      <c r="J7017" s="0" t="n">
        <v>12</v>
      </c>
      <c r="K7017" s="0" t="n">
        <v>64</v>
      </c>
      <c r="L7017" s="0" t="n">
        <v>13</v>
      </c>
      <c r="M7017" s="0" t="n">
        <v>4</v>
      </c>
      <c r="N7017" s="11" t="n">
        <v>0.15</v>
      </c>
      <c r="O7017" s="12" t="n">
        <v>728.96</v>
      </c>
      <c r="P7017" s="12" t="n">
        <v>1139</v>
      </c>
      <c r="Q7017" s="12" t="n">
        <f aca="false">M7017*P7017*(1-N7017)</f>
        <v>3872.6</v>
      </c>
      <c r="R7017" s="12" t="n">
        <f aca="false">M7017*O7017</f>
        <v>2915.84</v>
      </c>
      <c r="S7017" s="12" t="n">
        <f aca="false">Q7017-R7017</f>
        <v>956.76</v>
      </c>
      <c r="T7017" s="11" t="n">
        <f aca="false">IFERROR(S7017/Q7017,0)</f>
        <v>0.247058823529412</v>
      </c>
      <c r="U7017" s="13" t="n">
        <f aca="false">F7017-E7017</f>
        <v>24</v>
      </c>
      <c r="V7017" s="13" t="n">
        <f aca="false">G7017-F7017</f>
        <v>3</v>
      </c>
      <c r="W7017" s="13" t="n">
        <f aca="false">G7017-E7017</f>
        <v>27</v>
      </c>
      <c r="X7017" s="10" t="n">
        <f aca="false">YEAR(E7017)</f>
        <v>2020</v>
      </c>
      <c r="Y7017" s="0" t="str">
        <f aca="false">TEXT(E7017,"yyyy-mm")</f>
        <v>2020-09</v>
      </c>
      <c r="Z7017" s="0" t="str">
        <f aca="false">"Q"&amp;ROUNDUP(MONTH(E7017)/3,0)&amp;"-"&amp;YEAR(E7017)</f>
        <v>Q3-2020</v>
      </c>
    </row>
    <row r="7018" customFormat="false" ht="14.25" hidden="false" customHeight="false" outlineLevel="0" collapsed="false">
      <c r="A7018" s="0" t="s">
        <v>7060</v>
      </c>
      <c r="B7018" s="0" t="s">
        <v>43</v>
      </c>
      <c r="C7018" s="0" t="s">
        <v>79</v>
      </c>
      <c r="D7018" s="9" t="n">
        <v>44000</v>
      </c>
      <c r="E7018" s="9" t="n">
        <v>44082</v>
      </c>
      <c r="F7018" s="9" t="n">
        <v>44106</v>
      </c>
      <c r="G7018" s="9" t="n">
        <v>44109</v>
      </c>
      <c r="H7018" s="10" t="s">
        <v>36</v>
      </c>
      <c r="I7018" s="0" t="n">
        <v>26</v>
      </c>
      <c r="J7018" s="0" t="n">
        <v>15</v>
      </c>
      <c r="K7018" s="0" t="n">
        <v>77</v>
      </c>
      <c r="L7018" s="0" t="n">
        <v>26</v>
      </c>
      <c r="M7018" s="0" t="n">
        <v>7</v>
      </c>
      <c r="N7018" s="11" t="n">
        <v>0.1</v>
      </c>
      <c r="O7018" s="12" t="n">
        <v>107.13</v>
      </c>
      <c r="P7018" s="12" t="n">
        <v>261.3</v>
      </c>
      <c r="Q7018" s="12" t="n">
        <f aca="false">M7018*P7018*(1-N7018)</f>
        <v>1646.19</v>
      </c>
      <c r="R7018" s="12" t="n">
        <f aca="false">M7018*O7018</f>
        <v>749.91</v>
      </c>
      <c r="S7018" s="12" t="n">
        <f aca="false">Q7018-R7018</f>
        <v>896.28</v>
      </c>
      <c r="T7018" s="11" t="n">
        <f aca="false">IFERROR(S7018/Q7018,0)</f>
        <v>0.544457201173619</v>
      </c>
      <c r="U7018" s="13" t="n">
        <f aca="false">F7018-E7018</f>
        <v>24</v>
      </c>
      <c r="V7018" s="13" t="n">
        <f aca="false">G7018-F7018</f>
        <v>3</v>
      </c>
      <c r="W7018" s="13" t="n">
        <f aca="false">G7018-E7018</f>
        <v>27</v>
      </c>
      <c r="X7018" s="10" t="n">
        <f aca="false">YEAR(E7018)</f>
        <v>2020</v>
      </c>
      <c r="Y7018" s="0" t="str">
        <f aca="false">TEXT(E7018,"yyyy-mm")</f>
        <v>2020-09</v>
      </c>
      <c r="Z7018" s="0" t="str">
        <f aca="false">"Q"&amp;ROUNDUP(MONTH(E7018)/3,0)&amp;"-"&amp;YEAR(E7018)</f>
        <v>Q3-2020</v>
      </c>
    </row>
    <row r="7019" customFormat="false" ht="14.25" hidden="false" customHeight="false" outlineLevel="0" collapsed="false">
      <c r="A7019" s="0" t="s">
        <v>7061</v>
      </c>
      <c r="B7019" s="0" t="s">
        <v>41</v>
      </c>
      <c r="C7019" s="0" t="s">
        <v>35</v>
      </c>
      <c r="D7019" s="9" t="n">
        <v>44000</v>
      </c>
      <c r="E7019" s="9" t="n">
        <v>44082</v>
      </c>
      <c r="F7019" s="9" t="n">
        <v>44092</v>
      </c>
      <c r="G7019" s="9" t="n">
        <v>44099</v>
      </c>
      <c r="H7019" s="10" t="s">
        <v>36</v>
      </c>
      <c r="I7019" s="0" t="n">
        <v>21</v>
      </c>
      <c r="J7019" s="0" t="n">
        <v>20</v>
      </c>
      <c r="K7019" s="0" t="n">
        <v>233</v>
      </c>
      <c r="L7019" s="0" t="n">
        <v>13</v>
      </c>
      <c r="M7019" s="0" t="n">
        <v>8</v>
      </c>
      <c r="N7019" s="11" t="n">
        <v>0.2</v>
      </c>
      <c r="O7019" s="12" t="n">
        <v>660.69</v>
      </c>
      <c r="P7019" s="12" t="n">
        <v>1159.1</v>
      </c>
      <c r="Q7019" s="12" t="n">
        <f aca="false">M7019*P7019*(1-N7019)</f>
        <v>7418.24</v>
      </c>
      <c r="R7019" s="12" t="n">
        <f aca="false">M7019*O7019</f>
        <v>5285.52</v>
      </c>
      <c r="S7019" s="12" t="n">
        <f aca="false">Q7019-R7019</f>
        <v>2132.72</v>
      </c>
      <c r="T7019" s="11" t="n">
        <f aca="false">IFERROR(S7019/Q7019,0)</f>
        <v>0.287496764731257</v>
      </c>
      <c r="U7019" s="13" t="n">
        <f aca="false">F7019-E7019</f>
        <v>10</v>
      </c>
      <c r="V7019" s="13" t="n">
        <f aca="false">G7019-F7019</f>
        <v>7</v>
      </c>
      <c r="W7019" s="13" t="n">
        <f aca="false">G7019-E7019</f>
        <v>17</v>
      </c>
      <c r="X7019" s="10" t="n">
        <f aca="false">YEAR(E7019)</f>
        <v>2020</v>
      </c>
      <c r="Y7019" s="0" t="str">
        <f aca="false">TEXT(E7019,"yyyy-mm")</f>
        <v>2020-09</v>
      </c>
      <c r="Z7019" s="0" t="str">
        <f aca="false">"Q"&amp;ROUNDUP(MONTH(E7019)/3,0)&amp;"-"&amp;YEAR(E7019)</f>
        <v>Q3-2020</v>
      </c>
    </row>
    <row r="7020" customFormat="false" ht="14.25" hidden="false" customHeight="false" outlineLevel="0" collapsed="false">
      <c r="A7020" s="0" t="s">
        <v>7062</v>
      </c>
      <c r="B7020" s="0" t="s">
        <v>38</v>
      </c>
      <c r="C7020" s="0" t="s">
        <v>58</v>
      </c>
      <c r="D7020" s="9" t="n">
        <v>44000</v>
      </c>
      <c r="E7020" s="9" t="n">
        <v>44082</v>
      </c>
      <c r="F7020" s="9" t="n">
        <v>44092</v>
      </c>
      <c r="G7020" s="9" t="n">
        <v>44093</v>
      </c>
      <c r="H7020" s="10" t="s">
        <v>36</v>
      </c>
      <c r="I7020" s="0" t="n">
        <v>14</v>
      </c>
      <c r="J7020" s="0" t="n">
        <v>47</v>
      </c>
      <c r="K7020" s="0" t="n">
        <v>348</v>
      </c>
      <c r="L7020" s="0" t="n">
        <v>40</v>
      </c>
      <c r="M7020" s="0" t="n">
        <v>6</v>
      </c>
      <c r="N7020" s="11" t="n">
        <v>0.05</v>
      </c>
      <c r="O7020" s="12" t="n">
        <v>142.58</v>
      </c>
      <c r="P7020" s="12" t="n">
        <v>254.6</v>
      </c>
      <c r="Q7020" s="12" t="n">
        <f aca="false">M7020*P7020*(1-N7020)</f>
        <v>1451.22</v>
      </c>
      <c r="R7020" s="12" t="n">
        <f aca="false">M7020*O7020</f>
        <v>855.48</v>
      </c>
      <c r="S7020" s="12" t="n">
        <f aca="false">Q7020-R7020</f>
        <v>595.74</v>
      </c>
      <c r="T7020" s="11" t="n">
        <f aca="false">IFERROR(S7020/Q7020,0)</f>
        <v>0.410509777979906</v>
      </c>
      <c r="U7020" s="13" t="n">
        <f aca="false">F7020-E7020</f>
        <v>10</v>
      </c>
      <c r="V7020" s="13" t="n">
        <f aca="false">G7020-F7020</f>
        <v>1</v>
      </c>
      <c r="W7020" s="13" t="n">
        <f aca="false">G7020-E7020</f>
        <v>11</v>
      </c>
      <c r="X7020" s="10" t="n">
        <f aca="false">YEAR(E7020)</f>
        <v>2020</v>
      </c>
      <c r="Y7020" s="0" t="str">
        <f aca="false">TEXT(E7020,"yyyy-mm")</f>
        <v>2020-09</v>
      </c>
      <c r="Z7020" s="0" t="str">
        <f aca="false">"Q"&amp;ROUNDUP(MONTH(E7020)/3,0)&amp;"-"&amp;YEAR(E7020)</f>
        <v>Q3-2020</v>
      </c>
    </row>
    <row r="7021" customFormat="false" ht="14.25" hidden="false" customHeight="false" outlineLevel="0" collapsed="false">
      <c r="A7021" s="0" t="s">
        <v>7063</v>
      </c>
      <c r="B7021" s="0" t="s">
        <v>38</v>
      </c>
      <c r="C7021" s="0" t="s">
        <v>35</v>
      </c>
      <c r="D7021" s="9" t="n">
        <v>44000</v>
      </c>
      <c r="E7021" s="9" t="n">
        <v>44083</v>
      </c>
      <c r="F7021" s="9" t="n">
        <v>44088</v>
      </c>
      <c r="G7021" s="9" t="n">
        <v>44093</v>
      </c>
      <c r="H7021" s="10" t="s">
        <v>36</v>
      </c>
      <c r="I7021" s="0" t="n">
        <v>16</v>
      </c>
      <c r="J7021" s="0" t="n">
        <v>36</v>
      </c>
      <c r="K7021" s="0" t="n">
        <v>248</v>
      </c>
      <c r="L7021" s="0" t="n">
        <v>24</v>
      </c>
      <c r="M7021" s="0" t="n">
        <v>6</v>
      </c>
      <c r="N7021" s="11" t="n">
        <v>0.075</v>
      </c>
      <c r="O7021" s="12" t="n">
        <v>4378.58</v>
      </c>
      <c r="P7021" s="12" t="n">
        <v>5212.6</v>
      </c>
      <c r="Q7021" s="12" t="n">
        <f aca="false">M7021*P7021*(1-N7021)</f>
        <v>28929.93</v>
      </c>
      <c r="R7021" s="12" t="n">
        <f aca="false">M7021*O7021</f>
        <v>26271.48</v>
      </c>
      <c r="S7021" s="12" t="n">
        <f aca="false">Q7021-R7021</f>
        <v>2658.45</v>
      </c>
      <c r="T7021" s="11" t="n">
        <f aca="false">IFERROR(S7021/Q7021,0)</f>
        <v>0.0918927214825616</v>
      </c>
      <c r="U7021" s="13" t="n">
        <f aca="false">F7021-E7021</f>
        <v>5</v>
      </c>
      <c r="V7021" s="13" t="n">
        <f aca="false">G7021-F7021</f>
        <v>5</v>
      </c>
      <c r="W7021" s="13" t="n">
        <f aca="false">G7021-E7021</f>
        <v>10</v>
      </c>
      <c r="X7021" s="10" t="n">
        <f aca="false">YEAR(E7021)</f>
        <v>2020</v>
      </c>
      <c r="Y7021" s="0" t="str">
        <f aca="false">TEXT(E7021,"yyyy-mm")</f>
        <v>2020-09</v>
      </c>
      <c r="Z7021" s="0" t="str">
        <f aca="false">"Q"&amp;ROUNDUP(MONTH(E7021)/3,0)&amp;"-"&amp;YEAR(E7021)</f>
        <v>Q3-2020</v>
      </c>
    </row>
    <row r="7022" customFormat="false" ht="14.25" hidden="false" customHeight="false" outlineLevel="0" collapsed="false">
      <c r="A7022" s="0" t="s">
        <v>7064</v>
      </c>
      <c r="B7022" s="0" t="s">
        <v>41</v>
      </c>
      <c r="C7022" s="0" t="s">
        <v>79</v>
      </c>
      <c r="D7022" s="9" t="n">
        <v>44000</v>
      </c>
      <c r="E7022" s="9" t="n">
        <v>44083</v>
      </c>
      <c r="F7022" s="9" t="n">
        <v>44092</v>
      </c>
      <c r="G7022" s="9" t="n">
        <v>44101</v>
      </c>
      <c r="H7022" s="10" t="s">
        <v>36</v>
      </c>
      <c r="I7022" s="0" t="n">
        <v>23</v>
      </c>
      <c r="J7022" s="0" t="n">
        <v>18</v>
      </c>
      <c r="K7022" s="0" t="n">
        <v>66</v>
      </c>
      <c r="L7022" s="0" t="n">
        <v>18</v>
      </c>
      <c r="M7022" s="0" t="n">
        <v>1</v>
      </c>
      <c r="N7022" s="11" t="n">
        <v>0.075</v>
      </c>
      <c r="O7022" s="12" t="n">
        <v>611.71</v>
      </c>
      <c r="P7022" s="12" t="n">
        <v>1112.2</v>
      </c>
      <c r="Q7022" s="12" t="n">
        <f aca="false">M7022*P7022*(1-N7022)</f>
        <v>1028.785</v>
      </c>
      <c r="R7022" s="12" t="n">
        <f aca="false">M7022*O7022</f>
        <v>611.71</v>
      </c>
      <c r="S7022" s="12" t="n">
        <f aca="false">Q7022-R7022</f>
        <v>417.075</v>
      </c>
      <c r="T7022" s="11" t="n">
        <f aca="false">IFERROR(S7022/Q7022,0)</f>
        <v>0.405405405405405</v>
      </c>
      <c r="U7022" s="13" t="n">
        <f aca="false">F7022-E7022</f>
        <v>9</v>
      </c>
      <c r="V7022" s="13" t="n">
        <f aca="false">G7022-F7022</f>
        <v>9</v>
      </c>
      <c r="W7022" s="13" t="n">
        <f aca="false">G7022-E7022</f>
        <v>18</v>
      </c>
      <c r="X7022" s="10" t="n">
        <f aca="false">YEAR(E7022)</f>
        <v>2020</v>
      </c>
      <c r="Y7022" s="0" t="str">
        <f aca="false">TEXT(E7022,"yyyy-mm")</f>
        <v>2020-09</v>
      </c>
      <c r="Z7022" s="0" t="str">
        <f aca="false">"Q"&amp;ROUNDUP(MONTH(E7022)/3,0)&amp;"-"&amp;YEAR(E7022)</f>
        <v>Q3-2020</v>
      </c>
    </row>
    <row r="7023" customFormat="false" ht="14.25" hidden="false" customHeight="false" outlineLevel="0" collapsed="false">
      <c r="A7023" s="0" t="s">
        <v>7065</v>
      </c>
      <c r="B7023" s="0" t="s">
        <v>38</v>
      </c>
      <c r="C7023" s="0" t="s">
        <v>39</v>
      </c>
      <c r="D7023" s="9" t="n">
        <v>43900</v>
      </c>
      <c r="E7023" s="9" t="n">
        <v>44083</v>
      </c>
      <c r="F7023" s="9" t="n">
        <v>44096</v>
      </c>
      <c r="G7023" s="9" t="n">
        <v>44099</v>
      </c>
      <c r="H7023" s="10" t="s">
        <v>36</v>
      </c>
      <c r="I7023" s="0" t="n">
        <v>12</v>
      </c>
      <c r="J7023" s="0" t="n">
        <v>43</v>
      </c>
      <c r="K7023" s="0" t="n">
        <v>199</v>
      </c>
      <c r="L7023" s="0" t="n">
        <v>19</v>
      </c>
      <c r="M7023" s="0" t="n">
        <v>5</v>
      </c>
      <c r="N7023" s="11" t="n">
        <v>0.15</v>
      </c>
      <c r="O7023" s="12" t="n">
        <v>849.83</v>
      </c>
      <c r="P7023" s="12" t="n">
        <v>1011.7</v>
      </c>
      <c r="Q7023" s="12" t="n">
        <f aca="false">M7023*P7023*(1-N7023)</f>
        <v>4299.725</v>
      </c>
      <c r="R7023" s="12" t="n">
        <f aca="false">M7023*O7023</f>
        <v>4249.15</v>
      </c>
      <c r="S7023" s="12" t="n">
        <f aca="false">Q7023-R7023</f>
        <v>50.5749999999989</v>
      </c>
      <c r="T7023" s="11" t="n">
        <f aca="false">IFERROR(S7023/Q7023,0)</f>
        <v>0.0117623801522188</v>
      </c>
      <c r="U7023" s="13" t="n">
        <f aca="false">F7023-E7023</f>
        <v>13</v>
      </c>
      <c r="V7023" s="13" t="n">
        <f aca="false">G7023-F7023</f>
        <v>3</v>
      </c>
      <c r="W7023" s="13" t="n">
        <f aca="false">G7023-E7023</f>
        <v>16</v>
      </c>
      <c r="X7023" s="10" t="n">
        <f aca="false">YEAR(E7023)</f>
        <v>2020</v>
      </c>
      <c r="Y7023" s="0" t="str">
        <f aca="false">TEXT(E7023,"yyyy-mm")</f>
        <v>2020-09</v>
      </c>
      <c r="Z7023" s="0" t="str">
        <f aca="false">"Q"&amp;ROUNDUP(MONTH(E7023)/3,0)&amp;"-"&amp;YEAR(E7023)</f>
        <v>Q3-2020</v>
      </c>
    </row>
    <row r="7024" customFormat="false" ht="14.25" hidden="false" customHeight="false" outlineLevel="0" collapsed="false">
      <c r="A7024" s="0" t="s">
        <v>7066</v>
      </c>
      <c r="B7024" s="0" t="s">
        <v>34</v>
      </c>
      <c r="C7024" s="0" t="s">
        <v>48</v>
      </c>
      <c r="D7024" s="9" t="n">
        <v>44000</v>
      </c>
      <c r="E7024" s="9" t="n">
        <v>44083</v>
      </c>
      <c r="F7024" s="9" t="n">
        <v>44091</v>
      </c>
      <c r="G7024" s="9" t="n">
        <v>44098</v>
      </c>
      <c r="H7024" s="10" t="s">
        <v>36</v>
      </c>
      <c r="I7024" s="0" t="n">
        <v>12</v>
      </c>
      <c r="J7024" s="0" t="n">
        <v>38</v>
      </c>
      <c r="K7024" s="0" t="n">
        <v>8</v>
      </c>
      <c r="L7024" s="0" t="n">
        <v>41</v>
      </c>
      <c r="M7024" s="0" t="n">
        <v>3</v>
      </c>
      <c r="N7024" s="11" t="n">
        <v>0.05</v>
      </c>
      <c r="O7024" s="12" t="n">
        <v>532.65</v>
      </c>
      <c r="P7024" s="12" t="n">
        <v>1005</v>
      </c>
      <c r="Q7024" s="12" t="n">
        <f aca="false">M7024*P7024*(1-N7024)</f>
        <v>2864.25</v>
      </c>
      <c r="R7024" s="12" t="n">
        <f aca="false">M7024*O7024</f>
        <v>1597.95</v>
      </c>
      <c r="S7024" s="12" t="n">
        <f aca="false">Q7024-R7024</f>
        <v>1266.3</v>
      </c>
      <c r="T7024" s="11" t="n">
        <f aca="false">IFERROR(S7024/Q7024,0)</f>
        <v>0.442105263157895</v>
      </c>
      <c r="U7024" s="13" t="n">
        <f aca="false">F7024-E7024</f>
        <v>8</v>
      </c>
      <c r="V7024" s="13" t="n">
        <f aca="false">G7024-F7024</f>
        <v>7</v>
      </c>
      <c r="W7024" s="13" t="n">
        <f aca="false">G7024-E7024</f>
        <v>15</v>
      </c>
      <c r="X7024" s="10" t="n">
        <f aca="false">YEAR(E7024)</f>
        <v>2020</v>
      </c>
      <c r="Y7024" s="0" t="str">
        <f aca="false">TEXT(E7024,"yyyy-mm")</f>
        <v>2020-09</v>
      </c>
      <c r="Z7024" s="0" t="str">
        <f aca="false">"Q"&amp;ROUNDUP(MONTH(E7024)/3,0)&amp;"-"&amp;YEAR(E7024)</f>
        <v>Q3-2020</v>
      </c>
    </row>
    <row r="7025" customFormat="false" ht="14.25" hidden="false" customHeight="false" outlineLevel="0" collapsed="false">
      <c r="A7025" s="0" t="s">
        <v>7067</v>
      </c>
      <c r="B7025" s="0" t="s">
        <v>34</v>
      </c>
      <c r="C7025" s="0" t="s">
        <v>39</v>
      </c>
      <c r="D7025" s="9" t="n">
        <v>44000</v>
      </c>
      <c r="E7025" s="9" t="n">
        <v>44084</v>
      </c>
      <c r="F7025" s="9" t="n">
        <v>44097</v>
      </c>
      <c r="G7025" s="9" t="n">
        <v>44103</v>
      </c>
      <c r="H7025" s="10" t="s">
        <v>36</v>
      </c>
      <c r="I7025" s="0" t="n">
        <v>8</v>
      </c>
      <c r="J7025" s="0" t="n">
        <v>39</v>
      </c>
      <c r="K7025" s="0" t="n">
        <v>123</v>
      </c>
      <c r="L7025" s="0" t="n">
        <v>25</v>
      </c>
      <c r="M7025" s="0" t="n">
        <v>8</v>
      </c>
      <c r="N7025" s="11" t="n">
        <v>0.1</v>
      </c>
      <c r="O7025" s="12" t="n">
        <v>1815.16</v>
      </c>
      <c r="P7025" s="12" t="n">
        <v>3490.7</v>
      </c>
      <c r="Q7025" s="12" t="n">
        <f aca="false">M7025*P7025*(1-N7025)</f>
        <v>25133.04</v>
      </c>
      <c r="R7025" s="12" t="n">
        <f aca="false">M7025*O7025</f>
        <v>14521.28</v>
      </c>
      <c r="S7025" s="12" t="n">
        <f aca="false">Q7025-R7025</f>
        <v>10611.76</v>
      </c>
      <c r="T7025" s="11" t="n">
        <f aca="false">IFERROR(S7025/Q7025,0)</f>
        <v>0.422223495446631</v>
      </c>
      <c r="U7025" s="13" t="n">
        <f aca="false">F7025-E7025</f>
        <v>13</v>
      </c>
      <c r="V7025" s="13" t="n">
        <f aca="false">G7025-F7025</f>
        <v>6</v>
      </c>
      <c r="W7025" s="13" t="n">
        <f aca="false">G7025-E7025</f>
        <v>19</v>
      </c>
      <c r="X7025" s="10" t="n">
        <f aca="false">YEAR(E7025)</f>
        <v>2020</v>
      </c>
      <c r="Y7025" s="0" t="str">
        <f aca="false">TEXT(E7025,"yyyy-mm")</f>
        <v>2020-09</v>
      </c>
      <c r="Z7025" s="0" t="str">
        <f aca="false">"Q"&amp;ROUNDUP(MONTH(E7025)/3,0)&amp;"-"&amp;YEAR(E7025)</f>
        <v>Q3-2020</v>
      </c>
    </row>
    <row r="7026" customFormat="false" ht="14.25" hidden="false" customHeight="false" outlineLevel="0" collapsed="false">
      <c r="A7026" s="0" t="s">
        <v>7068</v>
      </c>
      <c r="B7026" s="0" t="s">
        <v>38</v>
      </c>
      <c r="C7026" s="0" t="s">
        <v>46</v>
      </c>
      <c r="D7026" s="9" t="n">
        <v>44000</v>
      </c>
      <c r="E7026" s="9" t="n">
        <v>44084</v>
      </c>
      <c r="F7026" s="9" t="n">
        <v>44094</v>
      </c>
      <c r="G7026" s="9" t="n">
        <v>44100</v>
      </c>
      <c r="H7026" s="10" t="s">
        <v>36</v>
      </c>
      <c r="I7026" s="0" t="n">
        <v>16</v>
      </c>
      <c r="J7026" s="0" t="n">
        <v>39</v>
      </c>
      <c r="K7026" s="0" t="n">
        <v>302</v>
      </c>
      <c r="L7026" s="0" t="n">
        <v>11</v>
      </c>
      <c r="M7026" s="0" t="n">
        <v>1</v>
      </c>
      <c r="N7026" s="11" t="n">
        <v>0.2</v>
      </c>
      <c r="O7026" s="12" t="n">
        <v>3921.31</v>
      </c>
      <c r="P7026" s="12" t="n">
        <v>6224.3</v>
      </c>
      <c r="Q7026" s="12" t="n">
        <f aca="false">M7026*P7026*(1-N7026)</f>
        <v>4979.44</v>
      </c>
      <c r="R7026" s="12" t="n">
        <f aca="false">M7026*O7026</f>
        <v>3921.31</v>
      </c>
      <c r="S7026" s="12" t="n">
        <f aca="false">Q7026-R7026</f>
        <v>1058.13</v>
      </c>
      <c r="T7026" s="11" t="n">
        <f aca="false">IFERROR(S7026/Q7026,0)</f>
        <v>0.212499799174204</v>
      </c>
      <c r="U7026" s="13" t="n">
        <f aca="false">F7026-E7026</f>
        <v>10</v>
      </c>
      <c r="V7026" s="13" t="n">
        <f aca="false">G7026-F7026</f>
        <v>6</v>
      </c>
      <c r="W7026" s="13" t="n">
        <f aca="false">G7026-E7026</f>
        <v>16</v>
      </c>
      <c r="X7026" s="10" t="n">
        <f aca="false">YEAR(E7026)</f>
        <v>2020</v>
      </c>
      <c r="Y7026" s="0" t="str">
        <f aca="false">TEXT(E7026,"yyyy-mm")</f>
        <v>2020-09</v>
      </c>
      <c r="Z7026" s="0" t="str">
        <f aca="false">"Q"&amp;ROUNDUP(MONTH(E7026)/3,0)&amp;"-"&amp;YEAR(E7026)</f>
        <v>Q3-2020</v>
      </c>
    </row>
    <row r="7027" customFormat="false" ht="14.25" hidden="false" customHeight="false" outlineLevel="0" collapsed="false">
      <c r="A7027" s="0" t="s">
        <v>7069</v>
      </c>
      <c r="B7027" s="0" t="s">
        <v>38</v>
      </c>
      <c r="C7027" s="0" t="s">
        <v>58</v>
      </c>
      <c r="D7027" s="9" t="n">
        <v>44000</v>
      </c>
      <c r="E7027" s="9" t="n">
        <v>44084</v>
      </c>
      <c r="F7027" s="9" t="n">
        <v>44105</v>
      </c>
      <c r="G7027" s="9" t="n">
        <v>44114</v>
      </c>
      <c r="H7027" s="10" t="s">
        <v>36</v>
      </c>
      <c r="I7027" s="0" t="n">
        <v>19</v>
      </c>
      <c r="J7027" s="0" t="n">
        <v>6</v>
      </c>
      <c r="K7027" s="0" t="n">
        <v>367</v>
      </c>
      <c r="L7027" s="0" t="n">
        <v>16</v>
      </c>
      <c r="M7027" s="0" t="n">
        <v>2</v>
      </c>
      <c r="N7027" s="11" t="n">
        <v>0.075</v>
      </c>
      <c r="O7027" s="12" t="n">
        <v>1113.54</v>
      </c>
      <c r="P7027" s="12" t="n">
        <v>1855.9</v>
      </c>
      <c r="Q7027" s="12" t="n">
        <f aca="false">M7027*P7027*(1-N7027)</f>
        <v>3433.415</v>
      </c>
      <c r="R7027" s="12" t="n">
        <f aca="false">M7027*O7027</f>
        <v>2227.08</v>
      </c>
      <c r="S7027" s="12" t="n">
        <f aca="false">Q7027-R7027</f>
        <v>1206.335</v>
      </c>
      <c r="T7027" s="11" t="n">
        <f aca="false">IFERROR(S7027/Q7027,0)</f>
        <v>0.351351351351351</v>
      </c>
      <c r="U7027" s="13" t="n">
        <f aca="false">F7027-E7027</f>
        <v>21</v>
      </c>
      <c r="V7027" s="13" t="n">
        <f aca="false">G7027-F7027</f>
        <v>9</v>
      </c>
      <c r="W7027" s="13" t="n">
        <f aca="false">G7027-E7027</f>
        <v>30</v>
      </c>
      <c r="X7027" s="10" t="n">
        <f aca="false">YEAR(E7027)</f>
        <v>2020</v>
      </c>
      <c r="Y7027" s="0" t="str">
        <f aca="false">TEXT(E7027,"yyyy-mm")</f>
        <v>2020-09</v>
      </c>
      <c r="Z7027" s="0" t="str">
        <f aca="false">"Q"&amp;ROUNDUP(MONTH(E7027)/3,0)&amp;"-"&amp;YEAR(E7027)</f>
        <v>Q3-2020</v>
      </c>
    </row>
    <row r="7028" customFormat="false" ht="14.25" hidden="false" customHeight="false" outlineLevel="0" collapsed="false">
      <c r="A7028" s="0" t="s">
        <v>7070</v>
      </c>
      <c r="B7028" s="0" t="s">
        <v>38</v>
      </c>
      <c r="C7028" s="0" t="s">
        <v>46</v>
      </c>
      <c r="D7028" s="9" t="n">
        <v>44000</v>
      </c>
      <c r="E7028" s="9" t="n">
        <v>44085</v>
      </c>
      <c r="F7028" s="9" t="n">
        <v>44097</v>
      </c>
      <c r="G7028" s="9" t="n">
        <v>44106</v>
      </c>
      <c r="H7028" s="10" t="s">
        <v>36</v>
      </c>
      <c r="I7028" s="0" t="n">
        <v>16</v>
      </c>
      <c r="J7028" s="0" t="n">
        <v>33</v>
      </c>
      <c r="K7028" s="0" t="n">
        <v>270</v>
      </c>
      <c r="L7028" s="0" t="n">
        <v>39</v>
      </c>
      <c r="M7028" s="0" t="n">
        <v>8</v>
      </c>
      <c r="N7028" s="11" t="n">
        <v>0.1</v>
      </c>
      <c r="O7028" s="12" t="n">
        <v>2487.17</v>
      </c>
      <c r="P7028" s="12" t="n">
        <v>5406.9</v>
      </c>
      <c r="Q7028" s="12" t="n">
        <f aca="false">M7028*P7028*(1-N7028)</f>
        <v>38929.68</v>
      </c>
      <c r="R7028" s="12" t="n">
        <f aca="false">M7028*O7028</f>
        <v>19897.36</v>
      </c>
      <c r="S7028" s="12" t="n">
        <f aca="false">Q7028-R7028</f>
        <v>19032.32</v>
      </c>
      <c r="T7028" s="11" t="n">
        <f aca="false">IFERROR(S7028/Q7028,0)</f>
        <v>0.48888971088383</v>
      </c>
      <c r="U7028" s="13" t="n">
        <f aca="false">F7028-E7028</f>
        <v>12</v>
      </c>
      <c r="V7028" s="13" t="n">
        <f aca="false">G7028-F7028</f>
        <v>9</v>
      </c>
      <c r="W7028" s="13" t="n">
        <f aca="false">G7028-E7028</f>
        <v>21</v>
      </c>
      <c r="X7028" s="10" t="n">
        <f aca="false">YEAR(E7028)</f>
        <v>2020</v>
      </c>
      <c r="Y7028" s="0" t="str">
        <f aca="false">TEXT(E7028,"yyyy-mm")</f>
        <v>2020-09</v>
      </c>
      <c r="Z7028" s="0" t="str">
        <f aca="false">"Q"&amp;ROUNDUP(MONTH(E7028)/3,0)&amp;"-"&amp;YEAR(E7028)</f>
        <v>Q3-2020</v>
      </c>
    </row>
    <row r="7029" customFormat="false" ht="14.25" hidden="false" customHeight="false" outlineLevel="0" collapsed="false">
      <c r="A7029" s="0" t="s">
        <v>7071</v>
      </c>
      <c r="B7029" s="0" t="s">
        <v>34</v>
      </c>
      <c r="C7029" s="0" t="s">
        <v>79</v>
      </c>
      <c r="D7029" s="9" t="n">
        <v>44000</v>
      </c>
      <c r="E7029" s="9" t="n">
        <v>44085</v>
      </c>
      <c r="F7029" s="9" t="n">
        <v>44098</v>
      </c>
      <c r="G7029" s="9" t="n">
        <v>44102</v>
      </c>
      <c r="H7029" s="10" t="s">
        <v>36</v>
      </c>
      <c r="I7029" s="0" t="n">
        <v>11</v>
      </c>
      <c r="J7029" s="0" t="n">
        <v>15</v>
      </c>
      <c r="K7029" s="0" t="n">
        <v>62</v>
      </c>
      <c r="L7029" s="0" t="n">
        <v>26</v>
      </c>
      <c r="M7029" s="0" t="n">
        <v>3</v>
      </c>
      <c r="N7029" s="11" t="n">
        <v>0.1</v>
      </c>
      <c r="O7029" s="12" t="n">
        <v>2303.46</v>
      </c>
      <c r="P7029" s="12" t="n">
        <v>5118.8</v>
      </c>
      <c r="Q7029" s="12" t="n">
        <f aca="false">M7029*P7029*(1-N7029)</f>
        <v>13820.76</v>
      </c>
      <c r="R7029" s="12" t="n">
        <f aca="false">M7029*O7029</f>
        <v>6910.38</v>
      </c>
      <c r="S7029" s="12" t="n">
        <f aca="false">Q7029-R7029</f>
        <v>6910.38</v>
      </c>
      <c r="T7029" s="11" t="n">
        <f aca="false">IFERROR(S7029/Q7029,0)</f>
        <v>0.5</v>
      </c>
      <c r="U7029" s="13" t="n">
        <f aca="false">F7029-E7029</f>
        <v>13</v>
      </c>
      <c r="V7029" s="13" t="n">
        <f aca="false">G7029-F7029</f>
        <v>4</v>
      </c>
      <c r="W7029" s="13" t="n">
        <f aca="false">G7029-E7029</f>
        <v>17</v>
      </c>
      <c r="X7029" s="10" t="n">
        <f aca="false">YEAR(E7029)</f>
        <v>2020</v>
      </c>
      <c r="Y7029" s="0" t="str">
        <f aca="false">TEXT(E7029,"yyyy-mm")</f>
        <v>2020-09</v>
      </c>
      <c r="Z7029" s="0" t="str">
        <f aca="false">"Q"&amp;ROUNDUP(MONTH(E7029)/3,0)&amp;"-"&amp;YEAR(E7029)</f>
        <v>Q3-2020</v>
      </c>
    </row>
    <row r="7030" customFormat="false" ht="14.25" hidden="false" customHeight="false" outlineLevel="0" collapsed="false">
      <c r="A7030" s="0" t="s">
        <v>7072</v>
      </c>
      <c r="B7030" s="0" t="s">
        <v>38</v>
      </c>
      <c r="C7030" s="0" t="s">
        <v>35</v>
      </c>
      <c r="D7030" s="9" t="n">
        <v>44000</v>
      </c>
      <c r="E7030" s="9" t="n">
        <v>44085</v>
      </c>
      <c r="F7030" s="9" t="n">
        <v>44087</v>
      </c>
      <c r="G7030" s="9" t="n">
        <v>44090</v>
      </c>
      <c r="H7030" s="10" t="s">
        <v>36</v>
      </c>
      <c r="I7030" s="0" t="n">
        <v>19</v>
      </c>
      <c r="J7030" s="0" t="n">
        <v>45</v>
      </c>
      <c r="K7030" s="0" t="n">
        <v>241</v>
      </c>
      <c r="L7030" s="0" t="n">
        <v>36</v>
      </c>
      <c r="M7030" s="0" t="n">
        <v>4</v>
      </c>
      <c r="N7030" s="11" t="n">
        <v>0.075</v>
      </c>
      <c r="O7030" s="12" t="n">
        <v>846.88</v>
      </c>
      <c r="P7030" s="12" t="n">
        <v>1072</v>
      </c>
      <c r="Q7030" s="12" t="n">
        <f aca="false">M7030*P7030*(1-N7030)</f>
        <v>3966.4</v>
      </c>
      <c r="R7030" s="12" t="n">
        <f aca="false">M7030*O7030</f>
        <v>3387.52</v>
      </c>
      <c r="S7030" s="12" t="n">
        <f aca="false">Q7030-R7030</f>
        <v>578.88</v>
      </c>
      <c r="T7030" s="11" t="n">
        <f aca="false">IFERROR(S7030/Q7030,0)</f>
        <v>0.145945945945946</v>
      </c>
      <c r="U7030" s="13" t="n">
        <f aca="false">F7030-E7030</f>
        <v>2</v>
      </c>
      <c r="V7030" s="13" t="n">
        <f aca="false">G7030-F7030</f>
        <v>3</v>
      </c>
      <c r="W7030" s="13" t="n">
        <f aca="false">G7030-E7030</f>
        <v>5</v>
      </c>
      <c r="X7030" s="10" t="n">
        <f aca="false">YEAR(E7030)</f>
        <v>2020</v>
      </c>
      <c r="Y7030" s="0" t="str">
        <f aca="false">TEXT(E7030,"yyyy-mm")</f>
        <v>2020-09</v>
      </c>
      <c r="Z7030" s="0" t="str">
        <f aca="false">"Q"&amp;ROUNDUP(MONTH(E7030)/3,0)&amp;"-"&amp;YEAR(E7030)</f>
        <v>Q3-2020</v>
      </c>
    </row>
    <row r="7031" customFormat="false" ht="14.25" hidden="false" customHeight="false" outlineLevel="0" collapsed="false">
      <c r="A7031" s="0" t="s">
        <v>7073</v>
      </c>
      <c r="B7031" s="0" t="s">
        <v>34</v>
      </c>
      <c r="C7031" s="0" t="s">
        <v>46</v>
      </c>
      <c r="D7031" s="9" t="n">
        <v>44000</v>
      </c>
      <c r="E7031" s="9" t="n">
        <v>44085</v>
      </c>
      <c r="F7031" s="9" t="n">
        <v>44095</v>
      </c>
      <c r="G7031" s="9" t="n">
        <v>44099</v>
      </c>
      <c r="H7031" s="10" t="s">
        <v>36</v>
      </c>
      <c r="I7031" s="0" t="n">
        <v>10</v>
      </c>
      <c r="J7031" s="0" t="n">
        <v>48</v>
      </c>
      <c r="K7031" s="0" t="n">
        <v>281</v>
      </c>
      <c r="L7031" s="0" t="n">
        <v>6</v>
      </c>
      <c r="M7031" s="0" t="n">
        <v>1</v>
      </c>
      <c r="N7031" s="11" t="n">
        <v>0.05</v>
      </c>
      <c r="O7031" s="12" t="n">
        <v>1468.1</v>
      </c>
      <c r="P7031" s="12" t="n">
        <v>1768.8</v>
      </c>
      <c r="Q7031" s="12" t="n">
        <f aca="false">M7031*P7031*(1-N7031)</f>
        <v>1680.36</v>
      </c>
      <c r="R7031" s="12" t="n">
        <f aca="false">M7031*O7031</f>
        <v>1468.1</v>
      </c>
      <c r="S7031" s="12" t="n">
        <f aca="false">Q7031-R7031</f>
        <v>212.26</v>
      </c>
      <c r="T7031" s="11" t="n">
        <f aca="false">IFERROR(S7031/Q7031,0)</f>
        <v>0.12631816991597</v>
      </c>
      <c r="U7031" s="13" t="n">
        <f aca="false">F7031-E7031</f>
        <v>10</v>
      </c>
      <c r="V7031" s="13" t="n">
        <f aca="false">G7031-F7031</f>
        <v>4</v>
      </c>
      <c r="W7031" s="13" t="n">
        <f aca="false">G7031-E7031</f>
        <v>14</v>
      </c>
      <c r="X7031" s="10" t="n">
        <f aca="false">YEAR(E7031)</f>
        <v>2020</v>
      </c>
      <c r="Y7031" s="0" t="str">
        <f aca="false">TEXT(E7031,"yyyy-mm")</f>
        <v>2020-09</v>
      </c>
      <c r="Z7031" s="0" t="str">
        <f aca="false">"Q"&amp;ROUNDUP(MONTH(E7031)/3,0)&amp;"-"&amp;YEAR(E7031)</f>
        <v>Q3-2020</v>
      </c>
    </row>
    <row r="7032" customFormat="false" ht="14.25" hidden="false" customHeight="false" outlineLevel="0" collapsed="false">
      <c r="A7032" s="0" t="s">
        <v>7074</v>
      </c>
      <c r="B7032" s="0" t="s">
        <v>38</v>
      </c>
      <c r="C7032" s="0" t="s">
        <v>46</v>
      </c>
      <c r="D7032" s="9" t="n">
        <v>44000</v>
      </c>
      <c r="E7032" s="9" t="n">
        <v>44085</v>
      </c>
      <c r="F7032" s="9" t="n">
        <v>44105</v>
      </c>
      <c r="G7032" s="9" t="n">
        <v>44109</v>
      </c>
      <c r="H7032" s="10" t="s">
        <v>36</v>
      </c>
      <c r="I7032" s="0" t="n">
        <v>17</v>
      </c>
      <c r="J7032" s="0" t="n">
        <v>42</v>
      </c>
      <c r="K7032" s="0" t="n">
        <v>328</v>
      </c>
      <c r="L7032" s="0" t="n">
        <v>25</v>
      </c>
      <c r="M7032" s="0" t="n">
        <v>1</v>
      </c>
      <c r="N7032" s="11" t="n">
        <v>0.15</v>
      </c>
      <c r="O7032" s="12" t="n">
        <v>592.28</v>
      </c>
      <c r="P7032" s="12" t="n">
        <v>1139</v>
      </c>
      <c r="Q7032" s="12" t="n">
        <f aca="false">M7032*P7032*(1-N7032)</f>
        <v>968.15</v>
      </c>
      <c r="R7032" s="12" t="n">
        <f aca="false">M7032*O7032</f>
        <v>592.28</v>
      </c>
      <c r="S7032" s="12" t="n">
        <f aca="false">Q7032-R7032</f>
        <v>375.87</v>
      </c>
      <c r="T7032" s="11" t="n">
        <f aca="false">IFERROR(S7032/Q7032,0)</f>
        <v>0.388235294117647</v>
      </c>
      <c r="U7032" s="13" t="n">
        <f aca="false">F7032-E7032</f>
        <v>20</v>
      </c>
      <c r="V7032" s="13" t="n">
        <f aca="false">G7032-F7032</f>
        <v>4</v>
      </c>
      <c r="W7032" s="13" t="n">
        <f aca="false">G7032-E7032</f>
        <v>24</v>
      </c>
      <c r="X7032" s="10" t="n">
        <f aca="false">YEAR(E7032)</f>
        <v>2020</v>
      </c>
      <c r="Y7032" s="0" t="str">
        <f aca="false">TEXT(E7032,"yyyy-mm")</f>
        <v>2020-09</v>
      </c>
      <c r="Z7032" s="0" t="str">
        <f aca="false">"Q"&amp;ROUNDUP(MONTH(E7032)/3,0)&amp;"-"&amp;YEAR(E7032)</f>
        <v>Q3-2020</v>
      </c>
    </row>
    <row r="7033" customFormat="false" ht="14.25" hidden="false" customHeight="false" outlineLevel="0" collapsed="false">
      <c r="A7033" s="0" t="s">
        <v>7075</v>
      </c>
      <c r="B7033" s="0" t="s">
        <v>34</v>
      </c>
      <c r="C7033" s="0" t="s">
        <v>35</v>
      </c>
      <c r="D7033" s="9" t="n">
        <v>44000</v>
      </c>
      <c r="E7033" s="9" t="n">
        <v>44085</v>
      </c>
      <c r="F7033" s="9" t="n">
        <v>44099</v>
      </c>
      <c r="G7033" s="9" t="n">
        <v>44105</v>
      </c>
      <c r="H7033" s="10" t="s">
        <v>36</v>
      </c>
      <c r="I7033" s="0" t="n">
        <v>5</v>
      </c>
      <c r="J7033" s="0" t="n">
        <v>44</v>
      </c>
      <c r="K7033" s="0" t="n">
        <v>210</v>
      </c>
      <c r="L7033" s="0" t="n">
        <v>33</v>
      </c>
      <c r="M7033" s="0" t="n">
        <v>3</v>
      </c>
      <c r="N7033" s="11" t="n">
        <v>0.05</v>
      </c>
      <c r="O7033" s="12" t="n">
        <v>1830.71</v>
      </c>
      <c r="P7033" s="12" t="n">
        <v>3979.8</v>
      </c>
      <c r="Q7033" s="12" t="n">
        <f aca="false">M7033*P7033*(1-N7033)</f>
        <v>11342.43</v>
      </c>
      <c r="R7033" s="12" t="n">
        <f aca="false">M7033*O7033</f>
        <v>5492.13</v>
      </c>
      <c r="S7033" s="12" t="n">
        <f aca="false">Q7033-R7033</f>
        <v>5850.3</v>
      </c>
      <c r="T7033" s="11" t="n">
        <f aca="false">IFERROR(S7033/Q7033,0)</f>
        <v>0.515788944697036</v>
      </c>
      <c r="U7033" s="13" t="n">
        <f aca="false">F7033-E7033</f>
        <v>14</v>
      </c>
      <c r="V7033" s="13" t="n">
        <f aca="false">G7033-F7033</f>
        <v>6</v>
      </c>
      <c r="W7033" s="13" t="n">
        <f aca="false">G7033-E7033</f>
        <v>20</v>
      </c>
      <c r="X7033" s="10" t="n">
        <f aca="false">YEAR(E7033)</f>
        <v>2020</v>
      </c>
      <c r="Y7033" s="0" t="str">
        <f aca="false">TEXT(E7033,"yyyy-mm")</f>
        <v>2020-09</v>
      </c>
      <c r="Z7033" s="0" t="str">
        <f aca="false">"Q"&amp;ROUNDUP(MONTH(E7033)/3,0)&amp;"-"&amp;YEAR(E7033)</f>
        <v>Q3-2020</v>
      </c>
    </row>
    <row r="7034" customFormat="false" ht="14.25" hidden="false" customHeight="false" outlineLevel="0" collapsed="false">
      <c r="A7034" s="0" t="s">
        <v>7076</v>
      </c>
      <c r="B7034" s="0" t="s">
        <v>34</v>
      </c>
      <c r="C7034" s="0" t="s">
        <v>48</v>
      </c>
      <c r="D7034" s="9" t="n">
        <v>44000</v>
      </c>
      <c r="E7034" s="9" t="n">
        <v>44085</v>
      </c>
      <c r="F7034" s="9" t="n">
        <v>44106</v>
      </c>
      <c r="G7034" s="9" t="n">
        <v>44108</v>
      </c>
      <c r="H7034" s="10" t="s">
        <v>36</v>
      </c>
      <c r="I7034" s="0" t="n">
        <v>2</v>
      </c>
      <c r="J7034" s="0" t="n">
        <v>1</v>
      </c>
      <c r="K7034" s="0" t="n">
        <v>14</v>
      </c>
      <c r="L7034" s="0" t="n">
        <v>45</v>
      </c>
      <c r="M7034" s="0" t="n">
        <v>8</v>
      </c>
      <c r="N7034" s="11" t="n">
        <v>0.3</v>
      </c>
      <c r="O7034" s="12" t="n">
        <v>956.36</v>
      </c>
      <c r="P7034" s="12" t="n">
        <v>1226.1</v>
      </c>
      <c r="Q7034" s="12" t="n">
        <f aca="false">M7034*P7034*(1-N7034)</f>
        <v>6866.16</v>
      </c>
      <c r="R7034" s="12" t="n">
        <f aca="false">M7034*O7034</f>
        <v>7650.88</v>
      </c>
      <c r="S7034" s="12" t="n">
        <f aca="false">Q7034-R7034</f>
        <v>-784.720000000001</v>
      </c>
      <c r="T7034" s="11" t="n">
        <f aca="false">IFERROR(S7034/Q7034,0)</f>
        <v>-0.114288044554744</v>
      </c>
      <c r="U7034" s="13" t="n">
        <f aca="false">F7034-E7034</f>
        <v>21</v>
      </c>
      <c r="V7034" s="13" t="n">
        <f aca="false">G7034-F7034</f>
        <v>2</v>
      </c>
      <c r="W7034" s="13" t="n">
        <f aca="false">G7034-E7034</f>
        <v>23</v>
      </c>
      <c r="X7034" s="10" t="n">
        <f aca="false">YEAR(E7034)</f>
        <v>2020</v>
      </c>
      <c r="Y7034" s="0" t="str">
        <f aca="false">TEXT(E7034,"yyyy-mm")</f>
        <v>2020-09</v>
      </c>
      <c r="Z7034" s="0" t="str">
        <f aca="false">"Q"&amp;ROUNDUP(MONTH(E7034)/3,0)&amp;"-"&amp;YEAR(E7034)</f>
        <v>Q3-2020</v>
      </c>
    </row>
    <row r="7035" customFormat="false" ht="14.25" hidden="false" customHeight="false" outlineLevel="0" collapsed="false">
      <c r="A7035" s="0" t="s">
        <v>7077</v>
      </c>
      <c r="B7035" s="0" t="s">
        <v>34</v>
      </c>
      <c r="C7035" s="0" t="s">
        <v>48</v>
      </c>
      <c r="D7035" s="9" t="n">
        <v>44000</v>
      </c>
      <c r="E7035" s="9" t="n">
        <v>44086</v>
      </c>
      <c r="F7035" s="9" t="n">
        <v>44096</v>
      </c>
      <c r="G7035" s="9" t="n">
        <v>44103</v>
      </c>
      <c r="H7035" s="10" t="s">
        <v>36</v>
      </c>
      <c r="I7035" s="0" t="n">
        <v>10</v>
      </c>
      <c r="J7035" s="0" t="n">
        <v>12</v>
      </c>
      <c r="K7035" s="0" t="n">
        <v>29</v>
      </c>
      <c r="L7035" s="0" t="n">
        <v>45</v>
      </c>
      <c r="M7035" s="0" t="n">
        <v>5</v>
      </c>
      <c r="N7035" s="11" t="n">
        <v>0.05</v>
      </c>
      <c r="O7035" s="12" t="n">
        <v>517.78</v>
      </c>
      <c r="P7035" s="12" t="n">
        <v>1125.6</v>
      </c>
      <c r="Q7035" s="12" t="n">
        <f aca="false">M7035*P7035*(1-N7035)</f>
        <v>5346.6</v>
      </c>
      <c r="R7035" s="12" t="n">
        <f aca="false">M7035*O7035</f>
        <v>2588.9</v>
      </c>
      <c r="S7035" s="12" t="n">
        <f aca="false">Q7035-R7035</f>
        <v>2757.7</v>
      </c>
      <c r="T7035" s="11" t="n">
        <f aca="false">IFERROR(S7035/Q7035,0)</f>
        <v>0.515785732989189</v>
      </c>
      <c r="U7035" s="13" t="n">
        <f aca="false">F7035-E7035</f>
        <v>10</v>
      </c>
      <c r="V7035" s="13" t="n">
        <f aca="false">G7035-F7035</f>
        <v>7</v>
      </c>
      <c r="W7035" s="13" t="n">
        <f aca="false">G7035-E7035</f>
        <v>17</v>
      </c>
      <c r="X7035" s="10" t="n">
        <f aca="false">YEAR(E7035)</f>
        <v>2020</v>
      </c>
      <c r="Y7035" s="0" t="str">
        <f aca="false">TEXT(E7035,"yyyy-mm")</f>
        <v>2020-09</v>
      </c>
      <c r="Z7035" s="0" t="str">
        <f aca="false">"Q"&amp;ROUNDUP(MONTH(E7035)/3,0)&amp;"-"&amp;YEAR(E7035)</f>
        <v>Q3-2020</v>
      </c>
    </row>
    <row r="7036" customFormat="false" ht="14.25" hidden="false" customHeight="false" outlineLevel="0" collapsed="false">
      <c r="A7036" s="0" t="s">
        <v>7078</v>
      </c>
      <c r="B7036" s="0" t="s">
        <v>34</v>
      </c>
      <c r="C7036" s="0" t="s">
        <v>46</v>
      </c>
      <c r="D7036" s="9" t="n">
        <v>44000</v>
      </c>
      <c r="E7036" s="9" t="n">
        <v>44086</v>
      </c>
      <c r="F7036" s="9" t="n">
        <v>44096</v>
      </c>
      <c r="G7036" s="9" t="n">
        <v>44101</v>
      </c>
      <c r="H7036" s="10" t="s">
        <v>36</v>
      </c>
      <c r="I7036" s="0" t="n">
        <v>8</v>
      </c>
      <c r="J7036" s="0" t="n">
        <v>14</v>
      </c>
      <c r="K7036" s="0" t="n">
        <v>306</v>
      </c>
      <c r="L7036" s="0" t="n">
        <v>3</v>
      </c>
      <c r="M7036" s="0" t="n">
        <v>1</v>
      </c>
      <c r="N7036" s="11" t="n">
        <v>0.15</v>
      </c>
      <c r="O7036" s="12" t="n">
        <v>1338.66</v>
      </c>
      <c r="P7036" s="12" t="n">
        <v>2231.1</v>
      </c>
      <c r="Q7036" s="12" t="n">
        <f aca="false">M7036*P7036*(1-N7036)</f>
        <v>1896.435</v>
      </c>
      <c r="R7036" s="12" t="n">
        <f aca="false">M7036*O7036</f>
        <v>1338.66</v>
      </c>
      <c r="S7036" s="12" t="n">
        <f aca="false">Q7036-R7036</f>
        <v>557.775</v>
      </c>
      <c r="T7036" s="11" t="n">
        <f aca="false">IFERROR(S7036/Q7036,0)</f>
        <v>0.294117647058824</v>
      </c>
      <c r="U7036" s="13" t="n">
        <f aca="false">F7036-E7036</f>
        <v>10</v>
      </c>
      <c r="V7036" s="13" t="n">
        <f aca="false">G7036-F7036</f>
        <v>5</v>
      </c>
      <c r="W7036" s="13" t="n">
        <f aca="false">G7036-E7036</f>
        <v>15</v>
      </c>
      <c r="X7036" s="10" t="n">
        <f aca="false">YEAR(E7036)</f>
        <v>2020</v>
      </c>
      <c r="Y7036" s="0" t="str">
        <f aca="false">TEXT(E7036,"yyyy-mm")</f>
        <v>2020-09</v>
      </c>
      <c r="Z7036" s="0" t="str">
        <f aca="false">"Q"&amp;ROUNDUP(MONTH(E7036)/3,0)&amp;"-"&amp;YEAR(E7036)</f>
        <v>Q3-2020</v>
      </c>
    </row>
    <row r="7037" customFormat="false" ht="14.25" hidden="false" customHeight="false" outlineLevel="0" collapsed="false">
      <c r="A7037" s="0" t="s">
        <v>7079</v>
      </c>
      <c r="B7037" s="0" t="s">
        <v>34</v>
      </c>
      <c r="C7037" s="0" t="s">
        <v>39</v>
      </c>
      <c r="D7037" s="9" t="n">
        <v>44000</v>
      </c>
      <c r="E7037" s="9" t="n">
        <v>44086</v>
      </c>
      <c r="F7037" s="9" t="n">
        <v>44101</v>
      </c>
      <c r="G7037" s="9" t="n">
        <v>44108</v>
      </c>
      <c r="H7037" s="10" t="s">
        <v>36</v>
      </c>
      <c r="I7037" s="0" t="n">
        <v>8</v>
      </c>
      <c r="J7037" s="0" t="n">
        <v>46</v>
      </c>
      <c r="K7037" s="0" t="n">
        <v>131</v>
      </c>
      <c r="L7037" s="0" t="n">
        <v>10</v>
      </c>
      <c r="M7037" s="0" t="n">
        <v>7</v>
      </c>
      <c r="N7037" s="11" t="n">
        <v>0.075</v>
      </c>
      <c r="O7037" s="12" t="n">
        <v>464.31</v>
      </c>
      <c r="P7037" s="12" t="n">
        <v>703.5</v>
      </c>
      <c r="Q7037" s="12" t="n">
        <f aca="false">M7037*P7037*(1-N7037)</f>
        <v>4555.1625</v>
      </c>
      <c r="R7037" s="12" t="n">
        <f aca="false">M7037*O7037</f>
        <v>3250.17</v>
      </c>
      <c r="S7037" s="12" t="n">
        <f aca="false">Q7037-R7037</f>
        <v>1304.9925</v>
      </c>
      <c r="T7037" s="11" t="n">
        <f aca="false">IFERROR(S7037/Q7037,0)</f>
        <v>0.286486486486487</v>
      </c>
      <c r="U7037" s="13" t="n">
        <f aca="false">F7037-E7037</f>
        <v>15</v>
      </c>
      <c r="V7037" s="13" t="n">
        <f aca="false">G7037-F7037</f>
        <v>7</v>
      </c>
      <c r="W7037" s="13" t="n">
        <f aca="false">G7037-E7037</f>
        <v>22</v>
      </c>
      <c r="X7037" s="10" t="n">
        <f aca="false">YEAR(E7037)</f>
        <v>2020</v>
      </c>
      <c r="Y7037" s="0" t="str">
        <f aca="false">TEXT(E7037,"yyyy-mm")</f>
        <v>2020-09</v>
      </c>
      <c r="Z7037" s="0" t="str">
        <f aca="false">"Q"&amp;ROUNDUP(MONTH(E7037)/3,0)&amp;"-"&amp;YEAR(E7037)</f>
        <v>Q3-2020</v>
      </c>
    </row>
    <row r="7038" customFormat="false" ht="14.25" hidden="false" customHeight="false" outlineLevel="0" collapsed="false">
      <c r="A7038" s="0" t="s">
        <v>7080</v>
      </c>
      <c r="B7038" s="0" t="s">
        <v>38</v>
      </c>
      <c r="C7038" s="0" t="s">
        <v>48</v>
      </c>
      <c r="D7038" s="9" t="n">
        <v>44000</v>
      </c>
      <c r="E7038" s="9" t="n">
        <v>44086</v>
      </c>
      <c r="F7038" s="9" t="n">
        <v>44103</v>
      </c>
      <c r="G7038" s="9" t="n">
        <v>44108</v>
      </c>
      <c r="H7038" s="10" t="s">
        <v>36</v>
      </c>
      <c r="I7038" s="0" t="n">
        <v>15</v>
      </c>
      <c r="J7038" s="0" t="n">
        <v>1</v>
      </c>
      <c r="K7038" s="0" t="n">
        <v>41</v>
      </c>
      <c r="L7038" s="0" t="n">
        <v>18</v>
      </c>
      <c r="M7038" s="0" t="n">
        <v>8</v>
      </c>
      <c r="N7038" s="11" t="n">
        <v>0.3</v>
      </c>
      <c r="O7038" s="12" t="n">
        <v>1497.05</v>
      </c>
      <c r="P7038" s="12" t="n">
        <v>1782.2</v>
      </c>
      <c r="Q7038" s="12" t="n">
        <f aca="false">M7038*P7038*(1-N7038)</f>
        <v>9980.32</v>
      </c>
      <c r="R7038" s="12" t="n">
        <f aca="false">M7038*O7038</f>
        <v>11976.4</v>
      </c>
      <c r="S7038" s="12" t="n">
        <f aca="false">Q7038-R7038</f>
        <v>-1996.08</v>
      </c>
      <c r="T7038" s="11" t="n">
        <f aca="false">IFERROR(S7038/Q7038,0)</f>
        <v>-0.200001603155009</v>
      </c>
      <c r="U7038" s="13" t="n">
        <f aca="false">F7038-E7038</f>
        <v>17</v>
      </c>
      <c r="V7038" s="13" t="n">
        <f aca="false">G7038-F7038</f>
        <v>5</v>
      </c>
      <c r="W7038" s="13" t="n">
        <f aca="false">G7038-E7038</f>
        <v>22</v>
      </c>
      <c r="X7038" s="10" t="n">
        <f aca="false">YEAR(E7038)</f>
        <v>2020</v>
      </c>
      <c r="Y7038" s="0" t="str">
        <f aca="false">TEXT(E7038,"yyyy-mm")</f>
        <v>2020-09</v>
      </c>
      <c r="Z7038" s="0" t="str">
        <f aca="false">"Q"&amp;ROUNDUP(MONTH(E7038)/3,0)&amp;"-"&amp;YEAR(E7038)</f>
        <v>Q3-2020</v>
      </c>
    </row>
    <row r="7039" customFormat="false" ht="14.25" hidden="false" customHeight="false" outlineLevel="0" collapsed="false">
      <c r="A7039" s="0" t="s">
        <v>7081</v>
      </c>
      <c r="B7039" s="0" t="s">
        <v>43</v>
      </c>
      <c r="C7039" s="0" t="s">
        <v>46</v>
      </c>
      <c r="D7039" s="9" t="n">
        <v>44000</v>
      </c>
      <c r="E7039" s="9" t="n">
        <v>44086</v>
      </c>
      <c r="F7039" s="9" t="n">
        <v>44104</v>
      </c>
      <c r="G7039" s="9" t="n">
        <v>44108</v>
      </c>
      <c r="H7039" s="10" t="s">
        <v>36</v>
      </c>
      <c r="I7039" s="0" t="n">
        <v>25</v>
      </c>
      <c r="J7039" s="0" t="n">
        <v>9</v>
      </c>
      <c r="K7039" s="0" t="n">
        <v>299</v>
      </c>
      <c r="L7039" s="0" t="n">
        <v>8</v>
      </c>
      <c r="M7039" s="0" t="n">
        <v>5</v>
      </c>
      <c r="N7039" s="11" t="n">
        <v>0.05</v>
      </c>
      <c r="O7039" s="12" t="n">
        <v>4054.97</v>
      </c>
      <c r="P7039" s="12" t="n">
        <v>6143.9</v>
      </c>
      <c r="Q7039" s="12" t="n">
        <f aca="false">M7039*P7039*(1-N7039)</f>
        <v>29183.525</v>
      </c>
      <c r="R7039" s="12" t="n">
        <f aca="false">M7039*O7039</f>
        <v>20274.85</v>
      </c>
      <c r="S7039" s="12" t="n">
        <f aca="false">Q7039-R7039</f>
        <v>8908.675</v>
      </c>
      <c r="T7039" s="11" t="n">
        <f aca="false">IFERROR(S7039/Q7039,0)</f>
        <v>0.305263843212909</v>
      </c>
      <c r="U7039" s="13" t="n">
        <f aca="false">F7039-E7039</f>
        <v>18</v>
      </c>
      <c r="V7039" s="13" t="n">
        <f aca="false">G7039-F7039</f>
        <v>4</v>
      </c>
      <c r="W7039" s="13" t="n">
        <f aca="false">G7039-E7039</f>
        <v>22</v>
      </c>
      <c r="X7039" s="10" t="n">
        <f aca="false">YEAR(E7039)</f>
        <v>2020</v>
      </c>
      <c r="Y7039" s="0" t="str">
        <f aca="false">TEXT(E7039,"yyyy-mm")</f>
        <v>2020-09</v>
      </c>
      <c r="Z7039" s="0" t="str">
        <f aca="false">"Q"&amp;ROUNDUP(MONTH(E7039)/3,0)&amp;"-"&amp;YEAR(E7039)</f>
        <v>Q3-2020</v>
      </c>
    </row>
    <row r="7040" customFormat="false" ht="14.25" hidden="false" customHeight="false" outlineLevel="0" collapsed="false">
      <c r="A7040" s="0" t="s">
        <v>7082</v>
      </c>
      <c r="B7040" s="0" t="s">
        <v>34</v>
      </c>
      <c r="C7040" s="0" t="s">
        <v>48</v>
      </c>
      <c r="D7040" s="9" t="n">
        <v>44000</v>
      </c>
      <c r="E7040" s="9" t="n">
        <v>44087</v>
      </c>
      <c r="F7040" s="9" t="n">
        <v>44097</v>
      </c>
      <c r="G7040" s="9" t="n">
        <v>44107</v>
      </c>
      <c r="H7040" s="10" t="s">
        <v>36</v>
      </c>
      <c r="I7040" s="0" t="n">
        <v>8</v>
      </c>
      <c r="J7040" s="0" t="n">
        <v>45</v>
      </c>
      <c r="K7040" s="0" t="n">
        <v>1</v>
      </c>
      <c r="L7040" s="0" t="n">
        <v>16</v>
      </c>
      <c r="M7040" s="0" t="n">
        <v>6</v>
      </c>
      <c r="N7040" s="11" t="n">
        <v>0.1</v>
      </c>
      <c r="O7040" s="12" t="n">
        <v>1910.77</v>
      </c>
      <c r="P7040" s="12" t="n">
        <v>2418.7</v>
      </c>
      <c r="Q7040" s="12" t="n">
        <f aca="false">M7040*P7040*(1-N7040)</f>
        <v>13060.98</v>
      </c>
      <c r="R7040" s="12" t="n">
        <f aca="false">M7040*O7040</f>
        <v>11464.62</v>
      </c>
      <c r="S7040" s="12" t="n">
        <f aca="false">Q7040-R7040</f>
        <v>1596.36</v>
      </c>
      <c r="T7040" s="11" t="n">
        <f aca="false">IFERROR(S7040/Q7040,0)</f>
        <v>0.12222360037302</v>
      </c>
      <c r="U7040" s="13" t="n">
        <f aca="false">F7040-E7040</f>
        <v>10</v>
      </c>
      <c r="V7040" s="13" t="n">
        <f aca="false">G7040-F7040</f>
        <v>10</v>
      </c>
      <c r="W7040" s="13" t="n">
        <f aca="false">G7040-E7040</f>
        <v>20</v>
      </c>
      <c r="X7040" s="10" t="n">
        <f aca="false">YEAR(E7040)</f>
        <v>2020</v>
      </c>
      <c r="Y7040" s="0" t="str">
        <f aca="false">TEXT(E7040,"yyyy-mm")</f>
        <v>2020-09</v>
      </c>
      <c r="Z7040" s="0" t="str">
        <f aca="false">"Q"&amp;ROUNDUP(MONTH(E7040)/3,0)&amp;"-"&amp;YEAR(E7040)</f>
        <v>Q3-2020</v>
      </c>
    </row>
    <row r="7041" customFormat="false" ht="14.25" hidden="false" customHeight="false" outlineLevel="0" collapsed="false">
      <c r="A7041" s="0" t="s">
        <v>7083</v>
      </c>
      <c r="B7041" s="0" t="s">
        <v>41</v>
      </c>
      <c r="C7041" s="0" t="s">
        <v>58</v>
      </c>
      <c r="D7041" s="9" t="n">
        <v>44000</v>
      </c>
      <c r="E7041" s="9" t="n">
        <v>44087</v>
      </c>
      <c r="F7041" s="9" t="n">
        <v>44097</v>
      </c>
      <c r="G7041" s="9" t="n">
        <v>44101</v>
      </c>
      <c r="H7041" s="10" t="s">
        <v>36</v>
      </c>
      <c r="I7041" s="0" t="n">
        <v>24</v>
      </c>
      <c r="J7041" s="0" t="n">
        <v>50</v>
      </c>
      <c r="K7041" s="0" t="n">
        <v>366</v>
      </c>
      <c r="L7041" s="0" t="n">
        <v>42</v>
      </c>
      <c r="M7041" s="0" t="n">
        <v>7</v>
      </c>
      <c r="N7041" s="11" t="n">
        <v>0.05</v>
      </c>
      <c r="O7041" s="12" t="n">
        <v>563.81</v>
      </c>
      <c r="P7041" s="12" t="n">
        <v>1025.1</v>
      </c>
      <c r="Q7041" s="12" t="n">
        <f aca="false">M7041*P7041*(1-N7041)</f>
        <v>6816.915</v>
      </c>
      <c r="R7041" s="12" t="n">
        <f aca="false">M7041*O7041</f>
        <v>3946.67</v>
      </c>
      <c r="S7041" s="12" t="n">
        <f aca="false">Q7041-R7041</f>
        <v>2870.245</v>
      </c>
      <c r="T7041" s="11" t="n">
        <f aca="false">IFERROR(S7041/Q7041,0)</f>
        <v>0.421047497291663</v>
      </c>
      <c r="U7041" s="13" t="n">
        <f aca="false">F7041-E7041</f>
        <v>10</v>
      </c>
      <c r="V7041" s="13" t="n">
        <f aca="false">G7041-F7041</f>
        <v>4</v>
      </c>
      <c r="W7041" s="13" t="n">
        <f aca="false">G7041-E7041</f>
        <v>14</v>
      </c>
      <c r="X7041" s="10" t="n">
        <f aca="false">YEAR(E7041)</f>
        <v>2020</v>
      </c>
      <c r="Y7041" s="0" t="str">
        <f aca="false">TEXT(E7041,"yyyy-mm")</f>
        <v>2020-09</v>
      </c>
      <c r="Z7041" s="0" t="str">
        <f aca="false">"Q"&amp;ROUNDUP(MONTH(E7041)/3,0)&amp;"-"&amp;YEAR(E7041)</f>
        <v>Q3-2020</v>
      </c>
    </row>
    <row r="7042" customFormat="false" ht="14.25" hidden="false" customHeight="false" outlineLevel="0" collapsed="false">
      <c r="A7042" s="0" t="s">
        <v>7084</v>
      </c>
      <c r="B7042" s="0" t="s">
        <v>38</v>
      </c>
      <c r="C7042" s="0" t="s">
        <v>48</v>
      </c>
      <c r="D7042" s="9" t="n">
        <v>44000</v>
      </c>
      <c r="E7042" s="9" t="n">
        <v>44087</v>
      </c>
      <c r="F7042" s="9" t="n">
        <v>44097</v>
      </c>
      <c r="G7042" s="9" t="n">
        <v>44100</v>
      </c>
      <c r="H7042" s="10" t="s">
        <v>36</v>
      </c>
      <c r="I7042" s="0" t="n">
        <v>13</v>
      </c>
      <c r="J7042" s="0" t="n">
        <v>7</v>
      </c>
      <c r="K7042" s="0" t="n">
        <v>8</v>
      </c>
      <c r="L7042" s="0" t="n">
        <v>42</v>
      </c>
      <c r="M7042" s="0" t="n">
        <v>6</v>
      </c>
      <c r="N7042" s="11" t="n">
        <v>0.075</v>
      </c>
      <c r="O7042" s="12" t="n">
        <v>2174.35</v>
      </c>
      <c r="P7042" s="12" t="n">
        <v>2619.7</v>
      </c>
      <c r="Q7042" s="12" t="n">
        <f aca="false">M7042*P7042*(1-N7042)</f>
        <v>14539.335</v>
      </c>
      <c r="R7042" s="12" t="n">
        <f aca="false">M7042*O7042</f>
        <v>13046.1</v>
      </c>
      <c r="S7042" s="12" t="n">
        <f aca="false">Q7042-R7042</f>
        <v>1493.235</v>
      </c>
      <c r="T7042" s="11" t="n">
        <f aca="false">IFERROR(S7042/Q7042,0)</f>
        <v>0.102703115376322</v>
      </c>
      <c r="U7042" s="13" t="n">
        <f aca="false">F7042-E7042</f>
        <v>10</v>
      </c>
      <c r="V7042" s="13" t="n">
        <f aca="false">G7042-F7042</f>
        <v>3</v>
      </c>
      <c r="W7042" s="13" t="n">
        <f aca="false">G7042-E7042</f>
        <v>13</v>
      </c>
      <c r="X7042" s="10" t="n">
        <f aca="false">YEAR(E7042)</f>
        <v>2020</v>
      </c>
      <c r="Y7042" s="0" t="str">
        <f aca="false">TEXT(E7042,"yyyy-mm")</f>
        <v>2020-09</v>
      </c>
      <c r="Z7042" s="0" t="str">
        <f aca="false">"Q"&amp;ROUNDUP(MONTH(E7042)/3,0)&amp;"-"&amp;YEAR(E7042)</f>
        <v>Q3-2020</v>
      </c>
    </row>
    <row r="7043" customFormat="false" ht="14.25" hidden="false" customHeight="false" outlineLevel="0" collapsed="false">
      <c r="A7043" s="0" t="s">
        <v>7085</v>
      </c>
      <c r="B7043" s="0" t="s">
        <v>34</v>
      </c>
      <c r="C7043" s="0" t="s">
        <v>46</v>
      </c>
      <c r="D7043" s="9" t="n">
        <v>44000</v>
      </c>
      <c r="E7043" s="9" t="n">
        <v>44087</v>
      </c>
      <c r="F7043" s="9" t="n">
        <v>44094</v>
      </c>
      <c r="G7043" s="9" t="n">
        <v>44103</v>
      </c>
      <c r="H7043" s="10" t="s">
        <v>36</v>
      </c>
      <c r="I7043" s="0" t="n">
        <v>8</v>
      </c>
      <c r="J7043" s="0" t="n">
        <v>44</v>
      </c>
      <c r="K7043" s="0" t="n">
        <v>316</v>
      </c>
      <c r="L7043" s="0" t="n">
        <v>8</v>
      </c>
      <c r="M7043" s="0" t="n">
        <v>3</v>
      </c>
      <c r="N7043" s="11" t="n">
        <v>0.05</v>
      </c>
      <c r="O7043" s="12" t="n">
        <v>932.37</v>
      </c>
      <c r="P7043" s="12" t="n">
        <v>1902.8</v>
      </c>
      <c r="Q7043" s="12" t="n">
        <f aca="false">M7043*P7043*(1-N7043)</f>
        <v>5422.98</v>
      </c>
      <c r="R7043" s="12" t="n">
        <f aca="false">M7043*O7043</f>
        <v>2797.11</v>
      </c>
      <c r="S7043" s="12" t="n">
        <f aca="false">Q7043-R7043</f>
        <v>2625.87</v>
      </c>
      <c r="T7043" s="11" t="n">
        <f aca="false">IFERROR(S7043/Q7043,0)</f>
        <v>0.484211632718542</v>
      </c>
      <c r="U7043" s="13" t="n">
        <f aca="false">F7043-E7043</f>
        <v>7</v>
      </c>
      <c r="V7043" s="13" t="n">
        <f aca="false">G7043-F7043</f>
        <v>9</v>
      </c>
      <c r="W7043" s="13" t="n">
        <f aca="false">G7043-E7043</f>
        <v>16</v>
      </c>
      <c r="X7043" s="10" t="n">
        <f aca="false">YEAR(E7043)</f>
        <v>2020</v>
      </c>
      <c r="Y7043" s="0" t="str">
        <f aca="false">TEXT(E7043,"yyyy-mm")</f>
        <v>2020-09</v>
      </c>
      <c r="Z7043" s="0" t="str">
        <f aca="false">"Q"&amp;ROUNDUP(MONTH(E7043)/3,0)&amp;"-"&amp;YEAR(E7043)</f>
        <v>Q3-2020</v>
      </c>
    </row>
    <row r="7044" customFormat="false" ht="14.25" hidden="false" customHeight="false" outlineLevel="0" collapsed="false">
      <c r="A7044" s="0" t="s">
        <v>7086</v>
      </c>
      <c r="B7044" s="0" t="s">
        <v>43</v>
      </c>
      <c r="C7044" s="0" t="s">
        <v>46</v>
      </c>
      <c r="D7044" s="9" t="n">
        <v>44000</v>
      </c>
      <c r="E7044" s="9" t="n">
        <v>44087</v>
      </c>
      <c r="F7044" s="9" t="n">
        <v>44109</v>
      </c>
      <c r="G7044" s="9" t="n">
        <v>44114</v>
      </c>
      <c r="H7044" s="10" t="s">
        <v>36</v>
      </c>
      <c r="I7044" s="0" t="n">
        <v>26</v>
      </c>
      <c r="J7044" s="0" t="n">
        <v>49</v>
      </c>
      <c r="K7044" s="0" t="n">
        <v>287</v>
      </c>
      <c r="L7044" s="0" t="n">
        <v>42</v>
      </c>
      <c r="M7044" s="0" t="n">
        <v>8</v>
      </c>
      <c r="N7044" s="11" t="n">
        <v>0.15</v>
      </c>
      <c r="O7044" s="12" t="n">
        <v>645.81</v>
      </c>
      <c r="P7044" s="12" t="n">
        <v>1025.1</v>
      </c>
      <c r="Q7044" s="12" t="n">
        <f aca="false">M7044*P7044*(1-N7044)</f>
        <v>6970.68</v>
      </c>
      <c r="R7044" s="12" t="n">
        <f aca="false">M7044*O7044</f>
        <v>5166.48</v>
      </c>
      <c r="S7044" s="12" t="n">
        <f aca="false">Q7044-R7044</f>
        <v>1804.2</v>
      </c>
      <c r="T7044" s="11" t="n">
        <f aca="false">IFERROR(S7044/Q7044,0)</f>
        <v>0.258826972404414</v>
      </c>
      <c r="U7044" s="13" t="n">
        <f aca="false">F7044-E7044</f>
        <v>22</v>
      </c>
      <c r="V7044" s="13" t="n">
        <f aca="false">G7044-F7044</f>
        <v>5</v>
      </c>
      <c r="W7044" s="13" t="n">
        <f aca="false">G7044-E7044</f>
        <v>27</v>
      </c>
      <c r="X7044" s="10" t="n">
        <f aca="false">YEAR(E7044)</f>
        <v>2020</v>
      </c>
      <c r="Y7044" s="0" t="str">
        <f aca="false">TEXT(E7044,"yyyy-mm")</f>
        <v>2020-09</v>
      </c>
      <c r="Z7044" s="0" t="str">
        <f aca="false">"Q"&amp;ROUNDUP(MONTH(E7044)/3,0)&amp;"-"&amp;YEAR(E7044)</f>
        <v>Q3-2020</v>
      </c>
    </row>
    <row r="7045" customFormat="false" ht="14.25" hidden="false" customHeight="false" outlineLevel="0" collapsed="false">
      <c r="A7045" s="0" t="s">
        <v>7087</v>
      </c>
      <c r="B7045" s="0" t="s">
        <v>41</v>
      </c>
      <c r="C7045" s="0" t="s">
        <v>48</v>
      </c>
      <c r="D7045" s="9" t="n">
        <v>44000</v>
      </c>
      <c r="E7045" s="9" t="n">
        <v>44087</v>
      </c>
      <c r="F7045" s="9" t="n">
        <v>44114</v>
      </c>
      <c r="G7045" s="9" t="n">
        <v>44120</v>
      </c>
      <c r="H7045" s="10" t="s">
        <v>36</v>
      </c>
      <c r="I7045" s="0" t="n">
        <v>24</v>
      </c>
      <c r="J7045" s="0" t="n">
        <v>31</v>
      </c>
      <c r="K7045" s="0" t="n">
        <v>54</v>
      </c>
      <c r="L7045" s="0" t="n">
        <v>39</v>
      </c>
      <c r="M7045" s="0" t="n">
        <v>8</v>
      </c>
      <c r="N7045" s="11" t="n">
        <v>0.05</v>
      </c>
      <c r="O7045" s="12" t="n">
        <v>73.16</v>
      </c>
      <c r="P7045" s="12" t="n">
        <v>174.2</v>
      </c>
      <c r="Q7045" s="12" t="n">
        <f aca="false">M7045*P7045*(1-N7045)</f>
        <v>1323.92</v>
      </c>
      <c r="R7045" s="12" t="n">
        <f aca="false">M7045*O7045</f>
        <v>585.28</v>
      </c>
      <c r="S7045" s="12" t="n">
        <f aca="false">Q7045-R7045</f>
        <v>738.64</v>
      </c>
      <c r="T7045" s="11" t="n">
        <f aca="false">IFERROR(S7045/Q7045,0)</f>
        <v>0.557918907486857</v>
      </c>
      <c r="U7045" s="13" t="n">
        <f aca="false">F7045-E7045</f>
        <v>27</v>
      </c>
      <c r="V7045" s="13" t="n">
        <f aca="false">G7045-F7045</f>
        <v>6</v>
      </c>
      <c r="W7045" s="13" t="n">
        <f aca="false">G7045-E7045</f>
        <v>33</v>
      </c>
      <c r="X7045" s="10" t="n">
        <f aca="false">YEAR(E7045)</f>
        <v>2020</v>
      </c>
      <c r="Y7045" s="0" t="str">
        <f aca="false">TEXT(E7045,"yyyy-mm")</f>
        <v>2020-09</v>
      </c>
      <c r="Z7045" s="0" t="str">
        <f aca="false">"Q"&amp;ROUNDUP(MONTH(E7045)/3,0)&amp;"-"&amp;YEAR(E7045)</f>
        <v>Q3-2020</v>
      </c>
    </row>
    <row r="7046" customFormat="false" ht="14.25" hidden="false" customHeight="false" outlineLevel="0" collapsed="false">
      <c r="A7046" s="0" t="s">
        <v>7088</v>
      </c>
      <c r="B7046" s="0" t="s">
        <v>43</v>
      </c>
      <c r="C7046" s="0" t="s">
        <v>39</v>
      </c>
      <c r="D7046" s="9" t="n">
        <v>44000</v>
      </c>
      <c r="E7046" s="9" t="n">
        <v>44087</v>
      </c>
      <c r="F7046" s="9" t="n">
        <v>44090</v>
      </c>
      <c r="G7046" s="9" t="n">
        <v>44094</v>
      </c>
      <c r="H7046" s="10" t="s">
        <v>36</v>
      </c>
      <c r="I7046" s="0" t="n">
        <v>26</v>
      </c>
      <c r="J7046" s="0" t="n">
        <v>3</v>
      </c>
      <c r="K7046" s="0" t="n">
        <v>130</v>
      </c>
      <c r="L7046" s="0" t="n">
        <v>27</v>
      </c>
      <c r="M7046" s="0" t="n">
        <v>7</v>
      </c>
      <c r="N7046" s="11" t="n">
        <v>0.075</v>
      </c>
      <c r="O7046" s="12" t="n">
        <v>1071.73</v>
      </c>
      <c r="P7046" s="12" t="n">
        <v>2492.4</v>
      </c>
      <c r="Q7046" s="12" t="n">
        <f aca="false">M7046*P7046*(1-N7046)</f>
        <v>16138.29</v>
      </c>
      <c r="R7046" s="12" t="n">
        <f aca="false">M7046*O7046</f>
        <v>7502.11</v>
      </c>
      <c r="S7046" s="12" t="n">
        <f aca="false">Q7046-R7046</f>
        <v>8636.18</v>
      </c>
      <c r="T7046" s="11" t="n">
        <f aca="false">IFERROR(S7046/Q7046,0)</f>
        <v>0.535136002637206</v>
      </c>
      <c r="U7046" s="13" t="n">
        <f aca="false">F7046-E7046</f>
        <v>3</v>
      </c>
      <c r="V7046" s="13" t="n">
        <f aca="false">G7046-F7046</f>
        <v>4</v>
      </c>
      <c r="W7046" s="13" t="n">
        <f aca="false">G7046-E7046</f>
        <v>7</v>
      </c>
      <c r="X7046" s="10" t="n">
        <f aca="false">YEAR(E7046)</f>
        <v>2020</v>
      </c>
      <c r="Y7046" s="0" t="str">
        <f aca="false">TEXT(E7046,"yyyy-mm")</f>
        <v>2020-09</v>
      </c>
      <c r="Z7046" s="0" t="str">
        <f aca="false">"Q"&amp;ROUNDUP(MONTH(E7046)/3,0)&amp;"-"&amp;YEAR(E7046)</f>
        <v>Q3-2020</v>
      </c>
    </row>
    <row r="7047" customFormat="false" ht="14.25" hidden="false" customHeight="false" outlineLevel="0" collapsed="false">
      <c r="A7047" s="0" t="s">
        <v>7089</v>
      </c>
      <c r="B7047" s="0" t="s">
        <v>41</v>
      </c>
      <c r="C7047" s="0" t="s">
        <v>46</v>
      </c>
      <c r="D7047" s="9" t="n">
        <v>44000</v>
      </c>
      <c r="E7047" s="9" t="n">
        <v>44087</v>
      </c>
      <c r="F7047" s="9" t="n">
        <v>44090</v>
      </c>
      <c r="G7047" s="9" t="n">
        <v>44092</v>
      </c>
      <c r="H7047" s="10" t="s">
        <v>36</v>
      </c>
      <c r="I7047" s="0" t="n">
        <v>23</v>
      </c>
      <c r="J7047" s="0" t="n">
        <v>2</v>
      </c>
      <c r="K7047" s="0" t="n">
        <v>284</v>
      </c>
      <c r="L7047" s="0" t="n">
        <v>41</v>
      </c>
      <c r="M7047" s="0" t="n">
        <v>1</v>
      </c>
      <c r="N7047" s="11" t="n">
        <v>0.05</v>
      </c>
      <c r="O7047" s="12" t="n">
        <v>529.3</v>
      </c>
      <c r="P7047" s="12" t="n">
        <v>1058.6</v>
      </c>
      <c r="Q7047" s="12" t="n">
        <f aca="false">M7047*P7047*(1-N7047)</f>
        <v>1005.67</v>
      </c>
      <c r="R7047" s="12" t="n">
        <f aca="false">M7047*O7047</f>
        <v>529.3</v>
      </c>
      <c r="S7047" s="12" t="n">
        <f aca="false">Q7047-R7047</f>
        <v>476.37</v>
      </c>
      <c r="T7047" s="11" t="n">
        <f aca="false">IFERROR(S7047/Q7047,0)</f>
        <v>0.473684210526316</v>
      </c>
      <c r="U7047" s="13" t="n">
        <f aca="false">F7047-E7047</f>
        <v>3</v>
      </c>
      <c r="V7047" s="13" t="n">
        <f aca="false">G7047-F7047</f>
        <v>2</v>
      </c>
      <c r="W7047" s="13" t="n">
        <f aca="false">G7047-E7047</f>
        <v>5</v>
      </c>
      <c r="X7047" s="10" t="n">
        <f aca="false">YEAR(E7047)</f>
        <v>2020</v>
      </c>
      <c r="Y7047" s="0" t="str">
        <f aca="false">TEXT(E7047,"yyyy-mm")</f>
        <v>2020-09</v>
      </c>
      <c r="Z7047" s="0" t="str">
        <f aca="false">"Q"&amp;ROUNDUP(MONTH(E7047)/3,0)&amp;"-"&amp;YEAR(E7047)</f>
        <v>Q3-2020</v>
      </c>
    </row>
    <row r="7048" customFormat="false" ht="14.25" hidden="false" customHeight="false" outlineLevel="0" collapsed="false">
      <c r="A7048" s="0" t="s">
        <v>7090</v>
      </c>
      <c r="B7048" s="0" t="s">
        <v>38</v>
      </c>
      <c r="C7048" s="0" t="s">
        <v>35</v>
      </c>
      <c r="D7048" s="9" t="n">
        <v>44000</v>
      </c>
      <c r="E7048" s="9" t="n">
        <v>44087</v>
      </c>
      <c r="F7048" s="9" t="n">
        <v>44113</v>
      </c>
      <c r="G7048" s="9" t="n">
        <v>44116</v>
      </c>
      <c r="H7048" s="10" t="s">
        <v>36</v>
      </c>
      <c r="I7048" s="0" t="n">
        <v>15</v>
      </c>
      <c r="J7048" s="0" t="n">
        <v>43</v>
      </c>
      <c r="K7048" s="0" t="n">
        <v>211</v>
      </c>
      <c r="L7048" s="0" t="n">
        <v>37</v>
      </c>
      <c r="M7048" s="0" t="n">
        <v>2</v>
      </c>
      <c r="N7048" s="11" t="n">
        <v>0.2</v>
      </c>
      <c r="O7048" s="12" t="n">
        <v>4218.59</v>
      </c>
      <c r="P7048" s="12" t="n">
        <v>6391.8</v>
      </c>
      <c r="Q7048" s="12" t="n">
        <f aca="false">M7048*P7048*(1-N7048)</f>
        <v>10226.88</v>
      </c>
      <c r="R7048" s="12" t="n">
        <f aca="false">M7048*O7048</f>
        <v>8437.18</v>
      </c>
      <c r="S7048" s="12" t="n">
        <f aca="false">Q7048-R7048</f>
        <v>1789.7</v>
      </c>
      <c r="T7048" s="11" t="n">
        <f aca="false">IFERROR(S7048/Q7048,0)</f>
        <v>0.17499960887387</v>
      </c>
      <c r="U7048" s="13" t="n">
        <f aca="false">F7048-E7048</f>
        <v>26</v>
      </c>
      <c r="V7048" s="13" t="n">
        <f aca="false">G7048-F7048</f>
        <v>3</v>
      </c>
      <c r="W7048" s="13" t="n">
        <f aca="false">G7048-E7048</f>
        <v>29</v>
      </c>
      <c r="X7048" s="10" t="n">
        <f aca="false">YEAR(E7048)</f>
        <v>2020</v>
      </c>
      <c r="Y7048" s="0" t="str">
        <f aca="false">TEXT(E7048,"yyyy-mm")</f>
        <v>2020-09</v>
      </c>
      <c r="Z7048" s="0" t="str">
        <f aca="false">"Q"&amp;ROUNDUP(MONTH(E7048)/3,0)&amp;"-"&amp;YEAR(E7048)</f>
        <v>Q3-2020</v>
      </c>
    </row>
    <row r="7049" customFormat="false" ht="14.25" hidden="false" customHeight="false" outlineLevel="0" collapsed="false">
      <c r="A7049" s="0" t="s">
        <v>7091</v>
      </c>
      <c r="B7049" s="0" t="s">
        <v>38</v>
      </c>
      <c r="C7049" s="0" t="s">
        <v>39</v>
      </c>
      <c r="D7049" s="9" t="n">
        <v>44000</v>
      </c>
      <c r="E7049" s="9" t="n">
        <v>44087</v>
      </c>
      <c r="F7049" s="9" t="n">
        <v>44108</v>
      </c>
      <c r="G7049" s="9" t="n">
        <v>44111</v>
      </c>
      <c r="H7049" s="10" t="s">
        <v>36</v>
      </c>
      <c r="I7049" s="0" t="n">
        <v>14</v>
      </c>
      <c r="J7049" s="0" t="n">
        <v>47</v>
      </c>
      <c r="K7049" s="0" t="n">
        <v>153</v>
      </c>
      <c r="L7049" s="0" t="n">
        <v>16</v>
      </c>
      <c r="M7049" s="0" t="n">
        <v>8</v>
      </c>
      <c r="N7049" s="11" t="n">
        <v>0.075</v>
      </c>
      <c r="O7049" s="12" t="n">
        <v>1408.07</v>
      </c>
      <c r="P7049" s="12" t="n">
        <v>1983.2</v>
      </c>
      <c r="Q7049" s="12" t="n">
        <f aca="false">M7049*P7049*(1-N7049)</f>
        <v>14675.68</v>
      </c>
      <c r="R7049" s="12" t="n">
        <f aca="false">M7049*O7049</f>
        <v>11264.56</v>
      </c>
      <c r="S7049" s="12" t="n">
        <f aca="false">Q7049-R7049</f>
        <v>3411.12</v>
      </c>
      <c r="T7049" s="11" t="n">
        <f aca="false">IFERROR(S7049/Q7049,0)</f>
        <v>0.232433522671522</v>
      </c>
      <c r="U7049" s="13" t="n">
        <f aca="false">F7049-E7049</f>
        <v>21</v>
      </c>
      <c r="V7049" s="13" t="n">
        <f aca="false">G7049-F7049</f>
        <v>3</v>
      </c>
      <c r="W7049" s="13" t="n">
        <f aca="false">G7049-E7049</f>
        <v>24</v>
      </c>
      <c r="X7049" s="10" t="n">
        <f aca="false">YEAR(E7049)</f>
        <v>2020</v>
      </c>
      <c r="Y7049" s="0" t="str">
        <f aca="false">TEXT(E7049,"yyyy-mm")</f>
        <v>2020-09</v>
      </c>
      <c r="Z7049" s="0" t="str">
        <f aca="false">"Q"&amp;ROUNDUP(MONTH(E7049)/3,0)&amp;"-"&amp;YEAR(E7049)</f>
        <v>Q3-2020</v>
      </c>
    </row>
    <row r="7050" customFormat="false" ht="14.25" hidden="false" customHeight="false" outlineLevel="0" collapsed="false">
      <c r="A7050" s="0" t="s">
        <v>7092</v>
      </c>
      <c r="B7050" s="0" t="s">
        <v>43</v>
      </c>
      <c r="C7050" s="0" t="s">
        <v>46</v>
      </c>
      <c r="D7050" s="9" t="n">
        <v>44000</v>
      </c>
      <c r="E7050" s="9" t="n">
        <v>44087</v>
      </c>
      <c r="F7050" s="9" t="n">
        <v>44097</v>
      </c>
      <c r="G7050" s="9" t="n">
        <v>44102</v>
      </c>
      <c r="H7050" s="10" t="s">
        <v>36</v>
      </c>
      <c r="I7050" s="0" t="n">
        <v>27</v>
      </c>
      <c r="J7050" s="0" t="n">
        <v>13</v>
      </c>
      <c r="K7050" s="0" t="n">
        <v>308</v>
      </c>
      <c r="L7050" s="0" t="n">
        <v>36</v>
      </c>
      <c r="M7050" s="0" t="n">
        <v>8</v>
      </c>
      <c r="N7050" s="11" t="n">
        <v>0.2</v>
      </c>
      <c r="O7050" s="12" t="n">
        <v>5001.28</v>
      </c>
      <c r="P7050" s="12" t="n">
        <v>6411.9</v>
      </c>
      <c r="Q7050" s="12" t="n">
        <f aca="false">M7050*P7050*(1-N7050)</f>
        <v>41036.16</v>
      </c>
      <c r="R7050" s="12" t="n">
        <f aca="false">M7050*O7050</f>
        <v>40010.24</v>
      </c>
      <c r="S7050" s="12" t="n">
        <f aca="false">Q7050-R7050</f>
        <v>1025.92000000001</v>
      </c>
      <c r="T7050" s="11" t="n">
        <f aca="false">IFERROR(S7050/Q7050,0)</f>
        <v>0.0250003899000298</v>
      </c>
      <c r="U7050" s="13" t="n">
        <f aca="false">F7050-E7050</f>
        <v>10</v>
      </c>
      <c r="V7050" s="13" t="n">
        <f aca="false">G7050-F7050</f>
        <v>5</v>
      </c>
      <c r="W7050" s="13" t="n">
        <f aca="false">G7050-E7050</f>
        <v>15</v>
      </c>
      <c r="X7050" s="10" t="n">
        <f aca="false">YEAR(E7050)</f>
        <v>2020</v>
      </c>
      <c r="Y7050" s="0" t="str">
        <f aca="false">TEXT(E7050,"yyyy-mm")</f>
        <v>2020-09</v>
      </c>
      <c r="Z7050" s="0" t="str">
        <f aca="false">"Q"&amp;ROUNDUP(MONTH(E7050)/3,0)&amp;"-"&amp;YEAR(E7050)</f>
        <v>Q3-2020</v>
      </c>
    </row>
    <row r="7051" customFormat="false" ht="14.25" hidden="false" customHeight="false" outlineLevel="0" collapsed="false">
      <c r="A7051" s="0" t="s">
        <v>7093</v>
      </c>
      <c r="B7051" s="0" t="s">
        <v>34</v>
      </c>
      <c r="C7051" s="0" t="s">
        <v>35</v>
      </c>
      <c r="D7051" s="9" t="n">
        <v>44000</v>
      </c>
      <c r="E7051" s="9" t="n">
        <v>44087</v>
      </c>
      <c r="F7051" s="9" t="n">
        <v>44106</v>
      </c>
      <c r="G7051" s="9" t="n">
        <v>44110</v>
      </c>
      <c r="H7051" s="10" t="s">
        <v>36</v>
      </c>
      <c r="I7051" s="0" t="n">
        <v>5</v>
      </c>
      <c r="J7051" s="0" t="n">
        <v>4</v>
      </c>
      <c r="K7051" s="0" t="n">
        <v>242</v>
      </c>
      <c r="L7051" s="0" t="n">
        <v>12</v>
      </c>
      <c r="M7051" s="0" t="n">
        <v>5</v>
      </c>
      <c r="N7051" s="11" t="n">
        <v>0.4</v>
      </c>
      <c r="O7051" s="12" t="n">
        <v>406.22</v>
      </c>
      <c r="P7051" s="12" t="n">
        <v>864.3</v>
      </c>
      <c r="Q7051" s="12" t="n">
        <f aca="false">M7051*P7051*(1-N7051)</f>
        <v>2592.9</v>
      </c>
      <c r="R7051" s="12" t="n">
        <f aca="false">M7051*O7051</f>
        <v>2031.1</v>
      </c>
      <c r="S7051" s="12" t="n">
        <f aca="false">Q7051-R7051</f>
        <v>561.8</v>
      </c>
      <c r="T7051" s="11" t="n">
        <f aca="false">IFERROR(S7051/Q7051,0)</f>
        <v>0.216668595009449</v>
      </c>
      <c r="U7051" s="13" t="n">
        <f aca="false">F7051-E7051</f>
        <v>19</v>
      </c>
      <c r="V7051" s="13" t="n">
        <f aca="false">G7051-F7051</f>
        <v>4</v>
      </c>
      <c r="W7051" s="13" t="n">
        <f aca="false">G7051-E7051</f>
        <v>23</v>
      </c>
      <c r="X7051" s="10" t="n">
        <f aca="false">YEAR(E7051)</f>
        <v>2020</v>
      </c>
      <c r="Y7051" s="0" t="str">
        <f aca="false">TEXT(E7051,"yyyy-mm")</f>
        <v>2020-09</v>
      </c>
      <c r="Z7051" s="0" t="str">
        <f aca="false">"Q"&amp;ROUNDUP(MONTH(E7051)/3,0)&amp;"-"&amp;YEAR(E7051)</f>
        <v>Q3-2020</v>
      </c>
    </row>
    <row r="7052" customFormat="false" ht="14.25" hidden="false" customHeight="false" outlineLevel="0" collapsed="false">
      <c r="A7052" s="0" t="s">
        <v>7094</v>
      </c>
      <c r="B7052" s="0" t="s">
        <v>38</v>
      </c>
      <c r="C7052" s="0" t="s">
        <v>48</v>
      </c>
      <c r="D7052" s="9" t="n">
        <v>44000</v>
      </c>
      <c r="E7052" s="9" t="n">
        <v>44088</v>
      </c>
      <c r="F7052" s="9" t="n">
        <v>44111</v>
      </c>
      <c r="G7052" s="9" t="n">
        <v>44116</v>
      </c>
      <c r="H7052" s="10" t="s">
        <v>36</v>
      </c>
      <c r="I7052" s="0" t="n">
        <v>17</v>
      </c>
      <c r="J7052" s="0" t="n">
        <v>50</v>
      </c>
      <c r="K7052" s="0" t="n">
        <v>47</v>
      </c>
      <c r="L7052" s="0" t="n">
        <v>44</v>
      </c>
      <c r="M7052" s="0" t="n">
        <v>2</v>
      </c>
      <c r="N7052" s="11" t="n">
        <v>0.075</v>
      </c>
      <c r="O7052" s="12" t="n">
        <v>520.99</v>
      </c>
      <c r="P7052" s="12" t="n">
        <v>964.8</v>
      </c>
      <c r="Q7052" s="12" t="n">
        <f aca="false">M7052*P7052*(1-N7052)</f>
        <v>1784.88</v>
      </c>
      <c r="R7052" s="12" t="n">
        <f aca="false">M7052*O7052</f>
        <v>1041.98</v>
      </c>
      <c r="S7052" s="12" t="n">
        <f aca="false">Q7052-R7052</f>
        <v>742.9</v>
      </c>
      <c r="T7052" s="11" t="n">
        <f aca="false">IFERROR(S7052/Q7052,0)</f>
        <v>0.416218457263233</v>
      </c>
      <c r="U7052" s="13" t="n">
        <f aca="false">F7052-E7052</f>
        <v>23</v>
      </c>
      <c r="V7052" s="13" t="n">
        <f aca="false">G7052-F7052</f>
        <v>5</v>
      </c>
      <c r="W7052" s="13" t="n">
        <f aca="false">G7052-E7052</f>
        <v>28</v>
      </c>
      <c r="X7052" s="10" t="n">
        <f aca="false">YEAR(E7052)</f>
        <v>2020</v>
      </c>
      <c r="Y7052" s="0" t="str">
        <f aca="false">TEXT(E7052,"yyyy-mm")</f>
        <v>2020-09</v>
      </c>
      <c r="Z7052" s="0" t="str">
        <f aca="false">"Q"&amp;ROUNDUP(MONTH(E7052)/3,0)&amp;"-"&amp;YEAR(E7052)</f>
        <v>Q3-2020</v>
      </c>
    </row>
    <row r="7053" customFormat="false" ht="14.25" hidden="false" customHeight="false" outlineLevel="0" collapsed="false">
      <c r="A7053" s="0" t="s">
        <v>7095</v>
      </c>
      <c r="B7053" s="0" t="s">
        <v>34</v>
      </c>
      <c r="C7053" s="0" t="s">
        <v>39</v>
      </c>
      <c r="D7053" s="9" t="n">
        <v>44000</v>
      </c>
      <c r="E7053" s="9" t="n">
        <v>44088</v>
      </c>
      <c r="F7053" s="9" t="n">
        <v>44110</v>
      </c>
      <c r="G7053" s="9" t="n">
        <v>44113</v>
      </c>
      <c r="H7053" s="10" t="s">
        <v>36</v>
      </c>
      <c r="I7053" s="0" t="n">
        <v>7</v>
      </c>
      <c r="J7053" s="0" t="n">
        <v>3</v>
      </c>
      <c r="K7053" s="0" t="n">
        <v>141</v>
      </c>
      <c r="L7053" s="0" t="n">
        <v>9</v>
      </c>
      <c r="M7053" s="0" t="n">
        <v>3</v>
      </c>
      <c r="N7053" s="11" t="n">
        <v>0.15</v>
      </c>
      <c r="O7053" s="12" t="n">
        <v>483.87</v>
      </c>
      <c r="P7053" s="12" t="n">
        <v>1051.9</v>
      </c>
      <c r="Q7053" s="12" t="n">
        <f aca="false">M7053*P7053*(1-N7053)</f>
        <v>2682.345</v>
      </c>
      <c r="R7053" s="12" t="n">
        <f aca="false">M7053*O7053</f>
        <v>1451.61</v>
      </c>
      <c r="S7053" s="12" t="n">
        <f aca="false">Q7053-R7053</f>
        <v>1230.735</v>
      </c>
      <c r="T7053" s="11" t="n">
        <f aca="false">IFERROR(S7053/Q7053,0)</f>
        <v>0.45882800310922</v>
      </c>
      <c r="U7053" s="13" t="n">
        <f aca="false">F7053-E7053</f>
        <v>22</v>
      </c>
      <c r="V7053" s="13" t="n">
        <f aca="false">G7053-F7053</f>
        <v>3</v>
      </c>
      <c r="W7053" s="13" t="n">
        <f aca="false">G7053-E7053</f>
        <v>25</v>
      </c>
      <c r="X7053" s="10" t="n">
        <f aca="false">YEAR(E7053)</f>
        <v>2020</v>
      </c>
      <c r="Y7053" s="0" t="str">
        <f aca="false">TEXT(E7053,"yyyy-mm")</f>
        <v>2020-09</v>
      </c>
      <c r="Z7053" s="0" t="str">
        <f aca="false">"Q"&amp;ROUNDUP(MONTH(E7053)/3,0)&amp;"-"&amp;YEAR(E7053)</f>
        <v>Q3-2020</v>
      </c>
    </row>
    <row r="7054" customFormat="false" ht="14.25" hidden="false" customHeight="false" outlineLevel="0" collapsed="false">
      <c r="A7054" s="0" t="s">
        <v>7096</v>
      </c>
      <c r="B7054" s="0" t="s">
        <v>43</v>
      </c>
      <c r="C7054" s="0" t="s">
        <v>39</v>
      </c>
      <c r="D7054" s="9" t="n">
        <v>44000</v>
      </c>
      <c r="E7054" s="9" t="n">
        <v>44088</v>
      </c>
      <c r="F7054" s="9" t="n">
        <v>44109</v>
      </c>
      <c r="G7054" s="9" t="n">
        <v>44112</v>
      </c>
      <c r="H7054" s="10" t="s">
        <v>36</v>
      </c>
      <c r="I7054" s="0" t="n">
        <v>26</v>
      </c>
      <c r="J7054" s="0" t="n">
        <v>30</v>
      </c>
      <c r="K7054" s="0" t="n">
        <v>118</v>
      </c>
      <c r="L7054" s="0" t="n">
        <v>27</v>
      </c>
      <c r="M7054" s="0" t="n">
        <v>1</v>
      </c>
      <c r="N7054" s="11" t="n">
        <v>0.15</v>
      </c>
      <c r="O7054" s="12" t="n">
        <v>3210.64</v>
      </c>
      <c r="P7054" s="12" t="n">
        <v>4013.3</v>
      </c>
      <c r="Q7054" s="12" t="n">
        <f aca="false">M7054*P7054*(1-N7054)</f>
        <v>3411.305</v>
      </c>
      <c r="R7054" s="12" t="n">
        <f aca="false">M7054*O7054</f>
        <v>3210.64</v>
      </c>
      <c r="S7054" s="12" t="n">
        <f aca="false">Q7054-R7054</f>
        <v>200.665</v>
      </c>
      <c r="T7054" s="11" t="n">
        <f aca="false">IFERROR(S7054/Q7054,0)</f>
        <v>0.0588235294117648</v>
      </c>
      <c r="U7054" s="13" t="n">
        <f aca="false">F7054-E7054</f>
        <v>21</v>
      </c>
      <c r="V7054" s="13" t="n">
        <f aca="false">G7054-F7054</f>
        <v>3</v>
      </c>
      <c r="W7054" s="13" t="n">
        <f aca="false">G7054-E7054</f>
        <v>24</v>
      </c>
      <c r="X7054" s="10" t="n">
        <f aca="false">YEAR(E7054)</f>
        <v>2020</v>
      </c>
      <c r="Y7054" s="0" t="str">
        <f aca="false">TEXT(E7054,"yyyy-mm")</f>
        <v>2020-09</v>
      </c>
      <c r="Z7054" s="0" t="str">
        <f aca="false">"Q"&amp;ROUNDUP(MONTH(E7054)/3,0)&amp;"-"&amp;YEAR(E7054)</f>
        <v>Q3-2020</v>
      </c>
    </row>
    <row r="7055" customFormat="false" ht="14.25" hidden="false" customHeight="false" outlineLevel="0" collapsed="false">
      <c r="A7055" s="0" t="s">
        <v>7097</v>
      </c>
      <c r="B7055" s="0" t="s">
        <v>38</v>
      </c>
      <c r="C7055" s="0" t="s">
        <v>39</v>
      </c>
      <c r="D7055" s="9" t="n">
        <v>44000</v>
      </c>
      <c r="E7055" s="9" t="n">
        <v>44088</v>
      </c>
      <c r="F7055" s="9" t="n">
        <v>44115</v>
      </c>
      <c r="G7055" s="9" t="n">
        <v>44123</v>
      </c>
      <c r="H7055" s="10" t="s">
        <v>36</v>
      </c>
      <c r="I7055" s="0" t="n">
        <v>16</v>
      </c>
      <c r="J7055" s="0" t="n">
        <v>14</v>
      </c>
      <c r="K7055" s="0" t="n">
        <v>116</v>
      </c>
      <c r="L7055" s="0" t="n">
        <v>7</v>
      </c>
      <c r="M7055" s="0" t="n">
        <v>2</v>
      </c>
      <c r="N7055" s="11" t="n">
        <v>0.1</v>
      </c>
      <c r="O7055" s="12" t="n">
        <v>2974.4</v>
      </c>
      <c r="P7055" s="12" t="n">
        <v>6070.2</v>
      </c>
      <c r="Q7055" s="12" t="n">
        <f aca="false">M7055*P7055*(1-N7055)</f>
        <v>10926.36</v>
      </c>
      <c r="R7055" s="12" t="n">
        <f aca="false">M7055*O7055</f>
        <v>5948.8</v>
      </c>
      <c r="S7055" s="12" t="n">
        <f aca="false">Q7055-R7055</f>
        <v>4977.56</v>
      </c>
      <c r="T7055" s="11" t="n">
        <f aca="false">IFERROR(S7055/Q7055,0)</f>
        <v>0.455555189468405</v>
      </c>
      <c r="U7055" s="13" t="n">
        <f aca="false">F7055-E7055</f>
        <v>27</v>
      </c>
      <c r="V7055" s="13" t="n">
        <f aca="false">G7055-F7055</f>
        <v>8</v>
      </c>
      <c r="W7055" s="13" t="n">
        <f aca="false">G7055-E7055</f>
        <v>35</v>
      </c>
      <c r="X7055" s="10" t="n">
        <f aca="false">YEAR(E7055)</f>
        <v>2020</v>
      </c>
      <c r="Y7055" s="0" t="str">
        <f aca="false">TEXT(E7055,"yyyy-mm")</f>
        <v>2020-09</v>
      </c>
      <c r="Z7055" s="0" t="str">
        <f aca="false">"Q"&amp;ROUNDUP(MONTH(E7055)/3,0)&amp;"-"&amp;YEAR(E7055)</f>
        <v>Q3-2020</v>
      </c>
    </row>
    <row r="7056" customFormat="false" ht="14.25" hidden="false" customHeight="false" outlineLevel="0" collapsed="false">
      <c r="A7056" s="0" t="s">
        <v>7098</v>
      </c>
      <c r="B7056" s="0" t="s">
        <v>38</v>
      </c>
      <c r="C7056" s="0" t="s">
        <v>48</v>
      </c>
      <c r="D7056" s="9" t="n">
        <v>44000</v>
      </c>
      <c r="E7056" s="9" t="n">
        <v>44088</v>
      </c>
      <c r="F7056" s="9" t="n">
        <v>44111</v>
      </c>
      <c r="G7056" s="9" t="n">
        <v>44116</v>
      </c>
      <c r="H7056" s="10" t="s">
        <v>36</v>
      </c>
      <c r="I7056" s="0" t="n">
        <v>16</v>
      </c>
      <c r="J7056" s="0" t="n">
        <v>2</v>
      </c>
      <c r="K7056" s="0" t="n">
        <v>39</v>
      </c>
      <c r="L7056" s="0" t="n">
        <v>32</v>
      </c>
      <c r="M7056" s="0" t="n">
        <v>4</v>
      </c>
      <c r="N7056" s="11" t="n">
        <v>0.4</v>
      </c>
      <c r="O7056" s="12" t="n">
        <v>695.13</v>
      </c>
      <c r="P7056" s="12" t="n">
        <v>837.5</v>
      </c>
      <c r="Q7056" s="12" t="n">
        <f aca="false">M7056*P7056*(1-N7056)</f>
        <v>2010</v>
      </c>
      <c r="R7056" s="12" t="n">
        <f aca="false">M7056*O7056</f>
        <v>2780.52</v>
      </c>
      <c r="S7056" s="12" t="n">
        <f aca="false">Q7056-R7056</f>
        <v>-770.52</v>
      </c>
      <c r="T7056" s="11" t="n">
        <f aca="false">IFERROR(S7056/Q7056,0)</f>
        <v>-0.38334328358209</v>
      </c>
      <c r="U7056" s="13" t="n">
        <f aca="false">F7056-E7056</f>
        <v>23</v>
      </c>
      <c r="V7056" s="13" t="n">
        <f aca="false">G7056-F7056</f>
        <v>5</v>
      </c>
      <c r="W7056" s="13" t="n">
        <f aca="false">G7056-E7056</f>
        <v>28</v>
      </c>
      <c r="X7056" s="10" t="n">
        <f aca="false">YEAR(E7056)</f>
        <v>2020</v>
      </c>
      <c r="Y7056" s="0" t="str">
        <f aca="false">TEXT(E7056,"yyyy-mm")</f>
        <v>2020-09</v>
      </c>
      <c r="Z7056" s="0" t="str">
        <f aca="false">"Q"&amp;ROUNDUP(MONTH(E7056)/3,0)&amp;"-"&amp;YEAR(E7056)</f>
        <v>Q3-2020</v>
      </c>
    </row>
    <row r="7057" customFormat="false" ht="14.25" hidden="false" customHeight="false" outlineLevel="0" collapsed="false">
      <c r="A7057" s="0" t="s">
        <v>7099</v>
      </c>
      <c r="B7057" s="0" t="s">
        <v>41</v>
      </c>
      <c r="C7057" s="0" t="s">
        <v>46</v>
      </c>
      <c r="D7057" s="9" t="n">
        <v>44000</v>
      </c>
      <c r="E7057" s="9" t="n">
        <v>44088</v>
      </c>
      <c r="F7057" s="9" t="n">
        <v>44111</v>
      </c>
      <c r="G7057" s="9" t="n">
        <v>44112</v>
      </c>
      <c r="H7057" s="10" t="s">
        <v>36</v>
      </c>
      <c r="I7057" s="0" t="n">
        <v>25</v>
      </c>
      <c r="J7057" s="0" t="n">
        <v>16</v>
      </c>
      <c r="K7057" s="0" t="n">
        <v>314</v>
      </c>
      <c r="L7057" s="0" t="n">
        <v>46</v>
      </c>
      <c r="M7057" s="0" t="n">
        <v>3</v>
      </c>
      <c r="N7057" s="11" t="n">
        <v>0.2</v>
      </c>
      <c r="O7057" s="12" t="n">
        <v>1148.11</v>
      </c>
      <c r="P7057" s="12" t="n">
        <v>2391.9</v>
      </c>
      <c r="Q7057" s="12" t="n">
        <f aca="false">M7057*P7057*(1-N7057)</f>
        <v>5740.56</v>
      </c>
      <c r="R7057" s="12" t="n">
        <f aca="false">M7057*O7057</f>
        <v>3444.33</v>
      </c>
      <c r="S7057" s="12" t="n">
        <f aca="false">Q7057-R7057</f>
        <v>2296.23</v>
      </c>
      <c r="T7057" s="11" t="n">
        <f aca="false">IFERROR(S7057/Q7057,0)</f>
        <v>0.400001045194197</v>
      </c>
      <c r="U7057" s="13" t="n">
        <f aca="false">F7057-E7057</f>
        <v>23</v>
      </c>
      <c r="V7057" s="13" t="n">
        <f aca="false">G7057-F7057</f>
        <v>1</v>
      </c>
      <c r="W7057" s="13" t="n">
        <f aca="false">G7057-E7057</f>
        <v>24</v>
      </c>
      <c r="X7057" s="10" t="n">
        <f aca="false">YEAR(E7057)</f>
        <v>2020</v>
      </c>
      <c r="Y7057" s="0" t="str">
        <f aca="false">TEXT(E7057,"yyyy-mm")</f>
        <v>2020-09</v>
      </c>
      <c r="Z7057" s="0" t="str">
        <f aca="false">"Q"&amp;ROUNDUP(MONTH(E7057)/3,0)&amp;"-"&amp;YEAR(E7057)</f>
        <v>Q3-2020</v>
      </c>
    </row>
    <row r="7058" customFormat="false" ht="14.25" hidden="false" customHeight="false" outlineLevel="0" collapsed="false">
      <c r="A7058" s="0" t="s">
        <v>7100</v>
      </c>
      <c r="B7058" s="0" t="s">
        <v>38</v>
      </c>
      <c r="C7058" s="0" t="s">
        <v>58</v>
      </c>
      <c r="D7058" s="9" t="n">
        <v>44000</v>
      </c>
      <c r="E7058" s="9" t="n">
        <v>44088</v>
      </c>
      <c r="F7058" s="9" t="n">
        <v>44103</v>
      </c>
      <c r="G7058" s="9" t="n">
        <v>44108</v>
      </c>
      <c r="H7058" s="10" t="s">
        <v>36</v>
      </c>
      <c r="I7058" s="0" t="n">
        <v>14</v>
      </c>
      <c r="J7058" s="0" t="n">
        <v>4</v>
      </c>
      <c r="K7058" s="0" t="n">
        <v>346</v>
      </c>
      <c r="L7058" s="0" t="n">
        <v>18</v>
      </c>
      <c r="M7058" s="0" t="n">
        <v>6</v>
      </c>
      <c r="N7058" s="11" t="n">
        <v>0.3</v>
      </c>
      <c r="O7058" s="12" t="n">
        <v>1155.28</v>
      </c>
      <c r="P7058" s="12" t="n">
        <v>2686.7</v>
      </c>
      <c r="Q7058" s="12" t="n">
        <f aca="false">M7058*P7058*(1-N7058)</f>
        <v>11284.14</v>
      </c>
      <c r="R7058" s="12" t="n">
        <f aca="false">M7058*O7058</f>
        <v>6931.68</v>
      </c>
      <c r="S7058" s="12" t="n">
        <f aca="false">Q7058-R7058</f>
        <v>4352.46</v>
      </c>
      <c r="T7058" s="11" t="n">
        <f aca="false">IFERROR(S7058/Q7058,0)</f>
        <v>0.385714817434027</v>
      </c>
      <c r="U7058" s="13" t="n">
        <f aca="false">F7058-E7058</f>
        <v>15</v>
      </c>
      <c r="V7058" s="13" t="n">
        <f aca="false">G7058-F7058</f>
        <v>5</v>
      </c>
      <c r="W7058" s="13" t="n">
        <f aca="false">G7058-E7058</f>
        <v>20</v>
      </c>
      <c r="X7058" s="10" t="n">
        <f aca="false">YEAR(E7058)</f>
        <v>2020</v>
      </c>
      <c r="Y7058" s="0" t="str">
        <f aca="false">TEXT(E7058,"yyyy-mm")</f>
        <v>2020-09</v>
      </c>
      <c r="Z7058" s="0" t="str">
        <f aca="false">"Q"&amp;ROUNDUP(MONTH(E7058)/3,0)&amp;"-"&amp;YEAR(E7058)</f>
        <v>Q3-2020</v>
      </c>
    </row>
    <row r="7059" customFormat="false" ht="14.25" hidden="false" customHeight="false" outlineLevel="0" collapsed="false">
      <c r="A7059" s="0" t="s">
        <v>7101</v>
      </c>
      <c r="B7059" s="0" t="s">
        <v>41</v>
      </c>
      <c r="C7059" s="0" t="s">
        <v>35</v>
      </c>
      <c r="D7059" s="9" t="n">
        <v>44000</v>
      </c>
      <c r="E7059" s="9" t="n">
        <v>44088</v>
      </c>
      <c r="F7059" s="9" t="n">
        <v>44107</v>
      </c>
      <c r="G7059" s="9" t="n">
        <v>44114</v>
      </c>
      <c r="H7059" s="10" t="s">
        <v>36</v>
      </c>
      <c r="I7059" s="0" t="n">
        <v>21</v>
      </c>
      <c r="J7059" s="0" t="n">
        <v>20</v>
      </c>
      <c r="K7059" s="0" t="n">
        <v>229</v>
      </c>
      <c r="L7059" s="0" t="n">
        <v>16</v>
      </c>
      <c r="M7059" s="0" t="n">
        <v>3</v>
      </c>
      <c r="N7059" s="11" t="n">
        <v>0.15</v>
      </c>
      <c r="O7059" s="12" t="n">
        <v>1884.04</v>
      </c>
      <c r="P7059" s="12" t="n">
        <v>2479</v>
      </c>
      <c r="Q7059" s="12" t="n">
        <f aca="false">M7059*P7059*(1-N7059)</f>
        <v>6321.45</v>
      </c>
      <c r="R7059" s="12" t="n">
        <f aca="false">M7059*O7059</f>
        <v>5652.12</v>
      </c>
      <c r="S7059" s="12" t="n">
        <f aca="false">Q7059-R7059</f>
        <v>669.33</v>
      </c>
      <c r="T7059" s="11" t="n">
        <f aca="false">IFERROR(S7059/Q7059,0)</f>
        <v>0.105882352941176</v>
      </c>
      <c r="U7059" s="13" t="n">
        <f aca="false">F7059-E7059</f>
        <v>19</v>
      </c>
      <c r="V7059" s="13" t="n">
        <f aca="false">G7059-F7059</f>
        <v>7</v>
      </c>
      <c r="W7059" s="13" t="n">
        <f aca="false">G7059-E7059</f>
        <v>26</v>
      </c>
      <c r="X7059" s="10" t="n">
        <f aca="false">YEAR(E7059)</f>
        <v>2020</v>
      </c>
      <c r="Y7059" s="0" t="str">
        <f aca="false">TEXT(E7059,"yyyy-mm")</f>
        <v>2020-09</v>
      </c>
      <c r="Z7059" s="0" t="str">
        <f aca="false">"Q"&amp;ROUNDUP(MONTH(E7059)/3,0)&amp;"-"&amp;YEAR(E7059)</f>
        <v>Q3-2020</v>
      </c>
    </row>
    <row r="7060" customFormat="false" ht="14.25" hidden="false" customHeight="false" outlineLevel="0" collapsed="false">
      <c r="A7060" s="0" t="s">
        <v>7102</v>
      </c>
      <c r="B7060" s="0" t="s">
        <v>41</v>
      </c>
      <c r="C7060" s="0" t="s">
        <v>58</v>
      </c>
      <c r="D7060" s="9" t="n">
        <v>44000</v>
      </c>
      <c r="E7060" s="9" t="n">
        <v>44088</v>
      </c>
      <c r="F7060" s="9" t="n">
        <v>44095</v>
      </c>
      <c r="G7060" s="9" t="n">
        <v>44101</v>
      </c>
      <c r="H7060" s="10" t="s">
        <v>36</v>
      </c>
      <c r="I7060" s="0" t="n">
        <v>21</v>
      </c>
      <c r="J7060" s="0" t="n">
        <v>16</v>
      </c>
      <c r="K7060" s="0" t="n">
        <v>343</v>
      </c>
      <c r="L7060" s="0" t="n">
        <v>21</v>
      </c>
      <c r="M7060" s="0" t="n">
        <v>6</v>
      </c>
      <c r="N7060" s="11" t="n">
        <v>0.075</v>
      </c>
      <c r="O7060" s="12" t="n">
        <v>384.58</v>
      </c>
      <c r="P7060" s="12" t="n">
        <v>938</v>
      </c>
      <c r="Q7060" s="12" t="n">
        <f aca="false">M7060*P7060*(1-N7060)</f>
        <v>5205.9</v>
      </c>
      <c r="R7060" s="12" t="n">
        <f aca="false">M7060*O7060</f>
        <v>2307.48</v>
      </c>
      <c r="S7060" s="12" t="n">
        <f aca="false">Q7060-R7060</f>
        <v>2898.42</v>
      </c>
      <c r="T7060" s="11" t="n">
        <f aca="false">IFERROR(S7060/Q7060,0)</f>
        <v>0.556756756756757</v>
      </c>
      <c r="U7060" s="13" t="n">
        <f aca="false">F7060-E7060</f>
        <v>7</v>
      </c>
      <c r="V7060" s="13" t="n">
        <f aca="false">G7060-F7060</f>
        <v>6</v>
      </c>
      <c r="W7060" s="13" t="n">
        <f aca="false">G7060-E7060</f>
        <v>13</v>
      </c>
      <c r="X7060" s="10" t="n">
        <f aca="false">YEAR(E7060)</f>
        <v>2020</v>
      </c>
      <c r="Y7060" s="0" t="str">
        <f aca="false">TEXT(E7060,"yyyy-mm")</f>
        <v>2020-09</v>
      </c>
      <c r="Z7060" s="0" t="str">
        <f aca="false">"Q"&amp;ROUNDUP(MONTH(E7060)/3,0)&amp;"-"&amp;YEAR(E7060)</f>
        <v>Q3-2020</v>
      </c>
    </row>
    <row r="7061" customFormat="false" ht="14.25" hidden="false" customHeight="false" outlineLevel="0" collapsed="false">
      <c r="A7061" s="0" t="s">
        <v>7103</v>
      </c>
      <c r="B7061" s="0" t="s">
        <v>38</v>
      </c>
      <c r="C7061" s="0" t="s">
        <v>39</v>
      </c>
      <c r="D7061" s="9" t="n">
        <v>44000</v>
      </c>
      <c r="E7061" s="9" t="n">
        <v>44089</v>
      </c>
      <c r="F7061" s="9" t="n">
        <v>44109</v>
      </c>
      <c r="G7061" s="9" t="n">
        <v>44114</v>
      </c>
      <c r="H7061" s="10" t="s">
        <v>36</v>
      </c>
      <c r="I7061" s="0" t="n">
        <v>20</v>
      </c>
      <c r="J7061" s="0" t="n">
        <v>48</v>
      </c>
      <c r="K7061" s="0" t="n">
        <v>139</v>
      </c>
      <c r="L7061" s="0" t="n">
        <v>45</v>
      </c>
      <c r="M7061" s="0" t="n">
        <v>5</v>
      </c>
      <c r="N7061" s="11" t="n">
        <v>0.2</v>
      </c>
      <c r="O7061" s="12" t="n">
        <v>2968.64</v>
      </c>
      <c r="P7061" s="12" t="n">
        <v>3906.1</v>
      </c>
      <c r="Q7061" s="12" t="n">
        <f aca="false">M7061*P7061*(1-N7061)</f>
        <v>15624.4</v>
      </c>
      <c r="R7061" s="12" t="n">
        <f aca="false">M7061*O7061</f>
        <v>14843.2</v>
      </c>
      <c r="S7061" s="12" t="n">
        <f aca="false">Q7061-R7061</f>
        <v>781.200000000003</v>
      </c>
      <c r="T7061" s="11" t="n">
        <f aca="false">IFERROR(S7061/Q7061,0)</f>
        <v>0.0499987199508463</v>
      </c>
      <c r="U7061" s="13" t="n">
        <f aca="false">F7061-E7061</f>
        <v>20</v>
      </c>
      <c r="V7061" s="13" t="n">
        <f aca="false">G7061-F7061</f>
        <v>5</v>
      </c>
      <c r="W7061" s="13" t="n">
        <f aca="false">G7061-E7061</f>
        <v>25</v>
      </c>
      <c r="X7061" s="10" t="n">
        <f aca="false">YEAR(E7061)</f>
        <v>2020</v>
      </c>
      <c r="Y7061" s="0" t="str">
        <f aca="false">TEXT(E7061,"yyyy-mm")</f>
        <v>2020-09</v>
      </c>
      <c r="Z7061" s="0" t="str">
        <f aca="false">"Q"&amp;ROUNDUP(MONTH(E7061)/3,0)&amp;"-"&amp;YEAR(E7061)</f>
        <v>Q3-2020</v>
      </c>
    </row>
    <row r="7062" customFormat="false" ht="14.25" hidden="false" customHeight="false" outlineLevel="0" collapsed="false">
      <c r="A7062" s="0" t="s">
        <v>7104</v>
      </c>
      <c r="B7062" s="0" t="s">
        <v>38</v>
      </c>
      <c r="C7062" s="0" t="s">
        <v>35</v>
      </c>
      <c r="D7062" s="9" t="n">
        <v>44000</v>
      </c>
      <c r="E7062" s="9" t="n">
        <v>44089</v>
      </c>
      <c r="F7062" s="9" t="n">
        <v>44107</v>
      </c>
      <c r="G7062" s="9" t="n">
        <v>44117</v>
      </c>
      <c r="H7062" s="10" t="s">
        <v>36</v>
      </c>
      <c r="I7062" s="0" t="n">
        <v>14</v>
      </c>
      <c r="J7062" s="0" t="n">
        <v>50</v>
      </c>
      <c r="K7062" s="0" t="n">
        <v>221</v>
      </c>
      <c r="L7062" s="0" t="n">
        <v>42</v>
      </c>
      <c r="M7062" s="0" t="n">
        <v>8</v>
      </c>
      <c r="N7062" s="11" t="n">
        <v>0.05</v>
      </c>
      <c r="O7062" s="12" t="n">
        <v>2402.35</v>
      </c>
      <c r="P7062" s="12" t="n">
        <v>2894.4</v>
      </c>
      <c r="Q7062" s="12" t="n">
        <f aca="false">M7062*P7062*(1-N7062)</f>
        <v>21997.44</v>
      </c>
      <c r="R7062" s="12" t="n">
        <f aca="false">M7062*O7062</f>
        <v>19218.8</v>
      </c>
      <c r="S7062" s="12" t="n">
        <f aca="false">Q7062-R7062</f>
        <v>2778.64</v>
      </c>
      <c r="T7062" s="11" t="n">
        <f aca="false">IFERROR(S7062/Q7062,0)</f>
        <v>0.126316516831049</v>
      </c>
      <c r="U7062" s="13" t="n">
        <f aca="false">F7062-E7062</f>
        <v>18</v>
      </c>
      <c r="V7062" s="13" t="n">
        <f aca="false">G7062-F7062</f>
        <v>10</v>
      </c>
      <c r="W7062" s="13" t="n">
        <f aca="false">G7062-E7062</f>
        <v>28</v>
      </c>
      <c r="X7062" s="10" t="n">
        <f aca="false">YEAR(E7062)</f>
        <v>2020</v>
      </c>
      <c r="Y7062" s="0" t="str">
        <f aca="false">TEXT(E7062,"yyyy-mm")</f>
        <v>2020-09</v>
      </c>
      <c r="Z7062" s="0" t="str">
        <f aca="false">"Q"&amp;ROUNDUP(MONTH(E7062)/3,0)&amp;"-"&amp;YEAR(E7062)</f>
        <v>Q3-2020</v>
      </c>
    </row>
    <row r="7063" customFormat="false" ht="14.25" hidden="false" customHeight="false" outlineLevel="0" collapsed="false">
      <c r="A7063" s="0" t="s">
        <v>7105</v>
      </c>
      <c r="B7063" s="0" t="s">
        <v>41</v>
      </c>
      <c r="C7063" s="0" t="s">
        <v>79</v>
      </c>
      <c r="D7063" s="9" t="n">
        <v>44000</v>
      </c>
      <c r="E7063" s="9" t="n">
        <v>44089</v>
      </c>
      <c r="F7063" s="9" t="n">
        <v>44106</v>
      </c>
      <c r="G7063" s="9" t="n">
        <v>44112</v>
      </c>
      <c r="H7063" s="10" t="s">
        <v>36</v>
      </c>
      <c r="I7063" s="0" t="n">
        <v>20</v>
      </c>
      <c r="J7063" s="0" t="n">
        <v>17</v>
      </c>
      <c r="K7063" s="0" t="n">
        <v>68</v>
      </c>
      <c r="L7063" s="0" t="n">
        <v>41</v>
      </c>
      <c r="M7063" s="0" t="n">
        <v>1</v>
      </c>
      <c r="N7063" s="11" t="n">
        <v>0.1</v>
      </c>
      <c r="O7063" s="12" t="n">
        <v>1249.42</v>
      </c>
      <c r="P7063" s="12" t="n">
        <v>2231.1</v>
      </c>
      <c r="Q7063" s="12" t="n">
        <f aca="false">M7063*P7063*(1-N7063)</f>
        <v>2007.99</v>
      </c>
      <c r="R7063" s="12" t="n">
        <f aca="false">M7063*O7063</f>
        <v>1249.42</v>
      </c>
      <c r="S7063" s="12" t="n">
        <f aca="false">Q7063-R7063</f>
        <v>758.57</v>
      </c>
      <c r="T7063" s="11" t="n">
        <f aca="false">IFERROR(S7063/Q7063,0)</f>
        <v>0.377775785735985</v>
      </c>
      <c r="U7063" s="13" t="n">
        <f aca="false">F7063-E7063</f>
        <v>17</v>
      </c>
      <c r="V7063" s="13" t="n">
        <f aca="false">G7063-F7063</f>
        <v>6</v>
      </c>
      <c r="W7063" s="13" t="n">
        <f aca="false">G7063-E7063</f>
        <v>23</v>
      </c>
      <c r="X7063" s="10" t="n">
        <f aca="false">YEAR(E7063)</f>
        <v>2020</v>
      </c>
      <c r="Y7063" s="0" t="str">
        <f aca="false">TEXT(E7063,"yyyy-mm")</f>
        <v>2020-09</v>
      </c>
      <c r="Z7063" s="0" t="str">
        <f aca="false">"Q"&amp;ROUNDUP(MONTH(E7063)/3,0)&amp;"-"&amp;YEAR(E7063)</f>
        <v>Q3-2020</v>
      </c>
    </row>
    <row r="7064" customFormat="false" ht="14.25" hidden="false" customHeight="false" outlineLevel="0" collapsed="false">
      <c r="A7064" s="0" t="s">
        <v>7106</v>
      </c>
      <c r="B7064" s="0" t="s">
        <v>34</v>
      </c>
      <c r="C7064" s="0" t="s">
        <v>46</v>
      </c>
      <c r="D7064" s="9" t="n">
        <v>44000</v>
      </c>
      <c r="E7064" s="9" t="n">
        <v>44089</v>
      </c>
      <c r="F7064" s="9" t="n">
        <v>44096</v>
      </c>
      <c r="G7064" s="9" t="n">
        <v>44105</v>
      </c>
      <c r="H7064" s="10" t="s">
        <v>36</v>
      </c>
      <c r="I7064" s="0" t="n">
        <v>7</v>
      </c>
      <c r="J7064" s="0" t="n">
        <v>29</v>
      </c>
      <c r="K7064" s="0" t="n">
        <v>314</v>
      </c>
      <c r="L7064" s="0" t="n">
        <v>40</v>
      </c>
      <c r="M7064" s="0" t="n">
        <v>1</v>
      </c>
      <c r="N7064" s="11" t="n">
        <v>0.2</v>
      </c>
      <c r="O7064" s="12" t="n">
        <v>912</v>
      </c>
      <c r="P7064" s="12" t="n">
        <v>1112.2</v>
      </c>
      <c r="Q7064" s="12" t="n">
        <f aca="false">M7064*P7064*(1-N7064)</f>
        <v>889.76</v>
      </c>
      <c r="R7064" s="12" t="n">
        <f aca="false">M7064*O7064</f>
        <v>912</v>
      </c>
      <c r="S7064" s="12" t="n">
        <f aca="false">Q7064-R7064</f>
        <v>-22.2399999999999</v>
      </c>
      <c r="T7064" s="11" t="n">
        <f aca="false">IFERROR(S7064/Q7064,0)</f>
        <v>-0.0249955044056823</v>
      </c>
      <c r="U7064" s="13" t="n">
        <f aca="false">F7064-E7064</f>
        <v>7</v>
      </c>
      <c r="V7064" s="13" t="n">
        <f aca="false">G7064-F7064</f>
        <v>9</v>
      </c>
      <c r="W7064" s="13" t="n">
        <f aca="false">G7064-E7064</f>
        <v>16</v>
      </c>
      <c r="X7064" s="10" t="n">
        <f aca="false">YEAR(E7064)</f>
        <v>2020</v>
      </c>
      <c r="Y7064" s="0" t="str">
        <f aca="false">TEXT(E7064,"yyyy-mm")</f>
        <v>2020-09</v>
      </c>
      <c r="Z7064" s="0" t="str">
        <f aca="false">"Q"&amp;ROUNDUP(MONTH(E7064)/3,0)&amp;"-"&amp;YEAR(E7064)</f>
        <v>Q3-2020</v>
      </c>
    </row>
    <row r="7065" customFormat="false" ht="14.25" hidden="false" customHeight="false" outlineLevel="0" collapsed="false">
      <c r="A7065" s="0" t="s">
        <v>7107</v>
      </c>
      <c r="B7065" s="0" t="s">
        <v>34</v>
      </c>
      <c r="C7065" s="0" t="s">
        <v>48</v>
      </c>
      <c r="D7065" s="9" t="n">
        <v>44000</v>
      </c>
      <c r="E7065" s="9" t="n">
        <v>44089</v>
      </c>
      <c r="F7065" s="9" t="n">
        <v>44116</v>
      </c>
      <c r="G7065" s="9" t="n">
        <v>44126</v>
      </c>
      <c r="H7065" s="10" t="s">
        <v>36</v>
      </c>
      <c r="I7065" s="0" t="n">
        <v>6</v>
      </c>
      <c r="J7065" s="0" t="n">
        <v>2</v>
      </c>
      <c r="K7065" s="0" t="n">
        <v>9</v>
      </c>
      <c r="L7065" s="0" t="n">
        <v>39</v>
      </c>
      <c r="M7065" s="0" t="n">
        <v>8</v>
      </c>
      <c r="N7065" s="11" t="n">
        <v>0.05</v>
      </c>
      <c r="O7065" s="12" t="n">
        <v>1386.9</v>
      </c>
      <c r="P7065" s="12" t="n">
        <v>2311.5</v>
      </c>
      <c r="Q7065" s="12" t="n">
        <f aca="false">M7065*P7065*(1-N7065)</f>
        <v>17567.4</v>
      </c>
      <c r="R7065" s="12" t="n">
        <f aca="false">M7065*O7065</f>
        <v>11095.2</v>
      </c>
      <c r="S7065" s="12" t="n">
        <f aca="false">Q7065-R7065</f>
        <v>6472.2</v>
      </c>
      <c r="T7065" s="11" t="n">
        <f aca="false">IFERROR(S7065/Q7065,0)</f>
        <v>0.368421052631579</v>
      </c>
      <c r="U7065" s="13" t="n">
        <f aca="false">F7065-E7065</f>
        <v>27</v>
      </c>
      <c r="V7065" s="13" t="n">
        <f aca="false">G7065-F7065</f>
        <v>10</v>
      </c>
      <c r="W7065" s="13" t="n">
        <f aca="false">G7065-E7065</f>
        <v>37</v>
      </c>
      <c r="X7065" s="10" t="n">
        <f aca="false">YEAR(E7065)</f>
        <v>2020</v>
      </c>
      <c r="Y7065" s="0" t="str">
        <f aca="false">TEXT(E7065,"yyyy-mm")</f>
        <v>2020-09</v>
      </c>
      <c r="Z7065" s="0" t="str">
        <f aca="false">"Q"&amp;ROUNDUP(MONTH(E7065)/3,0)&amp;"-"&amp;YEAR(E7065)</f>
        <v>Q3-2020</v>
      </c>
    </row>
    <row r="7066" customFormat="false" ht="14.25" hidden="false" customHeight="false" outlineLevel="0" collapsed="false">
      <c r="A7066" s="0" t="s">
        <v>7108</v>
      </c>
      <c r="B7066" s="0" t="s">
        <v>34</v>
      </c>
      <c r="C7066" s="0" t="s">
        <v>35</v>
      </c>
      <c r="D7066" s="9" t="n">
        <v>44000</v>
      </c>
      <c r="E7066" s="9" t="n">
        <v>44089</v>
      </c>
      <c r="F7066" s="9" t="n">
        <v>44116</v>
      </c>
      <c r="G7066" s="9" t="n">
        <v>44125</v>
      </c>
      <c r="H7066" s="10" t="s">
        <v>36</v>
      </c>
      <c r="I7066" s="0" t="n">
        <v>6</v>
      </c>
      <c r="J7066" s="0" t="n">
        <v>13</v>
      </c>
      <c r="K7066" s="0" t="n">
        <v>246</v>
      </c>
      <c r="L7066" s="0" t="n">
        <v>6</v>
      </c>
      <c r="M7066" s="0" t="n">
        <v>3</v>
      </c>
      <c r="N7066" s="11" t="n">
        <v>0.05</v>
      </c>
      <c r="O7066" s="12" t="n">
        <v>497.14</v>
      </c>
      <c r="P7066" s="12" t="n">
        <v>938</v>
      </c>
      <c r="Q7066" s="12" t="n">
        <f aca="false">M7066*P7066*(1-N7066)</f>
        <v>2673.3</v>
      </c>
      <c r="R7066" s="12" t="n">
        <f aca="false">M7066*O7066</f>
        <v>1491.42</v>
      </c>
      <c r="S7066" s="12" t="n">
        <f aca="false">Q7066-R7066</f>
        <v>1181.88</v>
      </c>
      <c r="T7066" s="11" t="n">
        <f aca="false">IFERROR(S7066/Q7066,0)</f>
        <v>0.442105263157895</v>
      </c>
      <c r="U7066" s="13" t="n">
        <f aca="false">F7066-E7066</f>
        <v>27</v>
      </c>
      <c r="V7066" s="13" t="n">
        <f aca="false">G7066-F7066</f>
        <v>9</v>
      </c>
      <c r="W7066" s="13" t="n">
        <f aca="false">G7066-E7066</f>
        <v>36</v>
      </c>
      <c r="X7066" s="10" t="n">
        <f aca="false">YEAR(E7066)</f>
        <v>2020</v>
      </c>
      <c r="Y7066" s="0" t="str">
        <f aca="false">TEXT(E7066,"yyyy-mm")</f>
        <v>2020-09</v>
      </c>
      <c r="Z7066" s="0" t="str">
        <f aca="false">"Q"&amp;ROUNDUP(MONTH(E7066)/3,0)&amp;"-"&amp;YEAR(E7066)</f>
        <v>Q3-2020</v>
      </c>
    </row>
    <row r="7067" customFormat="false" ht="14.25" hidden="false" customHeight="false" outlineLevel="0" collapsed="false">
      <c r="A7067" s="0" t="s">
        <v>7109</v>
      </c>
      <c r="B7067" s="0" t="s">
        <v>34</v>
      </c>
      <c r="C7067" s="0" t="s">
        <v>79</v>
      </c>
      <c r="D7067" s="9" t="n">
        <v>44000</v>
      </c>
      <c r="E7067" s="9" t="n">
        <v>44089</v>
      </c>
      <c r="F7067" s="9" t="n">
        <v>44098</v>
      </c>
      <c r="G7067" s="9" t="n">
        <v>44102</v>
      </c>
      <c r="H7067" s="10" t="s">
        <v>36</v>
      </c>
      <c r="I7067" s="0" t="n">
        <v>3</v>
      </c>
      <c r="J7067" s="0" t="n">
        <v>14</v>
      </c>
      <c r="K7067" s="0" t="n">
        <v>82</v>
      </c>
      <c r="L7067" s="0" t="n">
        <v>34</v>
      </c>
      <c r="M7067" s="0" t="n">
        <v>5</v>
      </c>
      <c r="N7067" s="11" t="n">
        <v>0.15</v>
      </c>
      <c r="O7067" s="12" t="n">
        <v>2446.51</v>
      </c>
      <c r="P7067" s="12" t="n">
        <v>3651.5</v>
      </c>
      <c r="Q7067" s="12" t="n">
        <f aca="false">M7067*P7067*(1-N7067)</f>
        <v>15518.875</v>
      </c>
      <c r="R7067" s="12" t="n">
        <f aca="false">M7067*O7067</f>
        <v>12232.55</v>
      </c>
      <c r="S7067" s="12" t="n">
        <f aca="false">Q7067-R7067</f>
        <v>3286.325</v>
      </c>
      <c r="T7067" s="11" t="n">
        <f aca="false">IFERROR(S7067/Q7067,0)</f>
        <v>0.211763094940838</v>
      </c>
      <c r="U7067" s="13" t="n">
        <f aca="false">F7067-E7067</f>
        <v>9</v>
      </c>
      <c r="V7067" s="13" t="n">
        <f aca="false">G7067-F7067</f>
        <v>4</v>
      </c>
      <c r="W7067" s="13" t="n">
        <f aca="false">G7067-E7067</f>
        <v>13</v>
      </c>
      <c r="X7067" s="10" t="n">
        <f aca="false">YEAR(E7067)</f>
        <v>2020</v>
      </c>
      <c r="Y7067" s="0" t="str">
        <f aca="false">TEXT(E7067,"yyyy-mm")</f>
        <v>2020-09</v>
      </c>
      <c r="Z7067" s="0" t="str">
        <f aca="false">"Q"&amp;ROUNDUP(MONTH(E7067)/3,0)&amp;"-"&amp;YEAR(E7067)</f>
        <v>Q3-2020</v>
      </c>
    </row>
    <row r="7068" customFormat="false" ht="14.25" hidden="false" customHeight="false" outlineLevel="0" collapsed="false">
      <c r="A7068" s="0" t="s">
        <v>7110</v>
      </c>
      <c r="B7068" s="0" t="s">
        <v>38</v>
      </c>
      <c r="C7068" s="0" t="s">
        <v>39</v>
      </c>
      <c r="D7068" s="9" t="n">
        <v>44000</v>
      </c>
      <c r="E7068" s="9" t="n">
        <v>44089</v>
      </c>
      <c r="F7068" s="9" t="n">
        <v>44095</v>
      </c>
      <c r="G7068" s="9" t="n">
        <v>44103</v>
      </c>
      <c r="H7068" s="10" t="s">
        <v>36</v>
      </c>
      <c r="I7068" s="0" t="n">
        <v>17</v>
      </c>
      <c r="J7068" s="0" t="n">
        <v>48</v>
      </c>
      <c r="K7068" s="0" t="n">
        <v>104</v>
      </c>
      <c r="L7068" s="0" t="n">
        <v>44</v>
      </c>
      <c r="M7068" s="0" t="n">
        <v>3</v>
      </c>
      <c r="N7068" s="11" t="n">
        <v>0.3</v>
      </c>
      <c r="O7068" s="12" t="n">
        <v>681.79</v>
      </c>
      <c r="P7068" s="12" t="n">
        <v>1065.3</v>
      </c>
      <c r="Q7068" s="12" t="n">
        <f aca="false">M7068*P7068*(1-N7068)</f>
        <v>2237.13</v>
      </c>
      <c r="R7068" s="12" t="n">
        <f aca="false">M7068*O7068</f>
        <v>2045.37</v>
      </c>
      <c r="S7068" s="12" t="n">
        <f aca="false">Q7068-R7068</f>
        <v>191.76</v>
      </c>
      <c r="T7068" s="11" t="n">
        <f aca="false">IFERROR(S7068/Q7068,0)</f>
        <v>0.0857169677220366</v>
      </c>
      <c r="U7068" s="13" t="n">
        <f aca="false">F7068-E7068</f>
        <v>6</v>
      </c>
      <c r="V7068" s="13" t="n">
        <f aca="false">G7068-F7068</f>
        <v>8</v>
      </c>
      <c r="W7068" s="13" t="n">
        <f aca="false">G7068-E7068</f>
        <v>14</v>
      </c>
      <c r="X7068" s="10" t="n">
        <f aca="false">YEAR(E7068)</f>
        <v>2020</v>
      </c>
      <c r="Y7068" s="0" t="str">
        <f aca="false">TEXT(E7068,"yyyy-mm")</f>
        <v>2020-09</v>
      </c>
      <c r="Z7068" s="0" t="str">
        <f aca="false">"Q"&amp;ROUNDUP(MONTH(E7068)/3,0)&amp;"-"&amp;YEAR(E7068)</f>
        <v>Q3-2020</v>
      </c>
    </row>
    <row r="7069" customFormat="false" ht="14.25" hidden="false" customHeight="false" outlineLevel="0" collapsed="false">
      <c r="A7069" s="0" t="s">
        <v>7111</v>
      </c>
      <c r="B7069" s="0" t="s">
        <v>41</v>
      </c>
      <c r="C7069" s="0" t="s">
        <v>39</v>
      </c>
      <c r="D7069" s="9" t="n">
        <v>43900</v>
      </c>
      <c r="E7069" s="9" t="n">
        <v>44089</v>
      </c>
      <c r="F7069" s="9" t="n">
        <v>44108</v>
      </c>
      <c r="G7069" s="9" t="n">
        <v>44118</v>
      </c>
      <c r="H7069" s="10" t="s">
        <v>36</v>
      </c>
      <c r="I7069" s="0" t="n">
        <v>24</v>
      </c>
      <c r="J7069" s="0" t="n">
        <v>29</v>
      </c>
      <c r="K7069" s="0" t="n">
        <v>142</v>
      </c>
      <c r="L7069" s="0" t="n">
        <v>7</v>
      </c>
      <c r="M7069" s="0" t="n">
        <v>1</v>
      </c>
      <c r="N7069" s="11" t="n">
        <v>0.2</v>
      </c>
      <c r="O7069" s="12" t="n">
        <v>137.35</v>
      </c>
      <c r="P7069" s="12" t="n">
        <v>167.5</v>
      </c>
      <c r="Q7069" s="12" t="n">
        <f aca="false">M7069*P7069*(1-N7069)</f>
        <v>134</v>
      </c>
      <c r="R7069" s="12" t="n">
        <f aca="false">M7069*O7069</f>
        <v>137.35</v>
      </c>
      <c r="S7069" s="12" t="n">
        <f aca="false">Q7069-R7069</f>
        <v>-3.34999999999999</v>
      </c>
      <c r="T7069" s="11" t="n">
        <f aca="false">IFERROR(S7069/Q7069,0)</f>
        <v>-0.025</v>
      </c>
      <c r="U7069" s="13" t="n">
        <f aca="false">F7069-E7069</f>
        <v>19</v>
      </c>
      <c r="V7069" s="13" t="n">
        <f aca="false">G7069-F7069</f>
        <v>10</v>
      </c>
      <c r="W7069" s="13" t="n">
        <f aca="false">G7069-E7069</f>
        <v>29</v>
      </c>
      <c r="X7069" s="10" t="n">
        <f aca="false">YEAR(E7069)</f>
        <v>2020</v>
      </c>
      <c r="Y7069" s="0" t="str">
        <f aca="false">TEXT(E7069,"yyyy-mm")</f>
        <v>2020-09</v>
      </c>
      <c r="Z7069" s="0" t="str">
        <f aca="false">"Q"&amp;ROUNDUP(MONTH(E7069)/3,0)&amp;"-"&amp;YEAR(E7069)</f>
        <v>Q3-2020</v>
      </c>
    </row>
    <row r="7070" customFormat="false" ht="14.25" hidden="false" customHeight="false" outlineLevel="0" collapsed="false">
      <c r="A7070" s="0" t="s">
        <v>7112</v>
      </c>
      <c r="B7070" s="0" t="s">
        <v>34</v>
      </c>
      <c r="C7070" s="0" t="s">
        <v>58</v>
      </c>
      <c r="D7070" s="9" t="n">
        <v>44000</v>
      </c>
      <c r="E7070" s="9" t="n">
        <v>44089</v>
      </c>
      <c r="F7070" s="9" t="n">
        <v>44110</v>
      </c>
      <c r="G7070" s="9" t="n">
        <v>44119</v>
      </c>
      <c r="H7070" s="10" t="s">
        <v>36</v>
      </c>
      <c r="I7070" s="0" t="n">
        <v>1</v>
      </c>
      <c r="J7070" s="0" t="n">
        <v>44</v>
      </c>
      <c r="K7070" s="0" t="n">
        <v>338</v>
      </c>
      <c r="L7070" s="0" t="n">
        <v>43</v>
      </c>
      <c r="M7070" s="0" t="n">
        <v>8</v>
      </c>
      <c r="N7070" s="11" t="n">
        <v>0.05</v>
      </c>
      <c r="O7070" s="12" t="n">
        <v>514.69</v>
      </c>
      <c r="P7070" s="12" t="n">
        <v>1118.9</v>
      </c>
      <c r="Q7070" s="12" t="n">
        <f aca="false">M7070*P7070*(1-N7070)</f>
        <v>8503.64</v>
      </c>
      <c r="R7070" s="12" t="n">
        <f aca="false">M7070*O7070</f>
        <v>4117.52</v>
      </c>
      <c r="S7070" s="12" t="n">
        <f aca="false">Q7070-R7070</f>
        <v>4386.12</v>
      </c>
      <c r="T7070" s="11" t="n">
        <f aca="false">IFERROR(S7070/Q7070,0)</f>
        <v>0.515793236778603</v>
      </c>
      <c r="U7070" s="13" t="n">
        <f aca="false">F7070-E7070</f>
        <v>21</v>
      </c>
      <c r="V7070" s="13" t="n">
        <f aca="false">G7070-F7070</f>
        <v>9</v>
      </c>
      <c r="W7070" s="13" t="n">
        <f aca="false">G7070-E7070</f>
        <v>30</v>
      </c>
      <c r="X7070" s="10" t="n">
        <f aca="false">YEAR(E7070)</f>
        <v>2020</v>
      </c>
      <c r="Y7070" s="0" t="str">
        <f aca="false">TEXT(E7070,"yyyy-mm")</f>
        <v>2020-09</v>
      </c>
      <c r="Z7070" s="0" t="str">
        <f aca="false">"Q"&amp;ROUNDUP(MONTH(E7070)/3,0)&amp;"-"&amp;YEAR(E7070)</f>
        <v>Q3-2020</v>
      </c>
    </row>
    <row r="7071" customFormat="false" ht="14.25" hidden="false" customHeight="false" outlineLevel="0" collapsed="false">
      <c r="A7071" s="0" t="s">
        <v>7113</v>
      </c>
      <c r="B7071" s="0" t="s">
        <v>38</v>
      </c>
      <c r="C7071" s="0" t="s">
        <v>35</v>
      </c>
      <c r="D7071" s="9" t="n">
        <v>44000</v>
      </c>
      <c r="E7071" s="9" t="n">
        <v>44090</v>
      </c>
      <c r="F7071" s="9" t="n">
        <v>44102</v>
      </c>
      <c r="G7071" s="9" t="n">
        <v>44107</v>
      </c>
      <c r="H7071" s="10" t="s">
        <v>36</v>
      </c>
      <c r="I7071" s="0" t="n">
        <v>13</v>
      </c>
      <c r="J7071" s="0" t="n">
        <v>42</v>
      </c>
      <c r="K7071" s="0" t="n">
        <v>260</v>
      </c>
      <c r="L7071" s="0" t="n">
        <v>22</v>
      </c>
      <c r="M7071" s="0" t="n">
        <v>5</v>
      </c>
      <c r="N7071" s="11" t="n">
        <v>0.075</v>
      </c>
      <c r="O7071" s="12" t="n">
        <v>1910.3</v>
      </c>
      <c r="P7071" s="12" t="n">
        <v>2894.4</v>
      </c>
      <c r="Q7071" s="12" t="n">
        <f aca="false">M7071*P7071*(1-N7071)</f>
        <v>13386.6</v>
      </c>
      <c r="R7071" s="12" t="n">
        <f aca="false">M7071*O7071</f>
        <v>9551.5</v>
      </c>
      <c r="S7071" s="12" t="n">
        <f aca="false">Q7071-R7071</f>
        <v>3835.1</v>
      </c>
      <c r="T7071" s="11" t="n">
        <f aca="false">IFERROR(S7071/Q7071,0)</f>
        <v>0.286487980517831</v>
      </c>
      <c r="U7071" s="13" t="n">
        <f aca="false">F7071-E7071</f>
        <v>12</v>
      </c>
      <c r="V7071" s="13" t="n">
        <f aca="false">G7071-F7071</f>
        <v>5</v>
      </c>
      <c r="W7071" s="13" t="n">
        <f aca="false">G7071-E7071</f>
        <v>17</v>
      </c>
      <c r="X7071" s="10" t="n">
        <f aca="false">YEAR(E7071)</f>
        <v>2020</v>
      </c>
      <c r="Y7071" s="0" t="str">
        <f aca="false">TEXT(E7071,"yyyy-mm")</f>
        <v>2020-09</v>
      </c>
      <c r="Z7071" s="0" t="str">
        <f aca="false">"Q"&amp;ROUNDUP(MONTH(E7071)/3,0)&amp;"-"&amp;YEAR(E7071)</f>
        <v>Q3-2020</v>
      </c>
    </row>
    <row r="7072" customFormat="false" ht="14.25" hidden="false" customHeight="false" outlineLevel="0" collapsed="false">
      <c r="A7072" s="0" t="s">
        <v>7114</v>
      </c>
      <c r="B7072" s="0" t="s">
        <v>34</v>
      </c>
      <c r="C7072" s="0" t="s">
        <v>39</v>
      </c>
      <c r="D7072" s="9" t="n">
        <v>44000</v>
      </c>
      <c r="E7072" s="9" t="n">
        <v>44090</v>
      </c>
      <c r="F7072" s="9" t="n">
        <v>44099</v>
      </c>
      <c r="G7072" s="9" t="n">
        <v>44103</v>
      </c>
      <c r="H7072" s="10" t="s">
        <v>36</v>
      </c>
      <c r="I7072" s="0" t="n">
        <v>10</v>
      </c>
      <c r="J7072" s="0" t="n">
        <v>5</v>
      </c>
      <c r="K7072" s="0" t="n">
        <v>129</v>
      </c>
      <c r="L7072" s="0" t="n">
        <v>28</v>
      </c>
      <c r="M7072" s="0" t="n">
        <v>4</v>
      </c>
      <c r="N7072" s="11" t="n">
        <v>0.2</v>
      </c>
      <c r="O7072" s="12" t="n">
        <v>3260.35</v>
      </c>
      <c r="P7072" s="12" t="n">
        <v>5621.3</v>
      </c>
      <c r="Q7072" s="12" t="n">
        <f aca="false">M7072*P7072*(1-N7072)</f>
        <v>17988.16</v>
      </c>
      <c r="R7072" s="12" t="n">
        <f aca="false">M7072*O7072</f>
        <v>13041.4</v>
      </c>
      <c r="S7072" s="12" t="n">
        <f aca="false">Q7072-R7072</f>
        <v>4946.76</v>
      </c>
      <c r="T7072" s="11" t="n">
        <f aca="false">IFERROR(S7072/Q7072,0)</f>
        <v>0.275000889473965</v>
      </c>
      <c r="U7072" s="13" t="n">
        <f aca="false">F7072-E7072</f>
        <v>9</v>
      </c>
      <c r="V7072" s="13" t="n">
        <f aca="false">G7072-F7072</f>
        <v>4</v>
      </c>
      <c r="W7072" s="13" t="n">
        <f aca="false">G7072-E7072</f>
        <v>13</v>
      </c>
      <c r="X7072" s="10" t="n">
        <f aca="false">YEAR(E7072)</f>
        <v>2020</v>
      </c>
      <c r="Y7072" s="0" t="str">
        <f aca="false">TEXT(E7072,"yyyy-mm")</f>
        <v>2020-09</v>
      </c>
      <c r="Z7072" s="0" t="str">
        <f aca="false">"Q"&amp;ROUNDUP(MONTH(E7072)/3,0)&amp;"-"&amp;YEAR(E7072)</f>
        <v>Q3-2020</v>
      </c>
    </row>
    <row r="7073" customFormat="false" ht="14.25" hidden="false" customHeight="false" outlineLevel="0" collapsed="false">
      <c r="A7073" s="0" t="s">
        <v>7115</v>
      </c>
      <c r="B7073" s="0" t="s">
        <v>34</v>
      </c>
      <c r="C7073" s="0" t="s">
        <v>46</v>
      </c>
      <c r="D7073" s="9" t="n">
        <v>44000</v>
      </c>
      <c r="E7073" s="9" t="n">
        <v>44090</v>
      </c>
      <c r="F7073" s="9" t="n">
        <v>44116</v>
      </c>
      <c r="G7073" s="9" t="n">
        <v>44123</v>
      </c>
      <c r="H7073" s="10" t="s">
        <v>36</v>
      </c>
      <c r="I7073" s="0" t="n">
        <v>8</v>
      </c>
      <c r="J7073" s="0" t="n">
        <v>46</v>
      </c>
      <c r="K7073" s="0" t="n">
        <v>312</v>
      </c>
      <c r="L7073" s="0" t="n">
        <v>27</v>
      </c>
      <c r="M7073" s="0" t="n">
        <v>6</v>
      </c>
      <c r="N7073" s="11" t="n">
        <v>0.2</v>
      </c>
      <c r="O7073" s="12" t="n">
        <v>95.21</v>
      </c>
      <c r="P7073" s="12" t="n">
        <v>194.3</v>
      </c>
      <c r="Q7073" s="12" t="n">
        <f aca="false">M7073*P7073*(1-N7073)</f>
        <v>932.64</v>
      </c>
      <c r="R7073" s="12" t="n">
        <f aca="false">M7073*O7073</f>
        <v>571.26</v>
      </c>
      <c r="S7073" s="12" t="n">
        <f aca="false">Q7073-R7073</f>
        <v>361.38</v>
      </c>
      <c r="T7073" s="11" t="n">
        <f aca="false">IFERROR(S7073/Q7073,0)</f>
        <v>0.387480699948533</v>
      </c>
      <c r="U7073" s="13" t="n">
        <f aca="false">F7073-E7073</f>
        <v>26</v>
      </c>
      <c r="V7073" s="13" t="n">
        <f aca="false">G7073-F7073</f>
        <v>7</v>
      </c>
      <c r="W7073" s="13" t="n">
        <f aca="false">G7073-E7073</f>
        <v>33</v>
      </c>
      <c r="X7073" s="10" t="n">
        <f aca="false">YEAR(E7073)</f>
        <v>2020</v>
      </c>
      <c r="Y7073" s="0" t="str">
        <f aca="false">TEXT(E7073,"yyyy-mm")</f>
        <v>2020-09</v>
      </c>
      <c r="Z7073" s="0" t="str">
        <f aca="false">"Q"&amp;ROUNDUP(MONTH(E7073)/3,0)&amp;"-"&amp;YEAR(E7073)</f>
        <v>Q3-2020</v>
      </c>
    </row>
    <row r="7074" customFormat="false" ht="14.25" hidden="false" customHeight="false" outlineLevel="0" collapsed="false">
      <c r="A7074" s="0" t="s">
        <v>7116</v>
      </c>
      <c r="B7074" s="0" t="s">
        <v>43</v>
      </c>
      <c r="C7074" s="0" t="s">
        <v>46</v>
      </c>
      <c r="D7074" s="9" t="n">
        <v>44000</v>
      </c>
      <c r="E7074" s="9" t="n">
        <v>44090</v>
      </c>
      <c r="F7074" s="9" t="n">
        <v>44107</v>
      </c>
      <c r="G7074" s="9" t="n">
        <v>44112</v>
      </c>
      <c r="H7074" s="10" t="s">
        <v>36</v>
      </c>
      <c r="I7074" s="0" t="n">
        <v>28</v>
      </c>
      <c r="J7074" s="0" t="n">
        <v>48</v>
      </c>
      <c r="K7074" s="0" t="n">
        <v>278</v>
      </c>
      <c r="L7074" s="0" t="n">
        <v>23</v>
      </c>
      <c r="M7074" s="0" t="n">
        <v>5</v>
      </c>
      <c r="N7074" s="11" t="n">
        <v>0.05</v>
      </c>
      <c r="O7074" s="12" t="n">
        <v>869.33</v>
      </c>
      <c r="P7074" s="12" t="n">
        <v>1159.1</v>
      </c>
      <c r="Q7074" s="12" t="n">
        <f aca="false">M7074*P7074*(1-N7074)</f>
        <v>5505.725</v>
      </c>
      <c r="R7074" s="12" t="n">
        <f aca="false">M7074*O7074</f>
        <v>4346.65</v>
      </c>
      <c r="S7074" s="12" t="n">
        <f aca="false">Q7074-R7074</f>
        <v>1159.075</v>
      </c>
      <c r="T7074" s="11" t="n">
        <f aca="false">IFERROR(S7074/Q7074,0)</f>
        <v>0.210521775061413</v>
      </c>
      <c r="U7074" s="13" t="n">
        <f aca="false">F7074-E7074</f>
        <v>17</v>
      </c>
      <c r="V7074" s="13" t="n">
        <f aca="false">G7074-F7074</f>
        <v>5</v>
      </c>
      <c r="W7074" s="13" t="n">
        <f aca="false">G7074-E7074</f>
        <v>22</v>
      </c>
      <c r="X7074" s="10" t="n">
        <f aca="false">YEAR(E7074)</f>
        <v>2020</v>
      </c>
      <c r="Y7074" s="0" t="str">
        <f aca="false">TEXT(E7074,"yyyy-mm")</f>
        <v>2020-09</v>
      </c>
      <c r="Z7074" s="0" t="str">
        <f aca="false">"Q"&amp;ROUNDUP(MONTH(E7074)/3,0)&amp;"-"&amp;YEAR(E7074)</f>
        <v>Q3-2020</v>
      </c>
    </row>
    <row r="7075" customFormat="false" ht="14.25" hidden="false" customHeight="false" outlineLevel="0" collapsed="false">
      <c r="A7075" s="0" t="s">
        <v>7117</v>
      </c>
      <c r="B7075" s="0" t="s">
        <v>34</v>
      </c>
      <c r="C7075" s="0" t="s">
        <v>46</v>
      </c>
      <c r="D7075" s="9" t="n">
        <v>44000</v>
      </c>
      <c r="E7075" s="9" t="n">
        <v>44090</v>
      </c>
      <c r="F7075" s="9" t="n">
        <v>44096</v>
      </c>
      <c r="G7075" s="9" t="n">
        <v>44097</v>
      </c>
      <c r="H7075" s="10" t="s">
        <v>36</v>
      </c>
      <c r="I7075" s="0" t="n">
        <v>4</v>
      </c>
      <c r="J7075" s="0" t="n">
        <v>34</v>
      </c>
      <c r="K7075" s="0" t="n">
        <v>280</v>
      </c>
      <c r="L7075" s="0" t="n">
        <v>24</v>
      </c>
      <c r="M7075" s="0" t="n">
        <v>5</v>
      </c>
      <c r="N7075" s="11" t="n">
        <v>0.05</v>
      </c>
      <c r="O7075" s="12" t="n">
        <v>1118.7</v>
      </c>
      <c r="P7075" s="12" t="n">
        <v>1896.1</v>
      </c>
      <c r="Q7075" s="12" t="n">
        <f aca="false">M7075*P7075*(1-N7075)</f>
        <v>9006.475</v>
      </c>
      <c r="R7075" s="12" t="n">
        <f aca="false">M7075*O7075</f>
        <v>5593.5</v>
      </c>
      <c r="S7075" s="12" t="n">
        <f aca="false">Q7075-R7075</f>
        <v>3412.975</v>
      </c>
      <c r="T7075" s="11" t="n">
        <f aca="false">IFERROR(S7075/Q7075,0)</f>
        <v>0.378946813264901</v>
      </c>
      <c r="U7075" s="13" t="n">
        <f aca="false">F7075-E7075</f>
        <v>6</v>
      </c>
      <c r="V7075" s="13" t="n">
        <f aca="false">G7075-F7075</f>
        <v>1</v>
      </c>
      <c r="W7075" s="13" t="n">
        <f aca="false">G7075-E7075</f>
        <v>7</v>
      </c>
      <c r="X7075" s="10" t="n">
        <f aca="false">YEAR(E7075)</f>
        <v>2020</v>
      </c>
      <c r="Y7075" s="0" t="str">
        <f aca="false">TEXT(E7075,"yyyy-mm")</f>
        <v>2020-09</v>
      </c>
      <c r="Z7075" s="0" t="str">
        <f aca="false">"Q"&amp;ROUNDUP(MONTH(E7075)/3,0)&amp;"-"&amp;YEAR(E7075)</f>
        <v>Q3-2020</v>
      </c>
    </row>
    <row r="7076" customFormat="false" ht="14.25" hidden="false" customHeight="false" outlineLevel="0" collapsed="false">
      <c r="A7076" s="0" t="s">
        <v>7118</v>
      </c>
      <c r="B7076" s="0" t="s">
        <v>41</v>
      </c>
      <c r="C7076" s="0" t="s">
        <v>46</v>
      </c>
      <c r="D7076" s="9" t="n">
        <v>44000</v>
      </c>
      <c r="E7076" s="9" t="n">
        <v>44090</v>
      </c>
      <c r="F7076" s="9" t="n">
        <v>44106</v>
      </c>
      <c r="G7076" s="9" t="n">
        <v>44111</v>
      </c>
      <c r="H7076" s="10" t="s">
        <v>36</v>
      </c>
      <c r="I7076" s="0" t="n">
        <v>24</v>
      </c>
      <c r="J7076" s="0" t="n">
        <v>33</v>
      </c>
      <c r="K7076" s="0" t="n">
        <v>282</v>
      </c>
      <c r="L7076" s="0" t="n">
        <v>26</v>
      </c>
      <c r="M7076" s="0" t="n">
        <v>8</v>
      </c>
      <c r="N7076" s="11" t="n">
        <v>0.1</v>
      </c>
      <c r="O7076" s="12" t="n">
        <v>824.9</v>
      </c>
      <c r="P7076" s="12" t="n">
        <v>1018.4</v>
      </c>
      <c r="Q7076" s="12" t="n">
        <f aca="false">M7076*P7076*(1-N7076)</f>
        <v>7332.48</v>
      </c>
      <c r="R7076" s="12" t="n">
        <f aca="false">M7076*O7076</f>
        <v>6599.2</v>
      </c>
      <c r="S7076" s="12" t="n">
        <f aca="false">Q7076-R7076</f>
        <v>733.28</v>
      </c>
      <c r="T7076" s="11" t="n">
        <f aca="false">IFERROR(S7076/Q7076,0)</f>
        <v>0.100004364144191</v>
      </c>
      <c r="U7076" s="13" t="n">
        <f aca="false">F7076-E7076</f>
        <v>16</v>
      </c>
      <c r="V7076" s="13" t="n">
        <f aca="false">G7076-F7076</f>
        <v>5</v>
      </c>
      <c r="W7076" s="13" t="n">
        <f aca="false">G7076-E7076</f>
        <v>21</v>
      </c>
      <c r="X7076" s="10" t="n">
        <f aca="false">YEAR(E7076)</f>
        <v>2020</v>
      </c>
      <c r="Y7076" s="0" t="str">
        <f aca="false">TEXT(E7076,"yyyy-mm")</f>
        <v>2020-09</v>
      </c>
      <c r="Z7076" s="0" t="str">
        <f aca="false">"Q"&amp;ROUNDUP(MONTH(E7076)/3,0)&amp;"-"&amp;YEAR(E7076)</f>
        <v>Q3-2020</v>
      </c>
    </row>
    <row r="7077" customFormat="false" ht="14.25" hidden="false" customHeight="false" outlineLevel="0" collapsed="false">
      <c r="A7077" s="0" t="s">
        <v>7119</v>
      </c>
      <c r="B7077" s="0" t="s">
        <v>38</v>
      </c>
      <c r="C7077" s="0" t="s">
        <v>48</v>
      </c>
      <c r="D7077" s="9" t="n">
        <v>44000</v>
      </c>
      <c r="E7077" s="9" t="n">
        <v>44090</v>
      </c>
      <c r="F7077" s="9" t="n">
        <v>44118</v>
      </c>
      <c r="G7077" s="9" t="n">
        <v>44127</v>
      </c>
      <c r="H7077" s="10" t="s">
        <v>36</v>
      </c>
      <c r="I7077" s="0" t="n">
        <v>13</v>
      </c>
      <c r="J7077" s="0" t="n">
        <v>17</v>
      </c>
      <c r="K7077" s="0" t="n">
        <v>43</v>
      </c>
      <c r="L7077" s="0" t="n">
        <v>34</v>
      </c>
      <c r="M7077" s="0" t="n">
        <v>4</v>
      </c>
      <c r="N7077" s="11" t="n">
        <v>0.05</v>
      </c>
      <c r="O7077" s="12" t="n">
        <v>3792.87</v>
      </c>
      <c r="P7077" s="12" t="n">
        <v>5125.5</v>
      </c>
      <c r="Q7077" s="12" t="n">
        <f aca="false">M7077*P7077*(1-N7077)</f>
        <v>19476.9</v>
      </c>
      <c r="R7077" s="12" t="n">
        <f aca="false">M7077*O7077</f>
        <v>15171.48</v>
      </c>
      <c r="S7077" s="12" t="n">
        <f aca="false">Q7077-R7077</f>
        <v>4305.42</v>
      </c>
      <c r="T7077" s="11" t="n">
        <f aca="false">IFERROR(S7077/Q7077,0)</f>
        <v>0.221052631578947</v>
      </c>
      <c r="U7077" s="13" t="n">
        <f aca="false">F7077-E7077</f>
        <v>28</v>
      </c>
      <c r="V7077" s="13" t="n">
        <f aca="false">G7077-F7077</f>
        <v>9</v>
      </c>
      <c r="W7077" s="13" t="n">
        <f aca="false">G7077-E7077</f>
        <v>37</v>
      </c>
      <c r="X7077" s="10" t="n">
        <f aca="false">YEAR(E7077)</f>
        <v>2020</v>
      </c>
      <c r="Y7077" s="0" t="str">
        <f aca="false">TEXT(E7077,"yyyy-mm")</f>
        <v>2020-09</v>
      </c>
      <c r="Z7077" s="0" t="str">
        <f aca="false">"Q"&amp;ROUNDUP(MONTH(E7077)/3,0)&amp;"-"&amp;YEAR(E7077)</f>
        <v>Q3-2020</v>
      </c>
    </row>
    <row r="7078" customFormat="false" ht="14.25" hidden="false" customHeight="false" outlineLevel="0" collapsed="false">
      <c r="A7078" s="0" t="s">
        <v>7120</v>
      </c>
      <c r="B7078" s="0" t="s">
        <v>43</v>
      </c>
      <c r="C7078" s="0" t="s">
        <v>35</v>
      </c>
      <c r="D7078" s="9" t="n">
        <v>44000</v>
      </c>
      <c r="E7078" s="9" t="n">
        <v>44090</v>
      </c>
      <c r="F7078" s="9" t="n">
        <v>44114</v>
      </c>
      <c r="G7078" s="9" t="n">
        <v>44118</v>
      </c>
      <c r="H7078" s="10" t="s">
        <v>36</v>
      </c>
      <c r="I7078" s="0" t="n">
        <v>27</v>
      </c>
      <c r="J7078" s="0" t="n">
        <v>32</v>
      </c>
      <c r="K7078" s="0" t="n">
        <v>236</v>
      </c>
      <c r="L7078" s="0" t="n">
        <v>16</v>
      </c>
      <c r="M7078" s="0" t="n">
        <v>4</v>
      </c>
      <c r="N7078" s="11" t="n">
        <v>0.3</v>
      </c>
      <c r="O7078" s="12" t="n">
        <v>508.13</v>
      </c>
      <c r="P7078" s="12" t="n">
        <v>1058.6</v>
      </c>
      <c r="Q7078" s="12" t="n">
        <f aca="false">M7078*P7078*(1-N7078)</f>
        <v>2964.08</v>
      </c>
      <c r="R7078" s="12" t="n">
        <f aca="false">M7078*O7078</f>
        <v>2032.52</v>
      </c>
      <c r="S7078" s="12" t="n">
        <f aca="false">Q7078-R7078</f>
        <v>931.56</v>
      </c>
      <c r="T7078" s="11" t="n">
        <f aca="false">IFERROR(S7078/Q7078,0)</f>
        <v>0.314283015303231</v>
      </c>
      <c r="U7078" s="13" t="n">
        <f aca="false">F7078-E7078</f>
        <v>24</v>
      </c>
      <c r="V7078" s="13" t="n">
        <f aca="false">G7078-F7078</f>
        <v>4</v>
      </c>
      <c r="W7078" s="13" t="n">
        <f aca="false">G7078-E7078</f>
        <v>28</v>
      </c>
      <c r="X7078" s="10" t="n">
        <f aca="false">YEAR(E7078)</f>
        <v>2020</v>
      </c>
      <c r="Y7078" s="0" t="str">
        <f aca="false">TEXT(E7078,"yyyy-mm")</f>
        <v>2020-09</v>
      </c>
      <c r="Z7078" s="0" t="str">
        <f aca="false">"Q"&amp;ROUNDUP(MONTH(E7078)/3,0)&amp;"-"&amp;YEAR(E7078)</f>
        <v>Q3-2020</v>
      </c>
    </row>
    <row r="7079" customFormat="false" ht="14.25" hidden="false" customHeight="false" outlineLevel="0" collapsed="false">
      <c r="A7079" s="0" t="s">
        <v>7121</v>
      </c>
      <c r="B7079" s="0" t="s">
        <v>34</v>
      </c>
      <c r="C7079" s="0" t="s">
        <v>39</v>
      </c>
      <c r="D7079" s="9" t="n">
        <v>44000</v>
      </c>
      <c r="E7079" s="9" t="n">
        <v>44090</v>
      </c>
      <c r="F7079" s="9" t="n">
        <v>44117</v>
      </c>
      <c r="G7079" s="9" t="n">
        <v>44127</v>
      </c>
      <c r="H7079" s="10" t="s">
        <v>36</v>
      </c>
      <c r="I7079" s="0" t="n">
        <v>4</v>
      </c>
      <c r="J7079" s="0" t="n">
        <v>8</v>
      </c>
      <c r="K7079" s="0" t="n">
        <v>105</v>
      </c>
      <c r="L7079" s="0" t="n">
        <v>16</v>
      </c>
      <c r="M7079" s="0" t="n">
        <v>1</v>
      </c>
      <c r="N7079" s="11" t="n">
        <v>0.05</v>
      </c>
      <c r="O7079" s="12" t="n">
        <v>508.13</v>
      </c>
      <c r="P7079" s="12" t="n">
        <v>1058.6</v>
      </c>
      <c r="Q7079" s="12" t="n">
        <f aca="false">M7079*P7079*(1-N7079)</f>
        <v>1005.67</v>
      </c>
      <c r="R7079" s="12" t="n">
        <f aca="false">M7079*O7079</f>
        <v>508.13</v>
      </c>
      <c r="S7079" s="12" t="n">
        <f aca="false">Q7079-R7079</f>
        <v>497.54</v>
      </c>
      <c r="T7079" s="11" t="n">
        <f aca="false">IFERROR(S7079/Q7079,0)</f>
        <v>0.494734853381328</v>
      </c>
      <c r="U7079" s="13" t="n">
        <f aca="false">F7079-E7079</f>
        <v>27</v>
      </c>
      <c r="V7079" s="13" t="n">
        <f aca="false">G7079-F7079</f>
        <v>10</v>
      </c>
      <c r="W7079" s="13" t="n">
        <f aca="false">G7079-E7079</f>
        <v>37</v>
      </c>
      <c r="X7079" s="10" t="n">
        <f aca="false">YEAR(E7079)</f>
        <v>2020</v>
      </c>
      <c r="Y7079" s="0" t="str">
        <f aca="false">TEXT(E7079,"yyyy-mm")</f>
        <v>2020-09</v>
      </c>
      <c r="Z7079" s="0" t="str">
        <f aca="false">"Q"&amp;ROUNDUP(MONTH(E7079)/3,0)&amp;"-"&amp;YEAR(E7079)</f>
        <v>Q3-2020</v>
      </c>
    </row>
    <row r="7080" customFormat="false" ht="14.25" hidden="false" customHeight="false" outlineLevel="0" collapsed="false">
      <c r="A7080" s="0" t="s">
        <v>7122</v>
      </c>
      <c r="B7080" s="0" t="s">
        <v>34</v>
      </c>
      <c r="C7080" s="0" t="s">
        <v>46</v>
      </c>
      <c r="D7080" s="9" t="n">
        <v>44000</v>
      </c>
      <c r="E7080" s="9" t="n">
        <v>44090</v>
      </c>
      <c r="F7080" s="9" t="n">
        <v>44116</v>
      </c>
      <c r="G7080" s="9" t="n">
        <v>44118</v>
      </c>
      <c r="H7080" s="10" t="s">
        <v>36</v>
      </c>
      <c r="I7080" s="0" t="n">
        <v>12</v>
      </c>
      <c r="J7080" s="0" t="n">
        <v>1</v>
      </c>
      <c r="K7080" s="0" t="n">
        <v>324</v>
      </c>
      <c r="L7080" s="0" t="n">
        <v>7</v>
      </c>
      <c r="M7080" s="0" t="n">
        <v>6</v>
      </c>
      <c r="N7080" s="11" t="n">
        <v>0.1</v>
      </c>
      <c r="O7080" s="12" t="n">
        <v>147.67</v>
      </c>
      <c r="P7080" s="12" t="n">
        <v>194.3</v>
      </c>
      <c r="Q7080" s="12" t="n">
        <f aca="false">M7080*P7080*(1-N7080)</f>
        <v>1049.22</v>
      </c>
      <c r="R7080" s="12" t="n">
        <f aca="false">M7080*O7080</f>
        <v>886.02</v>
      </c>
      <c r="S7080" s="12" t="n">
        <f aca="false">Q7080-R7080</f>
        <v>163.2</v>
      </c>
      <c r="T7080" s="11" t="n">
        <f aca="false">IFERROR(S7080/Q7080,0)</f>
        <v>0.15554411848802</v>
      </c>
      <c r="U7080" s="13" t="n">
        <f aca="false">F7080-E7080</f>
        <v>26</v>
      </c>
      <c r="V7080" s="13" t="n">
        <f aca="false">G7080-F7080</f>
        <v>2</v>
      </c>
      <c r="W7080" s="13" t="n">
        <f aca="false">G7080-E7080</f>
        <v>28</v>
      </c>
      <c r="X7080" s="10" t="n">
        <f aca="false">YEAR(E7080)</f>
        <v>2020</v>
      </c>
      <c r="Y7080" s="0" t="str">
        <f aca="false">TEXT(E7080,"yyyy-mm")</f>
        <v>2020-09</v>
      </c>
      <c r="Z7080" s="0" t="str">
        <f aca="false">"Q"&amp;ROUNDUP(MONTH(E7080)/3,0)&amp;"-"&amp;YEAR(E7080)</f>
        <v>Q3-2020</v>
      </c>
    </row>
    <row r="7081" customFormat="false" ht="14.25" hidden="false" customHeight="false" outlineLevel="0" collapsed="false">
      <c r="A7081" s="0" t="s">
        <v>7123</v>
      </c>
      <c r="B7081" s="0" t="s">
        <v>34</v>
      </c>
      <c r="C7081" s="0" t="s">
        <v>58</v>
      </c>
      <c r="D7081" s="9" t="n">
        <v>44000</v>
      </c>
      <c r="E7081" s="9" t="n">
        <v>44090</v>
      </c>
      <c r="F7081" s="9" t="n">
        <v>44100</v>
      </c>
      <c r="G7081" s="9" t="n">
        <v>44106</v>
      </c>
      <c r="H7081" s="10" t="s">
        <v>36</v>
      </c>
      <c r="I7081" s="0" t="n">
        <v>9</v>
      </c>
      <c r="J7081" s="0" t="n">
        <v>1</v>
      </c>
      <c r="K7081" s="0" t="n">
        <v>352</v>
      </c>
      <c r="L7081" s="0" t="n">
        <v>1</v>
      </c>
      <c r="M7081" s="0" t="n">
        <v>1</v>
      </c>
      <c r="N7081" s="11" t="n">
        <v>0.05</v>
      </c>
      <c r="O7081" s="12" t="n">
        <v>841.52</v>
      </c>
      <c r="P7081" s="12" t="n">
        <v>1051.9</v>
      </c>
      <c r="Q7081" s="12" t="n">
        <f aca="false">M7081*P7081*(1-N7081)</f>
        <v>999.305</v>
      </c>
      <c r="R7081" s="12" t="n">
        <f aca="false">M7081*O7081</f>
        <v>841.52</v>
      </c>
      <c r="S7081" s="12" t="n">
        <f aca="false">Q7081-R7081</f>
        <v>157.785</v>
      </c>
      <c r="T7081" s="11" t="n">
        <f aca="false">IFERROR(S7081/Q7081,0)</f>
        <v>0.157894736842105</v>
      </c>
      <c r="U7081" s="13" t="n">
        <f aca="false">F7081-E7081</f>
        <v>10</v>
      </c>
      <c r="V7081" s="13" t="n">
        <f aca="false">G7081-F7081</f>
        <v>6</v>
      </c>
      <c r="W7081" s="13" t="n">
        <f aca="false">G7081-E7081</f>
        <v>16</v>
      </c>
      <c r="X7081" s="10" t="n">
        <f aca="false">YEAR(E7081)</f>
        <v>2020</v>
      </c>
      <c r="Y7081" s="0" t="str">
        <f aca="false">TEXT(E7081,"yyyy-mm")</f>
        <v>2020-09</v>
      </c>
      <c r="Z7081" s="0" t="str">
        <f aca="false">"Q"&amp;ROUNDUP(MONTH(E7081)/3,0)&amp;"-"&amp;YEAR(E7081)</f>
        <v>Q3-2020</v>
      </c>
    </row>
    <row r="7082" customFormat="false" ht="14.25" hidden="false" customHeight="false" outlineLevel="0" collapsed="false">
      <c r="A7082" s="0" t="s">
        <v>7124</v>
      </c>
      <c r="B7082" s="0" t="s">
        <v>41</v>
      </c>
      <c r="C7082" s="0" t="s">
        <v>46</v>
      </c>
      <c r="D7082" s="9" t="n">
        <v>44000</v>
      </c>
      <c r="E7082" s="9" t="n">
        <v>44091</v>
      </c>
      <c r="F7082" s="9" t="n">
        <v>44114</v>
      </c>
      <c r="G7082" s="9" t="n">
        <v>44121</v>
      </c>
      <c r="H7082" s="10" t="s">
        <v>36</v>
      </c>
      <c r="I7082" s="0" t="n">
        <v>24</v>
      </c>
      <c r="J7082" s="0" t="n">
        <v>21</v>
      </c>
      <c r="K7082" s="0" t="n">
        <v>303</v>
      </c>
      <c r="L7082" s="0" t="n">
        <v>22</v>
      </c>
      <c r="M7082" s="0" t="n">
        <v>7</v>
      </c>
      <c r="N7082" s="11" t="n">
        <v>0.075</v>
      </c>
      <c r="O7082" s="12" t="n">
        <v>673.35</v>
      </c>
      <c r="P7082" s="12" t="n">
        <v>897.8</v>
      </c>
      <c r="Q7082" s="12" t="n">
        <f aca="false">M7082*P7082*(1-N7082)</f>
        <v>5813.255</v>
      </c>
      <c r="R7082" s="12" t="n">
        <f aca="false">M7082*O7082</f>
        <v>4713.45</v>
      </c>
      <c r="S7082" s="12" t="n">
        <f aca="false">Q7082-R7082</f>
        <v>1099.805</v>
      </c>
      <c r="T7082" s="11" t="n">
        <f aca="false">IFERROR(S7082/Q7082,0)</f>
        <v>0.189189189189189</v>
      </c>
      <c r="U7082" s="13" t="n">
        <f aca="false">F7082-E7082</f>
        <v>23</v>
      </c>
      <c r="V7082" s="13" t="n">
        <f aca="false">G7082-F7082</f>
        <v>7</v>
      </c>
      <c r="W7082" s="13" t="n">
        <f aca="false">G7082-E7082</f>
        <v>30</v>
      </c>
      <c r="X7082" s="10" t="n">
        <f aca="false">YEAR(E7082)</f>
        <v>2020</v>
      </c>
      <c r="Y7082" s="0" t="str">
        <f aca="false">TEXT(E7082,"yyyy-mm")</f>
        <v>2020-09</v>
      </c>
      <c r="Z7082" s="0" t="str">
        <f aca="false">"Q"&amp;ROUNDUP(MONTH(E7082)/3,0)&amp;"-"&amp;YEAR(E7082)</f>
        <v>Q3-2020</v>
      </c>
    </row>
    <row r="7083" customFormat="false" ht="14.25" hidden="false" customHeight="false" outlineLevel="0" collapsed="false">
      <c r="A7083" s="0" t="s">
        <v>7125</v>
      </c>
      <c r="B7083" s="0" t="s">
        <v>34</v>
      </c>
      <c r="C7083" s="0" t="s">
        <v>46</v>
      </c>
      <c r="D7083" s="9" t="n">
        <v>44000</v>
      </c>
      <c r="E7083" s="9" t="n">
        <v>44091</v>
      </c>
      <c r="F7083" s="9" t="n">
        <v>44116</v>
      </c>
      <c r="G7083" s="9" t="n">
        <v>44119</v>
      </c>
      <c r="H7083" s="10" t="s">
        <v>36</v>
      </c>
      <c r="I7083" s="0" t="n">
        <v>8</v>
      </c>
      <c r="J7083" s="0" t="n">
        <v>23</v>
      </c>
      <c r="K7083" s="0" t="n">
        <v>318</v>
      </c>
      <c r="L7083" s="0" t="n">
        <v>4</v>
      </c>
      <c r="M7083" s="0" t="n">
        <v>1</v>
      </c>
      <c r="N7083" s="11" t="n">
        <v>0.15</v>
      </c>
      <c r="O7083" s="12" t="n">
        <v>809.96</v>
      </c>
      <c r="P7083" s="12" t="n">
        <v>1051.9</v>
      </c>
      <c r="Q7083" s="12" t="n">
        <f aca="false">M7083*P7083*(1-N7083)</f>
        <v>894.115</v>
      </c>
      <c r="R7083" s="12" t="n">
        <f aca="false">M7083*O7083</f>
        <v>809.96</v>
      </c>
      <c r="S7083" s="12" t="n">
        <f aca="false">Q7083-R7083</f>
        <v>84.155</v>
      </c>
      <c r="T7083" s="11" t="n">
        <f aca="false">IFERROR(S7083/Q7083,0)</f>
        <v>0.0941210023319148</v>
      </c>
      <c r="U7083" s="13" t="n">
        <f aca="false">F7083-E7083</f>
        <v>25</v>
      </c>
      <c r="V7083" s="13" t="n">
        <f aca="false">G7083-F7083</f>
        <v>3</v>
      </c>
      <c r="W7083" s="13" t="n">
        <f aca="false">G7083-E7083</f>
        <v>28</v>
      </c>
      <c r="X7083" s="10" t="n">
        <f aca="false">YEAR(E7083)</f>
        <v>2020</v>
      </c>
      <c r="Y7083" s="0" t="str">
        <f aca="false">TEXT(E7083,"yyyy-mm")</f>
        <v>2020-09</v>
      </c>
      <c r="Z7083" s="0" t="str">
        <f aca="false">"Q"&amp;ROUNDUP(MONTH(E7083)/3,0)&amp;"-"&amp;YEAR(E7083)</f>
        <v>Q3-2020</v>
      </c>
    </row>
    <row r="7084" customFormat="false" ht="14.25" hidden="false" customHeight="false" outlineLevel="0" collapsed="false">
      <c r="A7084" s="0" t="s">
        <v>7126</v>
      </c>
      <c r="B7084" s="0" t="s">
        <v>41</v>
      </c>
      <c r="C7084" s="0" t="s">
        <v>48</v>
      </c>
      <c r="D7084" s="9" t="n">
        <v>44000</v>
      </c>
      <c r="E7084" s="9" t="n">
        <v>44091</v>
      </c>
      <c r="F7084" s="9" t="n">
        <v>44098</v>
      </c>
      <c r="G7084" s="9" t="n">
        <v>44106</v>
      </c>
      <c r="H7084" s="10" t="s">
        <v>36</v>
      </c>
      <c r="I7084" s="0" t="n">
        <v>24</v>
      </c>
      <c r="J7084" s="0" t="n">
        <v>13</v>
      </c>
      <c r="K7084" s="0" t="n">
        <v>3</v>
      </c>
      <c r="L7084" s="0" t="n">
        <v>34</v>
      </c>
      <c r="M7084" s="0" t="n">
        <v>3</v>
      </c>
      <c r="N7084" s="11" t="n">
        <v>0.05</v>
      </c>
      <c r="O7084" s="12" t="n">
        <v>222.44</v>
      </c>
      <c r="P7084" s="12" t="n">
        <v>268</v>
      </c>
      <c r="Q7084" s="12" t="n">
        <f aca="false">M7084*P7084*(1-N7084)</f>
        <v>763.8</v>
      </c>
      <c r="R7084" s="12" t="n">
        <f aca="false">M7084*O7084</f>
        <v>667.32</v>
      </c>
      <c r="S7084" s="12" t="n">
        <f aca="false">Q7084-R7084</f>
        <v>96.48</v>
      </c>
      <c r="T7084" s="11" t="n">
        <f aca="false">IFERROR(S7084/Q7084,0)</f>
        <v>0.126315789473684</v>
      </c>
      <c r="U7084" s="13" t="n">
        <f aca="false">F7084-E7084</f>
        <v>7</v>
      </c>
      <c r="V7084" s="13" t="n">
        <f aca="false">G7084-F7084</f>
        <v>8</v>
      </c>
      <c r="W7084" s="13" t="n">
        <f aca="false">G7084-E7084</f>
        <v>15</v>
      </c>
      <c r="X7084" s="10" t="n">
        <f aca="false">YEAR(E7084)</f>
        <v>2020</v>
      </c>
      <c r="Y7084" s="0" t="str">
        <f aca="false">TEXT(E7084,"yyyy-mm")</f>
        <v>2020-09</v>
      </c>
      <c r="Z7084" s="0" t="str">
        <f aca="false">"Q"&amp;ROUNDUP(MONTH(E7084)/3,0)&amp;"-"&amp;YEAR(E7084)</f>
        <v>Q3-2020</v>
      </c>
    </row>
    <row r="7085" customFormat="false" ht="14.25" hidden="false" customHeight="false" outlineLevel="0" collapsed="false">
      <c r="A7085" s="0" t="s">
        <v>7127</v>
      </c>
      <c r="B7085" s="0" t="s">
        <v>38</v>
      </c>
      <c r="C7085" s="0" t="s">
        <v>39</v>
      </c>
      <c r="D7085" s="9" t="n">
        <v>44000</v>
      </c>
      <c r="E7085" s="9" t="n">
        <v>44091</v>
      </c>
      <c r="F7085" s="9" t="n">
        <v>44103</v>
      </c>
      <c r="G7085" s="9" t="n">
        <v>44109</v>
      </c>
      <c r="H7085" s="10" t="s">
        <v>36</v>
      </c>
      <c r="I7085" s="0" t="n">
        <v>19</v>
      </c>
      <c r="J7085" s="0" t="n">
        <v>7</v>
      </c>
      <c r="K7085" s="0" t="n">
        <v>88</v>
      </c>
      <c r="L7085" s="0" t="n">
        <v>46</v>
      </c>
      <c r="M7085" s="0" t="n">
        <v>1</v>
      </c>
      <c r="N7085" s="11" t="n">
        <v>0.1</v>
      </c>
      <c r="O7085" s="12" t="n">
        <v>1217.12</v>
      </c>
      <c r="P7085" s="12" t="n">
        <v>1963.1</v>
      </c>
      <c r="Q7085" s="12" t="n">
        <f aca="false">M7085*P7085*(1-N7085)</f>
        <v>1766.79</v>
      </c>
      <c r="R7085" s="12" t="n">
        <f aca="false">M7085*O7085</f>
        <v>1217.12</v>
      </c>
      <c r="S7085" s="12" t="n">
        <f aca="false">Q7085-R7085</f>
        <v>549.67</v>
      </c>
      <c r="T7085" s="11" t="n">
        <f aca="false">IFERROR(S7085/Q7085,0)</f>
        <v>0.311112243107557</v>
      </c>
      <c r="U7085" s="13" t="n">
        <f aca="false">F7085-E7085</f>
        <v>12</v>
      </c>
      <c r="V7085" s="13" t="n">
        <f aca="false">G7085-F7085</f>
        <v>6</v>
      </c>
      <c r="W7085" s="13" t="n">
        <f aca="false">G7085-E7085</f>
        <v>18</v>
      </c>
      <c r="X7085" s="10" t="n">
        <f aca="false">YEAR(E7085)</f>
        <v>2020</v>
      </c>
      <c r="Y7085" s="0" t="str">
        <f aca="false">TEXT(E7085,"yyyy-mm")</f>
        <v>2020-09</v>
      </c>
      <c r="Z7085" s="0" t="str">
        <f aca="false">"Q"&amp;ROUNDUP(MONTH(E7085)/3,0)&amp;"-"&amp;YEAR(E7085)</f>
        <v>Q3-2020</v>
      </c>
    </row>
    <row r="7086" customFormat="false" ht="14.25" hidden="false" customHeight="false" outlineLevel="0" collapsed="false">
      <c r="A7086" s="0" t="s">
        <v>7128</v>
      </c>
      <c r="B7086" s="0" t="s">
        <v>34</v>
      </c>
      <c r="C7086" s="0" t="s">
        <v>39</v>
      </c>
      <c r="D7086" s="9" t="n">
        <v>44000</v>
      </c>
      <c r="E7086" s="9" t="n">
        <v>44091</v>
      </c>
      <c r="F7086" s="9" t="n">
        <v>44101</v>
      </c>
      <c r="G7086" s="9" t="n">
        <v>44102</v>
      </c>
      <c r="H7086" s="10" t="s">
        <v>36</v>
      </c>
      <c r="I7086" s="0" t="n">
        <v>3</v>
      </c>
      <c r="J7086" s="0" t="n">
        <v>45</v>
      </c>
      <c r="K7086" s="0" t="n">
        <v>101</v>
      </c>
      <c r="L7086" s="0" t="n">
        <v>31</v>
      </c>
      <c r="M7086" s="0" t="n">
        <v>3</v>
      </c>
      <c r="N7086" s="11" t="n">
        <v>0.05</v>
      </c>
      <c r="O7086" s="12" t="n">
        <v>771.84</v>
      </c>
      <c r="P7086" s="12" t="n">
        <v>1715.2</v>
      </c>
      <c r="Q7086" s="12" t="n">
        <f aca="false">M7086*P7086*(1-N7086)</f>
        <v>4888.32</v>
      </c>
      <c r="R7086" s="12" t="n">
        <f aca="false">M7086*O7086</f>
        <v>2315.52</v>
      </c>
      <c r="S7086" s="12" t="n">
        <f aca="false">Q7086-R7086</f>
        <v>2572.8</v>
      </c>
      <c r="T7086" s="11" t="n">
        <f aca="false">IFERROR(S7086/Q7086,0)</f>
        <v>0.526315789473684</v>
      </c>
      <c r="U7086" s="13" t="n">
        <f aca="false">F7086-E7086</f>
        <v>10</v>
      </c>
      <c r="V7086" s="13" t="n">
        <f aca="false">G7086-F7086</f>
        <v>1</v>
      </c>
      <c r="W7086" s="13" t="n">
        <f aca="false">G7086-E7086</f>
        <v>11</v>
      </c>
      <c r="X7086" s="10" t="n">
        <f aca="false">YEAR(E7086)</f>
        <v>2020</v>
      </c>
      <c r="Y7086" s="0" t="str">
        <f aca="false">TEXT(E7086,"yyyy-mm")</f>
        <v>2020-09</v>
      </c>
      <c r="Z7086" s="0" t="str">
        <f aca="false">"Q"&amp;ROUNDUP(MONTH(E7086)/3,0)&amp;"-"&amp;YEAR(E7086)</f>
        <v>Q3-2020</v>
      </c>
    </row>
    <row r="7087" customFormat="false" ht="14.25" hidden="false" customHeight="false" outlineLevel="0" collapsed="false">
      <c r="A7087" s="0" t="s">
        <v>7129</v>
      </c>
      <c r="B7087" s="0" t="s">
        <v>41</v>
      </c>
      <c r="C7087" s="0" t="s">
        <v>58</v>
      </c>
      <c r="D7087" s="9" t="n">
        <v>44000</v>
      </c>
      <c r="E7087" s="9" t="n">
        <v>44091</v>
      </c>
      <c r="F7087" s="9" t="n">
        <v>44109</v>
      </c>
      <c r="G7087" s="9" t="n">
        <v>44115</v>
      </c>
      <c r="H7087" s="10" t="s">
        <v>36</v>
      </c>
      <c r="I7087" s="0" t="n">
        <v>21</v>
      </c>
      <c r="J7087" s="0" t="n">
        <v>41</v>
      </c>
      <c r="K7087" s="0" t="n">
        <v>331</v>
      </c>
      <c r="L7087" s="0" t="n">
        <v>20</v>
      </c>
      <c r="M7087" s="0" t="n">
        <v>4</v>
      </c>
      <c r="N7087" s="11" t="n">
        <v>0.15</v>
      </c>
      <c r="O7087" s="12" t="n">
        <v>1508.3</v>
      </c>
      <c r="P7087" s="12" t="n">
        <v>2251.2</v>
      </c>
      <c r="Q7087" s="12" t="n">
        <f aca="false">M7087*P7087*(1-N7087)</f>
        <v>7654.08</v>
      </c>
      <c r="R7087" s="12" t="n">
        <f aca="false">M7087*O7087</f>
        <v>6033.2</v>
      </c>
      <c r="S7087" s="12" t="n">
        <f aca="false">Q7087-R7087</f>
        <v>1620.88</v>
      </c>
      <c r="T7087" s="11" t="n">
        <f aca="false">IFERROR(S7087/Q7087,0)</f>
        <v>0.211766796270747</v>
      </c>
      <c r="U7087" s="13" t="n">
        <f aca="false">F7087-E7087</f>
        <v>18</v>
      </c>
      <c r="V7087" s="13" t="n">
        <f aca="false">G7087-F7087</f>
        <v>6</v>
      </c>
      <c r="W7087" s="13" t="n">
        <f aca="false">G7087-E7087</f>
        <v>24</v>
      </c>
      <c r="X7087" s="10" t="n">
        <f aca="false">YEAR(E7087)</f>
        <v>2020</v>
      </c>
      <c r="Y7087" s="0" t="str">
        <f aca="false">TEXT(E7087,"yyyy-mm")</f>
        <v>2020-09</v>
      </c>
      <c r="Z7087" s="0" t="str">
        <f aca="false">"Q"&amp;ROUNDUP(MONTH(E7087)/3,0)&amp;"-"&amp;YEAR(E7087)</f>
        <v>Q3-2020</v>
      </c>
    </row>
    <row r="7088" customFormat="false" ht="14.25" hidden="false" customHeight="false" outlineLevel="0" collapsed="false">
      <c r="A7088" s="0" t="s">
        <v>7130</v>
      </c>
      <c r="B7088" s="0" t="s">
        <v>43</v>
      </c>
      <c r="C7088" s="0" t="s">
        <v>48</v>
      </c>
      <c r="D7088" s="9" t="n">
        <v>44000</v>
      </c>
      <c r="E7088" s="9" t="n">
        <v>44091</v>
      </c>
      <c r="F7088" s="9" t="n">
        <v>44096</v>
      </c>
      <c r="G7088" s="9" t="n">
        <v>44100</v>
      </c>
      <c r="H7088" s="10" t="s">
        <v>36</v>
      </c>
      <c r="I7088" s="0" t="n">
        <v>26</v>
      </c>
      <c r="J7088" s="0" t="n">
        <v>12</v>
      </c>
      <c r="K7088" s="0" t="n">
        <v>3</v>
      </c>
      <c r="L7088" s="0" t="n">
        <v>7</v>
      </c>
      <c r="M7088" s="0" t="n">
        <v>8</v>
      </c>
      <c r="N7088" s="11" t="n">
        <v>0.075</v>
      </c>
      <c r="O7088" s="12" t="n">
        <v>588.13</v>
      </c>
      <c r="P7088" s="12" t="n">
        <v>1031.8</v>
      </c>
      <c r="Q7088" s="12" t="n">
        <f aca="false">M7088*P7088*(1-N7088)</f>
        <v>7635.32</v>
      </c>
      <c r="R7088" s="12" t="n">
        <f aca="false">M7088*O7088</f>
        <v>4705.04</v>
      </c>
      <c r="S7088" s="12" t="n">
        <f aca="false">Q7088-R7088</f>
        <v>2930.28</v>
      </c>
      <c r="T7088" s="11" t="n">
        <f aca="false">IFERROR(S7088/Q7088,0)</f>
        <v>0.383779592734817</v>
      </c>
      <c r="U7088" s="13" t="n">
        <f aca="false">F7088-E7088</f>
        <v>5</v>
      </c>
      <c r="V7088" s="13" t="n">
        <f aca="false">G7088-F7088</f>
        <v>4</v>
      </c>
      <c r="W7088" s="13" t="n">
        <f aca="false">G7088-E7088</f>
        <v>9</v>
      </c>
      <c r="X7088" s="10" t="n">
        <f aca="false">YEAR(E7088)</f>
        <v>2020</v>
      </c>
      <c r="Y7088" s="0" t="str">
        <f aca="false">TEXT(E7088,"yyyy-mm")</f>
        <v>2020-09</v>
      </c>
      <c r="Z7088" s="0" t="str">
        <f aca="false">"Q"&amp;ROUNDUP(MONTH(E7088)/3,0)&amp;"-"&amp;YEAR(E7088)</f>
        <v>Q3-2020</v>
      </c>
    </row>
    <row r="7089" customFormat="false" ht="14.25" hidden="false" customHeight="false" outlineLevel="0" collapsed="false">
      <c r="A7089" s="0" t="s">
        <v>7131</v>
      </c>
      <c r="B7089" s="0" t="s">
        <v>34</v>
      </c>
      <c r="C7089" s="0" t="s">
        <v>79</v>
      </c>
      <c r="D7089" s="9" t="n">
        <v>44000</v>
      </c>
      <c r="E7089" s="9" t="n">
        <v>44091</v>
      </c>
      <c r="F7089" s="9" t="n">
        <v>44104</v>
      </c>
      <c r="G7089" s="9" t="n">
        <v>44112</v>
      </c>
      <c r="H7089" s="10" t="s">
        <v>36</v>
      </c>
      <c r="I7089" s="0" t="n">
        <v>6</v>
      </c>
      <c r="J7089" s="0" t="n">
        <v>14</v>
      </c>
      <c r="K7089" s="0" t="n">
        <v>66</v>
      </c>
      <c r="L7089" s="0" t="n">
        <v>30</v>
      </c>
      <c r="M7089" s="0" t="n">
        <v>2</v>
      </c>
      <c r="N7089" s="11" t="n">
        <v>0.2</v>
      </c>
      <c r="O7089" s="12" t="n">
        <v>205.02</v>
      </c>
      <c r="P7089" s="12" t="n">
        <v>241.2</v>
      </c>
      <c r="Q7089" s="12" t="n">
        <f aca="false">M7089*P7089*(1-N7089)</f>
        <v>385.92</v>
      </c>
      <c r="R7089" s="12" t="n">
        <f aca="false">M7089*O7089</f>
        <v>410.04</v>
      </c>
      <c r="S7089" s="12" t="n">
        <f aca="false">Q7089-R7089</f>
        <v>-24.12</v>
      </c>
      <c r="T7089" s="11" t="n">
        <f aca="false">IFERROR(S7089/Q7089,0)</f>
        <v>-0.0625</v>
      </c>
      <c r="U7089" s="13" t="n">
        <f aca="false">F7089-E7089</f>
        <v>13</v>
      </c>
      <c r="V7089" s="13" t="n">
        <f aca="false">G7089-F7089</f>
        <v>8</v>
      </c>
      <c r="W7089" s="13" t="n">
        <f aca="false">G7089-E7089</f>
        <v>21</v>
      </c>
      <c r="X7089" s="10" t="n">
        <f aca="false">YEAR(E7089)</f>
        <v>2020</v>
      </c>
      <c r="Y7089" s="0" t="str">
        <f aca="false">TEXT(E7089,"yyyy-mm")</f>
        <v>2020-09</v>
      </c>
      <c r="Z7089" s="0" t="str">
        <f aca="false">"Q"&amp;ROUNDUP(MONTH(E7089)/3,0)&amp;"-"&amp;YEAR(E7089)</f>
        <v>Q3-2020</v>
      </c>
    </row>
    <row r="7090" customFormat="false" ht="14.25" hidden="false" customHeight="false" outlineLevel="0" collapsed="false">
      <c r="A7090" s="0" t="s">
        <v>7132</v>
      </c>
      <c r="B7090" s="0" t="s">
        <v>38</v>
      </c>
      <c r="C7090" s="0" t="s">
        <v>46</v>
      </c>
      <c r="D7090" s="9" t="n">
        <v>44000</v>
      </c>
      <c r="E7090" s="9" t="n">
        <v>44091</v>
      </c>
      <c r="F7090" s="9" t="n">
        <v>44093</v>
      </c>
      <c r="G7090" s="9" t="n">
        <v>44095</v>
      </c>
      <c r="H7090" s="10" t="s">
        <v>36</v>
      </c>
      <c r="I7090" s="0" t="n">
        <v>15</v>
      </c>
      <c r="J7090" s="0" t="n">
        <v>18</v>
      </c>
      <c r="K7090" s="0" t="n">
        <v>328</v>
      </c>
      <c r="L7090" s="0" t="n">
        <v>10</v>
      </c>
      <c r="M7090" s="0" t="n">
        <v>4</v>
      </c>
      <c r="N7090" s="11" t="n">
        <v>0.2</v>
      </c>
      <c r="O7090" s="12" t="n">
        <v>1142.48</v>
      </c>
      <c r="P7090" s="12" t="n">
        <v>2331.6</v>
      </c>
      <c r="Q7090" s="12" t="n">
        <f aca="false">M7090*P7090*(1-N7090)</f>
        <v>7461.12</v>
      </c>
      <c r="R7090" s="12" t="n">
        <f aca="false">M7090*O7090</f>
        <v>4569.92</v>
      </c>
      <c r="S7090" s="12" t="n">
        <f aca="false">Q7090-R7090</f>
        <v>2891.2</v>
      </c>
      <c r="T7090" s="11" t="n">
        <f aca="false">IFERROR(S7090/Q7090,0)</f>
        <v>0.387502144450163</v>
      </c>
      <c r="U7090" s="13" t="n">
        <f aca="false">F7090-E7090</f>
        <v>2</v>
      </c>
      <c r="V7090" s="13" t="n">
        <f aca="false">G7090-F7090</f>
        <v>2</v>
      </c>
      <c r="W7090" s="13" t="n">
        <f aca="false">G7090-E7090</f>
        <v>4</v>
      </c>
      <c r="X7090" s="10" t="n">
        <f aca="false">YEAR(E7090)</f>
        <v>2020</v>
      </c>
      <c r="Y7090" s="0" t="str">
        <f aca="false">TEXT(E7090,"yyyy-mm")</f>
        <v>2020-09</v>
      </c>
      <c r="Z7090" s="0" t="str">
        <f aca="false">"Q"&amp;ROUNDUP(MONTH(E7090)/3,0)&amp;"-"&amp;YEAR(E7090)</f>
        <v>Q3-2020</v>
      </c>
    </row>
    <row r="7091" customFormat="false" ht="14.25" hidden="false" customHeight="false" outlineLevel="0" collapsed="false">
      <c r="A7091" s="0" t="s">
        <v>7133</v>
      </c>
      <c r="B7091" s="0" t="s">
        <v>41</v>
      </c>
      <c r="C7091" s="0" t="s">
        <v>58</v>
      </c>
      <c r="D7091" s="9" t="n">
        <v>44000</v>
      </c>
      <c r="E7091" s="9" t="n">
        <v>44091</v>
      </c>
      <c r="F7091" s="9" t="n">
        <v>44109</v>
      </c>
      <c r="G7091" s="9" t="n">
        <v>44114</v>
      </c>
      <c r="H7091" s="10" t="s">
        <v>36</v>
      </c>
      <c r="I7091" s="0" t="n">
        <v>21</v>
      </c>
      <c r="J7091" s="0" t="n">
        <v>49</v>
      </c>
      <c r="K7091" s="0" t="n">
        <v>366</v>
      </c>
      <c r="L7091" s="0" t="n">
        <v>28</v>
      </c>
      <c r="M7091" s="0" t="n">
        <v>3</v>
      </c>
      <c r="N7091" s="11" t="n">
        <v>0.2</v>
      </c>
      <c r="O7091" s="12" t="n">
        <v>721.19</v>
      </c>
      <c r="P7091" s="12" t="n">
        <v>1045.2</v>
      </c>
      <c r="Q7091" s="12" t="n">
        <f aca="false">M7091*P7091*(1-N7091)</f>
        <v>2508.48</v>
      </c>
      <c r="R7091" s="12" t="n">
        <f aca="false">M7091*O7091</f>
        <v>2163.57</v>
      </c>
      <c r="S7091" s="12" t="n">
        <f aca="false">Q7091-R7091</f>
        <v>344.91</v>
      </c>
      <c r="T7091" s="11" t="n">
        <f aca="false">IFERROR(S7091/Q7091,0)</f>
        <v>0.13749760811328</v>
      </c>
      <c r="U7091" s="13" t="n">
        <f aca="false">F7091-E7091</f>
        <v>18</v>
      </c>
      <c r="V7091" s="13" t="n">
        <f aca="false">G7091-F7091</f>
        <v>5</v>
      </c>
      <c r="W7091" s="13" t="n">
        <f aca="false">G7091-E7091</f>
        <v>23</v>
      </c>
      <c r="X7091" s="10" t="n">
        <f aca="false">YEAR(E7091)</f>
        <v>2020</v>
      </c>
      <c r="Y7091" s="0" t="str">
        <f aca="false">TEXT(E7091,"yyyy-mm")</f>
        <v>2020-09</v>
      </c>
      <c r="Z7091" s="0" t="str">
        <f aca="false">"Q"&amp;ROUNDUP(MONTH(E7091)/3,0)&amp;"-"&amp;YEAR(E7091)</f>
        <v>Q3-2020</v>
      </c>
    </row>
    <row r="7092" customFormat="false" ht="14.25" hidden="false" customHeight="false" outlineLevel="0" collapsed="false">
      <c r="A7092" s="0" t="s">
        <v>7134</v>
      </c>
      <c r="B7092" s="0" t="s">
        <v>34</v>
      </c>
      <c r="C7092" s="0" t="s">
        <v>48</v>
      </c>
      <c r="D7092" s="9" t="n">
        <v>44000</v>
      </c>
      <c r="E7092" s="9" t="n">
        <v>44092</v>
      </c>
      <c r="F7092" s="9" t="n">
        <v>44098</v>
      </c>
      <c r="G7092" s="9" t="n">
        <v>44108</v>
      </c>
      <c r="H7092" s="10" t="s">
        <v>36</v>
      </c>
      <c r="I7092" s="0" t="n">
        <v>11</v>
      </c>
      <c r="J7092" s="0" t="n">
        <v>12</v>
      </c>
      <c r="K7092" s="0" t="n">
        <v>45</v>
      </c>
      <c r="L7092" s="0" t="n">
        <v>25</v>
      </c>
      <c r="M7092" s="0" t="n">
        <v>4</v>
      </c>
      <c r="N7092" s="11" t="n">
        <v>0.1</v>
      </c>
      <c r="O7092" s="12" t="n">
        <v>722.73</v>
      </c>
      <c r="P7092" s="12" t="n">
        <v>1078.7</v>
      </c>
      <c r="Q7092" s="12" t="n">
        <f aca="false">M7092*P7092*(1-N7092)</f>
        <v>3883.32</v>
      </c>
      <c r="R7092" s="12" t="n">
        <f aca="false">M7092*O7092</f>
        <v>2890.92</v>
      </c>
      <c r="S7092" s="12" t="n">
        <f aca="false">Q7092-R7092</f>
        <v>992.4</v>
      </c>
      <c r="T7092" s="11" t="n">
        <f aca="false">IFERROR(S7092/Q7092,0)</f>
        <v>0.2555545255091</v>
      </c>
      <c r="U7092" s="13" t="n">
        <f aca="false">F7092-E7092</f>
        <v>6</v>
      </c>
      <c r="V7092" s="13" t="n">
        <f aca="false">G7092-F7092</f>
        <v>10</v>
      </c>
      <c r="W7092" s="13" t="n">
        <f aca="false">G7092-E7092</f>
        <v>16</v>
      </c>
      <c r="X7092" s="10" t="n">
        <f aca="false">YEAR(E7092)</f>
        <v>2020</v>
      </c>
      <c r="Y7092" s="0" t="str">
        <f aca="false">TEXT(E7092,"yyyy-mm")</f>
        <v>2020-09</v>
      </c>
      <c r="Z7092" s="0" t="str">
        <f aca="false">"Q"&amp;ROUNDUP(MONTH(E7092)/3,0)&amp;"-"&amp;YEAR(E7092)</f>
        <v>Q3-2020</v>
      </c>
    </row>
    <row r="7093" customFormat="false" ht="14.25" hidden="false" customHeight="false" outlineLevel="0" collapsed="false">
      <c r="A7093" s="0" t="s">
        <v>7135</v>
      </c>
      <c r="B7093" s="0" t="s">
        <v>41</v>
      </c>
      <c r="C7093" s="0" t="s">
        <v>46</v>
      </c>
      <c r="D7093" s="9" t="n">
        <v>44000</v>
      </c>
      <c r="E7093" s="9" t="n">
        <v>44092</v>
      </c>
      <c r="F7093" s="9" t="n">
        <v>44097</v>
      </c>
      <c r="G7093" s="9" t="n">
        <v>44103</v>
      </c>
      <c r="H7093" s="10" t="s">
        <v>36</v>
      </c>
      <c r="I7093" s="0" t="n">
        <v>22</v>
      </c>
      <c r="J7093" s="0" t="n">
        <v>2</v>
      </c>
      <c r="K7093" s="0" t="n">
        <v>319</v>
      </c>
      <c r="L7093" s="0" t="n">
        <v>8</v>
      </c>
      <c r="M7093" s="0" t="n">
        <v>3</v>
      </c>
      <c r="N7093" s="11" t="n">
        <v>0.1</v>
      </c>
      <c r="O7093" s="12" t="n">
        <v>173.13</v>
      </c>
      <c r="P7093" s="12" t="n">
        <v>254.6</v>
      </c>
      <c r="Q7093" s="12" t="n">
        <f aca="false">M7093*P7093*(1-N7093)</f>
        <v>687.42</v>
      </c>
      <c r="R7093" s="12" t="n">
        <f aca="false">M7093*O7093</f>
        <v>519.39</v>
      </c>
      <c r="S7093" s="12" t="n">
        <f aca="false">Q7093-R7093</f>
        <v>168.03</v>
      </c>
      <c r="T7093" s="11" t="n">
        <f aca="false">IFERROR(S7093/Q7093,0)</f>
        <v>0.244435716156062</v>
      </c>
      <c r="U7093" s="13" t="n">
        <f aca="false">F7093-E7093</f>
        <v>5</v>
      </c>
      <c r="V7093" s="13" t="n">
        <f aca="false">G7093-F7093</f>
        <v>6</v>
      </c>
      <c r="W7093" s="13" t="n">
        <f aca="false">G7093-E7093</f>
        <v>11</v>
      </c>
      <c r="X7093" s="10" t="n">
        <f aca="false">YEAR(E7093)</f>
        <v>2020</v>
      </c>
      <c r="Y7093" s="0" t="str">
        <f aca="false">TEXT(E7093,"yyyy-mm")</f>
        <v>2020-09</v>
      </c>
      <c r="Z7093" s="0" t="str">
        <f aca="false">"Q"&amp;ROUNDUP(MONTH(E7093)/3,0)&amp;"-"&amp;YEAR(E7093)</f>
        <v>Q3-2020</v>
      </c>
    </row>
    <row r="7094" customFormat="false" ht="14.25" hidden="false" customHeight="false" outlineLevel="0" collapsed="false">
      <c r="A7094" s="0" t="s">
        <v>7136</v>
      </c>
      <c r="B7094" s="0" t="s">
        <v>34</v>
      </c>
      <c r="C7094" s="0" t="s">
        <v>58</v>
      </c>
      <c r="D7094" s="9" t="n">
        <v>44000</v>
      </c>
      <c r="E7094" s="9" t="n">
        <v>44092</v>
      </c>
      <c r="F7094" s="9" t="n">
        <v>44108</v>
      </c>
      <c r="G7094" s="9" t="n">
        <v>44111</v>
      </c>
      <c r="H7094" s="10" t="s">
        <v>36</v>
      </c>
      <c r="I7094" s="0" t="n">
        <v>7</v>
      </c>
      <c r="J7094" s="0" t="n">
        <v>4</v>
      </c>
      <c r="K7094" s="0" t="n">
        <v>354</v>
      </c>
      <c r="L7094" s="0" t="n">
        <v>35</v>
      </c>
      <c r="M7094" s="0" t="n">
        <v>2</v>
      </c>
      <c r="N7094" s="11" t="n">
        <v>0.075</v>
      </c>
      <c r="O7094" s="12" t="n">
        <v>4323.11</v>
      </c>
      <c r="P7094" s="12" t="n">
        <v>5688.3</v>
      </c>
      <c r="Q7094" s="12" t="n">
        <f aca="false">M7094*P7094*(1-N7094)</f>
        <v>10523.355</v>
      </c>
      <c r="R7094" s="12" t="n">
        <f aca="false">M7094*O7094</f>
        <v>8646.22</v>
      </c>
      <c r="S7094" s="12" t="n">
        <f aca="false">Q7094-R7094</f>
        <v>1877.135</v>
      </c>
      <c r="T7094" s="11" t="n">
        <f aca="false">IFERROR(S7094/Q7094,0)</f>
        <v>0.178377998271464</v>
      </c>
      <c r="U7094" s="13" t="n">
        <f aca="false">F7094-E7094</f>
        <v>16</v>
      </c>
      <c r="V7094" s="13" t="n">
        <f aca="false">G7094-F7094</f>
        <v>3</v>
      </c>
      <c r="W7094" s="13" t="n">
        <f aca="false">G7094-E7094</f>
        <v>19</v>
      </c>
      <c r="X7094" s="10" t="n">
        <f aca="false">YEAR(E7094)</f>
        <v>2020</v>
      </c>
      <c r="Y7094" s="0" t="str">
        <f aca="false">TEXT(E7094,"yyyy-mm")</f>
        <v>2020-09</v>
      </c>
      <c r="Z7094" s="0" t="str">
        <f aca="false">"Q"&amp;ROUNDUP(MONTH(E7094)/3,0)&amp;"-"&amp;YEAR(E7094)</f>
        <v>Q3-2020</v>
      </c>
    </row>
    <row r="7095" customFormat="false" ht="14.25" hidden="false" customHeight="false" outlineLevel="0" collapsed="false">
      <c r="A7095" s="0" t="s">
        <v>7137</v>
      </c>
      <c r="B7095" s="0" t="s">
        <v>38</v>
      </c>
      <c r="C7095" s="0" t="s">
        <v>35</v>
      </c>
      <c r="D7095" s="9" t="n">
        <v>44000</v>
      </c>
      <c r="E7095" s="9" t="n">
        <v>44092</v>
      </c>
      <c r="F7095" s="9" t="n">
        <v>44118</v>
      </c>
      <c r="G7095" s="9" t="n">
        <v>44127</v>
      </c>
      <c r="H7095" s="10" t="s">
        <v>36</v>
      </c>
      <c r="I7095" s="0" t="n">
        <v>13</v>
      </c>
      <c r="J7095" s="0" t="n">
        <v>4</v>
      </c>
      <c r="K7095" s="0" t="n">
        <v>225</v>
      </c>
      <c r="L7095" s="0" t="n">
        <v>33</v>
      </c>
      <c r="M7095" s="0" t="n">
        <v>2</v>
      </c>
      <c r="N7095" s="11" t="n">
        <v>0.05</v>
      </c>
      <c r="O7095" s="12" t="n">
        <v>783.36</v>
      </c>
      <c r="P7095" s="12" t="n">
        <v>1058.6</v>
      </c>
      <c r="Q7095" s="12" t="n">
        <f aca="false">M7095*P7095*(1-N7095)</f>
        <v>2011.34</v>
      </c>
      <c r="R7095" s="12" t="n">
        <f aca="false">M7095*O7095</f>
        <v>1566.72</v>
      </c>
      <c r="S7095" s="12" t="n">
        <f aca="false">Q7095-R7095</f>
        <v>444.62</v>
      </c>
      <c r="T7095" s="11" t="n">
        <f aca="false">IFERROR(S7095/Q7095,0)</f>
        <v>0.221056609026818</v>
      </c>
      <c r="U7095" s="13" t="n">
        <f aca="false">F7095-E7095</f>
        <v>26</v>
      </c>
      <c r="V7095" s="13" t="n">
        <f aca="false">G7095-F7095</f>
        <v>9</v>
      </c>
      <c r="W7095" s="13" t="n">
        <f aca="false">G7095-E7095</f>
        <v>35</v>
      </c>
      <c r="X7095" s="10" t="n">
        <f aca="false">YEAR(E7095)</f>
        <v>2020</v>
      </c>
      <c r="Y7095" s="0" t="str">
        <f aca="false">TEXT(E7095,"yyyy-mm")</f>
        <v>2020-09</v>
      </c>
      <c r="Z7095" s="0" t="str">
        <f aca="false">"Q"&amp;ROUNDUP(MONTH(E7095)/3,0)&amp;"-"&amp;YEAR(E7095)</f>
        <v>Q3-2020</v>
      </c>
    </row>
    <row r="7096" customFormat="false" ht="14.25" hidden="false" customHeight="false" outlineLevel="0" collapsed="false">
      <c r="A7096" s="0" t="s">
        <v>7138</v>
      </c>
      <c r="B7096" s="0" t="s">
        <v>43</v>
      </c>
      <c r="C7096" s="0" t="s">
        <v>48</v>
      </c>
      <c r="D7096" s="9" t="n">
        <v>44000</v>
      </c>
      <c r="E7096" s="9" t="n">
        <v>44092</v>
      </c>
      <c r="F7096" s="9" t="n">
        <v>44115</v>
      </c>
      <c r="G7096" s="9" t="n">
        <v>44120</v>
      </c>
      <c r="H7096" s="10" t="s">
        <v>36</v>
      </c>
      <c r="I7096" s="0" t="n">
        <v>28</v>
      </c>
      <c r="J7096" s="0" t="n">
        <v>25</v>
      </c>
      <c r="K7096" s="0" t="n">
        <v>17</v>
      </c>
      <c r="L7096" s="0" t="n">
        <v>12</v>
      </c>
      <c r="M7096" s="0" t="n">
        <v>5</v>
      </c>
      <c r="N7096" s="11" t="n">
        <v>0.1</v>
      </c>
      <c r="O7096" s="12" t="n">
        <v>726.01</v>
      </c>
      <c r="P7096" s="12" t="n">
        <v>864.3</v>
      </c>
      <c r="Q7096" s="12" t="n">
        <f aca="false">M7096*P7096*(1-N7096)</f>
        <v>3889.35</v>
      </c>
      <c r="R7096" s="12" t="n">
        <f aca="false">M7096*O7096</f>
        <v>3630.05</v>
      </c>
      <c r="S7096" s="12" t="n">
        <f aca="false">Q7096-R7096</f>
        <v>259.3</v>
      </c>
      <c r="T7096" s="11" t="n">
        <f aca="false">IFERROR(S7096/Q7096,0)</f>
        <v>0.0666692377903762</v>
      </c>
      <c r="U7096" s="13" t="n">
        <f aca="false">F7096-E7096</f>
        <v>23</v>
      </c>
      <c r="V7096" s="13" t="n">
        <f aca="false">G7096-F7096</f>
        <v>5</v>
      </c>
      <c r="W7096" s="13" t="n">
        <f aca="false">G7096-E7096</f>
        <v>28</v>
      </c>
      <c r="X7096" s="10" t="n">
        <f aca="false">YEAR(E7096)</f>
        <v>2020</v>
      </c>
      <c r="Y7096" s="0" t="str">
        <f aca="false">TEXT(E7096,"yyyy-mm")</f>
        <v>2020-09</v>
      </c>
      <c r="Z7096" s="0" t="str">
        <f aca="false">"Q"&amp;ROUNDUP(MONTH(E7096)/3,0)&amp;"-"&amp;YEAR(E7096)</f>
        <v>Q3-2020</v>
      </c>
    </row>
    <row r="7097" customFormat="false" ht="14.25" hidden="false" customHeight="false" outlineLevel="0" collapsed="false">
      <c r="A7097" s="0" t="s">
        <v>7139</v>
      </c>
      <c r="B7097" s="0" t="s">
        <v>34</v>
      </c>
      <c r="C7097" s="0" t="s">
        <v>48</v>
      </c>
      <c r="D7097" s="9" t="n">
        <v>44000</v>
      </c>
      <c r="E7097" s="9" t="n">
        <v>44092</v>
      </c>
      <c r="F7097" s="9" t="n">
        <v>44099</v>
      </c>
      <c r="G7097" s="9" t="n">
        <v>44106</v>
      </c>
      <c r="H7097" s="10" t="s">
        <v>36</v>
      </c>
      <c r="I7097" s="0" t="n">
        <v>3</v>
      </c>
      <c r="J7097" s="0" t="n">
        <v>48</v>
      </c>
      <c r="K7097" s="0" t="n">
        <v>15</v>
      </c>
      <c r="L7097" s="0" t="n">
        <v>1</v>
      </c>
      <c r="M7097" s="0" t="n">
        <v>1</v>
      </c>
      <c r="N7097" s="11" t="n">
        <v>0.075</v>
      </c>
      <c r="O7097" s="12" t="n">
        <v>128.91</v>
      </c>
      <c r="P7097" s="12" t="n">
        <v>174.2</v>
      </c>
      <c r="Q7097" s="12" t="n">
        <f aca="false">M7097*P7097*(1-N7097)</f>
        <v>161.135</v>
      </c>
      <c r="R7097" s="12" t="n">
        <f aca="false">M7097*O7097</f>
        <v>128.91</v>
      </c>
      <c r="S7097" s="12" t="n">
        <f aca="false">Q7097-R7097</f>
        <v>32.225</v>
      </c>
      <c r="T7097" s="11" t="n">
        <f aca="false">IFERROR(S7097/Q7097,0)</f>
        <v>0.19998758804729</v>
      </c>
      <c r="U7097" s="13" t="n">
        <f aca="false">F7097-E7097</f>
        <v>7</v>
      </c>
      <c r="V7097" s="13" t="n">
        <f aca="false">G7097-F7097</f>
        <v>7</v>
      </c>
      <c r="W7097" s="13" t="n">
        <f aca="false">G7097-E7097</f>
        <v>14</v>
      </c>
      <c r="X7097" s="10" t="n">
        <f aca="false">YEAR(E7097)</f>
        <v>2020</v>
      </c>
      <c r="Y7097" s="0" t="str">
        <f aca="false">TEXT(E7097,"yyyy-mm")</f>
        <v>2020-09</v>
      </c>
      <c r="Z7097" s="0" t="str">
        <f aca="false">"Q"&amp;ROUNDUP(MONTH(E7097)/3,0)&amp;"-"&amp;YEAR(E7097)</f>
        <v>Q3-2020</v>
      </c>
    </row>
    <row r="7098" customFormat="false" ht="14.25" hidden="false" customHeight="false" outlineLevel="0" collapsed="false">
      <c r="A7098" s="0" t="s">
        <v>7140</v>
      </c>
      <c r="B7098" s="0" t="s">
        <v>43</v>
      </c>
      <c r="C7098" s="0" t="s">
        <v>46</v>
      </c>
      <c r="D7098" s="9" t="n">
        <v>44000</v>
      </c>
      <c r="E7098" s="9" t="n">
        <v>44092</v>
      </c>
      <c r="F7098" s="9" t="n">
        <v>44111</v>
      </c>
      <c r="G7098" s="9" t="n">
        <v>44120</v>
      </c>
      <c r="H7098" s="10" t="s">
        <v>36</v>
      </c>
      <c r="I7098" s="0" t="n">
        <v>28</v>
      </c>
      <c r="J7098" s="0" t="n">
        <v>25</v>
      </c>
      <c r="K7098" s="0" t="n">
        <v>316</v>
      </c>
      <c r="L7098" s="0" t="n">
        <v>20</v>
      </c>
      <c r="M7098" s="0" t="n">
        <v>4</v>
      </c>
      <c r="N7098" s="11" t="n">
        <v>0.05</v>
      </c>
      <c r="O7098" s="12" t="n">
        <v>469.74</v>
      </c>
      <c r="P7098" s="12" t="n">
        <v>1145.7</v>
      </c>
      <c r="Q7098" s="12" t="n">
        <f aca="false">M7098*P7098*(1-N7098)</f>
        <v>4353.66</v>
      </c>
      <c r="R7098" s="12" t="n">
        <f aca="false">M7098*O7098</f>
        <v>1878.96</v>
      </c>
      <c r="S7098" s="12" t="n">
        <f aca="false">Q7098-R7098</f>
        <v>2474.7</v>
      </c>
      <c r="T7098" s="11" t="n">
        <f aca="false">IFERROR(S7098/Q7098,0)</f>
        <v>0.568418296329984</v>
      </c>
      <c r="U7098" s="13" t="n">
        <f aca="false">F7098-E7098</f>
        <v>19</v>
      </c>
      <c r="V7098" s="13" t="n">
        <f aca="false">G7098-F7098</f>
        <v>9</v>
      </c>
      <c r="W7098" s="13" t="n">
        <f aca="false">G7098-E7098</f>
        <v>28</v>
      </c>
      <c r="X7098" s="10" t="n">
        <f aca="false">YEAR(E7098)</f>
        <v>2020</v>
      </c>
      <c r="Y7098" s="0" t="str">
        <f aca="false">TEXT(E7098,"yyyy-mm")</f>
        <v>2020-09</v>
      </c>
      <c r="Z7098" s="0" t="str">
        <f aca="false">"Q"&amp;ROUNDUP(MONTH(E7098)/3,0)&amp;"-"&amp;YEAR(E7098)</f>
        <v>Q3-2020</v>
      </c>
    </row>
    <row r="7099" customFormat="false" ht="14.25" hidden="false" customHeight="false" outlineLevel="0" collapsed="false">
      <c r="A7099" s="0" t="s">
        <v>7141</v>
      </c>
      <c r="B7099" s="0" t="s">
        <v>34</v>
      </c>
      <c r="C7099" s="0" t="s">
        <v>58</v>
      </c>
      <c r="D7099" s="9" t="n">
        <v>44000</v>
      </c>
      <c r="E7099" s="9" t="n">
        <v>44092</v>
      </c>
      <c r="F7099" s="9" t="n">
        <v>44109</v>
      </c>
      <c r="G7099" s="9" t="n">
        <v>44115</v>
      </c>
      <c r="H7099" s="10" t="s">
        <v>36</v>
      </c>
      <c r="I7099" s="0" t="n">
        <v>6</v>
      </c>
      <c r="J7099" s="0" t="n">
        <v>26</v>
      </c>
      <c r="K7099" s="0" t="n">
        <v>345</v>
      </c>
      <c r="L7099" s="0" t="n">
        <v>19</v>
      </c>
      <c r="M7099" s="0" t="n">
        <v>4</v>
      </c>
      <c r="N7099" s="11" t="n">
        <v>0.075</v>
      </c>
      <c r="O7099" s="12" t="n">
        <v>498.48</v>
      </c>
      <c r="P7099" s="12" t="n">
        <v>804</v>
      </c>
      <c r="Q7099" s="12" t="n">
        <f aca="false">M7099*P7099*(1-N7099)</f>
        <v>2974.8</v>
      </c>
      <c r="R7099" s="12" t="n">
        <f aca="false">M7099*O7099</f>
        <v>1993.92</v>
      </c>
      <c r="S7099" s="12" t="n">
        <f aca="false">Q7099-R7099</f>
        <v>980.88</v>
      </c>
      <c r="T7099" s="11" t="n">
        <f aca="false">IFERROR(S7099/Q7099,0)</f>
        <v>0.32972972972973</v>
      </c>
      <c r="U7099" s="13" t="n">
        <f aca="false">F7099-E7099</f>
        <v>17</v>
      </c>
      <c r="V7099" s="13" t="n">
        <f aca="false">G7099-F7099</f>
        <v>6</v>
      </c>
      <c r="W7099" s="13" t="n">
        <f aca="false">G7099-E7099</f>
        <v>23</v>
      </c>
      <c r="X7099" s="10" t="n">
        <f aca="false">YEAR(E7099)</f>
        <v>2020</v>
      </c>
      <c r="Y7099" s="0" t="str">
        <f aca="false">TEXT(E7099,"yyyy-mm")</f>
        <v>2020-09</v>
      </c>
      <c r="Z7099" s="0" t="str">
        <f aca="false">"Q"&amp;ROUNDUP(MONTH(E7099)/3,0)&amp;"-"&amp;YEAR(E7099)</f>
        <v>Q3-2020</v>
      </c>
    </row>
    <row r="7100" customFormat="false" ht="14.25" hidden="false" customHeight="false" outlineLevel="0" collapsed="false">
      <c r="A7100" s="0" t="s">
        <v>7142</v>
      </c>
      <c r="B7100" s="0" t="s">
        <v>43</v>
      </c>
      <c r="C7100" s="0" t="s">
        <v>39</v>
      </c>
      <c r="D7100" s="9" t="n">
        <v>44000</v>
      </c>
      <c r="E7100" s="9" t="n">
        <v>44092</v>
      </c>
      <c r="F7100" s="9" t="n">
        <v>44107</v>
      </c>
      <c r="G7100" s="9" t="n">
        <v>44114</v>
      </c>
      <c r="H7100" s="10" t="s">
        <v>36</v>
      </c>
      <c r="I7100" s="0" t="n">
        <v>28</v>
      </c>
      <c r="J7100" s="0" t="n">
        <v>13</v>
      </c>
      <c r="K7100" s="0" t="n">
        <v>95</v>
      </c>
      <c r="L7100" s="0" t="n">
        <v>13</v>
      </c>
      <c r="M7100" s="0" t="n">
        <v>8</v>
      </c>
      <c r="N7100" s="11" t="n">
        <v>0.1</v>
      </c>
      <c r="O7100" s="12" t="n">
        <v>663.3</v>
      </c>
      <c r="P7100" s="12" t="n">
        <v>1005</v>
      </c>
      <c r="Q7100" s="12" t="n">
        <f aca="false">M7100*P7100*(1-N7100)</f>
        <v>7236</v>
      </c>
      <c r="R7100" s="12" t="n">
        <f aca="false">M7100*O7100</f>
        <v>5306.4</v>
      </c>
      <c r="S7100" s="12" t="n">
        <f aca="false">Q7100-R7100</f>
        <v>1929.6</v>
      </c>
      <c r="T7100" s="11" t="n">
        <f aca="false">IFERROR(S7100/Q7100,0)</f>
        <v>0.266666666666667</v>
      </c>
      <c r="U7100" s="13" t="n">
        <f aca="false">F7100-E7100</f>
        <v>15</v>
      </c>
      <c r="V7100" s="13" t="n">
        <f aca="false">G7100-F7100</f>
        <v>7</v>
      </c>
      <c r="W7100" s="13" t="n">
        <f aca="false">G7100-E7100</f>
        <v>22</v>
      </c>
      <c r="X7100" s="10" t="n">
        <f aca="false">YEAR(E7100)</f>
        <v>2020</v>
      </c>
      <c r="Y7100" s="0" t="str">
        <f aca="false">TEXT(E7100,"yyyy-mm")</f>
        <v>2020-09</v>
      </c>
      <c r="Z7100" s="0" t="str">
        <f aca="false">"Q"&amp;ROUNDUP(MONTH(E7100)/3,0)&amp;"-"&amp;YEAR(E7100)</f>
        <v>Q3-2020</v>
      </c>
    </row>
    <row r="7101" customFormat="false" ht="14.25" hidden="false" customHeight="false" outlineLevel="0" collapsed="false">
      <c r="A7101" s="0" t="s">
        <v>7143</v>
      </c>
      <c r="B7101" s="0" t="s">
        <v>38</v>
      </c>
      <c r="C7101" s="0" t="s">
        <v>48</v>
      </c>
      <c r="D7101" s="9" t="n">
        <v>44000</v>
      </c>
      <c r="E7101" s="9" t="n">
        <v>44092</v>
      </c>
      <c r="F7101" s="9" t="n">
        <v>44096</v>
      </c>
      <c r="G7101" s="9" t="n">
        <v>44099</v>
      </c>
      <c r="H7101" s="10" t="s">
        <v>36</v>
      </c>
      <c r="I7101" s="0" t="n">
        <v>15</v>
      </c>
      <c r="J7101" s="0" t="n">
        <v>32</v>
      </c>
      <c r="K7101" s="0" t="n">
        <v>28</v>
      </c>
      <c r="L7101" s="0" t="n">
        <v>42</v>
      </c>
      <c r="M7101" s="0" t="n">
        <v>5</v>
      </c>
      <c r="N7101" s="11" t="n">
        <v>0.05</v>
      </c>
      <c r="O7101" s="12" t="n">
        <v>175.67</v>
      </c>
      <c r="P7101" s="12" t="n">
        <v>254.6</v>
      </c>
      <c r="Q7101" s="12" t="n">
        <f aca="false">M7101*P7101*(1-N7101)</f>
        <v>1209.35</v>
      </c>
      <c r="R7101" s="12" t="n">
        <f aca="false">M7101*O7101</f>
        <v>878.35</v>
      </c>
      <c r="S7101" s="12" t="n">
        <f aca="false">Q7101-R7101</f>
        <v>331</v>
      </c>
      <c r="T7101" s="11" t="n">
        <f aca="false">IFERROR(S7101/Q7101,0)</f>
        <v>0.273700748335883</v>
      </c>
      <c r="U7101" s="13" t="n">
        <f aca="false">F7101-E7101</f>
        <v>4</v>
      </c>
      <c r="V7101" s="13" t="n">
        <f aca="false">G7101-F7101</f>
        <v>3</v>
      </c>
      <c r="W7101" s="13" t="n">
        <f aca="false">G7101-E7101</f>
        <v>7</v>
      </c>
      <c r="X7101" s="10" t="n">
        <f aca="false">YEAR(E7101)</f>
        <v>2020</v>
      </c>
      <c r="Y7101" s="0" t="str">
        <f aca="false">TEXT(E7101,"yyyy-mm")</f>
        <v>2020-09</v>
      </c>
      <c r="Z7101" s="0" t="str">
        <f aca="false">"Q"&amp;ROUNDUP(MONTH(E7101)/3,0)&amp;"-"&amp;YEAR(E7101)</f>
        <v>Q3-2020</v>
      </c>
    </row>
    <row r="7102" customFormat="false" ht="14.25" hidden="false" customHeight="false" outlineLevel="0" collapsed="false">
      <c r="A7102" s="0" t="s">
        <v>7144</v>
      </c>
      <c r="B7102" s="0" t="s">
        <v>38</v>
      </c>
      <c r="C7102" s="0" t="s">
        <v>58</v>
      </c>
      <c r="D7102" s="9" t="n">
        <v>44000</v>
      </c>
      <c r="E7102" s="9" t="n">
        <v>44092</v>
      </c>
      <c r="F7102" s="9" t="n">
        <v>44118</v>
      </c>
      <c r="G7102" s="9" t="n">
        <v>44123</v>
      </c>
      <c r="H7102" s="10" t="s">
        <v>36</v>
      </c>
      <c r="I7102" s="0" t="n">
        <v>18</v>
      </c>
      <c r="J7102" s="0" t="n">
        <v>44</v>
      </c>
      <c r="K7102" s="0" t="n">
        <v>366</v>
      </c>
      <c r="L7102" s="0" t="n">
        <v>13</v>
      </c>
      <c r="M7102" s="0" t="n">
        <v>2</v>
      </c>
      <c r="N7102" s="11" t="n">
        <v>0.2</v>
      </c>
      <c r="O7102" s="12" t="n">
        <v>2296.63</v>
      </c>
      <c r="P7102" s="12" t="n">
        <v>3959.7</v>
      </c>
      <c r="Q7102" s="12" t="n">
        <f aca="false">M7102*P7102*(1-N7102)</f>
        <v>6335.52</v>
      </c>
      <c r="R7102" s="12" t="n">
        <f aca="false">M7102*O7102</f>
        <v>4593.26</v>
      </c>
      <c r="S7102" s="12" t="n">
        <f aca="false">Q7102-R7102</f>
        <v>1742.26</v>
      </c>
      <c r="T7102" s="11" t="n">
        <f aca="false">IFERROR(S7102/Q7102,0)</f>
        <v>0.274998737278077</v>
      </c>
      <c r="U7102" s="13" t="n">
        <f aca="false">F7102-E7102</f>
        <v>26</v>
      </c>
      <c r="V7102" s="13" t="n">
        <f aca="false">G7102-F7102</f>
        <v>5</v>
      </c>
      <c r="W7102" s="13" t="n">
        <f aca="false">G7102-E7102</f>
        <v>31</v>
      </c>
      <c r="X7102" s="10" t="n">
        <f aca="false">YEAR(E7102)</f>
        <v>2020</v>
      </c>
      <c r="Y7102" s="0" t="str">
        <f aca="false">TEXT(E7102,"yyyy-mm")</f>
        <v>2020-09</v>
      </c>
      <c r="Z7102" s="0" t="str">
        <f aca="false">"Q"&amp;ROUNDUP(MONTH(E7102)/3,0)&amp;"-"&amp;YEAR(E7102)</f>
        <v>Q3-2020</v>
      </c>
    </row>
    <row r="7103" customFormat="false" ht="14.25" hidden="false" customHeight="false" outlineLevel="0" collapsed="false">
      <c r="A7103" s="0" t="s">
        <v>7145</v>
      </c>
      <c r="B7103" s="0" t="s">
        <v>43</v>
      </c>
      <c r="C7103" s="0" t="s">
        <v>48</v>
      </c>
      <c r="D7103" s="9" t="n">
        <v>44000</v>
      </c>
      <c r="E7103" s="9" t="n">
        <v>44093</v>
      </c>
      <c r="F7103" s="9" t="n">
        <v>44114</v>
      </c>
      <c r="G7103" s="9" t="n">
        <v>44116</v>
      </c>
      <c r="H7103" s="10" t="s">
        <v>36</v>
      </c>
      <c r="I7103" s="0" t="n">
        <v>28</v>
      </c>
      <c r="J7103" s="0" t="n">
        <v>19</v>
      </c>
      <c r="K7103" s="0" t="n">
        <v>21</v>
      </c>
      <c r="L7103" s="0" t="n">
        <v>29</v>
      </c>
      <c r="M7103" s="0" t="n">
        <v>5</v>
      </c>
      <c r="N7103" s="11" t="n">
        <v>0.05</v>
      </c>
      <c r="O7103" s="12" t="n">
        <v>583.17</v>
      </c>
      <c r="P7103" s="12" t="n">
        <v>911.2</v>
      </c>
      <c r="Q7103" s="12" t="n">
        <f aca="false">M7103*P7103*(1-N7103)</f>
        <v>4328.2</v>
      </c>
      <c r="R7103" s="12" t="n">
        <f aca="false">M7103*O7103</f>
        <v>2915.85</v>
      </c>
      <c r="S7103" s="12" t="n">
        <f aca="false">Q7103-R7103</f>
        <v>1412.35</v>
      </c>
      <c r="T7103" s="11" t="n">
        <f aca="false">IFERROR(S7103/Q7103,0)</f>
        <v>0.326313479044406</v>
      </c>
      <c r="U7103" s="13" t="n">
        <f aca="false">F7103-E7103</f>
        <v>21</v>
      </c>
      <c r="V7103" s="13" t="n">
        <f aca="false">G7103-F7103</f>
        <v>2</v>
      </c>
      <c r="W7103" s="13" t="n">
        <f aca="false">G7103-E7103</f>
        <v>23</v>
      </c>
      <c r="X7103" s="10" t="n">
        <f aca="false">YEAR(E7103)</f>
        <v>2020</v>
      </c>
      <c r="Y7103" s="0" t="str">
        <f aca="false">TEXT(E7103,"yyyy-mm")</f>
        <v>2020-09</v>
      </c>
      <c r="Z7103" s="0" t="str">
        <f aca="false">"Q"&amp;ROUNDUP(MONTH(E7103)/3,0)&amp;"-"&amp;YEAR(E7103)</f>
        <v>Q3-2020</v>
      </c>
    </row>
    <row r="7104" customFormat="false" ht="14.25" hidden="false" customHeight="false" outlineLevel="0" collapsed="false">
      <c r="A7104" s="0" t="s">
        <v>7146</v>
      </c>
      <c r="B7104" s="0" t="s">
        <v>41</v>
      </c>
      <c r="C7104" s="0" t="s">
        <v>35</v>
      </c>
      <c r="D7104" s="9" t="n">
        <v>44000</v>
      </c>
      <c r="E7104" s="9" t="n">
        <v>44093</v>
      </c>
      <c r="F7104" s="9" t="n">
        <v>44110</v>
      </c>
      <c r="G7104" s="9" t="n">
        <v>44116</v>
      </c>
      <c r="H7104" s="10" t="s">
        <v>36</v>
      </c>
      <c r="I7104" s="0" t="n">
        <v>22</v>
      </c>
      <c r="J7104" s="0" t="n">
        <v>46</v>
      </c>
      <c r="K7104" s="0" t="n">
        <v>218</v>
      </c>
      <c r="L7104" s="0" t="n">
        <v>26</v>
      </c>
      <c r="M7104" s="0" t="n">
        <v>3</v>
      </c>
      <c r="N7104" s="11" t="n">
        <v>0.4</v>
      </c>
      <c r="O7104" s="12" t="n">
        <v>1315.55</v>
      </c>
      <c r="P7104" s="12" t="n">
        <v>2579.5</v>
      </c>
      <c r="Q7104" s="12" t="n">
        <f aca="false">M7104*P7104*(1-N7104)</f>
        <v>4643.1</v>
      </c>
      <c r="R7104" s="12" t="n">
        <f aca="false">M7104*O7104</f>
        <v>3946.65</v>
      </c>
      <c r="S7104" s="12" t="n">
        <f aca="false">Q7104-R7104</f>
        <v>696.45</v>
      </c>
      <c r="T7104" s="11" t="n">
        <f aca="false">IFERROR(S7104/Q7104,0)</f>
        <v>0.149996769399754</v>
      </c>
      <c r="U7104" s="13" t="n">
        <f aca="false">F7104-E7104</f>
        <v>17</v>
      </c>
      <c r="V7104" s="13" t="n">
        <f aca="false">G7104-F7104</f>
        <v>6</v>
      </c>
      <c r="W7104" s="13" t="n">
        <f aca="false">G7104-E7104</f>
        <v>23</v>
      </c>
      <c r="X7104" s="10" t="n">
        <f aca="false">YEAR(E7104)</f>
        <v>2020</v>
      </c>
      <c r="Y7104" s="0" t="str">
        <f aca="false">TEXT(E7104,"yyyy-mm")</f>
        <v>2020-09</v>
      </c>
      <c r="Z7104" s="0" t="str">
        <f aca="false">"Q"&amp;ROUNDUP(MONTH(E7104)/3,0)&amp;"-"&amp;YEAR(E7104)</f>
        <v>Q3-2020</v>
      </c>
    </row>
    <row r="7105" customFormat="false" ht="14.25" hidden="false" customHeight="false" outlineLevel="0" collapsed="false">
      <c r="A7105" s="0" t="s">
        <v>7147</v>
      </c>
      <c r="B7105" s="0" t="s">
        <v>34</v>
      </c>
      <c r="C7105" s="0" t="s">
        <v>39</v>
      </c>
      <c r="D7105" s="9" t="n">
        <v>44000</v>
      </c>
      <c r="E7105" s="9" t="n">
        <v>44093</v>
      </c>
      <c r="F7105" s="9" t="n">
        <v>44118</v>
      </c>
      <c r="G7105" s="9" t="n">
        <v>44125</v>
      </c>
      <c r="H7105" s="10" t="s">
        <v>36</v>
      </c>
      <c r="I7105" s="0" t="n">
        <v>1</v>
      </c>
      <c r="J7105" s="0" t="n">
        <v>7</v>
      </c>
      <c r="K7105" s="0" t="n">
        <v>102</v>
      </c>
      <c r="L7105" s="0" t="n">
        <v>19</v>
      </c>
      <c r="M7105" s="0" t="n">
        <v>4</v>
      </c>
      <c r="N7105" s="11" t="n">
        <v>0.2</v>
      </c>
      <c r="O7105" s="12" t="n">
        <v>134.4</v>
      </c>
      <c r="P7105" s="12" t="n">
        <v>227.8</v>
      </c>
      <c r="Q7105" s="12" t="n">
        <f aca="false">M7105*P7105*(1-N7105)</f>
        <v>728.96</v>
      </c>
      <c r="R7105" s="12" t="n">
        <f aca="false">M7105*O7105</f>
        <v>537.6</v>
      </c>
      <c r="S7105" s="12" t="n">
        <f aca="false">Q7105-R7105</f>
        <v>191.36</v>
      </c>
      <c r="T7105" s="11" t="n">
        <f aca="false">IFERROR(S7105/Q7105,0)</f>
        <v>0.262510974539069</v>
      </c>
      <c r="U7105" s="13" t="n">
        <f aca="false">F7105-E7105</f>
        <v>25</v>
      </c>
      <c r="V7105" s="13" t="n">
        <f aca="false">G7105-F7105</f>
        <v>7</v>
      </c>
      <c r="W7105" s="13" t="n">
        <f aca="false">G7105-E7105</f>
        <v>32</v>
      </c>
      <c r="X7105" s="10" t="n">
        <f aca="false">YEAR(E7105)</f>
        <v>2020</v>
      </c>
      <c r="Y7105" s="0" t="str">
        <f aca="false">TEXT(E7105,"yyyy-mm")</f>
        <v>2020-09</v>
      </c>
      <c r="Z7105" s="0" t="str">
        <f aca="false">"Q"&amp;ROUNDUP(MONTH(E7105)/3,0)&amp;"-"&amp;YEAR(E7105)</f>
        <v>Q3-2020</v>
      </c>
    </row>
    <row r="7106" customFormat="false" ht="14.25" hidden="false" customHeight="false" outlineLevel="0" collapsed="false">
      <c r="A7106" s="0" t="s">
        <v>7148</v>
      </c>
      <c r="B7106" s="0" t="s">
        <v>43</v>
      </c>
      <c r="C7106" s="0" t="s">
        <v>48</v>
      </c>
      <c r="D7106" s="9" t="n">
        <v>44000</v>
      </c>
      <c r="E7106" s="9" t="n">
        <v>44093</v>
      </c>
      <c r="F7106" s="9" t="n">
        <v>44110</v>
      </c>
      <c r="G7106" s="9" t="n">
        <v>44119</v>
      </c>
      <c r="H7106" s="10" t="s">
        <v>36</v>
      </c>
      <c r="I7106" s="0" t="n">
        <v>26</v>
      </c>
      <c r="J7106" s="0" t="n">
        <v>5</v>
      </c>
      <c r="K7106" s="0" t="n">
        <v>10</v>
      </c>
      <c r="L7106" s="0" t="n">
        <v>41</v>
      </c>
      <c r="M7106" s="0" t="n">
        <v>2</v>
      </c>
      <c r="N7106" s="11" t="n">
        <v>0.1</v>
      </c>
      <c r="O7106" s="12" t="n">
        <v>712.88</v>
      </c>
      <c r="P7106" s="12" t="n">
        <v>938</v>
      </c>
      <c r="Q7106" s="12" t="n">
        <f aca="false">M7106*P7106*(1-N7106)</f>
        <v>1688.4</v>
      </c>
      <c r="R7106" s="12" t="n">
        <f aca="false">M7106*O7106</f>
        <v>1425.76</v>
      </c>
      <c r="S7106" s="12" t="n">
        <f aca="false">Q7106-R7106</f>
        <v>262.64</v>
      </c>
      <c r="T7106" s="11" t="n">
        <f aca="false">IFERROR(S7106/Q7106,0)</f>
        <v>0.155555555555556</v>
      </c>
      <c r="U7106" s="13" t="n">
        <f aca="false">F7106-E7106</f>
        <v>17</v>
      </c>
      <c r="V7106" s="13" t="n">
        <f aca="false">G7106-F7106</f>
        <v>9</v>
      </c>
      <c r="W7106" s="13" t="n">
        <f aca="false">G7106-E7106</f>
        <v>26</v>
      </c>
      <c r="X7106" s="10" t="n">
        <f aca="false">YEAR(E7106)</f>
        <v>2020</v>
      </c>
      <c r="Y7106" s="0" t="str">
        <f aca="false">TEXT(E7106,"yyyy-mm")</f>
        <v>2020-09</v>
      </c>
      <c r="Z7106" s="0" t="str">
        <f aca="false">"Q"&amp;ROUNDUP(MONTH(E7106)/3,0)&amp;"-"&amp;YEAR(E7106)</f>
        <v>Q3-2020</v>
      </c>
    </row>
    <row r="7107" customFormat="false" ht="14.25" hidden="false" customHeight="false" outlineLevel="0" collapsed="false">
      <c r="A7107" s="0" t="s">
        <v>7149</v>
      </c>
      <c r="B7107" s="0" t="s">
        <v>34</v>
      </c>
      <c r="C7107" s="0" t="s">
        <v>39</v>
      </c>
      <c r="D7107" s="9" t="n">
        <v>44000</v>
      </c>
      <c r="E7107" s="9" t="n">
        <v>44093</v>
      </c>
      <c r="F7107" s="9" t="n">
        <v>44120</v>
      </c>
      <c r="G7107" s="9" t="n">
        <v>44125</v>
      </c>
      <c r="H7107" s="10" t="s">
        <v>36</v>
      </c>
      <c r="I7107" s="0" t="n">
        <v>4</v>
      </c>
      <c r="J7107" s="0" t="n">
        <v>41</v>
      </c>
      <c r="K7107" s="0" t="n">
        <v>112</v>
      </c>
      <c r="L7107" s="0" t="n">
        <v>33</v>
      </c>
      <c r="M7107" s="0" t="n">
        <v>2</v>
      </c>
      <c r="N7107" s="11" t="n">
        <v>0.075</v>
      </c>
      <c r="O7107" s="12" t="n">
        <v>579.55</v>
      </c>
      <c r="P7107" s="12" t="n">
        <v>1159.1</v>
      </c>
      <c r="Q7107" s="12" t="n">
        <f aca="false">M7107*P7107*(1-N7107)</f>
        <v>2144.335</v>
      </c>
      <c r="R7107" s="12" t="n">
        <f aca="false">M7107*O7107</f>
        <v>1159.1</v>
      </c>
      <c r="S7107" s="12" t="n">
        <f aca="false">Q7107-R7107</f>
        <v>985.235</v>
      </c>
      <c r="T7107" s="11" t="n">
        <f aca="false">IFERROR(S7107/Q7107,0)</f>
        <v>0.45945945945946</v>
      </c>
      <c r="U7107" s="13" t="n">
        <f aca="false">F7107-E7107</f>
        <v>27</v>
      </c>
      <c r="V7107" s="13" t="n">
        <f aca="false">G7107-F7107</f>
        <v>5</v>
      </c>
      <c r="W7107" s="13" t="n">
        <f aca="false">G7107-E7107</f>
        <v>32</v>
      </c>
      <c r="X7107" s="10" t="n">
        <f aca="false">YEAR(E7107)</f>
        <v>2020</v>
      </c>
      <c r="Y7107" s="0" t="str">
        <f aca="false">TEXT(E7107,"yyyy-mm")</f>
        <v>2020-09</v>
      </c>
      <c r="Z7107" s="0" t="str">
        <f aca="false">"Q"&amp;ROUNDUP(MONTH(E7107)/3,0)&amp;"-"&amp;YEAR(E7107)</f>
        <v>Q3-2020</v>
      </c>
    </row>
    <row r="7108" customFormat="false" ht="14.25" hidden="false" customHeight="false" outlineLevel="0" collapsed="false">
      <c r="A7108" s="0" t="s">
        <v>7150</v>
      </c>
      <c r="B7108" s="0" t="s">
        <v>38</v>
      </c>
      <c r="C7108" s="0" t="s">
        <v>48</v>
      </c>
      <c r="D7108" s="9" t="n">
        <v>44000</v>
      </c>
      <c r="E7108" s="9" t="n">
        <v>44093</v>
      </c>
      <c r="F7108" s="9" t="n">
        <v>44096</v>
      </c>
      <c r="G7108" s="9" t="n">
        <v>44103</v>
      </c>
      <c r="H7108" s="10" t="s">
        <v>36</v>
      </c>
      <c r="I7108" s="0" t="n">
        <v>18</v>
      </c>
      <c r="J7108" s="0" t="n">
        <v>28</v>
      </c>
      <c r="K7108" s="0" t="n">
        <v>27</v>
      </c>
      <c r="L7108" s="0" t="n">
        <v>45</v>
      </c>
      <c r="M7108" s="0" t="n">
        <v>1</v>
      </c>
      <c r="N7108" s="11" t="n">
        <v>0.1</v>
      </c>
      <c r="O7108" s="12" t="n">
        <v>2964.75</v>
      </c>
      <c r="P7108" s="12" t="n">
        <v>3953</v>
      </c>
      <c r="Q7108" s="12" t="n">
        <f aca="false">M7108*P7108*(1-N7108)</f>
        <v>3557.7</v>
      </c>
      <c r="R7108" s="12" t="n">
        <f aca="false">M7108*O7108</f>
        <v>2964.75</v>
      </c>
      <c r="S7108" s="12" t="n">
        <f aca="false">Q7108-R7108</f>
        <v>592.95</v>
      </c>
      <c r="T7108" s="11" t="n">
        <f aca="false">IFERROR(S7108/Q7108,0)</f>
        <v>0.166666666666667</v>
      </c>
      <c r="U7108" s="13" t="n">
        <f aca="false">F7108-E7108</f>
        <v>3</v>
      </c>
      <c r="V7108" s="13" t="n">
        <f aca="false">G7108-F7108</f>
        <v>7</v>
      </c>
      <c r="W7108" s="13" t="n">
        <f aca="false">G7108-E7108</f>
        <v>10</v>
      </c>
      <c r="X7108" s="10" t="n">
        <f aca="false">YEAR(E7108)</f>
        <v>2020</v>
      </c>
      <c r="Y7108" s="0" t="str">
        <f aca="false">TEXT(E7108,"yyyy-mm")</f>
        <v>2020-09</v>
      </c>
      <c r="Z7108" s="0" t="str">
        <f aca="false">"Q"&amp;ROUNDUP(MONTH(E7108)/3,0)&amp;"-"&amp;YEAR(E7108)</f>
        <v>Q3-2020</v>
      </c>
    </row>
    <row r="7109" customFormat="false" ht="14.25" hidden="false" customHeight="false" outlineLevel="0" collapsed="false">
      <c r="A7109" s="0" t="s">
        <v>7151</v>
      </c>
      <c r="B7109" s="0" t="s">
        <v>38</v>
      </c>
      <c r="C7109" s="0" t="s">
        <v>39</v>
      </c>
      <c r="D7109" s="9" t="n">
        <v>44000</v>
      </c>
      <c r="E7109" s="9" t="n">
        <v>44093</v>
      </c>
      <c r="F7109" s="9" t="n">
        <v>44097</v>
      </c>
      <c r="G7109" s="9" t="n">
        <v>44107</v>
      </c>
      <c r="H7109" s="10" t="s">
        <v>36</v>
      </c>
      <c r="I7109" s="0" t="n">
        <v>19</v>
      </c>
      <c r="J7109" s="0" t="n">
        <v>31</v>
      </c>
      <c r="K7109" s="0" t="n">
        <v>141</v>
      </c>
      <c r="L7109" s="0" t="n">
        <v>30</v>
      </c>
      <c r="M7109" s="0" t="n">
        <v>2</v>
      </c>
      <c r="N7109" s="11" t="n">
        <v>0.15</v>
      </c>
      <c r="O7109" s="12" t="n">
        <v>1034.75</v>
      </c>
      <c r="P7109" s="12" t="n">
        <v>1916.2</v>
      </c>
      <c r="Q7109" s="12" t="n">
        <f aca="false">M7109*P7109*(1-N7109)</f>
        <v>3257.54</v>
      </c>
      <c r="R7109" s="12" t="n">
        <f aca="false">M7109*O7109</f>
        <v>2069.5</v>
      </c>
      <c r="S7109" s="12" t="n">
        <f aca="false">Q7109-R7109</f>
        <v>1188.04</v>
      </c>
      <c r="T7109" s="11" t="n">
        <f aca="false">IFERROR(S7109/Q7109,0)</f>
        <v>0.364704654432486</v>
      </c>
      <c r="U7109" s="13" t="n">
        <f aca="false">F7109-E7109</f>
        <v>4</v>
      </c>
      <c r="V7109" s="13" t="n">
        <f aca="false">G7109-F7109</f>
        <v>10</v>
      </c>
      <c r="W7109" s="13" t="n">
        <f aca="false">G7109-E7109</f>
        <v>14</v>
      </c>
      <c r="X7109" s="10" t="n">
        <f aca="false">YEAR(E7109)</f>
        <v>2020</v>
      </c>
      <c r="Y7109" s="0" t="str">
        <f aca="false">TEXT(E7109,"yyyy-mm")</f>
        <v>2020-09</v>
      </c>
      <c r="Z7109" s="0" t="str">
        <f aca="false">"Q"&amp;ROUNDUP(MONTH(E7109)/3,0)&amp;"-"&amp;YEAR(E7109)</f>
        <v>Q3-2020</v>
      </c>
    </row>
    <row r="7110" customFormat="false" ht="14.25" hidden="false" customHeight="false" outlineLevel="0" collapsed="false">
      <c r="A7110" s="0" t="s">
        <v>7152</v>
      </c>
      <c r="B7110" s="0" t="s">
        <v>38</v>
      </c>
      <c r="C7110" s="0" t="s">
        <v>39</v>
      </c>
      <c r="D7110" s="9" t="n">
        <v>44000</v>
      </c>
      <c r="E7110" s="9" t="n">
        <v>44093</v>
      </c>
      <c r="F7110" s="9" t="n">
        <v>44103</v>
      </c>
      <c r="G7110" s="9" t="n">
        <v>44112</v>
      </c>
      <c r="H7110" s="10" t="s">
        <v>36</v>
      </c>
      <c r="I7110" s="0" t="n">
        <v>13</v>
      </c>
      <c r="J7110" s="0" t="n">
        <v>37</v>
      </c>
      <c r="K7110" s="0" t="n">
        <v>111</v>
      </c>
      <c r="L7110" s="0" t="n">
        <v>11</v>
      </c>
      <c r="M7110" s="0" t="n">
        <v>4</v>
      </c>
      <c r="N7110" s="11" t="n">
        <v>0.1</v>
      </c>
      <c r="O7110" s="12" t="n">
        <v>2099.24</v>
      </c>
      <c r="P7110" s="12" t="n">
        <v>2499.1</v>
      </c>
      <c r="Q7110" s="12" t="n">
        <f aca="false">M7110*P7110*(1-N7110)</f>
        <v>8996.76</v>
      </c>
      <c r="R7110" s="12" t="n">
        <f aca="false">M7110*O7110</f>
        <v>8396.96</v>
      </c>
      <c r="S7110" s="12" t="n">
        <f aca="false">Q7110-R7110</f>
        <v>599.800000000001</v>
      </c>
      <c r="T7110" s="11" t="n">
        <f aca="false">IFERROR(S7110/Q7110,0)</f>
        <v>0.0666684450846751</v>
      </c>
      <c r="U7110" s="13" t="n">
        <f aca="false">F7110-E7110</f>
        <v>10</v>
      </c>
      <c r="V7110" s="13" t="n">
        <f aca="false">G7110-F7110</f>
        <v>9</v>
      </c>
      <c r="W7110" s="13" t="n">
        <f aca="false">G7110-E7110</f>
        <v>19</v>
      </c>
      <c r="X7110" s="10" t="n">
        <f aca="false">YEAR(E7110)</f>
        <v>2020</v>
      </c>
      <c r="Y7110" s="0" t="str">
        <f aca="false">TEXT(E7110,"yyyy-mm")</f>
        <v>2020-09</v>
      </c>
      <c r="Z7110" s="0" t="str">
        <f aca="false">"Q"&amp;ROUNDUP(MONTH(E7110)/3,0)&amp;"-"&amp;YEAR(E7110)</f>
        <v>Q3-2020</v>
      </c>
    </row>
    <row r="7111" customFormat="false" ht="14.25" hidden="false" customHeight="false" outlineLevel="0" collapsed="false">
      <c r="A7111" s="0" t="s">
        <v>7153</v>
      </c>
      <c r="B7111" s="0" t="s">
        <v>34</v>
      </c>
      <c r="C7111" s="0" t="s">
        <v>58</v>
      </c>
      <c r="D7111" s="9" t="n">
        <v>44000</v>
      </c>
      <c r="E7111" s="9" t="n">
        <v>44094</v>
      </c>
      <c r="F7111" s="9" t="n">
        <v>44111</v>
      </c>
      <c r="G7111" s="9" t="n">
        <v>44115</v>
      </c>
      <c r="H7111" s="10" t="s">
        <v>36</v>
      </c>
      <c r="I7111" s="0" t="n">
        <v>8</v>
      </c>
      <c r="J7111" s="0" t="n">
        <v>45</v>
      </c>
      <c r="K7111" s="0" t="n">
        <v>348</v>
      </c>
      <c r="L7111" s="0" t="n">
        <v>32</v>
      </c>
      <c r="M7111" s="0" t="n">
        <v>1</v>
      </c>
      <c r="N7111" s="11" t="n">
        <v>0.05</v>
      </c>
      <c r="O7111" s="12" t="n">
        <v>1546.63</v>
      </c>
      <c r="P7111" s="12" t="n">
        <v>2666.6</v>
      </c>
      <c r="Q7111" s="12" t="n">
        <f aca="false">M7111*P7111*(1-N7111)</f>
        <v>2533.27</v>
      </c>
      <c r="R7111" s="12" t="n">
        <f aca="false">M7111*O7111</f>
        <v>1546.63</v>
      </c>
      <c r="S7111" s="12" t="n">
        <f aca="false">Q7111-R7111</f>
        <v>986.64</v>
      </c>
      <c r="T7111" s="11" t="n">
        <f aca="false">IFERROR(S7111/Q7111,0)</f>
        <v>0.389472894717105</v>
      </c>
      <c r="U7111" s="13" t="n">
        <f aca="false">F7111-E7111</f>
        <v>17</v>
      </c>
      <c r="V7111" s="13" t="n">
        <f aca="false">G7111-F7111</f>
        <v>4</v>
      </c>
      <c r="W7111" s="13" t="n">
        <f aca="false">G7111-E7111</f>
        <v>21</v>
      </c>
      <c r="X7111" s="10" t="n">
        <f aca="false">YEAR(E7111)</f>
        <v>2020</v>
      </c>
      <c r="Y7111" s="0" t="str">
        <f aca="false">TEXT(E7111,"yyyy-mm")</f>
        <v>2020-09</v>
      </c>
      <c r="Z7111" s="0" t="str">
        <f aca="false">"Q"&amp;ROUNDUP(MONTH(E7111)/3,0)&amp;"-"&amp;YEAR(E7111)</f>
        <v>Q3-2020</v>
      </c>
    </row>
    <row r="7112" customFormat="false" ht="14.25" hidden="false" customHeight="false" outlineLevel="0" collapsed="false">
      <c r="A7112" s="0" t="s">
        <v>7154</v>
      </c>
      <c r="B7112" s="0" t="s">
        <v>34</v>
      </c>
      <c r="C7112" s="0" t="s">
        <v>58</v>
      </c>
      <c r="D7112" s="9" t="n">
        <v>44000</v>
      </c>
      <c r="E7112" s="9" t="n">
        <v>44094</v>
      </c>
      <c r="F7112" s="9" t="n">
        <v>44120</v>
      </c>
      <c r="G7112" s="9" t="n">
        <v>44123</v>
      </c>
      <c r="H7112" s="10" t="s">
        <v>36</v>
      </c>
      <c r="I7112" s="0" t="n">
        <v>2</v>
      </c>
      <c r="J7112" s="0" t="n">
        <v>28</v>
      </c>
      <c r="K7112" s="0" t="n">
        <v>366</v>
      </c>
      <c r="L7112" s="0" t="n">
        <v>4</v>
      </c>
      <c r="M7112" s="0" t="n">
        <v>2</v>
      </c>
      <c r="N7112" s="11" t="n">
        <v>0.05</v>
      </c>
      <c r="O7112" s="12" t="n">
        <v>3774.78</v>
      </c>
      <c r="P7112" s="12" t="n">
        <v>6291.3</v>
      </c>
      <c r="Q7112" s="12" t="n">
        <f aca="false">M7112*P7112*(1-N7112)</f>
        <v>11953.47</v>
      </c>
      <c r="R7112" s="12" t="n">
        <f aca="false">M7112*O7112</f>
        <v>7549.56</v>
      </c>
      <c r="S7112" s="12" t="n">
        <f aca="false">Q7112-R7112</f>
        <v>4403.91</v>
      </c>
      <c r="T7112" s="11" t="n">
        <f aca="false">IFERROR(S7112/Q7112,0)</f>
        <v>0.368421052631579</v>
      </c>
      <c r="U7112" s="13" t="n">
        <f aca="false">F7112-E7112</f>
        <v>26</v>
      </c>
      <c r="V7112" s="13" t="n">
        <f aca="false">G7112-F7112</f>
        <v>3</v>
      </c>
      <c r="W7112" s="13" t="n">
        <f aca="false">G7112-E7112</f>
        <v>29</v>
      </c>
      <c r="X7112" s="10" t="n">
        <f aca="false">YEAR(E7112)</f>
        <v>2020</v>
      </c>
      <c r="Y7112" s="0" t="str">
        <f aca="false">TEXT(E7112,"yyyy-mm")</f>
        <v>2020-09</v>
      </c>
      <c r="Z7112" s="0" t="str">
        <f aca="false">"Q"&amp;ROUNDUP(MONTH(E7112)/3,0)&amp;"-"&amp;YEAR(E7112)</f>
        <v>Q3-2020</v>
      </c>
    </row>
    <row r="7113" customFormat="false" ht="14.25" hidden="false" customHeight="false" outlineLevel="0" collapsed="false">
      <c r="A7113" s="0" t="s">
        <v>7155</v>
      </c>
      <c r="B7113" s="0" t="s">
        <v>34</v>
      </c>
      <c r="C7113" s="0" t="s">
        <v>39</v>
      </c>
      <c r="D7113" s="9" t="n">
        <v>44000</v>
      </c>
      <c r="E7113" s="9" t="n">
        <v>44094</v>
      </c>
      <c r="F7113" s="9" t="n">
        <v>44120</v>
      </c>
      <c r="G7113" s="9" t="n">
        <v>44130</v>
      </c>
      <c r="H7113" s="10" t="s">
        <v>36</v>
      </c>
      <c r="I7113" s="0" t="n">
        <v>3</v>
      </c>
      <c r="J7113" s="0" t="n">
        <v>11</v>
      </c>
      <c r="K7113" s="0" t="n">
        <v>121</v>
      </c>
      <c r="L7113" s="0" t="n">
        <v>9</v>
      </c>
      <c r="M7113" s="0" t="n">
        <v>5</v>
      </c>
      <c r="N7113" s="11" t="n">
        <v>0.15</v>
      </c>
      <c r="O7113" s="12" t="n">
        <v>2283.36</v>
      </c>
      <c r="P7113" s="12" t="n">
        <v>5708.4</v>
      </c>
      <c r="Q7113" s="12" t="n">
        <f aca="false">M7113*P7113*(1-N7113)</f>
        <v>24260.7</v>
      </c>
      <c r="R7113" s="12" t="n">
        <f aca="false">M7113*O7113</f>
        <v>11416.8</v>
      </c>
      <c r="S7113" s="12" t="n">
        <f aca="false">Q7113-R7113</f>
        <v>12843.9</v>
      </c>
      <c r="T7113" s="11" t="n">
        <f aca="false">IFERROR(S7113/Q7113,0)</f>
        <v>0.529411764705882</v>
      </c>
      <c r="U7113" s="13" t="n">
        <f aca="false">F7113-E7113</f>
        <v>26</v>
      </c>
      <c r="V7113" s="13" t="n">
        <f aca="false">G7113-F7113</f>
        <v>10</v>
      </c>
      <c r="W7113" s="13" t="n">
        <f aca="false">G7113-E7113</f>
        <v>36</v>
      </c>
      <c r="X7113" s="10" t="n">
        <f aca="false">YEAR(E7113)</f>
        <v>2020</v>
      </c>
      <c r="Y7113" s="0" t="str">
        <f aca="false">TEXT(E7113,"yyyy-mm")</f>
        <v>2020-09</v>
      </c>
      <c r="Z7113" s="0" t="str">
        <f aca="false">"Q"&amp;ROUNDUP(MONTH(E7113)/3,0)&amp;"-"&amp;YEAR(E7113)</f>
        <v>Q3-2020</v>
      </c>
    </row>
    <row r="7114" customFormat="false" ht="14.25" hidden="false" customHeight="false" outlineLevel="0" collapsed="false">
      <c r="A7114" s="0" t="s">
        <v>7156</v>
      </c>
      <c r="B7114" s="0" t="s">
        <v>34</v>
      </c>
      <c r="C7114" s="0" t="s">
        <v>35</v>
      </c>
      <c r="D7114" s="9" t="n">
        <v>44000</v>
      </c>
      <c r="E7114" s="9" t="n">
        <v>44094</v>
      </c>
      <c r="F7114" s="9" t="n">
        <v>44107</v>
      </c>
      <c r="G7114" s="9" t="n">
        <v>44117</v>
      </c>
      <c r="H7114" s="10" t="s">
        <v>36</v>
      </c>
      <c r="I7114" s="0" t="n">
        <v>4</v>
      </c>
      <c r="J7114" s="0" t="n">
        <v>22</v>
      </c>
      <c r="K7114" s="0" t="n">
        <v>211</v>
      </c>
      <c r="L7114" s="0" t="n">
        <v>43</v>
      </c>
      <c r="M7114" s="0" t="n">
        <v>4</v>
      </c>
      <c r="N7114" s="11" t="n">
        <v>0.075</v>
      </c>
      <c r="O7114" s="12" t="n">
        <v>379.89</v>
      </c>
      <c r="P7114" s="12" t="n">
        <v>844.2</v>
      </c>
      <c r="Q7114" s="12" t="n">
        <f aca="false">M7114*P7114*(1-N7114)</f>
        <v>3123.54</v>
      </c>
      <c r="R7114" s="12" t="n">
        <f aca="false">M7114*O7114</f>
        <v>1519.56</v>
      </c>
      <c r="S7114" s="12" t="n">
        <f aca="false">Q7114-R7114</f>
        <v>1603.98</v>
      </c>
      <c r="T7114" s="11" t="n">
        <f aca="false">IFERROR(S7114/Q7114,0)</f>
        <v>0.513513513513514</v>
      </c>
      <c r="U7114" s="13" t="n">
        <f aca="false">F7114-E7114</f>
        <v>13</v>
      </c>
      <c r="V7114" s="13" t="n">
        <f aca="false">G7114-F7114</f>
        <v>10</v>
      </c>
      <c r="W7114" s="13" t="n">
        <f aca="false">G7114-E7114</f>
        <v>23</v>
      </c>
      <c r="X7114" s="10" t="n">
        <f aca="false">YEAR(E7114)</f>
        <v>2020</v>
      </c>
      <c r="Y7114" s="0" t="str">
        <f aca="false">TEXT(E7114,"yyyy-mm")</f>
        <v>2020-09</v>
      </c>
      <c r="Z7114" s="0" t="str">
        <f aca="false">"Q"&amp;ROUNDUP(MONTH(E7114)/3,0)&amp;"-"&amp;YEAR(E7114)</f>
        <v>Q3-2020</v>
      </c>
    </row>
    <row r="7115" customFormat="false" ht="14.25" hidden="false" customHeight="false" outlineLevel="0" collapsed="false">
      <c r="A7115" s="0" t="s">
        <v>7157</v>
      </c>
      <c r="B7115" s="0" t="s">
        <v>38</v>
      </c>
      <c r="C7115" s="0" t="s">
        <v>48</v>
      </c>
      <c r="D7115" s="9" t="n">
        <v>44000</v>
      </c>
      <c r="E7115" s="9" t="n">
        <v>44094</v>
      </c>
      <c r="F7115" s="9" t="n">
        <v>44120</v>
      </c>
      <c r="G7115" s="9" t="n">
        <v>44125</v>
      </c>
      <c r="H7115" s="10" t="s">
        <v>36</v>
      </c>
      <c r="I7115" s="0" t="n">
        <v>14</v>
      </c>
      <c r="J7115" s="0" t="n">
        <v>29</v>
      </c>
      <c r="K7115" s="0" t="n">
        <v>14</v>
      </c>
      <c r="L7115" s="0" t="n">
        <v>43</v>
      </c>
      <c r="M7115" s="0" t="n">
        <v>6</v>
      </c>
      <c r="N7115" s="11" t="n">
        <v>0.1</v>
      </c>
      <c r="O7115" s="12" t="n">
        <v>1196.35</v>
      </c>
      <c r="P7115" s="12" t="n">
        <v>1929.6</v>
      </c>
      <c r="Q7115" s="12" t="n">
        <f aca="false">M7115*P7115*(1-N7115)</f>
        <v>10419.84</v>
      </c>
      <c r="R7115" s="12" t="n">
        <f aca="false">M7115*O7115</f>
        <v>7178.1</v>
      </c>
      <c r="S7115" s="12" t="n">
        <f aca="false">Q7115-R7115</f>
        <v>3241.74</v>
      </c>
      <c r="T7115" s="11" t="n">
        <f aca="false">IFERROR(S7115/Q7115,0)</f>
        <v>0.311112262760273</v>
      </c>
      <c r="U7115" s="13" t="n">
        <f aca="false">F7115-E7115</f>
        <v>26</v>
      </c>
      <c r="V7115" s="13" t="n">
        <f aca="false">G7115-F7115</f>
        <v>5</v>
      </c>
      <c r="W7115" s="13" t="n">
        <f aca="false">G7115-E7115</f>
        <v>31</v>
      </c>
      <c r="X7115" s="10" t="n">
        <f aca="false">YEAR(E7115)</f>
        <v>2020</v>
      </c>
      <c r="Y7115" s="0" t="str">
        <f aca="false">TEXT(E7115,"yyyy-mm")</f>
        <v>2020-09</v>
      </c>
      <c r="Z7115" s="0" t="str">
        <f aca="false">"Q"&amp;ROUNDUP(MONTH(E7115)/3,0)&amp;"-"&amp;YEAR(E7115)</f>
        <v>Q3-2020</v>
      </c>
    </row>
    <row r="7116" customFormat="false" ht="14.25" hidden="false" customHeight="false" outlineLevel="0" collapsed="false">
      <c r="A7116" s="0" t="s">
        <v>7158</v>
      </c>
      <c r="B7116" s="0" t="s">
        <v>34</v>
      </c>
      <c r="C7116" s="0" t="s">
        <v>39</v>
      </c>
      <c r="D7116" s="9" t="n">
        <v>44000</v>
      </c>
      <c r="E7116" s="9" t="n">
        <v>44094</v>
      </c>
      <c r="F7116" s="9" t="n">
        <v>44106</v>
      </c>
      <c r="G7116" s="9" t="n">
        <v>44107</v>
      </c>
      <c r="H7116" s="10" t="s">
        <v>36</v>
      </c>
      <c r="I7116" s="0" t="n">
        <v>2</v>
      </c>
      <c r="J7116" s="0" t="n">
        <v>29</v>
      </c>
      <c r="K7116" s="0" t="n">
        <v>90</v>
      </c>
      <c r="L7116" s="0" t="n">
        <v>36</v>
      </c>
      <c r="M7116" s="0" t="n">
        <v>4</v>
      </c>
      <c r="N7116" s="11" t="n">
        <v>0.1</v>
      </c>
      <c r="O7116" s="12" t="n">
        <v>840.18</v>
      </c>
      <c r="P7116" s="12" t="n">
        <v>1105.5</v>
      </c>
      <c r="Q7116" s="12" t="n">
        <f aca="false">M7116*P7116*(1-N7116)</f>
        <v>3979.8</v>
      </c>
      <c r="R7116" s="12" t="n">
        <f aca="false">M7116*O7116</f>
        <v>3360.72</v>
      </c>
      <c r="S7116" s="12" t="n">
        <f aca="false">Q7116-R7116</f>
        <v>619.08</v>
      </c>
      <c r="T7116" s="11" t="n">
        <f aca="false">IFERROR(S7116/Q7116,0)</f>
        <v>0.155555555555556</v>
      </c>
      <c r="U7116" s="13" t="n">
        <f aca="false">F7116-E7116</f>
        <v>12</v>
      </c>
      <c r="V7116" s="13" t="n">
        <f aca="false">G7116-F7116</f>
        <v>1</v>
      </c>
      <c r="W7116" s="13" t="n">
        <f aca="false">G7116-E7116</f>
        <v>13</v>
      </c>
      <c r="X7116" s="10" t="n">
        <f aca="false">YEAR(E7116)</f>
        <v>2020</v>
      </c>
      <c r="Y7116" s="0" t="str">
        <f aca="false">TEXT(E7116,"yyyy-mm")</f>
        <v>2020-09</v>
      </c>
      <c r="Z7116" s="0" t="str">
        <f aca="false">"Q"&amp;ROUNDUP(MONTH(E7116)/3,0)&amp;"-"&amp;YEAR(E7116)</f>
        <v>Q3-2020</v>
      </c>
    </row>
    <row r="7117" customFormat="false" ht="14.25" hidden="false" customHeight="false" outlineLevel="0" collapsed="false">
      <c r="A7117" s="0" t="s">
        <v>7159</v>
      </c>
      <c r="B7117" s="0" t="s">
        <v>38</v>
      </c>
      <c r="C7117" s="0" t="s">
        <v>39</v>
      </c>
      <c r="D7117" s="9" t="n">
        <v>44000</v>
      </c>
      <c r="E7117" s="9" t="n">
        <v>44094</v>
      </c>
      <c r="F7117" s="9" t="n">
        <v>44117</v>
      </c>
      <c r="G7117" s="9" t="n">
        <v>44119</v>
      </c>
      <c r="H7117" s="10" t="s">
        <v>36</v>
      </c>
      <c r="I7117" s="0" t="n">
        <v>13</v>
      </c>
      <c r="J7117" s="0" t="n">
        <v>12</v>
      </c>
      <c r="K7117" s="0" t="n">
        <v>100</v>
      </c>
      <c r="L7117" s="0" t="n">
        <v>14</v>
      </c>
      <c r="M7117" s="0" t="n">
        <v>3</v>
      </c>
      <c r="N7117" s="11" t="n">
        <v>0.1</v>
      </c>
      <c r="O7117" s="12" t="n">
        <v>656.2</v>
      </c>
      <c r="P7117" s="12" t="n">
        <v>1112.2</v>
      </c>
      <c r="Q7117" s="12" t="n">
        <f aca="false">M7117*P7117*(1-N7117)</f>
        <v>3002.94</v>
      </c>
      <c r="R7117" s="12" t="n">
        <f aca="false">M7117*O7117</f>
        <v>1968.6</v>
      </c>
      <c r="S7117" s="12" t="n">
        <f aca="false">Q7117-R7117</f>
        <v>1034.34</v>
      </c>
      <c r="T7117" s="11" t="n">
        <f aca="false">IFERROR(S7117/Q7117,0)</f>
        <v>0.344442446402526</v>
      </c>
      <c r="U7117" s="13" t="n">
        <f aca="false">F7117-E7117</f>
        <v>23</v>
      </c>
      <c r="V7117" s="13" t="n">
        <f aca="false">G7117-F7117</f>
        <v>2</v>
      </c>
      <c r="W7117" s="13" t="n">
        <f aca="false">G7117-E7117</f>
        <v>25</v>
      </c>
      <c r="X7117" s="10" t="n">
        <f aca="false">YEAR(E7117)</f>
        <v>2020</v>
      </c>
      <c r="Y7117" s="0" t="str">
        <f aca="false">TEXT(E7117,"yyyy-mm")</f>
        <v>2020-09</v>
      </c>
      <c r="Z7117" s="0" t="str">
        <f aca="false">"Q"&amp;ROUNDUP(MONTH(E7117)/3,0)&amp;"-"&amp;YEAR(E7117)</f>
        <v>Q3-2020</v>
      </c>
    </row>
    <row r="7118" customFormat="false" ht="14.25" hidden="false" customHeight="false" outlineLevel="0" collapsed="false">
      <c r="A7118" s="0" t="s">
        <v>7160</v>
      </c>
      <c r="B7118" s="0" t="s">
        <v>34</v>
      </c>
      <c r="C7118" s="0" t="s">
        <v>58</v>
      </c>
      <c r="D7118" s="9" t="n">
        <v>44000</v>
      </c>
      <c r="E7118" s="9" t="n">
        <v>44094</v>
      </c>
      <c r="F7118" s="9" t="n">
        <v>44100</v>
      </c>
      <c r="G7118" s="9" t="n">
        <v>44108</v>
      </c>
      <c r="H7118" s="10" t="s">
        <v>36</v>
      </c>
      <c r="I7118" s="0" t="n">
        <v>11</v>
      </c>
      <c r="J7118" s="0" t="n">
        <v>19</v>
      </c>
      <c r="K7118" s="0" t="n">
        <v>348</v>
      </c>
      <c r="L7118" s="0" t="n">
        <v>21</v>
      </c>
      <c r="M7118" s="0" t="n">
        <v>1</v>
      </c>
      <c r="N7118" s="11" t="n">
        <v>0.05</v>
      </c>
      <c r="O7118" s="12" t="n">
        <v>789.13</v>
      </c>
      <c r="P7118" s="12" t="n">
        <v>1011.7</v>
      </c>
      <c r="Q7118" s="12" t="n">
        <f aca="false">M7118*P7118*(1-N7118)</f>
        <v>961.115</v>
      </c>
      <c r="R7118" s="12" t="n">
        <f aca="false">M7118*O7118</f>
        <v>789.13</v>
      </c>
      <c r="S7118" s="12" t="n">
        <f aca="false">Q7118-R7118</f>
        <v>171.985</v>
      </c>
      <c r="T7118" s="11" t="n">
        <f aca="false">IFERROR(S7118/Q7118,0)</f>
        <v>0.178943206588181</v>
      </c>
      <c r="U7118" s="13" t="n">
        <f aca="false">F7118-E7118</f>
        <v>6</v>
      </c>
      <c r="V7118" s="13" t="n">
        <f aca="false">G7118-F7118</f>
        <v>8</v>
      </c>
      <c r="W7118" s="13" t="n">
        <f aca="false">G7118-E7118</f>
        <v>14</v>
      </c>
      <c r="X7118" s="10" t="n">
        <f aca="false">YEAR(E7118)</f>
        <v>2020</v>
      </c>
      <c r="Y7118" s="0" t="str">
        <f aca="false">TEXT(E7118,"yyyy-mm")</f>
        <v>2020-09</v>
      </c>
      <c r="Z7118" s="0" t="str">
        <f aca="false">"Q"&amp;ROUNDUP(MONTH(E7118)/3,0)&amp;"-"&amp;YEAR(E7118)</f>
        <v>Q3-2020</v>
      </c>
    </row>
    <row r="7119" customFormat="false" ht="14.25" hidden="false" customHeight="false" outlineLevel="0" collapsed="false">
      <c r="A7119" s="0" t="s">
        <v>7161</v>
      </c>
      <c r="B7119" s="0" t="s">
        <v>41</v>
      </c>
      <c r="C7119" s="0" t="s">
        <v>35</v>
      </c>
      <c r="D7119" s="9" t="n">
        <v>44000</v>
      </c>
      <c r="E7119" s="9" t="n">
        <v>44094</v>
      </c>
      <c r="F7119" s="9" t="n">
        <v>44120</v>
      </c>
      <c r="G7119" s="9" t="n">
        <v>44129</v>
      </c>
      <c r="H7119" s="10" t="s">
        <v>36</v>
      </c>
      <c r="I7119" s="0" t="n">
        <v>25</v>
      </c>
      <c r="J7119" s="0" t="n">
        <v>49</v>
      </c>
      <c r="K7119" s="0" t="n">
        <v>213</v>
      </c>
      <c r="L7119" s="0" t="n">
        <v>42</v>
      </c>
      <c r="M7119" s="0" t="n">
        <v>1</v>
      </c>
      <c r="N7119" s="11" t="n">
        <v>0.05</v>
      </c>
      <c r="O7119" s="12" t="n">
        <v>1429.04</v>
      </c>
      <c r="P7119" s="12" t="n">
        <v>1855.9</v>
      </c>
      <c r="Q7119" s="12" t="n">
        <f aca="false">M7119*P7119*(1-N7119)</f>
        <v>1763.105</v>
      </c>
      <c r="R7119" s="12" t="n">
        <f aca="false">M7119*O7119</f>
        <v>1429.04</v>
      </c>
      <c r="S7119" s="12" t="n">
        <f aca="false">Q7119-R7119</f>
        <v>334.065</v>
      </c>
      <c r="T7119" s="11" t="n">
        <f aca="false">IFERROR(S7119/Q7119,0)</f>
        <v>0.18947538575411</v>
      </c>
      <c r="U7119" s="13" t="n">
        <f aca="false">F7119-E7119</f>
        <v>26</v>
      </c>
      <c r="V7119" s="13" t="n">
        <f aca="false">G7119-F7119</f>
        <v>9</v>
      </c>
      <c r="W7119" s="13" t="n">
        <f aca="false">G7119-E7119</f>
        <v>35</v>
      </c>
      <c r="X7119" s="10" t="n">
        <f aca="false">YEAR(E7119)</f>
        <v>2020</v>
      </c>
      <c r="Y7119" s="0" t="str">
        <f aca="false">TEXT(E7119,"yyyy-mm")</f>
        <v>2020-09</v>
      </c>
      <c r="Z7119" s="0" t="str">
        <f aca="false">"Q"&amp;ROUNDUP(MONTH(E7119)/3,0)&amp;"-"&amp;YEAR(E7119)</f>
        <v>Q3-2020</v>
      </c>
    </row>
    <row r="7120" customFormat="false" ht="14.25" hidden="false" customHeight="false" outlineLevel="0" collapsed="false">
      <c r="A7120" s="0" t="s">
        <v>7162</v>
      </c>
      <c r="B7120" s="0" t="s">
        <v>41</v>
      </c>
      <c r="C7120" s="0" t="s">
        <v>46</v>
      </c>
      <c r="D7120" s="9" t="n">
        <v>44000</v>
      </c>
      <c r="E7120" s="9" t="n">
        <v>44094</v>
      </c>
      <c r="F7120" s="9" t="n">
        <v>44107</v>
      </c>
      <c r="G7120" s="9" t="n">
        <v>44113</v>
      </c>
      <c r="H7120" s="10" t="s">
        <v>36</v>
      </c>
      <c r="I7120" s="0" t="n">
        <v>21</v>
      </c>
      <c r="J7120" s="0" t="n">
        <v>40</v>
      </c>
      <c r="K7120" s="0" t="n">
        <v>322</v>
      </c>
      <c r="L7120" s="0" t="n">
        <v>16</v>
      </c>
      <c r="M7120" s="0" t="n">
        <v>3</v>
      </c>
      <c r="N7120" s="11" t="n">
        <v>0.05</v>
      </c>
      <c r="O7120" s="12" t="n">
        <v>2750.69</v>
      </c>
      <c r="P7120" s="12" t="n">
        <v>3986.5</v>
      </c>
      <c r="Q7120" s="12" t="n">
        <f aca="false">M7120*P7120*(1-N7120)</f>
        <v>11361.525</v>
      </c>
      <c r="R7120" s="12" t="n">
        <f aca="false">M7120*O7120</f>
        <v>8252.07</v>
      </c>
      <c r="S7120" s="12" t="n">
        <f aca="false">Q7120-R7120</f>
        <v>3109.455</v>
      </c>
      <c r="T7120" s="11" t="n">
        <f aca="false">IFERROR(S7120/Q7120,0)</f>
        <v>0.273682890281014</v>
      </c>
      <c r="U7120" s="13" t="n">
        <f aca="false">F7120-E7120</f>
        <v>13</v>
      </c>
      <c r="V7120" s="13" t="n">
        <f aca="false">G7120-F7120</f>
        <v>6</v>
      </c>
      <c r="W7120" s="13" t="n">
        <f aca="false">G7120-E7120</f>
        <v>19</v>
      </c>
      <c r="X7120" s="10" t="n">
        <f aca="false">YEAR(E7120)</f>
        <v>2020</v>
      </c>
      <c r="Y7120" s="0" t="str">
        <f aca="false">TEXT(E7120,"yyyy-mm")</f>
        <v>2020-09</v>
      </c>
      <c r="Z7120" s="0" t="str">
        <f aca="false">"Q"&amp;ROUNDUP(MONTH(E7120)/3,0)&amp;"-"&amp;YEAR(E7120)</f>
        <v>Q3-2020</v>
      </c>
    </row>
    <row r="7121" customFormat="false" ht="14.25" hidden="false" customHeight="false" outlineLevel="0" collapsed="false">
      <c r="A7121" s="0" t="s">
        <v>7163</v>
      </c>
      <c r="B7121" s="0" t="s">
        <v>34</v>
      </c>
      <c r="C7121" s="0" t="s">
        <v>46</v>
      </c>
      <c r="D7121" s="9" t="n">
        <v>44000</v>
      </c>
      <c r="E7121" s="9" t="n">
        <v>44094</v>
      </c>
      <c r="F7121" s="9" t="n">
        <v>44122</v>
      </c>
      <c r="G7121" s="9" t="n">
        <v>44131</v>
      </c>
      <c r="H7121" s="10" t="s">
        <v>36</v>
      </c>
      <c r="I7121" s="0" t="n">
        <v>11</v>
      </c>
      <c r="J7121" s="0" t="n">
        <v>23</v>
      </c>
      <c r="K7121" s="0" t="n">
        <v>308</v>
      </c>
      <c r="L7121" s="0" t="n">
        <v>18</v>
      </c>
      <c r="M7121" s="0" t="n">
        <v>4</v>
      </c>
      <c r="N7121" s="11" t="n">
        <v>0.4</v>
      </c>
      <c r="O7121" s="12" t="n">
        <v>1768.67</v>
      </c>
      <c r="P7121" s="12" t="n">
        <v>2639.8</v>
      </c>
      <c r="Q7121" s="12" t="n">
        <f aca="false">M7121*P7121*(1-N7121)</f>
        <v>6335.52</v>
      </c>
      <c r="R7121" s="12" t="n">
        <f aca="false">M7121*O7121</f>
        <v>7074.68</v>
      </c>
      <c r="S7121" s="12" t="n">
        <f aca="false">Q7121-R7121</f>
        <v>-739.16</v>
      </c>
      <c r="T7121" s="11" t="n">
        <f aca="false">IFERROR(S7121/Q7121,0)</f>
        <v>-0.116669192110513</v>
      </c>
      <c r="U7121" s="13" t="n">
        <f aca="false">F7121-E7121</f>
        <v>28</v>
      </c>
      <c r="V7121" s="13" t="n">
        <f aca="false">G7121-F7121</f>
        <v>9</v>
      </c>
      <c r="W7121" s="13" t="n">
        <f aca="false">G7121-E7121</f>
        <v>37</v>
      </c>
      <c r="X7121" s="10" t="n">
        <f aca="false">YEAR(E7121)</f>
        <v>2020</v>
      </c>
      <c r="Y7121" s="0" t="str">
        <f aca="false">TEXT(E7121,"yyyy-mm")</f>
        <v>2020-09</v>
      </c>
      <c r="Z7121" s="0" t="str">
        <f aca="false">"Q"&amp;ROUNDUP(MONTH(E7121)/3,0)&amp;"-"&amp;YEAR(E7121)</f>
        <v>Q3-2020</v>
      </c>
    </row>
    <row r="7122" customFormat="false" ht="14.25" hidden="false" customHeight="false" outlineLevel="0" collapsed="false">
      <c r="A7122" s="0" t="s">
        <v>7164</v>
      </c>
      <c r="B7122" s="0" t="s">
        <v>34</v>
      </c>
      <c r="C7122" s="0" t="s">
        <v>48</v>
      </c>
      <c r="D7122" s="9" t="n">
        <v>44000</v>
      </c>
      <c r="E7122" s="9" t="n">
        <v>44095</v>
      </c>
      <c r="F7122" s="9" t="n">
        <v>44123</v>
      </c>
      <c r="G7122" s="9" t="n">
        <v>44125</v>
      </c>
      <c r="H7122" s="10" t="s">
        <v>36</v>
      </c>
      <c r="I7122" s="0" t="n">
        <v>6</v>
      </c>
      <c r="J7122" s="0" t="n">
        <v>14</v>
      </c>
      <c r="K7122" s="0" t="n">
        <v>30</v>
      </c>
      <c r="L7122" s="0" t="n">
        <v>46</v>
      </c>
      <c r="M7122" s="0" t="n">
        <v>2</v>
      </c>
      <c r="N7122" s="11" t="n">
        <v>0.2</v>
      </c>
      <c r="O7122" s="12" t="n">
        <v>1129.35</v>
      </c>
      <c r="P7122" s="12" t="n">
        <v>2304.8</v>
      </c>
      <c r="Q7122" s="12" t="n">
        <f aca="false">M7122*P7122*(1-N7122)</f>
        <v>3687.68</v>
      </c>
      <c r="R7122" s="12" t="n">
        <f aca="false">M7122*O7122</f>
        <v>2258.7</v>
      </c>
      <c r="S7122" s="12" t="n">
        <f aca="false">Q7122-R7122</f>
        <v>1428.98</v>
      </c>
      <c r="T7122" s="11" t="n">
        <f aca="false">IFERROR(S7122/Q7122,0)</f>
        <v>0.387501084692815</v>
      </c>
      <c r="U7122" s="13" t="n">
        <f aca="false">F7122-E7122</f>
        <v>28</v>
      </c>
      <c r="V7122" s="13" t="n">
        <f aca="false">G7122-F7122</f>
        <v>2</v>
      </c>
      <c r="W7122" s="13" t="n">
        <f aca="false">G7122-E7122</f>
        <v>30</v>
      </c>
      <c r="X7122" s="10" t="n">
        <f aca="false">YEAR(E7122)</f>
        <v>2020</v>
      </c>
      <c r="Y7122" s="0" t="str">
        <f aca="false">TEXT(E7122,"yyyy-mm")</f>
        <v>2020-09</v>
      </c>
      <c r="Z7122" s="0" t="str">
        <f aca="false">"Q"&amp;ROUNDUP(MONTH(E7122)/3,0)&amp;"-"&amp;YEAR(E7122)</f>
        <v>Q3-2020</v>
      </c>
    </row>
    <row r="7123" customFormat="false" ht="14.25" hidden="false" customHeight="false" outlineLevel="0" collapsed="false">
      <c r="A7123" s="0" t="s">
        <v>7165</v>
      </c>
      <c r="B7123" s="0" t="s">
        <v>34</v>
      </c>
      <c r="C7123" s="0" t="s">
        <v>58</v>
      </c>
      <c r="D7123" s="9" t="n">
        <v>44000</v>
      </c>
      <c r="E7123" s="9" t="n">
        <v>44095</v>
      </c>
      <c r="F7123" s="9" t="n">
        <v>44107</v>
      </c>
      <c r="G7123" s="9" t="n">
        <v>44108</v>
      </c>
      <c r="H7123" s="10" t="s">
        <v>36</v>
      </c>
      <c r="I7123" s="0" t="n">
        <v>3</v>
      </c>
      <c r="J7123" s="0" t="n">
        <v>47</v>
      </c>
      <c r="K7123" s="0" t="n">
        <v>333</v>
      </c>
      <c r="L7123" s="0" t="n">
        <v>12</v>
      </c>
      <c r="M7123" s="0" t="n">
        <v>3</v>
      </c>
      <c r="N7123" s="11" t="n">
        <v>0.05</v>
      </c>
      <c r="O7123" s="12" t="n">
        <v>546.72</v>
      </c>
      <c r="P7123" s="12" t="n">
        <v>1139</v>
      </c>
      <c r="Q7123" s="12" t="n">
        <f aca="false">M7123*P7123*(1-N7123)</f>
        <v>3246.15</v>
      </c>
      <c r="R7123" s="12" t="n">
        <f aca="false">M7123*O7123</f>
        <v>1640.16</v>
      </c>
      <c r="S7123" s="12" t="n">
        <f aca="false">Q7123-R7123</f>
        <v>1605.99</v>
      </c>
      <c r="T7123" s="11" t="n">
        <f aca="false">IFERROR(S7123/Q7123,0)</f>
        <v>0.494736842105263</v>
      </c>
      <c r="U7123" s="13" t="n">
        <f aca="false">F7123-E7123</f>
        <v>12</v>
      </c>
      <c r="V7123" s="13" t="n">
        <f aca="false">G7123-F7123</f>
        <v>1</v>
      </c>
      <c r="W7123" s="13" t="n">
        <f aca="false">G7123-E7123</f>
        <v>13</v>
      </c>
      <c r="X7123" s="10" t="n">
        <f aca="false">YEAR(E7123)</f>
        <v>2020</v>
      </c>
      <c r="Y7123" s="0" t="str">
        <f aca="false">TEXT(E7123,"yyyy-mm")</f>
        <v>2020-09</v>
      </c>
      <c r="Z7123" s="0" t="str">
        <f aca="false">"Q"&amp;ROUNDUP(MONTH(E7123)/3,0)&amp;"-"&amp;YEAR(E7123)</f>
        <v>Q3-2020</v>
      </c>
    </row>
    <row r="7124" customFormat="false" ht="14.25" hidden="false" customHeight="false" outlineLevel="0" collapsed="false">
      <c r="A7124" s="0" t="s">
        <v>7166</v>
      </c>
      <c r="B7124" s="0" t="s">
        <v>34</v>
      </c>
      <c r="C7124" s="0" t="s">
        <v>58</v>
      </c>
      <c r="D7124" s="9" t="n">
        <v>44000</v>
      </c>
      <c r="E7124" s="9" t="n">
        <v>44095</v>
      </c>
      <c r="F7124" s="9" t="n">
        <v>44111</v>
      </c>
      <c r="G7124" s="9" t="n">
        <v>44114</v>
      </c>
      <c r="H7124" s="10" t="s">
        <v>36</v>
      </c>
      <c r="I7124" s="0" t="n">
        <v>8</v>
      </c>
      <c r="J7124" s="0" t="n">
        <v>18</v>
      </c>
      <c r="K7124" s="0" t="n">
        <v>352</v>
      </c>
      <c r="L7124" s="0" t="n">
        <v>29</v>
      </c>
      <c r="M7124" s="0" t="n">
        <v>1</v>
      </c>
      <c r="N7124" s="11" t="n">
        <v>0.075</v>
      </c>
      <c r="O7124" s="12" t="n">
        <v>1472.79</v>
      </c>
      <c r="P7124" s="12" t="n">
        <v>2539.3</v>
      </c>
      <c r="Q7124" s="12" t="n">
        <f aca="false">M7124*P7124*(1-N7124)</f>
        <v>2348.8525</v>
      </c>
      <c r="R7124" s="12" t="n">
        <f aca="false">M7124*O7124</f>
        <v>1472.79</v>
      </c>
      <c r="S7124" s="12" t="n">
        <f aca="false">Q7124-R7124</f>
        <v>876.062500000001</v>
      </c>
      <c r="T7124" s="11" t="n">
        <f aca="false">IFERROR(S7124/Q7124,0)</f>
        <v>0.372974675932184</v>
      </c>
      <c r="U7124" s="13" t="n">
        <f aca="false">F7124-E7124</f>
        <v>16</v>
      </c>
      <c r="V7124" s="13" t="n">
        <f aca="false">G7124-F7124</f>
        <v>3</v>
      </c>
      <c r="W7124" s="13" t="n">
        <f aca="false">G7124-E7124</f>
        <v>19</v>
      </c>
      <c r="X7124" s="10" t="n">
        <f aca="false">YEAR(E7124)</f>
        <v>2020</v>
      </c>
      <c r="Y7124" s="0" t="str">
        <f aca="false">TEXT(E7124,"yyyy-mm")</f>
        <v>2020-09</v>
      </c>
      <c r="Z7124" s="0" t="str">
        <f aca="false">"Q"&amp;ROUNDUP(MONTH(E7124)/3,0)&amp;"-"&amp;YEAR(E7124)</f>
        <v>Q3-2020</v>
      </c>
    </row>
    <row r="7125" customFormat="false" ht="14.25" hidden="false" customHeight="false" outlineLevel="0" collapsed="false">
      <c r="A7125" s="0" t="s">
        <v>7167</v>
      </c>
      <c r="B7125" s="0" t="s">
        <v>34</v>
      </c>
      <c r="C7125" s="0" t="s">
        <v>35</v>
      </c>
      <c r="D7125" s="9" t="n">
        <v>44000</v>
      </c>
      <c r="E7125" s="9" t="n">
        <v>44095</v>
      </c>
      <c r="F7125" s="9" t="n">
        <v>44099</v>
      </c>
      <c r="G7125" s="9" t="n">
        <v>44109</v>
      </c>
      <c r="H7125" s="10" t="s">
        <v>36</v>
      </c>
      <c r="I7125" s="0" t="n">
        <v>8</v>
      </c>
      <c r="J7125" s="0" t="n">
        <v>42</v>
      </c>
      <c r="K7125" s="0" t="n">
        <v>245</v>
      </c>
      <c r="L7125" s="0" t="n">
        <v>31</v>
      </c>
      <c r="M7125" s="0" t="n">
        <v>2</v>
      </c>
      <c r="N7125" s="11" t="n">
        <v>0.1</v>
      </c>
      <c r="O7125" s="12" t="n">
        <v>1013.64</v>
      </c>
      <c r="P7125" s="12" t="n">
        <v>2472.3</v>
      </c>
      <c r="Q7125" s="12" t="n">
        <f aca="false">M7125*P7125*(1-N7125)</f>
        <v>4450.14</v>
      </c>
      <c r="R7125" s="12" t="n">
        <f aca="false">M7125*O7125</f>
        <v>2027.28</v>
      </c>
      <c r="S7125" s="12" t="n">
        <f aca="false">Q7125-R7125</f>
        <v>2422.86</v>
      </c>
      <c r="T7125" s="11" t="n">
        <f aca="false">IFERROR(S7125/Q7125,0)</f>
        <v>0.544445792716634</v>
      </c>
      <c r="U7125" s="13" t="n">
        <f aca="false">F7125-E7125</f>
        <v>4</v>
      </c>
      <c r="V7125" s="13" t="n">
        <f aca="false">G7125-F7125</f>
        <v>10</v>
      </c>
      <c r="W7125" s="13" t="n">
        <f aca="false">G7125-E7125</f>
        <v>14</v>
      </c>
      <c r="X7125" s="10" t="n">
        <f aca="false">YEAR(E7125)</f>
        <v>2020</v>
      </c>
      <c r="Y7125" s="0" t="str">
        <f aca="false">TEXT(E7125,"yyyy-mm")</f>
        <v>2020-09</v>
      </c>
      <c r="Z7125" s="0" t="str">
        <f aca="false">"Q"&amp;ROUNDUP(MONTH(E7125)/3,0)&amp;"-"&amp;YEAR(E7125)</f>
        <v>Q3-2020</v>
      </c>
    </row>
    <row r="7126" customFormat="false" ht="14.25" hidden="false" customHeight="false" outlineLevel="0" collapsed="false">
      <c r="A7126" s="0" t="s">
        <v>7168</v>
      </c>
      <c r="B7126" s="0" t="s">
        <v>43</v>
      </c>
      <c r="C7126" s="0" t="s">
        <v>35</v>
      </c>
      <c r="D7126" s="9" t="n">
        <v>44000</v>
      </c>
      <c r="E7126" s="9" t="n">
        <v>44095</v>
      </c>
      <c r="F7126" s="9" t="n">
        <v>44116</v>
      </c>
      <c r="G7126" s="9" t="n">
        <v>44119</v>
      </c>
      <c r="H7126" s="10" t="s">
        <v>36</v>
      </c>
      <c r="I7126" s="0" t="n">
        <v>28</v>
      </c>
      <c r="J7126" s="0" t="n">
        <v>14</v>
      </c>
      <c r="K7126" s="0" t="n">
        <v>237</v>
      </c>
      <c r="L7126" s="0" t="n">
        <v>5</v>
      </c>
      <c r="M7126" s="0" t="n">
        <v>5</v>
      </c>
      <c r="N7126" s="11" t="n">
        <v>0.075</v>
      </c>
      <c r="O7126" s="12" t="n">
        <v>830.6</v>
      </c>
      <c r="P7126" s="12" t="n">
        <v>1695.1</v>
      </c>
      <c r="Q7126" s="12" t="n">
        <f aca="false">M7126*P7126*(1-N7126)</f>
        <v>7839.8375</v>
      </c>
      <c r="R7126" s="12" t="n">
        <f aca="false">M7126*O7126</f>
        <v>4153</v>
      </c>
      <c r="S7126" s="12" t="n">
        <f aca="false">Q7126-R7126</f>
        <v>3686.8375</v>
      </c>
      <c r="T7126" s="11" t="n">
        <f aca="false">IFERROR(S7126/Q7126,0)</f>
        <v>0.470269632501949</v>
      </c>
      <c r="U7126" s="13" t="n">
        <f aca="false">F7126-E7126</f>
        <v>21</v>
      </c>
      <c r="V7126" s="13" t="n">
        <f aca="false">G7126-F7126</f>
        <v>3</v>
      </c>
      <c r="W7126" s="13" t="n">
        <f aca="false">G7126-E7126</f>
        <v>24</v>
      </c>
      <c r="X7126" s="10" t="n">
        <f aca="false">YEAR(E7126)</f>
        <v>2020</v>
      </c>
      <c r="Y7126" s="0" t="str">
        <f aca="false">TEXT(E7126,"yyyy-mm")</f>
        <v>2020-09</v>
      </c>
      <c r="Z7126" s="0" t="str">
        <f aca="false">"Q"&amp;ROUNDUP(MONTH(E7126)/3,0)&amp;"-"&amp;YEAR(E7126)</f>
        <v>Q3-2020</v>
      </c>
    </row>
    <row r="7127" customFormat="false" ht="14.25" hidden="false" customHeight="false" outlineLevel="0" collapsed="false">
      <c r="A7127" s="0" t="s">
        <v>7169</v>
      </c>
      <c r="B7127" s="0" t="s">
        <v>38</v>
      </c>
      <c r="C7127" s="0" t="s">
        <v>39</v>
      </c>
      <c r="D7127" s="9" t="n">
        <v>44000</v>
      </c>
      <c r="E7127" s="9" t="n">
        <v>44095</v>
      </c>
      <c r="F7127" s="9" t="n">
        <v>44122</v>
      </c>
      <c r="G7127" s="9" t="n">
        <v>44130</v>
      </c>
      <c r="H7127" s="10" t="s">
        <v>36</v>
      </c>
      <c r="I7127" s="0" t="n">
        <v>13</v>
      </c>
      <c r="J7127" s="0" t="n">
        <v>35</v>
      </c>
      <c r="K7127" s="0" t="n">
        <v>120</v>
      </c>
      <c r="L7127" s="0" t="n">
        <v>11</v>
      </c>
      <c r="M7127" s="0" t="n">
        <v>4</v>
      </c>
      <c r="N7127" s="11" t="n">
        <v>0.1</v>
      </c>
      <c r="O7127" s="12" t="n">
        <v>797.23</v>
      </c>
      <c r="P7127" s="12" t="n">
        <v>1092.1</v>
      </c>
      <c r="Q7127" s="12" t="n">
        <f aca="false">M7127*P7127*(1-N7127)</f>
        <v>3931.56</v>
      </c>
      <c r="R7127" s="12" t="n">
        <f aca="false">M7127*O7127</f>
        <v>3188.92</v>
      </c>
      <c r="S7127" s="12" t="n">
        <f aca="false">Q7127-R7127</f>
        <v>742.64</v>
      </c>
      <c r="T7127" s="11" t="n">
        <f aca="false">IFERROR(S7127/Q7127,0)</f>
        <v>0.188891941112434</v>
      </c>
      <c r="U7127" s="13" t="n">
        <f aca="false">F7127-E7127</f>
        <v>27</v>
      </c>
      <c r="V7127" s="13" t="n">
        <f aca="false">G7127-F7127</f>
        <v>8</v>
      </c>
      <c r="W7127" s="13" t="n">
        <f aca="false">G7127-E7127</f>
        <v>35</v>
      </c>
      <c r="X7127" s="10" t="n">
        <f aca="false">YEAR(E7127)</f>
        <v>2020</v>
      </c>
      <c r="Y7127" s="0" t="str">
        <f aca="false">TEXT(E7127,"yyyy-mm")</f>
        <v>2020-09</v>
      </c>
      <c r="Z7127" s="0" t="str">
        <f aca="false">"Q"&amp;ROUNDUP(MONTH(E7127)/3,0)&amp;"-"&amp;YEAR(E7127)</f>
        <v>Q3-2020</v>
      </c>
    </row>
    <row r="7128" customFormat="false" ht="14.25" hidden="false" customHeight="false" outlineLevel="0" collapsed="false">
      <c r="A7128" s="0" t="s">
        <v>7170</v>
      </c>
      <c r="B7128" s="0" t="s">
        <v>34</v>
      </c>
      <c r="C7128" s="0" t="s">
        <v>35</v>
      </c>
      <c r="D7128" s="9" t="n">
        <v>44000</v>
      </c>
      <c r="E7128" s="9" t="n">
        <v>44095</v>
      </c>
      <c r="F7128" s="9" t="n">
        <v>44119</v>
      </c>
      <c r="G7128" s="9" t="n">
        <v>44126</v>
      </c>
      <c r="H7128" s="10" t="s">
        <v>36</v>
      </c>
      <c r="I7128" s="0" t="n">
        <v>4</v>
      </c>
      <c r="J7128" s="0" t="n">
        <v>50</v>
      </c>
      <c r="K7128" s="0" t="n">
        <v>229</v>
      </c>
      <c r="L7128" s="0" t="n">
        <v>36</v>
      </c>
      <c r="M7128" s="0" t="n">
        <v>3</v>
      </c>
      <c r="N7128" s="11" t="n">
        <v>0.15</v>
      </c>
      <c r="O7128" s="12" t="n">
        <v>1050.36</v>
      </c>
      <c r="P7128" s="12" t="n">
        <v>1721.9</v>
      </c>
      <c r="Q7128" s="12" t="n">
        <f aca="false">M7128*P7128*(1-N7128)</f>
        <v>4390.845</v>
      </c>
      <c r="R7128" s="12" t="n">
        <f aca="false">M7128*O7128</f>
        <v>3151.08</v>
      </c>
      <c r="S7128" s="12" t="n">
        <f aca="false">Q7128-R7128</f>
        <v>1239.765</v>
      </c>
      <c r="T7128" s="11" t="n">
        <f aca="false">IFERROR(S7128/Q7128,0)</f>
        <v>0.282352257936684</v>
      </c>
      <c r="U7128" s="13" t="n">
        <f aca="false">F7128-E7128</f>
        <v>24</v>
      </c>
      <c r="V7128" s="13" t="n">
        <f aca="false">G7128-F7128</f>
        <v>7</v>
      </c>
      <c r="W7128" s="13" t="n">
        <f aca="false">G7128-E7128</f>
        <v>31</v>
      </c>
      <c r="X7128" s="10" t="n">
        <f aca="false">YEAR(E7128)</f>
        <v>2020</v>
      </c>
      <c r="Y7128" s="0" t="str">
        <f aca="false">TEXT(E7128,"yyyy-mm")</f>
        <v>2020-09</v>
      </c>
      <c r="Z7128" s="0" t="str">
        <f aca="false">"Q"&amp;ROUNDUP(MONTH(E7128)/3,0)&amp;"-"&amp;YEAR(E7128)</f>
        <v>Q3-2020</v>
      </c>
    </row>
    <row r="7129" customFormat="false" ht="14.25" hidden="false" customHeight="false" outlineLevel="0" collapsed="false">
      <c r="A7129" s="0" t="s">
        <v>7171</v>
      </c>
      <c r="B7129" s="0" t="s">
        <v>34</v>
      </c>
      <c r="C7129" s="0" t="s">
        <v>48</v>
      </c>
      <c r="D7129" s="9" t="n">
        <v>44000</v>
      </c>
      <c r="E7129" s="9" t="n">
        <v>44095</v>
      </c>
      <c r="F7129" s="9" t="n">
        <v>44122</v>
      </c>
      <c r="G7129" s="9" t="n">
        <v>44124</v>
      </c>
      <c r="H7129" s="10" t="s">
        <v>36</v>
      </c>
      <c r="I7129" s="0" t="n">
        <v>2</v>
      </c>
      <c r="J7129" s="0" t="n">
        <v>20</v>
      </c>
      <c r="K7129" s="0" t="n">
        <v>55</v>
      </c>
      <c r="L7129" s="0" t="n">
        <v>7</v>
      </c>
      <c r="M7129" s="0" t="n">
        <v>7</v>
      </c>
      <c r="N7129" s="11" t="n">
        <v>0.075</v>
      </c>
      <c r="O7129" s="12" t="n">
        <v>873.08</v>
      </c>
      <c r="P7129" s="12" t="n">
        <v>1051.9</v>
      </c>
      <c r="Q7129" s="12" t="n">
        <f aca="false">M7129*P7129*(1-N7129)</f>
        <v>6811.0525</v>
      </c>
      <c r="R7129" s="12" t="n">
        <f aca="false">M7129*O7129</f>
        <v>6111.56</v>
      </c>
      <c r="S7129" s="12" t="n">
        <f aca="false">Q7129-R7129</f>
        <v>699.492500000001</v>
      </c>
      <c r="T7129" s="11" t="n">
        <f aca="false">IFERROR(S7129/Q7129,0)</f>
        <v>0.102699619478781</v>
      </c>
      <c r="U7129" s="13" t="n">
        <f aca="false">F7129-E7129</f>
        <v>27</v>
      </c>
      <c r="V7129" s="13" t="n">
        <f aca="false">G7129-F7129</f>
        <v>2</v>
      </c>
      <c r="W7129" s="13" t="n">
        <f aca="false">G7129-E7129</f>
        <v>29</v>
      </c>
      <c r="X7129" s="10" t="n">
        <f aca="false">YEAR(E7129)</f>
        <v>2020</v>
      </c>
      <c r="Y7129" s="0" t="str">
        <f aca="false">TEXT(E7129,"yyyy-mm")</f>
        <v>2020-09</v>
      </c>
      <c r="Z7129" s="0" t="str">
        <f aca="false">"Q"&amp;ROUNDUP(MONTH(E7129)/3,0)&amp;"-"&amp;YEAR(E7129)</f>
        <v>Q3-2020</v>
      </c>
    </row>
    <row r="7130" customFormat="false" ht="14.25" hidden="false" customHeight="false" outlineLevel="0" collapsed="false">
      <c r="A7130" s="0" t="s">
        <v>7172</v>
      </c>
      <c r="B7130" s="0" t="s">
        <v>43</v>
      </c>
      <c r="C7130" s="0" t="s">
        <v>48</v>
      </c>
      <c r="D7130" s="9" t="n">
        <v>44000</v>
      </c>
      <c r="E7130" s="9" t="n">
        <v>44095</v>
      </c>
      <c r="F7130" s="9" t="n">
        <v>44107</v>
      </c>
      <c r="G7130" s="9" t="n">
        <v>44113</v>
      </c>
      <c r="H7130" s="10" t="s">
        <v>36</v>
      </c>
      <c r="I7130" s="0" t="n">
        <v>26</v>
      </c>
      <c r="J7130" s="0" t="n">
        <v>21</v>
      </c>
      <c r="K7130" s="0" t="n">
        <v>7</v>
      </c>
      <c r="L7130" s="0" t="n">
        <v>4</v>
      </c>
      <c r="M7130" s="0" t="n">
        <v>2</v>
      </c>
      <c r="N7130" s="11" t="n">
        <v>0.2</v>
      </c>
      <c r="O7130" s="12" t="n">
        <v>2094.82</v>
      </c>
      <c r="P7130" s="12" t="n">
        <v>3879.3</v>
      </c>
      <c r="Q7130" s="12" t="n">
        <f aca="false">M7130*P7130*(1-N7130)</f>
        <v>6206.88</v>
      </c>
      <c r="R7130" s="12" t="n">
        <f aca="false">M7130*O7130</f>
        <v>4189.64</v>
      </c>
      <c r="S7130" s="12" t="n">
        <f aca="false">Q7130-R7130</f>
        <v>2017.24</v>
      </c>
      <c r="T7130" s="11" t="n">
        <f aca="false">IFERROR(S7130/Q7130,0)</f>
        <v>0.325000644446163</v>
      </c>
      <c r="U7130" s="13" t="n">
        <f aca="false">F7130-E7130</f>
        <v>12</v>
      </c>
      <c r="V7130" s="13" t="n">
        <f aca="false">G7130-F7130</f>
        <v>6</v>
      </c>
      <c r="W7130" s="13" t="n">
        <f aca="false">G7130-E7130</f>
        <v>18</v>
      </c>
      <c r="X7130" s="10" t="n">
        <f aca="false">YEAR(E7130)</f>
        <v>2020</v>
      </c>
      <c r="Y7130" s="0" t="str">
        <f aca="false">TEXT(E7130,"yyyy-mm")</f>
        <v>2020-09</v>
      </c>
      <c r="Z7130" s="0" t="str">
        <f aca="false">"Q"&amp;ROUNDUP(MONTH(E7130)/3,0)&amp;"-"&amp;YEAR(E7130)</f>
        <v>Q3-2020</v>
      </c>
    </row>
    <row r="7131" customFormat="false" ht="14.25" hidden="false" customHeight="false" outlineLevel="0" collapsed="false">
      <c r="A7131" s="0" t="s">
        <v>7173</v>
      </c>
      <c r="B7131" s="0" t="s">
        <v>34</v>
      </c>
      <c r="C7131" s="0" t="s">
        <v>48</v>
      </c>
      <c r="D7131" s="9" t="n">
        <v>44000</v>
      </c>
      <c r="E7131" s="9" t="n">
        <v>44095</v>
      </c>
      <c r="F7131" s="9" t="n">
        <v>44107</v>
      </c>
      <c r="G7131" s="9" t="n">
        <v>44116</v>
      </c>
      <c r="H7131" s="10" t="s">
        <v>36</v>
      </c>
      <c r="I7131" s="0" t="n">
        <v>3</v>
      </c>
      <c r="J7131" s="0" t="n">
        <v>50</v>
      </c>
      <c r="K7131" s="0" t="n">
        <v>4</v>
      </c>
      <c r="L7131" s="0" t="n">
        <v>8</v>
      </c>
      <c r="M7131" s="0" t="n">
        <v>5</v>
      </c>
      <c r="N7131" s="11" t="n">
        <v>0.075</v>
      </c>
      <c r="O7131" s="12" t="n">
        <v>3275.5</v>
      </c>
      <c r="P7131" s="12" t="n">
        <v>3899.4</v>
      </c>
      <c r="Q7131" s="12" t="n">
        <f aca="false">M7131*P7131*(1-N7131)</f>
        <v>18034.725</v>
      </c>
      <c r="R7131" s="12" t="n">
        <f aca="false">M7131*O7131</f>
        <v>16377.5</v>
      </c>
      <c r="S7131" s="12" t="n">
        <f aca="false">Q7131-R7131</f>
        <v>1657.225</v>
      </c>
      <c r="T7131" s="11" t="n">
        <f aca="false">IFERROR(S7131/Q7131,0)</f>
        <v>0.0918907829201722</v>
      </c>
      <c r="U7131" s="13" t="n">
        <f aca="false">F7131-E7131</f>
        <v>12</v>
      </c>
      <c r="V7131" s="13" t="n">
        <f aca="false">G7131-F7131</f>
        <v>9</v>
      </c>
      <c r="W7131" s="13" t="n">
        <f aca="false">G7131-E7131</f>
        <v>21</v>
      </c>
      <c r="X7131" s="10" t="n">
        <f aca="false">YEAR(E7131)</f>
        <v>2020</v>
      </c>
      <c r="Y7131" s="0" t="str">
        <f aca="false">TEXT(E7131,"yyyy-mm")</f>
        <v>2020-09</v>
      </c>
      <c r="Z7131" s="0" t="str">
        <f aca="false">"Q"&amp;ROUNDUP(MONTH(E7131)/3,0)&amp;"-"&amp;YEAR(E7131)</f>
        <v>Q3-2020</v>
      </c>
    </row>
    <row r="7132" customFormat="false" ht="14.25" hidden="false" customHeight="false" outlineLevel="0" collapsed="false">
      <c r="A7132" s="0" t="s">
        <v>7174</v>
      </c>
      <c r="B7132" s="0" t="s">
        <v>34</v>
      </c>
      <c r="C7132" s="0" t="s">
        <v>39</v>
      </c>
      <c r="D7132" s="9" t="n">
        <v>44000</v>
      </c>
      <c r="E7132" s="9" t="n">
        <v>44095</v>
      </c>
      <c r="F7132" s="9" t="n">
        <v>44110</v>
      </c>
      <c r="G7132" s="9" t="n">
        <v>44114</v>
      </c>
      <c r="H7132" s="10" t="s">
        <v>36</v>
      </c>
      <c r="I7132" s="0" t="n">
        <v>7</v>
      </c>
      <c r="J7132" s="0" t="n">
        <v>4</v>
      </c>
      <c r="K7132" s="0" t="n">
        <v>155</v>
      </c>
      <c r="L7132" s="0" t="n">
        <v>30</v>
      </c>
      <c r="M7132" s="0" t="n">
        <v>1</v>
      </c>
      <c r="N7132" s="11" t="n">
        <v>0.05</v>
      </c>
      <c r="O7132" s="12" t="n">
        <v>2580.84</v>
      </c>
      <c r="P7132" s="12" t="n">
        <v>5735.2</v>
      </c>
      <c r="Q7132" s="12" t="n">
        <f aca="false">M7132*P7132*(1-N7132)</f>
        <v>5448.44</v>
      </c>
      <c r="R7132" s="12" t="n">
        <f aca="false">M7132*O7132</f>
        <v>2580.84</v>
      </c>
      <c r="S7132" s="12" t="n">
        <f aca="false">Q7132-R7132</f>
        <v>2867.6</v>
      </c>
      <c r="T7132" s="11" t="n">
        <f aca="false">IFERROR(S7132/Q7132,0)</f>
        <v>0.526315789473684</v>
      </c>
      <c r="U7132" s="13" t="n">
        <f aca="false">F7132-E7132</f>
        <v>15</v>
      </c>
      <c r="V7132" s="13" t="n">
        <f aca="false">G7132-F7132</f>
        <v>4</v>
      </c>
      <c r="W7132" s="13" t="n">
        <f aca="false">G7132-E7132</f>
        <v>19</v>
      </c>
      <c r="X7132" s="10" t="n">
        <f aca="false">YEAR(E7132)</f>
        <v>2020</v>
      </c>
      <c r="Y7132" s="0" t="str">
        <f aca="false">TEXT(E7132,"yyyy-mm")</f>
        <v>2020-09</v>
      </c>
      <c r="Z7132" s="0" t="str">
        <f aca="false">"Q"&amp;ROUNDUP(MONTH(E7132)/3,0)&amp;"-"&amp;YEAR(E7132)</f>
        <v>Q3-2020</v>
      </c>
    </row>
    <row r="7133" customFormat="false" ht="14.25" hidden="false" customHeight="false" outlineLevel="0" collapsed="false">
      <c r="A7133" s="0" t="s">
        <v>7175</v>
      </c>
      <c r="B7133" s="0" t="s">
        <v>41</v>
      </c>
      <c r="C7133" s="0" t="s">
        <v>39</v>
      </c>
      <c r="D7133" s="9" t="n">
        <v>44000</v>
      </c>
      <c r="E7133" s="9" t="n">
        <v>44095</v>
      </c>
      <c r="F7133" s="9" t="n">
        <v>44123</v>
      </c>
      <c r="G7133" s="9" t="n">
        <v>44128</v>
      </c>
      <c r="H7133" s="10" t="s">
        <v>36</v>
      </c>
      <c r="I7133" s="0" t="n">
        <v>25</v>
      </c>
      <c r="J7133" s="0" t="n">
        <v>18</v>
      </c>
      <c r="K7133" s="0" t="n">
        <v>168</v>
      </c>
      <c r="L7133" s="0" t="n">
        <v>41</v>
      </c>
      <c r="M7133" s="0" t="n">
        <v>8</v>
      </c>
      <c r="N7133" s="11" t="n">
        <v>0.2</v>
      </c>
      <c r="O7133" s="12" t="n">
        <v>1627.3</v>
      </c>
      <c r="P7133" s="12" t="n">
        <v>3537.6</v>
      </c>
      <c r="Q7133" s="12" t="n">
        <f aca="false">M7133*P7133*(1-N7133)</f>
        <v>22640.64</v>
      </c>
      <c r="R7133" s="12" t="n">
        <f aca="false">M7133*O7133</f>
        <v>13018.4</v>
      </c>
      <c r="S7133" s="12" t="n">
        <f aca="false">Q7133-R7133</f>
        <v>9622.24</v>
      </c>
      <c r="T7133" s="11" t="n">
        <f aca="false">IFERROR(S7133/Q7133,0)</f>
        <v>0.424998586612393</v>
      </c>
      <c r="U7133" s="13" t="n">
        <f aca="false">F7133-E7133</f>
        <v>28</v>
      </c>
      <c r="V7133" s="13" t="n">
        <f aca="false">G7133-F7133</f>
        <v>5</v>
      </c>
      <c r="W7133" s="13" t="n">
        <f aca="false">G7133-E7133</f>
        <v>33</v>
      </c>
      <c r="X7133" s="10" t="n">
        <f aca="false">YEAR(E7133)</f>
        <v>2020</v>
      </c>
      <c r="Y7133" s="0" t="str">
        <f aca="false">TEXT(E7133,"yyyy-mm")</f>
        <v>2020-09</v>
      </c>
      <c r="Z7133" s="0" t="str">
        <f aca="false">"Q"&amp;ROUNDUP(MONTH(E7133)/3,0)&amp;"-"&amp;YEAR(E7133)</f>
        <v>Q3-2020</v>
      </c>
    </row>
    <row r="7134" customFormat="false" ht="14.25" hidden="false" customHeight="false" outlineLevel="0" collapsed="false">
      <c r="A7134" s="0" t="s">
        <v>7176</v>
      </c>
      <c r="B7134" s="0" t="s">
        <v>34</v>
      </c>
      <c r="C7134" s="0" t="s">
        <v>39</v>
      </c>
      <c r="D7134" s="9" t="n">
        <v>44000</v>
      </c>
      <c r="E7134" s="9" t="n">
        <v>44095</v>
      </c>
      <c r="F7134" s="9" t="n">
        <v>44117</v>
      </c>
      <c r="G7134" s="9" t="n">
        <v>44122</v>
      </c>
      <c r="H7134" s="10" t="s">
        <v>36</v>
      </c>
      <c r="I7134" s="0" t="n">
        <v>10</v>
      </c>
      <c r="J7134" s="0" t="n">
        <v>8</v>
      </c>
      <c r="K7134" s="0" t="n">
        <v>90</v>
      </c>
      <c r="L7134" s="0" t="n">
        <v>9</v>
      </c>
      <c r="M7134" s="0" t="n">
        <v>4</v>
      </c>
      <c r="N7134" s="11" t="n">
        <v>0.075</v>
      </c>
      <c r="O7134" s="12" t="n">
        <v>724.67</v>
      </c>
      <c r="P7134" s="12" t="n">
        <v>1132.3</v>
      </c>
      <c r="Q7134" s="12" t="n">
        <f aca="false">M7134*P7134*(1-N7134)</f>
        <v>4189.51</v>
      </c>
      <c r="R7134" s="12" t="n">
        <f aca="false">M7134*O7134</f>
        <v>2898.68</v>
      </c>
      <c r="S7134" s="12" t="n">
        <f aca="false">Q7134-R7134</f>
        <v>1290.83</v>
      </c>
      <c r="T7134" s="11" t="n">
        <f aca="false">IFERROR(S7134/Q7134,0)</f>
        <v>0.308110017639294</v>
      </c>
      <c r="U7134" s="13" t="n">
        <f aca="false">F7134-E7134</f>
        <v>22</v>
      </c>
      <c r="V7134" s="13" t="n">
        <f aca="false">G7134-F7134</f>
        <v>5</v>
      </c>
      <c r="W7134" s="13" t="n">
        <f aca="false">G7134-E7134</f>
        <v>27</v>
      </c>
      <c r="X7134" s="10" t="n">
        <f aca="false">YEAR(E7134)</f>
        <v>2020</v>
      </c>
      <c r="Y7134" s="0" t="str">
        <f aca="false">TEXT(E7134,"yyyy-mm")</f>
        <v>2020-09</v>
      </c>
      <c r="Z7134" s="0" t="str">
        <f aca="false">"Q"&amp;ROUNDUP(MONTH(E7134)/3,0)&amp;"-"&amp;YEAR(E7134)</f>
        <v>Q3-2020</v>
      </c>
    </row>
    <row r="7135" customFormat="false" ht="14.25" hidden="false" customHeight="false" outlineLevel="0" collapsed="false">
      <c r="A7135" s="0" t="s">
        <v>7177</v>
      </c>
      <c r="B7135" s="0" t="s">
        <v>34</v>
      </c>
      <c r="C7135" s="0" t="s">
        <v>48</v>
      </c>
      <c r="D7135" s="9" t="n">
        <v>44000</v>
      </c>
      <c r="E7135" s="9" t="n">
        <v>44095</v>
      </c>
      <c r="F7135" s="9" t="n">
        <v>44114</v>
      </c>
      <c r="G7135" s="9" t="n">
        <v>44119</v>
      </c>
      <c r="H7135" s="10" t="s">
        <v>36</v>
      </c>
      <c r="I7135" s="0" t="n">
        <v>11</v>
      </c>
      <c r="J7135" s="0" t="n">
        <v>15</v>
      </c>
      <c r="K7135" s="0" t="n">
        <v>50</v>
      </c>
      <c r="L7135" s="0" t="n">
        <v>14</v>
      </c>
      <c r="M7135" s="0" t="n">
        <v>3</v>
      </c>
      <c r="N7135" s="11" t="n">
        <v>0.1</v>
      </c>
      <c r="O7135" s="12" t="n">
        <v>1759.82</v>
      </c>
      <c r="P7135" s="12" t="n">
        <v>3825.7</v>
      </c>
      <c r="Q7135" s="12" t="n">
        <f aca="false">M7135*P7135*(1-N7135)</f>
        <v>10329.39</v>
      </c>
      <c r="R7135" s="12" t="n">
        <f aca="false">M7135*O7135</f>
        <v>5279.46</v>
      </c>
      <c r="S7135" s="12" t="n">
        <f aca="false">Q7135-R7135</f>
        <v>5049.93</v>
      </c>
      <c r="T7135" s="11" t="n">
        <f aca="false">IFERROR(S7135/Q7135,0)</f>
        <v>0.488889469755716</v>
      </c>
      <c r="U7135" s="13" t="n">
        <f aca="false">F7135-E7135</f>
        <v>19</v>
      </c>
      <c r="V7135" s="13" t="n">
        <f aca="false">G7135-F7135</f>
        <v>5</v>
      </c>
      <c r="W7135" s="13" t="n">
        <f aca="false">G7135-E7135</f>
        <v>24</v>
      </c>
      <c r="X7135" s="10" t="n">
        <f aca="false">YEAR(E7135)</f>
        <v>2020</v>
      </c>
      <c r="Y7135" s="0" t="str">
        <f aca="false">TEXT(E7135,"yyyy-mm")</f>
        <v>2020-09</v>
      </c>
      <c r="Z7135" s="0" t="str">
        <f aca="false">"Q"&amp;ROUNDUP(MONTH(E7135)/3,0)&amp;"-"&amp;YEAR(E7135)</f>
        <v>Q3-2020</v>
      </c>
    </row>
    <row r="7136" customFormat="false" ht="14.25" hidden="false" customHeight="false" outlineLevel="0" collapsed="false">
      <c r="A7136" s="0" t="s">
        <v>7178</v>
      </c>
      <c r="B7136" s="0" t="s">
        <v>41</v>
      </c>
      <c r="C7136" s="0" t="s">
        <v>46</v>
      </c>
      <c r="D7136" s="9" t="n">
        <v>44000</v>
      </c>
      <c r="E7136" s="9" t="n">
        <v>44095</v>
      </c>
      <c r="F7136" s="9" t="n">
        <v>44115</v>
      </c>
      <c r="G7136" s="9" t="n">
        <v>44125</v>
      </c>
      <c r="H7136" s="10" t="s">
        <v>36</v>
      </c>
      <c r="I7136" s="0" t="n">
        <v>22</v>
      </c>
      <c r="J7136" s="0" t="n">
        <v>41</v>
      </c>
      <c r="K7136" s="0" t="n">
        <v>324</v>
      </c>
      <c r="L7136" s="0" t="n">
        <v>12</v>
      </c>
      <c r="M7136" s="0" t="n">
        <v>8</v>
      </c>
      <c r="N7136" s="11" t="n">
        <v>0.4</v>
      </c>
      <c r="O7136" s="12" t="n">
        <v>3895.38</v>
      </c>
      <c r="P7136" s="12" t="n">
        <v>6492.3</v>
      </c>
      <c r="Q7136" s="12" t="n">
        <f aca="false">M7136*P7136*(1-N7136)</f>
        <v>31163.04</v>
      </c>
      <c r="R7136" s="12" t="n">
        <f aca="false">M7136*O7136</f>
        <v>31163.04</v>
      </c>
      <c r="S7136" s="12" t="n">
        <f aca="false">Q7136-R7136</f>
        <v>0</v>
      </c>
      <c r="T7136" s="11" t="n">
        <f aca="false">IFERROR(S7136/Q7136,0)</f>
        <v>0</v>
      </c>
      <c r="U7136" s="13" t="n">
        <f aca="false">F7136-E7136</f>
        <v>20</v>
      </c>
      <c r="V7136" s="13" t="n">
        <f aca="false">G7136-F7136</f>
        <v>10</v>
      </c>
      <c r="W7136" s="13" t="n">
        <f aca="false">G7136-E7136</f>
        <v>30</v>
      </c>
      <c r="X7136" s="10" t="n">
        <f aca="false">YEAR(E7136)</f>
        <v>2020</v>
      </c>
      <c r="Y7136" s="0" t="str">
        <f aca="false">TEXT(E7136,"yyyy-mm")</f>
        <v>2020-09</v>
      </c>
      <c r="Z7136" s="0" t="str">
        <f aca="false">"Q"&amp;ROUNDUP(MONTH(E7136)/3,0)&amp;"-"&amp;YEAR(E7136)</f>
        <v>Q3-2020</v>
      </c>
    </row>
    <row r="7137" customFormat="false" ht="14.25" hidden="false" customHeight="false" outlineLevel="0" collapsed="false">
      <c r="A7137" s="0" t="s">
        <v>7179</v>
      </c>
      <c r="B7137" s="0" t="s">
        <v>34</v>
      </c>
      <c r="C7137" s="0" t="s">
        <v>46</v>
      </c>
      <c r="D7137" s="9" t="n">
        <v>44000</v>
      </c>
      <c r="E7137" s="9" t="n">
        <v>44095</v>
      </c>
      <c r="F7137" s="9" t="n">
        <v>44100</v>
      </c>
      <c r="G7137" s="9" t="n">
        <v>44110</v>
      </c>
      <c r="H7137" s="10" t="s">
        <v>36</v>
      </c>
      <c r="I7137" s="0" t="n">
        <v>5</v>
      </c>
      <c r="J7137" s="0" t="n">
        <v>23</v>
      </c>
      <c r="K7137" s="0" t="n">
        <v>296</v>
      </c>
      <c r="L7137" s="0" t="n">
        <v>14</v>
      </c>
      <c r="M7137" s="0" t="n">
        <v>2</v>
      </c>
      <c r="N7137" s="11" t="n">
        <v>0.1</v>
      </c>
      <c r="O7137" s="12" t="n">
        <v>808.62</v>
      </c>
      <c r="P7137" s="12" t="n">
        <v>998.3</v>
      </c>
      <c r="Q7137" s="12" t="n">
        <f aca="false">M7137*P7137*(1-N7137)</f>
        <v>1796.94</v>
      </c>
      <c r="R7137" s="12" t="n">
        <f aca="false">M7137*O7137</f>
        <v>1617.24</v>
      </c>
      <c r="S7137" s="12" t="n">
        <f aca="false">Q7137-R7137</f>
        <v>179.7</v>
      </c>
      <c r="T7137" s="11" t="n">
        <f aca="false">IFERROR(S7137/Q7137,0)</f>
        <v>0.10000333900965</v>
      </c>
      <c r="U7137" s="13" t="n">
        <f aca="false">F7137-E7137</f>
        <v>5</v>
      </c>
      <c r="V7137" s="13" t="n">
        <f aca="false">G7137-F7137</f>
        <v>10</v>
      </c>
      <c r="W7137" s="13" t="n">
        <f aca="false">G7137-E7137</f>
        <v>15</v>
      </c>
      <c r="X7137" s="10" t="n">
        <f aca="false">YEAR(E7137)</f>
        <v>2020</v>
      </c>
      <c r="Y7137" s="0" t="str">
        <f aca="false">TEXT(E7137,"yyyy-mm")</f>
        <v>2020-09</v>
      </c>
      <c r="Z7137" s="0" t="str">
        <f aca="false">"Q"&amp;ROUNDUP(MONTH(E7137)/3,0)&amp;"-"&amp;YEAR(E7137)</f>
        <v>Q3-2020</v>
      </c>
    </row>
    <row r="7138" customFormat="false" ht="14.25" hidden="false" customHeight="false" outlineLevel="0" collapsed="false">
      <c r="A7138" s="0" t="s">
        <v>7180</v>
      </c>
      <c r="B7138" s="0" t="s">
        <v>41</v>
      </c>
      <c r="C7138" s="0" t="s">
        <v>79</v>
      </c>
      <c r="D7138" s="9" t="n">
        <v>44000</v>
      </c>
      <c r="E7138" s="9" t="n">
        <v>44096</v>
      </c>
      <c r="F7138" s="9" t="n">
        <v>44109</v>
      </c>
      <c r="G7138" s="9" t="n">
        <v>44118</v>
      </c>
      <c r="H7138" s="10" t="s">
        <v>36</v>
      </c>
      <c r="I7138" s="0" t="n">
        <v>21</v>
      </c>
      <c r="J7138" s="0" t="n">
        <v>10</v>
      </c>
      <c r="K7138" s="0" t="n">
        <v>87</v>
      </c>
      <c r="L7138" s="0" t="n">
        <v>16</v>
      </c>
      <c r="M7138" s="0" t="n">
        <v>2</v>
      </c>
      <c r="N7138" s="11" t="n">
        <v>0.075</v>
      </c>
      <c r="O7138" s="12" t="n">
        <v>947.05</v>
      </c>
      <c r="P7138" s="12" t="n">
        <v>1721.9</v>
      </c>
      <c r="Q7138" s="12" t="n">
        <f aca="false">M7138*P7138*(1-N7138)</f>
        <v>3185.515</v>
      </c>
      <c r="R7138" s="12" t="n">
        <f aca="false">M7138*O7138</f>
        <v>1894.1</v>
      </c>
      <c r="S7138" s="12" t="n">
        <f aca="false">Q7138-R7138</f>
        <v>1291.415</v>
      </c>
      <c r="T7138" s="11" t="n">
        <f aca="false">IFERROR(S7138/Q7138,0)</f>
        <v>0.405402266195576</v>
      </c>
      <c r="U7138" s="13" t="n">
        <f aca="false">F7138-E7138</f>
        <v>13</v>
      </c>
      <c r="V7138" s="13" t="n">
        <f aca="false">G7138-F7138</f>
        <v>9</v>
      </c>
      <c r="W7138" s="13" t="n">
        <f aca="false">G7138-E7138</f>
        <v>22</v>
      </c>
      <c r="X7138" s="10" t="n">
        <f aca="false">YEAR(E7138)</f>
        <v>2020</v>
      </c>
      <c r="Y7138" s="0" t="str">
        <f aca="false">TEXT(E7138,"yyyy-mm")</f>
        <v>2020-09</v>
      </c>
      <c r="Z7138" s="0" t="str">
        <f aca="false">"Q"&amp;ROUNDUP(MONTH(E7138)/3,0)&amp;"-"&amp;YEAR(E7138)</f>
        <v>Q3-2020</v>
      </c>
    </row>
    <row r="7139" customFormat="false" ht="14.25" hidden="false" customHeight="false" outlineLevel="0" collapsed="false">
      <c r="A7139" s="0" t="s">
        <v>7181</v>
      </c>
      <c r="B7139" s="0" t="s">
        <v>38</v>
      </c>
      <c r="C7139" s="0" t="s">
        <v>39</v>
      </c>
      <c r="D7139" s="9" t="n">
        <v>44000</v>
      </c>
      <c r="E7139" s="9" t="n">
        <v>44096</v>
      </c>
      <c r="F7139" s="9" t="n">
        <v>44105</v>
      </c>
      <c r="G7139" s="9" t="n">
        <v>44106</v>
      </c>
      <c r="H7139" s="10" t="s">
        <v>36</v>
      </c>
      <c r="I7139" s="0" t="n">
        <v>19</v>
      </c>
      <c r="J7139" s="0" t="n">
        <v>17</v>
      </c>
      <c r="K7139" s="0" t="n">
        <v>101</v>
      </c>
      <c r="L7139" s="0" t="n">
        <v>42</v>
      </c>
      <c r="M7139" s="0" t="n">
        <v>5</v>
      </c>
      <c r="N7139" s="11" t="n">
        <v>0.15</v>
      </c>
      <c r="O7139" s="12" t="n">
        <v>1472.33</v>
      </c>
      <c r="P7139" s="12" t="n">
        <v>1963.1</v>
      </c>
      <c r="Q7139" s="12" t="n">
        <f aca="false">M7139*P7139*(1-N7139)</f>
        <v>8343.175</v>
      </c>
      <c r="R7139" s="12" t="n">
        <f aca="false">M7139*O7139</f>
        <v>7361.65</v>
      </c>
      <c r="S7139" s="12" t="n">
        <f aca="false">Q7139-R7139</f>
        <v>981.525</v>
      </c>
      <c r="T7139" s="11" t="n">
        <f aca="false">IFERROR(S7139/Q7139,0)</f>
        <v>0.11764406236235</v>
      </c>
      <c r="U7139" s="13" t="n">
        <f aca="false">F7139-E7139</f>
        <v>9</v>
      </c>
      <c r="V7139" s="13" t="n">
        <f aca="false">G7139-F7139</f>
        <v>1</v>
      </c>
      <c r="W7139" s="13" t="n">
        <f aca="false">G7139-E7139</f>
        <v>10</v>
      </c>
      <c r="X7139" s="10" t="n">
        <f aca="false">YEAR(E7139)</f>
        <v>2020</v>
      </c>
      <c r="Y7139" s="0" t="str">
        <f aca="false">TEXT(E7139,"yyyy-mm")</f>
        <v>2020-09</v>
      </c>
      <c r="Z7139" s="0" t="str">
        <f aca="false">"Q"&amp;ROUNDUP(MONTH(E7139)/3,0)&amp;"-"&amp;YEAR(E7139)</f>
        <v>Q3-2020</v>
      </c>
    </row>
    <row r="7140" customFormat="false" ht="14.25" hidden="false" customHeight="false" outlineLevel="0" collapsed="false">
      <c r="A7140" s="0" t="s">
        <v>7182</v>
      </c>
      <c r="B7140" s="0" t="s">
        <v>34</v>
      </c>
      <c r="C7140" s="0" t="s">
        <v>39</v>
      </c>
      <c r="D7140" s="9" t="n">
        <v>44000</v>
      </c>
      <c r="E7140" s="9" t="n">
        <v>44096</v>
      </c>
      <c r="F7140" s="9" t="n">
        <v>44112</v>
      </c>
      <c r="G7140" s="9" t="n">
        <v>44115</v>
      </c>
      <c r="H7140" s="10" t="s">
        <v>36</v>
      </c>
      <c r="I7140" s="0" t="n">
        <v>4</v>
      </c>
      <c r="J7140" s="0" t="n">
        <v>30</v>
      </c>
      <c r="K7140" s="0" t="n">
        <v>130</v>
      </c>
      <c r="L7140" s="0" t="n">
        <v>29</v>
      </c>
      <c r="M7140" s="0" t="n">
        <v>2</v>
      </c>
      <c r="N7140" s="11" t="n">
        <v>0.2</v>
      </c>
      <c r="O7140" s="12" t="n">
        <v>2695.21</v>
      </c>
      <c r="P7140" s="12" t="n">
        <v>3906.1</v>
      </c>
      <c r="Q7140" s="12" t="n">
        <f aca="false">M7140*P7140*(1-N7140)</f>
        <v>6249.76</v>
      </c>
      <c r="R7140" s="12" t="n">
        <f aca="false">M7140*O7140</f>
        <v>5390.42</v>
      </c>
      <c r="S7140" s="12" t="n">
        <f aca="false">Q7140-R7140</f>
        <v>859.34</v>
      </c>
      <c r="T7140" s="11" t="n">
        <f aca="false">IFERROR(S7140/Q7140,0)</f>
        <v>0.137499679987712</v>
      </c>
      <c r="U7140" s="13" t="n">
        <f aca="false">F7140-E7140</f>
        <v>16</v>
      </c>
      <c r="V7140" s="13" t="n">
        <f aca="false">G7140-F7140</f>
        <v>3</v>
      </c>
      <c r="W7140" s="13" t="n">
        <f aca="false">G7140-E7140</f>
        <v>19</v>
      </c>
      <c r="X7140" s="10" t="n">
        <f aca="false">YEAR(E7140)</f>
        <v>2020</v>
      </c>
      <c r="Y7140" s="0" t="str">
        <f aca="false">TEXT(E7140,"yyyy-mm")</f>
        <v>2020-09</v>
      </c>
      <c r="Z7140" s="0" t="str">
        <f aca="false">"Q"&amp;ROUNDUP(MONTH(E7140)/3,0)&amp;"-"&amp;YEAR(E7140)</f>
        <v>Q3-2020</v>
      </c>
    </row>
    <row r="7141" customFormat="false" ht="14.25" hidden="false" customHeight="false" outlineLevel="0" collapsed="false">
      <c r="A7141" s="0" t="s">
        <v>7183</v>
      </c>
      <c r="B7141" s="0" t="s">
        <v>34</v>
      </c>
      <c r="C7141" s="0" t="s">
        <v>58</v>
      </c>
      <c r="D7141" s="9" t="n">
        <v>44000</v>
      </c>
      <c r="E7141" s="9" t="n">
        <v>44096</v>
      </c>
      <c r="F7141" s="9" t="n">
        <v>44122</v>
      </c>
      <c r="G7141" s="9" t="n">
        <v>44127</v>
      </c>
      <c r="H7141" s="10" t="s">
        <v>36</v>
      </c>
      <c r="I7141" s="0" t="n">
        <v>3</v>
      </c>
      <c r="J7141" s="0" t="n">
        <v>38</v>
      </c>
      <c r="K7141" s="0" t="n">
        <v>358</v>
      </c>
      <c r="L7141" s="0" t="n">
        <v>1</v>
      </c>
      <c r="M7141" s="0" t="n">
        <v>7</v>
      </c>
      <c r="N7141" s="11" t="n">
        <v>0.075</v>
      </c>
      <c r="O7141" s="12" t="n">
        <v>488.1</v>
      </c>
      <c r="P7141" s="12" t="n">
        <v>1038.5</v>
      </c>
      <c r="Q7141" s="12" t="n">
        <f aca="false">M7141*P7141*(1-N7141)</f>
        <v>6724.2875</v>
      </c>
      <c r="R7141" s="12" t="n">
        <f aca="false">M7141*O7141</f>
        <v>3416.7</v>
      </c>
      <c r="S7141" s="12" t="n">
        <f aca="false">Q7141-R7141</f>
        <v>3307.5875</v>
      </c>
      <c r="T7141" s="11" t="n">
        <f aca="false">IFERROR(S7141/Q7141,0)</f>
        <v>0.491886686879465</v>
      </c>
      <c r="U7141" s="13" t="n">
        <f aca="false">F7141-E7141</f>
        <v>26</v>
      </c>
      <c r="V7141" s="13" t="n">
        <f aca="false">G7141-F7141</f>
        <v>5</v>
      </c>
      <c r="W7141" s="13" t="n">
        <f aca="false">G7141-E7141</f>
        <v>31</v>
      </c>
      <c r="X7141" s="10" t="n">
        <f aca="false">YEAR(E7141)</f>
        <v>2020</v>
      </c>
      <c r="Y7141" s="0" t="str">
        <f aca="false">TEXT(E7141,"yyyy-mm")</f>
        <v>2020-09</v>
      </c>
      <c r="Z7141" s="0" t="str">
        <f aca="false">"Q"&amp;ROUNDUP(MONTH(E7141)/3,0)&amp;"-"&amp;YEAR(E7141)</f>
        <v>Q3-2020</v>
      </c>
    </row>
    <row r="7142" customFormat="false" ht="14.25" hidden="false" customHeight="false" outlineLevel="0" collapsed="false">
      <c r="A7142" s="0" t="s">
        <v>7184</v>
      </c>
      <c r="B7142" s="0" t="s">
        <v>38</v>
      </c>
      <c r="C7142" s="0" t="s">
        <v>79</v>
      </c>
      <c r="D7142" s="9" t="n">
        <v>44000</v>
      </c>
      <c r="E7142" s="9" t="n">
        <v>44096</v>
      </c>
      <c r="F7142" s="9" t="n">
        <v>44110</v>
      </c>
      <c r="G7142" s="9" t="n">
        <v>44116</v>
      </c>
      <c r="H7142" s="10" t="s">
        <v>36</v>
      </c>
      <c r="I7142" s="0" t="n">
        <v>13</v>
      </c>
      <c r="J7142" s="0" t="n">
        <v>28</v>
      </c>
      <c r="K7142" s="0" t="n">
        <v>86</v>
      </c>
      <c r="L7142" s="0" t="n">
        <v>1</v>
      </c>
      <c r="M7142" s="0" t="n">
        <v>3</v>
      </c>
      <c r="N7142" s="11" t="n">
        <v>0.05</v>
      </c>
      <c r="O7142" s="12" t="n">
        <v>964.8</v>
      </c>
      <c r="P7142" s="12" t="n">
        <v>2010</v>
      </c>
      <c r="Q7142" s="12" t="n">
        <f aca="false">M7142*P7142*(1-N7142)</f>
        <v>5728.5</v>
      </c>
      <c r="R7142" s="12" t="n">
        <f aca="false">M7142*O7142</f>
        <v>2894.4</v>
      </c>
      <c r="S7142" s="12" t="n">
        <f aca="false">Q7142-R7142</f>
        <v>2834.1</v>
      </c>
      <c r="T7142" s="11" t="n">
        <f aca="false">IFERROR(S7142/Q7142,0)</f>
        <v>0.494736842105263</v>
      </c>
      <c r="U7142" s="13" t="n">
        <f aca="false">F7142-E7142</f>
        <v>14</v>
      </c>
      <c r="V7142" s="13" t="n">
        <f aca="false">G7142-F7142</f>
        <v>6</v>
      </c>
      <c r="W7142" s="13" t="n">
        <f aca="false">G7142-E7142</f>
        <v>20</v>
      </c>
      <c r="X7142" s="10" t="n">
        <f aca="false">YEAR(E7142)</f>
        <v>2020</v>
      </c>
      <c r="Y7142" s="0" t="str">
        <f aca="false">TEXT(E7142,"yyyy-mm")</f>
        <v>2020-09</v>
      </c>
      <c r="Z7142" s="0" t="str">
        <f aca="false">"Q"&amp;ROUNDUP(MONTH(E7142)/3,0)&amp;"-"&amp;YEAR(E7142)</f>
        <v>Q3-2020</v>
      </c>
    </row>
    <row r="7143" customFormat="false" ht="14.25" hidden="false" customHeight="false" outlineLevel="0" collapsed="false">
      <c r="A7143" s="0" t="s">
        <v>7185</v>
      </c>
      <c r="B7143" s="0" t="s">
        <v>34</v>
      </c>
      <c r="C7143" s="0" t="s">
        <v>48</v>
      </c>
      <c r="D7143" s="9" t="n">
        <v>44000</v>
      </c>
      <c r="E7143" s="9" t="n">
        <v>44096</v>
      </c>
      <c r="F7143" s="9" t="n">
        <v>44108</v>
      </c>
      <c r="G7143" s="9" t="n">
        <v>44116</v>
      </c>
      <c r="H7143" s="10" t="s">
        <v>36</v>
      </c>
      <c r="I7143" s="0" t="n">
        <v>4</v>
      </c>
      <c r="J7143" s="0" t="n">
        <v>39</v>
      </c>
      <c r="K7143" s="0" t="n">
        <v>14</v>
      </c>
      <c r="L7143" s="0" t="n">
        <v>27</v>
      </c>
      <c r="M7143" s="0" t="n">
        <v>1</v>
      </c>
      <c r="N7143" s="11" t="n">
        <v>0.15</v>
      </c>
      <c r="O7143" s="12" t="n">
        <v>805.68</v>
      </c>
      <c r="P7143" s="12" t="n">
        <v>1239.5</v>
      </c>
      <c r="Q7143" s="12" t="n">
        <f aca="false">M7143*P7143*(1-N7143)</f>
        <v>1053.575</v>
      </c>
      <c r="R7143" s="12" t="n">
        <f aca="false">M7143*O7143</f>
        <v>805.68</v>
      </c>
      <c r="S7143" s="12" t="n">
        <f aca="false">Q7143-R7143</f>
        <v>247.895</v>
      </c>
      <c r="T7143" s="11" t="n">
        <f aca="false">IFERROR(S7143/Q7143,0)</f>
        <v>0.235289371900434</v>
      </c>
      <c r="U7143" s="13" t="n">
        <f aca="false">F7143-E7143</f>
        <v>12</v>
      </c>
      <c r="V7143" s="13" t="n">
        <f aca="false">G7143-F7143</f>
        <v>8</v>
      </c>
      <c r="W7143" s="13" t="n">
        <f aca="false">G7143-E7143</f>
        <v>20</v>
      </c>
      <c r="X7143" s="10" t="n">
        <f aca="false">YEAR(E7143)</f>
        <v>2020</v>
      </c>
      <c r="Y7143" s="0" t="str">
        <f aca="false">TEXT(E7143,"yyyy-mm")</f>
        <v>2020-09</v>
      </c>
      <c r="Z7143" s="0" t="str">
        <f aca="false">"Q"&amp;ROUNDUP(MONTH(E7143)/3,0)&amp;"-"&amp;YEAR(E7143)</f>
        <v>Q3-2020</v>
      </c>
    </row>
    <row r="7144" customFormat="false" ht="14.25" hidden="false" customHeight="false" outlineLevel="0" collapsed="false">
      <c r="A7144" s="0" t="s">
        <v>7186</v>
      </c>
      <c r="B7144" s="0" t="s">
        <v>41</v>
      </c>
      <c r="C7144" s="0" t="s">
        <v>48</v>
      </c>
      <c r="D7144" s="9" t="n">
        <v>44000</v>
      </c>
      <c r="E7144" s="9" t="n">
        <v>44096</v>
      </c>
      <c r="F7144" s="9" t="n">
        <v>44099</v>
      </c>
      <c r="G7144" s="9" t="n">
        <v>44104</v>
      </c>
      <c r="H7144" s="10" t="s">
        <v>36</v>
      </c>
      <c r="I7144" s="0" t="n">
        <v>22</v>
      </c>
      <c r="J7144" s="0" t="n">
        <v>43</v>
      </c>
      <c r="K7144" s="0" t="n">
        <v>27</v>
      </c>
      <c r="L7144" s="0" t="n">
        <v>31</v>
      </c>
      <c r="M7144" s="0" t="n">
        <v>2</v>
      </c>
      <c r="N7144" s="11" t="n">
        <v>0.15</v>
      </c>
      <c r="O7144" s="12" t="n">
        <v>1654.9</v>
      </c>
      <c r="P7144" s="12" t="n">
        <v>2546</v>
      </c>
      <c r="Q7144" s="12" t="n">
        <f aca="false">M7144*P7144*(1-N7144)</f>
        <v>4328.2</v>
      </c>
      <c r="R7144" s="12" t="n">
        <f aca="false">M7144*O7144</f>
        <v>3309.8</v>
      </c>
      <c r="S7144" s="12" t="n">
        <f aca="false">Q7144-R7144</f>
        <v>1018.4</v>
      </c>
      <c r="T7144" s="11" t="n">
        <f aca="false">IFERROR(S7144/Q7144,0)</f>
        <v>0.235294117647059</v>
      </c>
      <c r="U7144" s="13" t="n">
        <f aca="false">F7144-E7144</f>
        <v>3</v>
      </c>
      <c r="V7144" s="13" t="n">
        <f aca="false">G7144-F7144</f>
        <v>5</v>
      </c>
      <c r="W7144" s="13" t="n">
        <f aca="false">G7144-E7144</f>
        <v>8</v>
      </c>
      <c r="X7144" s="10" t="n">
        <f aca="false">YEAR(E7144)</f>
        <v>2020</v>
      </c>
      <c r="Y7144" s="0" t="str">
        <f aca="false">TEXT(E7144,"yyyy-mm")</f>
        <v>2020-09</v>
      </c>
      <c r="Z7144" s="0" t="str">
        <f aca="false">"Q"&amp;ROUNDUP(MONTH(E7144)/3,0)&amp;"-"&amp;YEAR(E7144)</f>
        <v>Q3-2020</v>
      </c>
    </row>
    <row r="7145" customFormat="false" ht="14.25" hidden="false" customHeight="false" outlineLevel="0" collapsed="false">
      <c r="A7145" s="0" t="s">
        <v>7187</v>
      </c>
      <c r="B7145" s="0" t="s">
        <v>43</v>
      </c>
      <c r="C7145" s="0" t="s">
        <v>48</v>
      </c>
      <c r="D7145" s="9" t="n">
        <v>44000</v>
      </c>
      <c r="E7145" s="9" t="n">
        <v>44096</v>
      </c>
      <c r="F7145" s="9" t="n">
        <v>44103</v>
      </c>
      <c r="G7145" s="9" t="n">
        <v>44104</v>
      </c>
      <c r="H7145" s="10" t="s">
        <v>36</v>
      </c>
      <c r="I7145" s="0" t="n">
        <v>28</v>
      </c>
      <c r="J7145" s="0" t="n">
        <v>18</v>
      </c>
      <c r="K7145" s="0" t="n">
        <v>23</v>
      </c>
      <c r="L7145" s="0" t="n">
        <v>36</v>
      </c>
      <c r="M7145" s="0" t="n">
        <v>6</v>
      </c>
      <c r="N7145" s="11" t="n">
        <v>0.05</v>
      </c>
      <c r="O7145" s="12" t="n">
        <v>745.04</v>
      </c>
      <c r="P7145" s="12" t="n">
        <v>1862.6</v>
      </c>
      <c r="Q7145" s="12" t="n">
        <f aca="false">M7145*P7145*(1-N7145)</f>
        <v>10616.82</v>
      </c>
      <c r="R7145" s="12" t="n">
        <f aca="false">M7145*O7145</f>
        <v>4470.24</v>
      </c>
      <c r="S7145" s="12" t="n">
        <f aca="false">Q7145-R7145</f>
        <v>6146.58</v>
      </c>
      <c r="T7145" s="11" t="n">
        <f aca="false">IFERROR(S7145/Q7145,0)</f>
        <v>0.578947368421053</v>
      </c>
      <c r="U7145" s="13" t="n">
        <f aca="false">F7145-E7145</f>
        <v>7</v>
      </c>
      <c r="V7145" s="13" t="n">
        <f aca="false">G7145-F7145</f>
        <v>1</v>
      </c>
      <c r="W7145" s="13" t="n">
        <f aca="false">G7145-E7145</f>
        <v>8</v>
      </c>
      <c r="X7145" s="10" t="n">
        <f aca="false">YEAR(E7145)</f>
        <v>2020</v>
      </c>
      <c r="Y7145" s="0" t="str">
        <f aca="false">TEXT(E7145,"yyyy-mm")</f>
        <v>2020-09</v>
      </c>
      <c r="Z7145" s="0" t="str">
        <f aca="false">"Q"&amp;ROUNDUP(MONTH(E7145)/3,0)&amp;"-"&amp;YEAR(E7145)</f>
        <v>Q3-2020</v>
      </c>
    </row>
    <row r="7146" customFormat="false" ht="14.25" hidden="false" customHeight="false" outlineLevel="0" collapsed="false">
      <c r="A7146" s="0" t="s">
        <v>7188</v>
      </c>
      <c r="B7146" s="0" t="s">
        <v>34</v>
      </c>
      <c r="C7146" s="0" t="s">
        <v>39</v>
      </c>
      <c r="D7146" s="9" t="n">
        <v>44000</v>
      </c>
      <c r="E7146" s="9" t="n">
        <v>44096</v>
      </c>
      <c r="F7146" s="9" t="n">
        <v>44099</v>
      </c>
      <c r="G7146" s="9" t="n">
        <v>44102</v>
      </c>
      <c r="H7146" s="10" t="s">
        <v>36</v>
      </c>
      <c r="I7146" s="0" t="n">
        <v>9</v>
      </c>
      <c r="J7146" s="0" t="n">
        <v>47</v>
      </c>
      <c r="K7146" s="0" t="n">
        <v>180</v>
      </c>
      <c r="L7146" s="0" t="n">
        <v>18</v>
      </c>
      <c r="M7146" s="0" t="n">
        <v>6</v>
      </c>
      <c r="N7146" s="11" t="n">
        <v>0.15</v>
      </c>
      <c r="O7146" s="12" t="n">
        <v>1196.62</v>
      </c>
      <c r="P7146" s="12" t="n">
        <v>2546</v>
      </c>
      <c r="Q7146" s="12" t="n">
        <f aca="false">M7146*P7146*(1-N7146)</f>
        <v>12984.6</v>
      </c>
      <c r="R7146" s="12" t="n">
        <f aca="false">M7146*O7146</f>
        <v>7179.72</v>
      </c>
      <c r="S7146" s="12" t="n">
        <f aca="false">Q7146-R7146</f>
        <v>5804.88</v>
      </c>
      <c r="T7146" s="11" t="n">
        <f aca="false">IFERROR(S7146/Q7146,0)</f>
        <v>0.447058823529412</v>
      </c>
      <c r="U7146" s="13" t="n">
        <f aca="false">F7146-E7146</f>
        <v>3</v>
      </c>
      <c r="V7146" s="13" t="n">
        <f aca="false">G7146-F7146</f>
        <v>3</v>
      </c>
      <c r="W7146" s="13" t="n">
        <f aca="false">G7146-E7146</f>
        <v>6</v>
      </c>
      <c r="X7146" s="10" t="n">
        <f aca="false">YEAR(E7146)</f>
        <v>2020</v>
      </c>
      <c r="Y7146" s="0" t="str">
        <f aca="false">TEXT(E7146,"yyyy-mm")</f>
        <v>2020-09</v>
      </c>
      <c r="Z7146" s="0" t="str">
        <f aca="false">"Q"&amp;ROUNDUP(MONTH(E7146)/3,0)&amp;"-"&amp;YEAR(E7146)</f>
        <v>Q3-2020</v>
      </c>
    </row>
    <row r="7147" customFormat="false" ht="14.25" hidden="false" customHeight="false" outlineLevel="0" collapsed="false">
      <c r="A7147" s="0" t="s">
        <v>7189</v>
      </c>
      <c r="B7147" s="0" t="s">
        <v>34</v>
      </c>
      <c r="C7147" s="0" t="s">
        <v>58</v>
      </c>
      <c r="D7147" s="9" t="n">
        <v>44000</v>
      </c>
      <c r="E7147" s="9" t="n">
        <v>44096</v>
      </c>
      <c r="F7147" s="9" t="n">
        <v>44115</v>
      </c>
      <c r="G7147" s="9" t="n">
        <v>44122</v>
      </c>
      <c r="H7147" s="10" t="s">
        <v>36</v>
      </c>
      <c r="I7147" s="0" t="n">
        <v>6</v>
      </c>
      <c r="J7147" s="0" t="n">
        <v>22</v>
      </c>
      <c r="K7147" s="0" t="n">
        <v>351</v>
      </c>
      <c r="L7147" s="0" t="n">
        <v>43</v>
      </c>
      <c r="M7147" s="0" t="n">
        <v>6</v>
      </c>
      <c r="N7147" s="11" t="n">
        <v>0.075</v>
      </c>
      <c r="O7147" s="12" t="n">
        <v>119.39</v>
      </c>
      <c r="P7147" s="12" t="n">
        <v>221.1</v>
      </c>
      <c r="Q7147" s="12" t="n">
        <f aca="false">M7147*P7147*(1-N7147)</f>
        <v>1227.105</v>
      </c>
      <c r="R7147" s="12" t="n">
        <f aca="false">M7147*O7147</f>
        <v>716.34</v>
      </c>
      <c r="S7147" s="12" t="n">
        <f aca="false">Q7147-R7147</f>
        <v>510.765</v>
      </c>
      <c r="T7147" s="11" t="n">
        <f aca="false">IFERROR(S7147/Q7147,0)</f>
        <v>0.41623577444473</v>
      </c>
      <c r="U7147" s="13" t="n">
        <f aca="false">F7147-E7147</f>
        <v>19</v>
      </c>
      <c r="V7147" s="13" t="n">
        <f aca="false">G7147-F7147</f>
        <v>7</v>
      </c>
      <c r="W7147" s="13" t="n">
        <f aca="false">G7147-E7147</f>
        <v>26</v>
      </c>
      <c r="X7147" s="10" t="n">
        <f aca="false">YEAR(E7147)</f>
        <v>2020</v>
      </c>
      <c r="Y7147" s="0" t="str">
        <f aca="false">TEXT(E7147,"yyyy-mm")</f>
        <v>2020-09</v>
      </c>
      <c r="Z7147" s="0" t="str">
        <f aca="false">"Q"&amp;ROUNDUP(MONTH(E7147)/3,0)&amp;"-"&amp;YEAR(E7147)</f>
        <v>Q3-2020</v>
      </c>
    </row>
    <row r="7148" customFormat="false" ht="14.25" hidden="false" customHeight="false" outlineLevel="0" collapsed="false">
      <c r="A7148" s="0" t="s">
        <v>7190</v>
      </c>
      <c r="B7148" s="0" t="s">
        <v>43</v>
      </c>
      <c r="C7148" s="0" t="s">
        <v>39</v>
      </c>
      <c r="D7148" s="9" t="n">
        <v>44000</v>
      </c>
      <c r="E7148" s="9" t="n">
        <v>44096</v>
      </c>
      <c r="F7148" s="9" t="n">
        <v>44120</v>
      </c>
      <c r="G7148" s="9" t="n">
        <v>44123</v>
      </c>
      <c r="H7148" s="10" t="s">
        <v>36</v>
      </c>
      <c r="I7148" s="0" t="n">
        <v>28</v>
      </c>
      <c r="J7148" s="0" t="n">
        <v>44</v>
      </c>
      <c r="K7148" s="0" t="n">
        <v>182</v>
      </c>
      <c r="L7148" s="0" t="n">
        <v>27</v>
      </c>
      <c r="M7148" s="0" t="n">
        <v>5</v>
      </c>
      <c r="N7148" s="11" t="n">
        <v>0.05</v>
      </c>
      <c r="O7148" s="12" t="n">
        <v>2195.93</v>
      </c>
      <c r="P7148" s="12" t="n">
        <v>3852.5</v>
      </c>
      <c r="Q7148" s="12" t="n">
        <f aca="false">M7148*P7148*(1-N7148)</f>
        <v>18299.375</v>
      </c>
      <c r="R7148" s="12" t="n">
        <f aca="false">M7148*O7148</f>
        <v>10979.65</v>
      </c>
      <c r="S7148" s="12" t="n">
        <f aca="false">Q7148-R7148</f>
        <v>7319.725</v>
      </c>
      <c r="T7148" s="11" t="n">
        <f aca="false">IFERROR(S7148/Q7148,0)</f>
        <v>0.399998633833123</v>
      </c>
      <c r="U7148" s="13" t="n">
        <f aca="false">F7148-E7148</f>
        <v>24</v>
      </c>
      <c r="V7148" s="13" t="n">
        <f aca="false">G7148-F7148</f>
        <v>3</v>
      </c>
      <c r="W7148" s="13" t="n">
        <f aca="false">G7148-E7148</f>
        <v>27</v>
      </c>
      <c r="X7148" s="10" t="n">
        <f aca="false">YEAR(E7148)</f>
        <v>2020</v>
      </c>
      <c r="Y7148" s="0" t="str">
        <f aca="false">TEXT(E7148,"yyyy-mm")</f>
        <v>2020-09</v>
      </c>
      <c r="Z7148" s="0" t="str">
        <f aca="false">"Q"&amp;ROUNDUP(MONTH(E7148)/3,0)&amp;"-"&amp;YEAR(E7148)</f>
        <v>Q3-2020</v>
      </c>
    </row>
    <row r="7149" customFormat="false" ht="14.25" hidden="false" customHeight="false" outlineLevel="0" collapsed="false">
      <c r="A7149" s="0" t="s">
        <v>7191</v>
      </c>
      <c r="B7149" s="0" t="s">
        <v>34</v>
      </c>
      <c r="C7149" s="0" t="s">
        <v>39</v>
      </c>
      <c r="D7149" s="9" t="n">
        <v>44000</v>
      </c>
      <c r="E7149" s="9" t="n">
        <v>44097</v>
      </c>
      <c r="F7149" s="9" t="n">
        <v>44100</v>
      </c>
      <c r="G7149" s="9" t="n">
        <v>44108</v>
      </c>
      <c r="H7149" s="10" t="s">
        <v>36</v>
      </c>
      <c r="I7149" s="0" t="n">
        <v>9</v>
      </c>
      <c r="J7149" s="0" t="n">
        <v>32</v>
      </c>
      <c r="K7149" s="0" t="n">
        <v>188</v>
      </c>
      <c r="L7149" s="0" t="n">
        <v>25</v>
      </c>
      <c r="M7149" s="0" t="n">
        <v>6</v>
      </c>
      <c r="N7149" s="11" t="n">
        <v>0.1</v>
      </c>
      <c r="O7149" s="12" t="n">
        <v>120.06</v>
      </c>
      <c r="P7149" s="12" t="n">
        <v>214.4</v>
      </c>
      <c r="Q7149" s="12" t="n">
        <f aca="false">M7149*P7149*(1-N7149)</f>
        <v>1157.76</v>
      </c>
      <c r="R7149" s="12" t="n">
        <f aca="false">M7149*O7149</f>
        <v>720.36</v>
      </c>
      <c r="S7149" s="12" t="n">
        <f aca="false">Q7149-R7149</f>
        <v>437.4</v>
      </c>
      <c r="T7149" s="11" t="n">
        <f aca="false">IFERROR(S7149/Q7149,0)</f>
        <v>0.377798507462687</v>
      </c>
      <c r="U7149" s="13" t="n">
        <f aca="false">F7149-E7149</f>
        <v>3</v>
      </c>
      <c r="V7149" s="13" t="n">
        <f aca="false">G7149-F7149</f>
        <v>8</v>
      </c>
      <c r="W7149" s="13" t="n">
        <f aca="false">G7149-E7149</f>
        <v>11</v>
      </c>
      <c r="X7149" s="10" t="n">
        <f aca="false">YEAR(E7149)</f>
        <v>2020</v>
      </c>
      <c r="Y7149" s="0" t="str">
        <f aca="false">TEXT(E7149,"yyyy-mm")</f>
        <v>2020-09</v>
      </c>
      <c r="Z7149" s="0" t="str">
        <f aca="false">"Q"&amp;ROUNDUP(MONTH(E7149)/3,0)&amp;"-"&amp;YEAR(E7149)</f>
        <v>Q3-2020</v>
      </c>
    </row>
    <row r="7150" customFormat="false" ht="14.25" hidden="false" customHeight="false" outlineLevel="0" collapsed="false">
      <c r="A7150" s="0" t="s">
        <v>7192</v>
      </c>
      <c r="B7150" s="0" t="s">
        <v>41</v>
      </c>
      <c r="C7150" s="0" t="s">
        <v>39</v>
      </c>
      <c r="D7150" s="9" t="n">
        <v>44000</v>
      </c>
      <c r="E7150" s="9" t="n">
        <v>44097</v>
      </c>
      <c r="F7150" s="9" t="n">
        <v>44104</v>
      </c>
      <c r="G7150" s="9" t="n">
        <v>44111</v>
      </c>
      <c r="H7150" s="10" t="s">
        <v>36</v>
      </c>
      <c r="I7150" s="0" t="n">
        <v>23</v>
      </c>
      <c r="J7150" s="0" t="n">
        <v>12</v>
      </c>
      <c r="K7150" s="0" t="n">
        <v>90</v>
      </c>
      <c r="L7150" s="0" t="n">
        <v>33</v>
      </c>
      <c r="M7150" s="0" t="n">
        <v>8</v>
      </c>
      <c r="N7150" s="11" t="n">
        <v>0.1</v>
      </c>
      <c r="O7150" s="12" t="n">
        <v>4374.16</v>
      </c>
      <c r="P7150" s="12" t="n">
        <v>5607.9</v>
      </c>
      <c r="Q7150" s="12" t="n">
        <f aca="false">M7150*P7150*(1-N7150)</f>
        <v>40376.88</v>
      </c>
      <c r="R7150" s="12" t="n">
        <f aca="false">M7150*O7150</f>
        <v>34993.28</v>
      </c>
      <c r="S7150" s="12" t="n">
        <f aca="false">Q7150-R7150</f>
        <v>5383.6</v>
      </c>
      <c r="T7150" s="11" t="n">
        <f aca="false">IFERROR(S7150/Q7150,0)</f>
        <v>0.133333729599712</v>
      </c>
      <c r="U7150" s="13" t="n">
        <f aca="false">F7150-E7150</f>
        <v>7</v>
      </c>
      <c r="V7150" s="13" t="n">
        <f aca="false">G7150-F7150</f>
        <v>7</v>
      </c>
      <c r="W7150" s="13" t="n">
        <f aca="false">G7150-E7150</f>
        <v>14</v>
      </c>
      <c r="X7150" s="10" t="n">
        <f aca="false">YEAR(E7150)</f>
        <v>2020</v>
      </c>
      <c r="Y7150" s="0" t="str">
        <f aca="false">TEXT(E7150,"yyyy-mm")</f>
        <v>2020-09</v>
      </c>
      <c r="Z7150" s="0" t="str">
        <f aca="false">"Q"&amp;ROUNDUP(MONTH(E7150)/3,0)&amp;"-"&amp;YEAR(E7150)</f>
        <v>Q3-2020</v>
      </c>
    </row>
    <row r="7151" customFormat="false" ht="14.25" hidden="false" customHeight="false" outlineLevel="0" collapsed="false">
      <c r="A7151" s="0" t="s">
        <v>7193</v>
      </c>
      <c r="B7151" s="0" t="s">
        <v>41</v>
      </c>
      <c r="C7151" s="0" t="s">
        <v>35</v>
      </c>
      <c r="D7151" s="9" t="n">
        <v>44000</v>
      </c>
      <c r="E7151" s="9" t="n">
        <v>44097</v>
      </c>
      <c r="F7151" s="9" t="n">
        <v>44103</v>
      </c>
      <c r="G7151" s="9" t="n">
        <v>44107</v>
      </c>
      <c r="H7151" s="10" t="s">
        <v>36</v>
      </c>
      <c r="I7151" s="0" t="n">
        <v>23</v>
      </c>
      <c r="J7151" s="0" t="n">
        <v>15</v>
      </c>
      <c r="K7151" s="0" t="n">
        <v>233</v>
      </c>
      <c r="L7151" s="0" t="n">
        <v>8</v>
      </c>
      <c r="M7151" s="0" t="n">
        <v>8</v>
      </c>
      <c r="N7151" s="11" t="n">
        <v>0.05</v>
      </c>
      <c r="O7151" s="12" t="n">
        <v>1083.06</v>
      </c>
      <c r="P7151" s="12" t="n">
        <v>1775.5</v>
      </c>
      <c r="Q7151" s="12" t="n">
        <f aca="false">M7151*P7151*(1-N7151)</f>
        <v>13493.8</v>
      </c>
      <c r="R7151" s="12" t="n">
        <f aca="false">M7151*O7151</f>
        <v>8664.48</v>
      </c>
      <c r="S7151" s="12" t="n">
        <f aca="false">Q7151-R7151</f>
        <v>4829.32</v>
      </c>
      <c r="T7151" s="11" t="n">
        <f aca="false">IFERROR(S7151/Q7151,0)</f>
        <v>0.357891772517749</v>
      </c>
      <c r="U7151" s="13" t="n">
        <f aca="false">F7151-E7151</f>
        <v>6</v>
      </c>
      <c r="V7151" s="13" t="n">
        <f aca="false">G7151-F7151</f>
        <v>4</v>
      </c>
      <c r="W7151" s="13" t="n">
        <f aca="false">G7151-E7151</f>
        <v>10</v>
      </c>
      <c r="X7151" s="10" t="n">
        <f aca="false">YEAR(E7151)</f>
        <v>2020</v>
      </c>
      <c r="Y7151" s="0" t="str">
        <f aca="false">TEXT(E7151,"yyyy-mm")</f>
        <v>2020-09</v>
      </c>
      <c r="Z7151" s="0" t="str">
        <f aca="false">"Q"&amp;ROUNDUP(MONTH(E7151)/3,0)&amp;"-"&amp;YEAR(E7151)</f>
        <v>Q3-2020</v>
      </c>
    </row>
    <row r="7152" customFormat="false" ht="14.25" hidden="false" customHeight="false" outlineLevel="0" collapsed="false">
      <c r="A7152" s="0" t="s">
        <v>7194</v>
      </c>
      <c r="B7152" s="0" t="s">
        <v>34</v>
      </c>
      <c r="C7152" s="0" t="s">
        <v>46</v>
      </c>
      <c r="D7152" s="9" t="n">
        <v>44000</v>
      </c>
      <c r="E7152" s="9" t="n">
        <v>44097</v>
      </c>
      <c r="F7152" s="9" t="n">
        <v>44105</v>
      </c>
      <c r="G7152" s="9" t="n">
        <v>44110</v>
      </c>
      <c r="H7152" s="10" t="s">
        <v>36</v>
      </c>
      <c r="I7152" s="0" t="n">
        <v>8</v>
      </c>
      <c r="J7152" s="0" t="n">
        <v>6</v>
      </c>
      <c r="K7152" s="0" t="n">
        <v>322</v>
      </c>
      <c r="L7152" s="0" t="n">
        <v>13</v>
      </c>
      <c r="M7152" s="0" t="n">
        <v>3</v>
      </c>
      <c r="N7152" s="11" t="n">
        <v>0.075</v>
      </c>
      <c r="O7152" s="12" t="n">
        <v>565.21</v>
      </c>
      <c r="P7152" s="12" t="n">
        <v>763.8</v>
      </c>
      <c r="Q7152" s="12" t="n">
        <f aca="false">M7152*P7152*(1-N7152)</f>
        <v>2119.545</v>
      </c>
      <c r="R7152" s="12" t="n">
        <f aca="false">M7152*O7152</f>
        <v>1695.63</v>
      </c>
      <c r="S7152" s="12" t="n">
        <f aca="false">Q7152-R7152</f>
        <v>423.915</v>
      </c>
      <c r="T7152" s="11" t="n">
        <f aca="false">IFERROR(S7152/Q7152,0)</f>
        <v>0.200002830796232</v>
      </c>
      <c r="U7152" s="13" t="n">
        <f aca="false">F7152-E7152</f>
        <v>8</v>
      </c>
      <c r="V7152" s="13" t="n">
        <f aca="false">G7152-F7152</f>
        <v>5</v>
      </c>
      <c r="W7152" s="13" t="n">
        <f aca="false">G7152-E7152</f>
        <v>13</v>
      </c>
      <c r="X7152" s="10" t="n">
        <f aca="false">YEAR(E7152)</f>
        <v>2020</v>
      </c>
      <c r="Y7152" s="0" t="str">
        <f aca="false">TEXT(E7152,"yyyy-mm")</f>
        <v>2020-09</v>
      </c>
      <c r="Z7152" s="0" t="str">
        <f aca="false">"Q"&amp;ROUNDUP(MONTH(E7152)/3,0)&amp;"-"&amp;YEAR(E7152)</f>
        <v>Q3-2020</v>
      </c>
    </row>
    <row r="7153" customFormat="false" ht="14.25" hidden="false" customHeight="false" outlineLevel="0" collapsed="false">
      <c r="A7153" s="0" t="s">
        <v>7195</v>
      </c>
      <c r="B7153" s="0" t="s">
        <v>38</v>
      </c>
      <c r="C7153" s="0" t="s">
        <v>39</v>
      </c>
      <c r="D7153" s="9" t="n">
        <v>44000</v>
      </c>
      <c r="E7153" s="9" t="n">
        <v>44097</v>
      </c>
      <c r="F7153" s="9" t="n">
        <v>44110</v>
      </c>
      <c r="G7153" s="9" t="n">
        <v>44113</v>
      </c>
      <c r="H7153" s="10" t="s">
        <v>36</v>
      </c>
      <c r="I7153" s="0" t="n">
        <v>16</v>
      </c>
      <c r="J7153" s="0" t="n">
        <v>31</v>
      </c>
      <c r="K7153" s="0" t="n">
        <v>136</v>
      </c>
      <c r="L7153" s="0" t="n">
        <v>6</v>
      </c>
      <c r="M7153" s="0" t="n">
        <v>1</v>
      </c>
      <c r="N7153" s="11" t="n">
        <v>0.075</v>
      </c>
      <c r="O7153" s="12" t="n">
        <v>4417.18</v>
      </c>
      <c r="P7153" s="12" t="n">
        <v>5386.8</v>
      </c>
      <c r="Q7153" s="12" t="n">
        <f aca="false">M7153*P7153*(1-N7153)</f>
        <v>4982.79</v>
      </c>
      <c r="R7153" s="12" t="n">
        <f aca="false">M7153*O7153</f>
        <v>4417.18</v>
      </c>
      <c r="S7153" s="12" t="n">
        <f aca="false">Q7153-R7153</f>
        <v>565.61</v>
      </c>
      <c r="T7153" s="11" t="n">
        <f aca="false">IFERROR(S7153/Q7153,0)</f>
        <v>0.113512710750403</v>
      </c>
      <c r="U7153" s="13" t="n">
        <f aca="false">F7153-E7153</f>
        <v>13</v>
      </c>
      <c r="V7153" s="13" t="n">
        <f aca="false">G7153-F7153</f>
        <v>3</v>
      </c>
      <c r="W7153" s="13" t="n">
        <f aca="false">G7153-E7153</f>
        <v>16</v>
      </c>
      <c r="X7153" s="10" t="n">
        <f aca="false">YEAR(E7153)</f>
        <v>2020</v>
      </c>
      <c r="Y7153" s="0" t="str">
        <f aca="false">TEXT(E7153,"yyyy-mm")</f>
        <v>2020-09</v>
      </c>
      <c r="Z7153" s="0" t="str">
        <f aca="false">"Q"&amp;ROUNDUP(MONTH(E7153)/3,0)&amp;"-"&amp;YEAR(E7153)</f>
        <v>Q3-2020</v>
      </c>
    </row>
    <row r="7154" customFormat="false" ht="14.25" hidden="false" customHeight="false" outlineLevel="0" collapsed="false">
      <c r="A7154" s="0" t="s">
        <v>7196</v>
      </c>
      <c r="B7154" s="0" t="s">
        <v>34</v>
      </c>
      <c r="C7154" s="0" t="s">
        <v>58</v>
      </c>
      <c r="D7154" s="9" t="n">
        <v>44000</v>
      </c>
      <c r="E7154" s="9" t="n">
        <v>44098</v>
      </c>
      <c r="F7154" s="9" t="n">
        <v>44123</v>
      </c>
      <c r="G7154" s="9" t="n">
        <v>44130</v>
      </c>
      <c r="H7154" s="10" t="s">
        <v>36</v>
      </c>
      <c r="I7154" s="0" t="n">
        <v>2</v>
      </c>
      <c r="J7154" s="0" t="n">
        <v>24</v>
      </c>
      <c r="K7154" s="0" t="n">
        <v>337</v>
      </c>
      <c r="L7154" s="0" t="n">
        <v>46</v>
      </c>
      <c r="M7154" s="0" t="n">
        <v>1</v>
      </c>
      <c r="N7154" s="11" t="n">
        <v>0.05</v>
      </c>
      <c r="O7154" s="12" t="n">
        <v>571.18</v>
      </c>
      <c r="P7154" s="12" t="n">
        <v>1038.5</v>
      </c>
      <c r="Q7154" s="12" t="n">
        <f aca="false">M7154*P7154*(1-N7154)</f>
        <v>986.575</v>
      </c>
      <c r="R7154" s="12" t="n">
        <f aca="false">M7154*O7154</f>
        <v>571.18</v>
      </c>
      <c r="S7154" s="12" t="n">
        <f aca="false">Q7154-R7154</f>
        <v>415.395</v>
      </c>
      <c r="T7154" s="11" t="n">
        <f aca="false">IFERROR(S7154/Q7154,0)</f>
        <v>0.421047563540532</v>
      </c>
      <c r="U7154" s="13" t="n">
        <f aca="false">F7154-E7154</f>
        <v>25</v>
      </c>
      <c r="V7154" s="13" t="n">
        <f aca="false">G7154-F7154</f>
        <v>7</v>
      </c>
      <c r="W7154" s="13" t="n">
        <f aca="false">G7154-E7154</f>
        <v>32</v>
      </c>
      <c r="X7154" s="10" t="n">
        <f aca="false">YEAR(E7154)</f>
        <v>2020</v>
      </c>
      <c r="Y7154" s="0" t="str">
        <f aca="false">TEXT(E7154,"yyyy-mm")</f>
        <v>2020-09</v>
      </c>
      <c r="Z7154" s="0" t="str">
        <f aca="false">"Q"&amp;ROUNDUP(MONTH(E7154)/3,0)&amp;"-"&amp;YEAR(E7154)</f>
        <v>Q3-2020</v>
      </c>
    </row>
    <row r="7155" customFormat="false" ht="14.25" hidden="false" customHeight="false" outlineLevel="0" collapsed="false">
      <c r="A7155" s="0" t="s">
        <v>7197</v>
      </c>
      <c r="B7155" s="0" t="s">
        <v>34</v>
      </c>
      <c r="C7155" s="0" t="s">
        <v>48</v>
      </c>
      <c r="D7155" s="9" t="n">
        <v>44000</v>
      </c>
      <c r="E7155" s="9" t="n">
        <v>44098</v>
      </c>
      <c r="F7155" s="9" t="n">
        <v>44100</v>
      </c>
      <c r="G7155" s="9" t="n">
        <v>44107</v>
      </c>
      <c r="H7155" s="10" t="s">
        <v>36</v>
      </c>
      <c r="I7155" s="0" t="n">
        <v>4</v>
      </c>
      <c r="J7155" s="0" t="n">
        <v>13</v>
      </c>
      <c r="K7155" s="0" t="n">
        <v>49</v>
      </c>
      <c r="L7155" s="0" t="n">
        <v>23</v>
      </c>
      <c r="M7155" s="0" t="n">
        <v>5</v>
      </c>
      <c r="N7155" s="11" t="n">
        <v>0.05</v>
      </c>
      <c r="O7155" s="12" t="n">
        <v>814.72</v>
      </c>
      <c r="P7155" s="12" t="n">
        <v>1273</v>
      </c>
      <c r="Q7155" s="12" t="n">
        <f aca="false">M7155*P7155*(1-N7155)</f>
        <v>6046.75</v>
      </c>
      <c r="R7155" s="12" t="n">
        <f aca="false">M7155*O7155</f>
        <v>4073.6</v>
      </c>
      <c r="S7155" s="12" t="n">
        <f aca="false">Q7155-R7155</f>
        <v>1973.15</v>
      </c>
      <c r="T7155" s="11" t="n">
        <f aca="false">IFERROR(S7155/Q7155,0)</f>
        <v>0.326315789473684</v>
      </c>
      <c r="U7155" s="13" t="n">
        <f aca="false">F7155-E7155</f>
        <v>2</v>
      </c>
      <c r="V7155" s="13" t="n">
        <f aca="false">G7155-F7155</f>
        <v>7</v>
      </c>
      <c r="W7155" s="13" t="n">
        <f aca="false">G7155-E7155</f>
        <v>9</v>
      </c>
      <c r="X7155" s="10" t="n">
        <f aca="false">YEAR(E7155)</f>
        <v>2020</v>
      </c>
      <c r="Y7155" s="0" t="str">
        <f aca="false">TEXT(E7155,"yyyy-mm")</f>
        <v>2020-09</v>
      </c>
      <c r="Z7155" s="0" t="str">
        <f aca="false">"Q"&amp;ROUNDUP(MONTH(E7155)/3,0)&amp;"-"&amp;YEAR(E7155)</f>
        <v>Q3-2020</v>
      </c>
    </row>
    <row r="7156" customFormat="false" ht="14.25" hidden="false" customHeight="false" outlineLevel="0" collapsed="false">
      <c r="A7156" s="0" t="s">
        <v>7198</v>
      </c>
      <c r="B7156" s="0" t="s">
        <v>34</v>
      </c>
      <c r="C7156" s="0" t="s">
        <v>48</v>
      </c>
      <c r="D7156" s="9" t="n">
        <v>44000</v>
      </c>
      <c r="E7156" s="9" t="n">
        <v>44098</v>
      </c>
      <c r="F7156" s="9" t="n">
        <v>44109</v>
      </c>
      <c r="G7156" s="9" t="n">
        <v>44111</v>
      </c>
      <c r="H7156" s="10" t="s">
        <v>36</v>
      </c>
      <c r="I7156" s="0" t="n">
        <v>8</v>
      </c>
      <c r="J7156" s="0" t="n">
        <v>28</v>
      </c>
      <c r="K7156" s="0" t="n">
        <v>36</v>
      </c>
      <c r="L7156" s="0" t="n">
        <v>11</v>
      </c>
      <c r="M7156" s="0" t="n">
        <v>1</v>
      </c>
      <c r="N7156" s="11" t="n">
        <v>0.05</v>
      </c>
      <c r="O7156" s="12" t="n">
        <v>1553.33</v>
      </c>
      <c r="P7156" s="12" t="n">
        <v>1849.2</v>
      </c>
      <c r="Q7156" s="12" t="n">
        <f aca="false">M7156*P7156*(1-N7156)</f>
        <v>1756.74</v>
      </c>
      <c r="R7156" s="12" t="n">
        <f aca="false">M7156*O7156</f>
        <v>1553.33</v>
      </c>
      <c r="S7156" s="12" t="n">
        <f aca="false">Q7156-R7156</f>
        <v>203.41</v>
      </c>
      <c r="T7156" s="11" t="n">
        <f aca="false">IFERROR(S7156/Q7156,0)</f>
        <v>0.115788335211813</v>
      </c>
      <c r="U7156" s="13" t="n">
        <f aca="false">F7156-E7156</f>
        <v>11</v>
      </c>
      <c r="V7156" s="13" t="n">
        <f aca="false">G7156-F7156</f>
        <v>2</v>
      </c>
      <c r="W7156" s="13" t="n">
        <f aca="false">G7156-E7156</f>
        <v>13</v>
      </c>
      <c r="X7156" s="10" t="n">
        <f aca="false">YEAR(E7156)</f>
        <v>2020</v>
      </c>
      <c r="Y7156" s="0" t="str">
        <f aca="false">TEXT(E7156,"yyyy-mm")</f>
        <v>2020-09</v>
      </c>
      <c r="Z7156" s="0" t="str">
        <f aca="false">"Q"&amp;ROUNDUP(MONTH(E7156)/3,0)&amp;"-"&amp;YEAR(E7156)</f>
        <v>Q3-2020</v>
      </c>
    </row>
    <row r="7157" customFormat="false" ht="14.25" hidden="false" customHeight="false" outlineLevel="0" collapsed="false">
      <c r="A7157" s="0" t="s">
        <v>7199</v>
      </c>
      <c r="B7157" s="0" t="s">
        <v>41</v>
      </c>
      <c r="C7157" s="0" t="s">
        <v>46</v>
      </c>
      <c r="D7157" s="9" t="n">
        <v>44000</v>
      </c>
      <c r="E7157" s="9" t="n">
        <v>44098</v>
      </c>
      <c r="F7157" s="9" t="n">
        <v>44101</v>
      </c>
      <c r="G7157" s="9" t="n">
        <v>44104</v>
      </c>
      <c r="H7157" s="10" t="s">
        <v>36</v>
      </c>
      <c r="I7157" s="0" t="n">
        <v>24</v>
      </c>
      <c r="J7157" s="0" t="n">
        <v>32</v>
      </c>
      <c r="K7157" s="0" t="n">
        <v>297</v>
      </c>
      <c r="L7157" s="0" t="n">
        <v>37</v>
      </c>
      <c r="M7157" s="0" t="n">
        <v>6</v>
      </c>
      <c r="N7157" s="11" t="n">
        <v>0.1</v>
      </c>
      <c r="O7157" s="12" t="n">
        <v>2308.28</v>
      </c>
      <c r="P7157" s="12" t="n">
        <v>3979.8</v>
      </c>
      <c r="Q7157" s="12" t="n">
        <f aca="false">M7157*P7157*(1-N7157)</f>
        <v>21490.92</v>
      </c>
      <c r="R7157" s="12" t="n">
        <f aca="false">M7157*O7157</f>
        <v>13849.68</v>
      </c>
      <c r="S7157" s="12" t="n">
        <f aca="false">Q7157-R7157</f>
        <v>7641.24</v>
      </c>
      <c r="T7157" s="11" t="n">
        <f aca="false">IFERROR(S7157/Q7157,0)</f>
        <v>0.355556672306258</v>
      </c>
      <c r="U7157" s="13" t="n">
        <f aca="false">F7157-E7157</f>
        <v>3</v>
      </c>
      <c r="V7157" s="13" t="n">
        <f aca="false">G7157-F7157</f>
        <v>3</v>
      </c>
      <c r="W7157" s="13" t="n">
        <f aca="false">G7157-E7157</f>
        <v>6</v>
      </c>
      <c r="X7157" s="10" t="n">
        <f aca="false">YEAR(E7157)</f>
        <v>2020</v>
      </c>
      <c r="Y7157" s="0" t="str">
        <f aca="false">TEXT(E7157,"yyyy-mm")</f>
        <v>2020-09</v>
      </c>
      <c r="Z7157" s="0" t="str">
        <f aca="false">"Q"&amp;ROUNDUP(MONTH(E7157)/3,0)&amp;"-"&amp;YEAR(E7157)</f>
        <v>Q3-2020</v>
      </c>
    </row>
    <row r="7158" customFormat="false" ht="14.25" hidden="false" customHeight="false" outlineLevel="0" collapsed="false">
      <c r="A7158" s="0" t="s">
        <v>7200</v>
      </c>
      <c r="B7158" s="0" t="s">
        <v>41</v>
      </c>
      <c r="C7158" s="0" t="s">
        <v>35</v>
      </c>
      <c r="D7158" s="9" t="n">
        <v>44000</v>
      </c>
      <c r="E7158" s="9" t="n">
        <v>44098</v>
      </c>
      <c r="F7158" s="9" t="n">
        <v>44112</v>
      </c>
      <c r="G7158" s="9" t="n">
        <v>44119</v>
      </c>
      <c r="H7158" s="10" t="s">
        <v>36</v>
      </c>
      <c r="I7158" s="0" t="n">
        <v>22</v>
      </c>
      <c r="J7158" s="0" t="n">
        <v>38</v>
      </c>
      <c r="K7158" s="0" t="n">
        <v>203</v>
      </c>
      <c r="L7158" s="0" t="n">
        <v>36</v>
      </c>
      <c r="M7158" s="0" t="n">
        <v>4</v>
      </c>
      <c r="N7158" s="11" t="n">
        <v>0.075</v>
      </c>
      <c r="O7158" s="12" t="n">
        <v>1510.85</v>
      </c>
      <c r="P7158" s="12" t="n">
        <v>1842.5</v>
      </c>
      <c r="Q7158" s="12" t="n">
        <f aca="false">M7158*P7158*(1-N7158)</f>
        <v>6817.25</v>
      </c>
      <c r="R7158" s="12" t="n">
        <f aca="false">M7158*O7158</f>
        <v>6043.4</v>
      </c>
      <c r="S7158" s="12" t="n">
        <f aca="false">Q7158-R7158</f>
        <v>773.85</v>
      </c>
      <c r="T7158" s="11" t="n">
        <f aca="false">IFERROR(S7158/Q7158,0)</f>
        <v>0.113513513513514</v>
      </c>
      <c r="U7158" s="13" t="n">
        <f aca="false">F7158-E7158</f>
        <v>14</v>
      </c>
      <c r="V7158" s="13" t="n">
        <f aca="false">G7158-F7158</f>
        <v>7</v>
      </c>
      <c r="W7158" s="13" t="n">
        <f aca="false">G7158-E7158</f>
        <v>21</v>
      </c>
      <c r="X7158" s="10" t="n">
        <f aca="false">YEAR(E7158)</f>
        <v>2020</v>
      </c>
      <c r="Y7158" s="0" t="str">
        <f aca="false">TEXT(E7158,"yyyy-mm")</f>
        <v>2020-09</v>
      </c>
      <c r="Z7158" s="0" t="str">
        <f aca="false">"Q"&amp;ROUNDUP(MONTH(E7158)/3,0)&amp;"-"&amp;YEAR(E7158)</f>
        <v>Q3-2020</v>
      </c>
    </row>
    <row r="7159" customFormat="false" ht="14.25" hidden="false" customHeight="false" outlineLevel="0" collapsed="false">
      <c r="A7159" s="0" t="s">
        <v>7201</v>
      </c>
      <c r="B7159" s="0" t="s">
        <v>38</v>
      </c>
      <c r="C7159" s="0" t="s">
        <v>35</v>
      </c>
      <c r="D7159" s="9" t="n">
        <v>44000</v>
      </c>
      <c r="E7159" s="9" t="n">
        <v>44098</v>
      </c>
      <c r="F7159" s="9" t="n">
        <v>44102</v>
      </c>
      <c r="G7159" s="9" t="n">
        <v>44103</v>
      </c>
      <c r="H7159" s="10" t="s">
        <v>36</v>
      </c>
      <c r="I7159" s="0" t="n">
        <v>19</v>
      </c>
      <c r="J7159" s="0" t="n">
        <v>37</v>
      </c>
      <c r="K7159" s="0" t="n">
        <v>225</v>
      </c>
      <c r="L7159" s="0" t="n">
        <v>7</v>
      </c>
      <c r="M7159" s="0" t="n">
        <v>3</v>
      </c>
      <c r="N7159" s="11" t="n">
        <v>0.3</v>
      </c>
      <c r="O7159" s="12" t="n">
        <v>1101.08</v>
      </c>
      <c r="P7159" s="12" t="n">
        <v>1326.6</v>
      </c>
      <c r="Q7159" s="12" t="n">
        <f aca="false">M7159*P7159*(1-N7159)</f>
        <v>2785.86</v>
      </c>
      <c r="R7159" s="12" t="n">
        <f aca="false">M7159*O7159</f>
        <v>3303.24</v>
      </c>
      <c r="S7159" s="12" t="n">
        <f aca="false">Q7159-R7159</f>
        <v>-517.38</v>
      </c>
      <c r="T7159" s="11" t="n">
        <f aca="false">IFERROR(S7159/Q7159,0)</f>
        <v>-0.185716439447783</v>
      </c>
      <c r="U7159" s="13" t="n">
        <f aca="false">F7159-E7159</f>
        <v>4</v>
      </c>
      <c r="V7159" s="13" t="n">
        <f aca="false">G7159-F7159</f>
        <v>1</v>
      </c>
      <c r="W7159" s="13" t="n">
        <f aca="false">G7159-E7159</f>
        <v>5</v>
      </c>
      <c r="X7159" s="10" t="n">
        <f aca="false">YEAR(E7159)</f>
        <v>2020</v>
      </c>
      <c r="Y7159" s="0" t="str">
        <f aca="false">TEXT(E7159,"yyyy-mm")</f>
        <v>2020-09</v>
      </c>
      <c r="Z7159" s="0" t="str">
        <f aca="false">"Q"&amp;ROUNDUP(MONTH(E7159)/3,0)&amp;"-"&amp;YEAR(E7159)</f>
        <v>Q3-2020</v>
      </c>
    </row>
    <row r="7160" customFormat="false" ht="14.25" hidden="false" customHeight="false" outlineLevel="0" collapsed="false">
      <c r="A7160" s="0" t="s">
        <v>7202</v>
      </c>
      <c r="B7160" s="0" t="s">
        <v>43</v>
      </c>
      <c r="C7160" s="0" t="s">
        <v>46</v>
      </c>
      <c r="D7160" s="9" t="n">
        <v>44000</v>
      </c>
      <c r="E7160" s="9" t="n">
        <v>44098</v>
      </c>
      <c r="F7160" s="9" t="n">
        <v>44119</v>
      </c>
      <c r="G7160" s="9" t="n">
        <v>44127</v>
      </c>
      <c r="H7160" s="10" t="s">
        <v>36</v>
      </c>
      <c r="I7160" s="0" t="n">
        <v>27</v>
      </c>
      <c r="J7160" s="0" t="n">
        <v>23</v>
      </c>
      <c r="K7160" s="0" t="n">
        <v>272</v>
      </c>
      <c r="L7160" s="0" t="n">
        <v>19</v>
      </c>
      <c r="M7160" s="0" t="n">
        <v>1</v>
      </c>
      <c r="N7160" s="11" t="n">
        <v>0.075</v>
      </c>
      <c r="O7160" s="12" t="n">
        <v>538.68</v>
      </c>
      <c r="P7160" s="12" t="n">
        <v>897.8</v>
      </c>
      <c r="Q7160" s="12" t="n">
        <f aca="false">M7160*P7160*(1-N7160)</f>
        <v>830.465</v>
      </c>
      <c r="R7160" s="12" t="n">
        <f aca="false">M7160*O7160</f>
        <v>538.68</v>
      </c>
      <c r="S7160" s="12" t="n">
        <f aca="false">Q7160-R7160</f>
        <v>291.785</v>
      </c>
      <c r="T7160" s="11" t="n">
        <f aca="false">IFERROR(S7160/Q7160,0)</f>
        <v>0.351351351351351</v>
      </c>
      <c r="U7160" s="13" t="n">
        <f aca="false">F7160-E7160</f>
        <v>21</v>
      </c>
      <c r="V7160" s="13" t="n">
        <f aca="false">G7160-F7160</f>
        <v>8</v>
      </c>
      <c r="W7160" s="13" t="n">
        <f aca="false">G7160-E7160</f>
        <v>29</v>
      </c>
      <c r="X7160" s="10" t="n">
        <f aca="false">YEAR(E7160)</f>
        <v>2020</v>
      </c>
      <c r="Y7160" s="0" t="str">
        <f aca="false">TEXT(E7160,"yyyy-mm")</f>
        <v>2020-09</v>
      </c>
      <c r="Z7160" s="0" t="str">
        <f aca="false">"Q"&amp;ROUNDUP(MONTH(E7160)/3,0)&amp;"-"&amp;YEAR(E7160)</f>
        <v>Q3-2020</v>
      </c>
    </row>
    <row r="7161" customFormat="false" ht="14.25" hidden="false" customHeight="false" outlineLevel="0" collapsed="false">
      <c r="A7161" s="0" t="s">
        <v>7203</v>
      </c>
      <c r="B7161" s="0" t="s">
        <v>34</v>
      </c>
      <c r="C7161" s="0" t="s">
        <v>46</v>
      </c>
      <c r="D7161" s="9" t="n">
        <v>44000</v>
      </c>
      <c r="E7161" s="9" t="n">
        <v>44098</v>
      </c>
      <c r="F7161" s="9" t="n">
        <v>44107</v>
      </c>
      <c r="G7161" s="9" t="n">
        <v>44108</v>
      </c>
      <c r="H7161" s="10" t="s">
        <v>36</v>
      </c>
      <c r="I7161" s="0" t="n">
        <v>6</v>
      </c>
      <c r="J7161" s="0" t="n">
        <v>8</v>
      </c>
      <c r="K7161" s="0" t="n">
        <v>325</v>
      </c>
      <c r="L7161" s="0" t="n">
        <v>7</v>
      </c>
      <c r="M7161" s="0" t="n">
        <v>1</v>
      </c>
      <c r="N7161" s="11" t="n">
        <v>0.1</v>
      </c>
      <c r="O7161" s="12" t="n">
        <v>4332.02</v>
      </c>
      <c r="P7161" s="12" t="n">
        <v>5219.3</v>
      </c>
      <c r="Q7161" s="12" t="n">
        <f aca="false">M7161*P7161*(1-N7161)</f>
        <v>4697.37</v>
      </c>
      <c r="R7161" s="12" t="n">
        <f aca="false">M7161*O7161</f>
        <v>4332.02</v>
      </c>
      <c r="S7161" s="12" t="n">
        <f aca="false">Q7161-R7161</f>
        <v>365.349999999999</v>
      </c>
      <c r="T7161" s="11" t="n">
        <f aca="false">IFERROR(S7161/Q7161,0)</f>
        <v>0.0777775648926952</v>
      </c>
      <c r="U7161" s="13" t="n">
        <f aca="false">F7161-E7161</f>
        <v>9</v>
      </c>
      <c r="V7161" s="13" t="n">
        <f aca="false">G7161-F7161</f>
        <v>1</v>
      </c>
      <c r="W7161" s="13" t="n">
        <f aca="false">G7161-E7161</f>
        <v>10</v>
      </c>
      <c r="X7161" s="10" t="n">
        <f aca="false">YEAR(E7161)</f>
        <v>2020</v>
      </c>
      <c r="Y7161" s="0" t="str">
        <f aca="false">TEXT(E7161,"yyyy-mm")</f>
        <v>2020-09</v>
      </c>
      <c r="Z7161" s="0" t="str">
        <f aca="false">"Q"&amp;ROUNDUP(MONTH(E7161)/3,0)&amp;"-"&amp;YEAR(E7161)</f>
        <v>Q3-2020</v>
      </c>
    </row>
    <row r="7162" customFormat="false" ht="14.25" hidden="false" customHeight="false" outlineLevel="0" collapsed="false">
      <c r="A7162" s="0" t="s">
        <v>7204</v>
      </c>
      <c r="B7162" s="0" t="s">
        <v>38</v>
      </c>
      <c r="C7162" s="0" t="s">
        <v>39</v>
      </c>
      <c r="D7162" s="9" t="n">
        <v>44000</v>
      </c>
      <c r="E7162" s="9" t="n">
        <v>44098</v>
      </c>
      <c r="F7162" s="9" t="n">
        <v>44121</v>
      </c>
      <c r="G7162" s="9" t="n">
        <v>44122</v>
      </c>
      <c r="H7162" s="10" t="s">
        <v>36</v>
      </c>
      <c r="I7162" s="0" t="n">
        <v>15</v>
      </c>
      <c r="J7162" s="0" t="n">
        <v>34</v>
      </c>
      <c r="K7162" s="0" t="n">
        <v>200</v>
      </c>
      <c r="L7162" s="0" t="n">
        <v>21</v>
      </c>
      <c r="M7162" s="0" t="n">
        <v>5</v>
      </c>
      <c r="N7162" s="11" t="n">
        <v>0.2</v>
      </c>
      <c r="O7162" s="12" t="n">
        <v>578.88</v>
      </c>
      <c r="P7162" s="12" t="n">
        <v>964.8</v>
      </c>
      <c r="Q7162" s="12" t="n">
        <f aca="false">M7162*P7162*(1-N7162)</f>
        <v>3859.2</v>
      </c>
      <c r="R7162" s="12" t="n">
        <f aca="false">M7162*O7162</f>
        <v>2894.4</v>
      </c>
      <c r="S7162" s="12" t="n">
        <f aca="false">Q7162-R7162</f>
        <v>964.8</v>
      </c>
      <c r="T7162" s="11" t="n">
        <f aca="false">IFERROR(S7162/Q7162,0)</f>
        <v>0.25</v>
      </c>
      <c r="U7162" s="13" t="n">
        <f aca="false">F7162-E7162</f>
        <v>23</v>
      </c>
      <c r="V7162" s="13" t="n">
        <f aca="false">G7162-F7162</f>
        <v>1</v>
      </c>
      <c r="W7162" s="13" t="n">
        <f aca="false">G7162-E7162</f>
        <v>24</v>
      </c>
      <c r="X7162" s="10" t="n">
        <f aca="false">YEAR(E7162)</f>
        <v>2020</v>
      </c>
      <c r="Y7162" s="0" t="str">
        <f aca="false">TEXT(E7162,"yyyy-mm")</f>
        <v>2020-09</v>
      </c>
      <c r="Z7162" s="0" t="str">
        <f aca="false">"Q"&amp;ROUNDUP(MONTH(E7162)/3,0)&amp;"-"&amp;YEAR(E7162)</f>
        <v>Q3-2020</v>
      </c>
    </row>
    <row r="7163" customFormat="false" ht="14.25" hidden="false" customHeight="false" outlineLevel="0" collapsed="false">
      <c r="A7163" s="0" t="s">
        <v>7205</v>
      </c>
      <c r="B7163" s="0" t="s">
        <v>34</v>
      </c>
      <c r="C7163" s="0" t="s">
        <v>79</v>
      </c>
      <c r="D7163" s="9" t="n">
        <v>44000</v>
      </c>
      <c r="E7163" s="9" t="n">
        <v>44098</v>
      </c>
      <c r="F7163" s="9" t="n">
        <v>44118</v>
      </c>
      <c r="G7163" s="9" t="n">
        <v>44124</v>
      </c>
      <c r="H7163" s="10" t="s">
        <v>36</v>
      </c>
      <c r="I7163" s="0" t="n">
        <v>7</v>
      </c>
      <c r="J7163" s="0" t="n">
        <v>37</v>
      </c>
      <c r="K7163" s="0" t="n">
        <v>80</v>
      </c>
      <c r="L7163" s="0" t="n">
        <v>8</v>
      </c>
      <c r="M7163" s="0" t="n">
        <v>2</v>
      </c>
      <c r="N7163" s="11" t="n">
        <v>0.1</v>
      </c>
      <c r="O7163" s="12" t="n">
        <v>1604.78</v>
      </c>
      <c r="P7163" s="12" t="n">
        <v>3343.3</v>
      </c>
      <c r="Q7163" s="12" t="n">
        <f aca="false">M7163*P7163*(1-N7163)</f>
        <v>6017.94</v>
      </c>
      <c r="R7163" s="12" t="n">
        <f aca="false">M7163*O7163</f>
        <v>3209.56</v>
      </c>
      <c r="S7163" s="12" t="n">
        <f aca="false">Q7163-R7163</f>
        <v>2808.38</v>
      </c>
      <c r="T7163" s="11" t="n">
        <f aca="false">IFERROR(S7163/Q7163,0)</f>
        <v>0.466667996025218</v>
      </c>
      <c r="U7163" s="13" t="n">
        <f aca="false">F7163-E7163</f>
        <v>20</v>
      </c>
      <c r="V7163" s="13" t="n">
        <f aca="false">G7163-F7163</f>
        <v>6</v>
      </c>
      <c r="W7163" s="13" t="n">
        <f aca="false">G7163-E7163</f>
        <v>26</v>
      </c>
      <c r="X7163" s="10" t="n">
        <f aca="false">YEAR(E7163)</f>
        <v>2020</v>
      </c>
      <c r="Y7163" s="0" t="str">
        <f aca="false">TEXT(E7163,"yyyy-mm")</f>
        <v>2020-09</v>
      </c>
      <c r="Z7163" s="0" t="str">
        <f aca="false">"Q"&amp;ROUNDUP(MONTH(E7163)/3,0)&amp;"-"&amp;YEAR(E7163)</f>
        <v>Q3-2020</v>
      </c>
    </row>
    <row r="7164" customFormat="false" ht="14.25" hidden="false" customHeight="false" outlineLevel="0" collapsed="false">
      <c r="A7164" s="0" t="s">
        <v>7206</v>
      </c>
      <c r="B7164" s="0" t="s">
        <v>34</v>
      </c>
      <c r="C7164" s="0" t="s">
        <v>39</v>
      </c>
      <c r="D7164" s="9" t="n">
        <v>44000</v>
      </c>
      <c r="E7164" s="9" t="n">
        <v>44099</v>
      </c>
      <c r="F7164" s="9" t="n">
        <v>44119</v>
      </c>
      <c r="G7164" s="9" t="n">
        <v>44127</v>
      </c>
      <c r="H7164" s="10" t="s">
        <v>36</v>
      </c>
      <c r="I7164" s="0" t="n">
        <v>3</v>
      </c>
      <c r="J7164" s="0" t="n">
        <v>18</v>
      </c>
      <c r="K7164" s="0" t="n">
        <v>156</v>
      </c>
      <c r="L7164" s="0" t="n">
        <v>25</v>
      </c>
      <c r="M7164" s="0" t="n">
        <v>6</v>
      </c>
      <c r="N7164" s="11" t="n">
        <v>0.4</v>
      </c>
      <c r="O7164" s="12" t="n">
        <v>755.09</v>
      </c>
      <c r="P7164" s="12" t="n">
        <v>1078.7</v>
      </c>
      <c r="Q7164" s="12" t="n">
        <f aca="false">M7164*P7164*(1-N7164)</f>
        <v>3883.32</v>
      </c>
      <c r="R7164" s="12" t="n">
        <f aca="false">M7164*O7164</f>
        <v>4530.54</v>
      </c>
      <c r="S7164" s="12" t="n">
        <f aca="false">Q7164-R7164</f>
        <v>-647.22</v>
      </c>
      <c r="T7164" s="11" t="n">
        <f aca="false">IFERROR(S7164/Q7164,0)</f>
        <v>-0.166666666666667</v>
      </c>
      <c r="U7164" s="13" t="n">
        <f aca="false">F7164-E7164</f>
        <v>20</v>
      </c>
      <c r="V7164" s="13" t="n">
        <f aca="false">G7164-F7164</f>
        <v>8</v>
      </c>
      <c r="W7164" s="13" t="n">
        <f aca="false">G7164-E7164</f>
        <v>28</v>
      </c>
      <c r="X7164" s="10" t="n">
        <f aca="false">YEAR(E7164)</f>
        <v>2020</v>
      </c>
      <c r="Y7164" s="0" t="str">
        <f aca="false">TEXT(E7164,"yyyy-mm")</f>
        <v>2020-09</v>
      </c>
      <c r="Z7164" s="0" t="str">
        <f aca="false">"Q"&amp;ROUNDUP(MONTH(E7164)/3,0)&amp;"-"&amp;YEAR(E7164)</f>
        <v>Q3-2020</v>
      </c>
    </row>
    <row r="7165" customFormat="false" ht="14.25" hidden="false" customHeight="false" outlineLevel="0" collapsed="false">
      <c r="A7165" s="0" t="s">
        <v>7207</v>
      </c>
      <c r="B7165" s="0" t="s">
        <v>38</v>
      </c>
      <c r="C7165" s="0" t="s">
        <v>35</v>
      </c>
      <c r="D7165" s="9" t="n">
        <v>44000</v>
      </c>
      <c r="E7165" s="9" t="n">
        <v>44099</v>
      </c>
      <c r="F7165" s="9" t="n">
        <v>44115</v>
      </c>
      <c r="G7165" s="9" t="n">
        <v>44119</v>
      </c>
      <c r="H7165" s="10" t="s">
        <v>36</v>
      </c>
      <c r="I7165" s="0" t="n">
        <v>17</v>
      </c>
      <c r="J7165" s="0" t="n">
        <v>50</v>
      </c>
      <c r="K7165" s="0" t="n">
        <v>207</v>
      </c>
      <c r="L7165" s="0" t="n">
        <v>22</v>
      </c>
      <c r="M7165" s="0" t="n">
        <v>6</v>
      </c>
      <c r="N7165" s="11" t="n">
        <v>0.05</v>
      </c>
      <c r="O7165" s="12" t="n">
        <v>211.72</v>
      </c>
      <c r="P7165" s="12" t="n">
        <v>268</v>
      </c>
      <c r="Q7165" s="12" t="n">
        <f aca="false">M7165*P7165*(1-N7165)</f>
        <v>1527.6</v>
      </c>
      <c r="R7165" s="12" t="n">
        <f aca="false">M7165*O7165</f>
        <v>1270.32</v>
      </c>
      <c r="S7165" s="12" t="n">
        <f aca="false">Q7165-R7165</f>
        <v>257.28</v>
      </c>
      <c r="T7165" s="11" t="n">
        <f aca="false">IFERROR(S7165/Q7165,0)</f>
        <v>0.168421052631579</v>
      </c>
      <c r="U7165" s="13" t="n">
        <f aca="false">F7165-E7165</f>
        <v>16</v>
      </c>
      <c r="V7165" s="13" t="n">
        <f aca="false">G7165-F7165</f>
        <v>4</v>
      </c>
      <c r="W7165" s="13" t="n">
        <f aca="false">G7165-E7165</f>
        <v>20</v>
      </c>
      <c r="X7165" s="10" t="n">
        <f aca="false">YEAR(E7165)</f>
        <v>2020</v>
      </c>
      <c r="Y7165" s="0" t="str">
        <f aca="false">TEXT(E7165,"yyyy-mm")</f>
        <v>2020-09</v>
      </c>
      <c r="Z7165" s="0" t="str">
        <f aca="false">"Q"&amp;ROUNDUP(MONTH(E7165)/3,0)&amp;"-"&amp;YEAR(E7165)</f>
        <v>Q3-2020</v>
      </c>
    </row>
    <row r="7166" customFormat="false" ht="14.25" hidden="false" customHeight="false" outlineLevel="0" collapsed="false">
      <c r="A7166" s="0" t="s">
        <v>7208</v>
      </c>
      <c r="B7166" s="0" t="s">
        <v>34</v>
      </c>
      <c r="C7166" s="0" t="s">
        <v>35</v>
      </c>
      <c r="D7166" s="9" t="n">
        <v>44000</v>
      </c>
      <c r="E7166" s="9" t="n">
        <v>44099</v>
      </c>
      <c r="F7166" s="9" t="n">
        <v>44103</v>
      </c>
      <c r="G7166" s="9" t="n">
        <v>44111</v>
      </c>
      <c r="H7166" s="10" t="s">
        <v>36</v>
      </c>
      <c r="I7166" s="0" t="n">
        <v>7</v>
      </c>
      <c r="J7166" s="0" t="n">
        <v>44</v>
      </c>
      <c r="K7166" s="0" t="n">
        <v>209</v>
      </c>
      <c r="L7166" s="0" t="n">
        <v>23</v>
      </c>
      <c r="M7166" s="0" t="n">
        <v>7</v>
      </c>
      <c r="N7166" s="11" t="n">
        <v>0.15</v>
      </c>
      <c r="O7166" s="12" t="n">
        <v>452.25</v>
      </c>
      <c r="P7166" s="12" t="n">
        <v>837.5</v>
      </c>
      <c r="Q7166" s="12" t="n">
        <f aca="false">M7166*P7166*(1-N7166)</f>
        <v>4983.125</v>
      </c>
      <c r="R7166" s="12" t="n">
        <f aca="false">M7166*O7166</f>
        <v>3165.75</v>
      </c>
      <c r="S7166" s="12" t="n">
        <f aca="false">Q7166-R7166</f>
        <v>1817.375</v>
      </c>
      <c r="T7166" s="11" t="n">
        <f aca="false">IFERROR(S7166/Q7166,0)</f>
        <v>0.364705882352941</v>
      </c>
      <c r="U7166" s="13" t="n">
        <f aca="false">F7166-E7166</f>
        <v>4</v>
      </c>
      <c r="V7166" s="13" t="n">
        <f aca="false">G7166-F7166</f>
        <v>8</v>
      </c>
      <c r="W7166" s="13" t="n">
        <f aca="false">G7166-E7166</f>
        <v>12</v>
      </c>
      <c r="X7166" s="10" t="n">
        <f aca="false">YEAR(E7166)</f>
        <v>2020</v>
      </c>
      <c r="Y7166" s="0" t="str">
        <f aca="false">TEXT(E7166,"yyyy-mm")</f>
        <v>2020-09</v>
      </c>
      <c r="Z7166" s="0" t="str">
        <f aca="false">"Q"&amp;ROUNDUP(MONTH(E7166)/3,0)&amp;"-"&amp;YEAR(E7166)</f>
        <v>Q3-2020</v>
      </c>
    </row>
    <row r="7167" customFormat="false" ht="14.25" hidden="false" customHeight="false" outlineLevel="0" collapsed="false">
      <c r="A7167" s="0" t="s">
        <v>7209</v>
      </c>
      <c r="B7167" s="0" t="s">
        <v>38</v>
      </c>
      <c r="C7167" s="0" t="s">
        <v>79</v>
      </c>
      <c r="D7167" s="9" t="n">
        <v>44000</v>
      </c>
      <c r="E7167" s="9" t="n">
        <v>44099</v>
      </c>
      <c r="F7167" s="9" t="n">
        <v>44124</v>
      </c>
      <c r="G7167" s="9" t="n">
        <v>44129</v>
      </c>
      <c r="H7167" s="10" t="s">
        <v>36</v>
      </c>
      <c r="I7167" s="0" t="n">
        <v>17</v>
      </c>
      <c r="J7167" s="0" t="n">
        <v>8</v>
      </c>
      <c r="K7167" s="0" t="n">
        <v>85</v>
      </c>
      <c r="L7167" s="0" t="n">
        <v>6</v>
      </c>
      <c r="M7167" s="0" t="n">
        <v>7</v>
      </c>
      <c r="N7167" s="11" t="n">
        <v>0.05</v>
      </c>
      <c r="O7167" s="12" t="n">
        <v>1623.48</v>
      </c>
      <c r="P7167" s="12" t="n">
        <v>3959.7</v>
      </c>
      <c r="Q7167" s="12" t="n">
        <f aca="false">M7167*P7167*(1-N7167)</f>
        <v>26332.005</v>
      </c>
      <c r="R7167" s="12" t="n">
        <f aca="false">M7167*O7167</f>
        <v>11364.36</v>
      </c>
      <c r="S7167" s="12" t="n">
        <f aca="false">Q7167-R7167</f>
        <v>14967.645</v>
      </c>
      <c r="T7167" s="11" t="n">
        <f aca="false">IFERROR(S7167/Q7167,0)</f>
        <v>0.568420255122996</v>
      </c>
      <c r="U7167" s="13" t="n">
        <f aca="false">F7167-E7167</f>
        <v>25</v>
      </c>
      <c r="V7167" s="13" t="n">
        <f aca="false">G7167-F7167</f>
        <v>5</v>
      </c>
      <c r="W7167" s="13" t="n">
        <f aca="false">G7167-E7167</f>
        <v>30</v>
      </c>
      <c r="X7167" s="10" t="n">
        <f aca="false">YEAR(E7167)</f>
        <v>2020</v>
      </c>
      <c r="Y7167" s="0" t="str">
        <f aca="false">TEXT(E7167,"yyyy-mm")</f>
        <v>2020-09</v>
      </c>
      <c r="Z7167" s="0" t="str">
        <f aca="false">"Q"&amp;ROUNDUP(MONTH(E7167)/3,0)&amp;"-"&amp;YEAR(E7167)</f>
        <v>Q3-2020</v>
      </c>
    </row>
    <row r="7168" customFormat="false" ht="14.25" hidden="false" customHeight="false" outlineLevel="0" collapsed="false">
      <c r="A7168" s="0" t="s">
        <v>7210</v>
      </c>
      <c r="B7168" s="0" t="s">
        <v>38</v>
      </c>
      <c r="C7168" s="0" t="s">
        <v>39</v>
      </c>
      <c r="D7168" s="9" t="n">
        <v>44000</v>
      </c>
      <c r="E7168" s="9" t="n">
        <v>44099</v>
      </c>
      <c r="F7168" s="9" t="n">
        <v>44106</v>
      </c>
      <c r="G7168" s="9" t="n">
        <v>44112</v>
      </c>
      <c r="H7168" s="10" t="s">
        <v>36</v>
      </c>
      <c r="I7168" s="0" t="n">
        <v>20</v>
      </c>
      <c r="J7168" s="0" t="n">
        <v>8</v>
      </c>
      <c r="K7168" s="0" t="n">
        <v>139</v>
      </c>
      <c r="L7168" s="0" t="n">
        <v>33</v>
      </c>
      <c r="M7168" s="0" t="n">
        <v>1</v>
      </c>
      <c r="N7168" s="11" t="n">
        <v>0.1</v>
      </c>
      <c r="O7168" s="12" t="n">
        <v>1440.84</v>
      </c>
      <c r="P7168" s="12" t="n">
        <v>1695.1</v>
      </c>
      <c r="Q7168" s="12" t="n">
        <f aca="false">M7168*P7168*(1-N7168)</f>
        <v>1525.59</v>
      </c>
      <c r="R7168" s="12" t="n">
        <f aca="false">M7168*O7168</f>
        <v>1440.84</v>
      </c>
      <c r="S7168" s="12" t="n">
        <f aca="false">Q7168-R7168</f>
        <v>84.75</v>
      </c>
      <c r="T7168" s="11" t="n">
        <f aca="false">IFERROR(S7168/Q7168,0)</f>
        <v>0.0555522781350166</v>
      </c>
      <c r="U7168" s="13" t="n">
        <f aca="false">F7168-E7168</f>
        <v>7</v>
      </c>
      <c r="V7168" s="13" t="n">
        <f aca="false">G7168-F7168</f>
        <v>6</v>
      </c>
      <c r="W7168" s="13" t="n">
        <f aca="false">G7168-E7168</f>
        <v>13</v>
      </c>
      <c r="X7168" s="10" t="n">
        <f aca="false">YEAR(E7168)</f>
        <v>2020</v>
      </c>
      <c r="Y7168" s="0" t="str">
        <f aca="false">TEXT(E7168,"yyyy-mm")</f>
        <v>2020-09</v>
      </c>
      <c r="Z7168" s="0" t="str">
        <f aca="false">"Q"&amp;ROUNDUP(MONTH(E7168)/3,0)&amp;"-"&amp;YEAR(E7168)</f>
        <v>Q3-2020</v>
      </c>
    </row>
    <row r="7169" customFormat="false" ht="14.25" hidden="false" customHeight="false" outlineLevel="0" collapsed="false">
      <c r="A7169" s="0" t="s">
        <v>7211</v>
      </c>
      <c r="B7169" s="0" t="s">
        <v>43</v>
      </c>
      <c r="C7169" s="0" t="s">
        <v>58</v>
      </c>
      <c r="D7169" s="9" t="n">
        <v>44000</v>
      </c>
      <c r="E7169" s="9" t="n">
        <v>44099</v>
      </c>
      <c r="F7169" s="9" t="n">
        <v>44123</v>
      </c>
      <c r="G7169" s="9" t="n">
        <v>44125</v>
      </c>
      <c r="H7169" s="10" t="s">
        <v>36</v>
      </c>
      <c r="I7169" s="0" t="n">
        <v>27</v>
      </c>
      <c r="J7169" s="0" t="n">
        <v>33</v>
      </c>
      <c r="K7169" s="0" t="n">
        <v>356</v>
      </c>
      <c r="L7169" s="0" t="n">
        <v>7</v>
      </c>
      <c r="M7169" s="0" t="n">
        <v>7</v>
      </c>
      <c r="N7169" s="11" t="n">
        <v>0.075</v>
      </c>
      <c r="O7169" s="12" t="n">
        <v>3301.76</v>
      </c>
      <c r="P7169" s="12" t="n">
        <v>5159</v>
      </c>
      <c r="Q7169" s="12" t="n">
        <f aca="false">M7169*P7169*(1-N7169)</f>
        <v>33404.525</v>
      </c>
      <c r="R7169" s="12" t="n">
        <f aca="false">M7169*O7169</f>
        <v>23112.32</v>
      </c>
      <c r="S7169" s="12" t="n">
        <f aca="false">Q7169-R7169</f>
        <v>10292.205</v>
      </c>
      <c r="T7169" s="11" t="n">
        <f aca="false">IFERROR(S7169/Q7169,0)</f>
        <v>0.308108108108108</v>
      </c>
      <c r="U7169" s="13" t="n">
        <f aca="false">F7169-E7169</f>
        <v>24</v>
      </c>
      <c r="V7169" s="13" t="n">
        <f aca="false">G7169-F7169</f>
        <v>2</v>
      </c>
      <c r="W7169" s="13" t="n">
        <f aca="false">G7169-E7169</f>
        <v>26</v>
      </c>
      <c r="X7169" s="10" t="n">
        <f aca="false">YEAR(E7169)</f>
        <v>2020</v>
      </c>
      <c r="Y7169" s="0" t="str">
        <f aca="false">TEXT(E7169,"yyyy-mm")</f>
        <v>2020-09</v>
      </c>
      <c r="Z7169" s="0" t="str">
        <f aca="false">"Q"&amp;ROUNDUP(MONTH(E7169)/3,0)&amp;"-"&amp;YEAR(E7169)</f>
        <v>Q3-2020</v>
      </c>
    </row>
    <row r="7170" customFormat="false" ht="14.25" hidden="false" customHeight="false" outlineLevel="0" collapsed="false">
      <c r="A7170" s="0" t="s">
        <v>7212</v>
      </c>
      <c r="B7170" s="0" t="s">
        <v>43</v>
      </c>
      <c r="C7170" s="0" t="s">
        <v>46</v>
      </c>
      <c r="D7170" s="9" t="n">
        <v>44000</v>
      </c>
      <c r="E7170" s="9" t="n">
        <v>44099</v>
      </c>
      <c r="F7170" s="9" t="n">
        <v>44117</v>
      </c>
      <c r="G7170" s="9" t="n">
        <v>44119</v>
      </c>
      <c r="H7170" s="10" t="s">
        <v>36</v>
      </c>
      <c r="I7170" s="0" t="n">
        <v>28</v>
      </c>
      <c r="J7170" s="0" t="n">
        <v>46</v>
      </c>
      <c r="K7170" s="0" t="n">
        <v>292</v>
      </c>
      <c r="L7170" s="0" t="n">
        <v>8</v>
      </c>
      <c r="M7170" s="0" t="n">
        <v>6</v>
      </c>
      <c r="N7170" s="11" t="n">
        <v>0.05</v>
      </c>
      <c r="O7170" s="12" t="n">
        <v>4280.9</v>
      </c>
      <c r="P7170" s="12" t="n">
        <v>6204.2</v>
      </c>
      <c r="Q7170" s="12" t="n">
        <f aca="false">M7170*P7170*(1-N7170)</f>
        <v>35363.94</v>
      </c>
      <c r="R7170" s="12" t="n">
        <f aca="false">M7170*O7170</f>
        <v>25685.4</v>
      </c>
      <c r="S7170" s="12" t="n">
        <f aca="false">Q7170-R7170</f>
        <v>9678.54</v>
      </c>
      <c r="T7170" s="11" t="n">
        <f aca="false">IFERROR(S7170/Q7170,0)</f>
        <v>0.27368387119761</v>
      </c>
      <c r="U7170" s="13" t="n">
        <f aca="false">F7170-E7170</f>
        <v>18</v>
      </c>
      <c r="V7170" s="13" t="n">
        <f aca="false">G7170-F7170</f>
        <v>2</v>
      </c>
      <c r="W7170" s="13" t="n">
        <f aca="false">G7170-E7170</f>
        <v>20</v>
      </c>
      <c r="X7170" s="10" t="n">
        <f aca="false">YEAR(E7170)</f>
        <v>2020</v>
      </c>
      <c r="Y7170" s="0" t="str">
        <f aca="false">TEXT(E7170,"yyyy-mm")</f>
        <v>2020-09</v>
      </c>
      <c r="Z7170" s="0" t="str">
        <f aca="false">"Q"&amp;ROUNDUP(MONTH(E7170)/3,0)&amp;"-"&amp;YEAR(E7170)</f>
        <v>Q3-2020</v>
      </c>
    </row>
    <row r="7171" customFormat="false" ht="14.25" hidden="false" customHeight="false" outlineLevel="0" collapsed="false">
      <c r="A7171" s="0" t="s">
        <v>7213</v>
      </c>
      <c r="B7171" s="0" t="s">
        <v>34</v>
      </c>
      <c r="C7171" s="0" t="s">
        <v>39</v>
      </c>
      <c r="D7171" s="9" t="n">
        <v>44000</v>
      </c>
      <c r="E7171" s="9" t="n">
        <v>44099</v>
      </c>
      <c r="F7171" s="9" t="n">
        <v>44118</v>
      </c>
      <c r="G7171" s="9" t="n">
        <v>44127</v>
      </c>
      <c r="H7171" s="10" t="s">
        <v>36</v>
      </c>
      <c r="I7171" s="0" t="n">
        <v>3</v>
      </c>
      <c r="J7171" s="0" t="n">
        <v>12</v>
      </c>
      <c r="K7171" s="0" t="n">
        <v>166</v>
      </c>
      <c r="L7171" s="0" t="n">
        <v>10</v>
      </c>
      <c r="M7171" s="0" t="n">
        <v>8</v>
      </c>
      <c r="N7171" s="11" t="n">
        <v>0.075</v>
      </c>
      <c r="O7171" s="12" t="n">
        <v>1236.15</v>
      </c>
      <c r="P7171" s="12" t="n">
        <v>2472.3</v>
      </c>
      <c r="Q7171" s="12" t="n">
        <f aca="false">M7171*P7171*(1-N7171)</f>
        <v>18295.02</v>
      </c>
      <c r="R7171" s="12" t="n">
        <f aca="false">M7171*O7171</f>
        <v>9889.2</v>
      </c>
      <c r="S7171" s="12" t="n">
        <f aca="false">Q7171-R7171</f>
        <v>8405.82</v>
      </c>
      <c r="T7171" s="11" t="n">
        <f aca="false">IFERROR(S7171/Q7171,0)</f>
        <v>0.459459459459459</v>
      </c>
      <c r="U7171" s="13" t="n">
        <f aca="false">F7171-E7171</f>
        <v>19</v>
      </c>
      <c r="V7171" s="13" t="n">
        <f aca="false">G7171-F7171</f>
        <v>9</v>
      </c>
      <c r="W7171" s="13" t="n">
        <f aca="false">G7171-E7171</f>
        <v>28</v>
      </c>
      <c r="X7171" s="10" t="n">
        <f aca="false">YEAR(E7171)</f>
        <v>2020</v>
      </c>
      <c r="Y7171" s="0" t="str">
        <f aca="false">TEXT(E7171,"yyyy-mm")</f>
        <v>2020-09</v>
      </c>
      <c r="Z7171" s="0" t="str">
        <f aca="false">"Q"&amp;ROUNDUP(MONTH(E7171)/3,0)&amp;"-"&amp;YEAR(E7171)</f>
        <v>Q3-2020</v>
      </c>
    </row>
    <row r="7172" customFormat="false" ht="14.25" hidden="false" customHeight="false" outlineLevel="0" collapsed="false">
      <c r="A7172" s="0" t="s">
        <v>7214</v>
      </c>
      <c r="B7172" s="0" t="s">
        <v>34</v>
      </c>
      <c r="C7172" s="0" t="s">
        <v>39</v>
      </c>
      <c r="D7172" s="9" t="n">
        <v>44000</v>
      </c>
      <c r="E7172" s="9" t="n">
        <v>44099</v>
      </c>
      <c r="F7172" s="9" t="n">
        <v>44115</v>
      </c>
      <c r="G7172" s="9" t="n">
        <v>44119</v>
      </c>
      <c r="H7172" s="10" t="s">
        <v>36</v>
      </c>
      <c r="I7172" s="0" t="n">
        <v>2</v>
      </c>
      <c r="J7172" s="0" t="n">
        <v>34</v>
      </c>
      <c r="K7172" s="0" t="n">
        <v>98</v>
      </c>
      <c r="L7172" s="0" t="n">
        <v>3</v>
      </c>
      <c r="M7172" s="0" t="n">
        <v>6</v>
      </c>
      <c r="N7172" s="11" t="n">
        <v>0.2</v>
      </c>
      <c r="O7172" s="12" t="n">
        <v>1030.13</v>
      </c>
      <c r="P7172" s="12" t="n">
        <v>2512.5</v>
      </c>
      <c r="Q7172" s="12" t="n">
        <f aca="false">M7172*P7172*(1-N7172)</f>
        <v>12060</v>
      </c>
      <c r="R7172" s="12" t="n">
        <f aca="false">M7172*O7172</f>
        <v>6180.78</v>
      </c>
      <c r="S7172" s="12" t="n">
        <f aca="false">Q7172-R7172</f>
        <v>5879.22</v>
      </c>
      <c r="T7172" s="11" t="n">
        <f aca="false">IFERROR(S7172/Q7172,0)</f>
        <v>0.487497512437811</v>
      </c>
      <c r="U7172" s="13" t="n">
        <f aca="false">F7172-E7172</f>
        <v>16</v>
      </c>
      <c r="V7172" s="13" t="n">
        <f aca="false">G7172-F7172</f>
        <v>4</v>
      </c>
      <c r="W7172" s="13" t="n">
        <f aca="false">G7172-E7172</f>
        <v>20</v>
      </c>
      <c r="X7172" s="10" t="n">
        <f aca="false">YEAR(E7172)</f>
        <v>2020</v>
      </c>
      <c r="Y7172" s="0" t="str">
        <f aca="false">TEXT(E7172,"yyyy-mm")</f>
        <v>2020-09</v>
      </c>
      <c r="Z7172" s="0" t="str">
        <f aca="false">"Q"&amp;ROUNDUP(MONTH(E7172)/3,0)&amp;"-"&amp;YEAR(E7172)</f>
        <v>Q3-2020</v>
      </c>
    </row>
    <row r="7173" customFormat="false" ht="14.25" hidden="false" customHeight="false" outlineLevel="0" collapsed="false">
      <c r="A7173" s="0" t="s">
        <v>7215</v>
      </c>
      <c r="B7173" s="0" t="s">
        <v>38</v>
      </c>
      <c r="C7173" s="0" t="s">
        <v>58</v>
      </c>
      <c r="D7173" s="9" t="n">
        <v>44000</v>
      </c>
      <c r="E7173" s="9" t="n">
        <v>44099</v>
      </c>
      <c r="F7173" s="9" t="n">
        <v>44127</v>
      </c>
      <c r="G7173" s="9" t="n">
        <v>44131</v>
      </c>
      <c r="H7173" s="10" t="s">
        <v>36</v>
      </c>
      <c r="I7173" s="0" t="n">
        <v>13</v>
      </c>
      <c r="J7173" s="0" t="n">
        <v>1</v>
      </c>
      <c r="K7173" s="0" t="n">
        <v>339</v>
      </c>
      <c r="L7173" s="0" t="n">
        <v>12</v>
      </c>
      <c r="M7173" s="0" t="n">
        <v>6</v>
      </c>
      <c r="N7173" s="11" t="n">
        <v>0.05</v>
      </c>
      <c r="O7173" s="12" t="n">
        <v>2795.24</v>
      </c>
      <c r="P7173" s="12" t="n">
        <v>3993.2</v>
      </c>
      <c r="Q7173" s="12" t="n">
        <f aca="false">M7173*P7173*(1-N7173)</f>
        <v>22761.24</v>
      </c>
      <c r="R7173" s="12" t="n">
        <f aca="false">M7173*O7173</f>
        <v>16771.44</v>
      </c>
      <c r="S7173" s="12" t="n">
        <f aca="false">Q7173-R7173</f>
        <v>5989.8</v>
      </c>
      <c r="T7173" s="11" t="n">
        <f aca="false">IFERROR(S7173/Q7173,0)</f>
        <v>0.263157894736842</v>
      </c>
      <c r="U7173" s="13" t="n">
        <f aca="false">F7173-E7173</f>
        <v>28</v>
      </c>
      <c r="V7173" s="13" t="n">
        <f aca="false">G7173-F7173</f>
        <v>4</v>
      </c>
      <c r="W7173" s="13" t="n">
        <f aca="false">G7173-E7173</f>
        <v>32</v>
      </c>
      <c r="X7173" s="10" t="n">
        <f aca="false">YEAR(E7173)</f>
        <v>2020</v>
      </c>
      <c r="Y7173" s="0" t="str">
        <f aca="false">TEXT(E7173,"yyyy-mm")</f>
        <v>2020-09</v>
      </c>
      <c r="Z7173" s="0" t="str">
        <f aca="false">"Q"&amp;ROUNDUP(MONTH(E7173)/3,0)&amp;"-"&amp;YEAR(E7173)</f>
        <v>Q3-2020</v>
      </c>
    </row>
    <row r="7174" customFormat="false" ht="14.25" hidden="false" customHeight="false" outlineLevel="0" collapsed="false">
      <c r="A7174" s="0" t="s">
        <v>7216</v>
      </c>
      <c r="B7174" s="0" t="s">
        <v>34</v>
      </c>
      <c r="C7174" s="0" t="s">
        <v>39</v>
      </c>
      <c r="D7174" s="9" t="n">
        <v>44000</v>
      </c>
      <c r="E7174" s="9" t="n">
        <v>44100</v>
      </c>
      <c r="F7174" s="9" t="n">
        <v>44124</v>
      </c>
      <c r="G7174" s="9" t="n">
        <v>44133</v>
      </c>
      <c r="H7174" s="10" t="s">
        <v>36</v>
      </c>
      <c r="I7174" s="0" t="n">
        <v>1</v>
      </c>
      <c r="J7174" s="0" t="n">
        <v>12</v>
      </c>
      <c r="K7174" s="0" t="n">
        <v>127</v>
      </c>
      <c r="L7174" s="0" t="n">
        <v>23</v>
      </c>
      <c r="M7174" s="0" t="n">
        <v>3</v>
      </c>
      <c r="N7174" s="11" t="n">
        <v>0.05</v>
      </c>
      <c r="O7174" s="12" t="n">
        <v>4304.01</v>
      </c>
      <c r="P7174" s="12" t="n">
        <v>6237.7</v>
      </c>
      <c r="Q7174" s="12" t="n">
        <f aca="false">M7174*P7174*(1-N7174)</f>
        <v>17777.445</v>
      </c>
      <c r="R7174" s="12" t="n">
        <f aca="false">M7174*O7174</f>
        <v>12912.03</v>
      </c>
      <c r="S7174" s="12" t="n">
        <f aca="false">Q7174-R7174</f>
        <v>4865.415</v>
      </c>
      <c r="T7174" s="11" t="n">
        <f aca="false">IFERROR(S7174/Q7174,0)</f>
        <v>0.273684716785792</v>
      </c>
      <c r="U7174" s="13" t="n">
        <f aca="false">F7174-E7174</f>
        <v>24</v>
      </c>
      <c r="V7174" s="13" t="n">
        <f aca="false">G7174-F7174</f>
        <v>9</v>
      </c>
      <c r="W7174" s="13" t="n">
        <f aca="false">G7174-E7174</f>
        <v>33</v>
      </c>
      <c r="X7174" s="10" t="n">
        <f aca="false">YEAR(E7174)</f>
        <v>2020</v>
      </c>
      <c r="Y7174" s="0" t="str">
        <f aca="false">TEXT(E7174,"yyyy-mm")</f>
        <v>2020-09</v>
      </c>
      <c r="Z7174" s="0" t="str">
        <f aca="false">"Q"&amp;ROUNDUP(MONTH(E7174)/3,0)&amp;"-"&amp;YEAR(E7174)</f>
        <v>Q3-2020</v>
      </c>
    </row>
    <row r="7175" customFormat="false" ht="14.25" hidden="false" customHeight="false" outlineLevel="0" collapsed="false">
      <c r="A7175" s="0" t="s">
        <v>7217</v>
      </c>
      <c r="B7175" s="0" t="s">
        <v>38</v>
      </c>
      <c r="C7175" s="0" t="s">
        <v>46</v>
      </c>
      <c r="D7175" s="9" t="n">
        <v>44000</v>
      </c>
      <c r="E7175" s="9" t="n">
        <v>44100</v>
      </c>
      <c r="F7175" s="9" t="n">
        <v>44114</v>
      </c>
      <c r="G7175" s="9" t="n">
        <v>44121</v>
      </c>
      <c r="H7175" s="10" t="s">
        <v>36</v>
      </c>
      <c r="I7175" s="0" t="n">
        <v>19</v>
      </c>
      <c r="J7175" s="0" t="n">
        <v>19</v>
      </c>
      <c r="K7175" s="0" t="n">
        <v>307</v>
      </c>
      <c r="L7175" s="0" t="n">
        <v>32</v>
      </c>
      <c r="M7175" s="0" t="n">
        <v>6</v>
      </c>
      <c r="N7175" s="11" t="n">
        <v>0.075</v>
      </c>
      <c r="O7175" s="12" t="n">
        <v>505.18</v>
      </c>
      <c r="P7175" s="12" t="n">
        <v>971.5</v>
      </c>
      <c r="Q7175" s="12" t="n">
        <f aca="false">M7175*P7175*(1-N7175)</f>
        <v>5391.825</v>
      </c>
      <c r="R7175" s="12" t="n">
        <f aca="false">M7175*O7175</f>
        <v>3031.08</v>
      </c>
      <c r="S7175" s="12" t="n">
        <f aca="false">Q7175-R7175</f>
        <v>2360.745</v>
      </c>
      <c r="T7175" s="11" t="n">
        <f aca="false">IFERROR(S7175/Q7175,0)</f>
        <v>0.437837837837838</v>
      </c>
      <c r="U7175" s="13" t="n">
        <f aca="false">F7175-E7175</f>
        <v>14</v>
      </c>
      <c r="V7175" s="13" t="n">
        <f aca="false">G7175-F7175</f>
        <v>7</v>
      </c>
      <c r="W7175" s="13" t="n">
        <f aca="false">G7175-E7175</f>
        <v>21</v>
      </c>
      <c r="X7175" s="10" t="n">
        <f aca="false">YEAR(E7175)</f>
        <v>2020</v>
      </c>
      <c r="Y7175" s="0" t="str">
        <f aca="false">TEXT(E7175,"yyyy-mm")</f>
        <v>2020-09</v>
      </c>
      <c r="Z7175" s="0" t="str">
        <f aca="false">"Q"&amp;ROUNDUP(MONTH(E7175)/3,0)&amp;"-"&amp;YEAR(E7175)</f>
        <v>Q3-2020</v>
      </c>
    </row>
    <row r="7176" customFormat="false" ht="14.25" hidden="false" customHeight="false" outlineLevel="0" collapsed="false">
      <c r="A7176" s="0" t="s">
        <v>7218</v>
      </c>
      <c r="B7176" s="0" t="s">
        <v>41</v>
      </c>
      <c r="C7176" s="0" t="s">
        <v>39</v>
      </c>
      <c r="D7176" s="9" t="n">
        <v>44000</v>
      </c>
      <c r="E7176" s="9" t="n">
        <v>44100</v>
      </c>
      <c r="F7176" s="9" t="n">
        <v>44119</v>
      </c>
      <c r="G7176" s="9" t="n">
        <v>44123</v>
      </c>
      <c r="H7176" s="10" t="s">
        <v>36</v>
      </c>
      <c r="I7176" s="0" t="n">
        <v>23</v>
      </c>
      <c r="J7176" s="0" t="n">
        <v>17</v>
      </c>
      <c r="K7176" s="0" t="n">
        <v>99</v>
      </c>
      <c r="L7176" s="0" t="n">
        <v>41</v>
      </c>
      <c r="M7176" s="0" t="n">
        <v>4</v>
      </c>
      <c r="N7176" s="11" t="n">
        <v>0.3</v>
      </c>
      <c r="O7176" s="12" t="n">
        <v>1089.55</v>
      </c>
      <c r="P7176" s="12" t="n">
        <v>2318.2</v>
      </c>
      <c r="Q7176" s="12" t="n">
        <f aca="false">M7176*P7176*(1-N7176)</f>
        <v>6490.96</v>
      </c>
      <c r="R7176" s="12" t="n">
        <f aca="false">M7176*O7176</f>
        <v>4358.2</v>
      </c>
      <c r="S7176" s="12" t="n">
        <f aca="false">Q7176-R7176</f>
        <v>2132.76</v>
      </c>
      <c r="T7176" s="11" t="n">
        <f aca="false">IFERROR(S7176/Q7176,0)</f>
        <v>0.32857389353809</v>
      </c>
      <c r="U7176" s="13" t="n">
        <f aca="false">F7176-E7176</f>
        <v>19</v>
      </c>
      <c r="V7176" s="13" t="n">
        <f aca="false">G7176-F7176</f>
        <v>4</v>
      </c>
      <c r="W7176" s="13" t="n">
        <f aca="false">G7176-E7176</f>
        <v>23</v>
      </c>
      <c r="X7176" s="10" t="n">
        <f aca="false">YEAR(E7176)</f>
        <v>2020</v>
      </c>
      <c r="Y7176" s="0" t="str">
        <f aca="false">TEXT(E7176,"yyyy-mm")</f>
        <v>2020-09</v>
      </c>
      <c r="Z7176" s="0" t="str">
        <f aca="false">"Q"&amp;ROUNDUP(MONTH(E7176)/3,0)&amp;"-"&amp;YEAR(E7176)</f>
        <v>Q3-2020</v>
      </c>
    </row>
    <row r="7177" customFormat="false" ht="14.25" hidden="false" customHeight="false" outlineLevel="0" collapsed="false">
      <c r="A7177" s="0" t="s">
        <v>7219</v>
      </c>
      <c r="B7177" s="0" t="s">
        <v>34</v>
      </c>
      <c r="C7177" s="0" t="s">
        <v>35</v>
      </c>
      <c r="D7177" s="9" t="n">
        <v>44000</v>
      </c>
      <c r="E7177" s="9" t="n">
        <v>44100</v>
      </c>
      <c r="F7177" s="9" t="n">
        <v>44123</v>
      </c>
      <c r="G7177" s="9" t="n">
        <v>44128</v>
      </c>
      <c r="H7177" s="10" t="s">
        <v>36</v>
      </c>
      <c r="I7177" s="0" t="n">
        <v>5</v>
      </c>
      <c r="J7177" s="0" t="n">
        <v>9</v>
      </c>
      <c r="K7177" s="0" t="n">
        <v>252</v>
      </c>
      <c r="L7177" s="0" t="n">
        <v>30</v>
      </c>
      <c r="M7177" s="0" t="n">
        <v>3</v>
      </c>
      <c r="N7177" s="11" t="n">
        <v>0.2</v>
      </c>
      <c r="O7177" s="12" t="n">
        <v>1299</v>
      </c>
      <c r="P7177" s="12" t="n">
        <v>1755.4</v>
      </c>
      <c r="Q7177" s="12" t="n">
        <f aca="false">M7177*P7177*(1-N7177)</f>
        <v>4212.96</v>
      </c>
      <c r="R7177" s="12" t="n">
        <f aca="false">M7177*O7177</f>
        <v>3897</v>
      </c>
      <c r="S7177" s="12" t="n">
        <f aca="false">Q7177-R7177</f>
        <v>315.960000000001</v>
      </c>
      <c r="T7177" s="11" t="n">
        <f aca="false">IFERROR(S7177/Q7177,0)</f>
        <v>0.0749971516463486</v>
      </c>
      <c r="U7177" s="13" t="n">
        <f aca="false">F7177-E7177</f>
        <v>23</v>
      </c>
      <c r="V7177" s="13" t="n">
        <f aca="false">G7177-F7177</f>
        <v>5</v>
      </c>
      <c r="W7177" s="13" t="n">
        <f aca="false">G7177-E7177</f>
        <v>28</v>
      </c>
      <c r="X7177" s="10" t="n">
        <f aca="false">YEAR(E7177)</f>
        <v>2020</v>
      </c>
      <c r="Y7177" s="0" t="str">
        <f aca="false">TEXT(E7177,"yyyy-mm")</f>
        <v>2020-09</v>
      </c>
      <c r="Z7177" s="0" t="str">
        <f aca="false">"Q"&amp;ROUNDUP(MONTH(E7177)/3,0)&amp;"-"&amp;YEAR(E7177)</f>
        <v>Q3-2020</v>
      </c>
    </row>
    <row r="7178" customFormat="false" ht="14.25" hidden="false" customHeight="false" outlineLevel="0" collapsed="false">
      <c r="A7178" s="0" t="s">
        <v>7220</v>
      </c>
      <c r="B7178" s="0" t="s">
        <v>43</v>
      </c>
      <c r="C7178" s="0" t="s">
        <v>58</v>
      </c>
      <c r="D7178" s="9" t="n">
        <v>44000</v>
      </c>
      <c r="E7178" s="9" t="n">
        <v>44100</v>
      </c>
      <c r="F7178" s="9" t="n">
        <v>44123</v>
      </c>
      <c r="G7178" s="9" t="n">
        <v>44132</v>
      </c>
      <c r="H7178" s="10" t="s">
        <v>36</v>
      </c>
      <c r="I7178" s="0" t="n">
        <v>27</v>
      </c>
      <c r="J7178" s="0" t="n">
        <v>30</v>
      </c>
      <c r="K7178" s="0" t="n">
        <v>360</v>
      </c>
      <c r="L7178" s="0" t="n">
        <v>8</v>
      </c>
      <c r="M7178" s="0" t="n">
        <v>4</v>
      </c>
      <c r="N7178" s="11" t="n">
        <v>0.15</v>
      </c>
      <c r="O7178" s="12" t="n">
        <v>1498.66</v>
      </c>
      <c r="P7178" s="12" t="n">
        <v>3122.2</v>
      </c>
      <c r="Q7178" s="12" t="n">
        <f aca="false">M7178*P7178*(1-N7178)</f>
        <v>10615.48</v>
      </c>
      <c r="R7178" s="12" t="n">
        <f aca="false">M7178*O7178</f>
        <v>5994.64</v>
      </c>
      <c r="S7178" s="12" t="n">
        <f aca="false">Q7178-R7178</f>
        <v>4620.84</v>
      </c>
      <c r="T7178" s="11" t="n">
        <f aca="false">IFERROR(S7178/Q7178,0)</f>
        <v>0.435292610414225</v>
      </c>
      <c r="U7178" s="13" t="n">
        <f aca="false">F7178-E7178</f>
        <v>23</v>
      </c>
      <c r="V7178" s="13" t="n">
        <f aca="false">G7178-F7178</f>
        <v>9</v>
      </c>
      <c r="W7178" s="13" t="n">
        <f aca="false">G7178-E7178</f>
        <v>32</v>
      </c>
      <c r="X7178" s="10" t="n">
        <f aca="false">YEAR(E7178)</f>
        <v>2020</v>
      </c>
      <c r="Y7178" s="0" t="str">
        <f aca="false">TEXT(E7178,"yyyy-mm")</f>
        <v>2020-09</v>
      </c>
      <c r="Z7178" s="0" t="str">
        <f aca="false">"Q"&amp;ROUNDUP(MONTH(E7178)/3,0)&amp;"-"&amp;YEAR(E7178)</f>
        <v>Q3-2020</v>
      </c>
    </row>
    <row r="7179" customFormat="false" ht="14.25" hidden="false" customHeight="false" outlineLevel="0" collapsed="false">
      <c r="A7179" s="0" t="s">
        <v>7221</v>
      </c>
      <c r="B7179" s="0" t="s">
        <v>41</v>
      </c>
      <c r="C7179" s="0" t="s">
        <v>39</v>
      </c>
      <c r="D7179" s="9" t="n">
        <v>44000</v>
      </c>
      <c r="E7179" s="9" t="n">
        <v>44101</v>
      </c>
      <c r="F7179" s="9" t="n">
        <v>44124</v>
      </c>
      <c r="G7179" s="9" t="n">
        <v>44129</v>
      </c>
      <c r="H7179" s="10" t="s">
        <v>36</v>
      </c>
      <c r="I7179" s="0" t="n">
        <v>24</v>
      </c>
      <c r="J7179" s="0" t="n">
        <v>4</v>
      </c>
      <c r="K7179" s="0" t="n">
        <v>147</v>
      </c>
      <c r="L7179" s="0" t="n">
        <v>10</v>
      </c>
      <c r="M7179" s="0" t="n">
        <v>3</v>
      </c>
      <c r="N7179" s="11" t="n">
        <v>0.05</v>
      </c>
      <c r="O7179" s="12" t="n">
        <v>2452.2</v>
      </c>
      <c r="P7179" s="12" t="n">
        <v>4020</v>
      </c>
      <c r="Q7179" s="12" t="n">
        <f aca="false">M7179*P7179*(1-N7179)</f>
        <v>11457</v>
      </c>
      <c r="R7179" s="12" t="n">
        <f aca="false">M7179*O7179</f>
        <v>7356.6</v>
      </c>
      <c r="S7179" s="12" t="n">
        <f aca="false">Q7179-R7179</f>
        <v>4100.4</v>
      </c>
      <c r="T7179" s="11" t="n">
        <f aca="false">IFERROR(S7179/Q7179,0)</f>
        <v>0.357894736842105</v>
      </c>
      <c r="U7179" s="13" t="n">
        <f aca="false">F7179-E7179</f>
        <v>23</v>
      </c>
      <c r="V7179" s="13" t="n">
        <f aca="false">G7179-F7179</f>
        <v>5</v>
      </c>
      <c r="W7179" s="13" t="n">
        <f aca="false">G7179-E7179</f>
        <v>28</v>
      </c>
      <c r="X7179" s="10" t="n">
        <f aca="false">YEAR(E7179)</f>
        <v>2020</v>
      </c>
      <c r="Y7179" s="0" t="str">
        <f aca="false">TEXT(E7179,"yyyy-mm")</f>
        <v>2020-09</v>
      </c>
      <c r="Z7179" s="0" t="str">
        <f aca="false">"Q"&amp;ROUNDUP(MONTH(E7179)/3,0)&amp;"-"&amp;YEAR(E7179)</f>
        <v>Q3-2020</v>
      </c>
    </row>
    <row r="7180" customFormat="false" ht="14.25" hidden="false" customHeight="false" outlineLevel="0" collapsed="false">
      <c r="A7180" s="0" t="s">
        <v>7222</v>
      </c>
      <c r="B7180" s="0" t="s">
        <v>38</v>
      </c>
      <c r="C7180" s="0" t="s">
        <v>39</v>
      </c>
      <c r="D7180" s="9" t="n">
        <v>44000</v>
      </c>
      <c r="E7180" s="9" t="n">
        <v>44101</v>
      </c>
      <c r="F7180" s="9" t="n">
        <v>44106</v>
      </c>
      <c r="G7180" s="9" t="n">
        <v>44116</v>
      </c>
      <c r="H7180" s="10" t="s">
        <v>36</v>
      </c>
      <c r="I7180" s="0" t="n">
        <v>14</v>
      </c>
      <c r="J7180" s="0" t="n">
        <v>4</v>
      </c>
      <c r="K7180" s="0" t="n">
        <v>153</v>
      </c>
      <c r="L7180" s="0" t="n">
        <v>32</v>
      </c>
      <c r="M7180" s="0" t="n">
        <v>7</v>
      </c>
      <c r="N7180" s="11" t="n">
        <v>0.05</v>
      </c>
      <c r="O7180" s="12" t="n">
        <v>104.52</v>
      </c>
      <c r="P7180" s="12" t="n">
        <v>201</v>
      </c>
      <c r="Q7180" s="12" t="n">
        <f aca="false">M7180*P7180*(1-N7180)</f>
        <v>1336.65</v>
      </c>
      <c r="R7180" s="12" t="n">
        <f aca="false">M7180*O7180</f>
        <v>731.64</v>
      </c>
      <c r="S7180" s="12" t="n">
        <f aca="false">Q7180-R7180</f>
        <v>605.01</v>
      </c>
      <c r="T7180" s="11" t="n">
        <f aca="false">IFERROR(S7180/Q7180,0)</f>
        <v>0.452631578947368</v>
      </c>
      <c r="U7180" s="13" t="n">
        <f aca="false">F7180-E7180</f>
        <v>5</v>
      </c>
      <c r="V7180" s="13" t="n">
        <f aca="false">G7180-F7180</f>
        <v>10</v>
      </c>
      <c r="W7180" s="13" t="n">
        <f aca="false">G7180-E7180</f>
        <v>15</v>
      </c>
      <c r="X7180" s="10" t="n">
        <f aca="false">YEAR(E7180)</f>
        <v>2020</v>
      </c>
      <c r="Y7180" s="0" t="str">
        <f aca="false">TEXT(E7180,"yyyy-mm")</f>
        <v>2020-09</v>
      </c>
      <c r="Z7180" s="0" t="str">
        <f aca="false">"Q"&amp;ROUNDUP(MONTH(E7180)/3,0)&amp;"-"&amp;YEAR(E7180)</f>
        <v>Q3-2020</v>
      </c>
    </row>
    <row r="7181" customFormat="false" ht="14.25" hidden="false" customHeight="false" outlineLevel="0" collapsed="false">
      <c r="A7181" s="0" t="s">
        <v>7223</v>
      </c>
      <c r="B7181" s="0" t="s">
        <v>41</v>
      </c>
      <c r="C7181" s="0" t="s">
        <v>58</v>
      </c>
      <c r="D7181" s="9" t="n">
        <v>44000</v>
      </c>
      <c r="E7181" s="9" t="n">
        <v>44101</v>
      </c>
      <c r="F7181" s="9" t="n">
        <v>44116</v>
      </c>
      <c r="G7181" s="9" t="n">
        <v>44120</v>
      </c>
      <c r="H7181" s="10" t="s">
        <v>36</v>
      </c>
      <c r="I7181" s="0" t="n">
        <v>24</v>
      </c>
      <c r="J7181" s="0" t="n">
        <v>30</v>
      </c>
      <c r="K7181" s="0" t="n">
        <v>364</v>
      </c>
      <c r="L7181" s="0" t="n">
        <v>5</v>
      </c>
      <c r="M7181" s="0" t="n">
        <v>5</v>
      </c>
      <c r="N7181" s="11" t="n">
        <v>0.075</v>
      </c>
      <c r="O7181" s="12" t="n">
        <v>1779.12</v>
      </c>
      <c r="P7181" s="12" t="n">
        <v>2505.8</v>
      </c>
      <c r="Q7181" s="12" t="n">
        <f aca="false">M7181*P7181*(1-N7181)</f>
        <v>11589.325</v>
      </c>
      <c r="R7181" s="12" t="n">
        <f aca="false">M7181*O7181</f>
        <v>8895.6</v>
      </c>
      <c r="S7181" s="12" t="n">
        <f aca="false">Q7181-R7181</f>
        <v>2693.725</v>
      </c>
      <c r="T7181" s="11" t="n">
        <f aca="false">IFERROR(S7181/Q7181,0)</f>
        <v>0.23243156956941</v>
      </c>
      <c r="U7181" s="13" t="n">
        <f aca="false">F7181-E7181</f>
        <v>15</v>
      </c>
      <c r="V7181" s="13" t="n">
        <f aca="false">G7181-F7181</f>
        <v>4</v>
      </c>
      <c r="W7181" s="13" t="n">
        <f aca="false">G7181-E7181</f>
        <v>19</v>
      </c>
      <c r="X7181" s="10" t="n">
        <f aca="false">YEAR(E7181)</f>
        <v>2020</v>
      </c>
      <c r="Y7181" s="0" t="str">
        <f aca="false">TEXT(E7181,"yyyy-mm")</f>
        <v>2020-09</v>
      </c>
      <c r="Z7181" s="0" t="str">
        <f aca="false">"Q"&amp;ROUNDUP(MONTH(E7181)/3,0)&amp;"-"&amp;YEAR(E7181)</f>
        <v>Q3-2020</v>
      </c>
    </row>
    <row r="7182" customFormat="false" ht="14.25" hidden="false" customHeight="false" outlineLevel="0" collapsed="false">
      <c r="A7182" s="0" t="s">
        <v>7224</v>
      </c>
      <c r="B7182" s="0" t="s">
        <v>34</v>
      </c>
      <c r="C7182" s="0" t="s">
        <v>48</v>
      </c>
      <c r="D7182" s="9" t="n">
        <v>44000</v>
      </c>
      <c r="E7182" s="9" t="n">
        <v>44101</v>
      </c>
      <c r="F7182" s="9" t="n">
        <v>44119</v>
      </c>
      <c r="G7182" s="9" t="n">
        <v>44120</v>
      </c>
      <c r="H7182" s="10" t="s">
        <v>36</v>
      </c>
      <c r="I7182" s="0" t="n">
        <v>11</v>
      </c>
      <c r="J7182" s="0" t="n">
        <v>31</v>
      </c>
      <c r="K7182" s="0" t="n">
        <v>28</v>
      </c>
      <c r="L7182" s="0" t="n">
        <v>11</v>
      </c>
      <c r="M7182" s="0" t="n">
        <v>2</v>
      </c>
      <c r="N7182" s="11" t="n">
        <v>0.3</v>
      </c>
      <c r="O7182" s="12" t="n">
        <v>3144.04</v>
      </c>
      <c r="P7182" s="12" t="n">
        <v>3979.8</v>
      </c>
      <c r="Q7182" s="12" t="n">
        <f aca="false">M7182*P7182*(1-N7182)</f>
        <v>5571.72</v>
      </c>
      <c r="R7182" s="12" t="n">
        <f aca="false">M7182*O7182</f>
        <v>6288.08</v>
      </c>
      <c r="S7182" s="12" t="n">
        <f aca="false">Q7182-R7182</f>
        <v>-716.36</v>
      </c>
      <c r="T7182" s="11" t="n">
        <f aca="false">IFERROR(S7182/Q7182,0)</f>
        <v>-0.128570710660263</v>
      </c>
      <c r="U7182" s="13" t="n">
        <f aca="false">F7182-E7182</f>
        <v>18</v>
      </c>
      <c r="V7182" s="13" t="n">
        <f aca="false">G7182-F7182</f>
        <v>1</v>
      </c>
      <c r="W7182" s="13" t="n">
        <f aca="false">G7182-E7182</f>
        <v>19</v>
      </c>
      <c r="X7182" s="10" t="n">
        <f aca="false">YEAR(E7182)</f>
        <v>2020</v>
      </c>
      <c r="Y7182" s="0" t="str">
        <f aca="false">TEXT(E7182,"yyyy-mm")</f>
        <v>2020-09</v>
      </c>
      <c r="Z7182" s="0" t="str">
        <f aca="false">"Q"&amp;ROUNDUP(MONTH(E7182)/3,0)&amp;"-"&amp;YEAR(E7182)</f>
        <v>Q3-2020</v>
      </c>
    </row>
    <row r="7183" customFormat="false" ht="14.25" hidden="false" customHeight="false" outlineLevel="0" collapsed="false">
      <c r="A7183" s="0" t="s">
        <v>7225</v>
      </c>
      <c r="B7183" s="0" t="s">
        <v>38</v>
      </c>
      <c r="C7183" s="0" t="s">
        <v>39</v>
      </c>
      <c r="D7183" s="9" t="n">
        <v>44000</v>
      </c>
      <c r="E7183" s="9" t="n">
        <v>44101</v>
      </c>
      <c r="F7183" s="9" t="n">
        <v>44111</v>
      </c>
      <c r="G7183" s="9" t="n">
        <v>44119</v>
      </c>
      <c r="H7183" s="10" t="s">
        <v>36</v>
      </c>
      <c r="I7183" s="0" t="n">
        <v>14</v>
      </c>
      <c r="J7183" s="0" t="n">
        <v>17</v>
      </c>
      <c r="K7183" s="0" t="n">
        <v>126</v>
      </c>
      <c r="L7183" s="0" t="n">
        <v>45</v>
      </c>
      <c r="M7183" s="0" t="n">
        <v>8</v>
      </c>
      <c r="N7183" s="11" t="n">
        <v>0.05</v>
      </c>
      <c r="O7183" s="12" t="n">
        <v>2048.59</v>
      </c>
      <c r="P7183" s="12" t="n">
        <v>3939.6</v>
      </c>
      <c r="Q7183" s="12" t="n">
        <f aca="false">M7183*P7183*(1-N7183)</f>
        <v>29940.96</v>
      </c>
      <c r="R7183" s="12" t="n">
        <f aca="false">M7183*O7183</f>
        <v>16388.72</v>
      </c>
      <c r="S7183" s="12" t="n">
        <f aca="false">Q7183-R7183</f>
        <v>13552.24</v>
      </c>
      <c r="T7183" s="11" t="n">
        <f aca="false">IFERROR(S7183/Q7183,0)</f>
        <v>0.452632113332371</v>
      </c>
      <c r="U7183" s="13" t="n">
        <f aca="false">F7183-E7183</f>
        <v>10</v>
      </c>
      <c r="V7183" s="13" t="n">
        <f aca="false">G7183-F7183</f>
        <v>8</v>
      </c>
      <c r="W7183" s="13" t="n">
        <f aca="false">G7183-E7183</f>
        <v>18</v>
      </c>
      <c r="X7183" s="10" t="n">
        <f aca="false">YEAR(E7183)</f>
        <v>2020</v>
      </c>
      <c r="Y7183" s="0" t="str">
        <f aca="false">TEXT(E7183,"yyyy-mm")</f>
        <v>2020-09</v>
      </c>
      <c r="Z7183" s="0" t="str">
        <f aca="false">"Q"&amp;ROUNDUP(MONTH(E7183)/3,0)&amp;"-"&amp;YEAR(E7183)</f>
        <v>Q3-2020</v>
      </c>
    </row>
    <row r="7184" customFormat="false" ht="14.25" hidden="false" customHeight="false" outlineLevel="0" collapsed="false">
      <c r="A7184" s="0" t="s">
        <v>7226</v>
      </c>
      <c r="B7184" s="0" t="s">
        <v>41</v>
      </c>
      <c r="C7184" s="0" t="s">
        <v>48</v>
      </c>
      <c r="D7184" s="9" t="n">
        <v>44000</v>
      </c>
      <c r="E7184" s="9" t="n">
        <v>44101</v>
      </c>
      <c r="F7184" s="9" t="n">
        <v>44116</v>
      </c>
      <c r="G7184" s="9" t="n">
        <v>44126</v>
      </c>
      <c r="H7184" s="10" t="s">
        <v>36</v>
      </c>
      <c r="I7184" s="0" t="n">
        <v>24</v>
      </c>
      <c r="J7184" s="0" t="n">
        <v>30</v>
      </c>
      <c r="K7184" s="0" t="n">
        <v>58</v>
      </c>
      <c r="L7184" s="0" t="n">
        <v>47</v>
      </c>
      <c r="M7184" s="0" t="n">
        <v>6</v>
      </c>
      <c r="N7184" s="11" t="n">
        <v>0.1</v>
      </c>
      <c r="O7184" s="12" t="n">
        <v>2880.6</v>
      </c>
      <c r="P7184" s="12" t="n">
        <v>3892.7</v>
      </c>
      <c r="Q7184" s="12" t="n">
        <f aca="false">M7184*P7184*(1-N7184)</f>
        <v>21020.58</v>
      </c>
      <c r="R7184" s="12" t="n">
        <f aca="false">M7184*O7184</f>
        <v>17283.6</v>
      </c>
      <c r="S7184" s="12" t="n">
        <f aca="false">Q7184-R7184</f>
        <v>3736.98</v>
      </c>
      <c r="T7184" s="11" t="n">
        <f aca="false">IFERROR(S7184/Q7184,0)</f>
        <v>0.177777206908658</v>
      </c>
      <c r="U7184" s="13" t="n">
        <f aca="false">F7184-E7184</f>
        <v>15</v>
      </c>
      <c r="V7184" s="13" t="n">
        <f aca="false">G7184-F7184</f>
        <v>10</v>
      </c>
      <c r="W7184" s="13" t="n">
        <f aca="false">G7184-E7184</f>
        <v>25</v>
      </c>
      <c r="X7184" s="10" t="n">
        <f aca="false">YEAR(E7184)</f>
        <v>2020</v>
      </c>
      <c r="Y7184" s="0" t="str">
        <f aca="false">TEXT(E7184,"yyyy-mm")</f>
        <v>2020-09</v>
      </c>
      <c r="Z7184" s="0" t="str">
        <f aca="false">"Q"&amp;ROUNDUP(MONTH(E7184)/3,0)&amp;"-"&amp;YEAR(E7184)</f>
        <v>Q3-2020</v>
      </c>
    </row>
    <row r="7185" customFormat="false" ht="14.25" hidden="false" customHeight="false" outlineLevel="0" collapsed="false">
      <c r="A7185" s="0" t="s">
        <v>7227</v>
      </c>
      <c r="B7185" s="0" t="s">
        <v>43</v>
      </c>
      <c r="C7185" s="0" t="s">
        <v>39</v>
      </c>
      <c r="D7185" s="9" t="n">
        <v>44000</v>
      </c>
      <c r="E7185" s="9" t="n">
        <v>44101</v>
      </c>
      <c r="F7185" s="9" t="n">
        <v>44123</v>
      </c>
      <c r="G7185" s="9" t="n">
        <v>44126</v>
      </c>
      <c r="H7185" s="10" t="s">
        <v>36</v>
      </c>
      <c r="I7185" s="0" t="n">
        <v>27</v>
      </c>
      <c r="J7185" s="0" t="n">
        <v>28</v>
      </c>
      <c r="K7185" s="0" t="n">
        <v>110</v>
      </c>
      <c r="L7185" s="0" t="n">
        <v>38</v>
      </c>
      <c r="M7185" s="0" t="n">
        <v>2</v>
      </c>
      <c r="N7185" s="11" t="n">
        <v>0.1</v>
      </c>
      <c r="O7185" s="12" t="n">
        <v>898.87</v>
      </c>
      <c r="P7185" s="12" t="n">
        <v>1152.4</v>
      </c>
      <c r="Q7185" s="12" t="n">
        <f aca="false">M7185*P7185*(1-N7185)</f>
        <v>2074.32</v>
      </c>
      <c r="R7185" s="12" t="n">
        <f aca="false">M7185*O7185</f>
        <v>1797.74</v>
      </c>
      <c r="S7185" s="12" t="n">
        <f aca="false">Q7185-R7185</f>
        <v>276.58</v>
      </c>
      <c r="T7185" s="11" t="n">
        <f aca="false">IFERROR(S7185/Q7185,0)</f>
        <v>0.133335261676116</v>
      </c>
      <c r="U7185" s="13" t="n">
        <f aca="false">F7185-E7185</f>
        <v>22</v>
      </c>
      <c r="V7185" s="13" t="n">
        <f aca="false">G7185-F7185</f>
        <v>3</v>
      </c>
      <c r="W7185" s="13" t="n">
        <f aca="false">G7185-E7185</f>
        <v>25</v>
      </c>
      <c r="X7185" s="10" t="n">
        <f aca="false">YEAR(E7185)</f>
        <v>2020</v>
      </c>
      <c r="Y7185" s="0" t="str">
        <f aca="false">TEXT(E7185,"yyyy-mm")</f>
        <v>2020-09</v>
      </c>
      <c r="Z7185" s="0" t="str">
        <f aca="false">"Q"&amp;ROUNDUP(MONTH(E7185)/3,0)&amp;"-"&amp;YEAR(E7185)</f>
        <v>Q3-2020</v>
      </c>
    </row>
    <row r="7186" customFormat="false" ht="14.25" hidden="false" customHeight="false" outlineLevel="0" collapsed="false">
      <c r="A7186" s="0" t="s">
        <v>7228</v>
      </c>
      <c r="B7186" s="0" t="s">
        <v>38</v>
      </c>
      <c r="C7186" s="0" t="s">
        <v>46</v>
      </c>
      <c r="D7186" s="9" t="n">
        <v>44000</v>
      </c>
      <c r="E7186" s="9" t="n">
        <v>44101</v>
      </c>
      <c r="F7186" s="9" t="n">
        <v>44109</v>
      </c>
      <c r="G7186" s="9" t="n">
        <v>44118</v>
      </c>
      <c r="H7186" s="10" t="s">
        <v>36</v>
      </c>
      <c r="I7186" s="0" t="n">
        <v>17</v>
      </c>
      <c r="J7186" s="0" t="n">
        <v>31</v>
      </c>
      <c r="K7186" s="0" t="n">
        <v>295</v>
      </c>
      <c r="L7186" s="0" t="n">
        <v>22</v>
      </c>
      <c r="M7186" s="0" t="n">
        <v>6</v>
      </c>
      <c r="N7186" s="11" t="n">
        <v>0.075</v>
      </c>
      <c r="O7186" s="12" t="n">
        <v>949.73</v>
      </c>
      <c r="P7186" s="12" t="n">
        <v>1172.5</v>
      </c>
      <c r="Q7186" s="12" t="n">
        <f aca="false">M7186*P7186*(1-N7186)</f>
        <v>6507.375</v>
      </c>
      <c r="R7186" s="12" t="n">
        <f aca="false">M7186*O7186</f>
        <v>5698.38</v>
      </c>
      <c r="S7186" s="12" t="n">
        <f aca="false">Q7186-R7186</f>
        <v>808.995</v>
      </c>
      <c r="T7186" s="11" t="n">
        <f aca="false">IFERROR(S7186/Q7186,0)</f>
        <v>0.12431971417046</v>
      </c>
      <c r="U7186" s="13" t="n">
        <f aca="false">F7186-E7186</f>
        <v>8</v>
      </c>
      <c r="V7186" s="13" t="n">
        <f aca="false">G7186-F7186</f>
        <v>9</v>
      </c>
      <c r="W7186" s="13" t="n">
        <f aca="false">G7186-E7186</f>
        <v>17</v>
      </c>
      <c r="X7186" s="10" t="n">
        <f aca="false">YEAR(E7186)</f>
        <v>2020</v>
      </c>
      <c r="Y7186" s="0" t="str">
        <f aca="false">TEXT(E7186,"yyyy-mm")</f>
        <v>2020-09</v>
      </c>
      <c r="Z7186" s="0" t="str">
        <f aca="false">"Q"&amp;ROUNDUP(MONTH(E7186)/3,0)&amp;"-"&amp;YEAR(E7186)</f>
        <v>Q3-2020</v>
      </c>
    </row>
    <row r="7187" customFormat="false" ht="14.25" hidden="false" customHeight="false" outlineLevel="0" collapsed="false">
      <c r="A7187" s="0" t="s">
        <v>7229</v>
      </c>
      <c r="B7187" s="0" t="s">
        <v>34</v>
      </c>
      <c r="C7187" s="0" t="s">
        <v>39</v>
      </c>
      <c r="D7187" s="9" t="n">
        <v>44000</v>
      </c>
      <c r="E7187" s="9" t="n">
        <v>44101</v>
      </c>
      <c r="F7187" s="9" t="n">
        <v>44129</v>
      </c>
      <c r="G7187" s="9" t="n">
        <v>44136</v>
      </c>
      <c r="H7187" s="10" t="s">
        <v>36</v>
      </c>
      <c r="I7187" s="0" t="n">
        <v>10</v>
      </c>
      <c r="J7187" s="0" t="n">
        <v>1</v>
      </c>
      <c r="K7187" s="0" t="n">
        <v>167</v>
      </c>
      <c r="L7187" s="0" t="n">
        <v>22</v>
      </c>
      <c r="M7187" s="0" t="n">
        <v>5</v>
      </c>
      <c r="N7187" s="11" t="n">
        <v>0.075</v>
      </c>
      <c r="O7187" s="12" t="n">
        <v>830.8</v>
      </c>
      <c r="P7187" s="12" t="n">
        <v>1038.5</v>
      </c>
      <c r="Q7187" s="12" t="n">
        <f aca="false">M7187*P7187*(1-N7187)</f>
        <v>4803.0625</v>
      </c>
      <c r="R7187" s="12" t="n">
        <f aca="false">M7187*O7187</f>
        <v>4154</v>
      </c>
      <c r="S7187" s="12" t="n">
        <f aca="false">Q7187-R7187</f>
        <v>649.0625</v>
      </c>
      <c r="T7187" s="11" t="n">
        <f aca="false">IFERROR(S7187/Q7187,0)</f>
        <v>0.135135135135135</v>
      </c>
      <c r="U7187" s="13" t="n">
        <f aca="false">F7187-E7187</f>
        <v>28</v>
      </c>
      <c r="V7187" s="13" t="n">
        <f aca="false">G7187-F7187</f>
        <v>7</v>
      </c>
      <c r="W7187" s="13" t="n">
        <f aca="false">G7187-E7187</f>
        <v>35</v>
      </c>
      <c r="X7187" s="10" t="n">
        <f aca="false">YEAR(E7187)</f>
        <v>2020</v>
      </c>
      <c r="Y7187" s="0" t="str">
        <f aca="false">TEXT(E7187,"yyyy-mm")</f>
        <v>2020-09</v>
      </c>
      <c r="Z7187" s="0" t="str">
        <f aca="false">"Q"&amp;ROUNDUP(MONTH(E7187)/3,0)&amp;"-"&amp;YEAR(E7187)</f>
        <v>Q3-2020</v>
      </c>
    </row>
    <row r="7188" customFormat="false" ht="14.25" hidden="false" customHeight="false" outlineLevel="0" collapsed="false">
      <c r="A7188" s="0" t="s">
        <v>7230</v>
      </c>
      <c r="B7188" s="0" t="s">
        <v>34</v>
      </c>
      <c r="C7188" s="0" t="s">
        <v>79</v>
      </c>
      <c r="D7188" s="9" t="n">
        <v>44000</v>
      </c>
      <c r="E7188" s="9" t="n">
        <v>44101</v>
      </c>
      <c r="F7188" s="9" t="n">
        <v>44105</v>
      </c>
      <c r="G7188" s="9" t="n">
        <v>44113</v>
      </c>
      <c r="H7188" s="10" t="s">
        <v>36</v>
      </c>
      <c r="I7188" s="0" t="n">
        <v>2</v>
      </c>
      <c r="J7188" s="0" t="n">
        <v>37</v>
      </c>
      <c r="K7188" s="0" t="n">
        <v>71</v>
      </c>
      <c r="L7188" s="0" t="n">
        <v>43</v>
      </c>
      <c r="M7188" s="0" t="n">
        <v>4</v>
      </c>
      <c r="N7188" s="11" t="n">
        <v>0.075</v>
      </c>
      <c r="O7188" s="12" t="n">
        <v>820.28</v>
      </c>
      <c r="P7188" s="12" t="n">
        <v>1065.3</v>
      </c>
      <c r="Q7188" s="12" t="n">
        <f aca="false">M7188*P7188*(1-N7188)</f>
        <v>3941.61</v>
      </c>
      <c r="R7188" s="12" t="n">
        <f aca="false">M7188*O7188</f>
        <v>3281.12</v>
      </c>
      <c r="S7188" s="12" t="n">
        <f aca="false">Q7188-R7188</f>
        <v>660.49</v>
      </c>
      <c r="T7188" s="11" t="n">
        <f aca="false">IFERROR(S7188/Q7188,0)</f>
        <v>0.167568582381311</v>
      </c>
      <c r="U7188" s="13" t="n">
        <f aca="false">F7188-E7188</f>
        <v>4</v>
      </c>
      <c r="V7188" s="13" t="n">
        <f aca="false">G7188-F7188</f>
        <v>8</v>
      </c>
      <c r="W7188" s="13" t="n">
        <f aca="false">G7188-E7188</f>
        <v>12</v>
      </c>
      <c r="X7188" s="10" t="n">
        <f aca="false">YEAR(E7188)</f>
        <v>2020</v>
      </c>
      <c r="Y7188" s="0" t="str">
        <f aca="false">TEXT(E7188,"yyyy-mm")</f>
        <v>2020-09</v>
      </c>
      <c r="Z7188" s="0" t="str">
        <f aca="false">"Q"&amp;ROUNDUP(MONTH(E7188)/3,0)&amp;"-"&amp;YEAR(E7188)</f>
        <v>Q3-2020</v>
      </c>
    </row>
    <row r="7189" customFormat="false" ht="14.25" hidden="false" customHeight="false" outlineLevel="0" collapsed="false">
      <c r="A7189" s="0" t="s">
        <v>7231</v>
      </c>
      <c r="B7189" s="0" t="s">
        <v>34</v>
      </c>
      <c r="C7189" s="0" t="s">
        <v>39</v>
      </c>
      <c r="D7189" s="9" t="n">
        <v>44000</v>
      </c>
      <c r="E7189" s="9" t="n">
        <v>44102</v>
      </c>
      <c r="F7189" s="9" t="n">
        <v>44122</v>
      </c>
      <c r="G7189" s="9" t="n">
        <v>44132</v>
      </c>
      <c r="H7189" s="10" t="s">
        <v>36</v>
      </c>
      <c r="I7189" s="0" t="n">
        <v>5</v>
      </c>
      <c r="J7189" s="0" t="n">
        <v>35</v>
      </c>
      <c r="K7189" s="0" t="n">
        <v>118</v>
      </c>
      <c r="L7189" s="0" t="n">
        <v>46</v>
      </c>
      <c r="M7189" s="0" t="n">
        <v>2</v>
      </c>
      <c r="N7189" s="11" t="n">
        <v>0.075</v>
      </c>
      <c r="O7189" s="12" t="n">
        <v>893.78</v>
      </c>
      <c r="P7189" s="12" t="n">
        <v>1943</v>
      </c>
      <c r="Q7189" s="12" t="n">
        <f aca="false">M7189*P7189*(1-N7189)</f>
        <v>3594.55</v>
      </c>
      <c r="R7189" s="12" t="n">
        <f aca="false">M7189*O7189</f>
        <v>1787.56</v>
      </c>
      <c r="S7189" s="12" t="n">
        <f aca="false">Q7189-R7189</f>
        <v>1806.99</v>
      </c>
      <c r="T7189" s="11" t="n">
        <f aca="false">IFERROR(S7189/Q7189,0)</f>
        <v>0.502702702702703</v>
      </c>
      <c r="U7189" s="13" t="n">
        <f aca="false">F7189-E7189</f>
        <v>20</v>
      </c>
      <c r="V7189" s="13" t="n">
        <f aca="false">G7189-F7189</f>
        <v>10</v>
      </c>
      <c r="W7189" s="13" t="n">
        <f aca="false">G7189-E7189</f>
        <v>30</v>
      </c>
      <c r="X7189" s="10" t="n">
        <f aca="false">YEAR(E7189)</f>
        <v>2020</v>
      </c>
      <c r="Y7189" s="0" t="str">
        <f aca="false">TEXT(E7189,"yyyy-mm")</f>
        <v>2020-09</v>
      </c>
      <c r="Z7189" s="0" t="str">
        <f aca="false">"Q"&amp;ROUNDUP(MONTH(E7189)/3,0)&amp;"-"&amp;YEAR(E7189)</f>
        <v>Q3-2020</v>
      </c>
    </row>
    <row r="7190" customFormat="false" ht="14.25" hidden="false" customHeight="false" outlineLevel="0" collapsed="false">
      <c r="A7190" s="0" t="s">
        <v>7232</v>
      </c>
      <c r="B7190" s="0" t="s">
        <v>38</v>
      </c>
      <c r="C7190" s="0" t="s">
        <v>35</v>
      </c>
      <c r="D7190" s="9" t="n">
        <v>44000</v>
      </c>
      <c r="E7190" s="9" t="n">
        <v>44102</v>
      </c>
      <c r="F7190" s="9" t="n">
        <v>44125</v>
      </c>
      <c r="G7190" s="9" t="n">
        <v>44133</v>
      </c>
      <c r="H7190" s="10" t="s">
        <v>36</v>
      </c>
      <c r="I7190" s="0" t="n">
        <v>17</v>
      </c>
      <c r="J7190" s="0" t="n">
        <v>33</v>
      </c>
      <c r="K7190" s="0" t="n">
        <v>219</v>
      </c>
      <c r="L7190" s="0" t="n">
        <v>23</v>
      </c>
      <c r="M7190" s="0" t="n">
        <v>2</v>
      </c>
      <c r="N7190" s="11" t="n">
        <v>0.05</v>
      </c>
      <c r="O7190" s="12" t="n">
        <v>2989.88</v>
      </c>
      <c r="P7190" s="12" t="n">
        <v>3986.5</v>
      </c>
      <c r="Q7190" s="12" t="n">
        <f aca="false">M7190*P7190*(1-N7190)</f>
        <v>7574.35</v>
      </c>
      <c r="R7190" s="12" t="n">
        <f aca="false">M7190*O7190</f>
        <v>5979.76</v>
      </c>
      <c r="S7190" s="12" t="n">
        <f aca="false">Q7190-R7190</f>
        <v>1594.59</v>
      </c>
      <c r="T7190" s="11" t="n">
        <f aca="false">IFERROR(S7190/Q7190,0)</f>
        <v>0.210524995544172</v>
      </c>
      <c r="U7190" s="13" t="n">
        <f aca="false">F7190-E7190</f>
        <v>23</v>
      </c>
      <c r="V7190" s="13" t="n">
        <f aca="false">G7190-F7190</f>
        <v>8</v>
      </c>
      <c r="W7190" s="13" t="n">
        <f aca="false">G7190-E7190</f>
        <v>31</v>
      </c>
      <c r="X7190" s="10" t="n">
        <f aca="false">YEAR(E7190)</f>
        <v>2020</v>
      </c>
      <c r="Y7190" s="0" t="str">
        <f aca="false">TEXT(E7190,"yyyy-mm")</f>
        <v>2020-09</v>
      </c>
      <c r="Z7190" s="0" t="str">
        <f aca="false">"Q"&amp;ROUNDUP(MONTH(E7190)/3,0)&amp;"-"&amp;YEAR(E7190)</f>
        <v>Q3-2020</v>
      </c>
    </row>
    <row r="7191" customFormat="false" ht="14.25" hidden="false" customHeight="false" outlineLevel="0" collapsed="false">
      <c r="A7191" s="0" t="s">
        <v>7233</v>
      </c>
      <c r="B7191" s="0" t="s">
        <v>43</v>
      </c>
      <c r="C7191" s="0" t="s">
        <v>46</v>
      </c>
      <c r="D7191" s="9" t="n">
        <v>44000</v>
      </c>
      <c r="E7191" s="9" t="n">
        <v>44102</v>
      </c>
      <c r="F7191" s="9" t="n">
        <v>44112</v>
      </c>
      <c r="G7191" s="9" t="n">
        <v>44114</v>
      </c>
      <c r="H7191" s="10" t="s">
        <v>36</v>
      </c>
      <c r="I7191" s="0" t="n">
        <v>27</v>
      </c>
      <c r="J7191" s="0" t="n">
        <v>37</v>
      </c>
      <c r="K7191" s="0" t="n">
        <v>274</v>
      </c>
      <c r="L7191" s="0" t="n">
        <v>5</v>
      </c>
      <c r="M7191" s="0" t="n">
        <v>8</v>
      </c>
      <c r="N7191" s="11" t="n">
        <v>0.075</v>
      </c>
      <c r="O7191" s="12" t="n">
        <v>2670.89</v>
      </c>
      <c r="P7191" s="12" t="n">
        <v>6070.2</v>
      </c>
      <c r="Q7191" s="12" t="n">
        <f aca="false">M7191*P7191*(1-N7191)</f>
        <v>44919.48</v>
      </c>
      <c r="R7191" s="12" t="n">
        <f aca="false">M7191*O7191</f>
        <v>21367.12</v>
      </c>
      <c r="S7191" s="12" t="n">
        <f aca="false">Q7191-R7191</f>
        <v>23552.36</v>
      </c>
      <c r="T7191" s="11" t="n">
        <f aca="false">IFERROR(S7191/Q7191,0)</f>
        <v>0.524323968131421</v>
      </c>
      <c r="U7191" s="13" t="n">
        <f aca="false">F7191-E7191</f>
        <v>10</v>
      </c>
      <c r="V7191" s="13" t="n">
        <f aca="false">G7191-F7191</f>
        <v>2</v>
      </c>
      <c r="W7191" s="13" t="n">
        <f aca="false">G7191-E7191</f>
        <v>12</v>
      </c>
      <c r="X7191" s="10" t="n">
        <f aca="false">YEAR(E7191)</f>
        <v>2020</v>
      </c>
      <c r="Y7191" s="0" t="str">
        <f aca="false">TEXT(E7191,"yyyy-mm")</f>
        <v>2020-09</v>
      </c>
      <c r="Z7191" s="0" t="str">
        <f aca="false">"Q"&amp;ROUNDUP(MONTH(E7191)/3,0)&amp;"-"&amp;YEAR(E7191)</f>
        <v>Q3-2020</v>
      </c>
    </row>
    <row r="7192" customFormat="false" ht="14.25" hidden="false" customHeight="false" outlineLevel="0" collapsed="false">
      <c r="A7192" s="0" t="s">
        <v>7234</v>
      </c>
      <c r="B7192" s="0" t="s">
        <v>41</v>
      </c>
      <c r="C7192" s="0" t="s">
        <v>35</v>
      </c>
      <c r="D7192" s="9" t="n">
        <v>44000</v>
      </c>
      <c r="E7192" s="9" t="n">
        <v>44102</v>
      </c>
      <c r="F7192" s="9" t="n">
        <v>44109</v>
      </c>
      <c r="G7192" s="9" t="n">
        <v>44114</v>
      </c>
      <c r="H7192" s="10" t="s">
        <v>36</v>
      </c>
      <c r="I7192" s="0" t="n">
        <v>22</v>
      </c>
      <c r="J7192" s="0" t="n">
        <v>16</v>
      </c>
      <c r="K7192" s="0" t="n">
        <v>204</v>
      </c>
      <c r="L7192" s="0" t="n">
        <v>9</v>
      </c>
      <c r="M7192" s="0" t="n">
        <v>3</v>
      </c>
      <c r="N7192" s="11" t="n">
        <v>0.05</v>
      </c>
      <c r="O7192" s="12" t="n">
        <v>177.95</v>
      </c>
      <c r="P7192" s="12" t="n">
        <v>214.4</v>
      </c>
      <c r="Q7192" s="12" t="n">
        <f aca="false">M7192*P7192*(1-N7192)</f>
        <v>611.04</v>
      </c>
      <c r="R7192" s="12" t="n">
        <f aca="false">M7192*O7192</f>
        <v>533.85</v>
      </c>
      <c r="S7192" s="12" t="n">
        <f aca="false">Q7192-R7192</f>
        <v>77.1900000000001</v>
      </c>
      <c r="T7192" s="11" t="n">
        <f aca="false">IFERROR(S7192/Q7192,0)</f>
        <v>0.126325608798115</v>
      </c>
      <c r="U7192" s="13" t="n">
        <f aca="false">F7192-E7192</f>
        <v>7</v>
      </c>
      <c r="V7192" s="13" t="n">
        <f aca="false">G7192-F7192</f>
        <v>5</v>
      </c>
      <c r="W7192" s="13" t="n">
        <f aca="false">G7192-E7192</f>
        <v>12</v>
      </c>
      <c r="X7192" s="10" t="n">
        <f aca="false">YEAR(E7192)</f>
        <v>2020</v>
      </c>
      <c r="Y7192" s="0" t="str">
        <f aca="false">TEXT(E7192,"yyyy-mm")</f>
        <v>2020-09</v>
      </c>
      <c r="Z7192" s="0" t="str">
        <f aca="false">"Q"&amp;ROUNDUP(MONTH(E7192)/3,0)&amp;"-"&amp;YEAR(E7192)</f>
        <v>Q3-2020</v>
      </c>
    </row>
    <row r="7193" customFormat="false" ht="14.25" hidden="false" customHeight="false" outlineLevel="0" collapsed="false">
      <c r="A7193" s="0" t="s">
        <v>7235</v>
      </c>
      <c r="B7193" s="0" t="s">
        <v>38</v>
      </c>
      <c r="C7193" s="0" t="s">
        <v>46</v>
      </c>
      <c r="D7193" s="9" t="n">
        <v>44000</v>
      </c>
      <c r="E7193" s="9" t="n">
        <v>44102</v>
      </c>
      <c r="F7193" s="9" t="n">
        <v>44124</v>
      </c>
      <c r="G7193" s="9" t="n">
        <v>44129</v>
      </c>
      <c r="H7193" s="10" t="s">
        <v>36</v>
      </c>
      <c r="I7193" s="0" t="n">
        <v>20</v>
      </c>
      <c r="J7193" s="0" t="n">
        <v>50</v>
      </c>
      <c r="K7193" s="0" t="n">
        <v>286</v>
      </c>
      <c r="L7193" s="0" t="n">
        <v>42</v>
      </c>
      <c r="M7193" s="0" t="n">
        <v>7</v>
      </c>
      <c r="N7193" s="11" t="n">
        <v>0.05</v>
      </c>
      <c r="O7193" s="12" t="n">
        <v>778.54</v>
      </c>
      <c r="P7193" s="12" t="n">
        <v>1112.2</v>
      </c>
      <c r="Q7193" s="12" t="n">
        <f aca="false">M7193*P7193*(1-N7193)</f>
        <v>7396.13</v>
      </c>
      <c r="R7193" s="12" t="n">
        <f aca="false">M7193*O7193</f>
        <v>5449.78</v>
      </c>
      <c r="S7193" s="12" t="n">
        <f aca="false">Q7193-R7193</f>
        <v>1946.35</v>
      </c>
      <c r="T7193" s="11" t="n">
        <f aca="false">IFERROR(S7193/Q7193,0)</f>
        <v>0.263157894736842</v>
      </c>
      <c r="U7193" s="13" t="n">
        <f aca="false">F7193-E7193</f>
        <v>22</v>
      </c>
      <c r="V7193" s="13" t="n">
        <f aca="false">G7193-F7193</f>
        <v>5</v>
      </c>
      <c r="W7193" s="13" t="n">
        <f aca="false">G7193-E7193</f>
        <v>27</v>
      </c>
      <c r="X7193" s="10" t="n">
        <f aca="false">YEAR(E7193)</f>
        <v>2020</v>
      </c>
      <c r="Y7193" s="0" t="str">
        <f aca="false">TEXT(E7193,"yyyy-mm")</f>
        <v>2020-09</v>
      </c>
      <c r="Z7193" s="0" t="str">
        <f aca="false">"Q"&amp;ROUNDUP(MONTH(E7193)/3,0)&amp;"-"&amp;YEAR(E7193)</f>
        <v>Q3-2020</v>
      </c>
    </row>
    <row r="7194" customFormat="false" ht="14.25" hidden="false" customHeight="false" outlineLevel="0" collapsed="false">
      <c r="A7194" s="0" t="s">
        <v>7236</v>
      </c>
      <c r="B7194" s="0" t="s">
        <v>34</v>
      </c>
      <c r="C7194" s="0" t="s">
        <v>46</v>
      </c>
      <c r="D7194" s="9" t="n">
        <v>44000</v>
      </c>
      <c r="E7194" s="9" t="n">
        <v>44102</v>
      </c>
      <c r="F7194" s="9" t="n">
        <v>44105</v>
      </c>
      <c r="G7194" s="9" t="n">
        <v>44111</v>
      </c>
      <c r="H7194" s="10" t="s">
        <v>36</v>
      </c>
      <c r="I7194" s="0" t="n">
        <v>9</v>
      </c>
      <c r="J7194" s="0" t="n">
        <v>45</v>
      </c>
      <c r="K7194" s="0" t="n">
        <v>312</v>
      </c>
      <c r="L7194" s="0" t="n">
        <v>35</v>
      </c>
      <c r="M7194" s="0" t="n">
        <v>4</v>
      </c>
      <c r="N7194" s="11" t="n">
        <v>0.05</v>
      </c>
      <c r="O7194" s="12" t="n">
        <v>723.06</v>
      </c>
      <c r="P7194" s="12" t="n">
        <v>1018.4</v>
      </c>
      <c r="Q7194" s="12" t="n">
        <f aca="false">M7194*P7194*(1-N7194)</f>
        <v>3869.92</v>
      </c>
      <c r="R7194" s="12" t="n">
        <f aca="false">M7194*O7194</f>
        <v>2892.24</v>
      </c>
      <c r="S7194" s="12" t="n">
        <f aca="false">Q7194-R7194</f>
        <v>977.68</v>
      </c>
      <c r="T7194" s="11" t="n">
        <f aca="false">IFERROR(S7194/Q7194,0)</f>
        <v>0.25263571339976</v>
      </c>
      <c r="U7194" s="13" t="n">
        <f aca="false">F7194-E7194</f>
        <v>3</v>
      </c>
      <c r="V7194" s="13" t="n">
        <f aca="false">G7194-F7194</f>
        <v>6</v>
      </c>
      <c r="W7194" s="13" t="n">
        <f aca="false">G7194-E7194</f>
        <v>9</v>
      </c>
      <c r="X7194" s="10" t="n">
        <f aca="false">YEAR(E7194)</f>
        <v>2020</v>
      </c>
      <c r="Y7194" s="0" t="str">
        <f aca="false">TEXT(E7194,"yyyy-mm")</f>
        <v>2020-09</v>
      </c>
      <c r="Z7194" s="0" t="str">
        <f aca="false">"Q"&amp;ROUNDUP(MONTH(E7194)/3,0)&amp;"-"&amp;YEAR(E7194)</f>
        <v>Q3-2020</v>
      </c>
    </row>
    <row r="7195" customFormat="false" ht="14.25" hidden="false" customHeight="false" outlineLevel="0" collapsed="false">
      <c r="A7195" s="0" t="s">
        <v>7237</v>
      </c>
      <c r="B7195" s="0" t="s">
        <v>43</v>
      </c>
      <c r="C7195" s="0" t="s">
        <v>39</v>
      </c>
      <c r="D7195" s="9" t="n">
        <v>44000</v>
      </c>
      <c r="E7195" s="9" t="n">
        <v>44102</v>
      </c>
      <c r="F7195" s="9" t="n">
        <v>44109</v>
      </c>
      <c r="G7195" s="9" t="n">
        <v>44115</v>
      </c>
      <c r="H7195" s="10" t="s">
        <v>36</v>
      </c>
      <c r="I7195" s="0" t="n">
        <v>27</v>
      </c>
      <c r="J7195" s="0" t="n">
        <v>40</v>
      </c>
      <c r="K7195" s="0" t="n">
        <v>126</v>
      </c>
      <c r="L7195" s="0" t="n">
        <v>26</v>
      </c>
      <c r="M7195" s="0" t="n">
        <v>6</v>
      </c>
      <c r="N7195" s="11" t="n">
        <v>0.05</v>
      </c>
      <c r="O7195" s="12" t="n">
        <v>94.07</v>
      </c>
      <c r="P7195" s="12" t="n">
        <v>174.2</v>
      </c>
      <c r="Q7195" s="12" t="n">
        <f aca="false">M7195*P7195*(1-N7195)</f>
        <v>992.94</v>
      </c>
      <c r="R7195" s="12" t="n">
        <f aca="false">M7195*O7195</f>
        <v>564.42</v>
      </c>
      <c r="S7195" s="12" t="n">
        <f aca="false">Q7195-R7195</f>
        <v>428.52</v>
      </c>
      <c r="T7195" s="11" t="n">
        <f aca="false">IFERROR(S7195/Q7195,0)</f>
        <v>0.431566862046045</v>
      </c>
      <c r="U7195" s="13" t="n">
        <f aca="false">F7195-E7195</f>
        <v>7</v>
      </c>
      <c r="V7195" s="13" t="n">
        <f aca="false">G7195-F7195</f>
        <v>6</v>
      </c>
      <c r="W7195" s="13" t="n">
        <f aca="false">G7195-E7195</f>
        <v>13</v>
      </c>
      <c r="X7195" s="10" t="n">
        <f aca="false">YEAR(E7195)</f>
        <v>2020</v>
      </c>
      <c r="Y7195" s="0" t="str">
        <f aca="false">TEXT(E7195,"yyyy-mm")</f>
        <v>2020-09</v>
      </c>
      <c r="Z7195" s="0" t="str">
        <f aca="false">"Q"&amp;ROUNDUP(MONTH(E7195)/3,0)&amp;"-"&amp;YEAR(E7195)</f>
        <v>Q3-2020</v>
      </c>
    </row>
    <row r="7196" customFormat="false" ht="14.25" hidden="false" customHeight="false" outlineLevel="0" collapsed="false">
      <c r="A7196" s="0" t="s">
        <v>7238</v>
      </c>
      <c r="B7196" s="0" t="s">
        <v>34</v>
      </c>
      <c r="C7196" s="0" t="s">
        <v>58</v>
      </c>
      <c r="D7196" s="9" t="n">
        <v>44000</v>
      </c>
      <c r="E7196" s="9" t="n">
        <v>44103</v>
      </c>
      <c r="F7196" s="9" t="n">
        <v>44108</v>
      </c>
      <c r="G7196" s="9" t="n">
        <v>44113</v>
      </c>
      <c r="H7196" s="10" t="s">
        <v>36</v>
      </c>
      <c r="I7196" s="0" t="n">
        <v>11</v>
      </c>
      <c r="J7196" s="0" t="n">
        <v>48</v>
      </c>
      <c r="K7196" s="0" t="n">
        <v>341</v>
      </c>
      <c r="L7196" s="0" t="n">
        <v>23</v>
      </c>
      <c r="M7196" s="0" t="n">
        <v>2</v>
      </c>
      <c r="N7196" s="11" t="n">
        <v>0.075</v>
      </c>
      <c r="O7196" s="12" t="n">
        <v>758.78</v>
      </c>
      <c r="P7196" s="12" t="n">
        <v>1011.7</v>
      </c>
      <c r="Q7196" s="12" t="n">
        <f aca="false">M7196*P7196*(1-N7196)</f>
        <v>1871.645</v>
      </c>
      <c r="R7196" s="12" t="n">
        <f aca="false">M7196*O7196</f>
        <v>1517.56</v>
      </c>
      <c r="S7196" s="12" t="n">
        <f aca="false">Q7196-R7196</f>
        <v>354.085</v>
      </c>
      <c r="T7196" s="11" t="n">
        <f aca="false">IFERROR(S7196/Q7196,0)</f>
        <v>0.189183846295638</v>
      </c>
      <c r="U7196" s="13" t="n">
        <f aca="false">F7196-E7196</f>
        <v>5</v>
      </c>
      <c r="V7196" s="13" t="n">
        <f aca="false">G7196-F7196</f>
        <v>5</v>
      </c>
      <c r="W7196" s="13" t="n">
        <f aca="false">G7196-E7196</f>
        <v>10</v>
      </c>
      <c r="X7196" s="10" t="n">
        <f aca="false">YEAR(E7196)</f>
        <v>2020</v>
      </c>
      <c r="Y7196" s="0" t="str">
        <f aca="false">TEXT(E7196,"yyyy-mm")</f>
        <v>2020-09</v>
      </c>
      <c r="Z7196" s="0" t="str">
        <f aca="false">"Q"&amp;ROUNDUP(MONTH(E7196)/3,0)&amp;"-"&amp;YEAR(E7196)</f>
        <v>Q3-2020</v>
      </c>
    </row>
    <row r="7197" customFormat="false" ht="14.25" hidden="false" customHeight="false" outlineLevel="0" collapsed="false">
      <c r="A7197" s="0" t="s">
        <v>7239</v>
      </c>
      <c r="B7197" s="0" t="s">
        <v>34</v>
      </c>
      <c r="C7197" s="0" t="s">
        <v>39</v>
      </c>
      <c r="D7197" s="9" t="n">
        <v>44000</v>
      </c>
      <c r="E7197" s="9" t="n">
        <v>44103</v>
      </c>
      <c r="F7197" s="9" t="n">
        <v>44107</v>
      </c>
      <c r="G7197" s="9" t="n">
        <v>44108</v>
      </c>
      <c r="H7197" s="10" t="s">
        <v>36</v>
      </c>
      <c r="I7197" s="0" t="n">
        <v>10</v>
      </c>
      <c r="J7197" s="0" t="n">
        <v>43</v>
      </c>
      <c r="K7197" s="0" t="n">
        <v>155</v>
      </c>
      <c r="L7197" s="0" t="n">
        <v>6</v>
      </c>
      <c r="M7197" s="0" t="n">
        <v>3</v>
      </c>
      <c r="N7197" s="11" t="n">
        <v>0.075</v>
      </c>
      <c r="O7197" s="12" t="n">
        <v>2938.02</v>
      </c>
      <c r="P7197" s="12" t="n">
        <v>6251.1</v>
      </c>
      <c r="Q7197" s="12" t="n">
        <f aca="false">M7197*P7197*(1-N7197)</f>
        <v>17346.8025</v>
      </c>
      <c r="R7197" s="12" t="n">
        <f aca="false">M7197*O7197</f>
        <v>8814.06</v>
      </c>
      <c r="S7197" s="12" t="n">
        <f aca="false">Q7197-R7197</f>
        <v>8532.74250000001</v>
      </c>
      <c r="T7197" s="11" t="n">
        <f aca="false">IFERROR(S7197/Q7197,0)</f>
        <v>0.491891373064287</v>
      </c>
      <c r="U7197" s="13" t="n">
        <f aca="false">F7197-E7197</f>
        <v>4</v>
      </c>
      <c r="V7197" s="13" t="n">
        <f aca="false">G7197-F7197</f>
        <v>1</v>
      </c>
      <c r="W7197" s="13" t="n">
        <f aca="false">G7197-E7197</f>
        <v>5</v>
      </c>
      <c r="X7197" s="10" t="n">
        <f aca="false">YEAR(E7197)</f>
        <v>2020</v>
      </c>
      <c r="Y7197" s="0" t="str">
        <f aca="false">TEXT(E7197,"yyyy-mm")</f>
        <v>2020-09</v>
      </c>
      <c r="Z7197" s="0" t="str">
        <f aca="false">"Q"&amp;ROUNDUP(MONTH(E7197)/3,0)&amp;"-"&amp;YEAR(E7197)</f>
        <v>Q3-2020</v>
      </c>
    </row>
    <row r="7198" customFormat="false" ht="14.25" hidden="false" customHeight="false" outlineLevel="0" collapsed="false">
      <c r="A7198" s="0" t="s">
        <v>7240</v>
      </c>
      <c r="B7198" s="0" t="s">
        <v>34</v>
      </c>
      <c r="C7198" s="0" t="s">
        <v>46</v>
      </c>
      <c r="D7198" s="9" t="n">
        <v>44000</v>
      </c>
      <c r="E7198" s="9" t="n">
        <v>44103</v>
      </c>
      <c r="F7198" s="9" t="n">
        <v>44120</v>
      </c>
      <c r="G7198" s="9" t="n">
        <v>44127</v>
      </c>
      <c r="H7198" s="10" t="s">
        <v>36</v>
      </c>
      <c r="I7198" s="0" t="n">
        <v>8</v>
      </c>
      <c r="J7198" s="0" t="n">
        <v>10</v>
      </c>
      <c r="K7198" s="0" t="n">
        <v>323</v>
      </c>
      <c r="L7198" s="0" t="n">
        <v>43</v>
      </c>
      <c r="M7198" s="0" t="n">
        <v>7</v>
      </c>
      <c r="N7198" s="11" t="n">
        <v>0.05</v>
      </c>
      <c r="O7198" s="12" t="n">
        <v>2499.9</v>
      </c>
      <c r="P7198" s="12" t="n">
        <v>3906.1</v>
      </c>
      <c r="Q7198" s="12" t="n">
        <f aca="false">M7198*P7198*(1-N7198)</f>
        <v>25975.565</v>
      </c>
      <c r="R7198" s="12" t="n">
        <f aca="false">M7198*O7198</f>
        <v>17499.3</v>
      </c>
      <c r="S7198" s="12" t="n">
        <f aca="false">Q7198-R7198</f>
        <v>8476.265</v>
      </c>
      <c r="T7198" s="11" t="n">
        <f aca="false">IFERROR(S7198/Q7198,0)</f>
        <v>0.326316867409814</v>
      </c>
      <c r="U7198" s="13" t="n">
        <f aca="false">F7198-E7198</f>
        <v>17</v>
      </c>
      <c r="V7198" s="13" t="n">
        <f aca="false">G7198-F7198</f>
        <v>7</v>
      </c>
      <c r="W7198" s="13" t="n">
        <f aca="false">G7198-E7198</f>
        <v>24</v>
      </c>
      <c r="X7198" s="10" t="n">
        <f aca="false">YEAR(E7198)</f>
        <v>2020</v>
      </c>
      <c r="Y7198" s="0" t="str">
        <f aca="false">TEXT(E7198,"yyyy-mm")</f>
        <v>2020-09</v>
      </c>
      <c r="Z7198" s="0" t="str">
        <f aca="false">"Q"&amp;ROUNDUP(MONTH(E7198)/3,0)&amp;"-"&amp;YEAR(E7198)</f>
        <v>Q3-2020</v>
      </c>
    </row>
    <row r="7199" customFormat="false" ht="14.25" hidden="false" customHeight="false" outlineLevel="0" collapsed="false">
      <c r="A7199" s="0" t="s">
        <v>7241</v>
      </c>
      <c r="B7199" s="0" t="s">
        <v>38</v>
      </c>
      <c r="C7199" s="0" t="s">
        <v>35</v>
      </c>
      <c r="D7199" s="9" t="n">
        <v>44000</v>
      </c>
      <c r="E7199" s="9" t="n">
        <v>44103</v>
      </c>
      <c r="F7199" s="9" t="n">
        <v>44110</v>
      </c>
      <c r="G7199" s="9" t="n">
        <v>44120</v>
      </c>
      <c r="H7199" s="10" t="s">
        <v>36</v>
      </c>
      <c r="I7199" s="0" t="n">
        <v>14</v>
      </c>
      <c r="J7199" s="0" t="n">
        <v>25</v>
      </c>
      <c r="K7199" s="0" t="n">
        <v>229</v>
      </c>
      <c r="L7199" s="0" t="n">
        <v>36</v>
      </c>
      <c r="M7199" s="0" t="n">
        <v>5</v>
      </c>
      <c r="N7199" s="11" t="n">
        <v>0.075</v>
      </c>
      <c r="O7199" s="12" t="n">
        <v>2513.84</v>
      </c>
      <c r="P7199" s="12" t="n">
        <v>3142.3</v>
      </c>
      <c r="Q7199" s="12" t="n">
        <f aca="false">M7199*P7199*(1-N7199)</f>
        <v>14533.1375</v>
      </c>
      <c r="R7199" s="12" t="n">
        <f aca="false">M7199*O7199</f>
        <v>12569.2</v>
      </c>
      <c r="S7199" s="12" t="n">
        <f aca="false">Q7199-R7199</f>
        <v>1963.9375</v>
      </c>
      <c r="T7199" s="11" t="n">
        <f aca="false">IFERROR(S7199/Q7199,0)</f>
        <v>0.135135135135135</v>
      </c>
      <c r="U7199" s="13" t="n">
        <f aca="false">F7199-E7199</f>
        <v>7</v>
      </c>
      <c r="V7199" s="13" t="n">
        <f aca="false">G7199-F7199</f>
        <v>10</v>
      </c>
      <c r="W7199" s="13" t="n">
        <f aca="false">G7199-E7199</f>
        <v>17</v>
      </c>
      <c r="X7199" s="10" t="n">
        <f aca="false">YEAR(E7199)</f>
        <v>2020</v>
      </c>
      <c r="Y7199" s="0" t="str">
        <f aca="false">TEXT(E7199,"yyyy-mm")</f>
        <v>2020-09</v>
      </c>
      <c r="Z7199" s="0" t="str">
        <f aca="false">"Q"&amp;ROUNDUP(MONTH(E7199)/3,0)&amp;"-"&amp;YEAR(E7199)</f>
        <v>Q3-2020</v>
      </c>
    </row>
    <row r="7200" customFormat="false" ht="14.25" hidden="false" customHeight="false" outlineLevel="0" collapsed="false">
      <c r="A7200" s="0" t="s">
        <v>7242</v>
      </c>
      <c r="B7200" s="0" t="s">
        <v>41</v>
      </c>
      <c r="C7200" s="0" t="s">
        <v>79</v>
      </c>
      <c r="D7200" s="9" t="n">
        <v>44000</v>
      </c>
      <c r="E7200" s="9" t="n">
        <v>44103</v>
      </c>
      <c r="F7200" s="9" t="n">
        <v>44117</v>
      </c>
      <c r="G7200" s="9" t="n">
        <v>44119</v>
      </c>
      <c r="H7200" s="10" t="s">
        <v>36</v>
      </c>
      <c r="I7200" s="0" t="n">
        <v>21</v>
      </c>
      <c r="J7200" s="0" t="n">
        <v>18</v>
      </c>
      <c r="K7200" s="0" t="n">
        <v>87</v>
      </c>
      <c r="L7200" s="0" t="n">
        <v>45</v>
      </c>
      <c r="M7200" s="0" t="n">
        <v>2</v>
      </c>
      <c r="N7200" s="11" t="n">
        <v>0.05</v>
      </c>
      <c r="O7200" s="12" t="n">
        <v>906.51</v>
      </c>
      <c r="P7200" s="12" t="n">
        <v>1105.5</v>
      </c>
      <c r="Q7200" s="12" t="n">
        <f aca="false">M7200*P7200*(1-N7200)</f>
        <v>2100.45</v>
      </c>
      <c r="R7200" s="12" t="n">
        <f aca="false">M7200*O7200</f>
        <v>1813.02</v>
      </c>
      <c r="S7200" s="12" t="n">
        <f aca="false">Q7200-R7200</f>
        <v>287.43</v>
      </c>
      <c r="T7200" s="11" t="n">
        <f aca="false">IFERROR(S7200/Q7200,0)</f>
        <v>0.136842105263158</v>
      </c>
      <c r="U7200" s="13" t="n">
        <f aca="false">F7200-E7200</f>
        <v>14</v>
      </c>
      <c r="V7200" s="13" t="n">
        <f aca="false">G7200-F7200</f>
        <v>2</v>
      </c>
      <c r="W7200" s="13" t="n">
        <f aca="false">G7200-E7200</f>
        <v>16</v>
      </c>
      <c r="X7200" s="10" t="n">
        <f aca="false">YEAR(E7200)</f>
        <v>2020</v>
      </c>
      <c r="Y7200" s="0" t="str">
        <f aca="false">TEXT(E7200,"yyyy-mm")</f>
        <v>2020-09</v>
      </c>
      <c r="Z7200" s="0" t="str">
        <f aca="false">"Q"&amp;ROUNDUP(MONTH(E7200)/3,0)&amp;"-"&amp;YEAR(E7200)</f>
        <v>Q3-2020</v>
      </c>
    </row>
    <row r="7201" customFormat="false" ht="14.25" hidden="false" customHeight="false" outlineLevel="0" collapsed="false">
      <c r="A7201" s="0" t="s">
        <v>7243</v>
      </c>
      <c r="B7201" s="0" t="s">
        <v>38</v>
      </c>
      <c r="C7201" s="0" t="s">
        <v>39</v>
      </c>
      <c r="D7201" s="9" t="n">
        <v>44000</v>
      </c>
      <c r="E7201" s="9" t="n">
        <v>44104</v>
      </c>
      <c r="F7201" s="9" t="n">
        <v>44115</v>
      </c>
      <c r="G7201" s="9" t="n">
        <v>44120</v>
      </c>
      <c r="H7201" s="10" t="s">
        <v>36</v>
      </c>
      <c r="I7201" s="0" t="n">
        <v>14</v>
      </c>
      <c r="J7201" s="0" t="n">
        <v>26</v>
      </c>
      <c r="K7201" s="0" t="n">
        <v>110</v>
      </c>
      <c r="L7201" s="0" t="n">
        <v>40</v>
      </c>
      <c r="M7201" s="0" t="n">
        <v>4</v>
      </c>
      <c r="N7201" s="11" t="n">
        <v>0.075</v>
      </c>
      <c r="O7201" s="12" t="n">
        <v>1244.26</v>
      </c>
      <c r="P7201" s="12" t="n">
        <v>2539.3</v>
      </c>
      <c r="Q7201" s="12" t="n">
        <f aca="false">M7201*P7201*(1-N7201)</f>
        <v>9395.41</v>
      </c>
      <c r="R7201" s="12" t="n">
        <f aca="false">M7201*O7201</f>
        <v>4977.04</v>
      </c>
      <c r="S7201" s="12" t="n">
        <f aca="false">Q7201-R7201</f>
        <v>4418.37</v>
      </c>
      <c r="T7201" s="11" t="n">
        <f aca="false">IFERROR(S7201/Q7201,0)</f>
        <v>0.470268993050862</v>
      </c>
      <c r="U7201" s="13" t="n">
        <f aca="false">F7201-E7201</f>
        <v>11</v>
      </c>
      <c r="V7201" s="13" t="n">
        <f aca="false">G7201-F7201</f>
        <v>5</v>
      </c>
      <c r="W7201" s="13" t="n">
        <f aca="false">G7201-E7201</f>
        <v>16</v>
      </c>
      <c r="X7201" s="10" t="n">
        <f aca="false">YEAR(E7201)</f>
        <v>2020</v>
      </c>
      <c r="Y7201" s="0" t="str">
        <f aca="false">TEXT(E7201,"yyyy-mm")</f>
        <v>2020-09</v>
      </c>
      <c r="Z7201" s="0" t="str">
        <f aca="false">"Q"&amp;ROUNDUP(MONTH(E7201)/3,0)&amp;"-"&amp;YEAR(E7201)</f>
        <v>Q3-2020</v>
      </c>
    </row>
    <row r="7202" customFormat="false" ht="14.25" hidden="false" customHeight="false" outlineLevel="0" collapsed="false">
      <c r="A7202" s="0" t="s">
        <v>7244</v>
      </c>
      <c r="B7202" s="0" t="s">
        <v>34</v>
      </c>
      <c r="C7202" s="0" t="s">
        <v>48</v>
      </c>
      <c r="D7202" s="9" t="n">
        <v>44000</v>
      </c>
      <c r="E7202" s="9" t="n">
        <v>44104</v>
      </c>
      <c r="F7202" s="9" t="n">
        <v>44126</v>
      </c>
      <c r="G7202" s="9" t="n">
        <v>44135</v>
      </c>
      <c r="H7202" s="10" t="s">
        <v>36</v>
      </c>
      <c r="I7202" s="0" t="n">
        <v>6</v>
      </c>
      <c r="J7202" s="0" t="n">
        <v>45</v>
      </c>
      <c r="K7202" s="0" t="n">
        <v>40</v>
      </c>
      <c r="L7202" s="0" t="n">
        <v>31</v>
      </c>
      <c r="M7202" s="0" t="n">
        <v>5</v>
      </c>
      <c r="N7202" s="11" t="n">
        <v>0.075</v>
      </c>
      <c r="O7202" s="12" t="n">
        <v>85.16</v>
      </c>
      <c r="P7202" s="12" t="n">
        <v>207.7</v>
      </c>
      <c r="Q7202" s="12" t="n">
        <f aca="false">M7202*P7202*(1-N7202)</f>
        <v>960.6125</v>
      </c>
      <c r="R7202" s="12" t="n">
        <f aca="false">M7202*O7202</f>
        <v>425.8</v>
      </c>
      <c r="S7202" s="12" t="n">
        <f aca="false">Q7202-R7202</f>
        <v>534.8125</v>
      </c>
      <c r="T7202" s="11" t="n">
        <f aca="false">IFERROR(S7202/Q7202,0)</f>
        <v>0.556741141719476</v>
      </c>
      <c r="U7202" s="13" t="n">
        <f aca="false">F7202-E7202</f>
        <v>22</v>
      </c>
      <c r="V7202" s="13" t="n">
        <f aca="false">G7202-F7202</f>
        <v>9</v>
      </c>
      <c r="W7202" s="13" t="n">
        <f aca="false">G7202-E7202</f>
        <v>31</v>
      </c>
      <c r="X7202" s="10" t="n">
        <f aca="false">YEAR(E7202)</f>
        <v>2020</v>
      </c>
      <c r="Y7202" s="0" t="str">
        <f aca="false">TEXT(E7202,"yyyy-mm")</f>
        <v>2020-09</v>
      </c>
      <c r="Z7202" s="0" t="str">
        <f aca="false">"Q"&amp;ROUNDUP(MONTH(E7202)/3,0)&amp;"-"&amp;YEAR(E7202)</f>
        <v>Q3-2020</v>
      </c>
    </row>
    <row r="7203" customFormat="false" ht="14.25" hidden="false" customHeight="false" outlineLevel="0" collapsed="false">
      <c r="A7203" s="0" t="s">
        <v>7245</v>
      </c>
      <c r="B7203" s="0" t="s">
        <v>43</v>
      </c>
      <c r="C7203" s="0" t="s">
        <v>35</v>
      </c>
      <c r="D7203" s="9" t="n">
        <v>44000</v>
      </c>
      <c r="E7203" s="9" t="n">
        <v>44104</v>
      </c>
      <c r="F7203" s="9" t="n">
        <v>44117</v>
      </c>
      <c r="G7203" s="9" t="n">
        <v>44121</v>
      </c>
      <c r="H7203" s="10" t="s">
        <v>36</v>
      </c>
      <c r="I7203" s="0" t="n">
        <v>26</v>
      </c>
      <c r="J7203" s="0" t="n">
        <v>30</v>
      </c>
      <c r="K7203" s="0" t="n">
        <v>226</v>
      </c>
      <c r="L7203" s="0" t="n">
        <v>41</v>
      </c>
      <c r="M7203" s="0" t="n">
        <v>5</v>
      </c>
      <c r="N7203" s="11" t="n">
        <v>0.075</v>
      </c>
      <c r="O7203" s="12" t="n">
        <v>2919.53</v>
      </c>
      <c r="P7203" s="12" t="n">
        <v>3892.7</v>
      </c>
      <c r="Q7203" s="12" t="n">
        <f aca="false">M7203*P7203*(1-N7203)</f>
        <v>18003.7375</v>
      </c>
      <c r="R7203" s="12" t="n">
        <f aca="false">M7203*O7203</f>
        <v>14597.65</v>
      </c>
      <c r="S7203" s="12" t="n">
        <f aca="false">Q7203-R7203</f>
        <v>3406.0875</v>
      </c>
      <c r="T7203" s="11" t="n">
        <f aca="false">IFERROR(S7203/Q7203,0)</f>
        <v>0.189187800588628</v>
      </c>
      <c r="U7203" s="13" t="n">
        <f aca="false">F7203-E7203</f>
        <v>13</v>
      </c>
      <c r="V7203" s="13" t="n">
        <f aca="false">G7203-F7203</f>
        <v>4</v>
      </c>
      <c r="W7203" s="13" t="n">
        <f aca="false">G7203-E7203</f>
        <v>17</v>
      </c>
      <c r="X7203" s="10" t="n">
        <f aca="false">YEAR(E7203)</f>
        <v>2020</v>
      </c>
      <c r="Y7203" s="0" t="str">
        <f aca="false">TEXT(E7203,"yyyy-mm")</f>
        <v>2020-09</v>
      </c>
      <c r="Z7203" s="0" t="str">
        <f aca="false">"Q"&amp;ROUNDUP(MONTH(E7203)/3,0)&amp;"-"&amp;YEAR(E7203)</f>
        <v>Q3-2020</v>
      </c>
    </row>
    <row r="7204" customFormat="false" ht="14.25" hidden="false" customHeight="false" outlineLevel="0" collapsed="false">
      <c r="A7204" s="0" t="s">
        <v>7246</v>
      </c>
      <c r="B7204" s="0" t="s">
        <v>34</v>
      </c>
      <c r="C7204" s="0" t="s">
        <v>39</v>
      </c>
      <c r="D7204" s="9" t="n">
        <v>44000</v>
      </c>
      <c r="E7204" s="9" t="n">
        <v>44104</v>
      </c>
      <c r="F7204" s="9" t="n">
        <v>44124</v>
      </c>
      <c r="G7204" s="9" t="n">
        <v>44132</v>
      </c>
      <c r="H7204" s="10" t="s">
        <v>36</v>
      </c>
      <c r="I7204" s="0" t="n">
        <v>6</v>
      </c>
      <c r="J7204" s="0" t="n">
        <v>36</v>
      </c>
      <c r="K7204" s="0" t="n">
        <v>171</v>
      </c>
      <c r="L7204" s="0" t="n">
        <v>40</v>
      </c>
      <c r="M7204" s="0" t="n">
        <v>6</v>
      </c>
      <c r="N7204" s="11" t="n">
        <v>0.05</v>
      </c>
      <c r="O7204" s="12" t="n">
        <v>1998.54</v>
      </c>
      <c r="P7204" s="12" t="n">
        <v>3276.3</v>
      </c>
      <c r="Q7204" s="12" t="n">
        <f aca="false">M7204*P7204*(1-N7204)</f>
        <v>18674.91</v>
      </c>
      <c r="R7204" s="12" t="n">
        <f aca="false">M7204*O7204</f>
        <v>11991.24</v>
      </c>
      <c r="S7204" s="12" t="n">
        <f aca="false">Q7204-R7204</f>
        <v>6683.67</v>
      </c>
      <c r="T7204" s="11" t="n">
        <f aca="false">IFERROR(S7204/Q7204,0)</f>
        <v>0.357895700702172</v>
      </c>
      <c r="U7204" s="13" t="n">
        <f aca="false">F7204-E7204</f>
        <v>20</v>
      </c>
      <c r="V7204" s="13" t="n">
        <f aca="false">G7204-F7204</f>
        <v>8</v>
      </c>
      <c r="W7204" s="13" t="n">
        <f aca="false">G7204-E7204</f>
        <v>28</v>
      </c>
      <c r="X7204" s="10" t="n">
        <f aca="false">YEAR(E7204)</f>
        <v>2020</v>
      </c>
      <c r="Y7204" s="0" t="str">
        <f aca="false">TEXT(E7204,"yyyy-mm")</f>
        <v>2020-09</v>
      </c>
      <c r="Z7204" s="0" t="str">
        <f aca="false">"Q"&amp;ROUNDUP(MONTH(E7204)/3,0)&amp;"-"&amp;YEAR(E7204)</f>
        <v>Q3-2020</v>
      </c>
    </row>
    <row r="7205" customFormat="false" ht="14.25" hidden="false" customHeight="false" outlineLevel="0" collapsed="false">
      <c r="A7205" s="0" t="s">
        <v>7247</v>
      </c>
      <c r="B7205" s="0" t="s">
        <v>34</v>
      </c>
      <c r="C7205" s="0" t="s">
        <v>39</v>
      </c>
      <c r="D7205" s="9" t="n">
        <v>44000</v>
      </c>
      <c r="E7205" s="9" t="n">
        <v>44104</v>
      </c>
      <c r="F7205" s="9" t="n">
        <v>44123</v>
      </c>
      <c r="G7205" s="9" t="n">
        <v>44128</v>
      </c>
      <c r="H7205" s="10" t="s">
        <v>36</v>
      </c>
      <c r="I7205" s="0" t="n">
        <v>11</v>
      </c>
      <c r="J7205" s="0" t="n">
        <v>35</v>
      </c>
      <c r="K7205" s="0" t="n">
        <v>95</v>
      </c>
      <c r="L7205" s="0" t="n">
        <v>35</v>
      </c>
      <c r="M7205" s="0" t="n">
        <v>5</v>
      </c>
      <c r="N7205" s="11" t="n">
        <v>0.075</v>
      </c>
      <c r="O7205" s="12" t="n">
        <v>1174.11</v>
      </c>
      <c r="P7205" s="12" t="n">
        <v>2257.9</v>
      </c>
      <c r="Q7205" s="12" t="n">
        <f aca="false">M7205*P7205*(1-N7205)</f>
        <v>10442.7875</v>
      </c>
      <c r="R7205" s="12" t="n">
        <f aca="false">M7205*O7205</f>
        <v>5870.55</v>
      </c>
      <c r="S7205" s="12" t="n">
        <f aca="false">Q7205-R7205</f>
        <v>4572.2375</v>
      </c>
      <c r="T7205" s="11" t="n">
        <f aca="false">IFERROR(S7205/Q7205,0)</f>
        <v>0.437836880239113</v>
      </c>
      <c r="U7205" s="13" t="n">
        <f aca="false">F7205-E7205</f>
        <v>19</v>
      </c>
      <c r="V7205" s="13" t="n">
        <f aca="false">G7205-F7205</f>
        <v>5</v>
      </c>
      <c r="W7205" s="13" t="n">
        <f aca="false">G7205-E7205</f>
        <v>24</v>
      </c>
      <c r="X7205" s="10" t="n">
        <f aca="false">YEAR(E7205)</f>
        <v>2020</v>
      </c>
      <c r="Y7205" s="0" t="str">
        <f aca="false">TEXT(E7205,"yyyy-mm")</f>
        <v>2020-09</v>
      </c>
      <c r="Z7205" s="0" t="str">
        <f aca="false">"Q"&amp;ROUNDUP(MONTH(E7205)/3,0)&amp;"-"&amp;YEAR(E7205)</f>
        <v>Q3-2020</v>
      </c>
    </row>
    <row r="7206" customFormat="false" ht="14.25" hidden="false" customHeight="false" outlineLevel="0" collapsed="false">
      <c r="A7206" s="0" t="s">
        <v>7248</v>
      </c>
      <c r="B7206" s="0" t="s">
        <v>34</v>
      </c>
      <c r="C7206" s="0" t="s">
        <v>39</v>
      </c>
      <c r="D7206" s="9" t="n">
        <v>44000</v>
      </c>
      <c r="E7206" s="9" t="n">
        <v>44105</v>
      </c>
      <c r="F7206" s="9" t="n">
        <v>44129</v>
      </c>
      <c r="G7206" s="9" t="n">
        <v>44138</v>
      </c>
      <c r="H7206" s="10" t="s">
        <v>36</v>
      </c>
      <c r="I7206" s="0" t="n">
        <v>4</v>
      </c>
      <c r="J7206" s="0" t="n">
        <v>46</v>
      </c>
      <c r="K7206" s="0" t="n">
        <v>199</v>
      </c>
      <c r="L7206" s="0" t="n">
        <v>19</v>
      </c>
      <c r="M7206" s="0" t="n">
        <v>7</v>
      </c>
      <c r="N7206" s="11" t="n">
        <v>0.05</v>
      </c>
      <c r="O7206" s="12" t="n">
        <v>446.56</v>
      </c>
      <c r="P7206" s="12" t="n">
        <v>1038.5</v>
      </c>
      <c r="Q7206" s="12" t="n">
        <f aca="false">M7206*P7206*(1-N7206)</f>
        <v>6906.025</v>
      </c>
      <c r="R7206" s="12" t="n">
        <f aca="false">M7206*O7206</f>
        <v>3125.92</v>
      </c>
      <c r="S7206" s="12" t="n">
        <f aca="false">Q7206-R7206</f>
        <v>3780.105</v>
      </c>
      <c r="T7206" s="11" t="n">
        <f aca="false">IFERROR(S7206/Q7206,0)</f>
        <v>0.547363353014216</v>
      </c>
      <c r="U7206" s="13" t="n">
        <f aca="false">F7206-E7206</f>
        <v>24</v>
      </c>
      <c r="V7206" s="13" t="n">
        <f aca="false">G7206-F7206</f>
        <v>9</v>
      </c>
      <c r="W7206" s="13" t="n">
        <f aca="false">G7206-E7206</f>
        <v>33</v>
      </c>
      <c r="X7206" s="10" t="n">
        <f aca="false">YEAR(E7206)</f>
        <v>2020</v>
      </c>
      <c r="Y7206" s="0" t="str">
        <f aca="false">TEXT(E7206,"yyyy-mm")</f>
        <v>2020-10</v>
      </c>
      <c r="Z7206" s="0" t="str">
        <f aca="false">"Q"&amp;ROUNDUP(MONTH(E7206)/3,0)&amp;"-"&amp;YEAR(E7206)</f>
        <v>Q4-2020</v>
      </c>
    </row>
    <row r="7207" customFormat="false" ht="14.25" hidden="false" customHeight="false" outlineLevel="0" collapsed="false">
      <c r="A7207" s="0" t="s">
        <v>7249</v>
      </c>
      <c r="B7207" s="0" t="s">
        <v>38</v>
      </c>
      <c r="C7207" s="0" t="s">
        <v>35</v>
      </c>
      <c r="D7207" s="9" t="n">
        <v>44000</v>
      </c>
      <c r="E7207" s="9" t="n">
        <v>44105</v>
      </c>
      <c r="F7207" s="9" t="n">
        <v>44130</v>
      </c>
      <c r="G7207" s="9" t="n">
        <v>44138</v>
      </c>
      <c r="H7207" s="10" t="s">
        <v>36</v>
      </c>
      <c r="I7207" s="0" t="n">
        <v>20</v>
      </c>
      <c r="J7207" s="0" t="n">
        <v>9</v>
      </c>
      <c r="K7207" s="0" t="n">
        <v>231</v>
      </c>
      <c r="L7207" s="0" t="n">
        <v>29</v>
      </c>
      <c r="M7207" s="0" t="n">
        <v>7</v>
      </c>
      <c r="N7207" s="11" t="n">
        <v>0.05</v>
      </c>
      <c r="O7207" s="12" t="n">
        <v>1240.37</v>
      </c>
      <c r="P7207" s="12" t="n">
        <v>2432.1</v>
      </c>
      <c r="Q7207" s="12" t="n">
        <f aca="false">M7207*P7207*(1-N7207)</f>
        <v>16173.465</v>
      </c>
      <c r="R7207" s="12" t="n">
        <f aca="false">M7207*O7207</f>
        <v>8682.59</v>
      </c>
      <c r="S7207" s="12" t="n">
        <f aca="false">Q7207-R7207</f>
        <v>7490.875</v>
      </c>
      <c r="T7207" s="11" t="n">
        <f aca="false">IFERROR(S7207/Q7207,0)</f>
        <v>0.463158327544531</v>
      </c>
      <c r="U7207" s="13" t="n">
        <f aca="false">F7207-E7207</f>
        <v>25</v>
      </c>
      <c r="V7207" s="13" t="n">
        <f aca="false">G7207-F7207</f>
        <v>8</v>
      </c>
      <c r="W7207" s="13" t="n">
        <f aca="false">G7207-E7207</f>
        <v>33</v>
      </c>
      <c r="X7207" s="10" t="n">
        <f aca="false">YEAR(E7207)</f>
        <v>2020</v>
      </c>
      <c r="Y7207" s="0" t="str">
        <f aca="false">TEXT(E7207,"yyyy-mm")</f>
        <v>2020-10</v>
      </c>
      <c r="Z7207" s="0" t="str">
        <f aca="false">"Q"&amp;ROUNDUP(MONTH(E7207)/3,0)&amp;"-"&amp;YEAR(E7207)</f>
        <v>Q4-2020</v>
      </c>
    </row>
    <row r="7208" customFormat="false" ht="14.25" hidden="false" customHeight="false" outlineLevel="0" collapsed="false">
      <c r="A7208" s="0" t="s">
        <v>7250</v>
      </c>
      <c r="B7208" s="0" t="s">
        <v>38</v>
      </c>
      <c r="C7208" s="0" t="s">
        <v>46</v>
      </c>
      <c r="D7208" s="9" t="n">
        <v>44000</v>
      </c>
      <c r="E7208" s="9" t="n">
        <v>44105</v>
      </c>
      <c r="F7208" s="9" t="n">
        <v>44129</v>
      </c>
      <c r="G7208" s="9" t="n">
        <v>44139</v>
      </c>
      <c r="H7208" s="10" t="s">
        <v>36</v>
      </c>
      <c r="I7208" s="0" t="n">
        <v>14</v>
      </c>
      <c r="J7208" s="0" t="n">
        <v>21</v>
      </c>
      <c r="K7208" s="0" t="n">
        <v>272</v>
      </c>
      <c r="L7208" s="0" t="n">
        <v>35</v>
      </c>
      <c r="M7208" s="0" t="n">
        <v>5</v>
      </c>
      <c r="N7208" s="11" t="n">
        <v>0.075</v>
      </c>
      <c r="O7208" s="12" t="n">
        <v>1349.51</v>
      </c>
      <c r="P7208" s="12" t="n">
        <v>2499.1</v>
      </c>
      <c r="Q7208" s="12" t="n">
        <f aca="false">M7208*P7208*(1-N7208)</f>
        <v>11558.3375</v>
      </c>
      <c r="R7208" s="12" t="n">
        <f aca="false">M7208*O7208</f>
        <v>6747.55</v>
      </c>
      <c r="S7208" s="12" t="n">
        <f aca="false">Q7208-R7208</f>
        <v>4810.7875</v>
      </c>
      <c r="T7208" s="11" t="n">
        <f aca="false">IFERROR(S7208/Q7208,0)</f>
        <v>0.416217946568873</v>
      </c>
      <c r="U7208" s="13" t="n">
        <f aca="false">F7208-E7208</f>
        <v>24</v>
      </c>
      <c r="V7208" s="13" t="n">
        <f aca="false">G7208-F7208</f>
        <v>10</v>
      </c>
      <c r="W7208" s="13" t="n">
        <f aca="false">G7208-E7208</f>
        <v>34</v>
      </c>
      <c r="X7208" s="10" t="n">
        <f aca="false">YEAR(E7208)</f>
        <v>2020</v>
      </c>
      <c r="Y7208" s="0" t="str">
        <f aca="false">TEXT(E7208,"yyyy-mm")</f>
        <v>2020-10</v>
      </c>
      <c r="Z7208" s="0" t="str">
        <f aca="false">"Q"&amp;ROUNDUP(MONTH(E7208)/3,0)&amp;"-"&amp;YEAR(E7208)</f>
        <v>Q4-2020</v>
      </c>
    </row>
    <row r="7209" customFormat="false" ht="14.25" hidden="false" customHeight="false" outlineLevel="0" collapsed="false">
      <c r="A7209" s="0" t="s">
        <v>7251</v>
      </c>
      <c r="B7209" s="0" t="s">
        <v>41</v>
      </c>
      <c r="C7209" s="0" t="s">
        <v>46</v>
      </c>
      <c r="D7209" s="9" t="n">
        <v>44000</v>
      </c>
      <c r="E7209" s="9" t="n">
        <v>44105</v>
      </c>
      <c r="F7209" s="9" t="n">
        <v>44114</v>
      </c>
      <c r="G7209" s="9" t="n">
        <v>44120</v>
      </c>
      <c r="H7209" s="10" t="s">
        <v>36</v>
      </c>
      <c r="I7209" s="0" t="n">
        <v>22</v>
      </c>
      <c r="J7209" s="0" t="n">
        <v>24</v>
      </c>
      <c r="K7209" s="0" t="n">
        <v>269</v>
      </c>
      <c r="L7209" s="0" t="n">
        <v>35</v>
      </c>
      <c r="M7209" s="0" t="n">
        <v>5</v>
      </c>
      <c r="N7209" s="11" t="n">
        <v>0.4</v>
      </c>
      <c r="O7209" s="12" t="n">
        <v>510.14</v>
      </c>
      <c r="P7209" s="12" t="n">
        <v>1085.4</v>
      </c>
      <c r="Q7209" s="12" t="n">
        <f aca="false">M7209*P7209*(1-N7209)</f>
        <v>3256.2</v>
      </c>
      <c r="R7209" s="12" t="n">
        <f aca="false">M7209*O7209</f>
        <v>2550.7</v>
      </c>
      <c r="S7209" s="12" t="n">
        <f aca="false">Q7209-R7209</f>
        <v>705.5</v>
      </c>
      <c r="T7209" s="11" t="n">
        <f aca="false">IFERROR(S7209/Q7209,0)</f>
        <v>0.216663595602236</v>
      </c>
      <c r="U7209" s="13" t="n">
        <f aca="false">F7209-E7209</f>
        <v>9</v>
      </c>
      <c r="V7209" s="13" t="n">
        <f aca="false">G7209-F7209</f>
        <v>6</v>
      </c>
      <c r="W7209" s="13" t="n">
        <f aca="false">G7209-E7209</f>
        <v>15</v>
      </c>
      <c r="X7209" s="10" t="n">
        <f aca="false">YEAR(E7209)</f>
        <v>2020</v>
      </c>
      <c r="Y7209" s="0" t="str">
        <f aca="false">TEXT(E7209,"yyyy-mm")</f>
        <v>2020-10</v>
      </c>
      <c r="Z7209" s="0" t="str">
        <f aca="false">"Q"&amp;ROUNDUP(MONTH(E7209)/3,0)&amp;"-"&amp;YEAR(E7209)</f>
        <v>Q4-2020</v>
      </c>
    </row>
    <row r="7210" customFormat="false" ht="14.25" hidden="false" customHeight="false" outlineLevel="0" collapsed="false">
      <c r="A7210" s="0" t="s">
        <v>7252</v>
      </c>
      <c r="B7210" s="0" t="s">
        <v>38</v>
      </c>
      <c r="C7210" s="0" t="s">
        <v>39</v>
      </c>
      <c r="D7210" s="9" t="n">
        <v>44000</v>
      </c>
      <c r="E7210" s="9" t="n">
        <v>44105</v>
      </c>
      <c r="F7210" s="9" t="n">
        <v>44121</v>
      </c>
      <c r="G7210" s="9" t="n">
        <v>44126</v>
      </c>
      <c r="H7210" s="10" t="s">
        <v>36</v>
      </c>
      <c r="I7210" s="0" t="n">
        <v>16</v>
      </c>
      <c r="J7210" s="0" t="n">
        <v>3</v>
      </c>
      <c r="K7210" s="0" t="n">
        <v>166</v>
      </c>
      <c r="L7210" s="0" t="n">
        <v>26</v>
      </c>
      <c r="M7210" s="0" t="n">
        <v>5</v>
      </c>
      <c r="N7210" s="11" t="n">
        <v>0.1</v>
      </c>
      <c r="O7210" s="12" t="n">
        <v>629.4</v>
      </c>
      <c r="P7210" s="12" t="n">
        <v>1031.8</v>
      </c>
      <c r="Q7210" s="12" t="n">
        <f aca="false">M7210*P7210*(1-N7210)</f>
        <v>4643.1</v>
      </c>
      <c r="R7210" s="12" t="n">
        <f aca="false">M7210*O7210</f>
        <v>3147</v>
      </c>
      <c r="S7210" s="12" t="n">
        <f aca="false">Q7210-R7210</f>
        <v>1496.1</v>
      </c>
      <c r="T7210" s="11" t="n">
        <f aca="false">IFERROR(S7210/Q7210,0)</f>
        <v>0.322220068488725</v>
      </c>
      <c r="U7210" s="13" t="n">
        <f aca="false">F7210-E7210</f>
        <v>16</v>
      </c>
      <c r="V7210" s="13" t="n">
        <f aca="false">G7210-F7210</f>
        <v>5</v>
      </c>
      <c r="W7210" s="13" t="n">
        <f aca="false">G7210-E7210</f>
        <v>21</v>
      </c>
      <c r="X7210" s="10" t="n">
        <f aca="false">YEAR(E7210)</f>
        <v>2020</v>
      </c>
      <c r="Y7210" s="0" t="str">
        <f aca="false">TEXT(E7210,"yyyy-mm")</f>
        <v>2020-10</v>
      </c>
      <c r="Z7210" s="0" t="str">
        <f aca="false">"Q"&amp;ROUNDUP(MONTH(E7210)/3,0)&amp;"-"&amp;YEAR(E7210)</f>
        <v>Q4-2020</v>
      </c>
    </row>
    <row r="7211" customFormat="false" ht="14.25" hidden="false" customHeight="false" outlineLevel="0" collapsed="false">
      <c r="A7211" s="0" t="s">
        <v>7253</v>
      </c>
      <c r="B7211" s="0" t="s">
        <v>41</v>
      </c>
      <c r="C7211" s="0" t="s">
        <v>48</v>
      </c>
      <c r="D7211" s="9" t="n">
        <v>44000</v>
      </c>
      <c r="E7211" s="9" t="n">
        <v>44105</v>
      </c>
      <c r="F7211" s="9" t="n">
        <v>44125</v>
      </c>
      <c r="G7211" s="9" t="n">
        <v>44127</v>
      </c>
      <c r="H7211" s="10" t="s">
        <v>36</v>
      </c>
      <c r="I7211" s="0" t="n">
        <v>22</v>
      </c>
      <c r="J7211" s="0" t="n">
        <v>27</v>
      </c>
      <c r="K7211" s="0" t="n">
        <v>55</v>
      </c>
      <c r="L7211" s="0" t="n">
        <v>46</v>
      </c>
      <c r="M7211" s="0" t="n">
        <v>8</v>
      </c>
      <c r="N7211" s="11" t="n">
        <v>0.3</v>
      </c>
      <c r="O7211" s="12" t="n">
        <v>2408.52</v>
      </c>
      <c r="P7211" s="12" t="n">
        <v>5473.9</v>
      </c>
      <c r="Q7211" s="12" t="n">
        <f aca="false">M7211*P7211*(1-N7211)</f>
        <v>30653.84</v>
      </c>
      <c r="R7211" s="12" t="n">
        <f aca="false">M7211*O7211</f>
        <v>19268.16</v>
      </c>
      <c r="S7211" s="12" t="n">
        <f aca="false">Q7211-R7211</f>
        <v>11385.68</v>
      </c>
      <c r="T7211" s="11" t="n">
        <f aca="false">IFERROR(S7211/Q7211,0)</f>
        <v>0.371427527513682</v>
      </c>
      <c r="U7211" s="13" t="n">
        <f aca="false">F7211-E7211</f>
        <v>20</v>
      </c>
      <c r="V7211" s="13" t="n">
        <f aca="false">G7211-F7211</f>
        <v>2</v>
      </c>
      <c r="W7211" s="13" t="n">
        <f aca="false">G7211-E7211</f>
        <v>22</v>
      </c>
      <c r="X7211" s="10" t="n">
        <f aca="false">YEAR(E7211)</f>
        <v>2020</v>
      </c>
      <c r="Y7211" s="0" t="str">
        <f aca="false">TEXT(E7211,"yyyy-mm")</f>
        <v>2020-10</v>
      </c>
      <c r="Z7211" s="0" t="str">
        <f aca="false">"Q"&amp;ROUNDUP(MONTH(E7211)/3,0)&amp;"-"&amp;YEAR(E7211)</f>
        <v>Q4-2020</v>
      </c>
    </row>
    <row r="7212" customFormat="false" ht="14.25" hidden="false" customHeight="false" outlineLevel="0" collapsed="false">
      <c r="A7212" s="0" t="s">
        <v>7254</v>
      </c>
      <c r="B7212" s="0" t="s">
        <v>34</v>
      </c>
      <c r="C7212" s="0" t="s">
        <v>35</v>
      </c>
      <c r="D7212" s="9" t="n">
        <v>44000</v>
      </c>
      <c r="E7212" s="9" t="n">
        <v>44105</v>
      </c>
      <c r="F7212" s="9" t="n">
        <v>44115</v>
      </c>
      <c r="G7212" s="9" t="n">
        <v>44122</v>
      </c>
      <c r="H7212" s="10" t="s">
        <v>36</v>
      </c>
      <c r="I7212" s="0" t="n">
        <v>7</v>
      </c>
      <c r="J7212" s="0" t="n">
        <v>4</v>
      </c>
      <c r="K7212" s="0" t="n">
        <v>244</v>
      </c>
      <c r="L7212" s="0" t="n">
        <v>30</v>
      </c>
      <c r="M7212" s="0" t="n">
        <v>5</v>
      </c>
      <c r="N7212" s="11" t="n">
        <v>0.05</v>
      </c>
      <c r="O7212" s="12" t="n">
        <v>180.1</v>
      </c>
      <c r="P7212" s="12" t="n">
        <v>214.4</v>
      </c>
      <c r="Q7212" s="12" t="n">
        <f aca="false">M7212*P7212*(1-N7212)</f>
        <v>1018.4</v>
      </c>
      <c r="R7212" s="12" t="n">
        <f aca="false">M7212*O7212</f>
        <v>900.5</v>
      </c>
      <c r="S7212" s="12" t="n">
        <f aca="false">Q7212-R7212</f>
        <v>117.9</v>
      </c>
      <c r="T7212" s="11" t="n">
        <f aca="false">IFERROR(S7212/Q7212,0)</f>
        <v>0.11576983503535</v>
      </c>
      <c r="U7212" s="13" t="n">
        <f aca="false">F7212-E7212</f>
        <v>10</v>
      </c>
      <c r="V7212" s="13" t="n">
        <f aca="false">G7212-F7212</f>
        <v>7</v>
      </c>
      <c r="W7212" s="13" t="n">
        <f aca="false">G7212-E7212</f>
        <v>17</v>
      </c>
      <c r="X7212" s="10" t="n">
        <f aca="false">YEAR(E7212)</f>
        <v>2020</v>
      </c>
      <c r="Y7212" s="0" t="str">
        <f aca="false">TEXT(E7212,"yyyy-mm")</f>
        <v>2020-10</v>
      </c>
      <c r="Z7212" s="0" t="str">
        <f aca="false">"Q"&amp;ROUNDUP(MONTH(E7212)/3,0)&amp;"-"&amp;YEAR(E7212)</f>
        <v>Q4-2020</v>
      </c>
    </row>
    <row r="7213" customFormat="false" ht="14.25" hidden="false" customHeight="false" outlineLevel="0" collapsed="false">
      <c r="A7213" s="0" t="s">
        <v>7255</v>
      </c>
      <c r="B7213" s="0" t="s">
        <v>41</v>
      </c>
      <c r="C7213" s="0" t="s">
        <v>46</v>
      </c>
      <c r="D7213" s="9" t="n">
        <v>44000</v>
      </c>
      <c r="E7213" s="9" t="n">
        <v>44105</v>
      </c>
      <c r="F7213" s="9" t="n">
        <v>44132</v>
      </c>
      <c r="G7213" s="9" t="n">
        <v>44142</v>
      </c>
      <c r="H7213" s="10" t="s">
        <v>36</v>
      </c>
      <c r="I7213" s="0" t="n">
        <v>20</v>
      </c>
      <c r="J7213" s="0" t="n">
        <v>22</v>
      </c>
      <c r="K7213" s="0" t="n">
        <v>272</v>
      </c>
      <c r="L7213" s="0" t="n">
        <v>20</v>
      </c>
      <c r="M7213" s="0" t="n">
        <v>6</v>
      </c>
      <c r="N7213" s="11" t="n">
        <v>0.1</v>
      </c>
      <c r="O7213" s="12" t="n">
        <v>3130.37</v>
      </c>
      <c r="P7213" s="12" t="n">
        <v>4013.3</v>
      </c>
      <c r="Q7213" s="12" t="n">
        <f aca="false">M7213*P7213*(1-N7213)</f>
        <v>21671.82</v>
      </c>
      <c r="R7213" s="12" t="n">
        <f aca="false">M7213*O7213</f>
        <v>18782.22</v>
      </c>
      <c r="S7213" s="12" t="n">
        <f aca="false">Q7213-R7213</f>
        <v>2889.6</v>
      </c>
      <c r="T7213" s="11" t="n">
        <f aca="false">IFERROR(S7213/Q7213,0)</f>
        <v>0.133334440762243</v>
      </c>
      <c r="U7213" s="13" t="n">
        <f aca="false">F7213-E7213</f>
        <v>27</v>
      </c>
      <c r="V7213" s="13" t="n">
        <f aca="false">G7213-F7213</f>
        <v>10</v>
      </c>
      <c r="W7213" s="13" t="n">
        <f aca="false">G7213-E7213</f>
        <v>37</v>
      </c>
      <c r="X7213" s="10" t="n">
        <f aca="false">YEAR(E7213)</f>
        <v>2020</v>
      </c>
      <c r="Y7213" s="0" t="str">
        <f aca="false">TEXT(E7213,"yyyy-mm")</f>
        <v>2020-10</v>
      </c>
      <c r="Z7213" s="0" t="str">
        <f aca="false">"Q"&amp;ROUNDUP(MONTH(E7213)/3,0)&amp;"-"&amp;YEAR(E7213)</f>
        <v>Q4-2020</v>
      </c>
    </row>
    <row r="7214" customFormat="false" ht="14.25" hidden="false" customHeight="false" outlineLevel="0" collapsed="false">
      <c r="A7214" s="0" t="s">
        <v>7256</v>
      </c>
      <c r="B7214" s="0" t="s">
        <v>34</v>
      </c>
      <c r="C7214" s="0" t="s">
        <v>39</v>
      </c>
      <c r="D7214" s="9" t="n">
        <v>44000</v>
      </c>
      <c r="E7214" s="9" t="n">
        <v>44105</v>
      </c>
      <c r="F7214" s="9" t="n">
        <v>44127</v>
      </c>
      <c r="G7214" s="9" t="n">
        <v>44135</v>
      </c>
      <c r="H7214" s="10" t="s">
        <v>36</v>
      </c>
      <c r="I7214" s="0" t="n">
        <v>5</v>
      </c>
      <c r="J7214" s="0" t="n">
        <v>33</v>
      </c>
      <c r="K7214" s="0" t="n">
        <v>126</v>
      </c>
      <c r="L7214" s="0" t="n">
        <v>36</v>
      </c>
      <c r="M7214" s="0" t="n">
        <v>3</v>
      </c>
      <c r="N7214" s="11" t="n">
        <v>0.2</v>
      </c>
      <c r="O7214" s="12" t="n">
        <v>2349.29</v>
      </c>
      <c r="P7214" s="12" t="n">
        <v>3262.9</v>
      </c>
      <c r="Q7214" s="12" t="n">
        <f aca="false">M7214*P7214*(1-N7214)</f>
        <v>7830.96</v>
      </c>
      <c r="R7214" s="12" t="n">
        <f aca="false">M7214*O7214</f>
        <v>7047.87</v>
      </c>
      <c r="S7214" s="12" t="n">
        <f aca="false">Q7214-R7214</f>
        <v>783.090000000001</v>
      </c>
      <c r="T7214" s="11" t="n">
        <f aca="false">IFERROR(S7214/Q7214,0)</f>
        <v>0.0999992338104142</v>
      </c>
      <c r="U7214" s="13" t="n">
        <f aca="false">F7214-E7214</f>
        <v>22</v>
      </c>
      <c r="V7214" s="13" t="n">
        <f aca="false">G7214-F7214</f>
        <v>8</v>
      </c>
      <c r="W7214" s="13" t="n">
        <f aca="false">G7214-E7214</f>
        <v>30</v>
      </c>
      <c r="X7214" s="10" t="n">
        <f aca="false">YEAR(E7214)</f>
        <v>2020</v>
      </c>
      <c r="Y7214" s="0" t="str">
        <f aca="false">TEXT(E7214,"yyyy-mm")</f>
        <v>2020-10</v>
      </c>
      <c r="Z7214" s="0" t="str">
        <f aca="false">"Q"&amp;ROUNDUP(MONTH(E7214)/3,0)&amp;"-"&amp;YEAR(E7214)</f>
        <v>Q4-2020</v>
      </c>
    </row>
    <row r="7215" customFormat="false" ht="14.25" hidden="false" customHeight="false" outlineLevel="0" collapsed="false">
      <c r="A7215" s="0" t="s">
        <v>7257</v>
      </c>
      <c r="B7215" s="0" t="s">
        <v>41</v>
      </c>
      <c r="C7215" s="0" t="s">
        <v>58</v>
      </c>
      <c r="D7215" s="9" t="n">
        <v>44000</v>
      </c>
      <c r="E7215" s="9" t="n">
        <v>44105</v>
      </c>
      <c r="F7215" s="9" t="n">
        <v>44117</v>
      </c>
      <c r="G7215" s="9" t="n">
        <v>44125</v>
      </c>
      <c r="H7215" s="10" t="s">
        <v>36</v>
      </c>
      <c r="I7215" s="0" t="n">
        <v>24</v>
      </c>
      <c r="J7215" s="0" t="n">
        <v>29</v>
      </c>
      <c r="K7215" s="0" t="n">
        <v>363</v>
      </c>
      <c r="L7215" s="0" t="n">
        <v>41</v>
      </c>
      <c r="M7215" s="0" t="n">
        <v>5</v>
      </c>
      <c r="N7215" s="11" t="n">
        <v>0.1</v>
      </c>
      <c r="O7215" s="12" t="n">
        <v>3088.57</v>
      </c>
      <c r="P7215" s="12" t="n">
        <v>3959.7</v>
      </c>
      <c r="Q7215" s="12" t="n">
        <f aca="false">M7215*P7215*(1-N7215)</f>
        <v>17818.65</v>
      </c>
      <c r="R7215" s="12" t="n">
        <f aca="false">M7215*O7215</f>
        <v>15442.85</v>
      </c>
      <c r="S7215" s="12" t="n">
        <f aca="false">Q7215-R7215</f>
        <v>2375.8</v>
      </c>
      <c r="T7215" s="11" t="n">
        <f aca="false">IFERROR(S7215/Q7215,0)</f>
        <v>0.133332210913846</v>
      </c>
      <c r="U7215" s="13" t="n">
        <f aca="false">F7215-E7215</f>
        <v>12</v>
      </c>
      <c r="V7215" s="13" t="n">
        <f aca="false">G7215-F7215</f>
        <v>8</v>
      </c>
      <c r="W7215" s="13" t="n">
        <f aca="false">G7215-E7215</f>
        <v>20</v>
      </c>
      <c r="X7215" s="10" t="n">
        <f aca="false">YEAR(E7215)</f>
        <v>2020</v>
      </c>
      <c r="Y7215" s="0" t="str">
        <f aca="false">TEXT(E7215,"yyyy-mm")</f>
        <v>2020-10</v>
      </c>
      <c r="Z7215" s="0" t="str">
        <f aca="false">"Q"&amp;ROUNDUP(MONTH(E7215)/3,0)&amp;"-"&amp;YEAR(E7215)</f>
        <v>Q4-2020</v>
      </c>
    </row>
    <row r="7216" customFormat="false" ht="14.25" hidden="false" customHeight="false" outlineLevel="0" collapsed="false">
      <c r="A7216" s="0" t="s">
        <v>7258</v>
      </c>
      <c r="B7216" s="0" t="s">
        <v>38</v>
      </c>
      <c r="C7216" s="0" t="s">
        <v>46</v>
      </c>
      <c r="D7216" s="9" t="n">
        <v>44000</v>
      </c>
      <c r="E7216" s="9" t="n">
        <v>44106</v>
      </c>
      <c r="F7216" s="9" t="n">
        <v>44127</v>
      </c>
      <c r="G7216" s="9" t="n">
        <v>44131</v>
      </c>
      <c r="H7216" s="10" t="s">
        <v>36</v>
      </c>
      <c r="I7216" s="0" t="n">
        <v>20</v>
      </c>
      <c r="J7216" s="0" t="n">
        <v>32</v>
      </c>
      <c r="K7216" s="0" t="n">
        <v>323</v>
      </c>
      <c r="L7216" s="0" t="n">
        <v>25</v>
      </c>
      <c r="M7216" s="0" t="n">
        <v>7</v>
      </c>
      <c r="N7216" s="11" t="n">
        <v>0.05</v>
      </c>
      <c r="O7216" s="12" t="n">
        <v>844.2</v>
      </c>
      <c r="P7216" s="12" t="n">
        <v>1206</v>
      </c>
      <c r="Q7216" s="12" t="n">
        <f aca="false">M7216*P7216*(1-N7216)</f>
        <v>8019.9</v>
      </c>
      <c r="R7216" s="12" t="n">
        <f aca="false">M7216*O7216</f>
        <v>5909.4</v>
      </c>
      <c r="S7216" s="12" t="n">
        <f aca="false">Q7216-R7216</f>
        <v>2110.5</v>
      </c>
      <c r="T7216" s="11" t="n">
        <f aca="false">IFERROR(S7216/Q7216,0)</f>
        <v>0.263157894736842</v>
      </c>
      <c r="U7216" s="13" t="n">
        <f aca="false">F7216-E7216</f>
        <v>21</v>
      </c>
      <c r="V7216" s="13" t="n">
        <f aca="false">G7216-F7216</f>
        <v>4</v>
      </c>
      <c r="W7216" s="13" t="n">
        <f aca="false">G7216-E7216</f>
        <v>25</v>
      </c>
      <c r="X7216" s="10" t="n">
        <f aca="false">YEAR(E7216)</f>
        <v>2020</v>
      </c>
      <c r="Y7216" s="0" t="str">
        <f aca="false">TEXT(E7216,"yyyy-mm")</f>
        <v>2020-10</v>
      </c>
      <c r="Z7216" s="0" t="str">
        <f aca="false">"Q"&amp;ROUNDUP(MONTH(E7216)/3,0)&amp;"-"&amp;YEAR(E7216)</f>
        <v>Q4-2020</v>
      </c>
    </row>
    <row r="7217" customFormat="false" ht="14.25" hidden="false" customHeight="false" outlineLevel="0" collapsed="false">
      <c r="A7217" s="0" t="s">
        <v>7259</v>
      </c>
      <c r="B7217" s="0" t="s">
        <v>38</v>
      </c>
      <c r="C7217" s="0" t="s">
        <v>79</v>
      </c>
      <c r="D7217" s="9" t="n">
        <v>44000</v>
      </c>
      <c r="E7217" s="9" t="n">
        <v>44106</v>
      </c>
      <c r="F7217" s="9" t="n">
        <v>44134</v>
      </c>
      <c r="G7217" s="9" t="n">
        <v>44139</v>
      </c>
      <c r="H7217" s="10" t="s">
        <v>36</v>
      </c>
      <c r="I7217" s="0" t="n">
        <v>20</v>
      </c>
      <c r="J7217" s="0" t="n">
        <v>2</v>
      </c>
      <c r="K7217" s="0" t="n">
        <v>59</v>
      </c>
      <c r="L7217" s="0" t="n">
        <v>14</v>
      </c>
      <c r="M7217" s="0" t="n">
        <v>7</v>
      </c>
      <c r="N7217" s="11" t="n">
        <v>0.1</v>
      </c>
      <c r="O7217" s="12" t="n">
        <v>1452.83</v>
      </c>
      <c r="P7217" s="12" t="n">
        <v>2793.9</v>
      </c>
      <c r="Q7217" s="12" t="n">
        <f aca="false">M7217*P7217*(1-N7217)</f>
        <v>17601.57</v>
      </c>
      <c r="R7217" s="12" t="n">
        <f aca="false">M7217*O7217</f>
        <v>10169.81</v>
      </c>
      <c r="S7217" s="12" t="n">
        <f aca="false">Q7217-R7217</f>
        <v>7431.76</v>
      </c>
      <c r="T7217" s="11" t="n">
        <f aca="false">IFERROR(S7217/Q7217,0)</f>
        <v>0.422221426838629</v>
      </c>
      <c r="U7217" s="13" t="n">
        <f aca="false">F7217-E7217</f>
        <v>28</v>
      </c>
      <c r="V7217" s="13" t="n">
        <f aca="false">G7217-F7217</f>
        <v>5</v>
      </c>
      <c r="W7217" s="13" t="n">
        <f aca="false">G7217-E7217</f>
        <v>33</v>
      </c>
      <c r="X7217" s="10" t="n">
        <f aca="false">YEAR(E7217)</f>
        <v>2020</v>
      </c>
      <c r="Y7217" s="0" t="str">
        <f aca="false">TEXT(E7217,"yyyy-mm")</f>
        <v>2020-10</v>
      </c>
      <c r="Z7217" s="0" t="str">
        <f aca="false">"Q"&amp;ROUNDUP(MONTH(E7217)/3,0)&amp;"-"&amp;YEAR(E7217)</f>
        <v>Q4-2020</v>
      </c>
    </row>
    <row r="7218" customFormat="false" ht="14.25" hidden="false" customHeight="false" outlineLevel="0" collapsed="false">
      <c r="A7218" s="0" t="s">
        <v>7260</v>
      </c>
      <c r="B7218" s="0" t="s">
        <v>34</v>
      </c>
      <c r="C7218" s="0" t="s">
        <v>48</v>
      </c>
      <c r="D7218" s="9" t="n">
        <v>44000</v>
      </c>
      <c r="E7218" s="9" t="n">
        <v>44106</v>
      </c>
      <c r="F7218" s="9" t="n">
        <v>44116</v>
      </c>
      <c r="G7218" s="9" t="n">
        <v>44126</v>
      </c>
      <c r="H7218" s="10" t="s">
        <v>36</v>
      </c>
      <c r="I7218" s="0" t="n">
        <v>11</v>
      </c>
      <c r="J7218" s="0" t="n">
        <v>18</v>
      </c>
      <c r="K7218" s="0" t="n">
        <v>53</v>
      </c>
      <c r="L7218" s="0" t="n">
        <v>36</v>
      </c>
      <c r="M7218" s="0" t="n">
        <v>2</v>
      </c>
      <c r="N7218" s="11" t="n">
        <v>0.075</v>
      </c>
      <c r="O7218" s="12" t="n">
        <v>525.88</v>
      </c>
      <c r="P7218" s="12" t="n">
        <v>1118.9</v>
      </c>
      <c r="Q7218" s="12" t="n">
        <f aca="false">M7218*P7218*(1-N7218)</f>
        <v>2069.965</v>
      </c>
      <c r="R7218" s="12" t="n">
        <f aca="false">M7218*O7218</f>
        <v>1051.76</v>
      </c>
      <c r="S7218" s="12" t="n">
        <f aca="false">Q7218-R7218</f>
        <v>1018.205</v>
      </c>
      <c r="T7218" s="11" t="n">
        <f aca="false">IFERROR(S7218/Q7218,0)</f>
        <v>0.491894790491627</v>
      </c>
      <c r="U7218" s="13" t="n">
        <f aca="false">F7218-E7218</f>
        <v>10</v>
      </c>
      <c r="V7218" s="13" t="n">
        <f aca="false">G7218-F7218</f>
        <v>10</v>
      </c>
      <c r="W7218" s="13" t="n">
        <f aca="false">G7218-E7218</f>
        <v>20</v>
      </c>
      <c r="X7218" s="10" t="n">
        <f aca="false">YEAR(E7218)</f>
        <v>2020</v>
      </c>
      <c r="Y7218" s="0" t="str">
        <f aca="false">TEXT(E7218,"yyyy-mm")</f>
        <v>2020-10</v>
      </c>
      <c r="Z7218" s="0" t="str">
        <f aca="false">"Q"&amp;ROUNDUP(MONTH(E7218)/3,0)&amp;"-"&amp;YEAR(E7218)</f>
        <v>Q4-2020</v>
      </c>
    </row>
    <row r="7219" customFormat="false" ht="14.25" hidden="false" customHeight="false" outlineLevel="0" collapsed="false">
      <c r="A7219" s="0" t="s">
        <v>7261</v>
      </c>
      <c r="B7219" s="0" t="s">
        <v>34</v>
      </c>
      <c r="C7219" s="0" t="s">
        <v>35</v>
      </c>
      <c r="D7219" s="9" t="n">
        <v>44000</v>
      </c>
      <c r="E7219" s="9" t="n">
        <v>44106</v>
      </c>
      <c r="F7219" s="9" t="n">
        <v>44117</v>
      </c>
      <c r="G7219" s="9" t="n">
        <v>44126</v>
      </c>
      <c r="H7219" s="10" t="s">
        <v>36</v>
      </c>
      <c r="I7219" s="0" t="n">
        <v>3</v>
      </c>
      <c r="J7219" s="0" t="n">
        <v>11</v>
      </c>
      <c r="K7219" s="0" t="n">
        <v>241</v>
      </c>
      <c r="L7219" s="0" t="n">
        <v>15</v>
      </c>
      <c r="M7219" s="0" t="n">
        <v>4</v>
      </c>
      <c r="N7219" s="11" t="n">
        <v>0.075</v>
      </c>
      <c r="O7219" s="12" t="n">
        <v>110.75</v>
      </c>
      <c r="P7219" s="12" t="n">
        <v>194.3</v>
      </c>
      <c r="Q7219" s="12" t="n">
        <f aca="false">M7219*P7219*(1-N7219)</f>
        <v>718.91</v>
      </c>
      <c r="R7219" s="12" t="n">
        <f aca="false">M7219*O7219</f>
        <v>443</v>
      </c>
      <c r="S7219" s="12" t="n">
        <f aca="false">Q7219-R7219</f>
        <v>275.91</v>
      </c>
      <c r="T7219" s="11" t="n">
        <f aca="false">IFERROR(S7219/Q7219,0)</f>
        <v>0.383789347762585</v>
      </c>
      <c r="U7219" s="13" t="n">
        <f aca="false">F7219-E7219</f>
        <v>11</v>
      </c>
      <c r="V7219" s="13" t="n">
        <f aca="false">G7219-F7219</f>
        <v>9</v>
      </c>
      <c r="W7219" s="13" t="n">
        <f aca="false">G7219-E7219</f>
        <v>20</v>
      </c>
      <c r="X7219" s="10" t="n">
        <f aca="false">YEAR(E7219)</f>
        <v>2020</v>
      </c>
      <c r="Y7219" s="0" t="str">
        <f aca="false">TEXT(E7219,"yyyy-mm")</f>
        <v>2020-10</v>
      </c>
      <c r="Z7219" s="0" t="str">
        <f aca="false">"Q"&amp;ROUNDUP(MONTH(E7219)/3,0)&amp;"-"&amp;YEAR(E7219)</f>
        <v>Q4-2020</v>
      </c>
    </row>
    <row r="7220" customFormat="false" ht="14.25" hidden="false" customHeight="false" outlineLevel="0" collapsed="false">
      <c r="A7220" s="0" t="s">
        <v>7262</v>
      </c>
      <c r="B7220" s="0" t="s">
        <v>38</v>
      </c>
      <c r="C7220" s="0" t="s">
        <v>58</v>
      </c>
      <c r="D7220" s="9" t="n">
        <v>44000</v>
      </c>
      <c r="E7220" s="9" t="n">
        <v>44106</v>
      </c>
      <c r="F7220" s="9" t="n">
        <v>44132</v>
      </c>
      <c r="G7220" s="9" t="n">
        <v>44142</v>
      </c>
      <c r="H7220" s="10" t="s">
        <v>36</v>
      </c>
      <c r="I7220" s="0" t="n">
        <v>15</v>
      </c>
      <c r="J7220" s="0" t="n">
        <v>42</v>
      </c>
      <c r="K7220" s="0" t="n">
        <v>333</v>
      </c>
      <c r="L7220" s="0" t="n">
        <v>9</v>
      </c>
      <c r="M7220" s="0" t="n">
        <v>2</v>
      </c>
      <c r="N7220" s="11" t="n">
        <v>0.15</v>
      </c>
      <c r="O7220" s="12" t="n">
        <v>3702.82</v>
      </c>
      <c r="P7220" s="12" t="n">
        <v>6070.2</v>
      </c>
      <c r="Q7220" s="12" t="n">
        <f aca="false">M7220*P7220*(1-N7220)</f>
        <v>10319.34</v>
      </c>
      <c r="R7220" s="12" t="n">
        <f aca="false">M7220*O7220</f>
        <v>7405.64</v>
      </c>
      <c r="S7220" s="12" t="n">
        <f aca="false">Q7220-R7220</f>
        <v>2913.7</v>
      </c>
      <c r="T7220" s="11" t="n">
        <f aca="false">IFERROR(S7220/Q7220,0)</f>
        <v>0.28235332879816</v>
      </c>
      <c r="U7220" s="13" t="n">
        <f aca="false">F7220-E7220</f>
        <v>26</v>
      </c>
      <c r="V7220" s="13" t="n">
        <f aca="false">G7220-F7220</f>
        <v>10</v>
      </c>
      <c r="W7220" s="13" t="n">
        <f aca="false">G7220-E7220</f>
        <v>36</v>
      </c>
      <c r="X7220" s="10" t="n">
        <f aca="false">YEAR(E7220)</f>
        <v>2020</v>
      </c>
      <c r="Y7220" s="0" t="str">
        <f aca="false">TEXT(E7220,"yyyy-mm")</f>
        <v>2020-10</v>
      </c>
      <c r="Z7220" s="0" t="str">
        <f aca="false">"Q"&amp;ROUNDUP(MONTH(E7220)/3,0)&amp;"-"&amp;YEAR(E7220)</f>
        <v>Q4-2020</v>
      </c>
    </row>
    <row r="7221" customFormat="false" ht="14.25" hidden="false" customHeight="false" outlineLevel="0" collapsed="false">
      <c r="A7221" s="0" t="s">
        <v>7263</v>
      </c>
      <c r="B7221" s="0" t="s">
        <v>41</v>
      </c>
      <c r="C7221" s="0" t="s">
        <v>79</v>
      </c>
      <c r="D7221" s="9" t="n">
        <v>44000</v>
      </c>
      <c r="E7221" s="9" t="n">
        <v>44106</v>
      </c>
      <c r="F7221" s="9" t="n">
        <v>44127</v>
      </c>
      <c r="G7221" s="9" t="n">
        <v>44133</v>
      </c>
      <c r="H7221" s="10" t="s">
        <v>36</v>
      </c>
      <c r="I7221" s="0" t="n">
        <v>24</v>
      </c>
      <c r="J7221" s="0" t="n">
        <v>16</v>
      </c>
      <c r="K7221" s="0" t="n">
        <v>87</v>
      </c>
      <c r="L7221" s="0" t="n">
        <v>29</v>
      </c>
      <c r="M7221" s="0" t="n">
        <v>4</v>
      </c>
      <c r="N7221" s="11" t="n">
        <v>0.05</v>
      </c>
      <c r="O7221" s="12" t="n">
        <v>794.42</v>
      </c>
      <c r="P7221" s="12" t="n">
        <v>1118.9</v>
      </c>
      <c r="Q7221" s="12" t="n">
        <f aca="false">M7221*P7221*(1-N7221)</f>
        <v>4251.82</v>
      </c>
      <c r="R7221" s="12" t="n">
        <f aca="false">M7221*O7221</f>
        <v>3177.68</v>
      </c>
      <c r="S7221" s="12" t="n">
        <f aca="false">Q7221-R7221</f>
        <v>1074.14</v>
      </c>
      <c r="T7221" s="11" t="n">
        <f aca="false">IFERROR(S7221/Q7221,0)</f>
        <v>0.25263063817377</v>
      </c>
      <c r="U7221" s="13" t="n">
        <f aca="false">F7221-E7221</f>
        <v>21</v>
      </c>
      <c r="V7221" s="13" t="n">
        <f aca="false">G7221-F7221</f>
        <v>6</v>
      </c>
      <c r="W7221" s="13" t="n">
        <f aca="false">G7221-E7221</f>
        <v>27</v>
      </c>
      <c r="X7221" s="10" t="n">
        <f aca="false">YEAR(E7221)</f>
        <v>2020</v>
      </c>
      <c r="Y7221" s="0" t="str">
        <f aca="false">TEXT(E7221,"yyyy-mm")</f>
        <v>2020-10</v>
      </c>
      <c r="Z7221" s="0" t="str">
        <f aca="false">"Q"&amp;ROUNDUP(MONTH(E7221)/3,0)&amp;"-"&amp;YEAR(E7221)</f>
        <v>Q4-2020</v>
      </c>
    </row>
    <row r="7222" customFormat="false" ht="14.25" hidden="false" customHeight="false" outlineLevel="0" collapsed="false">
      <c r="A7222" s="0" t="s">
        <v>7264</v>
      </c>
      <c r="B7222" s="0" t="s">
        <v>38</v>
      </c>
      <c r="C7222" s="0" t="s">
        <v>35</v>
      </c>
      <c r="D7222" s="9" t="n">
        <v>44000</v>
      </c>
      <c r="E7222" s="9" t="n">
        <v>44106</v>
      </c>
      <c r="F7222" s="9" t="n">
        <v>44109</v>
      </c>
      <c r="G7222" s="9" t="n">
        <v>44117</v>
      </c>
      <c r="H7222" s="10" t="s">
        <v>36</v>
      </c>
      <c r="I7222" s="0" t="n">
        <v>14</v>
      </c>
      <c r="J7222" s="0" t="n">
        <v>7</v>
      </c>
      <c r="K7222" s="0" t="n">
        <v>248</v>
      </c>
      <c r="L7222" s="0" t="n">
        <v>4</v>
      </c>
      <c r="M7222" s="0" t="n">
        <v>2</v>
      </c>
      <c r="N7222" s="11" t="n">
        <v>0.075</v>
      </c>
      <c r="O7222" s="12" t="n">
        <v>1638.02</v>
      </c>
      <c r="P7222" s="12" t="n">
        <v>2559.4</v>
      </c>
      <c r="Q7222" s="12" t="n">
        <f aca="false">M7222*P7222*(1-N7222)</f>
        <v>4734.89</v>
      </c>
      <c r="R7222" s="12" t="n">
        <f aca="false">M7222*O7222</f>
        <v>3276.04</v>
      </c>
      <c r="S7222" s="12" t="n">
        <f aca="false">Q7222-R7222</f>
        <v>1458.85</v>
      </c>
      <c r="T7222" s="11" t="n">
        <f aca="false">IFERROR(S7222/Q7222,0)</f>
        <v>0.308106418522922</v>
      </c>
      <c r="U7222" s="13" t="n">
        <f aca="false">F7222-E7222</f>
        <v>3</v>
      </c>
      <c r="V7222" s="13" t="n">
        <f aca="false">G7222-F7222</f>
        <v>8</v>
      </c>
      <c r="W7222" s="13" t="n">
        <f aca="false">G7222-E7222</f>
        <v>11</v>
      </c>
      <c r="X7222" s="10" t="n">
        <f aca="false">YEAR(E7222)</f>
        <v>2020</v>
      </c>
      <c r="Y7222" s="0" t="str">
        <f aca="false">TEXT(E7222,"yyyy-mm")</f>
        <v>2020-10</v>
      </c>
      <c r="Z7222" s="0" t="str">
        <f aca="false">"Q"&amp;ROUNDUP(MONTH(E7222)/3,0)&amp;"-"&amp;YEAR(E7222)</f>
        <v>Q4-2020</v>
      </c>
    </row>
    <row r="7223" customFormat="false" ht="14.25" hidden="false" customHeight="false" outlineLevel="0" collapsed="false">
      <c r="A7223" s="0" t="s">
        <v>7265</v>
      </c>
      <c r="B7223" s="0" t="s">
        <v>34</v>
      </c>
      <c r="C7223" s="0" t="s">
        <v>48</v>
      </c>
      <c r="D7223" s="9" t="n">
        <v>44000</v>
      </c>
      <c r="E7223" s="9" t="n">
        <v>44106</v>
      </c>
      <c r="F7223" s="9" t="n">
        <v>44127</v>
      </c>
      <c r="G7223" s="9" t="n">
        <v>44136</v>
      </c>
      <c r="H7223" s="10" t="s">
        <v>36</v>
      </c>
      <c r="I7223" s="0" t="n">
        <v>8</v>
      </c>
      <c r="J7223" s="0" t="n">
        <v>11</v>
      </c>
      <c r="K7223" s="0" t="n">
        <v>5</v>
      </c>
      <c r="L7223" s="0" t="n">
        <v>34</v>
      </c>
      <c r="M7223" s="0" t="n">
        <v>7</v>
      </c>
      <c r="N7223" s="11" t="n">
        <v>0.1</v>
      </c>
      <c r="O7223" s="12" t="n">
        <v>3095.4</v>
      </c>
      <c r="P7223" s="12" t="n">
        <v>4020</v>
      </c>
      <c r="Q7223" s="12" t="n">
        <f aca="false">M7223*P7223*(1-N7223)</f>
        <v>25326</v>
      </c>
      <c r="R7223" s="12" t="n">
        <f aca="false">M7223*O7223</f>
        <v>21667.8</v>
      </c>
      <c r="S7223" s="12" t="n">
        <f aca="false">Q7223-R7223</f>
        <v>3658.2</v>
      </c>
      <c r="T7223" s="11" t="n">
        <f aca="false">IFERROR(S7223/Q7223,0)</f>
        <v>0.144444444444445</v>
      </c>
      <c r="U7223" s="13" t="n">
        <f aca="false">F7223-E7223</f>
        <v>21</v>
      </c>
      <c r="V7223" s="13" t="n">
        <f aca="false">G7223-F7223</f>
        <v>9</v>
      </c>
      <c r="W7223" s="13" t="n">
        <f aca="false">G7223-E7223</f>
        <v>30</v>
      </c>
      <c r="X7223" s="10" t="n">
        <f aca="false">YEAR(E7223)</f>
        <v>2020</v>
      </c>
      <c r="Y7223" s="0" t="str">
        <f aca="false">TEXT(E7223,"yyyy-mm")</f>
        <v>2020-10</v>
      </c>
      <c r="Z7223" s="0" t="str">
        <f aca="false">"Q"&amp;ROUNDUP(MONTH(E7223)/3,0)&amp;"-"&amp;YEAR(E7223)</f>
        <v>Q4-2020</v>
      </c>
    </row>
    <row r="7224" customFormat="false" ht="14.25" hidden="false" customHeight="false" outlineLevel="0" collapsed="false">
      <c r="A7224" s="0" t="s">
        <v>7266</v>
      </c>
      <c r="B7224" s="0" t="s">
        <v>41</v>
      </c>
      <c r="C7224" s="0" t="s">
        <v>79</v>
      </c>
      <c r="D7224" s="9" t="n">
        <v>44000</v>
      </c>
      <c r="E7224" s="9" t="n">
        <v>44106</v>
      </c>
      <c r="F7224" s="9" t="n">
        <v>44116</v>
      </c>
      <c r="G7224" s="9" t="n">
        <v>44117</v>
      </c>
      <c r="H7224" s="10" t="s">
        <v>36</v>
      </c>
      <c r="I7224" s="0" t="n">
        <v>24</v>
      </c>
      <c r="J7224" s="0" t="n">
        <v>49</v>
      </c>
      <c r="K7224" s="0" t="n">
        <v>82</v>
      </c>
      <c r="L7224" s="0" t="n">
        <v>9</v>
      </c>
      <c r="M7224" s="0" t="n">
        <v>6</v>
      </c>
      <c r="N7224" s="11" t="n">
        <v>0.075</v>
      </c>
      <c r="O7224" s="12" t="n">
        <v>1497.79</v>
      </c>
      <c r="P7224" s="12" t="n">
        <v>1762.1</v>
      </c>
      <c r="Q7224" s="12" t="n">
        <f aca="false">M7224*P7224*(1-N7224)</f>
        <v>9779.655</v>
      </c>
      <c r="R7224" s="12" t="n">
        <f aca="false">M7224*O7224</f>
        <v>8986.74</v>
      </c>
      <c r="S7224" s="12" t="n">
        <f aca="false">Q7224-R7224</f>
        <v>792.914999999999</v>
      </c>
      <c r="T7224" s="11" t="n">
        <f aca="false">IFERROR(S7224/Q7224,0)</f>
        <v>0.0810780134882058</v>
      </c>
      <c r="U7224" s="13" t="n">
        <f aca="false">F7224-E7224</f>
        <v>10</v>
      </c>
      <c r="V7224" s="13" t="n">
        <f aca="false">G7224-F7224</f>
        <v>1</v>
      </c>
      <c r="W7224" s="13" t="n">
        <f aca="false">G7224-E7224</f>
        <v>11</v>
      </c>
      <c r="X7224" s="10" t="n">
        <f aca="false">YEAR(E7224)</f>
        <v>2020</v>
      </c>
      <c r="Y7224" s="0" t="str">
        <f aca="false">TEXT(E7224,"yyyy-mm")</f>
        <v>2020-10</v>
      </c>
      <c r="Z7224" s="0" t="str">
        <f aca="false">"Q"&amp;ROUNDUP(MONTH(E7224)/3,0)&amp;"-"&amp;YEAR(E7224)</f>
        <v>Q4-2020</v>
      </c>
    </row>
    <row r="7225" customFormat="false" ht="14.25" hidden="false" customHeight="false" outlineLevel="0" collapsed="false">
      <c r="A7225" s="0" t="s">
        <v>7267</v>
      </c>
      <c r="B7225" s="0" t="s">
        <v>38</v>
      </c>
      <c r="C7225" s="0" t="s">
        <v>39</v>
      </c>
      <c r="D7225" s="9" t="n">
        <v>44000</v>
      </c>
      <c r="E7225" s="9" t="n">
        <v>44106</v>
      </c>
      <c r="F7225" s="9" t="n">
        <v>44116</v>
      </c>
      <c r="G7225" s="9" t="n">
        <v>44122</v>
      </c>
      <c r="H7225" s="10" t="s">
        <v>36</v>
      </c>
      <c r="I7225" s="0" t="n">
        <v>19</v>
      </c>
      <c r="J7225" s="0" t="n">
        <v>36</v>
      </c>
      <c r="K7225" s="0" t="n">
        <v>133</v>
      </c>
      <c r="L7225" s="0" t="n">
        <v>15</v>
      </c>
      <c r="M7225" s="0" t="n">
        <v>3</v>
      </c>
      <c r="N7225" s="11" t="n">
        <v>0.05</v>
      </c>
      <c r="O7225" s="12" t="n">
        <v>1691.42</v>
      </c>
      <c r="P7225" s="12" t="n">
        <v>1989.9</v>
      </c>
      <c r="Q7225" s="12" t="n">
        <f aca="false">M7225*P7225*(1-N7225)</f>
        <v>5671.215</v>
      </c>
      <c r="R7225" s="12" t="n">
        <f aca="false">M7225*O7225</f>
        <v>5074.26</v>
      </c>
      <c r="S7225" s="12" t="n">
        <f aca="false">Q7225-R7225</f>
        <v>596.955</v>
      </c>
      <c r="T7225" s="11" t="n">
        <f aca="false">IFERROR(S7225/Q7225,0)</f>
        <v>0.105260512958863</v>
      </c>
      <c r="U7225" s="13" t="n">
        <f aca="false">F7225-E7225</f>
        <v>10</v>
      </c>
      <c r="V7225" s="13" t="n">
        <f aca="false">G7225-F7225</f>
        <v>6</v>
      </c>
      <c r="W7225" s="13" t="n">
        <f aca="false">G7225-E7225</f>
        <v>16</v>
      </c>
      <c r="X7225" s="10" t="n">
        <f aca="false">YEAR(E7225)</f>
        <v>2020</v>
      </c>
      <c r="Y7225" s="0" t="str">
        <f aca="false">TEXT(E7225,"yyyy-mm")</f>
        <v>2020-10</v>
      </c>
      <c r="Z7225" s="0" t="str">
        <f aca="false">"Q"&amp;ROUNDUP(MONTH(E7225)/3,0)&amp;"-"&amp;YEAR(E7225)</f>
        <v>Q4-2020</v>
      </c>
    </row>
    <row r="7226" customFormat="false" ht="14.25" hidden="false" customHeight="false" outlineLevel="0" collapsed="false">
      <c r="A7226" s="0" t="s">
        <v>7268</v>
      </c>
      <c r="B7226" s="0" t="s">
        <v>41</v>
      </c>
      <c r="C7226" s="0" t="s">
        <v>39</v>
      </c>
      <c r="D7226" s="9" t="n">
        <v>44000</v>
      </c>
      <c r="E7226" s="9" t="n">
        <v>44107</v>
      </c>
      <c r="F7226" s="9" t="n">
        <v>44128</v>
      </c>
      <c r="G7226" s="9" t="n">
        <v>44133</v>
      </c>
      <c r="H7226" s="10" t="s">
        <v>36</v>
      </c>
      <c r="I7226" s="0" t="n">
        <v>25</v>
      </c>
      <c r="J7226" s="0" t="n">
        <v>39</v>
      </c>
      <c r="K7226" s="0" t="n">
        <v>125</v>
      </c>
      <c r="L7226" s="0" t="n">
        <v>12</v>
      </c>
      <c r="M7226" s="0" t="n">
        <v>6</v>
      </c>
      <c r="N7226" s="11" t="n">
        <v>0.1</v>
      </c>
      <c r="O7226" s="12" t="n">
        <v>674.36</v>
      </c>
      <c r="P7226" s="12" t="n">
        <v>1226.1</v>
      </c>
      <c r="Q7226" s="12" t="n">
        <f aca="false">M7226*P7226*(1-N7226)</f>
        <v>6620.94</v>
      </c>
      <c r="R7226" s="12" t="n">
        <f aca="false">M7226*O7226</f>
        <v>4046.16</v>
      </c>
      <c r="S7226" s="12" t="n">
        <f aca="false">Q7226-R7226</f>
        <v>2574.78</v>
      </c>
      <c r="T7226" s="11" t="n">
        <f aca="false">IFERROR(S7226/Q7226,0)</f>
        <v>0.38888435781022</v>
      </c>
      <c r="U7226" s="13" t="n">
        <f aca="false">F7226-E7226</f>
        <v>21</v>
      </c>
      <c r="V7226" s="13" t="n">
        <f aca="false">G7226-F7226</f>
        <v>5</v>
      </c>
      <c r="W7226" s="13" t="n">
        <f aca="false">G7226-E7226</f>
        <v>26</v>
      </c>
      <c r="X7226" s="10" t="n">
        <f aca="false">YEAR(E7226)</f>
        <v>2020</v>
      </c>
      <c r="Y7226" s="0" t="str">
        <f aca="false">TEXT(E7226,"yyyy-mm")</f>
        <v>2020-10</v>
      </c>
      <c r="Z7226" s="0" t="str">
        <f aca="false">"Q"&amp;ROUNDUP(MONTH(E7226)/3,0)&amp;"-"&amp;YEAR(E7226)</f>
        <v>Q4-2020</v>
      </c>
    </row>
    <row r="7227" customFormat="false" ht="14.25" hidden="false" customHeight="false" outlineLevel="0" collapsed="false">
      <c r="A7227" s="0" t="s">
        <v>7269</v>
      </c>
      <c r="B7227" s="0" t="s">
        <v>41</v>
      </c>
      <c r="C7227" s="0" t="s">
        <v>79</v>
      </c>
      <c r="D7227" s="9" t="n">
        <v>44000</v>
      </c>
      <c r="E7227" s="9" t="n">
        <v>44107</v>
      </c>
      <c r="F7227" s="9" t="n">
        <v>44128</v>
      </c>
      <c r="G7227" s="9" t="n">
        <v>44138</v>
      </c>
      <c r="H7227" s="10" t="s">
        <v>36</v>
      </c>
      <c r="I7227" s="0" t="n">
        <v>21</v>
      </c>
      <c r="J7227" s="0" t="n">
        <v>9</v>
      </c>
      <c r="K7227" s="0" t="n">
        <v>61</v>
      </c>
      <c r="L7227" s="0" t="n">
        <v>24</v>
      </c>
      <c r="M7227" s="0" t="n">
        <v>3</v>
      </c>
      <c r="N7227" s="11" t="n">
        <v>0.2</v>
      </c>
      <c r="O7227" s="12" t="n">
        <v>1383.28</v>
      </c>
      <c r="P7227" s="12" t="n">
        <v>2231.1</v>
      </c>
      <c r="Q7227" s="12" t="n">
        <f aca="false">M7227*P7227*(1-N7227)</f>
        <v>5354.64</v>
      </c>
      <c r="R7227" s="12" t="n">
        <f aca="false">M7227*O7227</f>
        <v>4149.84</v>
      </c>
      <c r="S7227" s="12" t="n">
        <f aca="false">Q7227-R7227</f>
        <v>1204.8</v>
      </c>
      <c r="T7227" s="11" t="n">
        <f aca="false">IFERROR(S7227/Q7227,0)</f>
        <v>0.225001120523508</v>
      </c>
      <c r="U7227" s="13" t="n">
        <f aca="false">F7227-E7227</f>
        <v>21</v>
      </c>
      <c r="V7227" s="13" t="n">
        <f aca="false">G7227-F7227</f>
        <v>10</v>
      </c>
      <c r="W7227" s="13" t="n">
        <f aca="false">G7227-E7227</f>
        <v>31</v>
      </c>
      <c r="X7227" s="10" t="n">
        <f aca="false">YEAR(E7227)</f>
        <v>2020</v>
      </c>
      <c r="Y7227" s="0" t="str">
        <f aca="false">TEXT(E7227,"yyyy-mm")</f>
        <v>2020-10</v>
      </c>
      <c r="Z7227" s="0" t="str">
        <f aca="false">"Q"&amp;ROUNDUP(MONTH(E7227)/3,0)&amp;"-"&amp;YEAR(E7227)</f>
        <v>Q4-2020</v>
      </c>
    </row>
    <row r="7228" customFormat="false" ht="14.25" hidden="false" customHeight="false" outlineLevel="0" collapsed="false">
      <c r="A7228" s="0" t="s">
        <v>7270</v>
      </c>
      <c r="B7228" s="0" t="s">
        <v>41</v>
      </c>
      <c r="C7228" s="0" t="s">
        <v>35</v>
      </c>
      <c r="D7228" s="9" t="n">
        <v>44000</v>
      </c>
      <c r="E7228" s="9" t="n">
        <v>44107</v>
      </c>
      <c r="F7228" s="9" t="n">
        <v>44125</v>
      </c>
      <c r="G7228" s="9" t="n">
        <v>44134</v>
      </c>
      <c r="H7228" s="10" t="s">
        <v>36</v>
      </c>
      <c r="I7228" s="0" t="n">
        <v>23</v>
      </c>
      <c r="J7228" s="0" t="n">
        <v>41</v>
      </c>
      <c r="K7228" s="0" t="n">
        <v>215</v>
      </c>
      <c r="L7228" s="0" t="n">
        <v>3</v>
      </c>
      <c r="M7228" s="0" t="n">
        <v>6</v>
      </c>
      <c r="N7228" s="11" t="n">
        <v>0.05</v>
      </c>
      <c r="O7228" s="12" t="n">
        <v>678.44</v>
      </c>
      <c r="P7228" s="12" t="n">
        <v>817.4</v>
      </c>
      <c r="Q7228" s="12" t="n">
        <f aca="false">M7228*P7228*(1-N7228)</f>
        <v>4659.18</v>
      </c>
      <c r="R7228" s="12" t="n">
        <f aca="false">M7228*O7228</f>
        <v>4070.64</v>
      </c>
      <c r="S7228" s="12" t="n">
        <f aca="false">Q7228-R7228</f>
        <v>588.539999999999</v>
      </c>
      <c r="T7228" s="11" t="n">
        <f aca="false">IFERROR(S7228/Q7228,0)</f>
        <v>0.12631836503419</v>
      </c>
      <c r="U7228" s="13" t="n">
        <f aca="false">F7228-E7228</f>
        <v>18</v>
      </c>
      <c r="V7228" s="13" t="n">
        <f aca="false">G7228-F7228</f>
        <v>9</v>
      </c>
      <c r="W7228" s="13" t="n">
        <f aca="false">G7228-E7228</f>
        <v>27</v>
      </c>
      <c r="X7228" s="10" t="n">
        <f aca="false">YEAR(E7228)</f>
        <v>2020</v>
      </c>
      <c r="Y7228" s="0" t="str">
        <f aca="false">TEXT(E7228,"yyyy-mm")</f>
        <v>2020-10</v>
      </c>
      <c r="Z7228" s="0" t="str">
        <f aca="false">"Q"&amp;ROUNDUP(MONTH(E7228)/3,0)&amp;"-"&amp;YEAR(E7228)</f>
        <v>Q4-2020</v>
      </c>
    </row>
    <row r="7229" customFormat="false" ht="14.25" hidden="false" customHeight="false" outlineLevel="0" collapsed="false">
      <c r="A7229" s="0" t="s">
        <v>7271</v>
      </c>
      <c r="B7229" s="0" t="s">
        <v>41</v>
      </c>
      <c r="C7229" s="0" t="s">
        <v>48</v>
      </c>
      <c r="D7229" s="9" t="n">
        <v>44000</v>
      </c>
      <c r="E7229" s="9" t="n">
        <v>44107</v>
      </c>
      <c r="F7229" s="9" t="n">
        <v>44119</v>
      </c>
      <c r="G7229" s="9" t="n">
        <v>44129</v>
      </c>
      <c r="H7229" s="10" t="s">
        <v>36</v>
      </c>
      <c r="I7229" s="0" t="n">
        <v>22</v>
      </c>
      <c r="J7229" s="0" t="n">
        <v>11</v>
      </c>
      <c r="K7229" s="0" t="n">
        <v>26</v>
      </c>
      <c r="L7229" s="0" t="n">
        <v>9</v>
      </c>
      <c r="M7229" s="0" t="n">
        <v>2</v>
      </c>
      <c r="N7229" s="11" t="n">
        <v>0.1</v>
      </c>
      <c r="O7229" s="12" t="n">
        <v>2425.94</v>
      </c>
      <c r="P7229" s="12" t="n">
        <v>3912.8</v>
      </c>
      <c r="Q7229" s="12" t="n">
        <f aca="false">M7229*P7229*(1-N7229)</f>
        <v>7043.04</v>
      </c>
      <c r="R7229" s="12" t="n">
        <f aca="false">M7229*O7229</f>
        <v>4851.88</v>
      </c>
      <c r="S7229" s="12" t="n">
        <f aca="false">Q7229-R7229</f>
        <v>2191.16</v>
      </c>
      <c r="T7229" s="11" t="n">
        <f aca="false">IFERROR(S7229/Q7229,0)</f>
        <v>0.311109975237966</v>
      </c>
      <c r="U7229" s="13" t="n">
        <f aca="false">F7229-E7229</f>
        <v>12</v>
      </c>
      <c r="V7229" s="13" t="n">
        <f aca="false">G7229-F7229</f>
        <v>10</v>
      </c>
      <c r="W7229" s="13" t="n">
        <f aca="false">G7229-E7229</f>
        <v>22</v>
      </c>
      <c r="X7229" s="10" t="n">
        <f aca="false">YEAR(E7229)</f>
        <v>2020</v>
      </c>
      <c r="Y7229" s="0" t="str">
        <f aca="false">TEXT(E7229,"yyyy-mm")</f>
        <v>2020-10</v>
      </c>
      <c r="Z7229" s="0" t="str">
        <f aca="false">"Q"&amp;ROUNDUP(MONTH(E7229)/3,0)&amp;"-"&amp;YEAR(E7229)</f>
        <v>Q4-2020</v>
      </c>
    </row>
    <row r="7230" customFormat="false" ht="14.25" hidden="false" customHeight="false" outlineLevel="0" collapsed="false">
      <c r="A7230" s="0" t="s">
        <v>7272</v>
      </c>
      <c r="B7230" s="0" t="s">
        <v>38</v>
      </c>
      <c r="C7230" s="0" t="s">
        <v>48</v>
      </c>
      <c r="D7230" s="9" t="n">
        <v>44000</v>
      </c>
      <c r="E7230" s="9" t="n">
        <v>44107</v>
      </c>
      <c r="F7230" s="9" t="n">
        <v>44119</v>
      </c>
      <c r="G7230" s="9" t="n">
        <v>44128</v>
      </c>
      <c r="H7230" s="10" t="s">
        <v>36</v>
      </c>
      <c r="I7230" s="0" t="n">
        <v>16</v>
      </c>
      <c r="J7230" s="0" t="n">
        <v>14</v>
      </c>
      <c r="K7230" s="0" t="n">
        <v>30</v>
      </c>
      <c r="L7230" s="0" t="n">
        <v>13</v>
      </c>
      <c r="M7230" s="0" t="n">
        <v>7</v>
      </c>
      <c r="N7230" s="11" t="n">
        <v>0.2</v>
      </c>
      <c r="O7230" s="12" t="n">
        <v>2628.28</v>
      </c>
      <c r="P7230" s="12" t="n">
        <v>3128.9</v>
      </c>
      <c r="Q7230" s="12" t="n">
        <f aca="false">M7230*P7230*(1-N7230)</f>
        <v>17521.84</v>
      </c>
      <c r="R7230" s="12" t="n">
        <f aca="false">M7230*O7230</f>
        <v>18397.96</v>
      </c>
      <c r="S7230" s="12" t="n">
        <f aca="false">Q7230-R7230</f>
        <v>-876.120000000003</v>
      </c>
      <c r="T7230" s="11" t="n">
        <f aca="false">IFERROR(S7230/Q7230,0)</f>
        <v>-0.0500015980056891</v>
      </c>
      <c r="U7230" s="13" t="n">
        <f aca="false">F7230-E7230</f>
        <v>12</v>
      </c>
      <c r="V7230" s="13" t="n">
        <f aca="false">G7230-F7230</f>
        <v>9</v>
      </c>
      <c r="W7230" s="13" t="n">
        <f aca="false">G7230-E7230</f>
        <v>21</v>
      </c>
      <c r="X7230" s="10" t="n">
        <f aca="false">YEAR(E7230)</f>
        <v>2020</v>
      </c>
      <c r="Y7230" s="0" t="str">
        <f aca="false">TEXT(E7230,"yyyy-mm")</f>
        <v>2020-10</v>
      </c>
      <c r="Z7230" s="0" t="str">
        <f aca="false">"Q"&amp;ROUNDUP(MONTH(E7230)/3,0)&amp;"-"&amp;YEAR(E7230)</f>
        <v>Q4-2020</v>
      </c>
    </row>
    <row r="7231" customFormat="false" ht="14.25" hidden="false" customHeight="false" outlineLevel="0" collapsed="false">
      <c r="A7231" s="0" t="s">
        <v>7273</v>
      </c>
      <c r="B7231" s="0" t="s">
        <v>43</v>
      </c>
      <c r="C7231" s="0" t="s">
        <v>35</v>
      </c>
      <c r="D7231" s="9" t="n">
        <v>44000</v>
      </c>
      <c r="E7231" s="9" t="n">
        <v>44107</v>
      </c>
      <c r="F7231" s="9" t="n">
        <v>44132</v>
      </c>
      <c r="G7231" s="9" t="n">
        <v>44137</v>
      </c>
      <c r="H7231" s="10" t="s">
        <v>36</v>
      </c>
      <c r="I7231" s="0" t="n">
        <v>28</v>
      </c>
      <c r="J7231" s="0" t="n">
        <v>40</v>
      </c>
      <c r="K7231" s="0" t="n">
        <v>218</v>
      </c>
      <c r="L7231" s="0" t="n">
        <v>41</v>
      </c>
      <c r="M7231" s="0" t="n">
        <v>5</v>
      </c>
      <c r="N7231" s="11" t="n">
        <v>0.1</v>
      </c>
      <c r="O7231" s="12" t="n">
        <v>1930.94</v>
      </c>
      <c r="P7231" s="12" t="n">
        <v>3510.8</v>
      </c>
      <c r="Q7231" s="12" t="n">
        <f aca="false">M7231*P7231*(1-N7231)</f>
        <v>15798.6</v>
      </c>
      <c r="R7231" s="12" t="n">
        <f aca="false">M7231*O7231</f>
        <v>9654.7</v>
      </c>
      <c r="S7231" s="12" t="n">
        <f aca="false">Q7231-R7231</f>
        <v>6143.9</v>
      </c>
      <c r="T7231" s="11" t="n">
        <f aca="false">IFERROR(S7231/Q7231,0)</f>
        <v>0.388888888888889</v>
      </c>
      <c r="U7231" s="13" t="n">
        <f aca="false">F7231-E7231</f>
        <v>25</v>
      </c>
      <c r="V7231" s="13" t="n">
        <f aca="false">G7231-F7231</f>
        <v>5</v>
      </c>
      <c r="W7231" s="13" t="n">
        <f aca="false">G7231-E7231</f>
        <v>30</v>
      </c>
      <c r="X7231" s="10" t="n">
        <f aca="false">YEAR(E7231)</f>
        <v>2020</v>
      </c>
      <c r="Y7231" s="0" t="str">
        <f aca="false">TEXT(E7231,"yyyy-mm")</f>
        <v>2020-10</v>
      </c>
      <c r="Z7231" s="0" t="str">
        <f aca="false">"Q"&amp;ROUNDUP(MONTH(E7231)/3,0)&amp;"-"&amp;YEAR(E7231)</f>
        <v>Q4-2020</v>
      </c>
    </row>
    <row r="7232" customFormat="false" ht="14.25" hidden="false" customHeight="false" outlineLevel="0" collapsed="false">
      <c r="A7232" s="0" t="s">
        <v>7274</v>
      </c>
      <c r="B7232" s="0" t="s">
        <v>34</v>
      </c>
      <c r="C7232" s="0" t="s">
        <v>35</v>
      </c>
      <c r="D7232" s="9" t="n">
        <v>44000</v>
      </c>
      <c r="E7232" s="9" t="n">
        <v>44107</v>
      </c>
      <c r="F7232" s="9" t="n">
        <v>44121</v>
      </c>
      <c r="G7232" s="9" t="n">
        <v>44127</v>
      </c>
      <c r="H7232" s="10" t="s">
        <v>36</v>
      </c>
      <c r="I7232" s="0" t="n">
        <v>8</v>
      </c>
      <c r="J7232" s="0" t="n">
        <v>42</v>
      </c>
      <c r="K7232" s="0" t="n">
        <v>224</v>
      </c>
      <c r="L7232" s="0" t="n">
        <v>1</v>
      </c>
      <c r="M7232" s="0" t="n">
        <v>1</v>
      </c>
      <c r="N7232" s="11" t="n">
        <v>0.05</v>
      </c>
      <c r="O7232" s="12" t="n">
        <v>546.85</v>
      </c>
      <c r="P7232" s="12" t="n">
        <v>1031.8</v>
      </c>
      <c r="Q7232" s="12" t="n">
        <f aca="false">M7232*P7232*(1-N7232)</f>
        <v>980.21</v>
      </c>
      <c r="R7232" s="12" t="n">
        <f aca="false">M7232*O7232</f>
        <v>546.85</v>
      </c>
      <c r="S7232" s="12" t="n">
        <f aca="false">Q7232-R7232</f>
        <v>433.36</v>
      </c>
      <c r="T7232" s="11" t="n">
        <f aca="false">IFERROR(S7232/Q7232,0)</f>
        <v>0.4421093439161</v>
      </c>
      <c r="U7232" s="13" t="n">
        <f aca="false">F7232-E7232</f>
        <v>14</v>
      </c>
      <c r="V7232" s="13" t="n">
        <f aca="false">G7232-F7232</f>
        <v>6</v>
      </c>
      <c r="W7232" s="13" t="n">
        <f aca="false">G7232-E7232</f>
        <v>20</v>
      </c>
      <c r="X7232" s="10" t="n">
        <f aca="false">YEAR(E7232)</f>
        <v>2020</v>
      </c>
      <c r="Y7232" s="0" t="str">
        <f aca="false">TEXT(E7232,"yyyy-mm")</f>
        <v>2020-10</v>
      </c>
      <c r="Z7232" s="0" t="str">
        <f aca="false">"Q"&amp;ROUNDUP(MONTH(E7232)/3,0)&amp;"-"&amp;YEAR(E7232)</f>
        <v>Q4-2020</v>
      </c>
    </row>
    <row r="7233" customFormat="false" ht="14.25" hidden="false" customHeight="false" outlineLevel="0" collapsed="false">
      <c r="A7233" s="0" t="s">
        <v>7275</v>
      </c>
      <c r="B7233" s="0" t="s">
        <v>43</v>
      </c>
      <c r="C7233" s="0" t="s">
        <v>39</v>
      </c>
      <c r="D7233" s="9" t="n">
        <v>44000</v>
      </c>
      <c r="E7233" s="9" t="n">
        <v>44107</v>
      </c>
      <c r="F7233" s="9" t="n">
        <v>44122</v>
      </c>
      <c r="G7233" s="9" t="n">
        <v>44124</v>
      </c>
      <c r="H7233" s="10" t="s">
        <v>36</v>
      </c>
      <c r="I7233" s="0" t="n">
        <v>27</v>
      </c>
      <c r="J7233" s="0" t="n">
        <v>41</v>
      </c>
      <c r="K7233" s="0" t="n">
        <v>119</v>
      </c>
      <c r="L7233" s="0" t="n">
        <v>16</v>
      </c>
      <c r="M7233" s="0" t="n">
        <v>1</v>
      </c>
      <c r="N7233" s="11" t="n">
        <v>0.05</v>
      </c>
      <c r="O7233" s="12" t="n">
        <v>4711.44</v>
      </c>
      <c r="P7233" s="12" t="n">
        <v>5889.3</v>
      </c>
      <c r="Q7233" s="12" t="n">
        <f aca="false">M7233*P7233*(1-N7233)</f>
        <v>5594.835</v>
      </c>
      <c r="R7233" s="12" t="n">
        <f aca="false">M7233*O7233</f>
        <v>4711.44</v>
      </c>
      <c r="S7233" s="12" t="n">
        <f aca="false">Q7233-R7233</f>
        <v>883.395</v>
      </c>
      <c r="T7233" s="11" t="n">
        <f aca="false">IFERROR(S7233/Q7233,0)</f>
        <v>0.157894736842105</v>
      </c>
      <c r="U7233" s="13" t="n">
        <f aca="false">F7233-E7233</f>
        <v>15</v>
      </c>
      <c r="V7233" s="13" t="n">
        <f aca="false">G7233-F7233</f>
        <v>2</v>
      </c>
      <c r="W7233" s="13" t="n">
        <f aca="false">G7233-E7233</f>
        <v>17</v>
      </c>
      <c r="X7233" s="10" t="n">
        <f aca="false">YEAR(E7233)</f>
        <v>2020</v>
      </c>
      <c r="Y7233" s="0" t="str">
        <f aca="false">TEXT(E7233,"yyyy-mm")</f>
        <v>2020-10</v>
      </c>
      <c r="Z7233" s="0" t="str">
        <f aca="false">"Q"&amp;ROUNDUP(MONTH(E7233)/3,0)&amp;"-"&amp;YEAR(E7233)</f>
        <v>Q4-2020</v>
      </c>
    </row>
    <row r="7234" customFormat="false" ht="14.25" hidden="false" customHeight="false" outlineLevel="0" collapsed="false">
      <c r="A7234" s="0" t="s">
        <v>7276</v>
      </c>
      <c r="B7234" s="0" t="s">
        <v>43</v>
      </c>
      <c r="C7234" s="0" t="s">
        <v>35</v>
      </c>
      <c r="D7234" s="9" t="n">
        <v>44000</v>
      </c>
      <c r="E7234" s="9" t="n">
        <v>44107</v>
      </c>
      <c r="F7234" s="9" t="n">
        <v>44121</v>
      </c>
      <c r="G7234" s="9" t="n">
        <v>44123</v>
      </c>
      <c r="H7234" s="10" t="s">
        <v>36</v>
      </c>
      <c r="I7234" s="0" t="n">
        <v>27</v>
      </c>
      <c r="J7234" s="0" t="n">
        <v>41</v>
      </c>
      <c r="K7234" s="0" t="n">
        <v>214</v>
      </c>
      <c r="L7234" s="0" t="n">
        <v>3</v>
      </c>
      <c r="M7234" s="0" t="n">
        <v>5</v>
      </c>
      <c r="N7234" s="11" t="n">
        <v>0.075</v>
      </c>
      <c r="O7234" s="12" t="n">
        <v>768.49</v>
      </c>
      <c r="P7234" s="12" t="n">
        <v>1038.5</v>
      </c>
      <c r="Q7234" s="12" t="n">
        <f aca="false">M7234*P7234*(1-N7234)</f>
        <v>4803.0625</v>
      </c>
      <c r="R7234" s="12" t="n">
        <f aca="false">M7234*O7234</f>
        <v>3842.45</v>
      </c>
      <c r="S7234" s="12" t="n">
        <f aca="false">Q7234-R7234</f>
        <v>960.6125</v>
      </c>
      <c r="T7234" s="11" t="n">
        <f aca="false">IFERROR(S7234/Q7234,0)</f>
        <v>0.2</v>
      </c>
      <c r="U7234" s="13" t="n">
        <f aca="false">F7234-E7234</f>
        <v>14</v>
      </c>
      <c r="V7234" s="13" t="n">
        <f aca="false">G7234-F7234</f>
        <v>2</v>
      </c>
      <c r="W7234" s="13" t="n">
        <f aca="false">G7234-E7234</f>
        <v>16</v>
      </c>
      <c r="X7234" s="10" t="n">
        <f aca="false">YEAR(E7234)</f>
        <v>2020</v>
      </c>
      <c r="Y7234" s="0" t="str">
        <f aca="false">TEXT(E7234,"yyyy-mm")</f>
        <v>2020-10</v>
      </c>
      <c r="Z7234" s="0" t="str">
        <f aca="false">"Q"&amp;ROUNDUP(MONTH(E7234)/3,0)&amp;"-"&amp;YEAR(E7234)</f>
        <v>Q4-2020</v>
      </c>
    </row>
    <row r="7235" customFormat="false" ht="14.25" hidden="false" customHeight="false" outlineLevel="0" collapsed="false">
      <c r="A7235" s="0" t="s">
        <v>7277</v>
      </c>
      <c r="B7235" s="0" t="s">
        <v>38</v>
      </c>
      <c r="C7235" s="0" t="s">
        <v>39</v>
      </c>
      <c r="D7235" s="9" t="n">
        <v>44000</v>
      </c>
      <c r="E7235" s="9" t="n">
        <v>44107</v>
      </c>
      <c r="F7235" s="9" t="n">
        <v>44115</v>
      </c>
      <c r="G7235" s="9" t="n">
        <v>44125</v>
      </c>
      <c r="H7235" s="10" t="s">
        <v>36</v>
      </c>
      <c r="I7235" s="0" t="n">
        <v>13</v>
      </c>
      <c r="J7235" s="0" t="n">
        <v>21</v>
      </c>
      <c r="K7235" s="0" t="n">
        <v>201</v>
      </c>
      <c r="L7235" s="0" t="n">
        <v>46</v>
      </c>
      <c r="M7235" s="0" t="n">
        <v>6</v>
      </c>
      <c r="N7235" s="11" t="n">
        <v>0.15</v>
      </c>
      <c r="O7235" s="12" t="n">
        <v>135.07</v>
      </c>
      <c r="P7235" s="12" t="n">
        <v>214.4</v>
      </c>
      <c r="Q7235" s="12" t="n">
        <f aca="false">M7235*P7235*(1-N7235)</f>
        <v>1093.44</v>
      </c>
      <c r="R7235" s="12" t="n">
        <f aca="false">M7235*O7235</f>
        <v>810.42</v>
      </c>
      <c r="S7235" s="12" t="n">
        <f aca="false">Q7235-R7235</f>
        <v>283.02</v>
      </c>
      <c r="T7235" s="11" t="n">
        <f aca="false">IFERROR(S7235/Q7235,0)</f>
        <v>0.258834503950834</v>
      </c>
      <c r="U7235" s="13" t="n">
        <f aca="false">F7235-E7235</f>
        <v>8</v>
      </c>
      <c r="V7235" s="13" t="n">
        <f aca="false">G7235-F7235</f>
        <v>10</v>
      </c>
      <c r="W7235" s="13" t="n">
        <f aca="false">G7235-E7235</f>
        <v>18</v>
      </c>
      <c r="X7235" s="10" t="n">
        <f aca="false">YEAR(E7235)</f>
        <v>2020</v>
      </c>
      <c r="Y7235" s="0" t="str">
        <f aca="false">TEXT(E7235,"yyyy-mm")</f>
        <v>2020-10</v>
      </c>
      <c r="Z7235" s="0" t="str">
        <f aca="false">"Q"&amp;ROUNDUP(MONTH(E7235)/3,0)&amp;"-"&amp;YEAR(E7235)</f>
        <v>Q4-2020</v>
      </c>
    </row>
    <row r="7236" customFormat="false" ht="14.25" hidden="false" customHeight="false" outlineLevel="0" collapsed="false">
      <c r="A7236" s="0" t="s">
        <v>7278</v>
      </c>
      <c r="B7236" s="0" t="s">
        <v>34</v>
      </c>
      <c r="C7236" s="0" t="s">
        <v>35</v>
      </c>
      <c r="D7236" s="9" t="n">
        <v>44000</v>
      </c>
      <c r="E7236" s="9" t="n">
        <v>44107</v>
      </c>
      <c r="F7236" s="9" t="n">
        <v>44117</v>
      </c>
      <c r="G7236" s="9" t="n">
        <v>44123</v>
      </c>
      <c r="H7236" s="10" t="s">
        <v>36</v>
      </c>
      <c r="I7236" s="0" t="n">
        <v>10</v>
      </c>
      <c r="J7236" s="0" t="n">
        <v>29</v>
      </c>
      <c r="K7236" s="0" t="n">
        <v>223</v>
      </c>
      <c r="L7236" s="0" t="n">
        <v>24</v>
      </c>
      <c r="M7236" s="0" t="n">
        <v>2</v>
      </c>
      <c r="N7236" s="11" t="n">
        <v>0.2</v>
      </c>
      <c r="O7236" s="12" t="n">
        <v>671.14</v>
      </c>
      <c r="P7236" s="12" t="n">
        <v>1065.3</v>
      </c>
      <c r="Q7236" s="12" t="n">
        <f aca="false">M7236*P7236*(1-N7236)</f>
        <v>1704.48</v>
      </c>
      <c r="R7236" s="12" t="n">
        <f aca="false">M7236*O7236</f>
        <v>1342.28</v>
      </c>
      <c r="S7236" s="12" t="n">
        <f aca="false">Q7236-R7236</f>
        <v>362.2</v>
      </c>
      <c r="T7236" s="11" t="n">
        <f aca="false">IFERROR(S7236/Q7236,0)</f>
        <v>0.212498826621609</v>
      </c>
      <c r="U7236" s="13" t="n">
        <f aca="false">F7236-E7236</f>
        <v>10</v>
      </c>
      <c r="V7236" s="13" t="n">
        <f aca="false">G7236-F7236</f>
        <v>6</v>
      </c>
      <c r="W7236" s="13" t="n">
        <f aca="false">G7236-E7236</f>
        <v>16</v>
      </c>
      <c r="X7236" s="10" t="n">
        <f aca="false">YEAR(E7236)</f>
        <v>2020</v>
      </c>
      <c r="Y7236" s="0" t="str">
        <f aca="false">TEXT(E7236,"yyyy-mm")</f>
        <v>2020-10</v>
      </c>
      <c r="Z7236" s="0" t="str">
        <f aca="false">"Q"&amp;ROUNDUP(MONTH(E7236)/3,0)&amp;"-"&amp;YEAR(E7236)</f>
        <v>Q4-2020</v>
      </c>
    </row>
    <row r="7237" customFormat="false" ht="14.25" hidden="false" customHeight="false" outlineLevel="0" collapsed="false">
      <c r="A7237" s="0" t="s">
        <v>7279</v>
      </c>
      <c r="B7237" s="0" t="s">
        <v>38</v>
      </c>
      <c r="C7237" s="0" t="s">
        <v>48</v>
      </c>
      <c r="D7237" s="9" t="n">
        <v>44000</v>
      </c>
      <c r="E7237" s="9" t="n">
        <v>44108</v>
      </c>
      <c r="F7237" s="9" t="n">
        <v>44126</v>
      </c>
      <c r="G7237" s="9" t="n">
        <v>44135</v>
      </c>
      <c r="H7237" s="10" t="s">
        <v>36</v>
      </c>
      <c r="I7237" s="0" t="n">
        <v>15</v>
      </c>
      <c r="J7237" s="0" t="n">
        <v>4</v>
      </c>
      <c r="K7237" s="0" t="n">
        <v>5</v>
      </c>
      <c r="L7237" s="0" t="n">
        <v>43</v>
      </c>
      <c r="M7237" s="0" t="n">
        <v>7</v>
      </c>
      <c r="N7237" s="11" t="n">
        <v>0.05</v>
      </c>
      <c r="O7237" s="12" t="n">
        <v>619.08</v>
      </c>
      <c r="P7237" s="12" t="n">
        <v>1125.6</v>
      </c>
      <c r="Q7237" s="12" t="n">
        <f aca="false">M7237*P7237*(1-N7237)</f>
        <v>7485.24</v>
      </c>
      <c r="R7237" s="12" t="n">
        <f aca="false">M7237*O7237</f>
        <v>4333.56</v>
      </c>
      <c r="S7237" s="12" t="n">
        <f aca="false">Q7237-R7237</f>
        <v>3151.68</v>
      </c>
      <c r="T7237" s="11" t="n">
        <f aca="false">IFERROR(S7237/Q7237,0)</f>
        <v>0.421052631578947</v>
      </c>
      <c r="U7237" s="13" t="n">
        <f aca="false">F7237-E7237</f>
        <v>18</v>
      </c>
      <c r="V7237" s="13" t="n">
        <f aca="false">G7237-F7237</f>
        <v>9</v>
      </c>
      <c r="W7237" s="13" t="n">
        <f aca="false">G7237-E7237</f>
        <v>27</v>
      </c>
      <c r="X7237" s="10" t="n">
        <f aca="false">YEAR(E7237)</f>
        <v>2020</v>
      </c>
      <c r="Y7237" s="0" t="str">
        <f aca="false">TEXT(E7237,"yyyy-mm")</f>
        <v>2020-10</v>
      </c>
      <c r="Z7237" s="0" t="str">
        <f aca="false">"Q"&amp;ROUNDUP(MONTH(E7237)/3,0)&amp;"-"&amp;YEAR(E7237)</f>
        <v>Q4-2020</v>
      </c>
    </row>
    <row r="7238" customFormat="false" ht="14.25" hidden="false" customHeight="false" outlineLevel="0" collapsed="false">
      <c r="A7238" s="0" t="s">
        <v>7280</v>
      </c>
      <c r="B7238" s="0" t="s">
        <v>41</v>
      </c>
      <c r="C7238" s="0" t="s">
        <v>46</v>
      </c>
      <c r="D7238" s="9" t="n">
        <v>44000</v>
      </c>
      <c r="E7238" s="9" t="n">
        <v>44108</v>
      </c>
      <c r="F7238" s="9" t="n">
        <v>44121</v>
      </c>
      <c r="G7238" s="9" t="n">
        <v>44126</v>
      </c>
      <c r="H7238" s="10" t="s">
        <v>36</v>
      </c>
      <c r="I7238" s="0" t="n">
        <v>24</v>
      </c>
      <c r="J7238" s="0" t="n">
        <v>38</v>
      </c>
      <c r="K7238" s="0" t="n">
        <v>269</v>
      </c>
      <c r="L7238" s="0" t="n">
        <v>28</v>
      </c>
      <c r="M7238" s="0" t="n">
        <v>4</v>
      </c>
      <c r="N7238" s="11" t="n">
        <v>0.3</v>
      </c>
      <c r="O7238" s="12" t="n">
        <v>1016.66</v>
      </c>
      <c r="P7238" s="12" t="n">
        <v>1882.7</v>
      </c>
      <c r="Q7238" s="12" t="n">
        <f aca="false">M7238*P7238*(1-N7238)</f>
        <v>5271.56</v>
      </c>
      <c r="R7238" s="12" t="n">
        <f aca="false">M7238*O7238</f>
        <v>4066.64</v>
      </c>
      <c r="S7238" s="12" t="n">
        <f aca="false">Q7238-R7238</f>
        <v>1204.92</v>
      </c>
      <c r="T7238" s="11" t="n">
        <f aca="false">IFERROR(S7238/Q7238,0)</f>
        <v>0.228569910994089</v>
      </c>
      <c r="U7238" s="13" t="n">
        <f aca="false">F7238-E7238</f>
        <v>13</v>
      </c>
      <c r="V7238" s="13" t="n">
        <f aca="false">G7238-F7238</f>
        <v>5</v>
      </c>
      <c r="W7238" s="13" t="n">
        <f aca="false">G7238-E7238</f>
        <v>18</v>
      </c>
      <c r="X7238" s="10" t="n">
        <f aca="false">YEAR(E7238)</f>
        <v>2020</v>
      </c>
      <c r="Y7238" s="0" t="str">
        <f aca="false">TEXT(E7238,"yyyy-mm")</f>
        <v>2020-10</v>
      </c>
      <c r="Z7238" s="0" t="str">
        <f aca="false">"Q"&amp;ROUNDUP(MONTH(E7238)/3,0)&amp;"-"&amp;YEAR(E7238)</f>
        <v>Q4-2020</v>
      </c>
    </row>
    <row r="7239" customFormat="false" ht="14.25" hidden="false" customHeight="false" outlineLevel="0" collapsed="false">
      <c r="A7239" s="0" t="s">
        <v>7281</v>
      </c>
      <c r="B7239" s="0" t="s">
        <v>34</v>
      </c>
      <c r="C7239" s="0" t="s">
        <v>35</v>
      </c>
      <c r="D7239" s="9" t="n">
        <v>44000</v>
      </c>
      <c r="E7239" s="9" t="n">
        <v>44108</v>
      </c>
      <c r="F7239" s="9" t="n">
        <v>44128</v>
      </c>
      <c r="G7239" s="9" t="n">
        <v>44135</v>
      </c>
      <c r="H7239" s="10" t="s">
        <v>36</v>
      </c>
      <c r="I7239" s="0" t="n">
        <v>7</v>
      </c>
      <c r="J7239" s="0" t="n">
        <v>36</v>
      </c>
      <c r="K7239" s="0" t="n">
        <v>254</v>
      </c>
      <c r="L7239" s="0" t="n">
        <v>4</v>
      </c>
      <c r="M7239" s="0" t="n">
        <v>2</v>
      </c>
      <c r="N7239" s="11" t="n">
        <v>0.05</v>
      </c>
      <c r="O7239" s="12" t="n">
        <v>506.52</v>
      </c>
      <c r="P7239" s="12" t="n">
        <v>1125.6</v>
      </c>
      <c r="Q7239" s="12" t="n">
        <f aca="false">M7239*P7239*(1-N7239)</f>
        <v>2138.64</v>
      </c>
      <c r="R7239" s="12" t="n">
        <f aca="false">M7239*O7239</f>
        <v>1013.04</v>
      </c>
      <c r="S7239" s="12" t="n">
        <f aca="false">Q7239-R7239</f>
        <v>1125.6</v>
      </c>
      <c r="T7239" s="11" t="n">
        <f aca="false">IFERROR(S7239/Q7239,0)</f>
        <v>0.526315789473684</v>
      </c>
      <c r="U7239" s="13" t="n">
        <f aca="false">F7239-E7239</f>
        <v>20</v>
      </c>
      <c r="V7239" s="13" t="n">
        <f aca="false">G7239-F7239</f>
        <v>7</v>
      </c>
      <c r="W7239" s="13" t="n">
        <f aca="false">G7239-E7239</f>
        <v>27</v>
      </c>
      <c r="X7239" s="10" t="n">
        <f aca="false">YEAR(E7239)</f>
        <v>2020</v>
      </c>
      <c r="Y7239" s="0" t="str">
        <f aca="false">TEXT(E7239,"yyyy-mm")</f>
        <v>2020-10</v>
      </c>
      <c r="Z7239" s="0" t="str">
        <f aca="false">"Q"&amp;ROUNDUP(MONTH(E7239)/3,0)&amp;"-"&amp;YEAR(E7239)</f>
        <v>Q4-2020</v>
      </c>
    </row>
    <row r="7240" customFormat="false" ht="14.25" hidden="false" customHeight="false" outlineLevel="0" collapsed="false">
      <c r="A7240" s="0" t="s">
        <v>7282</v>
      </c>
      <c r="B7240" s="0" t="s">
        <v>34</v>
      </c>
      <c r="C7240" s="0" t="s">
        <v>35</v>
      </c>
      <c r="D7240" s="9" t="n">
        <v>44000</v>
      </c>
      <c r="E7240" s="9" t="n">
        <v>44108</v>
      </c>
      <c r="F7240" s="9" t="n">
        <v>44114</v>
      </c>
      <c r="G7240" s="9" t="n">
        <v>44120</v>
      </c>
      <c r="H7240" s="10" t="s">
        <v>36</v>
      </c>
      <c r="I7240" s="0" t="n">
        <v>1</v>
      </c>
      <c r="J7240" s="0" t="n">
        <v>25</v>
      </c>
      <c r="K7240" s="0" t="n">
        <v>237</v>
      </c>
      <c r="L7240" s="0" t="n">
        <v>16</v>
      </c>
      <c r="M7240" s="0" t="n">
        <v>3</v>
      </c>
      <c r="N7240" s="11" t="n">
        <v>0.2</v>
      </c>
      <c r="O7240" s="12" t="n">
        <v>1007.68</v>
      </c>
      <c r="P7240" s="12" t="n">
        <v>2519.2</v>
      </c>
      <c r="Q7240" s="12" t="n">
        <f aca="false">M7240*P7240*(1-N7240)</f>
        <v>6046.08</v>
      </c>
      <c r="R7240" s="12" t="n">
        <f aca="false">M7240*O7240</f>
        <v>3023.04</v>
      </c>
      <c r="S7240" s="12" t="n">
        <f aca="false">Q7240-R7240</f>
        <v>3023.04</v>
      </c>
      <c r="T7240" s="11" t="n">
        <f aca="false">IFERROR(S7240/Q7240,0)</f>
        <v>0.5</v>
      </c>
      <c r="U7240" s="13" t="n">
        <f aca="false">F7240-E7240</f>
        <v>6</v>
      </c>
      <c r="V7240" s="13" t="n">
        <f aca="false">G7240-F7240</f>
        <v>6</v>
      </c>
      <c r="W7240" s="13" t="n">
        <f aca="false">G7240-E7240</f>
        <v>12</v>
      </c>
      <c r="X7240" s="10" t="n">
        <f aca="false">YEAR(E7240)</f>
        <v>2020</v>
      </c>
      <c r="Y7240" s="0" t="str">
        <f aca="false">TEXT(E7240,"yyyy-mm")</f>
        <v>2020-10</v>
      </c>
      <c r="Z7240" s="0" t="str">
        <f aca="false">"Q"&amp;ROUNDUP(MONTH(E7240)/3,0)&amp;"-"&amp;YEAR(E7240)</f>
        <v>Q4-2020</v>
      </c>
    </row>
    <row r="7241" customFormat="false" ht="14.25" hidden="false" customHeight="false" outlineLevel="0" collapsed="false">
      <c r="A7241" s="0" t="s">
        <v>7283</v>
      </c>
      <c r="B7241" s="0" t="s">
        <v>43</v>
      </c>
      <c r="C7241" s="0" t="s">
        <v>46</v>
      </c>
      <c r="D7241" s="9" t="n">
        <v>44000</v>
      </c>
      <c r="E7241" s="9" t="n">
        <v>44108</v>
      </c>
      <c r="F7241" s="9" t="n">
        <v>44136</v>
      </c>
      <c r="G7241" s="9" t="n">
        <v>44143</v>
      </c>
      <c r="H7241" s="10" t="s">
        <v>36</v>
      </c>
      <c r="I7241" s="0" t="n">
        <v>27</v>
      </c>
      <c r="J7241" s="0" t="n">
        <v>2</v>
      </c>
      <c r="K7241" s="0" t="n">
        <v>269</v>
      </c>
      <c r="L7241" s="0" t="n">
        <v>46</v>
      </c>
      <c r="M7241" s="0" t="n">
        <v>4</v>
      </c>
      <c r="N7241" s="11" t="n">
        <v>0.2</v>
      </c>
      <c r="O7241" s="12" t="n">
        <v>428.4</v>
      </c>
      <c r="P7241" s="12" t="n">
        <v>931.3</v>
      </c>
      <c r="Q7241" s="12" t="n">
        <f aca="false">M7241*P7241*(1-N7241)</f>
        <v>2980.16</v>
      </c>
      <c r="R7241" s="12" t="n">
        <f aca="false">M7241*O7241</f>
        <v>1713.6</v>
      </c>
      <c r="S7241" s="12" t="n">
        <f aca="false">Q7241-R7241</f>
        <v>1266.56</v>
      </c>
      <c r="T7241" s="11" t="n">
        <f aca="false">IFERROR(S7241/Q7241,0)</f>
        <v>0.424997315580372</v>
      </c>
      <c r="U7241" s="13" t="n">
        <f aca="false">F7241-E7241</f>
        <v>28</v>
      </c>
      <c r="V7241" s="13" t="n">
        <f aca="false">G7241-F7241</f>
        <v>7</v>
      </c>
      <c r="W7241" s="13" t="n">
        <f aca="false">G7241-E7241</f>
        <v>35</v>
      </c>
      <c r="X7241" s="10" t="n">
        <f aca="false">YEAR(E7241)</f>
        <v>2020</v>
      </c>
      <c r="Y7241" s="0" t="str">
        <f aca="false">TEXT(E7241,"yyyy-mm")</f>
        <v>2020-10</v>
      </c>
      <c r="Z7241" s="0" t="str">
        <f aca="false">"Q"&amp;ROUNDUP(MONTH(E7241)/3,0)&amp;"-"&amp;YEAR(E7241)</f>
        <v>Q4-2020</v>
      </c>
    </row>
    <row r="7242" customFormat="false" ht="14.25" hidden="false" customHeight="false" outlineLevel="0" collapsed="false">
      <c r="A7242" s="0" t="s">
        <v>7284</v>
      </c>
      <c r="B7242" s="0" t="s">
        <v>38</v>
      </c>
      <c r="C7242" s="0" t="s">
        <v>39</v>
      </c>
      <c r="D7242" s="9" t="n">
        <v>44000</v>
      </c>
      <c r="E7242" s="9" t="n">
        <v>44108</v>
      </c>
      <c r="F7242" s="9" t="n">
        <v>44121</v>
      </c>
      <c r="G7242" s="9" t="n">
        <v>44125</v>
      </c>
      <c r="H7242" s="10" t="s">
        <v>36</v>
      </c>
      <c r="I7242" s="0" t="n">
        <v>20</v>
      </c>
      <c r="J7242" s="0" t="n">
        <v>50</v>
      </c>
      <c r="K7242" s="0" t="n">
        <v>115</v>
      </c>
      <c r="L7242" s="0" t="n">
        <v>38</v>
      </c>
      <c r="M7242" s="0" t="n">
        <v>1</v>
      </c>
      <c r="N7242" s="11" t="n">
        <v>0.075</v>
      </c>
      <c r="O7242" s="12" t="n">
        <v>1214.44</v>
      </c>
      <c r="P7242" s="12" t="n">
        <v>2291.4</v>
      </c>
      <c r="Q7242" s="12" t="n">
        <f aca="false">M7242*P7242*(1-N7242)</f>
        <v>2119.545</v>
      </c>
      <c r="R7242" s="12" t="n">
        <f aca="false">M7242*O7242</f>
        <v>1214.44</v>
      </c>
      <c r="S7242" s="12" t="n">
        <f aca="false">Q7242-R7242</f>
        <v>905.105</v>
      </c>
      <c r="T7242" s="11" t="n">
        <f aca="false">IFERROR(S7242/Q7242,0)</f>
        <v>0.427027970625771</v>
      </c>
      <c r="U7242" s="13" t="n">
        <f aca="false">F7242-E7242</f>
        <v>13</v>
      </c>
      <c r="V7242" s="13" t="n">
        <f aca="false">G7242-F7242</f>
        <v>4</v>
      </c>
      <c r="W7242" s="13" t="n">
        <f aca="false">G7242-E7242</f>
        <v>17</v>
      </c>
      <c r="X7242" s="10" t="n">
        <f aca="false">YEAR(E7242)</f>
        <v>2020</v>
      </c>
      <c r="Y7242" s="0" t="str">
        <f aca="false">TEXT(E7242,"yyyy-mm")</f>
        <v>2020-10</v>
      </c>
      <c r="Z7242" s="0" t="str">
        <f aca="false">"Q"&amp;ROUNDUP(MONTH(E7242)/3,0)&amp;"-"&amp;YEAR(E7242)</f>
        <v>Q4-2020</v>
      </c>
    </row>
    <row r="7243" customFormat="false" ht="14.25" hidden="false" customHeight="false" outlineLevel="0" collapsed="false">
      <c r="A7243" s="0" t="s">
        <v>7285</v>
      </c>
      <c r="B7243" s="0" t="s">
        <v>38</v>
      </c>
      <c r="C7243" s="0" t="s">
        <v>58</v>
      </c>
      <c r="D7243" s="9" t="n">
        <v>44000</v>
      </c>
      <c r="E7243" s="9" t="n">
        <v>44108</v>
      </c>
      <c r="F7243" s="9" t="n">
        <v>44116</v>
      </c>
      <c r="G7243" s="9" t="n">
        <v>44122</v>
      </c>
      <c r="H7243" s="10" t="s">
        <v>36</v>
      </c>
      <c r="I7243" s="0" t="n">
        <v>13</v>
      </c>
      <c r="J7243" s="0" t="n">
        <v>43</v>
      </c>
      <c r="K7243" s="0" t="n">
        <v>364</v>
      </c>
      <c r="L7243" s="0" t="n">
        <v>18</v>
      </c>
      <c r="M7243" s="0" t="n">
        <v>7</v>
      </c>
      <c r="N7243" s="11" t="n">
        <v>0.3</v>
      </c>
      <c r="O7243" s="12" t="n">
        <v>2026.08</v>
      </c>
      <c r="P7243" s="12" t="n">
        <v>3618</v>
      </c>
      <c r="Q7243" s="12" t="n">
        <f aca="false">M7243*P7243*(1-N7243)</f>
        <v>17728.2</v>
      </c>
      <c r="R7243" s="12" t="n">
        <f aca="false">M7243*O7243</f>
        <v>14182.56</v>
      </c>
      <c r="S7243" s="12" t="n">
        <f aca="false">Q7243-R7243</f>
        <v>3545.64</v>
      </c>
      <c r="T7243" s="11" t="n">
        <f aca="false">IFERROR(S7243/Q7243,0)</f>
        <v>0.2</v>
      </c>
      <c r="U7243" s="13" t="n">
        <f aca="false">F7243-E7243</f>
        <v>8</v>
      </c>
      <c r="V7243" s="13" t="n">
        <f aca="false">G7243-F7243</f>
        <v>6</v>
      </c>
      <c r="W7243" s="13" t="n">
        <f aca="false">G7243-E7243</f>
        <v>14</v>
      </c>
      <c r="X7243" s="10" t="n">
        <f aca="false">YEAR(E7243)</f>
        <v>2020</v>
      </c>
      <c r="Y7243" s="0" t="str">
        <f aca="false">TEXT(E7243,"yyyy-mm")</f>
        <v>2020-10</v>
      </c>
      <c r="Z7243" s="0" t="str">
        <f aca="false">"Q"&amp;ROUNDUP(MONTH(E7243)/3,0)&amp;"-"&amp;YEAR(E7243)</f>
        <v>Q4-2020</v>
      </c>
    </row>
    <row r="7244" customFormat="false" ht="14.25" hidden="false" customHeight="false" outlineLevel="0" collapsed="false">
      <c r="A7244" s="0" t="s">
        <v>7286</v>
      </c>
      <c r="B7244" s="0" t="s">
        <v>34</v>
      </c>
      <c r="C7244" s="0" t="s">
        <v>58</v>
      </c>
      <c r="D7244" s="9" t="n">
        <v>44000</v>
      </c>
      <c r="E7244" s="9" t="n">
        <v>44108</v>
      </c>
      <c r="F7244" s="9" t="n">
        <v>44129</v>
      </c>
      <c r="G7244" s="9" t="n">
        <v>44132</v>
      </c>
      <c r="H7244" s="10" t="s">
        <v>36</v>
      </c>
      <c r="I7244" s="0" t="n">
        <v>3</v>
      </c>
      <c r="J7244" s="0" t="n">
        <v>39</v>
      </c>
      <c r="K7244" s="0" t="n">
        <v>329</v>
      </c>
      <c r="L7244" s="0" t="n">
        <v>46</v>
      </c>
      <c r="M7244" s="0" t="n">
        <v>7</v>
      </c>
      <c r="N7244" s="11" t="n">
        <v>0.075</v>
      </c>
      <c r="O7244" s="12" t="n">
        <v>452.92</v>
      </c>
      <c r="P7244" s="12" t="n">
        <v>1132.3</v>
      </c>
      <c r="Q7244" s="12" t="n">
        <f aca="false">M7244*P7244*(1-N7244)</f>
        <v>7331.6425</v>
      </c>
      <c r="R7244" s="12" t="n">
        <f aca="false">M7244*O7244</f>
        <v>3170.44</v>
      </c>
      <c r="S7244" s="12" t="n">
        <f aca="false">Q7244-R7244</f>
        <v>4161.2025</v>
      </c>
      <c r="T7244" s="11" t="n">
        <f aca="false">IFERROR(S7244/Q7244,0)</f>
        <v>0.567567567567568</v>
      </c>
      <c r="U7244" s="13" t="n">
        <f aca="false">F7244-E7244</f>
        <v>21</v>
      </c>
      <c r="V7244" s="13" t="n">
        <f aca="false">G7244-F7244</f>
        <v>3</v>
      </c>
      <c r="W7244" s="13" t="n">
        <f aca="false">G7244-E7244</f>
        <v>24</v>
      </c>
      <c r="X7244" s="10" t="n">
        <f aca="false">YEAR(E7244)</f>
        <v>2020</v>
      </c>
      <c r="Y7244" s="0" t="str">
        <f aca="false">TEXT(E7244,"yyyy-mm")</f>
        <v>2020-10</v>
      </c>
      <c r="Z7244" s="0" t="str">
        <f aca="false">"Q"&amp;ROUNDUP(MONTH(E7244)/3,0)&amp;"-"&amp;YEAR(E7244)</f>
        <v>Q4-2020</v>
      </c>
    </row>
    <row r="7245" customFormat="false" ht="14.25" hidden="false" customHeight="false" outlineLevel="0" collapsed="false">
      <c r="A7245" s="0" t="s">
        <v>7287</v>
      </c>
      <c r="B7245" s="0" t="s">
        <v>38</v>
      </c>
      <c r="C7245" s="0" t="s">
        <v>46</v>
      </c>
      <c r="D7245" s="9" t="n">
        <v>44000</v>
      </c>
      <c r="E7245" s="9" t="n">
        <v>44108</v>
      </c>
      <c r="F7245" s="9" t="n">
        <v>44121</v>
      </c>
      <c r="G7245" s="9" t="n">
        <v>44124</v>
      </c>
      <c r="H7245" s="10" t="s">
        <v>36</v>
      </c>
      <c r="I7245" s="0" t="n">
        <v>17</v>
      </c>
      <c r="J7245" s="0" t="n">
        <v>20</v>
      </c>
      <c r="K7245" s="0" t="n">
        <v>291</v>
      </c>
      <c r="L7245" s="0" t="n">
        <v>41</v>
      </c>
      <c r="M7245" s="0" t="n">
        <v>4</v>
      </c>
      <c r="N7245" s="11" t="n">
        <v>0.075</v>
      </c>
      <c r="O7245" s="12" t="n">
        <v>508.87</v>
      </c>
      <c r="P7245" s="12" t="n">
        <v>1038.5</v>
      </c>
      <c r="Q7245" s="12" t="n">
        <f aca="false">M7245*P7245*(1-N7245)</f>
        <v>3842.45</v>
      </c>
      <c r="R7245" s="12" t="n">
        <f aca="false">M7245*O7245</f>
        <v>2035.48</v>
      </c>
      <c r="S7245" s="12" t="n">
        <f aca="false">Q7245-R7245</f>
        <v>1806.97</v>
      </c>
      <c r="T7245" s="11" t="n">
        <f aca="false">IFERROR(S7245/Q7245,0)</f>
        <v>0.470265065257843</v>
      </c>
      <c r="U7245" s="13" t="n">
        <f aca="false">F7245-E7245</f>
        <v>13</v>
      </c>
      <c r="V7245" s="13" t="n">
        <f aca="false">G7245-F7245</f>
        <v>3</v>
      </c>
      <c r="W7245" s="13" t="n">
        <f aca="false">G7245-E7245</f>
        <v>16</v>
      </c>
      <c r="X7245" s="10" t="n">
        <f aca="false">YEAR(E7245)</f>
        <v>2020</v>
      </c>
      <c r="Y7245" s="0" t="str">
        <f aca="false">TEXT(E7245,"yyyy-mm")</f>
        <v>2020-10</v>
      </c>
      <c r="Z7245" s="0" t="str">
        <f aca="false">"Q"&amp;ROUNDUP(MONTH(E7245)/3,0)&amp;"-"&amp;YEAR(E7245)</f>
        <v>Q4-2020</v>
      </c>
    </row>
    <row r="7246" customFormat="false" ht="14.25" hidden="false" customHeight="false" outlineLevel="0" collapsed="false">
      <c r="A7246" s="0" t="s">
        <v>7288</v>
      </c>
      <c r="B7246" s="0" t="s">
        <v>34</v>
      </c>
      <c r="C7246" s="0" t="s">
        <v>58</v>
      </c>
      <c r="D7246" s="9" t="n">
        <v>44000</v>
      </c>
      <c r="E7246" s="9" t="n">
        <v>44108</v>
      </c>
      <c r="F7246" s="9" t="n">
        <v>44134</v>
      </c>
      <c r="G7246" s="9" t="n">
        <v>44137</v>
      </c>
      <c r="H7246" s="10" t="s">
        <v>36</v>
      </c>
      <c r="I7246" s="0" t="n">
        <v>6</v>
      </c>
      <c r="J7246" s="0" t="n">
        <v>27</v>
      </c>
      <c r="K7246" s="0" t="n">
        <v>350</v>
      </c>
      <c r="L7246" s="0" t="n">
        <v>6</v>
      </c>
      <c r="M7246" s="0" t="n">
        <v>5</v>
      </c>
      <c r="N7246" s="11" t="n">
        <v>0.05</v>
      </c>
      <c r="O7246" s="12" t="n">
        <v>447.16</v>
      </c>
      <c r="P7246" s="12" t="n">
        <v>951.4</v>
      </c>
      <c r="Q7246" s="12" t="n">
        <f aca="false">M7246*P7246*(1-N7246)</f>
        <v>4519.15</v>
      </c>
      <c r="R7246" s="12" t="n">
        <f aca="false">M7246*O7246</f>
        <v>2235.8</v>
      </c>
      <c r="S7246" s="12" t="n">
        <f aca="false">Q7246-R7246</f>
        <v>2283.35</v>
      </c>
      <c r="T7246" s="11" t="n">
        <f aca="false">IFERROR(S7246/Q7246,0)</f>
        <v>0.505260945089231</v>
      </c>
      <c r="U7246" s="13" t="n">
        <f aca="false">F7246-E7246</f>
        <v>26</v>
      </c>
      <c r="V7246" s="13" t="n">
        <f aca="false">G7246-F7246</f>
        <v>3</v>
      </c>
      <c r="W7246" s="13" t="n">
        <f aca="false">G7246-E7246</f>
        <v>29</v>
      </c>
      <c r="X7246" s="10" t="n">
        <f aca="false">YEAR(E7246)</f>
        <v>2020</v>
      </c>
      <c r="Y7246" s="0" t="str">
        <f aca="false">TEXT(E7246,"yyyy-mm")</f>
        <v>2020-10</v>
      </c>
      <c r="Z7246" s="0" t="str">
        <f aca="false">"Q"&amp;ROUNDUP(MONTH(E7246)/3,0)&amp;"-"&amp;YEAR(E7246)</f>
        <v>Q4-2020</v>
      </c>
    </row>
    <row r="7247" customFormat="false" ht="14.25" hidden="false" customHeight="false" outlineLevel="0" collapsed="false">
      <c r="A7247" s="0" t="s">
        <v>7289</v>
      </c>
      <c r="B7247" s="0" t="s">
        <v>41</v>
      </c>
      <c r="C7247" s="0" t="s">
        <v>46</v>
      </c>
      <c r="D7247" s="9" t="n">
        <v>44000</v>
      </c>
      <c r="E7247" s="9" t="n">
        <v>44109</v>
      </c>
      <c r="F7247" s="9" t="n">
        <v>44111</v>
      </c>
      <c r="G7247" s="9" t="n">
        <v>44115</v>
      </c>
      <c r="H7247" s="10" t="s">
        <v>36</v>
      </c>
      <c r="I7247" s="0" t="n">
        <v>21</v>
      </c>
      <c r="J7247" s="0" t="n">
        <v>30</v>
      </c>
      <c r="K7247" s="0" t="n">
        <v>313</v>
      </c>
      <c r="L7247" s="0" t="n">
        <v>29</v>
      </c>
      <c r="M7247" s="0" t="n">
        <v>7</v>
      </c>
      <c r="N7247" s="11" t="n">
        <v>0.075</v>
      </c>
      <c r="O7247" s="12" t="n">
        <v>883.93</v>
      </c>
      <c r="P7247" s="12" t="n">
        <v>1118.9</v>
      </c>
      <c r="Q7247" s="12" t="n">
        <f aca="false">M7247*P7247*(1-N7247)</f>
        <v>7244.8775</v>
      </c>
      <c r="R7247" s="12" t="n">
        <f aca="false">M7247*O7247</f>
        <v>6187.51</v>
      </c>
      <c r="S7247" s="12" t="n">
        <f aca="false">Q7247-R7247</f>
        <v>1057.3675</v>
      </c>
      <c r="T7247" s="11" t="n">
        <f aca="false">IFERROR(S7247/Q7247,0)</f>
        <v>0.145946912145858</v>
      </c>
      <c r="U7247" s="13" t="n">
        <f aca="false">F7247-E7247</f>
        <v>2</v>
      </c>
      <c r="V7247" s="13" t="n">
        <f aca="false">G7247-F7247</f>
        <v>4</v>
      </c>
      <c r="W7247" s="13" t="n">
        <f aca="false">G7247-E7247</f>
        <v>6</v>
      </c>
      <c r="X7247" s="10" t="n">
        <f aca="false">YEAR(E7247)</f>
        <v>2020</v>
      </c>
      <c r="Y7247" s="0" t="str">
        <f aca="false">TEXT(E7247,"yyyy-mm")</f>
        <v>2020-10</v>
      </c>
      <c r="Z7247" s="0" t="str">
        <f aca="false">"Q"&amp;ROUNDUP(MONTH(E7247)/3,0)&amp;"-"&amp;YEAR(E7247)</f>
        <v>Q4-2020</v>
      </c>
    </row>
    <row r="7248" customFormat="false" ht="14.25" hidden="false" customHeight="false" outlineLevel="0" collapsed="false">
      <c r="A7248" s="0" t="s">
        <v>7290</v>
      </c>
      <c r="B7248" s="0" t="s">
        <v>34</v>
      </c>
      <c r="C7248" s="0" t="s">
        <v>79</v>
      </c>
      <c r="D7248" s="9" t="n">
        <v>44000</v>
      </c>
      <c r="E7248" s="9" t="n">
        <v>44109</v>
      </c>
      <c r="F7248" s="9" t="n">
        <v>44125</v>
      </c>
      <c r="G7248" s="9" t="n">
        <v>44130</v>
      </c>
      <c r="H7248" s="10" t="s">
        <v>36</v>
      </c>
      <c r="I7248" s="0" t="n">
        <v>5</v>
      </c>
      <c r="J7248" s="0" t="n">
        <v>32</v>
      </c>
      <c r="K7248" s="0" t="n">
        <v>73</v>
      </c>
      <c r="L7248" s="0" t="n">
        <v>43</v>
      </c>
      <c r="M7248" s="0" t="n">
        <v>6</v>
      </c>
      <c r="N7248" s="11" t="n">
        <v>0.1</v>
      </c>
      <c r="O7248" s="12" t="n">
        <v>3734.45</v>
      </c>
      <c r="P7248" s="12" t="n">
        <v>6023.3</v>
      </c>
      <c r="Q7248" s="12" t="n">
        <f aca="false">M7248*P7248*(1-N7248)</f>
        <v>32525.82</v>
      </c>
      <c r="R7248" s="12" t="n">
        <f aca="false">M7248*O7248</f>
        <v>22406.7</v>
      </c>
      <c r="S7248" s="12" t="n">
        <f aca="false">Q7248-R7248</f>
        <v>10119.12</v>
      </c>
      <c r="T7248" s="11" t="n">
        <f aca="false">IFERROR(S7248/Q7248,0)</f>
        <v>0.311110373235786</v>
      </c>
      <c r="U7248" s="13" t="n">
        <f aca="false">F7248-E7248</f>
        <v>16</v>
      </c>
      <c r="V7248" s="13" t="n">
        <f aca="false">G7248-F7248</f>
        <v>5</v>
      </c>
      <c r="W7248" s="13" t="n">
        <f aca="false">G7248-E7248</f>
        <v>21</v>
      </c>
      <c r="X7248" s="10" t="n">
        <f aca="false">YEAR(E7248)</f>
        <v>2020</v>
      </c>
      <c r="Y7248" s="0" t="str">
        <f aca="false">TEXT(E7248,"yyyy-mm")</f>
        <v>2020-10</v>
      </c>
      <c r="Z7248" s="0" t="str">
        <f aca="false">"Q"&amp;ROUNDUP(MONTH(E7248)/3,0)&amp;"-"&amp;YEAR(E7248)</f>
        <v>Q4-2020</v>
      </c>
    </row>
    <row r="7249" customFormat="false" ht="14.25" hidden="false" customHeight="false" outlineLevel="0" collapsed="false">
      <c r="A7249" s="0" t="s">
        <v>7291</v>
      </c>
      <c r="B7249" s="0" t="s">
        <v>43</v>
      </c>
      <c r="C7249" s="0" t="s">
        <v>39</v>
      </c>
      <c r="D7249" s="9" t="n">
        <v>44000</v>
      </c>
      <c r="E7249" s="9" t="n">
        <v>44109</v>
      </c>
      <c r="F7249" s="9" t="n">
        <v>44125</v>
      </c>
      <c r="G7249" s="9" t="n">
        <v>44133</v>
      </c>
      <c r="H7249" s="10" t="s">
        <v>36</v>
      </c>
      <c r="I7249" s="0" t="n">
        <v>26</v>
      </c>
      <c r="J7249" s="0" t="n">
        <v>43</v>
      </c>
      <c r="K7249" s="0" t="n">
        <v>177</v>
      </c>
      <c r="L7249" s="0" t="n">
        <v>24</v>
      </c>
      <c r="M7249" s="0" t="n">
        <v>8</v>
      </c>
      <c r="N7249" s="11" t="n">
        <v>0.15</v>
      </c>
      <c r="O7249" s="12" t="n">
        <v>844.47</v>
      </c>
      <c r="P7249" s="12" t="n">
        <v>1835.8</v>
      </c>
      <c r="Q7249" s="12" t="n">
        <f aca="false">M7249*P7249*(1-N7249)</f>
        <v>12483.44</v>
      </c>
      <c r="R7249" s="12" t="n">
        <f aca="false">M7249*O7249</f>
        <v>6755.76</v>
      </c>
      <c r="S7249" s="12" t="n">
        <f aca="false">Q7249-R7249</f>
        <v>5727.68</v>
      </c>
      <c r="T7249" s="11" t="n">
        <f aca="false">IFERROR(S7249/Q7249,0)</f>
        <v>0.458822247713771</v>
      </c>
      <c r="U7249" s="13" t="n">
        <f aca="false">F7249-E7249</f>
        <v>16</v>
      </c>
      <c r="V7249" s="13" t="n">
        <f aca="false">G7249-F7249</f>
        <v>8</v>
      </c>
      <c r="W7249" s="13" t="n">
        <f aca="false">G7249-E7249</f>
        <v>24</v>
      </c>
      <c r="X7249" s="10" t="n">
        <f aca="false">YEAR(E7249)</f>
        <v>2020</v>
      </c>
      <c r="Y7249" s="0" t="str">
        <f aca="false">TEXT(E7249,"yyyy-mm")</f>
        <v>2020-10</v>
      </c>
      <c r="Z7249" s="0" t="str">
        <f aca="false">"Q"&amp;ROUNDUP(MONTH(E7249)/3,0)&amp;"-"&amp;YEAR(E7249)</f>
        <v>Q4-2020</v>
      </c>
    </row>
    <row r="7250" customFormat="false" ht="14.25" hidden="false" customHeight="false" outlineLevel="0" collapsed="false">
      <c r="A7250" s="0" t="s">
        <v>7292</v>
      </c>
      <c r="B7250" s="0" t="s">
        <v>43</v>
      </c>
      <c r="C7250" s="0" t="s">
        <v>39</v>
      </c>
      <c r="D7250" s="9" t="n">
        <v>44000</v>
      </c>
      <c r="E7250" s="9" t="n">
        <v>44109</v>
      </c>
      <c r="F7250" s="9" t="n">
        <v>44114</v>
      </c>
      <c r="G7250" s="9" t="n">
        <v>44117</v>
      </c>
      <c r="H7250" s="10" t="s">
        <v>36</v>
      </c>
      <c r="I7250" s="0" t="n">
        <v>27</v>
      </c>
      <c r="J7250" s="0" t="n">
        <v>18</v>
      </c>
      <c r="K7250" s="0" t="n">
        <v>129</v>
      </c>
      <c r="L7250" s="0" t="n">
        <v>6</v>
      </c>
      <c r="M7250" s="0" t="n">
        <v>3</v>
      </c>
      <c r="N7250" s="11" t="n">
        <v>0.05</v>
      </c>
      <c r="O7250" s="12" t="n">
        <v>656.2</v>
      </c>
      <c r="P7250" s="12" t="n">
        <v>1112.2</v>
      </c>
      <c r="Q7250" s="12" t="n">
        <f aca="false">M7250*P7250*(1-N7250)</f>
        <v>3169.77</v>
      </c>
      <c r="R7250" s="12" t="n">
        <f aca="false">M7250*O7250</f>
        <v>1968.6</v>
      </c>
      <c r="S7250" s="12" t="n">
        <f aca="false">Q7250-R7250</f>
        <v>1201.17</v>
      </c>
      <c r="T7250" s="11" t="n">
        <f aca="false">IFERROR(S7250/Q7250,0)</f>
        <v>0.378945475539235</v>
      </c>
      <c r="U7250" s="13" t="n">
        <f aca="false">F7250-E7250</f>
        <v>5</v>
      </c>
      <c r="V7250" s="13" t="n">
        <f aca="false">G7250-F7250</f>
        <v>3</v>
      </c>
      <c r="W7250" s="13" t="n">
        <f aca="false">G7250-E7250</f>
        <v>8</v>
      </c>
      <c r="X7250" s="10" t="n">
        <f aca="false">YEAR(E7250)</f>
        <v>2020</v>
      </c>
      <c r="Y7250" s="0" t="str">
        <f aca="false">TEXT(E7250,"yyyy-mm")</f>
        <v>2020-10</v>
      </c>
      <c r="Z7250" s="0" t="str">
        <f aca="false">"Q"&amp;ROUNDUP(MONTH(E7250)/3,0)&amp;"-"&amp;YEAR(E7250)</f>
        <v>Q4-2020</v>
      </c>
    </row>
    <row r="7251" customFormat="false" ht="14.25" hidden="false" customHeight="false" outlineLevel="0" collapsed="false">
      <c r="A7251" s="0" t="s">
        <v>7293</v>
      </c>
      <c r="B7251" s="0" t="s">
        <v>41</v>
      </c>
      <c r="C7251" s="0" t="s">
        <v>39</v>
      </c>
      <c r="D7251" s="9" t="n">
        <v>44000</v>
      </c>
      <c r="E7251" s="9" t="n">
        <v>44109</v>
      </c>
      <c r="F7251" s="9" t="n">
        <v>44136</v>
      </c>
      <c r="G7251" s="9" t="n">
        <v>44139</v>
      </c>
      <c r="H7251" s="10" t="s">
        <v>36</v>
      </c>
      <c r="I7251" s="0" t="n">
        <v>22</v>
      </c>
      <c r="J7251" s="0" t="n">
        <v>46</v>
      </c>
      <c r="K7251" s="0" t="n">
        <v>189</v>
      </c>
      <c r="L7251" s="0" t="n">
        <v>10</v>
      </c>
      <c r="M7251" s="0" t="n">
        <v>4</v>
      </c>
      <c r="N7251" s="11" t="n">
        <v>0.15</v>
      </c>
      <c r="O7251" s="12" t="n">
        <v>1128.82</v>
      </c>
      <c r="P7251" s="12" t="n">
        <v>2351.7</v>
      </c>
      <c r="Q7251" s="12" t="n">
        <f aca="false">M7251*P7251*(1-N7251)</f>
        <v>7995.78</v>
      </c>
      <c r="R7251" s="12" t="n">
        <f aca="false">M7251*O7251</f>
        <v>4515.28</v>
      </c>
      <c r="S7251" s="12" t="n">
        <f aca="false">Q7251-R7251</f>
        <v>3480.5</v>
      </c>
      <c r="T7251" s="11" t="n">
        <f aca="false">IFERROR(S7251/Q7251,0)</f>
        <v>0.435292116591502</v>
      </c>
      <c r="U7251" s="13" t="n">
        <f aca="false">F7251-E7251</f>
        <v>27</v>
      </c>
      <c r="V7251" s="13" t="n">
        <f aca="false">G7251-F7251</f>
        <v>3</v>
      </c>
      <c r="W7251" s="13" t="n">
        <f aca="false">G7251-E7251</f>
        <v>30</v>
      </c>
      <c r="X7251" s="10" t="n">
        <f aca="false">YEAR(E7251)</f>
        <v>2020</v>
      </c>
      <c r="Y7251" s="0" t="str">
        <f aca="false">TEXT(E7251,"yyyy-mm")</f>
        <v>2020-10</v>
      </c>
      <c r="Z7251" s="0" t="str">
        <f aca="false">"Q"&amp;ROUNDUP(MONTH(E7251)/3,0)&amp;"-"&amp;YEAR(E7251)</f>
        <v>Q4-2020</v>
      </c>
    </row>
    <row r="7252" customFormat="false" ht="14.25" hidden="false" customHeight="false" outlineLevel="0" collapsed="false">
      <c r="A7252" s="0" t="s">
        <v>7294</v>
      </c>
      <c r="B7252" s="0" t="s">
        <v>34</v>
      </c>
      <c r="C7252" s="0" t="s">
        <v>46</v>
      </c>
      <c r="D7252" s="9" t="n">
        <v>44000</v>
      </c>
      <c r="E7252" s="9" t="n">
        <v>44109</v>
      </c>
      <c r="F7252" s="9" t="n">
        <v>44122</v>
      </c>
      <c r="G7252" s="9" t="n">
        <v>44128</v>
      </c>
      <c r="H7252" s="10" t="s">
        <v>36</v>
      </c>
      <c r="I7252" s="0" t="n">
        <v>10</v>
      </c>
      <c r="J7252" s="0" t="n">
        <v>36</v>
      </c>
      <c r="K7252" s="0" t="n">
        <v>328</v>
      </c>
      <c r="L7252" s="0" t="n">
        <v>28</v>
      </c>
      <c r="M7252" s="0" t="n">
        <v>7</v>
      </c>
      <c r="N7252" s="11" t="n">
        <v>0.05</v>
      </c>
      <c r="O7252" s="12" t="n">
        <v>633.15</v>
      </c>
      <c r="P7252" s="12" t="n">
        <v>1005</v>
      </c>
      <c r="Q7252" s="12" t="n">
        <f aca="false">M7252*P7252*(1-N7252)</f>
        <v>6683.25</v>
      </c>
      <c r="R7252" s="12" t="n">
        <f aca="false">M7252*O7252</f>
        <v>4432.05</v>
      </c>
      <c r="S7252" s="12" t="n">
        <f aca="false">Q7252-R7252</f>
        <v>2251.2</v>
      </c>
      <c r="T7252" s="11" t="n">
        <f aca="false">IFERROR(S7252/Q7252,0)</f>
        <v>0.336842105263158</v>
      </c>
      <c r="U7252" s="13" t="n">
        <f aca="false">F7252-E7252</f>
        <v>13</v>
      </c>
      <c r="V7252" s="13" t="n">
        <f aca="false">G7252-F7252</f>
        <v>6</v>
      </c>
      <c r="W7252" s="13" t="n">
        <f aca="false">G7252-E7252</f>
        <v>19</v>
      </c>
      <c r="X7252" s="10" t="n">
        <f aca="false">YEAR(E7252)</f>
        <v>2020</v>
      </c>
      <c r="Y7252" s="0" t="str">
        <f aca="false">TEXT(E7252,"yyyy-mm")</f>
        <v>2020-10</v>
      </c>
      <c r="Z7252" s="0" t="str">
        <f aca="false">"Q"&amp;ROUNDUP(MONTH(E7252)/3,0)&amp;"-"&amp;YEAR(E7252)</f>
        <v>Q4-2020</v>
      </c>
    </row>
    <row r="7253" customFormat="false" ht="14.25" hidden="false" customHeight="false" outlineLevel="0" collapsed="false">
      <c r="A7253" s="0" t="s">
        <v>7295</v>
      </c>
      <c r="B7253" s="0" t="s">
        <v>38</v>
      </c>
      <c r="C7253" s="0" t="s">
        <v>35</v>
      </c>
      <c r="D7253" s="9" t="n">
        <v>44000</v>
      </c>
      <c r="E7253" s="9" t="n">
        <v>44109</v>
      </c>
      <c r="F7253" s="9" t="n">
        <v>44130</v>
      </c>
      <c r="G7253" s="9" t="n">
        <v>44137</v>
      </c>
      <c r="H7253" s="10" t="s">
        <v>36</v>
      </c>
      <c r="I7253" s="0" t="n">
        <v>17</v>
      </c>
      <c r="J7253" s="0" t="n">
        <v>39</v>
      </c>
      <c r="K7253" s="0" t="n">
        <v>216</v>
      </c>
      <c r="L7253" s="0" t="n">
        <v>7</v>
      </c>
      <c r="M7253" s="0" t="n">
        <v>7</v>
      </c>
      <c r="N7253" s="11" t="n">
        <v>0.3</v>
      </c>
      <c r="O7253" s="12" t="n">
        <v>1347.97</v>
      </c>
      <c r="P7253" s="12" t="n">
        <v>2284.7</v>
      </c>
      <c r="Q7253" s="12" t="n">
        <f aca="false">M7253*P7253*(1-N7253)</f>
        <v>11195.03</v>
      </c>
      <c r="R7253" s="12" t="n">
        <f aca="false">M7253*O7253</f>
        <v>9435.79</v>
      </c>
      <c r="S7253" s="12" t="n">
        <f aca="false">Q7253-R7253</f>
        <v>1759.24</v>
      </c>
      <c r="T7253" s="11" t="n">
        <f aca="false">IFERROR(S7253/Q7253,0)</f>
        <v>0.157144732975257</v>
      </c>
      <c r="U7253" s="13" t="n">
        <f aca="false">F7253-E7253</f>
        <v>21</v>
      </c>
      <c r="V7253" s="13" t="n">
        <f aca="false">G7253-F7253</f>
        <v>7</v>
      </c>
      <c r="W7253" s="13" t="n">
        <f aca="false">G7253-E7253</f>
        <v>28</v>
      </c>
      <c r="X7253" s="10" t="n">
        <f aca="false">YEAR(E7253)</f>
        <v>2020</v>
      </c>
      <c r="Y7253" s="0" t="str">
        <f aca="false">TEXT(E7253,"yyyy-mm")</f>
        <v>2020-10</v>
      </c>
      <c r="Z7253" s="0" t="str">
        <f aca="false">"Q"&amp;ROUNDUP(MONTH(E7253)/3,0)&amp;"-"&amp;YEAR(E7253)</f>
        <v>Q4-2020</v>
      </c>
    </row>
    <row r="7254" customFormat="false" ht="14.25" hidden="false" customHeight="false" outlineLevel="0" collapsed="false">
      <c r="A7254" s="0" t="s">
        <v>7296</v>
      </c>
      <c r="B7254" s="0" t="s">
        <v>38</v>
      </c>
      <c r="C7254" s="0" t="s">
        <v>35</v>
      </c>
      <c r="D7254" s="9" t="n">
        <v>44000</v>
      </c>
      <c r="E7254" s="9" t="n">
        <v>44109</v>
      </c>
      <c r="F7254" s="9" t="n">
        <v>44123</v>
      </c>
      <c r="G7254" s="9" t="n">
        <v>44124</v>
      </c>
      <c r="H7254" s="10" t="s">
        <v>36</v>
      </c>
      <c r="I7254" s="0" t="n">
        <v>15</v>
      </c>
      <c r="J7254" s="0" t="n">
        <v>19</v>
      </c>
      <c r="K7254" s="0" t="n">
        <v>258</v>
      </c>
      <c r="L7254" s="0" t="n">
        <v>14</v>
      </c>
      <c r="M7254" s="0" t="n">
        <v>8</v>
      </c>
      <c r="N7254" s="11" t="n">
        <v>0.1</v>
      </c>
      <c r="O7254" s="12" t="n">
        <v>4226.36</v>
      </c>
      <c r="P7254" s="12" t="n">
        <v>5092</v>
      </c>
      <c r="Q7254" s="12" t="n">
        <f aca="false">M7254*P7254*(1-N7254)</f>
        <v>36662.4</v>
      </c>
      <c r="R7254" s="12" t="n">
        <f aca="false">M7254*O7254</f>
        <v>33810.88</v>
      </c>
      <c r="S7254" s="12" t="n">
        <f aca="false">Q7254-R7254</f>
        <v>2851.52</v>
      </c>
      <c r="T7254" s="11" t="n">
        <f aca="false">IFERROR(S7254/Q7254,0)</f>
        <v>0.0777777777777779</v>
      </c>
      <c r="U7254" s="13" t="n">
        <f aca="false">F7254-E7254</f>
        <v>14</v>
      </c>
      <c r="V7254" s="13" t="n">
        <f aca="false">G7254-F7254</f>
        <v>1</v>
      </c>
      <c r="W7254" s="13" t="n">
        <f aca="false">G7254-E7254</f>
        <v>15</v>
      </c>
      <c r="X7254" s="10" t="n">
        <f aca="false">YEAR(E7254)</f>
        <v>2020</v>
      </c>
      <c r="Y7254" s="0" t="str">
        <f aca="false">TEXT(E7254,"yyyy-mm")</f>
        <v>2020-10</v>
      </c>
      <c r="Z7254" s="0" t="str">
        <f aca="false">"Q"&amp;ROUNDUP(MONTH(E7254)/3,0)&amp;"-"&amp;YEAR(E7254)</f>
        <v>Q4-2020</v>
      </c>
    </row>
    <row r="7255" customFormat="false" ht="14.25" hidden="false" customHeight="false" outlineLevel="0" collapsed="false">
      <c r="A7255" s="0" t="s">
        <v>7297</v>
      </c>
      <c r="B7255" s="0" t="s">
        <v>38</v>
      </c>
      <c r="C7255" s="0" t="s">
        <v>35</v>
      </c>
      <c r="D7255" s="9" t="n">
        <v>44000</v>
      </c>
      <c r="E7255" s="9" t="n">
        <v>44110</v>
      </c>
      <c r="F7255" s="9" t="n">
        <v>44121</v>
      </c>
      <c r="G7255" s="9" t="n">
        <v>44126</v>
      </c>
      <c r="H7255" s="10" t="s">
        <v>36</v>
      </c>
      <c r="I7255" s="0" t="n">
        <v>13</v>
      </c>
      <c r="J7255" s="0" t="n">
        <v>37</v>
      </c>
      <c r="K7255" s="0" t="n">
        <v>255</v>
      </c>
      <c r="L7255" s="0" t="n">
        <v>33</v>
      </c>
      <c r="M7255" s="0" t="n">
        <v>7</v>
      </c>
      <c r="N7255" s="11" t="n">
        <v>0.05</v>
      </c>
      <c r="O7255" s="12" t="n">
        <v>2845.89</v>
      </c>
      <c r="P7255" s="12" t="n">
        <v>3845.8</v>
      </c>
      <c r="Q7255" s="12" t="n">
        <f aca="false">M7255*P7255*(1-N7255)</f>
        <v>25574.57</v>
      </c>
      <c r="R7255" s="12" t="n">
        <f aca="false">M7255*O7255</f>
        <v>19921.23</v>
      </c>
      <c r="S7255" s="12" t="n">
        <f aca="false">Q7255-R7255</f>
        <v>5653.34</v>
      </c>
      <c r="T7255" s="11" t="n">
        <f aca="false">IFERROR(S7255/Q7255,0)</f>
        <v>0.221053178997731</v>
      </c>
      <c r="U7255" s="13" t="n">
        <f aca="false">F7255-E7255</f>
        <v>11</v>
      </c>
      <c r="V7255" s="13" t="n">
        <f aca="false">G7255-F7255</f>
        <v>5</v>
      </c>
      <c r="W7255" s="13" t="n">
        <f aca="false">G7255-E7255</f>
        <v>16</v>
      </c>
      <c r="X7255" s="10" t="n">
        <f aca="false">YEAR(E7255)</f>
        <v>2020</v>
      </c>
      <c r="Y7255" s="0" t="str">
        <f aca="false">TEXT(E7255,"yyyy-mm")</f>
        <v>2020-10</v>
      </c>
      <c r="Z7255" s="0" t="str">
        <f aca="false">"Q"&amp;ROUNDUP(MONTH(E7255)/3,0)&amp;"-"&amp;YEAR(E7255)</f>
        <v>Q4-2020</v>
      </c>
    </row>
    <row r="7256" customFormat="false" ht="14.25" hidden="false" customHeight="false" outlineLevel="0" collapsed="false">
      <c r="A7256" s="0" t="s">
        <v>7298</v>
      </c>
      <c r="B7256" s="0" t="s">
        <v>34</v>
      </c>
      <c r="C7256" s="0" t="s">
        <v>58</v>
      </c>
      <c r="D7256" s="9" t="n">
        <v>44000</v>
      </c>
      <c r="E7256" s="9" t="n">
        <v>44110</v>
      </c>
      <c r="F7256" s="9" t="n">
        <v>44120</v>
      </c>
      <c r="G7256" s="9" t="n">
        <v>44128</v>
      </c>
      <c r="H7256" s="10" t="s">
        <v>36</v>
      </c>
      <c r="I7256" s="0" t="n">
        <v>12</v>
      </c>
      <c r="J7256" s="0" t="n">
        <v>41</v>
      </c>
      <c r="K7256" s="0" t="n">
        <v>331</v>
      </c>
      <c r="L7256" s="0" t="n">
        <v>18</v>
      </c>
      <c r="M7256" s="0" t="n">
        <v>1</v>
      </c>
      <c r="N7256" s="11" t="n">
        <v>0.1</v>
      </c>
      <c r="O7256" s="12" t="n">
        <v>2459.97</v>
      </c>
      <c r="P7256" s="12" t="n">
        <v>3671.6</v>
      </c>
      <c r="Q7256" s="12" t="n">
        <f aca="false">M7256*P7256*(1-N7256)</f>
        <v>3304.44</v>
      </c>
      <c r="R7256" s="12" t="n">
        <f aca="false">M7256*O7256</f>
        <v>2459.97</v>
      </c>
      <c r="S7256" s="12" t="n">
        <f aca="false">Q7256-R7256</f>
        <v>844.47</v>
      </c>
      <c r="T7256" s="11" t="n">
        <f aca="false">IFERROR(S7256/Q7256,0)</f>
        <v>0.25555616080183</v>
      </c>
      <c r="U7256" s="13" t="n">
        <f aca="false">F7256-E7256</f>
        <v>10</v>
      </c>
      <c r="V7256" s="13" t="n">
        <f aca="false">G7256-F7256</f>
        <v>8</v>
      </c>
      <c r="W7256" s="13" t="n">
        <f aca="false">G7256-E7256</f>
        <v>18</v>
      </c>
      <c r="X7256" s="10" t="n">
        <f aca="false">YEAR(E7256)</f>
        <v>2020</v>
      </c>
      <c r="Y7256" s="0" t="str">
        <f aca="false">TEXT(E7256,"yyyy-mm")</f>
        <v>2020-10</v>
      </c>
      <c r="Z7256" s="0" t="str">
        <f aca="false">"Q"&amp;ROUNDUP(MONTH(E7256)/3,0)&amp;"-"&amp;YEAR(E7256)</f>
        <v>Q4-2020</v>
      </c>
    </row>
    <row r="7257" customFormat="false" ht="14.25" hidden="false" customHeight="false" outlineLevel="0" collapsed="false">
      <c r="A7257" s="0" t="s">
        <v>7299</v>
      </c>
      <c r="B7257" s="0" t="s">
        <v>34</v>
      </c>
      <c r="C7257" s="0" t="s">
        <v>79</v>
      </c>
      <c r="D7257" s="9" t="n">
        <v>44000</v>
      </c>
      <c r="E7257" s="9" t="n">
        <v>44110</v>
      </c>
      <c r="F7257" s="9" t="n">
        <v>44122</v>
      </c>
      <c r="G7257" s="9" t="n">
        <v>44129</v>
      </c>
      <c r="H7257" s="10" t="s">
        <v>36</v>
      </c>
      <c r="I7257" s="0" t="n">
        <v>10</v>
      </c>
      <c r="J7257" s="0" t="n">
        <v>4</v>
      </c>
      <c r="K7257" s="0" t="n">
        <v>60</v>
      </c>
      <c r="L7257" s="0" t="n">
        <v>16</v>
      </c>
      <c r="M7257" s="0" t="n">
        <v>4</v>
      </c>
      <c r="N7257" s="11" t="n">
        <v>0.05</v>
      </c>
      <c r="O7257" s="12" t="n">
        <v>846.61</v>
      </c>
      <c r="P7257" s="12" t="n">
        <v>1085.4</v>
      </c>
      <c r="Q7257" s="12" t="n">
        <f aca="false">M7257*P7257*(1-N7257)</f>
        <v>4124.52</v>
      </c>
      <c r="R7257" s="12" t="n">
        <f aca="false">M7257*O7257</f>
        <v>3386.44</v>
      </c>
      <c r="S7257" s="12" t="n">
        <f aca="false">Q7257-R7257</f>
        <v>738.08</v>
      </c>
      <c r="T7257" s="11" t="n">
        <f aca="false">IFERROR(S7257/Q7257,0)</f>
        <v>0.178949308040693</v>
      </c>
      <c r="U7257" s="13" t="n">
        <f aca="false">F7257-E7257</f>
        <v>12</v>
      </c>
      <c r="V7257" s="13" t="n">
        <f aca="false">G7257-F7257</f>
        <v>7</v>
      </c>
      <c r="W7257" s="13" t="n">
        <f aca="false">G7257-E7257</f>
        <v>19</v>
      </c>
      <c r="X7257" s="10" t="n">
        <f aca="false">YEAR(E7257)</f>
        <v>2020</v>
      </c>
      <c r="Y7257" s="0" t="str">
        <f aca="false">TEXT(E7257,"yyyy-mm")</f>
        <v>2020-10</v>
      </c>
      <c r="Z7257" s="0" t="str">
        <f aca="false">"Q"&amp;ROUNDUP(MONTH(E7257)/3,0)&amp;"-"&amp;YEAR(E7257)</f>
        <v>Q4-2020</v>
      </c>
    </row>
    <row r="7258" customFormat="false" ht="14.25" hidden="false" customHeight="false" outlineLevel="0" collapsed="false">
      <c r="A7258" s="0" t="s">
        <v>7300</v>
      </c>
      <c r="B7258" s="0" t="s">
        <v>38</v>
      </c>
      <c r="C7258" s="0" t="s">
        <v>39</v>
      </c>
      <c r="D7258" s="9" t="n">
        <v>44000</v>
      </c>
      <c r="E7258" s="9" t="n">
        <v>44110</v>
      </c>
      <c r="F7258" s="9" t="n">
        <v>44117</v>
      </c>
      <c r="G7258" s="9" t="n">
        <v>44125</v>
      </c>
      <c r="H7258" s="10" t="s">
        <v>36</v>
      </c>
      <c r="I7258" s="0" t="n">
        <v>20</v>
      </c>
      <c r="J7258" s="0" t="n">
        <v>47</v>
      </c>
      <c r="K7258" s="0" t="n">
        <v>154</v>
      </c>
      <c r="L7258" s="0" t="n">
        <v>15</v>
      </c>
      <c r="M7258" s="0" t="n">
        <v>2</v>
      </c>
      <c r="N7258" s="11" t="n">
        <v>0.15</v>
      </c>
      <c r="O7258" s="12" t="n">
        <v>762.8</v>
      </c>
      <c r="P7258" s="12" t="n">
        <v>1105.5</v>
      </c>
      <c r="Q7258" s="12" t="n">
        <f aca="false">M7258*P7258*(1-N7258)</f>
        <v>1879.35</v>
      </c>
      <c r="R7258" s="12" t="n">
        <f aca="false">M7258*O7258</f>
        <v>1525.6</v>
      </c>
      <c r="S7258" s="12" t="n">
        <f aca="false">Q7258-R7258</f>
        <v>353.75</v>
      </c>
      <c r="T7258" s="11" t="n">
        <f aca="false">IFERROR(S7258/Q7258,0)</f>
        <v>0.188229973129007</v>
      </c>
      <c r="U7258" s="13" t="n">
        <f aca="false">F7258-E7258</f>
        <v>7</v>
      </c>
      <c r="V7258" s="13" t="n">
        <f aca="false">G7258-F7258</f>
        <v>8</v>
      </c>
      <c r="W7258" s="13" t="n">
        <f aca="false">G7258-E7258</f>
        <v>15</v>
      </c>
      <c r="X7258" s="10" t="n">
        <f aca="false">YEAR(E7258)</f>
        <v>2020</v>
      </c>
      <c r="Y7258" s="0" t="str">
        <f aca="false">TEXT(E7258,"yyyy-mm")</f>
        <v>2020-10</v>
      </c>
      <c r="Z7258" s="0" t="str">
        <f aca="false">"Q"&amp;ROUNDUP(MONTH(E7258)/3,0)&amp;"-"&amp;YEAR(E7258)</f>
        <v>Q4-2020</v>
      </c>
    </row>
    <row r="7259" customFormat="false" ht="14.25" hidden="false" customHeight="false" outlineLevel="0" collapsed="false">
      <c r="A7259" s="0" t="s">
        <v>7301</v>
      </c>
      <c r="B7259" s="0" t="s">
        <v>43</v>
      </c>
      <c r="C7259" s="0" t="s">
        <v>39</v>
      </c>
      <c r="D7259" s="9" t="n">
        <v>44000</v>
      </c>
      <c r="E7259" s="9" t="n">
        <v>44110</v>
      </c>
      <c r="F7259" s="9" t="n">
        <v>44128</v>
      </c>
      <c r="G7259" s="9" t="n">
        <v>44134</v>
      </c>
      <c r="H7259" s="10" t="s">
        <v>36</v>
      </c>
      <c r="I7259" s="0" t="n">
        <v>26</v>
      </c>
      <c r="J7259" s="0" t="n">
        <v>47</v>
      </c>
      <c r="K7259" s="0" t="n">
        <v>173</v>
      </c>
      <c r="L7259" s="0" t="n">
        <v>7</v>
      </c>
      <c r="M7259" s="0" t="n">
        <v>2</v>
      </c>
      <c r="N7259" s="11" t="n">
        <v>0.05</v>
      </c>
      <c r="O7259" s="12" t="n">
        <v>2964.08</v>
      </c>
      <c r="P7259" s="12" t="n">
        <v>3705.1</v>
      </c>
      <c r="Q7259" s="12" t="n">
        <f aca="false">M7259*P7259*(1-N7259)</f>
        <v>7039.69</v>
      </c>
      <c r="R7259" s="12" t="n">
        <f aca="false">M7259*O7259</f>
        <v>5928.16</v>
      </c>
      <c r="S7259" s="12" t="n">
        <f aca="false">Q7259-R7259</f>
        <v>1111.53</v>
      </c>
      <c r="T7259" s="11" t="n">
        <f aca="false">IFERROR(S7259/Q7259,0)</f>
        <v>0.157894736842105</v>
      </c>
      <c r="U7259" s="13" t="n">
        <f aca="false">F7259-E7259</f>
        <v>18</v>
      </c>
      <c r="V7259" s="13" t="n">
        <f aca="false">G7259-F7259</f>
        <v>6</v>
      </c>
      <c r="W7259" s="13" t="n">
        <f aca="false">G7259-E7259</f>
        <v>24</v>
      </c>
      <c r="X7259" s="10" t="n">
        <f aca="false">YEAR(E7259)</f>
        <v>2020</v>
      </c>
      <c r="Y7259" s="0" t="str">
        <f aca="false">TEXT(E7259,"yyyy-mm")</f>
        <v>2020-10</v>
      </c>
      <c r="Z7259" s="0" t="str">
        <f aca="false">"Q"&amp;ROUNDUP(MONTH(E7259)/3,0)&amp;"-"&amp;YEAR(E7259)</f>
        <v>Q4-2020</v>
      </c>
    </row>
    <row r="7260" customFormat="false" ht="14.25" hidden="false" customHeight="false" outlineLevel="0" collapsed="false">
      <c r="A7260" s="0" t="s">
        <v>7302</v>
      </c>
      <c r="B7260" s="0" t="s">
        <v>34</v>
      </c>
      <c r="C7260" s="0" t="s">
        <v>48</v>
      </c>
      <c r="D7260" s="9" t="n">
        <v>44000</v>
      </c>
      <c r="E7260" s="9" t="n">
        <v>44110</v>
      </c>
      <c r="F7260" s="9" t="n">
        <v>44127</v>
      </c>
      <c r="G7260" s="9" t="n">
        <v>44131</v>
      </c>
      <c r="H7260" s="10" t="s">
        <v>36</v>
      </c>
      <c r="I7260" s="0" t="n">
        <v>8</v>
      </c>
      <c r="J7260" s="0" t="n">
        <v>42</v>
      </c>
      <c r="K7260" s="0" t="n">
        <v>20</v>
      </c>
      <c r="L7260" s="0" t="n">
        <v>37</v>
      </c>
      <c r="M7260" s="0" t="n">
        <v>2</v>
      </c>
      <c r="N7260" s="11" t="n">
        <v>0.075</v>
      </c>
      <c r="O7260" s="12" t="n">
        <v>2039.55</v>
      </c>
      <c r="P7260" s="12" t="n">
        <v>2793.9</v>
      </c>
      <c r="Q7260" s="12" t="n">
        <f aca="false">M7260*P7260*(1-N7260)</f>
        <v>5168.715</v>
      </c>
      <c r="R7260" s="12" t="n">
        <f aca="false">M7260*O7260</f>
        <v>4079.1</v>
      </c>
      <c r="S7260" s="12" t="n">
        <f aca="false">Q7260-R7260</f>
        <v>1089.615</v>
      </c>
      <c r="T7260" s="11" t="n">
        <f aca="false">IFERROR(S7260/Q7260,0)</f>
        <v>0.210809649980701</v>
      </c>
      <c r="U7260" s="13" t="n">
        <f aca="false">F7260-E7260</f>
        <v>17</v>
      </c>
      <c r="V7260" s="13" t="n">
        <f aca="false">G7260-F7260</f>
        <v>4</v>
      </c>
      <c r="W7260" s="13" t="n">
        <f aca="false">G7260-E7260</f>
        <v>21</v>
      </c>
      <c r="X7260" s="10" t="n">
        <f aca="false">YEAR(E7260)</f>
        <v>2020</v>
      </c>
      <c r="Y7260" s="0" t="str">
        <f aca="false">TEXT(E7260,"yyyy-mm")</f>
        <v>2020-10</v>
      </c>
      <c r="Z7260" s="0" t="str">
        <f aca="false">"Q"&amp;ROUNDUP(MONTH(E7260)/3,0)&amp;"-"&amp;YEAR(E7260)</f>
        <v>Q4-2020</v>
      </c>
    </row>
    <row r="7261" customFormat="false" ht="14.25" hidden="false" customHeight="false" outlineLevel="0" collapsed="false">
      <c r="A7261" s="0" t="s">
        <v>7303</v>
      </c>
      <c r="B7261" s="0" t="s">
        <v>38</v>
      </c>
      <c r="C7261" s="0" t="s">
        <v>39</v>
      </c>
      <c r="D7261" s="9" t="n">
        <v>44000</v>
      </c>
      <c r="E7261" s="9" t="n">
        <v>44110</v>
      </c>
      <c r="F7261" s="9" t="n">
        <v>44124</v>
      </c>
      <c r="G7261" s="9" t="n">
        <v>44133</v>
      </c>
      <c r="H7261" s="10" t="s">
        <v>36</v>
      </c>
      <c r="I7261" s="0" t="n">
        <v>15</v>
      </c>
      <c r="J7261" s="0" t="n">
        <v>18</v>
      </c>
      <c r="K7261" s="0" t="n">
        <v>197</v>
      </c>
      <c r="L7261" s="0" t="n">
        <v>6</v>
      </c>
      <c r="M7261" s="0" t="n">
        <v>2</v>
      </c>
      <c r="N7261" s="11" t="n">
        <v>0.075</v>
      </c>
      <c r="O7261" s="12" t="n">
        <v>1414.64</v>
      </c>
      <c r="P7261" s="12" t="n">
        <v>2773.8</v>
      </c>
      <c r="Q7261" s="12" t="n">
        <f aca="false">M7261*P7261*(1-N7261)</f>
        <v>5131.53</v>
      </c>
      <c r="R7261" s="12" t="n">
        <f aca="false">M7261*O7261</f>
        <v>2829.28</v>
      </c>
      <c r="S7261" s="12" t="n">
        <f aca="false">Q7261-R7261</f>
        <v>2302.25</v>
      </c>
      <c r="T7261" s="11" t="n">
        <f aca="false">IFERROR(S7261/Q7261,0)</f>
        <v>0.448647869154034</v>
      </c>
      <c r="U7261" s="13" t="n">
        <f aca="false">F7261-E7261</f>
        <v>14</v>
      </c>
      <c r="V7261" s="13" t="n">
        <f aca="false">G7261-F7261</f>
        <v>9</v>
      </c>
      <c r="W7261" s="13" t="n">
        <f aca="false">G7261-E7261</f>
        <v>23</v>
      </c>
      <c r="X7261" s="10" t="n">
        <f aca="false">YEAR(E7261)</f>
        <v>2020</v>
      </c>
      <c r="Y7261" s="0" t="str">
        <f aca="false">TEXT(E7261,"yyyy-mm")</f>
        <v>2020-10</v>
      </c>
      <c r="Z7261" s="0" t="str">
        <f aca="false">"Q"&amp;ROUNDUP(MONTH(E7261)/3,0)&amp;"-"&amp;YEAR(E7261)</f>
        <v>Q4-2020</v>
      </c>
    </row>
    <row r="7262" customFormat="false" ht="14.25" hidden="false" customHeight="false" outlineLevel="0" collapsed="false">
      <c r="A7262" s="0" t="s">
        <v>7304</v>
      </c>
      <c r="B7262" s="0" t="s">
        <v>34</v>
      </c>
      <c r="C7262" s="0" t="s">
        <v>48</v>
      </c>
      <c r="D7262" s="9" t="n">
        <v>44000</v>
      </c>
      <c r="E7262" s="9" t="n">
        <v>44110</v>
      </c>
      <c r="F7262" s="9" t="n">
        <v>44113</v>
      </c>
      <c r="G7262" s="9" t="n">
        <v>44118</v>
      </c>
      <c r="H7262" s="10" t="s">
        <v>36</v>
      </c>
      <c r="I7262" s="0" t="n">
        <v>3</v>
      </c>
      <c r="J7262" s="0" t="n">
        <v>13</v>
      </c>
      <c r="K7262" s="0" t="n">
        <v>29</v>
      </c>
      <c r="L7262" s="0" t="n">
        <v>16</v>
      </c>
      <c r="M7262" s="0" t="n">
        <v>2</v>
      </c>
      <c r="N7262" s="11" t="n">
        <v>0.15</v>
      </c>
      <c r="O7262" s="12" t="n">
        <v>116.58</v>
      </c>
      <c r="P7262" s="12" t="n">
        <v>201</v>
      </c>
      <c r="Q7262" s="12" t="n">
        <f aca="false">M7262*P7262*(1-N7262)</f>
        <v>341.7</v>
      </c>
      <c r="R7262" s="12" t="n">
        <f aca="false">M7262*O7262</f>
        <v>233.16</v>
      </c>
      <c r="S7262" s="12" t="n">
        <f aca="false">Q7262-R7262</f>
        <v>108.54</v>
      </c>
      <c r="T7262" s="11" t="n">
        <f aca="false">IFERROR(S7262/Q7262,0)</f>
        <v>0.317647058823529</v>
      </c>
      <c r="U7262" s="13" t="n">
        <f aca="false">F7262-E7262</f>
        <v>3</v>
      </c>
      <c r="V7262" s="13" t="n">
        <f aca="false">G7262-F7262</f>
        <v>5</v>
      </c>
      <c r="W7262" s="13" t="n">
        <f aca="false">G7262-E7262</f>
        <v>8</v>
      </c>
      <c r="X7262" s="10" t="n">
        <f aca="false">YEAR(E7262)</f>
        <v>2020</v>
      </c>
      <c r="Y7262" s="0" t="str">
        <f aca="false">TEXT(E7262,"yyyy-mm")</f>
        <v>2020-10</v>
      </c>
      <c r="Z7262" s="0" t="str">
        <f aca="false">"Q"&amp;ROUNDUP(MONTH(E7262)/3,0)&amp;"-"&amp;YEAR(E7262)</f>
        <v>Q4-2020</v>
      </c>
    </row>
    <row r="7263" customFormat="false" ht="14.25" hidden="false" customHeight="false" outlineLevel="0" collapsed="false">
      <c r="A7263" s="0" t="s">
        <v>7305</v>
      </c>
      <c r="B7263" s="0" t="s">
        <v>34</v>
      </c>
      <c r="C7263" s="0" t="s">
        <v>39</v>
      </c>
      <c r="D7263" s="9" t="n">
        <v>44000</v>
      </c>
      <c r="E7263" s="9" t="n">
        <v>44110</v>
      </c>
      <c r="F7263" s="9" t="n">
        <v>44131</v>
      </c>
      <c r="G7263" s="9" t="n">
        <v>44133</v>
      </c>
      <c r="H7263" s="10" t="s">
        <v>36</v>
      </c>
      <c r="I7263" s="0" t="n">
        <v>1</v>
      </c>
      <c r="J7263" s="0" t="n">
        <v>32</v>
      </c>
      <c r="K7263" s="0" t="n">
        <v>155</v>
      </c>
      <c r="L7263" s="0" t="n">
        <v>6</v>
      </c>
      <c r="M7263" s="0" t="n">
        <v>5</v>
      </c>
      <c r="N7263" s="11" t="n">
        <v>0.15</v>
      </c>
      <c r="O7263" s="12" t="n">
        <v>433.36</v>
      </c>
      <c r="P7263" s="12" t="n">
        <v>1031.8</v>
      </c>
      <c r="Q7263" s="12" t="n">
        <f aca="false">M7263*P7263*(1-N7263)</f>
        <v>4385.15</v>
      </c>
      <c r="R7263" s="12" t="n">
        <f aca="false">M7263*O7263</f>
        <v>2166.8</v>
      </c>
      <c r="S7263" s="12" t="n">
        <f aca="false">Q7263-R7263</f>
        <v>2218.35</v>
      </c>
      <c r="T7263" s="11" t="n">
        <f aca="false">IFERROR(S7263/Q7263,0)</f>
        <v>0.505877792093771</v>
      </c>
      <c r="U7263" s="13" t="n">
        <f aca="false">F7263-E7263</f>
        <v>21</v>
      </c>
      <c r="V7263" s="13" t="n">
        <f aca="false">G7263-F7263</f>
        <v>2</v>
      </c>
      <c r="W7263" s="13" t="n">
        <f aca="false">G7263-E7263</f>
        <v>23</v>
      </c>
      <c r="X7263" s="10" t="n">
        <f aca="false">YEAR(E7263)</f>
        <v>2020</v>
      </c>
      <c r="Y7263" s="0" t="str">
        <f aca="false">TEXT(E7263,"yyyy-mm")</f>
        <v>2020-10</v>
      </c>
      <c r="Z7263" s="0" t="str">
        <f aca="false">"Q"&amp;ROUNDUP(MONTH(E7263)/3,0)&amp;"-"&amp;YEAR(E7263)</f>
        <v>Q4-2020</v>
      </c>
    </row>
    <row r="7264" customFormat="false" ht="14.25" hidden="false" customHeight="false" outlineLevel="0" collapsed="false">
      <c r="A7264" s="0" t="s">
        <v>7306</v>
      </c>
      <c r="B7264" s="0" t="s">
        <v>38</v>
      </c>
      <c r="C7264" s="0" t="s">
        <v>35</v>
      </c>
      <c r="D7264" s="9" t="n">
        <v>44000</v>
      </c>
      <c r="E7264" s="9" t="n">
        <v>44111</v>
      </c>
      <c r="F7264" s="9" t="n">
        <v>44116</v>
      </c>
      <c r="G7264" s="9" t="n">
        <v>44119</v>
      </c>
      <c r="H7264" s="10" t="s">
        <v>36</v>
      </c>
      <c r="I7264" s="0" t="n">
        <v>14</v>
      </c>
      <c r="J7264" s="0" t="n">
        <v>49</v>
      </c>
      <c r="K7264" s="0" t="n">
        <v>242</v>
      </c>
      <c r="L7264" s="0" t="n">
        <v>45</v>
      </c>
      <c r="M7264" s="0" t="n">
        <v>4</v>
      </c>
      <c r="N7264" s="11" t="n">
        <v>0.075</v>
      </c>
      <c r="O7264" s="12" t="n">
        <v>868.32</v>
      </c>
      <c r="P7264" s="12" t="n">
        <v>1929.6</v>
      </c>
      <c r="Q7264" s="12" t="n">
        <f aca="false">M7264*P7264*(1-N7264)</f>
        <v>7139.52</v>
      </c>
      <c r="R7264" s="12" t="n">
        <f aca="false">M7264*O7264</f>
        <v>3473.28</v>
      </c>
      <c r="S7264" s="12" t="n">
        <f aca="false">Q7264-R7264</f>
        <v>3666.24</v>
      </c>
      <c r="T7264" s="11" t="n">
        <f aca="false">IFERROR(S7264/Q7264,0)</f>
        <v>0.513513513513514</v>
      </c>
      <c r="U7264" s="13" t="n">
        <f aca="false">F7264-E7264</f>
        <v>5</v>
      </c>
      <c r="V7264" s="13" t="n">
        <f aca="false">G7264-F7264</f>
        <v>3</v>
      </c>
      <c r="W7264" s="13" t="n">
        <f aca="false">G7264-E7264</f>
        <v>8</v>
      </c>
      <c r="X7264" s="10" t="n">
        <f aca="false">YEAR(E7264)</f>
        <v>2020</v>
      </c>
      <c r="Y7264" s="0" t="str">
        <f aca="false">TEXT(E7264,"yyyy-mm")</f>
        <v>2020-10</v>
      </c>
      <c r="Z7264" s="0" t="str">
        <f aca="false">"Q"&amp;ROUNDUP(MONTH(E7264)/3,0)&amp;"-"&amp;YEAR(E7264)</f>
        <v>Q4-2020</v>
      </c>
    </row>
    <row r="7265" customFormat="false" ht="14.25" hidden="false" customHeight="false" outlineLevel="0" collapsed="false">
      <c r="A7265" s="0" t="s">
        <v>7307</v>
      </c>
      <c r="B7265" s="0" t="s">
        <v>38</v>
      </c>
      <c r="C7265" s="0" t="s">
        <v>35</v>
      </c>
      <c r="D7265" s="9" t="n">
        <v>44000</v>
      </c>
      <c r="E7265" s="9" t="n">
        <v>44111</v>
      </c>
      <c r="F7265" s="9" t="n">
        <v>44132</v>
      </c>
      <c r="G7265" s="9" t="n">
        <v>44134</v>
      </c>
      <c r="H7265" s="10" t="s">
        <v>36</v>
      </c>
      <c r="I7265" s="0" t="n">
        <v>13</v>
      </c>
      <c r="J7265" s="0" t="n">
        <v>17</v>
      </c>
      <c r="K7265" s="0" t="n">
        <v>212</v>
      </c>
      <c r="L7265" s="0" t="n">
        <v>24</v>
      </c>
      <c r="M7265" s="0" t="n">
        <v>6</v>
      </c>
      <c r="N7265" s="11" t="n">
        <v>0.075</v>
      </c>
      <c r="O7265" s="12" t="n">
        <v>2323.83</v>
      </c>
      <c r="P7265" s="12" t="n">
        <v>4006.6</v>
      </c>
      <c r="Q7265" s="12" t="n">
        <f aca="false">M7265*P7265*(1-N7265)</f>
        <v>22236.63</v>
      </c>
      <c r="R7265" s="12" t="n">
        <f aca="false">M7265*O7265</f>
        <v>13942.98</v>
      </c>
      <c r="S7265" s="12" t="n">
        <f aca="false">Q7265-R7265</f>
        <v>8293.65</v>
      </c>
      <c r="T7265" s="11" t="n">
        <f aca="false">IFERROR(S7265/Q7265,0)</f>
        <v>0.372972433322855</v>
      </c>
      <c r="U7265" s="13" t="n">
        <f aca="false">F7265-E7265</f>
        <v>21</v>
      </c>
      <c r="V7265" s="13" t="n">
        <f aca="false">G7265-F7265</f>
        <v>2</v>
      </c>
      <c r="W7265" s="13" t="n">
        <f aca="false">G7265-E7265</f>
        <v>23</v>
      </c>
      <c r="X7265" s="10" t="n">
        <f aca="false">YEAR(E7265)</f>
        <v>2020</v>
      </c>
      <c r="Y7265" s="0" t="str">
        <f aca="false">TEXT(E7265,"yyyy-mm")</f>
        <v>2020-10</v>
      </c>
      <c r="Z7265" s="0" t="str">
        <f aca="false">"Q"&amp;ROUNDUP(MONTH(E7265)/3,0)&amp;"-"&amp;YEAR(E7265)</f>
        <v>Q4-2020</v>
      </c>
    </row>
    <row r="7266" customFormat="false" ht="14.25" hidden="false" customHeight="false" outlineLevel="0" collapsed="false">
      <c r="A7266" s="0" t="s">
        <v>7308</v>
      </c>
      <c r="B7266" s="0" t="s">
        <v>38</v>
      </c>
      <c r="C7266" s="0" t="s">
        <v>35</v>
      </c>
      <c r="D7266" s="9" t="n">
        <v>44000</v>
      </c>
      <c r="E7266" s="9" t="n">
        <v>44111</v>
      </c>
      <c r="F7266" s="9" t="n">
        <v>44126</v>
      </c>
      <c r="G7266" s="9" t="n">
        <v>44132</v>
      </c>
      <c r="H7266" s="10" t="s">
        <v>36</v>
      </c>
      <c r="I7266" s="0" t="n">
        <v>20</v>
      </c>
      <c r="J7266" s="0" t="n">
        <v>16</v>
      </c>
      <c r="K7266" s="0" t="n">
        <v>229</v>
      </c>
      <c r="L7266" s="0" t="n">
        <v>33</v>
      </c>
      <c r="M7266" s="0" t="n">
        <v>7</v>
      </c>
      <c r="N7266" s="11" t="n">
        <v>0.05</v>
      </c>
      <c r="O7266" s="12" t="n">
        <v>2659.1</v>
      </c>
      <c r="P7266" s="12" t="n">
        <v>6043.4</v>
      </c>
      <c r="Q7266" s="12" t="n">
        <f aca="false">M7266*P7266*(1-N7266)</f>
        <v>40188.61</v>
      </c>
      <c r="R7266" s="12" t="n">
        <f aca="false">M7266*O7266</f>
        <v>18613.7</v>
      </c>
      <c r="S7266" s="12" t="n">
        <f aca="false">Q7266-R7266</f>
        <v>21574.91</v>
      </c>
      <c r="T7266" s="11" t="n">
        <f aca="false">IFERROR(S7266/Q7266,0)</f>
        <v>0.536841408548342</v>
      </c>
      <c r="U7266" s="13" t="n">
        <f aca="false">F7266-E7266</f>
        <v>15</v>
      </c>
      <c r="V7266" s="13" t="n">
        <f aca="false">G7266-F7266</f>
        <v>6</v>
      </c>
      <c r="W7266" s="13" t="n">
        <f aca="false">G7266-E7266</f>
        <v>21</v>
      </c>
      <c r="X7266" s="10" t="n">
        <f aca="false">YEAR(E7266)</f>
        <v>2020</v>
      </c>
      <c r="Y7266" s="0" t="str">
        <f aca="false">TEXT(E7266,"yyyy-mm")</f>
        <v>2020-10</v>
      </c>
      <c r="Z7266" s="0" t="str">
        <f aca="false">"Q"&amp;ROUNDUP(MONTH(E7266)/3,0)&amp;"-"&amp;YEAR(E7266)</f>
        <v>Q4-2020</v>
      </c>
    </row>
    <row r="7267" customFormat="false" ht="14.25" hidden="false" customHeight="false" outlineLevel="0" collapsed="false">
      <c r="A7267" s="0" t="s">
        <v>7309</v>
      </c>
      <c r="B7267" s="0" t="s">
        <v>34</v>
      </c>
      <c r="C7267" s="0" t="s">
        <v>48</v>
      </c>
      <c r="D7267" s="9" t="n">
        <v>44000</v>
      </c>
      <c r="E7267" s="9" t="n">
        <v>44111</v>
      </c>
      <c r="F7267" s="9" t="n">
        <v>44113</v>
      </c>
      <c r="G7267" s="9" t="n">
        <v>44118</v>
      </c>
      <c r="H7267" s="10" t="s">
        <v>36</v>
      </c>
      <c r="I7267" s="0" t="n">
        <v>4</v>
      </c>
      <c r="J7267" s="0" t="n">
        <v>36</v>
      </c>
      <c r="K7267" s="0" t="n">
        <v>11</v>
      </c>
      <c r="L7267" s="0" t="n">
        <v>33</v>
      </c>
      <c r="M7267" s="0" t="n">
        <v>6</v>
      </c>
      <c r="N7267" s="11" t="n">
        <v>0.05</v>
      </c>
      <c r="O7267" s="12" t="n">
        <v>545.51</v>
      </c>
      <c r="P7267" s="12" t="n">
        <v>790.6</v>
      </c>
      <c r="Q7267" s="12" t="n">
        <f aca="false">M7267*P7267*(1-N7267)</f>
        <v>4506.42</v>
      </c>
      <c r="R7267" s="12" t="n">
        <f aca="false">M7267*O7267</f>
        <v>3273.06</v>
      </c>
      <c r="S7267" s="12" t="n">
        <f aca="false">Q7267-R7267</f>
        <v>1233.36</v>
      </c>
      <c r="T7267" s="11" t="n">
        <f aca="false">IFERROR(S7267/Q7267,0)</f>
        <v>0.2736895362616</v>
      </c>
      <c r="U7267" s="13" t="n">
        <f aca="false">F7267-E7267</f>
        <v>2</v>
      </c>
      <c r="V7267" s="13" t="n">
        <f aca="false">G7267-F7267</f>
        <v>5</v>
      </c>
      <c r="W7267" s="13" t="n">
        <f aca="false">G7267-E7267</f>
        <v>7</v>
      </c>
      <c r="X7267" s="10" t="n">
        <f aca="false">YEAR(E7267)</f>
        <v>2020</v>
      </c>
      <c r="Y7267" s="0" t="str">
        <f aca="false">TEXT(E7267,"yyyy-mm")</f>
        <v>2020-10</v>
      </c>
      <c r="Z7267" s="0" t="str">
        <f aca="false">"Q"&amp;ROUNDUP(MONTH(E7267)/3,0)&amp;"-"&amp;YEAR(E7267)</f>
        <v>Q4-2020</v>
      </c>
    </row>
    <row r="7268" customFormat="false" ht="14.25" hidden="false" customHeight="false" outlineLevel="0" collapsed="false">
      <c r="A7268" s="0" t="s">
        <v>7310</v>
      </c>
      <c r="B7268" s="0" t="s">
        <v>34</v>
      </c>
      <c r="C7268" s="0" t="s">
        <v>39</v>
      </c>
      <c r="D7268" s="9" t="n">
        <v>44000</v>
      </c>
      <c r="E7268" s="9" t="n">
        <v>44111</v>
      </c>
      <c r="F7268" s="9" t="n">
        <v>44127</v>
      </c>
      <c r="G7268" s="9" t="n">
        <v>44134</v>
      </c>
      <c r="H7268" s="10" t="s">
        <v>36</v>
      </c>
      <c r="I7268" s="0" t="n">
        <v>9</v>
      </c>
      <c r="J7268" s="0" t="n">
        <v>11</v>
      </c>
      <c r="K7268" s="0" t="n">
        <v>128</v>
      </c>
      <c r="L7268" s="0" t="n">
        <v>26</v>
      </c>
      <c r="M7268" s="0" t="n">
        <v>5</v>
      </c>
      <c r="N7268" s="11" t="n">
        <v>0.1</v>
      </c>
      <c r="O7268" s="12" t="n">
        <v>722.26</v>
      </c>
      <c r="P7268" s="12" t="n">
        <v>1031.8</v>
      </c>
      <c r="Q7268" s="12" t="n">
        <f aca="false">M7268*P7268*(1-N7268)</f>
        <v>4643.1</v>
      </c>
      <c r="R7268" s="12" t="n">
        <f aca="false">M7268*O7268</f>
        <v>3611.3</v>
      </c>
      <c r="S7268" s="12" t="n">
        <f aca="false">Q7268-R7268</f>
        <v>1031.8</v>
      </c>
      <c r="T7268" s="11" t="n">
        <f aca="false">IFERROR(S7268/Q7268,0)</f>
        <v>0.222222222222222</v>
      </c>
      <c r="U7268" s="13" t="n">
        <f aca="false">F7268-E7268</f>
        <v>16</v>
      </c>
      <c r="V7268" s="13" t="n">
        <f aca="false">G7268-F7268</f>
        <v>7</v>
      </c>
      <c r="W7268" s="13" t="n">
        <f aca="false">G7268-E7268</f>
        <v>23</v>
      </c>
      <c r="X7268" s="10" t="n">
        <f aca="false">YEAR(E7268)</f>
        <v>2020</v>
      </c>
      <c r="Y7268" s="0" t="str">
        <f aca="false">TEXT(E7268,"yyyy-mm")</f>
        <v>2020-10</v>
      </c>
      <c r="Z7268" s="0" t="str">
        <f aca="false">"Q"&amp;ROUNDUP(MONTH(E7268)/3,0)&amp;"-"&amp;YEAR(E7268)</f>
        <v>Q4-2020</v>
      </c>
    </row>
    <row r="7269" customFormat="false" ht="14.25" hidden="false" customHeight="false" outlineLevel="0" collapsed="false">
      <c r="A7269" s="0" t="s">
        <v>7311</v>
      </c>
      <c r="B7269" s="0" t="s">
        <v>38</v>
      </c>
      <c r="C7269" s="0" t="s">
        <v>79</v>
      </c>
      <c r="D7269" s="9" t="n">
        <v>44000</v>
      </c>
      <c r="E7269" s="9" t="n">
        <v>44111</v>
      </c>
      <c r="F7269" s="9" t="n">
        <v>44118</v>
      </c>
      <c r="G7269" s="9" t="n">
        <v>44126</v>
      </c>
      <c r="H7269" s="10" t="s">
        <v>36</v>
      </c>
      <c r="I7269" s="0" t="n">
        <v>15</v>
      </c>
      <c r="J7269" s="0" t="n">
        <v>22</v>
      </c>
      <c r="K7269" s="0" t="n">
        <v>80</v>
      </c>
      <c r="L7269" s="0" t="n">
        <v>7</v>
      </c>
      <c r="M7269" s="0" t="n">
        <v>8</v>
      </c>
      <c r="N7269" s="11" t="n">
        <v>0.075</v>
      </c>
      <c r="O7269" s="12" t="n">
        <v>3183.84</v>
      </c>
      <c r="P7269" s="12" t="n">
        <v>5896</v>
      </c>
      <c r="Q7269" s="12" t="n">
        <f aca="false">M7269*P7269*(1-N7269)</f>
        <v>43630.4</v>
      </c>
      <c r="R7269" s="12" t="n">
        <f aca="false">M7269*O7269</f>
        <v>25470.72</v>
      </c>
      <c r="S7269" s="12" t="n">
        <f aca="false">Q7269-R7269</f>
        <v>18159.68</v>
      </c>
      <c r="T7269" s="11" t="n">
        <f aca="false">IFERROR(S7269/Q7269,0)</f>
        <v>0.416216216216216</v>
      </c>
      <c r="U7269" s="13" t="n">
        <f aca="false">F7269-E7269</f>
        <v>7</v>
      </c>
      <c r="V7269" s="13" t="n">
        <f aca="false">G7269-F7269</f>
        <v>8</v>
      </c>
      <c r="W7269" s="13" t="n">
        <f aca="false">G7269-E7269</f>
        <v>15</v>
      </c>
      <c r="X7269" s="10" t="n">
        <f aca="false">YEAR(E7269)</f>
        <v>2020</v>
      </c>
      <c r="Y7269" s="0" t="str">
        <f aca="false">TEXT(E7269,"yyyy-mm")</f>
        <v>2020-10</v>
      </c>
      <c r="Z7269" s="0" t="str">
        <f aca="false">"Q"&amp;ROUNDUP(MONTH(E7269)/3,0)&amp;"-"&amp;YEAR(E7269)</f>
        <v>Q4-2020</v>
      </c>
    </row>
    <row r="7270" customFormat="false" ht="14.25" hidden="false" customHeight="false" outlineLevel="0" collapsed="false">
      <c r="A7270" s="0" t="s">
        <v>7312</v>
      </c>
      <c r="B7270" s="0" t="s">
        <v>34</v>
      </c>
      <c r="C7270" s="0" t="s">
        <v>46</v>
      </c>
      <c r="D7270" s="9" t="n">
        <v>44000</v>
      </c>
      <c r="E7270" s="9" t="n">
        <v>44111</v>
      </c>
      <c r="F7270" s="9" t="n">
        <v>44134</v>
      </c>
      <c r="G7270" s="9" t="n">
        <v>44141</v>
      </c>
      <c r="H7270" s="10" t="s">
        <v>36</v>
      </c>
      <c r="I7270" s="0" t="n">
        <v>5</v>
      </c>
      <c r="J7270" s="0" t="n">
        <v>46</v>
      </c>
      <c r="K7270" s="0" t="n">
        <v>302</v>
      </c>
      <c r="L7270" s="0" t="n">
        <v>37</v>
      </c>
      <c r="M7270" s="0" t="n">
        <v>4</v>
      </c>
      <c r="N7270" s="11" t="n">
        <v>0.05</v>
      </c>
      <c r="O7270" s="12" t="n">
        <v>2372.81</v>
      </c>
      <c r="P7270" s="12" t="n">
        <v>5272.9</v>
      </c>
      <c r="Q7270" s="12" t="n">
        <f aca="false">M7270*P7270*(1-N7270)</f>
        <v>20037.02</v>
      </c>
      <c r="R7270" s="12" t="n">
        <f aca="false">M7270*O7270</f>
        <v>9491.24</v>
      </c>
      <c r="S7270" s="12" t="n">
        <f aca="false">Q7270-R7270</f>
        <v>10545.78</v>
      </c>
      <c r="T7270" s="11" t="n">
        <f aca="false">IFERROR(S7270/Q7270,0)</f>
        <v>0.526314791321264</v>
      </c>
      <c r="U7270" s="13" t="n">
        <f aca="false">F7270-E7270</f>
        <v>23</v>
      </c>
      <c r="V7270" s="13" t="n">
        <f aca="false">G7270-F7270</f>
        <v>7</v>
      </c>
      <c r="W7270" s="13" t="n">
        <f aca="false">G7270-E7270</f>
        <v>30</v>
      </c>
      <c r="X7270" s="10" t="n">
        <f aca="false">YEAR(E7270)</f>
        <v>2020</v>
      </c>
      <c r="Y7270" s="0" t="str">
        <f aca="false">TEXT(E7270,"yyyy-mm")</f>
        <v>2020-10</v>
      </c>
      <c r="Z7270" s="0" t="str">
        <f aca="false">"Q"&amp;ROUNDUP(MONTH(E7270)/3,0)&amp;"-"&amp;YEAR(E7270)</f>
        <v>Q4-2020</v>
      </c>
    </row>
    <row r="7271" customFormat="false" ht="14.25" hidden="false" customHeight="false" outlineLevel="0" collapsed="false">
      <c r="A7271" s="0" t="s">
        <v>7313</v>
      </c>
      <c r="B7271" s="0" t="s">
        <v>34</v>
      </c>
      <c r="C7271" s="0" t="s">
        <v>39</v>
      </c>
      <c r="D7271" s="9" t="n">
        <v>44000</v>
      </c>
      <c r="E7271" s="9" t="n">
        <v>44112</v>
      </c>
      <c r="F7271" s="9" t="n">
        <v>44117</v>
      </c>
      <c r="G7271" s="9" t="n">
        <v>44125</v>
      </c>
      <c r="H7271" s="10" t="s">
        <v>36</v>
      </c>
      <c r="I7271" s="0" t="n">
        <v>3</v>
      </c>
      <c r="J7271" s="0" t="n">
        <v>28</v>
      </c>
      <c r="K7271" s="0" t="n">
        <v>114</v>
      </c>
      <c r="L7271" s="0" t="n">
        <v>34</v>
      </c>
      <c r="M7271" s="0" t="n">
        <v>5</v>
      </c>
      <c r="N7271" s="11" t="n">
        <v>0.2</v>
      </c>
      <c r="O7271" s="12" t="n">
        <v>2469.89</v>
      </c>
      <c r="P7271" s="12" t="n">
        <v>3859.2</v>
      </c>
      <c r="Q7271" s="12" t="n">
        <f aca="false">M7271*P7271*(1-N7271)</f>
        <v>15436.8</v>
      </c>
      <c r="R7271" s="12" t="n">
        <f aca="false">M7271*O7271</f>
        <v>12349.45</v>
      </c>
      <c r="S7271" s="12" t="n">
        <f aca="false">Q7271-R7271</f>
        <v>3087.35</v>
      </c>
      <c r="T7271" s="11" t="n">
        <f aca="false">IFERROR(S7271/Q7271,0)</f>
        <v>0.199999352197347</v>
      </c>
      <c r="U7271" s="13" t="n">
        <f aca="false">F7271-E7271</f>
        <v>5</v>
      </c>
      <c r="V7271" s="13" t="n">
        <f aca="false">G7271-F7271</f>
        <v>8</v>
      </c>
      <c r="W7271" s="13" t="n">
        <f aca="false">G7271-E7271</f>
        <v>13</v>
      </c>
      <c r="X7271" s="10" t="n">
        <f aca="false">YEAR(E7271)</f>
        <v>2020</v>
      </c>
      <c r="Y7271" s="0" t="str">
        <f aca="false">TEXT(E7271,"yyyy-mm")</f>
        <v>2020-10</v>
      </c>
      <c r="Z7271" s="0" t="str">
        <f aca="false">"Q"&amp;ROUNDUP(MONTH(E7271)/3,0)&amp;"-"&amp;YEAR(E7271)</f>
        <v>Q4-2020</v>
      </c>
    </row>
    <row r="7272" customFormat="false" ht="14.25" hidden="false" customHeight="false" outlineLevel="0" collapsed="false">
      <c r="A7272" s="0" t="s">
        <v>7314</v>
      </c>
      <c r="B7272" s="0" t="s">
        <v>41</v>
      </c>
      <c r="C7272" s="0" t="s">
        <v>48</v>
      </c>
      <c r="D7272" s="9" t="n">
        <v>44000</v>
      </c>
      <c r="E7272" s="9" t="n">
        <v>44112</v>
      </c>
      <c r="F7272" s="9" t="n">
        <v>44127</v>
      </c>
      <c r="G7272" s="9" t="n">
        <v>44130</v>
      </c>
      <c r="H7272" s="10" t="s">
        <v>36</v>
      </c>
      <c r="I7272" s="0" t="n">
        <v>20</v>
      </c>
      <c r="J7272" s="0" t="n">
        <v>49</v>
      </c>
      <c r="K7272" s="0" t="n">
        <v>51</v>
      </c>
      <c r="L7272" s="0" t="n">
        <v>32</v>
      </c>
      <c r="M7272" s="0" t="n">
        <v>2</v>
      </c>
      <c r="N7272" s="11" t="n">
        <v>0.075</v>
      </c>
      <c r="O7272" s="12" t="n">
        <v>703.1</v>
      </c>
      <c r="P7272" s="12" t="n">
        <v>1326.6</v>
      </c>
      <c r="Q7272" s="12" t="n">
        <f aca="false">M7272*P7272*(1-N7272)</f>
        <v>2454.21</v>
      </c>
      <c r="R7272" s="12" t="n">
        <f aca="false">M7272*O7272</f>
        <v>1406.2</v>
      </c>
      <c r="S7272" s="12" t="n">
        <f aca="false">Q7272-R7272</f>
        <v>1048.01</v>
      </c>
      <c r="T7272" s="11" t="n">
        <f aca="false">IFERROR(S7272/Q7272,0)</f>
        <v>0.427025397174651</v>
      </c>
      <c r="U7272" s="13" t="n">
        <f aca="false">F7272-E7272</f>
        <v>15</v>
      </c>
      <c r="V7272" s="13" t="n">
        <f aca="false">G7272-F7272</f>
        <v>3</v>
      </c>
      <c r="W7272" s="13" t="n">
        <f aca="false">G7272-E7272</f>
        <v>18</v>
      </c>
      <c r="X7272" s="10" t="n">
        <f aca="false">YEAR(E7272)</f>
        <v>2020</v>
      </c>
      <c r="Y7272" s="0" t="str">
        <f aca="false">TEXT(E7272,"yyyy-mm")</f>
        <v>2020-10</v>
      </c>
      <c r="Z7272" s="0" t="str">
        <f aca="false">"Q"&amp;ROUNDUP(MONTH(E7272)/3,0)&amp;"-"&amp;YEAR(E7272)</f>
        <v>Q4-2020</v>
      </c>
    </row>
    <row r="7273" customFormat="false" ht="14.25" hidden="false" customHeight="false" outlineLevel="0" collapsed="false">
      <c r="A7273" s="0" t="s">
        <v>7315</v>
      </c>
      <c r="B7273" s="0" t="s">
        <v>41</v>
      </c>
      <c r="C7273" s="0" t="s">
        <v>79</v>
      </c>
      <c r="D7273" s="9" t="n">
        <v>44000</v>
      </c>
      <c r="E7273" s="9" t="n">
        <v>44112</v>
      </c>
      <c r="F7273" s="9" t="n">
        <v>44120</v>
      </c>
      <c r="G7273" s="9" t="n">
        <v>44128</v>
      </c>
      <c r="H7273" s="10" t="s">
        <v>36</v>
      </c>
      <c r="I7273" s="0" t="n">
        <v>24</v>
      </c>
      <c r="J7273" s="0" t="n">
        <v>32</v>
      </c>
      <c r="K7273" s="0" t="n">
        <v>81</v>
      </c>
      <c r="L7273" s="0" t="n">
        <v>12</v>
      </c>
      <c r="M7273" s="0" t="n">
        <v>1</v>
      </c>
      <c r="N7273" s="11" t="n">
        <v>0.15</v>
      </c>
      <c r="O7273" s="12" t="n">
        <v>3528.35</v>
      </c>
      <c r="P7273" s="12" t="n">
        <v>5266.2</v>
      </c>
      <c r="Q7273" s="12" t="n">
        <f aca="false">M7273*P7273*(1-N7273)</f>
        <v>4476.27</v>
      </c>
      <c r="R7273" s="12" t="n">
        <f aca="false">M7273*O7273</f>
        <v>3528.35</v>
      </c>
      <c r="S7273" s="12" t="n">
        <f aca="false">Q7273-R7273</f>
        <v>947.92</v>
      </c>
      <c r="T7273" s="11" t="n">
        <f aca="false">IFERROR(S7273/Q7273,0)</f>
        <v>0.211765599483498</v>
      </c>
      <c r="U7273" s="13" t="n">
        <f aca="false">F7273-E7273</f>
        <v>8</v>
      </c>
      <c r="V7273" s="13" t="n">
        <f aca="false">G7273-F7273</f>
        <v>8</v>
      </c>
      <c r="W7273" s="13" t="n">
        <f aca="false">G7273-E7273</f>
        <v>16</v>
      </c>
      <c r="X7273" s="10" t="n">
        <f aca="false">YEAR(E7273)</f>
        <v>2020</v>
      </c>
      <c r="Y7273" s="0" t="str">
        <f aca="false">TEXT(E7273,"yyyy-mm")</f>
        <v>2020-10</v>
      </c>
      <c r="Z7273" s="0" t="str">
        <f aca="false">"Q"&amp;ROUNDUP(MONTH(E7273)/3,0)&amp;"-"&amp;YEAR(E7273)</f>
        <v>Q4-2020</v>
      </c>
    </row>
    <row r="7274" customFormat="false" ht="14.25" hidden="false" customHeight="false" outlineLevel="0" collapsed="false">
      <c r="A7274" s="0" t="s">
        <v>7316</v>
      </c>
      <c r="B7274" s="0" t="s">
        <v>41</v>
      </c>
      <c r="C7274" s="0" t="s">
        <v>58</v>
      </c>
      <c r="D7274" s="9" t="n">
        <v>44000</v>
      </c>
      <c r="E7274" s="9" t="n">
        <v>44112</v>
      </c>
      <c r="F7274" s="9" t="n">
        <v>44114</v>
      </c>
      <c r="G7274" s="9" t="n">
        <v>44115</v>
      </c>
      <c r="H7274" s="10" t="s">
        <v>36</v>
      </c>
      <c r="I7274" s="0" t="n">
        <v>24</v>
      </c>
      <c r="J7274" s="0" t="n">
        <v>3</v>
      </c>
      <c r="K7274" s="0" t="n">
        <v>354</v>
      </c>
      <c r="L7274" s="0" t="n">
        <v>10</v>
      </c>
      <c r="M7274" s="0" t="n">
        <v>7</v>
      </c>
      <c r="N7274" s="11" t="n">
        <v>0.075</v>
      </c>
      <c r="O7274" s="12" t="n">
        <v>4928.12</v>
      </c>
      <c r="P7274" s="12" t="n">
        <v>6009.9</v>
      </c>
      <c r="Q7274" s="12" t="n">
        <f aca="false">M7274*P7274*(1-N7274)</f>
        <v>38914.1025</v>
      </c>
      <c r="R7274" s="12" t="n">
        <f aca="false">M7274*O7274</f>
        <v>34496.84</v>
      </c>
      <c r="S7274" s="12" t="n">
        <f aca="false">Q7274-R7274</f>
        <v>4417.2625</v>
      </c>
      <c r="T7274" s="11" t="n">
        <f aca="false">IFERROR(S7274/Q7274,0)</f>
        <v>0.113513153746768</v>
      </c>
      <c r="U7274" s="13" t="n">
        <f aca="false">F7274-E7274</f>
        <v>2</v>
      </c>
      <c r="V7274" s="13" t="n">
        <f aca="false">G7274-F7274</f>
        <v>1</v>
      </c>
      <c r="W7274" s="13" t="n">
        <f aca="false">G7274-E7274</f>
        <v>3</v>
      </c>
      <c r="X7274" s="10" t="n">
        <f aca="false">YEAR(E7274)</f>
        <v>2020</v>
      </c>
      <c r="Y7274" s="0" t="str">
        <f aca="false">TEXT(E7274,"yyyy-mm")</f>
        <v>2020-10</v>
      </c>
      <c r="Z7274" s="0" t="str">
        <f aca="false">"Q"&amp;ROUNDUP(MONTH(E7274)/3,0)&amp;"-"&amp;YEAR(E7274)</f>
        <v>Q4-2020</v>
      </c>
    </row>
    <row r="7275" customFormat="false" ht="14.25" hidden="false" customHeight="false" outlineLevel="0" collapsed="false">
      <c r="A7275" s="0" t="s">
        <v>7317</v>
      </c>
      <c r="B7275" s="0" t="s">
        <v>34</v>
      </c>
      <c r="C7275" s="0" t="s">
        <v>35</v>
      </c>
      <c r="D7275" s="9" t="n">
        <v>44000</v>
      </c>
      <c r="E7275" s="9" t="n">
        <v>44112</v>
      </c>
      <c r="F7275" s="9" t="n">
        <v>44119</v>
      </c>
      <c r="G7275" s="9" t="n">
        <v>44125</v>
      </c>
      <c r="H7275" s="10" t="s">
        <v>36</v>
      </c>
      <c r="I7275" s="0" t="n">
        <v>7</v>
      </c>
      <c r="J7275" s="0" t="n">
        <v>3</v>
      </c>
      <c r="K7275" s="0" t="n">
        <v>258</v>
      </c>
      <c r="L7275" s="0" t="n">
        <v>27</v>
      </c>
      <c r="M7275" s="0" t="n">
        <v>2</v>
      </c>
      <c r="N7275" s="11" t="n">
        <v>0.15</v>
      </c>
      <c r="O7275" s="12" t="n">
        <v>1110.79</v>
      </c>
      <c r="P7275" s="12" t="n">
        <v>1882.7</v>
      </c>
      <c r="Q7275" s="12" t="n">
        <f aca="false">M7275*P7275*(1-N7275)</f>
        <v>3200.59</v>
      </c>
      <c r="R7275" s="12" t="n">
        <f aca="false">M7275*O7275</f>
        <v>2221.58</v>
      </c>
      <c r="S7275" s="12" t="n">
        <f aca="false">Q7275-R7275</f>
        <v>979.01</v>
      </c>
      <c r="T7275" s="11" t="n">
        <f aca="false">IFERROR(S7275/Q7275,0)</f>
        <v>0.305884227595537</v>
      </c>
      <c r="U7275" s="13" t="n">
        <f aca="false">F7275-E7275</f>
        <v>7</v>
      </c>
      <c r="V7275" s="13" t="n">
        <f aca="false">G7275-F7275</f>
        <v>6</v>
      </c>
      <c r="W7275" s="13" t="n">
        <f aca="false">G7275-E7275</f>
        <v>13</v>
      </c>
      <c r="X7275" s="10" t="n">
        <f aca="false">YEAR(E7275)</f>
        <v>2020</v>
      </c>
      <c r="Y7275" s="0" t="str">
        <f aca="false">TEXT(E7275,"yyyy-mm")</f>
        <v>2020-10</v>
      </c>
      <c r="Z7275" s="0" t="str">
        <f aca="false">"Q"&amp;ROUNDUP(MONTH(E7275)/3,0)&amp;"-"&amp;YEAR(E7275)</f>
        <v>Q4-2020</v>
      </c>
    </row>
    <row r="7276" customFormat="false" ht="14.25" hidden="false" customHeight="false" outlineLevel="0" collapsed="false">
      <c r="A7276" s="0" t="s">
        <v>7318</v>
      </c>
      <c r="B7276" s="0" t="s">
        <v>41</v>
      </c>
      <c r="C7276" s="0" t="s">
        <v>46</v>
      </c>
      <c r="D7276" s="9" t="n">
        <v>44000</v>
      </c>
      <c r="E7276" s="9" t="n">
        <v>44112</v>
      </c>
      <c r="F7276" s="9" t="n">
        <v>44116</v>
      </c>
      <c r="G7276" s="9" t="n">
        <v>44120</v>
      </c>
      <c r="H7276" s="10" t="s">
        <v>36</v>
      </c>
      <c r="I7276" s="0" t="n">
        <v>23</v>
      </c>
      <c r="J7276" s="0" t="n">
        <v>5</v>
      </c>
      <c r="K7276" s="0" t="n">
        <v>281</v>
      </c>
      <c r="L7276" s="0" t="n">
        <v>9</v>
      </c>
      <c r="M7276" s="0" t="n">
        <v>6</v>
      </c>
      <c r="N7276" s="11" t="n">
        <v>0.05</v>
      </c>
      <c r="O7276" s="12" t="n">
        <v>214.27</v>
      </c>
      <c r="P7276" s="12" t="n">
        <v>261.3</v>
      </c>
      <c r="Q7276" s="12" t="n">
        <f aca="false">M7276*P7276*(1-N7276)</f>
        <v>1489.41</v>
      </c>
      <c r="R7276" s="12" t="n">
        <f aca="false">M7276*O7276</f>
        <v>1285.62</v>
      </c>
      <c r="S7276" s="12" t="n">
        <f aca="false">Q7276-R7276</f>
        <v>203.79</v>
      </c>
      <c r="T7276" s="11" t="n">
        <f aca="false">IFERROR(S7276/Q7276,0)</f>
        <v>0.13682599149999</v>
      </c>
      <c r="U7276" s="13" t="n">
        <f aca="false">F7276-E7276</f>
        <v>4</v>
      </c>
      <c r="V7276" s="13" t="n">
        <f aca="false">G7276-F7276</f>
        <v>4</v>
      </c>
      <c r="W7276" s="13" t="n">
        <f aca="false">G7276-E7276</f>
        <v>8</v>
      </c>
      <c r="X7276" s="10" t="n">
        <f aca="false">YEAR(E7276)</f>
        <v>2020</v>
      </c>
      <c r="Y7276" s="0" t="str">
        <f aca="false">TEXT(E7276,"yyyy-mm")</f>
        <v>2020-10</v>
      </c>
      <c r="Z7276" s="0" t="str">
        <f aca="false">"Q"&amp;ROUNDUP(MONTH(E7276)/3,0)&amp;"-"&amp;YEAR(E7276)</f>
        <v>Q4-2020</v>
      </c>
    </row>
    <row r="7277" customFormat="false" ht="14.25" hidden="false" customHeight="false" outlineLevel="0" collapsed="false">
      <c r="A7277" s="0" t="s">
        <v>7319</v>
      </c>
      <c r="B7277" s="0" t="s">
        <v>34</v>
      </c>
      <c r="C7277" s="0" t="s">
        <v>79</v>
      </c>
      <c r="D7277" s="9" t="n">
        <v>44000</v>
      </c>
      <c r="E7277" s="9" t="n">
        <v>44112</v>
      </c>
      <c r="F7277" s="9" t="n">
        <v>44133</v>
      </c>
      <c r="G7277" s="9" t="n">
        <v>44136</v>
      </c>
      <c r="H7277" s="10" t="s">
        <v>36</v>
      </c>
      <c r="I7277" s="0" t="n">
        <v>5</v>
      </c>
      <c r="J7277" s="0" t="n">
        <v>39</v>
      </c>
      <c r="K7277" s="0" t="n">
        <v>65</v>
      </c>
      <c r="L7277" s="0" t="n">
        <v>42</v>
      </c>
      <c r="M7277" s="0" t="n">
        <v>4</v>
      </c>
      <c r="N7277" s="11" t="n">
        <v>0.05</v>
      </c>
      <c r="O7277" s="12" t="n">
        <v>1862.06</v>
      </c>
      <c r="P7277" s="12" t="n">
        <v>3879.3</v>
      </c>
      <c r="Q7277" s="12" t="n">
        <f aca="false">M7277*P7277*(1-N7277)</f>
        <v>14741.34</v>
      </c>
      <c r="R7277" s="12" t="n">
        <f aca="false">M7277*O7277</f>
        <v>7448.24</v>
      </c>
      <c r="S7277" s="12" t="n">
        <f aca="false">Q7277-R7277</f>
        <v>7293.1</v>
      </c>
      <c r="T7277" s="11" t="n">
        <f aca="false">IFERROR(S7277/Q7277,0)</f>
        <v>0.494737927488275</v>
      </c>
      <c r="U7277" s="13" t="n">
        <f aca="false">F7277-E7277</f>
        <v>21</v>
      </c>
      <c r="V7277" s="13" t="n">
        <f aca="false">G7277-F7277</f>
        <v>3</v>
      </c>
      <c r="W7277" s="13" t="n">
        <f aca="false">G7277-E7277</f>
        <v>24</v>
      </c>
      <c r="X7277" s="10" t="n">
        <f aca="false">YEAR(E7277)</f>
        <v>2020</v>
      </c>
      <c r="Y7277" s="0" t="str">
        <f aca="false">TEXT(E7277,"yyyy-mm")</f>
        <v>2020-10</v>
      </c>
      <c r="Z7277" s="0" t="str">
        <f aca="false">"Q"&amp;ROUNDUP(MONTH(E7277)/3,0)&amp;"-"&amp;YEAR(E7277)</f>
        <v>Q4-2020</v>
      </c>
    </row>
    <row r="7278" customFormat="false" ht="14.25" hidden="false" customHeight="false" outlineLevel="0" collapsed="false">
      <c r="A7278" s="0" t="s">
        <v>7320</v>
      </c>
      <c r="B7278" s="0" t="s">
        <v>38</v>
      </c>
      <c r="C7278" s="0" t="s">
        <v>46</v>
      </c>
      <c r="D7278" s="9" t="n">
        <v>44000</v>
      </c>
      <c r="E7278" s="9" t="n">
        <v>44112</v>
      </c>
      <c r="F7278" s="9" t="n">
        <v>44123</v>
      </c>
      <c r="G7278" s="9" t="n">
        <v>44128</v>
      </c>
      <c r="H7278" s="10" t="s">
        <v>36</v>
      </c>
      <c r="I7278" s="0" t="n">
        <v>14</v>
      </c>
      <c r="J7278" s="0" t="n">
        <v>21</v>
      </c>
      <c r="K7278" s="0" t="n">
        <v>299</v>
      </c>
      <c r="L7278" s="0" t="n">
        <v>4</v>
      </c>
      <c r="M7278" s="0" t="n">
        <v>5</v>
      </c>
      <c r="N7278" s="11" t="n">
        <v>0.075</v>
      </c>
      <c r="O7278" s="12" t="n">
        <v>436.84</v>
      </c>
      <c r="P7278" s="12" t="n">
        <v>1092.1</v>
      </c>
      <c r="Q7278" s="12" t="n">
        <f aca="false">M7278*P7278*(1-N7278)</f>
        <v>5050.9625</v>
      </c>
      <c r="R7278" s="12" t="n">
        <f aca="false">M7278*O7278</f>
        <v>2184.2</v>
      </c>
      <c r="S7278" s="12" t="n">
        <f aca="false">Q7278-R7278</f>
        <v>2866.7625</v>
      </c>
      <c r="T7278" s="11" t="n">
        <f aca="false">IFERROR(S7278/Q7278,0)</f>
        <v>0.567567567567568</v>
      </c>
      <c r="U7278" s="13" t="n">
        <f aca="false">F7278-E7278</f>
        <v>11</v>
      </c>
      <c r="V7278" s="13" t="n">
        <f aca="false">G7278-F7278</f>
        <v>5</v>
      </c>
      <c r="W7278" s="13" t="n">
        <f aca="false">G7278-E7278</f>
        <v>16</v>
      </c>
      <c r="X7278" s="10" t="n">
        <f aca="false">YEAR(E7278)</f>
        <v>2020</v>
      </c>
      <c r="Y7278" s="0" t="str">
        <f aca="false">TEXT(E7278,"yyyy-mm")</f>
        <v>2020-10</v>
      </c>
      <c r="Z7278" s="0" t="str">
        <f aca="false">"Q"&amp;ROUNDUP(MONTH(E7278)/3,0)&amp;"-"&amp;YEAR(E7278)</f>
        <v>Q4-2020</v>
      </c>
    </row>
    <row r="7279" customFormat="false" ht="14.25" hidden="false" customHeight="false" outlineLevel="0" collapsed="false">
      <c r="A7279" s="0" t="s">
        <v>7321</v>
      </c>
      <c r="B7279" s="0" t="s">
        <v>34</v>
      </c>
      <c r="C7279" s="0" t="s">
        <v>79</v>
      </c>
      <c r="D7279" s="9" t="n">
        <v>44000</v>
      </c>
      <c r="E7279" s="9" t="n">
        <v>44112</v>
      </c>
      <c r="F7279" s="9" t="n">
        <v>44129</v>
      </c>
      <c r="G7279" s="9" t="n">
        <v>44137</v>
      </c>
      <c r="H7279" s="10" t="s">
        <v>36</v>
      </c>
      <c r="I7279" s="0" t="n">
        <v>3</v>
      </c>
      <c r="J7279" s="0" t="n">
        <v>45</v>
      </c>
      <c r="K7279" s="0" t="n">
        <v>79</v>
      </c>
      <c r="L7279" s="0" t="n">
        <v>37</v>
      </c>
      <c r="M7279" s="0" t="n">
        <v>4</v>
      </c>
      <c r="N7279" s="11" t="n">
        <v>0.2</v>
      </c>
      <c r="O7279" s="12" t="n">
        <v>1473.67</v>
      </c>
      <c r="P7279" s="12" t="n">
        <v>1775.5</v>
      </c>
      <c r="Q7279" s="12" t="n">
        <f aca="false">M7279*P7279*(1-N7279)</f>
        <v>5681.6</v>
      </c>
      <c r="R7279" s="12" t="n">
        <f aca="false">M7279*O7279</f>
        <v>5894.68</v>
      </c>
      <c r="S7279" s="12" t="n">
        <f aca="false">Q7279-R7279</f>
        <v>-213.08</v>
      </c>
      <c r="T7279" s="11" t="n">
        <f aca="false">IFERROR(S7279/Q7279,0)</f>
        <v>-0.0375035201351732</v>
      </c>
      <c r="U7279" s="13" t="n">
        <f aca="false">F7279-E7279</f>
        <v>17</v>
      </c>
      <c r="V7279" s="13" t="n">
        <f aca="false">G7279-F7279</f>
        <v>8</v>
      </c>
      <c r="W7279" s="13" t="n">
        <f aca="false">G7279-E7279</f>
        <v>25</v>
      </c>
      <c r="X7279" s="10" t="n">
        <f aca="false">YEAR(E7279)</f>
        <v>2020</v>
      </c>
      <c r="Y7279" s="0" t="str">
        <f aca="false">TEXT(E7279,"yyyy-mm")</f>
        <v>2020-10</v>
      </c>
      <c r="Z7279" s="0" t="str">
        <f aca="false">"Q"&amp;ROUNDUP(MONTH(E7279)/3,0)&amp;"-"&amp;YEAR(E7279)</f>
        <v>Q4-2020</v>
      </c>
    </row>
    <row r="7280" customFormat="false" ht="14.25" hidden="false" customHeight="false" outlineLevel="0" collapsed="false">
      <c r="A7280" s="0" t="s">
        <v>7322</v>
      </c>
      <c r="B7280" s="0" t="s">
        <v>38</v>
      </c>
      <c r="C7280" s="0" t="s">
        <v>39</v>
      </c>
      <c r="D7280" s="9" t="n">
        <v>44000</v>
      </c>
      <c r="E7280" s="9" t="n">
        <v>44112</v>
      </c>
      <c r="F7280" s="9" t="n">
        <v>44125</v>
      </c>
      <c r="G7280" s="9" t="n">
        <v>44135</v>
      </c>
      <c r="H7280" s="10" t="s">
        <v>36</v>
      </c>
      <c r="I7280" s="0" t="n">
        <v>14</v>
      </c>
      <c r="J7280" s="0" t="n">
        <v>2</v>
      </c>
      <c r="K7280" s="0" t="n">
        <v>98</v>
      </c>
      <c r="L7280" s="0" t="n">
        <v>7</v>
      </c>
      <c r="M7280" s="0" t="n">
        <v>6</v>
      </c>
      <c r="N7280" s="11" t="n">
        <v>0.3</v>
      </c>
      <c r="O7280" s="12" t="n">
        <v>933.44</v>
      </c>
      <c r="P7280" s="12" t="n">
        <v>1728.6</v>
      </c>
      <c r="Q7280" s="12" t="n">
        <f aca="false">M7280*P7280*(1-N7280)</f>
        <v>7260.12</v>
      </c>
      <c r="R7280" s="12" t="n">
        <f aca="false">M7280*O7280</f>
        <v>5600.64</v>
      </c>
      <c r="S7280" s="12" t="n">
        <f aca="false">Q7280-R7280</f>
        <v>1659.48</v>
      </c>
      <c r="T7280" s="11" t="n">
        <f aca="false">IFERROR(S7280/Q7280,0)</f>
        <v>0.228574734301912</v>
      </c>
      <c r="U7280" s="13" t="n">
        <f aca="false">F7280-E7280</f>
        <v>13</v>
      </c>
      <c r="V7280" s="13" t="n">
        <f aca="false">G7280-F7280</f>
        <v>10</v>
      </c>
      <c r="W7280" s="13" t="n">
        <f aca="false">G7280-E7280</f>
        <v>23</v>
      </c>
      <c r="X7280" s="10" t="n">
        <f aca="false">YEAR(E7280)</f>
        <v>2020</v>
      </c>
      <c r="Y7280" s="0" t="str">
        <f aca="false">TEXT(E7280,"yyyy-mm")</f>
        <v>2020-10</v>
      </c>
      <c r="Z7280" s="0" t="str">
        <f aca="false">"Q"&amp;ROUNDUP(MONTH(E7280)/3,0)&amp;"-"&amp;YEAR(E7280)</f>
        <v>Q4-2020</v>
      </c>
    </row>
    <row r="7281" customFormat="false" ht="14.25" hidden="false" customHeight="false" outlineLevel="0" collapsed="false">
      <c r="A7281" s="0" t="s">
        <v>7323</v>
      </c>
      <c r="B7281" s="0" t="s">
        <v>41</v>
      </c>
      <c r="C7281" s="0" t="s">
        <v>46</v>
      </c>
      <c r="D7281" s="9" t="n">
        <v>44000</v>
      </c>
      <c r="E7281" s="9" t="n">
        <v>44113</v>
      </c>
      <c r="F7281" s="9" t="n">
        <v>44132</v>
      </c>
      <c r="G7281" s="9" t="n">
        <v>44137</v>
      </c>
      <c r="H7281" s="10" t="s">
        <v>36</v>
      </c>
      <c r="I7281" s="0" t="n">
        <v>22</v>
      </c>
      <c r="J7281" s="0" t="n">
        <v>39</v>
      </c>
      <c r="K7281" s="0" t="n">
        <v>293</v>
      </c>
      <c r="L7281" s="0" t="n">
        <v>17</v>
      </c>
      <c r="M7281" s="0" t="n">
        <v>6</v>
      </c>
      <c r="N7281" s="11" t="n">
        <v>0.075</v>
      </c>
      <c r="O7281" s="12" t="n">
        <v>600.59</v>
      </c>
      <c r="P7281" s="12" t="n">
        <v>1112.2</v>
      </c>
      <c r="Q7281" s="12" t="n">
        <f aca="false">M7281*P7281*(1-N7281)</f>
        <v>6172.71</v>
      </c>
      <c r="R7281" s="12" t="n">
        <f aca="false">M7281*O7281</f>
        <v>3603.54</v>
      </c>
      <c r="S7281" s="12" t="n">
        <f aca="false">Q7281-R7281</f>
        <v>2569.17</v>
      </c>
      <c r="T7281" s="11" t="n">
        <f aca="false">IFERROR(S7281/Q7281,0)</f>
        <v>0.41621427217543</v>
      </c>
      <c r="U7281" s="13" t="n">
        <f aca="false">F7281-E7281</f>
        <v>19</v>
      </c>
      <c r="V7281" s="13" t="n">
        <f aca="false">G7281-F7281</f>
        <v>5</v>
      </c>
      <c r="W7281" s="13" t="n">
        <f aca="false">G7281-E7281</f>
        <v>24</v>
      </c>
      <c r="X7281" s="10" t="n">
        <f aca="false">YEAR(E7281)</f>
        <v>2020</v>
      </c>
      <c r="Y7281" s="0" t="str">
        <f aca="false">TEXT(E7281,"yyyy-mm")</f>
        <v>2020-10</v>
      </c>
      <c r="Z7281" s="0" t="str">
        <f aca="false">"Q"&amp;ROUNDUP(MONTH(E7281)/3,0)&amp;"-"&amp;YEAR(E7281)</f>
        <v>Q4-2020</v>
      </c>
    </row>
    <row r="7282" customFormat="false" ht="14.25" hidden="false" customHeight="false" outlineLevel="0" collapsed="false">
      <c r="A7282" s="0" t="s">
        <v>7324</v>
      </c>
      <c r="B7282" s="0" t="s">
        <v>41</v>
      </c>
      <c r="C7282" s="0" t="s">
        <v>46</v>
      </c>
      <c r="D7282" s="9" t="n">
        <v>44000</v>
      </c>
      <c r="E7282" s="9" t="n">
        <v>44113</v>
      </c>
      <c r="F7282" s="9" t="n">
        <v>44135</v>
      </c>
      <c r="G7282" s="9" t="n">
        <v>44136</v>
      </c>
      <c r="H7282" s="10" t="s">
        <v>36</v>
      </c>
      <c r="I7282" s="0" t="n">
        <v>23</v>
      </c>
      <c r="J7282" s="0" t="n">
        <v>13</v>
      </c>
      <c r="K7282" s="0" t="n">
        <v>304</v>
      </c>
      <c r="L7282" s="0" t="n">
        <v>39</v>
      </c>
      <c r="M7282" s="0" t="n">
        <v>1</v>
      </c>
      <c r="N7282" s="11" t="n">
        <v>0.075</v>
      </c>
      <c r="O7282" s="12" t="n">
        <v>1631.72</v>
      </c>
      <c r="P7282" s="12" t="n">
        <v>1989.9</v>
      </c>
      <c r="Q7282" s="12" t="n">
        <f aca="false">M7282*P7282*(1-N7282)</f>
        <v>1840.6575</v>
      </c>
      <c r="R7282" s="12" t="n">
        <f aca="false">M7282*O7282</f>
        <v>1631.72</v>
      </c>
      <c r="S7282" s="12" t="n">
        <f aca="false">Q7282-R7282</f>
        <v>208.9375</v>
      </c>
      <c r="T7282" s="11" t="n">
        <f aca="false">IFERROR(S7282/Q7282,0)</f>
        <v>0.113512426945263</v>
      </c>
      <c r="U7282" s="13" t="n">
        <f aca="false">F7282-E7282</f>
        <v>22</v>
      </c>
      <c r="V7282" s="13" t="n">
        <f aca="false">G7282-F7282</f>
        <v>1</v>
      </c>
      <c r="W7282" s="13" t="n">
        <f aca="false">G7282-E7282</f>
        <v>23</v>
      </c>
      <c r="X7282" s="10" t="n">
        <f aca="false">YEAR(E7282)</f>
        <v>2020</v>
      </c>
      <c r="Y7282" s="0" t="str">
        <f aca="false">TEXT(E7282,"yyyy-mm")</f>
        <v>2020-10</v>
      </c>
      <c r="Z7282" s="0" t="str">
        <f aca="false">"Q"&amp;ROUNDUP(MONTH(E7282)/3,0)&amp;"-"&amp;YEAR(E7282)</f>
        <v>Q4-2020</v>
      </c>
    </row>
    <row r="7283" customFormat="false" ht="14.25" hidden="false" customHeight="false" outlineLevel="0" collapsed="false">
      <c r="A7283" s="0" t="s">
        <v>7325</v>
      </c>
      <c r="B7283" s="0" t="s">
        <v>41</v>
      </c>
      <c r="C7283" s="0" t="s">
        <v>46</v>
      </c>
      <c r="D7283" s="9" t="n">
        <v>44000</v>
      </c>
      <c r="E7283" s="9" t="n">
        <v>44113</v>
      </c>
      <c r="F7283" s="9" t="n">
        <v>44121</v>
      </c>
      <c r="G7283" s="9" t="n">
        <v>44131</v>
      </c>
      <c r="H7283" s="10" t="s">
        <v>36</v>
      </c>
      <c r="I7283" s="0" t="n">
        <v>24</v>
      </c>
      <c r="J7283" s="0" t="n">
        <v>6</v>
      </c>
      <c r="K7283" s="0" t="n">
        <v>299</v>
      </c>
      <c r="L7283" s="0" t="n">
        <v>14</v>
      </c>
      <c r="M7283" s="0" t="n">
        <v>8</v>
      </c>
      <c r="N7283" s="11" t="n">
        <v>0.4</v>
      </c>
      <c r="O7283" s="12" t="n">
        <v>2316.46</v>
      </c>
      <c r="P7283" s="12" t="n">
        <v>3926.2</v>
      </c>
      <c r="Q7283" s="12" t="n">
        <f aca="false">M7283*P7283*(1-N7283)</f>
        <v>18845.76</v>
      </c>
      <c r="R7283" s="12" t="n">
        <f aca="false">M7283*O7283</f>
        <v>18531.68</v>
      </c>
      <c r="S7283" s="12" t="n">
        <f aca="false">Q7283-R7283</f>
        <v>314.079999999998</v>
      </c>
      <c r="T7283" s="11" t="n">
        <f aca="false">IFERROR(S7283/Q7283,0)</f>
        <v>0.0166658176693324</v>
      </c>
      <c r="U7283" s="13" t="n">
        <f aca="false">F7283-E7283</f>
        <v>8</v>
      </c>
      <c r="V7283" s="13" t="n">
        <f aca="false">G7283-F7283</f>
        <v>10</v>
      </c>
      <c r="W7283" s="13" t="n">
        <f aca="false">G7283-E7283</f>
        <v>18</v>
      </c>
      <c r="X7283" s="10" t="n">
        <f aca="false">YEAR(E7283)</f>
        <v>2020</v>
      </c>
      <c r="Y7283" s="0" t="str">
        <f aca="false">TEXT(E7283,"yyyy-mm")</f>
        <v>2020-10</v>
      </c>
      <c r="Z7283" s="0" t="str">
        <f aca="false">"Q"&amp;ROUNDUP(MONTH(E7283)/3,0)&amp;"-"&amp;YEAR(E7283)</f>
        <v>Q4-2020</v>
      </c>
    </row>
    <row r="7284" customFormat="false" ht="14.25" hidden="false" customHeight="false" outlineLevel="0" collapsed="false">
      <c r="A7284" s="0" t="s">
        <v>7326</v>
      </c>
      <c r="B7284" s="0" t="s">
        <v>34</v>
      </c>
      <c r="C7284" s="0" t="s">
        <v>46</v>
      </c>
      <c r="D7284" s="9" t="n">
        <v>44000</v>
      </c>
      <c r="E7284" s="9" t="n">
        <v>44113</v>
      </c>
      <c r="F7284" s="9" t="n">
        <v>44139</v>
      </c>
      <c r="G7284" s="9" t="n">
        <v>44149</v>
      </c>
      <c r="H7284" s="10" t="s">
        <v>36</v>
      </c>
      <c r="I7284" s="0" t="n">
        <v>11</v>
      </c>
      <c r="J7284" s="0" t="n">
        <v>17</v>
      </c>
      <c r="K7284" s="0" t="n">
        <v>296</v>
      </c>
      <c r="L7284" s="0" t="n">
        <v>31</v>
      </c>
      <c r="M7284" s="0" t="n">
        <v>2</v>
      </c>
      <c r="N7284" s="11" t="n">
        <v>0.075</v>
      </c>
      <c r="O7284" s="12" t="n">
        <v>2234.45</v>
      </c>
      <c r="P7284" s="12" t="n">
        <v>3852.5</v>
      </c>
      <c r="Q7284" s="12" t="n">
        <f aca="false">M7284*P7284*(1-N7284)</f>
        <v>7127.125</v>
      </c>
      <c r="R7284" s="12" t="n">
        <f aca="false">M7284*O7284</f>
        <v>4468.9</v>
      </c>
      <c r="S7284" s="12" t="n">
        <f aca="false">Q7284-R7284</f>
        <v>2658.225</v>
      </c>
      <c r="T7284" s="11" t="n">
        <f aca="false">IFERROR(S7284/Q7284,0)</f>
        <v>0.372972972972973</v>
      </c>
      <c r="U7284" s="13" t="n">
        <f aca="false">F7284-E7284</f>
        <v>26</v>
      </c>
      <c r="V7284" s="13" t="n">
        <f aca="false">G7284-F7284</f>
        <v>10</v>
      </c>
      <c r="W7284" s="13" t="n">
        <f aca="false">G7284-E7284</f>
        <v>36</v>
      </c>
      <c r="X7284" s="10" t="n">
        <f aca="false">YEAR(E7284)</f>
        <v>2020</v>
      </c>
      <c r="Y7284" s="0" t="str">
        <f aca="false">TEXT(E7284,"yyyy-mm")</f>
        <v>2020-10</v>
      </c>
      <c r="Z7284" s="0" t="str">
        <f aca="false">"Q"&amp;ROUNDUP(MONTH(E7284)/3,0)&amp;"-"&amp;YEAR(E7284)</f>
        <v>Q4-2020</v>
      </c>
    </row>
    <row r="7285" customFormat="false" ht="14.25" hidden="false" customHeight="false" outlineLevel="0" collapsed="false">
      <c r="A7285" s="0" t="s">
        <v>7327</v>
      </c>
      <c r="B7285" s="0" t="s">
        <v>34</v>
      </c>
      <c r="C7285" s="0" t="s">
        <v>39</v>
      </c>
      <c r="D7285" s="9" t="n">
        <v>44000</v>
      </c>
      <c r="E7285" s="9" t="n">
        <v>44113</v>
      </c>
      <c r="F7285" s="9" t="n">
        <v>44127</v>
      </c>
      <c r="G7285" s="9" t="n">
        <v>44136</v>
      </c>
      <c r="H7285" s="10" t="s">
        <v>36</v>
      </c>
      <c r="I7285" s="0" t="n">
        <v>1</v>
      </c>
      <c r="J7285" s="0" t="n">
        <v>17</v>
      </c>
      <c r="K7285" s="0" t="n">
        <v>149</v>
      </c>
      <c r="L7285" s="0" t="n">
        <v>45</v>
      </c>
      <c r="M7285" s="0" t="n">
        <v>8</v>
      </c>
      <c r="N7285" s="11" t="n">
        <v>0.4</v>
      </c>
      <c r="O7285" s="12" t="n">
        <v>619.75</v>
      </c>
      <c r="P7285" s="12" t="n">
        <v>837.5</v>
      </c>
      <c r="Q7285" s="12" t="n">
        <f aca="false">M7285*P7285*(1-N7285)</f>
        <v>4020</v>
      </c>
      <c r="R7285" s="12" t="n">
        <f aca="false">M7285*O7285</f>
        <v>4958</v>
      </c>
      <c r="S7285" s="12" t="n">
        <f aca="false">Q7285-R7285</f>
        <v>-938</v>
      </c>
      <c r="T7285" s="11" t="n">
        <f aca="false">IFERROR(S7285/Q7285,0)</f>
        <v>-0.233333333333333</v>
      </c>
      <c r="U7285" s="13" t="n">
        <f aca="false">F7285-E7285</f>
        <v>14</v>
      </c>
      <c r="V7285" s="13" t="n">
        <f aca="false">G7285-F7285</f>
        <v>9</v>
      </c>
      <c r="W7285" s="13" t="n">
        <f aca="false">G7285-E7285</f>
        <v>23</v>
      </c>
      <c r="X7285" s="10" t="n">
        <f aca="false">YEAR(E7285)</f>
        <v>2020</v>
      </c>
      <c r="Y7285" s="0" t="str">
        <f aca="false">TEXT(E7285,"yyyy-mm")</f>
        <v>2020-10</v>
      </c>
      <c r="Z7285" s="0" t="str">
        <f aca="false">"Q"&amp;ROUNDUP(MONTH(E7285)/3,0)&amp;"-"&amp;YEAR(E7285)</f>
        <v>Q4-2020</v>
      </c>
    </row>
    <row r="7286" customFormat="false" ht="14.25" hidden="false" customHeight="false" outlineLevel="0" collapsed="false">
      <c r="A7286" s="0" t="s">
        <v>7328</v>
      </c>
      <c r="B7286" s="0" t="s">
        <v>38</v>
      </c>
      <c r="C7286" s="0" t="s">
        <v>35</v>
      </c>
      <c r="D7286" s="9" t="n">
        <v>44000</v>
      </c>
      <c r="E7286" s="9" t="n">
        <v>44113</v>
      </c>
      <c r="F7286" s="9" t="n">
        <v>44129</v>
      </c>
      <c r="G7286" s="9" t="n">
        <v>44131</v>
      </c>
      <c r="H7286" s="10" t="s">
        <v>36</v>
      </c>
      <c r="I7286" s="0" t="n">
        <v>19</v>
      </c>
      <c r="J7286" s="0" t="n">
        <v>26</v>
      </c>
      <c r="K7286" s="0" t="n">
        <v>213</v>
      </c>
      <c r="L7286" s="0" t="n">
        <v>44</v>
      </c>
      <c r="M7286" s="0" t="n">
        <v>7</v>
      </c>
      <c r="N7286" s="11" t="n">
        <v>0.1</v>
      </c>
      <c r="O7286" s="12" t="n">
        <v>1748.9</v>
      </c>
      <c r="P7286" s="12" t="n">
        <v>2271.3</v>
      </c>
      <c r="Q7286" s="12" t="n">
        <f aca="false">M7286*P7286*(1-N7286)</f>
        <v>14309.19</v>
      </c>
      <c r="R7286" s="12" t="n">
        <f aca="false">M7286*O7286</f>
        <v>12242.3</v>
      </c>
      <c r="S7286" s="12" t="n">
        <f aca="false">Q7286-R7286</f>
        <v>2066.89</v>
      </c>
      <c r="T7286" s="11" t="n">
        <f aca="false">IFERROR(S7286/Q7286,0)</f>
        <v>0.144444933640549</v>
      </c>
      <c r="U7286" s="13" t="n">
        <f aca="false">F7286-E7286</f>
        <v>16</v>
      </c>
      <c r="V7286" s="13" t="n">
        <f aca="false">G7286-F7286</f>
        <v>2</v>
      </c>
      <c r="W7286" s="13" t="n">
        <f aca="false">G7286-E7286</f>
        <v>18</v>
      </c>
      <c r="X7286" s="10" t="n">
        <f aca="false">YEAR(E7286)</f>
        <v>2020</v>
      </c>
      <c r="Y7286" s="0" t="str">
        <f aca="false">TEXT(E7286,"yyyy-mm")</f>
        <v>2020-10</v>
      </c>
      <c r="Z7286" s="0" t="str">
        <f aca="false">"Q"&amp;ROUNDUP(MONTH(E7286)/3,0)&amp;"-"&amp;YEAR(E7286)</f>
        <v>Q4-2020</v>
      </c>
    </row>
    <row r="7287" customFormat="false" ht="14.25" hidden="false" customHeight="false" outlineLevel="0" collapsed="false">
      <c r="A7287" s="0" t="s">
        <v>7329</v>
      </c>
      <c r="B7287" s="0" t="s">
        <v>38</v>
      </c>
      <c r="C7287" s="0" t="s">
        <v>48</v>
      </c>
      <c r="D7287" s="9" t="n">
        <v>44000</v>
      </c>
      <c r="E7287" s="9" t="n">
        <v>44113</v>
      </c>
      <c r="F7287" s="9" t="n">
        <v>44125</v>
      </c>
      <c r="G7287" s="9" t="n">
        <v>44132</v>
      </c>
      <c r="H7287" s="10" t="s">
        <v>36</v>
      </c>
      <c r="I7287" s="0" t="n">
        <v>14</v>
      </c>
      <c r="J7287" s="0" t="n">
        <v>39</v>
      </c>
      <c r="K7287" s="0" t="n">
        <v>26</v>
      </c>
      <c r="L7287" s="0" t="n">
        <v>31</v>
      </c>
      <c r="M7287" s="0" t="n">
        <v>6</v>
      </c>
      <c r="N7287" s="11" t="n">
        <v>0.1</v>
      </c>
      <c r="O7287" s="12" t="n">
        <v>137.08</v>
      </c>
      <c r="P7287" s="12" t="n">
        <v>207.7</v>
      </c>
      <c r="Q7287" s="12" t="n">
        <f aca="false">M7287*P7287*(1-N7287)</f>
        <v>1121.58</v>
      </c>
      <c r="R7287" s="12" t="n">
        <f aca="false">M7287*O7287</f>
        <v>822.48</v>
      </c>
      <c r="S7287" s="12" t="n">
        <f aca="false">Q7287-R7287</f>
        <v>299.1</v>
      </c>
      <c r="T7287" s="11" t="n">
        <f aca="false">IFERROR(S7287/Q7287,0)</f>
        <v>0.266677365858878</v>
      </c>
      <c r="U7287" s="13" t="n">
        <f aca="false">F7287-E7287</f>
        <v>12</v>
      </c>
      <c r="V7287" s="13" t="n">
        <f aca="false">G7287-F7287</f>
        <v>7</v>
      </c>
      <c r="W7287" s="13" t="n">
        <f aca="false">G7287-E7287</f>
        <v>19</v>
      </c>
      <c r="X7287" s="10" t="n">
        <f aca="false">YEAR(E7287)</f>
        <v>2020</v>
      </c>
      <c r="Y7287" s="0" t="str">
        <f aca="false">TEXT(E7287,"yyyy-mm")</f>
        <v>2020-10</v>
      </c>
      <c r="Z7287" s="0" t="str">
        <f aca="false">"Q"&amp;ROUNDUP(MONTH(E7287)/3,0)&amp;"-"&amp;YEAR(E7287)</f>
        <v>Q4-2020</v>
      </c>
    </row>
    <row r="7288" customFormat="false" ht="14.25" hidden="false" customHeight="false" outlineLevel="0" collapsed="false">
      <c r="A7288" s="0" t="s">
        <v>7330</v>
      </c>
      <c r="B7288" s="0" t="s">
        <v>41</v>
      </c>
      <c r="C7288" s="0" t="s">
        <v>46</v>
      </c>
      <c r="D7288" s="9" t="n">
        <v>44000</v>
      </c>
      <c r="E7288" s="9" t="n">
        <v>44113</v>
      </c>
      <c r="F7288" s="9" t="n">
        <v>44120</v>
      </c>
      <c r="G7288" s="9" t="n">
        <v>44126</v>
      </c>
      <c r="H7288" s="10" t="s">
        <v>36</v>
      </c>
      <c r="I7288" s="0" t="n">
        <v>23</v>
      </c>
      <c r="J7288" s="0" t="n">
        <v>14</v>
      </c>
      <c r="K7288" s="0" t="n">
        <v>274</v>
      </c>
      <c r="L7288" s="0" t="n">
        <v>40</v>
      </c>
      <c r="M7288" s="0" t="n">
        <v>8</v>
      </c>
      <c r="N7288" s="11" t="n">
        <v>0.15</v>
      </c>
      <c r="O7288" s="12" t="n">
        <v>731.64</v>
      </c>
      <c r="P7288" s="12" t="n">
        <v>938</v>
      </c>
      <c r="Q7288" s="12" t="n">
        <f aca="false">M7288*P7288*(1-N7288)</f>
        <v>6378.4</v>
      </c>
      <c r="R7288" s="12" t="n">
        <f aca="false">M7288*O7288</f>
        <v>5853.12</v>
      </c>
      <c r="S7288" s="12" t="n">
        <f aca="false">Q7288-R7288</f>
        <v>525.28</v>
      </c>
      <c r="T7288" s="11" t="n">
        <f aca="false">IFERROR(S7288/Q7288,0)</f>
        <v>0.0823529411764706</v>
      </c>
      <c r="U7288" s="13" t="n">
        <f aca="false">F7288-E7288</f>
        <v>7</v>
      </c>
      <c r="V7288" s="13" t="n">
        <f aca="false">G7288-F7288</f>
        <v>6</v>
      </c>
      <c r="W7288" s="13" t="n">
        <f aca="false">G7288-E7288</f>
        <v>13</v>
      </c>
      <c r="X7288" s="10" t="n">
        <f aca="false">YEAR(E7288)</f>
        <v>2020</v>
      </c>
      <c r="Y7288" s="0" t="str">
        <f aca="false">TEXT(E7288,"yyyy-mm")</f>
        <v>2020-10</v>
      </c>
      <c r="Z7288" s="0" t="str">
        <f aca="false">"Q"&amp;ROUNDUP(MONTH(E7288)/3,0)&amp;"-"&amp;YEAR(E7288)</f>
        <v>Q4-2020</v>
      </c>
    </row>
    <row r="7289" customFormat="false" ht="14.25" hidden="false" customHeight="false" outlineLevel="0" collapsed="false">
      <c r="A7289" s="0" t="s">
        <v>7331</v>
      </c>
      <c r="B7289" s="0" t="s">
        <v>41</v>
      </c>
      <c r="C7289" s="0" t="s">
        <v>46</v>
      </c>
      <c r="D7289" s="9" t="n">
        <v>44000</v>
      </c>
      <c r="E7289" s="9" t="n">
        <v>44114</v>
      </c>
      <c r="F7289" s="9" t="n">
        <v>44116</v>
      </c>
      <c r="G7289" s="9" t="n">
        <v>44117</v>
      </c>
      <c r="H7289" s="10" t="s">
        <v>36</v>
      </c>
      <c r="I7289" s="0" t="n">
        <v>22</v>
      </c>
      <c r="J7289" s="0" t="n">
        <v>43</v>
      </c>
      <c r="K7289" s="0" t="n">
        <v>263</v>
      </c>
      <c r="L7289" s="0" t="n">
        <v>39</v>
      </c>
      <c r="M7289" s="0" t="n">
        <v>2</v>
      </c>
      <c r="N7289" s="11" t="n">
        <v>0.05</v>
      </c>
      <c r="O7289" s="12" t="n">
        <v>1445.46</v>
      </c>
      <c r="P7289" s="12" t="n">
        <v>3142.3</v>
      </c>
      <c r="Q7289" s="12" t="n">
        <f aca="false">M7289*P7289*(1-N7289)</f>
        <v>5970.37</v>
      </c>
      <c r="R7289" s="12" t="n">
        <f aca="false">M7289*O7289</f>
        <v>2890.92</v>
      </c>
      <c r="S7289" s="12" t="n">
        <f aca="false">Q7289-R7289</f>
        <v>3079.45</v>
      </c>
      <c r="T7289" s="11" t="n">
        <f aca="false">IFERROR(S7289/Q7289,0)</f>
        <v>0.515788803708983</v>
      </c>
      <c r="U7289" s="13" t="n">
        <f aca="false">F7289-E7289</f>
        <v>2</v>
      </c>
      <c r="V7289" s="13" t="n">
        <f aca="false">G7289-F7289</f>
        <v>1</v>
      </c>
      <c r="W7289" s="13" t="n">
        <f aca="false">G7289-E7289</f>
        <v>3</v>
      </c>
      <c r="X7289" s="10" t="n">
        <f aca="false">YEAR(E7289)</f>
        <v>2020</v>
      </c>
      <c r="Y7289" s="0" t="str">
        <f aca="false">TEXT(E7289,"yyyy-mm")</f>
        <v>2020-10</v>
      </c>
      <c r="Z7289" s="0" t="str">
        <f aca="false">"Q"&amp;ROUNDUP(MONTH(E7289)/3,0)&amp;"-"&amp;YEAR(E7289)</f>
        <v>Q4-2020</v>
      </c>
    </row>
    <row r="7290" customFormat="false" ht="14.25" hidden="false" customHeight="false" outlineLevel="0" collapsed="false">
      <c r="A7290" s="0" t="s">
        <v>7332</v>
      </c>
      <c r="B7290" s="0" t="s">
        <v>34</v>
      </c>
      <c r="C7290" s="0" t="s">
        <v>39</v>
      </c>
      <c r="D7290" s="9" t="n">
        <v>44000</v>
      </c>
      <c r="E7290" s="9" t="n">
        <v>44114</v>
      </c>
      <c r="F7290" s="9" t="n">
        <v>44124</v>
      </c>
      <c r="G7290" s="9" t="n">
        <v>44130</v>
      </c>
      <c r="H7290" s="10" t="s">
        <v>36</v>
      </c>
      <c r="I7290" s="0" t="n">
        <v>10</v>
      </c>
      <c r="J7290" s="0" t="n">
        <v>3</v>
      </c>
      <c r="K7290" s="0" t="n">
        <v>182</v>
      </c>
      <c r="L7290" s="0" t="n">
        <v>7</v>
      </c>
      <c r="M7290" s="0" t="n">
        <v>8</v>
      </c>
      <c r="N7290" s="11" t="n">
        <v>0.1</v>
      </c>
      <c r="O7290" s="12" t="n">
        <v>2016.3</v>
      </c>
      <c r="P7290" s="12" t="n">
        <v>2458.9</v>
      </c>
      <c r="Q7290" s="12" t="n">
        <f aca="false">M7290*P7290*(1-N7290)</f>
        <v>17704.08</v>
      </c>
      <c r="R7290" s="12" t="n">
        <f aca="false">M7290*O7290</f>
        <v>16130.4</v>
      </c>
      <c r="S7290" s="12" t="n">
        <f aca="false">Q7290-R7290</f>
        <v>1573.68</v>
      </c>
      <c r="T7290" s="11" t="n">
        <f aca="false">IFERROR(S7290/Q7290,0)</f>
        <v>0.088887985142408</v>
      </c>
      <c r="U7290" s="13" t="n">
        <f aca="false">F7290-E7290</f>
        <v>10</v>
      </c>
      <c r="V7290" s="13" t="n">
        <f aca="false">G7290-F7290</f>
        <v>6</v>
      </c>
      <c r="W7290" s="13" t="n">
        <f aca="false">G7290-E7290</f>
        <v>16</v>
      </c>
      <c r="X7290" s="10" t="n">
        <f aca="false">YEAR(E7290)</f>
        <v>2020</v>
      </c>
      <c r="Y7290" s="0" t="str">
        <f aca="false">TEXT(E7290,"yyyy-mm")</f>
        <v>2020-10</v>
      </c>
      <c r="Z7290" s="0" t="str">
        <f aca="false">"Q"&amp;ROUNDUP(MONTH(E7290)/3,0)&amp;"-"&amp;YEAR(E7290)</f>
        <v>Q4-2020</v>
      </c>
    </row>
    <row r="7291" customFormat="false" ht="14.25" hidden="false" customHeight="false" outlineLevel="0" collapsed="false">
      <c r="A7291" s="0" t="s">
        <v>7333</v>
      </c>
      <c r="B7291" s="0" t="s">
        <v>43</v>
      </c>
      <c r="C7291" s="0" t="s">
        <v>48</v>
      </c>
      <c r="D7291" s="9" t="n">
        <v>44000</v>
      </c>
      <c r="E7291" s="9" t="n">
        <v>44114</v>
      </c>
      <c r="F7291" s="9" t="n">
        <v>44117</v>
      </c>
      <c r="G7291" s="9" t="n">
        <v>44118</v>
      </c>
      <c r="H7291" s="10" t="s">
        <v>36</v>
      </c>
      <c r="I7291" s="0" t="n">
        <v>26</v>
      </c>
      <c r="J7291" s="0" t="n">
        <v>4</v>
      </c>
      <c r="K7291" s="0" t="n">
        <v>12</v>
      </c>
      <c r="L7291" s="0" t="n">
        <v>31</v>
      </c>
      <c r="M7291" s="0" t="n">
        <v>8</v>
      </c>
      <c r="N7291" s="11" t="n">
        <v>0.075</v>
      </c>
      <c r="O7291" s="12" t="n">
        <v>2718.32</v>
      </c>
      <c r="P7291" s="12" t="n">
        <v>3939.6</v>
      </c>
      <c r="Q7291" s="12" t="n">
        <f aca="false">M7291*P7291*(1-N7291)</f>
        <v>29153.04</v>
      </c>
      <c r="R7291" s="12" t="n">
        <f aca="false">M7291*O7291</f>
        <v>21746.56</v>
      </c>
      <c r="S7291" s="12" t="n">
        <f aca="false">Q7291-R7291</f>
        <v>7406.48</v>
      </c>
      <c r="T7291" s="11" t="n">
        <f aca="false">IFERROR(S7291/Q7291,0)</f>
        <v>0.254055151709736</v>
      </c>
      <c r="U7291" s="13" t="n">
        <f aca="false">F7291-E7291</f>
        <v>3</v>
      </c>
      <c r="V7291" s="13" t="n">
        <f aca="false">G7291-F7291</f>
        <v>1</v>
      </c>
      <c r="W7291" s="13" t="n">
        <f aca="false">G7291-E7291</f>
        <v>4</v>
      </c>
      <c r="X7291" s="10" t="n">
        <f aca="false">YEAR(E7291)</f>
        <v>2020</v>
      </c>
      <c r="Y7291" s="0" t="str">
        <f aca="false">TEXT(E7291,"yyyy-mm")</f>
        <v>2020-10</v>
      </c>
      <c r="Z7291" s="0" t="str">
        <f aca="false">"Q"&amp;ROUNDUP(MONTH(E7291)/3,0)&amp;"-"&amp;YEAR(E7291)</f>
        <v>Q4-2020</v>
      </c>
    </row>
    <row r="7292" customFormat="false" ht="14.25" hidden="false" customHeight="false" outlineLevel="0" collapsed="false">
      <c r="A7292" s="0" t="s">
        <v>7334</v>
      </c>
      <c r="B7292" s="0" t="s">
        <v>38</v>
      </c>
      <c r="C7292" s="0" t="s">
        <v>58</v>
      </c>
      <c r="D7292" s="9" t="n">
        <v>44000</v>
      </c>
      <c r="E7292" s="9" t="n">
        <v>44114</v>
      </c>
      <c r="F7292" s="9" t="n">
        <v>44118</v>
      </c>
      <c r="G7292" s="9" t="n">
        <v>44126</v>
      </c>
      <c r="H7292" s="10" t="s">
        <v>36</v>
      </c>
      <c r="I7292" s="0" t="n">
        <v>13</v>
      </c>
      <c r="J7292" s="0" t="n">
        <v>46</v>
      </c>
      <c r="K7292" s="0" t="n">
        <v>363</v>
      </c>
      <c r="L7292" s="0" t="n">
        <v>7</v>
      </c>
      <c r="M7292" s="0" t="n">
        <v>1</v>
      </c>
      <c r="N7292" s="11" t="n">
        <v>0.075</v>
      </c>
      <c r="O7292" s="12" t="n">
        <v>1280.37</v>
      </c>
      <c r="P7292" s="12" t="n">
        <v>1829.1</v>
      </c>
      <c r="Q7292" s="12" t="n">
        <f aca="false">M7292*P7292*(1-N7292)</f>
        <v>1691.9175</v>
      </c>
      <c r="R7292" s="12" t="n">
        <f aca="false">M7292*O7292</f>
        <v>1280.37</v>
      </c>
      <c r="S7292" s="12" t="n">
        <f aca="false">Q7292-R7292</f>
        <v>411.5475</v>
      </c>
      <c r="T7292" s="11" t="n">
        <f aca="false">IFERROR(S7292/Q7292,0)</f>
        <v>0.243243243243243</v>
      </c>
      <c r="U7292" s="13" t="n">
        <f aca="false">F7292-E7292</f>
        <v>4</v>
      </c>
      <c r="V7292" s="13" t="n">
        <f aca="false">G7292-F7292</f>
        <v>8</v>
      </c>
      <c r="W7292" s="13" t="n">
        <f aca="false">G7292-E7292</f>
        <v>12</v>
      </c>
      <c r="X7292" s="10" t="n">
        <f aca="false">YEAR(E7292)</f>
        <v>2020</v>
      </c>
      <c r="Y7292" s="0" t="str">
        <f aca="false">TEXT(E7292,"yyyy-mm")</f>
        <v>2020-10</v>
      </c>
      <c r="Z7292" s="0" t="str">
        <f aca="false">"Q"&amp;ROUNDUP(MONTH(E7292)/3,0)&amp;"-"&amp;YEAR(E7292)</f>
        <v>Q4-2020</v>
      </c>
    </row>
    <row r="7293" customFormat="false" ht="14.25" hidden="false" customHeight="false" outlineLevel="0" collapsed="false">
      <c r="A7293" s="0" t="s">
        <v>7335</v>
      </c>
      <c r="B7293" s="0" t="s">
        <v>34</v>
      </c>
      <c r="C7293" s="0" t="s">
        <v>46</v>
      </c>
      <c r="D7293" s="9" t="n">
        <v>44000</v>
      </c>
      <c r="E7293" s="9" t="n">
        <v>44114</v>
      </c>
      <c r="F7293" s="9" t="n">
        <v>44133</v>
      </c>
      <c r="G7293" s="9" t="n">
        <v>44143</v>
      </c>
      <c r="H7293" s="10" t="s">
        <v>36</v>
      </c>
      <c r="I7293" s="0" t="n">
        <v>8</v>
      </c>
      <c r="J7293" s="0" t="n">
        <v>29</v>
      </c>
      <c r="K7293" s="0" t="n">
        <v>312</v>
      </c>
      <c r="L7293" s="0" t="n">
        <v>15</v>
      </c>
      <c r="M7293" s="0" t="n">
        <v>5</v>
      </c>
      <c r="N7293" s="11" t="n">
        <v>0.4</v>
      </c>
      <c r="O7293" s="12" t="n">
        <v>742.9</v>
      </c>
      <c r="P7293" s="12" t="n">
        <v>964.8</v>
      </c>
      <c r="Q7293" s="12" t="n">
        <f aca="false">M7293*P7293*(1-N7293)</f>
        <v>2894.4</v>
      </c>
      <c r="R7293" s="12" t="n">
        <f aca="false">M7293*O7293</f>
        <v>3714.5</v>
      </c>
      <c r="S7293" s="12" t="n">
        <f aca="false">Q7293-R7293</f>
        <v>-820.1</v>
      </c>
      <c r="T7293" s="11" t="n">
        <f aca="false">IFERROR(S7293/Q7293,0)</f>
        <v>-0.283340243228303</v>
      </c>
      <c r="U7293" s="13" t="n">
        <f aca="false">F7293-E7293</f>
        <v>19</v>
      </c>
      <c r="V7293" s="13" t="n">
        <f aca="false">G7293-F7293</f>
        <v>10</v>
      </c>
      <c r="W7293" s="13" t="n">
        <f aca="false">G7293-E7293</f>
        <v>29</v>
      </c>
      <c r="X7293" s="10" t="n">
        <f aca="false">YEAR(E7293)</f>
        <v>2020</v>
      </c>
      <c r="Y7293" s="0" t="str">
        <f aca="false">TEXT(E7293,"yyyy-mm")</f>
        <v>2020-10</v>
      </c>
      <c r="Z7293" s="0" t="str">
        <f aca="false">"Q"&amp;ROUNDUP(MONTH(E7293)/3,0)&amp;"-"&amp;YEAR(E7293)</f>
        <v>Q4-2020</v>
      </c>
    </row>
    <row r="7294" customFormat="false" ht="14.25" hidden="false" customHeight="false" outlineLevel="0" collapsed="false">
      <c r="A7294" s="0" t="s">
        <v>7336</v>
      </c>
      <c r="B7294" s="0" t="s">
        <v>41</v>
      </c>
      <c r="C7294" s="0" t="s">
        <v>46</v>
      </c>
      <c r="D7294" s="9" t="n">
        <v>44000</v>
      </c>
      <c r="E7294" s="9" t="n">
        <v>44114</v>
      </c>
      <c r="F7294" s="9" t="n">
        <v>44131</v>
      </c>
      <c r="G7294" s="9" t="n">
        <v>44136</v>
      </c>
      <c r="H7294" s="10" t="s">
        <v>36</v>
      </c>
      <c r="I7294" s="0" t="n">
        <v>25</v>
      </c>
      <c r="J7294" s="0" t="n">
        <v>15</v>
      </c>
      <c r="K7294" s="0" t="n">
        <v>286</v>
      </c>
      <c r="L7294" s="0" t="n">
        <v>41</v>
      </c>
      <c r="M7294" s="0" t="n">
        <v>5</v>
      </c>
      <c r="N7294" s="11" t="n">
        <v>0.075</v>
      </c>
      <c r="O7294" s="12" t="n">
        <v>704.77</v>
      </c>
      <c r="P7294" s="12" t="n">
        <v>1051.9</v>
      </c>
      <c r="Q7294" s="12" t="n">
        <f aca="false">M7294*P7294*(1-N7294)</f>
        <v>4865.0375</v>
      </c>
      <c r="R7294" s="12" t="n">
        <f aca="false">M7294*O7294</f>
        <v>3523.85</v>
      </c>
      <c r="S7294" s="12" t="n">
        <f aca="false">Q7294-R7294</f>
        <v>1341.1875</v>
      </c>
      <c r="T7294" s="11" t="n">
        <f aca="false">IFERROR(S7294/Q7294,0)</f>
        <v>0.275678758899598</v>
      </c>
      <c r="U7294" s="13" t="n">
        <f aca="false">F7294-E7294</f>
        <v>17</v>
      </c>
      <c r="V7294" s="13" t="n">
        <f aca="false">G7294-F7294</f>
        <v>5</v>
      </c>
      <c r="W7294" s="13" t="n">
        <f aca="false">G7294-E7294</f>
        <v>22</v>
      </c>
      <c r="X7294" s="10" t="n">
        <f aca="false">YEAR(E7294)</f>
        <v>2020</v>
      </c>
      <c r="Y7294" s="0" t="str">
        <f aca="false">TEXT(E7294,"yyyy-mm")</f>
        <v>2020-10</v>
      </c>
      <c r="Z7294" s="0" t="str">
        <f aca="false">"Q"&amp;ROUNDUP(MONTH(E7294)/3,0)&amp;"-"&amp;YEAR(E7294)</f>
        <v>Q4-2020</v>
      </c>
    </row>
    <row r="7295" customFormat="false" ht="14.25" hidden="false" customHeight="false" outlineLevel="0" collapsed="false">
      <c r="A7295" s="0" t="s">
        <v>7337</v>
      </c>
      <c r="B7295" s="0" t="s">
        <v>38</v>
      </c>
      <c r="C7295" s="0" t="s">
        <v>39</v>
      </c>
      <c r="D7295" s="9" t="n">
        <v>44000</v>
      </c>
      <c r="E7295" s="9" t="n">
        <v>44114</v>
      </c>
      <c r="F7295" s="9" t="n">
        <v>44119</v>
      </c>
      <c r="G7295" s="9" t="n">
        <v>44125</v>
      </c>
      <c r="H7295" s="10" t="s">
        <v>36</v>
      </c>
      <c r="I7295" s="0" t="n">
        <v>12</v>
      </c>
      <c r="J7295" s="0" t="n">
        <v>27</v>
      </c>
      <c r="K7295" s="0" t="n">
        <v>143</v>
      </c>
      <c r="L7295" s="0" t="n">
        <v>8</v>
      </c>
      <c r="M7295" s="0" t="n">
        <v>2</v>
      </c>
      <c r="N7295" s="11" t="n">
        <v>0.15</v>
      </c>
      <c r="O7295" s="12" t="n">
        <v>149.54</v>
      </c>
      <c r="P7295" s="12" t="n">
        <v>207.7</v>
      </c>
      <c r="Q7295" s="12" t="n">
        <f aca="false">M7295*P7295*(1-N7295)</f>
        <v>353.09</v>
      </c>
      <c r="R7295" s="12" t="n">
        <f aca="false">M7295*O7295</f>
        <v>299.08</v>
      </c>
      <c r="S7295" s="12" t="n">
        <f aca="false">Q7295-R7295</f>
        <v>54.01</v>
      </c>
      <c r="T7295" s="11" t="n">
        <f aca="false">IFERROR(S7295/Q7295,0)</f>
        <v>0.152963833583506</v>
      </c>
      <c r="U7295" s="13" t="n">
        <f aca="false">F7295-E7295</f>
        <v>5</v>
      </c>
      <c r="V7295" s="13" t="n">
        <f aca="false">G7295-F7295</f>
        <v>6</v>
      </c>
      <c r="W7295" s="13" t="n">
        <f aca="false">G7295-E7295</f>
        <v>11</v>
      </c>
      <c r="X7295" s="10" t="n">
        <f aca="false">YEAR(E7295)</f>
        <v>2020</v>
      </c>
      <c r="Y7295" s="0" t="str">
        <f aca="false">TEXT(E7295,"yyyy-mm")</f>
        <v>2020-10</v>
      </c>
      <c r="Z7295" s="0" t="str">
        <f aca="false">"Q"&amp;ROUNDUP(MONTH(E7295)/3,0)&amp;"-"&amp;YEAR(E7295)</f>
        <v>Q4-2020</v>
      </c>
    </row>
    <row r="7296" customFormat="false" ht="14.25" hidden="false" customHeight="false" outlineLevel="0" collapsed="false">
      <c r="A7296" s="0" t="s">
        <v>7338</v>
      </c>
      <c r="B7296" s="0" t="s">
        <v>41</v>
      </c>
      <c r="C7296" s="0" t="s">
        <v>39</v>
      </c>
      <c r="D7296" s="9" t="n">
        <v>44000</v>
      </c>
      <c r="E7296" s="9" t="n">
        <v>44114</v>
      </c>
      <c r="F7296" s="9" t="n">
        <v>44133</v>
      </c>
      <c r="G7296" s="9" t="n">
        <v>44143</v>
      </c>
      <c r="H7296" s="10" t="s">
        <v>36</v>
      </c>
      <c r="I7296" s="0" t="n">
        <v>21</v>
      </c>
      <c r="J7296" s="0" t="n">
        <v>11</v>
      </c>
      <c r="K7296" s="0" t="n">
        <v>198</v>
      </c>
      <c r="L7296" s="0" t="n">
        <v>36</v>
      </c>
      <c r="M7296" s="0" t="n">
        <v>7</v>
      </c>
      <c r="N7296" s="11" t="n">
        <v>0.05</v>
      </c>
      <c r="O7296" s="12" t="n">
        <v>651.24</v>
      </c>
      <c r="P7296" s="12" t="n">
        <v>1085.4</v>
      </c>
      <c r="Q7296" s="12" t="n">
        <f aca="false">M7296*P7296*(1-N7296)</f>
        <v>7217.91</v>
      </c>
      <c r="R7296" s="12" t="n">
        <f aca="false">M7296*O7296</f>
        <v>4558.68</v>
      </c>
      <c r="S7296" s="12" t="n">
        <f aca="false">Q7296-R7296</f>
        <v>2659.23</v>
      </c>
      <c r="T7296" s="11" t="n">
        <f aca="false">IFERROR(S7296/Q7296,0)</f>
        <v>0.368421052631579</v>
      </c>
      <c r="U7296" s="13" t="n">
        <f aca="false">F7296-E7296</f>
        <v>19</v>
      </c>
      <c r="V7296" s="13" t="n">
        <f aca="false">G7296-F7296</f>
        <v>10</v>
      </c>
      <c r="W7296" s="13" t="n">
        <f aca="false">G7296-E7296</f>
        <v>29</v>
      </c>
      <c r="X7296" s="10" t="n">
        <f aca="false">YEAR(E7296)</f>
        <v>2020</v>
      </c>
      <c r="Y7296" s="0" t="str">
        <f aca="false">TEXT(E7296,"yyyy-mm")</f>
        <v>2020-10</v>
      </c>
      <c r="Z7296" s="0" t="str">
        <f aca="false">"Q"&amp;ROUNDUP(MONTH(E7296)/3,0)&amp;"-"&amp;YEAR(E7296)</f>
        <v>Q4-2020</v>
      </c>
    </row>
    <row r="7297" customFormat="false" ht="14.25" hidden="false" customHeight="false" outlineLevel="0" collapsed="false">
      <c r="A7297" s="0" t="s">
        <v>7339</v>
      </c>
      <c r="B7297" s="0" t="s">
        <v>34</v>
      </c>
      <c r="C7297" s="0" t="s">
        <v>35</v>
      </c>
      <c r="D7297" s="9" t="n">
        <v>44000</v>
      </c>
      <c r="E7297" s="9" t="n">
        <v>44114</v>
      </c>
      <c r="F7297" s="9" t="n">
        <v>44123</v>
      </c>
      <c r="G7297" s="9" t="n">
        <v>44128</v>
      </c>
      <c r="H7297" s="10" t="s">
        <v>36</v>
      </c>
      <c r="I7297" s="0" t="n">
        <v>7</v>
      </c>
      <c r="J7297" s="0" t="n">
        <v>44</v>
      </c>
      <c r="K7297" s="0" t="n">
        <v>216</v>
      </c>
      <c r="L7297" s="0" t="n">
        <v>13</v>
      </c>
      <c r="M7297" s="0" t="n">
        <v>4</v>
      </c>
      <c r="N7297" s="11" t="n">
        <v>0.05</v>
      </c>
      <c r="O7297" s="12" t="n">
        <v>503.77</v>
      </c>
      <c r="P7297" s="12" t="n">
        <v>690.1</v>
      </c>
      <c r="Q7297" s="12" t="n">
        <f aca="false">M7297*P7297*(1-N7297)</f>
        <v>2622.38</v>
      </c>
      <c r="R7297" s="12" t="n">
        <f aca="false">M7297*O7297</f>
        <v>2015.08</v>
      </c>
      <c r="S7297" s="12" t="n">
        <f aca="false">Q7297-R7297</f>
        <v>607.3</v>
      </c>
      <c r="T7297" s="11" t="n">
        <f aca="false">IFERROR(S7297/Q7297,0)</f>
        <v>0.231583523364272</v>
      </c>
      <c r="U7297" s="13" t="n">
        <f aca="false">F7297-E7297</f>
        <v>9</v>
      </c>
      <c r="V7297" s="13" t="n">
        <f aca="false">G7297-F7297</f>
        <v>5</v>
      </c>
      <c r="W7297" s="13" t="n">
        <f aca="false">G7297-E7297</f>
        <v>14</v>
      </c>
      <c r="X7297" s="10" t="n">
        <f aca="false">YEAR(E7297)</f>
        <v>2020</v>
      </c>
      <c r="Y7297" s="0" t="str">
        <f aca="false">TEXT(E7297,"yyyy-mm")</f>
        <v>2020-10</v>
      </c>
      <c r="Z7297" s="0" t="str">
        <f aca="false">"Q"&amp;ROUNDUP(MONTH(E7297)/3,0)&amp;"-"&amp;YEAR(E7297)</f>
        <v>Q4-2020</v>
      </c>
    </row>
    <row r="7298" customFormat="false" ht="14.25" hidden="false" customHeight="false" outlineLevel="0" collapsed="false">
      <c r="A7298" s="0" t="s">
        <v>7340</v>
      </c>
      <c r="B7298" s="0" t="s">
        <v>34</v>
      </c>
      <c r="C7298" s="0" t="s">
        <v>35</v>
      </c>
      <c r="D7298" s="9" t="n">
        <v>44000</v>
      </c>
      <c r="E7298" s="9" t="n">
        <v>44114</v>
      </c>
      <c r="F7298" s="9" t="n">
        <v>44125</v>
      </c>
      <c r="G7298" s="9" t="n">
        <v>44132</v>
      </c>
      <c r="H7298" s="10" t="s">
        <v>36</v>
      </c>
      <c r="I7298" s="0" t="n">
        <v>1</v>
      </c>
      <c r="J7298" s="0" t="n">
        <v>3</v>
      </c>
      <c r="K7298" s="0" t="n">
        <v>234</v>
      </c>
      <c r="L7298" s="0" t="n">
        <v>38</v>
      </c>
      <c r="M7298" s="0" t="n">
        <v>1</v>
      </c>
      <c r="N7298" s="11" t="n">
        <v>0.075</v>
      </c>
      <c r="O7298" s="12" t="n">
        <v>1072.34</v>
      </c>
      <c r="P7298" s="12" t="n">
        <v>1949.7</v>
      </c>
      <c r="Q7298" s="12" t="n">
        <f aca="false">M7298*P7298*(1-N7298)</f>
        <v>1803.4725</v>
      </c>
      <c r="R7298" s="12" t="n">
        <f aca="false">M7298*O7298</f>
        <v>1072.34</v>
      </c>
      <c r="S7298" s="12" t="n">
        <f aca="false">Q7298-R7298</f>
        <v>731.1325</v>
      </c>
      <c r="T7298" s="11" t="n">
        <f aca="false">IFERROR(S7298/Q7298,0)</f>
        <v>0.405402632976106</v>
      </c>
      <c r="U7298" s="13" t="n">
        <f aca="false">F7298-E7298</f>
        <v>11</v>
      </c>
      <c r="V7298" s="13" t="n">
        <f aca="false">G7298-F7298</f>
        <v>7</v>
      </c>
      <c r="W7298" s="13" t="n">
        <f aca="false">G7298-E7298</f>
        <v>18</v>
      </c>
      <c r="X7298" s="10" t="n">
        <f aca="false">YEAR(E7298)</f>
        <v>2020</v>
      </c>
      <c r="Y7298" s="0" t="str">
        <f aca="false">TEXT(E7298,"yyyy-mm")</f>
        <v>2020-10</v>
      </c>
      <c r="Z7298" s="0" t="str">
        <f aca="false">"Q"&amp;ROUNDUP(MONTH(E7298)/3,0)&amp;"-"&amp;YEAR(E7298)</f>
        <v>Q4-2020</v>
      </c>
    </row>
    <row r="7299" customFormat="false" ht="14.25" hidden="false" customHeight="false" outlineLevel="0" collapsed="false">
      <c r="A7299" s="0" t="s">
        <v>7341</v>
      </c>
      <c r="B7299" s="0" t="s">
        <v>34</v>
      </c>
      <c r="C7299" s="0" t="s">
        <v>46</v>
      </c>
      <c r="D7299" s="9" t="n">
        <v>44000</v>
      </c>
      <c r="E7299" s="9" t="n">
        <v>44114</v>
      </c>
      <c r="F7299" s="9" t="n">
        <v>44139</v>
      </c>
      <c r="G7299" s="9" t="n">
        <v>44148</v>
      </c>
      <c r="H7299" s="10" t="s">
        <v>36</v>
      </c>
      <c r="I7299" s="0" t="n">
        <v>12</v>
      </c>
      <c r="J7299" s="0" t="n">
        <v>29</v>
      </c>
      <c r="K7299" s="0" t="n">
        <v>310</v>
      </c>
      <c r="L7299" s="0" t="n">
        <v>9</v>
      </c>
      <c r="M7299" s="0" t="n">
        <v>7</v>
      </c>
      <c r="N7299" s="11" t="n">
        <v>0.05</v>
      </c>
      <c r="O7299" s="12" t="n">
        <v>127.84</v>
      </c>
      <c r="P7299" s="12" t="n">
        <v>241.2</v>
      </c>
      <c r="Q7299" s="12" t="n">
        <f aca="false">M7299*P7299*(1-N7299)</f>
        <v>1603.98</v>
      </c>
      <c r="R7299" s="12" t="n">
        <f aca="false">M7299*O7299</f>
        <v>894.88</v>
      </c>
      <c r="S7299" s="12" t="n">
        <f aca="false">Q7299-R7299</f>
        <v>709.1</v>
      </c>
      <c r="T7299" s="11" t="n">
        <f aca="false">IFERROR(S7299/Q7299,0)</f>
        <v>0.442087806581129</v>
      </c>
      <c r="U7299" s="13" t="n">
        <f aca="false">F7299-E7299</f>
        <v>25</v>
      </c>
      <c r="V7299" s="13" t="n">
        <f aca="false">G7299-F7299</f>
        <v>9</v>
      </c>
      <c r="W7299" s="13" t="n">
        <f aca="false">G7299-E7299</f>
        <v>34</v>
      </c>
      <c r="X7299" s="10" t="n">
        <f aca="false">YEAR(E7299)</f>
        <v>2020</v>
      </c>
      <c r="Y7299" s="0" t="str">
        <f aca="false">TEXT(E7299,"yyyy-mm")</f>
        <v>2020-10</v>
      </c>
      <c r="Z7299" s="0" t="str">
        <f aca="false">"Q"&amp;ROUNDUP(MONTH(E7299)/3,0)&amp;"-"&amp;YEAR(E7299)</f>
        <v>Q4-2020</v>
      </c>
    </row>
    <row r="7300" customFormat="false" ht="14.25" hidden="false" customHeight="false" outlineLevel="0" collapsed="false">
      <c r="A7300" s="0" t="s">
        <v>7342</v>
      </c>
      <c r="B7300" s="0" t="s">
        <v>41</v>
      </c>
      <c r="C7300" s="0" t="s">
        <v>39</v>
      </c>
      <c r="D7300" s="9" t="n">
        <v>44000</v>
      </c>
      <c r="E7300" s="9" t="n">
        <v>44114</v>
      </c>
      <c r="F7300" s="9" t="n">
        <v>44132</v>
      </c>
      <c r="G7300" s="9" t="n">
        <v>44140</v>
      </c>
      <c r="H7300" s="10" t="s">
        <v>36</v>
      </c>
      <c r="I7300" s="0" t="n">
        <v>24</v>
      </c>
      <c r="J7300" s="0" t="n">
        <v>26</v>
      </c>
      <c r="K7300" s="0" t="n">
        <v>127</v>
      </c>
      <c r="L7300" s="0" t="n">
        <v>24</v>
      </c>
      <c r="M7300" s="0" t="n">
        <v>7</v>
      </c>
      <c r="N7300" s="11" t="n">
        <v>0.15</v>
      </c>
      <c r="O7300" s="12" t="n">
        <v>1499.46</v>
      </c>
      <c r="P7300" s="12" t="n">
        <v>2499.1</v>
      </c>
      <c r="Q7300" s="12" t="n">
        <f aca="false">M7300*P7300*(1-N7300)</f>
        <v>14869.645</v>
      </c>
      <c r="R7300" s="12" t="n">
        <f aca="false">M7300*O7300</f>
        <v>10496.22</v>
      </c>
      <c r="S7300" s="12" t="n">
        <f aca="false">Q7300-R7300</f>
        <v>4373.425</v>
      </c>
      <c r="T7300" s="11" t="n">
        <f aca="false">IFERROR(S7300/Q7300,0)</f>
        <v>0.294117647058824</v>
      </c>
      <c r="U7300" s="13" t="n">
        <f aca="false">F7300-E7300</f>
        <v>18</v>
      </c>
      <c r="V7300" s="13" t="n">
        <f aca="false">G7300-F7300</f>
        <v>8</v>
      </c>
      <c r="W7300" s="13" t="n">
        <f aca="false">G7300-E7300</f>
        <v>26</v>
      </c>
      <c r="X7300" s="10" t="n">
        <f aca="false">YEAR(E7300)</f>
        <v>2020</v>
      </c>
      <c r="Y7300" s="0" t="str">
        <f aca="false">TEXT(E7300,"yyyy-mm")</f>
        <v>2020-10</v>
      </c>
      <c r="Z7300" s="0" t="str">
        <f aca="false">"Q"&amp;ROUNDUP(MONTH(E7300)/3,0)&amp;"-"&amp;YEAR(E7300)</f>
        <v>Q4-2020</v>
      </c>
    </row>
    <row r="7301" customFormat="false" ht="14.25" hidden="false" customHeight="false" outlineLevel="0" collapsed="false">
      <c r="A7301" s="0" t="s">
        <v>7343</v>
      </c>
      <c r="B7301" s="0" t="s">
        <v>34</v>
      </c>
      <c r="C7301" s="0" t="s">
        <v>58</v>
      </c>
      <c r="D7301" s="9" t="n">
        <v>44000</v>
      </c>
      <c r="E7301" s="9" t="n">
        <v>44114</v>
      </c>
      <c r="F7301" s="9" t="n">
        <v>44133</v>
      </c>
      <c r="G7301" s="9" t="n">
        <v>44137</v>
      </c>
      <c r="H7301" s="10" t="s">
        <v>36</v>
      </c>
      <c r="I7301" s="0" t="n">
        <v>2</v>
      </c>
      <c r="J7301" s="0" t="n">
        <v>2</v>
      </c>
      <c r="K7301" s="0" t="n">
        <v>332</v>
      </c>
      <c r="L7301" s="0" t="n">
        <v>40</v>
      </c>
      <c r="M7301" s="0" t="n">
        <v>6</v>
      </c>
      <c r="N7301" s="11" t="n">
        <v>0.1</v>
      </c>
      <c r="O7301" s="12" t="n">
        <v>2612.6</v>
      </c>
      <c r="P7301" s="12" t="n">
        <v>3899.4</v>
      </c>
      <c r="Q7301" s="12" t="n">
        <f aca="false">M7301*P7301*(1-N7301)</f>
        <v>21056.76</v>
      </c>
      <c r="R7301" s="12" t="n">
        <f aca="false">M7301*O7301</f>
        <v>15675.6</v>
      </c>
      <c r="S7301" s="12" t="n">
        <f aca="false">Q7301-R7301</f>
        <v>5381.16</v>
      </c>
      <c r="T7301" s="11" t="n">
        <f aca="false">IFERROR(S7301/Q7301,0)</f>
        <v>0.255554985667311</v>
      </c>
      <c r="U7301" s="13" t="n">
        <f aca="false">F7301-E7301</f>
        <v>19</v>
      </c>
      <c r="V7301" s="13" t="n">
        <f aca="false">G7301-F7301</f>
        <v>4</v>
      </c>
      <c r="W7301" s="13" t="n">
        <f aca="false">G7301-E7301</f>
        <v>23</v>
      </c>
      <c r="X7301" s="10" t="n">
        <f aca="false">YEAR(E7301)</f>
        <v>2020</v>
      </c>
      <c r="Y7301" s="0" t="str">
        <f aca="false">TEXT(E7301,"yyyy-mm")</f>
        <v>2020-10</v>
      </c>
      <c r="Z7301" s="0" t="str">
        <f aca="false">"Q"&amp;ROUNDUP(MONTH(E7301)/3,0)&amp;"-"&amp;YEAR(E7301)</f>
        <v>Q4-2020</v>
      </c>
    </row>
    <row r="7302" customFormat="false" ht="14.25" hidden="false" customHeight="false" outlineLevel="0" collapsed="false">
      <c r="A7302" s="0" t="s">
        <v>7344</v>
      </c>
      <c r="B7302" s="0" t="s">
        <v>34</v>
      </c>
      <c r="C7302" s="0" t="s">
        <v>46</v>
      </c>
      <c r="D7302" s="9" t="n">
        <v>44000</v>
      </c>
      <c r="E7302" s="9" t="n">
        <v>44114</v>
      </c>
      <c r="F7302" s="9" t="n">
        <v>44120</v>
      </c>
      <c r="G7302" s="9" t="n">
        <v>44121</v>
      </c>
      <c r="H7302" s="10" t="s">
        <v>36</v>
      </c>
      <c r="I7302" s="0" t="n">
        <v>5</v>
      </c>
      <c r="J7302" s="0" t="n">
        <v>28</v>
      </c>
      <c r="K7302" s="0" t="n">
        <v>263</v>
      </c>
      <c r="L7302" s="0" t="n">
        <v>38</v>
      </c>
      <c r="M7302" s="0" t="n">
        <v>2</v>
      </c>
      <c r="N7302" s="11" t="n">
        <v>0.075</v>
      </c>
      <c r="O7302" s="12" t="n">
        <v>874.75</v>
      </c>
      <c r="P7302" s="12" t="n">
        <v>1715.2</v>
      </c>
      <c r="Q7302" s="12" t="n">
        <f aca="false">M7302*P7302*(1-N7302)</f>
        <v>3173.12</v>
      </c>
      <c r="R7302" s="12" t="n">
        <f aca="false">M7302*O7302</f>
        <v>1749.5</v>
      </c>
      <c r="S7302" s="12" t="n">
        <f aca="false">Q7302-R7302</f>
        <v>1423.62</v>
      </c>
      <c r="T7302" s="11" t="n">
        <f aca="false">IFERROR(S7302/Q7302,0)</f>
        <v>0.448649909237596</v>
      </c>
      <c r="U7302" s="13" t="n">
        <f aca="false">F7302-E7302</f>
        <v>6</v>
      </c>
      <c r="V7302" s="13" t="n">
        <f aca="false">G7302-F7302</f>
        <v>1</v>
      </c>
      <c r="W7302" s="13" t="n">
        <f aca="false">G7302-E7302</f>
        <v>7</v>
      </c>
      <c r="X7302" s="10" t="n">
        <f aca="false">YEAR(E7302)</f>
        <v>2020</v>
      </c>
      <c r="Y7302" s="0" t="str">
        <f aca="false">TEXT(E7302,"yyyy-mm")</f>
        <v>2020-10</v>
      </c>
      <c r="Z7302" s="0" t="str">
        <f aca="false">"Q"&amp;ROUNDUP(MONTH(E7302)/3,0)&amp;"-"&amp;YEAR(E7302)</f>
        <v>Q4-2020</v>
      </c>
    </row>
    <row r="7303" customFormat="false" ht="14.25" hidden="false" customHeight="false" outlineLevel="0" collapsed="false">
      <c r="A7303" s="0" t="s">
        <v>7345</v>
      </c>
      <c r="B7303" s="0" t="s">
        <v>34</v>
      </c>
      <c r="C7303" s="0" t="s">
        <v>46</v>
      </c>
      <c r="D7303" s="9" t="n">
        <v>44000</v>
      </c>
      <c r="E7303" s="9" t="n">
        <v>44115</v>
      </c>
      <c r="F7303" s="9" t="n">
        <v>44137</v>
      </c>
      <c r="G7303" s="9" t="n">
        <v>44139</v>
      </c>
      <c r="H7303" s="10" t="s">
        <v>36</v>
      </c>
      <c r="I7303" s="0" t="n">
        <v>7</v>
      </c>
      <c r="J7303" s="0" t="n">
        <v>11</v>
      </c>
      <c r="K7303" s="0" t="n">
        <v>280</v>
      </c>
      <c r="L7303" s="0" t="n">
        <v>9</v>
      </c>
      <c r="M7303" s="0" t="n">
        <v>6</v>
      </c>
      <c r="N7303" s="11" t="n">
        <v>0.15</v>
      </c>
      <c r="O7303" s="12" t="n">
        <v>1095.85</v>
      </c>
      <c r="P7303" s="12" t="n">
        <v>2331.6</v>
      </c>
      <c r="Q7303" s="12" t="n">
        <f aca="false">M7303*P7303*(1-N7303)</f>
        <v>11891.16</v>
      </c>
      <c r="R7303" s="12" t="n">
        <f aca="false">M7303*O7303</f>
        <v>6575.1</v>
      </c>
      <c r="S7303" s="12" t="n">
        <f aca="false">Q7303-R7303</f>
        <v>5316.06</v>
      </c>
      <c r="T7303" s="11" t="n">
        <f aca="false">IFERROR(S7303/Q7303,0)</f>
        <v>0.44705983268243</v>
      </c>
      <c r="U7303" s="13" t="n">
        <f aca="false">F7303-E7303</f>
        <v>22</v>
      </c>
      <c r="V7303" s="13" t="n">
        <f aca="false">G7303-F7303</f>
        <v>2</v>
      </c>
      <c r="W7303" s="13" t="n">
        <f aca="false">G7303-E7303</f>
        <v>24</v>
      </c>
      <c r="X7303" s="10" t="n">
        <f aca="false">YEAR(E7303)</f>
        <v>2020</v>
      </c>
      <c r="Y7303" s="0" t="str">
        <f aca="false">TEXT(E7303,"yyyy-mm")</f>
        <v>2020-10</v>
      </c>
      <c r="Z7303" s="0" t="str">
        <f aca="false">"Q"&amp;ROUNDUP(MONTH(E7303)/3,0)&amp;"-"&amp;YEAR(E7303)</f>
        <v>Q4-2020</v>
      </c>
    </row>
    <row r="7304" customFormat="false" ht="14.25" hidden="false" customHeight="false" outlineLevel="0" collapsed="false">
      <c r="A7304" s="0" t="s">
        <v>7346</v>
      </c>
      <c r="B7304" s="0" t="s">
        <v>41</v>
      </c>
      <c r="C7304" s="0" t="s">
        <v>39</v>
      </c>
      <c r="D7304" s="9" t="n">
        <v>44000</v>
      </c>
      <c r="E7304" s="9" t="n">
        <v>44115</v>
      </c>
      <c r="F7304" s="9" t="n">
        <v>44136</v>
      </c>
      <c r="G7304" s="9" t="n">
        <v>44137</v>
      </c>
      <c r="H7304" s="10" t="s">
        <v>36</v>
      </c>
      <c r="I7304" s="0" t="n">
        <v>25</v>
      </c>
      <c r="J7304" s="0" t="n">
        <v>13</v>
      </c>
      <c r="K7304" s="0" t="n">
        <v>138</v>
      </c>
      <c r="L7304" s="0" t="n">
        <v>37</v>
      </c>
      <c r="M7304" s="0" t="n">
        <v>7</v>
      </c>
      <c r="N7304" s="11" t="n">
        <v>0.05</v>
      </c>
      <c r="O7304" s="12" t="n">
        <v>485.88</v>
      </c>
      <c r="P7304" s="12" t="n">
        <v>991.6</v>
      </c>
      <c r="Q7304" s="12" t="n">
        <f aca="false">M7304*P7304*(1-N7304)</f>
        <v>6594.14</v>
      </c>
      <c r="R7304" s="12" t="n">
        <f aca="false">M7304*O7304</f>
        <v>3401.16</v>
      </c>
      <c r="S7304" s="12" t="n">
        <f aca="false">Q7304-R7304</f>
        <v>3192.98</v>
      </c>
      <c r="T7304" s="11" t="n">
        <f aca="false">IFERROR(S7304/Q7304,0)</f>
        <v>0.484214772510138</v>
      </c>
      <c r="U7304" s="13" t="n">
        <f aca="false">F7304-E7304</f>
        <v>21</v>
      </c>
      <c r="V7304" s="13" t="n">
        <f aca="false">G7304-F7304</f>
        <v>1</v>
      </c>
      <c r="W7304" s="13" t="n">
        <f aca="false">G7304-E7304</f>
        <v>22</v>
      </c>
      <c r="X7304" s="10" t="n">
        <f aca="false">YEAR(E7304)</f>
        <v>2020</v>
      </c>
      <c r="Y7304" s="0" t="str">
        <f aca="false">TEXT(E7304,"yyyy-mm")</f>
        <v>2020-10</v>
      </c>
      <c r="Z7304" s="0" t="str">
        <f aca="false">"Q"&amp;ROUNDUP(MONTH(E7304)/3,0)&amp;"-"&amp;YEAR(E7304)</f>
        <v>Q4-2020</v>
      </c>
    </row>
    <row r="7305" customFormat="false" ht="14.25" hidden="false" customHeight="false" outlineLevel="0" collapsed="false">
      <c r="A7305" s="0" t="s">
        <v>7347</v>
      </c>
      <c r="B7305" s="0" t="s">
        <v>38</v>
      </c>
      <c r="C7305" s="0" t="s">
        <v>46</v>
      </c>
      <c r="D7305" s="9" t="n">
        <v>44000</v>
      </c>
      <c r="E7305" s="9" t="n">
        <v>44115</v>
      </c>
      <c r="F7305" s="9" t="n">
        <v>44143</v>
      </c>
      <c r="G7305" s="9" t="n">
        <v>44153</v>
      </c>
      <c r="H7305" s="10" t="s">
        <v>36</v>
      </c>
      <c r="I7305" s="0" t="n">
        <v>19</v>
      </c>
      <c r="J7305" s="0" t="n">
        <v>4</v>
      </c>
      <c r="K7305" s="0" t="n">
        <v>265</v>
      </c>
      <c r="L7305" s="0" t="n">
        <v>21</v>
      </c>
      <c r="M7305" s="0" t="n">
        <v>3</v>
      </c>
      <c r="N7305" s="11" t="n">
        <v>0.05</v>
      </c>
      <c r="O7305" s="12" t="n">
        <v>3561.72</v>
      </c>
      <c r="P7305" s="12" t="n">
        <v>5936.2</v>
      </c>
      <c r="Q7305" s="12" t="n">
        <f aca="false">M7305*P7305*(1-N7305)</f>
        <v>16918.17</v>
      </c>
      <c r="R7305" s="12" t="n">
        <f aca="false">M7305*O7305</f>
        <v>10685.16</v>
      </c>
      <c r="S7305" s="12" t="n">
        <f aca="false">Q7305-R7305</f>
        <v>6233.01</v>
      </c>
      <c r="T7305" s="11" t="n">
        <f aca="false">IFERROR(S7305/Q7305,0)</f>
        <v>0.368421052631579</v>
      </c>
      <c r="U7305" s="13" t="n">
        <f aca="false">F7305-E7305</f>
        <v>28</v>
      </c>
      <c r="V7305" s="13" t="n">
        <f aca="false">G7305-F7305</f>
        <v>10</v>
      </c>
      <c r="W7305" s="13" t="n">
        <f aca="false">G7305-E7305</f>
        <v>38</v>
      </c>
      <c r="X7305" s="10" t="n">
        <f aca="false">YEAR(E7305)</f>
        <v>2020</v>
      </c>
      <c r="Y7305" s="0" t="str">
        <f aca="false">TEXT(E7305,"yyyy-mm")</f>
        <v>2020-10</v>
      </c>
      <c r="Z7305" s="0" t="str">
        <f aca="false">"Q"&amp;ROUNDUP(MONTH(E7305)/3,0)&amp;"-"&amp;YEAR(E7305)</f>
        <v>Q4-2020</v>
      </c>
    </row>
    <row r="7306" customFormat="false" ht="14.25" hidden="false" customHeight="false" outlineLevel="0" collapsed="false">
      <c r="A7306" s="0" t="s">
        <v>7348</v>
      </c>
      <c r="B7306" s="0" t="s">
        <v>38</v>
      </c>
      <c r="C7306" s="0" t="s">
        <v>46</v>
      </c>
      <c r="D7306" s="9" t="n">
        <v>44000</v>
      </c>
      <c r="E7306" s="9" t="n">
        <v>44115</v>
      </c>
      <c r="F7306" s="9" t="n">
        <v>44140</v>
      </c>
      <c r="G7306" s="9" t="n">
        <v>44150</v>
      </c>
      <c r="H7306" s="10" t="s">
        <v>36</v>
      </c>
      <c r="I7306" s="0" t="n">
        <v>17</v>
      </c>
      <c r="J7306" s="0" t="n">
        <v>45</v>
      </c>
      <c r="K7306" s="0" t="n">
        <v>299</v>
      </c>
      <c r="L7306" s="0" t="n">
        <v>2</v>
      </c>
      <c r="M7306" s="0" t="n">
        <v>6</v>
      </c>
      <c r="N7306" s="11" t="n">
        <v>0.15</v>
      </c>
      <c r="O7306" s="12" t="n">
        <v>623.77</v>
      </c>
      <c r="P7306" s="12" t="n">
        <v>891.1</v>
      </c>
      <c r="Q7306" s="12" t="n">
        <f aca="false">M7306*P7306*(1-N7306)</f>
        <v>4544.61</v>
      </c>
      <c r="R7306" s="12" t="n">
        <f aca="false">M7306*O7306</f>
        <v>3742.62</v>
      </c>
      <c r="S7306" s="12" t="n">
        <f aca="false">Q7306-R7306</f>
        <v>801.990000000001</v>
      </c>
      <c r="T7306" s="11" t="n">
        <f aca="false">IFERROR(S7306/Q7306,0)</f>
        <v>0.176470588235294</v>
      </c>
      <c r="U7306" s="13" t="n">
        <f aca="false">F7306-E7306</f>
        <v>25</v>
      </c>
      <c r="V7306" s="13" t="n">
        <f aca="false">G7306-F7306</f>
        <v>10</v>
      </c>
      <c r="W7306" s="13" t="n">
        <f aca="false">G7306-E7306</f>
        <v>35</v>
      </c>
      <c r="X7306" s="10" t="n">
        <f aca="false">YEAR(E7306)</f>
        <v>2020</v>
      </c>
      <c r="Y7306" s="0" t="str">
        <f aca="false">TEXT(E7306,"yyyy-mm")</f>
        <v>2020-10</v>
      </c>
      <c r="Z7306" s="0" t="str">
        <f aca="false">"Q"&amp;ROUNDUP(MONTH(E7306)/3,0)&amp;"-"&amp;YEAR(E7306)</f>
        <v>Q4-2020</v>
      </c>
    </row>
    <row r="7307" customFormat="false" ht="14.25" hidden="false" customHeight="false" outlineLevel="0" collapsed="false">
      <c r="A7307" s="0" t="s">
        <v>7349</v>
      </c>
      <c r="B7307" s="0" t="s">
        <v>38</v>
      </c>
      <c r="C7307" s="0" t="s">
        <v>48</v>
      </c>
      <c r="D7307" s="9" t="n">
        <v>44000</v>
      </c>
      <c r="E7307" s="9" t="n">
        <v>44115</v>
      </c>
      <c r="F7307" s="9" t="n">
        <v>44140</v>
      </c>
      <c r="G7307" s="9" t="n">
        <v>44149</v>
      </c>
      <c r="H7307" s="10" t="s">
        <v>36</v>
      </c>
      <c r="I7307" s="0" t="n">
        <v>17</v>
      </c>
      <c r="J7307" s="0" t="n">
        <v>8</v>
      </c>
      <c r="K7307" s="0" t="n">
        <v>24</v>
      </c>
      <c r="L7307" s="0" t="n">
        <v>33</v>
      </c>
      <c r="M7307" s="0" t="n">
        <v>4</v>
      </c>
      <c r="N7307" s="11" t="n">
        <v>0.05</v>
      </c>
      <c r="O7307" s="12" t="n">
        <v>1008.02</v>
      </c>
      <c r="P7307" s="12" t="n">
        <v>1708.5</v>
      </c>
      <c r="Q7307" s="12" t="n">
        <f aca="false">M7307*P7307*(1-N7307)</f>
        <v>6492.3</v>
      </c>
      <c r="R7307" s="12" t="n">
        <f aca="false">M7307*O7307</f>
        <v>4032.08</v>
      </c>
      <c r="S7307" s="12" t="n">
        <f aca="false">Q7307-R7307</f>
        <v>2460.22</v>
      </c>
      <c r="T7307" s="11" t="n">
        <f aca="false">IFERROR(S7307/Q7307,0)</f>
        <v>0.378944287848682</v>
      </c>
      <c r="U7307" s="13" t="n">
        <f aca="false">F7307-E7307</f>
        <v>25</v>
      </c>
      <c r="V7307" s="13" t="n">
        <f aca="false">G7307-F7307</f>
        <v>9</v>
      </c>
      <c r="W7307" s="13" t="n">
        <f aca="false">G7307-E7307</f>
        <v>34</v>
      </c>
      <c r="X7307" s="10" t="n">
        <f aca="false">YEAR(E7307)</f>
        <v>2020</v>
      </c>
      <c r="Y7307" s="0" t="str">
        <f aca="false">TEXT(E7307,"yyyy-mm")</f>
        <v>2020-10</v>
      </c>
      <c r="Z7307" s="0" t="str">
        <f aca="false">"Q"&amp;ROUNDUP(MONTH(E7307)/3,0)&amp;"-"&amp;YEAR(E7307)</f>
        <v>Q4-2020</v>
      </c>
    </row>
    <row r="7308" customFormat="false" ht="14.25" hidden="false" customHeight="false" outlineLevel="0" collapsed="false">
      <c r="A7308" s="0" t="s">
        <v>7350</v>
      </c>
      <c r="B7308" s="0" t="s">
        <v>34</v>
      </c>
      <c r="C7308" s="0" t="s">
        <v>58</v>
      </c>
      <c r="D7308" s="9" t="n">
        <v>44000</v>
      </c>
      <c r="E7308" s="9" t="n">
        <v>44115</v>
      </c>
      <c r="F7308" s="9" t="n">
        <v>44117</v>
      </c>
      <c r="G7308" s="9" t="n">
        <v>44120</v>
      </c>
      <c r="H7308" s="10" t="s">
        <v>36</v>
      </c>
      <c r="I7308" s="0" t="n">
        <v>5</v>
      </c>
      <c r="J7308" s="0" t="n">
        <v>46</v>
      </c>
      <c r="K7308" s="0" t="n">
        <v>342</v>
      </c>
      <c r="L7308" s="0" t="n">
        <v>40</v>
      </c>
      <c r="M7308" s="0" t="n">
        <v>4</v>
      </c>
      <c r="N7308" s="11" t="n">
        <v>0.05</v>
      </c>
      <c r="O7308" s="12" t="n">
        <v>963.59</v>
      </c>
      <c r="P7308" s="12" t="n">
        <v>1889.4</v>
      </c>
      <c r="Q7308" s="12" t="n">
        <f aca="false">M7308*P7308*(1-N7308)</f>
        <v>7179.72</v>
      </c>
      <c r="R7308" s="12" t="n">
        <f aca="false">M7308*O7308</f>
        <v>3854.36</v>
      </c>
      <c r="S7308" s="12" t="n">
        <f aca="false">Q7308-R7308</f>
        <v>3325.36</v>
      </c>
      <c r="T7308" s="11" t="n">
        <f aca="false">IFERROR(S7308/Q7308,0)</f>
        <v>0.463160123236004</v>
      </c>
      <c r="U7308" s="13" t="n">
        <f aca="false">F7308-E7308</f>
        <v>2</v>
      </c>
      <c r="V7308" s="13" t="n">
        <f aca="false">G7308-F7308</f>
        <v>3</v>
      </c>
      <c r="W7308" s="13" t="n">
        <f aca="false">G7308-E7308</f>
        <v>5</v>
      </c>
      <c r="X7308" s="10" t="n">
        <f aca="false">YEAR(E7308)</f>
        <v>2020</v>
      </c>
      <c r="Y7308" s="0" t="str">
        <f aca="false">TEXT(E7308,"yyyy-mm")</f>
        <v>2020-10</v>
      </c>
      <c r="Z7308" s="0" t="str">
        <f aca="false">"Q"&amp;ROUNDUP(MONTH(E7308)/3,0)&amp;"-"&amp;YEAR(E7308)</f>
        <v>Q4-2020</v>
      </c>
    </row>
    <row r="7309" customFormat="false" ht="14.25" hidden="false" customHeight="false" outlineLevel="0" collapsed="false">
      <c r="A7309" s="0" t="s">
        <v>7351</v>
      </c>
      <c r="B7309" s="0" t="s">
        <v>34</v>
      </c>
      <c r="C7309" s="0" t="s">
        <v>58</v>
      </c>
      <c r="D7309" s="9" t="n">
        <v>44000</v>
      </c>
      <c r="E7309" s="9" t="n">
        <v>44115</v>
      </c>
      <c r="F7309" s="9" t="n">
        <v>44143</v>
      </c>
      <c r="G7309" s="9" t="n">
        <v>44152</v>
      </c>
      <c r="H7309" s="10" t="s">
        <v>36</v>
      </c>
      <c r="I7309" s="0" t="n">
        <v>1</v>
      </c>
      <c r="J7309" s="0" t="n">
        <v>44</v>
      </c>
      <c r="K7309" s="0" t="n">
        <v>341</v>
      </c>
      <c r="L7309" s="0" t="n">
        <v>40</v>
      </c>
      <c r="M7309" s="0" t="n">
        <v>2</v>
      </c>
      <c r="N7309" s="11" t="n">
        <v>0.1</v>
      </c>
      <c r="O7309" s="12" t="n">
        <v>2659.63</v>
      </c>
      <c r="P7309" s="12" t="n">
        <v>5540.9</v>
      </c>
      <c r="Q7309" s="12" t="n">
        <f aca="false">M7309*P7309*(1-N7309)</f>
        <v>9973.62</v>
      </c>
      <c r="R7309" s="12" t="n">
        <f aca="false">M7309*O7309</f>
        <v>5319.26</v>
      </c>
      <c r="S7309" s="12" t="n">
        <f aca="false">Q7309-R7309</f>
        <v>4654.36</v>
      </c>
      <c r="T7309" s="11" t="n">
        <f aca="false">IFERROR(S7309/Q7309,0)</f>
        <v>0.466667067724658</v>
      </c>
      <c r="U7309" s="13" t="n">
        <f aca="false">F7309-E7309</f>
        <v>28</v>
      </c>
      <c r="V7309" s="13" t="n">
        <f aca="false">G7309-F7309</f>
        <v>9</v>
      </c>
      <c r="W7309" s="13" t="n">
        <f aca="false">G7309-E7309</f>
        <v>37</v>
      </c>
      <c r="X7309" s="10" t="n">
        <f aca="false">YEAR(E7309)</f>
        <v>2020</v>
      </c>
      <c r="Y7309" s="0" t="str">
        <f aca="false">TEXT(E7309,"yyyy-mm")</f>
        <v>2020-10</v>
      </c>
      <c r="Z7309" s="0" t="str">
        <f aca="false">"Q"&amp;ROUNDUP(MONTH(E7309)/3,0)&amp;"-"&amp;YEAR(E7309)</f>
        <v>Q4-2020</v>
      </c>
    </row>
    <row r="7310" customFormat="false" ht="14.25" hidden="false" customHeight="false" outlineLevel="0" collapsed="false">
      <c r="A7310" s="0" t="s">
        <v>7352</v>
      </c>
      <c r="B7310" s="0" t="s">
        <v>34</v>
      </c>
      <c r="C7310" s="0" t="s">
        <v>46</v>
      </c>
      <c r="D7310" s="9" t="n">
        <v>44000</v>
      </c>
      <c r="E7310" s="9" t="n">
        <v>44116</v>
      </c>
      <c r="F7310" s="9" t="n">
        <v>44129</v>
      </c>
      <c r="G7310" s="9" t="n">
        <v>44130</v>
      </c>
      <c r="H7310" s="10" t="s">
        <v>36</v>
      </c>
      <c r="I7310" s="0" t="n">
        <v>2</v>
      </c>
      <c r="J7310" s="0" t="n">
        <v>21</v>
      </c>
      <c r="K7310" s="0" t="n">
        <v>306</v>
      </c>
      <c r="L7310" s="0" t="n">
        <v>20</v>
      </c>
      <c r="M7310" s="0" t="n">
        <v>5</v>
      </c>
      <c r="N7310" s="11" t="n">
        <v>0.05</v>
      </c>
      <c r="O7310" s="12" t="n">
        <v>2401.28</v>
      </c>
      <c r="P7310" s="12" t="n">
        <v>6003.2</v>
      </c>
      <c r="Q7310" s="12" t="n">
        <f aca="false">M7310*P7310*(1-N7310)</f>
        <v>28515.2</v>
      </c>
      <c r="R7310" s="12" t="n">
        <f aca="false">M7310*O7310</f>
        <v>12006.4</v>
      </c>
      <c r="S7310" s="12" t="n">
        <f aca="false">Q7310-R7310</f>
        <v>16508.8</v>
      </c>
      <c r="T7310" s="11" t="n">
        <f aca="false">IFERROR(S7310/Q7310,0)</f>
        <v>0.578947368421053</v>
      </c>
      <c r="U7310" s="13" t="n">
        <f aca="false">F7310-E7310</f>
        <v>13</v>
      </c>
      <c r="V7310" s="13" t="n">
        <f aca="false">G7310-F7310</f>
        <v>1</v>
      </c>
      <c r="W7310" s="13" t="n">
        <f aca="false">G7310-E7310</f>
        <v>14</v>
      </c>
      <c r="X7310" s="10" t="n">
        <f aca="false">YEAR(E7310)</f>
        <v>2020</v>
      </c>
      <c r="Y7310" s="0" t="str">
        <f aca="false">TEXT(E7310,"yyyy-mm")</f>
        <v>2020-10</v>
      </c>
      <c r="Z7310" s="0" t="str">
        <f aca="false">"Q"&amp;ROUNDUP(MONTH(E7310)/3,0)&amp;"-"&amp;YEAR(E7310)</f>
        <v>Q4-2020</v>
      </c>
    </row>
    <row r="7311" customFormat="false" ht="14.25" hidden="false" customHeight="false" outlineLevel="0" collapsed="false">
      <c r="A7311" s="0" t="s">
        <v>7353</v>
      </c>
      <c r="B7311" s="0" t="s">
        <v>41</v>
      </c>
      <c r="C7311" s="0" t="s">
        <v>39</v>
      </c>
      <c r="D7311" s="9" t="n">
        <v>44000</v>
      </c>
      <c r="E7311" s="9" t="n">
        <v>44116</v>
      </c>
      <c r="F7311" s="9" t="n">
        <v>44120</v>
      </c>
      <c r="G7311" s="9" t="n">
        <v>44130</v>
      </c>
      <c r="H7311" s="10" t="s">
        <v>36</v>
      </c>
      <c r="I7311" s="0" t="n">
        <v>23</v>
      </c>
      <c r="J7311" s="0" t="n">
        <v>1</v>
      </c>
      <c r="K7311" s="0" t="n">
        <v>131</v>
      </c>
      <c r="L7311" s="0" t="n">
        <v>5</v>
      </c>
      <c r="M7311" s="0" t="n">
        <v>1</v>
      </c>
      <c r="N7311" s="11" t="n">
        <v>0.1</v>
      </c>
      <c r="O7311" s="12" t="n">
        <v>656.87</v>
      </c>
      <c r="P7311" s="12" t="n">
        <v>864.3</v>
      </c>
      <c r="Q7311" s="12" t="n">
        <f aca="false">M7311*P7311*(1-N7311)</f>
        <v>777.87</v>
      </c>
      <c r="R7311" s="12" t="n">
        <f aca="false">M7311*O7311</f>
        <v>656.87</v>
      </c>
      <c r="S7311" s="12" t="n">
        <f aca="false">Q7311-R7311</f>
        <v>121</v>
      </c>
      <c r="T7311" s="11" t="n">
        <f aca="false">IFERROR(S7311/Q7311,0)</f>
        <v>0.155552984431846</v>
      </c>
      <c r="U7311" s="13" t="n">
        <f aca="false">F7311-E7311</f>
        <v>4</v>
      </c>
      <c r="V7311" s="13" t="n">
        <f aca="false">G7311-F7311</f>
        <v>10</v>
      </c>
      <c r="W7311" s="13" t="n">
        <f aca="false">G7311-E7311</f>
        <v>14</v>
      </c>
      <c r="X7311" s="10" t="n">
        <f aca="false">YEAR(E7311)</f>
        <v>2020</v>
      </c>
      <c r="Y7311" s="0" t="str">
        <f aca="false">TEXT(E7311,"yyyy-mm")</f>
        <v>2020-10</v>
      </c>
      <c r="Z7311" s="0" t="str">
        <f aca="false">"Q"&amp;ROUNDUP(MONTH(E7311)/3,0)&amp;"-"&amp;YEAR(E7311)</f>
        <v>Q4-2020</v>
      </c>
    </row>
    <row r="7312" customFormat="false" ht="14.25" hidden="false" customHeight="false" outlineLevel="0" collapsed="false">
      <c r="A7312" s="0" t="s">
        <v>7354</v>
      </c>
      <c r="B7312" s="0" t="s">
        <v>43</v>
      </c>
      <c r="C7312" s="0" t="s">
        <v>39</v>
      </c>
      <c r="D7312" s="9" t="n">
        <v>44000</v>
      </c>
      <c r="E7312" s="9" t="n">
        <v>44116</v>
      </c>
      <c r="F7312" s="9" t="n">
        <v>44121</v>
      </c>
      <c r="G7312" s="9" t="n">
        <v>44125</v>
      </c>
      <c r="H7312" s="10" t="s">
        <v>36</v>
      </c>
      <c r="I7312" s="0" t="n">
        <v>27</v>
      </c>
      <c r="J7312" s="0" t="n">
        <v>11</v>
      </c>
      <c r="K7312" s="0" t="n">
        <v>90</v>
      </c>
      <c r="L7312" s="0" t="n">
        <v>14</v>
      </c>
      <c r="M7312" s="0" t="n">
        <v>5</v>
      </c>
      <c r="N7312" s="11" t="n">
        <v>0.05</v>
      </c>
      <c r="O7312" s="12" t="n">
        <v>502.37</v>
      </c>
      <c r="P7312" s="12" t="n">
        <v>1092.1</v>
      </c>
      <c r="Q7312" s="12" t="n">
        <f aca="false">M7312*P7312*(1-N7312)</f>
        <v>5187.475</v>
      </c>
      <c r="R7312" s="12" t="n">
        <f aca="false">M7312*O7312</f>
        <v>2511.85</v>
      </c>
      <c r="S7312" s="12" t="n">
        <f aca="false">Q7312-R7312</f>
        <v>2675.625</v>
      </c>
      <c r="T7312" s="11" t="n">
        <f aca="false">IFERROR(S7312/Q7312,0)</f>
        <v>0.515785618243943</v>
      </c>
      <c r="U7312" s="13" t="n">
        <f aca="false">F7312-E7312</f>
        <v>5</v>
      </c>
      <c r="V7312" s="13" t="n">
        <f aca="false">G7312-F7312</f>
        <v>4</v>
      </c>
      <c r="W7312" s="13" t="n">
        <f aca="false">G7312-E7312</f>
        <v>9</v>
      </c>
      <c r="X7312" s="10" t="n">
        <f aca="false">YEAR(E7312)</f>
        <v>2020</v>
      </c>
      <c r="Y7312" s="0" t="str">
        <f aca="false">TEXT(E7312,"yyyy-mm")</f>
        <v>2020-10</v>
      </c>
      <c r="Z7312" s="0" t="str">
        <f aca="false">"Q"&amp;ROUNDUP(MONTH(E7312)/3,0)&amp;"-"&amp;YEAR(E7312)</f>
        <v>Q4-2020</v>
      </c>
    </row>
    <row r="7313" customFormat="false" ht="14.25" hidden="false" customHeight="false" outlineLevel="0" collapsed="false">
      <c r="A7313" s="0" t="s">
        <v>7355</v>
      </c>
      <c r="B7313" s="0" t="s">
        <v>38</v>
      </c>
      <c r="C7313" s="0" t="s">
        <v>35</v>
      </c>
      <c r="D7313" s="9" t="n">
        <v>44000</v>
      </c>
      <c r="E7313" s="9" t="n">
        <v>44117</v>
      </c>
      <c r="F7313" s="9" t="n">
        <v>44119</v>
      </c>
      <c r="G7313" s="9" t="n">
        <v>44127</v>
      </c>
      <c r="H7313" s="10" t="s">
        <v>36</v>
      </c>
      <c r="I7313" s="0" t="n">
        <v>13</v>
      </c>
      <c r="J7313" s="0" t="n">
        <v>30</v>
      </c>
      <c r="K7313" s="0" t="n">
        <v>234</v>
      </c>
      <c r="L7313" s="0" t="n">
        <v>35</v>
      </c>
      <c r="M7313" s="0" t="n">
        <v>8</v>
      </c>
      <c r="N7313" s="11" t="n">
        <v>0.05</v>
      </c>
      <c r="O7313" s="12" t="n">
        <v>1814.63</v>
      </c>
      <c r="P7313" s="12" t="n">
        <v>2452.2</v>
      </c>
      <c r="Q7313" s="12" t="n">
        <f aca="false">M7313*P7313*(1-N7313)</f>
        <v>18636.72</v>
      </c>
      <c r="R7313" s="12" t="n">
        <f aca="false">M7313*O7313</f>
        <v>14517.04</v>
      </c>
      <c r="S7313" s="12" t="n">
        <f aca="false">Q7313-R7313</f>
        <v>4119.68</v>
      </c>
      <c r="T7313" s="11" t="n">
        <f aca="false">IFERROR(S7313/Q7313,0)</f>
        <v>0.221051773058778</v>
      </c>
      <c r="U7313" s="13" t="n">
        <f aca="false">F7313-E7313</f>
        <v>2</v>
      </c>
      <c r="V7313" s="13" t="n">
        <f aca="false">G7313-F7313</f>
        <v>8</v>
      </c>
      <c r="W7313" s="13" t="n">
        <f aca="false">G7313-E7313</f>
        <v>10</v>
      </c>
      <c r="X7313" s="10" t="n">
        <f aca="false">YEAR(E7313)</f>
        <v>2020</v>
      </c>
      <c r="Y7313" s="0" t="str">
        <f aca="false">TEXT(E7313,"yyyy-mm")</f>
        <v>2020-10</v>
      </c>
      <c r="Z7313" s="0" t="str">
        <f aca="false">"Q"&amp;ROUNDUP(MONTH(E7313)/3,0)&amp;"-"&amp;YEAR(E7313)</f>
        <v>Q4-2020</v>
      </c>
    </row>
    <row r="7314" customFormat="false" ht="14.25" hidden="false" customHeight="false" outlineLevel="0" collapsed="false">
      <c r="A7314" s="0" t="s">
        <v>7356</v>
      </c>
      <c r="B7314" s="0" t="s">
        <v>38</v>
      </c>
      <c r="C7314" s="0" t="s">
        <v>58</v>
      </c>
      <c r="D7314" s="9" t="n">
        <v>44000</v>
      </c>
      <c r="E7314" s="9" t="n">
        <v>44117</v>
      </c>
      <c r="F7314" s="9" t="n">
        <v>44145</v>
      </c>
      <c r="G7314" s="9" t="n">
        <v>44151</v>
      </c>
      <c r="H7314" s="10" t="s">
        <v>36</v>
      </c>
      <c r="I7314" s="0" t="n">
        <v>14</v>
      </c>
      <c r="J7314" s="0" t="n">
        <v>37</v>
      </c>
      <c r="K7314" s="0" t="n">
        <v>360</v>
      </c>
      <c r="L7314" s="0" t="n">
        <v>8</v>
      </c>
      <c r="M7314" s="0" t="n">
        <v>2</v>
      </c>
      <c r="N7314" s="11" t="n">
        <v>0.15</v>
      </c>
      <c r="O7314" s="12" t="n">
        <v>176.55</v>
      </c>
      <c r="P7314" s="12" t="n">
        <v>207.7</v>
      </c>
      <c r="Q7314" s="12" t="n">
        <f aca="false">M7314*P7314*(1-N7314)</f>
        <v>353.09</v>
      </c>
      <c r="R7314" s="12" t="n">
        <f aca="false">M7314*O7314</f>
        <v>353.1</v>
      </c>
      <c r="S7314" s="12" t="n">
        <f aca="false">Q7314-R7314</f>
        <v>-0.0100000000000477</v>
      </c>
      <c r="T7314" s="11" t="n">
        <f aca="false">IFERROR(S7314/Q7314,0)</f>
        <v>-2.83213911468684E-005</v>
      </c>
      <c r="U7314" s="13" t="n">
        <f aca="false">F7314-E7314</f>
        <v>28</v>
      </c>
      <c r="V7314" s="13" t="n">
        <f aca="false">G7314-F7314</f>
        <v>6</v>
      </c>
      <c r="W7314" s="13" t="n">
        <f aca="false">G7314-E7314</f>
        <v>34</v>
      </c>
      <c r="X7314" s="10" t="n">
        <f aca="false">YEAR(E7314)</f>
        <v>2020</v>
      </c>
      <c r="Y7314" s="0" t="str">
        <f aca="false">TEXT(E7314,"yyyy-mm")</f>
        <v>2020-10</v>
      </c>
      <c r="Z7314" s="0" t="str">
        <f aca="false">"Q"&amp;ROUNDUP(MONTH(E7314)/3,0)&amp;"-"&amp;YEAR(E7314)</f>
        <v>Q4-2020</v>
      </c>
    </row>
    <row r="7315" customFormat="false" ht="14.25" hidden="false" customHeight="false" outlineLevel="0" collapsed="false">
      <c r="A7315" s="0" t="s">
        <v>7357</v>
      </c>
      <c r="B7315" s="0" t="s">
        <v>38</v>
      </c>
      <c r="C7315" s="0" t="s">
        <v>39</v>
      </c>
      <c r="D7315" s="9" t="n">
        <v>44000</v>
      </c>
      <c r="E7315" s="9" t="n">
        <v>44117</v>
      </c>
      <c r="F7315" s="9" t="n">
        <v>44143</v>
      </c>
      <c r="G7315" s="9" t="n">
        <v>44148</v>
      </c>
      <c r="H7315" s="10" t="s">
        <v>36</v>
      </c>
      <c r="I7315" s="0" t="n">
        <v>18</v>
      </c>
      <c r="J7315" s="0" t="n">
        <v>43</v>
      </c>
      <c r="K7315" s="0" t="n">
        <v>124</v>
      </c>
      <c r="L7315" s="0" t="n">
        <v>35</v>
      </c>
      <c r="M7315" s="0" t="n">
        <v>2</v>
      </c>
      <c r="N7315" s="11" t="n">
        <v>0.1</v>
      </c>
      <c r="O7315" s="12" t="n">
        <v>2815.94</v>
      </c>
      <c r="P7315" s="12" t="n">
        <v>5313.1</v>
      </c>
      <c r="Q7315" s="12" t="n">
        <f aca="false">M7315*P7315*(1-N7315)</f>
        <v>9563.58</v>
      </c>
      <c r="R7315" s="12" t="n">
        <f aca="false">M7315*O7315</f>
        <v>5631.88</v>
      </c>
      <c r="S7315" s="12" t="n">
        <f aca="false">Q7315-R7315</f>
        <v>3931.7</v>
      </c>
      <c r="T7315" s="11" t="n">
        <f aca="false">IFERROR(S7315/Q7315,0)</f>
        <v>0.411111738491235</v>
      </c>
      <c r="U7315" s="13" t="n">
        <f aca="false">F7315-E7315</f>
        <v>26</v>
      </c>
      <c r="V7315" s="13" t="n">
        <f aca="false">G7315-F7315</f>
        <v>5</v>
      </c>
      <c r="W7315" s="13" t="n">
        <f aca="false">G7315-E7315</f>
        <v>31</v>
      </c>
      <c r="X7315" s="10" t="n">
        <f aca="false">YEAR(E7315)</f>
        <v>2020</v>
      </c>
      <c r="Y7315" s="0" t="str">
        <f aca="false">TEXT(E7315,"yyyy-mm")</f>
        <v>2020-10</v>
      </c>
      <c r="Z7315" s="0" t="str">
        <f aca="false">"Q"&amp;ROUNDUP(MONTH(E7315)/3,0)&amp;"-"&amp;YEAR(E7315)</f>
        <v>Q4-2020</v>
      </c>
    </row>
    <row r="7316" customFormat="false" ht="14.25" hidden="false" customHeight="false" outlineLevel="0" collapsed="false">
      <c r="A7316" s="0" t="s">
        <v>7358</v>
      </c>
      <c r="B7316" s="0" t="s">
        <v>34</v>
      </c>
      <c r="C7316" s="0" t="s">
        <v>39</v>
      </c>
      <c r="D7316" s="9" t="n">
        <v>44000</v>
      </c>
      <c r="E7316" s="9" t="n">
        <v>44117</v>
      </c>
      <c r="F7316" s="9" t="n">
        <v>44130</v>
      </c>
      <c r="G7316" s="9" t="n">
        <v>44140</v>
      </c>
      <c r="H7316" s="10" t="s">
        <v>36</v>
      </c>
      <c r="I7316" s="0" t="n">
        <v>10</v>
      </c>
      <c r="J7316" s="0" t="n">
        <v>28</v>
      </c>
      <c r="K7316" s="0" t="n">
        <v>111</v>
      </c>
      <c r="L7316" s="0" t="n">
        <v>43</v>
      </c>
      <c r="M7316" s="0" t="n">
        <v>5</v>
      </c>
      <c r="N7316" s="11" t="n">
        <v>0.1</v>
      </c>
      <c r="O7316" s="12" t="n">
        <v>826.58</v>
      </c>
      <c r="P7316" s="12" t="n">
        <v>1132.3</v>
      </c>
      <c r="Q7316" s="12" t="n">
        <f aca="false">M7316*P7316*(1-N7316)</f>
        <v>5095.35</v>
      </c>
      <c r="R7316" s="12" t="n">
        <f aca="false">M7316*O7316</f>
        <v>4132.9</v>
      </c>
      <c r="S7316" s="12" t="n">
        <f aca="false">Q7316-R7316</f>
        <v>962.45</v>
      </c>
      <c r="T7316" s="11" t="n">
        <f aca="false">IFERROR(S7316/Q7316,0)</f>
        <v>0.188887907602029</v>
      </c>
      <c r="U7316" s="13" t="n">
        <f aca="false">F7316-E7316</f>
        <v>13</v>
      </c>
      <c r="V7316" s="13" t="n">
        <f aca="false">G7316-F7316</f>
        <v>10</v>
      </c>
      <c r="W7316" s="13" t="n">
        <f aca="false">G7316-E7316</f>
        <v>23</v>
      </c>
      <c r="X7316" s="10" t="n">
        <f aca="false">YEAR(E7316)</f>
        <v>2020</v>
      </c>
      <c r="Y7316" s="0" t="str">
        <f aca="false">TEXT(E7316,"yyyy-mm")</f>
        <v>2020-10</v>
      </c>
      <c r="Z7316" s="0" t="str">
        <f aca="false">"Q"&amp;ROUNDUP(MONTH(E7316)/3,0)&amp;"-"&amp;YEAR(E7316)</f>
        <v>Q4-2020</v>
      </c>
    </row>
    <row r="7317" customFormat="false" ht="14.25" hidden="false" customHeight="false" outlineLevel="0" collapsed="false">
      <c r="A7317" s="0" t="s">
        <v>7359</v>
      </c>
      <c r="B7317" s="0" t="s">
        <v>41</v>
      </c>
      <c r="C7317" s="0" t="s">
        <v>46</v>
      </c>
      <c r="D7317" s="9" t="n">
        <v>44000</v>
      </c>
      <c r="E7317" s="9" t="n">
        <v>44117</v>
      </c>
      <c r="F7317" s="9" t="n">
        <v>44144</v>
      </c>
      <c r="G7317" s="9" t="n">
        <v>44146</v>
      </c>
      <c r="H7317" s="10" t="s">
        <v>36</v>
      </c>
      <c r="I7317" s="0" t="n">
        <v>24</v>
      </c>
      <c r="J7317" s="0" t="n">
        <v>15</v>
      </c>
      <c r="K7317" s="0" t="n">
        <v>265</v>
      </c>
      <c r="L7317" s="0" t="n">
        <v>20</v>
      </c>
      <c r="M7317" s="0" t="n">
        <v>3</v>
      </c>
      <c r="N7317" s="11" t="n">
        <v>0.05</v>
      </c>
      <c r="O7317" s="12" t="n">
        <v>1699.79</v>
      </c>
      <c r="P7317" s="12" t="n">
        <v>3953</v>
      </c>
      <c r="Q7317" s="12" t="n">
        <f aca="false">M7317*P7317*(1-N7317)</f>
        <v>11266.05</v>
      </c>
      <c r="R7317" s="12" t="n">
        <f aca="false">M7317*O7317</f>
        <v>5099.37</v>
      </c>
      <c r="S7317" s="12" t="n">
        <f aca="false">Q7317-R7317</f>
        <v>6166.68</v>
      </c>
      <c r="T7317" s="11" t="n">
        <f aca="false">IFERROR(S7317/Q7317,0)</f>
        <v>0.547368421052632</v>
      </c>
      <c r="U7317" s="13" t="n">
        <f aca="false">F7317-E7317</f>
        <v>27</v>
      </c>
      <c r="V7317" s="13" t="n">
        <f aca="false">G7317-F7317</f>
        <v>2</v>
      </c>
      <c r="W7317" s="13" t="n">
        <f aca="false">G7317-E7317</f>
        <v>29</v>
      </c>
      <c r="X7317" s="10" t="n">
        <f aca="false">YEAR(E7317)</f>
        <v>2020</v>
      </c>
      <c r="Y7317" s="0" t="str">
        <f aca="false">TEXT(E7317,"yyyy-mm")</f>
        <v>2020-10</v>
      </c>
      <c r="Z7317" s="0" t="str">
        <f aca="false">"Q"&amp;ROUNDUP(MONTH(E7317)/3,0)&amp;"-"&amp;YEAR(E7317)</f>
        <v>Q4-2020</v>
      </c>
    </row>
    <row r="7318" customFormat="false" ht="14.25" hidden="false" customHeight="false" outlineLevel="0" collapsed="false">
      <c r="A7318" s="0" t="s">
        <v>7360</v>
      </c>
      <c r="B7318" s="0" t="s">
        <v>34</v>
      </c>
      <c r="C7318" s="0" t="s">
        <v>79</v>
      </c>
      <c r="D7318" s="9" t="n">
        <v>44000</v>
      </c>
      <c r="E7318" s="9" t="n">
        <v>44117</v>
      </c>
      <c r="F7318" s="9" t="n">
        <v>44121</v>
      </c>
      <c r="G7318" s="9" t="n">
        <v>44124</v>
      </c>
      <c r="H7318" s="10" t="s">
        <v>36</v>
      </c>
      <c r="I7318" s="0" t="n">
        <v>1</v>
      </c>
      <c r="J7318" s="0" t="n">
        <v>36</v>
      </c>
      <c r="K7318" s="0" t="n">
        <v>80</v>
      </c>
      <c r="L7318" s="0" t="n">
        <v>36</v>
      </c>
      <c r="M7318" s="0" t="n">
        <v>2</v>
      </c>
      <c r="N7318" s="11" t="n">
        <v>0.05</v>
      </c>
      <c r="O7318" s="12" t="n">
        <v>4461.13</v>
      </c>
      <c r="P7318" s="12" t="n">
        <v>5440.4</v>
      </c>
      <c r="Q7318" s="12" t="n">
        <f aca="false">M7318*P7318*(1-N7318)</f>
        <v>10336.76</v>
      </c>
      <c r="R7318" s="12" t="n">
        <f aca="false">M7318*O7318</f>
        <v>8922.26</v>
      </c>
      <c r="S7318" s="12" t="n">
        <f aca="false">Q7318-R7318</f>
        <v>1414.5</v>
      </c>
      <c r="T7318" s="11" t="n">
        <f aca="false">IFERROR(S7318/Q7318,0)</f>
        <v>0.136841718294707</v>
      </c>
      <c r="U7318" s="13" t="n">
        <f aca="false">F7318-E7318</f>
        <v>4</v>
      </c>
      <c r="V7318" s="13" t="n">
        <f aca="false">G7318-F7318</f>
        <v>3</v>
      </c>
      <c r="W7318" s="13" t="n">
        <f aca="false">G7318-E7318</f>
        <v>7</v>
      </c>
      <c r="X7318" s="10" t="n">
        <f aca="false">YEAR(E7318)</f>
        <v>2020</v>
      </c>
      <c r="Y7318" s="0" t="str">
        <f aca="false">TEXT(E7318,"yyyy-mm")</f>
        <v>2020-10</v>
      </c>
      <c r="Z7318" s="0" t="str">
        <f aca="false">"Q"&amp;ROUNDUP(MONTH(E7318)/3,0)&amp;"-"&amp;YEAR(E7318)</f>
        <v>Q4-2020</v>
      </c>
    </row>
    <row r="7319" customFormat="false" ht="14.25" hidden="false" customHeight="false" outlineLevel="0" collapsed="false">
      <c r="A7319" s="0" t="s">
        <v>7361</v>
      </c>
      <c r="B7319" s="0" t="s">
        <v>34</v>
      </c>
      <c r="C7319" s="0" t="s">
        <v>39</v>
      </c>
      <c r="D7319" s="9" t="n">
        <v>44000</v>
      </c>
      <c r="E7319" s="9" t="n">
        <v>44117</v>
      </c>
      <c r="F7319" s="9" t="n">
        <v>44139</v>
      </c>
      <c r="G7319" s="9" t="n">
        <v>44144</v>
      </c>
      <c r="H7319" s="10" t="s">
        <v>36</v>
      </c>
      <c r="I7319" s="0" t="n">
        <v>6</v>
      </c>
      <c r="J7319" s="0" t="n">
        <v>46</v>
      </c>
      <c r="K7319" s="0" t="n">
        <v>155</v>
      </c>
      <c r="L7319" s="0" t="n">
        <v>13</v>
      </c>
      <c r="M7319" s="0" t="n">
        <v>3</v>
      </c>
      <c r="N7319" s="11" t="n">
        <v>0.05</v>
      </c>
      <c r="O7319" s="12" t="n">
        <v>829.59</v>
      </c>
      <c r="P7319" s="12" t="n">
        <v>1011.7</v>
      </c>
      <c r="Q7319" s="12" t="n">
        <f aca="false">M7319*P7319*(1-N7319)</f>
        <v>2883.345</v>
      </c>
      <c r="R7319" s="12" t="n">
        <f aca="false">M7319*O7319</f>
        <v>2488.77</v>
      </c>
      <c r="S7319" s="12" t="n">
        <f aca="false">Q7319-R7319</f>
        <v>394.575</v>
      </c>
      <c r="T7319" s="11" t="n">
        <f aca="false">IFERROR(S7319/Q7319,0)</f>
        <v>0.136846267096029</v>
      </c>
      <c r="U7319" s="13" t="n">
        <f aca="false">F7319-E7319</f>
        <v>22</v>
      </c>
      <c r="V7319" s="13" t="n">
        <f aca="false">G7319-F7319</f>
        <v>5</v>
      </c>
      <c r="W7319" s="13" t="n">
        <f aca="false">G7319-E7319</f>
        <v>27</v>
      </c>
      <c r="X7319" s="10" t="n">
        <f aca="false">YEAR(E7319)</f>
        <v>2020</v>
      </c>
      <c r="Y7319" s="0" t="str">
        <f aca="false">TEXT(E7319,"yyyy-mm")</f>
        <v>2020-10</v>
      </c>
      <c r="Z7319" s="0" t="str">
        <f aca="false">"Q"&amp;ROUNDUP(MONTH(E7319)/3,0)&amp;"-"&amp;YEAR(E7319)</f>
        <v>Q4-2020</v>
      </c>
    </row>
    <row r="7320" customFormat="false" ht="14.25" hidden="false" customHeight="false" outlineLevel="0" collapsed="false">
      <c r="A7320" s="0" t="s">
        <v>7362</v>
      </c>
      <c r="B7320" s="0" t="s">
        <v>34</v>
      </c>
      <c r="C7320" s="0" t="s">
        <v>58</v>
      </c>
      <c r="D7320" s="9" t="n">
        <v>44000</v>
      </c>
      <c r="E7320" s="9" t="n">
        <v>44117</v>
      </c>
      <c r="F7320" s="9" t="n">
        <v>44127</v>
      </c>
      <c r="G7320" s="9" t="n">
        <v>44134</v>
      </c>
      <c r="H7320" s="10" t="s">
        <v>36</v>
      </c>
      <c r="I7320" s="0" t="n">
        <v>9</v>
      </c>
      <c r="J7320" s="0" t="n">
        <v>37</v>
      </c>
      <c r="K7320" s="0" t="n">
        <v>336</v>
      </c>
      <c r="L7320" s="0" t="n">
        <v>29</v>
      </c>
      <c r="M7320" s="0" t="n">
        <v>8</v>
      </c>
      <c r="N7320" s="11" t="n">
        <v>0.4</v>
      </c>
      <c r="O7320" s="12" t="n">
        <v>509</v>
      </c>
      <c r="P7320" s="12" t="n">
        <v>716.9</v>
      </c>
      <c r="Q7320" s="12" t="n">
        <f aca="false">M7320*P7320*(1-N7320)</f>
        <v>3441.12</v>
      </c>
      <c r="R7320" s="12" t="n">
        <f aca="false">M7320*O7320</f>
        <v>4072</v>
      </c>
      <c r="S7320" s="12" t="n">
        <f aca="false">Q7320-R7320</f>
        <v>-630.88</v>
      </c>
      <c r="T7320" s="11" t="n">
        <f aca="false">IFERROR(S7320/Q7320,0)</f>
        <v>-0.183335658157809</v>
      </c>
      <c r="U7320" s="13" t="n">
        <f aca="false">F7320-E7320</f>
        <v>10</v>
      </c>
      <c r="V7320" s="13" t="n">
        <f aca="false">G7320-F7320</f>
        <v>7</v>
      </c>
      <c r="W7320" s="13" t="n">
        <f aca="false">G7320-E7320</f>
        <v>17</v>
      </c>
      <c r="X7320" s="10" t="n">
        <f aca="false">YEAR(E7320)</f>
        <v>2020</v>
      </c>
      <c r="Y7320" s="0" t="str">
        <f aca="false">TEXT(E7320,"yyyy-mm")</f>
        <v>2020-10</v>
      </c>
      <c r="Z7320" s="0" t="str">
        <f aca="false">"Q"&amp;ROUNDUP(MONTH(E7320)/3,0)&amp;"-"&amp;YEAR(E7320)</f>
        <v>Q4-2020</v>
      </c>
    </row>
    <row r="7321" customFormat="false" ht="14.25" hidden="false" customHeight="false" outlineLevel="0" collapsed="false">
      <c r="A7321" s="0" t="s">
        <v>7363</v>
      </c>
      <c r="B7321" s="0" t="s">
        <v>34</v>
      </c>
      <c r="C7321" s="0" t="s">
        <v>39</v>
      </c>
      <c r="D7321" s="9" t="n">
        <v>44000</v>
      </c>
      <c r="E7321" s="9" t="n">
        <v>44117</v>
      </c>
      <c r="F7321" s="9" t="n">
        <v>44141</v>
      </c>
      <c r="G7321" s="9" t="n">
        <v>44146</v>
      </c>
      <c r="H7321" s="10" t="s">
        <v>36</v>
      </c>
      <c r="I7321" s="0" t="n">
        <v>7</v>
      </c>
      <c r="J7321" s="0" t="n">
        <v>44</v>
      </c>
      <c r="K7321" s="0" t="n">
        <v>203</v>
      </c>
      <c r="L7321" s="0" t="n">
        <v>34</v>
      </c>
      <c r="M7321" s="0" t="n">
        <v>6</v>
      </c>
      <c r="N7321" s="11" t="n">
        <v>0.2</v>
      </c>
      <c r="O7321" s="12" t="n">
        <v>153.7</v>
      </c>
      <c r="P7321" s="12" t="n">
        <v>207.7</v>
      </c>
      <c r="Q7321" s="12" t="n">
        <f aca="false">M7321*P7321*(1-N7321)</f>
        <v>996.96</v>
      </c>
      <c r="R7321" s="12" t="n">
        <f aca="false">M7321*O7321</f>
        <v>922.2</v>
      </c>
      <c r="S7321" s="12" t="n">
        <f aca="false">Q7321-R7321</f>
        <v>74.76</v>
      </c>
      <c r="T7321" s="11" t="n">
        <f aca="false">IFERROR(S7321/Q7321,0)</f>
        <v>0.0749879634087626</v>
      </c>
      <c r="U7321" s="13" t="n">
        <f aca="false">F7321-E7321</f>
        <v>24</v>
      </c>
      <c r="V7321" s="13" t="n">
        <f aca="false">G7321-F7321</f>
        <v>5</v>
      </c>
      <c r="W7321" s="13" t="n">
        <f aca="false">G7321-E7321</f>
        <v>29</v>
      </c>
      <c r="X7321" s="10" t="n">
        <f aca="false">YEAR(E7321)</f>
        <v>2020</v>
      </c>
      <c r="Y7321" s="0" t="str">
        <f aca="false">TEXT(E7321,"yyyy-mm")</f>
        <v>2020-10</v>
      </c>
      <c r="Z7321" s="0" t="str">
        <f aca="false">"Q"&amp;ROUNDUP(MONTH(E7321)/3,0)&amp;"-"&amp;YEAR(E7321)</f>
        <v>Q4-2020</v>
      </c>
    </row>
    <row r="7322" customFormat="false" ht="14.25" hidden="false" customHeight="false" outlineLevel="0" collapsed="false">
      <c r="A7322" s="0" t="s">
        <v>7364</v>
      </c>
      <c r="B7322" s="0" t="s">
        <v>34</v>
      </c>
      <c r="C7322" s="0" t="s">
        <v>58</v>
      </c>
      <c r="D7322" s="9" t="n">
        <v>44000</v>
      </c>
      <c r="E7322" s="9" t="n">
        <v>44117</v>
      </c>
      <c r="F7322" s="9" t="n">
        <v>44127</v>
      </c>
      <c r="G7322" s="9" t="n">
        <v>44136</v>
      </c>
      <c r="H7322" s="10" t="s">
        <v>36</v>
      </c>
      <c r="I7322" s="0" t="n">
        <v>9</v>
      </c>
      <c r="J7322" s="0" t="n">
        <v>39</v>
      </c>
      <c r="K7322" s="0" t="n">
        <v>357</v>
      </c>
      <c r="L7322" s="0" t="n">
        <v>3</v>
      </c>
      <c r="M7322" s="0" t="n">
        <v>6</v>
      </c>
      <c r="N7322" s="11" t="n">
        <v>0.075</v>
      </c>
      <c r="O7322" s="12" t="n">
        <v>2303.46</v>
      </c>
      <c r="P7322" s="12" t="n">
        <v>3839.1</v>
      </c>
      <c r="Q7322" s="12" t="n">
        <f aca="false">M7322*P7322*(1-N7322)</f>
        <v>21307.005</v>
      </c>
      <c r="R7322" s="12" t="n">
        <f aca="false">M7322*O7322</f>
        <v>13820.76</v>
      </c>
      <c r="S7322" s="12" t="n">
        <f aca="false">Q7322-R7322</f>
        <v>7486.245</v>
      </c>
      <c r="T7322" s="11" t="n">
        <f aca="false">IFERROR(S7322/Q7322,0)</f>
        <v>0.351351351351351</v>
      </c>
      <c r="U7322" s="13" t="n">
        <f aca="false">F7322-E7322</f>
        <v>10</v>
      </c>
      <c r="V7322" s="13" t="n">
        <f aca="false">G7322-F7322</f>
        <v>9</v>
      </c>
      <c r="W7322" s="13" t="n">
        <f aca="false">G7322-E7322</f>
        <v>19</v>
      </c>
      <c r="X7322" s="10" t="n">
        <f aca="false">YEAR(E7322)</f>
        <v>2020</v>
      </c>
      <c r="Y7322" s="0" t="str">
        <f aca="false">TEXT(E7322,"yyyy-mm")</f>
        <v>2020-10</v>
      </c>
      <c r="Z7322" s="0" t="str">
        <f aca="false">"Q"&amp;ROUNDUP(MONTH(E7322)/3,0)&amp;"-"&amp;YEAR(E7322)</f>
        <v>Q4-2020</v>
      </c>
    </row>
    <row r="7323" customFormat="false" ht="14.25" hidden="false" customHeight="false" outlineLevel="0" collapsed="false">
      <c r="A7323" s="0" t="s">
        <v>7365</v>
      </c>
      <c r="B7323" s="0" t="s">
        <v>34</v>
      </c>
      <c r="C7323" s="0" t="s">
        <v>35</v>
      </c>
      <c r="D7323" s="9" t="n">
        <v>44000</v>
      </c>
      <c r="E7323" s="9" t="n">
        <v>44117</v>
      </c>
      <c r="F7323" s="9" t="n">
        <v>44119</v>
      </c>
      <c r="G7323" s="9" t="n">
        <v>44121</v>
      </c>
      <c r="H7323" s="10" t="s">
        <v>36</v>
      </c>
      <c r="I7323" s="0" t="n">
        <v>5</v>
      </c>
      <c r="J7323" s="0" t="n">
        <v>33</v>
      </c>
      <c r="K7323" s="0" t="n">
        <v>235</v>
      </c>
      <c r="L7323" s="0" t="n">
        <v>9</v>
      </c>
      <c r="M7323" s="0" t="n">
        <v>4</v>
      </c>
      <c r="N7323" s="11" t="n">
        <v>0.075</v>
      </c>
      <c r="O7323" s="12" t="n">
        <v>2774.47</v>
      </c>
      <c r="P7323" s="12" t="n">
        <v>3383.5</v>
      </c>
      <c r="Q7323" s="12" t="n">
        <f aca="false">M7323*P7323*(1-N7323)</f>
        <v>12518.95</v>
      </c>
      <c r="R7323" s="12" t="n">
        <f aca="false">M7323*O7323</f>
        <v>11097.88</v>
      </c>
      <c r="S7323" s="12" t="n">
        <f aca="false">Q7323-R7323</f>
        <v>1421.07</v>
      </c>
      <c r="T7323" s="11" t="n">
        <f aca="false">IFERROR(S7323/Q7323,0)</f>
        <v>0.113513513513514</v>
      </c>
      <c r="U7323" s="13" t="n">
        <f aca="false">F7323-E7323</f>
        <v>2</v>
      </c>
      <c r="V7323" s="13" t="n">
        <f aca="false">G7323-F7323</f>
        <v>2</v>
      </c>
      <c r="W7323" s="13" t="n">
        <f aca="false">G7323-E7323</f>
        <v>4</v>
      </c>
      <c r="X7323" s="10" t="n">
        <f aca="false">YEAR(E7323)</f>
        <v>2020</v>
      </c>
      <c r="Y7323" s="0" t="str">
        <f aca="false">TEXT(E7323,"yyyy-mm")</f>
        <v>2020-10</v>
      </c>
      <c r="Z7323" s="0" t="str">
        <f aca="false">"Q"&amp;ROUNDUP(MONTH(E7323)/3,0)&amp;"-"&amp;YEAR(E7323)</f>
        <v>Q4-2020</v>
      </c>
    </row>
    <row r="7324" customFormat="false" ht="14.25" hidden="false" customHeight="false" outlineLevel="0" collapsed="false">
      <c r="A7324" s="0" t="s">
        <v>7366</v>
      </c>
      <c r="B7324" s="0" t="s">
        <v>34</v>
      </c>
      <c r="C7324" s="0" t="s">
        <v>48</v>
      </c>
      <c r="D7324" s="9" t="n">
        <v>44000</v>
      </c>
      <c r="E7324" s="9" t="n">
        <v>44118</v>
      </c>
      <c r="F7324" s="9" t="n">
        <v>44131</v>
      </c>
      <c r="G7324" s="9" t="n">
        <v>44139</v>
      </c>
      <c r="H7324" s="10" t="s">
        <v>36</v>
      </c>
      <c r="I7324" s="0" t="n">
        <v>5</v>
      </c>
      <c r="J7324" s="0" t="n">
        <v>49</v>
      </c>
      <c r="K7324" s="0" t="n">
        <v>17</v>
      </c>
      <c r="L7324" s="0" t="n">
        <v>34</v>
      </c>
      <c r="M7324" s="0" t="n">
        <v>3</v>
      </c>
      <c r="N7324" s="11" t="n">
        <v>0.15</v>
      </c>
      <c r="O7324" s="12" t="n">
        <v>445.95</v>
      </c>
      <c r="P7324" s="12" t="n">
        <v>857.6</v>
      </c>
      <c r="Q7324" s="12" t="n">
        <f aca="false">M7324*P7324*(1-N7324)</f>
        <v>2186.88</v>
      </c>
      <c r="R7324" s="12" t="n">
        <f aca="false">M7324*O7324</f>
        <v>1337.85</v>
      </c>
      <c r="S7324" s="12" t="n">
        <f aca="false">Q7324-R7324</f>
        <v>849.03</v>
      </c>
      <c r="T7324" s="11" t="n">
        <f aca="false">IFERROR(S7324/Q7324,0)</f>
        <v>0.388238037752414</v>
      </c>
      <c r="U7324" s="13" t="n">
        <f aca="false">F7324-E7324</f>
        <v>13</v>
      </c>
      <c r="V7324" s="13" t="n">
        <f aca="false">G7324-F7324</f>
        <v>8</v>
      </c>
      <c r="W7324" s="13" t="n">
        <f aca="false">G7324-E7324</f>
        <v>21</v>
      </c>
      <c r="X7324" s="10" t="n">
        <f aca="false">YEAR(E7324)</f>
        <v>2020</v>
      </c>
      <c r="Y7324" s="0" t="str">
        <f aca="false">TEXT(E7324,"yyyy-mm")</f>
        <v>2020-10</v>
      </c>
      <c r="Z7324" s="0" t="str">
        <f aca="false">"Q"&amp;ROUNDUP(MONTH(E7324)/3,0)&amp;"-"&amp;YEAR(E7324)</f>
        <v>Q4-2020</v>
      </c>
    </row>
    <row r="7325" customFormat="false" ht="14.25" hidden="false" customHeight="false" outlineLevel="0" collapsed="false">
      <c r="A7325" s="0" t="s">
        <v>7367</v>
      </c>
      <c r="B7325" s="0" t="s">
        <v>38</v>
      </c>
      <c r="C7325" s="0" t="s">
        <v>48</v>
      </c>
      <c r="D7325" s="9" t="n">
        <v>44000</v>
      </c>
      <c r="E7325" s="9" t="n">
        <v>44118</v>
      </c>
      <c r="F7325" s="9" t="n">
        <v>44123</v>
      </c>
      <c r="G7325" s="9" t="n">
        <v>44127</v>
      </c>
      <c r="H7325" s="10" t="s">
        <v>36</v>
      </c>
      <c r="I7325" s="0" t="n">
        <v>20</v>
      </c>
      <c r="J7325" s="0" t="n">
        <v>6</v>
      </c>
      <c r="K7325" s="0" t="n">
        <v>16</v>
      </c>
      <c r="L7325" s="0" t="n">
        <v>8</v>
      </c>
      <c r="M7325" s="0" t="n">
        <v>8</v>
      </c>
      <c r="N7325" s="11" t="n">
        <v>0.1</v>
      </c>
      <c r="O7325" s="12" t="n">
        <v>496.6</v>
      </c>
      <c r="P7325" s="12" t="n">
        <v>730.3</v>
      </c>
      <c r="Q7325" s="12" t="n">
        <f aca="false">M7325*P7325*(1-N7325)</f>
        <v>5258.16</v>
      </c>
      <c r="R7325" s="12" t="n">
        <f aca="false">M7325*O7325</f>
        <v>3972.8</v>
      </c>
      <c r="S7325" s="12" t="n">
        <f aca="false">Q7325-R7325</f>
        <v>1285.36</v>
      </c>
      <c r="T7325" s="11" t="n">
        <f aca="false">IFERROR(S7325/Q7325,0)</f>
        <v>0.2444505302235</v>
      </c>
      <c r="U7325" s="13" t="n">
        <f aca="false">F7325-E7325</f>
        <v>5</v>
      </c>
      <c r="V7325" s="13" t="n">
        <f aca="false">G7325-F7325</f>
        <v>4</v>
      </c>
      <c r="W7325" s="13" t="n">
        <f aca="false">G7325-E7325</f>
        <v>9</v>
      </c>
      <c r="X7325" s="10" t="n">
        <f aca="false">YEAR(E7325)</f>
        <v>2020</v>
      </c>
      <c r="Y7325" s="0" t="str">
        <f aca="false">TEXT(E7325,"yyyy-mm")</f>
        <v>2020-10</v>
      </c>
      <c r="Z7325" s="0" t="str">
        <f aca="false">"Q"&amp;ROUNDUP(MONTH(E7325)/3,0)&amp;"-"&amp;YEAR(E7325)</f>
        <v>Q4-2020</v>
      </c>
    </row>
    <row r="7326" customFormat="false" ht="14.25" hidden="false" customHeight="false" outlineLevel="0" collapsed="false">
      <c r="A7326" s="0" t="s">
        <v>7368</v>
      </c>
      <c r="B7326" s="0" t="s">
        <v>43</v>
      </c>
      <c r="C7326" s="0" t="s">
        <v>48</v>
      </c>
      <c r="D7326" s="9" t="n">
        <v>44000</v>
      </c>
      <c r="E7326" s="9" t="n">
        <v>44118</v>
      </c>
      <c r="F7326" s="9" t="n">
        <v>44142</v>
      </c>
      <c r="G7326" s="9" t="n">
        <v>44144</v>
      </c>
      <c r="H7326" s="10" t="s">
        <v>36</v>
      </c>
      <c r="I7326" s="0" t="n">
        <v>28</v>
      </c>
      <c r="J7326" s="0" t="n">
        <v>28</v>
      </c>
      <c r="K7326" s="0" t="n">
        <v>33</v>
      </c>
      <c r="L7326" s="0" t="n">
        <v>33</v>
      </c>
      <c r="M7326" s="0" t="n">
        <v>1</v>
      </c>
      <c r="N7326" s="11" t="n">
        <v>0.075</v>
      </c>
      <c r="O7326" s="12" t="n">
        <v>1065.57</v>
      </c>
      <c r="P7326" s="12" t="n">
        <v>1902.8</v>
      </c>
      <c r="Q7326" s="12" t="n">
        <f aca="false">M7326*P7326*(1-N7326)</f>
        <v>1760.09</v>
      </c>
      <c r="R7326" s="12" t="n">
        <f aca="false">M7326*O7326</f>
        <v>1065.57</v>
      </c>
      <c r="S7326" s="12" t="n">
        <f aca="false">Q7326-R7326</f>
        <v>694.52</v>
      </c>
      <c r="T7326" s="11" t="n">
        <f aca="false">IFERROR(S7326/Q7326,0)</f>
        <v>0.394593458289065</v>
      </c>
      <c r="U7326" s="13" t="n">
        <f aca="false">F7326-E7326</f>
        <v>24</v>
      </c>
      <c r="V7326" s="13" t="n">
        <f aca="false">G7326-F7326</f>
        <v>2</v>
      </c>
      <c r="W7326" s="13" t="n">
        <f aca="false">G7326-E7326</f>
        <v>26</v>
      </c>
      <c r="X7326" s="10" t="n">
        <f aca="false">YEAR(E7326)</f>
        <v>2020</v>
      </c>
      <c r="Y7326" s="0" t="str">
        <f aca="false">TEXT(E7326,"yyyy-mm")</f>
        <v>2020-10</v>
      </c>
      <c r="Z7326" s="0" t="str">
        <f aca="false">"Q"&amp;ROUNDUP(MONTH(E7326)/3,0)&amp;"-"&amp;YEAR(E7326)</f>
        <v>Q4-2020</v>
      </c>
    </row>
    <row r="7327" customFormat="false" ht="14.25" hidden="false" customHeight="false" outlineLevel="0" collapsed="false">
      <c r="A7327" s="0" t="s">
        <v>7369</v>
      </c>
      <c r="B7327" s="0" t="s">
        <v>34</v>
      </c>
      <c r="C7327" s="0" t="s">
        <v>46</v>
      </c>
      <c r="D7327" s="9" t="n">
        <v>44000</v>
      </c>
      <c r="E7327" s="9" t="n">
        <v>44118</v>
      </c>
      <c r="F7327" s="9" t="n">
        <v>44127</v>
      </c>
      <c r="G7327" s="9" t="n">
        <v>44137</v>
      </c>
      <c r="H7327" s="10" t="s">
        <v>36</v>
      </c>
      <c r="I7327" s="0" t="n">
        <v>5</v>
      </c>
      <c r="J7327" s="0" t="n">
        <v>1</v>
      </c>
      <c r="K7327" s="0" t="n">
        <v>286</v>
      </c>
      <c r="L7327" s="0" t="n">
        <v>31</v>
      </c>
      <c r="M7327" s="0" t="n">
        <v>4</v>
      </c>
      <c r="N7327" s="11" t="n">
        <v>0.2</v>
      </c>
      <c r="O7327" s="12" t="n">
        <v>2455.82</v>
      </c>
      <c r="P7327" s="12" t="n">
        <v>2994.9</v>
      </c>
      <c r="Q7327" s="12" t="n">
        <f aca="false">M7327*P7327*(1-N7327)</f>
        <v>9583.68</v>
      </c>
      <c r="R7327" s="12" t="n">
        <f aca="false">M7327*O7327</f>
        <v>9823.28</v>
      </c>
      <c r="S7327" s="12" t="n">
        <f aca="false">Q7327-R7327</f>
        <v>-239.6</v>
      </c>
      <c r="T7327" s="11" t="n">
        <f aca="false">IFERROR(S7327/Q7327,0)</f>
        <v>-0.0250008347524125</v>
      </c>
      <c r="U7327" s="13" t="n">
        <f aca="false">F7327-E7327</f>
        <v>9</v>
      </c>
      <c r="V7327" s="13" t="n">
        <f aca="false">G7327-F7327</f>
        <v>10</v>
      </c>
      <c r="W7327" s="13" t="n">
        <f aca="false">G7327-E7327</f>
        <v>19</v>
      </c>
      <c r="X7327" s="10" t="n">
        <f aca="false">YEAR(E7327)</f>
        <v>2020</v>
      </c>
      <c r="Y7327" s="0" t="str">
        <f aca="false">TEXT(E7327,"yyyy-mm")</f>
        <v>2020-10</v>
      </c>
      <c r="Z7327" s="0" t="str">
        <f aca="false">"Q"&amp;ROUNDUP(MONTH(E7327)/3,0)&amp;"-"&amp;YEAR(E7327)</f>
        <v>Q4-2020</v>
      </c>
    </row>
    <row r="7328" customFormat="false" ht="14.25" hidden="false" customHeight="false" outlineLevel="0" collapsed="false">
      <c r="A7328" s="0" t="s">
        <v>7370</v>
      </c>
      <c r="B7328" s="0" t="s">
        <v>34</v>
      </c>
      <c r="C7328" s="0" t="s">
        <v>39</v>
      </c>
      <c r="D7328" s="9" t="n">
        <v>44000</v>
      </c>
      <c r="E7328" s="9" t="n">
        <v>44118</v>
      </c>
      <c r="F7328" s="9" t="n">
        <v>44127</v>
      </c>
      <c r="G7328" s="9" t="n">
        <v>44128</v>
      </c>
      <c r="H7328" s="10" t="s">
        <v>36</v>
      </c>
      <c r="I7328" s="0" t="n">
        <v>7</v>
      </c>
      <c r="J7328" s="0" t="n">
        <v>47</v>
      </c>
      <c r="K7328" s="0" t="n">
        <v>149</v>
      </c>
      <c r="L7328" s="0" t="n">
        <v>24</v>
      </c>
      <c r="M7328" s="0" t="n">
        <v>8</v>
      </c>
      <c r="N7328" s="11" t="n">
        <v>0.075</v>
      </c>
      <c r="O7328" s="12" t="n">
        <v>2072.98</v>
      </c>
      <c r="P7328" s="12" t="n">
        <v>3986.5</v>
      </c>
      <c r="Q7328" s="12" t="n">
        <f aca="false">M7328*P7328*(1-N7328)</f>
        <v>29500.1</v>
      </c>
      <c r="R7328" s="12" t="n">
        <f aca="false">M7328*O7328</f>
        <v>16583.84</v>
      </c>
      <c r="S7328" s="12" t="n">
        <f aca="false">Q7328-R7328</f>
        <v>12916.26</v>
      </c>
      <c r="T7328" s="11" t="n">
        <f aca="false">IFERROR(S7328/Q7328,0)</f>
        <v>0.437837837837838</v>
      </c>
      <c r="U7328" s="13" t="n">
        <f aca="false">F7328-E7328</f>
        <v>9</v>
      </c>
      <c r="V7328" s="13" t="n">
        <f aca="false">G7328-F7328</f>
        <v>1</v>
      </c>
      <c r="W7328" s="13" t="n">
        <f aca="false">G7328-E7328</f>
        <v>10</v>
      </c>
      <c r="X7328" s="10" t="n">
        <f aca="false">YEAR(E7328)</f>
        <v>2020</v>
      </c>
      <c r="Y7328" s="0" t="str">
        <f aca="false">TEXT(E7328,"yyyy-mm")</f>
        <v>2020-10</v>
      </c>
      <c r="Z7328" s="0" t="str">
        <f aca="false">"Q"&amp;ROUNDUP(MONTH(E7328)/3,0)&amp;"-"&amp;YEAR(E7328)</f>
        <v>Q4-2020</v>
      </c>
    </row>
    <row r="7329" customFormat="false" ht="14.25" hidden="false" customHeight="false" outlineLevel="0" collapsed="false">
      <c r="A7329" s="0" t="s">
        <v>7371</v>
      </c>
      <c r="B7329" s="0" t="s">
        <v>34</v>
      </c>
      <c r="C7329" s="0" t="s">
        <v>46</v>
      </c>
      <c r="D7329" s="9" t="n">
        <v>44000</v>
      </c>
      <c r="E7329" s="9" t="n">
        <v>44118</v>
      </c>
      <c r="F7329" s="9" t="n">
        <v>44120</v>
      </c>
      <c r="G7329" s="9" t="n">
        <v>44128</v>
      </c>
      <c r="H7329" s="10" t="s">
        <v>36</v>
      </c>
      <c r="I7329" s="0" t="n">
        <v>10</v>
      </c>
      <c r="J7329" s="0" t="n">
        <v>9</v>
      </c>
      <c r="K7329" s="0" t="n">
        <v>327</v>
      </c>
      <c r="L7329" s="0" t="n">
        <v>25</v>
      </c>
      <c r="M7329" s="0" t="n">
        <v>2</v>
      </c>
      <c r="N7329" s="11" t="n">
        <v>0.4</v>
      </c>
      <c r="O7329" s="12" t="n">
        <v>562.47</v>
      </c>
      <c r="P7329" s="12" t="n">
        <v>770.5</v>
      </c>
      <c r="Q7329" s="12" t="n">
        <f aca="false">M7329*P7329*(1-N7329)</f>
        <v>924.6</v>
      </c>
      <c r="R7329" s="12" t="n">
        <f aca="false">M7329*O7329</f>
        <v>1124.94</v>
      </c>
      <c r="S7329" s="12" t="n">
        <f aca="false">Q7329-R7329</f>
        <v>-200.34</v>
      </c>
      <c r="T7329" s="11" t="n">
        <f aca="false">IFERROR(S7329/Q7329,0)</f>
        <v>-0.216677482154445</v>
      </c>
      <c r="U7329" s="13" t="n">
        <f aca="false">F7329-E7329</f>
        <v>2</v>
      </c>
      <c r="V7329" s="13" t="n">
        <f aca="false">G7329-F7329</f>
        <v>8</v>
      </c>
      <c r="W7329" s="13" t="n">
        <f aca="false">G7329-E7329</f>
        <v>10</v>
      </c>
      <c r="X7329" s="10" t="n">
        <f aca="false">YEAR(E7329)</f>
        <v>2020</v>
      </c>
      <c r="Y7329" s="0" t="str">
        <f aca="false">TEXT(E7329,"yyyy-mm")</f>
        <v>2020-10</v>
      </c>
      <c r="Z7329" s="0" t="str">
        <f aca="false">"Q"&amp;ROUNDUP(MONTH(E7329)/3,0)&amp;"-"&amp;YEAR(E7329)</f>
        <v>Q4-2020</v>
      </c>
    </row>
    <row r="7330" customFormat="false" ht="14.25" hidden="false" customHeight="false" outlineLevel="0" collapsed="false">
      <c r="A7330" s="0" t="s">
        <v>7372</v>
      </c>
      <c r="B7330" s="0" t="s">
        <v>38</v>
      </c>
      <c r="C7330" s="0" t="s">
        <v>48</v>
      </c>
      <c r="D7330" s="9" t="n">
        <v>44000</v>
      </c>
      <c r="E7330" s="9" t="n">
        <v>44119</v>
      </c>
      <c r="F7330" s="9" t="n">
        <v>44126</v>
      </c>
      <c r="G7330" s="9" t="n">
        <v>44135</v>
      </c>
      <c r="H7330" s="10" t="s">
        <v>36</v>
      </c>
      <c r="I7330" s="0" t="n">
        <v>13</v>
      </c>
      <c r="J7330" s="0" t="n">
        <v>34</v>
      </c>
      <c r="K7330" s="0" t="n">
        <v>11</v>
      </c>
      <c r="L7330" s="0" t="n">
        <v>33</v>
      </c>
      <c r="M7330" s="0" t="n">
        <v>2</v>
      </c>
      <c r="N7330" s="11" t="n">
        <v>0.05</v>
      </c>
      <c r="O7330" s="12" t="n">
        <v>2974.8</v>
      </c>
      <c r="P7330" s="12" t="n">
        <v>3966.4</v>
      </c>
      <c r="Q7330" s="12" t="n">
        <f aca="false">M7330*P7330*(1-N7330)</f>
        <v>7536.16</v>
      </c>
      <c r="R7330" s="12" t="n">
        <f aca="false">M7330*O7330</f>
        <v>5949.6</v>
      </c>
      <c r="S7330" s="12" t="n">
        <f aca="false">Q7330-R7330</f>
        <v>1586.56</v>
      </c>
      <c r="T7330" s="11" t="n">
        <f aca="false">IFERROR(S7330/Q7330,0)</f>
        <v>0.210526315789474</v>
      </c>
      <c r="U7330" s="13" t="n">
        <f aca="false">F7330-E7330</f>
        <v>7</v>
      </c>
      <c r="V7330" s="13" t="n">
        <f aca="false">G7330-F7330</f>
        <v>9</v>
      </c>
      <c r="W7330" s="13" t="n">
        <f aca="false">G7330-E7330</f>
        <v>16</v>
      </c>
      <c r="X7330" s="10" t="n">
        <f aca="false">YEAR(E7330)</f>
        <v>2020</v>
      </c>
      <c r="Y7330" s="0" t="str">
        <f aca="false">TEXT(E7330,"yyyy-mm")</f>
        <v>2020-10</v>
      </c>
      <c r="Z7330" s="0" t="str">
        <f aca="false">"Q"&amp;ROUNDUP(MONTH(E7330)/3,0)&amp;"-"&amp;YEAR(E7330)</f>
        <v>Q4-2020</v>
      </c>
    </row>
    <row r="7331" customFormat="false" ht="14.25" hidden="false" customHeight="false" outlineLevel="0" collapsed="false">
      <c r="A7331" s="0" t="s">
        <v>7373</v>
      </c>
      <c r="B7331" s="0" t="s">
        <v>38</v>
      </c>
      <c r="C7331" s="0" t="s">
        <v>46</v>
      </c>
      <c r="D7331" s="9" t="n">
        <v>44000</v>
      </c>
      <c r="E7331" s="9" t="n">
        <v>44119</v>
      </c>
      <c r="F7331" s="9" t="n">
        <v>44137</v>
      </c>
      <c r="G7331" s="9" t="n">
        <v>44140</v>
      </c>
      <c r="H7331" s="10" t="s">
        <v>36</v>
      </c>
      <c r="I7331" s="0" t="n">
        <v>18</v>
      </c>
      <c r="J7331" s="0" t="n">
        <v>49</v>
      </c>
      <c r="K7331" s="0" t="n">
        <v>283</v>
      </c>
      <c r="L7331" s="0" t="n">
        <v>29</v>
      </c>
      <c r="M7331" s="0" t="n">
        <v>3</v>
      </c>
      <c r="N7331" s="11" t="n">
        <v>0.075</v>
      </c>
      <c r="O7331" s="12" t="n">
        <v>651.84</v>
      </c>
      <c r="P7331" s="12" t="n">
        <v>944.7</v>
      </c>
      <c r="Q7331" s="12" t="n">
        <f aca="false">M7331*P7331*(1-N7331)</f>
        <v>2621.5425</v>
      </c>
      <c r="R7331" s="12" t="n">
        <f aca="false">M7331*O7331</f>
        <v>1955.52</v>
      </c>
      <c r="S7331" s="12" t="n">
        <f aca="false">Q7331-R7331</f>
        <v>666.022500000001</v>
      </c>
      <c r="T7331" s="11" t="n">
        <f aca="false">IFERROR(S7331/Q7331,0)</f>
        <v>0.254057487147357</v>
      </c>
      <c r="U7331" s="13" t="n">
        <f aca="false">F7331-E7331</f>
        <v>18</v>
      </c>
      <c r="V7331" s="13" t="n">
        <f aca="false">G7331-F7331</f>
        <v>3</v>
      </c>
      <c r="W7331" s="13" t="n">
        <f aca="false">G7331-E7331</f>
        <v>21</v>
      </c>
      <c r="X7331" s="10" t="n">
        <f aca="false">YEAR(E7331)</f>
        <v>2020</v>
      </c>
      <c r="Y7331" s="0" t="str">
        <f aca="false">TEXT(E7331,"yyyy-mm")</f>
        <v>2020-10</v>
      </c>
      <c r="Z7331" s="0" t="str">
        <f aca="false">"Q"&amp;ROUNDUP(MONTH(E7331)/3,0)&amp;"-"&amp;YEAR(E7331)</f>
        <v>Q4-2020</v>
      </c>
    </row>
    <row r="7332" customFormat="false" ht="14.25" hidden="false" customHeight="false" outlineLevel="0" collapsed="false">
      <c r="A7332" s="0" t="s">
        <v>7374</v>
      </c>
      <c r="B7332" s="0" t="s">
        <v>41</v>
      </c>
      <c r="C7332" s="0" t="s">
        <v>39</v>
      </c>
      <c r="D7332" s="9" t="n">
        <v>44000</v>
      </c>
      <c r="E7332" s="9" t="n">
        <v>44119</v>
      </c>
      <c r="F7332" s="9" t="n">
        <v>44124</v>
      </c>
      <c r="G7332" s="9" t="n">
        <v>44128</v>
      </c>
      <c r="H7332" s="10" t="s">
        <v>36</v>
      </c>
      <c r="I7332" s="0" t="n">
        <v>21</v>
      </c>
      <c r="J7332" s="0" t="n">
        <v>20</v>
      </c>
      <c r="K7332" s="0" t="n">
        <v>95</v>
      </c>
      <c r="L7332" s="0" t="n">
        <v>44</v>
      </c>
      <c r="M7332" s="0" t="n">
        <v>1</v>
      </c>
      <c r="N7332" s="11" t="n">
        <v>0.15</v>
      </c>
      <c r="O7332" s="12" t="n">
        <v>537.61</v>
      </c>
      <c r="P7332" s="12" t="n">
        <v>911.2</v>
      </c>
      <c r="Q7332" s="12" t="n">
        <f aca="false">M7332*P7332*(1-N7332)</f>
        <v>774.52</v>
      </c>
      <c r="R7332" s="12" t="n">
        <f aca="false">M7332*O7332</f>
        <v>537.61</v>
      </c>
      <c r="S7332" s="12" t="n">
        <f aca="false">Q7332-R7332</f>
        <v>236.91</v>
      </c>
      <c r="T7332" s="11" t="n">
        <f aca="false">IFERROR(S7332/Q7332,0)</f>
        <v>0.30587977069669</v>
      </c>
      <c r="U7332" s="13" t="n">
        <f aca="false">F7332-E7332</f>
        <v>5</v>
      </c>
      <c r="V7332" s="13" t="n">
        <f aca="false">G7332-F7332</f>
        <v>4</v>
      </c>
      <c r="W7332" s="13" t="n">
        <f aca="false">G7332-E7332</f>
        <v>9</v>
      </c>
      <c r="X7332" s="10" t="n">
        <f aca="false">YEAR(E7332)</f>
        <v>2020</v>
      </c>
      <c r="Y7332" s="0" t="str">
        <f aca="false">TEXT(E7332,"yyyy-mm")</f>
        <v>2020-10</v>
      </c>
      <c r="Z7332" s="0" t="str">
        <f aca="false">"Q"&amp;ROUNDUP(MONTH(E7332)/3,0)&amp;"-"&amp;YEAR(E7332)</f>
        <v>Q4-2020</v>
      </c>
    </row>
    <row r="7333" customFormat="false" ht="14.25" hidden="false" customHeight="false" outlineLevel="0" collapsed="false">
      <c r="A7333" s="0" t="s">
        <v>7375</v>
      </c>
      <c r="B7333" s="0" t="s">
        <v>41</v>
      </c>
      <c r="C7333" s="0" t="s">
        <v>48</v>
      </c>
      <c r="D7333" s="9" t="n">
        <v>44000</v>
      </c>
      <c r="E7333" s="9" t="n">
        <v>44119</v>
      </c>
      <c r="F7333" s="9" t="n">
        <v>44121</v>
      </c>
      <c r="G7333" s="9" t="n">
        <v>44125</v>
      </c>
      <c r="H7333" s="10" t="s">
        <v>36</v>
      </c>
      <c r="I7333" s="0" t="n">
        <v>22</v>
      </c>
      <c r="J7333" s="0" t="n">
        <v>9</v>
      </c>
      <c r="K7333" s="0" t="n">
        <v>39</v>
      </c>
      <c r="L7333" s="0" t="n">
        <v>22</v>
      </c>
      <c r="M7333" s="0" t="n">
        <v>3</v>
      </c>
      <c r="N7333" s="11" t="n">
        <v>0.1</v>
      </c>
      <c r="O7333" s="12" t="n">
        <v>1662.67</v>
      </c>
      <c r="P7333" s="12" t="n">
        <v>2519.2</v>
      </c>
      <c r="Q7333" s="12" t="n">
        <f aca="false">M7333*P7333*(1-N7333)</f>
        <v>6801.84</v>
      </c>
      <c r="R7333" s="12" t="n">
        <f aca="false">M7333*O7333</f>
        <v>4988.01</v>
      </c>
      <c r="S7333" s="12" t="n">
        <f aca="false">Q7333-R7333</f>
        <v>1813.83</v>
      </c>
      <c r="T7333" s="11" t="n">
        <f aca="false">IFERROR(S7333/Q7333,0)</f>
        <v>0.266667548780918</v>
      </c>
      <c r="U7333" s="13" t="n">
        <f aca="false">F7333-E7333</f>
        <v>2</v>
      </c>
      <c r="V7333" s="13" t="n">
        <f aca="false">G7333-F7333</f>
        <v>4</v>
      </c>
      <c r="W7333" s="13" t="n">
        <f aca="false">G7333-E7333</f>
        <v>6</v>
      </c>
      <c r="X7333" s="10" t="n">
        <f aca="false">YEAR(E7333)</f>
        <v>2020</v>
      </c>
      <c r="Y7333" s="0" t="str">
        <f aca="false">TEXT(E7333,"yyyy-mm")</f>
        <v>2020-10</v>
      </c>
      <c r="Z7333" s="0" t="str">
        <f aca="false">"Q"&amp;ROUNDUP(MONTH(E7333)/3,0)&amp;"-"&amp;YEAR(E7333)</f>
        <v>Q4-2020</v>
      </c>
    </row>
    <row r="7334" customFormat="false" ht="14.25" hidden="false" customHeight="false" outlineLevel="0" collapsed="false">
      <c r="A7334" s="0" t="s">
        <v>7376</v>
      </c>
      <c r="B7334" s="0" t="s">
        <v>41</v>
      </c>
      <c r="C7334" s="0" t="s">
        <v>39</v>
      </c>
      <c r="D7334" s="9" t="n">
        <v>44000</v>
      </c>
      <c r="E7334" s="9" t="n">
        <v>44119</v>
      </c>
      <c r="F7334" s="9" t="n">
        <v>44122</v>
      </c>
      <c r="G7334" s="9" t="n">
        <v>44126</v>
      </c>
      <c r="H7334" s="10" t="s">
        <v>36</v>
      </c>
      <c r="I7334" s="0" t="n">
        <v>25</v>
      </c>
      <c r="J7334" s="0" t="n">
        <v>43</v>
      </c>
      <c r="K7334" s="0" t="n">
        <v>118</v>
      </c>
      <c r="L7334" s="0" t="n">
        <v>19</v>
      </c>
      <c r="M7334" s="0" t="n">
        <v>3</v>
      </c>
      <c r="N7334" s="11" t="n">
        <v>0.05</v>
      </c>
      <c r="O7334" s="12" t="n">
        <v>154.37</v>
      </c>
      <c r="P7334" s="12" t="n">
        <v>241.2</v>
      </c>
      <c r="Q7334" s="12" t="n">
        <f aca="false">M7334*P7334*(1-N7334)</f>
        <v>687.42</v>
      </c>
      <c r="R7334" s="12" t="n">
        <f aca="false">M7334*O7334</f>
        <v>463.11</v>
      </c>
      <c r="S7334" s="12" t="n">
        <f aca="false">Q7334-R7334</f>
        <v>224.31</v>
      </c>
      <c r="T7334" s="11" t="n">
        <f aca="false">IFERROR(S7334/Q7334,0)</f>
        <v>0.326307061185301</v>
      </c>
      <c r="U7334" s="13" t="n">
        <f aca="false">F7334-E7334</f>
        <v>3</v>
      </c>
      <c r="V7334" s="13" t="n">
        <f aca="false">G7334-F7334</f>
        <v>4</v>
      </c>
      <c r="W7334" s="13" t="n">
        <f aca="false">G7334-E7334</f>
        <v>7</v>
      </c>
      <c r="X7334" s="10" t="n">
        <f aca="false">YEAR(E7334)</f>
        <v>2020</v>
      </c>
      <c r="Y7334" s="0" t="str">
        <f aca="false">TEXT(E7334,"yyyy-mm")</f>
        <v>2020-10</v>
      </c>
      <c r="Z7334" s="0" t="str">
        <f aca="false">"Q"&amp;ROUNDUP(MONTH(E7334)/3,0)&amp;"-"&amp;YEAR(E7334)</f>
        <v>Q4-2020</v>
      </c>
    </row>
    <row r="7335" customFormat="false" ht="14.25" hidden="false" customHeight="false" outlineLevel="0" collapsed="false">
      <c r="A7335" s="0" t="s">
        <v>7377</v>
      </c>
      <c r="B7335" s="0" t="s">
        <v>38</v>
      </c>
      <c r="C7335" s="0" t="s">
        <v>39</v>
      </c>
      <c r="D7335" s="9" t="n">
        <v>44000</v>
      </c>
      <c r="E7335" s="9" t="n">
        <v>44119</v>
      </c>
      <c r="F7335" s="9" t="n">
        <v>44130</v>
      </c>
      <c r="G7335" s="9" t="n">
        <v>44134</v>
      </c>
      <c r="H7335" s="10" t="s">
        <v>36</v>
      </c>
      <c r="I7335" s="0" t="n">
        <v>15</v>
      </c>
      <c r="J7335" s="0" t="n">
        <v>10</v>
      </c>
      <c r="K7335" s="0" t="n">
        <v>122</v>
      </c>
      <c r="L7335" s="0" t="n">
        <v>6</v>
      </c>
      <c r="M7335" s="0" t="n">
        <v>4</v>
      </c>
      <c r="N7335" s="11" t="n">
        <v>0.15</v>
      </c>
      <c r="O7335" s="12" t="n">
        <v>1238.16</v>
      </c>
      <c r="P7335" s="12" t="n">
        <v>1768.8</v>
      </c>
      <c r="Q7335" s="12" t="n">
        <f aca="false">M7335*P7335*(1-N7335)</f>
        <v>6013.92</v>
      </c>
      <c r="R7335" s="12" t="n">
        <f aca="false">M7335*O7335</f>
        <v>4952.64</v>
      </c>
      <c r="S7335" s="12" t="n">
        <f aca="false">Q7335-R7335</f>
        <v>1061.28</v>
      </c>
      <c r="T7335" s="11" t="n">
        <f aca="false">IFERROR(S7335/Q7335,0)</f>
        <v>0.176470588235294</v>
      </c>
      <c r="U7335" s="13" t="n">
        <f aca="false">F7335-E7335</f>
        <v>11</v>
      </c>
      <c r="V7335" s="13" t="n">
        <f aca="false">G7335-F7335</f>
        <v>4</v>
      </c>
      <c r="W7335" s="13" t="n">
        <f aca="false">G7335-E7335</f>
        <v>15</v>
      </c>
      <c r="X7335" s="10" t="n">
        <f aca="false">YEAR(E7335)</f>
        <v>2020</v>
      </c>
      <c r="Y7335" s="0" t="str">
        <f aca="false">TEXT(E7335,"yyyy-mm")</f>
        <v>2020-10</v>
      </c>
      <c r="Z7335" s="0" t="str">
        <f aca="false">"Q"&amp;ROUNDUP(MONTH(E7335)/3,0)&amp;"-"&amp;YEAR(E7335)</f>
        <v>Q4-2020</v>
      </c>
    </row>
    <row r="7336" customFormat="false" ht="14.25" hidden="false" customHeight="false" outlineLevel="0" collapsed="false">
      <c r="A7336" s="0" t="s">
        <v>7378</v>
      </c>
      <c r="B7336" s="0" t="s">
        <v>41</v>
      </c>
      <c r="C7336" s="0" t="s">
        <v>39</v>
      </c>
      <c r="D7336" s="9" t="n">
        <v>44000</v>
      </c>
      <c r="E7336" s="9" t="n">
        <v>44119</v>
      </c>
      <c r="F7336" s="9" t="n">
        <v>44137</v>
      </c>
      <c r="G7336" s="9" t="n">
        <v>44140</v>
      </c>
      <c r="H7336" s="10" t="s">
        <v>36</v>
      </c>
      <c r="I7336" s="0" t="n">
        <v>22</v>
      </c>
      <c r="J7336" s="0" t="n">
        <v>39</v>
      </c>
      <c r="K7336" s="0" t="n">
        <v>188</v>
      </c>
      <c r="L7336" s="0" t="n">
        <v>33</v>
      </c>
      <c r="M7336" s="0" t="n">
        <v>1</v>
      </c>
      <c r="N7336" s="11" t="n">
        <v>0.075</v>
      </c>
      <c r="O7336" s="12" t="n">
        <v>839.18</v>
      </c>
      <c r="P7336" s="12" t="n">
        <v>1118.9</v>
      </c>
      <c r="Q7336" s="12" t="n">
        <f aca="false">M7336*P7336*(1-N7336)</f>
        <v>1034.9825</v>
      </c>
      <c r="R7336" s="12" t="n">
        <f aca="false">M7336*O7336</f>
        <v>839.18</v>
      </c>
      <c r="S7336" s="12" t="n">
        <f aca="false">Q7336-R7336</f>
        <v>195.8025</v>
      </c>
      <c r="T7336" s="11" t="n">
        <f aca="false">IFERROR(S7336/Q7336,0)</f>
        <v>0.189184358189631</v>
      </c>
      <c r="U7336" s="13" t="n">
        <f aca="false">F7336-E7336</f>
        <v>18</v>
      </c>
      <c r="V7336" s="13" t="n">
        <f aca="false">G7336-F7336</f>
        <v>3</v>
      </c>
      <c r="W7336" s="13" t="n">
        <f aca="false">G7336-E7336</f>
        <v>21</v>
      </c>
      <c r="X7336" s="10" t="n">
        <f aca="false">YEAR(E7336)</f>
        <v>2020</v>
      </c>
      <c r="Y7336" s="0" t="str">
        <f aca="false">TEXT(E7336,"yyyy-mm")</f>
        <v>2020-10</v>
      </c>
      <c r="Z7336" s="0" t="str">
        <f aca="false">"Q"&amp;ROUNDUP(MONTH(E7336)/3,0)&amp;"-"&amp;YEAR(E7336)</f>
        <v>Q4-2020</v>
      </c>
    </row>
    <row r="7337" customFormat="false" ht="14.25" hidden="false" customHeight="false" outlineLevel="0" collapsed="false">
      <c r="A7337" s="0" t="s">
        <v>7379</v>
      </c>
      <c r="B7337" s="0" t="s">
        <v>38</v>
      </c>
      <c r="C7337" s="0" t="s">
        <v>46</v>
      </c>
      <c r="D7337" s="9" t="n">
        <v>44000</v>
      </c>
      <c r="E7337" s="9" t="n">
        <v>44119</v>
      </c>
      <c r="F7337" s="9" t="n">
        <v>44146</v>
      </c>
      <c r="G7337" s="9" t="n">
        <v>44156</v>
      </c>
      <c r="H7337" s="10" t="s">
        <v>36</v>
      </c>
      <c r="I7337" s="0" t="n">
        <v>15</v>
      </c>
      <c r="J7337" s="0" t="n">
        <v>6</v>
      </c>
      <c r="K7337" s="0" t="n">
        <v>284</v>
      </c>
      <c r="L7337" s="0" t="n">
        <v>23</v>
      </c>
      <c r="M7337" s="0" t="n">
        <v>3</v>
      </c>
      <c r="N7337" s="11" t="n">
        <v>0.15</v>
      </c>
      <c r="O7337" s="12" t="n">
        <v>813.65</v>
      </c>
      <c r="P7337" s="12" t="n">
        <v>1232.8</v>
      </c>
      <c r="Q7337" s="12" t="n">
        <f aca="false">M7337*P7337*(1-N7337)</f>
        <v>3143.64</v>
      </c>
      <c r="R7337" s="12" t="n">
        <f aca="false">M7337*O7337</f>
        <v>2440.95</v>
      </c>
      <c r="S7337" s="12" t="n">
        <f aca="false">Q7337-R7337</f>
        <v>702.69</v>
      </c>
      <c r="T7337" s="11" t="n">
        <f aca="false">IFERROR(S7337/Q7337,0)</f>
        <v>0.223527503149215</v>
      </c>
      <c r="U7337" s="13" t="n">
        <f aca="false">F7337-E7337</f>
        <v>27</v>
      </c>
      <c r="V7337" s="13" t="n">
        <f aca="false">G7337-F7337</f>
        <v>10</v>
      </c>
      <c r="W7337" s="13" t="n">
        <f aca="false">G7337-E7337</f>
        <v>37</v>
      </c>
      <c r="X7337" s="10" t="n">
        <f aca="false">YEAR(E7337)</f>
        <v>2020</v>
      </c>
      <c r="Y7337" s="0" t="str">
        <f aca="false">TEXT(E7337,"yyyy-mm")</f>
        <v>2020-10</v>
      </c>
      <c r="Z7337" s="0" t="str">
        <f aca="false">"Q"&amp;ROUNDUP(MONTH(E7337)/3,0)&amp;"-"&amp;YEAR(E7337)</f>
        <v>Q4-2020</v>
      </c>
    </row>
    <row r="7338" customFormat="false" ht="14.25" hidden="false" customHeight="false" outlineLevel="0" collapsed="false">
      <c r="A7338" s="0" t="s">
        <v>7380</v>
      </c>
      <c r="B7338" s="0" t="s">
        <v>38</v>
      </c>
      <c r="C7338" s="0" t="s">
        <v>39</v>
      </c>
      <c r="D7338" s="9" t="n">
        <v>44000</v>
      </c>
      <c r="E7338" s="9" t="n">
        <v>44119</v>
      </c>
      <c r="F7338" s="9" t="n">
        <v>44135</v>
      </c>
      <c r="G7338" s="9" t="n">
        <v>44142</v>
      </c>
      <c r="H7338" s="10" t="s">
        <v>36</v>
      </c>
      <c r="I7338" s="0" t="n">
        <v>13</v>
      </c>
      <c r="J7338" s="0" t="n">
        <v>8</v>
      </c>
      <c r="K7338" s="0" t="n">
        <v>100</v>
      </c>
      <c r="L7338" s="0" t="n">
        <v>29</v>
      </c>
      <c r="M7338" s="0" t="n">
        <v>6</v>
      </c>
      <c r="N7338" s="11" t="n">
        <v>0.075</v>
      </c>
      <c r="O7338" s="12" t="n">
        <v>2902.44</v>
      </c>
      <c r="P7338" s="12" t="n">
        <v>3819</v>
      </c>
      <c r="Q7338" s="12" t="n">
        <f aca="false">M7338*P7338*(1-N7338)</f>
        <v>21195.45</v>
      </c>
      <c r="R7338" s="12" t="n">
        <f aca="false">M7338*O7338</f>
        <v>17414.64</v>
      </c>
      <c r="S7338" s="12" t="n">
        <f aca="false">Q7338-R7338</f>
        <v>3780.81</v>
      </c>
      <c r="T7338" s="11" t="n">
        <f aca="false">IFERROR(S7338/Q7338,0)</f>
        <v>0.178378378378378</v>
      </c>
      <c r="U7338" s="13" t="n">
        <f aca="false">F7338-E7338</f>
        <v>16</v>
      </c>
      <c r="V7338" s="13" t="n">
        <f aca="false">G7338-F7338</f>
        <v>7</v>
      </c>
      <c r="W7338" s="13" t="n">
        <f aca="false">G7338-E7338</f>
        <v>23</v>
      </c>
      <c r="X7338" s="10" t="n">
        <f aca="false">YEAR(E7338)</f>
        <v>2020</v>
      </c>
      <c r="Y7338" s="0" t="str">
        <f aca="false">TEXT(E7338,"yyyy-mm")</f>
        <v>2020-10</v>
      </c>
      <c r="Z7338" s="0" t="str">
        <f aca="false">"Q"&amp;ROUNDUP(MONTH(E7338)/3,0)&amp;"-"&amp;YEAR(E7338)</f>
        <v>Q4-2020</v>
      </c>
    </row>
    <row r="7339" customFormat="false" ht="14.25" hidden="false" customHeight="false" outlineLevel="0" collapsed="false">
      <c r="A7339" s="0" t="s">
        <v>7381</v>
      </c>
      <c r="B7339" s="0" t="s">
        <v>41</v>
      </c>
      <c r="C7339" s="0" t="s">
        <v>46</v>
      </c>
      <c r="D7339" s="9" t="n">
        <v>44000</v>
      </c>
      <c r="E7339" s="9" t="n">
        <v>44119</v>
      </c>
      <c r="F7339" s="9" t="n">
        <v>44130</v>
      </c>
      <c r="G7339" s="9" t="n">
        <v>44132</v>
      </c>
      <c r="H7339" s="10" t="s">
        <v>36</v>
      </c>
      <c r="I7339" s="0" t="n">
        <v>24</v>
      </c>
      <c r="J7339" s="0" t="n">
        <v>10</v>
      </c>
      <c r="K7339" s="0" t="n">
        <v>315</v>
      </c>
      <c r="L7339" s="0" t="n">
        <v>43</v>
      </c>
      <c r="M7339" s="0" t="n">
        <v>6</v>
      </c>
      <c r="N7339" s="11" t="n">
        <v>0.05</v>
      </c>
      <c r="O7339" s="12" t="n">
        <v>2508.48</v>
      </c>
      <c r="P7339" s="12" t="n">
        <v>3919.5</v>
      </c>
      <c r="Q7339" s="12" t="n">
        <f aca="false">M7339*P7339*(1-N7339)</f>
        <v>22341.15</v>
      </c>
      <c r="R7339" s="12" t="n">
        <f aca="false">M7339*O7339</f>
        <v>15050.88</v>
      </c>
      <c r="S7339" s="12" t="n">
        <f aca="false">Q7339-R7339</f>
        <v>7290.27</v>
      </c>
      <c r="T7339" s="11" t="n">
        <f aca="false">IFERROR(S7339/Q7339,0)</f>
        <v>0.326315789473684</v>
      </c>
      <c r="U7339" s="13" t="n">
        <f aca="false">F7339-E7339</f>
        <v>11</v>
      </c>
      <c r="V7339" s="13" t="n">
        <f aca="false">G7339-F7339</f>
        <v>2</v>
      </c>
      <c r="W7339" s="13" t="n">
        <f aca="false">G7339-E7339</f>
        <v>13</v>
      </c>
      <c r="X7339" s="10" t="n">
        <f aca="false">YEAR(E7339)</f>
        <v>2020</v>
      </c>
      <c r="Y7339" s="0" t="str">
        <f aca="false">TEXT(E7339,"yyyy-mm")</f>
        <v>2020-10</v>
      </c>
      <c r="Z7339" s="0" t="str">
        <f aca="false">"Q"&amp;ROUNDUP(MONTH(E7339)/3,0)&amp;"-"&amp;YEAR(E7339)</f>
        <v>Q4-2020</v>
      </c>
    </row>
    <row r="7340" customFormat="false" ht="14.25" hidden="false" customHeight="false" outlineLevel="0" collapsed="false">
      <c r="A7340" s="0" t="s">
        <v>7382</v>
      </c>
      <c r="B7340" s="0" t="s">
        <v>43</v>
      </c>
      <c r="C7340" s="0" t="s">
        <v>48</v>
      </c>
      <c r="D7340" s="9" t="n">
        <v>44000</v>
      </c>
      <c r="E7340" s="9" t="n">
        <v>44119</v>
      </c>
      <c r="F7340" s="9" t="n">
        <v>44129</v>
      </c>
      <c r="G7340" s="9" t="n">
        <v>44136</v>
      </c>
      <c r="H7340" s="10" t="s">
        <v>36</v>
      </c>
      <c r="I7340" s="0" t="n">
        <v>27</v>
      </c>
      <c r="J7340" s="0" t="n">
        <v>9</v>
      </c>
      <c r="K7340" s="0" t="n">
        <v>17</v>
      </c>
      <c r="L7340" s="0" t="n">
        <v>22</v>
      </c>
      <c r="M7340" s="0" t="n">
        <v>2</v>
      </c>
      <c r="N7340" s="11" t="n">
        <v>0.2</v>
      </c>
      <c r="O7340" s="12" t="n">
        <v>1907.89</v>
      </c>
      <c r="P7340" s="12" t="n">
        <v>3028.4</v>
      </c>
      <c r="Q7340" s="12" t="n">
        <f aca="false">M7340*P7340*(1-N7340)</f>
        <v>4845.44</v>
      </c>
      <c r="R7340" s="12" t="n">
        <f aca="false">M7340*O7340</f>
        <v>3815.78</v>
      </c>
      <c r="S7340" s="12" t="n">
        <f aca="false">Q7340-R7340</f>
        <v>1029.66</v>
      </c>
      <c r="T7340" s="11" t="n">
        <f aca="false">IFERROR(S7340/Q7340,0)</f>
        <v>0.212500825518426</v>
      </c>
      <c r="U7340" s="13" t="n">
        <f aca="false">F7340-E7340</f>
        <v>10</v>
      </c>
      <c r="V7340" s="13" t="n">
        <f aca="false">G7340-F7340</f>
        <v>7</v>
      </c>
      <c r="W7340" s="13" t="n">
        <f aca="false">G7340-E7340</f>
        <v>17</v>
      </c>
      <c r="X7340" s="10" t="n">
        <f aca="false">YEAR(E7340)</f>
        <v>2020</v>
      </c>
      <c r="Y7340" s="0" t="str">
        <f aca="false">TEXT(E7340,"yyyy-mm")</f>
        <v>2020-10</v>
      </c>
      <c r="Z7340" s="0" t="str">
        <f aca="false">"Q"&amp;ROUNDUP(MONTH(E7340)/3,0)&amp;"-"&amp;YEAR(E7340)</f>
        <v>Q4-2020</v>
      </c>
    </row>
    <row r="7341" customFormat="false" ht="14.25" hidden="false" customHeight="false" outlineLevel="0" collapsed="false">
      <c r="A7341" s="0" t="s">
        <v>7383</v>
      </c>
      <c r="B7341" s="0" t="s">
        <v>41</v>
      </c>
      <c r="C7341" s="0" t="s">
        <v>48</v>
      </c>
      <c r="D7341" s="9" t="n">
        <v>44000</v>
      </c>
      <c r="E7341" s="9" t="n">
        <v>44119</v>
      </c>
      <c r="F7341" s="9" t="n">
        <v>44141</v>
      </c>
      <c r="G7341" s="9" t="n">
        <v>44143</v>
      </c>
      <c r="H7341" s="10" t="s">
        <v>36</v>
      </c>
      <c r="I7341" s="0" t="n">
        <v>25</v>
      </c>
      <c r="J7341" s="0" t="n">
        <v>48</v>
      </c>
      <c r="K7341" s="0" t="n">
        <v>27</v>
      </c>
      <c r="L7341" s="0" t="n">
        <v>8</v>
      </c>
      <c r="M7341" s="0" t="n">
        <v>1</v>
      </c>
      <c r="N7341" s="11" t="n">
        <v>0.3</v>
      </c>
      <c r="O7341" s="12" t="n">
        <v>157.18</v>
      </c>
      <c r="P7341" s="12" t="n">
        <v>227.8</v>
      </c>
      <c r="Q7341" s="12" t="n">
        <f aca="false">M7341*P7341*(1-N7341)</f>
        <v>159.46</v>
      </c>
      <c r="R7341" s="12" t="n">
        <f aca="false">M7341*O7341</f>
        <v>157.18</v>
      </c>
      <c r="S7341" s="12" t="n">
        <f aca="false">Q7341-R7341</f>
        <v>2.28</v>
      </c>
      <c r="T7341" s="11" t="n">
        <f aca="false">IFERROR(S7341/Q7341,0)</f>
        <v>0.0142982566160793</v>
      </c>
      <c r="U7341" s="13" t="n">
        <f aca="false">F7341-E7341</f>
        <v>22</v>
      </c>
      <c r="V7341" s="13" t="n">
        <f aca="false">G7341-F7341</f>
        <v>2</v>
      </c>
      <c r="W7341" s="13" t="n">
        <f aca="false">G7341-E7341</f>
        <v>24</v>
      </c>
      <c r="X7341" s="10" t="n">
        <f aca="false">YEAR(E7341)</f>
        <v>2020</v>
      </c>
      <c r="Y7341" s="0" t="str">
        <f aca="false">TEXT(E7341,"yyyy-mm")</f>
        <v>2020-10</v>
      </c>
      <c r="Z7341" s="0" t="str">
        <f aca="false">"Q"&amp;ROUNDUP(MONTH(E7341)/3,0)&amp;"-"&amp;YEAR(E7341)</f>
        <v>Q4-2020</v>
      </c>
    </row>
    <row r="7342" customFormat="false" ht="14.25" hidden="false" customHeight="false" outlineLevel="0" collapsed="false">
      <c r="A7342" s="0" t="s">
        <v>7384</v>
      </c>
      <c r="B7342" s="0" t="s">
        <v>43</v>
      </c>
      <c r="C7342" s="0" t="s">
        <v>58</v>
      </c>
      <c r="D7342" s="9" t="n">
        <v>44000</v>
      </c>
      <c r="E7342" s="9" t="n">
        <v>44119</v>
      </c>
      <c r="F7342" s="9" t="n">
        <v>44142</v>
      </c>
      <c r="G7342" s="9" t="n">
        <v>44143</v>
      </c>
      <c r="H7342" s="10" t="s">
        <v>36</v>
      </c>
      <c r="I7342" s="0" t="n">
        <v>27</v>
      </c>
      <c r="J7342" s="0" t="n">
        <v>37</v>
      </c>
      <c r="K7342" s="0" t="n">
        <v>336</v>
      </c>
      <c r="L7342" s="0" t="n">
        <v>43</v>
      </c>
      <c r="M7342" s="0" t="n">
        <v>8</v>
      </c>
      <c r="N7342" s="11" t="n">
        <v>0.05</v>
      </c>
      <c r="O7342" s="12" t="n">
        <v>1581.47</v>
      </c>
      <c r="P7342" s="12" t="n">
        <v>1882.7</v>
      </c>
      <c r="Q7342" s="12" t="n">
        <f aca="false">M7342*P7342*(1-N7342)</f>
        <v>14308.52</v>
      </c>
      <c r="R7342" s="12" t="n">
        <f aca="false">M7342*O7342</f>
        <v>12651.76</v>
      </c>
      <c r="S7342" s="12" t="n">
        <f aca="false">Q7342-R7342</f>
        <v>1656.76</v>
      </c>
      <c r="T7342" s="11" t="n">
        <f aca="false">IFERROR(S7342/Q7342,0)</f>
        <v>0.115788355469329</v>
      </c>
      <c r="U7342" s="13" t="n">
        <f aca="false">F7342-E7342</f>
        <v>23</v>
      </c>
      <c r="V7342" s="13" t="n">
        <f aca="false">G7342-F7342</f>
        <v>1</v>
      </c>
      <c r="W7342" s="13" t="n">
        <f aca="false">G7342-E7342</f>
        <v>24</v>
      </c>
      <c r="X7342" s="10" t="n">
        <f aca="false">YEAR(E7342)</f>
        <v>2020</v>
      </c>
      <c r="Y7342" s="0" t="str">
        <f aca="false">TEXT(E7342,"yyyy-mm")</f>
        <v>2020-10</v>
      </c>
      <c r="Z7342" s="0" t="str">
        <f aca="false">"Q"&amp;ROUNDUP(MONTH(E7342)/3,0)&amp;"-"&amp;YEAR(E7342)</f>
        <v>Q4-2020</v>
      </c>
    </row>
    <row r="7343" customFormat="false" ht="14.25" hidden="false" customHeight="false" outlineLevel="0" collapsed="false">
      <c r="A7343" s="0" t="s">
        <v>7385</v>
      </c>
      <c r="B7343" s="0" t="s">
        <v>41</v>
      </c>
      <c r="C7343" s="0" t="s">
        <v>35</v>
      </c>
      <c r="D7343" s="9" t="n">
        <v>44000</v>
      </c>
      <c r="E7343" s="9" t="n">
        <v>44120</v>
      </c>
      <c r="F7343" s="9" t="n">
        <v>44133</v>
      </c>
      <c r="G7343" s="9" t="n">
        <v>44142</v>
      </c>
      <c r="H7343" s="10" t="s">
        <v>36</v>
      </c>
      <c r="I7343" s="0" t="n">
        <v>23</v>
      </c>
      <c r="J7343" s="0" t="n">
        <v>25</v>
      </c>
      <c r="K7343" s="0" t="n">
        <v>207</v>
      </c>
      <c r="L7343" s="0" t="n">
        <v>8</v>
      </c>
      <c r="M7343" s="0" t="n">
        <v>6</v>
      </c>
      <c r="N7343" s="11" t="n">
        <v>0.4</v>
      </c>
      <c r="O7343" s="12" t="n">
        <v>363.01</v>
      </c>
      <c r="P7343" s="12" t="n">
        <v>864.3</v>
      </c>
      <c r="Q7343" s="12" t="n">
        <f aca="false">M7343*P7343*(1-N7343)</f>
        <v>3111.48</v>
      </c>
      <c r="R7343" s="12" t="n">
        <f aca="false">M7343*O7343</f>
        <v>2178.06</v>
      </c>
      <c r="S7343" s="12" t="n">
        <f aca="false">Q7343-R7343</f>
        <v>933.42</v>
      </c>
      <c r="T7343" s="11" t="n">
        <f aca="false">IFERROR(S7343/Q7343,0)</f>
        <v>0.299992286628871</v>
      </c>
      <c r="U7343" s="13" t="n">
        <f aca="false">F7343-E7343</f>
        <v>13</v>
      </c>
      <c r="V7343" s="13" t="n">
        <f aca="false">G7343-F7343</f>
        <v>9</v>
      </c>
      <c r="W7343" s="13" t="n">
        <f aca="false">G7343-E7343</f>
        <v>22</v>
      </c>
      <c r="X7343" s="10" t="n">
        <f aca="false">YEAR(E7343)</f>
        <v>2020</v>
      </c>
      <c r="Y7343" s="0" t="str">
        <f aca="false">TEXT(E7343,"yyyy-mm")</f>
        <v>2020-10</v>
      </c>
      <c r="Z7343" s="0" t="str">
        <f aca="false">"Q"&amp;ROUNDUP(MONTH(E7343)/3,0)&amp;"-"&amp;YEAR(E7343)</f>
        <v>Q4-2020</v>
      </c>
    </row>
    <row r="7344" customFormat="false" ht="14.25" hidden="false" customHeight="false" outlineLevel="0" collapsed="false">
      <c r="A7344" s="0" t="s">
        <v>7386</v>
      </c>
      <c r="B7344" s="0" t="s">
        <v>41</v>
      </c>
      <c r="C7344" s="0" t="s">
        <v>39</v>
      </c>
      <c r="D7344" s="9" t="n">
        <v>44000</v>
      </c>
      <c r="E7344" s="9" t="n">
        <v>44120</v>
      </c>
      <c r="F7344" s="9" t="n">
        <v>44146</v>
      </c>
      <c r="G7344" s="9" t="n">
        <v>44149</v>
      </c>
      <c r="H7344" s="10" t="s">
        <v>36</v>
      </c>
      <c r="I7344" s="0" t="n">
        <v>25</v>
      </c>
      <c r="J7344" s="0" t="n">
        <v>29</v>
      </c>
      <c r="K7344" s="0" t="n">
        <v>106</v>
      </c>
      <c r="L7344" s="0" t="n">
        <v>18</v>
      </c>
      <c r="M7344" s="0" t="n">
        <v>1</v>
      </c>
      <c r="N7344" s="11" t="n">
        <v>0.05</v>
      </c>
      <c r="O7344" s="12" t="n">
        <v>2380.51</v>
      </c>
      <c r="P7344" s="12" t="n">
        <v>2800.6</v>
      </c>
      <c r="Q7344" s="12" t="n">
        <f aca="false">M7344*P7344*(1-N7344)</f>
        <v>2660.57</v>
      </c>
      <c r="R7344" s="12" t="n">
        <f aca="false">M7344*O7344</f>
        <v>2380.51</v>
      </c>
      <c r="S7344" s="12" t="n">
        <f aca="false">Q7344-R7344</f>
        <v>280.06</v>
      </c>
      <c r="T7344" s="11" t="n">
        <f aca="false">IFERROR(S7344/Q7344,0)</f>
        <v>0.105263157894737</v>
      </c>
      <c r="U7344" s="13" t="n">
        <f aca="false">F7344-E7344</f>
        <v>26</v>
      </c>
      <c r="V7344" s="13" t="n">
        <f aca="false">G7344-F7344</f>
        <v>3</v>
      </c>
      <c r="W7344" s="13" t="n">
        <f aca="false">G7344-E7344</f>
        <v>29</v>
      </c>
      <c r="X7344" s="10" t="n">
        <f aca="false">YEAR(E7344)</f>
        <v>2020</v>
      </c>
      <c r="Y7344" s="0" t="str">
        <f aca="false">TEXT(E7344,"yyyy-mm")</f>
        <v>2020-10</v>
      </c>
      <c r="Z7344" s="0" t="str">
        <f aca="false">"Q"&amp;ROUNDUP(MONTH(E7344)/3,0)&amp;"-"&amp;YEAR(E7344)</f>
        <v>Q4-2020</v>
      </c>
    </row>
    <row r="7345" customFormat="false" ht="14.25" hidden="false" customHeight="false" outlineLevel="0" collapsed="false">
      <c r="A7345" s="0" t="s">
        <v>7387</v>
      </c>
      <c r="B7345" s="0" t="s">
        <v>34</v>
      </c>
      <c r="C7345" s="0" t="s">
        <v>39</v>
      </c>
      <c r="D7345" s="9" t="n">
        <v>44000</v>
      </c>
      <c r="E7345" s="9" t="n">
        <v>44120</v>
      </c>
      <c r="F7345" s="9" t="n">
        <v>44138</v>
      </c>
      <c r="G7345" s="9" t="n">
        <v>44139</v>
      </c>
      <c r="H7345" s="10" t="s">
        <v>36</v>
      </c>
      <c r="I7345" s="0" t="n">
        <v>3</v>
      </c>
      <c r="J7345" s="0" t="n">
        <v>5</v>
      </c>
      <c r="K7345" s="0" t="n">
        <v>196</v>
      </c>
      <c r="L7345" s="0" t="n">
        <v>27</v>
      </c>
      <c r="M7345" s="0" t="n">
        <v>7</v>
      </c>
      <c r="N7345" s="11" t="n">
        <v>0.075</v>
      </c>
      <c r="O7345" s="12" t="n">
        <v>596.57</v>
      </c>
      <c r="P7345" s="12" t="n">
        <v>1125.6</v>
      </c>
      <c r="Q7345" s="12" t="n">
        <f aca="false">M7345*P7345*(1-N7345)</f>
        <v>7288.26</v>
      </c>
      <c r="R7345" s="12" t="n">
        <f aca="false">M7345*O7345</f>
        <v>4175.99</v>
      </c>
      <c r="S7345" s="12" t="n">
        <f aca="false">Q7345-R7345</f>
        <v>3112.27</v>
      </c>
      <c r="T7345" s="11" t="n">
        <f aca="false">IFERROR(S7345/Q7345,0)</f>
        <v>0.427025106129584</v>
      </c>
      <c r="U7345" s="13" t="n">
        <f aca="false">F7345-E7345</f>
        <v>18</v>
      </c>
      <c r="V7345" s="13" t="n">
        <f aca="false">G7345-F7345</f>
        <v>1</v>
      </c>
      <c r="W7345" s="13" t="n">
        <f aca="false">G7345-E7345</f>
        <v>19</v>
      </c>
      <c r="X7345" s="10" t="n">
        <f aca="false">YEAR(E7345)</f>
        <v>2020</v>
      </c>
      <c r="Y7345" s="0" t="str">
        <f aca="false">TEXT(E7345,"yyyy-mm")</f>
        <v>2020-10</v>
      </c>
      <c r="Z7345" s="0" t="str">
        <f aca="false">"Q"&amp;ROUNDUP(MONTH(E7345)/3,0)&amp;"-"&amp;YEAR(E7345)</f>
        <v>Q4-2020</v>
      </c>
    </row>
    <row r="7346" customFormat="false" ht="14.25" hidden="false" customHeight="false" outlineLevel="0" collapsed="false">
      <c r="A7346" s="0" t="s">
        <v>7388</v>
      </c>
      <c r="B7346" s="0" t="s">
        <v>38</v>
      </c>
      <c r="C7346" s="0" t="s">
        <v>79</v>
      </c>
      <c r="D7346" s="9" t="n">
        <v>44000</v>
      </c>
      <c r="E7346" s="9" t="n">
        <v>44120</v>
      </c>
      <c r="F7346" s="9" t="n">
        <v>44135</v>
      </c>
      <c r="G7346" s="9" t="n">
        <v>44140</v>
      </c>
      <c r="H7346" s="10" t="s">
        <v>36</v>
      </c>
      <c r="I7346" s="0" t="n">
        <v>15</v>
      </c>
      <c r="J7346" s="0" t="n">
        <v>22</v>
      </c>
      <c r="K7346" s="0" t="n">
        <v>79</v>
      </c>
      <c r="L7346" s="0" t="n">
        <v>20</v>
      </c>
      <c r="M7346" s="0" t="n">
        <v>8</v>
      </c>
      <c r="N7346" s="11" t="n">
        <v>0.05</v>
      </c>
      <c r="O7346" s="12" t="n">
        <v>4711.44</v>
      </c>
      <c r="P7346" s="12" t="n">
        <v>5889.3</v>
      </c>
      <c r="Q7346" s="12" t="n">
        <f aca="false">M7346*P7346*(1-N7346)</f>
        <v>44758.68</v>
      </c>
      <c r="R7346" s="12" t="n">
        <f aca="false">M7346*O7346</f>
        <v>37691.52</v>
      </c>
      <c r="S7346" s="12" t="n">
        <f aca="false">Q7346-R7346</f>
        <v>7067.16</v>
      </c>
      <c r="T7346" s="11" t="n">
        <f aca="false">IFERROR(S7346/Q7346,0)</f>
        <v>0.157894736842105</v>
      </c>
      <c r="U7346" s="13" t="n">
        <f aca="false">F7346-E7346</f>
        <v>15</v>
      </c>
      <c r="V7346" s="13" t="n">
        <f aca="false">G7346-F7346</f>
        <v>5</v>
      </c>
      <c r="W7346" s="13" t="n">
        <f aca="false">G7346-E7346</f>
        <v>20</v>
      </c>
      <c r="X7346" s="10" t="n">
        <f aca="false">YEAR(E7346)</f>
        <v>2020</v>
      </c>
      <c r="Y7346" s="0" t="str">
        <f aca="false">TEXT(E7346,"yyyy-mm")</f>
        <v>2020-10</v>
      </c>
      <c r="Z7346" s="0" t="str">
        <f aca="false">"Q"&amp;ROUNDUP(MONTH(E7346)/3,0)&amp;"-"&amp;YEAR(E7346)</f>
        <v>Q4-2020</v>
      </c>
    </row>
    <row r="7347" customFormat="false" ht="14.25" hidden="false" customHeight="false" outlineLevel="0" collapsed="false">
      <c r="A7347" s="0" t="s">
        <v>7389</v>
      </c>
      <c r="B7347" s="0" t="s">
        <v>38</v>
      </c>
      <c r="C7347" s="0" t="s">
        <v>46</v>
      </c>
      <c r="D7347" s="9" t="n">
        <v>44000</v>
      </c>
      <c r="E7347" s="9" t="n">
        <v>44120</v>
      </c>
      <c r="F7347" s="9" t="n">
        <v>44139</v>
      </c>
      <c r="G7347" s="9" t="n">
        <v>44147</v>
      </c>
      <c r="H7347" s="10" t="s">
        <v>36</v>
      </c>
      <c r="I7347" s="0" t="n">
        <v>18</v>
      </c>
      <c r="J7347" s="0" t="n">
        <v>9</v>
      </c>
      <c r="K7347" s="0" t="n">
        <v>317</v>
      </c>
      <c r="L7347" s="0" t="n">
        <v>33</v>
      </c>
      <c r="M7347" s="0" t="n">
        <v>4</v>
      </c>
      <c r="N7347" s="11" t="n">
        <v>0.05</v>
      </c>
      <c r="O7347" s="12" t="n">
        <v>846.61</v>
      </c>
      <c r="P7347" s="12" t="n">
        <v>1045.2</v>
      </c>
      <c r="Q7347" s="12" t="n">
        <f aca="false">M7347*P7347*(1-N7347)</f>
        <v>3971.76</v>
      </c>
      <c r="R7347" s="12" t="n">
        <f aca="false">M7347*O7347</f>
        <v>3386.44</v>
      </c>
      <c r="S7347" s="12" t="n">
        <f aca="false">Q7347-R7347</f>
        <v>585.32</v>
      </c>
      <c r="T7347" s="11" t="n">
        <f aca="false">IFERROR(S7347/Q7347,0)</f>
        <v>0.147370435273028</v>
      </c>
      <c r="U7347" s="13" t="n">
        <f aca="false">F7347-E7347</f>
        <v>19</v>
      </c>
      <c r="V7347" s="13" t="n">
        <f aca="false">G7347-F7347</f>
        <v>8</v>
      </c>
      <c r="W7347" s="13" t="n">
        <f aca="false">G7347-E7347</f>
        <v>27</v>
      </c>
      <c r="X7347" s="10" t="n">
        <f aca="false">YEAR(E7347)</f>
        <v>2020</v>
      </c>
      <c r="Y7347" s="0" t="str">
        <f aca="false">TEXT(E7347,"yyyy-mm")</f>
        <v>2020-10</v>
      </c>
      <c r="Z7347" s="0" t="str">
        <f aca="false">"Q"&amp;ROUNDUP(MONTH(E7347)/3,0)&amp;"-"&amp;YEAR(E7347)</f>
        <v>Q4-2020</v>
      </c>
    </row>
    <row r="7348" customFormat="false" ht="14.25" hidden="false" customHeight="false" outlineLevel="0" collapsed="false">
      <c r="A7348" s="0" t="s">
        <v>7390</v>
      </c>
      <c r="B7348" s="0" t="s">
        <v>34</v>
      </c>
      <c r="C7348" s="0" t="s">
        <v>48</v>
      </c>
      <c r="D7348" s="9" t="n">
        <v>44000</v>
      </c>
      <c r="E7348" s="9" t="n">
        <v>44120</v>
      </c>
      <c r="F7348" s="9" t="n">
        <v>44127</v>
      </c>
      <c r="G7348" s="9" t="n">
        <v>44132</v>
      </c>
      <c r="H7348" s="10" t="s">
        <v>36</v>
      </c>
      <c r="I7348" s="0" t="n">
        <v>3</v>
      </c>
      <c r="J7348" s="0" t="n">
        <v>15</v>
      </c>
      <c r="K7348" s="0" t="n">
        <v>15</v>
      </c>
      <c r="L7348" s="0" t="n">
        <v>42</v>
      </c>
      <c r="M7348" s="0" t="n">
        <v>1</v>
      </c>
      <c r="N7348" s="11" t="n">
        <v>0.075</v>
      </c>
      <c r="O7348" s="12" t="n">
        <v>4311.12</v>
      </c>
      <c r="P7348" s="12" t="n">
        <v>5071.9</v>
      </c>
      <c r="Q7348" s="12" t="n">
        <f aca="false">M7348*P7348*(1-N7348)</f>
        <v>4691.5075</v>
      </c>
      <c r="R7348" s="12" t="n">
        <f aca="false">M7348*O7348</f>
        <v>4311.12</v>
      </c>
      <c r="S7348" s="12" t="n">
        <f aca="false">Q7348-R7348</f>
        <v>380.3875</v>
      </c>
      <c r="T7348" s="11" t="n">
        <f aca="false">IFERROR(S7348/Q7348,0)</f>
        <v>0.0810800153255643</v>
      </c>
      <c r="U7348" s="13" t="n">
        <f aca="false">F7348-E7348</f>
        <v>7</v>
      </c>
      <c r="V7348" s="13" t="n">
        <f aca="false">G7348-F7348</f>
        <v>5</v>
      </c>
      <c r="W7348" s="13" t="n">
        <f aca="false">G7348-E7348</f>
        <v>12</v>
      </c>
      <c r="X7348" s="10" t="n">
        <f aca="false">YEAR(E7348)</f>
        <v>2020</v>
      </c>
      <c r="Y7348" s="0" t="str">
        <f aca="false">TEXT(E7348,"yyyy-mm")</f>
        <v>2020-10</v>
      </c>
      <c r="Z7348" s="0" t="str">
        <f aca="false">"Q"&amp;ROUNDUP(MONTH(E7348)/3,0)&amp;"-"&amp;YEAR(E7348)</f>
        <v>Q4-2020</v>
      </c>
    </row>
    <row r="7349" customFormat="false" ht="14.25" hidden="false" customHeight="false" outlineLevel="0" collapsed="false">
      <c r="A7349" s="0" t="s">
        <v>7391</v>
      </c>
      <c r="B7349" s="0" t="s">
        <v>38</v>
      </c>
      <c r="C7349" s="0" t="s">
        <v>35</v>
      </c>
      <c r="D7349" s="9" t="n">
        <v>44000</v>
      </c>
      <c r="E7349" s="9" t="n">
        <v>44120</v>
      </c>
      <c r="F7349" s="9" t="n">
        <v>44128</v>
      </c>
      <c r="G7349" s="9" t="n">
        <v>44135</v>
      </c>
      <c r="H7349" s="10" t="s">
        <v>36</v>
      </c>
      <c r="I7349" s="0" t="n">
        <v>18</v>
      </c>
      <c r="J7349" s="0" t="n">
        <v>48</v>
      </c>
      <c r="K7349" s="0" t="n">
        <v>207</v>
      </c>
      <c r="L7349" s="0" t="n">
        <v>47</v>
      </c>
      <c r="M7349" s="0" t="n">
        <v>4</v>
      </c>
      <c r="N7349" s="11" t="n">
        <v>0.15</v>
      </c>
      <c r="O7349" s="12" t="n">
        <v>1815.97</v>
      </c>
      <c r="P7349" s="12" t="n">
        <v>2358.4</v>
      </c>
      <c r="Q7349" s="12" t="n">
        <f aca="false">M7349*P7349*(1-N7349)</f>
        <v>8018.56</v>
      </c>
      <c r="R7349" s="12" t="n">
        <f aca="false">M7349*O7349</f>
        <v>7263.88</v>
      </c>
      <c r="S7349" s="12" t="n">
        <f aca="false">Q7349-R7349</f>
        <v>754.68</v>
      </c>
      <c r="T7349" s="11" t="n">
        <f aca="false">IFERROR(S7349/Q7349,0)</f>
        <v>0.0941166493734536</v>
      </c>
      <c r="U7349" s="13" t="n">
        <f aca="false">F7349-E7349</f>
        <v>8</v>
      </c>
      <c r="V7349" s="13" t="n">
        <f aca="false">G7349-F7349</f>
        <v>7</v>
      </c>
      <c r="W7349" s="13" t="n">
        <f aca="false">G7349-E7349</f>
        <v>15</v>
      </c>
      <c r="X7349" s="10" t="n">
        <f aca="false">YEAR(E7349)</f>
        <v>2020</v>
      </c>
      <c r="Y7349" s="0" t="str">
        <f aca="false">TEXT(E7349,"yyyy-mm")</f>
        <v>2020-10</v>
      </c>
      <c r="Z7349" s="0" t="str">
        <f aca="false">"Q"&amp;ROUNDUP(MONTH(E7349)/3,0)&amp;"-"&amp;YEAR(E7349)</f>
        <v>Q4-2020</v>
      </c>
    </row>
    <row r="7350" customFormat="false" ht="14.25" hidden="false" customHeight="false" outlineLevel="0" collapsed="false">
      <c r="A7350" s="0" t="s">
        <v>7392</v>
      </c>
      <c r="B7350" s="0" t="s">
        <v>38</v>
      </c>
      <c r="C7350" s="0" t="s">
        <v>39</v>
      </c>
      <c r="D7350" s="9" t="n">
        <v>44000</v>
      </c>
      <c r="E7350" s="9" t="n">
        <v>44121</v>
      </c>
      <c r="F7350" s="9" t="n">
        <v>44137</v>
      </c>
      <c r="G7350" s="9" t="n">
        <v>44140</v>
      </c>
      <c r="H7350" s="10" t="s">
        <v>36</v>
      </c>
      <c r="I7350" s="0" t="n">
        <v>16</v>
      </c>
      <c r="J7350" s="0" t="n">
        <v>6</v>
      </c>
      <c r="K7350" s="0" t="n">
        <v>190</v>
      </c>
      <c r="L7350" s="0" t="n">
        <v>27</v>
      </c>
      <c r="M7350" s="0" t="n">
        <v>4</v>
      </c>
      <c r="N7350" s="11" t="n">
        <v>0.075</v>
      </c>
      <c r="O7350" s="12" t="n">
        <v>801.99</v>
      </c>
      <c r="P7350" s="12" t="n">
        <v>1909.5</v>
      </c>
      <c r="Q7350" s="12" t="n">
        <f aca="false">M7350*P7350*(1-N7350)</f>
        <v>7065.15</v>
      </c>
      <c r="R7350" s="12" t="n">
        <f aca="false">M7350*O7350</f>
        <v>3207.96</v>
      </c>
      <c r="S7350" s="12" t="n">
        <f aca="false">Q7350-R7350</f>
        <v>3857.19</v>
      </c>
      <c r="T7350" s="11" t="n">
        <f aca="false">IFERROR(S7350/Q7350,0)</f>
        <v>0.545945945945946</v>
      </c>
      <c r="U7350" s="13" t="n">
        <f aca="false">F7350-E7350</f>
        <v>16</v>
      </c>
      <c r="V7350" s="13" t="n">
        <f aca="false">G7350-F7350</f>
        <v>3</v>
      </c>
      <c r="W7350" s="13" t="n">
        <f aca="false">G7350-E7350</f>
        <v>19</v>
      </c>
      <c r="X7350" s="10" t="n">
        <f aca="false">YEAR(E7350)</f>
        <v>2020</v>
      </c>
      <c r="Y7350" s="0" t="str">
        <f aca="false">TEXT(E7350,"yyyy-mm")</f>
        <v>2020-10</v>
      </c>
      <c r="Z7350" s="0" t="str">
        <f aca="false">"Q"&amp;ROUNDUP(MONTH(E7350)/3,0)&amp;"-"&amp;YEAR(E7350)</f>
        <v>Q4-2020</v>
      </c>
    </row>
    <row r="7351" customFormat="false" ht="14.25" hidden="false" customHeight="false" outlineLevel="0" collapsed="false">
      <c r="A7351" s="0" t="s">
        <v>7393</v>
      </c>
      <c r="B7351" s="0" t="s">
        <v>38</v>
      </c>
      <c r="C7351" s="0" t="s">
        <v>48</v>
      </c>
      <c r="D7351" s="9" t="n">
        <v>44000</v>
      </c>
      <c r="E7351" s="9" t="n">
        <v>44121</v>
      </c>
      <c r="F7351" s="9" t="n">
        <v>44127</v>
      </c>
      <c r="G7351" s="9" t="n">
        <v>44134</v>
      </c>
      <c r="H7351" s="10" t="s">
        <v>36</v>
      </c>
      <c r="I7351" s="0" t="n">
        <v>16</v>
      </c>
      <c r="J7351" s="0" t="n">
        <v>33</v>
      </c>
      <c r="K7351" s="0" t="n">
        <v>11</v>
      </c>
      <c r="L7351" s="0" t="n">
        <v>10</v>
      </c>
      <c r="M7351" s="0" t="n">
        <v>3</v>
      </c>
      <c r="N7351" s="11" t="n">
        <v>0.2</v>
      </c>
      <c r="O7351" s="12" t="n">
        <v>548.33</v>
      </c>
      <c r="P7351" s="12" t="n">
        <v>884.4</v>
      </c>
      <c r="Q7351" s="12" t="n">
        <f aca="false">M7351*P7351*(1-N7351)</f>
        <v>2122.56</v>
      </c>
      <c r="R7351" s="12" t="n">
        <f aca="false">M7351*O7351</f>
        <v>1644.99</v>
      </c>
      <c r="S7351" s="12" t="n">
        <f aca="false">Q7351-R7351</f>
        <v>477.57</v>
      </c>
      <c r="T7351" s="11" t="n">
        <f aca="false">IFERROR(S7351/Q7351,0)</f>
        <v>0.224997173224785</v>
      </c>
      <c r="U7351" s="13" t="n">
        <f aca="false">F7351-E7351</f>
        <v>6</v>
      </c>
      <c r="V7351" s="13" t="n">
        <f aca="false">G7351-F7351</f>
        <v>7</v>
      </c>
      <c r="W7351" s="13" t="n">
        <f aca="false">G7351-E7351</f>
        <v>13</v>
      </c>
      <c r="X7351" s="10" t="n">
        <f aca="false">YEAR(E7351)</f>
        <v>2020</v>
      </c>
      <c r="Y7351" s="0" t="str">
        <f aca="false">TEXT(E7351,"yyyy-mm")</f>
        <v>2020-10</v>
      </c>
      <c r="Z7351" s="0" t="str">
        <f aca="false">"Q"&amp;ROUNDUP(MONTH(E7351)/3,0)&amp;"-"&amp;YEAR(E7351)</f>
        <v>Q4-2020</v>
      </c>
    </row>
    <row r="7352" customFormat="false" ht="14.25" hidden="false" customHeight="false" outlineLevel="0" collapsed="false">
      <c r="A7352" s="0" t="s">
        <v>7394</v>
      </c>
      <c r="B7352" s="0" t="s">
        <v>34</v>
      </c>
      <c r="C7352" s="0" t="s">
        <v>35</v>
      </c>
      <c r="D7352" s="9" t="n">
        <v>44000</v>
      </c>
      <c r="E7352" s="9" t="n">
        <v>44121</v>
      </c>
      <c r="F7352" s="9" t="n">
        <v>44127</v>
      </c>
      <c r="G7352" s="9" t="n">
        <v>44136</v>
      </c>
      <c r="H7352" s="10" t="s">
        <v>36</v>
      </c>
      <c r="I7352" s="0" t="n">
        <v>5</v>
      </c>
      <c r="J7352" s="0" t="n">
        <v>32</v>
      </c>
      <c r="K7352" s="0" t="n">
        <v>206</v>
      </c>
      <c r="L7352" s="0" t="n">
        <v>32</v>
      </c>
      <c r="M7352" s="0" t="n">
        <v>7</v>
      </c>
      <c r="N7352" s="11" t="n">
        <v>0.4</v>
      </c>
      <c r="O7352" s="12" t="n">
        <v>472.35</v>
      </c>
      <c r="P7352" s="12" t="n">
        <v>944.7</v>
      </c>
      <c r="Q7352" s="12" t="n">
        <f aca="false">M7352*P7352*(1-N7352)</f>
        <v>3967.74</v>
      </c>
      <c r="R7352" s="12" t="n">
        <f aca="false">M7352*O7352</f>
        <v>3306.45</v>
      </c>
      <c r="S7352" s="12" t="n">
        <f aca="false">Q7352-R7352</f>
        <v>661.29</v>
      </c>
      <c r="T7352" s="11" t="n">
        <f aca="false">IFERROR(S7352/Q7352,0)</f>
        <v>0.166666666666667</v>
      </c>
      <c r="U7352" s="13" t="n">
        <f aca="false">F7352-E7352</f>
        <v>6</v>
      </c>
      <c r="V7352" s="13" t="n">
        <f aca="false">G7352-F7352</f>
        <v>9</v>
      </c>
      <c r="W7352" s="13" t="n">
        <f aca="false">G7352-E7352</f>
        <v>15</v>
      </c>
      <c r="X7352" s="10" t="n">
        <f aca="false">YEAR(E7352)</f>
        <v>2020</v>
      </c>
      <c r="Y7352" s="0" t="str">
        <f aca="false">TEXT(E7352,"yyyy-mm")</f>
        <v>2020-10</v>
      </c>
      <c r="Z7352" s="0" t="str">
        <f aca="false">"Q"&amp;ROUNDUP(MONTH(E7352)/3,0)&amp;"-"&amp;YEAR(E7352)</f>
        <v>Q4-2020</v>
      </c>
    </row>
    <row r="7353" customFormat="false" ht="14.25" hidden="false" customHeight="false" outlineLevel="0" collapsed="false">
      <c r="A7353" s="0" t="s">
        <v>7395</v>
      </c>
      <c r="B7353" s="0" t="s">
        <v>41</v>
      </c>
      <c r="C7353" s="0" t="s">
        <v>79</v>
      </c>
      <c r="D7353" s="9" t="n">
        <v>44000</v>
      </c>
      <c r="E7353" s="9" t="n">
        <v>44121</v>
      </c>
      <c r="F7353" s="9" t="n">
        <v>44132</v>
      </c>
      <c r="G7353" s="9" t="n">
        <v>44139</v>
      </c>
      <c r="H7353" s="10" t="s">
        <v>36</v>
      </c>
      <c r="I7353" s="0" t="n">
        <v>22</v>
      </c>
      <c r="J7353" s="0" t="n">
        <v>44</v>
      </c>
      <c r="K7353" s="0" t="n">
        <v>75</v>
      </c>
      <c r="L7353" s="0" t="n">
        <v>42</v>
      </c>
      <c r="M7353" s="0" t="n">
        <v>8</v>
      </c>
      <c r="N7353" s="11" t="n">
        <v>0.05</v>
      </c>
      <c r="O7353" s="12" t="n">
        <v>2487.58</v>
      </c>
      <c r="P7353" s="12" t="n">
        <v>3658.2</v>
      </c>
      <c r="Q7353" s="12" t="n">
        <f aca="false">M7353*P7353*(1-N7353)</f>
        <v>27802.32</v>
      </c>
      <c r="R7353" s="12" t="n">
        <f aca="false">M7353*O7353</f>
        <v>19900.64</v>
      </c>
      <c r="S7353" s="12" t="n">
        <f aca="false">Q7353-R7353</f>
        <v>7901.68</v>
      </c>
      <c r="T7353" s="11" t="n">
        <f aca="false">IFERROR(S7353/Q7353,0)</f>
        <v>0.284209375332706</v>
      </c>
      <c r="U7353" s="13" t="n">
        <f aca="false">F7353-E7353</f>
        <v>11</v>
      </c>
      <c r="V7353" s="13" t="n">
        <f aca="false">G7353-F7353</f>
        <v>7</v>
      </c>
      <c r="W7353" s="13" t="n">
        <f aca="false">G7353-E7353</f>
        <v>18</v>
      </c>
      <c r="X7353" s="10" t="n">
        <f aca="false">YEAR(E7353)</f>
        <v>2020</v>
      </c>
      <c r="Y7353" s="0" t="str">
        <f aca="false">TEXT(E7353,"yyyy-mm")</f>
        <v>2020-10</v>
      </c>
      <c r="Z7353" s="0" t="str">
        <f aca="false">"Q"&amp;ROUNDUP(MONTH(E7353)/3,0)&amp;"-"&amp;YEAR(E7353)</f>
        <v>Q4-2020</v>
      </c>
    </row>
    <row r="7354" customFormat="false" ht="14.25" hidden="false" customHeight="false" outlineLevel="0" collapsed="false">
      <c r="A7354" s="0" t="s">
        <v>7396</v>
      </c>
      <c r="B7354" s="0" t="s">
        <v>34</v>
      </c>
      <c r="C7354" s="0" t="s">
        <v>39</v>
      </c>
      <c r="D7354" s="9" t="n">
        <v>44000</v>
      </c>
      <c r="E7354" s="9" t="n">
        <v>44122</v>
      </c>
      <c r="F7354" s="9" t="n">
        <v>44146</v>
      </c>
      <c r="G7354" s="9" t="n">
        <v>44153</v>
      </c>
      <c r="H7354" s="10" t="s">
        <v>36</v>
      </c>
      <c r="I7354" s="0" t="n">
        <v>5</v>
      </c>
      <c r="J7354" s="0" t="n">
        <v>38</v>
      </c>
      <c r="K7354" s="0" t="n">
        <v>96</v>
      </c>
      <c r="L7354" s="0" t="n">
        <v>16</v>
      </c>
      <c r="M7354" s="0" t="n">
        <v>5</v>
      </c>
      <c r="N7354" s="11" t="n">
        <v>0.05</v>
      </c>
      <c r="O7354" s="12" t="n">
        <v>452.79</v>
      </c>
      <c r="P7354" s="12" t="n">
        <v>730.3</v>
      </c>
      <c r="Q7354" s="12" t="n">
        <f aca="false">M7354*P7354*(1-N7354)</f>
        <v>3468.925</v>
      </c>
      <c r="R7354" s="12" t="n">
        <f aca="false">M7354*O7354</f>
        <v>2263.95</v>
      </c>
      <c r="S7354" s="12" t="n">
        <f aca="false">Q7354-R7354</f>
        <v>1204.975</v>
      </c>
      <c r="T7354" s="11" t="n">
        <f aca="false">IFERROR(S7354/Q7354,0)</f>
        <v>0.347362655577737</v>
      </c>
      <c r="U7354" s="13" t="n">
        <f aca="false">F7354-E7354</f>
        <v>24</v>
      </c>
      <c r="V7354" s="13" t="n">
        <f aca="false">G7354-F7354</f>
        <v>7</v>
      </c>
      <c r="W7354" s="13" t="n">
        <f aca="false">G7354-E7354</f>
        <v>31</v>
      </c>
      <c r="X7354" s="10" t="n">
        <f aca="false">YEAR(E7354)</f>
        <v>2020</v>
      </c>
      <c r="Y7354" s="0" t="str">
        <f aca="false">TEXT(E7354,"yyyy-mm")</f>
        <v>2020-10</v>
      </c>
      <c r="Z7354" s="0" t="str">
        <f aca="false">"Q"&amp;ROUNDUP(MONTH(E7354)/3,0)&amp;"-"&amp;YEAR(E7354)</f>
        <v>Q4-2020</v>
      </c>
    </row>
    <row r="7355" customFormat="false" ht="14.25" hidden="false" customHeight="false" outlineLevel="0" collapsed="false">
      <c r="A7355" s="0" t="s">
        <v>7397</v>
      </c>
      <c r="B7355" s="0" t="s">
        <v>34</v>
      </c>
      <c r="C7355" s="0" t="s">
        <v>48</v>
      </c>
      <c r="D7355" s="9" t="n">
        <v>44000</v>
      </c>
      <c r="E7355" s="9" t="n">
        <v>44122</v>
      </c>
      <c r="F7355" s="9" t="n">
        <v>44128</v>
      </c>
      <c r="G7355" s="9" t="n">
        <v>44138</v>
      </c>
      <c r="H7355" s="10" t="s">
        <v>36</v>
      </c>
      <c r="I7355" s="0" t="n">
        <v>2</v>
      </c>
      <c r="J7355" s="0" t="n">
        <v>34</v>
      </c>
      <c r="K7355" s="0" t="n">
        <v>26</v>
      </c>
      <c r="L7355" s="0" t="n">
        <v>42</v>
      </c>
      <c r="M7355" s="0" t="n">
        <v>3</v>
      </c>
      <c r="N7355" s="11" t="n">
        <v>0.1</v>
      </c>
      <c r="O7355" s="12" t="n">
        <v>3082</v>
      </c>
      <c r="P7355" s="12" t="n">
        <v>3852.5</v>
      </c>
      <c r="Q7355" s="12" t="n">
        <f aca="false">M7355*P7355*(1-N7355)</f>
        <v>10401.75</v>
      </c>
      <c r="R7355" s="12" t="n">
        <f aca="false">M7355*O7355</f>
        <v>9246</v>
      </c>
      <c r="S7355" s="12" t="n">
        <f aca="false">Q7355-R7355</f>
        <v>1155.75</v>
      </c>
      <c r="T7355" s="11" t="n">
        <f aca="false">IFERROR(S7355/Q7355,0)</f>
        <v>0.111111111111111</v>
      </c>
      <c r="U7355" s="13" t="n">
        <f aca="false">F7355-E7355</f>
        <v>6</v>
      </c>
      <c r="V7355" s="13" t="n">
        <f aca="false">G7355-F7355</f>
        <v>10</v>
      </c>
      <c r="W7355" s="13" t="n">
        <f aca="false">G7355-E7355</f>
        <v>16</v>
      </c>
      <c r="X7355" s="10" t="n">
        <f aca="false">YEAR(E7355)</f>
        <v>2020</v>
      </c>
      <c r="Y7355" s="0" t="str">
        <f aca="false">TEXT(E7355,"yyyy-mm")</f>
        <v>2020-10</v>
      </c>
      <c r="Z7355" s="0" t="str">
        <f aca="false">"Q"&amp;ROUNDUP(MONTH(E7355)/3,0)&amp;"-"&amp;YEAR(E7355)</f>
        <v>Q4-2020</v>
      </c>
    </row>
    <row r="7356" customFormat="false" ht="14.25" hidden="false" customHeight="false" outlineLevel="0" collapsed="false">
      <c r="A7356" s="0" t="s">
        <v>7398</v>
      </c>
      <c r="B7356" s="0" t="s">
        <v>34</v>
      </c>
      <c r="C7356" s="0" t="s">
        <v>46</v>
      </c>
      <c r="D7356" s="9" t="n">
        <v>44000</v>
      </c>
      <c r="E7356" s="9" t="n">
        <v>44122</v>
      </c>
      <c r="F7356" s="9" t="n">
        <v>44131</v>
      </c>
      <c r="G7356" s="9" t="n">
        <v>44138</v>
      </c>
      <c r="H7356" s="10" t="s">
        <v>36</v>
      </c>
      <c r="I7356" s="0" t="n">
        <v>6</v>
      </c>
      <c r="J7356" s="0" t="n">
        <v>45</v>
      </c>
      <c r="K7356" s="0" t="n">
        <v>325</v>
      </c>
      <c r="L7356" s="0" t="n">
        <v>1</v>
      </c>
      <c r="M7356" s="0" t="n">
        <v>1</v>
      </c>
      <c r="N7356" s="11" t="n">
        <v>0.2</v>
      </c>
      <c r="O7356" s="12" t="n">
        <v>449.44</v>
      </c>
      <c r="P7356" s="12" t="n">
        <v>1045.2</v>
      </c>
      <c r="Q7356" s="12" t="n">
        <f aca="false">M7356*P7356*(1-N7356)</f>
        <v>836.16</v>
      </c>
      <c r="R7356" s="12" t="n">
        <f aca="false">M7356*O7356</f>
        <v>449.44</v>
      </c>
      <c r="S7356" s="12" t="n">
        <f aca="false">Q7356-R7356</f>
        <v>386.72</v>
      </c>
      <c r="T7356" s="11" t="n">
        <f aca="false">IFERROR(S7356/Q7356,0)</f>
        <v>0.46249521622656</v>
      </c>
      <c r="U7356" s="13" t="n">
        <f aca="false">F7356-E7356</f>
        <v>9</v>
      </c>
      <c r="V7356" s="13" t="n">
        <f aca="false">G7356-F7356</f>
        <v>7</v>
      </c>
      <c r="W7356" s="13" t="n">
        <f aca="false">G7356-E7356</f>
        <v>16</v>
      </c>
      <c r="X7356" s="10" t="n">
        <f aca="false">YEAR(E7356)</f>
        <v>2020</v>
      </c>
      <c r="Y7356" s="0" t="str">
        <f aca="false">TEXT(E7356,"yyyy-mm")</f>
        <v>2020-10</v>
      </c>
      <c r="Z7356" s="0" t="str">
        <f aca="false">"Q"&amp;ROUNDUP(MONTH(E7356)/3,0)&amp;"-"&amp;YEAR(E7356)</f>
        <v>Q4-2020</v>
      </c>
    </row>
    <row r="7357" customFormat="false" ht="14.25" hidden="false" customHeight="false" outlineLevel="0" collapsed="false">
      <c r="A7357" s="0" t="s">
        <v>7399</v>
      </c>
      <c r="B7357" s="0" t="s">
        <v>34</v>
      </c>
      <c r="C7357" s="0" t="s">
        <v>48</v>
      </c>
      <c r="D7357" s="9" t="n">
        <v>44000</v>
      </c>
      <c r="E7357" s="9" t="n">
        <v>44122</v>
      </c>
      <c r="F7357" s="9" t="n">
        <v>44135</v>
      </c>
      <c r="G7357" s="9" t="n">
        <v>44136</v>
      </c>
      <c r="H7357" s="10" t="s">
        <v>36</v>
      </c>
      <c r="I7357" s="0" t="n">
        <v>11</v>
      </c>
      <c r="J7357" s="0" t="n">
        <v>15</v>
      </c>
      <c r="K7357" s="0" t="n">
        <v>54</v>
      </c>
      <c r="L7357" s="0" t="n">
        <v>3</v>
      </c>
      <c r="M7357" s="0" t="n">
        <v>8</v>
      </c>
      <c r="N7357" s="11" t="n">
        <v>0.075</v>
      </c>
      <c r="O7357" s="12" t="n">
        <v>796.36</v>
      </c>
      <c r="P7357" s="12" t="n">
        <v>1896.1</v>
      </c>
      <c r="Q7357" s="12" t="n">
        <f aca="false">M7357*P7357*(1-N7357)</f>
        <v>14031.14</v>
      </c>
      <c r="R7357" s="12" t="n">
        <f aca="false">M7357*O7357</f>
        <v>6370.88</v>
      </c>
      <c r="S7357" s="12" t="n">
        <f aca="false">Q7357-R7357</f>
        <v>7660.26</v>
      </c>
      <c r="T7357" s="11" t="n">
        <f aca="false">IFERROR(S7357/Q7357,0)</f>
        <v>0.54594708626669</v>
      </c>
      <c r="U7357" s="13" t="n">
        <f aca="false">F7357-E7357</f>
        <v>13</v>
      </c>
      <c r="V7357" s="13" t="n">
        <f aca="false">G7357-F7357</f>
        <v>1</v>
      </c>
      <c r="W7357" s="13" t="n">
        <f aca="false">G7357-E7357</f>
        <v>14</v>
      </c>
      <c r="X7357" s="10" t="n">
        <f aca="false">YEAR(E7357)</f>
        <v>2020</v>
      </c>
      <c r="Y7357" s="0" t="str">
        <f aca="false">TEXT(E7357,"yyyy-mm")</f>
        <v>2020-10</v>
      </c>
      <c r="Z7357" s="0" t="str">
        <f aca="false">"Q"&amp;ROUNDUP(MONTH(E7357)/3,0)&amp;"-"&amp;YEAR(E7357)</f>
        <v>Q4-2020</v>
      </c>
    </row>
    <row r="7358" customFormat="false" ht="14.25" hidden="false" customHeight="false" outlineLevel="0" collapsed="false">
      <c r="A7358" s="0" t="s">
        <v>7400</v>
      </c>
      <c r="B7358" s="0" t="s">
        <v>38</v>
      </c>
      <c r="C7358" s="0" t="s">
        <v>58</v>
      </c>
      <c r="D7358" s="9" t="n">
        <v>44000</v>
      </c>
      <c r="E7358" s="9" t="n">
        <v>44122</v>
      </c>
      <c r="F7358" s="9" t="n">
        <v>44126</v>
      </c>
      <c r="G7358" s="9" t="n">
        <v>44131</v>
      </c>
      <c r="H7358" s="10" t="s">
        <v>36</v>
      </c>
      <c r="I7358" s="0" t="n">
        <v>13</v>
      </c>
      <c r="J7358" s="0" t="n">
        <v>10</v>
      </c>
      <c r="K7358" s="0" t="n">
        <v>337</v>
      </c>
      <c r="L7358" s="0" t="n">
        <v>27</v>
      </c>
      <c r="M7358" s="0" t="n">
        <v>2</v>
      </c>
      <c r="N7358" s="11" t="n">
        <v>0.1</v>
      </c>
      <c r="O7358" s="12" t="n">
        <v>637.57</v>
      </c>
      <c r="P7358" s="12" t="n">
        <v>1045.2</v>
      </c>
      <c r="Q7358" s="12" t="n">
        <f aca="false">M7358*P7358*(1-N7358)</f>
        <v>1881.36</v>
      </c>
      <c r="R7358" s="12" t="n">
        <f aca="false">M7358*O7358</f>
        <v>1275.14</v>
      </c>
      <c r="S7358" s="12" t="n">
        <f aca="false">Q7358-R7358</f>
        <v>606.22</v>
      </c>
      <c r="T7358" s="11" t="n">
        <f aca="false">IFERROR(S7358/Q7358,0)</f>
        <v>0.322224348343751</v>
      </c>
      <c r="U7358" s="13" t="n">
        <f aca="false">F7358-E7358</f>
        <v>4</v>
      </c>
      <c r="V7358" s="13" t="n">
        <f aca="false">G7358-F7358</f>
        <v>5</v>
      </c>
      <c r="W7358" s="13" t="n">
        <f aca="false">G7358-E7358</f>
        <v>9</v>
      </c>
      <c r="X7358" s="10" t="n">
        <f aca="false">YEAR(E7358)</f>
        <v>2020</v>
      </c>
      <c r="Y7358" s="0" t="str">
        <f aca="false">TEXT(E7358,"yyyy-mm")</f>
        <v>2020-10</v>
      </c>
      <c r="Z7358" s="0" t="str">
        <f aca="false">"Q"&amp;ROUNDUP(MONTH(E7358)/3,0)&amp;"-"&amp;YEAR(E7358)</f>
        <v>Q4-2020</v>
      </c>
    </row>
    <row r="7359" customFormat="false" ht="14.25" hidden="false" customHeight="false" outlineLevel="0" collapsed="false">
      <c r="A7359" s="0" t="s">
        <v>7401</v>
      </c>
      <c r="B7359" s="0" t="s">
        <v>34</v>
      </c>
      <c r="C7359" s="0" t="s">
        <v>46</v>
      </c>
      <c r="D7359" s="9" t="n">
        <v>44000</v>
      </c>
      <c r="E7359" s="9" t="n">
        <v>44122</v>
      </c>
      <c r="F7359" s="9" t="n">
        <v>44139</v>
      </c>
      <c r="G7359" s="9" t="n">
        <v>44145</v>
      </c>
      <c r="H7359" s="10" t="s">
        <v>36</v>
      </c>
      <c r="I7359" s="0" t="n">
        <v>4</v>
      </c>
      <c r="J7359" s="0" t="n">
        <v>31</v>
      </c>
      <c r="K7359" s="0" t="n">
        <v>320</v>
      </c>
      <c r="L7359" s="0" t="n">
        <v>11</v>
      </c>
      <c r="M7359" s="0" t="n">
        <v>7</v>
      </c>
      <c r="N7359" s="11" t="n">
        <v>0.3</v>
      </c>
      <c r="O7359" s="12" t="n">
        <v>633.95</v>
      </c>
      <c r="P7359" s="12" t="n">
        <v>1112.2</v>
      </c>
      <c r="Q7359" s="12" t="n">
        <f aca="false">M7359*P7359*(1-N7359)</f>
        <v>5449.78</v>
      </c>
      <c r="R7359" s="12" t="n">
        <f aca="false">M7359*O7359</f>
        <v>4437.65</v>
      </c>
      <c r="S7359" s="12" t="n">
        <f aca="false">Q7359-R7359</f>
        <v>1012.13</v>
      </c>
      <c r="T7359" s="11" t="n">
        <f aca="false">IFERROR(S7359/Q7359,0)</f>
        <v>0.185719423536363</v>
      </c>
      <c r="U7359" s="13" t="n">
        <f aca="false">F7359-E7359</f>
        <v>17</v>
      </c>
      <c r="V7359" s="13" t="n">
        <f aca="false">G7359-F7359</f>
        <v>6</v>
      </c>
      <c r="W7359" s="13" t="n">
        <f aca="false">G7359-E7359</f>
        <v>23</v>
      </c>
      <c r="X7359" s="10" t="n">
        <f aca="false">YEAR(E7359)</f>
        <v>2020</v>
      </c>
      <c r="Y7359" s="0" t="str">
        <f aca="false">TEXT(E7359,"yyyy-mm")</f>
        <v>2020-10</v>
      </c>
      <c r="Z7359" s="0" t="str">
        <f aca="false">"Q"&amp;ROUNDUP(MONTH(E7359)/3,0)&amp;"-"&amp;YEAR(E7359)</f>
        <v>Q4-2020</v>
      </c>
    </row>
    <row r="7360" customFormat="false" ht="14.25" hidden="false" customHeight="false" outlineLevel="0" collapsed="false">
      <c r="A7360" s="0" t="s">
        <v>7402</v>
      </c>
      <c r="B7360" s="0" t="s">
        <v>34</v>
      </c>
      <c r="C7360" s="0" t="s">
        <v>39</v>
      </c>
      <c r="D7360" s="9" t="n">
        <v>44000</v>
      </c>
      <c r="E7360" s="9" t="n">
        <v>44122</v>
      </c>
      <c r="F7360" s="9" t="n">
        <v>44136</v>
      </c>
      <c r="G7360" s="9" t="n">
        <v>44145</v>
      </c>
      <c r="H7360" s="10" t="s">
        <v>36</v>
      </c>
      <c r="I7360" s="0" t="n">
        <v>10</v>
      </c>
      <c r="J7360" s="0" t="n">
        <v>28</v>
      </c>
      <c r="K7360" s="0" t="n">
        <v>152</v>
      </c>
      <c r="L7360" s="0" t="n">
        <v>9</v>
      </c>
      <c r="M7360" s="0" t="n">
        <v>4</v>
      </c>
      <c r="N7360" s="11" t="n">
        <v>0.1</v>
      </c>
      <c r="O7360" s="12" t="n">
        <v>717.57</v>
      </c>
      <c r="P7360" s="12" t="n">
        <v>1025.1</v>
      </c>
      <c r="Q7360" s="12" t="n">
        <f aca="false">M7360*P7360*(1-N7360)</f>
        <v>3690.36</v>
      </c>
      <c r="R7360" s="12" t="n">
        <f aca="false">M7360*O7360</f>
        <v>2870.28</v>
      </c>
      <c r="S7360" s="12" t="n">
        <f aca="false">Q7360-R7360</f>
        <v>820.08</v>
      </c>
      <c r="T7360" s="11" t="n">
        <f aca="false">IFERROR(S7360/Q7360,0)</f>
        <v>0.222222222222222</v>
      </c>
      <c r="U7360" s="13" t="n">
        <f aca="false">F7360-E7360</f>
        <v>14</v>
      </c>
      <c r="V7360" s="13" t="n">
        <f aca="false">G7360-F7360</f>
        <v>9</v>
      </c>
      <c r="W7360" s="13" t="n">
        <f aca="false">G7360-E7360</f>
        <v>23</v>
      </c>
      <c r="X7360" s="10" t="n">
        <f aca="false">YEAR(E7360)</f>
        <v>2020</v>
      </c>
      <c r="Y7360" s="0" t="str">
        <f aca="false">TEXT(E7360,"yyyy-mm")</f>
        <v>2020-10</v>
      </c>
      <c r="Z7360" s="0" t="str">
        <f aca="false">"Q"&amp;ROUNDUP(MONTH(E7360)/3,0)&amp;"-"&amp;YEAR(E7360)</f>
        <v>Q4-2020</v>
      </c>
    </row>
    <row r="7361" customFormat="false" ht="14.25" hidden="false" customHeight="false" outlineLevel="0" collapsed="false">
      <c r="A7361" s="0" t="s">
        <v>7403</v>
      </c>
      <c r="B7361" s="0" t="s">
        <v>34</v>
      </c>
      <c r="C7361" s="0" t="s">
        <v>48</v>
      </c>
      <c r="D7361" s="9" t="n">
        <v>44000</v>
      </c>
      <c r="E7361" s="9" t="n">
        <v>44122</v>
      </c>
      <c r="F7361" s="9" t="n">
        <v>44127</v>
      </c>
      <c r="G7361" s="9" t="n">
        <v>44130</v>
      </c>
      <c r="H7361" s="10" t="s">
        <v>36</v>
      </c>
      <c r="I7361" s="0" t="n">
        <v>1</v>
      </c>
      <c r="J7361" s="0" t="n">
        <v>3</v>
      </c>
      <c r="K7361" s="0" t="n">
        <v>5</v>
      </c>
      <c r="L7361" s="0" t="n">
        <v>8</v>
      </c>
      <c r="M7361" s="0" t="n">
        <v>2</v>
      </c>
      <c r="N7361" s="11" t="n">
        <v>0.1</v>
      </c>
      <c r="O7361" s="12" t="n">
        <v>556.44</v>
      </c>
      <c r="P7361" s="12" t="n">
        <v>1011.7</v>
      </c>
      <c r="Q7361" s="12" t="n">
        <f aca="false">M7361*P7361*(1-N7361)</f>
        <v>1821.06</v>
      </c>
      <c r="R7361" s="12" t="n">
        <f aca="false">M7361*O7361</f>
        <v>1112.88</v>
      </c>
      <c r="S7361" s="12" t="n">
        <f aca="false">Q7361-R7361</f>
        <v>708.18</v>
      </c>
      <c r="T7361" s="11" t="n">
        <f aca="false">IFERROR(S7361/Q7361,0)</f>
        <v>0.388883397581628</v>
      </c>
      <c r="U7361" s="13" t="n">
        <f aca="false">F7361-E7361</f>
        <v>5</v>
      </c>
      <c r="V7361" s="13" t="n">
        <f aca="false">G7361-F7361</f>
        <v>3</v>
      </c>
      <c r="W7361" s="13" t="n">
        <f aca="false">G7361-E7361</f>
        <v>8</v>
      </c>
      <c r="X7361" s="10" t="n">
        <f aca="false">YEAR(E7361)</f>
        <v>2020</v>
      </c>
      <c r="Y7361" s="0" t="str">
        <f aca="false">TEXT(E7361,"yyyy-mm")</f>
        <v>2020-10</v>
      </c>
      <c r="Z7361" s="0" t="str">
        <f aca="false">"Q"&amp;ROUNDUP(MONTH(E7361)/3,0)&amp;"-"&amp;YEAR(E7361)</f>
        <v>Q4-2020</v>
      </c>
    </row>
    <row r="7362" customFormat="false" ht="14.25" hidden="false" customHeight="false" outlineLevel="0" collapsed="false">
      <c r="A7362" s="0" t="s">
        <v>7404</v>
      </c>
      <c r="B7362" s="0" t="s">
        <v>38</v>
      </c>
      <c r="C7362" s="0" t="s">
        <v>79</v>
      </c>
      <c r="D7362" s="9" t="n">
        <v>44000</v>
      </c>
      <c r="E7362" s="9" t="n">
        <v>44122</v>
      </c>
      <c r="F7362" s="9" t="n">
        <v>44141</v>
      </c>
      <c r="G7362" s="9" t="n">
        <v>44143</v>
      </c>
      <c r="H7362" s="10" t="s">
        <v>36</v>
      </c>
      <c r="I7362" s="0" t="n">
        <v>14</v>
      </c>
      <c r="J7362" s="0" t="n">
        <v>44</v>
      </c>
      <c r="K7362" s="0" t="n">
        <v>76</v>
      </c>
      <c r="L7362" s="0" t="n">
        <v>30</v>
      </c>
      <c r="M7362" s="0" t="n">
        <v>3</v>
      </c>
      <c r="N7362" s="11" t="n">
        <v>0.15</v>
      </c>
      <c r="O7362" s="12" t="n">
        <v>2763.82</v>
      </c>
      <c r="P7362" s="12" t="n">
        <v>3892.7</v>
      </c>
      <c r="Q7362" s="12" t="n">
        <f aca="false">M7362*P7362*(1-N7362)</f>
        <v>9926.385</v>
      </c>
      <c r="R7362" s="12" t="n">
        <f aca="false">M7362*O7362</f>
        <v>8291.46</v>
      </c>
      <c r="S7362" s="12" t="n">
        <f aca="false">Q7362-R7362</f>
        <v>1634.925</v>
      </c>
      <c r="T7362" s="11" t="n">
        <f aca="false">IFERROR(S7362/Q7362,0)</f>
        <v>0.164704975678457</v>
      </c>
      <c r="U7362" s="13" t="n">
        <f aca="false">F7362-E7362</f>
        <v>19</v>
      </c>
      <c r="V7362" s="13" t="n">
        <f aca="false">G7362-F7362</f>
        <v>2</v>
      </c>
      <c r="W7362" s="13" t="n">
        <f aca="false">G7362-E7362</f>
        <v>21</v>
      </c>
      <c r="X7362" s="10" t="n">
        <f aca="false">YEAR(E7362)</f>
        <v>2020</v>
      </c>
      <c r="Y7362" s="0" t="str">
        <f aca="false">TEXT(E7362,"yyyy-mm")</f>
        <v>2020-10</v>
      </c>
      <c r="Z7362" s="0" t="str">
        <f aca="false">"Q"&amp;ROUNDUP(MONTH(E7362)/3,0)&amp;"-"&amp;YEAR(E7362)</f>
        <v>Q4-2020</v>
      </c>
    </row>
    <row r="7363" customFormat="false" ht="14.25" hidden="false" customHeight="false" outlineLevel="0" collapsed="false">
      <c r="A7363" s="0" t="s">
        <v>7405</v>
      </c>
      <c r="B7363" s="0" t="s">
        <v>34</v>
      </c>
      <c r="C7363" s="0" t="s">
        <v>35</v>
      </c>
      <c r="D7363" s="9" t="n">
        <v>44000</v>
      </c>
      <c r="E7363" s="9" t="n">
        <v>44122</v>
      </c>
      <c r="F7363" s="9" t="n">
        <v>44124</v>
      </c>
      <c r="G7363" s="9" t="n">
        <v>44128</v>
      </c>
      <c r="H7363" s="10" t="s">
        <v>36</v>
      </c>
      <c r="I7363" s="0" t="n">
        <v>6</v>
      </c>
      <c r="J7363" s="0" t="n">
        <v>48</v>
      </c>
      <c r="K7363" s="0" t="n">
        <v>217</v>
      </c>
      <c r="L7363" s="0" t="n">
        <v>7</v>
      </c>
      <c r="M7363" s="0" t="n">
        <v>4</v>
      </c>
      <c r="N7363" s="11" t="n">
        <v>0.075</v>
      </c>
      <c r="O7363" s="12" t="n">
        <v>1823.87</v>
      </c>
      <c r="P7363" s="12" t="n">
        <v>2338.3</v>
      </c>
      <c r="Q7363" s="12" t="n">
        <f aca="false">M7363*P7363*(1-N7363)</f>
        <v>8651.71</v>
      </c>
      <c r="R7363" s="12" t="n">
        <f aca="false">M7363*O7363</f>
        <v>7295.48</v>
      </c>
      <c r="S7363" s="12" t="n">
        <f aca="false">Q7363-R7363</f>
        <v>1356.23</v>
      </c>
      <c r="T7363" s="11" t="n">
        <f aca="false">IFERROR(S7363/Q7363,0)</f>
        <v>0.156758606102146</v>
      </c>
      <c r="U7363" s="13" t="n">
        <f aca="false">F7363-E7363</f>
        <v>2</v>
      </c>
      <c r="V7363" s="13" t="n">
        <f aca="false">G7363-F7363</f>
        <v>4</v>
      </c>
      <c r="W7363" s="13" t="n">
        <f aca="false">G7363-E7363</f>
        <v>6</v>
      </c>
      <c r="X7363" s="10" t="n">
        <f aca="false">YEAR(E7363)</f>
        <v>2020</v>
      </c>
      <c r="Y7363" s="0" t="str">
        <f aca="false">TEXT(E7363,"yyyy-mm")</f>
        <v>2020-10</v>
      </c>
      <c r="Z7363" s="0" t="str">
        <f aca="false">"Q"&amp;ROUNDUP(MONTH(E7363)/3,0)&amp;"-"&amp;YEAR(E7363)</f>
        <v>Q4-2020</v>
      </c>
    </row>
    <row r="7364" customFormat="false" ht="14.25" hidden="false" customHeight="false" outlineLevel="0" collapsed="false">
      <c r="A7364" s="0" t="s">
        <v>7406</v>
      </c>
      <c r="B7364" s="0" t="s">
        <v>41</v>
      </c>
      <c r="C7364" s="0" t="s">
        <v>46</v>
      </c>
      <c r="D7364" s="9" t="n">
        <v>44000</v>
      </c>
      <c r="E7364" s="9" t="n">
        <v>44123</v>
      </c>
      <c r="F7364" s="9" t="n">
        <v>44136</v>
      </c>
      <c r="G7364" s="9" t="n">
        <v>44137</v>
      </c>
      <c r="H7364" s="10" t="s">
        <v>36</v>
      </c>
      <c r="I7364" s="0" t="n">
        <v>21</v>
      </c>
      <c r="J7364" s="0" t="n">
        <v>37</v>
      </c>
      <c r="K7364" s="0" t="n">
        <v>270</v>
      </c>
      <c r="L7364" s="0" t="n">
        <v>16</v>
      </c>
      <c r="M7364" s="0" t="n">
        <v>6</v>
      </c>
      <c r="N7364" s="11" t="n">
        <v>0.4</v>
      </c>
      <c r="O7364" s="12" t="n">
        <v>102.51</v>
      </c>
      <c r="P7364" s="12" t="n">
        <v>227.8</v>
      </c>
      <c r="Q7364" s="12" t="n">
        <f aca="false">M7364*P7364*(1-N7364)</f>
        <v>820.08</v>
      </c>
      <c r="R7364" s="12" t="n">
        <f aca="false">M7364*O7364</f>
        <v>615.06</v>
      </c>
      <c r="S7364" s="12" t="n">
        <f aca="false">Q7364-R7364</f>
        <v>205.02</v>
      </c>
      <c r="T7364" s="11" t="n">
        <f aca="false">IFERROR(S7364/Q7364,0)</f>
        <v>0.25</v>
      </c>
      <c r="U7364" s="13" t="n">
        <f aca="false">F7364-E7364</f>
        <v>13</v>
      </c>
      <c r="V7364" s="13" t="n">
        <f aca="false">G7364-F7364</f>
        <v>1</v>
      </c>
      <c r="W7364" s="13" t="n">
        <f aca="false">G7364-E7364</f>
        <v>14</v>
      </c>
      <c r="X7364" s="10" t="n">
        <f aca="false">YEAR(E7364)</f>
        <v>2020</v>
      </c>
      <c r="Y7364" s="0" t="str">
        <f aca="false">TEXT(E7364,"yyyy-mm")</f>
        <v>2020-10</v>
      </c>
      <c r="Z7364" s="0" t="str">
        <f aca="false">"Q"&amp;ROUNDUP(MONTH(E7364)/3,0)&amp;"-"&amp;YEAR(E7364)</f>
        <v>Q4-2020</v>
      </c>
    </row>
    <row r="7365" customFormat="false" ht="14.25" hidden="false" customHeight="false" outlineLevel="0" collapsed="false">
      <c r="A7365" s="0" t="s">
        <v>7407</v>
      </c>
      <c r="B7365" s="0" t="s">
        <v>34</v>
      </c>
      <c r="C7365" s="0" t="s">
        <v>46</v>
      </c>
      <c r="D7365" s="9" t="n">
        <v>44000</v>
      </c>
      <c r="E7365" s="9" t="n">
        <v>44123</v>
      </c>
      <c r="F7365" s="9" t="n">
        <v>44126</v>
      </c>
      <c r="G7365" s="9" t="n">
        <v>44127</v>
      </c>
      <c r="H7365" s="10" t="s">
        <v>36</v>
      </c>
      <c r="I7365" s="0" t="n">
        <v>10</v>
      </c>
      <c r="J7365" s="0" t="n">
        <v>8</v>
      </c>
      <c r="K7365" s="0" t="n">
        <v>312</v>
      </c>
      <c r="L7365" s="0" t="n">
        <v>17</v>
      </c>
      <c r="M7365" s="0" t="n">
        <v>5</v>
      </c>
      <c r="N7365" s="11" t="n">
        <v>0.05</v>
      </c>
      <c r="O7365" s="12" t="n">
        <v>765.88</v>
      </c>
      <c r="P7365" s="12" t="n">
        <v>1078.7</v>
      </c>
      <c r="Q7365" s="12" t="n">
        <f aca="false">M7365*P7365*(1-N7365)</f>
        <v>5123.825</v>
      </c>
      <c r="R7365" s="12" t="n">
        <f aca="false">M7365*O7365</f>
        <v>3829.4</v>
      </c>
      <c r="S7365" s="12" t="n">
        <f aca="false">Q7365-R7365</f>
        <v>1294.425</v>
      </c>
      <c r="T7365" s="11" t="n">
        <f aca="false">IFERROR(S7365/Q7365,0)</f>
        <v>0.252628651446917</v>
      </c>
      <c r="U7365" s="13" t="n">
        <f aca="false">F7365-E7365</f>
        <v>3</v>
      </c>
      <c r="V7365" s="13" t="n">
        <f aca="false">G7365-F7365</f>
        <v>1</v>
      </c>
      <c r="W7365" s="13" t="n">
        <f aca="false">G7365-E7365</f>
        <v>4</v>
      </c>
      <c r="X7365" s="10" t="n">
        <f aca="false">YEAR(E7365)</f>
        <v>2020</v>
      </c>
      <c r="Y7365" s="0" t="str">
        <f aca="false">TEXT(E7365,"yyyy-mm")</f>
        <v>2020-10</v>
      </c>
      <c r="Z7365" s="0" t="str">
        <f aca="false">"Q"&amp;ROUNDUP(MONTH(E7365)/3,0)&amp;"-"&amp;YEAR(E7365)</f>
        <v>Q4-2020</v>
      </c>
    </row>
    <row r="7366" customFormat="false" ht="14.25" hidden="false" customHeight="false" outlineLevel="0" collapsed="false">
      <c r="A7366" s="0" t="s">
        <v>7408</v>
      </c>
      <c r="B7366" s="0" t="s">
        <v>34</v>
      </c>
      <c r="C7366" s="0" t="s">
        <v>39</v>
      </c>
      <c r="D7366" s="9" t="n">
        <v>44000</v>
      </c>
      <c r="E7366" s="9" t="n">
        <v>44123</v>
      </c>
      <c r="F7366" s="9" t="n">
        <v>44148</v>
      </c>
      <c r="G7366" s="9" t="n">
        <v>44158</v>
      </c>
      <c r="H7366" s="10" t="s">
        <v>36</v>
      </c>
      <c r="I7366" s="0" t="n">
        <v>8</v>
      </c>
      <c r="J7366" s="0" t="n">
        <v>46</v>
      </c>
      <c r="K7366" s="0" t="n">
        <v>200</v>
      </c>
      <c r="L7366" s="0" t="n">
        <v>18</v>
      </c>
      <c r="M7366" s="0" t="n">
        <v>8</v>
      </c>
      <c r="N7366" s="11" t="n">
        <v>0.075</v>
      </c>
      <c r="O7366" s="12" t="n">
        <v>747.72</v>
      </c>
      <c r="P7366" s="12" t="n">
        <v>1038.5</v>
      </c>
      <c r="Q7366" s="12" t="n">
        <f aca="false">M7366*P7366*(1-N7366)</f>
        <v>7684.9</v>
      </c>
      <c r="R7366" s="12" t="n">
        <f aca="false">M7366*O7366</f>
        <v>5981.76</v>
      </c>
      <c r="S7366" s="12" t="n">
        <f aca="false">Q7366-R7366</f>
        <v>1703.14</v>
      </c>
      <c r="T7366" s="11" t="n">
        <f aca="false">IFERROR(S7366/Q7366,0)</f>
        <v>0.221621621621622</v>
      </c>
      <c r="U7366" s="13" t="n">
        <f aca="false">F7366-E7366</f>
        <v>25</v>
      </c>
      <c r="V7366" s="13" t="n">
        <f aca="false">G7366-F7366</f>
        <v>10</v>
      </c>
      <c r="W7366" s="13" t="n">
        <f aca="false">G7366-E7366</f>
        <v>35</v>
      </c>
      <c r="X7366" s="10" t="n">
        <f aca="false">YEAR(E7366)</f>
        <v>2020</v>
      </c>
      <c r="Y7366" s="0" t="str">
        <f aca="false">TEXT(E7366,"yyyy-mm")</f>
        <v>2020-10</v>
      </c>
      <c r="Z7366" s="0" t="str">
        <f aca="false">"Q"&amp;ROUNDUP(MONTH(E7366)/3,0)&amp;"-"&amp;YEAR(E7366)</f>
        <v>Q4-2020</v>
      </c>
    </row>
    <row r="7367" customFormat="false" ht="14.25" hidden="false" customHeight="false" outlineLevel="0" collapsed="false">
      <c r="A7367" s="0" t="s">
        <v>7409</v>
      </c>
      <c r="B7367" s="0" t="s">
        <v>43</v>
      </c>
      <c r="C7367" s="0" t="s">
        <v>39</v>
      </c>
      <c r="D7367" s="9" t="n">
        <v>44000</v>
      </c>
      <c r="E7367" s="9" t="n">
        <v>44123</v>
      </c>
      <c r="F7367" s="9" t="n">
        <v>44125</v>
      </c>
      <c r="G7367" s="9" t="n">
        <v>44126</v>
      </c>
      <c r="H7367" s="10" t="s">
        <v>36</v>
      </c>
      <c r="I7367" s="0" t="n">
        <v>26</v>
      </c>
      <c r="J7367" s="0" t="n">
        <v>4</v>
      </c>
      <c r="K7367" s="0" t="n">
        <v>110</v>
      </c>
      <c r="L7367" s="0" t="n">
        <v>10</v>
      </c>
      <c r="M7367" s="0" t="n">
        <v>5</v>
      </c>
      <c r="N7367" s="11" t="n">
        <v>0.4</v>
      </c>
      <c r="O7367" s="12" t="n">
        <v>2340.44</v>
      </c>
      <c r="P7367" s="12" t="n">
        <v>3296.4</v>
      </c>
      <c r="Q7367" s="12" t="n">
        <f aca="false">M7367*P7367*(1-N7367)</f>
        <v>9889.2</v>
      </c>
      <c r="R7367" s="12" t="n">
        <f aca="false">M7367*O7367</f>
        <v>11702.2</v>
      </c>
      <c r="S7367" s="12" t="n">
        <f aca="false">Q7367-R7367</f>
        <v>-1813</v>
      </c>
      <c r="T7367" s="11" t="n">
        <f aca="false">IFERROR(S7367/Q7367,0)</f>
        <v>-0.18333131092505</v>
      </c>
      <c r="U7367" s="13" t="n">
        <f aca="false">F7367-E7367</f>
        <v>2</v>
      </c>
      <c r="V7367" s="13" t="n">
        <f aca="false">G7367-F7367</f>
        <v>1</v>
      </c>
      <c r="W7367" s="13" t="n">
        <f aca="false">G7367-E7367</f>
        <v>3</v>
      </c>
      <c r="X7367" s="10" t="n">
        <f aca="false">YEAR(E7367)</f>
        <v>2020</v>
      </c>
      <c r="Y7367" s="0" t="str">
        <f aca="false">TEXT(E7367,"yyyy-mm")</f>
        <v>2020-10</v>
      </c>
      <c r="Z7367" s="0" t="str">
        <f aca="false">"Q"&amp;ROUNDUP(MONTH(E7367)/3,0)&amp;"-"&amp;YEAR(E7367)</f>
        <v>Q4-2020</v>
      </c>
    </row>
    <row r="7368" customFormat="false" ht="14.25" hidden="false" customHeight="false" outlineLevel="0" collapsed="false">
      <c r="A7368" s="0" t="s">
        <v>7410</v>
      </c>
      <c r="B7368" s="0" t="s">
        <v>38</v>
      </c>
      <c r="C7368" s="0" t="s">
        <v>35</v>
      </c>
      <c r="D7368" s="9" t="n">
        <v>44000</v>
      </c>
      <c r="E7368" s="9" t="n">
        <v>44123</v>
      </c>
      <c r="F7368" s="9" t="n">
        <v>44138</v>
      </c>
      <c r="G7368" s="9" t="n">
        <v>44146</v>
      </c>
      <c r="H7368" s="10" t="s">
        <v>36</v>
      </c>
      <c r="I7368" s="0" t="n">
        <v>19</v>
      </c>
      <c r="J7368" s="0" t="n">
        <v>45</v>
      </c>
      <c r="K7368" s="0" t="n">
        <v>259</v>
      </c>
      <c r="L7368" s="0" t="n">
        <v>21</v>
      </c>
      <c r="M7368" s="0" t="n">
        <v>4</v>
      </c>
      <c r="N7368" s="11" t="n">
        <v>0.15</v>
      </c>
      <c r="O7368" s="12" t="n">
        <v>425.79</v>
      </c>
      <c r="P7368" s="12" t="n">
        <v>1038.5</v>
      </c>
      <c r="Q7368" s="12" t="n">
        <f aca="false">M7368*P7368*(1-N7368)</f>
        <v>3530.9</v>
      </c>
      <c r="R7368" s="12" t="n">
        <f aca="false">M7368*O7368</f>
        <v>1703.16</v>
      </c>
      <c r="S7368" s="12" t="n">
        <f aca="false">Q7368-R7368</f>
        <v>1827.74</v>
      </c>
      <c r="T7368" s="11" t="n">
        <f aca="false">IFERROR(S7368/Q7368,0)</f>
        <v>0.5176413945453</v>
      </c>
      <c r="U7368" s="13" t="n">
        <f aca="false">F7368-E7368</f>
        <v>15</v>
      </c>
      <c r="V7368" s="13" t="n">
        <f aca="false">G7368-F7368</f>
        <v>8</v>
      </c>
      <c r="W7368" s="13" t="n">
        <f aca="false">G7368-E7368</f>
        <v>23</v>
      </c>
      <c r="X7368" s="10" t="n">
        <f aca="false">YEAR(E7368)</f>
        <v>2020</v>
      </c>
      <c r="Y7368" s="0" t="str">
        <f aca="false">TEXT(E7368,"yyyy-mm")</f>
        <v>2020-10</v>
      </c>
      <c r="Z7368" s="0" t="str">
        <f aca="false">"Q"&amp;ROUNDUP(MONTH(E7368)/3,0)&amp;"-"&amp;YEAR(E7368)</f>
        <v>Q4-2020</v>
      </c>
    </row>
    <row r="7369" customFormat="false" ht="14.25" hidden="false" customHeight="false" outlineLevel="0" collapsed="false">
      <c r="A7369" s="0" t="s">
        <v>7411</v>
      </c>
      <c r="B7369" s="0" t="s">
        <v>38</v>
      </c>
      <c r="C7369" s="0" t="s">
        <v>58</v>
      </c>
      <c r="D7369" s="9" t="n">
        <v>44000</v>
      </c>
      <c r="E7369" s="9" t="n">
        <v>44123</v>
      </c>
      <c r="F7369" s="9" t="n">
        <v>44148</v>
      </c>
      <c r="G7369" s="9" t="n">
        <v>44149</v>
      </c>
      <c r="H7369" s="10" t="s">
        <v>36</v>
      </c>
      <c r="I7369" s="0" t="n">
        <v>16</v>
      </c>
      <c r="J7369" s="0" t="n">
        <v>27</v>
      </c>
      <c r="K7369" s="0" t="n">
        <v>332</v>
      </c>
      <c r="L7369" s="0" t="n">
        <v>14</v>
      </c>
      <c r="M7369" s="0" t="n">
        <v>1</v>
      </c>
      <c r="N7369" s="11" t="n">
        <v>0.1</v>
      </c>
      <c r="O7369" s="12" t="n">
        <v>2100.25</v>
      </c>
      <c r="P7369" s="12" t="n">
        <v>2592.9</v>
      </c>
      <c r="Q7369" s="12" t="n">
        <f aca="false">M7369*P7369*(1-N7369)</f>
        <v>2333.61</v>
      </c>
      <c r="R7369" s="12" t="n">
        <f aca="false">M7369*O7369</f>
        <v>2100.25</v>
      </c>
      <c r="S7369" s="12" t="n">
        <f aca="false">Q7369-R7369</f>
        <v>233.36</v>
      </c>
      <c r="T7369" s="11" t="n">
        <f aca="false">IFERROR(S7369/Q7369,0)</f>
        <v>0.0999995714793818</v>
      </c>
      <c r="U7369" s="13" t="n">
        <f aca="false">F7369-E7369</f>
        <v>25</v>
      </c>
      <c r="V7369" s="13" t="n">
        <f aca="false">G7369-F7369</f>
        <v>1</v>
      </c>
      <c r="W7369" s="13" t="n">
        <f aca="false">G7369-E7369</f>
        <v>26</v>
      </c>
      <c r="X7369" s="10" t="n">
        <f aca="false">YEAR(E7369)</f>
        <v>2020</v>
      </c>
      <c r="Y7369" s="0" t="str">
        <f aca="false">TEXT(E7369,"yyyy-mm")</f>
        <v>2020-10</v>
      </c>
      <c r="Z7369" s="0" t="str">
        <f aca="false">"Q"&amp;ROUNDUP(MONTH(E7369)/3,0)&amp;"-"&amp;YEAR(E7369)</f>
        <v>Q4-2020</v>
      </c>
    </row>
    <row r="7370" customFormat="false" ht="14.25" hidden="false" customHeight="false" outlineLevel="0" collapsed="false">
      <c r="A7370" s="0" t="s">
        <v>7412</v>
      </c>
      <c r="B7370" s="0" t="s">
        <v>43</v>
      </c>
      <c r="C7370" s="0" t="s">
        <v>46</v>
      </c>
      <c r="D7370" s="9" t="n">
        <v>44000</v>
      </c>
      <c r="E7370" s="9" t="n">
        <v>44124</v>
      </c>
      <c r="F7370" s="9" t="n">
        <v>44134</v>
      </c>
      <c r="G7370" s="9" t="n">
        <v>44141</v>
      </c>
      <c r="H7370" s="10" t="s">
        <v>36</v>
      </c>
      <c r="I7370" s="0" t="n">
        <v>26</v>
      </c>
      <c r="J7370" s="0" t="n">
        <v>27</v>
      </c>
      <c r="K7370" s="0" t="n">
        <v>272</v>
      </c>
      <c r="L7370" s="0" t="n">
        <v>8</v>
      </c>
      <c r="M7370" s="0" t="n">
        <v>5</v>
      </c>
      <c r="N7370" s="11" t="n">
        <v>0.2</v>
      </c>
      <c r="O7370" s="12" t="n">
        <v>1600.76</v>
      </c>
      <c r="P7370" s="12" t="n">
        <v>2425.4</v>
      </c>
      <c r="Q7370" s="12" t="n">
        <f aca="false">M7370*P7370*(1-N7370)</f>
        <v>9701.6</v>
      </c>
      <c r="R7370" s="12" t="n">
        <f aca="false">M7370*O7370</f>
        <v>8003.8</v>
      </c>
      <c r="S7370" s="12" t="n">
        <f aca="false">Q7370-R7370</f>
        <v>1697.8</v>
      </c>
      <c r="T7370" s="11" t="n">
        <f aca="false">IFERROR(S7370/Q7370,0)</f>
        <v>0.175002061515626</v>
      </c>
      <c r="U7370" s="13" t="n">
        <f aca="false">F7370-E7370</f>
        <v>10</v>
      </c>
      <c r="V7370" s="13" t="n">
        <f aca="false">G7370-F7370</f>
        <v>7</v>
      </c>
      <c r="W7370" s="13" t="n">
        <f aca="false">G7370-E7370</f>
        <v>17</v>
      </c>
      <c r="X7370" s="10" t="n">
        <f aca="false">YEAR(E7370)</f>
        <v>2020</v>
      </c>
      <c r="Y7370" s="0" t="str">
        <f aca="false">TEXT(E7370,"yyyy-mm")</f>
        <v>2020-10</v>
      </c>
      <c r="Z7370" s="0" t="str">
        <f aca="false">"Q"&amp;ROUNDUP(MONTH(E7370)/3,0)&amp;"-"&amp;YEAR(E7370)</f>
        <v>Q4-2020</v>
      </c>
    </row>
    <row r="7371" customFormat="false" ht="14.25" hidden="false" customHeight="false" outlineLevel="0" collapsed="false">
      <c r="A7371" s="0" t="s">
        <v>7413</v>
      </c>
      <c r="B7371" s="0" t="s">
        <v>38</v>
      </c>
      <c r="C7371" s="0" t="s">
        <v>46</v>
      </c>
      <c r="D7371" s="9" t="n">
        <v>44000</v>
      </c>
      <c r="E7371" s="9" t="n">
        <v>44124</v>
      </c>
      <c r="F7371" s="9" t="n">
        <v>44130</v>
      </c>
      <c r="G7371" s="9" t="n">
        <v>44139</v>
      </c>
      <c r="H7371" s="10" t="s">
        <v>36</v>
      </c>
      <c r="I7371" s="0" t="n">
        <v>14</v>
      </c>
      <c r="J7371" s="0" t="n">
        <v>11</v>
      </c>
      <c r="K7371" s="0" t="n">
        <v>319</v>
      </c>
      <c r="L7371" s="0" t="n">
        <v>18</v>
      </c>
      <c r="M7371" s="0" t="n">
        <v>3</v>
      </c>
      <c r="N7371" s="11" t="n">
        <v>0.15</v>
      </c>
      <c r="O7371" s="12" t="n">
        <v>4113.67</v>
      </c>
      <c r="P7371" s="12" t="n">
        <v>5078.6</v>
      </c>
      <c r="Q7371" s="12" t="n">
        <f aca="false">M7371*P7371*(1-N7371)</f>
        <v>12950.43</v>
      </c>
      <c r="R7371" s="12" t="n">
        <f aca="false">M7371*O7371</f>
        <v>12341.01</v>
      </c>
      <c r="S7371" s="12" t="n">
        <f aca="false">Q7371-R7371</f>
        <v>609.42</v>
      </c>
      <c r="T7371" s="11" t="n">
        <f aca="false">IFERROR(S7371/Q7371,0)</f>
        <v>0.0470578969192529</v>
      </c>
      <c r="U7371" s="13" t="n">
        <f aca="false">F7371-E7371</f>
        <v>6</v>
      </c>
      <c r="V7371" s="13" t="n">
        <f aca="false">G7371-F7371</f>
        <v>9</v>
      </c>
      <c r="W7371" s="13" t="n">
        <f aca="false">G7371-E7371</f>
        <v>15</v>
      </c>
      <c r="X7371" s="10" t="n">
        <f aca="false">YEAR(E7371)</f>
        <v>2020</v>
      </c>
      <c r="Y7371" s="0" t="str">
        <f aca="false">TEXT(E7371,"yyyy-mm")</f>
        <v>2020-10</v>
      </c>
      <c r="Z7371" s="0" t="str">
        <f aca="false">"Q"&amp;ROUNDUP(MONTH(E7371)/3,0)&amp;"-"&amp;YEAR(E7371)</f>
        <v>Q4-2020</v>
      </c>
    </row>
    <row r="7372" customFormat="false" ht="14.25" hidden="false" customHeight="false" outlineLevel="0" collapsed="false">
      <c r="A7372" s="0" t="s">
        <v>7414</v>
      </c>
      <c r="B7372" s="0" t="s">
        <v>43</v>
      </c>
      <c r="C7372" s="0" t="s">
        <v>46</v>
      </c>
      <c r="D7372" s="9" t="n">
        <v>44000</v>
      </c>
      <c r="E7372" s="9" t="n">
        <v>44124</v>
      </c>
      <c r="F7372" s="9" t="n">
        <v>44129</v>
      </c>
      <c r="G7372" s="9" t="n">
        <v>44139</v>
      </c>
      <c r="H7372" s="10" t="s">
        <v>36</v>
      </c>
      <c r="I7372" s="0" t="n">
        <v>26</v>
      </c>
      <c r="J7372" s="0" t="n">
        <v>38</v>
      </c>
      <c r="K7372" s="0" t="n">
        <v>283</v>
      </c>
      <c r="L7372" s="0" t="n">
        <v>27</v>
      </c>
      <c r="M7372" s="0" t="n">
        <v>1</v>
      </c>
      <c r="N7372" s="11" t="n">
        <v>0.075</v>
      </c>
      <c r="O7372" s="12" t="n">
        <v>543.3</v>
      </c>
      <c r="P7372" s="12" t="n">
        <v>1065.3</v>
      </c>
      <c r="Q7372" s="12" t="n">
        <f aca="false">M7372*P7372*(1-N7372)</f>
        <v>985.4025</v>
      </c>
      <c r="R7372" s="12" t="n">
        <f aca="false">M7372*O7372</f>
        <v>543.3</v>
      </c>
      <c r="S7372" s="12" t="n">
        <f aca="false">Q7372-R7372</f>
        <v>442.1025</v>
      </c>
      <c r="T7372" s="11" t="n">
        <f aca="false">IFERROR(S7372/Q7372,0)</f>
        <v>0.44865169308988</v>
      </c>
      <c r="U7372" s="13" t="n">
        <f aca="false">F7372-E7372</f>
        <v>5</v>
      </c>
      <c r="V7372" s="13" t="n">
        <f aca="false">G7372-F7372</f>
        <v>10</v>
      </c>
      <c r="W7372" s="13" t="n">
        <f aca="false">G7372-E7372</f>
        <v>15</v>
      </c>
      <c r="X7372" s="10" t="n">
        <f aca="false">YEAR(E7372)</f>
        <v>2020</v>
      </c>
      <c r="Y7372" s="0" t="str">
        <f aca="false">TEXT(E7372,"yyyy-mm")</f>
        <v>2020-10</v>
      </c>
      <c r="Z7372" s="0" t="str">
        <f aca="false">"Q"&amp;ROUNDUP(MONTH(E7372)/3,0)&amp;"-"&amp;YEAR(E7372)</f>
        <v>Q4-2020</v>
      </c>
    </row>
    <row r="7373" customFormat="false" ht="14.25" hidden="false" customHeight="false" outlineLevel="0" collapsed="false">
      <c r="A7373" s="0" t="s">
        <v>7415</v>
      </c>
      <c r="B7373" s="0" t="s">
        <v>34</v>
      </c>
      <c r="C7373" s="0" t="s">
        <v>35</v>
      </c>
      <c r="D7373" s="9" t="n">
        <v>44000</v>
      </c>
      <c r="E7373" s="9" t="n">
        <v>44124</v>
      </c>
      <c r="F7373" s="9" t="n">
        <v>44152</v>
      </c>
      <c r="G7373" s="9" t="n">
        <v>44157</v>
      </c>
      <c r="H7373" s="10" t="s">
        <v>36</v>
      </c>
      <c r="I7373" s="0" t="n">
        <v>10</v>
      </c>
      <c r="J7373" s="0" t="n">
        <v>15</v>
      </c>
      <c r="K7373" s="0" t="n">
        <v>237</v>
      </c>
      <c r="L7373" s="0" t="n">
        <v>13</v>
      </c>
      <c r="M7373" s="0" t="n">
        <v>8</v>
      </c>
      <c r="N7373" s="11" t="n">
        <v>0.1</v>
      </c>
      <c r="O7373" s="12" t="n">
        <v>1444.92</v>
      </c>
      <c r="P7373" s="12" t="n">
        <v>1762.1</v>
      </c>
      <c r="Q7373" s="12" t="n">
        <f aca="false">M7373*P7373*(1-N7373)</f>
        <v>12687.12</v>
      </c>
      <c r="R7373" s="12" t="n">
        <f aca="false">M7373*O7373</f>
        <v>11559.36</v>
      </c>
      <c r="S7373" s="12" t="n">
        <f aca="false">Q7373-R7373</f>
        <v>1127.76</v>
      </c>
      <c r="T7373" s="11" t="n">
        <f aca="false">IFERROR(S7373/Q7373,0)</f>
        <v>0.0888901500104041</v>
      </c>
      <c r="U7373" s="13" t="n">
        <f aca="false">F7373-E7373</f>
        <v>28</v>
      </c>
      <c r="V7373" s="13" t="n">
        <f aca="false">G7373-F7373</f>
        <v>5</v>
      </c>
      <c r="W7373" s="13" t="n">
        <f aca="false">G7373-E7373</f>
        <v>33</v>
      </c>
      <c r="X7373" s="10" t="n">
        <f aca="false">YEAR(E7373)</f>
        <v>2020</v>
      </c>
      <c r="Y7373" s="0" t="str">
        <f aca="false">TEXT(E7373,"yyyy-mm")</f>
        <v>2020-10</v>
      </c>
      <c r="Z7373" s="0" t="str">
        <f aca="false">"Q"&amp;ROUNDUP(MONTH(E7373)/3,0)&amp;"-"&amp;YEAR(E7373)</f>
        <v>Q4-2020</v>
      </c>
    </row>
    <row r="7374" customFormat="false" ht="14.25" hidden="false" customHeight="false" outlineLevel="0" collapsed="false">
      <c r="A7374" s="0" t="s">
        <v>7416</v>
      </c>
      <c r="B7374" s="0" t="s">
        <v>34</v>
      </c>
      <c r="C7374" s="0" t="s">
        <v>58</v>
      </c>
      <c r="D7374" s="9" t="n">
        <v>44000</v>
      </c>
      <c r="E7374" s="9" t="n">
        <v>44124</v>
      </c>
      <c r="F7374" s="9" t="n">
        <v>44134</v>
      </c>
      <c r="G7374" s="9" t="n">
        <v>44138</v>
      </c>
      <c r="H7374" s="10" t="s">
        <v>36</v>
      </c>
      <c r="I7374" s="0" t="n">
        <v>7</v>
      </c>
      <c r="J7374" s="0" t="n">
        <v>25</v>
      </c>
      <c r="K7374" s="0" t="n">
        <v>354</v>
      </c>
      <c r="L7374" s="0" t="n">
        <v>17</v>
      </c>
      <c r="M7374" s="0" t="n">
        <v>2</v>
      </c>
      <c r="N7374" s="11" t="n">
        <v>0.05</v>
      </c>
      <c r="O7374" s="12" t="n">
        <v>1819.72</v>
      </c>
      <c r="P7374" s="12" t="n">
        <v>2599.6</v>
      </c>
      <c r="Q7374" s="12" t="n">
        <f aca="false">M7374*P7374*(1-N7374)</f>
        <v>4939.24</v>
      </c>
      <c r="R7374" s="12" t="n">
        <f aca="false">M7374*O7374</f>
        <v>3639.44</v>
      </c>
      <c r="S7374" s="12" t="n">
        <f aca="false">Q7374-R7374</f>
        <v>1299.8</v>
      </c>
      <c r="T7374" s="11" t="n">
        <f aca="false">IFERROR(S7374/Q7374,0)</f>
        <v>0.263157894736842</v>
      </c>
      <c r="U7374" s="13" t="n">
        <f aca="false">F7374-E7374</f>
        <v>10</v>
      </c>
      <c r="V7374" s="13" t="n">
        <f aca="false">G7374-F7374</f>
        <v>4</v>
      </c>
      <c r="W7374" s="13" t="n">
        <f aca="false">G7374-E7374</f>
        <v>14</v>
      </c>
      <c r="X7374" s="10" t="n">
        <f aca="false">YEAR(E7374)</f>
        <v>2020</v>
      </c>
      <c r="Y7374" s="0" t="str">
        <f aca="false">TEXT(E7374,"yyyy-mm")</f>
        <v>2020-10</v>
      </c>
      <c r="Z7374" s="0" t="str">
        <f aca="false">"Q"&amp;ROUNDUP(MONTH(E7374)/3,0)&amp;"-"&amp;YEAR(E7374)</f>
        <v>Q4-2020</v>
      </c>
    </row>
    <row r="7375" customFormat="false" ht="14.25" hidden="false" customHeight="false" outlineLevel="0" collapsed="false">
      <c r="A7375" s="0" t="s">
        <v>7417</v>
      </c>
      <c r="B7375" s="0" t="s">
        <v>43</v>
      </c>
      <c r="C7375" s="0" t="s">
        <v>48</v>
      </c>
      <c r="D7375" s="9" t="n">
        <v>44000</v>
      </c>
      <c r="E7375" s="9" t="n">
        <v>44124</v>
      </c>
      <c r="F7375" s="9" t="n">
        <v>44145</v>
      </c>
      <c r="G7375" s="9" t="n">
        <v>44153</v>
      </c>
      <c r="H7375" s="10" t="s">
        <v>36</v>
      </c>
      <c r="I7375" s="0" t="n">
        <v>27</v>
      </c>
      <c r="J7375" s="0" t="n">
        <v>43</v>
      </c>
      <c r="K7375" s="0" t="n">
        <v>41</v>
      </c>
      <c r="L7375" s="0" t="n">
        <v>32</v>
      </c>
      <c r="M7375" s="0" t="n">
        <v>8</v>
      </c>
      <c r="N7375" s="11" t="n">
        <v>0.2</v>
      </c>
      <c r="O7375" s="12" t="n">
        <v>1482.04</v>
      </c>
      <c r="P7375" s="12" t="n">
        <v>2646.5</v>
      </c>
      <c r="Q7375" s="12" t="n">
        <f aca="false">M7375*P7375*(1-N7375)</f>
        <v>16937.6</v>
      </c>
      <c r="R7375" s="12" t="n">
        <f aca="false">M7375*O7375</f>
        <v>11856.32</v>
      </c>
      <c r="S7375" s="12" t="n">
        <f aca="false">Q7375-R7375</f>
        <v>5081.28</v>
      </c>
      <c r="T7375" s="11" t="n">
        <f aca="false">IFERROR(S7375/Q7375,0)</f>
        <v>0.3</v>
      </c>
      <c r="U7375" s="13" t="n">
        <f aca="false">F7375-E7375</f>
        <v>21</v>
      </c>
      <c r="V7375" s="13" t="n">
        <f aca="false">G7375-F7375</f>
        <v>8</v>
      </c>
      <c r="W7375" s="13" t="n">
        <f aca="false">G7375-E7375</f>
        <v>29</v>
      </c>
      <c r="X7375" s="10" t="n">
        <f aca="false">YEAR(E7375)</f>
        <v>2020</v>
      </c>
      <c r="Y7375" s="0" t="str">
        <f aca="false">TEXT(E7375,"yyyy-mm")</f>
        <v>2020-10</v>
      </c>
      <c r="Z7375" s="0" t="str">
        <f aca="false">"Q"&amp;ROUNDUP(MONTH(E7375)/3,0)&amp;"-"&amp;YEAR(E7375)</f>
        <v>Q4-2020</v>
      </c>
    </row>
    <row r="7376" customFormat="false" ht="14.25" hidden="false" customHeight="false" outlineLevel="0" collapsed="false">
      <c r="A7376" s="0" t="s">
        <v>7418</v>
      </c>
      <c r="B7376" s="0" t="s">
        <v>38</v>
      </c>
      <c r="C7376" s="0" t="s">
        <v>39</v>
      </c>
      <c r="D7376" s="9" t="n">
        <v>44000</v>
      </c>
      <c r="E7376" s="9" t="n">
        <v>44124</v>
      </c>
      <c r="F7376" s="9" t="n">
        <v>44134</v>
      </c>
      <c r="G7376" s="9" t="n">
        <v>44139</v>
      </c>
      <c r="H7376" s="10" t="s">
        <v>36</v>
      </c>
      <c r="I7376" s="0" t="n">
        <v>14</v>
      </c>
      <c r="J7376" s="0" t="n">
        <v>28</v>
      </c>
      <c r="K7376" s="0" t="n">
        <v>203</v>
      </c>
      <c r="L7376" s="0" t="n">
        <v>20</v>
      </c>
      <c r="M7376" s="0" t="n">
        <v>6</v>
      </c>
      <c r="N7376" s="11" t="n">
        <v>0.1</v>
      </c>
      <c r="O7376" s="12" t="n">
        <v>780.15</v>
      </c>
      <c r="P7376" s="12" t="n">
        <v>951.4</v>
      </c>
      <c r="Q7376" s="12" t="n">
        <f aca="false">M7376*P7376*(1-N7376)</f>
        <v>5137.56</v>
      </c>
      <c r="R7376" s="12" t="n">
        <f aca="false">M7376*O7376</f>
        <v>4680.9</v>
      </c>
      <c r="S7376" s="12" t="n">
        <f aca="false">Q7376-R7376</f>
        <v>456.66</v>
      </c>
      <c r="T7376" s="11" t="n">
        <f aca="false">IFERROR(S7376/Q7376,0)</f>
        <v>0.0888865531497442</v>
      </c>
      <c r="U7376" s="13" t="n">
        <f aca="false">F7376-E7376</f>
        <v>10</v>
      </c>
      <c r="V7376" s="13" t="n">
        <f aca="false">G7376-F7376</f>
        <v>5</v>
      </c>
      <c r="W7376" s="13" t="n">
        <f aca="false">G7376-E7376</f>
        <v>15</v>
      </c>
      <c r="X7376" s="10" t="n">
        <f aca="false">YEAR(E7376)</f>
        <v>2020</v>
      </c>
      <c r="Y7376" s="0" t="str">
        <f aca="false">TEXT(E7376,"yyyy-mm")</f>
        <v>2020-10</v>
      </c>
      <c r="Z7376" s="0" t="str">
        <f aca="false">"Q"&amp;ROUNDUP(MONTH(E7376)/3,0)&amp;"-"&amp;YEAR(E7376)</f>
        <v>Q4-2020</v>
      </c>
    </row>
    <row r="7377" customFormat="false" ht="14.25" hidden="false" customHeight="false" outlineLevel="0" collapsed="false">
      <c r="A7377" s="0" t="s">
        <v>7419</v>
      </c>
      <c r="B7377" s="0" t="s">
        <v>41</v>
      </c>
      <c r="C7377" s="0" t="s">
        <v>48</v>
      </c>
      <c r="D7377" s="9" t="n">
        <v>44000</v>
      </c>
      <c r="E7377" s="9" t="n">
        <v>44125</v>
      </c>
      <c r="F7377" s="9" t="n">
        <v>44141</v>
      </c>
      <c r="G7377" s="9" t="n">
        <v>44146</v>
      </c>
      <c r="H7377" s="10" t="s">
        <v>36</v>
      </c>
      <c r="I7377" s="0" t="n">
        <v>24</v>
      </c>
      <c r="J7377" s="0" t="n">
        <v>2</v>
      </c>
      <c r="K7377" s="0" t="n">
        <v>7</v>
      </c>
      <c r="L7377" s="0" t="n">
        <v>36</v>
      </c>
      <c r="M7377" s="0" t="n">
        <v>3</v>
      </c>
      <c r="N7377" s="11" t="n">
        <v>0.075</v>
      </c>
      <c r="O7377" s="12" t="n">
        <v>1970</v>
      </c>
      <c r="P7377" s="12" t="n">
        <v>2432.1</v>
      </c>
      <c r="Q7377" s="12" t="n">
        <f aca="false">M7377*P7377*(1-N7377)</f>
        <v>6749.0775</v>
      </c>
      <c r="R7377" s="12" t="n">
        <f aca="false">M7377*O7377</f>
        <v>5910</v>
      </c>
      <c r="S7377" s="12" t="n">
        <f aca="false">Q7377-R7377</f>
        <v>839.077499999999</v>
      </c>
      <c r="T7377" s="11" t="n">
        <f aca="false">IFERROR(S7377/Q7377,0)</f>
        <v>0.124324768829518</v>
      </c>
      <c r="U7377" s="13" t="n">
        <f aca="false">F7377-E7377</f>
        <v>16</v>
      </c>
      <c r="V7377" s="13" t="n">
        <f aca="false">G7377-F7377</f>
        <v>5</v>
      </c>
      <c r="W7377" s="13" t="n">
        <f aca="false">G7377-E7377</f>
        <v>21</v>
      </c>
      <c r="X7377" s="10" t="n">
        <f aca="false">YEAR(E7377)</f>
        <v>2020</v>
      </c>
      <c r="Y7377" s="0" t="str">
        <f aca="false">TEXT(E7377,"yyyy-mm")</f>
        <v>2020-10</v>
      </c>
      <c r="Z7377" s="0" t="str">
        <f aca="false">"Q"&amp;ROUNDUP(MONTH(E7377)/3,0)&amp;"-"&amp;YEAR(E7377)</f>
        <v>Q4-2020</v>
      </c>
    </row>
    <row r="7378" customFormat="false" ht="14.25" hidden="false" customHeight="false" outlineLevel="0" collapsed="false">
      <c r="A7378" s="0" t="s">
        <v>7420</v>
      </c>
      <c r="B7378" s="0" t="s">
        <v>38</v>
      </c>
      <c r="C7378" s="0" t="s">
        <v>58</v>
      </c>
      <c r="D7378" s="9" t="n">
        <v>44000</v>
      </c>
      <c r="E7378" s="9" t="n">
        <v>44125</v>
      </c>
      <c r="F7378" s="9" t="n">
        <v>44138</v>
      </c>
      <c r="G7378" s="9" t="n">
        <v>44146</v>
      </c>
      <c r="H7378" s="10" t="s">
        <v>36</v>
      </c>
      <c r="I7378" s="0" t="n">
        <v>13</v>
      </c>
      <c r="J7378" s="0" t="n">
        <v>2</v>
      </c>
      <c r="K7378" s="0" t="n">
        <v>344</v>
      </c>
      <c r="L7378" s="0" t="n">
        <v>41</v>
      </c>
      <c r="M7378" s="0" t="n">
        <v>7</v>
      </c>
      <c r="N7378" s="11" t="n">
        <v>0.4</v>
      </c>
      <c r="O7378" s="12" t="n">
        <v>4673.72</v>
      </c>
      <c r="P7378" s="12" t="n">
        <v>5916.1</v>
      </c>
      <c r="Q7378" s="12" t="n">
        <f aca="false">M7378*P7378*(1-N7378)</f>
        <v>24847.62</v>
      </c>
      <c r="R7378" s="12" t="n">
        <f aca="false">M7378*O7378</f>
        <v>32716.04</v>
      </c>
      <c r="S7378" s="12" t="n">
        <f aca="false">Q7378-R7378</f>
        <v>-7868.42</v>
      </c>
      <c r="T7378" s="11" t="n">
        <f aca="false">IFERROR(S7378/Q7378,0)</f>
        <v>-0.316666948383789</v>
      </c>
      <c r="U7378" s="13" t="n">
        <f aca="false">F7378-E7378</f>
        <v>13</v>
      </c>
      <c r="V7378" s="13" t="n">
        <f aca="false">G7378-F7378</f>
        <v>8</v>
      </c>
      <c r="W7378" s="13" t="n">
        <f aca="false">G7378-E7378</f>
        <v>21</v>
      </c>
      <c r="X7378" s="10" t="n">
        <f aca="false">YEAR(E7378)</f>
        <v>2020</v>
      </c>
      <c r="Y7378" s="0" t="str">
        <f aca="false">TEXT(E7378,"yyyy-mm")</f>
        <v>2020-10</v>
      </c>
      <c r="Z7378" s="0" t="str">
        <f aca="false">"Q"&amp;ROUNDUP(MONTH(E7378)/3,0)&amp;"-"&amp;YEAR(E7378)</f>
        <v>Q4-2020</v>
      </c>
    </row>
    <row r="7379" customFormat="false" ht="14.25" hidden="false" customHeight="false" outlineLevel="0" collapsed="false">
      <c r="A7379" s="0" t="s">
        <v>7421</v>
      </c>
      <c r="B7379" s="0" t="s">
        <v>34</v>
      </c>
      <c r="C7379" s="0" t="s">
        <v>79</v>
      </c>
      <c r="D7379" s="9" t="n">
        <v>44000</v>
      </c>
      <c r="E7379" s="9" t="n">
        <v>44125</v>
      </c>
      <c r="F7379" s="9" t="n">
        <v>44134</v>
      </c>
      <c r="G7379" s="9" t="n">
        <v>44144</v>
      </c>
      <c r="H7379" s="10" t="s">
        <v>36</v>
      </c>
      <c r="I7379" s="0" t="n">
        <v>5</v>
      </c>
      <c r="J7379" s="0" t="n">
        <v>5</v>
      </c>
      <c r="K7379" s="0" t="n">
        <v>64</v>
      </c>
      <c r="L7379" s="0" t="n">
        <v>15</v>
      </c>
      <c r="M7379" s="0" t="n">
        <v>1</v>
      </c>
      <c r="N7379" s="11" t="n">
        <v>0.05</v>
      </c>
      <c r="O7379" s="12" t="n">
        <v>694.79</v>
      </c>
      <c r="P7379" s="12" t="n">
        <v>1139</v>
      </c>
      <c r="Q7379" s="12" t="n">
        <f aca="false">M7379*P7379*(1-N7379)</f>
        <v>1082.05</v>
      </c>
      <c r="R7379" s="12" t="n">
        <f aca="false">M7379*O7379</f>
        <v>694.79</v>
      </c>
      <c r="S7379" s="12" t="n">
        <f aca="false">Q7379-R7379</f>
        <v>387.26</v>
      </c>
      <c r="T7379" s="11" t="n">
        <f aca="false">IFERROR(S7379/Q7379,0)</f>
        <v>0.357894736842105</v>
      </c>
      <c r="U7379" s="13" t="n">
        <f aca="false">F7379-E7379</f>
        <v>9</v>
      </c>
      <c r="V7379" s="13" t="n">
        <f aca="false">G7379-F7379</f>
        <v>10</v>
      </c>
      <c r="W7379" s="13" t="n">
        <f aca="false">G7379-E7379</f>
        <v>19</v>
      </c>
      <c r="X7379" s="10" t="n">
        <f aca="false">YEAR(E7379)</f>
        <v>2020</v>
      </c>
      <c r="Y7379" s="0" t="str">
        <f aca="false">TEXT(E7379,"yyyy-mm")</f>
        <v>2020-10</v>
      </c>
      <c r="Z7379" s="0" t="str">
        <f aca="false">"Q"&amp;ROUNDUP(MONTH(E7379)/3,0)&amp;"-"&amp;YEAR(E7379)</f>
        <v>Q4-2020</v>
      </c>
    </row>
    <row r="7380" customFormat="false" ht="14.25" hidden="false" customHeight="false" outlineLevel="0" collapsed="false">
      <c r="A7380" s="0" t="s">
        <v>7422</v>
      </c>
      <c r="B7380" s="0" t="s">
        <v>34</v>
      </c>
      <c r="C7380" s="0" t="s">
        <v>35</v>
      </c>
      <c r="D7380" s="9" t="n">
        <v>44000</v>
      </c>
      <c r="E7380" s="9" t="n">
        <v>44125</v>
      </c>
      <c r="F7380" s="9" t="n">
        <v>44137</v>
      </c>
      <c r="G7380" s="9" t="n">
        <v>44138</v>
      </c>
      <c r="H7380" s="10" t="s">
        <v>36</v>
      </c>
      <c r="I7380" s="0" t="n">
        <v>10</v>
      </c>
      <c r="J7380" s="0" t="n">
        <v>24</v>
      </c>
      <c r="K7380" s="0" t="n">
        <v>248</v>
      </c>
      <c r="L7380" s="0" t="n">
        <v>5</v>
      </c>
      <c r="M7380" s="0" t="n">
        <v>8</v>
      </c>
      <c r="N7380" s="11" t="n">
        <v>0.05</v>
      </c>
      <c r="O7380" s="12" t="n">
        <v>1884.04</v>
      </c>
      <c r="P7380" s="12" t="n">
        <v>2546</v>
      </c>
      <c r="Q7380" s="12" t="n">
        <f aca="false">M7380*P7380*(1-N7380)</f>
        <v>19349.6</v>
      </c>
      <c r="R7380" s="12" t="n">
        <f aca="false">M7380*O7380</f>
        <v>15072.32</v>
      </c>
      <c r="S7380" s="12" t="n">
        <f aca="false">Q7380-R7380</f>
        <v>4277.28</v>
      </c>
      <c r="T7380" s="11" t="n">
        <f aca="false">IFERROR(S7380/Q7380,0)</f>
        <v>0.221052631578947</v>
      </c>
      <c r="U7380" s="13" t="n">
        <f aca="false">F7380-E7380</f>
        <v>12</v>
      </c>
      <c r="V7380" s="13" t="n">
        <f aca="false">G7380-F7380</f>
        <v>1</v>
      </c>
      <c r="W7380" s="13" t="n">
        <f aca="false">G7380-E7380</f>
        <v>13</v>
      </c>
      <c r="X7380" s="10" t="n">
        <f aca="false">YEAR(E7380)</f>
        <v>2020</v>
      </c>
      <c r="Y7380" s="0" t="str">
        <f aca="false">TEXT(E7380,"yyyy-mm")</f>
        <v>2020-10</v>
      </c>
      <c r="Z7380" s="0" t="str">
        <f aca="false">"Q"&amp;ROUNDUP(MONTH(E7380)/3,0)&amp;"-"&amp;YEAR(E7380)</f>
        <v>Q4-2020</v>
      </c>
    </row>
    <row r="7381" customFormat="false" ht="14.25" hidden="false" customHeight="false" outlineLevel="0" collapsed="false">
      <c r="A7381" s="0" t="s">
        <v>7423</v>
      </c>
      <c r="B7381" s="0" t="s">
        <v>34</v>
      </c>
      <c r="C7381" s="0" t="s">
        <v>58</v>
      </c>
      <c r="D7381" s="9" t="n">
        <v>44000</v>
      </c>
      <c r="E7381" s="9" t="n">
        <v>44125</v>
      </c>
      <c r="F7381" s="9" t="n">
        <v>44135</v>
      </c>
      <c r="G7381" s="9" t="n">
        <v>44141</v>
      </c>
      <c r="H7381" s="10" t="s">
        <v>36</v>
      </c>
      <c r="I7381" s="0" t="n">
        <v>4</v>
      </c>
      <c r="J7381" s="0" t="n">
        <v>28</v>
      </c>
      <c r="K7381" s="0" t="n">
        <v>355</v>
      </c>
      <c r="L7381" s="0" t="n">
        <v>4</v>
      </c>
      <c r="M7381" s="0" t="n">
        <v>7</v>
      </c>
      <c r="N7381" s="11" t="n">
        <v>0.05</v>
      </c>
      <c r="O7381" s="12" t="n">
        <v>530.84</v>
      </c>
      <c r="P7381" s="12" t="n">
        <v>931.3</v>
      </c>
      <c r="Q7381" s="12" t="n">
        <f aca="false">M7381*P7381*(1-N7381)</f>
        <v>6193.145</v>
      </c>
      <c r="R7381" s="12" t="n">
        <f aca="false">M7381*O7381</f>
        <v>3715.88</v>
      </c>
      <c r="S7381" s="12" t="n">
        <f aca="false">Q7381-R7381</f>
        <v>2477.265</v>
      </c>
      <c r="T7381" s="11" t="n">
        <f aca="false">IFERROR(S7381/Q7381,0)</f>
        <v>0.400001130281949</v>
      </c>
      <c r="U7381" s="13" t="n">
        <f aca="false">F7381-E7381</f>
        <v>10</v>
      </c>
      <c r="V7381" s="13" t="n">
        <f aca="false">G7381-F7381</f>
        <v>6</v>
      </c>
      <c r="W7381" s="13" t="n">
        <f aca="false">G7381-E7381</f>
        <v>16</v>
      </c>
      <c r="X7381" s="10" t="n">
        <f aca="false">YEAR(E7381)</f>
        <v>2020</v>
      </c>
      <c r="Y7381" s="0" t="str">
        <f aca="false">TEXT(E7381,"yyyy-mm")</f>
        <v>2020-10</v>
      </c>
      <c r="Z7381" s="0" t="str">
        <f aca="false">"Q"&amp;ROUNDUP(MONTH(E7381)/3,0)&amp;"-"&amp;YEAR(E7381)</f>
        <v>Q4-2020</v>
      </c>
    </row>
    <row r="7382" customFormat="false" ht="14.25" hidden="false" customHeight="false" outlineLevel="0" collapsed="false">
      <c r="A7382" s="0" t="s">
        <v>7424</v>
      </c>
      <c r="B7382" s="0" t="s">
        <v>34</v>
      </c>
      <c r="C7382" s="0" t="s">
        <v>39</v>
      </c>
      <c r="D7382" s="9" t="n">
        <v>44000</v>
      </c>
      <c r="E7382" s="9" t="n">
        <v>44125</v>
      </c>
      <c r="F7382" s="9" t="n">
        <v>44143</v>
      </c>
      <c r="G7382" s="9" t="n">
        <v>44146</v>
      </c>
      <c r="H7382" s="10" t="s">
        <v>36</v>
      </c>
      <c r="I7382" s="0" t="n">
        <v>11</v>
      </c>
      <c r="J7382" s="0" t="n">
        <v>45</v>
      </c>
      <c r="K7382" s="0" t="n">
        <v>143</v>
      </c>
      <c r="L7382" s="0" t="n">
        <v>8</v>
      </c>
      <c r="M7382" s="0" t="n">
        <v>1</v>
      </c>
      <c r="N7382" s="11" t="n">
        <v>0.075</v>
      </c>
      <c r="O7382" s="12" t="n">
        <v>3360.05</v>
      </c>
      <c r="P7382" s="12" t="n">
        <v>3953</v>
      </c>
      <c r="Q7382" s="12" t="n">
        <f aca="false">M7382*P7382*(1-N7382)</f>
        <v>3656.525</v>
      </c>
      <c r="R7382" s="12" t="n">
        <f aca="false">M7382*O7382</f>
        <v>3360.05</v>
      </c>
      <c r="S7382" s="12" t="n">
        <f aca="false">Q7382-R7382</f>
        <v>296.475</v>
      </c>
      <c r="T7382" s="11" t="n">
        <f aca="false">IFERROR(S7382/Q7382,0)</f>
        <v>0.0810810810810811</v>
      </c>
      <c r="U7382" s="13" t="n">
        <f aca="false">F7382-E7382</f>
        <v>18</v>
      </c>
      <c r="V7382" s="13" t="n">
        <f aca="false">G7382-F7382</f>
        <v>3</v>
      </c>
      <c r="W7382" s="13" t="n">
        <f aca="false">G7382-E7382</f>
        <v>21</v>
      </c>
      <c r="X7382" s="10" t="n">
        <f aca="false">YEAR(E7382)</f>
        <v>2020</v>
      </c>
      <c r="Y7382" s="0" t="str">
        <f aca="false">TEXT(E7382,"yyyy-mm")</f>
        <v>2020-10</v>
      </c>
      <c r="Z7382" s="0" t="str">
        <f aca="false">"Q"&amp;ROUNDUP(MONTH(E7382)/3,0)&amp;"-"&amp;YEAR(E7382)</f>
        <v>Q4-2020</v>
      </c>
    </row>
    <row r="7383" customFormat="false" ht="14.25" hidden="false" customHeight="false" outlineLevel="0" collapsed="false">
      <c r="A7383" s="0" t="s">
        <v>7425</v>
      </c>
      <c r="B7383" s="0" t="s">
        <v>38</v>
      </c>
      <c r="C7383" s="0" t="s">
        <v>79</v>
      </c>
      <c r="D7383" s="9" t="n">
        <v>44000</v>
      </c>
      <c r="E7383" s="9" t="n">
        <v>44125</v>
      </c>
      <c r="F7383" s="9" t="n">
        <v>44144</v>
      </c>
      <c r="G7383" s="9" t="n">
        <v>44147</v>
      </c>
      <c r="H7383" s="10" t="s">
        <v>36</v>
      </c>
      <c r="I7383" s="0" t="n">
        <v>13</v>
      </c>
      <c r="J7383" s="0" t="n">
        <v>27</v>
      </c>
      <c r="K7383" s="0" t="n">
        <v>65</v>
      </c>
      <c r="L7383" s="0" t="n">
        <v>5</v>
      </c>
      <c r="M7383" s="0" t="n">
        <v>6</v>
      </c>
      <c r="N7383" s="11" t="n">
        <v>0.15</v>
      </c>
      <c r="O7383" s="12" t="n">
        <v>2454.88</v>
      </c>
      <c r="P7383" s="12" t="n">
        <v>3068.6</v>
      </c>
      <c r="Q7383" s="12" t="n">
        <f aca="false">M7383*P7383*(1-N7383)</f>
        <v>15649.86</v>
      </c>
      <c r="R7383" s="12" t="n">
        <f aca="false">M7383*O7383</f>
        <v>14729.28</v>
      </c>
      <c r="S7383" s="12" t="n">
        <f aca="false">Q7383-R7383</f>
        <v>920.579999999998</v>
      </c>
      <c r="T7383" s="11" t="n">
        <f aca="false">IFERROR(S7383/Q7383,0)</f>
        <v>0.0588235294117646</v>
      </c>
      <c r="U7383" s="13" t="n">
        <f aca="false">F7383-E7383</f>
        <v>19</v>
      </c>
      <c r="V7383" s="13" t="n">
        <f aca="false">G7383-F7383</f>
        <v>3</v>
      </c>
      <c r="W7383" s="13" t="n">
        <f aca="false">G7383-E7383</f>
        <v>22</v>
      </c>
      <c r="X7383" s="10" t="n">
        <f aca="false">YEAR(E7383)</f>
        <v>2020</v>
      </c>
      <c r="Y7383" s="0" t="str">
        <f aca="false">TEXT(E7383,"yyyy-mm")</f>
        <v>2020-10</v>
      </c>
      <c r="Z7383" s="0" t="str">
        <f aca="false">"Q"&amp;ROUNDUP(MONTH(E7383)/3,0)&amp;"-"&amp;YEAR(E7383)</f>
        <v>Q4-2020</v>
      </c>
    </row>
    <row r="7384" customFormat="false" ht="14.25" hidden="false" customHeight="false" outlineLevel="0" collapsed="false">
      <c r="A7384" s="0" t="s">
        <v>7426</v>
      </c>
      <c r="B7384" s="0" t="s">
        <v>38</v>
      </c>
      <c r="C7384" s="0" t="s">
        <v>46</v>
      </c>
      <c r="D7384" s="9" t="n">
        <v>44000</v>
      </c>
      <c r="E7384" s="9" t="n">
        <v>44125</v>
      </c>
      <c r="F7384" s="9" t="n">
        <v>44134</v>
      </c>
      <c r="G7384" s="9" t="n">
        <v>44136</v>
      </c>
      <c r="H7384" s="10" t="s">
        <v>36</v>
      </c>
      <c r="I7384" s="0" t="n">
        <v>20</v>
      </c>
      <c r="J7384" s="0" t="n">
        <v>17</v>
      </c>
      <c r="K7384" s="0" t="n">
        <v>309</v>
      </c>
      <c r="L7384" s="0" t="n">
        <v>5</v>
      </c>
      <c r="M7384" s="0" t="n">
        <v>1</v>
      </c>
      <c r="N7384" s="11" t="n">
        <v>0.15</v>
      </c>
      <c r="O7384" s="12" t="n">
        <v>566.82</v>
      </c>
      <c r="P7384" s="12" t="n">
        <v>944.7</v>
      </c>
      <c r="Q7384" s="12" t="n">
        <f aca="false">M7384*P7384*(1-N7384)</f>
        <v>802.995</v>
      </c>
      <c r="R7384" s="12" t="n">
        <f aca="false">M7384*O7384</f>
        <v>566.82</v>
      </c>
      <c r="S7384" s="12" t="n">
        <f aca="false">Q7384-R7384</f>
        <v>236.175</v>
      </c>
      <c r="T7384" s="11" t="n">
        <f aca="false">IFERROR(S7384/Q7384,0)</f>
        <v>0.294117647058824</v>
      </c>
      <c r="U7384" s="13" t="n">
        <f aca="false">F7384-E7384</f>
        <v>9</v>
      </c>
      <c r="V7384" s="13" t="n">
        <f aca="false">G7384-F7384</f>
        <v>2</v>
      </c>
      <c r="W7384" s="13" t="n">
        <f aca="false">G7384-E7384</f>
        <v>11</v>
      </c>
      <c r="X7384" s="10" t="n">
        <f aca="false">YEAR(E7384)</f>
        <v>2020</v>
      </c>
      <c r="Y7384" s="0" t="str">
        <f aca="false">TEXT(E7384,"yyyy-mm")</f>
        <v>2020-10</v>
      </c>
      <c r="Z7384" s="0" t="str">
        <f aca="false">"Q"&amp;ROUNDUP(MONTH(E7384)/3,0)&amp;"-"&amp;YEAR(E7384)</f>
        <v>Q4-2020</v>
      </c>
    </row>
    <row r="7385" customFormat="false" ht="14.25" hidden="false" customHeight="false" outlineLevel="0" collapsed="false">
      <c r="A7385" s="0" t="s">
        <v>7427</v>
      </c>
      <c r="B7385" s="0" t="s">
        <v>38</v>
      </c>
      <c r="C7385" s="0" t="s">
        <v>79</v>
      </c>
      <c r="D7385" s="9" t="n">
        <v>44000</v>
      </c>
      <c r="E7385" s="9" t="n">
        <v>44125</v>
      </c>
      <c r="F7385" s="9" t="n">
        <v>44148</v>
      </c>
      <c r="G7385" s="9" t="n">
        <v>44154</v>
      </c>
      <c r="H7385" s="10" t="s">
        <v>36</v>
      </c>
      <c r="I7385" s="0" t="n">
        <v>18</v>
      </c>
      <c r="J7385" s="0" t="n">
        <v>33</v>
      </c>
      <c r="K7385" s="0" t="n">
        <v>73</v>
      </c>
      <c r="L7385" s="0" t="n">
        <v>13</v>
      </c>
      <c r="M7385" s="0" t="n">
        <v>1</v>
      </c>
      <c r="N7385" s="11" t="n">
        <v>0.1</v>
      </c>
      <c r="O7385" s="12" t="n">
        <v>842.86</v>
      </c>
      <c r="P7385" s="12" t="n">
        <v>1239.5</v>
      </c>
      <c r="Q7385" s="12" t="n">
        <f aca="false">M7385*P7385*(1-N7385)</f>
        <v>1115.55</v>
      </c>
      <c r="R7385" s="12" t="n">
        <f aca="false">M7385*O7385</f>
        <v>842.86</v>
      </c>
      <c r="S7385" s="12" t="n">
        <f aca="false">Q7385-R7385</f>
        <v>272.69</v>
      </c>
      <c r="T7385" s="11" t="n">
        <f aca="false">IFERROR(S7385/Q7385,0)</f>
        <v>0.244444444444444</v>
      </c>
      <c r="U7385" s="13" t="n">
        <f aca="false">F7385-E7385</f>
        <v>23</v>
      </c>
      <c r="V7385" s="13" t="n">
        <f aca="false">G7385-F7385</f>
        <v>6</v>
      </c>
      <c r="W7385" s="13" t="n">
        <f aca="false">G7385-E7385</f>
        <v>29</v>
      </c>
      <c r="X7385" s="10" t="n">
        <f aca="false">YEAR(E7385)</f>
        <v>2020</v>
      </c>
      <c r="Y7385" s="0" t="str">
        <f aca="false">TEXT(E7385,"yyyy-mm")</f>
        <v>2020-10</v>
      </c>
      <c r="Z7385" s="0" t="str">
        <f aca="false">"Q"&amp;ROUNDUP(MONTH(E7385)/3,0)&amp;"-"&amp;YEAR(E7385)</f>
        <v>Q4-2020</v>
      </c>
    </row>
    <row r="7386" customFormat="false" ht="14.25" hidden="false" customHeight="false" outlineLevel="0" collapsed="false">
      <c r="A7386" s="0" t="s">
        <v>7428</v>
      </c>
      <c r="B7386" s="0" t="s">
        <v>34</v>
      </c>
      <c r="C7386" s="0" t="s">
        <v>46</v>
      </c>
      <c r="D7386" s="9" t="n">
        <v>44000</v>
      </c>
      <c r="E7386" s="9" t="n">
        <v>44125</v>
      </c>
      <c r="F7386" s="9" t="n">
        <v>44134</v>
      </c>
      <c r="G7386" s="9" t="n">
        <v>44142</v>
      </c>
      <c r="H7386" s="10" t="s">
        <v>36</v>
      </c>
      <c r="I7386" s="0" t="n">
        <v>12</v>
      </c>
      <c r="J7386" s="0" t="n">
        <v>34</v>
      </c>
      <c r="K7386" s="0" t="n">
        <v>280</v>
      </c>
      <c r="L7386" s="0" t="n">
        <v>12</v>
      </c>
      <c r="M7386" s="0" t="n">
        <v>3</v>
      </c>
      <c r="N7386" s="11" t="n">
        <v>0.05</v>
      </c>
      <c r="O7386" s="12" t="n">
        <v>1286.07</v>
      </c>
      <c r="P7386" s="12" t="n">
        <v>2338.3</v>
      </c>
      <c r="Q7386" s="12" t="n">
        <f aca="false">M7386*P7386*(1-N7386)</f>
        <v>6664.155</v>
      </c>
      <c r="R7386" s="12" t="n">
        <f aca="false">M7386*O7386</f>
        <v>3858.21</v>
      </c>
      <c r="S7386" s="12" t="n">
        <f aca="false">Q7386-R7386</f>
        <v>2805.945</v>
      </c>
      <c r="T7386" s="11" t="n">
        <f aca="false">IFERROR(S7386/Q7386,0)</f>
        <v>0.42105038073094</v>
      </c>
      <c r="U7386" s="13" t="n">
        <f aca="false">F7386-E7386</f>
        <v>9</v>
      </c>
      <c r="V7386" s="13" t="n">
        <f aca="false">G7386-F7386</f>
        <v>8</v>
      </c>
      <c r="W7386" s="13" t="n">
        <f aca="false">G7386-E7386</f>
        <v>17</v>
      </c>
      <c r="X7386" s="10" t="n">
        <f aca="false">YEAR(E7386)</f>
        <v>2020</v>
      </c>
      <c r="Y7386" s="0" t="str">
        <f aca="false">TEXT(E7386,"yyyy-mm")</f>
        <v>2020-10</v>
      </c>
      <c r="Z7386" s="0" t="str">
        <f aca="false">"Q"&amp;ROUNDUP(MONTH(E7386)/3,0)&amp;"-"&amp;YEAR(E7386)</f>
        <v>Q4-2020</v>
      </c>
    </row>
    <row r="7387" customFormat="false" ht="14.25" hidden="false" customHeight="false" outlineLevel="0" collapsed="false">
      <c r="A7387" s="0" t="s">
        <v>7429</v>
      </c>
      <c r="B7387" s="0" t="s">
        <v>34</v>
      </c>
      <c r="C7387" s="0" t="s">
        <v>48</v>
      </c>
      <c r="D7387" s="9" t="n">
        <v>44000</v>
      </c>
      <c r="E7387" s="9" t="n">
        <v>44125</v>
      </c>
      <c r="F7387" s="9" t="n">
        <v>44131</v>
      </c>
      <c r="G7387" s="9" t="n">
        <v>44141</v>
      </c>
      <c r="H7387" s="10" t="s">
        <v>36</v>
      </c>
      <c r="I7387" s="0" t="n">
        <v>1</v>
      </c>
      <c r="J7387" s="0" t="n">
        <v>10</v>
      </c>
      <c r="K7387" s="0" t="n">
        <v>38</v>
      </c>
      <c r="L7387" s="0" t="n">
        <v>43</v>
      </c>
      <c r="M7387" s="0" t="n">
        <v>5</v>
      </c>
      <c r="N7387" s="11" t="n">
        <v>0.075</v>
      </c>
      <c r="O7387" s="12" t="n">
        <v>1760.76</v>
      </c>
      <c r="P7387" s="12" t="n">
        <v>2445.5</v>
      </c>
      <c r="Q7387" s="12" t="n">
        <f aca="false">M7387*P7387*(1-N7387)</f>
        <v>11310.4375</v>
      </c>
      <c r="R7387" s="12" t="n">
        <f aca="false">M7387*O7387</f>
        <v>8803.8</v>
      </c>
      <c r="S7387" s="12" t="n">
        <f aca="false">Q7387-R7387</f>
        <v>2506.6375</v>
      </c>
      <c r="T7387" s="11" t="n">
        <f aca="false">IFERROR(S7387/Q7387,0)</f>
        <v>0.221621621621622</v>
      </c>
      <c r="U7387" s="13" t="n">
        <f aca="false">F7387-E7387</f>
        <v>6</v>
      </c>
      <c r="V7387" s="13" t="n">
        <f aca="false">G7387-F7387</f>
        <v>10</v>
      </c>
      <c r="W7387" s="13" t="n">
        <f aca="false">G7387-E7387</f>
        <v>16</v>
      </c>
      <c r="X7387" s="10" t="n">
        <f aca="false">YEAR(E7387)</f>
        <v>2020</v>
      </c>
      <c r="Y7387" s="0" t="str">
        <f aca="false">TEXT(E7387,"yyyy-mm")</f>
        <v>2020-10</v>
      </c>
      <c r="Z7387" s="0" t="str">
        <f aca="false">"Q"&amp;ROUNDUP(MONTH(E7387)/3,0)&amp;"-"&amp;YEAR(E7387)</f>
        <v>Q4-2020</v>
      </c>
    </row>
    <row r="7388" customFormat="false" ht="14.25" hidden="false" customHeight="false" outlineLevel="0" collapsed="false">
      <c r="A7388" s="0" t="s">
        <v>7430</v>
      </c>
      <c r="B7388" s="0" t="s">
        <v>34</v>
      </c>
      <c r="C7388" s="0" t="s">
        <v>48</v>
      </c>
      <c r="D7388" s="9" t="n">
        <v>44000</v>
      </c>
      <c r="E7388" s="9" t="n">
        <v>44125</v>
      </c>
      <c r="F7388" s="9" t="n">
        <v>44132</v>
      </c>
      <c r="G7388" s="9" t="n">
        <v>44142</v>
      </c>
      <c r="H7388" s="10" t="s">
        <v>36</v>
      </c>
      <c r="I7388" s="0" t="n">
        <v>10</v>
      </c>
      <c r="J7388" s="0" t="n">
        <v>30</v>
      </c>
      <c r="K7388" s="0" t="n">
        <v>58</v>
      </c>
      <c r="L7388" s="0" t="n">
        <v>27</v>
      </c>
      <c r="M7388" s="0" t="n">
        <v>5</v>
      </c>
      <c r="N7388" s="11" t="n">
        <v>0.05</v>
      </c>
      <c r="O7388" s="12" t="n">
        <v>145.79</v>
      </c>
      <c r="P7388" s="12" t="n">
        <v>214.4</v>
      </c>
      <c r="Q7388" s="12" t="n">
        <f aca="false">M7388*P7388*(1-N7388)</f>
        <v>1018.4</v>
      </c>
      <c r="R7388" s="12" t="n">
        <f aca="false">M7388*O7388</f>
        <v>728.95</v>
      </c>
      <c r="S7388" s="12" t="n">
        <f aca="false">Q7388-R7388</f>
        <v>289.45</v>
      </c>
      <c r="T7388" s="11" t="n">
        <f aca="false">IFERROR(S7388/Q7388,0)</f>
        <v>0.28422034564022</v>
      </c>
      <c r="U7388" s="13" t="n">
        <f aca="false">F7388-E7388</f>
        <v>7</v>
      </c>
      <c r="V7388" s="13" t="n">
        <f aca="false">G7388-F7388</f>
        <v>10</v>
      </c>
      <c r="W7388" s="13" t="n">
        <f aca="false">G7388-E7388</f>
        <v>17</v>
      </c>
      <c r="X7388" s="10" t="n">
        <f aca="false">YEAR(E7388)</f>
        <v>2020</v>
      </c>
      <c r="Y7388" s="0" t="str">
        <f aca="false">TEXT(E7388,"yyyy-mm")</f>
        <v>2020-10</v>
      </c>
      <c r="Z7388" s="0" t="str">
        <f aca="false">"Q"&amp;ROUNDUP(MONTH(E7388)/3,0)&amp;"-"&amp;YEAR(E7388)</f>
        <v>Q4-2020</v>
      </c>
    </row>
    <row r="7389" customFormat="false" ht="14.25" hidden="false" customHeight="false" outlineLevel="0" collapsed="false">
      <c r="A7389" s="0" t="s">
        <v>7431</v>
      </c>
      <c r="B7389" s="0" t="s">
        <v>34</v>
      </c>
      <c r="C7389" s="0" t="s">
        <v>79</v>
      </c>
      <c r="D7389" s="9" t="n">
        <v>44000</v>
      </c>
      <c r="E7389" s="9" t="n">
        <v>44126</v>
      </c>
      <c r="F7389" s="9" t="n">
        <v>44151</v>
      </c>
      <c r="G7389" s="9" t="n">
        <v>44156</v>
      </c>
      <c r="H7389" s="10" t="s">
        <v>36</v>
      </c>
      <c r="I7389" s="0" t="n">
        <v>2</v>
      </c>
      <c r="J7389" s="0" t="n">
        <v>19</v>
      </c>
      <c r="K7389" s="0" t="n">
        <v>72</v>
      </c>
      <c r="L7389" s="0" t="n">
        <v>21</v>
      </c>
      <c r="M7389" s="0" t="n">
        <v>8</v>
      </c>
      <c r="N7389" s="11" t="n">
        <v>0.05</v>
      </c>
      <c r="O7389" s="12" t="n">
        <v>561.73</v>
      </c>
      <c r="P7389" s="12" t="n">
        <v>877.7</v>
      </c>
      <c r="Q7389" s="12" t="n">
        <f aca="false">M7389*P7389*(1-N7389)</f>
        <v>6670.52</v>
      </c>
      <c r="R7389" s="12" t="n">
        <f aca="false">M7389*O7389</f>
        <v>4493.84</v>
      </c>
      <c r="S7389" s="12" t="n">
        <f aca="false">Q7389-R7389</f>
        <v>2176.68</v>
      </c>
      <c r="T7389" s="11" t="n">
        <f aca="false">IFERROR(S7389/Q7389,0)</f>
        <v>0.326313390860083</v>
      </c>
      <c r="U7389" s="13" t="n">
        <f aca="false">F7389-E7389</f>
        <v>25</v>
      </c>
      <c r="V7389" s="13" t="n">
        <f aca="false">G7389-F7389</f>
        <v>5</v>
      </c>
      <c r="W7389" s="13" t="n">
        <f aca="false">G7389-E7389</f>
        <v>30</v>
      </c>
      <c r="X7389" s="10" t="n">
        <f aca="false">YEAR(E7389)</f>
        <v>2020</v>
      </c>
      <c r="Y7389" s="0" t="str">
        <f aca="false">TEXT(E7389,"yyyy-mm")</f>
        <v>2020-10</v>
      </c>
      <c r="Z7389" s="0" t="str">
        <f aca="false">"Q"&amp;ROUNDUP(MONTH(E7389)/3,0)&amp;"-"&amp;YEAR(E7389)</f>
        <v>Q4-2020</v>
      </c>
    </row>
    <row r="7390" customFormat="false" ht="14.25" hidden="false" customHeight="false" outlineLevel="0" collapsed="false">
      <c r="A7390" s="0" t="s">
        <v>7432</v>
      </c>
      <c r="B7390" s="0" t="s">
        <v>34</v>
      </c>
      <c r="C7390" s="0" t="s">
        <v>79</v>
      </c>
      <c r="D7390" s="9" t="n">
        <v>44000</v>
      </c>
      <c r="E7390" s="9" t="n">
        <v>44126</v>
      </c>
      <c r="F7390" s="9" t="n">
        <v>44134</v>
      </c>
      <c r="G7390" s="9" t="n">
        <v>44138</v>
      </c>
      <c r="H7390" s="10" t="s">
        <v>36</v>
      </c>
      <c r="I7390" s="0" t="n">
        <v>8</v>
      </c>
      <c r="J7390" s="0" t="n">
        <v>19</v>
      </c>
      <c r="K7390" s="0" t="n">
        <v>61</v>
      </c>
      <c r="L7390" s="0" t="n">
        <v>13</v>
      </c>
      <c r="M7390" s="0" t="n">
        <v>4</v>
      </c>
      <c r="N7390" s="11" t="n">
        <v>0.075</v>
      </c>
      <c r="O7390" s="12" t="n">
        <v>1703.01</v>
      </c>
      <c r="P7390" s="12" t="n">
        <v>2398.6</v>
      </c>
      <c r="Q7390" s="12" t="n">
        <f aca="false">M7390*P7390*(1-N7390)</f>
        <v>8874.82</v>
      </c>
      <c r="R7390" s="12" t="n">
        <f aca="false">M7390*O7390</f>
        <v>6812.04</v>
      </c>
      <c r="S7390" s="12" t="n">
        <f aca="false">Q7390-R7390</f>
        <v>2062.78</v>
      </c>
      <c r="T7390" s="11" t="n">
        <f aca="false">IFERROR(S7390/Q7390,0)</f>
        <v>0.232430629578966</v>
      </c>
      <c r="U7390" s="13" t="n">
        <f aca="false">F7390-E7390</f>
        <v>8</v>
      </c>
      <c r="V7390" s="13" t="n">
        <f aca="false">G7390-F7390</f>
        <v>4</v>
      </c>
      <c r="W7390" s="13" t="n">
        <f aca="false">G7390-E7390</f>
        <v>12</v>
      </c>
      <c r="X7390" s="10" t="n">
        <f aca="false">YEAR(E7390)</f>
        <v>2020</v>
      </c>
      <c r="Y7390" s="0" t="str">
        <f aca="false">TEXT(E7390,"yyyy-mm")</f>
        <v>2020-10</v>
      </c>
      <c r="Z7390" s="0" t="str">
        <f aca="false">"Q"&amp;ROUNDUP(MONTH(E7390)/3,0)&amp;"-"&amp;YEAR(E7390)</f>
        <v>Q4-2020</v>
      </c>
    </row>
    <row r="7391" customFormat="false" ht="14.25" hidden="false" customHeight="false" outlineLevel="0" collapsed="false">
      <c r="A7391" s="0" t="s">
        <v>7433</v>
      </c>
      <c r="B7391" s="0" t="s">
        <v>34</v>
      </c>
      <c r="C7391" s="0" t="s">
        <v>58</v>
      </c>
      <c r="D7391" s="9" t="n">
        <v>44000</v>
      </c>
      <c r="E7391" s="9" t="n">
        <v>44126</v>
      </c>
      <c r="F7391" s="9" t="n">
        <v>44130</v>
      </c>
      <c r="G7391" s="9" t="n">
        <v>44137</v>
      </c>
      <c r="H7391" s="10" t="s">
        <v>36</v>
      </c>
      <c r="I7391" s="0" t="n">
        <v>7</v>
      </c>
      <c r="J7391" s="0" t="n">
        <v>44</v>
      </c>
      <c r="K7391" s="0" t="n">
        <v>347</v>
      </c>
      <c r="L7391" s="0" t="n">
        <v>27</v>
      </c>
      <c r="M7391" s="0" t="n">
        <v>4</v>
      </c>
      <c r="N7391" s="11" t="n">
        <v>0.05</v>
      </c>
      <c r="O7391" s="12" t="n">
        <v>2919.93</v>
      </c>
      <c r="P7391" s="12" t="n">
        <v>3999.9</v>
      </c>
      <c r="Q7391" s="12" t="n">
        <f aca="false">M7391*P7391*(1-N7391)</f>
        <v>15199.62</v>
      </c>
      <c r="R7391" s="12" t="n">
        <f aca="false">M7391*O7391</f>
        <v>11679.72</v>
      </c>
      <c r="S7391" s="12" t="n">
        <f aca="false">Q7391-R7391</f>
        <v>3519.9</v>
      </c>
      <c r="T7391" s="11" t="n">
        <f aca="false">IFERROR(S7391/Q7391,0)</f>
        <v>0.231578157875</v>
      </c>
      <c r="U7391" s="13" t="n">
        <f aca="false">F7391-E7391</f>
        <v>4</v>
      </c>
      <c r="V7391" s="13" t="n">
        <f aca="false">G7391-F7391</f>
        <v>7</v>
      </c>
      <c r="W7391" s="13" t="n">
        <f aca="false">G7391-E7391</f>
        <v>11</v>
      </c>
      <c r="X7391" s="10" t="n">
        <f aca="false">YEAR(E7391)</f>
        <v>2020</v>
      </c>
      <c r="Y7391" s="0" t="str">
        <f aca="false">TEXT(E7391,"yyyy-mm")</f>
        <v>2020-10</v>
      </c>
      <c r="Z7391" s="0" t="str">
        <f aca="false">"Q"&amp;ROUNDUP(MONTH(E7391)/3,0)&amp;"-"&amp;YEAR(E7391)</f>
        <v>Q4-2020</v>
      </c>
    </row>
    <row r="7392" customFormat="false" ht="14.25" hidden="false" customHeight="false" outlineLevel="0" collapsed="false">
      <c r="A7392" s="0" t="s">
        <v>7434</v>
      </c>
      <c r="B7392" s="0" t="s">
        <v>34</v>
      </c>
      <c r="C7392" s="0" t="s">
        <v>46</v>
      </c>
      <c r="D7392" s="9" t="n">
        <v>44000</v>
      </c>
      <c r="E7392" s="9" t="n">
        <v>44126</v>
      </c>
      <c r="F7392" s="9" t="n">
        <v>44134</v>
      </c>
      <c r="G7392" s="9" t="n">
        <v>44137</v>
      </c>
      <c r="H7392" s="10" t="s">
        <v>36</v>
      </c>
      <c r="I7392" s="0" t="n">
        <v>9</v>
      </c>
      <c r="J7392" s="0" t="n">
        <v>24</v>
      </c>
      <c r="K7392" s="0" t="n">
        <v>265</v>
      </c>
      <c r="L7392" s="0" t="n">
        <v>40</v>
      </c>
      <c r="M7392" s="0" t="n">
        <v>8</v>
      </c>
      <c r="N7392" s="11" t="n">
        <v>0.4</v>
      </c>
      <c r="O7392" s="12" t="n">
        <v>1664.28</v>
      </c>
      <c r="P7392" s="12" t="n">
        <v>2412</v>
      </c>
      <c r="Q7392" s="12" t="n">
        <f aca="false">M7392*P7392*(1-N7392)</f>
        <v>11577.6</v>
      </c>
      <c r="R7392" s="12" t="n">
        <f aca="false">M7392*O7392</f>
        <v>13314.24</v>
      </c>
      <c r="S7392" s="12" t="n">
        <f aca="false">Q7392-R7392</f>
        <v>-1736.64</v>
      </c>
      <c r="T7392" s="11" t="n">
        <f aca="false">IFERROR(S7392/Q7392,0)</f>
        <v>-0.15</v>
      </c>
      <c r="U7392" s="13" t="n">
        <f aca="false">F7392-E7392</f>
        <v>8</v>
      </c>
      <c r="V7392" s="13" t="n">
        <f aca="false">G7392-F7392</f>
        <v>3</v>
      </c>
      <c r="W7392" s="13" t="n">
        <f aca="false">G7392-E7392</f>
        <v>11</v>
      </c>
      <c r="X7392" s="10" t="n">
        <f aca="false">YEAR(E7392)</f>
        <v>2020</v>
      </c>
      <c r="Y7392" s="0" t="str">
        <f aca="false">TEXT(E7392,"yyyy-mm")</f>
        <v>2020-10</v>
      </c>
      <c r="Z7392" s="0" t="str">
        <f aca="false">"Q"&amp;ROUNDUP(MONTH(E7392)/3,0)&amp;"-"&amp;YEAR(E7392)</f>
        <v>Q4-2020</v>
      </c>
    </row>
    <row r="7393" customFormat="false" ht="14.25" hidden="false" customHeight="false" outlineLevel="0" collapsed="false">
      <c r="A7393" s="0" t="s">
        <v>7435</v>
      </c>
      <c r="B7393" s="0" t="s">
        <v>38</v>
      </c>
      <c r="C7393" s="0" t="s">
        <v>39</v>
      </c>
      <c r="D7393" s="9" t="n">
        <v>44000</v>
      </c>
      <c r="E7393" s="9" t="n">
        <v>44126</v>
      </c>
      <c r="F7393" s="9" t="n">
        <v>44149</v>
      </c>
      <c r="G7393" s="9" t="n">
        <v>44153</v>
      </c>
      <c r="H7393" s="10" t="s">
        <v>36</v>
      </c>
      <c r="I7393" s="0" t="n">
        <v>12</v>
      </c>
      <c r="J7393" s="0" t="n">
        <v>14</v>
      </c>
      <c r="K7393" s="0" t="n">
        <v>180</v>
      </c>
      <c r="L7393" s="0" t="n">
        <v>6</v>
      </c>
      <c r="M7393" s="0" t="n">
        <v>3</v>
      </c>
      <c r="N7393" s="11" t="n">
        <v>0.05</v>
      </c>
      <c r="O7393" s="12" t="n">
        <v>1759.09</v>
      </c>
      <c r="P7393" s="12" t="n">
        <v>2981.5</v>
      </c>
      <c r="Q7393" s="12" t="n">
        <f aca="false">M7393*P7393*(1-N7393)</f>
        <v>8497.275</v>
      </c>
      <c r="R7393" s="12" t="n">
        <f aca="false">M7393*O7393</f>
        <v>5277.27</v>
      </c>
      <c r="S7393" s="12" t="n">
        <f aca="false">Q7393-R7393</f>
        <v>3220.005</v>
      </c>
      <c r="T7393" s="11" t="n">
        <f aca="false">IFERROR(S7393/Q7393,0)</f>
        <v>0.378945603149245</v>
      </c>
      <c r="U7393" s="13" t="n">
        <f aca="false">F7393-E7393</f>
        <v>23</v>
      </c>
      <c r="V7393" s="13" t="n">
        <f aca="false">G7393-F7393</f>
        <v>4</v>
      </c>
      <c r="W7393" s="13" t="n">
        <f aca="false">G7393-E7393</f>
        <v>27</v>
      </c>
      <c r="X7393" s="10" t="n">
        <f aca="false">YEAR(E7393)</f>
        <v>2020</v>
      </c>
      <c r="Y7393" s="0" t="str">
        <f aca="false">TEXT(E7393,"yyyy-mm")</f>
        <v>2020-10</v>
      </c>
      <c r="Z7393" s="0" t="str">
        <f aca="false">"Q"&amp;ROUNDUP(MONTH(E7393)/3,0)&amp;"-"&amp;YEAR(E7393)</f>
        <v>Q4-2020</v>
      </c>
    </row>
    <row r="7394" customFormat="false" ht="14.25" hidden="false" customHeight="false" outlineLevel="0" collapsed="false">
      <c r="A7394" s="0" t="s">
        <v>7436</v>
      </c>
      <c r="B7394" s="0" t="s">
        <v>38</v>
      </c>
      <c r="C7394" s="0" t="s">
        <v>35</v>
      </c>
      <c r="D7394" s="9" t="n">
        <v>44000</v>
      </c>
      <c r="E7394" s="9" t="n">
        <v>44126</v>
      </c>
      <c r="F7394" s="9" t="n">
        <v>44136</v>
      </c>
      <c r="G7394" s="9" t="n">
        <v>44137</v>
      </c>
      <c r="H7394" s="10" t="s">
        <v>36</v>
      </c>
      <c r="I7394" s="0" t="n">
        <v>20</v>
      </c>
      <c r="J7394" s="0" t="n">
        <v>13</v>
      </c>
      <c r="K7394" s="0" t="n">
        <v>212</v>
      </c>
      <c r="L7394" s="0" t="n">
        <v>43</v>
      </c>
      <c r="M7394" s="0" t="n">
        <v>1</v>
      </c>
      <c r="N7394" s="11" t="n">
        <v>0.15</v>
      </c>
      <c r="O7394" s="12" t="n">
        <v>1293.44</v>
      </c>
      <c r="P7394" s="12" t="n">
        <v>2351.7</v>
      </c>
      <c r="Q7394" s="12" t="n">
        <f aca="false">M7394*P7394*(1-N7394)</f>
        <v>1998.945</v>
      </c>
      <c r="R7394" s="12" t="n">
        <f aca="false">M7394*O7394</f>
        <v>1293.44</v>
      </c>
      <c r="S7394" s="12" t="n">
        <f aca="false">Q7394-R7394</f>
        <v>705.505</v>
      </c>
      <c r="T7394" s="11" t="n">
        <f aca="false">IFERROR(S7394/Q7394,0)</f>
        <v>0.352938675151142</v>
      </c>
      <c r="U7394" s="13" t="n">
        <f aca="false">F7394-E7394</f>
        <v>10</v>
      </c>
      <c r="V7394" s="13" t="n">
        <f aca="false">G7394-F7394</f>
        <v>1</v>
      </c>
      <c r="W7394" s="13" t="n">
        <f aca="false">G7394-E7394</f>
        <v>11</v>
      </c>
      <c r="X7394" s="10" t="n">
        <f aca="false">YEAR(E7394)</f>
        <v>2020</v>
      </c>
      <c r="Y7394" s="0" t="str">
        <f aca="false">TEXT(E7394,"yyyy-mm")</f>
        <v>2020-10</v>
      </c>
      <c r="Z7394" s="0" t="str">
        <f aca="false">"Q"&amp;ROUNDUP(MONTH(E7394)/3,0)&amp;"-"&amp;YEAR(E7394)</f>
        <v>Q4-2020</v>
      </c>
    </row>
    <row r="7395" customFormat="false" ht="14.25" hidden="false" customHeight="false" outlineLevel="0" collapsed="false">
      <c r="A7395" s="0" t="s">
        <v>7437</v>
      </c>
      <c r="B7395" s="0" t="s">
        <v>38</v>
      </c>
      <c r="C7395" s="0" t="s">
        <v>48</v>
      </c>
      <c r="D7395" s="9" t="n">
        <v>44000</v>
      </c>
      <c r="E7395" s="9" t="n">
        <v>44126</v>
      </c>
      <c r="F7395" s="9" t="n">
        <v>44128</v>
      </c>
      <c r="G7395" s="9" t="n">
        <v>44129</v>
      </c>
      <c r="H7395" s="10" t="s">
        <v>36</v>
      </c>
      <c r="I7395" s="0" t="n">
        <v>16</v>
      </c>
      <c r="J7395" s="0" t="n">
        <v>29</v>
      </c>
      <c r="K7395" s="0" t="n">
        <v>32</v>
      </c>
      <c r="L7395" s="0" t="n">
        <v>43</v>
      </c>
      <c r="M7395" s="0" t="n">
        <v>5</v>
      </c>
      <c r="N7395" s="11" t="n">
        <v>0.075</v>
      </c>
      <c r="O7395" s="12" t="n">
        <v>796.63</v>
      </c>
      <c r="P7395" s="12" t="n">
        <v>1943</v>
      </c>
      <c r="Q7395" s="12" t="n">
        <f aca="false">M7395*P7395*(1-N7395)</f>
        <v>8986.375</v>
      </c>
      <c r="R7395" s="12" t="n">
        <f aca="false">M7395*O7395</f>
        <v>3983.15</v>
      </c>
      <c r="S7395" s="12" t="n">
        <f aca="false">Q7395-R7395</f>
        <v>5003.225</v>
      </c>
      <c r="T7395" s="11" t="n">
        <f aca="false">IFERROR(S7395/Q7395,0)</f>
        <v>0.556756756756757</v>
      </c>
      <c r="U7395" s="13" t="n">
        <f aca="false">F7395-E7395</f>
        <v>2</v>
      </c>
      <c r="V7395" s="13" t="n">
        <f aca="false">G7395-F7395</f>
        <v>1</v>
      </c>
      <c r="W7395" s="13" t="n">
        <f aca="false">G7395-E7395</f>
        <v>3</v>
      </c>
      <c r="X7395" s="10" t="n">
        <f aca="false">YEAR(E7395)</f>
        <v>2020</v>
      </c>
      <c r="Y7395" s="0" t="str">
        <f aca="false">TEXT(E7395,"yyyy-mm")</f>
        <v>2020-10</v>
      </c>
      <c r="Z7395" s="0" t="str">
        <f aca="false">"Q"&amp;ROUNDUP(MONTH(E7395)/3,0)&amp;"-"&amp;YEAR(E7395)</f>
        <v>Q4-2020</v>
      </c>
    </row>
    <row r="7396" customFormat="false" ht="14.25" hidden="false" customHeight="false" outlineLevel="0" collapsed="false">
      <c r="A7396" s="0" t="s">
        <v>7438</v>
      </c>
      <c r="B7396" s="0" t="s">
        <v>38</v>
      </c>
      <c r="C7396" s="0" t="s">
        <v>39</v>
      </c>
      <c r="D7396" s="9" t="n">
        <v>44000</v>
      </c>
      <c r="E7396" s="9" t="n">
        <v>44126</v>
      </c>
      <c r="F7396" s="9" t="n">
        <v>44128</v>
      </c>
      <c r="G7396" s="9" t="n">
        <v>44130</v>
      </c>
      <c r="H7396" s="10" t="s">
        <v>36</v>
      </c>
      <c r="I7396" s="0" t="n">
        <v>20</v>
      </c>
      <c r="J7396" s="0" t="n">
        <v>24</v>
      </c>
      <c r="K7396" s="0" t="n">
        <v>162</v>
      </c>
      <c r="L7396" s="0" t="n">
        <v>12</v>
      </c>
      <c r="M7396" s="0" t="n">
        <v>5</v>
      </c>
      <c r="N7396" s="11" t="n">
        <v>0.15</v>
      </c>
      <c r="O7396" s="12" t="n">
        <v>292.66</v>
      </c>
      <c r="P7396" s="12" t="n">
        <v>696.8</v>
      </c>
      <c r="Q7396" s="12" t="n">
        <f aca="false">M7396*P7396*(1-N7396)</f>
        <v>2961.4</v>
      </c>
      <c r="R7396" s="12" t="n">
        <f aca="false">M7396*O7396</f>
        <v>1463.3</v>
      </c>
      <c r="S7396" s="12" t="n">
        <f aca="false">Q7396-R7396</f>
        <v>1498.1</v>
      </c>
      <c r="T7396" s="11" t="n">
        <f aca="false">IFERROR(S7396/Q7396,0)</f>
        <v>0.505875599378672</v>
      </c>
      <c r="U7396" s="13" t="n">
        <f aca="false">F7396-E7396</f>
        <v>2</v>
      </c>
      <c r="V7396" s="13" t="n">
        <f aca="false">G7396-F7396</f>
        <v>2</v>
      </c>
      <c r="W7396" s="13" t="n">
        <f aca="false">G7396-E7396</f>
        <v>4</v>
      </c>
      <c r="X7396" s="10" t="n">
        <f aca="false">YEAR(E7396)</f>
        <v>2020</v>
      </c>
      <c r="Y7396" s="0" t="str">
        <f aca="false">TEXT(E7396,"yyyy-mm")</f>
        <v>2020-10</v>
      </c>
      <c r="Z7396" s="0" t="str">
        <f aca="false">"Q"&amp;ROUNDUP(MONTH(E7396)/3,0)&amp;"-"&amp;YEAR(E7396)</f>
        <v>Q4-2020</v>
      </c>
    </row>
    <row r="7397" customFormat="false" ht="14.25" hidden="false" customHeight="false" outlineLevel="0" collapsed="false">
      <c r="A7397" s="0" t="s">
        <v>7439</v>
      </c>
      <c r="B7397" s="0" t="s">
        <v>38</v>
      </c>
      <c r="C7397" s="0" t="s">
        <v>79</v>
      </c>
      <c r="D7397" s="9" t="n">
        <v>44000</v>
      </c>
      <c r="E7397" s="9" t="n">
        <v>44127</v>
      </c>
      <c r="F7397" s="9" t="n">
        <v>44135</v>
      </c>
      <c r="G7397" s="9" t="n">
        <v>44136</v>
      </c>
      <c r="H7397" s="10" t="s">
        <v>36</v>
      </c>
      <c r="I7397" s="0" t="n">
        <v>12</v>
      </c>
      <c r="J7397" s="0" t="n">
        <v>11</v>
      </c>
      <c r="K7397" s="0" t="n">
        <v>62</v>
      </c>
      <c r="L7397" s="0" t="n">
        <v>45</v>
      </c>
      <c r="M7397" s="0" t="n">
        <v>7</v>
      </c>
      <c r="N7397" s="11" t="n">
        <v>0.075</v>
      </c>
      <c r="O7397" s="12" t="n">
        <v>557.51</v>
      </c>
      <c r="P7397" s="12" t="n">
        <v>1051.9</v>
      </c>
      <c r="Q7397" s="12" t="n">
        <f aca="false">M7397*P7397*(1-N7397)</f>
        <v>6811.0525</v>
      </c>
      <c r="R7397" s="12" t="n">
        <f aca="false">M7397*O7397</f>
        <v>3902.57</v>
      </c>
      <c r="S7397" s="12" t="n">
        <f aca="false">Q7397-R7397</f>
        <v>2908.4825</v>
      </c>
      <c r="T7397" s="11" t="n">
        <f aca="false">IFERROR(S7397/Q7397,0)</f>
        <v>0.427023943803106</v>
      </c>
      <c r="U7397" s="13" t="n">
        <f aca="false">F7397-E7397</f>
        <v>8</v>
      </c>
      <c r="V7397" s="13" t="n">
        <f aca="false">G7397-F7397</f>
        <v>1</v>
      </c>
      <c r="W7397" s="13" t="n">
        <f aca="false">G7397-E7397</f>
        <v>9</v>
      </c>
      <c r="X7397" s="10" t="n">
        <f aca="false">YEAR(E7397)</f>
        <v>2020</v>
      </c>
      <c r="Y7397" s="0" t="str">
        <f aca="false">TEXT(E7397,"yyyy-mm")</f>
        <v>2020-10</v>
      </c>
      <c r="Z7397" s="0" t="str">
        <f aca="false">"Q"&amp;ROUNDUP(MONTH(E7397)/3,0)&amp;"-"&amp;YEAR(E7397)</f>
        <v>Q4-2020</v>
      </c>
    </row>
    <row r="7398" customFormat="false" ht="14.25" hidden="false" customHeight="false" outlineLevel="0" collapsed="false">
      <c r="A7398" s="0" t="s">
        <v>7440</v>
      </c>
      <c r="B7398" s="0" t="s">
        <v>38</v>
      </c>
      <c r="C7398" s="0" t="s">
        <v>39</v>
      </c>
      <c r="D7398" s="9" t="n">
        <v>44000</v>
      </c>
      <c r="E7398" s="9" t="n">
        <v>44127</v>
      </c>
      <c r="F7398" s="9" t="n">
        <v>44154</v>
      </c>
      <c r="G7398" s="9" t="n">
        <v>44155</v>
      </c>
      <c r="H7398" s="10" t="s">
        <v>36</v>
      </c>
      <c r="I7398" s="0" t="n">
        <v>13</v>
      </c>
      <c r="J7398" s="0" t="n">
        <v>47</v>
      </c>
      <c r="K7398" s="0" t="n">
        <v>107</v>
      </c>
      <c r="L7398" s="0" t="n">
        <v>24</v>
      </c>
      <c r="M7398" s="0" t="n">
        <v>6</v>
      </c>
      <c r="N7398" s="11" t="n">
        <v>0.15</v>
      </c>
      <c r="O7398" s="12" t="n">
        <v>2653.2</v>
      </c>
      <c r="P7398" s="12" t="n">
        <v>4020</v>
      </c>
      <c r="Q7398" s="12" t="n">
        <f aca="false">M7398*P7398*(1-N7398)</f>
        <v>20502</v>
      </c>
      <c r="R7398" s="12" t="n">
        <f aca="false">M7398*O7398</f>
        <v>15919.2</v>
      </c>
      <c r="S7398" s="12" t="n">
        <f aca="false">Q7398-R7398</f>
        <v>4582.8</v>
      </c>
      <c r="T7398" s="11" t="n">
        <f aca="false">IFERROR(S7398/Q7398,0)</f>
        <v>0.223529411764706</v>
      </c>
      <c r="U7398" s="13" t="n">
        <f aca="false">F7398-E7398</f>
        <v>27</v>
      </c>
      <c r="V7398" s="13" t="n">
        <f aca="false">G7398-F7398</f>
        <v>1</v>
      </c>
      <c r="W7398" s="13" t="n">
        <f aca="false">G7398-E7398</f>
        <v>28</v>
      </c>
      <c r="X7398" s="10" t="n">
        <f aca="false">YEAR(E7398)</f>
        <v>2020</v>
      </c>
      <c r="Y7398" s="0" t="str">
        <f aca="false">TEXT(E7398,"yyyy-mm")</f>
        <v>2020-10</v>
      </c>
      <c r="Z7398" s="0" t="str">
        <f aca="false">"Q"&amp;ROUNDUP(MONTH(E7398)/3,0)&amp;"-"&amp;YEAR(E7398)</f>
        <v>Q4-2020</v>
      </c>
    </row>
    <row r="7399" customFormat="false" ht="14.25" hidden="false" customHeight="false" outlineLevel="0" collapsed="false">
      <c r="A7399" s="0" t="s">
        <v>7441</v>
      </c>
      <c r="B7399" s="0" t="s">
        <v>34</v>
      </c>
      <c r="C7399" s="0" t="s">
        <v>58</v>
      </c>
      <c r="D7399" s="9" t="n">
        <v>44000</v>
      </c>
      <c r="E7399" s="9" t="n">
        <v>44127</v>
      </c>
      <c r="F7399" s="9" t="n">
        <v>44139</v>
      </c>
      <c r="G7399" s="9" t="n">
        <v>44147</v>
      </c>
      <c r="H7399" s="10" t="s">
        <v>36</v>
      </c>
      <c r="I7399" s="0" t="n">
        <v>9</v>
      </c>
      <c r="J7399" s="0" t="n">
        <v>18</v>
      </c>
      <c r="K7399" s="0" t="n">
        <v>347</v>
      </c>
      <c r="L7399" s="0" t="n">
        <v>5</v>
      </c>
      <c r="M7399" s="0" t="n">
        <v>7</v>
      </c>
      <c r="N7399" s="11" t="n">
        <v>0.075</v>
      </c>
      <c r="O7399" s="12" t="n">
        <v>836.16</v>
      </c>
      <c r="P7399" s="12" t="n">
        <v>1045.2</v>
      </c>
      <c r="Q7399" s="12" t="n">
        <f aca="false">M7399*P7399*(1-N7399)</f>
        <v>6767.67</v>
      </c>
      <c r="R7399" s="12" t="n">
        <f aca="false">M7399*O7399</f>
        <v>5853.12</v>
      </c>
      <c r="S7399" s="12" t="n">
        <f aca="false">Q7399-R7399</f>
        <v>914.550000000001</v>
      </c>
      <c r="T7399" s="11" t="n">
        <f aca="false">IFERROR(S7399/Q7399,0)</f>
        <v>0.135135135135135</v>
      </c>
      <c r="U7399" s="13" t="n">
        <f aca="false">F7399-E7399</f>
        <v>12</v>
      </c>
      <c r="V7399" s="13" t="n">
        <f aca="false">G7399-F7399</f>
        <v>8</v>
      </c>
      <c r="W7399" s="13" t="n">
        <f aca="false">G7399-E7399</f>
        <v>20</v>
      </c>
      <c r="X7399" s="10" t="n">
        <f aca="false">YEAR(E7399)</f>
        <v>2020</v>
      </c>
      <c r="Y7399" s="0" t="str">
        <f aca="false">TEXT(E7399,"yyyy-mm")</f>
        <v>2020-10</v>
      </c>
      <c r="Z7399" s="0" t="str">
        <f aca="false">"Q"&amp;ROUNDUP(MONTH(E7399)/3,0)&amp;"-"&amp;YEAR(E7399)</f>
        <v>Q4-2020</v>
      </c>
    </row>
    <row r="7400" customFormat="false" ht="14.25" hidden="false" customHeight="false" outlineLevel="0" collapsed="false">
      <c r="A7400" s="0" t="s">
        <v>7442</v>
      </c>
      <c r="B7400" s="0" t="s">
        <v>41</v>
      </c>
      <c r="C7400" s="0" t="s">
        <v>48</v>
      </c>
      <c r="D7400" s="9" t="n">
        <v>44000</v>
      </c>
      <c r="E7400" s="9" t="n">
        <v>44127</v>
      </c>
      <c r="F7400" s="9" t="n">
        <v>44134</v>
      </c>
      <c r="G7400" s="9" t="n">
        <v>44138</v>
      </c>
      <c r="H7400" s="10" t="s">
        <v>36</v>
      </c>
      <c r="I7400" s="0" t="n">
        <v>25</v>
      </c>
      <c r="J7400" s="0" t="n">
        <v>2</v>
      </c>
      <c r="K7400" s="0" t="n">
        <v>41</v>
      </c>
      <c r="L7400" s="0" t="n">
        <v>2</v>
      </c>
      <c r="M7400" s="0" t="n">
        <v>6</v>
      </c>
      <c r="N7400" s="11" t="n">
        <v>0.15</v>
      </c>
      <c r="O7400" s="12" t="n">
        <v>637.84</v>
      </c>
      <c r="P7400" s="12" t="n">
        <v>750.4</v>
      </c>
      <c r="Q7400" s="12" t="n">
        <f aca="false">M7400*P7400*(1-N7400)</f>
        <v>3827.04</v>
      </c>
      <c r="R7400" s="12" t="n">
        <f aca="false">M7400*O7400</f>
        <v>3827.04</v>
      </c>
      <c r="S7400" s="12" t="n">
        <f aca="false">Q7400-R7400</f>
        <v>0</v>
      </c>
      <c r="T7400" s="11" t="n">
        <f aca="false">IFERROR(S7400/Q7400,0)</f>
        <v>0</v>
      </c>
      <c r="U7400" s="13" t="n">
        <f aca="false">F7400-E7400</f>
        <v>7</v>
      </c>
      <c r="V7400" s="13" t="n">
        <f aca="false">G7400-F7400</f>
        <v>4</v>
      </c>
      <c r="W7400" s="13" t="n">
        <f aca="false">G7400-E7400</f>
        <v>11</v>
      </c>
      <c r="X7400" s="10" t="n">
        <f aca="false">YEAR(E7400)</f>
        <v>2020</v>
      </c>
      <c r="Y7400" s="0" t="str">
        <f aca="false">TEXT(E7400,"yyyy-mm")</f>
        <v>2020-10</v>
      </c>
      <c r="Z7400" s="0" t="str">
        <f aca="false">"Q"&amp;ROUNDUP(MONTH(E7400)/3,0)&amp;"-"&amp;YEAR(E7400)</f>
        <v>Q4-2020</v>
      </c>
    </row>
    <row r="7401" customFormat="false" ht="14.25" hidden="false" customHeight="false" outlineLevel="0" collapsed="false">
      <c r="A7401" s="0" t="s">
        <v>7443</v>
      </c>
      <c r="B7401" s="0" t="s">
        <v>43</v>
      </c>
      <c r="C7401" s="0" t="s">
        <v>35</v>
      </c>
      <c r="D7401" s="9" t="n">
        <v>44000</v>
      </c>
      <c r="E7401" s="9" t="n">
        <v>44127</v>
      </c>
      <c r="F7401" s="9" t="n">
        <v>44145</v>
      </c>
      <c r="G7401" s="9" t="n">
        <v>44148</v>
      </c>
      <c r="H7401" s="10" t="s">
        <v>36</v>
      </c>
      <c r="I7401" s="0" t="n">
        <v>28</v>
      </c>
      <c r="J7401" s="0" t="n">
        <v>6</v>
      </c>
      <c r="K7401" s="0" t="n">
        <v>237</v>
      </c>
      <c r="L7401" s="0" t="n">
        <v>35</v>
      </c>
      <c r="M7401" s="0" t="n">
        <v>5</v>
      </c>
      <c r="N7401" s="11" t="n">
        <v>0.075</v>
      </c>
      <c r="O7401" s="12" t="n">
        <v>644</v>
      </c>
      <c r="P7401" s="12" t="n">
        <v>1192.6</v>
      </c>
      <c r="Q7401" s="12" t="n">
        <f aca="false">M7401*P7401*(1-N7401)</f>
        <v>5515.775</v>
      </c>
      <c r="R7401" s="12" t="n">
        <f aca="false">M7401*O7401</f>
        <v>3220</v>
      </c>
      <c r="S7401" s="12" t="n">
        <f aca="false">Q7401-R7401</f>
        <v>2295.775</v>
      </c>
      <c r="T7401" s="11" t="n">
        <f aca="false">IFERROR(S7401/Q7401,0)</f>
        <v>0.416219842179929</v>
      </c>
      <c r="U7401" s="13" t="n">
        <f aca="false">F7401-E7401</f>
        <v>18</v>
      </c>
      <c r="V7401" s="13" t="n">
        <f aca="false">G7401-F7401</f>
        <v>3</v>
      </c>
      <c r="W7401" s="13" t="n">
        <f aca="false">G7401-E7401</f>
        <v>21</v>
      </c>
      <c r="X7401" s="10" t="n">
        <f aca="false">YEAR(E7401)</f>
        <v>2020</v>
      </c>
      <c r="Y7401" s="0" t="str">
        <f aca="false">TEXT(E7401,"yyyy-mm")</f>
        <v>2020-10</v>
      </c>
      <c r="Z7401" s="0" t="str">
        <f aca="false">"Q"&amp;ROUNDUP(MONTH(E7401)/3,0)&amp;"-"&amp;YEAR(E7401)</f>
        <v>Q4-2020</v>
      </c>
    </row>
    <row r="7402" customFormat="false" ht="14.25" hidden="false" customHeight="false" outlineLevel="0" collapsed="false">
      <c r="A7402" s="0" t="s">
        <v>7444</v>
      </c>
      <c r="B7402" s="0" t="s">
        <v>38</v>
      </c>
      <c r="C7402" s="0" t="s">
        <v>35</v>
      </c>
      <c r="D7402" s="9" t="n">
        <v>44000</v>
      </c>
      <c r="E7402" s="9" t="n">
        <v>44127</v>
      </c>
      <c r="F7402" s="9" t="n">
        <v>44142</v>
      </c>
      <c r="G7402" s="9" t="n">
        <v>44149</v>
      </c>
      <c r="H7402" s="10" t="s">
        <v>36</v>
      </c>
      <c r="I7402" s="0" t="n">
        <v>16</v>
      </c>
      <c r="J7402" s="0" t="n">
        <v>32</v>
      </c>
      <c r="K7402" s="0" t="n">
        <v>230</v>
      </c>
      <c r="L7402" s="0" t="n">
        <v>1</v>
      </c>
      <c r="M7402" s="0" t="n">
        <v>3</v>
      </c>
      <c r="N7402" s="11" t="n">
        <v>0.4</v>
      </c>
      <c r="O7402" s="12" t="n">
        <v>2098.64</v>
      </c>
      <c r="P7402" s="12" t="n">
        <v>3959.7</v>
      </c>
      <c r="Q7402" s="12" t="n">
        <f aca="false">M7402*P7402*(1-N7402)</f>
        <v>7127.46</v>
      </c>
      <c r="R7402" s="12" t="n">
        <f aca="false">M7402*O7402</f>
        <v>6295.92</v>
      </c>
      <c r="S7402" s="12" t="n">
        <f aca="false">Q7402-R7402</f>
        <v>831.539999999999</v>
      </c>
      <c r="T7402" s="11" t="n">
        <f aca="false">IFERROR(S7402/Q7402,0)</f>
        <v>0.116667087573974</v>
      </c>
      <c r="U7402" s="13" t="n">
        <f aca="false">F7402-E7402</f>
        <v>15</v>
      </c>
      <c r="V7402" s="13" t="n">
        <f aca="false">G7402-F7402</f>
        <v>7</v>
      </c>
      <c r="W7402" s="13" t="n">
        <f aca="false">G7402-E7402</f>
        <v>22</v>
      </c>
      <c r="X7402" s="10" t="n">
        <f aca="false">YEAR(E7402)</f>
        <v>2020</v>
      </c>
      <c r="Y7402" s="0" t="str">
        <f aca="false">TEXT(E7402,"yyyy-mm")</f>
        <v>2020-10</v>
      </c>
      <c r="Z7402" s="0" t="str">
        <f aca="false">"Q"&amp;ROUNDUP(MONTH(E7402)/3,0)&amp;"-"&amp;YEAR(E7402)</f>
        <v>Q4-2020</v>
      </c>
    </row>
    <row r="7403" customFormat="false" ht="14.25" hidden="false" customHeight="false" outlineLevel="0" collapsed="false">
      <c r="A7403" s="0" t="s">
        <v>7445</v>
      </c>
      <c r="B7403" s="0" t="s">
        <v>41</v>
      </c>
      <c r="C7403" s="0" t="s">
        <v>46</v>
      </c>
      <c r="D7403" s="9" t="n">
        <v>44000</v>
      </c>
      <c r="E7403" s="9" t="n">
        <v>44127</v>
      </c>
      <c r="F7403" s="9" t="n">
        <v>44135</v>
      </c>
      <c r="G7403" s="9" t="n">
        <v>44142</v>
      </c>
      <c r="H7403" s="10" t="s">
        <v>36</v>
      </c>
      <c r="I7403" s="0" t="n">
        <v>24</v>
      </c>
      <c r="J7403" s="0" t="n">
        <v>13</v>
      </c>
      <c r="K7403" s="0" t="n">
        <v>321</v>
      </c>
      <c r="L7403" s="0" t="n">
        <v>13</v>
      </c>
      <c r="M7403" s="0" t="n">
        <v>6</v>
      </c>
      <c r="N7403" s="11" t="n">
        <v>0.05</v>
      </c>
      <c r="O7403" s="12" t="n">
        <v>1417.59</v>
      </c>
      <c r="P7403" s="12" t="n">
        <v>1996.6</v>
      </c>
      <c r="Q7403" s="12" t="n">
        <f aca="false">M7403*P7403*(1-N7403)</f>
        <v>11380.62</v>
      </c>
      <c r="R7403" s="12" t="n">
        <f aca="false">M7403*O7403</f>
        <v>8505.54</v>
      </c>
      <c r="S7403" s="12" t="n">
        <f aca="false">Q7403-R7403</f>
        <v>2875.08</v>
      </c>
      <c r="T7403" s="11" t="n">
        <f aca="false">IFERROR(S7403/Q7403,0)</f>
        <v>0.252629470099169</v>
      </c>
      <c r="U7403" s="13" t="n">
        <f aca="false">F7403-E7403</f>
        <v>8</v>
      </c>
      <c r="V7403" s="13" t="n">
        <f aca="false">G7403-F7403</f>
        <v>7</v>
      </c>
      <c r="W7403" s="13" t="n">
        <f aca="false">G7403-E7403</f>
        <v>15</v>
      </c>
      <c r="X7403" s="10" t="n">
        <f aca="false">YEAR(E7403)</f>
        <v>2020</v>
      </c>
      <c r="Y7403" s="0" t="str">
        <f aca="false">TEXT(E7403,"yyyy-mm")</f>
        <v>2020-10</v>
      </c>
      <c r="Z7403" s="0" t="str">
        <f aca="false">"Q"&amp;ROUNDUP(MONTH(E7403)/3,0)&amp;"-"&amp;YEAR(E7403)</f>
        <v>Q4-2020</v>
      </c>
    </row>
    <row r="7404" customFormat="false" ht="14.25" hidden="false" customHeight="false" outlineLevel="0" collapsed="false">
      <c r="A7404" s="0" t="s">
        <v>7446</v>
      </c>
      <c r="B7404" s="0" t="s">
        <v>43</v>
      </c>
      <c r="C7404" s="0" t="s">
        <v>46</v>
      </c>
      <c r="D7404" s="9" t="n">
        <v>44000</v>
      </c>
      <c r="E7404" s="9" t="n">
        <v>44127</v>
      </c>
      <c r="F7404" s="9" t="n">
        <v>44150</v>
      </c>
      <c r="G7404" s="9" t="n">
        <v>44157</v>
      </c>
      <c r="H7404" s="10" t="s">
        <v>36</v>
      </c>
      <c r="I7404" s="0" t="n">
        <v>26</v>
      </c>
      <c r="J7404" s="0" t="n">
        <v>28</v>
      </c>
      <c r="K7404" s="0" t="n">
        <v>278</v>
      </c>
      <c r="L7404" s="0" t="n">
        <v>33</v>
      </c>
      <c r="M7404" s="0" t="n">
        <v>3</v>
      </c>
      <c r="N7404" s="11" t="n">
        <v>0.05</v>
      </c>
      <c r="O7404" s="12" t="n">
        <v>711.88</v>
      </c>
      <c r="P7404" s="12" t="n">
        <v>837.5</v>
      </c>
      <c r="Q7404" s="12" t="n">
        <f aca="false">M7404*P7404*(1-N7404)</f>
        <v>2386.875</v>
      </c>
      <c r="R7404" s="12" t="n">
        <f aca="false">M7404*O7404</f>
        <v>2135.64</v>
      </c>
      <c r="S7404" s="12" t="n">
        <f aca="false">Q7404-R7404</f>
        <v>251.235</v>
      </c>
      <c r="T7404" s="11" t="n">
        <f aca="false">IFERROR(S7404/Q7404,0)</f>
        <v>0.105256873527101</v>
      </c>
      <c r="U7404" s="13" t="n">
        <f aca="false">F7404-E7404</f>
        <v>23</v>
      </c>
      <c r="V7404" s="13" t="n">
        <f aca="false">G7404-F7404</f>
        <v>7</v>
      </c>
      <c r="W7404" s="13" t="n">
        <f aca="false">G7404-E7404</f>
        <v>30</v>
      </c>
      <c r="X7404" s="10" t="n">
        <f aca="false">YEAR(E7404)</f>
        <v>2020</v>
      </c>
      <c r="Y7404" s="0" t="str">
        <f aca="false">TEXT(E7404,"yyyy-mm")</f>
        <v>2020-10</v>
      </c>
      <c r="Z7404" s="0" t="str">
        <f aca="false">"Q"&amp;ROUNDUP(MONTH(E7404)/3,0)&amp;"-"&amp;YEAR(E7404)</f>
        <v>Q4-2020</v>
      </c>
    </row>
    <row r="7405" customFormat="false" ht="14.25" hidden="false" customHeight="false" outlineLevel="0" collapsed="false">
      <c r="A7405" s="0" t="s">
        <v>7447</v>
      </c>
      <c r="B7405" s="0" t="s">
        <v>34</v>
      </c>
      <c r="C7405" s="0" t="s">
        <v>35</v>
      </c>
      <c r="D7405" s="9" t="n">
        <v>44000</v>
      </c>
      <c r="E7405" s="9" t="n">
        <v>44127</v>
      </c>
      <c r="F7405" s="9" t="n">
        <v>44141</v>
      </c>
      <c r="G7405" s="9" t="n">
        <v>44151</v>
      </c>
      <c r="H7405" s="10" t="s">
        <v>36</v>
      </c>
      <c r="I7405" s="0" t="n">
        <v>3</v>
      </c>
      <c r="J7405" s="0" t="n">
        <v>9</v>
      </c>
      <c r="K7405" s="0" t="n">
        <v>248</v>
      </c>
      <c r="L7405" s="0" t="n">
        <v>26</v>
      </c>
      <c r="M7405" s="0" t="n">
        <v>8</v>
      </c>
      <c r="N7405" s="11" t="n">
        <v>0.1</v>
      </c>
      <c r="O7405" s="12" t="n">
        <v>1145.7</v>
      </c>
      <c r="P7405" s="12" t="n">
        <v>1909.5</v>
      </c>
      <c r="Q7405" s="12" t="n">
        <f aca="false">M7405*P7405*(1-N7405)</f>
        <v>13748.4</v>
      </c>
      <c r="R7405" s="12" t="n">
        <f aca="false">M7405*O7405</f>
        <v>9165.6</v>
      </c>
      <c r="S7405" s="12" t="n">
        <f aca="false">Q7405-R7405</f>
        <v>4582.8</v>
      </c>
      <c r="T7405" s="11" t="n">
        <f aca="false">IFERROR(S7405/Q7405,0)</f>
        <v>0.333333333333333</v>
      </c>
      <c r="U7405" s="13" t="n">
        <f aca="false">F7405-E7405</f>
        <v>14</v>
      </c>
      <c r="V7405" s="13" t="n">
        <f aca="false">G7405-F7405</f>
        <v>10</v>
      </c>
      <c r="W7405" s="13" t="n">
        <f aca="false">G7405-E7405</f>
        <v>24</v>
      </c>
      <c r="X7405" s="10" t="n">
        <f aca="false">YEAR(E7405)</f>
        <v>2020</v>
      </c>
      <c r="Y7405" s="0" t="str">
        <f aca="false">TEXT(E7405,"yyyy-mm")</f>
        <v>2020-10</v>
      </c>
      <c r="Z7405" s="0" t="str">
        <f aca="false">"Q"&amp;ROUNDUP(MONTH(E7405)/3,0)&amp;"-"&amp;YEAR(E7405)</f>
        <v>Q4-2020</v>
      </c>
    </row>
    <row r="7406" customFormat="false" ht="14.25" hidden="false" customHeight="false" outlineLevel="0" collapsed="false">
      <c r="A7406" s="0" t="s">
        <v>7448</v>
      </c>
      <c r="B7406" s="0" t="s">
        <v>41</v>
      </c>
      <c r="C7406" s="0" t="s">
        <v>46</v>
      </c>
      <c r="D7406" s="9" t="n">
        <v>44000</v>
      </c>
      <c r="E7406" s="9" t="n">
        <v>44127</v>
      </c>
      <c r="F7406" s="9" t="n">
        <v>44129</v>
      </c>
      <c r="G7406" s="9" t="n">
        <v>44136</v>
      </c>
      <c r="H7406" s="10" t="s">
        <v>36</v>
      </c>
      <c r="I7406" s="0" t="n">
        <v>25</v>
      </c>
      <c r="J7406" s="0" t="n">
        <v>43</v>
      </c>
      <c r="K7406" s="0" t="n">
        <v>326</v>
      </c>
      <c r="L7406" s="0" t="n">
        <v>24</v>
      </c>
      <c r="M7406" s="0" t="n">
        <v>7</v>
      </c>
      <c r="N7406" s="11" t="n">
        <v>0.075</v>
      </c>
      <c r="O7406" s="12" t="n">
        <v>799.24</v>
      </c>
      <c r="P7406" s="12" t="n">
        <v>1011.7</v>
      </c>
      <c r="Q7406" s="12" t="n">
        <f aca="false">M7406*P7406*(1-N7406)</f>
        <v>6550.7575</v>
      </c>
      <c r="R7406" s="12" t="n">
        <f aca="false">M7406*O7406</f>
        <v>5594.68</v>
      </c>
      <c r="S7406" s="12" t="n">
        <f aca="false">Q7406-R7406</f>
        <v>956.0775</v>
      </c>
      <c r="T7406" s="11" t="n">
        <f aca="false">IFERROR(S7406/Q7406,0)</f>
        <v>0.145949151682077</v>
      </c>
      <c r="U7406" s="13" t="n">
        <f aca="false">F7406-E7406</f>
        <v>2</v>
      </c>
      <c r="V7406" s="13" t="n">
        <f aca="false">G7406-F7406</f>
        <v>7</v>
      </c>
      <c r="W7406" s="13" t="n">
        <f aca="false">G7406-E7406</f>
        <v>9</v>
      </c>
      <c r="X7406" s="10" t="n">
        <f aca="false">YEAR(E7406)</f>
        <v>2020</v>
      </c>
      <c r="Y7406" s="0" t="str">
        <f aca="false">TEXT(E7406,"yyyy-mm")</f>
        <v>2020-10</v>
      </c>
      <c r="Z7406" s="0" t="str">
        <f aca="false">"Q"&amp;ROUNDUP(MONTH(E7406)/3,0)&amp;"-"&amp;YEAR(E7406)</f>
        <v>Q4-2020</v>
      </c>
    </row>
    <row r="7407" customFormat="false" ht="14.25" hidden="false" customHeight="false" outlineLevel="0" collapsed="false">
      <c r="A7407" s="0" t="s">
        <v>7449</v>
      </c>
      <c r="B7407" s="0" t="s">
        <v>34</v>
      </c>
      <c r="C7407" s="0" t="s">
        <v>39</v>
      </c>
      <c r="D7407" s="9" t="n">
        <v>44000</v>
      </c>
      <c r="E7407" s="9" t="n">
        <v>44127</v>
      </c>
      <c r="F7407" s="9" t="n">
        <v>44142</v>
      </c>
      <c r="G7407" s="9" t="n">
        <v>44151</v>
      </c>
      <c r="H7407" s="10" t="s">
        <v>36</v>
      </c>
      <c r="I7407" s="0" t="n">
        <v>7</v>
      </c>
      <c r="J7407" s="0" t="n">
        <v>32</v>
      </c>
      <c r="K7407" s="0" t="n">
        <v>104</v>
      </c>
      <c r="L7407" s="0" t="n">
        <v>12</v>
      </c>
      <c r="M7407" s="0" t="n">
        <v>6</v>
      </c>
      <c r="N7407" s="11" t="n">
        <v>0.05</v>
      </c>
      <c r="O7407" s="12" t="n">
        <v>983.16</v>
      </c>
      <c r="P7407" s="12" t="n">
        <v>1695.1</v>
      </c>
      <c r="Q7407" s="12" t="n">
        <f aca="false">M7407*P7407*(1-N7407)</f>
        <v>9662.07</v>
      </c>
      <c r="R7407" s="12" t="n">
        <f aca="false">M7407*O7407</f>
        <v>5898.96</v>
      </c>
      <c r="S7407" s="12" t="n">
        <f aca="false">Q7407-R7407</f>
        <v>3763.11</v>
      </c>
      <c r="T7407" s="11" t="n">
        <f aca="false">IFERROR(S7407/Q7407,0)</f>
        <v>0.389472442240638</v>
      </c>
      <c r="U7407" s="13" t="n">
        <f aca="false">F7407-E7407</f>
        <v>15</v>
      </c>
      <c r="V7407" s="13" t="n">
        <f aca="false">G7407-F7407</f>
        <v>9</v>
      </c>
      <c r="W7407" s="13" t="n">
        <f aca="false">G7407-E7407</f>
        <v>24</v>
      </c>
      <c r="X7407" s="10" t="n">
        <f aca="false">YEAR(E7407)</f>
        <v>2020</v>
      </c>
      <c r="Y7407" s="0" t="str">
        <f aca="false">TEXT(E7407,"yyyy-mm")</f>
        <v>2020-10</v>
      </c>
      <c r="Z7407" s="0" t="str">
        <f aca="false">"Q"&amp;ROUNDUP(MONTH(E7407)/3,0)&amp;"-"&amp;YEAR(E7407)</f>
        <v>Q4-2020</v>
      </c>
    </row>
    <row r="7408" customFormat="false" ht="14.25" hidden="false" customHeight="false" outlineLevel="0" collapsed="false">
      <c r="A7408" s="0" t="s">
        <v>7450</v>
      </c>
      <c r="B7408" s="0" t="s">
        <v>34</v>
      </c>
      <c r="C7408" s="0" t="s">
        <v>79</v>
      </c>
      <c r="D7408" s="9" t="n">
        <v>44000</v>
      </c>
      <c r="E7408" s="9" t="n">
        <v>44128</v>
      </c>
      <c r="F7408" s="9" t="n">
        <v>44154</v>
      </c>
      <c r="G7408" s="9" t="n">
        <v>44156</v>
      </c>
      <c r="H7408" s="10" t="s">
        <v>36</v>
      </c>
      <c r="I7408" s="0" t="n">
        <v>3</v>
      </c>
      <c r="J7408" s="0" t="n">
        <v>26</v>
      </c>
      <c r="K7408" s="0" t="n">
        <v>71</v>
      </c>
      <c r="L7408" s="0" t="n">
        <v>22</v>
      </c>
      <c r="M7408" s="0" t="n">
        <v>2</v>
      </c>
      <c r="N7408" s="11" t="n">
        <v>0.15</v>
      </c>
      <c r="O7408" s="12" t="n">
        <v>1412.49</v>
      </c>
      <c r="P7408" s="12" t="n">
        <v>1701.8</v>
      </c>
      <c r="Q7408" s="12" t="n">
        <f aca="false">M7408*P7408*(1-N7408)</f>
        <v>2893.06</v>
      </c>
      <c r="R7408" s="12" t="n">
        <f aca="false">M7408*O7408</f>
        <v>2824.98</v>
      </c>
      <c r="S7408" s="12" t="n">
        <f aca="false">Q7408-R7408</f>
        <v>68.0799999999999</v>
      </c>
      <c r="T7408" s="11" t="n">
        <f aca="false">IFERROR(S7408/Q7408,0)</f>
        <v>0.0235321770028966</v>
      </c>
      <c r="U7408" s="13" t="n">
        <f aca="false">F7408-E7408</f>
        <v>26</v>
      </c>
      <c r="V7408" s="13" t="n">
        <f aca="false">G7408-F7408</f>
        <v>2</v>
      </c>
      <c r="W7408" s="13" t="n">
        <f aca="false">G7408-E7408</f>
        <v>28</v>
      </c>
      <c r="X7408" s="10" t="n">
        <f aca="false">YEAR(E7408)</f>
        <v>2020</v>
      </c>
      <c r="Y7408" s="0" t="str">
        <f aca="false">TEXT(E7408,"yyyy-mm")</f>
        <v>2020-10</v>
      </c>
      <c r="Z7408" s="0" t="str">
        <f aca="false">"Q"&amp;ROUNDUP(MONTH(E7408)/3,0)&amp;"-"&amp;YEAR(E7408)</f>
        <v>Q4-2020</v>
      </c>
    </row>
    <row r="7409" customFormat="false" ht="14.25" hidden="false" customHeight="false" outlineLevel="0" collapsed="false">
      <c r="A7409" s="0" t="s">
        <v>7451</v>
      </c>
      <c r="B7409" s="0" t="s">
        <v>41</v>
      </c>
      <c r="C7409" s="0" t="s">
        <v>35</v>
      </c>
      <c r="D7409" s="9" t="n">
        <v>44000</v>
      </c>
      <c r="E7409" s="9" t="n">
        <v>44128</v>
      </c>
      <c r="F7409" s="9" t="n">
        <v>44140</v>
      </c>
      <c r="G7409" s="9" t="n">
        <v>44143</v>
      </c>
      <c r="H7409" s="10" t="s">
        <v>36</v>
      </c>
      <c r="I7409" s="0" t="n">
        <v>25</v>
      </c>
      <c r="J7409" s="0" t="n">
        <v>12</v>
      </c>
      <c r="K7409" s="0" t="n">
        <v>228</v>
      </c>
      <c r="L7409" s="0" t="n">
        <v>10</v>
      </c>
      <c r="M7409" s="0" t="n">
        <v>4</v>
      </c>
      <c r="N7409" s="11" t="n">
        <v>0.2</v>
      </c>
      <c r="O7409" s="12" t="n">
        <v>588.53</v>
      </c>
      <c r="P7409" s="12" t="n">
        <v>964.8</v>
      </c>
      <c r="Q7409" s="12" t="n">
        <f aca="false">M7409*P7409*(1-N7409)</f>
        <v>3087.36</v>
      </c>
      <c r="R7409" s="12" t="n">
        <f aca="false">M7409*O7409</f>
        <v>2354.12</v>
      </c>
      <c r="S7409" s="12" t="n">
        <f aca="false">Q7409-R7409</f>
        <v>733.24</v>
      </c>
      <c r="T7409" s="11" t="n">
        <f aca="false">IFERROR(S7409/Q7409,0)</f>
        <v>0.237497408789386</v>
      </c>
      <c r="U7409" s="13" t="n">
        <f aca="false">F7409-E7409</f>
        <v>12</v>
      </c>
      <c r="V7409" s="13" t="n">
        <f aca="false">G7409-F7409</f>
        <v>3</v>
      </c>
      <c r="W7409" s="13" t="n">
        <f aca="false">G7409-E7409</f>
        <v>15</v>
      </c>
      <c r="X7409" s="10" t="n">
        <f aca="false">YEAR(E7409)</f>
        <v>2020</v>
      </c>
      <c r="Y7409" s="0" t="str">
        <f aca="false">TEXT(E7409,"yyyy-mm")</f>
        <v>2020-10</v>
      </c>
      <c r="Z7409" s="0" t="str">
        <f aca="false">"Q"&amp;ROUNDUP(MONTH(E7409)/3,0)&amp;"-"&amp;YEAR(E7409)</f>
        <v>Q4-2020</v>
      </c>
    </row>
    <row r="7410" customFormat="false" ht="14.25" hidden="false" customHeight="false" outlineLevel="0" collapsed="false">
      <c r="A7410" s="0" t="s">
        <v>7452</v>
      </c>
      <c r="B7410" s="0" t="s">
        <v>41</v>
      </c>
      <c r="C7410" s="0" t="s">
        <v>35</v>
      </c>
      <c r="D7410" s="9" t="n">
        <v>44000</v>
      </c>
      <c r="E7410" s="9" t="n">
        <v>44128</v>
      </c>
      <c r="F7410" s="9" t="n">
        <v>44146</v>
      </c>
      <c r="G7410" s="9" t="n">
        <v>44150</v>
      </c>
      <c r="H7410" s="10" t="s">
        <v>36</v>
      </c>
      <c r="I7410" s="0" t="n">
        <v>23</v>
      </c>
      <c r="J7410" s="0" t="n">
        <v>8</v>
      </c>
      <c r="K7410" s="0" t="n">
        <v>204</v>
      </c>
      <c r="L7410" s="0" t="n">
        <v>38</v>
      </c>
      <c r="M7410" s="0" t="n">
        <v>1</v>
      </c>
      <c r="N7410" s="11" t="n">
        <v>0.05</v>
      </c>
      <c r="O7410" s="12" t="n">
        <v>1814.43</v>
      </c>
      <c r="P7410" s="12" t="n">
        <v>3557.7</v>
      </c>
      <c r="Q7410" s="12" t="n">
        <f aca="false">M7410*P7410*(1-N7410)</f>
        <v>3379.815</v>
      </c>
      <c r="R7410" s="12" t="n">
        <f aca="false">M7410*O7410</f>
        <v>1814.43</v>
      </c>
      <c r="S7410" s="12" t="n">
        <f aca="false">Q7410-R7410</f>
        <v>1565.385</v>
      </c>
      <c r="T7410" s="11" t="n">
        <f aca="false">IFERROR(S7410/Q7410,0)</f>
        <v>0.463157007114295</v>
      </c>
      <c r="U7410" s="13" t="n">
        <f aca="false">F7410-E7410</f>
        <v>18</v>
      </c>
      <c r="V7410" s="13" t="n">
        <f aca="false">G7410-F7410</f>
        <v>4</v>
      </c>
      <c r="W7410" s="13" t="n">
        <f aca="false">G7410-E7410</f>
        <v>22</v>
      </c>
      <c r="X7410" s="10" t="n">
        <f aca="false">YEAR(E7410)</f>
        <v>2020</v>
      </c>
      <c r="Y7410" s="0" t="str">
        <f aca="false">TEXT(E7410,"yyyy-mm")</f>
        <v>2020-10</v>
      </c>
      <c r="Z7410" s="0" t="str">
        <f aca="false">"Q"&amp;ROUNDUP(MONTH(E7410)/3,0)&amp;"-"&amp;YEAR(E7410)</f>
        <v>Q4-2020</v>
      </c>
    </row>
    <row r="7411" customFormat="false" ht="14.25" hidden="false" customHeight="false" outlineLevel="0" collapsed="false">
      <c r="A7411" s="0" t="s">
        <v>7453</v>
      </c>
      <c r="B7411" s="0" t="s">
        <v>38</v>
      </c>
      <c r="C7411" s="0" t="s">
        <v>48</v>
      </c>
      <c r="D7411" s="9" t="n">
        <v>44000</v>
      </c>
      <c r="E7411" s="9" t="n">
        <v>44128</v>
      </c>
      <c r="F7411" s="9" t="n">
        <v>44141</v>
      </c>
      <c r="G7411" s="9" t="n">
        <v>44145</v>
      </c>
      <c r="H7411" s="10" t="s">
        <v>36</v>
      </c>
      <c r="I7411" s="0" t="n">
        <v>20</v>
      </c>
      <c r="J7411" s="0" t="n">
        <v>33</v>
      </c>
      <c r="K7411" s="0" t="n">
        <v>18</v>
      </c>
      <c r="L7411" s="0" t="n">
        <v>36</v>
      </c>
      <c r="M7411" s="0" t="n">
        <v>3</v>
      </c>
      <c r="N7411" s="11" t="n">
        <v>0.3</v>
      </c>
      <c r="O7411" s="12" t="n">
        <v>1335.44</v>
      </c>
      <c r="P7411" s="12" t="n">
        <v>3035.1</v>
      </c>
      <c r="Q7411" s="12" t="n">
        <f aca="false">M7411*P7411*(1-N7411)</f>
        <v>6373.71</v>
      </c>
      <c r="R7411" s="12" t="n">
        <f aca="false">M7411*O7411</f>
        <v>4006.32</v>
      </c>
      <c r="S7411" s="12" t="n">
        <f aca="false">Q7411-R7411</f>
        <v>2367.39</v>
      </c>
      <c r="T7411" s="11" t="n">
        <f aca="false">IFERROR(S7411/Q7411,0)</f>
        <v>0.371430454162489</v>
      </c>
      <c r="U7411" s="13" t="n">
        <f aca="false">F7411-E7411</f>
        <v>13</v>
      </c>
      <c r="V7411" s="13" t="n">
        <f aca="false">G7411-F7411</f>
        <v>4</v>
      </c>
      <c r="W7411" s="13" t="n">
        <f aca="false">G7411-E7411</f>
        <v>17</v>
      </c>
      <c r="X7411" s="10" t="n">
        <f aca="false">YEAR(E7411)</f>
        <v>2020</v>
      </c>
      <c r="Y7411" s="0" t="str">
        <f aca="false">TEXT(E7411,"yyyy-mm")</f>
        <v>2020-10</v>
      </c>
      <c r="Z7411" s="0" t="str">
        <f aca="false">"Q"&amp;ROUNDUP(MONTH(E7411)/3,0)&amp;"-"&amp;YEAR(E7411)</f>
        <v>Q4-2020</v>
      </c>
    </row>
    <row r="7412" customFormat="false" ht="14.25" hidden="false" customHeight="false" outlineLevel="0" collapsed="false">
      <c r="A7412" s="0" t="s">
        <v>7454</v>
      </c>
      <c r="B7412" s="0" t="s">
        <v>43</v>
      </c>
      <c r="C7412" s="0" t="s">
        <v>46</v>
      </c>
      <c r="D7412" s="9" t="n">
        <v>44000</v>
      </c>
      <c r="E7412" s="9" t="n">
        <v>44128</v>
      </c>
      <c r="F7412" s="9" t="n">
        <v>44135</v>
      </c>
      <c r="G7412" s="9" t="n">
        <v>44141</v>
      </c>
      <c r="H7412" s="10" t="s">
        <v>36</v>
      </c>
      <c r="I7412" s="0" t="n">
        <v>25</v>
      </c>
      <c r="J7412" s="0" t="n">
        <v>49</v>
      </c>
      <c r="K7412" s="0" t="n">
        <v>317</v>
      </c>
      <c r="L7412" s="0" t="n">
        <v>5</v>
      </c>
      <c r="M7412" s="0" t="n">
        <v>3</v>
      </c>
      <c r="N7412" s="11" t="n">
        <v>0.05</v>
      </c>
      <c r="O7412" s="12" t="n">
        <v>650.03</v>
      </c>
      <c r="P7412" s="12" t="n">
        <v>1031.8</v>
      </c>
      <c r="Q7412" s="12" t="n">
        <f aca="false">M7412*P7412*(1-N7412)</f>
        <v>2940.63</v>
      </c>
      <c r="R7412" s="12" t="n">
        <f aca="false">M7412*O7412</f>
        <v>1950.09</v>
      </c>
      <c r="S7412" s="12" t="n">
        <f aca="false">Q7412-R7412</f>
        <v>990.54</v>
      </c>
      <c r="T7412" s="11" t="n">
        <f aca="false">IFERROR(S7412/Q7412,0)</f>
        <v>0.336846186021363</v>
      </c>
      <c r="U7412" s="13" t="n">
        <f aca="false">F7412-E7412</f>
        <v>7</v>
      </c>
      <c r="V7412" s="13" t="n">
        <f aca="false">G7412-F7412</f>
        <v>6</v>
      </c>
      <c r="W7412" s="13" t="n">
        <f aca="false">G7412-E7412</f>
        <v>13</v>
      </c>
      <c r="X7412" s="10" t="n">
        <f aca="false">YEAR(E7412)</f>
        <v>2020</v>
      </c>
      <c r="Y7412" s="0" t="str">
        <f aca="false">TEXT(E7412,"yyyy-mm")</f>
        <v>2020-10</v>
      </c>
      <c r="Z7412" s="0" t="str">
        <f aca="false">"Q"&amp;ROUNDUP(MONTH(E7412)/3,0)&amp;"-"&amp;YEAR(E7412)</f>
        <v>Q4-2020</v>
      </c>
    </row>
    <row r="7413" customFormat="false" ht="14.25" hidden="false" customHeight="false" outlineLevel="0" collapsed="false">
      <c r="A7413" s="0" t="s">
        <v>7455</v>
      </c>
      <c r="B7413" s="0" t="s">
        <v>43</v>
      </c>
      <c r="C7413" s="0" t="s">
        <v>58</v>
      </c>
      <c r="D7413" s="9" t="n">
        <v>44000</v>
      </c>
      <c r="E7413" s="9" t="n">
        <v>44128</v>
      </c>
      <c r="F7413" s="9" t="n">
        <v>44134</v>
      </c>
      <c r="G7413" s="9" t="n">
        <v>44141</v>
      </c>
      <c r="H7413" s="10" t="s">
        <v>36</v>
      </c>
      <c r="I7413" s="0" t="n">
        <v>27</v>
      </c>
      <c r="J7413" s="0" t="n">
        <v>20</v>
      </c>
      <c r="K7413" s="0" t="n">
        <v>353</v>
      </c>
      <c r="L7413" s="0" t="n">
        <v>3</v>
      </c>
      <c r="M7413" s="0" t="n">
        <v>1</v>
      </c>
      <c r="N7413" s="11" t="n">
        <v>0.1</v>
      </c>
      <c r="O7413" s="12" t="n">
        <v>554.22</v>
      </c>
      <c r="P7413" s="12" t="n">
        <v>1179.2</v>
      </c>
      <c r="Q7413" s="12" t="n">
        <f aca="false">M7413*P7413*(1-N7413)</f>
        <v>1061.28</v>
      </c>
      <c r="R7413" s="12" t="n">
        <f aca="false">M7413*O7413</f>
        <v>554.22</v>
      </c>
      <c r="S7413" s="12" t="n">
        <f aca="false">Q7413-R7413</f>
        <v>507.06</v>
      </c>
      <c r="T7413" s="11" t="n">
        <f aca="false">IFERROR(S7413/Q7413,0)</f>
        <v>0.477781546811398</v>
      </c>
      <c r="U7413" s="13" t="n">
        <f aca="false">F7413-E7413</f>
        <v>6</v>
      </c>
      <c r="V7413" s="13" t="n">
        <f aca="false">G7413-F7413</f>
        <v>7</v>
      </c>
      <c r="W7413" s="13" t="n">
        <f aca="false">G7413-E7413</f>
        <v>13</v>
      </c>
      <c r="X7413" s="10" t="n">
        <f aca="false">YEAR(E7413)</f>
        <v>2020</v>
      </c>
      <c r="Y7413" s="0" t="str">
        <f aca="false">TEXT(E7413,"yyyy-mm")</f>
        <v>2020-10</v>
      </c>
      <c r="Z7413" s="0" t="str">
        <f aca="false">"Q"&amp;ROUNDUP(MONTH(E7413)/3,0)&amp;"-"&amp;YEAR(E7413)</f>
        <v>Q4-2020</v>
      </c>
    </row>
    <row r="7414" customFormat="false" ht="14.25" hidden="false" customHeight="false" outlineLevel="0" collapsed="false">
      <c r="A7414" s="0" t="s">
        <v>7456</v>
      </c>
      <c r="B7414" s="0" t="s">
        <v>38</v>
      </c>
      <c r="C7414" s="0" t="s">
        <v>46</v>
      </c>
      <c r="D7414" s="9" t="n">
        <v>44000</v>
      </c>
      <c r="E7414" s="9" t="n">
        <v>44128</v>
      </c>
      <c r="F7414" s="9" t="n">
        <v>44130</v>
      </c>
      <c r="G7414" s="9" t="n">
        <v>44137</v>
      </c>
      <c r="H7414" s="10" t="s">
        <v>36</v>
      </c>
      <c r="I7414" s="0" t="n">
        <v>12</v>
      </c>
      <c r="J7414" s="0" t="n">
        <v>10</v>
      </c>
      <c r="K7414" s="0" t="n">
        <v>270</v>
      </c>
      <c r="L7414" s="0" t="n">
        <v>13</v>
      </c>
      <c r="M7414" s="0" t="n">
        <v>4</v>
      </c>
      <c r="N7414" s="11" t="n">
        <v>0.4</v>
      </c>
      <c r="O7414" s="12" t="n">
        <v>3501.82</v>
      </c>
      <c r="P7414" s="12" t="n">
        <v>5648.1</v>
      </c>
      <c r="Q7414" s="12" t="n">
        <f aca="false">M7414*P7414*(1-N7414)</f>
        <v>13555.44</v>
      </c>
      <c r="R7414" s="12" t="n">
        <f aca="false">M7414*O7414</f>
        <v>14007.28</v>
      </c>
      <c r="S7414" s="12" t="n">
        <f aca="false">Q7414-R7414</f>
        <v>-451.84</v>
      </c>
      <c r="T7414" s="11" t="n">
        <f aca="false">IFERROR(S7414/Q7414,0)</f>
        <v>-0.033332743164368</v>
      </c>
      <c r="U7414" s="13" t="n">
        <f aca="false">F7414-E7414</f>
        <v>2</v>
      </c>
      <c r="V7414" s="13" t="n">
        <f aca="false">G7414-F7414</f>
        <v>7</v>
      </c>
      <c r="W7414" s="13" t="n">
        <f aca="false">G7414-E7414</f>
        <v>9</v>
      </c>
      <c r="X7414" s="10" t="n">
        <f aca="false">YEAR(E7414)</f>
        <v>2020</v>
      </c>
      <c r="Y7414" s="0" t="str">
        <f aca="false">TEXT(E7414,"yyyy-mm")</f>
        <v>2020-10</v>
      </c>
      <c r="Z7414" s="0" t="str">
        <f aca="false">"Q"&amp;ROUNDUP(MONTH(E7414)/3,0)&amp;"-"&amp;YEAR(E7414)</f>
        <v>Q4-2020</v>
      </c>
    </row>
    <row r="7415" customFormat="false" ht="14.25" hidden="false" customHeight="false" outlineLevel="0" collapsed="false">
      <c r="A7415" s="0" t="s">
        <v>7457</v>
      </c>
      <c r="B7415" s="0" t="s">
        <v>41</v>
      </c>
      <c r="C7415" s="0" t="s">
        <v>48</v>
      </c>
      <c r="D7415" s="9" t="n">
        <v>44000</v>
      </c>
      <c r="E7415" s="9" t="n">
        <v>44128</v>
      </c>
      <c r="F7415" s="9" t="n">
        <v>44145</v>
      </c>
      <c r="G7415" s="9" t="n">
        <v>44150</v>
      </c>
      <c r="H7415" s="10" t="s">
        <v>36</v>
      </c>
      <c r="I7415" s="0" t="n">
        <v>23</v>
      </c>
      <c r="J7415" s="0" t="n">
        <v>5</v>
      </c>
      <c r="K7415" s="0" t="n">
        <v>52</v>
      </c>
      <c r="L7415" s="0" t="n">
        <v>30</v>
      </c>
      <c r="M7415" s="0" t="n">
        <v>1</v>
      </c>
      <c r="N7415" s="11" t="n">
        <v>0.2</v>
      </c>
      <c r="O7415" s="12" t="n">
        <v>1914.59</v>
      </c>
      <c r="P7415" s="12" t="n">
        <v>2519.2</v>
      </c>
      <c r="Q7415" s="12" t="n">
        <f aca="false">M7415*P7415*(1-N7415)</f>
        <v>2015.36</v>
      </c>
      <c r="R7415" s="12" t="n">
        <f aca="false">M7415*O7415</f>
        <v>1914.59</v>
      </c>
      <c r="S7415" s="12" t="n">
        <f aca="false">Q7415-R7415</f>
        <v>100.77</v>
      </c>
      <c r="T7415" s="11" t="n">
        <f aca="false">IFERROR(S7415/Q7415,0)</f>
        <v>0.0500009923785329</v>
      </c>
      <c r="U7415" s="13" t="n">
        <f aca="false">F7415-E7415</f>
        <v>17</v>
      </c>
      <c r="V7415" s="13" t="n">
        <f aca="false">G7415-F7415</f>
        <v>5</v>
      </c>
      <c r="W7415" s="13" t="n">
        <f aca="false">G7415-E7415</f>
        <v>22</v>
      </c>
      <c r="X7415" s="10" t="n">
        <f aca="false">YEAR(E7415)</f>
        <v>2020</v>
      </c>
      <c r="Y7415" s="0" t="str">
        <f aca="false">TEXT(E7415,"yyyy-mm")</f>
        <v>2020-10</v>
      </c>
      <c r="Z7415" s="0" t="str">
        <f aca="false">"Q"&amp;ROUNDUP(MONTH(E7415)/3,0)&amp;"-"&amp;YEAR(E7415)</f>
        <v>Q4-2020</v>
      </c>
    </row>
    <row r="7416" customFormat="false" ht="14.25" hidden="false" customHeight="false" outlineLevel="0" collapsed="false">
      <c r="A7416" s="0" t="s">
        <v>7458</v>
      </c>
      <c r="B7416" s="0" t="s">
        <v>34</v>
      </c>
      <c r="C7416" s="0" t="s">
        <v>58</v>
      </c>
      <c r="D7416" s="9" t="n">
        <v>44000</v>
      </c>
      <c r="E7416" s="9" t="n">
        <v>44129</v>
      </c>
      <c r="F7416" s="9" t="n">
        <v>44139</v>
      </c>
      <c r="G7416" s="9" t="n">
        <v>44141</v>
      </c>
      <c r="H7416" s="10" t="s">
        <v>36</v>
      </c>
      <c r="I7416" s="0" t="n">
        <v>5</v>
      </c>
      <c r="J7416" s="0" t="n">
        <v>15</v>
      </c>
      <c r="K7416" s="0" t="n">
        <v>335</v>
      </c>
      <c r="L7416" s="0" t="n">
        <v>42</v>
      </c>
      <c r="M7416" s="0" t="n">
        <v>5</v>
      </c>
      <c r="N7416" s="11" t="n">
        <v>0.05</v>
      </c>
      <c r="O7416" s="12" t="n">
        <v>1051.5</v>
      </c>
      <c r="P7416" s="12" t="n">
        <v>1782.2</v>
      </c>
      <c r="Q7416" s="12" t="n">
        <f aca="false">M7416*P7416*(1-N7416)</f>
        <v>8465.45</v>
      </c>
      <c r="R7416" s="12" t="n">
        <f aca="false">M7416*O7416</f>
        <v>5257.5</v>
      </c>
      <c r="S7416" s="12" t="n">
        <f aca="false">Q7416-R7416</f>
        <v>3207.95</v>
      </c>
      <c r="T7416" s="11" t="n">
        <f aca="false">IFERROR(S7416/Q7416,0)</f>
        <v>0.378946187148941</v>
      </c>
      <c r="U7416" s="13" t="n">
        <f aca="false">F7416-E7416</f>
        <v>10</v>
      </c>
      <c r="V7416" s="13" t="n">
        <f aca="false">G7416-F7416</f>
        <v>2</v>
      </c>
      <c r="W7416" s="13" t="n">
        <f aca="false">G7416-E7416</f>
        <v>12</v>
      </c>
      <c r="X7416" s="10" t="n">
        <f aca="false">YEAR(E7416)</f>
        <v>2020</v>
      </c>
      <c r="Y7416" s="0" t="str">
        <f aca="false">TEXT(E7416,"yyyy-mm")</f>
        <v>2020-10</v>
      </c>
      <c r="Z7416" s="0" t="str">
        <f aca="false">"Q"&amp;ROUNDUP(MONTH(E7416)/3,0)&amp;"-"&amp;YEAR(E7416)</f>
        <v>Q4-2020</v>
      </c>
    </row>
    <row r="7417" customFormat="false" ht="14.25" hidden="false" customHeight="false" outlineLevel="0" collapsed="false">
      <c r="A7417" s="0" t="s">
        <v>7459</v>
      </c>
      <c r="B7417" s="0" t="s">
        <v>43</v>
      </c>
      <c r="C7417" s="0" t="s">
        <v>48</v>
      </c>
      <c r="D7417" s="9" t="n">
        <v>44000</v>
      </c>
      <c r="E7417" s="9" t="n">
        <v>44129</v>
      </c>
      <c r="F7417" s="9" t="n">
        <v>44133</v>
      </c>
      <c r="G7417" s="9" t="n">
        <v>44138</v>
      </c>
      <c r="H7417" s="10" t="s">
        <v>36</v>
      </c>
      <c r="I7417" s="0" t="n">
        <v>26</v>
      </c>
      <c r="J7417" s="0" t="n">
        <v>50</v>
      </c>
      <c r="K7417" s="0" t="n">
        <v>25</v>
      </c>
      <c r="L7417" s="0" t="n">
        <v>37</v>
      </c>
      <c r="M7417" s="0" t="n">
        <v>7</v>
      </c>
      <c r="N7417" s="11" t="n">
        <v>0.05</v>
      </c>
      <c r="O7417" s="12" t="n">
        <v>2706.26</v>
      </c>
      <c r="P7417" s="12" t="n">
        <v>3758.7</v>
      </c>
      <c r="Q7417" s="12" t="n">
        <f aca="false">M7417*P7417*(1-N7417)</f>
        <v>24995.355</v>
      </c>
      <c r="R7417" s="12" t="n">
        <f aca="false">M7417*O7417</f>
        <v>18943.82</v>
      </c>
      <c r="S7417" s="12" t="n">
        <f aca="false">Q7417-R7417</f>
        <v>6051.535</v>
      </c>
      <c r="T7417" s="11" t="n">
        <f aca="false">IFERROR(S7417/Q7417,0)</f>
        <v>0.242106383366029</v>
      </c>
      <c r="U7417" s="13" t="n">
        <f aca="false">F7417-E7417</f>
        <v>4</v>
      </c>
      <c r="V7417" s="13" t="n">
        <f aca="false">G7417-F7417</f>
        <v>5</v>
      </c>
      <c r="W7417" s="13" t="n">
        <f aca="false">G7417-E7417</f>
        <v>9</v>
      </c>
      <c r="X7417" s="10" t="n">
        <f aca="false">YEAR(E7417)</f>
        <v>2020</v>
      </c>
      <c r="Y7417" s="0" t="str">
        <f aca="false">TEXT(E7417,"yyyy-mm")</f>
        <v>2020-10</v>
      </c>
      <c r="Z7417" s="0" t="str">
        <f aca="false">"Q"&amp;ROUNDUP(MONTH(E7417)/3,0)&amp;"-"&amp;YEAR(E7417)</f>
        <v>Q4-2020</v>
      </c>
    </row>
    <row r="7418" customFormat="false" ht="14.25" hidden="false" customHeight="false" outlineLevel="0" collapsed="false">
      <c r="A7418" s="0" t="s">
        <v>7460</v>
      </c>
      <c r="B7418" s="0" t="s">
        <v>38</v>
      </c>
      <c r="C7418" s="0" t="s">
        <v>46</v>
      </c>
      <c r="D7418" s="9" t="n">
        <v>44000</v>
      </c>
      <c r="E7418" s="9" t="n">
        <v>44129</v>
      </c>
      <c r="F7418" s="9" t="n">
        <v>44135</v>
      </c>
      <c r="G7418" s="9" t="n">
        <v>44145</v>
      </c>
      <c r="H7418" s="10" t="s">
        <v>36</v>
      </c>
      <c r="I7418" s="0" t="n">
        <v>16</v>
      </c>
      <c r="J7418" s="0" t="n">
        <v>8</v>
      </c>
      <c r="K7418" s="0" t="n">
        <v>325</v>
      </c>
      <c r="L7418" s="0" t="n">
        <v>5</v>
      </c>
      <c r="M7418" s="0" t="n">
        <v>7</v>
      </c>
      <c r="N7418" s="11" t="n">
        <v>0.075</v>
      </c>
      <c r="O7418" s="12" t="n">
        <v>592.28</v>
      </c>
      <c r="P7418" s="12" t="n">
        <v>1139</v>
      </c>
      <c r="Q7418" s="12" t="n">
        <f aca="false">M7418*P7418*(1-N7418)</f>
        <v>7375.025</v>
      </c>
      <c r="R7418" s="12" t="n">
        <f aca="false">M7418*O7418</f>
        <v>4145.96</v>
      </c>
      <c r="S7418" s="12" t="n">
        <f aca="false">Q7418-R7418</f>
        <v>3229.065</v>
      </c>
      <c r="T7418" s="11" t="n">
        <f aca="false">IFERROR(S7418/Q7418,0)</f>
        <v>0.437837837837838</v>
      </c>
      <c r="U7418" s="13" t="n">
        <f aca="false">F7418-E7418</f>
        <v>6</v>
      </c>
      <c r="V7418" s="13" t="n">
        <f aca="false">G7418-F7418</f>
        <v>10</v>
      </c>
      <c r="W7418" s="13" t="n">
        <f aca="false">G7418-E7418</f>
        <v>16</v>
      </c>
      <c r="X7418" s="10" t="n">
        <f aca="false">YEAR(E7418)</f>
        <v>2020</v>
      </c>
      <c r="Y7418" s="0" t="str">
        <f aca="false">TEXT(E7418,"yyyy-mm")</f>
        <v>2020-10</v>
      </c>
      <c r="Z7418" s="0" t="str">
        <f aca="false">"Q"&amp;ROUNDUP(MONTH(E7418)/3,0)&amp;"-"&amp;YEAR(E7418)</f>
        <v>Q4-2020</v>
      </c>
    </row>
    <row r="7419" customFormat="false" ht="14.25" hidden="false" customHeight="false" outlineLevel="0" collapsed="false">
      <c r="A7419" s="0" t="s">
        <v>7461</v>
      </c>
      <c r="B7419" s="0" t="s">
        <v>38</v>
      </c>
      <c r="C7419" s="0" t="s">
        <v>39</v>
      </c>
      <c r="D7419" s="9" t="n">
        <v>44000</v>
      </c>
      <c r="E7419" s="9" t="n">
        <v>44129</v>
      </c>
      <c r="F7419" s="9" t="n">
        <v>44131</v>
      </c>
      <c r="G7419" s="9" t="n">
        <v>44136</v>
      </c>
      <c r="H7419" s="10" t="s">
        <v>36</v>
      </c>
      <c r="I7419" s="0" t="n">
        <v>12</v>
      </c>
      <c r="J7419" s="0" t="n">
        <v>12</v>
      </c>
      <c r="K7419" s="0" t="n">
        <v>193</v>
      </c>
      <c r="L7419" s="0" t="n">
        <v>21</v>
      </c>
      <c r="M7419" s="0" t="n">
        <v>6</v>
      </c>
      <c r="N7419" s="11" t="n">
        <v>0.1</v>
      </c>
      <c r="O7419" s="12" t="n">
        <v>157.85</v>
      </c>
      <c r="P7419" s="12" t="n">
        <v>254.6</v>
      </c>
      <c r="Q7419" s="12" t="n">
        <f aca="false">M7419*P7419*(1-N7419)</f>
        <v>1374.84</v>
      </c>
      <c r="R7419" s="12" t="n">
        <f aca="false">M7419*O7419</f>
        <v>947.1</v>
      </c>
      <c r="S7419" s="12" t="n">
        <f aca="false">Q7419-R7419</f>
        <v>427.74</v>
      </c>
      <c r="T7419" s="11" t="n">
        <f aca="false">IFERROR(S7419/Q7419,0)</f>
        <v>0.311119839399494</v>
      </c>
      <c r="U7419" s="13" t="n">
        <f aca="false">F7419-E7419</f>
        <v>2</v>
      </c>
      <c r="V7419" s="13" t="n">
        <f aca="false">G7419-F7419</f>
        <v>5</v>
      </c>
      <c r="W7419" s="13" t="n">
        <f aca="false">G7419-E7419</f>
        <v>7</v>
      </c>
      <c r="X7419" s="10" t="n">
        <f aca="false">YEAR(E7419)</f>
        <v>2020</v>
      </c>
      <c r="Y7419" s="0" t="str">
        <f aca="false">TEXT(E7419,"yyyy-mm")</f>
        <v>2020-10</v>
      </c>
      <c r="Z7419" s="0" t="str">
        <f aca="false">"Q"&amp;ROUNDUP(MONTH(E7419)/3,0)&amp;"-"&amp;YEAR(E7419)</f>
        <v>Q4-2020</v>
      </c>
    </row>
    <row r="7420" customFormat="false" ht="14.25" hidden="false" customHeight="false" outlineLevel="0" collapsed="false">
      <c r="A7420" s="0" t="s">
        <v>7462</v>
      </c>
      <c r="B7420" s="0" t="s">
        <v>34</v>
      </c>
      <c r="C7420" s="0" t="s">
        <v>39</v>
      </c>
      <c r="D7420" s="9" t="n">
        <v>44000</v>
      </c>
      <c r="E7420" s="9" t="n">
        <v>44129</v>
      </c>
      <c r="F7420" s="9" t="n">
        <v>44141</v>
      </c>
      <c r="G7420" s="9" t="n">
        <v>44142</v>
      </c>
      <c r="H7420" s="10" t="s">
        <v>36</v>
      </c>
      <c r="I7420" s="0" t="n">
        <v>10</v>
      </c>
      <c r="J7420" s="0" t="n">
        <v>50</v>
      </c>
      <c r="K7420" s="0" t="n">
        <v>193</v>
      </c>
      <c r="L7420" s="0" t="n">
        <v>43</v>
      </c>
      <c r="M7420" s="0" t="n">
        <v>1</v>
      </c>
      <c r="N7420" s="11" t="n">
        <v>0.4</v>
      </c>
      <c r="O7420" s="12" t="n">
        <v>1138.46</v>
      </c>
      <c r="P7420" s="12" t="n">
        <v>1929.6</v>
      </c>
      <c r="Q7420" s="12" t="n">
        <f aca="false">M7420*P7420*(1-N7420)</f>
        <v>1157.76</v>
      </c>
      <c r="R7420" s="12" t="n">
        <f aca="false">M7420*O7420</f>
        <v>1138.46</v>
      </c>
      <c r="S7420" s="12" t="n">
        <f aca="false">Q7420-R7420</f>
        <v>19.3</v>
      </c>
      <c r="T7420" s="11" t="n">
        <f aca="false">IFERROR(S7420/Q7420,0)</f>
        <v>0.0166701216141514</v>
      </c>
      <c r="U7420" s="13" t="n">
        <f aca="false">F7420-E7420</f>
        <v>12</v>
      </c>
      <c r="V7420" s="13" t="n">
        <f aca="false">G7420-F7420</f>
        <v>1</v>
      </c>
      <c r="W7420" s="13" t="n">
        <f aca="false">G7420-E7420</f>
        <v>13</v>
      </c>
      <c r="X7420" s="10" t="n">
        <f aca="false">YEAR(E7420)</f>
        <v>2020</v>
      </c>
      <c r="Y7420" s="0" t="str">
        <f aca="false">TEXT(E7420,"yyyy-mm")</f>
        <v>2020-10</v>
      </c>
      <c r="Z7420" s="0" t="str">
        <f aca="false">"Q"&amp;ROUNDUP(MONTH(E7420)/3,0)&amp;"-"&amp;YEAR(E7420)</f>
        <v>Q4-2020</v>
      </c>
    </row>
    <row r="7421" customFormat="false" ht="14.25" hidden="false" customHeight="false" outlineLevel="0" collapsed="false">
      <c r="A7421" s="0" t="s">
        <v>7463</v>
      </c>
      <c r="B7421" s="0" t="s">
        <v>34</v>
      </c>
      <c r="C7421" s="0" t="s">
        <v>79</v>
      </c>
      <c r="D7421" s="9" t="n">
        <v>44000</v>
      </c>
      <c r="E7421" s="9" t="n">
        <v>44129</v>
      </c>
      <c r="F7421" s="9" t="n">
        <v>44147</v>
      </c>
      <c r="G7421" s="9" t="n">
        <v>44151</v>
      </c>
      <c r="H7421" s="10" t="s">
        <v>36</v>
      </c>
      <c r="I7421" s="0" t="n">
        <v>9</v>
      </c>
      <c r="J7421" s="0" t="n">
        <v>32</v>
      </c>
      <c r="K7421" s="0" t="n">
        <v>80</v>
      </c>
      <c r="L7421" s="0" t="n">
        <v>34</v>
      </c>
      <c r="M7421" s="0" t="n">
        <v>4</v>
      </c>
      <c r="N7421" s="11" t="n">
        <v>0.075</v>
      </c>
      <c r="O7421" s="12" t="n">
        <v>2366.37</v>
      </c>
      <c r="P7421" s="12" t="n">
        <v>3879.3</v>
      </c>
      <c r="Q7421" s="12" t="n">
        <f aca="false">M7421*P7421*(1-N7421)</f>
        <v>14353.41</v>
      </c>
      <c r="R7421" s="12" t="n">
        <f aca="false">M7421*O7421</f>
        <v>9465.48</v>
      </c>
      <c r="S7421" s="12" t="n">
        <f aca="false">Q7421-R7421</f>
        <v>4887.93</v>
      </c>
      <c r="T7421" s="11" t="n">
        <f aca="false">IFERROR(S7421/Q7421,0)</f>
        <v>0.340541376578806</v>
      </c>
      <c r="U7421" s="13" t="n">
        <f aca="false">F7421-E7421</f>
        <v>18</v>
      </c>
      <c r="V7421" s="13" t="n">
        <f aca="false">G7421-F7421</f>
        <v>4</v>
      </c>
      <c r="W7421" s="13" t="n">
        <f aca="false">G7421-E7421</f>
        <v>22</v>
      </c>
      <c r="X7421" s="10" t="n">
        <f aca="false">YEAR(E7421)</f>
        <v>2020</v>
      </c>
      <c r="Y7421" s="0" t="str">
        <f aca="false">TEXT(E7421,"yyyy-mm")</f>
        <v>2020-10</v>
      </c>
      <c r="Z7421" s="0" t="str">
        <f aca="false">"Q"&amp;ROUNDUP(MONTH(E7421)/3,0)&amp;"-"&amp;YEAR(E7421)</f>
        <v>Q4-2020</v>
      </c>
    </row>
    <row r="7422" customFormat="false" ht="14.25" hidden="false" customHeight="false" outlineLevel="0" collapsed="false">
      <c r="A7422" s="0" t="s">
        <v>7464</v>
      </c>
      <c r="B7422" s="0" t="s">
        <v>38</v>
      </c>
      <c r="C7422" s="0" t="s">
        <v>46</v>
      </c>
      <c r="D7422" s="9" t="n">
        <v>44000</v>
      </c>
      <c r="E7422" s="9" t="n">
        <v>44129</v>
      </c>
      <c r="F7422" s="9" t="n">
        <v>44155</v>
      </c>
      <c r="G7422" s="9" t="n">
        <v>44165</v>
      </c>
      <c r="H7422" s="10" t="s">
        <v>36</v>
      </c>
      <c r="I7422" s="0" t="n">
        <v>14</v>
      </c>
      <c r="J7422" s="0" t="n">
        <v>12</v>
      </c>
      <c r="K7422" s="0" t="n">
        <v>273</v>
      </c>
      <c r="L7422" s="0" t="n">
        <v>27</v>
      </c>
      <c r="M7422" s="0" t="n">
        <v>2</v>
      </c>
      <c r="N7422" s="11" t="n">
        <v>0.15</v>
      </c>
      <c r="O7422" s="12" t="n">
        <v>1787.29</v>
      </c>
      <c r="P7422" s="12" t="n">
        <v>2351.7</v>
      </c>
      <c r="Q7422" s="12" t="n">
        <f aca="false">M7422*P7422*(1-N7422)</f>
        <v>3997.89</v>
      </c>
      <c r="R7422" s="12" t="n">
        <f aca="false">M7422*O7422</f>
        <v>3574.58</v>
      </c>
      <c r="S7422" s="12" t="n">
        <f aca="false">Q7422-R7422</f>
        <v>423.31</v>
      </c>
      <c r="T7422" s="11" t="n">
        <f aca="false">IFERROR(S7422/Q7422,0)</f>
        <v>0.105883353468955</v>
      </c>
      <c r="U7422" s="13" t="n">
        <f aca="false">F7422-E7422</f>
        <v>26</v>
      </c>
      <c r="V7422" s="13" t="n">
        <f aca="false">G7422-F7422</f>
        <v>10</v>
      </c>
      <c r="W7422" s="13" t="n">
        <f aca="false">G7422-E7422</f>
        <v>36</v>
      </c>
      <c r="X7422" s="10" t="n">
        <f aca="false">YEAR(E7422)</f>
        <v>2020</v>
      </c>
      <c r="Y7422" s="0" t="str">
        <f aca="false">TEXT(E7422,"yyyy-mm")</f>
        <v>2020-10</v>
      </c>
      <c r="Z7422" s="0" t="str">
        <f aca="false">"Q"&amp;ROUNDUP(MONTH(E7422)/3,0)&amp;"-"&amp;YEAR(E7422)</f>
        <v>Q4-2020</v>
      </c>
    </row>
    <row r="7423" customFormat="false" ht="14.25" hidden="false" customHeight="false" outlineLevel="0" collapsed="false">
      <c r="A7423" s="0" t="s">
        <v>7465</v>
      </c>
      <c r="B7423" s="0" t="s">
        <v>34</v>
      </c>
      <c r="C7423" s="0" t="s">
        <v>39</v>
      </c>
      <c r="D7423" s="9" t="n">
        <v>44000</v>
      </c>
      <c r="E7423" s="9" t="n">
        <v>44129</v>
      </c>
      <c r="F7423" s="9" t="n">
        <v>44157</v>
      </c>
      <c r="G7423" s="9" t="n">
        <v>44165</v>
      </c>
      <c r="H7423" s="10" t="s">
        <v>36</v>
      </c>
      <c r="I7423" s="0" t="n">
        <v>11</v>
      </c>
      <c r="J7423" s="0" t="n">
        <v>16</v>
      </c>
      <c r="K7423" s="0" t="n">
        <v>105</v>
      </c>
      <c r="L7423" s="0" t="n">
        <v>15</v>
      </c>
      <c r="M7423" s="0" t="n">
        <v>7</v>
      </c>
      <c r="N7423" s="11" t="n">
        <v>0.075</v>
      </c>
      <c r="O7423" s="12" t="n">
        <v>763.13</v>
      </c>
      <c r="P7423" s="12" t="n">
        <v>1139</v>
      </c>
      <c r="Q7423" s="12" t="n">
        <f aca="false">M7423*P7423*(1-N7423)</f>
        <v>7375.025</v>
      </c>
      <c r="R7423" s="12" t="n">
        <f aca="false">M7423*O7423</f>
        <v>5341.91</v>
      </c>
      <c r="S7423" s="12" t="n">
        <f aca="false">Q7423-R7423</f>
        <v>2033.115</v>
      </c>
      <c r="T7423" s="11" t="n">
        <f aca="false">IFERROR(S7423/Q7423,0)</f>
        <v>0.275675675675676</v>
      </c>
      <c r="U7423" s="13" t="n">
        <f aca="false">F7423-E7423</f>
        <v>28</v>
      </c>
      <c r="V7423" s="13" t="n">
        <f aca="false">G7423-F7423</f>
        <v>8</v>
      </c>
      <c r="W7423" s="13" t="n">
        <f aca="false">G7423-E7423</f>
        <v>36</v>
      </c>
      <c r="X7423" s="10" t="n">
        <f aca="false">YEAR(E7423)</f>
        <v>2020</v>
      </c>
      <c r="Y7423" s="0" t="str">
        <f aca="false">TEXT(E7423,"yyyy-mm")</f>
        <v>2020-10</v>
      </c>
      <c r="Z7423" s="0" t="str">
        <f aca="false">"Q"&amp;ROUNDUP(MONTH(E7423)/3,0)&amp;"-"&amp;YEAR(E7423)</f>
        <v>Q4-2020</v>
      </c>
    </row>
    <row r="7424" customFormat="false" ht="14.25" hidden="false" customHeight="false" outlineLevel="0" collapsed="false">
      <c r="A7424" s="0" t="s">
        <v>7466</v>
      </c>
      <c r="B7424" s="0" t="s">
        <v>34</v>
      </c>
      <c r="C7424" s="0" t="s">
        <v>39</v>
      </c>
      <c r="D7424" s="9" t="n">
        <v>44000</v>
      </c>
      <c r="E7424" s="9" t="n">
        <v>44129</v>
      </c>
      <c r="F7424" s="9" t="n">
        <v>44156</v>
      </c>
      <c r="G7424" s="9" t="n">
        <v>44158</v>
      </c>
      <c r="H7424" s="10" t="s">
        <v>36</v>
      </c>
      <c r="I7424" s="0" t="n">
        <v>11</v>
      </c>
      <c r="J7424" s="0" t="n">
        <v>5</v>
      </c>
      <c r="K7424" s="0" t="n">
        <v>178</v>
      </c>
      <c r="L7424" s="0" t="n">
        <v>25</v>
      </c>
      <c r="M7424" s="0" t="n">
        <v>1</v>
      </c>
      <c r="N7424" s="11" t="n">
        <v>0.075</v>
      </c>
      <c r="O7424" s="12" t="n">
        <v>1005</v>
      </c>
      <c r="P7424" s="12" t="n">
        <v>2010</v>
      </c>
      <c r="Q7424" s="12" t="n">
        <f aca="false">M7424*P7424*(1-N7424)</f>
        <v>1859.25</v>
      </c>
      <c r="R7424" s="12" t="n">
        <f aca="false">M7424*O7424</f>
        <v>1005</v>
      </c>
      <c r="S7424" s="12" t="n">
        <f aca="false">Q7424-R7424</f>
        <v>854.25</v>
      </c>
      <c r="T7424" s="11" t="n">
        <f aca="false">IFERROR(S7424/Q7424,0)</f>
        <v>0.45945945945946</v>
      </c>
      <c r="U7424" s="13" t="n">
        <f aca="false">F7424-E7424</f>
        <v>27</v>
      </c>
      <c r="V7424" s="13" t="n">
        <f aca="false">G7424-F7424</f>
        <v>2</v>
      </c>
      <c r="W7424" s="13" t="n">
        <f aca="false">G7424-E7424</f>
        <v>29</v>
      </c>
      <c r="X7424" s="10" t="n">
        <f aca="false">YEAR(E7424)</f>
        <v>2020</v>
      </c>
      <c r="Y7424" s="0" t="str">
        <f aca="false">TEXT(E7424,"yyyy-mm")</f>
        <v>2020-10</v>
      </c>
      <c r="Z7424" s="0" t="str">
        <f aca="false">"Q"&amp;ROUNDUP(MONTH(E7424)/3,0)&amp;"-"&amp;YEAR(E7424)</f>
        <v>Q4-2020</v>
      </c>
    </row>
    <row r="7425" customFormat="false" ht="14.25" hidden="false" customHeight="false" outlineLevel="0" collapsed="false">
      <c r="A7425" s="0" t="s">
        <v>7467</v>
      </c>
      <c r="B7425" s="0" t="s">
        <v>38</v>
      </c>
      <c r="C7425" s="0" t="s">
        <v>46</v>
      </c>
      <c r="D7425" s="9" t="n">
        <v>44000</v>
      </c>
      <c r="E7425" s="9" t="n">
        <v>44129</v>
      </c>
      <c r="F7425" s="9" t="n">
        <v>44142</v>
      </c>
      <c r="G7425" s="9" t="n">
        <v>44152</v>
      </c>
      <c r="H7425" s="10" t="s">
        <v>36</v>
      </c>
      <c r="I7425" s="0" t="n">
        <v>19</v>
      </c>
      <c r="J7425" s="0" t="n">
        <v>32</v>
      </c>
      <c r="K7425" s="0" t="n">
        <v>312</v>
      </c>
      <c r="L7425" s="0" t="n">
        <v>14</v>
      </c>
      <c r="M7425" s="0" t="n">
        <v>5</v>
      </c>
      <c r="N7425" s="11" t="n">
        <v>0.05</v>
      </c>
      <c r="O7425" s="12" t="n">
        <v>961.45</v>
      </c>
      <c r="P7425" s="12" t="n">
        <v>1172.5</v>
      </c>
      <c r="Q7425" s="12" t="n">
        <f aca="false">M7425*P7425*(1-N7425)</f>
        <v>5569.375</v>
      </c>
      <c r="R7425" s="12" t="n">
        <f aca="false">M7425*O7425</f>
        <v>4807.25</v>
      </c>
      <c r="S7425" s="12" t="n">
        <f aca="false">Q7425-R7425</f>
        <v>762.125</v>
      </c>
      <c r="T7425" s="11" t="n">
        <f aca="false">IFERROR(S7425/Q7425,0)</f>
        <v>0.136842105263158</v>
      </c>
      <c r="U7425" s="13" t="n">
        <f aca="false">F7425-E7425</f>
        <v>13</v>
      </c>
      <c r="V7425" s="13" t="n">
        <f aca="false">G7425-F7425</f>
        <v>10</v>
      </c>
      <c r="W7425" s="13" t="n">
        <f aca="false">G7425-E7425</f>
        <v>23</v>
      </c>
      <c r="X7425" s="10" t="n">
        <f aca="false">YEAR(E7425)</f>
        <v>2020</v>
      </c>
      <c r="Y7425" s="0" t="str">
        <f aca="false">TEXT(E7425,"yyyy-mm")</f>
        <v>2020-10</v>
      </c>
      <c r="Z7425" s="0" t="str">
        <f aca="false">"Q"&amp;ROUNDUP(MONTH(E7425)/3,0)&amp;"-"&amp;YEAR(E7425)</f>
        <v>Q4-2020</v>
      </c>
    </row>
    <row r="7426" customFormat="false" ht="14.25" hidden="false" customHeight="false" outlineLevel="0" collapsed="false">
      <c r="A7426" s="0" t="s">
        <v>7468</v>
      </c>
      <c r="B7426" s="0" t="s">
        <v>38</v>
      </c>
      <c r="C7426" s="0" t="s">
        <v>39</v>
      </c>
      <c r="D7426" s="9" t="n">
        <v>44000</v>
      </c>
      <c r="E7426" s="9" t="n">
        <v>44129</v>
      </c>
      <c r="F7426" s="9" t="n">
        <v>44148</v>
      </c>
      <c r="G7426" s="9" t="n">
        <v>44154</v>
      </c>
      <c r="H7426" s="10" t="s">
        <v>36</v>
      </c>
      <c r="I7426" s="0" t="n">
        <v>17</v>
      </c>
      <c r="J7426" s="0" t="n">
        <v>27</v>
      </c>
      <c r="K7426" s="0" t="n">
        <v>200</v>
      </c>
      <c r="L7426" s="0" t="n">
        <v>38</v>
      </c>
      <c r="M7426" s="0" t="n">
        <v>5</v>
      </c>
      <c r="N7426" s="11" t="n">
        <v>0.075</v>
      </c>
      <c r="O7426" s="12" t="n">
        <v>533.32</v>
      </c>
      <c r="P7426" s="12" t="n">
        <v>1333.3</v>
      </c>
      <c r="Q7426" s="12" t="n">
        <f aca="false">M7426*P7426*(1-N7426)</f>
        <v>6166.5125</v>
      </c>
      <c r="R7426" s="12" t="n">
        <f aca="false">M7426*O7426</f>
        <v>2666.6</v>
      </c>
      <c r="S7426" s="12" t="n">
        <f aca="false">Q7426-R7426</f>
        <v>3499.9125</v>
      </c>
      <c r="T7426" s="11" t="n">
        <f aca="false">IFERROR(S7426/Q7426,0)</f>
        <v>0.567567567567568</v>
      </c>
      <c r="U7426" s="13" t="n">
        <f aca="false">F7426-E7426</f>
        <v>19</v>
      </c>
      <c r="V7426" s="13" t="n">
        <f aca="false">G7426-F7426</f>
        <v>6</v>
      </c>
      <c r="W7426" s="13" t="n">
        <f aca="false">G7426-E7426</f>
        <v>25</v>
      </c>
      <c r="X7426" s="10" t="n">
        <f aca="false">YEAR(E7426)</f>
        <v>2020</v>
      </c>
      <c r="Y7426" s="0" t="str">
        <f aca="false">TEXT(E7426,"yyyy-mm")</f>
        <v>2020-10</v>
      </c>
      <c r="Z7426" s="0" t="str">
        <f aca="false">"Q"&amp;ROUNDUP(MONTH(E7426)/3,0)&amp;"-"&amp;YEAR(E7426)</f>
        <v>Q4-2020</v>
      </c>
    </row>
    <row r="7427" customFormat="false" ht="14.25" hidden="false" customHeight="false" outlineLevel="0" collapsed="false">
      <c r="A7427" s="0" t="s">
        <v>7469</v>
      </c>
      <c r="B7427" s="0" t="s">
        <v>34</v>
      </c>
      <c r="C7427" s="0" t="s">
        <v>48</v>
      </c>
      <c r="D7427" s="9" t="n">
        <v>44000</v>
      </c>
      <c r="E7427" s="9" t="n">
        <v>44130</v>
      </c>
      <c r="F7427" s="9" t="n">
        <v>44157</v>
      </c>
      <c r="G7427" s="9" t="n">
        <v>44162</v>
      </c>
      <c r="H7427" s="10" t="s">
        <v>36</v>
      </c>
      <c r="I7427" s="0" t="n">
        <v>4</v>
      </c>
      <c r="J7427" s="0" t="n">
        <v>43</v>
      </c>
      <c r="K7427" s="0" t="n">
        <v>14</v>
      </c>
      <c r="L7427" s="0" t="n">
        <v>3</v>
      </c>
      <c r="M7427" s="0" t="n">
        <v>8</v>
      </c>
      <c r="N7427" s="11" t="n">
        <v>0.075</v>
      </c>
      <c r="O7427" s="12" t="n">
        <v>3042.74</v>
      </c>
      <c r="P7427" s="12" t="n">
        <v>5246.1</v>
      </c>
      <c r="Q7427" s="12" t="n">
        <f aca="false">M7427*P7427*(1-N7427)</f>
        <v>38821.14</v>
      </c>
      <c r="R7427" s="12" t="n">
        <f aca="false">M7427*O7427</f>
        <v>24341.92</v>
      </c>
      <c r="S7427" s="12" t="n">
        <f aca="false">Q7427-R7427</f>
        <v>14479.22</v>
      </c>
      <c r="T7427" s="11" t="n">
        <f aca="false">IFERROR(S7427/Q7427,0)</f>
        <v>0.372972560826395</v>
      </c>
      <c r="U7427" s="13" t="n">
        <f aca="false">F7427-E7427</f>
        <v>27</v>
      </c>
      <c r="V7427" s="13" t="n">
        <f aca="false">G7427-F7427</f>
        <v>5</v>
      </c>
      <c r="W7427" s="13" t="n">
        <f aca="false">G7427-E7427</f>
        <v>32</v>
      </c>
      <c r="X7427" s="10" t="n">
        <f aca="false">YEAR(E7427)</f>
        <v>2020</v>
      </c>
      <c r="Y7427" s="0" t="str">
        <f aca="false">TEXT(E7427,"yyyy-mm")</f>
        <v>2020-10</v>
      </c>
      <c r="Z7427" s="0" t="str">
        <f aca="false">"Q"&amp;ROUNDUP(MONTH(E7427)/3,0)&amp;"-"&amp;YEAR(E7427)</f>
        <v>Q4-2020</v>
      </c>
    </row>
    <row r="7428" customFormat="false" ht="14.25" hidden="false" customHeight="false" outlineLevel="0" collapsed="false">
      <c r="A7428" s="0" t="s">
        <v>7470</v>
      </c>
      <c r="B7428" s="0" t="s">
        <v>34</v>
      </c>
      <c r="C7428" s="0" t="s">
        <v>48</v>
      </c>
      <c r="D7428" s="9" t="n">
        <v>44000</v>
      </c>
      <c r="E7428" s="9" t="n">
        <v>44130</v>
      </c>
      <c r="F7428" s="9" t="n">
        <v>44153</v>
      </c>
      <c r="G7428" s="9" t="n">
        <v>44162</v>
      </c>
      <c r="H7428" s="10" t="s">
        <v>36</v>
      </c>
      <c r="I7428" s="0" t="n">
        <v>9</v>
      </c>
      <c r="J7428" s="0" t="n">
        <v>25</v>
      </c>
      <c r="K7428" s="0" t="n">
        <v>10</v>
      </c>
      <c r="L7428" s="0" t="n">
        <v>11</v>
      </c>
      <c r="M7428" s="0" t="n">
        <v>1</v>
      </c>
      <c r="N7428" s="11" t="n">
        <v>0.1</v>
      </c>
      <c r="O7428" s="12" t="n">
        <v>869.33</v>
      </c>
      <c r="P7428" s="12" t="n">
        <v>1159.1</v>
      </c>
      <c r="Q7428" s="12" t="n">
        <f aca="false">M7428*P7428*(1-N7428)</f>
        <v>1043.19</v>
      </c>
      <c r="R7428" s="12" t="n">
        <f aca="false">M7428*O7428</f>
        <v>869.33</v>
      </c>
      <c r="S7428" s="12" t="n">
        <f aca="false">Q7428-R7428</f>
        <v>173.86</v>
      </c>
      <c r="T7428" s="11" t="n">
        <f aca="false">IFERROR(S7428/Q7428,0)</f>
        <v>0.166661873675936</v>
      </c>
      <c r="U7428" s="13" t="n">
        <f aca="false">F7428-E7428</f>
        <v>23</v>
      </c>
      <c r="V7428" s="13" t="n">
        <f aca="false">G7428-F7428</f>
        <v>9</v>
      </c>
      <c r="W7428" s="13" t="n">
        <f aca="false">G7428-E7428</f>
        <v>32</v>
      </c>
      <c r="X7428" s="10" t="n">
        <f aca="false">YEAR(E7428)</f>
        <v>2020</v>
      </c>
      <c r="Y7428" s="0" t="str">
        <f aca="false">TEXT(E7428,"yyyy-mm")</f>
        <v>2020-10</v>
      </c>
      <c r="Z7428" s="0" t="str">
        <f aca="false">"Q"&amp;ROUNDUP(MONTH(E7428)/3,0)&amp;"-"&amp;YEAR(E7428)</f>
        <v>Q4-2020</v>
      </c>
    </row>
    <row r="7429" customFormat="false" ht="14.25" hidden="false" customHeight="false" outlineLevel="0" collapsed="false">
      <c r="A7429" s="0" t="s">
        <v>7471</v>
      </c>
      <c r="B7429" s="0" t="s">
        <v>38</v>
      </c>
      <c r="C7429" s="0" t="s">
        <v>48</v>
      </c>
      <c r="D7429" s="9" t="n">
        <v>44000</v>
      </c>
      <c r="E7429" s="9" t="n">
        <v>44130</v>
      </c>
      <c r="F7429" s="9" t="n">
        <v>44140</v>
      </c>
      <c r="G7429" s="9" t="n">
        <v>44146</v>
      </c>
      <c r="H7429" s="10" t="s">
        <v>36</v>
      </c>
      <c r="I7429" s="0" t="n">
        <v>18</v>
      </c>
      <c r="J7429" s="0" t="n">
        <v>33</v>
      </c>
      <c r="K7429" s="0" t="n">
        <v>35</v>
      </c>
      <c r="L7429" s="0" t="n">
        <v>31</v>
      </c>
      <c r="M7429" s="0" t="n">
        <v>6</v>
      </c>
      <c r="N7429" s="11" t="n">
        <v>0.1</v>
      </c>
      <c r="O7429" s="12" t="n">
        <v>2307.75</v>
      </c>
      <c r="P7429" s="12" t="n">
        <v>2921.2</v>
      </c>
      <c r="Q7429" s="12" t="n">
        <f aca="false">M7429*P7429*(1-N7429)</f>
        <v>15774.48</v>
      </c>
      <c r="R7429" s="12" t="n">
        <f aca="false">M7429*O7429</f>
        <v>13846.5</v>
      </c>
      <c r="S7429" s="12" t="n">
        <f aca="false">Q7429-R7429</f>
        <v>1927.98</v>
      </c>
      <c r="T7429" s="11" t="n">
        <f aca="false">IFERROR(S7429/Q7429,0)</f>
        <v>0.12222146149984</v>
      </c>
      <c r="U7429" s="13" t="n">
        <f aca="false">F7429-E7429</f>
        <v>10</v>
      </c>
      <c r="V7429" s="13" t="n">
        <f aca="false">G7429-F7429</f>
        <v>6</v>
      </c>
      <c r="W7429" s="13" t="n">
        <f aca="false">G7429-E7429</f>
        <v>16</v>
      </c>
      <c r="X7429" s="10" t="n">
        <f aca="false">YEAR(E7429)</f>
        <v>2020</v>
      </c>
      <c r="Y7429" s="0" t="str">
        <f aca="false">TEXT(E7429,"yyyy-mm")</f>
        <v>2020-10</v>
      </c>
      <c r="Z7429" s="0" t="str">
        <f aca="false">"Q"&amp;ROUNDUP(MONTH(E7429)/3,0)&amp;"-"&amp;YEAR(E7429)</f>
        <v>Q4-2020</v>
      </c>
    </row>
    <row r="7430" customFormat="false" ht="14.25" hidden="false" customHeight="false" outlineLevel="0" collapsed="false">
      <c r="A7430" s="0" t="s">
        <v>7472</v>
      </c>
      <c r="B7430" s="0" t="s">
        <v>34</v>
      </c>
      <c r="C7430" s="0" t="s">
        <v>39</v>
      </c>
      <c r="D7430" s="9" t="n">
        <v>44000</v>
      </c>
      <c r="E7430" s="9" t="n">
        <v>44130</v>
      </c>
      <c r="F7430" s="9" t="n">
        <v>44135</v>
      </c>
      <c r="G7430" s="9" t="n">
        <v>44140</v>
      </c>
      <c r="H7430" s="10" t="s">
        <v>36</v>
      </c>
      <c r="I7430" s="0" t="n">
        <v>12</v>
      </c>
      <c r="J7430" s="0" t="n">
        <v>3</v>
      </c>
      <c r="K7430" s="0" t="n">
        <v>171</v>
      </c>
      <c r="L7430" s="0" t="n">
        <v>27</v>
      </c>
      <c r="M7430" s="0" t="n">
        <v>7</v>
      </c>
      <c r="N7430" s="11" t="n">
        <v>0.15</v>
      </c>
      <c r="O7430" s="12" t="n">
        <v>4235.87</v>
      </c>
      <c r="P7430" s="12" t="n">
        <v>5165.7</v>
      </c>
      <c r="Q7430" s="12" t="n">
        <f aca="false">M7430*P7430*(1-N7430)</f>
        <v>30735.915</v>
      </c>
      <c r="R7430" s="12" t="n">
        <f aca="false">M7430*O7430</f>
        <v>29651.09</v>
      </c>
      <c r="S7430" s="12" t="n">
        <f aca="false">Q7430-R7430</f>
        <v>1084.825</v>
      </c>
      <c r="T7430" s="11" t="n">
        <f aca="false">IFERROR(S7430/Q7430,0)</f>
        <v>0.0352950286334407</v>
      </c>
      <c r="U7430" s="13" t="n">
        <f aca="false">F7430-E7430</f>
        <v>5</v>
      </c>
      <c r="V7430" s="13" t="n">
        <f aca="false">G7430-F7430</f>
        <v>5</v>
      </c>
      <c r="W7430" s="13" t="n">
        <f aca="false">G7430-E7430</f>
        <v>10</v>
      </c>
      <c r="X7430" s="10" t="n">
        <f aca="false">YEAR(E7430)</f>
        <v>2020</v>
      </c>
      <c r="Y7430" s="0" t="str">
        <f aca="false">TEXT(E7430,"yyyy-mm")</f>
        <v>2020-10</v>
      </c>
      <c r="Z7430" s="0" t="str">
        <f aca="false">"Q"&amp;ROUNDUP(MONTH(E7430)/3,0)&amp;"-"&amp;YEAR(E7430)</f>
        <v>Q4-2020</v>
      </c>
    </row>
    <row r="7431" customFormat="false" ht="14.25" hidden="false" customHeight="false" outlineLevel="0" collapsed="false">
      <c r="A7431" s="0" t="s">
        <v>7473</v>
      </c>
      <c r="B7431" s="0" t="s">
        <v>38</v>
      </c>
      <c r="C7431" s="0" t="s">
        <v>39</v>
      </c>
      <c r="D7431" s="9" t="n">
        <v>44000</v>
      </c>
      <c r="E7431" s="9" t="n">
        <v>44130</v>
      </c>
      <c r="F7431" s="9" t="n">
        <v>44133</v>
      </c>
      <c r="G7431" s="9" t="n">
        <v>44134</v>
      </c>
      <c r="H7431" s="10" t="s">
        <v>36</v>
      </c>
      <c r="I7431" s="0" t="n">
        <v>16</v>
      </c>
      <c r="J7431" s="0" t="n">
        <v>29</v>
      </c>
      <c r="K7431" s="0" t="n">
        <v>203</v>
      </c>
      <c r="L7431" s="0" t="n">
        <v>20</v>
      </c>
      <c r="M7431" s="0" t="n">
        <v>8</v>
      </c>
      <c r="N7431" s="11" t="n">
        <v>0.3</v>
      </c>
      <c r="O7431" s="12" t="n">
        <v>5158.87</v>
      </c>
      <c r="P7431" s="12" t="n">
        <v>6291.3</v>
      </c>
      <c r="Q7431" s="12" t="n">
        <f aca="false">M7431*P7431*(1-N7431)</f>
        <v>35231.28</v>
      </c>
      <c r="R7431" s="12" t="n">
        <f aca="false">M7431*O7431</f>
        <v>41270.96</v>
      </c>
      <c r="S7431" s="12" t="n">
        <f aca="false">Q7431-R7431</f>
        <v>-6039.68</v>
      </c>
      <c r="T7431" s="11" t="n">
        <f aca="false">IFERROR(S7431/Q7431,0)</f>
        <v>-0.171429479712347</v>
      </c>
      <c r="U7431" s="13" t="n">
        <f aca="false">F7431-E7431</f>
        <v>3</v>
      </c>
      <c r="V7431" s="13" t="n">
        <f aca="false">G7431-F7431</f>
        <v>1</v>
      </c>
      <c r="W7431" s="13" t="n">
        <f aca="false">G7431-E7431</f>
        <v>4</v>
      </c>
      <c r="X7431" s="10" t="n">
        <f aca="false">YEAR(E7431)</f>
        <v>2020</v>
      </c>
      <c r="Y7431" s="0" t="str">
        <f aca="false">TEXT(E7431,"yyyy-mm")</f>
        <v>2020-10</v>
      </c>
      <c r="Z7431" s="0" t="str">
        <f aca="false">"Q"&amp;ROUNDUP(MONTH(E7431)/3,0)&amp;"-"&amp;YEAR(E7431)</f>
        <v>Q4-2020</v>
      </c>
    </row>
    <row r="7432" customFormat="false" ht="14.25" hidden="false" customHeight="false" outlineLevel="0" collapsed="false">
      <c r="A7432" s="0" t="s">
        <v>7474</v>
      </c>
      <c r="B7432" s="0" t="s">
        <v>38</v>
      </c>
      <c r="C7432" s="0" t="s">
        <v>46</v>
      </c>
      <c r="D7432" s="9" t="n">
        <v>44000</v>
      </c>
      <c r="E7432" s="9" t="n">
        <v>44130</v>
      </c>
      <c r="F7432" s="9" t="n">
        <v>44139</v>
      </c>
      <c r="G7432" s="9" t="n">
        <v>44149</v>
      </c>
      <c r="H7432" s="10" t="s">
        <v>36</v>
      </c>
      <c r="I7432" s="0" t="n">
        <v>19</v>
      </c>
      <c r="J7432" s="0" t="n">
        <v>32</v>
      </c>
      <c r="K7432" s="0" t="n">
        <v>326</v>
      </c>
      <c r="L7432" s="0" t="n">
        <v>26</v>
      </c>
      <c r="M7432" s="0" t="n">
        <v>4</v>
      </c>
      <c r="N7432" s="11" t="n">
        <v>0.075</v>
      </c>
      <c r="O7432" s="12" t="n">
        <v>1345.9</v>
      </c>
      <c r="P7432" s="12" t="n">
        <v>1869.3</v>
      </c>
      <c r="Q7432" s="12" t="n">
        <f aca="false">M7432*P7432*(1-N7432)</f>
        <v>6916.41</v>
      </c>
      <c r="R7432" s="12" t="n">
        <f aca="false">M7432*O7432</f>
        <v>5383.6</v>
      </c>
      <c r="S7432" s="12" t="n">
        <f aca="false">Q7432-R7432</f>
        <v>1532.81</v>
      </c>
      <c r="T7432" s="11" t="n">
        <f aca="false">IFERROR(S7432/Q7432,0)</f>
        <v>0.221619308282765</v>
      </c>
      <c r="U7432" s="13" t="n">
        <f aca="false">F7432-E7432</f>
        <v>9</v>
      </c>
      <c r="V7432" s="13" t="n">
        <f aca="false">G7432-F7432</f>
        <v>10</v>
      </c>
      <c r="W7432" s="13" t="n">
        <f aca="false">G7432-E7432</f>
        <v>19</v>
      </c>
      <c r="X7432" s="10" t="n">
        <f aca="false">YEAR(E7432)</f>
        <v>2020</v>
      </c>
      <c r="Y7432" s="0" t="str">
        <f aca="false">TEXT(E7432,"yyyy-mm")</f>
        <v>2020-10</v>
      </c>
      <c r="Z7432" s="0" t="str">
        <f aca="false">"Q"&amp;ROUNDUP(MONTH(E7432)/3,0)&amp;"-"&amp;YEAR(E7432)</f>
        <v>Q4-2020</v>
      </c>
    </row>
    <row r="7433" customFormat="false" ht="14.25" hidden="false" customHeight="false" outlineLevel="0" collapsed="false">
      <c r="A7433" s="0" t="s">
        <v>7475</v>
      </c>
      <c r="B7433" s="0" t="s">
        <v>43</v>
      </c>
      <c r="C7433" s="0" t="s">
        <v>39</v>
      </c>
      <c r="D7433" s="9" t="n">
        <v>44000</v>
      </c>
      <c r="E7433" s="9" t="n">
        <v>44130</v>
      </c>
      <c r="F7433" s="9" t="n">
        <v>44137</v>
      </c>
      <c r="G7433" s="9" t="n">
        <v>44147</v>
      </c>
      <c r="H7433" s="10" t="s">
        <v>36</v>
      </c>
      <c r="I7433" s="0" t="n">
        <v>26</v>
      </c>
      <c r="J7433" s="0" t="n">
        <v>33</v>
      </c>
      <c r="K7433" s="0" t="n">
        <v>195</v>
      </c>
      <c r="L7433" s="0" t="n">
        <v>35</v>
      </c>
      <c r="M7433" s="0" t="n">
        <v>8</v>
      </c>
      <c r="N7433" s="11" t="n">
        <v>0.15</v>
      </c>
      <c r="O7433" s="12" t="n">
        <v>2930.18</v>
      </c>
      <c r="P7433" s="12" t="n">
        <v>3959.7</v>
      </c>
      <c r="Q7433" s="12" t="n">
        <f aca="false">M7433*P7433*(1-N7433)</f>
        <v>26925.96</v>
      </c>
      <c r="R7433" s="12" t="n">
        <f aca="false">M7433*O7433</f>
        <v>23441.44</v>
      </c>
      <c r="S7433" s="12" t="n">
        <f aca="false">Q7433-R7433</f>
        <v>3484.52</v>
      </c>
      <c r="T7433" s="11" t="n">
        <f aca="false">IFERROR(S7433/Q7433,0)</f>
        <v>0.129411170483801</v>
      </c>
      <c r="U7433" s="13" t="n">
        <f aca="false">F7433-E7433</f>
        <v>7</v>
      </c>
      <c r="V7433" s="13" t="n">
        <f aca="false">G7433-F7433</f>
        <v>10</v>
      </c>
      <c r="W7433" s="13" t="n">
        <f aca="false">G7433-E7433</f>
        <v>17</v>
      </c>
      <c r="X7433" s="10" t="n">
        <f aca="false">YEAR(E7433)</f>
        <v>2020</v>
      </c>
      <c r="Y7433" s="0" t="str">
        <f aca="false">TEXT(E7433,"yyyy-mm")</f>
        <v>2020-10</v>
      </c>
      <c r="Z7433" s="0" t="str">
        <f aca="false">"Q"&amp;ROUNDUP(MONTH(E7433)/3,0)&amp;"-"&amp;YEAR(E7433)</f>
        <v>Q4-2020</v>
      </c>
    </row>
    <row r="7434" customFormat="false" ht="14.25" hidden="false" customHeight="false" outlineLevel="0" collapsed="false">
      <c r="A7434" s="0" t="s">
        <v>7476</v>
      </c>
      <c r="B7434" s="0" t="s">
        <v>43</v>
      </c>
      <c r="C7434" s="0" t="s">
        <v>39</v>
      </c>
      <c r="D7434" s="9" t="n">
        <v>44000</v>
      </c>
      <c r="E7434" s="9" t="n">
        <v>44130</v>
      </c>
      <c r="F7434" s="9" t="n">
        <v>44156</v>
      </c>
      <c r="G7434" s="9" t="n">
        <v>44158</v>
      </c>
      <c r="H7434" s="10" t="s">
        <v>36</v>
      </c>
      <c r="I7434" s="0" t="n">
        <v>25</v>
      </c>
      <c r="J7434" s="0" t="n">
        <v>8</v>
      </c>
      <c r="K7434" s="0" t="n">
        <v>125</v>
      </c>
      <c r="L7434" s="0" t="n">
        <v>20</v>
      </c>
      <c r="M7434" s="0" t="n">
        <v>8</v>
      </c>
      <c r="N7434" s="11" t="n">
        <v>0.4</v>
      </c>
      <c r="O7434" s="12" t="n">
        <v>1209.62</v>
      </c>
      <c r="P7434" s="12" t="n">
        <v>2371.8</v>
      </c>
      <c r="Q7434" s="12" t="n">
        <f aca="false">M7434*P7434*(1-N7434)</f>
        <v>11384.64</v>
      </c>
      <c r="R7434" s="12" t="n">
        <f aca="false">M7434*O7434</f>
        <v>9676.96</v>
      </c>
      <c r="S7434" s="12" t="n">
        <f aca="false">Q7434-R7434</f>
        <v>1707.68</v>
      </c>
      <c r="T7434" s="11" t="n">
        <f aca="false">IFERROR(S7434/Q7434,0)</f>
        <v>0.149998594597633</v>
      </c>
      <c r="U7434" s="13" t="n">
        <f aca="false">F7434-E7434</f>
        <v>26</v>
      </c>
      <c r="V7434" s="13" t="n">
        <f aca="false">G7434-F7434</f>
        <v>2</v>
      </c>
      <c r="W7434" s="13" t="n">
        <f aca="false">G7434-E7434</f>
        <v>28</v>
      </c>
      <c r="X7434" s="10" t="n">
        <f aca="false">YEAR(E7434)</f>
        <v>2020</v>
      </c>
      <c r="Y7434" s="0" t="str">
        <f aca="false">TEXT(E7434,"yyyy-mm")</f>
        <v>2020-10</v>
      </c>
      <c r="Z7434" s="0" t="str">
        <f aca="false">"Q"&amp;ROUNDUP(MONTH(E7434)/3,0)&amp;"-"&amp;YEAR(E7434)</f>
        <v>Q4-2020</v>
      </c>
    </row>
    <row r="7435" customFormat="false" ht="14.25" hidden="false" customHeight="false" outlineLevel="0" collapsed="false">
      <c r="A7435" s="0" t="s">
        <v>7477</v>
      </c>
      <c r="B7435" s="0" t="s">
        <v>34</v>
      </c>
      <c r="C7435" s="0" t="s">
        <v>35</v>
      </c>
      <c r="D7435" s="9" t="n">
        <v>44000</v>
      </c>
      <c r="E7435" s="9" t="n">
        <v>44130</v>
      </c>
      <c r="F7435" s="9" t="n">
        <v>44150</v>
      </c>
      <c r="G7435" s="9" t="n">
        <v>44157</v>
      </c>
      <c r="H7435" s="10" t="s">
        <v>36</v>
      </c>
      <c r="I7435" s="0" t="n">
        <v>11</v>
      </c>
      <c r="J7435" s="0" t="n">
        <v>16</v>
      </c>
      <c r="K7435" s="0" t="n">
        <v>240</v>
      </c>
      <c r="L7435" s="0" t="n">
        <v>34</v>
      </c>
      <c r="M7435" s="0" t="n">
        <v>8</v>
      </c>
      <c r="N7435" s="11" t="n">
        <v>0.075</v>
      </c>
      <c r="O7435" s="12" t="n">
        <v>90.65</v>
      </c>
      <c r="P7435" s="12" t="n">
        <v>221.1</v>
      </c>
      <c r="Q7435" s="12" t="n">
        <f aca="false">M7435*P7435*(1-N7435)</f>
        <v>1636.14</v>
      </c>
      <c r="R7435" s="12" t="n">
        <f aca="false">M7435*O7435</f>
        <v>725.2</v>
      </c>
      <c r="S7435" s="12" t="n">
        <f aca="false">Q7435-R7435</f>
        <v>910.94</v>
      </c>
      <c r="T7435" s="11" t="n">
        <f aca="false">IFERROR(S7435/Q7435,0)</f>
        <v>0.556761646313885</v>
      </c>
      <c r="U7435" s="13" t="n">
        <f aca="false">F7435-E7435</f>
        <v>20</v>
      </c>
      <c r="V7435" s="13" t="n">
        <f aca="false">G7435-F7435</f>
        <v>7</v>
      </c>
      <c r="W7435" s="13" t="n">
        <f aca="false">G7435-E7435</f>
        <v>27</v>
      </c>
      <c r="X7435" s="10" t="n">
        <f aca="false">YEAR(E7435)</f>
        <v>2020</v>
      </c>
      <c r="Y7435" s="0" t="str">
        <f aca="false">TEXT(E7435,"yyyy-mm")</f>
        <v>2020-10</v>
      </c>
      <c r="Z7435" s="0" t="str">
        <f aca="false">"Q"&amp;ROUNDUP(MONTH(E7435)/3,0)&amp;"-"&amp;YEAR(E7435)</f>
        <v>Q4-2020</v>
      </c>
    </row>
    <row r="7436" customFormat="false" ht="14.25" hidden="false" customHeight="false" outlineLevel="0" collapsed="false">
      <c r="A7436" s="0" t="s">
        <v>7478</v>
      </c>
      <c r="B7436" s="0" t="s">
        <v>38</v>
      </c>
      <c r="C7436" s="0" t="s">
        <v>35</v>
      </c>
      <c r="D7436" s="9" t="n">
        <v>44000</v>
      </c>
      <c r="E7436" s="9" t="n">
        <v>44131</v>
      </c>
      <c r="F7436" s="9" t="n">
        <v>44143</v>
      </c>
      <c r="G7436" s="9" t="n">
        <v>44144</v>
      </c>
      <c r="H7436" s="10" t="s">
        <v>36</v>
      </c>
      <c r="I7436" s="0" t="n">
        <v>19</v>
      </c>
      <c r="J7436" s="0" t="n">
        <v>26</v>
      </c>
      <c r="K7436" s="0" t="n">
        <v>245</v>
      </c>
      <c r="L7436" s="0" t="n">
        <v>18</v>
      </c>
      <c r="M7436" s="0" t="n">
        <v>8</v>
      </c>
      <c r="N7436" s="11" t="n">
        <v>0.2</v>
      </c>
      <c r="O7436" s="12" t="n">
        <v>102.51</v>
      </c>
      <c r="P7436" s="12" t="n">
        <v>201</v>
      </c>
      <c r="Q7436" s="12" t="n">
        <f aca="false">M7436*P7436*(1-N7436)</f>
        <v>1286.4</v>
      </c>
      <c r="R7436" s="12" t="n">
        <f aca="false">M7436*O7436</f>
        <v>820.08</v>
      </c>
      <c r="S7436" s="12" t="n">
        <f aca="false">Q7436-R7436</f>
        <v>466.32</v>
      </c>
      <c r="T7436" s="11" t="n">
        <f aca="false">IFERROR(S7436/Q7436,0)</f>
        <v>0.3625</v>
      </c>
      <c r="U7436" s="13" t="n">
        <f aca="false">F7436-E7436</f>
        <v>12</v>
      </c>
      <c r="V7436" s="13" t="n">
        <f aca="false">G7436-F7436</f>
        <v>1</v>
      </c>
      <c r="W7436" s="13" t="n">
        <f aca="false">G7436-E7436</f>
        <v>13</v>
      </c>
      <c r="X7436" s="10" t="n">
        <f aca="false">YEAR(E7436)</f>
        <v>2020</v>
      </c>
      <c r="Y7436" s="0" t="str">
        <f aca="false">TEXT(E7436,"yyyy-mm")</f>
        <v>2020-10</v>
      </c>
      <c r="Z7436" s="0" t="str">
        <f aca="false">"Q"&amp;ROUNDUP(MONTH(E7436)/3,0)&amp;"-"&amp;YEAR(E7436)</f>
        <v>Q4-2020</v>
      </c>
    </row>
    <row r="7437" customFormat="false" ht="14.25" hidden="false" customHeight="false" outlineLevel="0" collapsed="false">
      <c r="A7437" s="0" t="s">
        <v>7479</v>
      </c>
      <c r="B7437" s="0" t="s">
        <v>41</v>
      </c>
      <c r="C7437" s="0" t="s">
        <v>79</v>
      </c>
      <c r="D7437" s="9" t="n">
        <v>44000</v>
      </c>
      <c r="E7437" s="9" t="n">
        <v>44131</v>
      </c>
      <c r="F7437" s="9" t="n">
        <v>44136</v>
      </c>
      <c r="G7437" s="9" t="n">
        <v>44142</v>
      </c>
      <c r="H7437" s="10" t="s">
        <v>36</v>
      </c>
      <c r="I7437" s="0" t="n">
        <v>23</v>
      </c>
      <c r="J7437" s="0" t="n">
        <v>45</v>
      </c>
      <c r="K7437" s="0" t="n">
        <v>72</v>
      </c>
      <c r="L7437" s="0" t="n">
        <v>19</v>
      </c>
      <c r="M7437" s="0" t="n">
        <v>8</v>
      </c>
      <c r="N7437" s="11" t="n">
        <v>0.1</v>
      </c>
      <c r="O7437" s="12" t="n">
        <v>120.2</v>
      </c>
      <c r="P7437" s="12" t="n">
        <v>174.2</v>
      </c>
      <c r="Q7437" s="12" t="n">
        <f aca="false">M7437*P7437*(1-N7437)</f>
        <v>1254.24</v>
      </c>
      <c r="R7437" s="12" t="n">
        <f aca="false">M7437*O7437</f>
        <v>961.6</v>
      </c>
      <c r="S7437" s="12" t="n">
        <f aca="false">Q7437-R7437</f>
        <v>292.64</v>
      </c>
      <c r="T7437" s="11" t="n">
        <f aca="false">IFERROR(S7437/Q7437,0)</f>
        <v>0.233320576604159</v>
      </c>
      <c r="U7437" s="13" t="n">
        <f aca="false">F7437-E7437</f>
        <v>5</v>
      </c>
      <c r="V7437" s="13" t="n">
        <f aca="false">G7437-F7437</f>
        <v>6</v>
      </c>
      <c r="W7437" s="13" t="n">
        <f aca="false">G7437-E7437</f>
        <v>11</v>
      </c>
      <c r="X7437" s="10" t="n">
        <f aca="false">YEAR(E7437)</f>
        <v>2020</v>
      </c>
      <c r="Y7437" s="0" t="str">
        <f aca="false">TEXT(E7437,"yyyy-mm")</f>
        <v>2020-10</v>
      </c>
      <c r="Z7437" s="0" t="str">
        <f aca="false">"Q"&amp;ROUNDUP(MONTH(E7437)/3,0)&amp;"-"&amp;YEAR(E7437)</f>
        <v>Q4-2020</v>
      </c>
    </row>
    <row r="7438" customFormat="false" ht="14.25" hidden="false" customHeight="false" outlineLevel="0" collapsed="false">
      <c r="A7438" s="0" t="s">
        <v>7480</v>
      </c>
      <c r="B7438" s="0" t="s">
        <v>43</v>
      </c>
      <c r="C7438" s="0" t="s">
        <v>35</v>
      </c>
      <c r="D7438" s="9" t="n">
        <v>44000</v>
      </c>
      <c r="E7438" s="9" t="n">
        <v>44131</v>
      </c>
      <c r="F7438" s="9" t="n">
        <v>44153</v>
      </c>
      <c r="G7438" s="9" t="n">
        <v>44161</v>
      </c>
      <c r="H7438" s="10" t="s">
        <v>36</v>
      </c>
      <c r="I7438" s="0" t="n">
        <v>27</v>
      </c>
      <c r="J7438" s="0" t="n">
        <v>1</v>
      </c>
      <c r="K7438" s="0" t="n">
        <v>219</v>
      </c>
      <c r="L7438" s="0" t="n">
        <v>9</v>
      </c>
      <c r="M7438" s="0" t="n">
        <v>1</v>
      </c>
      <c r="N7438" s="11" t="n">
        <v>0.05</v>
      </c>
      <c r="O7438" s="12" t="n">
        <v>1114.34</v>
      </c>
      <c r="P7438" s="12" t="n">
        <v>1989.9</v>
      </c>
      <c r="Q7438" s="12" t="n">
        <f aca="false">M7438*P7438*(1-N7438)</f>
        <v>1890.405</v>
      </c>
      <c r="R7438" s="12" t="n">
        <f aca="false">M7438*O7438</f>
        <v>1114.34</v>
      </c>
      <c r="S7438" s="12" t="n">
        <f aca="false">Q7438-R7438</f>
        <v>776.065</v>
      </c>
      <c r="T7438" s="11" t="n">
        <f aca="false">IFERROR(S7438/Q7438,0)</f>
        <v>0.410528431738173</v>
      </c>
      <c r="U7438" s="13" t="n">
        <f aca="false">F7438-E7438</f>
        <v>22</v>
      </c>
      <c r="V7438" s="13" t="n">
        <f aca="false">G7438-F7438</f>
        <v>8</v>
      </c>
      <c r="W7438" s="13" t="n">
        <f aca="false">G7438-E7438</f>
        <v>30</v>
      </c>
      <c r="X7438" s="10" t="n">
        <f aca="false">YEAR(E7438)</f>
        <v>2020</v>
      </c>
      <c r="Y7438" s="0" t="str">
        <f aca="false">TEXT(E7438,"yyyy-mm")</f>
        <v>2020-10</v>
      </c>
      <c r="Z7438" s="0" t="str">
        <f aca="false">"Q"&amp;ROUNDUP(MONTH(E7438)/3,0)&amp;"-"&amp;YEAR(E7438)</f>
        <v>Q4-2020</v>
      </c>
    </row>
    <row r="7439" customFormat="false" ht="14.25" hidden="false" customHeight="false" outlineLevel="0" collapsed="false">
      <c r="A7439" s="0" t="s">
        <v>7481</v>
      </c>
      <c r="B7439" s="0" t="s">
        <v>38</v>
      </c>
      <c r="C7439" s="0" t="s">
        <v>39</v>
      </c>
      <c r="D7439" s="9" t="n">
        <v>44000</v>
      </c>
      <c r="E7439" s="9" t="n">
        <v>44131</v>
      </c>
      <c r="F7439" s="9" t="n">
        <v>44143</v>
      </c>
      <c r="G7439" s="9" t="n">
        <v>44152</v>
      </c>
      <c r="H7439" s="10" t="s">
        <v>36</v>
      </c>
      <c r="I7439" s="0" t="n">
        <v>14</v>
      </c>
      <c r="J7439" s="0" t="n">
        <v>18</v>
      </c>
      <c r="K7439" s="0" t="n">
        <v>133</v>
      </c>
      <c r="L7439" s="0" t="n">
        <v>28</v>
      </c>
      <c r="M7439" s="0" t="n">
        <v>6</v>
      </c>
      <c r="N7439" s="11" t="n">
        <v>0.05</v>
      </c>
      <c r="O7439" s="12" t="n">
        <v>1950.24</v>
      </c>
      <c r="P7439" s="12" t="n">
        <v>2566.1</v>
      </c>
      <c r="Q7439" s="12" t="n">
        <f aca="false">M7439*P7439*(1-N7439)</f>
        <v>14626.77</v>
      </c>
      <c r="R7439" s="12" t="n">
        <f aca="false">M7439*O7439</f>
        <v>11701.44</v>
      </c>
      <c r="S7439" s="12" t="n">
        <f aca="false">Q7439-R7439</f>
        <v>2925.33</v>
      </c>
      <c r="T7439" s="11" t="n">
        <f aca="false">IFERROR(S7439/Q7439,0)</f>
        <v>0.199998359172941</v>
      </c>
      <c r="U7439" s="13" t="n">
        <f aca="false">F7439-E7439</f>
        <v>12</v>
      </c>
      <c r="V7439" s="13" t="n">
        <f aca="false">G7439-F7439</f>
        <v>9</v>
      </c>
      <c r="W7439" s="13" t="n">
        <f aca="false">G7439-E7439</f>
        <v>21</v>
      </c>
      <c r="X7439" s="10" t="n">
        <f aca="false">YEAR(E7439)</f>
        <v>2020</v>
      </c>
      <c r="Y7439" s="0" t="str">
        <f aca="false">TEXT(E7439,"yyyy-mm")</f>
        <v>2020-10</v>
      </c>
      <c r="Z7439" s="0" t="str">
        <f aca="false">"Q"&amp;ROUNDUP(MONTH(E7439)/3,0)&amp;"-"&amp;YEAR(E7439)</f>
        <v>Q4-2020</v>
      </c>
    </row>
    <row r="7440" customFormat="false" ht="14.25" hidden="false" customHeight="false" outlineLevel="0" collapsed="false">
      <c r="A7440" s="0" t="s">
        <v>7482</v>
      </c>
      <c r="B7440" s="0" t="s">
        <v>43</v>
      </c>
      <c r="C7440" s="0" t="s">
        <v>39</v>
      </c>
      <c r="D7440" s="9" t="n">
        <v>44000</v>
      </c>
      <c r="E7440" s="9" t="n">
        <v>44131</v>
      </c>
      <c r="F7440" s="9" t="n">
        <v>44146</v>
      </c>
      <c r="G7440" s="9" t="n">
        <v>44149</v>
      </c>
      <c r="H7440" s="10" t="s">
        <v>36</v>
      </c>
      <c r="I7440" s="0" t="n">
        <v>27</v>
      </c>
      <c r="J7440" s="0" t="n">
        <v>45</v>
      </c>
      <c r="K7440" s="0" t="n">
        <v>135</v>
      </c>
      <c r="L7440" s="0" t="n">
        <v>26</v>
      </c>
      <c r="M7440" s="0" t="n">
        <v>2</v>
      </c>
      <c r="N7440" s="11" t="n">
        <v>0.075</v>
      </c>
      <c r="O7440" s="12" t="n">
        <v>500.49</v>
      </c>
      <c r="P7440" s="12" t="n">
        <v>1112.2</v>
      </c>
      <c r="Q7440" s="12" t="n">
        <f aca="false">M7440*P7440*(1-N7440)</f>
        <v>2057.57</v>
      </c>
      <c r="R7440" s="12" t="n">
        <f aca="false">M7440*O7440</f>
        <v>1000.98</v>
      </c>
      <c r="S7440" s="12" t="n">
        <f aca="false">Q7440-R7440</f>
        <v>1056.59</v>
      </c>
      <c r="T7440" s="11" t="n">
        <f aca="false">IFERROR(S7440/Q7440,0)</f>
        <v>0.513513513513514</v>
      </c>
      <c r="U7440" s="13" t="n">
        <f aca="false">F7440-E7440</f>
        <v>15</v>
      </c>
      <c r="V7440" s="13" t="n">
        <f aca="false">G7440-F7440</f>
        <v>3</v>
      </c>
      <c r="W7440" s="13" t="n">
        <f aca="false">G7440-E7440</f>
        <v>18</v>
      </c>
      <c r="X7440" s="10" t="n">
        <f aca="false">YEAR(E7440)</f>
        <v>2020</v>
      </c>
      <c r="Y7440" s="0" t="str">
        <f aca="false">TEXT(E7440,"yyyy-mm")</f>
        <v>2020-10</v>
      </c>
      <c r="Z7440" s="0" t="str">
        <f aca="false">"Q"&amp;ROUNDUP(MONTH(E7440)/3,0)&amp;"-"&amp;YEAR(E7440)</f>
        <v>Q4-2020</v>
      </c>
    </row>
    <row r="7441" customFormat="false" ht="14.25" hidden="false" customHeight="false" outlineLevel="0" collapsed="false">
      <c r="A7441" s="0" t="s">
        <v>7483</v>
      </c>
      <c r="B7441" s="0" t="s">
        <v>34</v>
      </c>
      <c r="C7441" s="0" t="s">
        <v>46</v>
      </c>
      <c r="D7441" s="9" t="n">
        <v>44000</v>
      </c>
      <c r="E7441" s="9" t="n">
        <v>44131</v>
      </c>
      <c r="F7441" s="9" t="n">
        <v>44141</v>
      </c>
      <c r="G7441" s="9" t="n">
        <v>44144</v>
      </c>
      <c r="H7441" s="10" t="s">
        <v>36</v>
      </c>
      <c r="I7441" s="0" t="n">
        <v>10</v>
      </c>
      <c r="J7441" s="0" t="n">
        <v>22</v>
      </c>
      <c r="K7441" s="0" t="n">
        <v>320</v>
      </c>
      <c r="L7441" s="0" t="n">
        <v>39</v>
      </c>
      <c r="M7441" s="0" t="n">
        <v>4</v>
      </c>
      <c r="N7441" s="11" t="n">
        <v>0.05</v>
      </c>
      <c r="O7441" s="12" t="n">
        <v>1383.89</v>
      </c>
      <c r="P7441" s="12" t="n">
        <v>1708.5</v>
      </c>
      <c r="Q7441" s="12" t="n">
        <f aca="false">M7441*P7441*(1-N7441)</f>
        <v>6492.3</v>
      </c>
      <c r="R7441" s="12" t="n">
        <f aca="false">M7441*O7441</f>
        <v>5535.56</v>
      </c>
      <c r="S7441" s="12" t="n">
        <f aca="false">Q7441-R7441</f>
        <v>956.739999999999</v>
      </c>
      <c r="T7441" s="11" t="n">
        <f aca="false">IFERROR(S7441/Q7441,0)</f>
        <v>0.147365340480261</v>
      </c>
      <c r="U7441" s="13" t="n">
        <f aca="false">F7441-E7441</f>
        <v>10</v>
      </c>
      <c r="V7441" s="13" t="n">
        <f aca="false">G7441-F7441</f>
        <v>3</v>
      </c>
      <c r="W7441" s="13" t="n">
        <f aca="false">G7441-E7441</f>
        <v>13</v>
      </c>
      <c r="X7441" s="10" t="n">
        <f aca="false">YEAR(E7441)</f>
        <v>2020</v>
      </c>
      <c r="Y7441" s="0" t="str">
        <f aca="false">TEXT(E7441,"yyyy-mm")</f>
        <v>2020-10</v>
      </c>
      <c r="Z7441" s="0" t="str">
        <f aca="false">"Q"&amp;ROUNDUP(MONTH(E7441)/3,0)&amp;"-"&amp;YEAR(E7441)</f>
        <v>Q4-2020</v>
      </c>
    </row>
    <row r="7442" customFormat="false" ht="14.25" hidden="false" customHeight="false" outlineLevel="0" collapsed="false">
      <c r="A7442" s="0" t="s">
        <v>7484</v>
      </c>
      <c r="B7442" s="0" t="s">
        <v>34</v>
      </c>
      <c r="C7442" s="0" t="s">
        <v>39</v>
      </c>
      <c r="D7442" s="9" t="n">
        <v>44000</v>
      </c>
      <c r="E7442" s="9" t="n">
        <v>44131</v>
      </c>
      <c r="F7442" s="9" t="n">
        <v>44142</v>
      </c>
      <c r="G7442" s="9" t="n">
        <v>44148</v>
      </c>
      <c r="H7442" s="10" t="s">
        <v>36</v>
      </c>
      <c r="I7442" s="0" t="n">
        <v>4</v>
      </c>
      <c r="J7442" s="0" t="n">
        <v>24</v>
      </c>
      <c r="K7442" s="0" t="n">
        <v>174</v>
      </c>
      <c r="L7442" s="0" t="n">
        <v>23</v>
      </c>
      <c r="M7442" s="0" t="n">
        <v>3</v>
      </c>
      <c r="N7442" s="11" t="n">
        <v>0.2</v>
      </c>
      <c r="O7442" s="12" t="n">
        <v>499.28</v>
      </c>
      <c r="P7442" s="12" t="n">
        <v>924.6</v>
      </c>
      <c r="Q7442" s="12" t="n">
        <f aca="false">M7442*P7442*(1-N7442)</f>
        <v>2219.04</v>
      </c>
      <c r="R7442" s="12" t="n">
        <f aca="false">M7442*O7442</f>
        <v>1497.84</v>
      </c>
      <c r="S7442" s="12" t="n">
        <f aca="false">Q7442-R7442</f>
        <v>721.200000000001</v>
      </c>
      <c r="T7442" s="11" t="n">
        <f aca="false">IFERROR(S7442/Q7442,0)</f>
        <v>0.325005407743889</v>
      </c>
      <c r="U7442" s="13" t="n">
        <f aca="false">F7442-E7442</f>
        <v>11</v>
      </c>
      <c r="V7442" s="13" t="n">
        <f aca="false">G7442-F7442</f>
        <v>6</v>
      </c>
      <c r="W7442" s="13" t="n">
        <f aca="false">G7442-E7442</f>
        <v>17</v>
      </c>
      <c r="X7442" s="10" t="n">
        <f aca="false">YEAR(E7442)</f>
        <v>2020</v>
      </c>
      <c r="Y7442" s="0" t="str">
        <f aca="false">TEXT(E7442,"yyyy-mm")</f>
        <v>2020-10</v>
      </c>
      <c r="Z7442" s="0" t="str">
        <f aca="false">"Q"&amp;ROUNDUP(MONTH(E7442)/3,0)&amp;"-"&amp;YEAR(E7442)</f>
        <v>Q4-2020</v>
      </c>
    </row>
    <row r="7443" customFormat="false" ht="14.25" hidden="false" customHeight="false" outlineLevel="0" collapsed="false">
      <c r="A7443" s="0" t="s">
        <v>7485</v>
      </c>
      <c r="B7443" s="0" t="s">
        <v>38</v>
      </c>
      <c r="C7443" s="0" t="s">
        <v>39</v>
      </c>
      <c r="D7443" s="9" t="n">
        <v>44000</v>
      </c>
      <c r="E7443" s="9" t="n">
        <v>44131</v>
      </c>
      <c r="F7443" s="9" t="n">
        <v>44136</v>
      </c>
      <c r="G7443" s="9" t="n">
        <v>44143</v>
      </c>
      <c r="H7443" s="10" t="s">
        <v>36</v>
      </c>
      <c r="I7443" s="0" t="n">
        <v>18</v>
      </c>
      <c r="J7443" s="0" t="n">
        <v>45</v>
      </c>
      <c r="K7443" s="0" t="n">
        <v>100</v>
      </c>
      <c r="L7443" s="0" t="n">
        <v>9</v>
      </c>
      <c r="M7443" s="0" t="n">
        <v>3</v>
      </c>
      <c r="N7443" s="11" t="n">
        <v>0.075</v>
      </c>
      <c r="O7443" s="12" t="n">
        <v>3275.5</v>
      </c>
      <c r="P7443" s="12" t="n">
        <v>3899.4</v>
      </c>
      <c r="Q7443" s="12" t="n">
        <f aca="false">M7443*P7443*(1-N7443)</f>
        <v>10820.835</v>
      </c>
      <c r="R7443" s="12" t="n">
        <f aca="false">M7443*O7443</f>
        <v>9826.5</v>
      </c>
      <c r="S7443" s="12" t="n">
        <f aca="false">Q7443-R7443</f>
        <v>994.335000000001</v>
      </c>
      <c r="T7443" s="11" t="n">
        <f aca="false">IFERROR(S7443/Q7443,0)</f>
        <v>0.0918907829201721</v>
      </c>
      <c r="U7443" s="13" t="n">
        <f aca="false">F7443-E7443</f>
        <v>5</v>
      </c>
      <c r="V7443" s="13" t="n">
        <f aca="false">G7443-F7443</f>
        <v>7</v>
      </c>
      <c r="W7443" s="13" t="n">
        <f aca="false">G7443-E7443</f>
        <v>12</v>
      </c>
      <c r="X7443" s="10" t="n">
        <f aca="false">YEAR(E7443)</f>
        <v>2020</v>
      </c>
      <c r="Y7443" s="0" t="str">
        <f aca="false">TEXT(E7443,"yyyy-mm")</f>
        <v>2020-10</v>
      </c>
      <c r="Z7443" s="0" t="str">
        <f aca="false">"Q"&amp;ROUNDUP(MONTH(E7443)/3,0)&amp;"-"&amp;YEAR(E7443)</f>
        <v>Q4-2020</v>
      </c>
    </row>
    <row r="7444" customFormat="false" ht="14.25" hidden="false" customHeight="false" outlineLevel="0" collapsed="false">
      <c r="A7444" s="0" t="s">
        <v>7486</v>
      </c>
      <c r="B7444" s="0" t="s">
        <v>38</v>
      </c>
      <c r="C7444" s="0" t="s">
        <v>39</v>
      </c>
      <c r="D7444" s="9" t="n">
        <v>44000</v>
      </c>
      <c r="E7444" s="9" t="n">
        <v>44131</v>
      </c>
      <c r="F7444" s="9" t="n">
        <v>44148</v>
      </c>
      <c r="G7444" s="9" t="n">
        <v>44154</v>
      </c>
      <c r="H7444" s="10" t="s">
        <v>36</v>
      </c>
      <c r="I7444" s="0" t="n">
        <v>16</v>
      </c>
      <c r="J7444" s="0" t="n">
        <v>37</v>
      </c>
      <c r="K7444" s="0" t="n">
        <v>96</v>
      </c>
      <c r="L7444" s="0" t="n">
        <v>20</v>
      </c>
      <c r="M7444" s="0" t="n">
        <v>3</v>
      </c>
      <c r="N7444" s="11" t="n">
        <v>0.2</v>
      </c>
      <c r="O7444" s="12" t="n">
        <v>850.36</v>
      </c>
      <c r="P7444" s="12" t="n">
        <v>1118.9</v>
      </c>
      <c r="Q7444" s="12" t="n">
        <f aca="false">M7444*P7444*(1-N7444)</f>
        <v>2685.36</v>
      </c>
      <c r="R7444" s="12" t="n">
        <f aca="false">M7444*O7444</f>
        <v>2551.08</v>
      </c>
      <c r="S7444" s="12" t="n">
        <f aca="false">Q7444-R7444</f>
        <v>134.280000000001</v>
      </c>
      <c r="T7444" s="11" t="n">
        <f aca="false">IFERROR(S7444/Q7444,0)</f>
        <v>0.0500044686745914</v>
      </c>
      <c r="U7444" s="13" t="n">
        <f aca="false">F7444-E7444</f>
        <v>17</v>
      </c>
      <c r="V7444" s="13" t="n">
        <f aca="false">G7444-F7444</f>
        <v>6</v>
      </c>
      <c r="W7444" s="13" t="n">
        <f aca="false">G7444-E7444</f>
        <v>23</v>
      </c>
      <c r="X7444" s="10" t="n">
        <f aca="false">YEAR(E7444)</f>
        <v>2020</v>
      </c>
      <c r="Y7444" s="0" t="str">
        <f aca="false">TEXT(E7444,"yyyy-mm")</f>
        <v>2020-10</v>
      </c>
      <c r="Z7444" s="0" t="str">
        <f aca="false">"Q"&amp;ROUNDUP(MONTH(E7444)/3,0)&amp;"-"&amp;YEAR(E7444)</f>
        <v>Q4-2020</v>
      </c>
    </row>
    <row r="7445" customFormat="false" ht="14.25" hidden="false" customHeight="false" outlineLevel="0" collapsed="false">
      <c r="A7445" s="0" t="s">
        <v>7487</v>
      </c>
      <c r="B7445" s="0" t="s">
        <v>41</v>
      </c>
      <c r="C7445" s="0" t="s">
        <v>35</v>
      </c>
      <c r="D7445" s="9" t="n">
        <v>44000</v>
      </c>
      <c r="E7445" s="9" t="n">
        <v>44132</v>
      </c>
      <c r="F7445" s="9" t="n">
        <v>44137</v>
      </c>
      <c r="G7445" s="9" t="n">
        <v>44141</v>
      </c>
      <c r="H7445" s="10" t="s">
        <v>36</v>
      </c>
      <c r="I7445" s="0" t="n">
        <v>21</v>
      </c>
      <c r="J7445" s="0" t="n">
        <v>39</v>
      </c>
      <c r="K7445" s="0" t="n">
        <v>212</v>
      </c>
      <c r="L7445" s="0" t="n">
        <v>16</v>
      </c>
      <c r="M7445" s="0" t="n">
        <v>6</v>
      </c>
      <c r="N7445" s="11" t="n">
        <v>0.075</v>
      </c>
      <c r="O7445" s="12" t="n">
        <v>444.21</v>
      </c>
      <c r="P7445" s="12" t="n">
        <v>683.4</v>
      </c>
      <c r="Q7445" s="12" t="n">
        <f aca="false">M7445*P7445*(1-N7445)</f>
        <v>3792.87</v>
      </c>
      <c r="R7445" s="12" t="n">
        <f aca="false">M7445*O7445</f>
        <v>2665.26</v>
      </c>
      <c r="S7445" s="12" t="n">
        <f aca="false">Q7445-R7445</f>
        <v>1127.61</v>
      </c>
      <c r="T7445" s="11" t="n">
        <f aca="false">IFERROR(S7445/Q7445,0)</f>
        <v>0.297297297297297</v>
      </c>
      <c r="U7445" s="13" t="n">
        <f aca="false">F7445-E7445</f>
        <v>5</v>
      </c>
      <c r="V7445" s="13" t="n">
        <f aca="false">G7445-F7445</f>
        <v>4</v>
      </c>
      <c r="W7445" s="13" t="n">
        <f aca="false">G7445-E7445</f>
        <v>9</v>
      </c>
      <c r="X7445" s="10" t="n">
        <f aca="false">YEAR(E7445)</f>
        <v>2020</v>
      </c>
      <c r="Y7445" s="0" t="str">
        <f aca="false">TEXT(E7445,"yyyy-mm")</f>
        <v>2020-10</v>
      </c>
      <c r="Z7445" s="0" t="str">
        <f aca="false">"Q"&amp;ROUNDUP(MONTH(E7445)/3,0)&amp;"-"&amp;YEAR(E7445)</f>
        <v>Q4-2020</v>
      </c>
    </row>
    <row r="7446" customFormat="false" ht="14.25" hidden="false" customHeight="false" outlineLevel="0" collapsed="false">
      <c r="A7446" s="0" t="s">
        <v>7488</v>
      </c>
      <c r="B7446" s="0" t="s">
        <v>41</v>
      </c>
      <c r="C7446" s="0" t="s">
        <v>39</v>
      </c>
      <c r="D7446" s="9" t="n">
        <v>44100</v>
      </c>
      <c r="E7446" s="9" t="n">
        <v>44132</v>
      </c>
      <c r="F7446" s="9" t="n">
        <v>44152</v>
      </c>
      <c r="G7446" s="9" t="n">
        <v>44161</v>
      </c>
      <c r="H7446" s="10" t="s">
        <v>36</v>
      </c>
      <c r="I7446" s="0" t="n">
        <v>23</v>
      </c>
      <c r="J7446" s="0" t="n">
        <v>9</v>
      </c>
      <c r="K7446" s="0" t="n">
        <v>172</v>
      </c>
      <c r="L7446" s="0" t="n">
        <v>34</v>
      </c>
      <c r="M7446" s="0" t="n">
        <v>1</v>
      </c>
      <c r="N7446" s="11" t="n">
        <v>0.075</v>
      </c>
      <c r="O7446" s="12" t="n">
        <v>2986.59</v>
      </c>
      <c r="P7446" s="12" t="n">
        <v>5333.2</v>
      </c>
      <c r="Q7446" s="12" t="n">
        <f aca="false">M7446*P7446*(1-N7446)</f>
        <v>4933.21</v>
      </c>
      <c r="R7446" s="12" t="n">
        <f aca="false">M7446*O7446</f>
        <v>2986.59</v>
      </c>
      <c r="S7446" s="12" t="n">
        <f aca="false">Q7446-R7446</f>
        <v>1946.62</v>
      </c>
      <c r="T7446" s="11" t="n">
        <f aca="false">IFERROR(S7446/Q7446,0)</f>
        <v>0.394595000010135</v>
      </c>
      <c r="U7446" s="13" t="n">
        <f aca="false">F7446-E7446</f>
        <v>20</v>
      </c>
      <c r="V7446" s="13" t="n">
        <f aca="false">G7446-F7446</f>
        <v>9</v>
      </c>
      <c r="W7446" s="13" t="n">
        <f aca="false">G7446-E7446</f>
        <v>29</v>
      </c>
      <c r="X7446" s="10" t="n">
        <f aca="false">YEAR(E7446)</f>
        <v>2020</v>
      </c>
      <c r="Y7446" s="0" t="str">
        <f aca="false">TEXT(E7446,"yyyy-mm")</f>
        <v>2020-10</v>
      </c>
      <c r="Z7446" s="0" t="str">
        <f aca="false">"Q"&amp;ROUNDUP(MONTH(E7446)/3,0)&amp;"-"&amp;YEAR(E7446)</f>
        <v>Q4-2020</v>
      </c>
    </row>
    <row r="7447" customFormat="false" ht="14.25" hidden="false" customHeight="false" outlineLevel="0" collapsed="false">
      <c r="A7447" s="0" t="s">
        <v>7489</v>
      </c>
      <c r="B7447" s="0" t="s">
        <v>38</v>
      </c>
      <c r="C7447" s="0" t="s">
        <v>79</v>
      </c>
      <c r="D7447" s="9" t="n">
        <v>44000</v>
      </c>
      <c r="E7447" s="9" t="n">
        <v>44132</v>
      </c>
      <c r="F7447" s="9" t="n">
        <v>44157</v>
      </c>
      <c r="G7447" s="9" t="n">
        <v>44167</v>
      </c>
      <c r="H7447" s="10" t="s">
        <v>36</v>
      </c>
      <c r="I7447" s="0" t="n">
        <v>13</v>
      </c>
      <c r="J7447" s="0" t="n">
        <v>43</v>
      </c>
      <c r="K7447" s="0" t="n">
        <v>77</v>
      </c>
      <c r="L7447" s="0" t="n">
        <v>21</v>
      </c>
      <c r="M7447" s="0" t="n">
        <v>2</v>
      </c>
      <c r="N7447" s="11" t="n">
        <v>0.05</v>
      </c>
      <c r="O7447" s="12" t="n">
        <v>1381.47</v>
      </c>
      <c r="P7447" s="12" t="n">
        <v>1748.7</v>
      </c>
      <c r="Q7447" s="12" t="n">
        <f aca="false">M7447*P7447*(1-N7447)</f>
        <v>3322.53</v>
      </c>
      <c r="R7447" s="12" t="n">
        <f aca="false">M7447*O7447</f>
        <v>2762.94</v>
      </c>
      <c r="S7447" s="12" t="n">
        <f aca="false">Q7447-R7447</f>
        <v>559.59</v>
      </c>
      <c r="T7447" s="11" t="n">
        <f aca="false">IFERROR(S7447/Q7447,0)</f>
        <v>0.168422858484348</v>
      </c>
      <c r="U7447" s="13" t="n">
        <f aca="false">F7447-E7447</f>
        <v>25</v>
      </c>
      <c r="V7447" s="13" t="n">
        <f aca="false">G7447-F7447</f>
        <v>10</v>
      </c>
      <c r="W7447" s="13" t="n">
        <f aca="false">G7447-E7447</f>
        <v>35</v>
      </c>
      <c r="X7447" s="10" t="n">
        <f aca="false">YEAR(E7447)</f>
        <v>2020</v>
      </c>
      <c r="Y7447" s="0" t="str">
        <f aca="false">TEXT(E7447,"yyyy-mm")</f>
        <v>2020-10</v>
      </c>
      <c r="Z7447" s="0" t="str">
        <f aca="false">"Q"&amp;ROUNDUP(MONTH(E7447)/3,0)&amp;"-"&amp;YEAR(E7447)</f>
        <v>Q4-2020</v>
      </c>
    </row>
    <row r="7448" customFormat="false" ht="14.25" hidden="false" customHeight="false" outlineLevel="0" collapsed="false">
      <c r="A7448" s="0" t="s">
        <v>7490</v>
      </c>
      <c r="B7448" s="0" t="s">
        <v>41</v>
      </c>
      <c r="C7448" s="0" t="s">
        <v>58</v>
      </c>
      <c r="D7448" s="9" t="n">
        <v>44000</v>
      </c>
      <c r="E7448" s="9" t="n">
        <v>44132</v>
      </c>
      <c r="F7448" s="9" t="n">
        <v>44138</v>
      </c>
      <c r="G7448" s="9" t="n">
        <v>44146</v>
      </c>
      <c r="H7448" s="10" t="s">
        <v>36</v>
      </c>
      <c r="I7448" s="0" t="n">
        <v>23</v>
      </c>
      <c r="J7448" s="0" t="n">
        <v>43</v>
      </c>
      <c r="K7448" s="0" t="n">
        <v>343</v>
      </c>
      <c r="L7448" s="0" t="n">
        <v>5</v>
      </c>
      <c r="M7448" s="0" t="n">
        <v>8</v>
      </c>
      <c r="N7448" s="11" t="n">
        <v>0.05</v>
      </c>
      <c r="O7448" s="12" t="n">
        <v>101.71</v>
      </c>
      <c r="P7448" s="12" t="n">
        <v>221.1</v>
      </c>
      <c r="Q7448" s="12" t="n">
        <f aca="false">M7448*P7448*(1-N7448)</f>
        <v>1680.36</v>
      </c>
      <c r="R7448" s="12" t="n">
        <f aca="false">M7448*O7448</f>
        <v>813.68</v>
      </c>
      <c r="S7448" s="12" t="n">
        <f aca="false">Q7448-R7448</f>
        <v>866.68</v>
      </c>
      <c r="T7448" s="11" t="n">
        <f aca="false">IFERROR(S7448/Q7448,0)</f>
        <v>0.515770430145921</v>
      </c>
      <c r="U7448" s="13" t="n">
        <f aca="false">F7448-E7448</f>
        <v>6</v>
      </c>
      <c r="V7448" s="13" t="n">
        <f aca="false">G7448-F7448</f>
        <v>8</v>
      </c>
      <c r="W7448" s="13" t="n">
        <f aca="false">G7448-E7448</f>
        <v>14</v>
      </c>
      <c r="X7448" s="10" t="n">
        <f aca="false">YEAR(E7448)</f>
        <v>2020</v>
      </c>
      <c r="Y7448" s="0" t="str">
        <f aca="false">TEXT(E7448,"yyyy-mm")</f>
        <v>2020-10</v>
      </c>
      <c r="Z7448" s="0" t="str">
        <f aca="false">"Q"&amp;ROUNDUP(MONTH(E7448)/3,0)&amp;"-"&amp;YEAR(E7448)</f>
        <v>Q4-2020</v>
      </c>
    </row>
    <row r="7449" customFormat="false" ht="14.25" hidden="false" customHeight="false" outlineLevel="0" collapsed="false">
      <c r="A7449" s="0" t="s">
        <v>7491</v>
      </c>
      <c r="B7449" s="0" t="s">
        <v>41</v>
      </c>
      <c r="C7449" s="0" t="s">
        <v>39</v>
      </c>
      <c r="D7449" s="9" t="n">
        <v>44000</v>
      </c>
      <c r="E7449" s="9" t="n">
        <v>44132</v>
      </c>
      <c r="F7449" s="9" t="n">
        <v>44150</v>
      </c>
      <c r="G7449" s="9" t="n">
        <v>44154</v>
      </c>
      <c r="H7449" s="10" t="s">
        <v>36</v>
      </c>
      <c r="I7449" s="0" t="n">
        <v>23</v>
      </c>
      <c r="J7449" s="0" t="n">
        <v>34</v>
      </c>
      <c r="K7449" s="0" t="n">
        <v>127</v>
      </c>
      <c r="L7449" s="0" t="n">
        <v>14</v>
      </c>
      <c r="M7449" s="0" t="n">
        <v>5</v>
      </c>
      <c r="N7449" s="11" t="n">
        <v>0.1</v>
      </c>
      <c r="O7449" s="12" t="n">
        <v>1227.64</v>
      </c>
      <c r="P7449" s="12" t="n">
        <v>1681.7</v>
      </c>
      <c r="Q7449" s="12" t="n">
        <f aca="false">M7449*P7449*(1-N7449)</f>
        <v>7567.65</v>
      </c>
      <c r="R7449" s="12" t="n">
        <f aca="false">M7449*O7449</f>
        <v>6138.2</v>
      </c>
      <c r="S7449" s="12" t="n">
        <f aca="false">Q7449-R7449</f>
        <v>1429.45</v>
      </c>
      <c r="T7449" s="11" t="n">
        <f aca="false">IFERROR(S7449/Q7449,0)</f>
        <v>0.188889549595978</v>
      </c>
      <c r="U7449" s="13" t="n">
        <f aca="false">F7449-E7449</f>
        <v>18</v>
      </c>
      <c r="V7449" s="13" t="n">
        <f aca="false">G7449-F7449</f>
        <v>4</v>
      </c>
      <c r="W7449" s="13" t="n">
        <f aca="false">G7449-E7449</f>
        <v>22</v>
      </c>
      <c r="X7449" s="10" t="n">
        <f aca="false">YEAR(E7449)</f>
        <v>2020</v>
      </c>
      <c r="Y7449" s="0" t="str">
        <f aca="false">TEXT(E7449,"yyyy-mm")</f>
        <v>2020-10</v>
      </c>
      <c r="Z7449" s="0" t="str">
        <f aca="false">"Q"&amp;ROUNDUP(MONTH(E7449)/3,0)&amp;"-"&amp;YEAR(E7449)</f>
        <v>Q4-2020</v>
      </c>
    </row>
    <row r="7450" customFormat="false" ht="14.25" hidden="false" customHeight="false" outlineLevel="0" collapsed="false">
      <c r="A7450" s="0" t="s">
        <v>7492</v>
      </c>
      <c r="B7450" s="0" t="s">
        <v>34</v>
      </c>
      <c r="C7450" s="0" t="s">
        <v>48</v>
      </c>
      <c r="D7450" s="9" t="n">
        <v>44000</v>
      </c>
      <c r="E7450" s="9" t="n">
        <v>44132</v>
      </c>
      <c r="F7450" s="9" t="n">
        <v>44149</v>
      </c>
      <c r="G7450" s="9" t="n">
        <v>44158</v>
      </c>
      <c r="H7450" s="10" t="s">
        <v>36</v>
      </c>
      <c r="I7450" s="0" t="n">
        <v>6</v>
      </c>
      <c r="J7450" s="0" t="n">
        <v>44</v>
      </c>
      <c r="K7450" s="0" t="n">
        <v>14</v>
      </c>
      <c r="L7450" s="0" t="n">
        <v>7</v>
      </c>
      <c r="M7450" s="0" t="n">
        <v>1</v>
      </c>
      <c r="N7450" s="11" t="n">
        <v>0.05</v>
      </c>
      <c r="O7450" s="12" t="n">
        <v>531.31</v>
      </c>
      <c r="P7450" s="12" t="n">
        <v>817.4</v>
      </c>
      <c r="Q7450" s="12" t="n">
        <f aca="false">M7450*P7450*(1-N7450)</f>
        <v>776.53</v>
      </c>
      <c r="R7450" s="12" t="n">
        <f aca="false">M7450*O7450</f>
        <v>531.31</v>
      </c>
      <c r="S7450" s="12" t="n">
        <f aca="false">Q7450-R7450</f>
        <v>245.22</v>
      </c>
      <c r="T7450" s="11" t="n">
        <f aca="false">IFERROR(S7450/Q7450,0)</f>
        <v>0.315789473684211</v>
      </c>
      <c r="U7450" s="13" t="n">
        <f aca="false">F7450-E7450</f>
        <v>17</v>
      </c>
      <c r="V7450" s="13" t="n">
        <f aca="false">G7450-F7450</f>
        <v>9</v>
      </c>
      <c r="W7450" s="13" t="n">
        <f aca="false">G7450-E7450</f>
        <v>26</v>
      </c>
      <c r="X7450" s="10" t="n">
        <f aca="false">YEAR(E7450)</f>
        <v>2020</v>
      </c>
      <c r="Y7450" s="0" t="str">
        <f aca="false">TEXT(E7450,"yyyy-mm")</f>
        <v>2020-10</v>
      </c>
      <c r="Z7450" s="0" t="str">
        <f aca="false">"Q"&amp;ROUNDUP(MONTH(E7450)/3,0)&amp;"-"&amp;YEAR(E7450)</f>
        <v>Q4-2020</v>
      </c>
    </row>
    <row r="7451" customFormat="false" ht="14.25" hidden="false" customHeight="false" outlineLevel="0" collapsed="false">
      <c r="A7451" s="0" t="s">
        <v>7493</v>
      </c>
      <c r="B7451" s="0" t="s">
        <v>38</v>
      </c>
      <c r="C7451" s="0" t="s">
        <v>48</v>
      </c>
      <c r="D7451" s="9" t="n">
        <v>44000</v>
      </c>
      <c r="E7451" s="9" t="n">
        <v>44132</v>
      </c>
      <c r="F7451" s="9" t="n">
        <v>44149</v>
      </c>
      <c r="G7451" s="9" t="n">
        <v>44154</v>
      </c>
      <c r="H7451" s="10" t="s">
        <v>36</v>
      </c>
      <c r="I7451" s="0" t="n">
        <v>20</v>
      </c>
      <c r="J7451" s="0" t="n">
        <v>42</v>
      </c>
      <c r="K7451" s="0" t="n">
        <v>41</v>
      </c>
      <c r="L7451" s="0" t="n">
        <v>28</v>
      </c>
      <c r="M7451" s="0" t="n">
        <v>7</v>
      </c>
      <c r="N7451" s="11" t="n">
        <v>0.075</v>
      </c>
      <c r="O7451" s="12" t="n">
        <v>578.88</v>
      </c>
      <c r="P7451" s="12" t="n">
        <v>964.8</v>
      </c>
      <c r="Q7451" s="12" t="n">
        <f aca="false">M7451*P7451*(1-N7451)</f>
        <v>6247.08</v>
      </c>
      <c r="R7451" s="12" t="n">
        <f aca="false">M7451*O7451</f>
        <v>4052.16</v>
      </c>
      <c r="S7451" s="12" t="n">
        <f aca="false">Q7451-R7451</f>
        <v>2194.92</v>
      </c>
      <c r="T7451" s="11" t="n">
        <f aca="false">IFERROR(S7451/Q7451,0)</f>
        <v>0.351351351351351</v>
      </c>
      <c r="U7451" s="13" t="n">
        <f aca="false">F7451-E7451</f>
        <v>17</v>
      </c>
      <c r="V7451" s="13" t="n">
        <f aca="false">G7451-F7451</f>
        <v>5</v>
      </c>
      <c r="W7451" s="13" t="n">
        <f aca="false">G7451-E7451</f>
        <v>22</v>
      </c>
      <c r="X7451" s="10" t="n">
        <f aca="false">YEAR(E7451)</f>
        <v>2020</v>
      </c>
      <c r="Y7451" s="0" t="str">
        <f aca="false">TEXT(E7451,"yyyy-mm")</f>
        <v>2020-10</v>
      </c>
      <c r="Z7451" s="0" t="str">
        <f aca="false">"Q"&amp;ROUNDUP(MONTH(E7451)/3,0)&amp;"-"&amp;YEAR(E7451)</f>
        <v>Q4-2020</v>
      </c>
    </row>
    <row r="7452" customFormat="false" ht="14.25" hidden="false" customHeight="false" outlineLevel="0" collapsed="false">
      <c r="A7452" s="0" t="s">
        <v>7494</v>
      </c>
      <c r="B7452" s="0" t="s">
        <v>34</v>
      </c>
      <c r="C7452" s="0" t="s">
        <v>35</v>
      </c>
      <c r="D7452" s="9" t="n">
        <v>44000</v>
      </c>
      <c r="E7452" s="9" t="n">
        <v>44132</v>
      </c>
      <c r="F7452" s="9" t="n">
        <v>44138</v>
      </c>
      <c r="G7452" s="9" t="n">
        <v>44148</v>
      </c>
      <c r="H7452" s="10" t="s">
        <v>36</v>
      </c>
      <c r="I7452" s="0" t="n">
        <v>1</v>
      </c>
      <c r="J7452" s="0" t="n">
        <v>49</v>
      </c>
      <c r="K7452" s="0" t="n">
        <v>235</v>
      </c>
      <c r="L7452" s="0" t="n">
        <v>27</v>
      </c>
      <c r="M7452" s="0" t="n">
        <v>4</v>
      </c>
      <c r="N7452" s="11" t="n">
        <v>0.15</v>
      </c>
      <c r="O7452" s="12" t="n">
        <v>401.06</v>
      </c>
      <c r="P7452" s="12" t="n">
        <v>978.2</v>
      </c>
      <c r="Q7452" s="12" t="n">
        <f aca="false">M7452*P7452*(1-N7452)</f>
        <v>3325.88</v>
      </c>
      <c r="R7452" s="12" t="n">
        <f aca="false">M7452*O7452</f>
        <v>1604.24</v>
      </c>
      <c r="S7452" s="12" t="n">
        <f aca="false">Q7452-R7452</f>
        <v>1721.64</v>
      </c>
      <c r="T7452" s="11" t="n">
        <f aca="false">IFERROR(S7452/Q7452,0)</f>
        <v>0.517649464201956</v>
      </c>
      <c r="U7452" s="13" t="n">
        <f aca="false">F7452-E7452</f>
        <v>6</v>
      </c>
      <c r="V7452" s="13" t="n">
        <f aca="false">G7452-F7452</f>
        <v>10</v>
      </c>
      <c r="W7452" s="13" t="n">
        <f aca="false">G7452-E7452</f>
        <v>16</v>
      </c>
      <c r="X7452" s="10" t="n">
        <f aca="false">YEAR(E7452)</f>
        <v>2020</v>
      </c>
      <c r="Y7452" s="0" t="str">
        <f aca="false">TEXT(E7452,"yyyy-mm")</f>
        <v>2020-10</v>
      </c>
      <c r="Z7452" s="0" t="str">
        <f aca="false">"Q"&amp;ROUNDUP(MONTH(E7452)/3,0)&amp;"-"&amp;YEAR(E7452)</f>
        <v>Q4-2020</v>
      </c>
    </row>
    <row r="7453" customFormat="false" ht="14.25" hidden="false" customHeight="false" outlineLevel="0" collapsed="false">
      <c r="A7453" s="0" t="s">
        <v>7495</v>
      </c>
      <c r="B7453" s="0" t="s">
        <v>41</v>
      </c>
      <c r="C7453" s="0" t="s">
        <v>39</v>
      </c>
      <c r="D7453" s="9" t="n">
        <v>44000</v>
      </c>
      <c r="E7453" s="9" t="n">
        <v>44132</v>
      </c>
      <c r="F7453" s="9" t="n">
        <v>44140</v>
      </c>
      <c r="G7453" s="9" t="n">
        <v>44147</v>
      </c>
      <c r="H7453" s="10" t="s">
        <v>36</v>
      </c>
      <c r="I7453" s="0" t="n">
        <v>25</v>
      </c>
      <c r="J7453" s="0" t="n">
        <v>18</v>
      </c>
      <c r="K7453" s="0" t="n">
        <v>90</v>
      </c>
      <c r="L7453" s="0" t="n">
        <v>13</v>
      </c>
      <c r="M7453" s="0" t="n">
        <v>2</v>
      </c>
      <c r="N7453" s="11" t="n">
        <v>0.05</v>
      </c>
      <c r="O7453" s="12" t="n">
        <v>2043.37</v>
      </c>
      <c r="P7453" s="12" t="n">
        <v>4006.6</v>
      </c>
      <c r="Q7453" s="12" t="n">
        <f aca="false">M7453*P7453*(1-N7453)</f>
        <v>7612.54</v>
      </c>
      <c r="R7453" s="12" t="n">
        <f aca="false">M7453*O7453</f>
        <v>4086.74</v>
      </c>
      <c r="S7453" s="12" t="n">
        <f aca="false">Q7453-R7453</f>
        <v>3525.8</v>
      </c>
      <c r="T7453" s="11" t="n">
        <f aca="false">IFERROR(S7453/Q7453,0)</f>
        <v>0.463156843839244</v>
      </c>
      <c r="U7453" s="13" t="n">
        <f aca="false">F7453-E7453</f>
        <v>8</v>
      </c>
      <c r="V7453" s="13" t="n">
        <f aca="false">G7453-F7453</f>
        <v>7</v>
      </c>
      <c r="W7453" s="13" t="n">
        <f aca="false">G7453-E7453</f>
        <v>15</v>
      </c>
      <c r="X7453" s="10" t="n">
        <f aca="false">YEAR(E7453)</f>
        <v>2020</v>
      </c>
      <c r="Y7453" s="0" t="str">
        <f aca="false">TEXT(E7453,"yyyy-mm")</f>
        <v>2020-10</v>
      </c>
      <c r="Z7453" s="0" t="str">
        <f aca="false">"Q"&amp;ROUNDUP(MONTH(E7453)/3,0)&amp;"-"&amp;YEAR(E7453)</f>
        <v>Q4-2020</v>
      </c>
    </row>
    <row r="7454" customFormat="false" ht="14.25" hidden="false" customHeight="false" outlineLevel="0" collapsed="false">
      <c r="A7454" s="0" t="s">
        <v>7496</v>
      </c>
      <c r="B7454" s="0" t="s">
        <v>34</v>
      </c>
      <c r="C7454" s="0" t="s">
        <v>35</v>
      </c>
      <c r="D7454" s="9" t="n">
        <v>44000</v>
      </c>
      <c r="E7454" s="9" t="n">
        <v>44133</v>
      </c>
      <c r="F7454" s="9" t="n">
        <v>44161</v>
      </c>
      <c r="G7454" s="9" t="n">
        <v>44168</v>
      </c>
      <c r="H7454" s="10" t="s">
        <v>36</v>
      </c>
      <c r="I7454" s="0" t="n">
        <v>5</v>
      </c>
      <c r="J7454" s="0" t="n">
        <v>48</v>
      </c>
      <c r="K7454" s="0" t="n">
        <v>204</v>
      </c>
      <c r="L7454" s="0" t="n">
        <v>14</v>
      </c>
      <c r="M7454" s="0" t="n">
        <v>7</v>
      </c>
      <c r="N7454" s="11" t="n">
        <v>0.05</v>
      </c>
      <c r="O7454" s="12" t="n">
        <v>695.8</v>
      </c>
      <c r="P7454" s="12" t="n">
        <v>1038.5</v>
      </c>
      <c r="Q7454" s="12" t="n">
        <f aca="false">M7454*P7454*(1-N7454)</f>
        <v>6906.025</v>
      </c>
      <c r="R7454" s="12" t="n">
        <f aca="false">M7454*O7454</f>
        <v>4870.6</v>
      </c>
      <c r="S7454" s="12" t="n">
        <f aca="false">Q7454-R7454</f>
        <v>2035.425</v>
      </c>
      <c r="T7454" s="11" t="n">
        <f aca="false">IFERROR(S7454/Q7454,0)</f>
        <v>0.294731774066848</v>
      </c>
      <c r="U7454" s="13" t="n">
        <f aca="false">F7454-E7454</f>
        <v>28</v>
      </c>
      <c r="V7454" s="13" t="n">
        <f aca="false">G7454-F7454</f>
        <v>7</v>
      </c>
      <c r="W7454" s="13" t="n">
        <f aca="false">G7454-E7454</f>
        <v>35</v>
      </c>
      <c r="X7454" s="10" t="n">
        <f aca="false">YEAR(E7454)</f>
        <v>2020</v>
      </c>
      <c r="Y7454" s="0" t="str">
        <f aca="false">TEXT(E7454,"yyyy-mm")</f>
        <v>2020-10</v>
      </c>
      <c r="Z7454" s="0" t="str">
        <f aca="false">"Q"&amp;ROUNDUP(MONTH(E7454)/3,0)&amp;"-"&amp;YEAR(E7454)</f>
        <v>Q4-2020</v>
      </c>
    </row>
    <row r="7455" customFormat="false" ht="14.25" hidden="false" customHeight="false" outlineLevel="0" collapsed="false">
      <c r="A7455" s="0" t="s">
        <v>7497</v>
      </c>
      <c r="B7455" s="0" t="s">
        <v>38</v>
      </c>
      <c r="C7455" s="0" t="s">
        <v>79</v>
      </c>
      <c r="D7455" s="9" t="n">
        <v>44000</v>
      </c>
      <c r="E7455" s="9" t="n">
        <v>44133</v>
      </c>
      <c r="F7455" s="9" t="n">
        <v>44158</v>
      </c>
      <c r="G7455" s="9" t="n">
        <v>44166</v>
      </c>
      <c r="H7455" s="10" t="s">
        <v>36</v>
      </c>
      <c r="I7455" s="0" t="n">
        <v>14</v>
      </c>
      <c r="J7455" s="0" t="n">
        <v>23</v>
      </c>
      <c r="K7455" s="0" t="n">
        <v>63</v>
      </c>
      <c r="L7455" s="0" t="n">
        <v>7</v>
      </c>
      <c r="M7455" s="0" t="n">
        <v>7</v>
      </c>
      <c r="N7455" s="11" t="n">
        <v>0.1</v>
      </c>
      <c r="O7455" s="12" t="n">
        <v>1741.06</v>
      </c>
      <c r="P7455" s="12" t="n">
        <v>2452.2</v>
      </c>
      <c r="Q7455" s="12" t="n">
        <f aca="false">M7455*P7455*(1-N7455)</f>
        <v>15448.86</v>
      </c>
      <c r="R7455" s="12" t="n">
        <f aca="false">M7455*O7455</f>
        <v>12187.42</v>
      </c>
      <c r="S7455" s="12" t="n">
        <f aca="false">Q7455-R7455</f>
        <v>3261.44</v>
      </c>
      <c r="T7455" s="11" t="n">
        <f aca="false">IFERROR(S7455/Q7455,0)</f>
        <v>0.211112017326845</v>
      </c>
      <c r="U7455" s="13" t="n">
        <f aca="false">F7455-E7455</f>
        <v>25</v>
      </c>
      <c r="V7455" s="13" t="n">
        <f aca="false">G7455-F7455</f>
        <v>8</v>
      </c>
      <c r="W7455" s="13" t="n">
        <f aca="false">G7455-E7455</f>
        <v>33</v>
      </c>
      <c r="X7455" s="10" t="n">
        <f aca="false">YEAR(E7455)</f>
        <v>2020</v>
      </c>
      <c r="Y7455" s="0" t="str">
        <f aca="false">TEXT(E7455,"yyyy-mm")</f>
        <v>2020-10</v>
      </c>
      <c r="Z7455" s="0" t="str">
        <f aca="false">"Q"&amp;ROUNDUP(MONTH(E7455)/3,0)&amp;"-"&amp;YEAR(E7455)</f>
        <v>Q4-2020</v>
      </c>
    </row>
    <row r="7456" customFormat="false" ht="14.25" hidden="false" customHeight="false" outlineLevel="0" collapsed="false">
      <c r="A7456" s="0" t="s">
        <v>7498</v>
      </c>
      <c r="B7456" s="0" t="s">
        <v>41</v>
      </c>
      <c r="C7456" s="0" t="s">
        <v>46</v>
      </c>
      <c r="D7456" s="9" t="n">
        <v>44000</v>
      </c>
      <c r="E7456" s="9" t="n">
        <v>44133</v>
      </c>
      <c r="F7456" s="9" t="n">
        <v>44153</v>
      </c>
      <c r="G7456" s="9" t="n">
        <v>44156</v>
      </c>
      <c r="H7456" s="10" t="s">
        <v>36</v>
      </c>
      <c r="I7456" s="0" t="n">
        <v>25</v>
      </c>
      <c r="J7456" s="0" t="n">
        <v>42</v>
      </c>
      <c r="K7456" s="0" t="n">
        <v>316</v>
      </c>
      <c r="L7456" s="0" t="n">
        <v>12</v>
      </c>
      <c r="M7456" s="0" t="n">
        <v>5</v>
      </c>
      <c r="N7456" s="11" t="n">
        <v>0.1</v>
      </c>
      <c r="O7456" s="12" t="n">
        <v>1042.19</v>
      </c>
      <c r="P7456" s="12" t="n">
        <v>1708.5</v>
      </c>
      <c r="Q7456" s="12" t="n">
        <f aca="false">M7456*P7456*(1-N7456)</f>
        <v>7688.25</v>
      </c>
      <c r="R7456" s="12" t="n">
        <f aca="false">M7456*O7456</f>
        <v>5210.95</v>
      </c>
      <c r="S7456" s="12" t="n">
        <f aca="false">Q7456-R7456</f>
        <v>2477.3</v>
      </c>
      <c r="T7456" s="11" t="n">
        <f aca="false">IFERROR(S7456/Q7456,0)</f>
        <v>0.322218970506942</v>
      </c>
      <c r="U7456" s="13" t="n">
        <f aca="false">F7456-E7456</f>
        <v>20</v>
      </c>
      <c r="V7456" s="13" t="n">
        <f aca="false">G7456-F7456</f>
        <v>3</v>
      </c>
      <c r="W7456" s="13" t="n">
        <f aca="false">G7456-E7456</f>
        <v>23</v>
      </c>
      <c r="X7456" s="10" t="n">
        <f aca="false">YEAR(E7456)</f>
        <v>2020</v>
      </c>
      <c r="Y7456" s="0" t="str">
        <f aca="false">TEXT(E7456,"yyyy-mm")</f>
        <v>2020-10</v>
      </c>
      <c r="Z7456" s="0" t="str">
        <f aca="false">"Q"&amp;ROUNDUP(MONTH(E7456)/3,0)&amp;"-"&amp;YEAR(E7456)</f>
        <v>Q4-2020</v>
      </c>
    </row>
    <row r="7457" customFormat="false" ht="14.25" hidden="false" customHeight="false" outlineLevel="0" collapsed="false">
      <c r="A7457" s="0" t="s">
        <v>7499</v>
      </c>
      <c r="B7457" s="0" t="s">
        <v>43</v>
      </c>
      <c r="C7457" s="0" t="s">
        <v>35</v>
      </c>
      <c r="D7457" s="9" t="n">
        <v>44000</v>
      </c>
      <c r="E7457" s="9" t="n">
        <v>44133</v>
      </c>
      <c r="F7457" s="9" t="n">
        <v>44139</v>
      </c>
      <c r="G7457" s="9" t="n">
        <v>44149</v>
      </c>
      <c r="H7457" s="10" t="s">
        <v>36</v>
      </c>
      <c r="I7457" s="0" t="n">
        <v>25</v>
      </c>
      <c r="J7457" s="0" t="n">
        <v>45</v>
      </c>
      <c r="K7457" s="0" t="n">
        <v>230</v>
      </c>
      <c r="L7457" s="0" t="n">
        <v>27</v>
      </c>
      <c r="M7457" s="0" t="n">
        <v>1</v>
      </c>
      <c r="N7457" s="11" t="n">
        <v>0.075</v>
      </c>
      <c r="O7457" s="12" t="n">
        <v>4417.58</v>
      </c>
      <c r="P7457" s="12" t="n">
        <v>5969.7</v>
      </c>
      <c r="Q7457" s="12" t="n">
        <f aca="false">M7457*P7457*(1-N7457)</f>
        <v>5521.9725</v>
      </c>
      <c r="R7457" s="12" t="n">
        <f aca="false">M7457*O7457</f>
        <v>4417.58</v>
      </c>
      <c r="S7457" s="12" t="n">
        <f aca="false">Q7457-R7457</f>
        <v>1104.3925</v>
      </c>
      <c r="T7457" s="11" t="n">
        <f aca="false">IFERROR(S7457/Q7457,0)</f>
        <v>0.199999637810583</v>
      </c>
      <c r="U7457" s="13" t="n">
        <f aca="false">F7457-E7457</f>
        <v>6</v>
      </c>
      <c r="V7457" s="13" t="n">
        <f aca="false">G7457-F7457</f>
        <v>10</v>
      </c>
      <c r="W7457" s="13" t="n">
        <f aca="false">G7457-E7457</f>
        <v>16</v>
      </c>
      <c r="X7457" s="10" t="n">
        <f aca="false">YEAR(E7457)</f>
        <v>2020</v>
      </c>
      <c r="Y7457" s="0" t="str">
        <f aca="false">TEXT(E7457,"yyyy-mm")</f>
        <v>2020-10</v>
      </c>
      <c r="Z7457" s="0" t="str">
        <f aca="false">"Q"&amp;ROUNDUP(MONTH(E7457)/3,0)&amp;"-"&amp;YEAR(E7457)</f>
        <v>Q4-2020</v>
      </c>
    </row>
    <row r="7458" customFormat="false" ht="14.25" hidden="false" customHeight="false" outlineLevel="0" collapsed="false">
      <c r="A7458" s="0" t="s">
        <v>7500</v>
      </c>
      <c r="B7458" s="0" t="s">
        <v>41</v>
      </c>
      <c r="C7458" s="0" t="s">
        <v>39</v>
      </c>
      <c r="D7458" s="9" t="n">
        <v>44000</v>
      </c>
      <c r="E7458" s="9" t="n">
        <v>44133</v>
      </c>
      <c r="F7458" s="9" t="n">
        <v>44136</v>
      </c>
      <c r="G7458" s="9" t="n">
        <v>44137</v>
      </c>
      <c r="H7458" s="10" t="s">
        <v>36</v>
      </c>
      <c r="I7458" s="0" t="n">
        <v>20</v>
      </c>
      <c r="J7458" s="0" t="n">
        <v>16</v>
      </c>
      <c r="K7458" s="0" t="n">
        <v>189</v>
      </c>
      <c r="L7458" s="0" t="n">
        <v>29</v>
      </c>
      <c r="M7458" s="0" t="n">
        <v>6</v>
      </c>
      <c r="N7458" s="11" t="n">
        <v>0.075</v>
      </c>
      <c r="O7458" s="12" t="n">
        <v>761.12</v>
      </c>
      <c r="P7458" s="12" t="n">
        <v>1902.8</v>
      </c>
      <c r="Q7458" s="12" t="n">
        <f aca="false">M7458*P7458*(1-N7458)</f>
        <v>10560.54</v>
      </c>
      <c r="R7458" s="12" t="n">
        <f aca="false">M7458*O7458</f>
        <v>4566.72</v>
      </c>
      <c r="S7458" s="12" t="n">
        <f aca="false">Q7458-R7458</f>
        <v>5993.82</v>
      </c>
      <c r="T7458" s="11" t="n">
        <f aca="false">IFERROR(S7458/Q7458,0)</f>
        <v>0.567567567567568</v>
      </c>
      <c r="U7458" s="13" t="n">
        <f aca="false">F7458-E7458</f>
        <v>3</v>
      </c>
      <c r="V7458" s="13" t="n">
        <f aca="false">G7458-F7458</f>
        <v>1</v>
      </c>
      <c r="W7458" s="13" t="n">
        <f aca="false">G7458-E7458</f>
        <v>4</v>
      </c>
      <c r="X7458" s="10" t="n">
        <f aca="false">YEAR(E7458)</f>
        <v>2020</v>
      </c>
      <c r="Y7458" s="0" t="str">
        <f aca="false">TEXT(E7458,"yyyy-mm")</f>
        <v>2020-10</v>
      </c>
      <c r="Z7458" s="0" t="str">
        <f aca="false">"Q"&amp;ROUNDUP(MONTH(E7458)/3,0)&amp;"-"&amp;YEAR(E7458)</f>
        <v>Q4-2020</v>
      </c>
    </row>
    <row r="7459" customFormat="false" ht="14.25" hidden="false" customHeight="false" outlineLevel="0" collapsed="false">
      <c r="A7459" s="0" t="s">
        <v>7501</v>
      </c>
      <c r="B7459" s="0" t="s">
        <v>34</v>
      </c>
      <c r="C7459" s="0" t="s">
        <v>79</v>
      </c>
      <c r="D7459" s="9" t="n">
        <v>44000</v>
      </c>
      <c r="E7459" s="9" t="n">
        <v>44133</v>
      </c>
      <c r="F7459" s="9" t="n">
        <v>44142</v>
      </c>
      <c r="G7459" s="9" t="n">
        <v>44144</v>
      </c>
      <c r="H7459" s="10" t="s">
        <v>36</v>
      </c>
      <c r="I7459" s="0" t="n">
        <v>8</v>
      </c>
      <c r="J7459" s="0" t="n">
        <v>41</v>
      </c>
      <c r="K7459" s="0" t="n">
        <v>83</v>
      </c>
      <c r="L7459" s="0" t="n">
        <v>37</v>
      </c>
      <c r="M7459" s="0" t="n">
        <v>6</v>
      </c>
      <c r="N7459" s="11" t="n">
        <v>0.1</v>
      </c>
      <c r="O7459" s="12" t="n">
        <v>1041.18</v>
      </c>
      <c r="P7459" s="12" t="n">
        <v>2479</v>
      </c>
      <c r="Q7459" s="12" t="n">
        <f aca="false">M7459*P7459*(1-N7459)</f>
        <v>13386.6</v>
      </c>
      <c r="R7459" s="12" t="n">
        <f aca="false">M7459*O7459</f>
        <v>6247.08</v>
      </c>
      <c r="S7459" s="12" t="n">
        <f aca="false">Q7459-R7459</f>
        <v>7139.52</v>
      </c>
      <c r="T7459" s="11" t="n">
        <f aca="false">IFERROR(S7459/Q7459,0)</f>
        <v>0.533333333333333</v>
      </c>
      <c r="U7459" s="13" t="n">
        <f aca="false">F7459-E7459</f>
        <v>9</v>
      </c>
      <c r="V7459" s="13" t="n">
        <f aca="false">G7459-F7459</f>
        <v>2</v>
      </c>
      <c r="W7459" s="13" t="n">
        <f aca="false">G7459-E7459</f>
        <v>11</v>
      </c>
      <c r="X7459" s="10" t="n">
        <f aca="false">YEAR(E7459)</f>
        <v>2020</v>
      </c>
      <c r="Y7459" s="0" t="str">
        <f aca="false">TEXT(E7459,"yyyy-mm")</f>
        <v>2020-10</v>
      </c>
      <c r="Z7459" s="0" t="str">
        <f aca="false">"Q"&amp;ROUNDUP(MONTH(E7459)/3,0)&amp;"-"&amp;YEAR(E7459)</f>
        <v>Q4-2020</v>
      </c>
    </row>
    <row r="7460" customFormat="false" ht="14.25" hidden="false" customHeight="false" outlineLevel="0" collapsed="false">
      <c r="A7460" s="0" t="s">
        <v>7502</v>
      </c>
      <c r="B7460" s="0" t="s">
        <v>38</v>
      </c>
      <c r="C7460" s="0" t="s">
        <v>48</v>
      </c>
      <c r="D7460" s="9" t="n">
        <v>44000</v>
      </c>
      <c r="E7460" s="9" t="n">
        <v>44133</v>
      </c>
      <c r="F7460" s="9" t="n">
        <v>44139</v>
      </c>
      <c r="G7460" s="9" t="n">
        <v>44142</v>
      </c>
      <c r="H7460" s="10" t="s">
        <v>36</v>
      </c>
      <c r="I7460" s="0" t="n">
        <v>13</v>
      </c>
      <c r="J7460" s="0" t="n">
        <v>36</v>
      </c>
      <c r="K7460" s="0" t="n">
        <v>55</v>
      </c>
      <c r="L7460" s="0" t="n">
        <v>37</v>
      </c>
      <c r="M7460" s="0" t="n">
        <v>3</v>
      </c>
      <c r="N7460" s="11" t="n">
        <v>0.2</v>
      </c>
      <c r="O7460" s="12" t="n">
        <v>2500.17</v>
      </c>
      <c r="P7460" s="12" t="n">
        <v>3289.7</v>
      </c>
      <c r="Q7460" s="12" t="n">
        <f aca="false">M7460*P7460*(1-N7460)</f>
        <v>7895.28</v>
      </c>
      <c r="R7460" s="12" t="n">
        <f aca="false">M7460*O7460</f>
        <v>7500.51</v>
      </c>
      <c r="S7460" s="12" t="n">
        <f aca="false">Q7460-R7460</f>
        <v>394.769999999999</v>
      </c>
      <c r="T7460" s="11" t="n">
        <f aca="false">IFERROR(S7460/Q7460,0)</f>
        <v>0.0500007599477154</v>
      </c>
      <c r="U7460" s="13" t="n">
        <f aca="false">F7460-E7460</f>
        <v>6</v>
      </c>
      <c r="V7460" s="13" t="n">
        <f aca="false">G7460-F7460</f>
        <v>3</v>
      </c>
      <c r="W7460" s="13" t="n">
        <f aca="false">G7460-E7460</f>
        <v>9</v>
      </c>
      <c r="X7460" s="10" t="n">
        <f aca="false">YEAR(E7460)</f>
        <v>2020</v>
      </c>
      <c r="Y7460" s="0" t="str">
        <f aca="false">TEXT(E7460,"yyyy-mm")</f>
        <v>2020-10</v>
      </c>
      <c r="Z7460" s="0" t="str">
        <f aca="false">"Q"&amp;ROUNDUP(MONTH(E7460)/3,0)&amp;"-"&amp;YEAR(E7460)</f>
        <v>Q4-2020</v>
      </c>
    </row>
    <row r="7461" customFormat="false" ht="14.25" hidden="false" customHeight="false" outlineLevel="0" collapsed="false">
      <c r="A7461" s="0" t="s">
        <v>7503</v>
      </c>
      <c r="B7461" s="0" t="s">
        <v>38</v>
      </c>
      <c r="C7461" s="0" t="s">
        <v>35</v>
      </c>
      <c r="D7461" s="9" t="n">
        <v>44000</v>
      </c>
      <c r="E7461" s="9" t="n">
        <v>44133</v>
      </c>
      <c r="F7461" s="9" t="n">
        <v>44135</v>
      </c>
      <c r="G7461" s="9" t="n">
        <v>44144</v>
      </c>
      <c r="H7461" s="10" t="s">
        <v>36</v>
      </c>
      <c r="I7461" s="0" t="n">
        <v>19</v>
      </c>
      <c r="J7461" s="0" t="n">
        <v>39</v>
      </c>
      <c r="K7461" s="0" t="n">
        <v>242</v>
      </c>
      <c r="L7461" s="0" t="n">
        <v>41</v>
      </c>
      <c r="M7461" s="0" t="n">
        <v>6</v>
      </c>
      <c r="N7461" s="11" t="n">
        <v>0.2</v>
      </c>
      <c r="O7461" s="12" t="n">
        <v>787.45</v>
      </c>
      <c r="P7461" s="12" t="n">
        <v>1078.7</v>
      </c>
      <c r="Q7461" s="12" t="n">
        <f aca="false">M7461*P7461*(1-N7461)</f>
        <v>5177.76</v>
      </c>
      <c r="R7461" s="12" t="n">
        <f aca="false">M7461*O7461</f>
        <v>4724.7</v>
      </c>
      <c r="S7461" s="12" t="n">
        <f aca="false">Q7461-R7461</f>
        <v>453.06</v>
      </c>
      <c r="T7461" s="11" t="n">
        <f aca="false">IFERROR(S7461/Q7461,0)</f>
        <v>0.087501158802262</v>
      </c>
      <c r="U7461" s="13" t="n">
        <f aca="false">F7461-E7461</f>
        <v>2</v>
      </c>
      <c r="V7461" s="13" t="n">
        <f aca="false">G7461-F7461</f>
        <v>9</v>
      </c>
      <c r="W7461" s="13" t="n">
        <f aca="false">G7461-E7461</f>
        <v>11</v>
      </c>
      <c r="X7461" s="10" t="n">
        <f aca="false">YEAR(E7461)</f>
        <v>2020</v>
      </c>
      <c r="Y7461" s="0" t="str">
        <f aca="false">TEXT(E7461,"yyyy-mm")</f>
        <v>2020-10</v>
      </c>
      <c r="Z7461" s="0" t="str">
        <f aca="false">"Q"&amp;ROUNDUP(MONTH(E7461)/3,0)&amp;"-"&amp;YEAR(E7461)</f>
        <v>Q4-2020</v>
      </c>
    </row>
    <row r="7462" customFormat="false" ht="14.25" hidden="false" customHeight="false" outlineLevel="0" collapsed="false">
      <c r="A7462" s="0" t="s">
        <v>7504</v>
      </c>
      <c r="B7462" s="0" t="s">
        <v>34</v>
      </c>
      <c r="C7462" s="0" t="s">
        <v>58</v>
      </c>
      <c r="D7462" s="9" t="n">
        <v>44000</v>
      </c>
      <c r="E7462" s="9" t="n">
        <v>44134</v>
      </c>
      <c r="F7462" s="9" t="n">
        <v>44139</v>
      </c>
      <c r="G7462" s="9" t="n">
        <v>44140</v>
      </c>
      <c r="H7462" s="10" t="s">
        <v>36</v>
      </c>
      <c r="I7462" s="0" t="n">
        <v>6</v>
      </c>
      <c r="J7462" s="0" t="n">
        <v>22</v>
      </c>
      <c r="K7462" s="0" t="n">
        <v>359</v>
      </c>
      <c r="L7462" s="0" t="n">
        <v>16</v>
      </c>
      <c r="M7462" s="0" t="n">
        <v>7</v>
      </c>
      <c r="N7462" s="11" t="n">
        <v>0.05</v>
      </c>
      <c r="O7462" s="12" t="n">
        <v>1680.9</v>
      </c>
      <c r="P7462" s="12" t="n">
        <v>2626.4</v>
      </c>
      <c r="Q7462" s="12" t="n">
        <f aca="false">M7462*P7462*(1-N7462)</f>
        <v>17465.56</v>
      </c>
      <c r="R7462" s="12" t="n">
        <f aca="false">M7462*O7462</f>
        <v>11766.3</v>
      </c>
      <c r="S7462" s="12" t="n">
        <f aca="false">Q7462-R7462</f>
        <v>5699.26</v>
      </c>
      <c r="T7462" s="11" t="n">
        <f aca="false">IFERROR(S7462/Q7462,0)</f>
        <v>0.326314186318675</v>
      </c>
      <c r="U7462" s="13" t="n">
        <f aca="false">F7462-E7462</f>
        <v>5</v>
      </c>
      <c r="V7462" s="13" t="n">
        <f aca="false">G7462-F7462</f>
        <v>1</v>
      </c>
      <c r="W7462" s="13" t="n">
        <f aca="false">G7462-E7462</f>
        <v>6</v>
      </c>
      <c r="X7462" s="10" t="n">
        <f aca="false">YEAR(E7462)</f>
        <v>2020</v>
      </c>
      <c r="Y7462" s="0" t="str">
        <f aca="false">TEXT(E7462,"yyyy-mm")</f>
        <v>2020-10</v>
      </c>
      <c r="Z7462" s="0" t="str">
        <f aca="false">"Q"&amp;ROUNDUP(MONTH(E7462)/3,0)&amp;"-"&amp;YEAR(E7462)</f>
        <v>Q4-2020</v>
      </c>
    </row>
    <row r="7463" customFormat="false" ht="14.25" hidden="false" customHeight="false" outlineLevel="0" collapsed="false">
      <c r="A7463" s="0" t="s">
        <v>7505</v>
      </c>
      <c r="B7463" s="0" t="s">
        <v>38</v>
      </c>
      <c r="C7463" s="0" t="s">
        <v>39</v>
      </c>
      <c r="D7463" s="9" t="n">
        <v>44000</v>
      </c>
      <c r="E7463" s="9" t="n">
        <v>44134</v>
      </c>
      <c r="F7463" s="9" t="n">
        <v>44162</v>
      </c>
      <c r="G7463" s="9" t="n">
        <v>44172</v>
      </c>
      <c r="H7463" s="10" t="s">
        <v>36</v>
      </c>
      <c r="I7463" s="0" t="n">
        <v>18</v>
      </c>
      <c r="J7463" s="0" t="n">
        <v>13</v>
      </c>
      <c r="K7463" s="0" t="n">
        <v>147</v>
      </c>
      <c r="L7463" s="0" t="n">
        <v>41</v>
      </c>
      <c r="M7463" s="0" t="n">
        <v>7</v>
      </c>
      <c r="N7463" s="11" t="n">
        <v>0.15</v>
      </c>
      <c r="O7463" s="12" t="n">
        <v>3292.38</v>
      </c>
      <c r="P7463" s="12" t="n">
        <v>5487.3</v>
      </c>
      <c r="Q7463" s="12" t="n">
        <f aca="false">M7463*P7463*(1-N7463)</f>
        <v>32649.435</v>
      </c>
      <c r="R7463" s="12" t="n">
        <f aca="false">M7463*O7463</f>
        <v>23046.66</v>
      </c>
      <c r="S7463" s="12" t="n">
        <f aca="false">Q7463-R7463</f>
        <v>9602.775</v>
      </c>
      <c r="T7463" s="11" t="n">
        <f aca="false">IFERROR(S7463/Q7463,0)</f>
        <v>0.294117647058824</v>
      </c>
      <c r="U7463" s="13" t="n">
        <f aca="false">F7463-E7463</f>
        <v>28</v>
      </c>
      <c r="V7463" s="13" t="n">
        <f aca="false">G7463-F7463</f>
        <v>10</v>
      </c>
      <c r="W7463" s="13" t="n">
        <f aca="false">G7463-E7463</f>
        <v>38</v>
      </c>
      <c r="X7463" s="10" t="n">
        <f aca="false">YEAR(E7463)</f>
        <v>2020</v>
      </c>
      <c r="Y7463" s="0" t="str">
        <f aca="false">TEXT(E7463,"yyyy-mm")</f>
        <v>2020-10</v>
      </c>
      <c r="Z7463" s="0" t="str">
        <f aca="false">"Q"&amp;ROUNDUP(MONTH(E7463)/3,0)&amp;"-"&amp;YEAR(E7463)</f>
        <v>Q4-2020</v>
      </c>
    </row>
    <row r="7464" customFormat="false" ht="14.25" hidden="false" customHeight="false" outlineLevel="0" collapsed="false">
      <c r="A7464" s="0" t="s">
        <v>7506</v>
      </c>
      <c r="B7464" s="0" t="s">
        <v>34</v>
      </c>
      <c r="C7464" s="0" t="s">
        <v>79</v>
      </c>
      <c r="D7464" s="9" t="n">
        <v>44000</v>
      </c>
      <c r="E7464" s="9" t="n">
        <v>44134</v>
      </c>
      <c r="F7464" s="9" t="n">
        <v>44137</v>
      </c>
      <c r="G7464" s="9" t="n">
        <v>44146</v>
      </c>
      <c r="H7464" s="10" t="s">
        <v>36</v>
      </c>
      <c r="I7464" s="0" t="n">
        <v>9</v>
      </c>
      <c r="J7464" s="0" t="n">
        <v>3</v>
      </c>
      <c r="K7464" s="0" t="n">
        <v>70</v>
      </c>
      <c r="L7464" s="0" t="n">
        <v>46</v>
      </c>
      <c r="M7464" s="0" t="n">
        <v>2</v>
      </c>
      <c r="N7464" s="11" t="n">
        <v>0.075</v>
      </c>
      <c r="O7464" s="12" t="n">
        <v>1293.5</v>
      </c>
      <c r="P7464" s="12" t="n">
        <v>2639.8</v>
      </c>
      <c r="Q7464" s="12" t="n">
        <f aca="false">M7464*P7464*(1-N7464)</f>
        <v>4883.63</v>
      </c>
      <c r="R7464" s="12" t="n">
        <f aca="false">M7464*O7464</f>
        <v>2587</v>
      </c>
      <c r="S7464" s="12" t="n">
        <f aca="false">Q7464-R7464</f>
        <v>2296.63</v>
      </c>
      <c r="T7464" s="11" t="n">
        <f aca="false">IFERROR(S7464/Q7464,0)</f>
        <v>0.47027108933314</v>
      </c>
      <c r="U7464" s="13" t="n">
        <f aca="false">F7464-E7464</f>
        <v>3</v>
      </c>
      <c r="V7464" s="13" t="n">
        <f aca="false">G7464-F7464</f>
        <v>9</v>
      </c>
      <c r="W7464" s="13" t="n">
        <f aca="false">G7464-E7464</f>
        <v>12</v>
      </c>
      <c r="X7464" s="10" t="n">
        <f aca="false">YEAR(E7464)</f>
        <v>2020</v>
      </c>
      <c r="Y7464" s="0" t="str">
        <f aca="false">TEXT(E7464,"yyyy-mm")</f>
        <v>2020-10</v>
      </c>
      <c r="Z7464" s="0" t="str">
        <f aca="false">"Q"&amp;ROUNDUP(MONTH(E7464)/3,0)&amp;"-"&amp;YEAR(E7464)</f>
        <v>Q4-2020</v>
      </c>
    </row>
    <row r="7465" customFormat="false" ht="14.25" hidden="false" customHeight="false" outlineLevel="0" collapsed="false">
      <c r="A7465" s="0" t="s">
        <v>7507</v>
      </c>
      <c r="B7465" s="0" t="s">
        <v>38</v>
      </c>
      <c r="C7465" s="0" t="s">
        <v>48</v>
      </c>
      <c r="D7465" s="9" t="n">
        <v>44000</v>
      </c>
      <c r="E7465" s="9" t="n">
        <v>44134</v>
      </c>
      <c r="F7465" s="9" t="n">
        <v>44150</v>
      </c>
      <c r="G7465" s="9" t="n">
        <v>44159</v>
      </c>
      <c r="H7465" s="10" t="s">
        <v>36</v>
      </c>
      <c r="I7465" s="0" t="n">
        <v>15</v>
      </c>
      <c r="J7465" s="0" t="n">
        <v>46</v>
      </c>
      <c r="K7465" s="0" t="n">
        <v>32</v>
      </c>
      <c r="L7465" s="0" t="n">
        <v>11</v>
      </c>
      <c r="M7465" s="0" t="n">
        <v>2</v>
      </c>
      <c r="N7465" s="11" t="n">
        <v>0.15</v>
      </c>
      <c r="O7465" s="12" t="n">
        <v>512.95</v>
      </c>
      <c r="P7465" s="12" t="n">
        <v>1165.8</v>
      </c>
      <c r="Q7465" s="12" t="n">
        <f aca="false">M7465*P7465*(1-N7465)</f>
        <v>1981.86</v>
      </c>
      <c r="R7465" s="12" t="n">
        <f aca="false">M7465*O7465</f>
        <v>1025.9</v>
      </c>
      <c r="S7465" s="12" t="n">
        <f aca="false">Q7465-R7465</f>
        <v>955.96</v>
      </c>
      <c r="T7465" s="11" t="n">
        <f aca="false">IFERROR(S7465/Q7465,0)</f>
        <v>0.482354959482506</v>
      </c>
      <c r="U7465" s="13" t="n">
        <f aca="false">F7465-E7465</f>
        <v>16</v>
      </c>
      <c r="V7465" s="13" t="n">
        <f aca="false">G7465-F7465</f>
        <v>9</v>
      </c>
      <c r="W7465" s="13" t="n">
        <f aca="false">G7465-E7465</f>
        <v>25</v>
      </c>
      <c r="X7465" s="10" t="n">
        <f aca="false">YEAR(E7465)</f>
        <v>2020</v>
      </c>
      <c r="Y7465" s="0" t="str">
        <f aca="false">TEXT(E7465,"yyyy-mm")</f>
        <v>2020-10</v>
      </c>
      <c r="Z7465" s="0" t="str">
        <f aca="false">"Q"&amp;ROUNDUP(MONTH(E7465)/3,0)&amp;"-"&amp;YEAR(E7465)</f>
        <v>Q4-2020</v>
      </c>
    </row>
    <row r="7466" customFormat="false" ht="14.25" hidden="false" customHeight="false" outlineLevel="0" collapsed="false">
      <c r="A7466" s="0" t="s">
        <v>7508</v>
      </c>
      <c r="B7466" s="0" t="s">
        <v>38</v>
      </c>
      <c r="C7466" s="0" t="s">
        <v>39</v>
      </c>
      <c r="D7466" s="9" t="n">
        <v>44000</v>
      </c>
      <c r="E7466" s="9" t="n">
        <v>44134</v>
      </c>
      <c r="F7466" s="9" t="n">
        <v>44162</v>
      </c>
      <c r="G7466" s="9" t="n">
        <v>44164</v>
      </c>
      <c r="H7466" s="10" t="s">
        <v>36</v>
      </c>
      <c r="I7466" s="0" t="n">
        <v>13</v>
      </c>
      <c r="J7466" s="0" t="n">
        <v>37</v>
      </c>
      <c r="K7466" s="0" t="n">
        <v>103</v>
      </c>
      <c r="L7466" s="0" t="n">
        <v>32</v>
      </c>
      <c r="M7466" s="0" t="n">
        <v>2</v>
      </c>
      <c r="N7466" s="11" t="n">
        <v>0.05</v>
      </c>
      <c r="O7466" s="12" t="n">
        <v>797.23</v>
      </c>
      <c r="P7466" s="12" t="n">
        <v>1092.1</v>
      </c>
      <c r="Q7466" s="12" t="n">
        <f aca="false">M7466*P7466*(1-N7466)</f>
        <v>2074.99</v>
      </c>
      <c r="R7466" s="12" t="n">
        <f aca="false">M7466*O7466</f>
        <v>1594.46</v>
      </c>
      <c r="S7466" s="12" t="n">
        <f aca="false">Q7466-R7466</f>
        <v>480.53</v>
      </c>
      <c r="T7466" s="11" t="n">
        <f aca="false">IFERROR(S7466/Q7466,0)</f>
        <v>0.231581838948621</v>
      </c>
      <c r="U7466" s="13" t="n">
        <f aca="false">F7466-E7466</f>
        <v>28</v>
      </c>
      <c r="V7466" s="13" t="n">
        <f aca="false">G7466-F7466</f>
        <v>2</v>
      </c>
      <c r="W7466" s="13" t="n">
        <f aca="false">G7466-E7466</f>
        <v>30</v>
      </c>
      <c r="X7466" s="10" t="n">
        <f aca="false">YEAR(E7466)</f>
        <v>2020</v>
      </c>
      <c r="Y7466" s="0" t="str">
        <f aca="false">TEXT(E7466,"yyyy-mm")</f>
        <v>2020-10</v>
      </c>
      <c r="Z7466" s="0" t="str">
        <f aca="false">"Q"&amp;ROUNDUP(MONTH(E7466)/3,0)&amp;"-"&amp;YEAR(E7466)</f>
        <v>Q4-2020</v>
      </c>
    </row>
    <row r="7467" customFormat="false" ht="14.25" hidden="false" customHeight="false" outlineLevel="0" collapsed="false">
      <c r="A7467" s="0" t="s">
        <v>7509</v>
      </c>
      <c r="B7467" s="0" t="s">
        <v>38</v>
      </c>
      <c r="C7467" s="0" t="s">
        <v>58</v>
      </c>
      <c r="D7467" s="9" t="n">
        <v>44000</v>
      </c>
      <c r="E7467" s="9" t="n">
        <v>44134</v>
      </c>
      <c r="F7467" s="9" t="n">
        <v>44149</v>
      </c>
      <c r="G7467" s="9" t="n">
        <v>44150</v>
      </c>
      <c r="H7467" s="10" t="s">
        <v>36</v>
      </c>
      <c r="I7467" s="0" t="n">
        <v>14</v>
      </c>
      <c r="J7467" s="0" t="n">
        <v>22</v>
      </c>
      <c r="K7467" s="0" t="n">
        <v>365</v>
      </c>
      <c r="L7467" s="0" t="n">
        <v>41</v>
      </c>
      <c r="M7467" s="0" t="n">
        <v>3</v>
      </c>
      <c r="N7467" s="11" t="n">
        <v>0.075</v>
      </c>
      <c r="O7467" s="12" t="n">
        <v>2942.64</v>
      </c>
      <c r="P7467" s="12" t="n">
        <v>6539.2</v>
      </c>
      <c r="Q7467" s="12" t="n">
        <f aca="false">M7467*P7467*(1-N7467)</f>
        <v>18146.28</v>
      </c>
      <c r="R7467" s="12" t="n">
        <f aca="false">M7467*O7467</f>
        <v>8827.92</v>
      </c>
      <c r="S7467" s="12" t="n">
        <f aca="false">Q7467-R7467</f>
        <v>9318.36</v>
      </c>
      <c r="T7467" s="11" t="n">
        <f aca="false">IFERROR(S7467/Q7467,0)</f>
        <v>0.513513513513514</v>
      </c>
      <c r="U7467" s="13" t="n">
        <f aca="false">F7467-E7467</f>
        <v>15</v>
      </c>
      <c r="V7467" s="13" t="n">
        <f aca="false">G7467-F7467</f>
        <v>1</v>
      </c>
      <c r="W7467" s="13" t="n">
        <f aca="false">G7467-E7467</f>
        <v>16</v>
      </c>
      <c r="X7467" s="10" t="n">
        <f aca="false">YEAR(E7467)</f>
        <v>2020</v>
      </c>
      <c r="Y7467" s="0" t="str">
        <f aca="false">TEXT(E7467,"yyyy-mm")</f>
        <v>2020-10</v>
      </c>
      <c r="Z7467" s="0" t="str">
        <f aca="false">"Q"&amp;ROUNDUP(MONTH(E7467)/3,0)&amp;"-"&amp;YEAR(E7467)</f>
        <v>Q4-2020</v>
      </c>
    </row>
    <row r="7468" customFormat="false" ht="14.25" hidden="false" customHeight="false" outlineLevel="0" collapsed="false">
      <c r="A7468" s="0" t="s">
        <v>7510</v>
      </c>
      <c r="B7468" s="0" t="s">
        <v>43</v>
      </c>
      <c r="C7468" s="0" t="s">
        <v>48</v>
      </c>
      <c r="D7468" s="9" t="n">
        <v>44000</v>
      </c>
      <c r="E7468" s="9" t="n">
        <v>44134</v>
      </c>
      <c r="F7468" s="9" t="n">
        <v>44138</v>
      </c>
      <c r="G7468" s="9" t="n">
        <v>44143</v>
      </c>
      <c r="H7468" s="10" t="s">
        <v>36</v>
      </c>
      <c r="I7468" s="0" t="n">
        <v>27</v>
      </c>
      <c r="J7468" s="0" t="n">
        <v>26</v>
      </c>
      <c r="K7468" s="0" t="n">
        <v>55</v>
      </c>
      <c r="L7468" s="0" t="n">
        <v>8</v>
      </c>
      <c r="M7468" s="0" t="n">
        <v>3</v>
      </c>
      <c r="N7468" s="11" t="n">
        <v>0.1</v>
      </c>
      <c r="O7468" s="12" t="n">
        <v>729.63</v>
      </c>
      <c r="P7468" s="12" t="n">
        <v>1105.5</v>
      </c>
      <c r="Q7468" s="12" t="n">
        <f aca="false">M7468*P7468*(1-N7468)</f>
        <v>2984.85</v>
      </c>
      <c r="R7468" s="12" t="n">
        <f aca="false">M7468*O7468</f>
        <v>2188.89</v>
      </c>
      <c r="S7468" s="12" t="n">
        <f aca="false">Q7468-R7468</f>
        <v>795.96</v>
      </c>
      <c r="T7468" s="11" t="n">
        <f aca="false">IFERROR(S7468/Q7468,0)</f>
        <v>0.266666666666667</v>
      </c>
      <c r="U7468" s="13" t="n">
        <f aca="false">F7468-E7468</f>
        <v>4</v>
      </c>
      <c r="V7468" s="13" t="n">
        <f aca="false">G7468-F7468</f>
        <v>5</v>
      </c>
      <c r="W7468" s="13" t="n">
        <f aca="false">G7468-E7468</f>
        <v>9</v>
      </c>
      <c r="X7468" s="10" t="n">
        <f aca="false">YEAR(E7468)</f>
        <v>2020</v>
      </c>
      <c r="Y7468" s="0" t="str">
        <f aca="false">TEXT(E7468,"yyyy-mm")</f>
        <v>2020-10</v>
      </c>
      <c r="Z7468" s="0" t="str">
        <f aca="false">"Q"&amp;ROUNDUP(MONTH(E7468)/3,0)&amp;"-"&amp;YEAR(E7468)</f>
        <v>Q4-2020</v>
      </c>
    </row>
    <row r="7469" customFormat="false" ht="14.25" hidden="false" customHeight="false" outlineLevel="0" collapsed="false">
      <c r="A7469" s="0" t="s">
        <v>7511</v>
      </c>
      <c r="B7469" s="0" t="s">
        <v>34</v>
      </c>
      <c r="C7469" s="0" t="s">
        <v>39</v>
      </c>
      <c r="D7469" s="9" t="n">
        <v>44000</v>
      </c>
      <c r="E7469" s="9" t="n">
        <v>44134</v>
      </c>
      <c r="F7469" s="9" t="n">
        <v>44160</v>
      </c>
      <c r="G7469" s="9" t="n">
        <v>44163</v>
      </c>
      <c r="H7469" s="10" t="s">
        <v>36</v>
      </c>
      <c r="I7469" s="0" t="n">
        <v>3</v>
      </c>
      <c r="J7469" s="0" t="n">
        <v>36</v>
      </c>
      <c r="K7469" s="0" t="n">
        <v>88</v>
      </c>
      <c r="L7469" s="0" t="n">
        <v>12</v>
      </c>
      <c r="M7469" s="0" t="n">
        <v>3</v>
      </c>
      <c r="N7469" s="11" t="n">
        <v>0.075</v>
      </c>
      <c r="O7469" s="12" t="n">
        <v>879.04</v>
      </c>
      <c r="P7469" s="12" t="n">
        <v>1098.8</v>
      </c>
      <c r="Q7469" s="12" t="n">
        <f aca="false">M7469*P7469*(1-N7469)</f>
        <v>3049.17</v>
      </c>
      <c r="R7469" s="12" t="n">
        <f aca="false">M7469*O7469</f>
        <v>2637.12</v>
      </c>
      <c r="S7469" s="12" t="n">
        <f aca="false">Q7469-R7469</f>
        <v>412.05</v>
      </c>
      <c r="T7469" s="11" t="n">
        <f aca="false">IFERROR(S7469/Q7469,0)</f>
        <v>0.135135135135135</v>
      </c>
      <c r="U7469" s="13" t="n">
        <f aca="false">F7469-E7469</f>
        <v>26</v>
      </c>
      <c r="V7469" s="13" t="n">
        <f aca="false">G7469-F7469</f>
        <v>3</v>
      </c>
      <c r="W7469" s="13" t="n">
        <f aca="false">G7469-E7469</f>
        <v>29</v>
      </c>
      <c r="X7469" s="10" t="n">
        <f aca="false">YEAR(E7469)</f>
        <v>2020</v>
      </c>
      <c r="Y7469" s="0" t="str">
        <f aca="false">TEXT(E7469,"yyyy-mm")</f>
        <v>2020-10</v>
      </c>
      <c r="Z7469" s="0" t="str">
        <f aca="false">"Q"&amp;ROUNDUP(MONTH(E7469)/3,0)&amp;"-"&amp;YEAR(E7469)</f>
        <v>Q4-2020</v>
      </c>
    </row>
    <row r="7470" customFormat="false" ht="14.25" hidden="false" customHeight="false" outlineLevel="0" collapsed="false">
      <c r="A7470" s="0" t="s">
        <v>7512</v>
      </c>
      <c r="B7470" s="0" t="s">
        <v>38</v>
      </c>
      <c r="C7470" s="0" t="s">
        <v>58</v>
      </c>
      <c r="D7470" s="9" t="n">
        <v>44000</v>
      </c>
      <c r="E7470" s="9" t="n">
        <v>44134</v>
      </c>
      <c r="F7470" s="9" t="n">
        <v>44159</v>
      </c>
      <c r="G7470" s="9" t="n">
        <v>44168</v>
      </c>
      <c r="H7470" s="10" t="s">
        <v>36</v>
      </c>
      <c r="I7470" s="0" t="n">
        <v>13</v>
      </c>
      <c r="J7470" s="0" t="n">
        <v>4</v>
      </c>
      <c r="K7470" s="0" t="n">
        <v>363</v>
      </c>
      <c r="L7470" s="0" t="n">
        <v>6</v>
      </c>
      <c r="M7470" s="0" t="n">
        <v>3</v>
      </c>
      <c r="N7470" s="11" t="n">
        <v>0.15</v>
      </c>
      <c r="O7470" s="12" t="n">
        <v>725.21</v>
      </c>
      <c r="P7470" s="12" t="n">
        <v>884.4</v>
      </c>
      <c r="Q7470" s="12" t="n">
        <f aca="false">M7470*P7470*(1-N7470)</f>
        <v>2255.22</v>
      </c>
      <c r="R7470" s="12" t="n">
        <f aca="false">M7470*O7470</f>
        <v>2175.63</v>
      </c>
      <c r="S7470" s="12" t="n">
        <f aca="false">Q7470-R7470</f>
        <v>79.5899999999997</v>
      </c>
      <c r="T7470" s="11" t="n">
        <f aca="false">IFERROR(S7470/Q7470,0)</f>
        <v>0.0352914571527389</v>
      </c>
      <c r="U7470" s="13" t="n">
        <f aca="false">F7470-E7470</f>
        <v>25</v>
      </c>
      <c r="V7470" s="13" t="n">
        <f aca="false">G7470-F7470</f>
        <v>9</v>
      </c>
      <c r="W7470" s="13" t="n">
        <f aca="false">G7470-E7470</f>
        <v>34</v>
      </c>
      <c r="X7470" s="10" t="n">
        <f aca="false">YEAR(E7470)</f>
        <v>2020</v>
      </c>
      <c r="Y7470" s="0" t="str">
        <f aca="false">TEXT(E7470,"yyyy-mm")</f>
        <v>2020-10</v>
      </c>
      <c r="Z7470" s="0" t="str">
        <f aca="false">"Q"&amp;ROUNDUP(MONTH(E7470)/3,0)&amp;"-"&amp;YEAR(E7470)</f>
        <v>Q4-2020</v>
      </c>
    </row>
    <row r="7471" customFormat="false" ht="14.25" hidden="false" customHeight="false" outlineLevel="0" collapsed="false">
      <c r="A7471" s="0" t="s">
        <v>7513</v>
      </c>
      <c r="B7471" s="0" t="s">
        <v>38</v>
      </c>
      <c r="C7471" s="0" t="s">
        <v>35</v>
      </c>
      <c r="D7471" s="9" t="n">
        <v>44000</v>
      </c>
      <c r="E7471" s="9" t="n">
        <v>44134</v>
      </c>
      <c r="F7471" s="9" t="n">
        <v>44162</v>
      </c>
      <c r="G7471" s="9" t="n">
        <v>44170</v>
      </c>
      <c r="H7471" s="10" t="s">
        <v>36</v>
      </c>
      <c r="I7471" s="0" t="n">
        <v>18</v>
      </c>
      <c r="J7471" s="0" t="n">
        <v>28</v>
      </c>
      <c r="K7471" s="0" t="n">
        <v>230</v>
      </c>
      <c r="L7471" s="0" t="n">
        <v>15</v>
      </c>
      <c r="M7471" s="0" t="n">
        <v>6</v>
      </c>
      <c r="N7471" s="11" t="n">
        <v>0.3</v>
      </c>
      <c r="O7471" s="12" t="n">
        <v>877.7</v>
      </c>
      <c r="P7471" s="12" t="n">
        <v>1755.4</v>
      </c>
      <c r="Q7471" s="12" t="n">
        <f aca="false">M7471*P7471*(1-N7471)</f>
        <v>7372.68</v>
      </c>
      <c r="R7471" s="12" t="n">
        <f aca="false">M7471*O7471</f>
        <v>5266.2</v>
      </c>
      <c r="S7471" s="12" t="n">
        <f aca="false">Q7471-R7471</f>
        <v>2106.48</v>
      </c>
      <c r="T7471" s="11" t="n">
        <f aca="false">IFERROR(S7471/Q7471,0)</f>
        <v>0.285714285714286</v>
      </c>
      <c r="U7471" s="13" t="n">
        <f aca="false">F7471-E7471</f>
        <v>28</v>
      </c>
      <c r="V7471" s="13" t="n">
        <f aca="false">G7471-F7471</f>
        <v>8</v>
      </c>
      <c r="W7471" s="13" t="n">
        <f aca="false">G7471-E7471</f>
        <v>36</v>
      </c>
      <c r="X7471" s="10" t="n">
        <f aca="false">YEAR(E7471)</f>
        <v>2020</v>
      </c>
      <c r="Y7471" s="0" t="str">
        <f aca="false">TEXT(E7471,"yyyy-mm")</f>
        <v>2020-10</v>
      </c>
      <c r="Z7471" s="0" t="str">
        <f aca="false">"Q"&amp;ROUNDUP(MONTH(E7471)/3,0)&amp;"-"&amp;YEAR(E7471)</f>
        <v>Q4-2020</v>
      </c>
    </row>
    <row r="7472" customFormat="false" ht="14.25" hidden="false" customHeight="false" outlineLevel="0" collapsed="false">
      <c r="A7472" s="0" t="s">
        <v>7514</v>
      </c>
      <c r="B7472" s="0" t="s">
        <v>34</v>
      </c>
      <c r="C7472" s="0" t="s">
        <v>79</v>
      </c>
      <c r="D7472" s="9" t="n">
        <v>44000</v>
      </c>
      <c r="E7472" s="9" t="n">
        <v>44134</v>
      </c>
      <c r="F7472" s="9" t="n">
        <v>44158</v>
      </c>
      <c r="G7472" s="9" t="n">
        <v>44159</v>
      </c>
      <c r="H7472" s="10" t="s">
        <v>36</v>
      </c>
      <c r="I7472" s="0" t="n">
        <v>11</v>
      </c>
      <c r="J7472" s="0" t="n">
        <v>5</v>
      </c>
      <c r="K7472" s="0" t="n">
        <v>85</v>
      </c>
      <c r="L7472" s="0" t="n">
        <v>32</v>
      </c>
      <c r="M7472" s="0" t="n">
        <v>4</v>
      </c>
      <c r="N7472" s="11" t="n">
        <v>0.05</v>
      </c>
      <c r="O7472" s="12" t="n">
        <v>648.29</v>
      </c>
      <c r="P7472" s="12" t="n">
        <v>1098.8</v>
      </c>
      <c r="Q7472" s="12" t="n">
        <f aca="false">M7472*P7472*(1-N7472)</f>
        <v>4175.44</v>
      </c>
      <c r="R7472" s="12" t="n">
        <f aca="false">M7472*O7472</f>
        <v>2593.16</v>
      </c>
      <c r="S7472" s="12" t="n">
        <f aca="false">Q7472-R7472</f>
        <v>1582.28</v>
      </c>
      <c r="T7472" s="11" t="n">
        <f aca="false">IFERROR(S7472/Q7472,0)</f>
        <v>0.378949284386795</v>
      </c>
      <c r="U7472" s="13" t="n">
        <f aca="false">F7472-E7472</f>
        <v>24</v>
      </c>
      <c r="V7472" s="13" t="n">
        <f aca="false">G7472-F7472</f>
        <v>1</v>
      </c>
      <c r="W7472" s="13" t="n">
        <f aca="false">G7472-E7472</f>
        <v>25</v>
      </c>
      <c r="X7472" s="10" t="n">
        <f aca="false">YEAR(E7472)</f>
        <v>2020</v>
      </c>
      <c r="Y7472" s="0" t="str">
        <f aca="false">TEXT(E7472,"yyyy-mm")</f>
        <v>2020-10</v>
      </c>
      <c r="Z7472" s="0" t="str">
        <f aca="false">"Q"&amp;ROUNDUP(MONTH(E7472)/3,0)&amp;"-"&amp;YEAR(E7472)</f>
        <v>Q4-2020</v>
      </c>
    </row>
    <row r="7473" customFormat="false" ht="14.25" hidden="false" customHeight="false" outlineLevel="0" collapsed="false">
      <c r="A7473" s="0" t="s">
        <v>7515</v>
      </c>
      <c r="B7473" s="0" t="s">
        <v>34</v>
      </c>
      <c r="C7473" s="0" t="s">
        <v>39</v>
      </c>
      <c r="D7473" s="9" t="n">
        <v>44000</v>
      </c>
      <c r="E7473" s="9" t="n">
        <v>44134</v>
      </c>
      <c r="F7473" s="9" t="n">
        <v>44147</v>
      </c>
      <c r="G7473" s="9" t="n">
        <v>44155</v>
      </c>
      <c r="H7473" s="10" t="s">
        <v>36</v>
      </c>
      <c r="I7473" s="0" t="n">
        <v>12</v>
      </c>
      <c r="J7473" s="0" t="n">
        <v>23</v>
      </c>
      <c r="K7473" s="0" t="n">
        <v>112</v>
      </c>
      <c r="L7473" s="0" t="n">
        <v>24</v>
      </c>
      <c r="M7473" s="0" t="n">
        <v>1</v>
      </c>
      <c r="N7473" s="11" t="n">
        <v>0.15</v>
      </c>
      <c r="O7473" s="12" t="n">
        <v>458.08</v>
      </c>
      <c r="P7473" s="12" t="n">
        <v>1065.3</v>
      </c>
      <c r="Q7473" s="12" t="n">
        <f aca="false">M7473*P7473*(1-N7473)</f>
        <v>905.505</v>
      </c>
      <c r="R7473" s="12" t="n">
        <f aca="false">M7473*O7473</f>
        <v>458.08</v>
      </c>
      <c r="S7473" s="12" t="n">
        <f aca="false">Q7473-R7473</f>
        <v>447.425</v>
      </c>
      <c r="T7473" s="11" t="n">
        <f aca="false">IFERROR(S7473/Q7473,0)</f>
        <v>0.494116542702691</v>
      </c>
      <c r="U7473" s="13" t="n">
        <f aca="false">F7473-E7473</f>
        <v>13</v>
      </c>
      <c r="V7473" s="13" t="n">
        <f aca="false">G7473-F7473</f>
        <v>8</v>
      </c>
      <c r="W7473" s="13" t="n">
        <f aca="false">G7473-E7473</f>
        <v>21</v>
      </c>
      <c r="X7473" s="10" t="n">
        <f aca="false">YEAR(E7473)</f>
        <v>2020</v>
      </c>
      <c r="Y7473" s="0" t="str">
        <f aca="false">TEXT(E7473,"yyyy-mm")</f>
        <v>2020-10</v>
      </c>
      <c r="Z7473" s="0" t="str">
        <f aca="false">"Q"&amp;ROUNDUP(MONTH(E7473)/3,0)&amp;"-"&amp;YEAR(E7473)</f>
        <v>Q4-2020</v>
      </c>
    </row>
    <row r="7474" customFormat="false" ht="14.25" hidden="false" customHeight="false" outlineLevel="0" collapsed="false">
      <c r="A7474" s="0" t="s">
        <v>7516</v>
      </c>
      <c r="B7474" s="0" t="s">
        <v>43</v>
      </c>
      <c r="C7474" s="0" t="s">
        <v>48</v>
      </c>
      <c r="D7474" s="9" t="n">
        <v>44000</v>
      </c>
      <c r="E7474" s="9" t="n">
        <v>44134</v>
      </c>
      <c r="F7474" s="9" t="n">
        <v>44136</v>
      </c>
      <c r="G7474" s="9" t="n">
        <v>44145</v>
      </c>
      <c r="H7474" s="10" t="s">
        <v>36</v>
      </c>
      <c r="I7474" s="0" t="n">
        <v>26</v>
      </c>
      <c r="J7474" s="0" t="n">
        <v>32</v>
      </c>
      <c r="K7474" s="0" t="n">
        <v>36</v>
      </c>
      <c r="L7474" s="0" t="n">
        <v>10</v>
      </c>
      <c r="M7474" s="0" t="n">
        <v>5</v>
      </c>
      <c r="N7474" s="11" t="n">
        <v>0.075</v>
      </c>
      <c r="O7474" s="12" t="n">
        <v>980.48</v>
      </c>
      <c r="P7474" s="12" t="n">
        <v>1815.7</v>
      </c>
      <c r="Q7474" s="12" t="n">
        <f aca="false">M7474*P7474*(1-N7474)</f>
        <v>8397.6125</v>
      </c>
      <c r="R7474" s="12" t="n">
        <f aca="false">M7474*O7474</f>
        <v>4902.4</v>
      </c>
      <c r="S7474" s="12" t="n">
        <f aca="false">Q7474-R7474</f>
        <v>3495.2125</v>
      </c>
      <c r="T7474" s="11" t="n">
        <f aca="false">IFERROR(S7474/Q7474,0)</f>
        <v>0.416215025401565</v>
      </c>
      <c r="U7474" s="13" t="n">
        <f aca="false">F7474-E7474</f>
        <v>2</v>
      </c>
      <c r="V7474" s="13" t="n">
        <f aca="false">G7474-F7474</f>
        <v>9</v>
      </c>
      <c r="W7474" s="13" t="n">
        <f aca="false">G7474-E7474</f>
        <v>11</v>
      </c>
      <c r="X7474" s="10" t="n">
        <f aca="false">YEAR(E7474)</f>
        <v>2020</v>
      </c>
      <c r="Y7474" s="0" t="str">
        <f aca="false">TEXT(E7474,"yyyy-mm")</f>
        <v>2020-10</v>
      </c>
      <c r="Z7474" s="0" t="str">
        <f aca="false">"Q"&amp;ROUNDUP(MONTH(E7474)/3,0)&amp;"-"&amp;YEAR(E7474)</f>
        <v>Q4-2020</v>
      </c>
    </row>
    <row r="7475" customFormat="false" ht="14.25" hidden="false" customHeight="false" outlineLevel="0" collapsed="false">
      <c r="A7475" s="0" t="s">
        <v>7517</v>
      </c>
      <c r="B7475" s="0" t="s">
        <v>34</v>
      </c>
      <c r="C7475" s="0" t="s">
        <v>35</v>
      </c>
      <c r="D7475" s="9" t="n">
        <v>44000</v>
      </c>
      <c r="E7475" s="9" t="n">
        <v>44134</v>
      </c>
      <c r="F7475" s="9" t="n">
        <v>44158</v>
      </c>
      <c r="G7475" s="9" t="n">
        <v>44159</v>
      </c>
      <c r="H7475" s="10" t="s">
        <v>36</v>
      </c>
      <c r="I7475" s="0" t="n">
        <v>10</v>
      </c>
      <c r="J7475" s="0" t="n">
        <v>42</v>
      </c>
      <c r="K7475" s="0" t="n">
        <v>229</v>
      </c>
      <c r="L7475" s="0" t="n">
        <v>35</v>
      </c>
      <c r="M7475" s="0" t="n">
        <v>5</v>
      </c>
      <c r="N7475" s="11" t="n">
        <v>0.2</v>
      </c>
      <c r="O7475" s="12" t="n">
        <v>2576.15</v>
      </c>
      <c r="P7475" s="12" t="n">
        <v>5152.3</v>
      </c>
      <c r="Q7475" s="12" t="n">
        <f aca="false">M7475*P7475*(1-N7475)</f>
        <v>20609.2</v>
      </c>
      <c r="R7475" s="12" t="n">
        <f aca="false">M7475*O7475</f>
        <v>12880.75</v>
      </c>
      <c r="S7475" s="12" t="n">
        <f aca="false">Q7475-R7475</f>
        <v>7728.45</v>
      </c>
      <c r="T7475" s="11" t="n">
        <f aca="false">IFERROR(S7475/Q7475,0)</f>
        <v>0.375</v>
      </c>
      <c r="U7475" s="13" t="n">
        <f aca="false">F7475-E7475</f>
        <v>24</v>
      </c>
      <c r="V7475" s="13" t="n">
        <f aca="false">G7475-F7475</f>
        <v>1</v>
      </c>
      <c r="W7475" s="13" t="n">
        <f aca="false">G7475-E7475</f>
        <v>25</v>
      </c>
      <c r="X7475" s="10" t="n">
        <f aca="false">YEAR(E7475)</f>
        <v>2020</v>
      </c>
      <c r="Y7475" s="0" t="str">
        <f aca="false">TEXT(E7475,"yyyy-mm")</f>
        <v>2020-10</v>
      </c>
      <c r="Z7475" s="0" t="str">
        <f aca="false">"Q"&amp;ROUNDUP(MONTH(E7475)/3,0)&amp;"-"&amp;YEAR(E7475)</f>
        <v>Q4-2020</v>
      </c>
    </row>
    <row r="7476" customFormat="false" ht="14.25" hidden="false" customHeight="false" outlineLevel="0" collapsed="false">
      <c r="A7476" s="0" t="s">
        <v>7518</v>
      </c>
      <c r="B7476" s="0" t="s">
        <v>34</v>
      </c>
      <c r="C7476" s="0" t="s">
        <v>39</v>
      </c>
      <c r="D7476" s="9" t="n">
        <v>44000</v>
      </c>
      <c r="E7476" s="9" t="n">
        <v>44135</v>
      </c>
      <c r="F7476" s="9" t="n">
        <v>44146</v>
      </c>
      <c r="G7476" s="9" t="n">
        <v>44153</v>
      </c>
      <c r="H7476" s="10" t="s">
        <v>36</v>
      </c>
      <c r="I7476" s="0" t="n">
        <v>2</v>
      </c>
      <c r="J7476" s="0" t="n">
        <v>32</v>
      </c>
      <c r="K7476" s="0" t="n">
        <v>192</v>
      </c>
      <c r="L7476" s="0" t="n">
        <v>28</v>
      </c>
      <c r="M7476" s="0" t="n">
        <v>1</v>
      </c>
      <c r="N7476" s="11" t="n">
        <v>0.15</v>
      </c>
      <c r="O7476" s="12" t="n">
        <v>1212.37</v>
      </c>
      <c r="P7476" s="12" t="n">
        <v>2579.5</v>
      </c>
      <c r="Q7476" s="12" t="n">
        <f aca="false">M7476*P7476*(1-N7476)</f>
        <v>2192.575</v>
      </c>
      <c r="R7476" s="12" t="n">
        <f aca="false">M7476*O7476</f>
        <v>1212.37</v>
      </c>
      <c r="S7476" s="12" t="n">
        <f aca="false">Q7476-R7476</f>
        <v>980.205</v>
      </c>
      <c r="T7476" s="11" t="n">
        <f aca="false">IFERROR(S7476/Q7476,0)</f>
        <v>0.447056543105709</v>
      </c>
      <c r="U7476" s="13" t="n">
        <f aca="false">F7476-E7476</f>
        <v>11</v>
      </c>
      <c r="V7476" s="13" t="n">
        <f aca="false">G7476-F7476</f>
        <v>7</v>
      </c>
      <c r="W7476" s="13" t="n">
        <f aca="false">G7476-E7476</f>
        <v>18</v>
      </c>
      <c r="X7476" s="10" t="n">
        <f aca="false">YEAR(E7476)</f>
        <v>2020</v>
      </c>
      <c r="Y7476" s="0" t="str">
        <f aca="false">TEXT(E7476,"yyyy-mm")</f>
        <v>2020-10</v>
      </c>
      <c r="Z7476" s="0" t="str">
        <f aca="false">"Q"&amp;ROUNDUP(MONTH(E7476)/3,0)&amp;"-"&amp;YEAR(E7476)</f>
        <v>Q4-2020</v>
      </c>
    </row>
    <row r="7477" customFormat="false" ht="14.25" hidden="false" customHeight="false" outlineLevel="0" collapsed="false">
      <c r="A7477" s="0" t="s">
        <v>7519</v>
      </c>
      <c r="B7477" s="0" t="s">
        <v>34</v>
      </c>
      <c r="C7477" s="0" t="s">
        <v>46</v>
      </c>
      <c r="D7477" s="9" t="n">
        <v>44000</v>
      </c>
      <c r="E7477" s="9" t="n">
        <v>44135</v>
      </c>
      <c r="F7477" s="9" t="n">
        <v>44138</v>
      </c>
      <c r="G7477" s="9" t="n">
        <v>44145</v>
      </c>
      <c r="H7477" s="10" t="s">
        <v>36</v>
      </c>
      <c r="I7477" s="0" t="n">
        <v>5</v>
      </c>
      <c r="J7477" s="0" t="n">
        <v>48</v>
      </c>
      <c r="K7477" s="0" t="n">
        <v>311</v>
      </c>
      <c r="L7477" s="0" t="n">
        <v>16</v>
      </c>
      <c r="M7477" s="0" t="n">
        <v>3</v>
      </c>
      <c r="N7477" s="11" t="n">
        <v>0.2</v>
      </c>
      <c r="O7477" s="12" t="n">
        <v>356.44</v>
      </c>
      <c r="P7477" s="12" t="n">
        <v>891.1</v>
      </c>
      <c r="Q7477" s="12" t="n">
        <f aca="false">M7477*P7477*(1-N7477)</f>
        <v>2138.64</v>
      </c>
      <c r="R7477" s="12" t="n">
        <f aca="false">M7477*O7477</f>
        <v>1069.32</v>
      </c>
      <c r="S7477" s="12" t="n">
        <f aca="false">Q7477-R7477</f>
        <v>1069.32</v>
      </c>
      <c r="T7477" s="11" t="n">
        <f aca="false">IFERROR(S7477/Q7477,0)</f>
        <v>0.5</v>
      </c>
      <c r="U7477" s="13" t="n">
        <f aca="false">F7477-E7477</f>
        <v>3</v>
      </c>
      <c r="V7477" s="13" t="n">
        <f aca="false">G7477-F7477</f>
        <v>7</v>
      </c>
      <c r="W7477" s="13" t="n">
        <f aca="false">G7477-E7477</f>
        <v>10</v>
      </c>
      <c r="X7477" s="10" t="n">
        <f aca="false">YEAR(E7477)</f>
        <v>2020</v>
      </c>
      <c r="Y7477" s="0" t="str">
        <f aca="false">TEXT(E7477,"yyyy-mm")</f>
        <v>2020-10</v>
      </c>
      <c r="Z7477" s="0" t="str">
        <f aca="false">"Q"&amp;ROUNDUP(MONTH(E7477)/3,0)&amp;"-"&amp;YEAR(E7477)</f>
        <v>Q4-2020</v>
      </c>
    </row>
    <row r="7478" customFormat="false" ht="14.25" hidden="false" customHeight="false" outlineLevel="0" collapsed="false">
      <c r="A7478" s="0" t="s">
        <v>7520</v>
      </c>
      <c r="B7478" s="0" t="s">
        <v>38</v>
      </c>
      <c r="C7478" s="0" t="s">
        <v>39</v>
      </c>
      <c r="D7478" s="9" t="n">
        <v>44000</v>
      </c>
      <c r="E7478" s="9" t="n">
        <v>44135</v>
      </c>
      <c r="F7478" s="9" t="n">
        <v>44148</v>
      </c>
      <c r="G7478" s="9" t="n">
        <v>44158</v>
      </c>
      <c r="H7478" s="10" t="s">
        <v>36</v>
      </c>
      <c r="I7478" s="0" t="n">
        <v>14</v>
      </c>
      <c r="J7478" s="0" t="n">
        <v>50</v>
      </c>
      <c r="K7478" s="0" t="n">
        <v>179</v>
      </c>
      <c r="L7478" s="0" t="n">
        <v>12</v>
      </c>
      <c r="M7478" s="0" t="n">
        <v>1</v>
      </c>
      <c r="N7478" s="11" t="n">
        <v>0.075</v>
      </c>
      <c r="O7478" s="12" t="n">
        <v>591.95</v>
      </c>
      <c r="P7478" s="12" t="n">
        <v>1038.5</v>
      </c>
      <c r="Q7478" s="12" t="n">
        <f aca="false">M7478*P7478*(1-N7478)</f>
        <v>960.6125</v>
      </c>
      <c r="R7478" s="12" t="n">
        <f aca="false">M7478*O7478</f>
        <v>591.95</v>
      </c>
      <c r="S7478" s="12" t="n">
        <f aca="false">Q7478-R7478</f>
        <v>368.6625</v>
      </c>
      <c r="T7478" s="11" t="n">
        <f aca="false">IFERROR(S7478/Q7478,0)</f>
        <v>0.383778578771357</v>
      </c>
      <c r="U7478" s="13" t="n">
        <f aca="false">F7478-E7478</f>
        <v>13</v>
      </c>
      <c r="V7478" s="13" t="n">
        <f aca="false">G7478-F7478</f>
        <v>10</v>
      </c>
      <c r="W7478" s="13" t="n">
        <f aca="false">G7478-E7478</f>
        <v>23</v>
      </c>
      <c r="X7478" s="10" t="n">
        <f aca="false">YEAR(E7478)</f>
        <v>2020</v>
      </c>
      <c r="Y7478" s="0" t="str">
        <f aca="false">TEXT(E7478,"yyyy-mm")</f>
        <v>2020-10</v>
      </c>
      <c r="Z7478" s="0" t="str">
        <f aca="false">"Q"&amp;ROUNDUP(MONTH(E7478)/3,0)&amp;"-"&amp;YEAR(E7478)</f>
        <v>Q4-2020</v>
      </c>
    </row>
    <row r="7479" customFormat="false" ht="14.25" hidden="false" customHeight="false" outlineLevel="0" collapsed="false">
      <c r="A7479" s="0" t="s">
        <v>7521</v>
      </c>
      <c r="B7479" s="0" t="s">
        <v>34</v>
      </c>
      <c r="C7479" s="0" t="s">
        <v>35</v>
      </c>
      <c r="D7479" s="9" t="n">
        <v>44100</v>
      </c>
      <c r="E7479" s="9" t="n">
        <v>44135</v>
      </c>
      <c r="F7479" s="9" t="n">
        <v>44152</v>
      </c>
      <c r="G7479" s="9" t="n">
        <v>44162</v>
      </c>
      <c r="H7479" s="10" t="s">
        <v>36</v>
      </c>
      <c r="I7479" s="0" t="n">
        <v>11</v>
      </c>
      <c r="J7479" s="0" t="n">
        <v>18</v>
      </c>
      <c r="K7479" s="0" t="n">
        <v>242</v>
      </c>
      <c r="L7479" s="0" t="n">
        <v>8</v>
      </c>
      <c r="M7479" s="0" t="n">
        <v>8</v>
      </c>
      <c r="N7479" s="11" t="n">
        <v>0.15</v>
      </c>
      <c r="O7479" s="12" t="n">
        <v>704.04</v>
      </c>
      <c r="P7479" s="12" t="n">
        <v>951.4</v>
      </c>
      <c r="Q7479" s="12" t="n">
        <f aca="false">M7479*P7479*(1-N7479)</f>
        <v>6469.52</v>
      </c>
      <c r="R7479" s="12" t="n">
        <f aca="false">M7479*O7479</f>
        <v>5632.32</v>
      </c>
      <c r="S7479" s="12" t="n">
        <f aca="false">Q7479-R7479</f>
        <v>837.2</v>
      </c>
      <c r="T7479" s="11" t="n">
        <f aca="false">IFERROR(S7479/Q7479,0)</f>
        <v>0.129406818434753</v>
      </c>
      <c r="U7479" s="13" t="n">
        <f aca="false">F7479-E7479</f>
        <v>17</v>
      </c>
      <c r="V7479" s="13" t="n">
        <f aca="false">G7479-F7479</f>
        <v>10</v>
      </c>
      <c r="W7479" s="13" t="n">
        <f aca="false">G7479-E7479</f>
        <v>27</v>
      </c>
      <c r="X7479" s="10" t="n">
        <f aca="false">YEAR(E7479)</f>
        <v>2020</v>
      </c>
      <c r="Y7479" s="0" t="str">
        <f aca="false">TEXT(E7479,"yyyy-mm")</f>
        <v>2020-10</v>
      </c>
      <c r="Z7479" s="0" t="str">
        <f aca="false">"Q"&amp;ROUNDUP(MONTH(E7479)/3,0)&amp;"-"&amp;YEAR(E7479)</f>
        <v>Q4-2020</v>
      </c>
    </row>
    <row r="7480" customFormat="false" ht="14.25" hidden="false" customHeight="false" outlineLevel="0" collapsed="false">
      <c r="A7480" s="0" t="s">
        <v>7522</v>
      </c>
      <c r="B7480" s="0" t="s">
        <v>43</v>
      </c>
      <c r="C7480" s="0" t="s">
        <v>48</v>
      </c>
      <c r="D7480" s="9" t="n">
        <v>44000</v>
      </c>
      <c r="E7480" s="9" t="n">
        <v>44135</v>
      </c>
      <c r="F7480" s="9" t="n">
        <v>44145</v>
      </c>
      <c r="G7480" s="9" t="n">
        <v>44154</v>
      </c>
      <c r="H7480" s="10" t="s">
        <v>36</v>
      </c>
      <c r="I7480" s="0" t="n">
        <v>28</v>
      </c>
      <c r="J7480" s="0" t="n">
        <v>25</v>
      </c>
      <c r="K7480" s="0" t="n">
        <v>21</v>
      </c>
      <c r="L7480" s="0" t="n">
        <v>36</v>
      </c>
      <c r="M7480" s="0" t="n">
        <v>6</v>
      </c>
      <c r="N7480" s="11" t="n">
        <v>0.075</v>
      </c>
      <c r="O7480" s="12" t="n">
        <v>651.91</v>
      </c>
      <c r="P7480" s="12" t="n">
        <v>931.3</v>
      </c>
      <c r="Q7480" s="12" t="n">
        <f aca="false">M7480*P7480*(1-N7480)</f>
        <v>5168.715</v>
      </c>
      <c r="R7480" s="12" t="n">
        <f aca="false">M7480*O7480</f>
        <v>3911.46</v>
      </c>
      <c r="S7480" s="12" t="n">
        <f aca="false">Q7480-R7480</f>
        <v>1257.255</v>
      </c>
      <c r="T7480" s="11" t="n">
        <f aca="false">IFERROR(S7480/Q7480,0)</f>
        <v>0.243243243243243</v>
      </c>
      <c r="U7480" s="13" t="n">
        <f aca="false">F7480-E7480</f>
        <v>10</v>
      </c>
      <c r="V7480" s="13" t="n">
        <f aca="false">G7480-F7480</f>
        <v>9</v>
      </c>
      <c r="W7480" s="13" t="n">
        <f aca="false">G7480-E7480</f>
        <v>19</v>
      </c>
      <c r="X7480" s="10" t="n">
        <f aca="false">YEAR(E7480)</f>
        <v>2020</v>
      </c>
      <c r="Y7480" s="0" t="str">
        <f aca="false">TEXT(E7480,"yyyy-mm")</f>
        <v>2020-10</v>
      </c>
      <c r="Z7480" s="0" t="str">
        <f aca="false">"Q"&amp;ROUNDUP(MONTH(E7480)/3,0)&amp;"-"&amp;YEAR(E7480)</f>
        <v>Q4-2020</v>
      </c>
    </row>
    <row r="7481" customFormat="false" ht="14.25" hidden="false" customHeight="false" outlineLevel="0" collapsed="false">
      <c r="A7481" s="0" t="s">
        <v>7523</v>
      </c>
      <c r="B7481" s="0" t="s">
        <v>38</v>
      </c>
      <c r="C7481" s="0" t="s">
        <v>35</v>
      </c>
      <c r="D7481" s="9" t="n">
        <v>44000</v>
      </c>
      <c r="E7481" s="9" t="n">
        <v>44135</v>
      </c>
      <c r="F7481" s="9" t="n">
        <v>44144</v>
      </c>
      <c r="G7481" s="9" t="n">
        <v>44145</v>
      </c>
      <c r="H7481" s="10" t="s">
        <v>36</v>
      </c>
      <c r="I7481" s="0" t="n">
        <v>12</v>
      </c>
      <c r="J7481" s="0" t="n">
        <v>24</v>
      </c>
      <c r="K7481" s="0" t="n">
        <v>207</v>
      </c>
      <c r="L7481" s="0" t="n">
        <v>34</v>
      </c>
      <c r="M7481" s="0" t="n">
        <v>1</v>
      </c>
      <c r="N7481" s="11" t="n">
        <v>0.1</v>
      </c>
      <c r="O7481" s="12" t="n">
        <v>2346.34</v>
      </c>
      <c r="P7481" s="12" t="n">
        <v>3450.5</v>
      </c>
      <c r="Q7481" s="12" t="n">
        <f aca="false">M7481*P7481*(1-N7481)</f>
        <v>3105.45</v>
      </c>
      <c r="R7481" s="12" t="n">
        <f aca="false">M7481*O7481</f>
        <v>2346.34</v>
      </c>
      <c r="S7481" s="12" t="n">
        <f aca="false">Q7481-R7481</f>
        <v>759.11</v>
      </c>
      <c r="T7481" s="11" t="n">
        <f aca="false">IFERROR(S7481/Q7481,0)</f>
        <v>0.244444444444444</v>
      </c>
      <c r="U7481" s="13" t="n">
        <f aca="false">F7481-E7481</f>
        <v>9</v>
      </c>
      <c r="V7481" s="13" t="n">
        <f aca="false">G7481-F7481</f>
        <v>1</v>
      </c>
      <c r="W7481" s="13" t="n">
        <f aca="false">G7481-E7481</f>
        <v>10</v>
      </c>
      <c r="X7481" s="10" t="n">
        <f aca="false">YEAR(E7481)</f>
        <v>2020</v>
      </c>
      <c r="Y7481" s="0" t="str">
        <f aca="false">TEXT(E7481,"yyyy-mm")</f>
        <v>2020-10</v>
      </c>
      <c r="Z7481" s="0" t="str">
        <f aca="false">"Q"&amp;ROUNDUP(MONTH(E7481)/3,0)&amp;"-"&amp;YEAR(E7481)</f>
        <v>Q4-2020</v>
      </c>
    </row>
    <row r="7482" customFormat="false" ht="14.25" hidden="false" customHeight="false" outlineLevel="0" collapsed="false">
      <c r="A7482" s="0" t="s">
        <v>7524</v>
      </c>
      <c r="B7482" s="0" t="s">
        <v>41</v>
      </c>
      <c r="C7482" s="0" t="s">
        <v>35</v>
      </c>
      <c r="D7482" s="9" t="n">
        <v>44000</v>
      </c>
      <c r="E7482" s="9" t="n">
        <v>44135</v>
      </c>
      <c r="F7482" s="9" t="n">
        <v>44145</v>
      </c>
      <c r="G7482" s="9" t="n">
        <v>44149</v>
      </c>
      <c r="H7482" s="10" t="s">
        <v>36</v>
      </c>
      <c r="I7482" s="0" t="n">
        <v>24</v>
      </c>
      <c r="J7482" s="0" t="n">
        <v>24</v>
      </c>
      <c r="K7482" s="0" t="n">
        <v>229</v>
      </c>
      <c r="L7482" s="0" t="n">
        <v>31</v>
      </c>
      <c r="M7482" s="0" t="n">
        <v>1</v>
      </c>
      <c r="N7482" s="11" t="n">
        <v>0.1</v>
      </c>
      <c r="O7482" s="12" t="n">
        <v>628.93</v>
      </c>
      <c r="P7482" s="12" t="n">
        <v>998.3</v>
      </c>
      <c r="Q7482" s="12" t="n">
        <f aca="false">M7482*P7482*(1-N7482)</f>
        <v>898.47</v>
      </c>
      <c r="R7482" s="12" t="n">
        <f aca="false">M7482*O7482</f>
        <v>628.93</v>
      </c>
      <c r="S7482" s="12" t="n">
        <f aca="false">Q7482-R7482</f>
        <v>269.54</v>
      </c>
      <c r="T7482" s="11" t="n">
        <f aca="false">IFERROR(S7482/Q7482,0)</f>
        <v>0.299998886996784</v>
      </c>
      <c r="U7482" s="13" t="n">
        <f aca="false">F7482-E7482</f>
        <v>10</v>
      </c>
      <c r="V7482" s="13" t="n">
        <f aca="false">G7482-F7482</f>
        <v>4</v>
      </c>
      <c r="W7482" s="13" t="n">
        <f aca="false">G7482-E7482</f>
        <v>14</v>
      </c>
      <c r="X7482" s="10" t="n">
        <f aca="false">YEAR(E7482)</f>
        <v>2020</v>
      </c>
      <c r="Y7482" s="0" t="str">
        <f aca="false">TEXT(E7482,"yyyy-mm")</f>
        <v>2020-10</v>
      </c>
      <c r="Z7482" s="0" t="str">
        <f aca="false">"Q"&amp;ROUNDUP(MONTH(E7482)/3,0)&amp;"-"&amp;YEAR(E7482)</f>
        <v>Q4-2020</v>
      </c>
    </row>
    <row r="7483" customFormat="false" ht="14.25" hidden="false" customHeight="false" outlineLevel="0" collapsed="false">
      <c r="A7483" s="0" t="s">
        <v>7525</v>
      </c>
      <c r="B7483" s="0" t="s">
        <v>34</v>
      </c>
      <c r="C7483" s="0" t="s">
        <v>35</v>
      </c>
      <c r="D7483" s="9" t="n">
        <v>44000</v>
      </c>
      <c r="E7483" s="9" t="n">
        <v>44135</v>
      </c>
      <c r="F7483" s="9" t="n">
        <v>44140</v>
      </c>
      <c r="G7483" s="9" t="n">
        <v>44143</v>
      </c>
      <c r="H7483" s="10" t="s">
        <v>36</v>
      </c>
      <c r="I7483" s="0" t="n">
        <v>7</v>
      </c>
      <c r="J7483" s="0" t="n">
        <v>1</v>
      </c>
      <c r="K7483" s="0" t="n">
        <v>238</v>
      </c>
      <c r="L7483" s="0" t="n">
        <v>26</v>
      </c>
      <c r="M7483" s="0" t="n">
        <v>3</v>
      </c>
      <c r="N7483" s="11" t="n">
        <v>0.1</v>
      </c>
      <c r="O7483" s="12" t="n">
        <v>2831.69</v>
      </c>
      <c r="P7483" s="12" t="n">
        <v>3932.9</v>
      </c>
      <c r="Q7483" s="12" t="n">
        <f aca="false">M7483*P7483*(1-N7483)</f>
        <v>10618.83</v>
      </c>
      <c r="R7483" s="12" t="n">
        <f aca="false">M7483*O7483</f>
        <v>8495.07</v>
      </c>
      <c r="S7483" s="12" t="n">
        <f aca="false">Q7483-R7483</f>
        <v>2123.76</v>
      </c>
      <c r="T7483" s="11" t="n">
        <f aca="false">IFERROR(S7483/Q7483,0)</f>
        <v>0.199999434965999</v>
      </c>
      <c r="U7483" s="13" t="n">
        <f aca="false">F7483-E7483</f>
        <v>5</v>
      </c>
      <c r="V7483" s="13" t="n">
        <f aca="false">G7483-F7483</f>
        <v>3</v>
      </c>
      <c r="W7483" s="13" t="n">
        <f aca="false">G7483-E7483</f>
        <v>8</v>
      </c>
      <c r="X7483" s="10" t="n">
        <f aca="false">YEAR(E7483)</f>
        <v>2020</v>
      </c>
      <c r="Y7483" s="0" t="str">
        <f aca="false">TEXT(E7483,"yyyy-mm")</f>
        <v>2020-10</v>
      </c>
      <c r="Z7483" s="0" t="str">
        <f aca="false">"Q"&amp;ROUNDUP(MONTH(E7483)/3,0)&amp;"-"&amp;YEAR(E7483)</f>
        <v>Q4-2020</v>
      </c>
    </row>
    <row r="7484" customFormat="false" ht="14.25" hidden="false" customHeight="false" outlineLevel="0" collapsed="false">
      <c r="A7484" s="0" t="s">
        <v>7526</v>
      </c>
      <c r="B7484" s="0" t="s">
        <v>34</v>
      </c>
      <c r="C7484" s="0" t="s">
        <v>48</v>
      </c>
      <c r="D7484" s="9" t="n">
        <v>44000</v>
      </c>
      <c r="E7484" s="9" t="n">
        <v>44135</v>
      </c>
      <c r="F7484" s="9" t="n">
        <v>44145</v>
      </c>
      <c r="G7484" s="9" t="n">
        <v>44151</v>
      </c>
      <c r="H7484" s="10" t="s">
        <v>36</v>
      </c>
      <c r="I7484" s="0" t="n">
        <v>4</v>
      </c>
      <c r="J7484" s="0" t="n">
        <v>24</v>
      </c>
      <c r="K7484" s="0" t="n">
        <v>58</v>
      </c>
      <c r="L7484" s="0" t="n">
        <v>5</v>
      </c>
      <c r="M7484" s="0" t="n">
        <v>2</v>
      </c>
      <c r="N7484" s="11" t="n">
        <v>0.15</v>
      </c>
      <c r="O7484" s="12" t="n">
        <v>3106.66</v>
      </c>
      <c r="P7484" s="12" t="n">
        <v>3698.4</v>
      </c>
      <c r="Q7484" s="12" t="n">
        <f aca="false">M7484*P7484*(1-N7484)</f>
        <v>6287.28</v>
      </c>
      <c r="R7484" s="12" t="n">
        <f aca="false">M7484*O7484</f>
        <v>6213.32</v>
      </c>
      <c r="S7484" s="12" t="n">
        <f aca="false">Q7484-R7484</f>
        <v>73.96</v>
      </c>
      <c r="T7484" s="11" t="n">
        <f aca="false">IFERROR(S7484/Q7484,0)</f>
        <v>0.0117634334720261</v>
      </c>
      <c r="U7484" s="13" t="n">
        <f aca="false">F7484-E7484</f>
        <v>10</v>
      </c>
      <c r="V7484" s="13" t="n">
        <f aca="false">G7484-F7484</f>
        <v>6</v>
      </c>
      <c r="W7484" s="13" t="n">
        <f aca="false">G7484-E7484</f>
        <v>16</v>
      </c>
      <c r="X7484" s="10" t="n">
        <f aca="false">YEAR(E7484)</f>
        <v>2020</v>
      </c>
      <c r="Y7484" s="0" t="str">
        <f aca="false">TEXT(E7484,"yyyy-mm")</f>
        <v>2020-10</v>
      </c>
      <c r="Z7484" s="0" t="str">
        <f aca="false">"Q"&amp;ROUNDUP(MONTH(E7484)/3,0)&amp;"-"&amp;YEAR(E7484)</f>
        <v>Q4-2020</v>
      </c>
    </row>
    <row r="7485" customFormat="false" ht="14.25" hidden="false" customHeight="false" outlineLevel="0" collapsed="false">
      <c r="A7485" s="0" t="s">
        <v>7527</v>
      </c>
      <c r="B7485" s="0" t="s">
        <v>34</v>
      </c>
      <c r="C7485" s="0" t="s">
        <v>39</v>
      </c>
      <c r="D7485" s="9" t="n">
        <v>44000</v>
      </c>
      <c r="E7485" s="9" t="n">
        <v>44135</v>
      </c>
      <c r="F7485" s="9" t="n">
        <v>44143</v>
      </c>
      <c r="G7485" s="9" t="n">
        <v>44146</v>
      </c>
      <c r="H7485" s="10" t="s">
        <v>36</v>
      </c>
      <c r="I7485" s="0" t="n">
        <v>10</v>
      </c>
      <c r="J7485" s="0" t="n">
        <v>42</v>
      </c>
      <c r="K7485" s="0" t="n">
        <v>113</v>
      </c>
      <c r="L7485" s="0" t="n">
        <v>24</v>
      </c>
      <c r="M7485" s="0" t="n">
        <v>5</v>
      </c>
      <c r="N7485" s="11" t="n">
        <v>0.2</v>
      </c>
      <c r="O7485" s="12" t="n">
        <v>966.01</v>
      </c>
      <c r="P7485" s="12" t="n">
        <v>1788.9</v>
      </c>
      <c r="Q7485" s="12" t="n">
        <f aca="false">M7485*P7485*(1-N7485)</f>
        <v>7155.6</v>
      </c>
      <c r="R7485" s="12" t="n">
        <f aca="false">M7485*O7485</f>
        <v>4830.05</v>
      </c>
      <c r="S7485" s="12" t="n">
        <f aca="false">Q7485-R7485</f>
        <v>2325.55</v>
      </c>
      <c r="T7485" s="11" t="n">
        <f aca="false">IFERROR(S7485/Q7485,0)</f>
        <v>0.324997204986304</v>
      </c>
      <c r="U7485" s="13" t="n">
        <f aca="false">F7485-E7485</f>
        <v>8</v>
      </c>
      <c r="V7485" s="13" t="n">
        <f aca="false">G7485-F7485</f>
        <v>3</v>
      </c>
      <c r="W7485" s="13" t="n">
        <f aca="false">G7485-E7485</f>
        <v>11</v>
      </c>
      <c r="X7485" s="10" t="n">
        <f aca="false">YEAR(E7485)</f>
        <v>2020</v>
      </c>
      <c r="Y7485" s="0" t="str">
        <f aca="false">TEXT(E7485,"yyyy-mm")</f>
        <v>2020-10</v>
      </c>
      <c r="Z7485" s="0" t="str">
        <f aca="false">"Q"&amp;ROUNDUP(MONTH(E7485)/3,0)&amp;"-"&amp;YEAR(E7485)</f>
        <v>Q4-2020</v>
      </c>
    </row>
    <row r="7486" customFormat="false" ht="14.25" hidden="false" customHeight="false" outlineLevel="0" collapsed="false">
      <c r="A7486" s="0" t="s">
        <v>7528</v>
      </c>
      <c r="B7486" s="0" t="s">
        <v>34</v>
      </c>
      <c r="C7486" s="0" t="s">
        <v>39</v>
      </c>
      <c r="D7486" s="9" t="n">
        <v>44000</v>
      </c>
      <c r="E7486" s="9" t="n">
        <v>44135</v>
      </c>
      <c r="F7486" s="9" t="n">
        <v>44158</v>
      </c>
      <c r="G7486" s="9" t="n">
        <v>44163</v>
      </c>
      <c r="H7486" s="10" t="s">
        <v>36</v>
      </c>
      <c r="I7486" s="0" t="n">
        <v>9</v>
      </c>
      <c r="J7486" s="0" t="n">
        <v>33</v>
      </c>
      <c r="K7486" s="0" t="n">
        <v>187</v>
      </c>
      <c r="L7486" s="0" t="n">
        <v>8</v>
      </c>
      <c r="M7486" s="0" t="n">
        <v>6</v>
      </c>
      <c r="N7486" s="11" t="n">
        <v>0.05</v>
      </c>
      <c r="O7486" s="12" t="n">
        <v>777.2</v>
      </c>
      <c r="P7486" s="12" t="n">
        <v>971.5</v>
      </c>
      <c r="Q7486" s="12" t="n">
        <f aca="false">M7486*P7486*(1-N7486)</f>
        <v>5537.55</v>
      </c>
      <c r="R7486" s="12" t="n">
        <f aca="false">M7486*O7486</f>
        <v>4663.2</v>
      </c>
      <c r="S7486" s="12" t="n">
        <f aca="false">Q7486-R7486</f>
        <v>874.35</v>
      </c>
      <c r="T7486" s="11" t="n">
        <f aca="false">IFERROR(S7486/Q7486,0)</f>
        <v>0.157894736842105</v>
      </c>
      <c r="U7486" s="13" t="n">
        <f aca="false">F7486-E7486</f>
        <v>23</v>
      </c>
      <c r="V7486" s="13" t="n">
        <f aca="false">G7486-F7486</f>
        <v>5</v>
      </c>
      <c r="W7486" s="13" t="n">
        <f aca="false">G7486-E7486</f>
        <v>28</v>
      </c>
      <c r="X7486" s="10" t="n">
        <f aca="false">YEAR(E7486)</f>
        <v>2020</v>
      </c>
      <c r="Y7486" s="0" t="str">
        <f aca="false">TEXT(E7486,"yyyy-mm")</f>
        <v>2020-10</v>
      </c>
      <c r="Z7486" s="0" t="str">
        <f aca="false">"Q"&amp;ROUNDUP(MONTH(E7486)/3,0)&amp;"-"&amp;YEAR(E7486)</f>
        <v>Q4-2020</v>
      </c>
    </row>
    <row r="7487" customFormat="false" ht="14.25" hidden="false" customHeight="false" outlineLevel="0" collapsed="false">
      <c r="A7487" s="0" t="s">
        <v>7529</v>
      </c>
      <c r="B7487" s="0" t="s">
        <v>38</v>
      </c>
      <c r="C7487" s="0" t="s">
        <v>46</v>
      </c>
      <c r="D7487" s="9" t="n">
        <v>44100</v>
      </c>
      <c r="E7487" s="9" t="n">
        <v>44135</v>
      </c>
      <c r="F7487" s="9" t="n">
        <v>44144</v>
      </c>
      <c r="G7487" s="9" t="n">
        <v>44150</v>
      </c>
      <c r="H7487" s="10" t="s">
        <v>36</v>
      </c>
      <c r="I7487" s="0" t="n">
        <v>12</v>
      </c>
      <c r="J7487" s="0" t="n">
        <v>42</v>
      </c>
      <c r="K7487" s="0" t="n">
        <v>325</v>
      </c>
      <c r="L7487" s="0" t="n">
        <v>32</v>
      </c>
      <c r="M7487" s="0" t="n">
        <v>3</v>
      </c>
      <c r="N7487" s="11" t="n">
        <v>0.05</v>
      </c>
      <c r="O7487" s="12" t="n">
        <v>1742.87</v>
      </c>
      <c r="P7487" s="12" t="n">
        <v>2525.9</v>
      </c>
      <c r="Q7487" s="12" t="n">
        <f aca="false">M7487*P7487*(1-N7487)</f>
        <v>7198.815</v>
      </c>
      <c r="R7487" s="12" t="n">
        <f aca="false">M7487*O7487</f>
        <v>5228.61</v>
      </c>
      <c r="S7487" s="12" t="n">
        <f aca="false">Q7487-R7487</f>
        <v>1970.205</v>
      </c>
      <c r="T7487" s="11" t="n">
        <f aca="false">IFERROR(S7487/Q7487,0)</f>
        <v>0.27368462726157</v>
      </c>
      <c r="U7487" s="13" t="n">
        <f aca="false">F7487-E7487</f>
        <v>9</v>
      </c>
      <c r="V7487" s="13" t="n">
        <f aca="false">G7487-F7487</f>
        <v>6</v>
      </c>
      <c r="W7487" s="13" t="n">
        <f aca="false">G7487-E7487</f>
        <v>15</v>
      </c>
      <c r="X7487" s="10" t="n">
        <f aca="false">YEAR(E7487)</f>
        <v>2020</v>
      </c>
      <c r="Y7487" s="0" t="str">
        <f aca="false">TEXT(E7487,"yyyy-mm")</f>
        <v>2020-10</v>
      </c>
      <c r="Z7487" s="0" t="str">
        <f aca="false">"Q"&amp;ROUNDUP(MONTH(E7487)/3,0)&amp;"-"&amp;YEAR(E7487)</f>
        <v>Q4-2020</v>
      </c>
    </row>
    <row r="7488" customFormat="false" ht="14.25" hidden="false" customHeight="false" outlineLevel="0" collapsed="false">
      <c r="A7488" s="0" t="s">
        <v>7530</v>
      </c>
      <c r="B7488" s="0" t="s">
        <v>34</v>
      </c>
      <c r="C7488" s="0" t="s">
        <v>48</v>
      </c>
      <c r="D7488" s="9" t="n">
        <v>44000</v>
      </c>
      <c r="E7488" s="9" t="n">
        <v>44136</v>
      </c>
      <c r="F7488" s="9" t="n">
        <v>44138</v>
      </c>
      <c r="G7488" s="9" t="n">
        <v>44147</v>
      </c>
      <c r="H7488" s="10" t="s">
        <v>36</v>
      </c>
      <c r="I7488" s="0" t="n">
        <v>2</v>
      </c>
      <c r="J7488" s="0" t="n">
        <v>5</v>
      </c>
      <c r="K7488" s="0" t="n">
        <v>1</v>
      </c>
      <c r="L7488" s="0" t="n">
        <v>3</v>
      </c>
      <c r="M7488" s="0" t="n">
        <v>2</v>
      </c>
      <c r="N7488" s="11" t="n">
        <v>0.1</v>
      </c>
      <c r="O7488" s="12" t="n">
        <v>1363.38</v>
      </c>
      <c r="P7488" s="12" t="n">
        <v>2391.9</v>
      </c>
      <c r="Q7488" s="12" t="n">
        <f aca="false">M7488*P7488*(1-N7488)</f>
        <v>4305.42</v>
      </c>
      <c r="R7488" s="12" t="n">
        <f aca="false">M7488*O7488</f>
        <v>2726.76</v>
      </c>
      <c r="S7488" s="12" t="n">
        <f aca="false">Q7488-R7488</f>
        <v>1578.66</v>
      </c>
      <c r="T7488" s="11" t="n">
        <f aca="false">IFERROR(S7488/Q7488,0)</f>
        <v>0.366668060258929</v>
      </c>
      <c r="U7488" s="13" t="n">
        <f aca="false">F7488-E7488</f>
        <v>2</v>
      </c>
      <c r="V7488" s="13" t="n">
        <f aca="false">G7488-F7488</f>
        <v>9</v>
      </c>
      <c r="W7488" s="13" t="n">
        <f aca="false">G7488-E7488</f>
        <v>11</v>
      </c>
      <c r="X7488" s="10" t="n">
        <f aca="false">YEAR(E7488)</f>
        <v>2020</v>
      </c>
      <c r="Y7488" s="0" t="str">
        <f aca="false">TEXT(E7488,"yyyy-mm")</f>
        <v>2020-11</v>
      </c>
      <c r="Z7488" s="0" t="str">
        <f aca="false">"Q"&amp;ROUNDUP(MONTH(E7488)/3,0)&amp;"-"&amp;YEAR(E7488)</f>
        <v>Q4-2020</v>
      </c>
    </row>
    <row r="7489" customFormat="false" ht="14.25" hidden="false" customHeight="false" outlineLevel="0" collapsed="false">
      <c r="A7489" s="0" t="s">
        <v>7531</v>
      </c>
      <c r="B7489" s="0" t="s">
        <v>34</v>
      </c>
      <c r="C7489" s="0" t="s">
        <v>39</v>
      </c>
      <c r="D7489" s="9" t="n">
        <v>44000</v>
      </c>
      <c r="E7489" s="9" t="n">
        <v>44136</v>
      </c>
      <c r="F7489" s="9" t="n">
        <v>44149</v>
      </c>
      <c r="G7489" s="9" t="n">
        <v>44155</v>
      </c>
      <c r="H7489" s="10" t="s">
        <v>36</v>
      </c>
      <c r="I7489" s="0" t="n">
        <v>9</v>
      </c>
      <c r="J7489" s="0" t="n">
        <v>42</v>
      </c>
      <c r="K7489" s="0" t="n">
        <v>128</v>
      </c>
      <c r="L7489" s="0" t="n">
        <v>41</v>
      </c>
      <c r="M7489" s="0" t="n">
        <v>8</v>
      </c>
      <c r="N7489" s="11" t="n">
        <v>0.15</v>
      </c>
      <c r="O7489" s="12" t="n">
        <v>743.7</v>
      </c>
      <c r="P7489" s="12" t="n">
        <v>991.6</v>
      </c>
      <c r="Q7489" s="12" t="n">
        <f aca="false">M7489*P7489*(1-N7489)</f>
        <v>6742.88</v>
      </c>
      <c r="R7489" s="12" t="n">
        <f aca="false">M7489*O7489</f>
        <v>5949.6</v>
      </c>
      <c r="S7489" s="12" t="n">
        <f aca="false">Q7489-R7489</f>
        <v>793.28</v>
      </c>
      <c r="T7489" s="11" t="n">
        <f aca="false">IFERROR(S7489/Q7489,0)</f>
        <v>0.117647058823529</v>
      </c>
      <c r="U7489" s="13" t="n">
        <f aca="false">F7489-E7489</f>
        <v>13</v>
      </c>
      <c r="V7489" s="13" t="n">
        <f aca="false">G7489-F7489</f>
        <v>6</v>
      </c>
      <c r="W7489" s="13" t="n">
        <f aca="false">G7489-E7489</f>
        <v>19</v>
      </c>
      <c r="X7489" s="10" t="n">
        <f aca="false">YEAR(E7489)</f>
        <v>2020</v>
      </c>
      <c r="Y7489" s="0" t="str">
        <f aca="false">TEXT(E7489,"yyyy-mm")</f>
        <v>2020-11</v>
      </c>
      <c r="Z7489" s="0" t="str">
        <f aca="false">"Q"&amp;ROUNDUP(MONTH(E7489)/3,0)&amp;"-"&amp;YEAR(E7489)</f>
        <v>Q4-2020</v>
      </c>
    </row>
    <row r="7490" customFormat="false" ht="14.25" hidden="false" customHeight="false" outlineLevel="0" collapsed="false">
      <c r="A7490" s="0" t="s">
        <v>7532</v>
      </c>
      <c r="B7490" s="0" t="s">
        <v>38</v>
      </c>
      <c r="C7490" s="0" t="s">
        <v>58</v>
      </c>
      <c r="D7490" s="9" t="n">
        <v>44000</v>
      </c>
      <c r="E7490" s="9" t="n">
        <v>44136</v>
      </c>
      <c r="F7490" s="9" t="n">
        <v>44160</v>
      </c>
      <c r="G7490" s="9" t="n">
        <v>44165</v>
      </c>
      <c r="H7490" s="10" t="s">
        <v>36</v>
      </c>
      <c r="I7490" s="0" t="n">
        <v>17</v>
      </c>
      <c r="J7490" s="0" t="n">
        <v>14</v>
      </c>
      <c r="K7490" s="0" t="n">
        <v>330</v>
      </c>
      <c r="L7490" s="0" t="n">
        <v>27</v>
      </c>
      <c r="M7490" s="0" t="n">
        <v>2</v>
      </c>
      <c r="N7490" s="11" t="n">
        <v>0.1</v>
      </c>
      <c r="O7490" s="12" t="n">
        <v>157.12</v>
      </c>
      <c r="P7490" s="12" t="n">
        <v>234.5</v>
      </c>
      <c r="Q7490" s="12" t="n">
        <f aca="false">M7490*P7490*(1-N7490)</f>
        <v>422.1</v>
      </c>
      <c r="R7490" s="12" t="n">
        <f aca="false">M7490*O7490</f>
        <v>314.24</v>
      </c>
      <c r="S7490" s="12" t="n">
        <f aca="false">Q7490-R7490</f>
        <v>107.86</v>
      </c>
      <c r="T7490" s="11" t="n">
        <f aca="false">IFERROR(S7490/Q7490,0)</f>
        <v>0.255531864487088</v>
      </c>
      <c r="U7490" s="13" t="n">
        <f aca="false">F7490-E7490</f>
        <v>24</v>
      </c>
      <c r="V7490" s="13" t="n">
        <f aca="false">G7490-F7490</f>
        <v>5</v>
      </c>
      <c r="W7490" s="13" t="n">
        <f aca="false">G7490-E7490</f>
        <v>29</v>
      </c>
      <c r="X7490" s="10" t="n">
        <f aca="false">YEAR(E7490)</f>
        <v>2020</v>
      </c>
      <c r="Y7490" s="0" t="str">
        <f aca="false">TEXT(E7490,"yyyy-mm")</f>
        <v>2020-11</v>
      </c>
      <c r="Z7490" s="0" t="str">
        <f aca="false">"Q"&amp;ROUNDUP(MONTH(E7490)/3,0)&amp;"-"&amp;YEAR(E7490)</f>
        <v>Q4-2020</v>
      </c>
    </row>
    <row r="7491" customFormat="false" ht="14.25" hidden="false" customHeight="false" outlineLevel="0" collapsed="false">
      <c r="A7491" s="0" t="s">
        <v>7533</v>
      </c>
      <c r="B7491" s="0" t="s">
        <v>34</v>
      </c>
      <c r="C7491" s="0" t="s">
        <v>39</v>
      </c>
      <c r="D7491" s="9" t="n">
        <v>44000</v>
      </c>
      <c r="E7491" s="9" t="n">
        <v>44136</v>
      </c>
      <c r="F7491" s="9" t="n">
        <v>44162</v>
      </c>
      <c r="G7491" s="9" t="n">
        <v>44167</v>
      </c>
      <c r="H7491" s="10" t="s">
        <v>36</v>
      </c>
      <c r="I7491" s="0" t="n">
        <v>12</v>
      </c>
      <c r="J7491" s="0" t="n">
        <v>24</v>
      </c>
      <c r="K7491" s="0" t="n">
        <v>159</v>
      </c>
      <c r="L7491" s="0" t="n">
        <v>11</v>
      </c>
      <c r="M7491" s="0" t="n">
        <v>4</v>
      </c>
      <c r="N7491" s="11" t="n">
        <v>0.075</v>
      </c>
      <c r="O7491" s="12" t="n">
        <v>1904.14</v>
      </c>
      <c r="P7491" s="12" t="n">
        <v>3886</v>
      </c>
      <c r="Q7491" s="12" t="n">
        <f aca="false">M7491*P7491*(1-N7491)</f>
        <v>14378.2</v>
      </c>
      <c r="R7491" s="12" t="n">
        <f aca="false">M7491*O7491</f>
        <v>7616.56</v>
      </c>
      <c r="S7491" s="12" t="n">
        <f aca="false">Q7491-R7491</f>
        <v>6761.64</v>
      </c>
      <c r="T7491" s="11" t="n">
        <f aca="false">IFERROR(S7491/Q7491,0)</f>
        <v>0.47027027027027</v>
      </c>
      <c r="U7491" s="13" t="n">
        <f aca="false">F7491-E7491</f>
        <v>26</v>
      </c>
      <c r="V7491" s="13" t="n">
        <f aca="false">G7491-F7491</f>
        <v>5</v>
      </c>
      <c r="W7491" s="13" t="n">
        <f aca="false">G7491-E7491</f>
        <v>31</v>
      </c>
      <c r="X7491" s="10" t="n">
        <f aca="false">YEAR(E7491)</f>
        <v>2020</v>
      </c>
      <c r="Y7491" s="0" t="str">
        <f aca="false">TEXT(E7491,"yyyy-mm")</f>
        <v>2020-11</v>
      </c>
      <c r="Z7491" s="0" t="str">
        <f aca="false">"Q"&amp;ROUNDUP(MONTH(E7491)/3,0)&amp;"-"&amp;YEAR(E7491)</f>
        <v>Q4-2020</v>
      </c>
    </row>
    <row r="7492" customFormat="false" ht="14.25" hidden="false" customHeight="false" outlineLevel="0" collapsed="false">
      <c r="A7492" s="0" t="s">
        <v>7534</v>
      </c>
      <c r="B7492" s="0" t="s">
        <v>41</v>
      </c>
      <c r="C7492" s="0" t="s">
        <v>39</v>
      </c>
      <c r="D7492" s="9" t="n">
        <v>44000</v>
      </c>
      <c r="E7492" s="9" t="n">
        <v>44136</v>
      </c>
      <c r="F7492" s="9" t="n">
        <v>44145</v>
      </c>
      <c r="G7492" s="9" t="n">
        <v>44146</v>
      </c>
      <c r="H7492" s="10" t="s">
        <v>36</v>
      </c>
      <c r="I7492" s="0" t="n">
        <v>23</v>
      </c>
      <c r="J7492" s="0" t="n">
        <v>1</v>
      </c>
      <c r="K7492" s="0" t="n">
        <v>171</v>
      </c>
      <c r="L7492" s="0" t="n">
        <v>21</v>
      </c>
      <c r="M7492" s="0" t="n">
        <v>4</v>
      </c>
      <c r="N7492" s="11" t="n">
        <v>0.3</v>
      </c>
      <c r="O7492" s="12" t="n">
        <v>3619.81</v>
      </c>
      <c r="P7492" s="12" t="n">
        <v>5246.1</v>
      </c>
      <c r="Q7492" s="12" t="n">
        <f aca="false">M7492*P7492*(1-N7492)</f>
        <v>14689.08</v>
      </c>
      <c r="R7492" s="12" t="n">
        <f aca="false">M7492*O7492</f>
        <v>14479.24</v>
      </c>
      <c r="S7492" s="12" t="n">
        <f aca="false">Q7492-R7492</f>
        <v>209.84</v>
      </c>
      <c r="T7492" s="11" t="n">
        <f aca="false">IFERROR(S7492/Q7492,0)</f>
        <v>0.0142854419745825</v>
      </c>
      <c r="U7492" s="13" t="n">
        <f aca="false">F7492-E7492</f>
        <v>9</v>
      </c>
      <c r="V7492" s="13" t="n">
        <f aca="false">G7492-F7492</f>
        <v>1</v>
      </c>
      <c r="W7492" s="13" t="n">
        <f aca="false">G7492-E7492</f>
        <v>10</v>
      </c>
      <c r="X7492" s="10" t="n">
        <f aca="false">YEAR(E7492)</f>
        <v>2020</v>
      </c>
      <c r="Y7492" s="0" t="str">
        <f aca="false">TEXT(E7492,"yyyy-mm")</f>
        <v>2020-11</v>
      </c>
      <c r="Z7492" s="0" t="str">
        <f aca="false">"Q"&amp;ROUNDUP(MONTH(E7492)/3,0)&amp;"-"&amp;YEAR(E7492)</f>
        <v>Q4-2020</v>
      </c>
    </row>
    <row r="7493" customFormat="false" ht="14.25" hidden="false" customHeight="false" outlineLevel="0" collapsed="false">
      <c r="A7493" s="0" t="s">
        <v>7535</v>
      </c>
      <c r="B7493" s="0" t="s">
        <v>34</v>
      </c>
      <c r="C7493" s="0" t="s">
        <v>46</v>
      </c>
      <c r="D7493" s="9" t="n">
        <v>44000</v>
      </c>
      <c r="E7493" s="9" t="n">
        <v>44136</v>
      </c>
      <c r="F7493" s="9" t="n">
        <v>44142</v>
      </c>
      <c r="G7493" s="9" t="n">
        <v>44150</v>
      </c>
      <c r="H7493" s="10" t="s">
        <v>36</v>
      </c>
      <c r="I7493" s="0" t="n">
        <v>5</v>
      </c>
      <c r="J7493" s="0" t="n">
        <v>42</v>
      </c>
      <c r="K7493" s="0" t="n">
        <v>328</v>
      </c>
      <c r="L7493" s="0" t="n">
        <v>1</v>
      </c>
      <c r="M7493" s="0" t="n">
        <v>4</v>
      </c>
      <c r="N7493" s="11" t="n">
        <v>0.2</v>
      </c>
      <c r="O7493" s="12" t="n">
        <v>2185.21</v>
      </c>
      <c r="P7493" s="12" t="n">
        <v>3973.1</v>
      </c>
      <c r="Q7493" s="12" t="n">
        <f aca="false">M7493*P7493*(1-N7493)</f>
        <v>12713.92</v>
      </c>
      <c r="R7493" s="12" t="n">
        <f aca="false">M7493*O7493</f>
        <v>8740.84</v>
      </c>
      <c r="S7493" s="12" t="n">
        <f aca="false">Q7493-R7493</f>
        <v>3973.08</v>
      </c>
      <c r="T7493" s="11" t="n">
        <f aca="false">IFERROR(S7493/Q7493,0)</f>
        <v>0.312498426921044</v>
      </c>
      <c r="U7493" s="13" t="n">
        <f aca="false">F7493-E7493</f>
        <v>6</v>
      </c>
      <c r="V7493" s="13" t="n">
        <f aca="false">G7493-F7493</f>
        <v>8</v>
      </c>
      <c r="W7493" s="13" t="n">
        <f aca="false">G7493-E7493</f>
        <v>14</v>
      </c>
      <c r="X7493" s="10" t="n">
        <f aca="false">YEAR(E7493)</f>
        <v>2020</v>
      </c>
      <c r="Y7493" s="0" t="str">
        <f aca="false">TEXT(E7493,"yyyy-mm")</f>
        <v>2020-11</v>
      </c>
      <c r="Z7493" s="0" t="str">
        <f aca="false">"Q"&amp;ROUNDUP(MONTH(E7493)/3,0)&amp;"-"&amp;YEAR(E7493)</f>
        <v>Q4-2020</v>
      </c>
    </row>
    <row r="7494" customFormat="false" ht="14.25" hidden="false" customHeight="false" outlineLevel="0" collapsed="false">
      <c r="A7494" s="0" t="s">
        <v>7536</v>
      </c>
      <c r="B7494" s="0" t="s">
        <v>41</v>
      </c>
      <c r="C7494" s="0" t="s">
        <v>46</v>
      </c>
      <c r="D7494" s="9" t="n">
        <v>44000</v>
      </c>
      <c r="E7494" s="9" t="n">
        <v>44136</v>
      </c>
      <c r="F7494" s="9" t="n">
        <v>44151</v>
      </c>
      <c r="G7494" s="9" t="n">
        <v>44154</v>
      </c>
      <c r="H7494" s="10" t="s">
        <v>36</v>
      </c>
      <c r="I7494" s="0" t="n">
        <v>23</v>
      </c>
      <c r="J7494" s="0" t="n">
        <v>12</v>
      </c>
      <c r="K7494" s="0" t="n">
        <v>269</v>
      </c>
      <c r="L7494" s="0" t="n">
        <v>28</v>
      </c>
      <c r="M7494" s="0" t="n">
        <v>1</v>
      </c>
      <c r="N7494" s="11" t="n">
        <v>0.075</v>
      </c>
      <c r="O7494" s="12" t="n">
        <v>107.07</v>
      </c>
      <c r="P7494" s="12" t="n">
        <v>227.8</v>
      </c>
      <c r="Q7494" s="12" t="n">
        <f aca="false">M7494*P7494*(1-N7494)</f>
        <v>210.715</v>
      </c>
      <c r="R7494" s="12" t="n">
        <f aca="false">M7494*O7494</f>
        <v>107.07</v>
      </c>
      <c r="S7494" s="12" t="n">
        <f aca="false">Q7494-R7494</f>
        <v>103.645</v>
      </c>
      <c r="T7494" s="11" t="n">
        <f aca="false">IFERROR(S7494/Q7494,0)</f>
        <v>0.491872908905394</v>
      </c>
      <c r="U7494" s="13" t="n">
        <f aca="false">F7494-E7494</f>
        <v>15</v>
      </c>
      <c r="V7494" s="13" t="n">
        <f aca="false">G7494-F7494</f>
        <v>3</v>
      </c>
      <c r="W7494" s="13" t="n">
        <f aca="false">G7494-E7494</f>
        <v>18</v>
      </c>
      <c r="X7494" s="10" t="n">
        <f aca="false">YEAR(E7494)</f>
        <v>2020</v>
      </c>
      <c r="Y7494" s="0" t="str">
        <f aca="false">TEXT(E7494,"yyyy-mm")</f>
        <v>2020-11</v>
      </c>
      <c r="Z7494" s="0" t="str">
        <f aca="false">"Q"&amp;ROUNDUP(MONTH(E7494)/3,0)&amp;"-"&amp;YEAR(E7494)</f>
        <v>Q4-2020</v>
      </c>
    </row>
    <row r="7495" customFormat="false" ht="14.25" hidden="false" customHeight="false" outlineLevel="0" collapsed="false">
      <c r="A7495" s="0" t="s">
        <v>7537</v>
      </c>
      <c r="B7495" s="0" t="s">
        <v>34</v>
      </c>
      <c r="C7495" s="0" t="s">
        <v>46</v>
      </c>
      <c r="D7495" s="9" t="n">
        <v>44000</v>
      </c>
      <c r="E7495" s="9" t="n">
        <v>44136</v>
      </c>
      <c r="F7495" s="9" t="n">
        <v>44163</v>
      </c>
      <c r="G7495" s="9" t="n">
        <v>44168</v>
      </c>
      <c r="H7495" s="10" t="s">
        <v>36</v>
      </c>
      <c r="I7495" s="0" t="n">
        <v>11</v>
      </c>
      <c r="J7495" s="0" t="n">
        <v>47</v>
      </c>
      <c r="K7495" s="0" t="n">
        <v>283</v>
      </c>
      <c r="L7495" s="0" t="n">
        <v>3</v>
      </c>
      <c r="M7495" s="0" t="n">
        <v>2</v>
      </c>
      <c r="N7495" s="11" t="n">
        <v>0.2</v>
      </c>
      <c r="O7495" s="12" t="n">
        <v>73.7</v>
      </c>
      <c r="P7495" s="12" t="n">
        <v>167.5</v>
      </c>
      <c r="Q7495" s="12" t="n">
        <f aca="false">M7495*P7495*(1-N7495)</f>
        <v>268</v>
      </c>
      <c r="R7495" s="12" t="n">
        <f aca="false">M7495*O7495</f>
        <v>147.4</v>
      </c>
      <c r="S7495" s="12" t="n">
        <f aca="false">Q7495-R7495</f>
        <v>120.6</v>
      </c>
      <c r="T7495" s="11" t="n">
        <f aca="false">IFERROR(S7495/Q7495,0)</f>
        <v>0.45</v>
      </c>
      <c r="U7495" s="13" t="n">
        <f aca="false">F7495-E7495</f>
        <v>27</v>
      </c>
      <c r="V7495" s="13" t="n">
        <f aca="false">G7495-F7495</f>
        <v>5</v>
      </c>
      <c r="W7495" s="13" t="n">
        <f aca="false">G7495-E7495</f>
        <v>32</v>
      </c>
      <c r="X7495" s="10" t="n">
        <f aca="false">YEAR(E7495)</f>
        <v>2020</v>
      </c>
      <c r="Y7495" s="0" t="str">
        <f aca="false">TEXT(E7495,"yyyy-mm")</f>
        <v>2020-11</v>
      </c>
      <c r="Z7495" s="0" t="str">
        <f aca="false">"Q"&amp;ROUNDUP(MONTH(E7495)/3,0)&amp;"-"&amp;YEAR(E7495)</f>
        <v>Q4-2020</v>
      </c>
    </row>
    <row r="7496" customFormat="false" ht="14.25" hidden="false" customHeight="false" outlineLevel="0" collapsed="false">
      <c r="A7496" s="0" t="s">
        <v>7538</v>
      </c>
      <c r="B7496" s="0" t="s">
        <v>34</v>
      </c>
      <c r="C7496" s="0" t="s">
        <v>79</v>
      </c>
      <c r="D7496" s="9" t="n">
        <v>44000</v>
      </c>
      <c r="E7496" s="9" t="n">
        <v>44136</v>
      </c>
      <c r="F7496" s="9" t="n">
        <v>44142</v>
      </c>
      <c r="G7496" s="9" t="n">
        <v>44144</v>
      </c>
      <c r="H7496" s="10" t="s">
        <v>36</v>
      </c>
      <c r="I7496" s="0" t="n">
        <v>3</v>
      </c>
      <c r="J7496" s="0" t="n">
        <v>36</v>
      </c>
      <c r="K7496" s="0" t="n">
        <v>65</v>
      </c>
      <c r="L7496" s="0" t="n">
        <v>17</v>
      </c>
      <c r="M7496" s="0" t="n">
        <v>7</v>
      </c>
      <c r="N7496" s="11" t="n">
        <v>0.2</v>
      </c>
      <c r="O7496" s="12" t="n">
        <v>662.7</v>
      </c>
      <c r="P7496" s="12" t="n">
        <v>1051.9</v>
      </c>
      <c r="Q7496" s="12" t="n">
        <f aca="false">M7496*P7496*(1-N7496)</f>
        <v>5890.64</v>
      </c>
      <c r="R7496" s="12" t="n">
        <f aca="false">M7496*O7496</f>
        <v>4638.9</v>
      </c>
      <c r="S7496" s="12" t="n">
        <f aca="false">Q7496-R7496</f>
        <v>1251.74</v>
      </c>
      <c r="T7496" s="11" t="n">
        <f aca="false">IFERROR(S7496/Q7496,0)</f>
        <v>0.212496435022341</v>
      </c>
      <c r="U7496" s="13" t="n">
        <f aca="false">F7496-E7496</f>
        <v>6</v>
      </c>
      <c r="V7496" s="13" t="n">
        <f aca="false">G7496-F7496</f>
        <v>2</v>
      </c>
      <c r="W7496" s="13" t="n">
        <f aca="false">G7496-E7496</f>
        <v>8</v>
      </c>
      <c r="X7496" s="10" t="n">
        <f aca="false">YEAR(E7496)</f>
        <v>2020</v>
      </c>
      <c r="Y7496" s="0" t="str">
        <f aca="false">TEXT(E7496,"yyyy-mm")</f>
        <v>2020-11</v>
      </c>
      <c r="Z7496" s="0" t="str">
        <f aca="false">"Q"&amp;ROUNDUP(MONTH(E7496)/3,0)&amp;"-"&amp;YEAR(E7496)</f>
        <v>Q4-2020</v>
      </c>
    </row>
    <row r="7497" customFormat="false" ht="14.25" hidden="false" customHeight="false" outlineLevel="0" collapsed="false">
      <c r="A7497" s="0" t="s">
        <v>7539</v>
      </c>
      <c r="B7497" s="0" t="s">
        <v>43</v>
      </c>
      <c r="C7497" s="0" t="s">
        <v>46</v>
      </c>
      <c r="D7497" s="9" t="n">
        <v>44000</v>
      </c>
      <c r="E7497" s="9" t="n">
        <v>44136</v>
      </c>
      <c r="F7497" s="9" t="n">
        <v>44151</v>
      </c>
      <c r="G7497" s="9" t="n">
        <v>44161</v>
      </c>
      <c r="H7497" s="10" t="s">
        <v>36</v>
      </c>
      <c r="I7497" s="0" t="n">
        <v>28</v>
      </c>
      <c r="J7497" s="0" t="n">
        <v>35</v>
      </c>
      <c r="K7497" s="0" t="n">
        <v>311</v>
      </c>
      <c r="L7497" s="0" t="n">
        <v>5</v>
      </c>
      <c r="M7497" s="0" t="n">
        <v>3</v>
      </c>
      <c r="N7497" s="11" t="n">
        <v>0.15</v>
      </c>
      <c r="O7497" s="12" t="n">
        <v>1153.2</v>
      </c>
      <c r="P7497" s="12" t="n">
        <v>2217.7</v>
      </c>
      <c r="Q7497" s="12" t="n">
        <f aca="false">M7497*P7497*(1-N7497)</f>
        <v>5655.135</v>
      </c>
      <c r="R7497" s="12" t="n">
        <f aca="false">M7497*O7497</f>
        <v>3459.6</v>
      </c>
      <c r="S7497" s="12" t="n">
        <f aca="false">Q7497-R7497</f>
        <v>2195.535</v>
      </c>
      <c r="T7497" s="11" t="n">
        <f aca="false">IFERROR(S7497/Q7497,0)</f>
        <v>0.388237416082905</v>
      </c>
      <c r="U7497" s="13" t="n">
        <f aca="false">F7497-E7497</f>
        <v>15</v>
      </c>
      <c r="V7497" s="13" t="n">
        <f aca="false">G7497-F7497</f>
        <v>10</v>
      </c>
      <c r="W7497" s="13" t="n">
        <f aca="false">G7497-E7497</f>
        <v>25</v>
      </c>
      <c r="X7497" s="10" t="n">
        <f aca="false">YEAR(E7497)</f>
        <v>2020</v>
      </c>
      <c r="Y7497" s="0" t="str">
        <f aca="false">TEXT(E7497,"yyyy-mm")</f>
        <v>2020-11</v>
      </c>
      <c r="Z7497" s="0" t="str">
        <f aca="false">"Q"&amp;ROUNDUP(MONTH(E7497)/3,0)&amp;"-"&amp;YEAR(E7497)</f>
        <v>Q4-2020</v>
      </c>
    </row>
    <row r="7498" customFormat="false" ht="14.25" hidden="false" customHeight="false" outlineLevel="0" collapsed="false">
      <c r="A7498" s="0" t="s">
        <v>7540</v>
      </c>
      <c r="B7498" s="0" t="s">
        <v>41</v>
      </c>
      <c r="C7498" s="0" t="s">
        <v>46</v>
      </c>
      <c r="D7498" s="9" t="n">
        <v>44000</v>
      </c>
      <c r="E7498" s="9" t="n">
        <v>44136</v>
      </c>
      <c r="F7498" s="9" t="n">
        <v>44161</v>
      </c>
      <c r="G7498" s="9" t="n">
        <v>44167</v>
      </c>
      <c r="H7498" s="10" t="s">
        <v>36</v>
      </c>
      <c r="I7498" s="0" t="n">
        <v>22</v>
      </c>
      <c r="J7498" s="0" t="n">
        <v>2</v>
      </c>
      <c r="K7498" s="0" t="n">
        <v>316</v>
      </c>
      <c r="L7498" s="0" t="n">
        <v>2</v>
      </c>
      <c r="M7498" s="0" t="n">
        <v>8</v>
      </c>
      <c r="N7498" s="11" t="n">
        <v>0.075</v>
      </c>
      <c r="O7498" s="12" t="n">
        <v>951.13</v>
      </c>
      <c r="P7498" s="12" t="n">
        <v>1132.3</v>
      </c>
      <c r="Q7498" s="12" t="n">
        <f aca="false">M7498*P7498*(1-N7498)</f>
        <v>8379.02</v>
      </c>
      <c r="R7498" s="12" t="n">
        <f aca="false">M7498*O7498</f>
        <v>7609.04</v>
      </c>
      <c r="S7498" s="12" t="n">
        <f aca="false">Q7498-R7498</f>
        <v>769.980000000001</v>
      </c>
      <c r="T7498" s="11" t="n">
        <f aca="false">IFERROR(S7498/Q7498,0)</f>
        <v>0.0918938014230782</v>
      </c>
      <c r="U7498" s="13" t="n">
        <f aca="false">F7498-E7498</f>
        <v>25</v>
      </c>
      <c r="V7498" s="13" t="n">
        <f aca="false">G7498-F7498</f>
        <v>6</v>
      </c>
      <c r="W7498" s="13" t="n">
        <f aca="false">G7498-E7498</f>
        <v>31</v>
      </c>
      <c r="X7498" s="10" t="n">
        <f aca="false">YEAR(E7498)</f>
        <v>2020</v>
      </c>
      <c r="Y7498" s="0" t="str">
        <f aca="false">TEXT(E7498,"yyyy-mm")</f>
        <v>2020-11</v>
      </c>
      <c r="Z7498" s="0" t="str">
        <f aca="false">"Q"&amp;ROUNDUP(MONTH(E7498)/3,0)&amp;"-"&amp;YEAR(E7498)</f>
        <v>Q4-2020</v>
      </c>
    </row>
    <row r="7499" customFormat="false" ht="14.25" hidden="false" customHeight="false" outlineLevel="0" collapsed="false">
      <c r="A7499" s="0" t="s">
        <v>7541</v>
      </c>
      <c r="B7499" s="0" t="s">
        <v>38</v>
      </c>
      <c r="C7499" s="0" t="s">
        <v>35</v>
      </c>
      <c r="D7499" s="9" t="n">
        <v>44000</v>
      </c>
      <c r="E7499" s="9" t="n">
        <v>44136</v>
      </c>
      <c r="F7499" s="9" t="n">
        <v>44153</v>
      </c>
      <c r="G7499" s="9" t="n">
        <v>44161</v>
      </c>
      <c r="H7499" s="10" t="s">
        <v>36</v>
      </c>
      <c r="I7499" s="0" t="n">
        <v>16</v>
      </c>
      <c r="J7499" s="0" t="n">
        <v>34</v>
      </c>
      <c r="K7499" s="0" t="n">
        <v>247</v>
      </c>
      <c r="L7499" s="0" t="n">
        <v>43</v>
      </c>
      <c r="M7499" s="0" t="n">
        <v>3</v>
      </c>
      <c r="N7499" s="11" t="n">
        <v>0.05</v>
      </c>
      <c r="O7499" s="12" t="n">
        <v>477.58</v>
      </c>
      <c r="P7499" s="12" t="n">
        <v>1085.4</v>
      </c>
      <c r="Q7499" s="12" t="n">
        <f aca="false">M7499*P7499*(1-N7499)</f>
        <v>3093.39</v>
      </c>
      <c r="R7499" s="12" t="n">
        <f aca="false">M7499*O7499</f>
        <v>1432.74</v>
      </c>
      <c r="S7499" s="12" t="n">
        <f aca="false">Q7499-R7499</f>
        <v>1660.65</v>
      </c>
      <c r="T7499" s="11" t="n">
        <f aca="false">IFERROR(S7499/Q7499,0)</f>
        <v>0.536838226023877</v>
      </c>
      <c r="U7499" s="13" t="n">
        <f aca="false">F7499-E7499</f>
        <v>17</v>
      </c>
      <c r="V7499" s="13" t="n">
        <f aca="false">G7499-F7499</f>
        <v>8</v>
      </c>
      <c r="W7499" s="13" t="n">
        <f aca="false">G7499-E7499</f>
        <v>25</v>
      </c>
      <c r="X7499" s="10" t="n">
        <f aca="false">YEAR(E7499)</f>
        <v>2020</v>
      </c>
      <c r="Y7499" s="0" t="str">
        <f aca="false">TEXT(E7499,"yyyy-mm")</f>
        <v>2020-11</v>
      </c>
      <c r="Z7499" s="0" t="str">
        <f aca="false">"Q"&amp;ROUNDUP(MONTH(E7499)/3,0)&amp;"-"&amp;YEAR(E7499)</f>
        <v>Q4-2020</v>
      </c>
    </row>
    <row r="7500" customFormat="false" ht="14.25" hidden="false" customHeight="false" outlineLevel="0" collapsed="false">
      <c r="A7500" s="0" t="s">
        <v>7542</v>
      </c>
      <c r="B7500" s="0" t="s">
        <v>38</v>
      </c>
      <c r="C7500" s="0" t="s">
        <v>46</v>
      </c>
      <c r="D7500" s="9" t="n">
        <v>44000</v>
      </c>
      <c r="E7500" s="9" t="n">
        <v>44136</v>
      </c>
      <c r="F7500" s="9" t="n">
        <v>44149</v>
      </c>
      <c r="G7500" s="9" t="n">
        <v>44154</v>
      </c>
      <c r="H7500" s="10" t="s">
        <v>36</v>
      </c>
      <c r="I7500" s="0" t="n">
        <v>16</v>
      </c>
      <c r="J7500" s="0" t="n">
        <v>24</v>
      </c>
      <c r="K7500" s="0" t="n">
        <v>318</v>
      </c>
      <c r="L7500" s="0" t="n">
        <v>26</v>
      </c>
      <c r="M7500" s="0" t="n">
        <v>3</v>
      </c>
      <c r="N7500" s="11" t="n">
        <v>0.3</v>
      </c>
      <c r="O7500" s="12" t="n">
        <v>603.6</v>
      </c>
      <c r="P7500" s="12" t="n">
        <v>958.1</v>
      </c>
      <c r="Q7500" s="12" t="n">
        <f aca="false">M7500*P7500*(1-N7500)</f>
        <v>2012.01</v>
      </c>
      <c r="R7500" s="12" t="n">
        <f aca="false">M7500*O7500</f>
        <v>1810.8</v>
      </c>
      <c r="S7500" s="12" t="n">
        <f aca="false">Q7500-R7500</f>
        <v>201.21</v>
      </c>
      <c r="T7500" s="11" t="n">
        <f aca="false">IFERROR(S7500/Q7500,0)</f>
        <v>0.100004473138801</v>
      </c>
      <c r="U7500" s="13" t="n">
        <f aca="false">F7500-E7500</f>
        <v>13</v>
      </c>
      <c r="V7500" s="13" t="n">
        <f aca="false">G7500-F7500</f>
        <v>5</v>
      </c>
      <c r="W7500" s="13" t="n">
        <f aca="false">G7500-E7500</f>
        <v>18</v>
      </c>
      <c r="X7500" s="10" t="n">
        <f aca="false">YEAR(E7500)</f>
        <v>2020</v>
      </c>
      <c r="Y7500" s="0" t="str">
        <f aca="false">TEXT(E7500,"yyyy-mm")</f>
        <v>2020-11</v>
      </c>
      <c r="Z7500" s="0" t="str">
        <f aca="false">"Q"&amp;ROUNDUP(MONTH(E7500)/3,0)&amp;"-"&amp;YEAR(E7500)</f>
        <v>Q4-2020</v>
      </c>
    </row>
    <row r="7501" customFormat="false" ht="14.25" hidden="false" customHeight="false" outlineLevel="0" collapsed="false">
      <c r="A7501" s="0" t="s">
        <v>7543</v>
      </c>
      <c r="B7501" s="0" t="s">
        <v>38</v>
      </c>
      <c r="C7501" s="0" t="s">
        <v>46</v>
      </c>
      <c r="D7501" s="9" t="n">
        <v>44000</v>
      </c>
      <c r="E7501" s="9" t="n">
        <v>44136</v>
      </c>
      <c r="F7501" s="9" t="n">
        <v>44146</v>
      </c>
      <c r="G7501" s="9" t="n">
        <v>44154</v>
      </c>
      <c r="H7501" s="10" t="s">
        <v>36</v>
      </c>
      <c r="I7501" s="0" t="n">
        <v>19</v>
      </c>
      <c r="J7501" s="0" t="n">
        <v>46</v>
      </c>
      <c r="K7501" s="0" t="n">
        <v>305</v>
      </c>
      <c r="L7501" s="0" t="n">
        <v>23</v>
      </c>
      <c r="M7501" s="0" t="n">
        <v>5</v>
      </c>
      <c r="N7501" s="11" t="n">
        <v>0.15</v>
      </c>
      <c r="O7501" s="12" t="n">
        <v>2409.99</v>
      </c>
      <c r="P7501" s="12" t="n">
        <v>3651.5</v>
      </c>
      <c r="Q7501" s="12" t="n">
        <f aca="false">M7501*P7501*(1-N7501)</f>
        <v>15518.875</v>
      </c>
      <c r="R7501" s="12" t="n">
        <f aca="false">M7501*O7501</f>
        <v>12049.95</v>
      </c>
      <c r="S7501" s="12" t="n">
        <f aca="false">Q7501-R7501</f>
        <v>3468.925</v>
      </c>
      <c r="T7501" s="11" t="n">
        <f aca="false">IFERROR(S7501/Q7501,0)</f>
        <v>0.223529411764706</v>
      </c>
      <c r="U7501" s="13" t="n">
        <f aca="false">F7501-E7501</f>
        <v>10</v>
      </c>
      <c r="V7501" s="13" t="n">
        <f aca="false">G7501-F7501</f>
        <v>8</v>
      </c>
      <c r="W7501" s="13" t="n">
        <f aca="false">G7501-E7501</f>
        <v>18</v>
      </c>
      <c r="X7501" s="10" t="n">
        <f aca="false">YEAR(E7501)</f>
        <v>2020</v>
      </c>
      <c r="Y7501" s="0" t="str">
        <f aca="false">TEXT(E7501,"yyyy-mm")</f>
        <v>2020-11</v>
      </c>
      <c r="Z7501" s="0" t="str">
        <f aca="false">"Q"&amp;ROUNDUP(MONTH(E7501)/3,0)&amp;"-"&amp;YEAR(E7501)</f>
        <v>Q4-2020</v>
      </c>
    </row>
    <row r="7502" customFormat="false" ht="14.25" hidden="false" customHeight="false" outlineLevel="0" collapsed="false">
      <c r="A7502" s="0" t="s">
        <v>7544</v>
      </c>
      <c r="B7502" s="0" t="s">
        <v>38</v>
      </c>
      <c r="C7502" s="0" t="s">
        <v>58</v>
      </c>
      <c r="D7502" s="9" t="n">
        <v>44100</v>
      </c>
      <c r="E7502" s="9" t="n">
        <v>44137</v>
      </c>
      <c r="F7502" s="9" t="n">
        <v>44139</v>
      </c>
      <c r="G7502" s="9" t="n">
        <v>44144</v>
      </c>
      <c r="H7502" s="10" t="s">
        <v>36</v>
      </c>
      <c r="I7502" s="0" t="n">
        <v>13</v>
      </c>
      <c r="J7502" s="0" t="n">
        <v>11</v>
      </c>
      <c r="K7502" s="0" t="n">
        <v>359</v>
      </c>
      <c r="L7502" s="0" t="n">
        <v>7</v>
      </c>
      <c r="M7502" s="0" t="n">
        <v>1</v>
      </c>
      <c r="N7502" s="11" t="n">
        <v>0.2</v>
      </c>
      <c r="O7502" s="12" t="n">
        <v>1098.13</v>
      </c>
      <c r="P7502" s="12" t="n">
        <v>1996.6</v>
      </c>
      <c r="Q7502" s="12" t="n">
        <f aca="false">M7502*P7502*(1-N7502)</f>
        <v>1597.28</v>
      </c>
      <c r="R7502" s="12" t="n">
        <f aca="false">M7502*O7502</f>
        <v>1098.13</v>
      </c>
      <c r="S7502" s="12" t="n">
        <f aca="false">Q7502-R7502</f>
        <v>499.15</v>
      </c>
      <c r="T7502" s="11" t="n">
        <f aca="false">IFERROR(S7502/Q7502,0)</f>
        <v>0.3125</v>
      </c>
      <c r="U7502" s="13" t="n">
        <f aca="false">F7502-E7502</f>
        <v>2</v>
      </c>
      <c r="V7502" s="13" t="n">
        <f aca="false">G7502-F7502</f>
        <v>5</v>
      </c>
      <c r="W7502" s="13" t="n">
        <f aca="false">G7502-E7502</f>
        <v>7</v>
      </c>
      <c r="X7502" s="10" t="n">
        <f aca="false">YEAR(E7502)</f>
        <v>2020</v>
      </c>
      <c r="Y7502" s="0" t="str">
        <f aca="false">TEXT(E7502,"yyyy-mm")</f>
        <v>2020-11</v>
      </c>
      <c r="Z7502" s="0" t="str">
        <f aca="false">"Q"&amp;ROUNDUP(MONTH(E7502)/3,0)&amp;"-"&amp;YEAR(E7502)</f>
        <v>Q4-2020</v>
      </c>
    </row>
    <row r="7503" customFormat="false" ht="14.25" hidden="false" customHeight="false" outlineLevel="0" collapsed="false">
      <c r="A7503" s="0" t="s">
        <v>7545</v>
      </c>
      <c r="B7503" s="0" t="s">
        <v>38</v>
      </c>
      <c r="C7503" s="0" t="s">
        <v>39</v>
      </c>
      <c r="D7503" s="9" t="n">
        <v>44000</v>
      </c>
      <c r="E7503" s="9" t="n">
        <v>44137</v>
      </c>
      <c r="F7503" s="9" t="n">
        <v>44160</v>
      </c>
      <c r="G7503" s="9" t="n">
        <v>44165</v>
      </c>
      <c r="H7503" s="10" t="s">
        <v>36</v>
      </c>
      <c r="I7503" s="0" t="n">
        <v>17</v>
      </c>
      <c r="J7503" s="0" t="n">
        <v>38</v>
      </c>
      <c r="K7503" s="0" t="n">
        <v>132</v>
      </c>
      <c r="L7503" s="0" t="n">
        <v>4</v>
      </c>
      <c r="M7503" s="0" t="n">
        <v>5</v>
      </c>
      <c r="N7503" s="11" t="n">
        <v>0.05</v>
      </c>
      <c r="O7503" s="12" t="n">
        <v>2033.58</v>
      </c>
      <c r="P7503" s="12" t="n">
        <v>3631.4</v>
      </c>
      <c r="Q7503" s="12" t="n">
        <f aca="false">M7503*P7503*(1-N7503)</f>
        <v>17249.15</v>
      </c>
      <c r="R7503" s="12" t="n">
        <f aca="false">M7503*O7503</f>
        <v>10167.9</v>
      </c>
      <c r="S7503" s="12" t="n">
        <f aca="false">Q7503-R7503</f>
        <v>7081.25</v>
      </c>
      <c r="T7503" s="11" t="n">
        <f aca="false">IFERROR(S7503/Q7503,0)</f>
        <v>0.410527475266897</v>
      </c>
      <c r="U7503" s="13" t="n">
        <f aca="false">F7503-E7503</f>
        <v>23</v>
      </c>
      <c r="V7503" s="13" t="n">
        <f aca="false">G7503-F7503</f>
        <v>5</v>
      </c>
      <c r="W7503" s="13" t="n">
        <f aca="false">G7503-E7503</f>
        <v>28</v>
      </c>
      <c r="X7503" s="10" t="n">
        <f aca="false">YEAR(E7503)</f>
        <v>2020</v>
      </c>
      <c r="Y7503" s="0" t="str">
        <f aca="false">TEXT(E7503,"yyyy-mm")</f>
        <v>2020-11</v>
      </c>
      <c r="Z7503" s="0" t="str">
        <f aca="false">"Q"&amp;ROUNDUP(MONTH(E7503)/3,0)&amp;"-"&amp;YEAR(E7503)</f>
        <v>Q4-2020</v>
      </c>
    </row>
    <row r="7504" customFormat="false" ht="14.25" hidden="false" customHeight="false" outlineLevel="0" collapsed="false">
      <c r="A7504" s="0" t="s">
        <v>7546</v>
      </c>
      <c r="B7504" s="0" t="s">
        <v>38</v>
      </c>
      <c r="C7504" s="0" t="s">
        <v>58</v>
      </c>
      <c r="D7504" s="9" t="n">
        <v>44000</v>
      </c>
      <c r="E7504" s="9" t="n">
        <v>44137</v>
      </c>
      <c r="F7504" s="9" t="n">
        <v>44143</v>
      </c>
      <c r="G7504" s="9" t="n">
        <v>44144</v>
      </c>
      <c r="H7504" s="10" t="s">
        <v>36</v>
      </c>
      <c r="I7504" s="0" t="n">
        <v>19</v>
      </c>
      <c r="J7504" s="0" t="n">
        <v>26</v>
      </c>
      <c r="K7504" s="0" t="n">
        <v>346</v>
      </c>
      <c r="L7504" s="0" t="n">
        <v>43</v>
      </c>
      <c r="M7504" s="0" t="n">
        <v>4</v>
      </c>
      <c r="N7504" s="11" t="n">
        <v>0.075</v>
      </c>
      <c r="O7504" s="12" t="n">
        <v>5371.93</v>
      </c>
      <c r="P7504" s="12" t="n">
        <v>6472.2</v>
      </c>
      <c r="Q7504" s="12" t="n">
        <f aca="false">M7504*P7504*(1-N7504)</f>
        <v>23947.14</v>
      </c>
      <c r="R7504" s="12" t="n">
        <f aca="false">M7504*O7504</f>
        <v>21487.72</v>
      </c>
      <c r="S7504" s="12" t="n">
        <f aca="false">Q7504-R7504</f>
        <v>2459.42</v>
      </c>
      <c r="T7504" s="11" t="n">
        <f aca="false">IFERROR(S7504/Q7504,0)</f>
        <v>0.102702034564461</v>
      </c>
      <c r="U7504" s="13" t="n">
        <f aca="false">F7504-E7504</f>
        <v>6</v>
      </c>
      <c r="V7504" s="13" t="n">
        <f aca="false">G7504-F7504</f>
        <v>1</v>
      </c>
      <c r="W7504" s="13" t="n">
        <f aca="false">G7504-E7504</f>
        <v>7</v>
      </c>
      <c r="X7504" s="10" t="n">
        <f aca="false">YEAR(E7504)</f>
        <v>2020</v>
      </c>
      <c r="Y7504" s="0" t="str">
        <f aca="false">TEXT(E7504,"yyyy-mm")</f>
        <v>2020-11</v>
      </c>
      <c r="Z7504" s="0" t="str">
        <f aca="false">"Q"&amp;ROUNDUP(MONTH(E7504)/3,0)&amp;"-"&amp;YEAR(E7504)</f>
        <v>Q4-2020</v>
      </c>
    </row>
    <row r="7505" customFormat="false" ht="14.25" hidden="false" customHeight="false" outlineLevel="0" collapsed="false">
      <c r="A7505" s="0" t="s">
        <v>7547</v>
      </c>
      <c r="B7505" s="0" t="s">
        <v>34</v>
      </c>
      <c r="C7505" s="0" t="s">
        <v>39</v>
      </c>
      <c r="D7505" s="9" t="n">
        <v>44000</v>
      </c>
      <c r="E7505" s="9" t="n">
        <v>44137</v>
      </c>
      <c r="F7505" s="9" t="n">
        <v>44161</v>
      </c>
      <c r="G7505" s="9" t="n">
        <v>44164</v>
      </c>
      <c r="H7505" s="10" t="s">
        <v>36</v>
      </c>
      <c r="I7505" s="0" t="n">
        <v>6</v>
      </c>
      <c r="J7505" s="0" t="n">
        <v>2</v>
      </c>
      <c r="K7505" s="0" t="n">
        <v>165</v>
      </c>
      <c r="L7505" s="0" t="n">
        <v>8</v>
      </c>
      <c r="M7505" s="0" t="n">
        <v>4</v>
      </c>
      <c r="N7505" s="11" t="n">
        <v>0.1</v>
      </c>
      <c r="O7505" s="12" t="n">
        <v>1573.76</v>
      </c>
      <c r="P7505" s="12" t="n">
        <v>1896.1</v>
      </c>
      <c r="Q7505" s="12" t="n">
        <f aca="false">M7505*P7505*(1-N7505)</f>
        <v>6825.96</v>
      </c>
      <c r="R7505" s="12" t="n">
        <f aca="false">M7505*O7505</f>
        <v>6295.04</v>
      </c>
      <c r="S7505" s="12" t="n">
        <f aca="false">Q7505-R7505</f>
        <v>530.92</v>
      </c>
      <c r="T7505" s="11" t="n">
        <f aca="false">IFERROR(S7505/Q7505,0)</f>
        <v>0.0777795357722577</v>
      </c>
      <c r="U7505" s="13" t="n">
        <f aca="false">F7505-E7505</f>
        <v>24</v>
      </c>
      <c r="V7505" s="13" t="n">
        <f aca="false">G7505-F7505</f>
        <v>3</v>
      </c>
      <c r="W7505" s="13" t="n">
        <f aca="false">G7505-E7505</f>
        <v>27</v>
      </c>
      <c r="X7505" s="10" t="n">
        <f aca="false">YEAR(E7505)</f>
        <v>2020</v>
      </c>
      <c r="Y7505" s="0" t="str">
        <f aca="false">TEXT(E7505,"yyyy-mm")</f>
        <v>2020-11</v>
      </c>
      <c r="Z7505" s="0" t="str">
        <f aca="false">"Q"&amp;ROUNDUP(MONTH(E7505)/3,0)&amp;"-"&amp;YEAR(E7505)</f>
        <v>Q4-2020</v>
      </c>
    </row>
    <row r="7506" customFormat="false" ht="14.25" hidden="false" customHeight="false" outlineLevel="0" collapsed="false">
      <c r="A7506" s="0" t="s">
        <v>7548</v>
      </c>
      <c r="B7506" s="0" t="s">
        <v>41</v>
      </c>
      <c r="C7506" s="0" t="s">
        <v>46</v>
      </c>
      <c r="D7506" s="9" t="n">
        <v>44000</v>
      </c>
      <c r="E7506" s="9" t="n">
        <v>44137</v>
      </c>
      <c r="F7506" s="9" t="n">
        <v>44164</v>
      </c>
      <c r="G7506" s="9" t="n">
        <v>44174</v>
      </c>
      <c r="H7506" s="10" t="s">
        <v>36</v>
      </c>
      <c r="I7506" s="0" t="n">
        <v>21</v>
      </c>
      <c r="J7506" s="0" t="n">
        <v>16</v>
      </c>
      <c r="K7506" s="0" t="n">
        <v>308</v>
      </c>
      <c r="L7506" s="0" t="n">
        <v>12</v>
      </c>
      <c r="M7506" s="0" t="n">
        <v>8</v>
      </c>
      <c r="N7506" s="11" t="n">
        <v>0.15</v>
      </c>
      <c r="O7506" s="12" t="n">
        <v>1193.27</v>
      </c>
      <c r="P7506" s="12" t="n">
        <v>1835.8</v>
      </c>
      <c r="Q7506" s="12" t="n">
        <f aca="false">M7506*P7506*(1-N7506)</f>
        <v>12483.44</v>
      </c>
      <c r="R7506" s="12" t="n">
        <f aca="false">M7506*O7506</f>
        <v>9546.16</v>
      </c>
      <c r="S7506" s="12" t="n">
        <f aca="false">Q7506-R7506</f>
        <v>2937.28</v>
      </c>
      <c r="T7506" s="11" t="n">
        <f aca="false">IFERROR(S7506/Q7506,0)</f>
        <v>0.235294117647059</v>
      </c>
      <c r="U7506" s="13" t="n">
        <f aca="false">F7506-E7506</f>
        <v>27</v>
      </c>
      <c r="V7506" s="13" t="n">
        <f aca="false">G7506-F7506</f>
        <v>10</v>
      </c>
      <c r="W7506" s="13" t="n">
        <f aca="false">G7506-E7506</f>
        <v>37</v>
      </c>
      <c r="X7506" s="10" t="n">
        <f aca="false">YEAR(E7506)</f>
        <v>2020</v>
      </c>
      <c r="Y7506" s="0" t="str">
        <f aca="false">TEXT(E7506,"yyyy-mm")</f>
        <v>2020-11</v>
      </c>
      <c r="Z7506" s="0" t="str">
        <f aca="false">"Q"&amp;ROUNDUP(MONTH(E7506)/3,0)&amp;"-"&amp;YEAR(E7506)</f>
        <v>Q4-2020</v>
      </c>
    </row>
    <row r="7507" customFormat="false" ht="14.25" hidden="false" customHeight="false" outlineLevel="0" collapsed="false">
      <c r="A7507" s="0" t="s">
        <v>7549</v>
      </c>
      <c r="B7507" s="0" t="s">
        <v>34</v>
      </c>
      <c r="C7507" s="0" t="s">
        <v>46</v>
      </c>
      <c r="D7507" s="9" t="n">
        <v>44000</v>
      </c>
      <c r="E7507" s="9" t="n">
        <v>44137</v>
      </c>
      <c r="F7507" s="9" t="n">
        <v>44143</v>
      </c>
      <c r="G7507" s="9" t="n">
        <v>44147</v>
      </c>
      <c r="H7507" s="10" t="s">
        <v>36</v>
      </c>
      <c r="I7507" s="0" t="n">
        <v>8</v>
      </c>
      <c r="J7507" s="0" t="n">
        <v>25</v>
      </c>
      <c r="K7507" s="0" t="n">
        <v>324</v>
      </c>
      <c r="L7507" s="0" t="n">
        <v>28</v>
      </c>
      <c r="M7507" s="0" t="n">
        <v>2</v>
      </c>
      <c r="N7507" s="11" t="n">
        <v>0.2</v>
      </c>
      <c r="O7507" s="12" t="n">
        <v>1626.22</v>
      </c>
      <c r="P7507" s="12" t="n">
        <v>3966.4</v>
      </c>
      <c r="Q7507" s="12" t="n">
        <f aca="false">M7507*P7507*(1-N7507)</f>
        <v>6346.24</v>
      </c>
      <c r="R7507" s="12" t="n">
        <f aca="false">M7507*O7507</f>
        <v>3252.44</v>
      </c>
      <c r="S7507" s="12" t="n">
        <f aca="false">Q7507-R7507</f>
        <v>3093.8</v>
      </c>
      <c r="T7507" s="11" t="n">
        <f aca="false">IFERROR(S7507/Q7507,0)</f>
        <v>0.487501260588947</v>
      </c>
      <c r="U7507" s="13" t="n">
        <f aca="false">F7507-E7507</f>
        <v>6</v>
      </c>
      <c r="V7507" s="13" t="n">
        <f aca="false">G7507-F7507</f>
        <v>4</v>
      </c>
      <c r="W7507" s="13" t="n">
        <f aca="false">G7507-E7507</f>
        <v>10</v>
      </c>
      <c r="X7507" s="10" t="n">
        <f aca="false">YEAR(E7507)</f>
        <v>2020</v>
      </c>
      <c r="Y7507" s="0" t="str">
        <f aca="false">TEXT(E7507,"yyyy-mm")</f>
        <v>2020-11</v>
      </c>
      <c r="Z7507" s="0" t="str">
        <f aca="false">"Q"&amp;ROUNDUP(MONTH(E7507)/3,0)&amp;"-"&amp;YEAR(E7507)</f>
        <v>Q4-2020</v>
      </c>
    </row>
    <row r="7508" customFormat="false" ht="14.25" hidden="false" customHeight="false" outlineLevel="0" collapsed="false">
      <c r="A7508" s="0" t="s">
        <v>7550</v>
      </c>
      <c r="B7508" s="0" t="s">
        <v>34</v>
      </c>
      <c r="C7508" s="0" t="s">
        <v>39</v>
      </c>
      <c r="D7508" s="9" t="n">
        <v>44000</v>
      </c>
      <c r="E7508" s="9" t="n">
        <v>44138</v>
      </c>
      <c r="F7508" s="9" t="n">
        <v>44160</v>
      </c>
      <c r="G7508" s="9" t="n">
        <v>44170</v>
      </c>
      <c r="H7508" s="10" t="s">
        <v>36</v>
      </c>
      <c r="I7508" s="0" t="n">
        <v>7</v>
      </c>
      <c r="J7508" s="0" t="n">
        <v>30</v>
      </c>
      <c r="K7508" s="0" t="n">
        <v>113</v>
      </c>
      <c r="L7508" s="0" t="n">
        <v>6</v>
      </c>
      <c r="M7508" s="0" t="n">
        <v>6</v>
      </c>
      <c r="N7508" s="11" t="n">
        <v>0.05</v>
      </c>
      <c r="O7508" s="12" t="n">
        <v>1316.01</v>
      </c>
      <c r="P7508" s="12" t="n">
        <v>2860.9</v>
      </c>
      <c r="Q7508" s="12" t="n">
        <f aca="false">M7508*P7508*(1-N7508)</f>
        <v>16307.13</v>
      </c>
      <c r="R7508" s="12" t="n">
        <f aca="false">M7508*O7508</f>
        <v>7896.06</v>
      </c>
      <c r="S7508" s="12" t="n">
        <f aca="false">Q7508-R7508</f>
        <v>8411.07</v>
      </c>
      <c r="T7508" s="11" t="n">
        <f aca="false">IFERROR(S7508/Q7508,0)</f>
        <v>0.515790945433071</v>
      </c>
      <c r="U7508" s="13" t="n">
        <f aca="false">F7508-E7508</f>
        <v>22</v>
      </c>
      <c r="V7508" s="13" t="n">
        <f aca="false">G7508-F7508</f>
        <v>10</v>
      </c>
      <c r="W7508" s="13" t="n">
        <f aca="false">G7508-E7508</f>
        <v>32</v>
      </c>
      <c r="X7508" s="10" t="n">
        <f aca="false">YEAR(E7508)</f>
        <v>2020</v>
      </c>
      <c r="Y7508" s="0" t="str">
        <f aca="false">TEXT(E7508,"yyyy-mm")</f>
        <v>2020-11</v>
      </c>
      <c r="Z7508" s="0" t="str">
        <f aca="false">"Q"&amp;ROUNDUP(MONTH(E7508)/3,0)&amp;"-"&amp;YEAR(E7508)</f>
        <v>Q4-2020</v>
      </c>
    </row>
    <row r="7509" customFormat="false" ht="14.25" hidden="false" customHeight="false" outlineLevel="0" collapsed="false">
      <c r="A7509" s="0" t="s">
        <v>7551</v>
      </c>
      <c r="B7509" s="0" t="s">
        <v>43</v>
      </c>
      <c r="C7509" s="0" t="s">
        <v>46</v>
      </c>
      <c r="D7509" s="9" t="n">
        <v>44100</v>
      </c>
      <c r="E7509" s="9" t="n">
        <v>44138</v>
      </c>
      <c r="F7509" s="9" t="n">
        <v>44153</v>
      </c>
      <c r="G7509" s="9" t="n">
        <v>44157</v>
      </c>
      <c r="H7509" s="10" t="s">
        <v>36</v>
      </c>
      <c r="I7509" s="0" t="n">
        <v>25</v>
      </c>
      <c r="J7509" s="0" t="n">
        <v>11</v>
      </c>
      <c r="K7509" s="0" t="n">
        <v>294</v>
      </c>
      <c r="L7509" s="0" t="n">
        <v>21</v>
      </c>
      <c r="M7509" s="0" t="n">
        <v>2</v>
      </c>
      <c r="N7509" s="11" t="n">
        <v>0.05</v>
      </c>
      <c r="O7509" s="12" t="n">
        <v>1606.39</v>
      </c>
      <c r="P7509" s="12" t="n">
        <v>1983.2</v>
      </c>
      <c r="Q7509" s="12" t="n">
        <f aca="false">M7509*P7509*(1-N7509)</f>
        <v>3768.08</v>
      </c>
      <c r="R7509" s="12" t="n">
        <f aca="false">M7509*O7509</f>
        <v>3212.78</v>
      </c>
      <c r="S7509" s="12" t="n">
        <f aca="false">Q7509-R7509</f>
        <v>555.3</v>
      </c>
      <c r="T7509" s="11" t="n">
        <f aca="false">IFERROR(S7509/Q7509,0)</f>
        <v>0.147369482601219</v>
      </c>
      <c r="U7509" s="13" t="n">
        <f aca="false">F7509-E7509</f>
        <v>15</v>
      </c>
      <c r="V7509" s="13" t="n">
        <f aca="false">G7509-F7509</f>
        <v>4</v>
      </c>
      <c r="W7509" s="13" t="n">
        <f aca="false">G7509-E7509</f>
        <v>19</v>
      </c>
      <c r="X7509" s="10" t="n">
        <f aca="false">YEAR(E7509)</f>
        <v>2020</v>
      </c>
      <c r="Y7509" s="0" t="str">
        <f aca="false">TEXT(E7509,"yyyy-mm")</f>
        <v>2020-11</v>
      </c>
      <c r="Z7509" s="0" t="str">
        <f aca="false">"Q"&amp;ROUNDUP(MONTH(E7509)/3,0)&amp;"-"&amp;YEAR(E7509)</f>
        <v>Q4-2020</v>
      </c>
    </row>
    <row r="7510" customFormat="false" ht="14.25" hidden="false" customHeight="false" outlineLevel="0" collapsed="false">
      <c r="A7510" s="0" t="s">
        <v>7552</v>
      </c>
      <c r="B7510" s="0" t="s">
        <v>38</v>
      </c>
      <c r="C7510" s="0" t="s">
        <v>35</v>
      </c>
      <c r="D7510" s="9" t="n">
        <v>44000</v>
      </c>
      <c r="E7510" s="9" t="n">
        <v>44138</v>
      </c>
      <c r="F7510" s="9" t="n">
        <v>44163</v>
      </c>
      <c r="G7510" s="9" t="n">
        <v>44165</v>
      </c>
      <c r="H7510" s="10" t="s">
        <v>36</v>
      </c>
      <c r="I7510" s="0" t="n">
        <v>16</v>
      </c>
      <c r="J7510" s="0" t="n">
        <v>41</v>
      </c>
      <c r="K7510" s="0" t="n">
        <v>258</v>
      </c>
      <c r="L7510" s="0" t="n">
        <v>33</v>
      </c>
      <c r="M7510" s="0" t="n">
        <v>1</v>
      </c>
      <c r="N7510" s="11" t="n">
        <v>0.4</v>
      </c>
      <c r="O7510" s="12" t="n">
        <v>622.77</v>
      </c>
      <c r="P7510" s="12" t="n">
        <v>1132.3</v>
      </c>
      <c r="Q7510" s="12" t="n">
        <f aca="false">M7510*P7510*(1-N7510)</f>
        <v>679.38</v>
      </c>
      <c r="R7510" s="12" t="n">
        <f aca="false">M7510*O7510</f>
        <v>622.77</v>
      </c>
      <c r="S7510" s="12" t="n">
        <f aca="false">Q7510-R7510</f>
        <v>56.61</v>
      </c>
      <c r="T7510" s="11" t="n">
        <f aca="false">IFERROR(S7510/Q7510,0)</f>
        <v>0.0833259736818865</v>
      </c>
      <c r="U7510" s="13" t="n">
        <f aca="false">F7510-E7510</f>
        <v>25</v>
      </c>
      <c r="V7510" s="13" t="n">
        <f aca="false">G7510-F7510</f>
        <v>2</v>
      </c>
      <c r="W7510" s="13" t="n">
        <f aca="false">G7510-E7510</f>
        <v>27</v>
      </c>
      <c r="X7510" s="10" t="n">
        <f aca="false">YEAR(E7510)</f>
        <v>2020</v>
      </c>
      <c r="Y7510" s="0" t="str">
        <f aca="false">TEXT(E7510,"yyyy-mm")</f>
        <v>2020-11</v>
      </c>
      <c r="Z7510" s="0" t="str">
        <f aca="false">"Q"&amp;ROUNDUP(MONTH(E7510)/3,0)&amp;"-"&amp;YEAR(E7510)</f>
        <v>Q4-2020</v>
      </c>
    </row>
    <row r="7511" customFormat="false" ht="14.25" hidden="false" customHeight="false" outlineLevel="0" collapsed="false">
      <c r="A7511" s="0" t="s">
        <v>7553</v>
      </c>
      <c r="B7511" s="0" t="s">
        <v>38</v>
      </c>
      <c r="C7511" s="0" t="s">
        <v>46</v>
      </c>
      <c r="D7511" s="9" t="n">
        <v>44000</v>
      </c>
      <c r="E7511" s="9" t="n">
        <v>44138</v>
      </c>
      <c r="F7511" s="9" t="n">
        <v>44153</v>
      </c>
      <c r="G7511" s="9" t="n">
        <v>44154</v>
      </c>
      <c r="H7511" s="10" t="s">
        <v>36</v>
      </c>
      <c r="I7511" s="0" t="n">
        <v>14</v>
      </c>
      <c r="J7511" s="0" t="n">
        <v>6</v>
      </c>
      <c r="K7511" s="0" t="n">
        <v>283</v>
      </c>
      <c r="L7511" s="0" t="n">
        <v>24</v>
      </c>
      <c r="M7511" s="0" t="n">
        <v>1</v>
      </c>
      <c r="N7511" s="11" t="n">
        <v>0.15</v>
      </c>
      <c r="O7511" s="12" t="n">
        <v>436.3</v>
      </c>
      <c r="P7511" s="12" t="n">
        <v>991.6</v>
      </c>
      <c r="Q7511" s="12" t="n">
        <f aca="false">M7511*P7511*(1-N7511)</f>
        <v>842.86</v>
      </c>
      <c r="R7511" s="12" t="n">
        <f aca="false">M7511*O7511</f>
        <v>436.3</v>
      </c>
      <c r="S7511" s="12" t="n">
        <f aca="false">Q7511-R7511</f>
        <v>406.56</v>
      </c>
      <c r="T7511" s="11" t="n">
        <f aca="false">IFERROR(S7511/Q7511,0)</f>
        <v>0.482357686923095</v>
      </c>
      <c r="U7511" s="13" t="n">
        <f aca="false">F7511-E7511</f>
        <v>15</v>
      </c>
      <c r="V7511" s="13" t="n">
        <f aca="false">G7511-F7511</f>
        <v>1</v>
      </c>
      <c r="W7511" s="13" t="n">
        <f aca="false">G7511-E7511</f>
        <v>16</v>
      </c>
      <c r="X7511" s="10" t="n">
        <f aca="false">YEAR(E7511)</f>
        <v>2020</v>
      </c>
      <c r="Y7511" s="0" t="str">
        <f aca="false">TEXT(E7511,"yyyy-mm")</f>
        <v>2020-11</v>
      </c>
      <c r="Z7511" s="0" t="str">
        <f aca="false">"Q"&amp;ROUNDUP(MONTH(E7511)/3,0)&amp;"-"&amp;YEAR(E7511)</f>
        <v>Q4-2020</v>
      </c>
    </row>
    <row r="7512" customFormat="false" ht="14.25" hidden="false" customHeight="false" outlineLevel="0" collapsed="false">
      <c r="A7512" s="0" t="s">
        <v>7554</v>
      </c>
      <c r="B7512" s="0" t="s">
        <v>43</v>
      </c>
      <c r="C7512" s="0" t="s">
        <v>39</v>
      </c>
      <c r="D7512" s="9" t="n">
        <v>44000</v>
      </c>
      <c r="E7512" s="9" t="n">
        <v>44138</v>
      </c>
      <c r="F7512" s="9" t="n">
        <v>44165</v>
      </c>
      <c r="G7512" s="9" t="n">
        <v>44166</v>
      </c>
      <c r="H7512" s="10" t="s">
        <v>36</v>
      </c>
      <c r="I7512" s="0" t="n">
        <v>27</v>
      </c>
      <c r="J7512" s="0" t="n">
        <v>28</v>
      </c>
      <c r="K7512" s="0" t="n">
        <v>162</v>
      </c>
      <c r="L7512" s="0" t="n">
        <v>42</v>
      </c>
      <c r="M7512" s="0" t="n">
        <v>5</v>
      </c>
      <c r="N7512" s="11" t="n">
        <v>0.05</v>
      </c>
      <c r="O7512" s="12" t="n">
        <v>1026.44</v>
      </c>
      <c r="P7512" s="12" t="n">
        <v>2566.1</v>
      </c>
      <c r="Q7512" s="12" t="n">
        <f aca="false">M7512*P7512*(1-N7512)</f>
        <v>12188.975</v>
      </c>
      <c r="R7512" s="12" t="n">
        <f aca="false">M7512*O7512</f>
        <v>5132.2</v>
      </c>
      <c r="S7512" s="12" t="n">
        <f aca="false">Q7512-R7512</f>
        <v>7056.775</v>
      </c>
      <c r="T7512" s="11" t="n">
        <f aca="false">IFERROR(S7512/Q7512,0)</f>
        <v>0.578947368421053</v>
      </c>
      <c r="U7512" s="13" t="n">
        <f aca="false">F7512-E7512</f>
        <v>27</v>
      </c>
      <c r="V7512" s="13" t="n">
        <f aca="false">G7512-F7512</f>
        <v>1</v>
      </c>
      <c r="W7512" s="13" t="n">
        <f aca="false">G7512-E7512</f>
        <v>28</v>
      </c>
      <c r="X7512" s="10" t="n">
        <f aca="false">YEAR(E7512)</f>
        <v>2020</v>
      </c>
      <c r="Y7512" s="0" t="str">
        <f aca="false">TEXT(E7512,"yyyy-mm")</f>
        <v>2020-11</v>
      </c>
      <c r="Z7512" s="0" t="str">
        <f aca="false">"Q"&amp;ROUNDUP(MONTH(E7512)/3,0)&amp;"-"&amp;YEAR(E7512)</f>
        <v>Q4-2020</v>
      </c>
    </row>
    <row r="7513" customFormat="false" ht="14.25" hidden="false" customHeight="false" outlineLevel="0" collapsed="false">
      <c r="A7513" s="0" t="s">
        <v>7555</v>
      </c>
      <c r="B7513" s="0" t="s">
        <v>43</v>
      </c>
      <c r="C7513" s="0" t="s">
        <v>39</v>
      </c>
      <c r="D7513" s="9" t="n">
        <v>44000</v>
      </c>
      <c r="E7513" s="9" t="n">
        <v>44138</v>
      </c>
      <c r="F7513" s="9" t="n">
        <v>44165</v>
      </c>
      <c r="G7513" s="9" t="n">
        <v>44175</v>
      </c>
      <c r="H7513" s="10" t="s">
        <v>36</v>
      </c>
      <c r="I7513" s="0" t="n">
        <v>27</v>
      </c>
      <c r="J7513" s="0" t="n">
        <v>9</v>
      </c>
      <c r="K7513" s="0" t="n">
        <v>92</v>
      </c>
      <c r="L7513" s="0" t="n">
        <v>46</v>
      </c>
      <c r="M7513" s="0" t="n">
        <v>5</v>
      </c>
      <c r="N7513" s="11" t="n">
        <v>0.4</v>
      </c>
      <c r="O7513" s="12" t="n">
        <v>617.87</v>
      </c>
      <c r="P7513" s="12" t="n">
        <v>1165.8</v>
      </c>
      <c r="Q7513" s="12" t="n">
        <f aca="false">M7513*P7513*(1-N7513)</f>
        <v>3497.4</v>
      </c>
      <c r="R7513" s="12" t="n">
        <f aca="false">M7513*O7513</f>
        <v>3089.35</v>
      </c>
      <c r="S7513" s="12" t="n">
        <f aca="false">Q7513-R7513</f>
        <v>408.05</v>
      </c>
      <c r="T7513" s="11" t="n">
        <f aca="false">IFERROR(S7513/Q7513,0)</f>
        <v>0.116672385200435</v>
      </c>
      <c r="U7513" s="13" t="n">
        <f aca="false">F7513-E7513</f>
        <v>27</v>
      </c>
      <c r="V7513" s="13" t="n">
        <f aca="false">G7513-F7513</f>
        <v>10</v>
      </c>
      <c r="W7513" s="13" t="n">
        <f aca="false">G7513-E7513</f>
        <v>37</v>
      </c>
      <c r="X7513" s="10" t="n">
        <f aca="false">YEAR(E7513)</f>
        <v>2020</v>
      </c>
      <c r="Y7513" s="0" t="str">
        <f aca="false">TEXT(E7513,"yyyy-mm")</f>
        <v>2020-11</v>
      </c>
      <c r="Z7513" s="0" t="str">
        <f aca="false">"Q"&amp;ROUNDUP(MONTH(E7513)/3,0)&amp;"-"&amp;YEAR(E7513)</f>
        <v>Q4-2020</v>
      </c>
    </row>
    <row r="7514" customFormat="false" ht="14.25" hidden="false" customHeight="false" outlineLevel="0" collapsed="false">
      <c r="A7514" s="0" t="s">
        <v>7556</v>
      </c>
      <c r="B7514" s="0" t="s">
        <v>43</v>
      </c>
      <c r="C7514" s="0" t="s">
        <v>48</v>
      </c>
      <c r="D7514" s="9" t="n">
        <v>44000</v>
      </c>
      <c r="E7514" s="9" t="n">
        <v>44138</v>
      </c>
      <c r="F7514" s="9" t="n">
        <v>44146</v>
      </c>
      <c r="G7514" s="9" t="n">
        <v>44151</v>
      </c>
      <c r="H7514" s="10" t="s">
        <v>36</v>
      </c>
      <c r="I7514" s="0" t="n">
        <v>28</v>
      </c>
      <c r="J7514" s="0" t="n">
        <v>32</v>
      </c>
      <c r="K7514" s="0" t="n">
        <v>18</v>
      </c>
      <c r="L7514" s="0" t="n">
        <v>45</v>
      </c>
      <c r="M7514" s="0" t="n">
        <v>4</v>
      </c>
      <c r="N7514" s="11" t="n">
        <v>0.2</v>
      </c>
      <c r="O7514" s="12" t="n">
        <v>152.76</v>
      </c>
      <c r="P7514" s="12" t="n">
        <v>268</v>
      </c>
      <c r="Q7514" s="12" t="n">
        <f aca="false">M7514*P7514*(1-N7514)</f>
        <v>857.6</v>
      </c>
      <c r="R7514" s="12" t="n">
        <f aca="false">M7514*O7514</f>
        <v>611.04</v>
      </c>
      <c r="S7514" s="12" t="n">
        <f aca="false">Q7514-R7514</f>
        <v>246.56</v>
      </c>
      <c r="T7514" s="11" t="n">
        <f aca="false">IFERROR(S7514/Q7514,0)</f>
        <v>0.2875</v>
      </c>
      <c r="U7514" s="13" t="n">
        <f aca="false">F7514-E7514</f>
        <v>8</v>
      </c>
      <c r="V7514" s="13" t="n">
        <f aca="false">G7514-F7514</f>
        <v>5</v>
      </c>
      <c r="W7514" s="13" t="n">
        <f aca="false">G7514-E7514</f>
        <v>13</v>
      </c>
      <c r="X7514" s="10" t="n">
        <f aca="false">YEAR(E7514)</f>
        <v>2020</v>
      </c>
      <c r="Y7514" s="0" t="str">
        <f aca="false">TEXT(E7514,"yyyy-mm")</f>
        <v>2020-11</v>
      </c>
      <c r="Z7514" s="0" t="str">
        <f aca="false">"Q"&amp;ROUNDUP(MONTH(E7514)/3,0)&amp;"-"&amp;YEAR(E7514)</f>
        <v>Q4-2020</v>
      </c>
    </row>
    <row r="7515" customFormat="false" ht="14.25" hidden="false" customHeight="false" outlineLevel="0" collapsed="false">
      <c r="A7515" s="0" t="s">
        <v>7557</v>
      </c>
      <c r="B7515" s="0" t="s">
        <v>38</v>
      </c>
      <c r="C7515" s="0" t="s">
        <v>58</v>
      </c>
      <c r="D7515" s="9" t="n">
        <v>44000</v>
      </c>
      <c r="E7515" s="9" t="n">
        <v>44138</v>
      </c>
      <c r="F7515" s="9" t="n">
        <v>44157</v>
      </c>
      <c r="G7515" s="9" t="n">
        <v>44159</v>
      </c>
      <c r="H7515" s="10" t="s">
        <v>36</v>
      </c>
      <c r="I7515" s="0" t="n">
        <v>13</v>
      </c>
      <c r="J7515" s="0" t="n">
        <v>40</v>
      </c>
      <c r="K7515" s="0" t="n">
        <v>336</v>
      </c>
      <c r="L7515" s="0" t="n">
        <v>23</v>
      </c>
      <c r="M7515" s="0" t="n">
        <v>5</v>
      </c>
      <c r="N7515" s="11" t="n">
        <v>0.1</v>
      </c>
      <c r="O7515" s="12" t="n">
        <v>126.5</v>
      </c>
      <c r="P7515" s="12" t="n">
        <v>214.4</v>
      </c>
      <c r="Q7515" s="12" t="n">
        <f aca="false">M7515*P7515*(1-N7515)</f>
        <v>964.8</v>
      </c>
      <c r="R7515" s="12" t="n">
        <f aca="false">M7515*O7515</f>
        <v>632.5</v>
      </c>
      <c r="S7515" s="12" t="n">
        <f aca="false">Q7515-R7515</f>
        <v>332.3</v>
      </c>
      <c r="T7515" s="11" t="n">
        <f aca="false">IFERROR(S7515/Q7515,0)</f>
        <v>0.344423714759536</v>
      </c>
      <c r="U7515" s="13" t="n">
        <f aca="false">F7515-E7515</f>
        <v>19</v>
      </c>
      <c r="V7515" s="13" t="n">
        <f aca="false">G7515-F7515</f>
        <v>2</v>
      </c>
      <c r="W7515" s="13" t="n">
        <f aca="false">G7515-E7515</f>
        <v>21</v>
      </c>
      <c r="X7515" s="10" t="n">
        <f aca="false">YEAR(E7515)</f>
        <v>2020</v>
      </c>
      <c r="Y7515" s="0" t="str">
        <f aca="false">TEXT(E7515,"yyyy-mm")</f>
        <v>2020-11</v>
      </c>
      <c r="Z7515" s="0" t="str">
        <f aca="false">"Q"&amp;ROUNDUP(MONTH(E7515)/3,0)&amp;"-"&amp;YEAR(E7515)</f>
        <v>Q4-2020</v>
      </c>
    </row>
    <row r="7516" customFormat="false" ht="14.25" hidden="false" customHeight="false" outlineLevel="0" collapsed="false">
      <c r="A7516" s="0" t="s">
        <v>7558</v>
      </c>
      <c r="B7516" s="0" t="s">
        <v>38</v>
      </c>
      <c r="C7516" s="0" t="s">
        <v>46</v>
      </c>
      <c r="D7516" s="9" t="n">
        <v>44000</v>
      </c>
      <c r="E7516" s="9" t="n">
        <v>44139</v>
      </c>
      <c r="F7516" s="9" t="n">
        <v>44154</v>
      </c>
      <c r="G7516" s="9" t="n">
        <v>44158</v>
      </c>
      <c r="H7516" s="10" t="s">
        <v>36</v>
      </c>
      <c r="I7516" s="0" t="n">
        <v>14</v>
      </c>
      <c r="J7516" s="0" t="n">
        <v>19</v>
      </c>
      <c r="K7516" s="0" t="n">
        <v>271</v>
      </c>
      <c r="L7516" s="0" t="n">
        <v>47</v>
      </c>
      <c r="M7516" s="0" t="n">
        <v>2</v>
      </c>
      <c r="N7516" s="11" t="n">
        <v>0.1</v>
      </c>
      <c r="O7516" s="12" t="n">
        <v>125.63</v>
      </c>
      <c r="P7516" s="12" t="n">
        <v>167.5</v>
      </c>
      <c r="Q7516" s="12" t="n">
        <f aca="false">M7516*P7516*(1-N7516)</f>
        <v>301.5</v>
      </c>
      <c r="R7516" s="12" t="n">
        <f aca="false">M7516*O7516</f>
        <v>251.26</v>
      </c>
      <c r="S7516" s="12" t="n">
        <f aca="false">Q7516-R7516</f>
        <v>50.24</v>
      </c>
      <c r="T7516" s="11" t="n">
        <f aca="false">IFERROR(S7516/Q7516,0)</f>
        <v>0.166633499170813</v>
      </c>
      <c r="U7516" s="13" t="n">
        <f aca="false">F7516-E7516</f>
        <v>15</v>
      </c>
      <c r="V7516" s="13" t="n">
        <f aca="false">G7516-F7516</f>
        <v>4</v>
      </c>
      <c r="W7516" s="13" t="n">
        <f aca="false">G7516-E7516</f>
        <v>19</v>
      </c>
      <c r="X7516" s="10" t="n">
        <f aca="false">YEAR(E7516)</f>
        <v>2020</v>
      </c>
      <c r="Y7516" s="0" t="str">
        <f aca="false">TEXT(E7516,"yyyy-mm")</f>
        <v>2020-11</v>
      </c>
      <c r="Z7516" s="0" t="str">
        <f aca="false">"Q"&amp;ROUNDUP(MONTH(E7516)/3,0)&amp;"-"&amp;YEAR(E7516)</f>
        <v>Q4-2020</v>
      </c>
    </row>
    <row r="7517" customFormat="false" ht="14.25" hidden="false" customHeight="false" outlineLevel="0" collapsed="false">
      <c r="A7517" s="0" t="s">
        <v>7559</v>
      </c>
      <c r="B7517" s="0" t="s">
        <v>34</v>
      </c>
      <c r="C7517" s="0" t="s">
        <v>39</v>
      </c>
      <c r="D7517" s="9" t="n">
        <v>44000</v>
      </c>
      <c r="E7517" s="9" t="n">
        <v>44139</v>
      </c>
      <c r="F7517" s="9" t="n">
        <v>44156</v>
      </c>
      <c r="G7517" s="9" t="n">
        <v>44157</v>
      </c>
      <c r="H7517" s="10" t="s">
        <v>36</v>
      </c>
      <c r="I7517" s="0" t="n">
        <v>12</v>
      </c>
      <c r="J7517" s="0" t="n">
        <v>18</v>
      </c>
      <c r="K7517" s="0" t="n">
        <v>161</v>
      </c>
      <c r="L7517" s="0" t="n">
        <v>40</v>
      </c>
      <c r="M7517" s="0" t="n">
        <v>2</v>
      </c>
      <c r="N7517" s="11" t="n">
        <v>0.1</v>
      </c>
      <c r="O7517" s="12" t="n">
        <v>455.6</v>
      </c>
      <c r="P7517" s="12" t="n">
        <v>1139</v>
      </c>
      <c r="Q7517" s="12" t="n">
        <f aca="false">M7517*P7517*(1-N7517)</f>
        <v>2050.2</v>
      </c>
      <c r="R7517" s="12" t="n">
        <f aca="false">M7517*O7517</f>
        <v>911.2</v>
      </c>
      <c r="S7517" s="12" t="n">
        <f aca="false">Q7517-R7517</f>
        <v>1139</v>
      </c>
      <c r="T7517" s="11" t="n">
        <f aca="false">IFERROR(S7517/Q7517,0)</f>
        <v>0.555555555555556</v>
      </c>
      <c r="U7517" s="13" t="n">
        <f aca="false">F7517-E7517</f>
        <v>17</v>
      </c>
      <c r="V7517" s="13" t="n">
        <f aca="false">G7517-F7517</f>
        <v>1</v>
      </c>
      <c r="W7517" s="13" t="n">
        <f aca="false">G7517-E7517</f>
        <v>18</v>
      </c>
      <c r="X7517" s="10" t="n">
        <f aca="false">YEAR(E7517)</f>
        <v>2020</v>
      </c>
      <c r="Y7517" s="0" t="str">
        <f aca="false">TEXT(E7517,"yyyy-mm")</f>
        <v>2020-11</v>
      </c>
      <c r="Z7517" s="0" t="str">
        <f aca="false">"Q"&amp;ROUNDUP(MONTH(E7517)/3,0)&amp;"-"&amp;YEAR(E7517)</f>
        <v>Q4-2020</v>
      </c>
    </row>
    <row r="7518" customFormat="false" ht="14.25" hidden="false" customHeight="false" outlineLevel="0" collapsed="false">
      <c r="A7518" s="0" t="s">
        <v>7560</v>
      </c>
      <c r="B7518" s="0" t="s">
        <v>43</v>
      </c>
      <c r="C7518" s="0" t="s">
        <v>39</v>
      </c>
      <c r="D7518" s="9" t="n">
        <v>44100</v>
      </c>
      <c r="E7518" s="9" t="n">
        <v>44139</v>
      </c>
      <c r="F7518" s="9" t="n">
        <v>44148</v>
      </c>
      <c r="G7518" s="9" t="n">
        <v>44156</v>
      </c>
      <c r="H7518" s="10" t="s">
        <v>36</v>
      </c>
      <c r="I7518" s="0" t="n">
        <v>26</v>
      </c>
      <c r="J7518" s="0" t="n">
        <v>27</v>
      </c>
      <c r="K7518" s="0" t="n">
        <v>187</v>
      </c>
      <c r="L7518" s="0" t="n">
        <v>47</v>
      </c>
      <c r="M7518" s="0" t="n">
        <v>2</v>
      </c>
      <c r="N7518" s="11" t="n">
        <v>0.075</v>
      </c>
      <c r="O7518" s="12" t="n">
        <v>1435.94</v>
      </c>
      <c r="P7518" s="12" t="n">
        <v>2519.2</v>
      </c>
      <c r="Q7518" s="12" t="n">
        <f aca="false">M7518*P7518*(1-N7518)</f>
        <v>4660.52</v>
      </c>
      <c r="R7518" s="12" t="n">
        <f aca="false">M7518*O7518</f>
        <v>2871.88</v>
      </c>
      <c r="S7518" s="12" t="n">
        <f aca="false">Q7518-R7518</f>
        <v>1788.64</v>
      </c>
      <c r="T7518" s="11" t="n">
        <f aca="false">IFERROR(S7518/Q7518,0)</f>
        <v>0.383785500330435</v>
      </c>
      <c r="U7518" s="13" t="n">
        <f aca="false">F7518-E7518</f>
        <v>9</v>
      </c>
      <c r="V7518" s="13" t="n">
        <f aca="false">G7518-F7518</f>
        <v>8</v>
      </c>
      <c r="W7518" s="13" t="n">
        <f aca="false">G7518-E7518</f>
        <v>17</v>
      </c>
      <c r="X7518" s="10" t="n">
        <f aca="false">YEAR(E7518)</f>
        <v>2020</v>
      </c>
      <c r="Y7518" s="0" t="str">
        <f aca="false">TEXT(E7518,"yyyy-mm")</f>
        <v>2020-11</v>
      </c>
      <c r="Z7518" s="0" t="str">
        <f aca="false">"Q"&amp;ROUNDUP(MONTH(E7518)/3,0)&amp;"-"&amp;YEAR(E7518)</f>
        <v>Q4-2020</v>
      </c>
    </row>
    <row r="7519" customFormat="false" ht="14.25" hidden="false" customHeight="false" outlineLevel="0" collapsed="false">
      <c r="A7519" s="0" t="s">
        <v>7561</v>
      </c>
      <c r="B7519" s="0" t="s">
        <v>34</v>
      </c>
      <c r="C7519" s="0" t="s">
        <v>35</v>
      </c>
      <c r="D7519" s="9" t="n">
        <v>44000</v>
      </c>
      <c r="E7519" s="9" t="n">
        <v>44139</v>
      </c>
      <c r="F7519" s="9" t="n">
        <v>44151</v>
      </c>
      <c r="G7519" s="9" t="n">
        <v>44160</v>
      </c>
      <c r="H7519" s="10" t="s">
        <v>36</v>
      </c>
      <c r="I7519" s="0" t="n">
        <v>4</v>
      </c>
      <c r="J7519" s="0" t="n">
        <v>50</v>
      </c>
      <c r="K7519" s="0" t="n">
        <v>260</v>
      </c>
      <c r="L7519" s="0" t="n">
        <v>29</v>
      </c>
      <c r="M7519" s="0" t="n">
        <v>8</v>
      </c>
      <c r="N7519" s="11" t="n">
        <v>0.15</v>
      </c>
      <c r="O7519" s="12" t="n">
        <v>1167.41</v>
      </c>
      <c r="P7519" s="12" t="n">
        <v>2653.2</v>
      </c>
      <c r="Q7519" s="12" t="n">
        <f aca="false">M7519*P7519*(1-N7519)</f>
        <v>18041.76</v>
      </c>
      <c r="R7519" s="12" t="n">
        <f aca="false">M7519*O7519</f>
        <v>9339.28</v>
      </c>
      <c r="S7519" s="12" t="n">
        <f aca="false">Q7519-R7519</f>
        <v>8702.48</v>
      </c>
      <c r="T7519" s="11" t="n">
        <f aca="false">IFERROR(S7519/Q7519,0)</f>
        <v>0.482352054345031</v>
      </c>
      <c r="U7519" s="13" t="n">
        <f aca="false">F7519-E7519</f>
        <v>12</v>
      </c>
      <c r="V7519" s="13" t="n">
        <f aca="false">G7519-F7519</f>
        <v>9</v>
      </c>
      <c r="W7519" s="13" t="n">
        <f aca="false">G7519-E7519</f>
        <v>21</v>
      </c>
      <c r="X7519" s="10" t="n">
        <f aca="false">YEAR(E7519)</f>
        <v>2020</v>
      </c>
      <c r="Y7519" s="0" t="str">
        <f aca="false">TEXT(E7519,"yyyy-mm")</f>
        <v>2020-11</v>
      </c>
      <c r="Z7519" s="0" t="str">
        <f aca="false">"Q"&amp;ROUNDUP(MONTH(E7519)/3,0)&amp;"-"&amp;YEAR(E7519)</f>
        <v>Q4-2020</v>
      </c>
    </row>
    <row r="7520" customFormat="false" ht="14.25" hidden="false" customHeight="false" outlineLevel="0" collapsed="false">
      <c r="A7520" s="0" t="s">
        <v>7562</v>
      </c>
      <c r="B7520" s="0" t="s">
        <v>34</v>
      </c>
      <c r="C7520" s="0" t="s">
        <v>48</v>
      </c>
      <c r="D7520" s="9" t="n">
        <v>44000</v>
      </c>
      <c r="E7520" s="9" t="n">
        <v>44139</v>
      </c>
      <c r="F7520" s="9" t="n">
        <v>44162</v>
      </c>
      <c r="G7520" s="9" t="n">
        <v>44168</v>
      </c>
      <c r="H7520" s="10" t="s">
        <v>36</v>
      </c>
      <c r="I7520" s="0" t="n">
        <v>7</v>
      </c>
      <c r="J7520" s="0" t="n">
        <v>15</v>
      </c>
      <c r="K7520" s="0" t="n">
        <v>26</v>
      </c>
      <c r="L7520" s="0" t="n">
        <v>45</v>
      </c>
      <c r="M7520" s="0" t="n">
        <v>3</v>
      </c>
      <c r="N7520" s="11" t="n">
        <v>0.075</v>
      </c>
      <c r="O7520" s="12" t="n">
        <v>142.38</v>
      </c>
      <c r="P7520" s="12" t="n">
        <v>167.5</v>
      </c>
      <c r="Q7520" s="12" t="n">
        <f aca="false">M7520*P7520*(1-N7520)</f>
        <v>464.8125</v>
      </c>
      <c r="R7520" s="12" t="n">
        <f aca="false">M7520*O7520</f>
        <v>427.14</v>
      </c>
      <c r="S7520" s="12" t="n">
        <f aca="false">Q7520-R7520</f>
        <v>37.6725</v>
      </c>
      <c r="T7520" s="11" t="n">
        <f aca="false">IFERROR(S7520/Q7520,0)</f>
        <v>0.0810488100040339</v>
      </c>
      <c r="U7520" s="13" t="n">
        <f aca="false">F7520-E7520</f>
        <v>23</v>
      </c>
      <c r="V7520" s="13" t="n">
        <f aca="false">G7520-F7520</f>
        <v>6</v>
      </c>
      <c r="W7520" s="13" t="n">
        <f aca="false">G7520-E7520</f>
        <v>29</v>
      </c>
      <c r="X7520" s="10" t="n">
        <f aca="false">YEAR(E7520)</f>
        <v>2020</v>
      </c>
      <c r="Y7520" s="0" t="str">
        <f aca="false">TEXT(E7520,"yyyy-mm")</f>
        <v>2020-11</v>
      </c>
      <c r="Z7520" s="0" t="str">
        <f aca="false">"Q"&amp;ROUNDUP(MONTH(E7520)/3,0)&amp;"-"&amp;YEAR(E7520)</f>
        <v>Q4-2020</v>
      </c>
    </row>
    <row r="7521" customFormat="false" ht="14.25" hidden="false" customHeight="false" outlineLevel="0" collapsed="false">
      <c r="A7521" s="0" t="s">
        <v>7563</v>
      </c>
      <c r="B7521" s="0" t="s">
        <v>34</v>
      </c>
      <c r="C7521" s="0" t="s">
        <v>39</v>
      </c>
      <c r="D7521" s="9" t="n">
        <v>44000</v>
      </c>
      <c r="E7521" s="9" t="n">
        <v>44139</v>
      </c>
      <c r="F7521" s="9" t="n">
        <v>44149</v>
      </c>
      <c r="G7521" s="9" t="n">
        <v>44158</v>
      </c>
      <c r="H7521" s="10" t="s">
        <v>36</v>
      </c>
      <c r="I7521" s="0" t="n">
        <v>1</v>
      </c>
      <c r="J7521" s="0" t="n">
        <v>13</v>
      </c>
      <c r="K7521" s="0" t="n">
        <v>202</v>
      </c>
      <c r="L7521" s="0" t="n">
        <v>5</v>
      </c>
      <c r="M7521" s="0" t="n">
        <v>8</v>
      </c>
      <c r="N7521" s="11" t="n">
        <v>0.05</v>
      </c>
      <c r="O7521" s="12" t="n">
        <v>1629.37</v>
      </c>
      <c r="P7521" s="12" t="n">
        <v>1963.1</v>
      </c>
      <c r="Q7521" s="12" t="n">
        <f aca="false">M7521*P7521*(1-N7521)</f>
        <v>14919.56</v>
      </c>
      <c r="R7521" s="12" t="n">
        <f aca="false">M7521*O7521</f>
        <v>13034.96</v>
      </c>
      <c r="S7521" s="12" t="n">
        <f aca="false">Q7521-R7521</f>
        <v>1884.6</v>
      </c>
      <c r="T7521" s="11" t="n">
        <f aca="false">IFERROR(S7521/Q7521,0)</f>
        <v>0.126317398100212</v>
      </c>
      <c r="U7521" s="13" t="n">
        <f aca="false">F7521-E7521</f>
        <v>10</v>
      </c>
      <c r="V7521" s="13" t="n">
        <f aca="false">G7521-F7521</f>
        <v>9</v>
      </c>
      <c r="W7521" s="13" t="n">
        <f aca="false">G7521-E7521</f>
        <v>19</v>
      </c>
      <c r="X7521" s="10" t="n">
        <f aca="false">YEAR(E7521)</f>
        <v>2020</v>
      </c>
      <c r="Y7521" s="0" t="str">
        <f aca="false">TEXT(E7521,"yyyy-mm")</f>
        <v>2020-11</v>
      </c>
      <c r="Z7521" s="0" t="str">
        <f aca="false">"Q"&amp;ROUNDUP(MONTH(E7521)/3,0)&amp;"-"&amp;YEAR(E7521)</f>
        <v>Q4-2020</v>
      </c>
    </row>
    <row r="7522" customFormat="false" ht="14.25" hidden="false" customHeight="false" outlineLevel="0" collapsed="false">
      <c r="A7522" s="0" t="s">
        <v>7564</v>
      </c>
      <c r="B7522" s="0" t="s">
        <v>41</v>
      </c>
      <c r="C7522" s="0" t="s">
        <v>48</v>
      </c>
      <c r="D7522" s="9" t="n">
        <v>44100</v>
      </c>
      <c r="E7522" s="9" t="n">
        <v>44139</v>
      </c>
      <c r="F7522" s="9" t="n">
        <v>44157</v>
      </c>
      <c r="G7522" s="9" t="n">
        <v>44160</v>
      </c>
      <c r="H7522" s="10" t="s">
        <v>36</v>
      </c>
      <c r="I7522" s="0" t="n">
        <v>21</v>
      </c>
      <c r="J7522" s="0" t="n">
        <v>4</v>
      </c>
      <c r="K7522" s="0" t="n">
        <v>35</v>
      </c>
      <c r="L7522" s="0" t="n">
        <v>47</v>
      </c>
      <c r="M7522" s="0" t="n">
        <v>2</v>
      </c>
      <c r="N7522" s="11" t="n">
        <v>0.1</v>
      </c>
      <c r="O7522" s="12" t="n">
        <v>74.91</v>
      </c>
      <c r="P7522" s="12" t="n">
        <v>174.2</v>
      </c>
      <c r="Q7522" s="12" t="n">
        <f aca="false">M7522*P7522*(1-N7522)</f>
        <v>313.56</v>
      </c>
      <c r="R7522" s="12" t="n">
        <f aca="false">M7522*O7522</f>
        <v>149.82</v>
      </c>
      <c r="S7522" s="12" t="n">
        <f aca="false">Q7522-R7522</f>
        <v>163.74</v>
      </c>
      <c r="T7522" s="11" t="n">
        <f aca="false">IFERROR(S7522/Q7522,0)</f>
        <v>0.522196708763873</v>
      </c>
      <c r="U7522" s="13" t="n">
        <f aca="false">F7522-E7522</f>
        <v>18</v>
      </c>
      <c r="V7522" s="13" t="n">
        <f aca="false">G7522-F7522</f>
        <v>3</v>
      </c>
      <c r="W7522" s="13" t="n">
        <f aca="false">G7522-E7522</f>
        <v>21</v>
      </c>
      <c r="X7522" s="10" t="n">
        <f aca="false">YEAR(E7522)</f>
        <v>2020</v>
      </c>
      <c r="Y7522" s="0" t="str">
        <f aca="false">TEXT(E7522,"yyyy-mm")</f>
        <v>2020-11</v>
      </c>
      <c r="Z7522" s="0" t="str">
        <f aca="false">"Q"&amp;ROUNDUP(MONTH(E7522)/3,0)&amp;"-"&amp;YEAR(E7522)</f>
        <v>Q4-2020</v>
      </c>
    </row>
    <row r="7523" customFormat="false" ht="14.25" hidden="false" customHeight="false" outlineLevel="0" collapsed="false">
      <c r="A7523" s="0" t="s">
        <v>7565</v>
      </c>
      <c r="B7523" s="0" t="s">
        <v>43</v>
      </c>
      <c r="C7523" s="0" t="s">
        <v>39</v>
      </c>
      <c r="D7523" s="9" t="n">
        <v>44000</v>
      </c>
      <c r="E7523" s="9" t="n">
        <v>44140</v>
      </c>
      <c r="F7523" s="9" t="n">
        <v>44146</v>
      </c>
      <c r="G7523" s="9" t="n">
        <v>44152</v>
      </c>
      <c r="H7523" s="10" t="s">
        <v>36</v>
      </c>
      <c r="I7523" s="0" t="n">
        <v>27</v>
      </c>
      <c r="J7523" s="0" t="n">
        <v>45</v>
      </c>
      <c r="K7523" s="0" t="n">
        <v>162</v>
      </c>
      <c r="L7523" s="0" t="n">
        <v>25</v>
      </c>
      <c r="M7523" s="0" t="n">
        <v>1</v>
      </c>
      <c r="N7523" s="11" t="n">
        <v>0.15</v>
      </c>
      <c r="O7523" s="12" t="n">
        <v>2909.68</v>
      </c>
      <c r="P7523" s="12" t="n">
        <v>3463.9</v>
      </c>
      <c r="Q7523" s="12" t="n">
        <f aca="false">M7523*P7523*(1-N7523)</f>
        <v>2944.315</v>
      </c>
      <c r="R7523" s="12" t="n">
        <f aca="false">M7523*O7523</f>
        <v>2909.68</v>
      </c>
      <c r="S7523" s="12" t="n">
        <f aca="false">Q7523-R7523</f>
        <v>34.6350000000002</v>
      </c>
      <c r="T7523" s="11" t="n">
        <f aca="false">IFERROR(S7523/Q7523,0)</f>
        <v>0.011763347332062</v>
      </c>
      <c r="U7523" s="13" t="n">
        <f aca="false">F7523-E7523</f>
        <v>6</v>
      </c>
      <c r="V7523" s="13" t="n">
        <f aca="false">G7523-F7523</f>
        <v>6</v>
      </c>
      <c r="W7523" s="13" t="n">
        <f aca="false">G7523-E7523</f>
        <v>12</v>
      </c>
      <c r="X7523" s="10" t="n">
        <f aca="false">YEAR(E7523)</f>
        <v>2020</v>
      </c>
      <c r="Y7523" s="0" t="str">
        <f aca="false">TEXT(E7523,"yyyy-mm")</f>
        <v>2020-11</v>
      </c>
      <c r="Z7523" s="0" t="str">
        <f aca="false">"Q"&amp;ROUNDUP(MONTH(E7523)/3,0)&amp;"-"&amp;YEAR(E7523)</f>
        <v>Q4-2020</v>
      </c>
    </row>
    <row r="7524" customFormat="false" ht="14.25" hidden="false" customHeight="false" outlineLevel="0" collapsed="false">
      <c r="A7524" s="0" t="s">
        <v>7566</v>
      </c>
      <c r="B7524" s="0" t="s">
        <v>34</v>
      </c>
      <c r="C7524" s="0" t="s">
        <v>35</v>
      </c>
      <c r="D7524" s="9" t="n">
        <v>44000</v>
      </c>
      <c r="E7524" s="9" t="n">
        <v>44140</v>
      </c>
      <c r="F7524" s="9" t="n">
        <v>44166</v>
      </c>
      <c r="G7524" s="9" t="n">
        <v>44176</v>
      </c>
      <c r="H7524" s="10" t="s">
        <v>36</v>
      </c>
      <c r="I7524" s="0" t="n">
        <v>7</v>
      </c>
      <c r="J7524" s="0" t="n">
        <v>18</v>
      </c>
      <c r="K7524" s="0" t="n">
        <v>231</v>
      </c>
      <c r="L7524" s="0" t="n">
        <v>35</v>
      </c>
      <c r="M7524" s="0" t="n">
        <v>4</v>
      </c>
      <c r="N7524" s="11" t="n">
        <v>0.05</v>
      </c>
      <c r="O7524" s="12" t="n">
        <v>3165.21</v>
      </c>
      <c r="P7524" s="12" t="n">
        <v>4006.6</v>
      </c>
      <c r="Q7524" s="12" t="n">
        <f aca="false">M7524*P7524*(1-N7524)</f>
        <v>15225.08</v>
      </c>
      <c r="R7524" s="12" t="n">
        <f aca="false">M7524*O7524</f>
        <v>12660.84</v>
      </c>
      <c r="S7524" s="12" t="n">
        <f aca="false">Q7524-R7524</f>
        <v>2564.24</v>
      </c>
      <c r="T7524" s="11" t="n">
        <f aca="false">IFERROR(S7524/Q7524,0)</f>
        <v>0.168422103529177</v>
      </c>
      <c r="U7524" s="13" t="n">
        <f aca="false">F7524-E7524</f>
        <v>26</v>
      </c>
      <c r="V7524" s="13" t="n">
        <f aca="false">G7524-F7524</f>
        <v>10</v>
      </c>
      <c r="W7524" s="13" t="n">
        <f aca="false">G7524-E7524</f>
        <v>36</v>
      </c>
      <c r="X7524" s="10" t="n">
        <f aca="false">YEAR(E7524)</f>
        <v>2020</v>
      </c>
      <c r="Y7524" s="0" t="str">
        <f aca="false">TEXT(E7524,"yyyy-mm")</f>
        <v>2020-11</v>
      </c>
      <c r="Z7524" s="0" t="str">
        <f aca="false">"Q"&amp;ROUNDUP(MONTH(E7524)/3,0)&amp;"-"&amp;YEAR(E7524)</f>
        <v>Q4-2020</v>
      </c>
    </row>
    <row r="7525" customFormat="false" ht="14.25" hidden="false" customHeight="false" outlineLevel="0" collapsed="false">
      <c r="A7525" s="0" t="s">
        <v>7567</v>
      </c>
      <c r="B7525" s="0" t="s">
        <v>41</v>
      </c>
      <c r="C7525" s="0" t="s">
        <v>46</v>
      </c>
      <c r="D7525" s="9" t="n">
        <v>44000</v>
      </c>
      <c r="E7525" s="9" t="n">
        <v>44140</v>
      </c>
      <c r="F7525" s="9" t="n">
        <v>44157</v>
      </c>
      <c r="G7525" s="9" t="n">
        <v>44167</v>
      </c>
      <c r="H7525" s="10" t="s">
        <v>36</v>
      </c>
      <c r="I7525" s="0" t="n">
        <v>23</v>
      </c>
      <c r="J7525" s="0" t="n">
        <v>6</v>
      </c>
      <c r="K7525" s="0" t="n">
        <v>304</v>
      </c>
      <c r="L7525" s="0" t="n">
        <v>22</v>
      </c>
      <c r="M7525" s="0" t="n">
        <v>3</v>
      </c>
      <c r="N7525" s="11" t="n">
        <v>0.075</v>
      </c>
      <c r="O7525" s="12" t="n">
        <v>1742.27</v>
      </c>
      <c r="P7525" s="12" t="n">
        <v>3959.7</v>
      </c>
      <c r="Q7525" s="12" t="n">
        <f aca="false">M7525*P7525*(1-N7525)</f>
        <v>10988.1675</v>
      </c>
      <c r="R7525" s="12" t="n">
        <f aca="false">M7525*O7525</f>
        <v>5226.81</v>
      </c>
      <c r="S7525" s="12" t="n">
        <f aca="false">Q7525-R7525</f>
        <v>5761.3575</v>
      </c>
      <c r="T7525" s="11" t="n">
        <f aca="false">IFERROR(S7525/Q7525,0)</f>
        <v>0.524323778282412</v>
      </c>
      <c r="U7525" s="13" t="n">
        <f aca="false">F7525-E7525</f>
        <v>17</v>
      </c>
      <c r="V7525" s="13" t="n">
        <f aca="false">G7525-F7525</f>
        <v>10</v>
      </c>
      <c r="W7525" s="13" t="n">
        <f aca="false">G7525-E7525</f>
        <v>27</v>
      </c>
      <c r="X7525" s="10" t="n">
        <f aca="false">YEAR(E7525)</f>
        <v>2020</v>
      </c>
      <c r="Y7525" s="0" t="str">
        <f aca="false">TEXT(E7525,"yyyy-mm")</f>
        <v>2020-11</v>
      </c>
      <c r="Z7525" s="0" t="str">
        <f aca="false">"Q"&amp;ROUNDUP(MONTH(E7525)/3,0)&amp;"-"&amp;YEAR(E7525)</f>
        <v>Q4-2020</v>
      </c>
    </row>
    <row r="7526" customFormat="false" ht="14.25" hidden="false" customHeight="false" outlineLevel="0" collapsed="false">
      <c r="A7526" s="0" t="s">
        <v>7568</v>
      </c>
      <c r="B7526" s="0" t="s">
        <v>34</v>
      </c>
      <c r="C7526" s="0" t="s">
        <v>35</v>
      </c>
      <c r="D7526" s="9" t="n">
        <v>44100</v>
      </c>
      <c r="E7526" s="9" t="n">
        <v>44140</v>
      </c>
      <c r="F7526" s="9" t="n">
        <v>44155</v>
      </c>
      <c r="G7526" s="9" t="n">
        <v>44163</v>
      </c>
      <c r="H7526" s="10" t="s">
        <v>36</v>
      </c>
      <c r="I7526" s="0" t="n">
        <v>9</v>
      </c>
      <c r="J7526" s="0" t="n">
        <v>31</v>
      </c>
      <c r="K7526" s="0" t="n">
        <v>234</v>
      </c>
      <c r="L7526" s="0" t="n">
        <v>7</v>
      </c>
      <c r="M7526" s="0" t="n">
        <v>8</v>
      </c>
      <c r="N7526" s="11" t="n">
        <v>0.075</v>
      </c>
      <c r="O7526" s="12" t="n">
        <v>1221.01</v>
      </c>
      <c r="P7526" s="12" t="n">
        <v>1822.4</v>
      </c>
      <c r="Q7526" s="12" t="n">
        <f aca="false">M7526*P7526*(1-N7526)</f>
        <v>13485.76</v>
      </c>
      <c r="R7526" s="12" t="n">
        <f aca="false">M7526*O7526</f>
        <v>9768.08</v>
      </c>
      <c r="S7526" s="12" t="n">
        <f aca="false">Q7526-R7526</f>
        <v>3717.68</v>
      </c>
      <c r="T7526" s="11" t="n">
        <f aca="false">IFERROR(S7526/Q7526,0)</f>
        <v>0.27567448923902</v>
      </c>
      <c r="U7526" s="13" t="n">
        <f aca="false">F7526-E7526</f>
        <v>15</v>
      </c>
      <c r="V7526" s="13" t="n">
        <f aca="false">G7526-F7526</f>
        <v>8</v>
      </c>
      <c r="W7526" s="13" t="n">
        <f aca="false">G7526-E7526</f>
        <v>23</v>
      </c>
      <c r="X7526" s="10" t="n">
        <f aca="false">YEAR(E7526)</f>
        <v>2020</v>
      </c>
      <c r="Y7526" s="0" t="str">
        <f aca="false">TEXT(E7526,"yyyy-mm")</f>
        <v>2020-11</v>
      </c>
      <c r="Z7526" s="0" t="str">
        <f aca="false">"Q"&amp;ROUNDUP(MONTH(E7526)/3,0)&amp;"-"&amp;YEAR(E7526)</f>
        <v>Q4-2020</v>
      </c>
    </row>
    <row r="7527" customFormat="false" ht="14.25" hidden="false" customHeight="false" outlineLevel="0" collapsed="false">
      <c r="A7527" s="0" t="s">
        <v>7569</v>
      </c>
      <c r="B7527" s="0" t="s">
        <v>41</v>
      </c>
      <c r="C7527" s="0" t="s">
        <v>58</v>
      </c>
      <c r="D7527" s="9" t="n">
        <v>44000</v>
      </c>
      <c r="E7527" s="9" t="n">
        <v>44140</v>
      </c>
      <c r="F7527" s="9" t="n">
        <v>44148</v>
      </c>
      <c r="G7527" s="9" t="n">
        <v>44150</v>
      </c>
      <c r="H7527" s="10" t="s">
        <v>36</v>
      </c>
      <c r="I7527" s="0" t="n">
        <v>22</v>
      </c>
      <c r="J7527" s="0" t="n">
        <v>8</v>
      </c>
      <c r="K7527" s="0" t="n">
        <v>347</v>
      </c>
      <c r="L7527" s="0" t="n">
        <v>33</v>
      </c>
      <c r="M7527" s="0" t="n">
        <v>7</v>
      </c>
      <c r="N7527" s="11" t="n">
        <v>0.075</v>
      </c>
      <c r="O7527" s="12" t="n">
        <v>1525.59</v>
      </c>
      <c r="P7527" s="12" t="n">
        <v>2311.5</v>
      </c>
      <c r="Q7527" s="12" t="n">
        <f aca="false">M7527*P7527*(1-N7527)</f>
        <v>14966.9625</v>
      </c>
      <c r="R7527" s="12" t="n">
        <f aca="false">M7527*O7527</f>
        <v>10679.13</v>
      </c>
      <c r="S7527" s="12" t="n">
        <f aca="false">Q7527-R7527</f>
        <v>4287.8325</v>
      </c>
      <c r="T7527" s="11" t="n">
        <f aca="false">IFERROR(S7527/Q7527,0)</f>
        <v>0.286486486486487</v>
      </c>
      <c r="U7527" s="13" t="n">
        <f aca="false">F7527-E7527</f>
        <v>8</v>
      </c>
      <c r="V7527" s="13" t="n">
        <f aca="false">G7527-F7527</f>
        <v>2</v>
      </c>
      <c r="W7527" s="13" t="n">
        <f aca="false">G7527-E7527</f>
        <v>10</v>
      </c>
      <c r="X7527" s="10" t="n">
        <f aca="false">YEAR(E7527)</f>
        <v>2020</v>
      </c>
      <c r="Y7527" s="0" t="str">
        <f aca="false">TEXT(E7527,"yyyy-mm")</f>
        <v>2020-11</v>
      </c>
      <c r="Z7527" s="0" t="str">
        <f aca="false">"Q"&amp;ROUNDUP(MONTH(E7527)/3,0)&amp;"-"&amp;YEAR(E7527)</f>
        <v>Q4-2020</v>
      </c>
    </row>
    <row r="7528" customFormat="false" ht="14.25" hidden="false" customHeight="false" outlineLevel="0" collapsed="false">
      <c r="A7528" s="0" t="s">
        <v>7570</v>
      </c>
      <c r="B7528" s="0" t="s">
        <v>34</v>
      </c>
      <c r="C7528" s="0" t="s">
        <v>58</v>
      </c>
      <c r="D7528" s="9" t="n">
        <v>44000</v>
      </c>
      <c r="E7528" s="9" t="n">
        <v>44140</v>
      </c>
      <c r="F7528" s="9" t="n">
        <v>44153</v>
      </c>
      <c r="G7528" s="9" t="n">
        <v>44162</v>
      </c>
      <c r="H7528" s="10" t="s">
        <v>36</v>
      </c>
      <c r="I7528" s="0" t="n">
        <v>8</v>
      </c>
      <c r="J7528" s="0" t="n">
        <v>3</v>
      </c>
      <c r="K7528" s="0" t="n">
        <v>366</v>
      </c>
      <c r="L7528" s="0" t="n">
        <v>35</v>
      </c>
      <c r="M7528" s="0" t="n">
        <v>7</v>
      </c>
      <c r="N7528" s="11" t="n">
        <v>0.1</v>
      </c>
      <c r="O7528" s="12" t="n">
        <v>623.77</v>
      </c>
      <c r="P7528" s="12" t="n">
        <v>891.1</v>
      </c>
      <c r="Q7528" s="12" t="n">
        <f aca="false">M7528*P7528*(1-N7528)</f>
        <v>5613.93</v>
      </c>
      <c r="R7528" s="12" t="n">
        <f aca="false">M7528*O7528</f>
        <v>4366.39</v>
      </c>
      <c r="S7528" s="12" t="n">
        <f aca="false">Q7528-R7528</f>
        <v>1247.54</v>
      </c>
      <c r="T7528" s="11" t="n">
        <f aca="false">IFERROR(S7528/Q7528,0)</f>
        <v>0.222222222222222</v>
      </c>
      <c r="U7528" s="13" t="n">
        <f aca="false">F7528-E7528</f>
        <v>13</v>
      </c>
      <c r="V7528" s="13" t="n">
        <f aca="false">G7528-F7528</f>
        <v>9</v>
      </c>
      <c r="W7528" s="13" t="n">
        <f aca="false">G7528-E7528</f>
        <v>22</v>
      </c>
      <c r="X7528" s="10" t="n">
        <f aca="false">YEAR(E7528)</f>
        <v>2020</v>
      </c>
      <c r="Y7528" s="0" t="str">
        <f aca="false">TEXT(E7528,"yyyy-mm")</f>
        <v>2020-11</v>
      </c>
      <c r="Z7528" s="0" t="str">
        <f aca="false">"Q"&amp;ROUNDUP(MONTH(E7528)/3,0)&amp;"-"&amp;YEAR(E7528)</f>
        <v>Q4-2020</v>
      </c>
    </row>
    <row r="7529" customFormat="false" ht="14.25" hidden="false" customHeight="false" outlineLevel="0" collapsed="false">
      <c r="A7529" s="0" t="s">
        <v>7571</v>
      </c>
      <c r="B7529" s="0" t="s">
        <v>34</v>
      </c>
      <c r="C7529" s="0" t="s">
        <v>39</v>
      </c>
      <c r="D7529" s="9" t="n">
        <v>44000</v>
      </c>
      <c r="E7529" s="9" t="n">
        <v>44140</v>
      </c>
      <c r="F7529" s="9" t="n">
        <v>44165</v>
      </c>
      <c r="G7529" s="9" t="n">
        <v>44173</v>
      </c>
      <c r="H7529" s="10" t="s">
        <v>36</v>
      </c>
      <c r="I7529" s="0" t="n">
        <v>12</v>
      </c>
      <c r="J7529" s="0" t="n">
        <v>38</v>
      </c>
      <c r="K7529" s="0" t="n">
        <v>126</v>
      </c>
      <c r="L7529" s="0" t="n">
        <v>11</v>
      </c>
      <c r="M7529" s="0" t="n">
        <v>4</v>
      </c>
      <c r="N7529" s="11" t="n">
        <v>0.05</v>
      </c>
      <c r="O7529" s="12" t="n">
        <v>97.62</v>
      </c>
      <c r="P7529" s="12" t="n">
        <v>207.7</v>
      </c>
      <c r="Q7529" s="12" t="n">
        <f aca="false">M7529*P7529*(1-N7529)</f>
        <v>789.26</v>
      </c>
      <c r="R7529" s="12" t="n">
        <f aca="false">M7529*O7529</f>
        <v>390.48</v>
      </c>
      <c r="S7529" s="12" t="n">
        <f aca="false">Q7529-R7529</f>
        <v>398.78</v>
      </c>
      <c r="T7529" s="11" t="n">
        <f aca="false">IFERROR(S7529/Q7529,0)</f>
        <v>0.505258089856321</v>
      </c>
      <c r="U7529" s="13" t="n">
        <f aca="false">F7529-E7529</f>
        <v>25</v>
      </c>
      <c r="V7529" s="13" t="n">
        <f aca="false">G7529-F7529</f>
        <v>8</v>
      </c>
      <c r="W7529" s="13" t="n">
        <f aca="false">G7529-E7529</f>
        <v>33</v>
      </c>
      <c r="X7529" s="10" t="n">
        <f aca="false">YEAR(E7529)</f>
        <v>2020</v>
      </c>
      <c r="Y7529" s="0" t="str">
        <f aca="false">TEXT(E7529,"yyyy-mm")</f>
        <v>2020-11</v>
      </c>
      <c r="Z7529" s="0" t="str">
        <f aca="false">"Q"&amp;ROUNDUP(MONTH(E7529)/3,0)&amp;"-"&amp;YEAR(E7529)</f>
        <v>Q4-2020</v>
      </c>
    </row>
    <row r="7530" customFormat="false" ht="14.25" hidden="false" customHeight="false" outlineLevel="0" collapsed="false">
      <c r="A7530" s="0" t="s">
        <v>7572</v>
      </c>
      <c r="B7530" s="0" t="s">
        <v>34</v>
      </c>
      <c r="C7530" s="0" t="s">
        <v>39</v>
      </c>
      <c r="D7530" s="9" t="n">
        <v>44000</v>
      </c>
      <c r="E7530" s="9" t="n">
        <v>44140</v>
      </c>
      <c r="F7530" s="9" t="n">
        <v>44142</v>
      </c>
      <c r="G7530" s="9" t="n">
        <v>44147</v>
      </c>
      <c r="H7530" s="10" t="s">
        <v>36</v>
      </c>
      <c r="I7530" s="0" t="n">
        <v>12</v>
      </c>
      <c r="J7530" s="0" t="n">
        <v>36</v>
      </c>
      <c r="K7530" s="0" t="n">
        <v>177</v>
      </c>
      <c r="L7530" s="0" t="n">
        <v>39</v>
      </c>
      <c r="M7530" s="0" t="n">
        <v>3</v>
      </c>
      <c r="N7530" s="11" t="n">
        <v>0.05</v>
      </c>
      <c r="O7530" s="12" t="n">
        <v>678.24</v>
      </c>
      <c r="P7530" s="12" t="n">
        <v>1279.7</v>
      </c>
      <c r="Q7530" s="12" t="n">
        <f aca="false">M7530*P7530*(1-N7530)</f>
        <v>3647.145</v>
      </c>
      <c r="R7530" s="12" t="n">
        <f aca="false">M7530*O7530</f>
        <v>2034.72</v>
      </c>
      <c r="S7530" s="12" t="n">
        <f aca="false">Q7530-R7530</f>
        <v>1612.425</v>
      </c>
      <c r="T7530" s="11" t="n">
        <f aca="false">IFERROR(S7530/Q7530,0)</f>
        <v>0.442106085719104</v>
      </c>
      <c r="U7530" s="13" t="n">
        <f aca="false">F7530-E7530</f>
        <v>2</v>
      </c>
      <c r="V7530" s="13" t="n">
        <f aca="false">G7530-F7530</f>
        <v>5</v>
      </c>
      <c r="W7530" s="13" t="n">
        <f aca="false">G7530-E7530</f>
        <v>7</v>
      </c>
      <c r="X7530" s="10" t="n">
        <f aca="false">YEAR(E7530)</f>
        <v>2020</v>
      </c>
      <c r="Y7530" s="0" t="str">
        <f aca="false">TEXT(E7530,"yyyy-mm")</f>
        <v>2020-11</v>
      </c>
      <c r="Z7530" s="0" t="str">
        <f aca="false">"Q"&amp;ROUNDUP(MONTH(E7530)/3,0)&amp;"-"&amp;YEAR(E7530)</f>
        <v>Q4-2020</v>
      </c>
    </row>
    <row r="7531" customFormat="false" ht="14.25" hidden="false" customHeight="false" outlineLevel="0" collapsed="false">
      <c r="A7531" s="0" t="s">
        <v>7573</v>
      </c>
      <c r="B7531" s="0" t="s">
        <v>34</v>
      </c>
      <c r="C7531" s="0" t="s">
        <v>39</v>
      </c>
      <c r="D7531" s="9" t="n">
        <v>44000</v>
      </c>
      <c r="E7531" s="9" t="n">
        <v>44140</v>
      </c>
      <c r="F7531" s="9" t="n">
        <v>44145</v>
      </c>
      <c r="G7531" s="9" t="n">
        <v>44151</v>
      </c>
      <c r="H7531" s="10" t="s">
        <v>36</v>
      </c>
      <c r="I7531" s="0" t="n">
        <v>1</v>
      </c>
      <c r="J7531" s="0" t="n">
        <v>2</v>
      </c>
      <c r="K7531" s="0" t="n">
        <v>173</v>
      </c>
      <c r="L7531" s="0" t="n">
        <v>47</v>
      </c>
      <c r="M7531" s="0" t="n">
        <v>8</v>
      </c>
      <c r="N7531" s="11" t="n">
        <v>0.15</v>
      </c>
      <c r="O7531" s="12" t="n">
        <v>100.23</v>
      </c>
      <c r="P7531" s="12" t="n">
        <v>227.8</v>
      </c>
      <c r="Q7531" s="12" t="n">
        <f aca="false">M7531*P7531*(1-N7531)</f>
        <v>1549.04</v>
      </c>
      <c r="R7531" s="12" t="n">
        <f aca="false">M7531*O7531</f>
        <v>801.84</v>
      </c>
      <c r="S7531" s="12" t="n">
        <f aca="false">Q7531-R7531</f>
        <v>747.2</v>
      </c>
      <c r="T7531" s="11" t="n">
        <f aca="false">IFERROR(S7531/Q7531,0)</f>
        <v>0.482363270154418</v>
      </c>
      <c r="U7531" s="13" t="n">
        <f aca="false">F7531-E7531</f>
        <v>5</v>
      </c>
      <c r="V7531" s="13" t="n">
        <f aca="false">G7531-F7531</f>
        <v>6</v>
      </c>
      <c r="W7531" s="13" t="n">
        <f aca="false">G7531-E7531</f>
        <v>11</v>
      </c>
      <c r="X7531" s="10" t="n">
        <f aca="false">YEAR(E7531)</f>
        <v>2020</v>
      </c>
      <c r="Y7531" s="0" t="str">
        <f aca="false">TEXT(E7531,"yyyy-mm")</f>
        <v>2020-11</v>
      </c>
      <c r="Z7531" s="0" t="str">
        <f aca="false">"Q"&amp;ROUNDUP(MONTH(E7531)/3,0)&amp;"-"&amp;YEAR(E7531)</f>
        <v>Q4-2020</v>
      </c>
    </row>
    <row r="7532" customFormat="false" ht="14.25" hidden="false" customHeight="false" outlineLevel="0" collapsed="false">
      <c r="A7532" s="0" t="s">
        <v>7574</v>
      </c>
      <c r="B7532" s="0" t="s">
        <v>34</v>
      </c>
      <c r="C7532" s="0" t="s">
        <v>39</v>
      </c>
      <c r="D7532" s="9" t="n">
        <v>44100</v>
      </c>
      <c r="E7532" s="9" t="n">
        <v>44141</v>
      </c>
      <c r="F7532" s="9" t="n">
        <v>44154</v>
      </c>
      <c r="G7532" s="9" t="n">
        <v>44163</v>
      </c>
      <c r="H7532" s="10" t="s">
        <v>36</v>
      </c>
      <c r="I7532" s="0" t="n">
        <v>9</v>
      </c>
      <c r="J7532" s="0" t="n">
        <v>14</v>
      </c>
      <c r="K7532" s="0" t="n">
        <v>174</v>
      </c>
      <c r="L7532" s="0" t="n">
        <v>5</v>
      </c>
      <c r="M7532" s="0" t="n">
        <v>3</v>
      </c>
      <c r="N7532" s="11" t="n">
        <v>0.05</v>
      </c>
      <c r="O7532" s="12" t="n">
        <v>661.96</v>
      </c>
      <c r="P7532" s="12" t="n">
        <v>1018.4</v>
      </c>
      <c r="Q7532" s="12" t="n">
        <f aca="false">M7532*P7532*(1-N7532)</f>
        <v>2902.44</v>
      </c>
      <c r="R7532" s="12" t="n">
        <f aca="false">M7532*O7532</f>
        <v>1985.88</v>
      </c>
      <c r="S7532" s="12" t="n">
        <f aca="false">Q7532-R7532</f>
        <v>916.56</v>
      </c>
      <c r="T7532" s="11" t="n">
        <f aca="false">IFERROR(S7532/Q7532,0)</f>
        <v>0.31578947368421</v>
      </c>
      <c r="U7532" s="13" t="n">
        <f aca="false">F7532-E7532</f>
        <v>13</v>
      </c>
      <c r="V7532" s="13" t="n">
        <f aca="false">G7532-F7532</f>
        <v>9</v>
      </c>
      <c r="W7532" s="13" t="n">
        <f aca="false">G7532-E7532</f>
        <v>22</v>
      </c>
      <c r="X7532" s="10" t="n">
        <f aca="false">YEAR(E7532)</f>
        <v>2020</v>
      </c>
      <c r="Y7532" s="0" t="str">
        <f aca="false">TEXT(E7532,"yyyy-mm")</f>
        <v>2020-11</v>
      </c>
      <c r="Z7532" s="0" t="str">
        <f aca="false">"Q"&amp;ROUNDUP(MONTH(E7532)/3,0)&amp;"-"&amp;YEAR(E7532)</f>
        <v>Q4-2020</v>
      </c>
    </row>
    <row r="7533" customFormat="false" ht="14.25" hidden="false" customHeight="false" outlineLevel="0" collapsed="false">
      <c r="A7533" s="0" t="s">
        <v>7575</v>
      </c>
      <c r="B7533" s="0" t="s">
        <v>34</v>
      </c>
      <c r="C7533" s="0" t="s">
        <v>48</v>
      </c>
      <c r="D7533" s="9" t="n">
        <v>44000</v>
      </c>
      <c r="E7533" s="9" t="n">
        <v>44141</v>
      </c>
      <c r="F7533" s="9" t="n">
        <v>44147</v>
      </c>
      <c r="G7533" s="9" t="n">
        <v>44156</v>
      </c>
      <c r="H7533" s="10" t="s">
        <v>36</v>
      </c>
      <c r="I7533" s="0" t="n">
        <v>4</v>
      </c>
      <c r="J7533" s="0" t="n">
        <v>41</v>
      </c>
      <c r="K7533" s="0" t="n">
        <v>3</v>
      </c>
      <c r="L7533" s="0" t="n">
        <v>25</v>
      </c>
      <c r="M7533" s="0" t="n">
        <v>3</v>
      </c>
      <c r="N7533" s="11" t="n">
        <v>0.075</v>
      </c>
      <c r="O7533" s="12" t="n">
        <v>1851.61</v>
      </c>
      <c r="P7533" s="12" t="n">
        <v>3939.6</v>
      </c>
      <c r="Q7533" s="12" t="n">
        <f aca="false">M7533*P7533*(1-N7533)</f>
        <v>10932.39</v>
      </c>
      <c r="R7533" s="12" t="n">
        <f aca="false">M7533*O7533</f>
        <v>5554.83</v>
      </c>
      <c r="S7533" s="12" t="n">
        <f aca="false">Q7533-R7533</f>
        <v>5377.56</v>
      </c>
      <c r="T7533" s="11" t="n">
        <f aca="false">IFERROR(S7533/Q7533,0)</f>
        <v>0.491892440719733</v>
      </c>
      <c r="U7533" s="13" t="n">
        <f aca="false">F7533-E7533</f>
        <v>6</v>
      </c>
      <c r="V7533" s="13" t="n">
        <f aca="false">G7533-F7533</f>
        <v>9</v>
      </c>
      <c r="W7533" s="13" t="n">
        <f aca="false">G7533-E7533</f>
        <v>15</v>
      </c>
      <c r="X7533" s="10" t="n">
        <f aca="false">YEAR(E7533)</f>
        <v>2020</v>
      </c>
      <c r="Y7533" s="0" t="str">
        <f aca="false">TEXT(E7533,"yyyy-mm")</f>
        <v>2020-11</v>
      </c>
      <c r="Z7533" s="0" t="str">
        <f aca="false">"Q"&amp;ROUNDUP(MONTH(E7533)/3,0)&amp;"-"&amp;YEAR(E7533)</f>
        <v>Q4-2020</v>
      </c>
    </row>
    <row r="7534" customFormat="false" ht="14.25" hidden="false" customHeight="false" outlineLevel="0" collapsed="false">
      <c r="A7534" s="0" t="s">
        <v>7576</v>
      </c>
      <c r="B7534" s="0" t="s">
        <v>43</v>
      </c>
      <c r="C7534" s="0" t="s">
        <v>39</v>
      </c>
      <c r="D7534" s="9" t="n">
        <v>44000</v>
      </c>
      <c r="E7534" s="9" t="n">
        <v>44141</v>
      </c>
      <c r="F7534" s="9" t="n">
        <v>44167</v>
      </c>
      <c r="G7534" s="9" t="n">
        <v>44176</v>
      </c>
      <c r="H7534" s="10" t="s">
        <v>36</v>
      </c>
      <c r="I7534" s="0" t="n">
        <v>27</v>
      </c>
      <c r="J7534" s="0" t="n">
        <v>30</v>
      </c>
      <c r="K7534" s="0" t="n">
        <v>171</v>
      </c>
      <c r="L7534" s="0" t="n">
        <v>47</v>
      </c>
      <c r="M7534" s="0" t="n">
        <v>7</v>
      </c>
      <c r="N7534" s="11" t="n">
        <v>0.05</v>
      </c>
      <c r="O7534" s="12" t="n">
        <v>572.85</v>
      </c>
      <c r="P7534" s="12" t="n">
        <v>1005</v>
      </c>
      <c r="Q7534" s="12" t="n">
        <f aca="false">M7534*P7534*(1-N7534)</f>
        <v>6683.25</v>
      </c>
      <c r="R7534" s="12" t="n">
        <f aca="false">M7534*O7534</f>
        <v>4009.95</v>
      </c>
      <c r="S7534" s="12" t="n">
        <f aca="false">Q7534-R7534</f>
        <v>2673.3</v>
      </c>
      <c r="T7534" s="11" t="n">
        <f aca="false">IFERROR(S7534/Q7534,0)</f>
        <v>0.4</v>
      </c>
      <c r="U7534" s="13" t="n">
        <f aca="false">F7534-E7534</f>
        <v>26</v>
      </c>
      <c r="V7534" s="13" t="n">
        <f aca="false">G7534-F7534</f>
        <v>9</v>
      </c>
      <c r="W7534" s="13" t="n">
        <f aca="false">G7534-E7534</f>
        <v>35</v>
      </c>
      <c r="X7534" s="10" t="n">
        <f aca="false">YEAR(E7534)</f>
        <v>2020</v>
      </c>
      <c r="Y7534" s="0" t="str">
        <f aca="false">TEXT(E7534,"yyyy-mm")</f>
        <v>2020-11</v>
      </c>
      <c r="Z7534" s="0" t="str">
        <f aca="false">"Q"&amp;ROUNDUP(MONTH(E7534)/3,0)&amp;"-"&amp;YEAR(E7534)</f>
        <v>Q4-2020</v>
      </c>
    </row>
    <row r="7535" customFormat="false" ht="14.25" hidden="false" customHeight="false" outlineLevel="0" collapsed="false">
      <c r="A7535" s="0" t="s">
        <v>7577</v>
      </c>
      <c r="B7535" s="0" t="s">
        <v>34</v>
      </c>
      <c r="C7535" s="0" t="s">
        <v>46</v>
      </c>
      <c r="D7535" s="9" t="n">
        <v>44000</v>
      </c>
      <c r="E7535" s="9" t="n">
        <v>44141</v>
      </c>
      <c r="F7535" s="9" t="n">
        <v>44159</v>
      </c>
      <c r="G7535" s="9" t="n">
        <v>44161</v>
      </c>
      <c r="H7535" s="10" t="s">
        <v>36</v>
      </c>
      <c r="I7535" s="0" t="n">
        <v>8</v>
      </c>
      <c r="J7535" s="0" t="n">
        <v>26</v>
      </c>
      <c r="K7535" s="0" t="n">
        <v>309</v>
      </c>
      <c r="L7535" s="0" t="n">
        <v>27</v>
      </c>
      <c r="M7535" s="0" t="n">
        <v>8</v>
      </c>
      <c r="N7535" s="11" t="n">
        <v>0.05</v>
      </c>
      <c r="O7535" s="12" t="n">
        <v>835.76</v>
      </c>
      <c r="P7535" s="12" t="n">
        <v>1085.4</v>
      </c>
      <c r="Q7535" s="12" t="n">
        <f aca="false">M7535*P7535*(1-N7535)</f>
        <v>8249.04</v>
      </c>
      <c r="R7535" s="12" t="n">
        <f aca="false">M7535*O7535</f>
        <v>6686.08</v>
      </c>
      <c r="S7535" s="12" t="n">
        <f aca="false">Q7535-R7535</f>
        <v>1562.96</v>
      </c>
      <c r="T7535" s="11" t="n">
        <f aca="false">IFERROR(S7535/Q7535,0)</f>
        <v>0.189471744590886</v>
      </c>
      <c r="U7535" s="13" t="n">
        <f aca="false">F7535-E7535</f>
        <v>18</v>
      </c>
      <c r="V7535" s="13" t="n">
        <f aca="false">G7535-F7535</f>
        <v>2</v>
      </c>
      <c r="W7535" s="13" t="n">
        <f aca="false">G7535-E7535</f>
        <v>20</v>
      </c>
      <c r="X7535" s="10" t="n">
        <f aca="false">YEAR(E7535)</f>
        <v>2020</v>
      </c>
      <c r="Y7535" s="0" t="str">
        <f aca="false">TEXT(E7535,"yyyy-mm")</f>
        <v>2020-11</v>
      </c>
      <c r="Z7535" s="0" t="str">
        <f aca="false">"Q"&amp;ROUNDUP(MONTH(E7535)/3,0)&amp;"-"&amp;YEAR(E7535)</f>
        <v>Q4-2020</v>
      </c>
    </row>
    <row r="7536" customFormat="false" ht="14.25" hidden="false" customHeight="false" outlineLevel="0" collapsed="false">
      <c r="A7536" s="0" t="s">
        <v>7578</v>
      </c>
      <c r="B7536" s="0" t="s">
        <v>34</v>
      </c>
      <c r="C7536" s="0" t="s">
        <v>35</v>
      </c>
      <c r="D7536" s="9" t="n">
        <v>44000</v>
      </c>
      <c r="E7536" s="9" t="n">
        <v>44141</v>
      </c>
      <c r="F7536" s="9" t="n">
        <v>44161</v>
      </c>
      <c r="G7536" s="9" t="n">
        <v>44170</v>
      </c>
      <c r="H7536" s="10" t="s">
        <v>36</v>
      </c>
      <c r="I7536" s="0" t="n">
        <v>1</v>
      </c>
      <c r="J7536" s="0" t="n">
        <v>29</v>
      </c>
      <c r="K7536" s="0" t="n">
        <v>241</v>
      </c>
      <c r="L7536" s="0" t="n">
        <v>12</v>
      </c>
      <c r="M7536" s="0" t="n">
        <v>8</v>
      </c>
      <c r="N7536" s="11" t="n">
        <v>0.15</v>
      </c>
      <c r="O7536" s="12" t="n">
        <v>2749.55</v>
      </c>
      <c r="P7536" s="12" t="n">
        <v>3872.6</v>
      </c>
      <c r="Q7536" s="12" t="n">
        <f aca="false">M7536*P7536*(1-N7536)</f>
        <v>26333.68</v>
      </c>
      <c r="R7536" s="12" t="n">
        <f aca="false">M7536*O7536</f>
        <v>21996.4</v>
      </c>
      <c r="S7536" s="12" t="n">
        <f aca="false">Q7536-R7536</f>
        <v>4337.28</v>
      </c>
      <c r="T7536" s="11" t="n">
        <f aca="false">IFERROR(S7536/Q7536,0)</f>
        <v>0.164704667179065</v>
      </c>
      <c r="U7536" s="13" t="n">
        <f aca="false">F7536-E7536</f>
        <v>20</v>
      </c>
      <c r="V7536" s="13" t="n">
        <f aca="false">G7536-F7536</f>
        <v>9</v>
      </c>
      <c r="W7536" s="13" t="n">
        <f aca="false">G7536-E7536</f>
        <v>29</v>
      </c>
      <c r="X7536" s="10" t="n">
        <f aca="false">YEAR(E7536)</f>
        <v>2020</v>
      </c>
      <c r="Y7536" s="0" t="str">
        <f aca="false">TEXT(E7536,"yyyy-mm")</f>
        <v>2020-11</v>
      </c>
      <c r="Z7536" s="0" t="str">
        <f aca="false">"Q"&amp;ROUNDUP(MONTH(E7536)/3,0)&amp;"-"&amp;YEAR(E7536)</f>
        <v>Q4-2020</v>
      </c>
    </row>
    <row r="7537" customFormat="false" ht="14.25" hidden="false" customHeight="false" outlineLevel="0" collapsed="false">
      <c r="A7537" s="0" t="s">
        <v>7579</v>
      </c>
      <c r="B7537" s="0" t="s">
        <v>43</v>
      </c>
      <c r="C7537" s="0" t="s">
        <v>46</v>
      </c>
      <c r="D7537" s="9" t="n">
        <v>44000</v>
      </c>
      <c r="E7537" s="9" t="n">
        <v>44141</v>
      </c>
      <c r="F7537" s="9" t="n">
        <v>44153</v>
      </c>
      <c r="G7537" s="9" t="n">
        <v>44156</v>
      </c>
      <c r="H7537" s="10" t="s">
        <v>36</v>
      </c>
      <c r="I7537" s="0" t="n">
        <v>26</v>
      </c>
      <c r="J7537" s="0" t="n">
        <v>50</v>
      </c>
      <c r="K7537" s="0" t="n">
        <v>308</v>
      </c>
      <c r="L7537" s="0" t="n">
        <v>33</v>
      </c>
      <c r="M7537" s="0" t="n">
        <v>6</v>
      </c>
      <c r="N7537" s="11" t="n">
        <v>0.075</v>
      </c>
      <c r="O7537" s="12" t="n">
        <v>2283.76</v>
      </c>
      <c r="P7537" s="12" t="n">
        <v>4006.6</v>
      </c>
      <c r="Q7537" s="12" t="n">
        <f aca="false">M7537*P7537*(1-N7537)</f>
        <v>22236.63</v>
      </c>
      <c r="R7537" s="12" t="n">
        <f aca="false">M7537*O7537</f>
        <v>13702.56</v>
      </c>
      <c r="S7537" s="12" t="n">
        <f aca="false">Q7537-R7537</f>
        <v>8534.07</v>
      </c>
      <c r="T7537" s="11" t="n">
        <f aca="false">IFERROR(S7537/Q7537,0)</f>
        <v>0.383784323433902</v>
      </c>
      <c r="U7537" s="13" t="n">
        <f aca="false">F7537-E7537</f>
        <v>12</v>
      </c>
      <c r="V7537" s="13" t="n">
        <f aca="false">G7537-F7537</f>
        <v>3</v>
      </c>
      <c r="W7537" s="13" t="n">
        <f aca="false">G7537-E7537</f>
        <v>15</v>
      </c>
      <c r="X7537" s="10" t="n">
        <f aca="false">YEAR(E7537)</f>
        <v>2020</v>
      </c>
      <c r="Y7537" s="0" t="str">
        <f aca="false">TEXT(E7537,"yyyy-mm")</f>
        <v>2020-11</v>
      </c>
      <c r="Z7537" s="0" t="str">
        <f aca="false">"Q"&amp;ROUNDUP(MONTH(E7537)/3,0)&amp;"-"&amp;YEAR(E7537)</f>
        <v>Q4-2020</v>
      </c>
    </row>
    <row r="7538" customFormat="false" ht="14.25" hidden="false" customHeight="false" outlineLevel="0" collapsed="false">
      <c r="A7538" s="0" t="s">
        <v>7580</v>
      </c>
      <c r="B7538" s="0" t="s">
        <v>34</v>
      </c>
      <c r="C7538" s="0" t="s">
        <v>48</v>
      </c>
      <c r="D7538" s="9" t="n">
        <v>44000</v>
      </c>
      <c r="E7538" s="9" t="n">
        <v>44141</v>
      </c>
      <c r="F7538" s="9" t="n">
        <v>44148</v>
      </c>
      <c r="G7538" s="9" t="n">
        <v>44149</v>
      </c>
      <c r="H7538" s="10" t="s">
        <v>36</v>
      </c>
      <c r="I7538" s="0" t="n">
        <v>3</v>
      </c>
      <c r="J7538" s="0" t="n">
        <v>7</v>
      </c>
      <c r="K7538" s="0" t="n">
        <v>36</v>
      </c>
      <c r="L7538" s="0" t="n">
        <v>42</v>
      </c>
      <c r="M7538" s="0" t="n">
        <v>8</v>
      </c>
      <c r="N7538" s="11" t="n">
        <v>0.05</v>
      </c>
      <c r="O7538" s="12" t="n">
        <v>126.63</v>
      </c>
      <c r="P7538" s="12" t="n">
        <v>234.5</v>
      </c>
      <c r="Q7538" s="12" t="n">
        <f aca="false">M7538*P7538*(1-N7538)</f>
        <v>1782.2</v>
      </c>
      <c r="R7538" s="12" t="n">
        <f aca="false">M7538*O7538</f>
        <v>1013.04</v>
      </c>
      <c r="S7538" s="12" t="n">
        <f aca="false">Q7538-R7538</f>
        <v>769.16</v>
      </c>
      <c r="T7538" s="11" t="n">
        <f aca="false">IFERROR(S7538/Q7538,0)</f>
        <v>0.431578947368421</v>
      </c>
      <c r="U7538" s="13" t="n">
        <f aca="false">F7538-E7538</f>
        <v>7</v>
      </c>
      <c r="V7538" s="13" t="n">
        <f aca="false">G7538-F7538</f>
        <v>1</v>
      </c>
      <c r="W7538" s="13" t="n">
        <f aca="false">G7538-E7538</f>
        <v>8</v>
      </c>
      <c r="X7538" s="10" t="n">
        <f aca="false">YEAR(E7538)</f>
        <v>2020</v>
      </c>
      <c r="Y7538" s="0" t="str">
        <f aca="false">TEXT(E7538,"yyyy-mm")</f>
        <v>2020-11</v>
      </c>
      <c r="Z7538" s="0" t="str">
        <f aca="false">"Q"&amp;ROUNDUP(MONTH(E7538)/3,0)&amp;"-"&amp;YEAR(E7538)</f>
        <v>Q4-2020</v>
      </c>
    </row>
    <row r="7539" customFormat="false" ht="14.25" hidden="false" customHeight="false" outlineLevel="0" collapsed="false">
      <c r="A7539" s="0" t="s">
        <v>7581</v>
      </c>
      <c r="B7539" s="0" t="s">
        <v>41</v>
      </c>
      <c r="C7539" s="0" t="s">
        <v>46</v>
      </c>
      <c r="D7539" s="9" t="n">
        <v>44000</v>
      </c>
      <c r="E7539" s="9" t="n">
        <v>44142</v>
      </c>
      <c r="F7539" s="9" t="n">
        <v>44144</v>
      </c>
      <c r="G7539" s="9" t="n">
        <v>44148</v>
      </c>
      <c r="H7539" s="10" t="s">
        <v>36</v>
      </c>
      <c r="I7539" s="0" t="n">
        <v>22</v>
      </c>
      <c r="J7539" s="0" t="n">
        <v>47</v>
      </c>
      <c r="K7539" s="0" t="n">
        <v>306</v>
      </c>
      <c r="L7539" s="0" t="n">
        <v>42</v>
      </c>
      <c r="M7539" s="0" t="n">
        <v>5</v>
      </c>
      <c r="N7539" s="11" t="n">
        <v>0.05</v>
      </c>
      <c r="O7539" s="12" t="n">
        <v>701.16</v>
      </c>
      <c r="P7539" s="12" t="n">
        <v>1078.7</v>
      </c>
      <c r="Q7539" s="12" t="n">
        <f aca="false">M7539*P7539*(1-N7539)</f>
        <v>5123.825</v>
      </c>
      <c r="R7539" s="12" t="n">
        <f aca="false">M7539*O7539</f>
        <v>3505.8</v>
      </c>
      <c r="S7539" s="12" t="n">
        <f aca="false">Q7539-R7539</f>
        <v>1618.025</v>
      </c>
      <c r="T7539" s="11" t="n">
        <f aca="false">IFERROR(S7539/Q7539,0)</f>
        <v>0.315784594516792</v>
      </c>
      <c r="U7539" s="13" t="n">
        <f aca="false">F7539-E7539</f>
        <v>2</v>
      </c>
      <c r="V7539" s="13" t="n">
        <f aca="false">G7539-F7539</f>
        <v>4</v>
      </c>
      <c r="W7539" s="13" t="n">
        <f aca="false">G7539-E7539</f>
        <v>6</v>
      </c>
      <c r="X7539" s="10" t="n">
        <f aca="false">YEAR(E7539)</f>
        <v>2020</v>
      </c>
      <c r="Y7539" s="0" t="str">
        <f aca="false">TEXT(E7539,"yyyy-mm")</f>
        <v>2020-11</v>
      </c>
      <c r="Z7539" s="0" t="str">
        <f aca="false">"Q"&amp;ROUNDUP(MONTH(E7539)/3,0)&amp;"-"&amp;YEAR(E7539)</f>
        <v>Q4-2020</v>
      </c>
    </row>
    <row r="7540" customFormat="false" ht="14.25" hidden="false" customHeight="false" outlineLevel="0" collapsed="false">
      <c r="A7540" s="0" t="s">
        <v>7582</v>
      </c>
      <c r="B7540" s="0" t="s">
        <v>41</v>
      </c>
      <c r="C7540" s="0" t="s">
        <v>39</v>
      </c>
      <c r="D7540" s="9" t="n">
        <v>44000</v>
      </c>
      <c r="E7540" s="9" t="n">
        <v>44142</v>
      </c>
      <c r="F7540" s="9" t="n">
        <v>44164</v>
      </c>
      <c r="G7540" s="9" t="n">
        <v>44171</v>
      </c>
      <c r="H7540" s="10" t="s">
        <v>36</v>
      </c>
      <c r="I7540" s="0" t="n">
        <v>24</v>
      </c>
      <c r="J7540" s="0" t="n">
        <v>26</v>
      </c>
      <c r="K7540" s="0" t="n">
        <v>99</v>
      </c>
      <c r="L7540" s="0" t="n">
        <v>27</v>
      </c>
      <c r="M7540" s="0" t="n">
        <v>4</v>
      </c>
      <c r="N7540" s="11" t="n">
        <v>0.075</v>
      </c>
      <c r="O7540" s="12" t="n">
        <v>1288.21</v>
      </c>
      <c r="P7540" s="12" t="n">
        <v>2525.9</v>
      </c>
      <c r="Q7540" s="12" t="n">
        <f aca="false">M7540*P7540*(1-N7540)</f>
        <v>9345.83</v>
      </c>
      <c r="R7540" s="12" t="n">
        <f aca="false">M7540*O7540</f>
        <v>5152.84</v>
      </c>
      <c r="S7540" s="12" t="n">
        <f aca="false">Q7540-R7540</f>
        <v>4192.99</v>
      </c>
      <c r="T7540" s="11" t="n">
        <f aca="false">IFERROR(S7540/Q7540,0)</f>
        <v>0.448648220650279</v>
      </c>
      <c r="U7540" s="13" t="n">
        <f aca="false">F7540-E7540</f>
        <v>22</v>
      </c>
      <c r="V7540" s="13" t="n">
        <f aca="false">G7540-F7540</f>
        <v>7</v>
      </c>
      <c r="W7540" s="13" t="n">
        <f aca="false">G7540-E7540</f>
        <v>29</v>
      </c>
      <c r="X7540" s="10" t="n">
        <f aca="false">YEAR(E7540)</f>
        <v>2020</v>
      </c>
      <c r="Y7540" s="0" t="str">
        <f aca="false">TEXT(E7540,"yyyy-mm")</f>
        <v>2020-11</v>
      </c>
      <c r="Z7540" s="0" t="str">
        <f aca="false">"Q"&amp;ROUNDUP(MONTH(E7540)/3,0)&amp;"-"&amp;YEAR(E7540)</f>
        <v>Q4-2020</v>
      </c>
    </row>
    <row r="7541" customFormat="false" ht="14.25" hidden="false" customHeight="false" outlineLevel="0" collapsed="false">
      <c r="A7541" s="0" t="s">
        <v>7583</v>
      </c>
      <c r="B7541" s="0" t="s">
        <v>38</v>
      </c>
      <c r="C7541" s="0" t="s">
        <v>39</v>
      </c>
      <c r="D7541" s="9" t="n">
        <v>44000</v>
      </c>
      <c r="E7541" s="9" t="n">
        <v>44142</v>
      </c>
      <c r="F7541" s="9" t="n">
        <v>44150</v>
      </c>
      <c r="G7541" s="9" t="n">
        <v>44155</v>
      </c>
      <c r="H7541" s="10" t="s">
        <v>36</v>
      </c>
      <c r="I7541" s="0" t="n">
        <v>16</v>
      </c>
      <c r="J7541" s="0" t="n">
        <v>42</v>
      </c>
      <c r="K7541" s="0" t="n">
        <v>174</v>
      </c>
      <c r="L7541" s="0" t="n">
        <v>5</v>
      </c>
      <c r="M7541" s="0" t="n">
        <v>2</v>
      </c>
      <c r="N7541" s="11" t="n">
        <v>0.1</v>
      </c>
      <c r="O7541" s="12" t="n">
        <v>1645.79</v>
      </c>
      <c r="P7541" s="12" t="n">
        <v>2385.2</v>
      </c>
      <c r="Q7541" s="12" t="n">
        <f aca="false">M7541*P7541*(1-N7541)</f>
        <v>4293.36</v>
      </c>
      <c r="R7541" s="12" t="n">
        <f aca="false">M7541*O7541</f>
        <v>3291.58</v>
      </c>
      <c r="S7541" s="12" t="n">
        <f aca="false">Q7541-R7541</f>
        <v>1001.78</v>
      </c>
      <c r="T7541" s="11" t="n">
        <f aca="false">IFERROR(S7541/Q7541,0)</f>
        <v>0.233332401662101</v>
      </c>
      <c r="U7541" s="13" t="n">
        <f aca="false">F7541-E7541</f>
        <v>8</v>
      </c>
      <c r="V7541" s="13" t="n">
        <f aca="false">G7541-F7541</f>
        <v>5</v>
      </c>
      <c r="W7541" s="13" t="n">
        <f aca="false">G7541-E7541</f>
        <v>13</v>
      </c>
      <c r="X7541" s="10" t="n">
        <f aca="false">YEAR(E7541)</f>
        <v>2020</v>
      </c>
      <c r="Y7541" s="0" t="str">
        <f aca="false">TEXT(E7541,"yyyy-mm")</f>
        <v>2020-11</v>
      </c>
      <c r="Z7541" s="0" t="str">
        <f aca="false">"Q"&amp;ROUNDUP(MONTH(E7541)/3,0)&amp;"-"&amp;YEAR(E7541)</f>
        <v>Q4-2020</v>
      </c>
    </row>
    <row r="7542" customFormat="false" ht="14.25" hidden="false" customHeight="false" outlineLevel="0" collapsed="false">
      <c r="A7542" s="0" t="s">
        <v>7584</v>
      </c>
      <c r="B7542" s="0" t="s">
        <v>34</v>
      </c>
      <c r="C7542" s="0" t="s">
        <v>48</v>
      </c>
      <c r="D7542" s="9" t="n">
        <v>44100</v>
      </c>
      <c r="E7542" s="9" t="n">
        <v>44142</v>
      </c>
      <c r="F7542" s="9" t="n">
        <v>44159</v>
      </c>
      <c r="G7542" s="9" t="n">
        <v>44168</v>
      </c>
      <c r="H7542" s="10" t="s">
        <v>36</v>
      </c>
      <c r="I7542" s="0" t="n">
        <v>1</v>
      </c>
      <c r="J7542" s="0" t="n">
        <v>40</v>
      </c>
      <c r="K7542" s="0" t="n">
        <v>8</v>
      </c>
      <c r="L7542" s="0" t="n">
        <v>37</v>
      </c>
      <c r="M7542" s="0" t="n">
        <v>4</v>
      </c>
      <c r="N7542" s="11" t="n">
        <v>0.075</v>
      </c>
      <c r="O7542" s="12" t="n">
        <v>168.84</v>
      </c>
      <c r="P7542" s="12" t="n">
        <v>201</v>
      </c>
      <c r="Q7542" s="12" t="n">
        <f aca="false">M7542*P7542*(1-N7542)</f>
        <v>743.7</v>
      </c>
      <c r="R7542" s="12" t="n">
        <f aca="false">M7542*O7542</f>
        <v>675.36</v>
      </c>
      <c r="S7542" s="12" t="n">
        <f aca="false">Q7542-R7542</f>
        <v>68.34</v>
      </c>
      <c r="T7542" s="11" t="n">
        <f aca="false">IFERROR(S7542/Q7542,0)</f>
        <v>0.0918918918918919</v>
      </c>
      <c r="U7542" s="13" t="n">
        <f aca="false">F7542-E7542</f>
        <v>17</v>
      </c>
      <c r="V7542" s="13" t="n">
        <f aca="false">G7542-F7542</f>
        <v>9</v>
      </c>
      <c r="W7542" s="13" t="n">
        <f aca="false">G7542-E7542</f>
        <v>26</v>
      </c>
      <c r="X7542" s="10" t="n">
        <f aca="false">YEAR(E7542)</f>
        <v>2020</v>
      </c>
      <c r="Y7542" s="0" t="str">
        <f aca="false">TEXT(E7542,"yyyy-mm")</f>
        <v>2020-11</v>
      </c>
      <c r="Z7542" s="0" t="str">
        <f aca="false">"Q"&amp;ROUNDUP(MONTH(E7542)/3,0)&amp;"-"&amp;YEAR(E7542)</f>
        <v>Q4-2020</v>
      </c>
    </row>
    <row r="7543" customFormat="false" ht="14.25" hidden="false" customHeight="false" outlineLevel="0" collapsed="false">
      <c r="A7543" s="0" t="s">
        <v>7585</v>
      </c>
      <c r="B7543" s="0" t="s">
        <v>38</v>
      </c>
      <c r="C7543" s="0" t="s">
        <v>46</v>
      </c>
      <c r="D7543" s="9" t="n">
        <v>44000</v>
      </c>
      <c r="E7543" s="9" t="n">
        <v>44142</v>
      </c>
      <c r="F7543" s="9" t="n">
        <v>44167</v>
      </c>
      <c r="G7543" s="9" t="n">
        <v>44170</v>
      </c>
      <c r="H7543" s="10" t="s">
        <v>36</v>
      </c>
      <c r="I7543" s="0" t="n">
        <v>18</v>
      </c>
      <c r="J7543" s="0" t="n">
        <v>34</v>
      </c>
      <c r="K7543" s="0" t="n">
        <v>304</v>
      </c>
      <c r="L7543" s="0" t="n">
        <v>4</v>
      </c>
      <c r="M7543" s="0" t="n">
        <v>4</v>
      </c>
      <c r="N7543" s="11" t="n">
        <v>0.3</v>
      </c>
      <c r="O7543" s="12" t="n">
        <v>704.77</v>
      </c>
      <c r="P7543" s="12" t="n">
        <v>1051.9</v>
      </c>
      <c r="Q7543" s="12" t="n">
        <f aca="false">M7543*P7543*(1-N7543)</f>
        <v>2945.32</v>
      </c>
      <c r="R7543" s="12" t="n">
        <f aca="false">M7543*O7543</f>
        <v>2819.08</v>
      </c>
      <c r="S7543" s="12" t="n">
        <f aca="false">Q7543-R7543</f>
        <v>126.24</v>
      </c>
      <c r="T7543" s="11" t="n">
        <f aca="false">IFERROR(S7543/Q7543,0)</f>
        <v>0.0428612171173252</v>
      </c>
      <c r="U7543" s="13" t="n">
        <f aca="false">F7543-E7543</f>
        <v>25</v>
      </c>
      <c r="V7543" s="13" t="n">
        <f aca="false">G7543-F7543</f>
        <v>3</v>
      </c>
      <c r="W7543" s="13" t="n">
        <f aca="false">G7543-E7543</f>
        <v>28</v>
      </c>
      <c r="X7543" s="10" t="n">
        <f aca="false">YEAR(E7543)</f>
        <v>2020</v>
      </c>
      <c r="Y7543" s="0" t="str">
        <f aca="false">TEXT(E7543,"yyyy-mm")</f>
        <v>2020-11</v>
      </c>
      <c r="Z7543" s="0" t="str">
        <f aca="false">"Q"&amp;ROUNDUP(MONTH(E7543)/3,0)&amp;"-"&amp;YEAR(E7543)</f>
        <v>Q4-2020</v>
      </c>
    </row>
    <row r="7544" customFormat="false" ht="14.25" hidden="false" customHeight="false" outlineLevel="0" collapsed="false">
      <c r="A7544" s="0" t="s">
        <v>7586</v>
      </c>
      <c r="B7544" s="0" t="s">
        <v>43</v>
      </c>
      <c r="C7544" s="0" t="s">
        <v>39</v>
      </c>
      <c r="D7544" s="9" t="n">
        <v>44000</v>
      </c>
      <c r="E7544" s="9" t="n">
        <v>44143</v>
      </c>
      <c r="F7544" s="9" t="n">
        <v>44147</v>
      </c>
      <c r="G7544" s="9" t="n">
        <v>44157</v>
      </c>
      <c r="H7544" s="10" t="s">
        <v>36</v>
      </c>
      <c r="I7544" s="0" t="n">
        <v>28</v>
      </c>
      <c r="J7544" s="0" t="n">
        <v>25</v>
      </c>
      <c r="K7544" s="0" t="n">
        <v>88</v>
      </c>
      <c r="L7544" s="0" t="n">
        <v>25</v>
      </c>
      <c r="M7544" s="0" t="n">
        <v>2</v>
      </c>
      <c r="N7544" s="11" t="n">
        <v>0.075</v>
      </c>
      <c r="O7544" s="12" t="n">
        <v>446.49</v>
      </c>
      <c r="P7544" s="12" t="n">
        <v>911.2</v>
      </c>
      <c r="Q7544" s="12" t="n">
        <f aca="false">M7544*P7544*(1-N7544)</f>
        <v>1685.72</v>
      </c>
      <c r="R7544" s="12" t="n">
        <f aca="false">M7544*O7544</f>
        <v>892.98</v>
      </c>
      <c r="S7544" s="12" t="n">
        <f aca="false">Q7544-R7544</f>
        <v>792.74</v>
      </c>
      <c r="T7544" s="11" t="n">
        <f aca="false">IFERROR(S7544/Q7544,0)</f>
        <v>0.470267897396958</v>
      </c>
      <c r="U7544" s="13" t="n">
        <f aca="false">F7544-E7544</f>
        <v>4</v>
      </c>
      <c r="V7544" s="13" t="n">
        <f aca="false">G7544-F7544</f>
        <v>10</v>
      </c>
      <c r="W7544" s="13" t="n">
        <f aca="false">G7544-E7544</f>
        <v>14</v>
      </c>
      <c r="X7544" s="10" t="n">
        <f aca="false">YEAR(E7544)</f>
        <v>2020</v>
      </c>
      <c r="Y7544" s="0" t="str">
        <f aca="false">TEXT(E7544,"yyyy-mm")</f>
        <v>2020-11</v>
      </c>
      <c r="Z7544" s="0" t="str">
        <f aca="false">"Q"&amp;ROUNDUP(MONTH(E7544)/3,0)&amp;"-"&amp;YEAR(E7544)</f>
        <v>Q4-2020</v>
      </c>
    </row>
    <row r="7545" customFormat="false" ht="14.25" hidden="false" customHeight="false" outlineLevel="0" collapsed="false">
      <c r="A7545" s="0" t="s">
        <v>7587</v>
      </c>
      <c r="B7545" s="0" t="s">
        <v>38</v>
      </c>
      <c r="C7545" s="0" t="s">
        <v>58</v>
      </c>
      <c r="D7545" s="9" t="n">
        <v>44000</v>
      </c>
      <c r="E7545" s="9" t="n">
        <v>44143</v>
      </c>
      <c r="F7545" s="9" t="n">
        <v>44169</v>
      </c>
      <c r="G7545" s="9" t="n">
        <v>44170</v>
      </c>
      <c r="H7545" s="10" t="s">
        <v>36</v>
      </c>
      <c r="I7545" s="0" t="n">
        <v>16</v>
      </c>
      <c r="J7545" s="0" t="n">
        <v>28</v>
      </c>
      <c r="K7545" s="0" t="n">
        <v>345</v>
      </c>
      <c r="L7545" s="0" t="n">
        <v>46</v>
      </c>
      <c r="M7545" s="0" t="n">
        <v>8</v>
      </c>
      <c r="N7545" s="11" t="n">
        <v>0.1</v>
      </c>
      <c r="O7545" s="12" t="n">
        <v>1206.6</v>
      </c>
      <c r="P7545" s="12" t="n">
        <v>1748.7</v>
      </c>
      <c r="Q7545" s="12" t="n">
        <f aca="false">M7545*P7545*(1-N7545)</f>
        <v>12590.64</v>
      </c>
      <c r="R7545" s="12" t="n">
        <f aca="false">M7545*O7545</f>
        <v>9652.8</v>
      </c>
      <c r="S7545" s="12" t="n">
        <f aca="false">Q7545-R7545</f>
        <v>2937.84</v>
      </c>
      <c r="T7545" s="11" t="n">
        <f aca="false">IFERROR(S7545/Q7545,0)</f>
        <v>0.233335239511256</v>
      </c>
      <c r="U7545" s="13" t="n">
        <f aca="false">F7545-E7545</f>
        <v>26</v>
      </c>
      <c r="V7545" s="13" t="n">
        <f aca="false">G7545-F7545</f>
        <v>1</v>
      </c>
      <c r="W7545" s="13" t="n">
        <f aca="false">G7545-E7545</f>
        <v>27</v>
      </c>
      <c r="X7545" s="10" t="n">
        <f aca="false">YEAR(E7545)</f>
        <v>2020</v>
      </c>
      <c r="Y7545" s="0" t="str">
        <f aca="false">TEXT(E7545,"yyyy-mm")</f>
        <v>2020-11</v>
      </c>
      <c r="Z7545" s="0" t="str">
        <f aca="false">"Q"&amp;ROUNDUP(MONTH(E7545)/3,0)&amp;"-"&amp;YEAR(E7545)</f>
        <v>Q4-2020</v>
      </c>
    </row>
    <row r="7546" customFormat="false" ht="14.25" hidden="false" customHeight="false" outlineLevel="0" collapsed="false">
      <c r="A7546" s="0" t="s">
        <v>7588</v>
      </c>
      <c r="B7546" s="0" t="s">
        <v>34</v>
      </c>
      <c r="C7546" s="0" t="s">
        <v>46</v>
      </c>
      <c r="D7546" s="9" t="n">
        <v>44000</v>
      </c>
      <c r="E7546" s="9" t="n">
        <v>44143</v>
      </c>
      <c r="F7546" s="9" t="n">
        <v>44152</v>
      </c>
      <c r="G7546" s="9" t="n">
        <v>44154</v>
      </c>
      <c r="H7546" s="10" t="s">
        <v>36</v>
      </c>
      <c r="I7546" s="0" t="n">
        <v>6</v>
      </c>
      <c r="J7546" s="0" t="n">
        <v>49</v>
      </c>
      <c r="K7546" s="0" t="n">
        <v>264</v>
      </c>
      <c r="L7546" s="0" t="n">
        <v>14</v>
      </c>
      <c r="M7546" s="0" t="n">
        <v>3</v>
      </c>
      <c r="N7546" s="11" t="n">
        <v>0.05</v>
      </c>
      <c r="O7546" s="12" t="n">
        <v>764.27</v>
      </c>
      <c r="P7546" s="12" t="n">
        <v>1252.9</v>
      </c>
      <c r="Q7546" s="12" t="n">
        <f aca="false">M7546*P7546*(1-N7546)</f>
        <v>3570.765</v>
      </c>
      <c r="R7546" s="12" t="n">
        <f aca="false">M7546*O7546</f>
        <v>2292.81</v>
      </c>
      <c r="S7546" s="12" t="n">
        <f aca="false">Q7546-R7546</f>
        <v>1277.955</v>
      </c>
      <c r="T7546" s="11" t="n">
        <f aca="false">IFERROR(S7546/Q7546,0)</f>
        <v>0.357893896686004</v>
      </c>
      <c r="U7546" s="13" t="n">
        <f aca="false">F7546-E7546</f>
        <v>9</v>
      </c>
      <c r="V7546" s="13" t="n">
        <f aca="false">G7546-F7546</f>
        <v>2</v>
      </c>
      <c r="W7546" s="13" t="n">
        <f aca="false">G7546-E7546</f>
        <v>11</v>
      </c>
      <c r="X7546" s="10" t="n">
        <f aca="false">YEAR(E7546)</f>
        <v>2020</v>
      </c>
      <c r="Y7546" s="0" t="str">
        <f aca="false">TEXT(E7546,"yyyy-mm")</f>
        <v>2020-11</v>
      </c>
      <c r="Z7546" s="0" t="str">
        <f aca="false">"Q"&amp;ROUNDUP(MONTH(E7546)/3,0)&amp;"-"&amp;YEAR(E7546)</f>
        <v>Q4-2020</v>
      </c>
    </row>
    <row r="7547" customFormat="false" ht="14.25" hidden="false" customHeight="false" outlineLevel="0" collapsed="false">
      <c r="A7547" s="0" t="s">
        <v>7589</v>
      </c>
      <c r="B7547" s="0" t="s">
        <v>41</v>
      </c>
      <c r="C7547" s="0" t="s">
        <v>35</v>
      </c>
      <c r="D7547" s="9" t="n">
        <v>44000</v>
      </c>
      <c r="E7547" s="9" t="n">
        <v>44143</v>
      </c>
      <c r="F7547" s="9" t="n">
        <v>44169</v>
      </c>
      <c r="G7547" s="9" t="n">
        <v>44174</v>
      </c>
      <c r="H7547" s="10" t="s">
        <v>36</v>
      </c>
      <c r="I7547" s="0" t="n">
        <v>21</v>
      </c>
      <c r="J7547" s="0" t="n">
        <v>12</v>
      </c>
      <c r="K7547" s="0" t="n">
        <v>254</v>
      </c>
      <c r="L7547" s="0" t="n">
        <v>24</v>
      </c>
      <c r="M7547" s="0" t="n">
        <v>5</v>
      </c>
      <c r="N7547" s="11" t="n">
        <v>0.4</v>
      </c>
      <c r="O7547" s="12" t="n">
        <v>2914.5</v>
      </c>
      <c r="P7547" s="12" t="n">
        <v>3886</v>
      </c>
      <c r="Q7547" s="12" t="n">
        <f aca="false">M7547*P7547*(1-N7547)</f>
        <v>11658</v>
      </c>
      <c r="R7547" s="12" t="n">
        <f aca="false">M7547*O7547</f>
        <v>14572.5</v>
      </c>
      <c r="S7547" s="12" t="n">
        <f aca="false">Q7547-R7547</f>
        <v>-2914.5</v>
      </c>
      <c r="T7547" s="11" t="n">
        <f aca="false">IFERROR(S7547/Q7547,0)</f>
        <v>-0.25</v>
      </c>
      <c r="U7547" s="13" t="n">
        <f aca="false">F7547-E7547</f>
        <v>26</v>
      </c>
      <c r="V7547" s="13" t="n">
        <f aca="false">G7547-F7547</f>
        <v>5</v>
      </c>
      <c r="W7547" s="13" t="n">
        <f aca="false">G7547-E7547</f>
        <v>31</v>
      </c>
      <c r="X7547" s="10" t="n">
        <f aca="false">YEAR(E7547)</f>
        <v>2020</v>
      </c>
      <c r="Y7547" s="0" t="str">
        <f aca="false">TEXT(E7547,"yyyy-mm")</f>
        <v>2020-11</v>
      </c>
      <c r="Z7547" s="0" t="str">
        <f aca="false">"Q"&amp;ROUNDUP(MONTH(E7547)/3,0)&amp;"-"&amp;YEAR(E7547)</f>
        <v>Q4-2020</v>
      </c>
    </row>
    <row r="7548" customFormat="false" ht="14.25" hidden="false" customHeight="false" outlineLevel="0" collapsed="false">
      <c r="A7548" s="0" t="s">
        <v>7590</v>
      </c>
      <c r="B7548" s="0" t="s">
        <v>41</v>
      </c>
      <c r="C7548" s="0" t="s">
        <v>48</v>
      </c>
      <c r="D7548" s="9" t="n">
        <v>44000</v>
      </c>
      <c r="E7548" s="9" t="n">
        <v>44143</v>
      </c>
      <c r="F7548" s="9" t="n">
        <v>44159</v>
      </c>
      <c r="G7548" s="9" t="n">
        <v>44161</v>
      </c>
      <c r="H7548" s="10" t="s">
        <v>36</v>
      </c>
      <c r="I7548" s="0" t="n">
        <v>23</v>
      </c>
      <c r="J7548" s="0" t="n">
        <v>29</v>
      </c>
      <c r="K7548" s="0" t="n">
        <v>12</v>
      </c>
      <c r="L7548" s="0" t="n">
        <v>39</v>
      </c>
      <c r="M7548" s="0" t="n">
        <v>6</v>
      </c>
      <c r="N7548" s="11" t="n">
        <v>0.15</v>
      </c>
      <c r="O7548" s="12" t="n">
        <v>827.32</v>
      </c>
      <c r="P7548" s="12" t="n">
        <v>984.9</v>
      </c>
      <c r="Q7548" s="12" t="n">
        <f aca="false">M7548*P7548*(1-N7548)</f>
        <v>5022.99</v>
      </c>
      <c r="R7548" s="12" t="n">
        <f aca="false">M7548*O7548</f>
        <v>4963.92</v>
      </c>
      <c r="S7548" s="12" t="n">
        <f aca="false">Q7548-R7548</f>
        <v>59.0699999999997</v>
      </c>
      <c r="T7548" s="11" t="n">
        <f aca="false">IFERROR(S7548/Q7548,0)</f>
        <v>0.0117599278517377</v>
      </c>
      <c r="U7548" s="13" t="n">
        <f aca="false">F7548-E7548</f>
        <v>16</v>
      </c>
      <c r="V7548" s="13" t="n">
        <f aca="false">G7548-F7548</f>
        <v>2</v>
      </c>
      <c r="W7548" s="13" t="n">
        <f aca="false">G7548-E7548</f>
        <v>18</v>
      </c>
      <c r="X7548" s="10" t="n">
        <f aca="false">YEAR(E7548)</f>
        <v>2020</v>
      </c>
      <c r="Y7548" s="0" t="str">
        <f aca="false">TEXT(E7548,"yyyy-mm")</f>
        <v>2020-11</v>
      </c>
      <c r="Z7548" s="0" t="str">
        <f aca="false">"Q"&amp;ROUNDUP(MONTH(E7548)/3,0)&amp;"-"&amp;YEAR(E7548)</f>
        <v>Q4-2020</v>
      </c>
    </row>
    <row r="7549" customFormat="false" ht="14.25" hidden="false" customHeight="false" outlineLevel="0" collapsed="false">
      <c r="A7549" s="0" t="s">
        <v>7591</v>
      </c>
      <c r="B7549" s="0" t="s">
        <v>38</v>
      </c>
      <c r="C7549" s="0" t="s">
        <v>35</v>
      </c>
      <c r="D7549" s="9" t="n">
        <v>44000</v>
      </c>
      <c r="E7549" s="9" t="n">
        <v>44143</v>
      </c>
      <c r="F7549" s="9" t="n">
        <v>44158</v>
      </c>
      <c r="G7549" s="9" t="n">
        <v>44163</v>
      </c>
      <c r="H7549" s="10" t="s">
        <v>36</v>
      </c>
      <c r="I7549" s="0" t="n">
        <v>20</v>
      </c>
      <c r="J7549" s="0" t="n">
        <v>9</v>
      </c>
      <c r="K7549" s="0" t="n">
        <v>245</v>
      </c>
      <c r="L7549" s="0" t="n">
        <v>32</v>
      </c>
      <c r="M7549" s="0" t="n">
        <v>4</v>
      </c>
      <c r="N7549" s="11" t="n">
        <v>0.05</v>
      </c>
      <c r="O7549" s="12" t="n">
        <v>846.08</v>
      </c>
      <c r="P7549" s="12" t="n">
        <v>1098.8</v>
      </c>
      <c r="Q7549" s="12" t="n">
        <f aca="false">M7549*P7549*(1-N7549)</f>
        <v>4175.44</v>
      </c>
      <c r="R7549" s="12" t="n">
        <f aca="false">M7549*O7549</f>
        <v>3384.32</v>
      </c>
      <c r="S7549" s="12" t="n">
        <f aca="false">Q7549-R7549</f>
        <v>791.119999999999</v>
      </c>
      <c r="T7549" s="11" t="n">
        <f aca="false">IFERROR(S7549/Q7549,0)</f>
        <v>0.189469852279041</v>
      </c>
      <c r="U7549" s="13" t="n">
        <f aca="false">F7549-E7549</f>
        <v>15</v>
      </c>
      <c r="V7549" s="13" t="n">
        <f aca="false">G7549-F7549</f>
        <v>5</v>
      </c>
      <c r="W7549" s="13" t="n">
        <f aca="false">G7549-E7549</f>
        <v>20</v>
      </c>
      <c r="X7549" s="10" t="n">
        <f aca="false">YEAR(E7549)</f>
        <v>2020</v>
      </c>
      <c r="Y7549" s="0" t="str">
        <f aca="false">TEXT(E7549,"yyyy-mm")</f>
        <v>2020-11</v>
      </c>
      <c r="Z7549" s="0" t="str">
        <f aca="false">"Q"&amp;ROUNDUP(MONTH(E7549)/3,0)&amp;"-"&amp;YEAR(E7549)</f>
        <v>Q4-2020</v>
      </c>
    </row>
    <row r="7550" customFormat="false" ht="14.25" hidden="false" customHeight="false" outlineLevel="0" collapsed="false">
      <c r="A7550" s="0" t="s">
        <v>7592</v>
      </c>
      <c r="B7550" s="0" t="s">
        <v>34</v>
      </c>
      <c r="C7550" s="0" t="s">
        <v>39</v>
      </c>
      <c r="D7550" s="9" t="n">
        <v>44000</v>
      </c>
      <c r="E7550" s="9" t="n">
        <v>44143</v>
      </c>
      <c r="F7550" s="9" t="n">
        <v>44151</v>
      </c>
      <c r="G7550" s="9" t="n">
        <v>44153</v>
      </c>
      <c r="H7550" s="10" t="s">
        <v>36</v>
      </c>
      <c r="I7550" s="0" t="n">
        <v>3</v>
      </c>
      <c r="J7550" s="0" t="n">
        <v>36</v>
      </c>
      <c r="K7550" s="0" t="n">
        <v>170</v>
      </c>
      <c r="L7550" s="0" t="n">
        <v>28</v>
      </c>
      <c r="M7550" s="0" t="n">
        <v>7</v>
      </c>
      <c r="N7550" s="11" t="n">
        <v>0.15</v>
      </c>
      <c r="O7550" s="12" t="n">
        <v>928.49</v>
      </c>
      <c r="P7550" s="12" t="n">
        <v>1132.3</v>
      </c>
      <c r="Q7550" s="12" t="n">
        <f aca="false">M7550*P7550*(1-N7550)</f>
        <v>6737.185</v>
      </c>
      <c r="R7550" s="12" t="n">
        <f aca="false">M7550*O7550</f>
        <v>6499.43</v>
      </c>
      <c r="S7550" s="12" t="n">
        <f aca="false">Q7550-R7550</f>
        <v>237.754999999999</v>
      </c>
      <c r="T7550" s="11" t="n">
        <f aca="false">IFERROR(S7550/Q7550,0)</f>
        <v>0.0352899616085946</v>
      </c>
      <c r="U7550" s="13" t="n">
        <f aca="false">F7550-E7550</f>
        <v>8</v>
      </c>
      <c r="V7550" s="13" t="n">
        <f aca="false">G7550-F7550</f>
        <v>2</v>
      </c>
      <c r="W7550" s="13" t="n">
        <f aca="false">G7550-E7550</f>
        <v>10</v>
      </c>
      <c r="X7550" s="10" t="n">
        <f aca="false">YEAR(E7550)</f>
        <v>2020</v>
      </c>
      <c r="Y7550" s="0" t="str">
        <f aca="false">TEXT(E7550,"yyyy-mm")</f>
        <v>2020-11</v>
      </c>
      <c r="Z7550" s="0" t="str">
        <f aca="false">"Q"&amp;ROUNDUP(MONTH(E7550)/3,0)&amp;"-"&amp;YEAR(E7550)</f>
        <v>Q4-2020</v>
      </c>
    </row>
    <row r="7551" customFormat="false" ht="14.25" hidden="false" customHeight="false" outlineLevel="0" collapsed="false">
      <c r="A7551" s="0" t="s">
        <v>7593</v>
      </c>
      <c r="B7551" s="0" t="s">
        <v>38</v>
      </c>
      <c r="C7551" s="0" t="s">
        <v>58</v>
      </c>
      <c r="D7551" s="9" t="n">
        <v>44000</v>
      </c>
      <c r="E7551" s="9" t="n">
        <v>44143</v>
      </c>
      <c r="F7551" s="9" t="n">
        <v>44153</v>
      </c>
      <c r="G7551" s="9" t="n">
        <v>44155</v>
      </c>
      <c r="H7551" s="10" t="s">
        <v>36</v>
      </c>
      <c r="I7551" s="0" t="n">
        <v>14</v>
      </c>
      <c r="J7551" s="0" t="n">
        <v>24</v>
      </c>
      <c r="K7551" s="0" t="n">
        <v>337</v>
      </c>
      <c r="L7551" s="0" t="n">
        <v>27</v>
      </c>
      <c r="M7551" s="0" t="n">
        <v>5</v>
      </c>
      <c r="N7551" s="11" t="n">
        <v>0.1</v>
      </c>
      <c r="O7551" s="12" t="n">
        <v>3824.76</v>
      </c>
      <c r="P7551" s="12" t="n">
        <v>5239.4</v>
      </c>
      <c r="Q7551" s="12" t="n">
        <f aca="false">M7551*P7551*(1-N7551)</f>
        <v>23577.3</v>
      </c>
      <c r="R7551" s="12" t="n">
        <f aca="false">M7551*O7551</f>
        <v>19123.8</v>
      </c>
      <c r="S7551" s="12" t="n">
        <f aca="false">Q7551-R7551</f>
        <v>4453.5</v>
      </c>
      <c r="T7551" s="11" t="n">
        <f aca="false">IFERROR(S7551/Q7551,0)</f>
        <v>0.188889313025664</v>
      </c>
      <c r="U7551" s="13" t="n">
        <f aca="false">F7551-E7551</f>
        <v>10</v>
      </c>
      <c r="V7551" s="13" t="n">
        <f aca="false">G7551-F7551</f>
        <v>2</v>
      </c>
      <c r="W7551" s="13" t="n">
        <f aca="false">G7551-E7551</f>
        <v>12</v>
      </c>
      <c r="X7551" s="10" t="n">
        <f aca="false">YEAR(E7551)</f>
        <v>2020</v>
      </c>
      <c r="Y7551" s="0" t="str">
        <f aca="false">TEXT(E7551,"yyyy-mm")</f>
        <v>2020-11</v>
      </c>
      <c r="Z7551" s="0" t="str">
        <f aca="false">"Q"&amp;ROUNDUP(MONTH(E7551)/3,0)&amp;"-"&amp;YEAR(E7551)</f>
        <v>Q4-2020</v>
      </c>
    </row>
    <row r="7552" customFormat="false" ht="14.25" hidden="false" customHeight="false" outlineLevel="0" collapsed="false">
      <c r="A7552" s="0" t="s">
        <v>7594</v>
      </c>
      <c r="B7552" s="0" t="s">
        <v>38</v>
      </c>
      <c r="C7552" s="0" t="s">
        <v>79</v>
      </c>
      <c r="D7552" s="9" t="n">
        <v>44000</v>
      </c>
      <c r="E7552" s="9" t="n">
        <v>44144</v>
      </c>
      <c r="F7552" s="9" t="n">
        <v>44160</v>
      </c>
      <c r="G7552" s="9" t="n">
        <v>44165</v>
      </c>
      <c r="H7552" s="10" t="s">
        <v>36</v>
      </c>
      <c r="I7552" s="0" t="n">
        <v>18</v>
      </c>
      <c r="J7552" s="0" t="n">
        <v>40</v>
      </c>
      <c r="K7552" s="0" t="n">
        <v>80</v>
      </c>
      <c r="L7552" s="0" t="n">
        <v>1</v>
      </c>
      <c r="M7552" s="0" t="n">
        <v>7</v>
      </c>
      <c r="N7552" s="11" t="n">
        <v>0.2</v>
      </c>
      <c r="O7552" s="12" t="n">
        <v>108.81</v>
      </c>
      <c r="P7552" s="12" t="n">
        <v>194.3</v>
      </c>
      <c r="Q7552" s="12" t="n">
        <f aca="false">M7552*P7552*(1-N7552)</f>
        <v>1088.08</v>
      </c>
      <c r="R7552" s="12" t="n">
        <f aca="false">M7552*O7552</f>
        <v>761.67</v>
      </c>
      <c r="S7552" s="12" t="n">
        <f aca="false">Q7552-R7552</f>
        <v>326.41</v>
      </c>
      <c r="T7552" s="11" t="n">
        <f aca="false">IFERROR(S7552/Q7552,0)</f>
        <v>0.299987133299022</v>
      </c>
      <c r="U7552" s="13" t="n">
        <f aca="false">F7552-E7552</f>
        <v>16</v>
      </c>
      <c r="V7552" s="13" t="n">
        <f aca="false">G7552-F7552</f>
        <v>5</v>
      </c>
      <c r="W7552" s="13" t="n">
        <f aca="false">G7552-E7552</f>
        <v>21</v>
      </c>
      <c r="X7552" s="10" t="n">
        <f aca="false">YEAR(E7552)</f>
        <v>2020</v>
      </c>
      <c r="Y7552" s="0" t="str">
        <f aca="false">TEXT(E7552,"yyyy-mm")</f>
        <v>2020-11</v>
      </c>
      <c r="Z7552" s="0" t="str">
        <f aca="false">"Q"&amp;ROUNDUP(MONTH(E7552)/3,0)&amp;"-"&amp;YEAR(E7552)</f>
        <v>Q4-2020</v>
      </c>
    </row>
    <row r="7553" customFormat="false" ht="14.25" hidden="false" customHeight="false" outlineLevel="0" collapsed="false">
      <c r="A7553" s="0" t="s">
        <v>7595</v>
      </c>
      <c r="B7553" s="0" t="s">
        <v>34</v>
      </c>
      <c r="C7553" s="0" t="s">
        <v>46</v>
      </c>
      <c r="D7553" s="9" t="n">
        <v>44100</v>
      </c>
      <c r="E7553" s="9" t="n">
        <v>44144</v>
      </c>
      <c r="F7553" s="9" t="n">
        <v>44149</v>
      </c>
      <c r="G7553" s="9" t="n">
        <v>44150</v>
      </c>
      <c r="H7553" s="10" t="s">
        <v>36</v>
      </c>
      <c r="I7553" s="0" t="n">
        <v>7</v>
      </c>
      <c r="J7553" s="0" t="n">
        <v>47</v>
      </c>
      <c r="K7553" s="0" t="n">
        <v>278</v>
      </c>
      <c r="L7553" s="0" t="n">
        <v>8</v>
      </c>
      <c r="M7553" s="0" t="n">
        <v>3</v>
      </c>
      <c r="N7553" s="11" t="n">
        <v>0.1</v>
      </c>
      <c r="O7553" s="12" t="n">
        <v>1229.72</v>
      </c>
      <c r="P7553" s="12" t="n">
        <v>2673.3</v>
      </c>
      <c r="Q7553" s="12" t="n">
        <f aca="false">M7553*P7553*(1-N7553)</f>
        <v>7217.91</v>
      </c>
      <c r="R7553" s="12" t="n">
        <f aca="false">M7553*O7553</f>
        <v>3689.16</v>
      </c>
      <c r="S7553" s="12" t="n">
        <f aca="false">Q7553-R7553</f>
        <v>3528.75</v>
      </c>
      <c r="T7553" s="11" t="n">
        <f aca="false">IFERROR(S7553/Q7553,0)</f>
        <v>0.488888057623329</v>
      </c>
      <c r="U7553" s="13" t="n">
        <f aca="false">F7553-E7553</f>
        <v>5</v>
      </c>
      <c r="V7553" s="13" t="n">
        <f aca="false">G7553-F7553</f>
        <v>1</v>
      </c>
      <c r="W7553" s="13" t="n">
        <f aca="false">G7553-E7553</f>
        <v>6</v>
      </c>
      <c r="X7553" s="10" t="n">
        <f aca="false">YEAR(E7553)</f>
        <v>2020</v>
      </c>
      <c r="Y7553" s="0" t="str">
        <f aca="false">TEXT(E7553,"yyyy-mm")</f>
        <v>2020-11</v>
      </c>
      <c r="Z7553" s="0" t="str">
        <f aca="false">"Q"&amp;ROUNDUP(MONTH(E7553)/3,0)&amp;"-"&amp;YEAR(E7553)</f>
        <v>Q4-2020</v>
      </c>
    </row>
    <row r="7554" customFormat="false" ht="14.25" hidden="false" customHeight="false" outlineLevel="0" collapsed="false">
      <c r="A7554" s="0" t="s">
        <v>7596</v>
      </c>
      <c r="B7554" s="0" t="s">
        <v>38</v>
      </c>
      <c r="C7554" s="0" t="s">
        <v>39</v>
      </c>
      <c r="D7554" s="9" t="n">
        <v>44100</v>
      </c>
      <c r="E7554" s="9" t="n">
        <v>44144</v>
      </c>
      <c r="F7554" s="9" t="n">
        <v>44161</v>
      </c>
      <c r="G7554" s="9" t="n">
        <v>44168</v>
      </c>
      <c r="H7554" s="10" t="s">
        <v>36</v>
      </c>
      <c r="I7554" s="0" t="n">
        <v>20</v>
      </c>
      <c r="J7554" s="0" t="n">
        <v>18</v>
      </c>
      <c r="K7554" s="0" t="n">
        <v>190</v>
      </c>
      <c r="L7554" s="0" t="n">
        <v>8</v>
      </c>
      <c r="M7554" s="0" t="n">
        <v>4</v>
      </c>
      <c r="N7554" s="11" t="n">
        <v>0.1</v>
      </c>
      <c r="O7554" s="12" t="n">
        <v>665.98</v>
      </c>
      <c r="P7554" s="12" t="n">
        <v>938</v>
      </c>
      <c r="Q7554" s="12" t="n">
        <f aca="false">M7554*P7554*(1-N7554)</f>
        <v>3376.8</v>
      </c>
      <c r="R7554" s="12" t="n">
        <f aca="false">M7554*O7554</f>
        <v>2663.92</v>
      </c>
      <c r="S7554" s="12" t="n">
        <f aca="false">Q7554-R7554</f>
        <v>712.88</v>
      </c>
      <c r="T7554" s="11" t="n">
        <f aca="false">IFERROR(S7554/Q7554,0)</f>
        <v>0.211111111111111</v>
      </c>
      <c r="U7554" s="13" t="n">
        <f aca="false">F7554-E7554</f>
        <v>17</v>
      </c>
      <c r="V7554" s="13" t="n">
        <f aca="false">G7554-F7554</f>
        <v>7</v>
      </c>
      <c r="W7554" s="13" t="n">
        <f aca="false">G7554-E7554</f>
        <v>24</v>
      </c>
      <c r="X7554" s="10" t="n">
        <f aca="false">YEAR(E7554)</f>
        <v>2020</v>
      </c>
      <c r="Y7554" s="0" t="str">
        <f aca="false">TEXT(E7554,"yyyy-mm")</f>
        <v>2020-11</v>
      </c>
      <c r="Z7554" s="0" t="str">
        <f aca="false">"Q"&amp;ROUNDUP(MONTH(E7554)/3,0)&amp;"-"&amp;YEAR(E7554)</f>
        <v>Q4-2020</v>
      </c>
    </row>
    <row r="7555" customFormat="false" ht="14.25" hidden="false" customHeight="false" outlineLevel="0" collapsed="false">
      <c r="A7555" s="0" t="s">
        <v>7597</v>
      </c>
      <c r="B7555" s="0" t="s">
        <v>34</v>
      </c>
      <c r="C7555" s="0" t="s">
        <v>48</v>
      </c>
      <c r="D7555" s="9" t="n">
        <v>44000</v>
      </c>
      <c r="E7555" s="9" t="n">
        <v>44144</v>
      </c>
      <c r="F7555" s="9" t="n">
        <v>44148</v>
      </c>
      <c r="G7555" s="9" t="n">
        <v>44158</v>
      </c>
      <c r="H7555" s="10" t="s">
        <v>36</v>
      </c>
      <c r="I7555" s="0" t="n">
        <v>9</v>
      </c>
      <c r="J7555" s="0" t="n">
        <v>5</v>
      </c>
      <c r="K7555" s="0" t="n">
        <v>11</v>
      </c>
      <c r="L7555" s="0" t="n">
        <v>40</v>
      </c>
      <c r="M7555" s="0" t="n">
        <v>2</v>
      </c>
      <c r="N7555" s="11" t="n">
        <v>0.3</v>
      </c>
      <c r="O7555" s="12" t="n">
        <v>1668.03</v>
      </c>
      <c r="P7555" s="12" t="n">
        <v>2606.3</v>
      </c>
      <c r="Q7555" s="12" t="n">
        <f aca="false">M7555*P7555*(1-N7555)</f>
        <v>3648.82</v>
      </c>
      <c r="R7555" s="12" t="n">
        <f aca="false">M7555*O7555</f>
        <v>3336.06</v>
      </c>
      <c r="S7555" s="12" t="n">
        <f aca="false">Q7555-R7555</f>
        <v>312.76</v>
      </c>
      <c r="T7555" s="11" t="n">
        <f aca="false">IFERROR(S7555/Q7555,0)</f>
        <v>0.0857153819590992</v>
      </c>
      <c r="U7555" s="13" t="n">
        <f aca="false">F7555-E7555</f>
        <v>4</v>
      </c>
      <c r="V7555" s="13" t="n">
        <f aca="false">G7555-F7555</f>
        <v>10</v>
      </c>
      <c r="W7555" s="13" t="n">
        <f aca="false">G7555-E7555</f>
        <v>14</v>
      </c>
      <c r="X7555" s="10" t="n">
        <f aca="false">YEAR(E7555)</f>
        <v>2020</v>
      </c>
      <c r="Y7555" s="0" t="str">
        <f aca="false">TEXT(E7555,"yyyy-mm")</f>
        <v>2020-11</v>
      </c>
      <c r="Z7555" s="0" t="str">
        <f aca="false">"Q"&amp;ROUNDUP(MONTH(E7555)/3,0)&amp;"-"&amp;YEAR(E7555)</f>
        <v>Q4-2020</v>
      </c>
    </row>
    <row r="7556" customFormat="false" ht="14.25" hidden="false" customHeight="false" outlineLevel="0" collapsed="false">
      <c r="A7556" s="0" t="s">
        <v>7598</v>
      </c>
      <c r="B7556" s="0" t="s">
        <v>38</v>
      </c>
      <c r="C7556" s="0" t="s">
        <v>39</v>
      </c>
      <c r="D7556" s="9" t="n">
        <v>44000</v>
      </c>
      <c r="E7556" s="9" t="n">
        <v>44144</v>
      </c>
      <c r="F7556" s="9" t="n">
        <v>44163</v>
      </c>
      <c r="G7556" s="9" t="n">
        <v>44171</v>
      </c>
      <c r="H7556" s="10" t="s">
        <v>36</v>
      </c>
      <c r="I7556" s="0" t="n">
        <v>14</v>
      </c>
      <c r="J7556" s="0" t="n">
        <v>30</v>
      </c>
      <c r="K7556" s="0" t="n">
        <v>111</v>
      </c>
      <c r="L7556" s="0" t="n">
        <v>10</v>
      </c>
      <c r="M7556" s="0" t="n">
        <v>7</v>
      </c>
      <c r="N7556" s="11" t="n">
        <v>0.05</v>
      </c>
      <c r="O7556" s="12" t="n">
        <v>871.34</v>
      </c>
      <c r="P7556" s="12" t="n">
        <v>1025.1</v>
      </c>
      <c r="Q7556" s="12" t="n">
        <f aca="false">M7556*P7556*(1-N7556)</f>
        <v>6816.915</v>
      </c>
      <c r="R7556" s="12" t="n">
        <f aca="false">M7556*O7556</f>
        <v>6099.38</v>
      </c>
      <c r="S7556" s="12" t="n">
        <f aca="false">Q7556-R7556</f>
        <v>717.534999999999</v>
      </c>
      <c r="T7556" s="11" t="n">
        <f aca="false">IFERROR(S7556/Q7556,0)</f>
        <v>0.105258023607453</v>
      </c>
      <c r="U7556" s="13" t="n">
        <f aca="false">F7556-E7556</f>
        <v>19</v>
      </c>
      <c r="V7556" s="13" t="n">
        <f aca="false">G7556-F7556</f>
        <v>8</v>
      </c>
      <c r="W7556" s="13" t="n">
        <f aca="false">G7556-E7556</f>
        <v>27</v>
      </c>
      <c r="X7556" s="10" t="n">
        <f aca="false">YEAR(E7556)</f>
        <v>2020</v>
      </c>
      <c r="Y7556" s="0" t="str">
        <f aca="false">TEXT(E7556,"yyyy-mm")</f>
        <v>2020-11</v>
      </c>
      <c r="Z7556" s="0" t="str">
        <f aca="false">"Q"&amp;ROUNDUP(MONTH(E7556)/3,0)&amp;"-"&amp;YEAR(E7556)</f>
        <v>Q4-2020</v>
      </c>
    </row>
    <row r="7557" customFormat="false" ht="14.25" hidden="false" customHeight="false" outlineLevel="0" collapsed="false">
      <c r="A7557" s="0" t="s">
        <v>7599</v>
      </c>
      <c r="B7557" s="0" t="s">
        <v>34</v>
      </c>
      <c r="C7557" s="0" t="s">
        <v>39</v>
      </c>
      <c r="D7557" s="9" t="n">
        <v>44100</v>
      </c>
      <c r="E7557" s="9" t="n">
        <v>44144</v>
      </c>
      <c r="F7557" s="9" t="n">
        <v>44147</v>
      </c>
      <c r="G7557" s="9" t="n">
        <v>44149</v>
      </c>
      <c r="H7557" s="10" t="s">
        <v>36</v>
      </c>
      <c r="I7557" s="0" t="n">
        <v>6</v>
      </c>
      <c r="J7557" s="0" t="n">
        <v>45</v>
      </c>
      <c r="K7557" s="0" t="n">
        <v>181</v>
      </c>
      <c r="L7557" s="0" t="n">
        <v>31</v>
      </c>
      <c r="M7557" s="0" t="n">
        <v>8</v>
      </c>
      <c r="N7557" s="11" t="n">
        <v>0.05</v>
      </c>
      <c r="O7557" s="12" t="n">
        <v>143.78</v>
      </c>
      <c r="P7557" s="12" t="n">
        <v>247.9</v>
      </c>
      <c r="Q7557" s="12" t="n">
        <f aca="false">M7557*P7557*(1-N7557)</f>
        <v>1884.04</v>
      </c>
      <c r="R7557" s="12" t="n">
        <f aca="false">M7557*O7557</f>
        <v>1150.24</v>
      </c>
      <c r="S7557" s="12" t="n">
        <f aca="false">Q7557-R7557</f>
        <v>733.8</v>
      </c>
      <c r="T7557" s="11" t="n">
        <f aca="false">IFERROR(S7557/Q7557,0)</f>
        <v>0.389482176599223</v>
      </c>
      <c r="U7557" s="13" t="n">
        <f aca="false">F7557-E7557</f>
        <v>3</v>
      </c>
      <c r="V7557" s="13" t="n">
        <f aca="false">G7557-F7557</f>
        <v>2</v>
      </c>
      <c r="W7557" s="13" t="n">
        <f aca="false">G7557-E7557</f>
        <v>5</v>
      </c>
      <c r="X7557" s="10" t="n">
        <f aca="false">YEAR(E7557)</f>
        <v>2020</v>
      </c>
      <c r="Y7557" s="0" t="str">
        <f aca="false">TEXT(E7557,"yyyy-mm")</f>
        <v>2020-11</v>
      </c>
      <c r="Z7557" s="0" t="str">
        <f aca="false">"Q"&amp;ROUNDUP(MONTH(E7557)/3,0)&amp;"-"&amp;YEAR(E7557)</f>
        <v>Q4-2020</v>
      </c>
    </row>
    <row r="7558" customFormat="false" ht="14.25" hidden="false" customHeight="false" outlineLevel="0" collapsed="false">
      <c r="A7558" s="0" t="s">
        <v>7600</v>
      </c>
      <c r="B7558" s="0" t="s">
        <v>41</v>
      </c>
      <c r="C7558" s="0" t="s">
        <v>35</v>
      </c>
      <c r="D7558" s="9" t="n">
        <v>44000</v>
      </c>
      <c r="E7558" s="9" t="n">
        <v>44144</v>
      </c>
      <c r="F7558" s="9" t="n">
        <v>44156</v>
      </c>
      <c r="G7558" s="9" t="n">
        <v>44163</v>
      </c>
      <c r="H7558" s="10" t="s">
        <v>36</v>
      </c>
      <c r="I7558" s="0" t="n">
        <v>21</v>
      </c>
      <c r="J7558" s="0" t="n">
        <v>36</v>
      </c>
      <c r="K7558" s="0" t="n">
        <v>218</v>
      </c>
      <c r="L7558" s="0" t="n">
        <v>35</v>
      </c>
      <c r="M7558" s="0" t="n">
        <v>8</v>
      </c>
      <c r="N7558" s="11" t="n">
        <v>0.1</v>
      </c>
      <c r="O7558" s="12" t="n">
        <v>1341.34</v>
      </c>
      <c r="P7558" s="12" t="n">
        <v>1916.2</v>
      </c>
      <c r="Q7558" s="12" t="n">
        <f aca="false">M7558*P7558*(1-N7558)</f>
        <v>13796.64</v>
      </c>
      <c r="R7558" s="12" t="n">
        <f aca="false">M7558*O7558</f>
        <v>10730.72</v>
      </c>
      <c r="S7558" s="12" t="n">
        <f aca="false">Q7558-R7558</f>
        <v>3065.92</v>
      </c>
      <c r="T7558" s="11" t="n">
        <f aca="false">IFERROR(S7558/Q7558,0)</f>
        <v>0.222222222222222</v>
      </c>
      <c r="U7558" s="13" t="n">
        <f aca="false">F7558-E7558</f>
        <v>12</v>
      </c>
      <c r="V7558" s="13" t="n">
        <f aca="false">G7558-F7558</f>
        <v>7</v>
      </c>
      <c r="W7558" s="13" t="n">
        <f aca="false">G7558-E7558</f>
        <v>19</v>
      </c>
      <c r="X7558" s="10" t="n">
        <f aca="false">YEAR(E7558)</f>
        <v>2020</v>
      </c>
      <c r="Y7558" s="0" t="str">
        <f aca="false">TEXT(E7558,"yyyy-mm")</f>
        <v>2020-11</v>
      </c>
      <c r="Z7558" s="0" t="str">
        <f aca="false">"Q"&amp;ROUNDUP(MONTH(E7558)/3,0)&amp;"-"&amp;YEAR(E7558)</f>
        <v>Q4-2020</v>
      </c>
    </row>
    <row r="7559" customFormat="false" ht="14.25" hidden="false" customHeight="false" outlineLevel="0" collapsed="false">
      <c r="A7559" s="0" t="s">
        <v>7601</v>
      </c>
      <c r="B7559" s="0" t="s">
        <v>38</v>
      </c>
      <c r="C7559" s="0" t="s">
        <v>79</v>
      </c>
      <c r="D7559" s="9" t="n">
        <v>44000</v>
      </c>
      <c r="E7559" s="9" t="n">
        <v>44144</v>
      </c>
      <c r="F7559" s="9" t="n">
        <v>44162</v>
      </c>
      <c r="G7559" s="9" t="n">
        <v>44170</v>
      </c>
      <c r="H7559" s="10" t="s">
        <v>36</v>
      </c>
      <c r="I7559" s="0" t="n">
        <v>19</v>
      </c>
      <c r="J7559" s="0" t="n">
        <v>23</v>
      </c>
      <c r="K7559" s="0" t="n">
        <v>75</v>
      </c>
      <c r="L7559" s="0" t="n">
        <v>19</v>
      </c>
      <c r="M7559" s="0" t="n">
        <v>4</v>
      </c>
      <c r="N7559" s="11" t="n">
        <v>0.05</v>
      </c>
      <c r="O7559" s="12" t="n">
        <v>1084.8</v>
      </c>
      <c r="P7559" s="12" t="n">
        <v>1721.9</v>
      </c>
      <c r="Q7559" s="12" t="n">
        <f aca="false">M7559*P7559*(1-N7559)</f>
        <v>6543.22</v>
      </c>
      <c r="R7559" s="12" t="n">
        <f aca="false">M7559*O7559</f>
        <v>4339.2</v>
      </c>
      <c r="S7559" s="12" t="n">
        <f aca="false">Q7559-R7559</f>
        <v>2204.02</v>
      </c>
      <c r="T7559" s="11" t="n">
        <f aca="false">IFERROR(S7559/Q7559,0)</f>
        <v>0.336840271303731</v>
      </c>
      <c r="U7559" s="13" t="n">
        <f aca="false">F7559-E7559</f>
        <v>18</v>
      </c>
      <c r="V7559" s="13" t="n">
        <f aca="false">G7559-F7559</f>
        <v>8</v>
      </c>
      <c r="W7559" s="13" t="n">
        <f aca="false">G7559-E7559</f>
        <v>26</v>
      </c>
      <c r="X7559" s="10" t="n">
        <f aca="false">YEAR(E7559)</f>
        <v>2020</v>
      </c>
      <c r="Y7559" s="0" t="str">
        <f aca="false">TEXT(E7559,"yyyy-mm")</f>
        <v>2020-11</v>
      </c>
      <c r="Z7559" s="0" t="str">
        <f aca="false">"Q"&amp;ROUNDUP(MONTH(E7559)/3,0)&amp;"-"&amp;YEAR(E7559)</f>
        <v>Q4-2020</v>
      </c>
    </row>
    <row r="7560" customFormat="false" ht="14.25" hidden="false" customHeight="false" outlineLevel="0" collapsed="false">
      <c r="A7560" s="0" t="s">
        <v>7602</v>
      </c>
      <c r="B7560" s="0" t="s">
        <v>34</v>
      </c>
      <c r="C7560" s="0" t="s">
        <v>46</v>
      </c>
      <c r="D7560" s="9" t="n">
        <v>44000</v>
      </c>
      <c r="E7560" s="9" t="n">
        <v>44144</v>
      </c>
      <c r="F7560" s="9" t="n">
        <v>44172</v>
      </c>
      <c r="G7560" s="9" t="n">
        <v>44182</v>
      </c>
      <c r="H7560" s="10" t="s">
        <v>36</v>
      </c>
      <c r="I7560" s="0" t="n">
        <v>6</v>
      </c>
      <c r="J7560" s="0" t="n">
        <v>22</v>
      </c>
      <c r="K7560" s="0" t="n">
        <v>299</v>
      </c>
      <c r="L7560" s="0" t="n">
        <v>6</v>
      </c>
      <c r="M7560" s="0" t="n">
        <v>8</v>
      </c>
      <c r="N7560" s="11" t="n">
        <v>0.15</v>
      </c>
      <c r="O7560" s="12" t="n">
        <v>726.95</v>
      </c>
      <c r="P7560" s="12" t="n">
        <v>1038.5</v>
      </c>
      <c r="Q7560" s="12" t="n">
        <f aca="false">M7560*P7560*(1-N7560)</f>
        <v>7061.8</v>
      </c>
      <c r="R7560" s="12" t="n">
        <f aca="false">M7560*O7560</f>
        <v>5815.6</v>
      </c>
      <c r="S7560" s="12" t="n">
        <f aca="false">Q7560-R7560</f>
        <v>1246.2</v>
      </c>
      <c r="T7560" s="11" t="n">
        <f aca="false">IFERROR(S7560/Q7560,0)</f>
        <v>0.176470588235294</v>
      </c>
      <c r="U7560" s="13" t="n">
        <f aca="false">F7560-E7560</f>
        <v>28</v>
      </c>
      <c r="V7560" s="13" t="n">
        <f aca="false">G7560-F7560</f>
        <v>10</v>
      </c>
      <c r="W7560" s="13" t="n">
        <f aca="false">G7560-E7560</f>
        <v>38</v>
      </c>
      <c r="X7560" s="10" t="n">
        <f aca="false">YEAR(E7560)</f>
        <v>2020</v>
      </c>
      <c r="Y7560" s="0" t="str">
        <f aca="false">TEXT(E7560,"yyyy-mm")</f>
        <v>2020-11</v>
      </c>
      <c r="Z7560" s="0" t="str">
        <f aca="false">"Q"&amp;ROUNDUP(MONTH(E7560)/3,0)&amp;"-"&amp;YEAR(E7560)</f>
        <v>Q4-2020</v>
      </c>
    </row>
    <row r="7561" customFormat="false" ht="14.25" hidden="false" customHeight="false" outlineLevel="0" collapsed="false">
      <c r="A7561" s="0" t="s">
        <v>7603</v>
      </c>
      <c r="B7561" s="0" t="s">
        <v>43</v>
      </c>
      <c r="C7561" s="0" t="s">
        <v>48</v>
      </c>
      <c r="D7561" s="9" t="n">
        <v>44000</v>
      </c>
      <c r="E7561" s="9" t="n">
        <v>44145</v>
      </c>
      <c r="F7561" s="9" t="n">
        <v>44148</v>
      </c>
      <c r="G7561" s="9" t="n">
        <v>44156</v>
      </c>
      <c r="H7561" s="10" t="s">
        <v>36</v>
      </c>
      <c r="I7561" s="0" t="n">
        <v>28</v>
      </c>
      <c r="J7561" s="0" t="n">
        <v>46</v>
      </c>
      <c r="K7561" s="0" t="n">
        <v>39</v>
      </c>
      <c r="L7561" s="0" t="n">
        <v>27</v>
      </c>
      <c r="M7561" s="0" t="n">
        <v>4</v>
      </c>
      <c r="N7561" s="11" t="n">
        <v>0.05</v>
      </c>
      <c r="O7561" s="12" t="n">
        <v>2103.26</v>
      </c>
      <c r="P7561" s="12" t="n">
        <v>2921.2</v>
      </c>
      <c r="Q7561" s="12" t="n">
        <f aca="false">M7561*P7561*(1-N7561)</f>
        <v>11100.56</v>
      </c>
      <c r="R7561" s="12" t="n">
        <f aca="false">M7561*O7561</f>
        <v>8413.04</v>
      </c>
      <c r="S7561" s="12" t="n">
        <f aca="false">Q7561-R7561</f>
        <v>2687.52</v>
      </c>
      <c r="T7561" s="11" t="n">
        <f aca="false">IFERROR(S7561/Q7561,0)</f>
        <v>0.242106704526618</v>
      </c>
      <c r="U7561" s="13" t="n">
        <f aca="false">F7561-E7561</f>
        <v>3</v>
      </c>
      <c r="V7561" s="13" t="n">
        <f aca="false">G7561-F7561</f>
        <v>8</v>
      </c>
      <c r="W7561" s="13" t="n">
        <f aca="false">G7561-E7561</f>
        <v>11</v>
      </c>
      <c r="X7561" s="10" t="n">
        <f aca="false">YEAR(E7561)</f>
        <v>2020</v>
      </c>
      <c r="Y7561" s="0" t="str">
        <f aca="false">TEXT(E7561,"yyyy-mm")</f>
        <v>2020-11</v>
      </c>
      <c r="Z7561" s="0" t="str">
        <f aca="false">"Q"&amp;ROUNDUP(MONTH(E7561)/3,0)&amp;"-"&amp;YEAR(E7561)</f>
        <v>Q4-2020</v>
      </c>
    </row>
    <row r="7562" customFormat="false" ht="14.25" hidden="false" customHeight="false" outlineLevel="0" collapsed="false">
      <c r="A7562" s="0" t="s">
        <v>7604</v>
      </c>
      <c r="B7562" s="0" t="s">
        <v>41</v>
      </c>
      <c r="C7562" s="0" t="s">
        <v>35</v>
      </c>
      <c r="D7562" s="9" t="n">
        <v>44000</v>
      </c>
      <c r="E7562" s="9" t="n">
        <v>44145</v>
      </c>
      <c r="F7562" s="9" t="n">
        <v>44150</v>
      </c>
      <c r="G7562" s="9" t="n">
        <v>44153</v>
      </c>
      <c r="H7562" s="10" t="s">
        <v>36</v>
      </c>
      <c r="I7562" s="0" t="n">
        <v>24</v>
      </c>
      <c r="J7562" s="0" t="n">
        <v>21</v>
      </c>
      <c r="K7562" s="0" t="n">
        <v>204</v>
      </c>
      <c r="L7562" s="0" t="n">
        <v>13</v>
      </c>
      <c r="M7562" s="0" t="n">
        <v>8</v>
      </c>
      <c r="N7562" s="11" t="n">
        <v>0.075</v>
      </c>
      <c r="O7562" s="12" t="n">
        <v>4226.63</v>
      </c>
      <c r="P7562" s="12" t="n">
        <v>5031.7</v>
      </c>
      <c r="Q7562" s="12" t="n">
        <f aca="false">M7562*P7562*(1-N7562)</f>
        <v>37234.58</v>
      </c>
      <c r="R7562" s="12" t="n">
        <f aca="false">M7562*O7562</f>
        <v>33813.04</v>
      </c>
      <c r="S7562" s="12" t="n">
        <f aca="false">Q7562-R7562</f>
        <v>3421.54</v>
      </c>
      <c r="T7562" s="11" t="n">
        <f aca="false">IFERROR(S7562/Q7562,0)</f>
        <v>0.0918914621838087</v>
      </c>
      <c r="U7562" s="13" t="n">
        <f aca="false">F7562-E7562</f>
        <v>5</v>
      </c>
      <c r="V7562" s="13" t="n">
        <f aca="false">G7562-F7562</f>
        <v>3</v>
      </c>
      <c r="W7562" s="13" t="n">
        <f aca="false">G7562-E7562</f>
        <v>8</v>
      </c>
      <c r="X7562" s="10" t="n">
        <f aca="false">YEAR(E7562)</f>
        <v>2020</v>
      </c>
      <c r="Y7562" s="0" t="str">
        <f aca="false">TEXT(E7562,"yyyy-mm")</f>
        <v>2020-11</v>
      </c>
      <c r="Z7562" s="0" t="str">
        <f aca="false">"Q"&amp;ROUNDUP(MONTH(E7562)/3,0)&amp;"-"&amp;YEAR(E7562)</f>
        <v>Q4-2020</v>
      </c>
    </row>
    <row r="7563" customFormat="false" ht="14.25" hidden="false" customHeight="false" outlineLevel="0" collapsed="false">
      <c r="A7563" s="0" t="s">
        <v>7605</v>
      </c>
      <c r="B7563" s="0" t="s">
        <v>34</v>
      </c>
      <c r="C7563" s="0" t="s">
        <v>79</v>
      </c>
      <c r="D7563" s="9" t="n">
        <v>44000</v>
      </c>
      <c r="E7563" s="9" t="n">
        <v>44145</v>
      </c>
      <c r="F7563" s="9" t="n">
        <v>44148</v>
      </c>
      <c r="G7563" s="9" t="n">
        <v>44153</v>
      </c>
      <c r="H7563" s="10" t="s">
        <v>36</v>
      </c>
      <c r="I7563" s="0" t="n">
        <v>8</v>
      </c>
      <c r="J7563" s="0" t="n">
        <v>28</v>
      </c>
      <c r="K7563" s="0" t="n">
        <v>63</v>
      </c>
      <c r="L7563" s="0" t="n">
        <v>13</v>
      </c>
      <c r="M7563" s="0" t="n">
        <v>6</v>
      </c>
      <c r="N7563" s="11" t="n">
        <v>0.05</v>
      </c>
      <c r="O7563" s="12" t="n">
        <v>2083.97</v>
      </c>
      <c r="P7563" s="12" t="n">
        <v>3859.2</v>
      </c>
      <c r="Q7563" s="12" t="n">
        <f aca="false">M7563*P7563*(1-N7563)</f>
        <v>21997.44</v>
      </c>
      <c r="R7563" s="12" t="n">
        <f aca="false">M7563*O7563</f>
        <v>12503.82</v>
      </c>
      <c r="S7563" s="12" t="n">
        <f aca="false">Q7563-R7563</f>
        <v>9493.62</v>
      </c>
      <c r="T7563" s="11" t="n">
        <f aca="false">IFERROR(S7563/Q7563,0)</f>
        <v>0.431578401850397</v>
      </c>
      <c r="U7563" s="13" t="n">
        <f aca="false">F7563-E7563</f>
        <v>3</v>
      </c>
      <c r="V7563" s="13" t="n">
        <f aca="false">G7563-F7563</f>
        <v>5</v>
      </c>
      <c r="W7563" s="13" t="n">
        <f aca="false">G7563-E7563</f>
        <v>8</v>
      </c>
      <c r="X7563" s="10" t="n">
        <f aca="false">YEAR(E7563)</f>
        <v>2020</v>
      </c>
      <c r="Y7563" s="0" t="str">
        <f aca="false">TEXT(E7563,"yyyy-mm")</f>
        <v>2020-11</v>
      </c>
      <c r="Z7563" s="0" t="str">
        <f aca="false">"Q"&amp;ROUNDUP(MONTH(E7563)/3,0)&amp;"-"&amp;YEAR(E7563)</f>
        <v>Q4-2020</v>
      </c>
    </row>
    <row r="7564" customFormat="false" ht="14.25" hidden="false" customHeight="false" outlineLevel="0" collapsed="false">
      <c r="A7564" s="0" t="s">
        <v>7606</v>
      </c>
      <c r="B7564" s="0" t="s">
        <v>43</v>
      </c>
      <c r="C7564" s="0" t="s">
        <v>35</v>
      </c>
      <c r="D7564" s="9" t="n">
        <v>44000</v>
      </c>
      <c r="E7564" s="9" t="n">
        <v>44145</v>
      </c>
      <c r="F7564" s="9" t="n">
        <v>44163</v>
      </c>
      <c r="G7564" s="9" t="n">
        <v>44173</v>
      </c>
      <c r="H7564" s="10" t="s">
        <v>36</v>
      </c>
      <c r="I7564" s="0" t="n">
        <v>27</v>
      </c>
      <c r="J7564" s="0" t="n">
        <v>43</v>
      </c>
      <c r="K7564" s="0" t="n">
        <v>229</v>
      </c>
      <c r="L7564" s="0" t="n">
        <v>16</v>
      </c>
      <c r="M7564" s="0" t="n">
        <v>4</v>
      </c>
      <c r="N7564" s="11" t="n">
        <v>0.2</v>
      </c>
      <c r="O7564" s="12" t="n">
        <v>515.63</v>
      </c>
      <c r="P7564" s="12" t="n">
        <v>991.6</v>
      </c>
      <c r="Q7564" s="12" t="n">
        <f aca="false">M7564*P7564*(1-N7564)</f>
        <v>3173.12</v>
      </c>
      <c r="R7564" s="12" t="n">
        <f aca="false">M7564*O7564</f>
        <v>2062.52</v>
      </c>
      <c r="S7564" s="12" t="n">
        <f aca="false">Q7564-R7564</f>
        <v>1110.6</v>
      </c>
      <c r="T7564" s="11" t="n">
        <f aca="false">IFERROR(S7564/Q7564,0)</f>
        <v>0.350002521177894</v>
      </c>
      <c r="U7564" s="13" t="n">
        <f aca="false">F7564-E7564</f>
        <v>18</v>
      </c>
      <c r="V7564" s="13" t="n">
        <f aca="false">G7564-F7564</f>
        <v>10</v>
      </c>
      <c r="W7564" s="13" t="n">
        <f aca="false">G7564-E7564</f>
        <v>28</v>
      </c>
      <c r="X7564" s="10" t="n">
        <f aca="false">YEAR(E7564)</f>
        <v>2020</v>
      </c>
      <c r="Y7564" s="0" t="str">
        <f aca="false">TEXT(E7564,"yyyy-mm")</f>
        <v>2020-11</v>
      </c>
      <c r="Z7564" s="0" t="str">
        <f aca="false">"Q"&amp;ROUNDUP(MONTH(E7564)/3,0)&amp;"-"&amp;YEAR(E7564)</f>
        <v>Q4-2020</v>
      </c>
    </row>
    <row r="7565" customFormat="false" ht="14.25" hidden="false" customHeight="false" outlineLevel="0" collapsed="false">
      <c r="A7565" s="0" t="s">
        <v>7607</v>
      </c>
      <c r="B7565" s="0" t="s">
        <v>34</v>
      </c>
      <c r="C7565" s="0" t="s">
        <v>46</v>
      </c>
      <c r="D7565" s="9" t="n">
        <v>44000</v>
      </c>
      <c r="E7565" s="9" t="n">
        <v>44145</v>
      </c>
      <c r="F7565" s="9" t="n">
        <v>44163</v>
      </c>
      <c r="G7565" s="9" t="n">
        <v>44172</v>
      </c>
      <c r="H7565" s="10" t="s">
        <v>36</v>
      </c>
      <c r="I7565" s="0" t="n">
        <v>6</v>
      </c>
      <c r="J7565" s="0" t="n">
        <v>32</v>
      </c>
      <c r="K7565" s="0" t="n">
        <v>293</v>
      </c>
      <c r="L7565" s="0" t="n">
        <v>36</v>
      </c>
      <c r="M7565" s="0" t="n">
        <v>1</v>
      </c>
      <c r="N7565" s="11" t="n">
        <v>0.05</v>
      </c>
      <c r="O7565" s="12" t="n">
        <v>361.8</v>
      </c>
      <c r="P7565" s="12" t="n">
        <v>904.5</v>
      </c>
      <c r="Q7565" s="12" t="n">
        <f aca="false">M7565*P7565*(1-N7565)</f>
        <v>859.275</v>
      </c>
      <c r="R7565" s="12" t="n">
        <f aca="false">M7565*O7565</f>
        <v>361.8</v>
      </c>
      <c r="S7565" s="12" t="n">
        <f aca="false">Q7565-R7565</f>
        <v>497.475</v>
      </c>
      <c r="T7565" s="11" t="n">
        <f aca="false">IFERROR(S7565/Q7565,0)</f>
        <v>0.578947368421053</v>
      </c>
      <c r="U7565" s="13" t="n">
        <f aca="false">F7565-E7565</f>
        <v>18</v>
      </c>
      <c r="V7565" s="13" t="n">
        <f aca="false">G7565-F7565</f>
        <v>9</v>
      </c>
      <c r="W7565" s="13" t="n">
        <f aca="false">G7565-E7565</f>
        <v>27</v>
      </c>
      <c r="X7565" s="10" t="n">
        <f aca="false">YEAR(E7565)</f>
        <v>2020</v>
      </c>
      <c r="Y7565" s="0" t="str">
        <f aca="false">TEXT(E7565,"yyyy-mm")</f>
        <v>2020-11</v>
      </c>
      <c r="Z7565" s="0" t="str">
        <f aca="false">"Q"&amp;ROUNDUP(MONTH(E7565)/3,0)&amp;"-"&amp;YEAR(E7565)</f>
        <v>Q4-2020</v>
      </c>
    </row>
    <row r="7566" customFormat="false" ht="14.25" hidden="false" customHeight="false" outlineLevel="0" collapsed="false">
      <c r="A7566" s="0" t="s">
        <v>7608</v>
      </c>
      <c r="B7566" s="0" t="s">
        <v>34</v>
      </c>
      <c r="C7566" s="0" t="s">
        <v>39</v>
      </c>
      <c r="D7566" s="9" t="n">
        <v>44100</v>
      </c>
      <c r="E7566" s="9" t="n">
        <v>44145</v>
      </c>
      <c r="F7566" s="9" t="n">
        <v>44164</v>
      </c>
      <c r="G7566" s="9" t="n">
        <v>44174</v>
      </c>
      <c r="H7566" s="10" t="s">
        <v>36</v>
      </c>
      <c r="I7566" s="0" t="n">
        <v>1</v>
      </c>
      <c r="J7566" s="0" t="n">
        <v>19</v>
      </c>
      <c r="K7566" s="0" t="n">
        <v>133</v>
      </c>
      <c r="L7566" s="0" t="n">
        <v>23</v>
      </c>
      <c r="M7566" s="0" t="n">
        <v>6</v>
      </c>
      <c r="N7566" s="11" t="n">
        <v>0.05</v>
      </c>
      <c r="O7566" s="12" t="n">
        <v>5028.35</v>
      </c>
      <c r="P7566" s="12" t="n">
        <v>6365</v>
      </c>
      <c r="Q7566" s="12" t="n">
        <f aca="false">M7566*P7566*(1-N7566)</f>
        <v>36280.5</v>
      </c>
      <c r="R7566" s="12" t="n">
        <f aca="false">M7566*O7566</f>
        <v>30170.1</v>
      </c>
      <c r="S7566" s="12" t="n">
        <f aca="false">Q7566-R7566</f>
        <v>6110.4</v>
      </c>
      <c r="T7566" s="11" t="n">
        <f aca="false">IFERROR(S7566/Q7566,0)</f>
        <v>0.168421052631579</v>
      </c>
      <c r="U7566" s="13" t="n">
        <f aca="false">F7566-E7566</f>
        <v>19</v>
      </c>
      <c r="V7566" s="13" t="n">
        <f aca="false">G7566-F7566</f>
        <v>10</v>
      </c>
      <c r="W7566" s="13" t="n">
        <f aca="false">G7566-E7566</f>
        <v>29</v>
      </c>
      <c r="X7566" s="10" t="n">
        <f aca="false">YEAR(E7566)</f>
        <v>2020</v>
      </c>
      <c r="Y7566" s="0" t="str">
        <f aca="false">TEXT(E7566,"yyyy-mm")</f>
        <v>2020-11</v>
      </c>
      <c r="Z7566" s="0" t="str">
        <f aca="false">"Q"&amp;ROUNDUP(MONTH(E7566)/3,0)&amp;"-"&amp;YEAR(E7566)</f>
        <v>Q4-2020</v>
      </c>
    </row>
    <row r="7567" customFormat="false" ht="14.25" hidden="false" customHeight="false" outlineLevel="0" collapsed="false">
      <c r="A7567" s="0" t="s">
        <v>7609</v>
      </c>
      <c r="B7567" s="0" t="s">
        <v>38</v>
      </c>
      <c r="C7567" s="0" t="s">
        <v>39</v>
      </c>
      <c r="D7567" s="9" t="n">
        <v>44100</v>
      </c>
      <c r="E7567" s="9" t="n">
        <v>44145</v>
      </c>
      <c r="F7567" s="9" t="n">
        <v>44168</v>
      </c>
      <c r="G7567" s="9" t="n">
        <v>44176</v>
      </c>
      <c r="H7567" s="10" t="s">
        <v>36</v>
      </c>
      <c r="I7567" s="0" t="n">
        <v>16</v>
      </c>
      <c r="J7567" s="0" t="n">
        <v>17</v>
      </c>
      <c r="K7567" s="0" t="n">
        <v>130</v>
      </c>
      <c r="L7567" s="0" t="n">
        <v>20</v>
      </c>
      <c r="M7567" s="0" t="n">
        <v>6</v>
      </c>
      <c r="N7567" s="11" t="n">
        <v>0.4</v>
      </c>
      <c r="O7567" s="12" t="n">
        <v>606.22</v>
      </c>
      <c r="P7567" s="12" t="n">
        <v>1165.8</v>
      </c>
      <c r="Q7567" s="12" t="n">
        <f aca="false">M7567*P7567*(1-N7567)</f>
        <v>4196.88</v>
      </c>
      <c r="R7567" s="12" t="n">
        <f aca="false">M7567*O7567</f>
        <v>3637.32</v>
      </c>
      <c r="S7567" s="12" t="n">
        <f aca="false">Q7567-R7567</f>
        <v>559.559999999999</v>
      </c>
      <c r="T7567" s="11" t="n">
        <f aca="false">IFERROR(S7567/Q7567,0)</f>
        <v>0.133327614799565</v>
      </c>
      <c r="U7567" s="13" t="n">
        <f aca="false">F7567-E7567</f>
        <v>23</v>
      </c>
      <c r="V7567" s="13" t="n">
        <f aca="false">G7567-F7567</f>
        <v>8</v>
      </c>
      <c r="W7567" s="13" t="n">
        <f aca="false">G7567-E7567</f>
        <v>31</v>
      </c>
      <c r="X7567" s="10" t="n">
        <f aca="false">YEAR(E7567)</f>
        <v>2020</v>
      </c>
      <c r="Y7567" s="0" t="str">
        <f aca="false">TEXT(E7567,"yyyy-mm")</f>
        <v>2020-11</v>
      </c>
      <c r="Z7567" s="0" t="str">
        <f aca="false">"Q"&amp;ROUNDUP(MONTH(E7567)/3,0)&amp;"-"&amp;YEAR(E7567)</f>
        <v>Q4-2020</v>
      </c>
    </row>
    <row r="7568" customFormat="false" ht="14.25" hidden="false" customHeight="false" outlineLevel="0" collapsed="false">
      <c r="A7568" s="0" t="s">
        <v>7610</v>
      </c>
      <c r="B7568" s="0" t="s">
        <v>41</v>
      </c>
      <c r="C7568" s="0" t="s">
        <v>39</v>
      </c>
      <c r="D7568" s="9" t="n">
        <v>44100</v>
      </c>
      <c r="E7568" s="9" t="n">
        <v>44145</v>
      </c>
      <c r="F7568" s="9" t="n">
        <v>44155</v>
      </c>
      <c r="G7568" s="9" t="n">
        <v>44163</v>
      </c>
      <c r="H7568" s="10" t="s">
        <v>36</v>
      </c>
      <c r="I7568" s="0" t="n">
        <v>23</v>
      </c>
      <c r="J7568" s="0" t="n">
        <v>33</v>
      </c>
      <c r="K7568" s="0" t="n">
        <v>193</v>
      </c>
      <c r="L7568" s="0" t="n">
        <v>35</v>
      </c>
      <c r="M7568" s="0" t="n">
        <v>5</v>
      </c>
      <c r="N7568" s="11" t="n">
        <v>0.05</v>
      </c>
      <c r="O7568" s="12" t="n">
        <v>2598.26</v>
      </c>
      <c r="P7568" s="12" t="n">
        <v>3711.8</v>
      </c>
      <c r="Q7568" s="12" t="n">
        <f aca="false">M7568*P7568*(1-N7568)</f>
        <v>17631.05</v>
      </c>
      <c r="R7568" s="12" t="n">
        <f aca="false">M7568*O7568</f>
        <v>12991.3</v>
      </c>
      <c r="S7568" s="12" t="n">
        <f aca="false">Q7568-R7568</f>
        <v>4639.75</v>
      </c>
      <c r="T7568" s="11" t="n">
        <f aca="false">IFERROR(S7568/Q7568,0)</f>
        <v>0.263157894736842</v>
      </c>
      <c r="U7568" s="13" t="n">
        <f aca="false">F7568-E7568</f>
        <v>10</v>
      </c>
      <c r="V7568" s="13" t="n">
        <f aca="false">G7568-F7568</f>
        <v>8</v>
      </c>
      <c r="W7568" s="13" t="n">
        <f aca="false">G7568-E7568</f>
        <v>18</v>
      </c>
      <c r="X7568" s="10" t="n">
        <f aca="false">YEAR(E7568)</f>
        <v>2020</v>
      </c>
      <c r="Y7568" s="0" t="str">
        <f aca="false">TEXT(E7568,"yyyy-mm")</f>
        <v>2020-11</v>
      </c>
      <c r="Z7568" s="0" t="str">
        <f aca="false">"Q"&amp;ROUNDUP(MONTH(E7568)/3,0)&amp;"-"&amp;YEAR(E7568)</f>
        <v>Q4-2020</v>
      </c>
    </row>
    <row r="7569" customFormat="false" ht="14.25" hidden="false" customHeight="false" outlineLevel="0" collapsed="false">
      <c r="A7569" s="0" t="s">
        <v>7611</v>
      </c>
      <c r="B7569" s="0" t="s">
        <v>38</v>
      </c>
      <c r="C7569" s="0" t="s">
        <v>58</v>
      </c>
      <c r="D7569" s="9" t="n">
        <v>44000</v>
      </c>
      <c r="E7569" s="9" t="n">
        <v>44146</v>
      </c>
      <c r="F7569" s="9" t="n">
        <v>44164</v>
      </c>
      <c r="G7569" s="9" t="n">
        <v>44169</v>
      </c>
      <c r="H7569" s="10" t="s">
        <v>36</v>
      </c>
      <c r="I7569" s="0" t="n">
        <v>19</v>
      </c>
      <c r="J7569" s="0" t="n">
        <v>4</v>
      </c>
      <c r="K7569" s="0" t="n">
        <v>367</v>
      </c>
      <c r="L7569" s="0" t="n">
        <v>1</v>
      </c>
      <c r="M7569" s="0" t="n">
        <v>6</v>
      </c>
      <c r="N7569" s="11" t="n">
        <v>0.05</v>
      </c>
      <c r="O7569" s="12" t="n">
        <v>2138.24</v>
      </c>
      <c r="P7569" s="12" t="n">
        <v>3959.7</v>
      </c>
      <c r="Q7569" s="12" t="n">
        <f aca="false">M7569*P7569*(1-N7569)</f>
        <v>22570.29</v>
      </c>
      <c r="R7569" s="12" t="n">
        <f aca="false">M7569*O7569</f>
        <v>12829.44</v>
      </c>
      <c r="S7569" s="12" t="n">
        <f aca="false">Q7569-R7569</f>
        <v>9740.85</v>
      </c>
      <c r="T7569" s="11" t="n">
        <f aca="false">IFERROR(S7569/Q7569,0)</f>
        <v>0.431578415696032</v>
      </c>
      <c r="U7569" s="13" t="n">
        <f aca="false">F7569-E7569</f>
        <v>18</v>
      </c>
      <c r="V7569" s="13" t="n">
        <f aca="false">G7569-F7569</f>
        <v>5</v>
      </c>
      <c r="W7569" s="13" t="n">
        <f aca="false">G7569-E7569</f>
        <v>23</v>
      </c>
      <c r="X7569" s="10" t="n">
        <f aca="false">YEAR(E7569)</f>
        <v>2020</v>
      </c>
      <c r="Y7569" s="0" t="str">
        <f aca="false">TEXT(E7569,"yyyy-mm")</f>
        <v>2020-11</v>
      </c>
      <c r="Z7569" s="0" t="str">
        <f aca="false">"Q"&amp;ROUNDUP(MONTH(E7569)/3,0)&amp;"-"&amp;YEAR(E7569)</f>
        <v>Q4-2020</v>
      </c>
    </row>
    <row r="7570" customFormat="false" ht="14.25" hidden="false" customHeight="false" outlineLevel="0" collapsed="false">
      <c r="A7570" s="0" t="s">
        <v>7612</v>
      </c>
      <c r="B7570" s="0" t="s">
        <v>38</v>
      </c>
      <c r="C7570" s="0" t="s">
        <v>39</v>
      </c>
      <c r="D7570" s="9" t="n">
        <v>44000</v>
      </c>
      <c r="E7570" s="9" t="n">
        <v>44146</v>
      </c>
      <c r="F7570" s="9" t="n">
        <v>44174</v>
      </c>
      <c r="G7570" s="9" t="n">
        <v>44183</v>
      </c>
      <c r="H7570" s="10" t="s">
        <v>36</v>
      </c>
      <c r="I7570" s="0" t="n">
        <v>16</v>
      </c>
      <c r="J7570" s="0" t="n">
        <v>40</v>
      </c>
      <c r="K7570" s="0" t="n">
        <v>104</v>
      </c>
      <c r="L7570" s="0" t="n">
        <v>19</v>
      </c>
      <c r="M7570" s="0" t="n">
        <v>7</v>
      </c>
      <c r="N7570" s="11" t="n">
        <v>0.15</v>
      </c>
      <c r="O7570" s="12" t="n">
        <v>815.12</v>
      </c>
      <c r="P7570" s="12" t="n">
        <v>1031.8</v>
      </c>
      <c r="Q7570" s="12" t="n">
        <f aca="false">M7570*P7570*(1-N7570)</f>
        <v>6139.21</v>
      </c>
      <c r="R7570" s="12" t="n">
        <f aca="false">M7570*O7570</f>
        <v>5705.84</v>
      </c>
      <c r="S7570" s="12" t="n">
        <f aca="false">Q7570-R7570</f>
        <v>433.369999999999</v>
      </c>
      <c r="T7570" s="11" t="n">
        <f aca="false">IFERROR(S7570/Q7570,0)</f>
        <v>0.0705905157178202</v>
      </c>
      <c r="U7570" s="13" t="n">
        <f aca="false">F7570-E7570</f>
        <v>28</v>
      </c>
      <c r="V7570" s="13" t="n">
        <f aca="false">G7570-F7570</f>
        <v>9</v>
      </c>
      <c r="W7570" s="13" t="n">
        <f aca="false">G7570-E7570</f>
        <v>37</v>
      </c>
      <c r="X7570" s="10" t="n">
        <f aca="false">YEAR(E7570)</f>
        <v>2020</v>
      </c>
      <c r="Y7570" s="0" t="str">
        <f aca="false">TEXT(E7570,"yyyy-mm")</f>
        <v>2020-11</v>
      </c>
      <c r="Z7570" s="0" t="str">
        <f aca="false">"Q"&amp;ROUNDUP(MONTH(E7570)/3,0)&amp;"-"&amp;YEAR(E7570)</f>
        <v>Q4-2020</v>
      </c>
    </row>
    <row r="7571" customFormat="false" ht="14.25" hidden="false" customHeight="false" outlineLevel="0" collapsed="false">
      <c r="A7571" s="0" t="s">
        <v>7613</v>
      </c>
      <c r="B7571" s="0" t="s">
        <v>34</v>
      </c>
      <c r="C7571" s="0" t="s">
        <v>39</v>
      </c>
      <c r="D7571" s="9" t="n">
        <v>44100</v>
      </c>
      <c r="E7571" s="9" t="n">
        <v>44146</v>
      </c>
      <c r="F7571" s="9" t="n">
        <v>44155</v>
      </c>
      <c r="G7571" s="9" t="n">
        <v>44158</v>
      </c>
      <c r="H7571" s="10" t="s">
        <v>36</v>
      </c>
      <c r="I7571" s="0" t="n">
        <v>9</v>
      </c>
      <c r="J7571" s="0" t="n">
        <v>8</v>
      </c>
      <c r="K7571" s="0" t="n">
        <v>94</v>
      </c>
      <c r="L7571" s="0" t="n">
        <v>38</v>
      </c>
      <c r="M7571" s="0" t="n">
        <v>8</v>
      </c>
      <c r="N7571" s="11" t="n">
        <v>0.2</v>
      </c>
      <c r="O7571" s="12" t="n">
        <v>5219.3</v>
      </c>
      <c r="P7571" s="12" t="n">
        <v>6365</v>
      </c>
      <c r="Q7571" s="12" t="n">
        <f aca="false">M7571*P7571*(1-N7571)</f>
        <v>40736</v>
      </c>
      <c r="R7571" s="12" t="n">
        <f aca="false">M7571*O7571</f>
        <v>41754.4</v>
      </c>
      <c r="S7571" s="12" t="n">
        <f aca="false">Q7571-R7571</f>
        <v>-1018.4</v>
      </c>
      <c r="T7571" s="11" t="n">
        <f aca="false">IFERROR(S7571/Q7571,0)</f>
        <v>-0.025</v>
      </c>
      <c r="U7571" s="13" t="n">
        <f aca="false">F7571-E7571</f>
        <v>9</v>
      </c>
      <c r="V7571" s="13" t="n">
        <f aca="false">G7571-F7571</f>
        <v>3</v>
      </c>
      <c r="W7571" s="13" t="n">
        <f aca="false">G7571-E7571</f>
        <v>12</v>
      </c>
      <c r="X7571" s="10" t="n">
        <f aca="false">YEAR(E7571)</f>
        <v>2020</v>
      </c>
      <c r="Y7571" s="0" t="str">
        <f aca="false">TEXT(E7571,"yyyy-mm")</f>
        <v>2020-11</v>
      </c>
      <c r="Z7571" s="0" t="str">
        <f aca="false">"Q"&amp;ROUNDUP(MONTH(E7571)/3,0)&amp;"-"&amp;YEAR(E7571)</f>
        <v>Q4-2020</v>
      </c>
    </row>
    <row r="7572" customFormat="false" ht="14.25" hidden="false" customHeight="false" outlineLevel="0" collapsed="false">
      <c r="A7572" s="0" t="s">
        <v>7614</v>
      </c>
      <c r="B7572" s="0" t="s">
        <v>38</v>
      </c>
      <c r="C7572" s="0" t="s">
        <v>48</v>
      </c>
      <c r="D7572" s="9" t="n">
        <v>44000</v>
      </c>
      <c r="E7572" s="9" t="n">
        <v>44146</v>
      </c>
      <c r="F7572" s="9" t="n">
        <v>44150</v>
      </c>
      <c r="G7572" s="9" t="n">
        <v>44158</v>
      </c>
      <c r="H7572" s="10" t="s">
        <v>36</v>
      </c>
      <c r="I7572" s="0" t="n">
        <v>19</v>
      </c>
      <c r="J7572" s="0" t="n">
        <v>16</v>
      </c>
      <c r="K7572" s="0" t="n">
        <v>24</v>
      </c>
      <c r="L7572" s="0" t="n">
        <v>22</v>
      </c>
      <c r="M7572" s="0" t="n">
        <v>5</v>
      </c>
      <c r="N7572" s="11" t="n">
        <v>0.05</v>
      </c>
      <c r="O7572" s="12" t="n">
        <v>1023.76</v>
      </c>
      <c r="P7572" s="12" t="n">
        <v>2559.4</v>
      </c>
      <c r="Q7572" s="12" t="n">
        <f aca="false">M7572*P7572*(1-N7572)</f>
        <v>12157.15</v>
      </c>
      <c r="R7572" s="12" t="n">
        <f aca="false">M7572*O7572</f>
        <v>5118.8</v>
      </c>
      <c r="S7572" s="12" t="n">
        <f aca="false">Q7572-R7572</f>
        <v>7038.35</v>
      </c>
      <c r="T7572" s="11" t="n">
        <f aca="false">IFERROR(S7572/Q7572,0)</f>
        <v>0.578947368421053</v>
      </c>
      <c r="U7572" s="13" t="n">
        <f aca="false">F7572-E7572</f>
        <v>4</v>
      </c>
      <c r="V7572" s="13" t="n">
        <f aca="false">G7572-F7572</f>
        <v>8</v>
      </c>
      <c r="W7572" s="13" t="n">
        <f aca="false">G7572-E7572</f>
        <v>12</v>
      </c>
      <c r="X7572" s="10" t="n">
        <f aca="false">YEAR(E7572)</f>
        <v>2020</v>
      </c>
      <c r="Y7572" s="0" t="str">
        <f aca="false">TEXT(E7572,"yyyy-mm")</f>
        <v>2020-11</v>
      </c>
      <c r="Z7572" s="0" t="str">
        <f aca="false">"Q"&amp;ROUNDUP(MONTH(E7572)/3,0)&amp;"-"&amp;YEAR(E7572)</f>
        <v>Q4-2020</v>
      </c>
    </row>
    <row r="7573" customFormat="false" ht="14.25" hidden="false" customHeight="false" outlineLevel="0" collapsed="false">
      <c r="A7573" s="0" t="s">
        <v>7615</v>
      </c>
      <c r="B7573" s="0" t="s">
        <v>41</v>
      </c>
      <c r="C7573" s="0" t="s">
        <v>46</v>
      </c>
      <c r="D7573" s="9" t="n">
        <v>44000</v>
      </c>
      <c r="E7573" s="9" t="n">
        <v>44146</v>
      </c>
      <c r="F7573" s="9" t="n">
        <v>44150</v>
      </c>
      <c r="G7573" s="9" t="n">
        <v>44155</v>
      </c>
      <c r="H7573" s="10" t="s">
        <v>36</v>
      </c>
      <c r="I7573" s="0" t="n">
        <v>24</v>
      </c>
      <c r="J7573" s="0" t="n">
        <v>6</v>
      </c>
      <c r="K7573" s="0" t="n">
        <v>327</v>
      </c>
      <c r="L7573" s="0" t="n">
        <v>32</v>
      </c>
      <c r="M7573" s="0" t="n">
        <v>5</v>
      </c>
      <c r="N7573" s="11" t="n">
        <v>0.075</v>
      </c>
      <c r="O7573" s="12" t="n">
        <v>4387.43</v>
      </c>
      <c r="P7573" s="12" t="n">
        <v>6452.1</v>
      </c>
      <c r="Q7573" s="12" t="n">
        <f aca="false">M7573*P7573*(1-N7573)</f>
        <v>29840.9625</v>
      </c>
      <c r="R7573" s="12" t="n">
        <f aca="false">M7573*O7573</f>
        <v>21937.15</v>
      </c>
      <c r="S7573" s="12" t="n">
        <f aca="false">Q7573-R7573</f>
        <v>7903.8125</v>
      </c>
      <c r="T7573" s="11" t="n">
        <f aca="false">IFERROR(S7573/Q7573,0)</f>
        <v>0.264864529755031</v>
      </c>
      <c r="U7573" s="13" t="n">
        <f aca="false">F7573-E7573</f>
        <v>4</v>
      </c>
      <c r="V7573" s="13" t="n">
        <f aca="false">G7573-F7573</f>
        <v>5</v>
      </c>
      <c r="W7573" s="13" t="n">
        <f aca="false">G7573-E7573</f>
        <v>9</v>
      </c>
      <c r="X7573" s="10" t="n">
        <f aca="false">YEAR(E7573)</f>
        <v>2020</v>
      </c>
      <c r="Y7573" s="0" t="str">
        <f aca="false">TEXT(E7573,"yyyy-mm")</f>
        <v>2020-11</v>
      </c>
      <c r="Z7573" s="0" t="str">
        <f aca="false">"Q"&amp;ROUNDUP(MONTH(E7573)/3,0)&amp;"-"&amp;YEAR(E7573)</f>
        <v>Q4-2020</v>
      </c>
    </row>
    <row r="7574" customFormat="false" ht="14.25" hidden="false" customHeight="false" outlineLevel="0" collapsed="false">
      <c r="A7574" s="0" t="s">
        <v>7616</v>
      </c>
      <c r="B7574" s="0" t="s">
        <v>43</v>
      </c>
      <c r="C7574" s="0" t="s">
        <v>39</v>
      </c>
      <c r="D7574" s="9" t="n">
        <v>44000</v>
      </c>
      <c r="E7574" s="9" t="n">
        <v>44146</v>
      </c>
      <c r="F7574" s="9" t="n">
        <v>44159</v>
      </c>
      <c r="G7574" s="9" t="n">
        <v>44160</v>
      </c>
      <c r="H7574" s="10" t="s">
        <v>36</v>
      </c>
      <c r="I7574" s="0" t="n">
        <v>25</v>
      </c>
      <c r="J7574" s="0" t="n">
        <v>3</v>
      </c>
      <c r="K7574" s="0" t="n">
        <v>127</v>
      </c>
      <c r="L7574" s="0" t="n">
        <v>16</v>
      </c>
      <c r="M7574" s="0" t="n">
        <v>6</v>
      </c>
      <c r="N7574" s="11" t="n">
        <v>0.075</v>
      </c>
      <c r="O7574" s="12" t="n">
        <v>111.56</v>
      </c>
      <c r="P7574" s="12" t="n">
        <v>247.9</v>
      </c>
      <c r="Q7574" s="12" t="n">
        <f aca="false">M7574*P7574*(1-N7574)</f>
        <v>1375.845</v>
      </c>
      <c r="R7574" s="12" t="n">
        <f aca="false">M7574*O7574</f>
        <v>669.36</v>
      </c>
      <c r="S7574" s="12" t="n">
        <f aca="false">Q7574-R7574</f>
        <v>706.485</v>
      </c>
      <c r="T7574" s="11" t="n">
        <f aca="false">IFERROR(S7574/Q7574,0)</f>
        <v>0.513491708731725</v>
      </c>
      <c r="U7574" s="13" t="n">
        <f aca="false">F7574-E7574</f>
        <v>13</v>
      </c>
      <c r="V7574" s="13" t="n">
        <f aca="false">G7574-F7574</f>
        <v>1</v>
      </c>
      <c r="W7574" s="13" t="n">
        <f aca="false">G7574-E7574</f>
        <v>14</v>
      </c>
      <c r="X7574" s="10" t="n">
        <f aca="false">YEAR(E7574)</f>
        <v>2020</v>
      </c>
      <c r="Y7574" s="0" t="str">
        <f aca="false">TEXT(E7574,"yyyy-mm")</f>
        <v>2020-11</v>
      </c>
      <c r="Z7574" s="0" t="str">
        <f aca="false">"Q"&amp;ROUNDUP(MONTH(E7574)/3,0)&amp;"-"&amp;YEAR(E7574)</f>
        <v>Q4-2020</v>
      </c>
    </row>
    <row r="7575" customFormat="false" ht="14.25" hidden="false" customHeight="false" outlineLevel="0" collapsed="false">
      <c r="A7575" s="0" t="s">
        <v>7617</v>
      </c>
      <c r="B7575" s="0" t="s">
        <v>41</v>
      </c>
      <c r="C7575" s="0" t="s">
        <v>48</v>
      </c>
      <c r="D7575" s="9" t="n">
        <v>44000</v>
      </c>
      <c r="E7575" s="9" t="n">
        <v>44146</v>
      </c>
      <c r="F7575" s="9" t="n">
        <v>44155</v>
      </c>
      <c r="G7575" s="9" t="n">
        <v>44164</v>
      </c>
      <c r="H7575" s="10" t="s">
        <v>36</v>
      </c>
      <c r="I7575" s="0" t="n">
        <v>21</v>
      </c>
      <c r="J7575" s="0" t="n">
        <v>28</v>
      </c>
      <c r="K7575" s="0" t="n">
        <v>41</v>
      </c>
      <c r="L7575" s="0" t="n">
        <v>27</v>
      </c>
      <c r="M7575" s="0" t="n">
        <v>6</v>
      </c>
      <c r="N7575" s="11" t="n">
        <v>0.075</v>
      </c>
      <c r="O7575" s="12" t="n">
        <v>1382.88</v>
      </c>
      <c r="P7575" s="12" t="n">
        <v>1728.6</v>
      </c>
      <c r="Q7575" s="12" t="n">
        <f aca="false">M7575*P7575*(1-N7575)</f>
        <v>9593.73</v>
      </c>
      <c r="R7575" s="12" t="n">
        <f aca="false">M7575*O7575</f>
        <v>8297.28</v>
      </c>
      <c r="S7575" s="12" t="n">
        <f aca="false">Q7575-R7575</f>
        <v>1296.45</v>
      </c>
      <c r="T7575" s="11" t="n">
        <f aca="false">IFERROR(S7575/Q7575,0)</f>
        <v>0.135135135135135</v>
      </c>
      <c r="U7575" s="13" t="n">
        <f aca="false">F7575-E7575</f>
        <v>9</v>
      </c>
      <c r="V7575" s="13" t="n">
        <f aca="false">G7575-F7575</f>
        <v>9</v>
      </c>
      <c r="W7575" s="13" t="n">
        <f aca="false">G7575-E7575</f>
        <v>18</v>
      </c>
      <c r="X7575" s="10" t="n">
        <f aca="false">YEAR(E7575)</f>
        <v>2020</v>
      </c>
      <c r="Y7575" s="0" t="str">
        <f aca="false">TEXT(E7575,"yyyy-mm")</f>
        <v>2020-11</v>
      </c>
      <c r="Z7575" s="0" t="str">
        <f aca="false">"Q"&amp;ROUNDUP(MONTH(E7575)/3,0)&amp;"-"&amp;YEAR(E7575)</f>
        <v>Q4-2020</v>
      </c>
    </row>
    <row r="7576" customFormat="false" ht="14.25" hidden="false" customHeight="false" outlineLevel="0" collapsed="false">
      <c r="A7576" s="0" t="s">
        <v>7618</v>
      </c>
      <c r="B7576" s="0" t="s">
        <v>34</v>
      </c>
      <c r="C7576" s="0" t="s">
        <v>35</v>
      </c>
      <c r="D7576" s="9" t="n">
        <v>44000</v>
      </c>
      <c r="E7576" s="9" t="n">
        <v>44147</v>
      </c>
      <c r="F7576" s="9" t="n">
        <v>44157</v>
      </c>
      <c r="G7576" s="9" t="n">
        <v>44158</v>
      </c>
      <c r="H7576" s="10" t="s">
        <v>36</v>
      </c>
      <c r="I7576" s="0" t="n">
        <v>10</v>
      </c>
      <c r="J7576" s="0" t="n">
        <v>34</v>
      </c>
      <c r="K7576" s="0" t="n">
        <v>225</v>
      </c>
      <c r="L7576" s="0" t="n">
        <v>33</v>
      </c>
      <c r="M7576" s="0" t="n">
        <v>2</v>
      </c>
      <c r="N7576" s="11" t="n">
        <v>0.1</v>
      </c>
      <c r="O7576" s="12" t="n">
        <v>600.12</v>
      </c>
      <c r="P7576" s="12" t="n">
        <v>1132.3</v>
      </c>
      <c r="Q7576" s="12" t="n">
        <f aca="false">M7576*P7576*(1-N7576)</f>
        <v>2038.14</v>
      </c>
      <c r="R7576" s="12" t="n">
        <f aca="false">M7576*O7576</f>
        <v>1200.24</v>
      </c>
      <c r="S7576" s="12" t="n">
        <f aca="false">Q7576-R7576</f>
        <v>837.9</v>
      </c>
      <c r="T7576" s="11" t="n">
        <f aca="false">IFERROR(S7576/Q7576,0)</f>
        <v>0.411110129824252</v>
      </c>
      <c r="U7576" s="13" t="n">
        <f aca="false">F7576-E7576</f>
        <v>10</v>
      </c>
      <c r="V7576" s="13" t="n">
        <f aca="false">G7576-F7576</f>
        <v>1</v>
      </c>
      <c r="W7576" s="13" t="n">
        <f aca="false">G7576-E7576</f>
        <v>11</v>
      </c>
      <c r="X7576" s="10" t="n">
        <f aca="false">YEAR(E7576)</f>
        <v>2020</v>
      </c>
      <c r="Y7576" s="0" t="str">
        <f aca="false">TEXT(E7576,"yyyy-mm")</f>
        <v>2020-11</v>
      </c>
      <c r="Z7576" s="0" t="str">
        <f aca="false">"Q"&amp;ROUNDUP(MONTH(E7576)/3,0)&amp;"-"&amp;YEAR(E7576)</f>
        <v>Q4-2020</v>
      </c>
    </row>
    <row r="7577" customFormat="false" ht="14.25" hidden="false" customHeight="false" outlineLevel="0" collapsed="false">
      <c r="A7577" s="0" t="s">
        <v>7619</v>
      </c>
      <c r="B7577" s="0" t="s">
        <v>34</v>
      </c>
      <c r="C7577" s="0" t="s">
        <v>79</v>
      </c>
      <c r="D7577" s="9" t="n">
        <v>44000</v>
      </c>
      <c r="E7577" s="9" t="n">
        <v>44147</v>
      </c>
      <c r="F7577" s="9" t="n">
        <v>44157</v>
      </c>
      <c r="G7577" s="9" t="n">
        <v>44160</v>
      </c>
      <c r="H7577" s="10" t="s">
        <v>36</v>
      </c>
      <c r="I7577" s="0" t="n">
        <v>12</v>
      </c>
      <c r="J7577" s="0" t="n">
        <v>21</v>
      </c>
      <c r="K7577" s="0" t="n">
        <v>59</v>
      </c>
      <c r="L7577" s="0" t="n">
        <v>29</v>
      </c>
      <c r="M7577" s="0" t="n">
        <v>3</v>
      </c>
      <c r="N7577" s="11" t="n">
        <v>0.05</v>
      </c>
      <c r="O7577" s="12" t="n">
        <v>2608.98</v>
      </c>
      <c r="P7577" s="12" t="n">
        <v>3953</v>
      </c>
      <c r="Q7577" s="12" t="n">
        <f aca="false">M7577*P7577*(1-N7577)</f>
        <v>11266.05</v>
      </c>
      <c r="R7577" s="12" t="n">
        <f aca="false">M7577*O7577</f>
        <v>7826.94</v>
      </c>
      <c r="S7577" s="12" t="n">
        <f aca="false">Q7577-R7577</f>
        <v>3439.11</v>
      </c>
      <c r="T7577" s="11" t="n">
        <f aca="false">IFERROR(S7577/Q7577,0)</f>
        <v>0.305263157894737</v>
      </c>
      <c r="U7577" s="13" t="n">
        <f aca="false">F7577-E7577</f>
        <v>10</v>
      </c>
      <c r="V7577" s="13" t="n">
        <f aca="false">G7577-F7577</f>
        <v>3</v>
      </c>
      <c r="W7577" s="13" t="n">
        <f aca="false">G7577-E7577</f>
        <v>13</v>
      </c>
      <c r="X7577" s="10" t="n">
        <f aca="false">YEAR(E7577)</f>
        <v>2020</v>
      </c>
      <c r="Y7577" s="0" t="str">
        <f aca="false">TEXT(E7577,"yyyy-mm")</f>
        <v>2020-11</v>
      </c>
      <c r="Z7577" s="0" t="str">
        <f aca="false">"Q"&amp;ROUNDUP(MONTH(E7577)/3,0)&amp;"-"&amp;YEAR(E7577)</f>
        <v>Q4-2020</v>
      </c>
    </row>
    <row r="7578" customFormat="false" ht="14.25" hidden="false" customHeight="false" outlineLevel="0" collapsed="false">
      <c r="A7578" s="0" t="s">
        <v>7620</v>
      </c>
      <c r="B7578" s="0" t="s">
        <v>43</v>
      </c>
      <c r="C7578" s="0" t="s">
        <v>48</v>
      </c>
      <c r="D7578" s="9" t="n">
        <v>44100</v>
      </c>
      <c r="E7578" s="9" t="n">
        <v>44147</v>
      </c>
      <c r="F7578" s="9" t="n">
        <v>44174</v>
      </c>
      <c r="G7578" s="9" t="n">
        <v>44180</v>
      </c>
      <c r="H7578" s="10" t="s">
        <v>36</v>
      </c>
      <c r="I7578" s="0" t="n">
        <v>28</v>
      </c>
      <c r="J7578" s="0" t="n">
        <v>10</v>
      </c>
      <c r="K7578" s="0" t="n">
        <v>16</v>
      </c>
      <c r="L7578" s="0" t="n">
        <v>45</v>
      </c>
      <c r="M7578" s="0" t="n">
        <v>5</v>
      </c>
      <c r="N7578" s="11" t="n">
        <v>0.075</v>
      </c>
      <c r="O7578" s="12" t="n">
        <v>419.29</v>
      </c>
      <c r="P7578" s="12" t="n">
        <v>998.3</v>
      </c>
      <c r="Q7578" s="12" t="n">
        <f aca="false">M7578*P7578*(1-N7578)</f>
        <v>4617.1375</v>
      </c>
      <c r="R7578" s="12" t="n">
        <f aca="false">M7578*O7578</f>
        <v>2096.45</v>
      </c>
      <c r="S7578" s="12" t="n">
        <f aca="false">Q7578-R7578</f>
        <v>2520.6875</v>
      </c>
      <c r="T7578" s="11" t="n">
        <f aca="false">IFERROR(S7578/Q7578,0)</f>
        <v>0.545941614257752</v>
      </c>
      <c r="U7578" s="13" t="n">
        <f aca="false">F7578-E7578</f>
        <v>27</v>
      </c>
      <c r="V7578" s="13" t="n">
        <f aca="false">G7578-F7578</f>
        <v>6</v>
      </c>
      <c r="W7578" s="13" t="n">
        <f aca="false">G7578-E7578</f>
        <v>33</v>
      </c>
      <c r="X7578" s="10" t="n">
        <f aca="false">YEAR(E7578)</f>
        <v>2020</v>
      </c>
      <c r="Y7578" s="0" t="str">
        <f aca="false">TEXT(E7578,"yyyy-mm")</f>
        <v>2020-11</v>
      </c>
      <c r="Z7578" s="0" t="str">
        <f aca="false">"Q"&amp;ROUNDUP(MONTH(E7578)/3,0)&amp;"-"&amp;YEAR(E7578)</f>
        <v>Q4-2020</v>
      </c>
    </row>
    <row r="7579" customFormat="false" ht="14.25" hidden="false" customHeight="false" outlineLevel="0" collapsed="false">
      <c r="A7579" s="0" t="s">
        <v>7621</v>
      </c>
      <c r="B7579" s="0" t="s">
        <v>38</v>
      </c>
      <c r="C7579" s="0" t="s">
        <v>46</v>
      </c>
      <c r="D7579" s="9" t="n">
        <v>44000</v>
      </c>
      <c r="E7579" s="9" t="n">
        <v>44147</v>
      </c>
      <c r="F7579" s="9" t="n">
        <v>44161</v>
      </c>
      <c r="G7579" s="9" t="n">
        <v>44162</v>
      </c>
      <c r="H7579" s="10" t="s">
        <v>36</v>
      </c>
      <c r="I7579" s="0" t="n">
        <v>15</v>
      </c>
      <c r="J7579" s="0" t="n">
        <v>18</v>
      </c>
      <c r="K7579" s="0" t="n">
        <v>279</v>
      </c>
      <c r="L7579" s="0" t="n">
        <v>38</v>
      </c>
      <c r="M7579" s="0" t="n">
        <v>7</v>
      </c>
      <c r="N7579" s="11" t="n">
        <v>0.05</v>
      </c>
      <c r="O7579" s="12" t="n">
        <v>857.6</v>
      </c>
      <c r="P7579" s="12" t="n">
        <v>1072</v>
      </c>
      <c r="Q7579" s="12" t="n">
        <f aca="false">M7579*P7579*(1-N7579)</f>
        <v>7128.8</v>
      </c>
      <c r="R7579" s="12" t="n">
        <f aca="false">M7579*O7579</f>
        <v>6003.2</v>
      </c>
      <c r="S7579" s="12" t="n">
        <f aca="false">Q7579-R7579</f>
        <v>1125.6</v>
      </c>
      <c r="T7579" s="11" t="n">
        <f aca="false">IFERROR(S7579/Q7579,0)</f>
        <v>0.157894736842105</v>
      </c>
      <c r="U7579" s="13" t="n">
        <f aca="false">F7579-E7579</f>
        <v>14</v>
      </c>
      <c r="V7579" s="13" t="n">
        <f aca="false">G7579-F7579</f>
        <v>1</v>
      </c>
      <c r="W7579" s="13" t="n">
        <f aca="false">G7579-E7579</f>
        <v>15</v>
      </c>
      <c r="X7579" s="10" t="n">
        <f aca="false">YEAR(E7579)</f>
        <v>2020</v>
      </c>
      <c r="Y7579" s="0" t="str">
        <f aca="false">TEXT(E7579,"yyyy-mm")</f>
        <v>2020-11</v>
      </c>
      <c r="Z7579" s="0" t="str">
        <f aca="false">"Q"&amp;ROUNDUP(MONTH(E7579)/3,0)&amp;"-"&amp;YEAR(E7579)</f>
        <v>Q4-2020</v>
      </c>
    </row>
    <row r="7580" customFormat="false" ht="14.25" hidden="false" customHeight="false" outlineLevel="0" collapsed="false">
      <c r="A7580" s="0" t="s">
        <v>7622</v>
      </c>
      <c r="B7580" s="0" t="s">
        <v>43</v>
      </c>
      <c r="C7580" s="0" t="s">
        <v>35</v>
      </c>
      <c r="D7580" s="9" t="n">
        <v>44000</v>
      </c>
      <c r="E7580" s="9" t="n">
        <v>44147</v>
      </c>
      <c r="F7580" s="9" t="n">
        <v>44171</v>
      </c>
      <c r="G7580" s="9" t="n">
        <v>44181</v>
      </c>
      <c r="H7580" s="10" t="s">
        <v>36</v>
      </c>
      <c r="I7580" s="0" t="n">
        <v>27</v>
      </c>
      <c r="J7580" s="0" t="n">
        <v>50</v>
      </c>
      <c r="K7580" s="0" t="n">
        <v>258</v>
      </c>
      <c r="L7580" s="0" t="n">
        <v>4</v>
      </c>
      <c r="M7580" s="0" t="n">
        <v>7</v>
      </c>
      <c r="N7580" s="11" t="n">
        <v>0.075</v>
      </c>
      <c r="O7580" s="12" t="n">
        <v>2322.09</v>
      </c>
      <c r="P7580" s="12" t="n">
        <v>5400.2</v>
      </c>
      <c r="Q7580" s="12" t="n">
        <f aca="false">M7580*P7580*(1-N7580)</f>
        <v>34966.295</v>
      </c>
      <c r="R7580" s="12" t="n">
        <f aca="false">M7580*O7580</f>
        <v>16254.63</v>
      </c>
      <c r="S7580" s="12" t="n">
        <f aca="false">Q7580-R7580</f>
        <v>18711.665</v>
      </c>
      <c r="T7580" s="11" t="n">
        <f aca="false">IFERROR(S7580/Q7580,0)</f>
        <v>0.535134334363993</v>
      </c>
      <c r="U7580" s="13" t="n">
        <f aca="false">F7580-E7580</f>
        <v>24</v>
      </c>
      <c r="V7580" s="13" t="n">
        <f aca="false">G7580-F7580</f>
        <v>10</v>
      </c>
      <c r="W7580" s="13" t="n">
        <f aca="false">G7580-E7580</f>
        <v>34</v>
      </c>
      <c r="X7580" s="10" t="n">
        <f aca="false">YEAR(E7580)</f>
        <v>2020</v>
      </c>
      <c r="Y7580" s="0" t="str">
        <f aca="false">TEXT(E7580,"yyyy-mm")</f>
        <v>2020-11</v>
      </c>
      <c r="Z7580" s="0" t="str">
        <f aca="false">"Q"&amp;ROUNDUP(MONTH(E7580)/3,0)&amp;"-"&amp;YEAR(E7580)</f>
        <v>Q4-2020</v>
      </c>
    </row>
    <row r="7581" customFormat="false" ht="14.25" hidden="false" customHeight="false" outlineLevel="0" collapsed="false">
      <c r="A7581" s="0" t="s">
        <v>7623</v>
      </c>
      <c r="B7581" s="0" t="s">
        <v>43</v>
      </c>
      <c r="C7581" s="0" t="s">
        <v>48</v>
      </c>
      <c r="D7581" s="9" t="n">
        <v>44000</v>
      </c>
      <c r="E7581" s="9" t="n">
        <v>44147</v>
      </c>
      <c r="F7581" s="9" t="n">
        <v>44151</v>
      </c>
      <c r="G7581" s="9" t="n">
        <v>44155</v>
      </c>
      <c r="H7581" s="10" t="s">
        <v>36</v>
      </c>
      <c r="I7581" s="0" t="n">
        <v>26</v>
      </c>
      <c r="J7581" s="0" t="n">
        <v>30</v>
      </c>
      <c r="K7581" s="0" t="n">
        <v>10</v>
      </c>
      <c r="L7581" s="0" t="n">
        <v>21</v>
      </c>
      <c r="M7581" s="0" t="n">
        <v>8</v>
      </c>
      <c r="N7581" s="11" t="n">
        <v>0.05</v>
      </c>
      <c r="O7581" s="12" t="n">
        <v>754.82</v>
      </c>
      <c r="P7581" s="12" t="n">
        <v>1755.4</v>
      </c>
      <c r="Q7581" s="12" t="n">
        <f aca="false">M7581*P7581*(1-N7581)</f>
        <v>13341.04</v>
      </c>
      <c r="R7581" s="12" t="n">
        <f aca="false">M7581*O7581</f>
        <v>6038.56</v>
      </c>
      <c r="S7581" s="12" t="n">
        <f aca="false">Q7581-R7581</f>
        <v>7302.48</v>
      </c>
      <c r="T7581" s="11" t="n">
        <f aca="false">IFERROR(S7581/Q7581,0)</f>
        <v>0.547369620359432</v>
      </c>
      <c r="U7581" s="13" t="n">
        <f aca="false">F7581-E7581</f>
        <v>4</v>
      </c>
      <c r="V7581" s="13" t="n">
        <f aca="false">G7581-F7581</f>
        <v>4</v>
      </c>
      <c r="W7581" s="13" t="n">
        <f aca="false">G7581-E7581</f>
        <v>8</v>
      </c>
      <c r="X7581" s="10" t="n">
        <f aca="false">YEAR(E7581)</f>
        <v>2020</v>
      </c>
      <c r="Y7581" s="0" t="str">
        <f aca="false">TEXT(E7581,"yyyy-mm")</f>
        <v>2020-11</v>
      </c>
      <c r="Z7581" s="0" t="str">
        <f aca="false">"Q"&amp;ROUNDUP(MONTH(E7581)/3,0)&amp;"-"&amp;YEAR(E7581)</f>
        <v>Q4-2020</v>
      </c>
    </row>
    <row r="7582" customFormat="false" ht="14.25" hidden="false" customHeight="false" outlineLevel="0" collapsed="false">
      <c r="A7582" s="0" t="s">
        <v>7624</v>
      </c>
      <c r="B7582" s="0" t="s">
        <v>41</v>
      </c>
      <c r="C7582" s="0" t="s">
        <v>39</v>
      </c>
      <c r="D7582" s="9" t="n">
        <v>44000</v>
      </c>
      <c r="E7582" s="9" t="n">
        <v>44147</v>
      </c>
      <c r="F7582" s="9" t="n">
        <v>44172</v>
      </c>
      <c r="G7582" s="9" t="n">
        <v>44178</v>
      </c>
      <c r="H7582" s="10" t="s">
        <v>36</v>
      </c>
      <c r="I7582" s="0" t="n">
        <v>23</v>
      </c>
      <c r="J7582" s="0" t="n">
        <v>19</v>
      </c>
      <c r="K7582" s="0" t="n">
        <v>101</v>
      </c>
      <c r="L7582" s="0" t="n">
        <v>32</v>
      </c>
      <c r="M7582" s="0" t="n">
        <v>8</v>
      </c>
      <c r="N7582" s="11" t="n">
        <v>0.2</v>
      </c>
      <c r="O7582" s="12" t="n">
        <v>1278.63</v>
      </c>
      <c r="P7582" s="12" t="n">
        <v>2458.9</v>
      </c>
      <c r="Q7582" s="12" t="n">
        <f aca="false">M7582*P7582*(1-N7582)</f>
        <v>15736.96</v>
      </c>
      <c r="R7582" s="12" t="n">
        <f aca="false">M7582*O7582</f>
        <v>10229.04</v>
      </c>
      <c r="S7582" s="12" t="n">
        <f aca="false">Q7582-R7582</f>
        <v>5507.92</v>
      </c>
      <c r="T7582" s="11" t="n">
        <f aca="false">IFERROR(S7582/Q7582,0)</f>
        <v>0.349998983285209</v>
      </c>
      <c r="U7582" s="13" t="n">
        <f aca="false">F7582-E7582</f>
        <v>25</v>
      </c>
      <c r="V7582" s="13" t="n">
        <f aca="false">G7582-F7582</f>
        <v>6</v>
      </c>
      <c r="W7582" s="13" t="n">
        <f aca="false">G7582-E7582</f>
        <v>31</v>
      </c>
      <c r="X7582" s="10" t="n">
        <f aca="false">YEAR(E7582)</f>
        <v>2020</v>
      </c>
      <c r="Y7582" s="0" t="str">
        <f aca="false">TEXT(E7582,"yyyy-mm")</f>
        <v>2020-11</v>
      </c>
      <c r="Z7582" s="0" t="str">
        <f aca="false">"Q"&amp;ROUNDUP(MONTH(E7582)/3,0)&amp;"-"&amp;YEAR(E7582)</f>
        <v>Q4-2020</v>
      </c>
    </row>
    <row r="7583" customFormat="false" ht="14.25" hidden="false" customHeight="false" outlineLevel="0" collapsed="false">
      <c r="A7583" s="0" t="s">
        <v>7625</v>
      </c>
      <c r="B7583" s="0" t="s">
        <v>38</v>
      </c>
      <c r="C7583" s="0" t="s">
        <v>46</v>
      </c>
      <c r="D7583" s="9" t="n">
        <v>44100</v>
      </c>
      <c r="E7583" s="9" t="n">
        <v>44147</v>
      </c>
      <c r="F7583" s="9" t="n">
        <v>44168</v>
      </c>
      <c r="G7583" s="9" t="n">
        <v>44178</v>
      </c>
      <c r="H7583" s="10" t="s">
        <v>36</v>
      </c>
      <c r="I7583" s="0" t="n">
        <v>12</v>
      </c>
      <c r="J7583" s="0" t="n">
        <v>39</v>
      </c>
      <c r="K7583" s="0" t="n">
        <v>295</v>
      </c>
      <c r="L7583" s="0" t="n">
        <v>11</v>
      </c>
      <c r="M7583" s="0" t="n">
        <v>8</v>
      </c>
      <c r="N7583" s="11" t="n">
        <v>0.15</v>
      </c>
      <c r="O7583" s="12" t="n">
        <v>887.62</v>
      </c>
      <c r="P7583" s="12" t="n">
        <v>1849.2</v>
      </c>
      <c r="Q7583" s="12" t="n">
        <f aca="false">M7583*P7583*(1-N7583)</f>
        <v>12574.56</v>
      </c>
      <c r="R7583" s="12" t="n">
        <f aca="false">M7583*O7583</f>
        <v>7100.96</v>
      </c>
      <c r="S7583" s="12" t="n">
        <f aca="false">Q7583-R7583</f>
        <v>5473.6</v>
      </c>
      <c r="T7583" s="11" t="n">
        <f aca="false">IFERROR(S7583/Q7583,0)</f>
        <v>0.435291572826405</v>
      </c>
      <c r="U7583" s="13" t="n">
        <f aca="false">F7583-E7583</f>
        <v>21</v>
      </c>
      <c r="V7583" s="13" t="n">
        <f aca="false">G7583-F7583</f>
        <v>10</v>
      </c>
      <c r="W7583" s="13" t="n">
        <f aca="false">G7583-E7583</f>
        <v>31</v>
      </c>
      <c r="X7583" s="10" t="n">
        <f aca="false">YEAR(E7583)</f>
        <v>2020</v>
      </c>
      <c r="Y7583" s="0" t="str">
        <f aca="false">TEXT(E7583,"yyyy-mm")</f>
        <v>2020-11</v>
      </c>
      <c r="Z7583" s="0" t="str">
        <f aca="false">"Q"&amp;ROUNDUP(MONTH(E7583)/3,0)&amp;"-"&amp;YEAR(E7583)</f>
        <v>Q4-2020</v>
      </c>
    </row>
    <row r="7584" customFormat="false" ht="14.25" hidden="false" customHeight="false" outlineLevel="0" collapsed="false">
      <c r="A7584" s="0" t="s">
        <v>7626</v>
      </c>
      <c r="B7584" s="0" t="s">
        <v>38</v>
      </c>
      <c r="C7584" s="0" t="s">
        <v>35</v>
      </c>
      <c r="D7584" s="9" t="n">
        <v>44100</v>
      </c>
      <c r="E7584" s="9" t="n">
        <v>44147</v>
      </c>
      <c r="F7584" s="9" t="n">
        <v>44162</v>
      </c>
      <c r="G7584" s="9" t="n">
        <v>44172</v>
      </c>
      <c r="H7584" s="10" t="s">
        <v>36</v>
      </c>
      <c r="I7584" s="0" t="n">
        <v>17</v>
      </c>
      <c r="J7584" s="0" t="n">
        <v>3</v>
      </c>
      <c r="K7584" s="0" t="n">
        <v>221</v>
      </c>
      <c r="L7584" s="0" t="n">
        <v>11</v>
      </c>
      <c r="M7584" s="0" t="n">
        <v>3</v>
      </c>
      <c r="N7584" s="11" t="n">
        <v>0.2</v>
      </c>
      <c r="O7584" s="12" t="n">
        <v>1063.42</v>
      </c>
      <c r="P7584" s="12" t="n">
        <v>1715.2</v>
      </c>
      <c r="Q7584" s="12" t="n">
        <f aca="false">M7584*P7584*(1-N7584)</f>
        <v>4116.48</v>
      </c>
      <c r="R7584" s="12" t="n">
        <f aca="false">M7584*O7584</f>
        <v>3190.26</v>
      </c>
      <c r="S7584" s="12" t="n">
        <f aca="false">Q7584-R7584</f>
        <v>926.22</v>
      </c>
      <c r="T7584" s="11" t="n">
        <f aca="false">IFERROR(S7584/Q7584,0)</f>
        <v>0.22500291511194</v>
      </c>
      <c r="U7584" s="13" t="n">
        <f aca="false">F7584-E7584</f>
        <v>15</v>
      </c>
      <c r="V7584" s="13" t="n">
        <f aca="false">G7584-F7584</f>
        <v>10</v>
      </c>
      <c r="W7584" s="13" t="n">
        <f aca="false">G7584-E7584</f>
        <v>25</v>
      </c>
      <c r="X7584" s="10" t="n">
        <f aca="false">YEAR(E7584)</f>
        <v>2020</v>
      </c>
      <c r="Y7584" s="0" t="str">
        <f aca="false">TEXT(E7584,"yyyy-mm")</f>
        <v>2020-11</v>
      </c>
      <c r="Z7584" s="0" t="str">
        <f aca="false">"Q"&amp;ROUNDUP(MONTH(E7584)/3,0)&amp;"-"&amp;YEAR(E7584)</f>
        <v>Q4-2020</v>
      </c>
    </row>
    <row r="7585" customFormat="false" ht="14.25" hidden="false" customHeight="false" outlineLevel="0" collapsed="false">
      <c r="A7585" s="0" t="s">
        <v>7627</v>
      </c>
      <c r="B7585" s="0" t="s">
        <v>34</v>
      </c>
      <c r="C7585" s="0" t="s">
        <v>39</v>
      </c>
      <c r="D7585" s="9" t="n">
        <v>44100</v>
      </c>
      <c r="E7585" s="9" t="n">
        <v>44147</v>
      </c>
      <c r="F7585" s="9" t="n">
        <v>44170</v>
      </c>
      <c r="G7585" s="9" t="n">
        <v>44171</v>
      </c>
      <c r="H7585" s="10" t="s">
        <v>36</v>
      </c>
      <c r="I7585" s="0" t="n">
        <v>3</v>
      </c>
      <c r="J7585" s="0" t="n">
        <v>33</v>
      </c>
      <c r="K7585" s="0" t="n">
        <v>186</v>
      </c>
      <c r="L7585" s="0" t="n">
        <v>47</v>
      </c>
      <c r="M7585" s="0" t="n">
        <v>1</v>
      </c>
      <c r="N7585" s="11" t="n">
        <v>0.05</v>
      </c>
      <c r="O7585" s="12" t="n">
        <v>526.08</v>
      </c>
      <c r="P7585" s="12" t="n">
        <v>1011.7</v>
      </c>
      <c r="Q7585" s="12" t="n">
        <f aca="false">M7585*P7585*(1-N7585)</f>
        <v>961.115</v>
      </c>
      <c r="R7585" s="12" t="n">
        <f aca="false">M7585*O7585</f>
        <v>526.08</v>
      </c>
      <c r="S7585" s="12" t="n">
        <f aca="false">Q7585-R7585</f>
        <v>435.035</v>
      </c>
      <c r="T7585" s="11" t="n">
        <f aca="false">IFERROR(S7585/Q7585,0)</f>
        <v>0.45263574078024</v>
      </c>
      <c r="U7585" s="13" t="n">
        <f aca="false">F7585-E7585</f>
        <v>23</v>
      </c>
      <c r="V7585" s="13" t="n">
        <f aca="false">G7585-F7585</f>
        <v>1</v>
      </c>
      <c r="W7585" s="13" t="n">
        <f aca="false">G7585-E7585</f>
        <v>24</v>
      </c>
      <c r="X7585" s="10" t="n">
        <f aca="false">YEAR(E7585)</f>
        <v>2020</v>
      </c>
      <c r="Y7585" s="0" t="str">
        <f aca="false">TEXT(E7585,"yyyy-mm")</f>
        <v>2020-11</v>
      </c>
      <c r="Z7585" s="0" t="str">
        <f aca="false">"Q"&amp;ROUNDUP(MONTH(E7585)/3,0)&amp;"-"&amp;YEAR(E7585)</f>
        <v>Q4-2020</v>
      </c>
    </row>
    <row r="7586" customFormat="false" ht="14.25" hidden="false" customHeight="false" outlineLevel="0" collapsed="false">
      <c r="A7586" s="0" t="s">
        <v>7628</v>
      </c>
      <c r="B7586" s="0" t="s">
        <v>43</v>
      </c>
      <c r="C7586" s="0" t="s">
        <v>35</v>
      </c>
      <c r="D7586" s="9" t="n">
        <v>44000</v>
      </c>
      <c r="E7586" s="9" t="n">
        <v>44147</v>
      </c>
      <c r="F7586" s="9" t="n">
        <v>44174</v>
      </c>
      <c r="G7586" s="9" t="n">
        <v>44182</v>
      </c>
      <c r="H7586" s="10" t="s">
        <v>36</v>
      </c>
      <c r="I7586" s="0" t="n">
        <v>28</v>
      </c>
      <c r="J7586" s="0" t="n">
        <v>40</v>
      </c>
      <c r="K7586" s="0" t="n">
        <v>209</v>
      </c>
      <c r="L7586" s="0" t="n">
        <v>18</v>
      </c>
      <c r="M7586" s="0" t="n">
        <v>8</v>
      </c>
      <c r="N7586" s="11" t="n">
        <v>0.05</v>
      </c>
      <c r="O7586" s="12" t="n">
        <v>798.24</v>
      </c>
      <c r="P7586" s="12" t="n">
        <v>1078.7</v>
      </c>
      <c r="Q7586" s="12" t="n">
        <f aca="false">M7586*P7586*(1-N7586)</f>
        <v>8198.12</v>
      </c>
      <c r="R7586" s="12" t="n">
        <f aca="false">M7586*O7586</f>
        <v>6385.92</v>
      </c>
      <c r="S7586" s="12" t="n">
        <f aca="false">Q7586-R7586</f>
        <v>1812.2</v>
      </c>
      <c r="T7586" s="11" t="n">
        <f aca="false">IFERROR(S7586/Q7586,0)</f>
        <v>0.22105067991198</v>
      </c>
      <c r="U7586" s="13" t="n">
        <f aca="false">F7586-E7586</f>
        <v>27</v>
      </c>
      <c r="V7586" s="13" t="n">
        <f aca="false">G7586-F7586</f>
        <v>8</v>
      </c>
      <c r="W7586" s="13" t="n">
        <f aca="false">G7586-E7586</f>
        <v>35</v>
      </c>
      <c r="X7586" s="10" t="n">
        <f aca="false">YEAR(E7586)</f>
        <v>2020</v>
      </c>
      <c r="Y7586" s="0" t="str">
        <f aca="false">TEXT(E7586,"yyyy-mm")</f>
        <v>2020-11</v>
      </c>
      <c r="Z7586" s="0" t="str">
        <f aca="false">"Q"&amp;ROUNDUP(MONTH(E7586)/3,0)&amp;"-"&amp;YEAR(E7586)</f>
        <v>Q4-2020</v>
      </c>
    </row>
    <row r="7587" customFormat="false" ht="14.25" hidden="false" customHeight="false" outlineLevel="0" collapsed="false">
      <c r="A7587" s="0" t="s">
        <v>7629</v>
      </c>
      <c r="B7587" s="0" t="s">
        <v>41</v>
      </c>
      <c r="C7587" s="0" t="s">
        <v>58</v>
      </c>
      <c r="D7587" s="9" t="n">
        <v>44000</v>
      </c>
      <c r="E7587" s="9" t="n">
        <v>44148</v>
      </c>
      <c r="F7587" s="9" t="n">
        <v>44166</v>
      </c>
      <c r="G7587" s="9" t="n">
        <v>44172</v>
      </c>
      <c r="H7587" s="10" t="s">
        <v>36</v>
      </c>
      <c r="I7587" s="0" t="n">
        <v>25</v>
      </c>
      <c r="J7587" s="0" t="n">
        <v>5</v>
      </c>
      <c r="K7587" s="0" t="n">
        <v>361</v>
      </c>
      <c r="L7587" s="0" t="n">
        <v>17</v>
      </c>
      <c r="M7587" s="0" t="n">
        <v>8</v>
      </c>
      <c r="N7587" s="11" t="n">
        <v>0.075</v>
      </c>
      <c r="O7587" s="12" t="n">
        <v>404.68</v>
      </c>
      <c r="P7587" s="12" t="n">
        <v>1011.7</v>
      </c>
      <c r="Q7587" s="12" t="n">
        <f aca="false">M7587*P7587*(1-N7587)</f>
        <v>7486.58</v>
      </c>
      <c r="R7587" s="12" t="n">
        <f aca="false">M7587*O7587</f>
        <v>3237.44</v>
      </c>
      <c r="S7587" s="12" t="n">
        <f aca="false">Q7587-R7587</f>
        <v>4249.14</v>
      </c>
      <c r="T7587" s="11" t="n">
        <f aca="false">IFERROR(S7587/Q7587,0)</f>
        <v>0.567567567567568</v>
      </c>
      <c r="U7587" s="13" t="n">
        <f aca="false">F7587-E7587</f>
        <v>18</v>
      </c>
      <c r="V7587" s="13" t="n">
        <f aca="false">G7587-F7587</f>
        <v>6</v>
      </c>
      <c r="W7587" s="13" t="n">
        <f aca="false">G7587-E7587</f>
        <v>24</v>
      </c>
      <c r="X7587" s="10" t="n">
        <f aca="false">YEAR(E7587)</f>
        <v>2020</v>
      </c>
      <c r="Y7587" s="0" t="str">
        <f aca="false">TEXT(E7587,"yyyy-mm")</f>
        <v>2020-11</v>
      </c>
      <c r="Z7587" s="0" t="str">
        <f aca="false">"Q"&amp;ROUNDUP(MONTH(E7587)/3,0)&amp;"-"&amp;YEAR(E7587)</f>
        <v>Q4-2020</v>
      </c>
    </row>
    <row r="7588" customFormat="false" ht="14.25" hidden="false" customHeight="false" outlineLevel="0" collapsed="false">
      <c r="A7588" s="0" t="s">
        <v>7630</v>
      </c>
      <c r="B7588" s="0" t="s">
        <v>34</v>
      </c>
      <c r="C7588" s="0" t="s">
        <v>48</v>
      </c>
      <c r="D7588" s="9" t="n">
        <v>44000</v>
      </c>
      <c r="E7588" s="9" t="n">
        <v>44148</v>
      </c>
      <c r="F7588" s="9" t="n">
        <v>44162</v>
      </c>
      <c r="G7588" s="9" t="n">
        <v>44163</v>
      </c>
      <c r="H7588" s="10" t="s">
        <v>36</v>
      </c>
      <c r="I7588" s="0" t="n">
        <v>9</v>
      </c>
      <c r="J7588" s="0" t="n">
        <v>33</v>
      </c>
      <c r="K7588" s="0" t="n">
        <v>50</v>
      </c>
      <c r="L7588" s="0" t="n">
        <v>18</v>
      </c>
      <c r="M7588" s="0" t="n">
        <v>3</v>
      </c>
      <c r="N7588" s="11" t="n">
        <v>0.05</v>
      </c>
      <c r="O7588" s="12" t="n">
        <v>656.06</v>
      </c>
      <c r="P7588" s="12" t="n">
        <v>1025.1</v>
      </c>
      <c r="Q7588" s="12" t="n">
        <f aca="false">M7588*P7588*(1-N7588)</f>
        <v>2921.535</v>
      </c>
      <c r="R7588" s="12" t="n">
        <f aca="false">M7588*O7588</f>
        <v>1968.18</v>
      </c>
      <c r="S7588" s="12" t="n">
        <f aca="false">Q7588-R7588</f>
        <v>953.355</v>
      </c>
      <c r="T7588" s="11" t="n">
        <f aca="false">IFERROR(S7588/Q7588,0)</f>
        <v>0.326319896903511</v>
      </c>
      <c r="U7588" s="13" t="n">
        <f aca="false">F7588-E7588</f>
        <v>14</v>
      </c>
      <c r="V7588" s="13" t="n">
        <f aca="false">G7588-F7588</f>
        <v>1</v>
      </c>
      <c r="W7588" s="13" t="n">
        <f aca="false">G7588-E7588</f>
        <v>15</v>
      </c>
      <c r="X7588" s="10" t="n">
        <f aca="false">YEAR(E7588)</f>
        <v>2020</v>
      </c>
      <c r="Y7588" s="0" t="str">
        <f aca="false">TEXT(E7588,"yyyy-mm")</f>
        <v>2020-11</v>
      </c>
      <c r="Z7588" s="0" t="str">
        <f aca="false">"Q"&amp;ROUNDUP(MONTH(E7588)/3,0)&amp;"-"&amp;YEAR(E7588)</f>
        <v>Q4-2020</v>
      </c>
    </row>
    <row r="7589" customFormat="false" ht="14.25" hidden="false" customHeight="false" outlineLevel="0" collapsed="false">
      <c r="A7589" s="0" t="s">
        <v>7631</v>
      </c>
      <c r="B7589" s="0" t="s">
        <v>34</v>
      </c>
      <c r="C7589" s="0" t="s">
        <v>58</v>
      </c>
      <c r="D7589" s="9" t="n">
        <v>44000</v>
      </c>
      <c r="E7589" s="9" t="n">
        <v>44148</v>
      </c>
      <c r="F7589" s="9" t="n">
        <v>44170</v>
      </c>
      <c r="G7589" s="9" t="n">
        <v>44180</v>
      </c>
      <c r="H7589" s="10" t="s">
        <v>36</v>
      </c>
      <c r="I7589" s="0" t="n">
        <v>1</v>
      </c>
      <c r="J7589" s="0" t="n">
        <v>24</v>
      </c>
      <c r="K7589" s="0" t="n">
        <v>338</v>
      </c>
      <c r="L7589" s="0" t="n">
        <v>46</v>
      </c>
      <c r="M7589" s="0" t="n">
        <v>6</v>
      </c>
      <c r="N7589" s="11" t="n">
        <v>0.05</v>
      </c>
      <c r="O7589" s="12" t="n">
        <v>1260.61</v>
      </c>
      <c r="P7589" s="12" t="n">
        <v>1775.5</v>
      </c>
      <c r="Q7589" s="12" t="n">
        <f aca="false">M7589*P7589*(1-N7589)</f>
        <v>10120.35</v>
      </c>
      <c r="R7589" s="12" t="n">
        <f aca="false">M7589*O7589</f>
        <v>7563.66</v>
      </c>
      <c r="S7589" s="12" t="n">
        <f aca="false">Q7589-R7589</f>
        <v>2556.69</v>
      </c>
      <c r="T7589" s="11" t="n">
        <f aca="false">IFERROR(S7589/Q7589,0)</f>
        <v>0.252628614623012</v>
      </c>
      <c r="U7589" s="13" t="n">
        <f aca="false">F7589-E7589</f>
        <v>22</v>
      </c>
      <c r="V7589" s="13" t="n">
        <f aca="false">G7589-F7589</f>
        <v>10</v>
      </c>
      <c r="W7589" s="13" t="n">
        <f aca="false">G7589-E7589</f>
        <v>32</v>
      </c>
      <c r="X7589" s="10" t="n">
        <f aca="false">YEAR(E7589)</f>
        <v>2020</v>
      </c>
      <c r="Y7589" s="0" t="str">
        <f aca="false">TEXT(E7589,"yyyy-mm")</f>
        <v>2020-11</v>
      </c>
      <c r="Z7589" s="0" t="str">
        <f aca="false">"Q"&amp;ROUNDUP(MONTH(E7589)/3,0)&amp;"-"&amp;YEAR(E7589)</f>
        <v>Q4-2020</v>
      </c>
    </row>
    <row r="7590" customFormat="false" ht="14.25" hidden="false" customHeight="false" outlineLevel="0" collapsed="false">
      <c r="A7590" s="0" t="s">
        <v>7632</v>
      </c>
      <c r="B7590" s="0" t="s">
        <v>34</v>
      </c>
      <c r="C7590" s="0" t="s">
        <v>39</v>
      </c>
      <c r="D7590" s="9" t="n">
        <v>44000</v>
      </c>
      <c r="E7590" s="9" t="n">
        <v>44148</v>
      </c>
      <c r="F7590" s="9" t="n">
        <v>44175</v>
      </c>
      <c r="G7590" s="9" t="n">
        <v>44180</v>
      </c>
      <c r="H7590" s="10" t="s">
        <v>36</v>
      </c>
      <c r="I7590" s="0" t="n">
        <v>3</v>
      </c>
      <c r="J7590" s="0" t="n">
        <v>35</v>
      </c>
      <c r="K7590" s="0" t="n">
        <v>189</v>
      </c>
      <c r="L7590" s="0" t="n">
        <v>9</v>
      </c>
      <c r="M7590" s="0" t="n">
        <v>3</v>
      </c>
      <c r="N7590" s="11" t="n">
        <v>0.2</v>
      </c>
      <c r="O7590" s="12" t="n">
        <v>478.25</v>
      </c>
      <c r="P7590" s="12" t="n">
        <v>1112.2</v>
      </c>
      <c r="Q7590" s="12" t="n">
        <f aca="false">M7590*P7590*(1-N7590)</f>
        <v>2669.28</v>
      </c>
      <c r="R7590" s="12" t="n">
        <f aca="false">M7590*O7590</f>
        <v>1434.75</v>
      </c>
      <c r="S7590" s="12" t="n">
        <f aca="false">Q7590-R7590</f>
        <v>1234.53</v>
      </c>
      <c r="T7590" s="11" t="n">
        <f aca="false">IFERROR(S7590/Q7590,0)</f>
        <v>0.462495504405683</v>
      </c>
      <c r="U7590" s="13" t="n">
        <f aca="false">F7590-E7590</f>
        <v>27</v>
      </c>
      <c r="V7590" s="13" t="n">
        <f aca="false">G7590-F7590</f>
        <v>5</v>
      </c>
      <c r="W7590" s="13" t="n">
        <f aca="false">G7590-E7590</f>
        <v>32</v>
      </c>
      <c r="X7590" s="10" t="n">
        <f aca="false">YEAR(E7590)</f>
        <v>2020</v>
      </c>
      <c r="Y7590" s="0" t="str">
        <f aca="false">TEXT(E7590,"yyyy-mm")</f>
        <v>2020-11</v>
      </c>
      <c r="Z7590" s="0" t="str">
        <f aca="false">"Q"&amp;ROUNDUP(MONTH(E7590)/3,0)&amp;"-"&amp;YEAR(E7590)</f>
        <v>Q4-2020</v>
      </c>
    </row>
    <row r="7591" customFormat="false" ht="14.25" hidden="false" customHeight="false" outlineLevel="0" collapsed="false">
      <c r="A7591" s="0" t="s">
        <v>7633</v>
      </c>
      <c r="B7591" s="0" t="s">
        <v>43</v>
      </c>
      <c r="C7591" s="0" t="s">
        <v>46</v>
      </c>
      <c r="D7591" s="9" t="n">
        <v>44000</v>
      </c>
      <c r="E7591" s="9" t="n">
        <v>44148</v>
      </c>
      <c r="F7591" s="9" t="n">
        <v>44150</v>
      </c>
      <c r="G7591" s="9" t="n">
        <v>44151</v>
      </c>
      <c r="H7591" s="10" t="s">
        <v>36</v>
      </c>
      <c r="I7591" s="0" t="n">
        <v>27</v>
      </c>
      <c r="J7591" s="0" t="n">
        <v>17</v>
      </c>
      <c r="K7591" s="0" t="n">
        <v>305</v>
      </c>
      <c r="L7591" s="0" t="n">
        <v>39</v>
      </c>
      <c r="M7591" s="0" t="n">
        <v>8</v>
      </c>
      <c r="N7591" s="11" t="n">
        <v>0.05</v>
      </c>
      <c r="O7591" s="12" t="n">
        <v>465.99</v>
      </c>
      <c r="P7591" s="12" t="n">
        <v>716.9</v>
      </c>
      <c r="Q7591" s="12" t="n">
        <f aca="false">M7591*P7591*(1-N7591)</f>
        <v>5448.44</v>
      </c>
      <c r="R7591" s="12" t="n">
        <f aca="false">M7591*O7591</f>
        <v>3727.92</v>
      </c>
      <c r="S7591" s="12" t="n">
        <f aca="false">Q7591-R7591</f>
        <v>1720.52</v>
      </c>
      <c r="T7591" s="11" t="n">
        <f aca="false">IFERROR(S7591/Q7591,0)</f>
        <v>0.315782132133234</v>
      </c>
      <c r="U7591" s="13" t="n">
        <f aca="false">F7591-E7591</f>
        <v>2</v>
      </c>
      <c r="V7591" s="13" t="n">
        <f aca="false">G7591-F7591</f>
        <v>1</v>
      </c>
      <c r="W7591" s="13" t="n">
        <f aca="false">G7591-E7591</f>
        <v>3</v>
      </c>
      <c r="X7591" s="10" t="n">
        <f aca="false">YEAR(E7591)</f>
        <v>2020</v>
      </c>
      <c r="Y7591" s="0" t="str">
        <f aca="false">TEXT(E7591,"yyyy-mm")</f>
        <v>2020-11</v>
      </c>
      <c r="Z7591" s="0" t="str">
        <f aca="false">"Q"&amp;ROUNDUP(MONTH(E7591)/3,0)&amp;"-"&amp;YEAR(E7591)</f>
        <v>Q4-2020</v>
      </c>
    </row>
    <row r="7592" customFormat="false" ht="14.25" hidden="false" customHeight="false" outlineLevel="0" collapsed="false">
      <c r="A7592" s="0" t="s">
        <v>7634</v>
      </c>
      <c r="B7592" s="0" t="s">
        <v>34</v>
      </c>
      <c r="C7592" s="0" t="s">
        <v>46</v>
      </c>
      <c r="D7592" s="9" t="n">
        <v>44000</v>
      </c>
      <c r="E7592" s="9" t="n">
        <v>44148</v>
      </c>
      <c r="F7592" s="9" t="n">
        <v>44159</v>
      </c>
      <c r="G7592" s="9" t="n">
        <v>44169</v>
      </c>
      <c r="H7592" s="10" t="s">
        <v>36</v>
      </c>
      <c r="I7592" s="0" t="n">
        <v>2</v>
      </c>
      <c r="J7592" s="0" t="n">
        <v>14</v>
      </c>
      <c r="K7592" s="0" t="n">
        <v>287</v>
      </c>
      <c r="L7592" s="0" t="n">
        <v>27</v>
      </c>
      <c r="M7592" s="0" t="n">
        <v>8</v>
      </c>
      <c r="N7592" s="11" t="n">
        <v>0.2</v>
      </c>
      <c r="O7592" s="12" t="n">
        <v>1764.18</v>
      </c>
      <c r="P7592" s="12" t="n">
        <v>2633.1</v>
      </c>
      <c r="Q7592" s="12" t="n">
        <f aca="false">M7592*P7592*(1-N7592)</f>
        <v>16851.84</v>
      </c>
      <c r="R7592" s="12" t="n">
        <f aca="false">M7592*O7592</f>
        <v>14113.44</v>
      </c>
      <c r="S7592" s="12" t="n">
        <f aca="false">Q7592-R7592</f>
        <v>2738.4</v>
      </c>
      <c r="T7592" s="11" t="n">
        <f aca="false">IFERROR(S7592/Q7592,0)</f>
        <v>0.162498575823174</v>
      </c>
      <c r="U7592" s="13" t="n">
        <f aca="false">F7592-E7592</f>
        <v>11</v>
      </c>
      <c r="V7592" s="13" t="n">
        <f aca="false">G7592-F7592</f>
        <v>10</v>
      </c>
      <c r="W7592" s="13" t="n">
        <f aca="false">G7592-E7592</f>
        <v>21</v>
      </c>
      <c r="X7592" s="10" t="n">
        <f aca="false">YEAR(E7592)</f>
        <v>2020</v>
      </c>
      <c r="Y7592" s="0" t="str">
        <f aca="false">TEXT(E7592,"yyyy-mm")</f>
        <v>2020-11</v>
      </c>
      <c r="Z7592" s="0" t="str">
        <f aca="false">"Q"&amp;ROUNDUP(MONTH(E7592)/3,0)&amp;"-"&amp;YEAR(E7592)</f>
        <v>Q4-2020</v>
      </c>
    </row>
    <row r="7593" customFormat="false" ht="14.25" hidden="false" customHeight="false" outlineLevel="0" collapsed="false">
      <c r="A7593" s="0" t="s">
        <v>7635</v>
      </c>
      <c r="B7593" s="0" t="s">
        <v>41</v>
      </c>
      <c r="C7593" s="0" t="s">
        <v>35</v>
      </c>
      <c r="D7593" s="9" t="n">
        <v>44100</v>
      </c>
      <c r="E7593" s="9" t="n">
        <v>44148</v>
      </c>
      <c r="F7593" s="9" t="n">
        <v>44176</v>
      </c>
      <c r="G7593" s="9" t="n">
        <v>44182</v>
      </c>
      <c r="H7593" s="10" t="s">
        <v>36</v>
      </c>
      <c r="I7593" s="0" t="n">
        <v>24</v>
      </c>
      <c r="J7593" s="0" t="n">
        <v>45</v>
      </c>
      <c r="K7593" s="0" t="n">
        <v>245</v>
      </c>
      <c r="L7593" s="0" t="n">
        <v>46</v>
      </c>
      <c r="M7593" s="0" t="n">
        <v>4</v>
      </c>
      <c r="N7593" s="11" t="n">
        <v>0.2</v>
      </c>
      <c r="O7593" s="12" t="n">
        <v>653.25</v>
      </c>
      <c r="P7593" s="12" t="n">
        <v>871</v>
      </c>
      <c r="Q7593" s="12" t="n">
        <f aca="false">M7593*P7593*(1-N7593)</f>
        <v>2787.2</v>
      </c>
      <c r="R7593" s="12" t="n">
        <f aca="false">M7593*O7593</f>
        <v>2613</v>
      </c>
      <c r="S7593" s="12" t="n">
        <f aca="false">Q7593-R7593</f>
        <v>174.2</v>
      </c>
      <c r="T7593" s="11" t="n">
        <f aca="false">IFERROR(S7593/Q7593,0)</f>
        <v>0.0625000000000001</v>
      </c>
      <c r="U7593" s="13" t="n">
        <f aca="false">F7593-E7593</f>
        <v>28</v>
      </c>
      <c r="V7593" s="13" t="n">
        <f aca="false">G7593-F7593</f>
        <v>6</v>
      </c>
      <c r="W7593" s="13" t="n">
        <f aca="false">G7593-E7593</f>
        <v>34</v>
      </c>
      <c r="X7593" s="10" t="n">
        <f aca="false">YEAR(E7593)</f>
        <v>2020</v>
      </c>
      <c r="Y7593" s="0" t="str">
        <f aca="false">TEXT(E7593,"yyyy-mm")</f>
        <v>2020-11</v>
      </c>
      <c r="Z7593" s="0" t="str">
        <f aca="false">"Q"&amp;ROUNDUP(MONTH(E7593)/3,0)&amp;"-"&amp;YEAR(E7593)</f>
        <v>Q4-2020</v>
      </c>
    </row>
    <row r="7594" customFormat="false" ht="14.25" hidden="false" customHeight="false" outlineLevel="0" collapsed="false">
      <c r="A7594" s="0" t="s">
        <v>7636</v>
      </c>
      <c r="B7594" s="0" t="s">
        <v>38</v>
      </c>
      <c r="C7594" s="0" t="s">
        <v>39</v>
      </c>
      <c r="D7594" s="9" t="n">
        <v>44000</v>
      </c>
      <c r="E7594" s="9" t="n">
        <v>44149</v>
      </c>
      <c r="F7594" s="9" t="n">
        <v>44151</v>
      </c>
      <c r="G7594" s="9" t="n">
        <v>44153</v>
      </c>
      <c r="H7594" s="10" t="s">
        <v>36</v>
      </c>
      <c r="I7594" s="0" t="n">
        <v>18</v>
      </c>
      <c r="J7594" s="0" t="n">
        <v>40</v>
      </c>
      <c r="K7594" s="0" t="n">
        <v>177</v>
      </c>
      <c r="L7594" s="0" t="n">
        <v>34</v>
      </c>
      <c r="M7594" s="0" t="n">
        <v>8</v>
      </c>
      <c r="N7594" s="11" t="n">
        <v>0.05</v>
      </c>
      <c r="O7594" s="12" t="n">
        <v>512.15</v>
      </c>
      <c r="P7594" s="12" t="n">
        <v>984.9</v>
      </c>
      <c r="Q7594" s="12" t="n">
        <f aca="false">M7594*P7594*(1-N7594)</f>
        <v>7485.24</v>
      </c>
      <c r="R7594" s="12" t="n">
        <f aca="false">M7594*O7594</f>
        <v>4097.2</v>
      </c>
      <c r="S7594" s="12" t="n">
        <f aca="false">Q7594-R7594</f>
        <v>3388.04</v>
      </c>
      <c r="T7594" s="11" t="n">
        <f aca="false">IFERROR(S7594/Q7594,0)</f>
        <v>0.452629441407356</v>
      </c>
      <c r="U7594" s="13" t="n">
        <f aca="false">F7594-E7594</f>
        <v>2</v>
      </c>
      <c r="V7594" s="13" t="n">
        <f aca="false">G7594-F7594</f>
        <v>2</v>
      </c>
      <c r="W7594" s="13" t="n">
        <f aca="false">G7594-E7594</f>
        <v>4</v>
      </c>
      <c r="X7594" s="10" t="n">
        <f aca="false">YEAR(E7594)</f>
        <v>2020</v>
      </c>
      <c r="Y7594" s="0" t="str">
        <f aca="false">TEXT(E7594,"yyyy-mm")</f>
        <v>2020-11</v>
      </c>
      <c r="Z7594" s="0" t="str">
        <f aca="false">"Q"&amp;ROUNDUP(MONTH(E7594)/3,0)&amp;"-"&amp;YEAR(E7594)</f>
        <v>Q4-2020</v>
      </c>
    </row>
    <row r="7595" customFormat="false" ht="14.25" hidden="false" customHeight="false" outlineLevel="0" collapsed="false">
      <c r="A7595" s="0" t="s">
        <v>7637</v>
      </c>
      <c r="B7595" s="0" t="s">
        <v>38</v>
      </c>
      <c r="C7595" s="0" t="s">
        <v>35</v>
      </c>
      <c r="D7595" s="9" t="n">
        <v>44000</v>
      </c>
      <c r="E7595" s="9" t="n">
        <v>44149</v>
      </c>
      <c r="F7595" s="9" t="n">
        <v>44169</v>
      </c>
      <c r="G7595" s="9" t="n">
        <v>44178</v>
      </c>
      <c r="H7595" s="10" t="s">
        <v>36</v>
      </c>
      <c r="I7595" s="0" t="n">
        <v>20</v>
      </c>
      <c r="J7595" s="0" t="n">
        <v>14</v>
      </c>
      <c r="K7595" s="0" t="n">
        <v>204</v>
      </c>
      <c r="L7595" s="0" t="n">
        <v>41</v>
      </c>
      <c r="M7595" s="0" t="n">
        <v>7</v>
      </c>
      <c r="N7595" s="11" t="n">
        <v>0.1</v>
      </c>
      <c r="O7595" s="12" t="n">
        <v>884.4</v>
      </c>
      <c r="P7595" s="12" t="n">
        <v>1105.5</v>
      </c>
      <c r="Q7595" s="12" t="n">
        <f aca="false">M7595*P7595*(1-N7595)</f>
        <v>6964.65</v>
      </c>
      <c r="R7595" s="12" t="n">
        <f aca="false">M7595*O7595</f>
        <v>6190.8</v>
      </c>
      <c r="S7595" s="12" t="n">
        <f aca="false">Q7595-R7595</f>
        <v>773.85</v>
      </c>
      <c r="T7595" s="11" t="n">
        <f aca="false">IFERROR(S7595/Q7595,0)</f>
        <v>0.111111111111111</v>
      </c>
      <c r="U7595" s="13" t="n">
        <f aca="false">F7595-E7595</f>
        <v>20</v>
      </c>
      <c r="V7595" s="13" t="n">
        <f aca="false">G7595-F7595</f>
        <v>9</v>
      </c>
      <c r="W7595" s="13" t="n">
        <f aca="false">G7595-E7595</f>
        <v>29</v>
      </c>
      <c r="X7595" s="10" t="n">
        <f aca="false">YEAR(E7595)</f>
        <v>2020</v>
      </c>
      <c r="Y7595" s="0" t="str">
        <f aca="false">TEXT(E7595,"yyyy-mm")</f>
        <v>2020-11</v>
      </c>
      <c r="Z7595" s="0" t="str">
        <f aca="false">"Q"&amp;ROUNDUP(MONTH(E7595)/3,0)&amp;"-"&amp;YEAR(E7595)</f>
        <v>Q4-2020</v>
      </c>
    </row>
    <row r="7596" customFormat="false" ht="14.25" hidden="false" customHeight="false" outlineLevel="0" collapsed="false">
      <c r="A7596" s="0" t="s">
        <v>7638</v>
      </c>
      <c r="B7596" s="0" t="s">
        <v>34</v>
      </c>
      <c r="C7596" s="0" t="s">
        <v>58</v>
      </c>
      <c r="D7596" s="9" t="n">
        <v>44000</v>
      </c>
      <c r="E7596" s="9" t="n">
        <v>44149</v>
      </c>
      <c r="F7596" s="9" t="n">
        <v>44173</v>
      </c>
      <c r="G7596" s="9" t="n">
        <v>44177</v>
      </c>
      <c r="H7596" s="10" t="s">
        <v>36</v>
      </c>
      <c r="I7596" s="0" t="n">
        <v>7</v>
      </c>
      <c r="J7596" s="0" t="n">
        <v>6</v>
      </c>
      <c r="K7596" s="0" t="n">
        <v>359</v>
      </c>
      <c r="L7596" s="0" t="n">
        <v>36</v>
      </c>
      <c r="M7596" s="0" t="n">
        <v>6</v>
      </c>
      <c r="N7596" s="11" t="n">
        <v>0.075</v>
      </c>
      <c r="O7596" s="12" t="n">
        <v>1442.24</v>
      </c>
      <c r="P7596" s="12" t="n">
        <v>3068.6</v>
      </c>
      <c r="Q7596" s="12" t="n">
        <f aca="false">M7596*P7596*(1-N7596)</f>
        <v>17030.73</v>
      </c>
      <c r="R7596" s="12" t="n">
        <f aca="false">M7596*O7596</f>
        <v>8653.44</v>
      </c>
      <c r="S7596" s="12" t="n">
        <f aca="false">Q7596-R7596</f>
        <v>8377.29</v>
      </c>
      <c r="T7596" s="11" t="n">
        <f aca="false">IFERROR(S7596/Q7596,0)</f>
        <v>0.491892596500561</v>
      </c>
      <c r="U7596" s="13" t="n">
        <f aca="false">F7596-E7596</f>
        <v>24</v>
      </c>
      <c r="V7596" s="13" t="n">
        <f aca="false">G7596-F7596</f>
        <v>4</v>
      </c>
      <c r="W7596" s="13" t="n">
        <f aca="false">G7596-E7596</f>
        <v>28</v>
      </c>
      <c r="X7596" s="10" t="n">
        <f aca="false">YEAR(E7596)</f>
        <v>2020</v>
      </c>
      <c r="Y7596" s="0" t="str">
        <f aca="false">TEXT(E7596,"yyyy-mm")</f>
        <v>2020-11</v>
      </c>
      <c r="Z7596" s="0" t="str">
        <f aca="false">"Q"&amp;ROUNDUP(MONTH(E7596)/3,0)&amp;"-"&amp;YEAR(E7596)</f>
        <v>Q4-2020</v>
      </c>
    </row>
    <row r="7597" customFormat="false" ht="14.25" hidden="false" customHeight="false" outlineLevel="0" collapsed="false">
      <c r="A7597" s="0" t="s">
        <v>7639</v>
      </c>
      <c r="B7597" s="0" t="s">
        <v>38</v>
      </c>
      <c r="C7597" s="0" t="s">
        <v>79</v>
      </c>
      <c r="D7597" s="9" t="n">
        <v>44000</v>
      </c>
      <c r="E7597" s="9" t="n">
        <v>44149</v>
      </c>
      <c r="F7597" s="9" t="n">
        <v>44177</v>
      </c>
      <c r="G7597" s="9" t="n">
        <v>44179</v>
      </c>
      <c r="H7597" s="10" t="s">
        <v>36</v>
      </c>
      <c r="I7597" s="0" t="n">
        <v>13</v>
      </c>
      <c r="J7597" s="0" t="n">
        <v>36</v>
      </c>
      <c r="K7597" s="0" t="n">
        <v>86</v>
      </c>
      <c r="L7597" s="0" t="n">
        <v>30</v>
      </c>
      <c r="M7597" s="0" t="n">
        <v>3</v>
      </c>
      <c r="N7597" s="11" t="n">
        <v>0.05</v>
      </c>
      <c r="O7597" s="12" t="n">
        <v>1541.67</v>
      </c>
      <c r="P7597" s="12" t="n">
        <v>2371.8</v>
      </c>
      <c r="Q7597" s="12" t="n">
        <f aca="false">M7597*P7597*(1-N7597)</f>
        <v>6759.63</v>
      </c>
      <c r="R7597" s="12" t="n">
        <f aca="false">M7597*O7597</f>
        <v>4625.01</v>
      </c>
      <c r="S7597" s="12" t="n">
        <f aca="false">Q7597-R7597</f>
        <v>2134.62</v>
      </c>
      <c r="T7597" s="11" t="n">
        <f aca="false">IFERROR(S7597/Q7597,0)</f>
        <v>0.315789473684211</v>
      </c>
      <c r="U7597" s="13" t="n">
        <f aca="false">F7597-E7597</f>
        <v>28</v>
      </c>
      <c r="V7597" s="13" t="n">
        <f aca="false">G7597-F7597</f>
        <v>2</v>
      </c>
      <c r="W7597" s="13" t="n">
        <f aca="false">G7597-E7597</f>
        <v>30</v>
      </c>
      <c r="X7597" s="10" t="n">
        <f aca="false">YEAR(E7597)</f>
        <v>2020</v>
      </c>
      <c r="Y7597" s="0" t="str">
        <f aca="false">TEXT(E7597,"yyyy-mm")</f>
        <v>2020-11</v>
      </c>
      <c r="Z7597" s="0" t="str">
        <f aca="false">"Q"&amp;ROUNDUP(MONTH(E7597)/3,0)&amp;"-"&amp;YEAR(E7597)</f>
        <v>Q4-2020</v>
      </c>
    </row>
    <row r="7598" customFormat="false" ht="14.25" hidden="false" customHeight="false" outlineLevel="0" collapsed="false">
      <c r="A7598" s="0" t="s">
        <v>7640</v>
      </c>
      <c r="B7598" s="0" t="s">
        <v>38</v>
      </c>
      <c r="C7598" s="0" t="s">
        <v>35</v>
      </c>
      <c r="D7598" s="9" t="n">
        <v>44000</v>
      </c>
      <c r="E7598" s="9" t="n">
        <v>44149</v>
      </c>
      <c r="F7598" s="9" t="n">
        <v>44165</v>
      </c>
      <c r="G7598" s="9" t="n">
        <v>44167</v>
      </c>
      <c r="H7598" s="10" t="s">
        <v>36</v>
      </c>
      <c r="I7598" s="0" t="n">
        <v>19</v>
      </c>
      <c r="J7598" s="0" t="n">
        <v>36</v>
      </c>
      <c r="K7598" s="0" t="n">
        <v>209</v>
      </c>
      <c r="L7598" s="0" t="n">
        <v>18</v>
      </c>
      <c r="M7598" s="0" t="n">
        <v>4</v>
      </c>
      <c r="N7598" s="11" t="n">
        <v>0.2</v>
      </c>
      <c r="O7598" s="12" t="n">
        <v>2221.18</v>
      </c>
      <c r="P7598" s="12" t="n">
        <v>3470.6</v>
      </c>
      <c r="Q7598" s="12" t="n">
        <f aca="false">M7598*P7598*(1-N7598)</f>
        <v>11105.92</v>
      </c>
      <c r="R7598" s="12" t="n">
        <f aca="false">M7598*O7598</f>
        <v>8884.72</v>
      </c>
      <c r="S7598" s="12" t="n">
        <f aca="false">Q7598-R7598</f>
        <v>2221.2</v>
      </c>
      <c r="T7598" s="11" t="n">
        <f aca="false">IFERROR(S7598/Q7598,0)</f>
        <v>0.200001440673083</v>
      </c>
      <c r="U7598" s="13" t="n">
        <f aca="false">F7598-E7598</f>
        <v>16</v>
      </c>
      <c r="V7598" s="13" t="n">
        <f aca="false">G7598-F7598</f>
        <v>2</v>
      </c>
      <c r="W7598" s="13" t="n">
        <f aca="false">G7598-E7598</f>
        <v>18</v>
      </c>
      <c r="X7598" s="10" t="n">
        <f aca="false">YEAR(E7598)</f>
        <v>2020</v>
      </c>
      <c r="Y7598" s="0" t="str">
        <f aca="false">TEXT(E7598,"yyyy-mm")</f>
        <v>2020-11</v>
      </c>
      <c r="Z7598" s="0" t="str">
        <f aca="false">"Q"&amp;ROUNDUP(MONTH(E7598)/3,0)&amp;"-"&amp;YEAR(E7598)</f>
        <v>Q4-2020</v>
      </c>
    </row>
    <row r="7599" customFormat="false" ht="14.25" hidden="false" customHeight="false" outlineLevel="0" collapsed="false">
      <c r="A7599" s="0" t="s">
        <v>7641</v>
      </c>
      <c r="B7599" s="0" t="s">
        <v>34</v>
      </c>
      <c r="C7599" s="0" t="s">
        <v>79</v>
      </c>
      <c r="D7599" s="9" t="n">
        <v>44000</v>
      </c>
      <c r="E7599" s="9" t="n">
        <v>44149</v>
      </c>
      <c r="F7599" s="9" t="n">
        <v>44152</v>
      </c>
      <c r="G7599" s="9" t="n">
        <v>44161</v>
      </c>
      <c r="H7599" s="10" t="s">
        <v>36</v>
      </c>
      <c r="I7599" s="0" t="n">
        <v>10</v>
      </c>
      <c r="J7599" s="0" t="n">
        <v>38</v>
      </c>
      <c r="K7599" s="0" t="n">
        <v>65</v>
      </c>
      <c r="L7599" s="0" t="n">
        <v>14</v>
      </c>
      <c r="M7599" s="0" t="n">
        <v>6</v>
      </c>
      <c r="N7599" s="11" t="n">
        <v>0.075</v>
      </c>
      <c r="O7599" s="12" t="n">
        <v>103.11</v>
      </c>
      <c r="P7599" s="12" t="n">
        <v>180.9</v>
      </c>
      <c r="Q7599" s="12" t="n">
        <f aca="false">M7599*P7599*(1-N7599)</f>
        <v>1003.995</v>
      </c>
      <c r="R7599" s="12" t="n">
        <f aca="false">M7599*O7599</f>
        <v>618.66</v>
      </c>
      <c r="S7599" s="12" t="n">
        <f aca="false">Q7599-R7599</f>
        <v>385.335</v>
      </c>
      <c r="T7599" s="11" t="n">
        <f aca="false">IFERROR(S7599/Q7599,0)</f>
        <v>0.383801712159921</v>
      </c>
      <c r="U7599" s="13" t="n">
        <f aca="false">F7599-E7599</f>
        <v>3</v>
      </c>
      <c r="V7599" s="13" t="n">
        <f aca="false">G7599-F7599</f>
        <v>9</v>
      </c>
      <c r="W7599" s="13" t="n">
        <f aca="false">G7599-E7599</f>
        <v>12</v>
      </c>
      <c r="X7599" s="10" t="n">
        <f aca="false">YEAR(E7599)</f>
        <v>2020</v>
      </c>
      <c r="Y7599" s="0" t="str">
        <f aca="false">TEXT(E7599,"yyyy-mm")</f>
        <v>2020-11</v>
      </c>
      <c r="Z7599" s="0" t="str">
        <f aca="false">"Q"&amp;ROUNDUP(MONTH(E7599)/3,0)&amp;"-"&amp;YEAR(E7599)</f>
        <v>Q4-2020</v>
      </c>
    </row>
    <row r="7600" customFormat="false" ht="14.25" hidden="false" customHeight="false" outlineLevel="0" collapsed="false">
      <c r="A7600" s="0" t="s">
        <v>7642</v>
      </c>
      <c r="B7600" s="0" t="s">
        <v>34</v>
      </c>
      <c r="C7600" s="0" t="s">
        <v>46</v>
      </c>
      <c r="D7600" s="9" t="n">
        <v>44000</v>
      </c>
      <c r="E7600" s="9" t="n">
        <v>44149</v>
      </c>
      <c r="F7600" s="9" t="n">
        <v>44166</v>
      </c>
      <c r="G7600" s="9" t="n">
        <v>44169</v>
      </c>
      <c r="H7600" s="10" t="s">
        <v>36</v>
      </c>
      <c r="I7600" s="0" t="n">
        <v>8</v>
      </c>
      <c r="J7600" s="0" t="n">
        <v>10</v>
      </c>
      <c r="K7600" s="0" t="n">
        <v>261</v>
      </c>
      <c r="L7600" s="0" t="n">
        <v>21</v>
      </c>
      <c r="M7600" s="0" t="n">
        <v>1</v>
      </c>
      <c r="N7600" s="11" t="n">
        <v>0.15</v>
      </c>
      <c r="O7600" s="12" t="n">
        <v>945.37</v>
      </c>
      <c r="P7600" s="12" t="n">
        <v>1139</v>
      </c>
      <c r="Q7600" s="12" t="n">
        <f aca="false">M7600*P7600*(1-N7600)</f>
        <v>968.15</v>
      </c>
      <c r="R7600" s="12" t="n">
        <f aca="false">M7600*O7600</f>
        <v>945.37</v>
      </c>
      <c r="S7600" s="12" t="n">
        <f aca="false">Q7600-R7600</f>
        <v>22.78</v>
      </c>
      <c r="T7600" s="11" t="n">
        <f aca="false">IFERROR(S7600/Q7600,0)</f>
        <v>0.0235294117647059</v>
      </c>
      <c r="U7600" s="13" t="n">
        <f aca="false">F7600-E7600</f>
        <v>17</v>
      </c>
      <c r="V7600" s="13" t="n">
        <f aca="false">G7600-F7600</f>
        <v>3</v>
      </c>
      <c r="W7600" s="13" t="n">
        <f aca="false">G7600-E7600</f>
        <v>20</v>
      </c>
      <c r="X7600" s="10" t="n">
        <f aca="false">YEAR(E7600)</f>
        <v>2020</v>
      </c>
      <c r="Y7600" s="0" t="str">
        <f aca="false">TEXT(E7600,"yyyy-mm")</f>
        <v>2020-11</v>
      </c>
      <c r="Z7600" s="0" t="str">
        <f aca="false">"Q"&amp;ROUNDUP(MONTH(E7600)/3,0)&amp;"-"&amp;YEAR(E7600)</f>
        <v>Q4-2020</v>
      </c>
    </row>
    <row r="7601" customFormat="false" ht="14.25" hidden="false" customHeight="false" outlineLevel="0" collapsed="false">
      <c r="A7601" s="0" t="s">
        <v>7643</v>
      </c>
      <c r="B7601" s="0" t="s">
        <v>38</v>
      </c>
      <c r="C7601" s="0" t="s">
        <v>39</v>
      </c>
      <c r="D7601" s="9" t="n">
        <v>44000</v>
      </c>
      <c r="E7601" s="9" t="n">
        <v>44149</v>
      </c>
      <c r="F7601" s="9" t="n">
        <v>44153</v>
      </c>
      <c r="G7601" s="9" t="n">
        <v>44154</v>
      </c>
      <c r="H7601" s="10" t="s">
        <v>36</v>
      </c>
      <c r="I7601" s="0" t="n">
        <v>18</v>
      </c>
      <c r="J7601" s="0" t="n">
        <v>5</v>
      </c>
      <c r="K7601" s="0" t="n">
        <v>172</v>
      </c>
      <c r="L7601" s="0" t="n">
        <v>3</v>
      </c>
      <c r="M7601" s="0" t="n">
        <v>6</v>
      </c>
      <c r="N7601" s="11" t="n">
        <v>0.05</v>
      </c>
      <c r="O7601" s="12" t="n">
        <v>578.61</v>
      </c>
      <c r="P7601" s="12" t="n">
        <v>850.9</v>
      </c>
      <c r="Q7601" s="12" t="n">
        <f aca="false">M7601*P7601*(1-N7601)</f>
        <v>4850.13</v>
      </c>
      <c r="R7601" s="12" t="n">
        <f aca="false">M7601*O7601</f>
        <v>3471.66</v>
      </c>
      <c r="S7601" s="12" t="n">
        <f aca="false">Q7601-R7601</f>
        <v>1378.47</v>
      </c>
      <c r="T7601" s="11" t="n">
        <f aca="false">IFERROR(S7601/Q7601,0)</f>
        <v>0.284213000476276</v>
      </c>
      <c r="U7601" s="13" t="n">
        <f aca="false">F7601-E7601</f>
        <v>4</v>
      </c>
      <c r="V7601" s="13" t="n">
        <f aca="false">G7601-F7601</f>
        <v>1</v>
      </c>
      <c r="W7601" s="13" t="n">
        <f aca="false">G7601-E7601</f>
        <v>5</v>
      </c>
      <c r="X7601" s="10" t="n">
        <f aca="false">YEAR(E7601)</f>
        <v>2020</v>
      </c>
      <c r="Y7601" s="0" t="str">
        <f aca="false">TEXT(E7601,"yyyy-mm")</f>
        <v>2020-11</v>
      </c>
      <c r="Z7601" s="0" t="str">
        <f aca="false">"Q"&amp;ROUNDUP(MONTH(E7601)/3,0)&amp;"-"&amp;YEAR(E7601)</f>
        <v>Q4-2020</v>
      </c>
    </row>
    <row r="7602" customFormat="false" ht="14.25" hidden="false" customHeight="false" outlineLevel="0" collapsed="false">
      <c r="A7602" s="0" t="s">
        <v>7644</v>
      </c>
      <c r="B7602" s="0" t="s">
        <v>38</v>
      </c>
      <c r="C7602" s="0" t="s">
        <v>46</v>
      </c>
      <c r="D7602" s="9" t="n">
        <v>44100</v>
      </c>
      <c r="E7602" s="9" t="n">
        <v>44149</v>
      </c>
      <c r="F7602" s="9" t="n">
        <v>44176</v>
      </c>
      <c r="G7602" s="9" t="n">
        <v>44182</v>
      </c>
      <c r="H7602" s="10" t="s">
        <v>36</v>
      </c>
      <c r="I7602" s="0" t="n">
        <v>17</v>
      </c>
      <c r="J7602" s="0" t="n">
        <v>46</v>
      </c>
      <c r="K7602" s="0" t="n">
        <v>294</v>
      </c>
      <c r="L7602" s="0" t="n">
        <v>5</v>
      </c>
      <c r="M7602" s="0" t="n">
        <v>3</v>
      </c>
      <c r="N7602" s="11" t="n">
        <v>0.15</v>
      </c>
      <c r="O7602" s="12" t="n">
        <v>1894.22</v>
      </c>
      <c r="P7602" s="12" t="n">
        <v>3055.2</v>
      </c>
      <c r="Q7602" s="12" t="n">
        <f aca="false">M7602*P7602*(1-N7602)</f>
        <v>7790.76</v>
      </c>
      <c r="R7602" s="12" t="n">
        <f aca="false">M7602*O7602</f>
        <v>5682.66</v>
      </c>
      <c r="S7602" s="12" t="n">
        <f aca="false">Q7602-R7602</f>
        <v>2108.1</v>
      </c>
      <c r="T7602" s="11" t="n">
        <f aca="false">IFERROR(S7602/Q7602,0)</f>
        <v>0.270589775580303</v>
      </c>
      <c r="U7602" s="13" t="n">
        <f aca="false">F7602-E7602</f>
        <v>27</v>
      </c>
      <c r="V7602" s="13" t="n">
        <f aca="false">G7602-F7602</f>
        <v>6</v>
      </c>
      <c r="W7602" s="13" t="n">
        <f aca="false">G7602-E7602</f>
        <v>33</v>
      </c>
      <c r="X7602" s="10" t="n">
        <f aca="false">YEAR(E7602)</f>
        <v>2020</v>
      </c>
      <c r="Y7602" s="0" t="str">
        <f aca="false">TEXT(E7602,"yyyy-mm")</f>
        <v>2020-11</v>
      </c>
      <c r="Z7602" s="0" t="str">
        <f aca="false">"Q"&amp;ROUNDUP(MONTH(E7602)/3,0)&amp;"-"&amp;YEAR(E7602)</f>
        <v>Q4-2020</v>
      </c>
    </row>
    <row r="7603" customFormat="false" ht="14.25" hidden="false" customHeight="false" outlineLevel="0" collapsed="false">
      <c r="A7603" s="0" t="s">
        <v>7645</v>
      </c>
      <c r="B7603" s="0" t="s">
        <v>34</v>
      </c>
      <c r="C7603" s="0" t="s">
        <v>58</v>
      </c>
      <c r="D7603" s="9" t="n">
        <v>44000</v>
      </c>
      <c r="E7603" s="9" t="n">
        <v>44149</v>
      </c>
      <c r="F7603" s="9" t="n">
        <v>44164</v>
      </c>
      <c r="G7603" s="9" t="n">
        <v>44174</v>
      </c>
      <c r="H7603" s="10" t="s">
        <v>36</v>
      </c>
      <c r="I7603" s="0" t="n">
        <v>8</v>
      </c>
      <c r="J7603" s="0" t="n">
        <v>10</v>
      </c>
      <c r="K7603" s="0" t="n">
        <v>342</v>
      </c>
      <c r="L7603" s="0" t="n">
        <v>22</v>
      </c>
      <c r="M7603" s="0" t="n">
        <v>5</v>
      </c>
      <c r="N7603" s="11" t="n">
        <v>0.15</v>
      </c>
      <c r="O7603" s="12" t="n">
        <v>1414.64</v>
      </c>
      <c r="P7603" s="12" t="n">
        <v>2619.7</v>
      </c>
      <c r="Q7603" s="12" t="n">
        <f aca="false">M7603*P7603*(1-N7603)</f>
        <v>11133.725</v>
      </c>
      <c r="R7603" s="12" t="n">
        <f aca="false">M7603*O7603</f>
        <v>7073.2</v>
      </c>
      <c r="S7603" s="12" t="n">
        <f aca="false">Q7603-R7603</f>
        <v>4060.525</v>
      </c>
      <c r="T7603" s="11" t="n">
        <f aca="false">IFERROR(S7603/Q7603,0)</f>
        <v>0.364704984180946</v>
      </c>
      <c r="U7603" s="13" t="n">
        <f aca="false">F7603-E7603</f>
        <v>15</v>
      </c>
      <c r="V7603" s="13" t="n">
        <f aca="false">G7603-F7603</f>
        <v>10</v>
      </c>
      <c r="W7603" s="13" t="n">
        <f aca="false">G7603-E7603</f>
        <v>25</v>
      </c>
      <c r="X7603" s="10" t="n">
        <f aca="false">YEAR(E7603)</f>
        <v>2020</v>
      </c>
      <c r="Y7603" s="0" t="str">
        <f aca="false">TEXT(E7603,"yyyy-mm")</f>
        <v>2020-11</v>
      </c>
      <c r="Z7603" s="0" t="str">
        <f aca="false">"Q"&amp;ROUNDUP(MONTH(E7603)/3,0)&amp;"-"&amp;YEAR(E7603)</f>
        <v>Q4-2020</v>
      </c>
    </row>
    <row r="7604" customFormat="false" ht="14.25" hidden="false" customHeight="false" outlineLevel="0" collapsed="false">
      <c r="A7604" s="0" t="s">
        <v>7646</v>
      </c>
      <c r="B7604" s="0" t="s">
        <v>38</v>
      </c>
      <c r="C7604" s="0" t="s">
        <v>39</v>
      </c>
      <c r="D7604" s="9" t="n">
        <v>44000</v>
      </c>
      <c r="E7604" s="9" t="n">
        <v>44149</v>
      </c>
      <c r="F7604" s="9" t="n">
        <v>44170</v>
      </c>
      <c r="G7604" s="9" t="n">
        <v>44173</v>
      </c>
      <c r="H7604" s="10" t="s">
        <v>36</v>
      </c>
      <c r="I7604" s="0" t="n">
        <v>14</v>
      </c>
      <c r="J7604" s="0" t="n">
        <v>44</v>
      </c>
      <c r="K7604" s="0" t="n">
        <v>129</v>
      </c>
      <c r="L7604" s="0" t="n">
        <v>15</v>
      </c>
      <c r="M7604" s="0" t="n">
        <v>8</v>
      </c>
      <c r="N7604" s="11" t="n">
        <v>0.1</v>
      </c>
      <c r="O7604" s="12" t="n">
        <v>1685.72</v>
      </c>
      <c r="P7604" s="12" t="n">
        <v>1983.2</v>
      </c>
      <c r="Q7604" s="12" t="n">
        <f aca="false">M7604*P7604*(1-N7604)</f>
        <v>14279.04</v>
      </c>
      <c r="R7604" s="12" t="n">
        <f aca="false">M7604*O7604</f>
        <v>13485.76</v>
      </c>
      <c r="S7604" s="12" t="n">
        <f aca="false">Q7604-R7604</f>
        <v>793.280000000001</v>
      </c>
      <c r="T7604" s="11" t="n">
        <f aca="false">IFERROR(S7604/Q7604,0)</f>
        <v>0.0555555555555556</v>
      </c>
      <c r="U7604" s="13" t="n">
        <f aca="false">F7604-E7604</f>
        <v>21</v>
      </c>
      <c r="V7604" s="13" t="n">
        <f aca="false">G7604-F7604</f>
        <v>3</v>
      </c>
      <c r="W7604" s="13" t="n">
        <f aca="false">G7604-E7604</f>
        <v>24</v>
      </c>
      <c r="X7604" s="10" t="n">
        <f aca="false">YEAR(E7604)</f>
        <v>2020</v>
      </c>
      <c r="Y7604" s="0" t="str">
        <f aca="false">TEXT(E7604,"yyyy-mm")</f>
        <v>2020-11</v>
      </c>
      <c r="Z7604" s="0" t="str">
        <f aca="false">"Q"&amp;ROUNDUP(MONTH(E7604)/3,0)&amp;"-"&amp;YEAR(E7604)</f>
        <v>Q4-2020</v>
      </c>
    </row>
    <row r="7605" customFormat="false" ht="14.25" hidden="false" customHeight="false" outlineLevel="0" collapsed="false">
      <c r="A7605" s="0" t="s">
        <v>7647</v>
      </c>
      <c r="B7605" s="0" t="s">
        <v>34</v>
      </c>
      <c r="C7605" s="0" t="s">
        <v>48</v>
      </c>
      <c r="D7605" s="9" t="n">
        <v>44100</v>
      </c>
      <c r="E7605" s="9" t="n">
        <v>44150</v>
      </c>
      <c r="F7605" s="9" t="n">
        <v>44161</v>
      </c>
      <c r="G7605" s="9" t="n">
        <v>44170</v>
      </c>
      <c r="H7605" s="10" t="s">
        <v>36</v>
      </c>
      <c r="I7605" s="0" t="n">
        <v>12</v>
      </c>
      <c r="J7605" s="0" t="n">
        <v>16</v>
      </c>
      <c r="K7605" s="0" t="n">
        <v>32</v>
      </c>
      <c r="L7605" s="0" t="n">
        <v>28</v>
      </c>
      <c r="M7605" s="0" t="n">
        <v>1</v>
      </c>
      <c r="N7605" s="11" t="n">
        <v>0.05</v>
      </c>
      <c r="O7605" s="12" t="n">
        <v>1961.49</v>
      </c>
      <c r="P7605" s="12" t="n">
        <v>3772.1</v>
      </c>
      <c r="Q7605" s="12" t="n">
        <f aca="false">M7605*P7605*(1-N7605)</f>
        <v>3583.495</v>
      </c>
      <c r="R7605" s="12" t="n">
        <f aca="false">M7605*O7605</f>
        <v>1961.49</v>
      </c>
      <c r="S7605" s="12" t="n">
        <f aca="false">Q7605-R7605</f>
        <v>1622.005</v>
      </c>
      <c r="T7605" s="11" t="n">
        <f aca="false">IFERROR(S7605/Q7605,0)</f>
        <v>0.452632137061723</v>
      </c>
      <c r="U7605" s="13" t="n">
        <f aca="false">F7605-E7605</f>
        <v>11</v>
      </c>
      <c r="V7605" s="13" t="n">
        <f aca="false">G7605-F7605</f>
        <v>9</v>
      </c>
      <c r="W7605" s="13" t="n">
        <f aca="false">G7605-E7605</f>
        <v>20</v>
      </c>
      <c r="X7605" s="10" t="n">
        <f aca="false">YEAR(E7605)</f>
        <v>2020</v>
      </c>
      <c r="Y7605" s="0" t="str">
        <f aca="false">TEXT(E7605,"yyyy-mm")</f>
        <v>2020-11</v>
      </c>
      <c r="Z7605" s="0" t="str">
        <f aca="false">"Q"&amp;ROUNDUP(MONTH(E7605)/3,0)&amp;"-"&amp;YEAR(E7605)</f>
        <v>Q4-2020</v>
      </c>
    </row>
    <row r="7606" customFormat="false" ht="14.25" hidden="false" customHeight="false" outlineLevel="0" collapsed="false">
      <c r="A7606" s="0" t="s">
        <v>7648</v>
      </c>
      <c r="B7606" s="0" t="s">
        <v>34</v>
      </c>
      <c r="C7606" s="0" t="s">
        <v>35</v>
      </c>
      <c r="D7606" s="9" t="n">
        <v>44000</v>
      </c>
      <c r="E7606" s="9" t="n">
        <v>44150</v>
      </c>
      <c r="F7606" s="9" t="n">
        <v>44154</v>
      </c>
      <c r="G7606" s="9" t="n">
        <v>44157</v>
      </c>
      <c r="H7606" s="10" t="s">
        <v>36</v>
      </c>
      <c r="I7606" s="0" t="n">
        <v>7</v>
      </c>
      <c r="J7606" s="0" t="n">
        <v>40</v>
      </c>
      <c r="K7606" s="0" t="n">
        <v>215</v>
      </c>
      <c r="L7606" s="0" t="n">
        <v>6</v>
      </c>
      <c r="M7606" s="0" t="n">
        <v>8</v>
      </c>
      <c r="N7606" s="11" t="n">
        <v>0.15</v>
      </c>
      <c r="O7606" s="12" t="n">
        <v>139.29</v>
      </c>
      <c r="P7606" s="12" t="n">
        <v>221.1</v>
      </c>
      <c r="Q7606" s="12" t="n">
        <f aca="false">M7606*P7606*(1-N7606)</f>
        <v>1503.48</v>
      </c>
      <c r="R7606" s="12" t="n">
        <f aca="false">M7606*O7606</f>
        <v>1114.32</v>
      </c>
      <c r="S7606" s="12" t="n">
        <f aca="false">Q7606-R7606</f>
        <v>389.16</v>
      </c>
      <c r="T7606" s="11" t="n">
        <f aca="false">IFERROR(S7606/Q7606,0)</f>
        <v>0.258839492377684</v>
      </c>
      <c r="U7606" s="13" t="n">
        <f aca="false">F7606-E7606</f>
        <v>4</v>
      </c>
      <c r="V7606" s="13" t="n">
        <f aca="false">G7606-F7606</f>
        <v>3</v>
      </c>
      <c r="W7606" s="13" t="n">
        <f aca="false">G7606-E7606</f>
        <v>7</v>
      </c>
      <c r="X7606" s="10" t="n">
        <f aca="false">YEAR(E7606)</f>
        <v>2020</v>
      </c>
      <c r="Y7606" s="0" t="str">
        <f aca="false">TEXT(E7606,"yyyy-mm")</f>
        <v>2020-11</v>
      </c>
      <c r="Z7606" s="0" t="str">
        <f aca="false">"Q"&amp;ROUNDUP(MONTH(E7606)/3,0)&amp;"-"&amp;YEAR(E7606)</f>
        <v>Q4-2020</v>
      </c>
    </row>
    <row r="7607" customFormat="false" ht="14.25" hidden="false" customHeight="false" outlineLevel="0" collapsed="false">
      <c r="A7607" s="0" t="s">
        <v>7649</v>
      </c>
      <c r="B7607" s="0" t="s">
        <v>41</v>
      </c>
      <c r="C7607" s="0" t="s">
        <v>58</v>
      </c>
      <c r="D7607" s="9" t="n">
        <v>44000</v>
      </c>
      <c r="E7607" s="9" t="n">
        <v>44150</v>
      </c>
      <c r="F7607" s="9" t="n">
        <v>44168</v>
      </c>
      <c r="G7607" s="9" t="n">
        <v>44178</v>
      </c>
      <c r="H7607" s="10" t="s">
        <v>36</v>
      </c>
      <c r="I7607" s="0" t="n">
        <v>20</v>
      </c>
      <c r="J7607" s="0" t="n">
        <v>16</v>
      </c>
      <c r="K7607" s="0" t="n">
        <v>331</v>
      </c>
      <c r="L7607" s="0" t="n">
        <v>29</v>
      </c>
      <c r="M7607" s="0" t="n">
        <v>6</v>
      </c>
      <c r="N7607" s="11" t="n">
        <v>0.075</v>
      </c>
      <c r="O7607" s="12" t="n">
        <v>579.08</v>
      </c>
      <c r="P7607" s="12" t="n">
        <v>864.3</v>
      </c>
      <c r="Q7607" s="12" t="n">
        <f aca="false">M7607*P7607*(1-N7607)</f>
        <v>4796.865</v>
      </c>
      <c r="R7607" s="12" t="n">
        <f aca="false">M7607*O7607</f>
        <v>3474.48</v>
      </c>
      <c r="S7607" s="12" t="n">
        <f aca="false">Q7607-R7607</f>
        <v>1322.385</v>
      </c>
      <c r="T7607" s="11" t="n">
        <f aca="false">IFERROR(S7607/Q7607,0)</f>
        <v>0.275676926492615</v>
      </c>
      <c r="U7607" s="13" t="n">
        <f aca="false">F7607-E7607</f>
        <v>18</v>
      </c>
      <c r="V7607" s="13" t="n">
        <f aca="false">G7607-F7607</f>
        <v>10</v>
      </c>
      <c r="W7607" s="13" t="n">
        <f aca="false">G7607-E7607</f>
        <v>28</v>
      </c>
      <c r="X7607" s="10" t="n">
        <f aca="false">YEAR(E7607)</f>
        <v>2020</v>
      </c>
      <c r="Y7607" s="0" t="str">
        <f aca="false">TEXT(E7607,"yyyy-mm")</f>
        <v>2020-11</v>
      </c>
      <c r="Z7607" s="0" t="str">
        <f aca="false">"Q"&amp;ROUNDUP(MONTH(E7607)/3,0)&amp;"-"&amp;YEAR(E7607)</f>
        <v>Q4-2020</v>
      </c>
    </row>
    <row r="7608" customFormat="false" ht="14.25" hidden="false" customHeight="false" outlineLevel="0" collapsed="false">
      <c r="A7608" s="0" t="s">
        <v>7650</v>
      </c>
      <c r="B7608" s="0" t="s">
        <v>34</v>
      </c>
      <c r="C7608" s="0" t="s">
        <v>46</v>
      </c>
      <c r="D7608" s="9" t="n">
        <v>44000</v>
      </c>
      <c r="E7608" s="9" t="n">
        <v>44150</v>
      </c>
      <c r="F7608" s="9" t="n">
        <v>44171</v>
      </c>
      <c r="G7608" s="9" t="n">
        <v>44178</v>
      </c>
      <c r="H7608" s="10" t="s">
        <v>36</v>
      </c>
      <c r="I7608" s="0" t="n">
        <v>9</v>
      </c>
      <c r="J7608" s="0" t="n">
        <v>27</v>
      </c>
      <c r="K7608" s="0" t="n">
        <v>262</v>
      </c>
      <c r="L7608" s="0" t="n">
        <v>20</v>
      </c>
      <c r="M7608" s="0" t="n">
        <v>3</v>
      </c>
      <c r="N7608" s="11" t="n">
        <v>0.2</v>
      </c>
      <c r="O7608" s="12" t="n">
        <v>926.21</v>
      </c>
      <c r="P7608" s="12" t="n">
        <v>1715.2</v>
      </c>
      <c r="Q7608" s="12" t="n">
        <f aca="false">M7608*P7608*(1-N7608)</f>
        <v>4116.48</v>
      </c>
      <c r="R7608" s="12" t="n">
        <f aca="false">M7608*O7608</f>
        <v>2778.63</v>
      </c>
      <c r="S7608" s="12" t="n">
        <f aca="false">Q7608-R7608</f>
        <v>1337.85</v>
      </c>
      <c r="T7608" s="11" t="n">
        <f aca="false">IFERROR(S7608/Q7608,0)</f>
        <v>0.32499854244403</v>
      </c>
      <c r="U7608" s="13" t="n">
        <f aca="false">F7608-E7608</f>
        <v>21</v>
      </c>
      <c r="V7608" s="13" t="n">
        <f aca="false">G7608-F7608</f>
        <v>7</v>
      </c>
      <c r="W7608" s="13" t="n">
        <f aca="false">G7608-E7608</f>
        <v>28</v>
      </c>
      <c r="X7608" s="10" t="n">
        <f aca="false">YEAR(E7608)</f>
        <v>2020</v>
      </c>
      <c r="Y7608" s="0" t="str">
        <f aca="false">TEXT(E7608,"yyyy-mm")</f>
        <v>2020-11</v>
      </c>
      <c r="Z7608" s="0" t="str">
        <f aca="false">"Q"&amp;ROUNDUP(MONTH(E7608)/3,0)&amp;"-"&amp;YEAR(E7608)</f>
        <v>Q4-2020</v>
      </c>
    </row>
    <row r="7609" customFormat="false" ht="14.25" hidden="false" customHeight="false" outlineLevel="0" collapsed="false">
      <c r="A7609" s="0" t="s">
        <v>7651</v>
      </c>
      <c r="B7609" s="0" t="s">
        <v>38</v>
      </c>
      <c r="C7609" s="0" t="s">
        <v>39</v>
      </c>
      <c r="D7609" s="9" t="n">
        <v>44000</v>
      </c>
      <c r="E7609" s="9" t="n">
        <v>44150</v>
      </c>
      <c r="F7609" s="9" t="n">
        <v>44168</v>
      </c>
      <c r="G7609" s="9" t="n">
        <v>44176</v>
      </c>
      <c r="H7609" s="10" t="s">
        <v>36</v>
      </c>
      <c r="I7609" s="0" t="n">
        <v>17</v>
      </c>
      <c r="J7609" s="0" t="n">
        <v>25</v>
      </c>
      <c r="K7609" s="0" t="n">
        <v>163</v>
      </c>
      <c r="L7609" s="0" t="n">
        <v>37</v>
      </c>
      <c r="M7609" s="0" t="n">
        <v>6</v>
      </c>
      <c r="N7609" s="11" t="n">
        <v>0.075</v>
      </c>
      <c r="O7609" s="12" t="n">
        <v>2347.68</v>
      </c>
      <c r="P7609" s="12" t="n">
        <v>5869.2</v>
      </c>
      <c r="Q7609" s="12" t="n">
        <f aca="false">M7609*P7609*(1-N7609)</f>
        <v>32574.06</v>
      </c>
      <c r="R7609" s="12" t="n">
        <f aca="false">M7609*O7609</f>
        <v>14086.08</v>
      </c>
      <c r="S7609" s="12" t="n">
        <f aca="false">Q7609-R7609</f>
        <v>18487.98</v>
      </c>
      <c r="T7609" s="11" t="n">
        <f aca="false">IFERROR(S7609/Q7609,0)</f>
        <v>0.567567567567568</v>
      </c>
      <c r="U7609" s="13" t="n">
        <f aca="false">F7609-E7609</f>
        <v>18</v>
      </c>
      <c r="V7609" s="13" t="n">
        <f aca="false">G7609-F7609</f>
        <v>8</v>
      </c>
      <c r="W7609" s="13" t="n">
        <f aca="false">G7609-E7609</f>
        <v>26</v>
      </c>
      <c r="X7609" s="10" t="n">
        <f aca="false">YEAR(E7609)</f>
        <v>2020</v>
      </c>
      <c r="Y7609" s="0" t="str">
        <f aca="false">TEXT(E7609,"yyyy-mm")</f>
        <v>2020-11</v>
      </c>
      <c r="Z7609" s="0" t="str">
        <f aca="false">"Q"&amp;ROUNDUP(MONTH(E7609)/3,0)&amp;"-"&amp;YEAR(E7609)</f>
        <v>Q4-2020</v>
      </c>
    </row>
    <row r="7610" customFormat="false" ht="14.25" hidden="false" customHeight="false" outlineLevel="0" collapsed="false">
      <c r="A7610" s="0" t="s">
        <v>7652</v>
      </c>
      <c r="B7610" s="0" t="s">
        <v>43</v>
      </c>
      <c r="C7610" s="0" t="s">
        <v>39</v>
      </c>
      <c r="D7610" s="9" t="n">
        <v>44000</v>
      </c>
      <c r="E7610" s="9" t="n">
        <v>44150</v>
      </c>
      <c r="F7610" s="9" t="n">
        <v>44175</v>
      </c>
      <c r="G7610" s="9" t="n">
        <v>44182</v>
      </c>
      <c r="H7610" s="10" t="s">
        <v>36</v>
      </c>
      <c r="I7610" s="0" t="n">
        <v>26</v>
      </c>
      <c r="J7610" s="0" t="n">
        <v>46</v>
      </c>
      <c r="K7610" s="0" t="n">
        <v>156</v>
      </c>
      <c r="L7610" s="0" t="n">
        <v>11</v>
      </c>
      <c r="M7610" s="0" t="n">
        <v>1</v>
      </c>
      <c r="N7610" s="11" t="n">
        <v>0.05</v>
      </c>
      <c r="O7610" s="12" t="n">
        <v>97.15</v>
      </c>
      <c r="P7610" s="12" t="n">
        <v>167.5</v>
      </c>
      <c r="Q7610" s="12" t="n">
        <f aca="false">M7610*P7610*(1-N7610)</f>
        <v>159.125</v>
      </c>
      <c r="R7610" s="12" t="n">
        <f aca="false">M7610*O7610</f>
        <v>97.15</v>
      </c>
      <c r="S7610" s="12" t="n">
        <f aca="false">Q7610-R7610</f>
        <v>61.975</v>
      </c>
      <c r="T7610" s="11" t="n">
        <f aca="false">IFERROR(S7610/Q7610,0)</f>
        <v>0.389473684210526</v>
      </c>
      <c r="U7610" s="13" t="n">
        <f aca="false">F7610-E7610</f>
        <v>25</v>
      </c>
      <c r="V7610" s="13" t="n">
        <f aca="false">G7610-F7610</f>
        <v>7</v>
      </c>
      <c r="W7610" s="13" t="n">
        <f aca="false">G7610-E7610</f>
        <v>32</v>
      </c>
      <c r="X7610" s="10" t="n">
        <f aca="false">YEAR(E7610)</f>
        <v>2020</v>
      </c>
      <c r="Y7610" s="0" t="str">
        <f aca="false">TEXT(E7610,"yyyy-mm")</f>
        <v>2020-11</v>
      </c>
      <c r="Z7610" s="0" t="str">
        <f aca="false">"Q"&amp;ROUNDUP(MONTH(E7610)/3,0)&amp;"-"&amp;YEAR(E7610)</f>
        <v>Q4-2020</v>
      </c>
    </row>
    <row r="7611" customFormat="false" ht="14.25" hidden="false" customHeight="false" outlineLevel="0" collapsed="false">
      <c r="A7611" s="0" t="s">
        <v>7653</v>
      </c>
      <c r="B7611" s="0" t="s">
        <v>34</v>
      </c>
      <c r="C7611" s="0" t="s">
        <v>58</v>
      </c>
      <c r="D7611" s="9" t="n">
        <v>44100</v>
      </c>
      <c r="E7611" s="9" t="n">
        <v>44150</v>
      </c>
      <c r="F7611" s="9" t="n">
        <v>44153</v>
      </c>
      <c r="G7611" s="9" t="n">
        <v>44154</v>
      </c>
      <c r="H7611" s="10" t="s">
        <v>36</v>
      </c>
      <c r="I7611" s="0" t="n">
        <v>6</v>
      </c>
      <c r="J7611" s="0" t="n">
        <v>9</v>
      </c>
      <c r="K7611" s="0" t="n">
        <v>331</v>
      </c>
      <c r="L7611" s="0" t="n">
        <v>24</v>
      </c>
      <c r="M7611" s="0" t="n">
        <v>5</v>
      </c>
      <c r="N7611" s="11" t="n">
        <v>0.2</v>
      </c>
      <c r="O7611" s="12" t="n">
        <v>1912.98</v>
      </c>
      <c r="P7611" s="12" t="n">
        <v>2304.8</v>
      </c>
      <c r="Q7611" s="12" t="n">
        <f aca="false">M7611*P7611*(1-N7611)</f>
        <v>9219.2</v>
      </c>
      <c r="R7611" s="12" t="n">
        <f aca="false">M7611*O7611</f>
        <v>9564.9</v>
      </c>
      <c r="S7611" s="12" t="n">
        <f aca="false">Q7611-R7611</f>
        <v>-345.699999999999</v>
      </c>
      <c r="T7611" s="11" t="n">
        <f aca="false">IFERROR(S7611/Q7611,0)</f>
        <v>-0.0374978306143699</v>
      </c>
      <c r="U7611" s="13" t="n">
        <f aca="false">F7611-E7611</f>
        <v>3</v>
      </c>
      <c r="V7611" s="13" t="n">
        <f aca="false">G7611-F7611</f>
        <v>1</v>
      </c>
      <c r="W7611" s="13" t="n">
        <f aca="false">G7611-E7611</f>
        <v>4</v>
      </c>
      <c r="X7611" s="10" t="n">
        <f aca="false">YEAR(E7611)</f>
        <v>2020</v>
      </c>
      <c r="Y7611" s="0" t="str">
        <f aca="false">TEXT(E7611,"yyyy-mm")</f>
        <v>2020-11</v>
      </c>
      <c r="Z7611" s="0" t="str">
        <f aca="false">"Q"&amp;ROUNDUP(MONTH(E7611)/3,0)&amp;"-"&amp;YEAR(E7611)</f>
        <v>Q4-2020</v>
      </c>
    </row>
    <row r="7612" customFormat="false" ht="14.25" hidden="false" customHeight="false" outlineLevel="0" collapsed="false">
      <c r="A7612" s="0" t="s">
        <v>7654</v>
      </c>
      <c r="B7612" s="0" t="s">
        <v>38</v>
      </c>
      <c r="C7612" s="0" t="s">
        <v>39</v>
      </c>
      <c r="D7612" s="9" t="n">
        <v>44000</v>
      </c>
      <c r="E7612" s="9" t="n">
        <v>44151</v>
      </c>
      <c r="F7612" s="9" t="n">
        <v>44167</v>
      </c>
      <c r="G7612" s="9" t="n">
        <v>44171</v>
      </c>
      <c r="H7612" s="10" t="s">
        <v>36</v>
      </c>
      <c r="I7612" s="0" t="n">
        <v>18</v>
      </c>
      <c r="J7612" s="0" t="n">
        <v>28</v>
      </c>
      <c r="K7612" s="0" t="n">
        <v>148</v>
      </c>
      <c r="L7612" s="0" t="n">
        <v>15</v>
      </c>
      <c r="M7612" s="0" t="n">
        <v>7</v>
      </c>
      <c r="N7612" s="11" t="n">
        <v>0.3</v>
      </c>
      <c r="O7612" s="12" t="n">
        <v>781.29</v>
      </c>
      <c r="P7612" s="12" t="n">
        <v>1132.3</v>
      </c>
      <c r="Q7612" s="12" t="n">
        <f aca="false">M7612*P7612*(1-N7612)</f>
        <v>5548.27</v>
      </c>
      <c r="R7612" s="12" t="n">
        <f aca="false">M7612*O7612</f>
        <v>5469.03</v>
      </c>
      <c r="S7612" s="12" t="n">
        <f aca="false">Q7612-R7612</f>
        <v>79.2399999999998</v>
      </c>
      <c r="T7612" s="11" t="n">
        <f aca="false">IFERROR(S7612/Q7612,0)</f>
        <v>0.014281929322113</v>
      </c>
      <c r="U7612" s="13" t="n">
        <f aca="false">F7612-E7612</f>
        <v>16</v>
      </c>
      <c r="V7612" s="13" t="n">
        <f aca="false">G7612-F7612</f>
        <v>4</v>
      </c>
      <c r="W7612" s="13" t="n">
        <f aca="false">G7612-E7612</f>
        <v>20</v>
      </c>
      <c r="X7612" s="10" t="n">
        <f aca="false">YEAR(E7612)</f>
        <v>2020</v>
      </c>
      <c r="Y7612" s="0" t="str">
        <f aca="false">TEXT(E7612,"yyyy-mm")</f>
        <v>2020-11</v>
      </c>
      <c r="Z7612" s="0" t="str">
        <f aca="false">"Q"&amp;ROUNDUP(MONTH(E7612)/3,0)&amp;"-"&amp;YEAR(E7612)</f>
        <v>Q4-2020</v>
      </c>
    </row>
    <row r="7613" customFormat="false" ht="14.25" hidden="false" customHeight="false" outlineLevel="0" collapsed="false">
      <c r="A7613" s="0" t="s">
        <v>7655</v>
      </c>
      <c r="B7613" s="0" t="s">
        <v>38</v>
      </c>
      <c r="C7613" s="0" t="s">
        <v>39</v>
      </c>
      <c r="D7613" s="9" t="n">
        <v>44000</v>
      </c>
      <c r="E7613" s="9" t="n">
        <v>44151</v>
      </c>
      <c r="F7613" s="9" t="n">
        <v>44178</v>
      </c>
      <c r="G7613" s="9" t="n">
        <v>44179</v>
      </c>
      <c r="H7613" s="10" t="s">
        <v>36</v>
      </c>
      <c r="I7613" s="0" t="n">
        <v>19</v>
      </c>
      <c r="J7613" s="0" t="n">
        <v>45</v>
      </c>
      <c r="K7613" s="0" t="n">
        <v>202</v>
      </c>
      <c r="L7613" s="0" t="n">
        <v>24</v>
      </c>
      <c r="M7613" s="0" t="n">
        <v>3</v>
      </c>
      <c r="N7613" s="11" t="n">
        <v>0.1</v>
      </c>
      <c r="O7613" s="12" t="n">
        <v>1677.75</v>
      </c>
      <c r="P7613" s="12" t="n">
        <v>3289.7</v>
      </c>
      <c r="Q7613" s="12" t="n">
        <f aca="false">M7613*P7613*(1-N7613)</f>
        <v>8882.19</v>
      </c>
      <c r="R7613" s="12" t="n">
        <f aca="false">M7613*O7613</f>
        <v>5033.25</v>
      </c>
      <c r="S7613" s="12" t="n">
        <f aca="false">Q7613-R7613</f>
        <v>3848.94</v>
      </c>
      <c r="T7613" s="11" t="n">
        <f aca="false">IFERROR(S7613/Q7613,0)</f>
        <v>0.433332320069712</v>
      </c>
      <c r="U7613" s="13" t="n">
        <f aca="false">F7613-E7613</f>
        <v>27</v>
      </c>
      <c r="V7613" s="13" t="n">
        <f aca="false">G7613-F7613</f>
        <v>1</v>
      </c>
      <c r="W7613" s="13" t="n">
        <f aca="false">G7613-E7613</f>
        <v>28</v>
      </c>
      <c r="X7613" s="10" t="n">
        <f aca="false">YEAR(E7613)</f>
        <v>2020</v>
      </c>
      <c r="Y7613" s="0" t="str">
        <f aca="false">TEXT(E7613,"yyyy-mm")</f>
        <v>2020-11</v>
      </c>
      <c r="Z7613" s="0" t="str">
        <f aca="false">"Q"&amp;ROUNDUP(MONTH(E7613)/3,0)&amp;"-"&amp;YEAR(E7613)</f>
        <v>Q4-2020</v>
      </c>
    </row>
    <row r="7614" customFormat="false" ht="14.25" hidden="false" customHeight="false" outlineLevel="0" collapsed="false">
      <c r="A7614" s="0" t="s">
        <v>7656</v>
      </c>
      <c r="B7614" s="0" t="s">
        <v>34</v>
      </c>
      <c r="C7614" s="0" t="s">
        <v>46</v>
      </c>
      <c r="D7614" s="9" t="n">
        <v>44100</v>
      </c>
      <c r="E7614" s="9" t="n">
        <v>44151</v>
      </c>
      <c r="F7614" s="9" t="n">
        <v>44165</v>
      </c>
      <c r="G7614" s="9" t="n">
        <v>44168</v>
      </c>
      <c r="H7614" s="10" t="s">
        <v>36</v>
      </c>
      <c r="I7614" s="0" t="n">
        <v>3</v>
      </c>
      <c r="J7614" s="0" t="n">
        <v>33</v>
      </c>
      <c r="K7614" s="0" t="n">
        <v>314</v>
      </c>
      <c r="L7614" s="0" t="n">
        <v>4</v>
      </c>
      <c r="M7614" s="0" t="n">
        <v>1</v>
      </c>
      <c r="N7614" s="11" t="n">
        <v>0.05</v>
      </c>
      <c r="O7614" s="12" t="n">
        <v>1869.3</v>
      </c>
      <c r="P7614" s="12" t="n">
        <v>3738.6</v>
      </c>
      <c r="Q7614" s="12" t="n">
        <f aca="false">M7614*P7614*(1-N7614)</f>
        <v>3551.67</v>
      </c>
      <c r="R7614" s="12" t="n">
        <f aca="false">M7614*O7614</f>
        <v>1869.3</v>
      </c>
      <c r="S7614" s="12" t="n">
        <f aca="false">Q7614-R7614</f>
        <v>1682.37</v>
      </c>
      <c r="T7614" s="11" t="n">
        <f aca="false">IFERROR(S7614/Q7614,0)</f>
        <v>0.473684210526316</v>
      </c>
      <c r="U7614" s="13" t="n">
        <f aca="false">F7614-E7614</f>
        <v>14</v>
      </c>
      <c r="V7614" s="13" t="n">
        <f aca="false">G7614-F7614</f>
        <v>3</v>
      </c>
      <c r="W7614" s="13" t="n">
        <f aca="false">G7614-E7614</f>
        <v>17</v>
      </c>
      <c r="X7614" s="10" t="n">
        <f aca="false">YEAR(E7614)</f>
        <v>2020</v>
      </c>
      <c r="Y7614" s="0" t="str">
        <f aca="false">TEXT(E7614,"yyyy-mm")</f>
        <v>2020-11</v>
      </c>
      <c r="Z7614" s="0" t="str">
        <f aca="false">"Q"&amp;ROUNDUP(MONTH(E7614)/3,0)&amp;"-"&amp;YEAR(E7614)</f>
        <v>Q4-2020</v>
      </c>
    </row>
    <row r="7615" customFormat="false" ht="14.25" hidden="false" customHeight="false" outlineLevel="0" collapsed="false">
      <c r="A7615" s="0" t="s">
        <v>7657</v>
      </c>
      <c r="B7615" s="0" t="s">
        <v>41</v>
      </c>
      <c r="C7615" s="0" t="s">
        <v>35</v>
      </c>
      <c r="D7615" s="9" t="n">
        <v>44000</v>
      </c>
      <c r="E7615" s="9" t="n">
        <v>44151</v>
      </c>
      <c r="F7615" s="9" t="n">
        <v>44169</v>
      </c>
      <c r="G7615" s="9" t="n">
        <v>44175</v>
      </c>
      <c r="H7615" s="10" t="s">
        <v>36</v>
      </c>
      <c r="I7615" s="0" t="n">
        <v>24</v>
      </c>
      <c r="J7615" s="0" t="n">
        <v>23</v>
      </c>
      <c r="K7615" s="0" t="n">
        <v>234</v>
      </c>
      <c r="L7615" s="0" t="n">
        <v>11</v>
      </c>
      <c r="M7615" s="0" t="n">
        <v>7</v>
      </c>
      <c r="N7615" s="11" t="n">
        <v>0.05</v>
      </c>
      <c r="O7615" s="12" t="n">
        <v>1745.69</v>
      </c>
      <c r="P7615" s="12" t="n">
        <v>3879.3</v>
      </c>
      <c r="Q7615" s="12" t="n">
        <f aca="false">M7615*P7615*(1-N7615)</f>
        <v>25797.345</v>
      </c>
      <c r="R7615" s="12" t="n">
        <f aca="false">M7615*O7615</f>
        <v>12219.83</v>
      </c>
      <c r="S7615" s="12" t="n">
        <f aca="false">Q7615-R7615</f>
        <v>13577.515</v>
      </c>
      <c r="T7615" s="11" t="n">
        <f aca="false">IFERROR(S7615/Q7615,0)</f>
        <v>0.52631443274492</v>
      </c>
      <c r="U7615" s="13" t="n">
        <f aca="false">F7615-E7615</f>
        <v>18</v>
      </c>
      <c r="V7615" s="13" t="n">
        <f aca="false">G7615-F7615</f>
        <v>6</v>
      </c>
      <c r="W7615" s="13" t="n">
        <f aca="false">G7615-E7615</f>
        <v>24</v>
      </c>
      <c r="X7615" s="10" t="n">
        <f aca="false">YEAR(E7615)</f>
        <v>2020</v>
      </c>
      <c r="Y7615" s="0" t="str">
        <f aca="false">TEXT(E7615,"yyyy-mm")</f>
        <v>2020-11</v>
      </c>
      <c r="Z7615" s="0" t="str">
        <f aca="false">"Q"&amp;ROUNDUP(MONTH(E7615)/3,0)&amp;"-"&amp;YEAR(E7615)</f>
        <v>Q4-2020</v>
      </c>
    </row>
    <row r="7616" customFormat="false" ht="14.25" hidden="false" customHeight="false" outlineLevel="0" collapsed="false">
      <c r="A7616" s="0" t="s">
        <v>7658</v>
      </c>
      <c r="B7616" s="0" t="s">
        <v>34</v>
      </c>
      <c r="C7616" s="0" t="s">
        <v>39</v>
      </c>
      <c r="D7616" s="9" t="n">
        <v>44000</v>
      </c>
      <c r="E7616" s="9" t="n">
        <v>44151</v>
      </c>
      <c r="F7616" s="9" t="n">
        <v>44158</v>
      </c>
      <c r="G7616" s="9" t="n">
        <v>44159</v>
      </c>
      <c r="H7616" s="10" t="s">
        <v>36</v>
      </c>
      <c r="I7616" s="0" t="n">
        <v>11</v>
      </c>
      <c r="J7616" s="0" t="n">
        <v>23</v>
      </c>
      <c r="K7616" s="0" t="n">
        <v>139</v>
      </c>
      <c r="L7616" s="0" t="n">
        <v>30</v>
      </c>
      <c r="M7616" s="0" t="n">
        <v>3</v>
      </c>
      <c r="N7616" s="11" t="n">
        <v>0.05</v>
      </c>
      <c r="O7616" s="12" t="n">
        <v>3672.34</v>
      </c>
      <c r="P7616" s="12" t="n">
        <v>6224.3</v>
      </c>
      <c r="Q7616" s="12" t="n">
        <f aca="false">M7616*P7616*(1-N7616)</f>
        <v>17739.255</v>
      </c>
      <c r="R7616" s="12" t="n">
        <f aca="false">M7616*O7616</f>
        <v>11017.02</v>
      </c>
      <c r="S7616" s="12" t="n">
        <f aca="false">Q7616-R7616</f>
        <v>6722.235</v>
      </c>
      <c r="T7616" s="11" t="n">
        <f aca="false">IFERROR(S7616/Q7616,0)</f>
        <v>0.378946861071674</v>
      </c>
      <c r="U7616" s="13" t="n">
        <f aca="false">F7616-E7616</f>
        <v>7</v>
      </c>
      <c r="V7616" s="13" t="n">
        <f aca="false">G7616-F7616</f>
        <v>1</v>
      </c>
      <c r="W7616" s="13" t="n">
        <f aca="false">G7616-E7616</f>
        <v>8</v>
      </c>
      <c r="X7616" s="10" t="n">
        <f aca="false">YEAR(E7616)</f>
        <v>2020</v>
      </c>
      <c r="Y7616" s="0" t="str">
        <f aca="false">TEXT(E7616,"yyyy-mm")</f>
        <v>2020-11</v>
      </c>
      <c r="Z7616" s="0" t="str">
        <f aca="false">"Q"&amp;ROUNDUP(MONTH(E7616)/3,0)&amp;"-"&amp;YEAR(E7616)</f>
        <v>Q4-2020</v>
      </c>
    </row>
    <row r="7617" customFormat="false" ht="14.25" hidden="false" customHeight="false" outlineLevel="0" collapsed="false">
      <c r="A7617" s="0" t="s">
        <v>7659</v>
      </c>
      <c r="B7617" s="0" t="s">
        <v>41</v>
      </c>
      <c r="C7617" s="0" t="s">
        <v>39</v>
      </c>
      <c r="D7617" s="9" t="n">
        <v>44000</v>
      </c>
      <c r="E7617" s="9" t="n">
        <v>44151</v>
      </c>
      <c r="F7617" s="9" t="n">
        <v>44175</v>
      </c>
      <c r="G7617" s="9" t="n">
        <v>44181</v>
      </c>
      <c r="H7617" s="10" t="s">
        <v>36</v>
      </c>
      <c r="I7617" s="0" t="n">
        <v>20</v>
      </c>
      <c r="J7617" s="0" t="n">
        <v>9</v>
      </c>
      <c r="K7617" s="0" t="n">
        <v>121</v>
      </c>
      <c r="L7617" s="0" t="n">
        <v>21</v>
      </c>
      <c r="M7617" s="0" t="n">
        <v>2</v>
      </c>
      <c r="N7617" s="11" t="n">
        <v>0.075</v>
      </c>
      <c r="O7617" s="12" t="n">
        <v>1240.37</v>
      </c>
      <c r="P7617" s="12" t="n">
        <v>2432.1</v>
      </c>
      <c r="Q7617" s="12" t="n">
        <f aca="false">M7617*P7617*(1-N7617)</f>
        <v>4499.385</v>
      </c>
      <c r="R7617" s="12" t="n">
        <f aca="false">M7617*O7617</f>
        <v>2480.74</v>
      </c>
      <c r="S7617" s="12" t="n">
        <f aca="false">Q7617-R7617</f>
        <v>2018.645</v>
      </c>
      <c r="T7617" s="11" t="n">
        <f aca="false">IFERROR(S7617/Q7617,0)</f>
        <v>0.448649093153842</v>
      </c>
      <c r="U7617" s="13" t="n">
        <f aca="false">F7617-E7617</f>
        <v>24</v>
      </c>
      <c r="V7617" s="13" t="n">
        <f aca="false">G7617-F7617</f>
        <v>6</v>
      </c>
      <c r="W7617" s="13" t="n">
        <f aca="false">G7617-E7617</f>
        <v>30</v>
      </c>
      <c r="X7617" s="10" t="n">
        <f aca="false">YEAR(E7617)</f>
        <v>2020</v>
      </c>
      <c r="Y7617" s="0" t="str">
        <f aca="false">TEXT(E7617,"yyyy-mm")</f>
        <v>2020-11</v>
      </c>
      <c r="Z7617" s="0" t="str">
        <f aca="false">"Q"&amp;ROUNDUP(MONTH(E7617)/3,0)&amp;"-"&amp;YEAR(E7617)</f>
        <v>Q4-2020</v>
      </c>
    </row>
    <row r="7618" customFormat="false" ht="14.25" hidden="false" customHeight="false" outlineLevel="0" collapsed="false">
      <c r="A7618" s="0" t="s">
        <v>7660</v>
      </c>
      <c r="B7618" s="0" t="s">
        <v>34</v>
      </c>
      <c r="C7618" s="0" t="s">
        <v>35</v>
      </c>
      <c r="D7618" s="9" t="n">
        <v>44100</v>
      </c>
      <c r="E7618" s="9" t="n">
        <v>44151</v>
      </c>
      <c r="F7618" s="9" t="n">
        <v>44172</v>
      </c>
      <c r="G7618" s="9" t="n">
        <v>44178</v>
      </c>
      <c r="H7618" s="10" t="s">
        <v>36</v>
      </c>
      <c r="I7618" s="0" t="n">
        <v>6</v>
      </c>
      <c r="J7618" s="0" t="n">
        <v>1</v>
      </c>
      <c r="K7618" s="0" t="n">
        <v>240</v>
      </c>
      <c r="L7618" s="0" t="n">
        <v>41</v>
      </c>
      <c r="M7618" s="0" t="n">
        <v>4</v>
      </c>
      <c r="N7618" s="11" t="n">
        <v>0.3</v>
      </c>
      <c r="O7618" s="12" t="n">
        <v>633.15</v>
      </c>
      <c r="P7618" s="12" t="n">
        <v>1005</v>
      </c>
      <c r="Q7618" s="12" t="n">
        <f aca="false">M7618*P7618*(1-N7618)</f>
        <v>2814</v>
      </c>
      <c r="R7618" s="12" t="n">
        <f aca="false">M7618*O7618</f>
        <v>2532.6</v>
      </c>
      <c r="S7618" s="12" t="n">
        <f aca="false">Q7618-R7618</f>
        <v>281.4</v>
      </c>
      <c r="T7618" s="11" t="n">
        <f aca="false">IFERROR(S7618/Q7618,0)</f>
        <v>0.1</v>
      </c>
      <c r="U7618" s="13" t="n">
        <f aca="false">F7618-E7618</f>
        <v>21</v>
      </c>
      <c r="V7618" s="13" t="n">
        <f aca="false">G7618-F7618</f>
        <v>6</v>
      </c>
      <c r="W7618" s="13" t="n">
        <f aca="false">G7618-E7618</f>
        <v>27</v>
      </c>
      <c r="X7618" s="10" t="n">
        <f aca="false">YEAR(E7618)</f>
        <v>2020</v>
      </c>
      <c r="Y7618" s="0" t="str">
        <f aca="false">TEXT(E7618,"yyyy-mm")</f>
        <v>2020-11</v>
      </c>
      <c r="Z7618" s="0" t="str">
        <f aca="false">"Q"&amp;ROUNDUP(MONTH(E7618)/3,0)&amp;"-"&amp;YEAR(E7618)</f>
        <v>Q4-2020</v>
      </c>
    </row>
    <row r="7619" customFormat="false" ht="14.25" hidden="false" customHeight="false" outlineLevel="0" collapsed="false">
      <c r="A7619" s="0" t="s">
        <v>7661</v>
      </c>
      <c r="B7619" s="0" t="s">
        <v>34</v>
      </c>
      <c r="C7619" s="0" t="s">
        <v>48</v>
      </c>
      <c r="D7619" s="9" t="n">
        <v>44100</v>
      </c>
      <c r="E7619" s="9" t="n">
        <v>44151</v>
      </c>
      <c r="F7619" s="9" t="n">
        <v>44164</v>
      </c>
      <c r="G7619" s="9" t="n">
        <v>44167</v>
      </c>
      <c r="H7619" s="10" t="s">
        <v>36</v>
      </c>
      <c r="I7619" s="0" t="n">
        <v>2</v>
      </c>
      <c r="J7619" s="0" t="n">
        <v>48</v>
      </c>
      <c r="K7619" s="0" t="n">
        <v>29</v>
      </c>
      <c r="L7619" s="0" t="n">
        <v>10</v>
      </c>
      <c r="M7619" s="0" t="n">
        <v>5</v>
      </c>
      <c r="N7619" s="11" t="n">
        <v>0.4</v>
      </c>
      <c r="O7619" s="12" t="n">
        <v>2648.51</v>
      </c>
      <c r="P7619" s="12" t="n">
        <v>3953</v>
      </c>
      <c r="Q7619" s="12" t="n">
        <f aca="false">M7619*P7619*(1-N7619)</f>
        <v>11859</v>
      </c>
      <c r="R7619" s="12" t="n">
        <f aca="false">M7619*O7619</f>
        <v>13242.55</v>
      </c>
      <c r="S7619" s="12" t="n">
        <f aca="false">Q7619-R7619</f>
        <v>-1383.55</v>
      </c>
      <c r="T7619" s="11" t="n">
        <f aca="false">IFERROR(S7619/Q7619,0)</f>
        <v>-0.116666666666667</v>
      </c>
      <c r="U7619" s="13" t="n">
        <f aca="false">F7619-E7619</f>
        <v>13</v>
      </c>
      <c r="V7619" s="13" t="n">
        <f aca="false">G7619-F7619</f>
        <v>3</v>
      </c>
      <c r="W7619" s="13" t="n">
        <f aca="false">G7619-E7619</f>
        <v>16</v>
      </c>
      <c r="X7619" s="10" t="n">
        <f aca="false">YEAR(E7619)</f>
        <v>2020</v>
      </c>
      <c r="Y7619" s="0" t="str">
        <f aca="false">TEXT(E7619,"yyyy-mm")</f>
        <v>2020-11</v>
      </c>
      <c r="Z7619" s="0" t="str">
        <f aca="false">"Q"&amp;ROUNDUP(MONTH(E7619)/3,0)&amp;"-"&amp;YEAR(E7619)</f>
        <v>Q4-2020</v>
      </c>
    </row>
    <row r="7620" customFormat="false" ht="14.25" hidden="false" customHeight="false" outlineLevel="0" collapsed="false">
      <c r="A7620" s="0" t="s">
        <v>7662</v>
      </c>
      <c r="B7620" s="0" t="s">
        <v>38</v>
      </c>
      <c r="C7620" s="0" t="s">
        <v>46</v>
      </c>
      <c r="D7620" s="9" t="n">
        <v>44000</v>
      </c>
      <c r="E7620" s="9" t="n">
        <v>44151</v>
      </c>
      <c r="F7620" s="9" t="n">
        <v>44162</v>
      </c>
      <c r="G7620" s="9" t="n">
        <v>44172</v>
      </c>
      <c r="H7620" s="10" t="s">
        <v>36</v>
      </c>
      <c r="I7620" s="0" t="n">
        <v>16</v>
      </c>
      <c r="J7620" s="0" t="n">
        <v>22</v>
      </c>
      <c r="K7620" s="0" t="n">
        <v>290</v>
      </c>
      <c r="L7620" s="0" t="n">
        <v>38</v>
      </c>
      <c r="M7620" s="0" t="n">
        <v>4</v>
      </c>
      <c r="N7620" s="11" t="n">
        <v>0.1</v>
      </c>
      <c r="O7620" s="12" t="n">
        <v>424.91</v>
      </c>
      <c r="P7620" s="12" t="n">
        <v>1011.7</v>
      </c>
      <c r="Q7620" s="12" t="n">
        <f aca="false">M7620*P7620*(1-N7620)</f>
        <v>3642.12</v>
      </c>
      <c r="R7620" s="12" t="n">
        <f aca="false">M7620*O7620</f>
        <v>1699.64</v>
      </c>
      <c r="S7620" s="12" t="n">
        <f aca="false">Q7620-R7620</f>
        <v>1942.48</v>
      </c>
      <c r="T7620" s="11" t="n">
        <f aca="false">IFERROR(S7620/Q7620,0)</f>
        <v>0.533337726379142</v>
      </c>
      <c r="U7620" s="13" t="n">
        <f aca="false">F7620-E7620</f>
        <v>11</v>
      </c>
      <c r="V7620" s="13" t="n">
        <f aca="false">G7620-F7620</f>
        <v>10</v>
      </c>
      <c r="W7620" s="13" t="n">
        <f aca="false">G7620-E7620</f>
        <v>21</v>
      </c>
      <c r="X7620" s="10" t="n">
        <f aca="false">YEAR(E7620)</f>
        <v>2020</v>
      </c>
      <c r="Y7620" s="0" t="str">
        <f aca="false">TEXT(E7620,"yyyy-mm")</f>
        <v>2020-11</v>
      </c>
      <c r="Z7620" s="0" t="str">
        <f aca="false">"Q"&amp;ROUNDUP(MONTH(E7620)/3,0)&amp;"-"&amp;YEAR(E7620)</f>
        <v>Q4-2020</v>
      </c>
    </row>
    <row r="7621" customFormat="false" ht="14.25" hidden="false" customHeight="false" outlineLevel="0" collapsed="false">
      <c r="A7621" s="0" t="s">
        <v>7663</v>
      </c>
      <c r="B7621" s="0" t="s">
        <v>43</v>
      </c>
      <c r="C7621" s="0" t="s">
        <v>48</v>
      </c>
      <c r="D7621" s="9" t="n">
        <v>44000</v>
      </c>
      <c r="E7621" s="9" t="n">
        <v>44151</v>
      </c>
      <c r="F7621" s="9" t="n">
        <v>44158</v>
      </c>
      <c r="G7621" s="9" t="n">
        <v>44164</v>
      </c>
      <c r="H7621" s="10" t="s">
        <v>36</v>
      </c>
      <c r="I7621" s="0" t="n">
        <v>27</v>
      </c>
      <c r="J7621" s="0" t="n">
        <v>7</v>
      </c>
      <c r="K7621" s="0" t="n">
        <v>53</v>
      </c>
      <c r="L7621" s="0" t="n">
        <v>40</v>
      </c>
      <c r="M7621" s="0" t="n">
        <v>4</v>
      </c>
      <c r="N7621" s="11" t="n">
        <v>0.05</v>
      </c>
      <c r="O7621" s="12" t="n">
        <v>115.78</v>
      </c>
      <c r="P7621" s="12" t="n">
        <v>214.4</v>
      </c>
      <c r="Q7621" s="12" t="n">
        <f aca="false">M7621*P7621*(1-N7621)</f>
        <v>814.72</v>
      </c>
      <c r="R7621" s="12" t="n">
        <f aca="false">M7621*O7621</f>
        <v>463.12</v>
      </c>
      <c r="S7621" s="12" t="n">
        <f aca="false">Q7621-R7621</f>
        <v>351.6</v>
      </c>
      <c r="T7621" s="11" t="n">
        <f aca="false">IFERROR(S7621/Q7621,0)</f>
        <v>0.43155930871956</v>
      </c>
      <c r="U7621" s="13" t="n">
        <f aca="false">F7621-E7621</f>
        <v>7</v>
      </c>
      <c r="V7621" s="13" t="n">
        <f aca="false">G7621-F7621</f>
        <v>6</v>
      </c>
      <c r="W7621" s="13" t="n">
        <f aca="false">G7621-E7621</f>
        <v>13</v>
      </c>
      <c r="X7621" s="10" t="n">
        <f aca="false">YEAR(E7621)</f>
        <v>2020</v>
      </c>
      <c r="Y7621" s="0" t="str">
        <f aca="false">TEXT(E7621,"yyyy-mm")</f>
        <v>2020-11</v>
      </c>
      <c r="Z7621" s="0" t="str">
        <f aca="false">"Q"&amp;ROUNDUP(MONTH(E7621)/3,0)&amp;"-"&amp;YEAR(E7621)</f>
        <v>Q4-2020</v>
      </c>
    </row>
    <row r="7622" customFormat="false" ht="14.25" hidden="false" customHeight="false" outlineLevel="0" collapsed="false">
      <c r="A7622" s="0" t="s">
        <v>7664</v>
      </c>
      <c r="B7622" s="0" t="s">
        <v>38</v>
      </c>
      <c r="C7622" s="0" t="s">
        <v>39</v>
      </c>
      <c r="D7622" s="9" t="n">
        <v>44000</v>
      </c>
      <c r="E7622" s="9" t="n">
        <v>44151</v>
      </c>
      <c r="F7622" s="9" t="n">
        <v>44155</v>
      </c>
      <c r="G7622" s="9" t="n">
        <v>44164</v>
      </c>
      <c r="H7622" s="10" t="s">
        <v>36</v>
      </c>
      <c r="I7622" s="0" t="n">
        <v>13</v>
      </c>
      <c r="J7622" s="0" t="n">
        <v>37</v>
      </c>
      <c r="K7622" s="0" t="n">
        <v>111</v>
      </c>
      <c r="L7622" s="0" t="n">
        <v>12</v>
      </c>
      <c r="M7622" s="0" t="n">
        <v>6</v>
      </c>
      <c r="N7622" s="11" t="n">
        <v>0.15</v>
      </c>
      <c r="O7622" s="12" t="n">
        <v>1716.54</v>
      </c>
      <c r="P7622" s="12" t="n">
        <v>2452.2</v>
      </c>
      <c r="Q7622" s="12" t="n">
        <f aca="false">M7622*P7622*(1-N7622)</f>
        <v>12506.22</v>
      </c>
      <c r="R7622" s="12" t="n">
        <f aca="false">M7622*O7622</f>
        <v>10299.24</v>
      </c>
      <c r="S7622" s="12" t="n">
        <f aca="false">Q7622-R7622</f>
        <v>2206.98</v>
      </c>
      <c r="T7622" s="11" t="n">
        <f aca="false">IFERROR(S7622/Q7622,0)</f>
        <v>0.176470588235294</v>
      </c>
      <c r="U7622" s="13" t="n">
        <f aca="false">F7622-E7622</f>
        <v>4</v>
      </c>
      <c r="V7622" s="13" t="n">
        <f aca="false">G7622-F7622</f>
        <v>9</v>
      </c>
      <c r="W7622" s="13" t="n">
        <f aca="false">G7622-E7622</f>
        <v>13</v>
      </c>
      <c r="X7622" s="10" t="n">
        <f aca="false">YEAR(E7622)</f>
        <v>2020</v>
      </c>
      <c r="Y7622" s="0" t="str">
        <f aca="false">TEXT(E7622,"yyyy-mm")</f>
        <v>2020-11</v>
      </c>
      <c r="Z7622" s="0" t="str">
        <f aca="false">"Q"&amp;ROUNDUP(MONTH(E7622)/3,0)&amp;"-"&amp;YEAR(E7622)</f>
        <v>Q4-2020</v>
      </c>
    </row>
    <row r="7623" customFormat="false" ht="14.25" hidden="false" customHeight="false" outlineLevel="0" collapsed="false">
      <c r="A7623" s="0" t="s">
        <v>7665</v>
      </c>
      <c r="B7623" s="0" t="s">
        <v>38</v>
      </c>
      <c r="C7623" s="0" t="s">
        <v>48</v>
      </c>
      <c r="D7623" s="9" t="n">
        <v>44100</v>
      </c>
      <c r="E7623" s="9" t="n">
        <v>44151</v>
      </c>
      <c r="F7623" s="9" t="n">
        <v>44167</v>
      </c>
      <c r="G7623" s="9" t="n">
        <v>44171</v>
      </c>
      <c r="H7623" s="10" t="s">
        <v>36</v>
      </c>
      <c r="I7623" s="0" t="n">
        <v>17</v>
      </c>
      <c r="J7623" s="0" t="n">
        <v>17</v>
      </c>
      <c r="K7623" s="0" t="n">
        <v>39</v>
      </c>
      <c r="L7623" s="0" t="n">
        <v>30</v>
      </c>
      <c r="M7623" s="0" t="n">
        <v>1</v>
      </c>
      <c r="N7623" s="11" t="n">
        <v>0.15</v>
      </c>
      <c r="O7623" s="12" t="n">
        <v>105.06</v>
      </c>
      <c r="P7623" s="12" t="n">
        <v>187.6</v>
      </c>
      <c r="Q7623" s="12" t="n">
        <f aca="false">M7623*P7623*(1-N7623)</f>
        <v>159.46</v>
      </c>
      <c r="R7623" s="12" t="n">
        <f aca="false">M7623*O7623</f>
        <v>105.06</v>
      </c>
      <c r="S7623" s="12" t="n">
        <f aca="false">Q7623-R7623</f>
        <v>54.4</v>
      </c>
      <c r="T7623" s="11" t="n">
        <f aca="false">IFERROR(S7623/Q7623,0)</f>
        <v>0.341151385927505</v>
      </c>
      <c r="U7623" s="13" t="n">
        <f aca="false">F7623-E7623</f>
        <v>16</v>
      </c>
      <c r="V7623" s="13" t="n">
        <f aca="false">G7623-F7623</f>
        <v>4</v>
      </c>
      <c r="W7623" s="13" t="n">
        <f aca="false">G7623-E7623</f>
        <v>20</v>
      </c>
      <c r="X7623" s="10" t="n">
        <f aca="false">YEAR(E7623)</f>
        <v>2020</v>
      </c>
      <c r="Y7623" s="0" t="str">
        <f aca="false">TEXT(E7623,"yyyy-mm")</f>
        <v>2020-11</v>
      </c>
      <c r="Z7623" s="0" t="str">
        <f aca="false">"Q"&amp;ROUNDUP(MONTH(E7623)/3,0)&amp;"-"&amp;YEAR(E7623)</f>
        <v>Q4-2020</v>
      </c>
    </row>
    <row r="7624" customFormat="false" ht="14.25" hidden="false" customHeight="false" outlineLevel="0" collapsed="false">
      <c r="A7624" s="0" t="s">
        <v>7666</v>
      </c>
      <c r="B7624" s="0" t="s">
        <v>34</v>
      </c>
      <c r="C7624" s="0" t="s">
        <v>48</v>
      </c>
      <c r="D7624" s="9" t="n">
        <v>44000</v>
      </c>
      <c r="E7624" s="9" t="n">
        <v>44151</v>
      </c>
      <c r="F7624" s="9" t="n">
        <v>44167</v>
      </c>
      <c r="G7624" s="9" t="n">
        <v>44174</v>
      </c>
      <c r="H7624" s="10" t="s">
        <v>36</v>
      </c>
      <c r="I7624" s="0" t="n">
        <v>7</v>
      </c>
      <c r="J7624" s="0" t="n">
        <v>50</v>
      </c>
      <c r="K7624" s="0" t="n">
        <v>21</v>
      </c>
      <c r="L7624" s="0" t="n">
        <v>5</v>
      </c>
      <c r="M7624" s="0" t="n">
        <v>2</v>
      </c>
      <c r="N7624" s="11" t="n">
        <v>0.05</v>
      </c>
      <c r="O7624" s="12" t="n">
        <v>1712.52</v>
      </c>
      <c r="P7624" s="12" t="n">
        <v>2854.2</v>
      </c>
      <c r="Q7624" s="12" t="n">
        <f aca="false">M7624*P7624*(1-N7624)</f>
        <v>5422.98</v>
      </c>
      <c r="R7624" s="12" t="n">
        <f aca="false">M7624*O7624</f>
        <v>3425.04</v>
      </c>
      <c r="S7624" s="12" t="n">
        <f aca="false">Q7624-R7624</f>
        <v>1997.94</v>
      </c>
      <c r="T7624" s="11" t="n">
        <f aca="false">IFERROR(S7624/Q7624,0)</f>
        <v>0.368421052631579</v>
      </c>
      <c r="U7624" s="13" t="n">
        <f aca="false">F7624-E7624</f>
        <v>16</v>
      </c>
      <c r="V7624" s="13" t="n">
        <f aca="false">G7624-F7624</f>
        <v>7</v>
      </c>
      <c r="W7624" s="13" t="n">
        <f aca="false">G7624-E7624</f>
        <v>23</v>
      </c>
      <c r="X7624" s="10" t="n">
        <f aca="false">YEAR(E7624)</f>
        <v>2020</v>
      </c>
      <c r="Y7624" s="0" t="str">
        <f aca="false">TEXT(E7624,"yyyy-mm")</f>
        <v>2020-11</v>
      </c>
      <c r="Z7624" s="0" t="str">
        <f aca="false">"Q"&amp;ROUNDUP(MONTH(E7624)/3,0)&amp;"-"&amp;YEAR(E7624)</f>
        <v>Q4-2020</v>
      </c>
    </row>
    <row r="7625" customFormat="false" ht="14.25" hidden="false" customHeight="false" outlineLevel="0" collapsed="false">
      <c r="A7625" s="0" t="s">
        <v>7667</v>
      </c>
      <c r="B7625" s="0" t="s">
        <v>34</v>
      </c>
      <c r="C7625" s="0" t="s">
        <v>35</v>
      </c>
      <c r="D7625" s="9" t="n">
        <v>44000</v>
      </c>
      <c r="E7625" s="9" t="n">
        <v>44151</v>
      </c>
      <c r="F7625" s="9" t="n">
        <v>44178</v>
      </c>
      <c r="G7625" s="9" t="n">
        <v>44184</v>
      </c>
      <c r="H7625" s="10" t="s">
        <v>36</v>
      </c>
      <c r="I7625" s="0" t="n">
        <v>5</v>
      </c>
      <c r="J7625" s="0" t="n">
        <v>27</v>
      </c>
      <c r="K7625" s="0" t="n">
        <v>205</v>
      </c>
      <c r="L7625" s="0" t="n">
        <v>19</v>
      </c>
      <c r="M7625" s="0" t="n">
        <v>4</v>
      </c>
      <c r="N7625" s="11" t="n">
        <v>0.15</v>
      </c>
      <c r="O7625" s="12" t="n">
        <v>138.49</v>
      </c>
      <c r="P7625" s="12" t="n">
        <v>261.3</v>
      </c>
      <c r="Q7625" s="12" t="n">
        <f aca="false">M7625*P7625*(1-N7625)</f>
        <v>888.42</v>
      </c>
      <c r="R7625" s="12" t="n">
        <f aca="false">M7625*O7625</f>
        <v>553.96</v>
      </c>
      <c r="S7625" s="12" t="n">
        <f aca="false">Q7625-R7625</f>
        <v>334.46</v>
      </c>
      <c r="T7625" s="11" t="n">
        <f aca="false">IFERROR(S7625/Q7625,0)</f>
        <v>0.376466085860291</v>
      </c>
      <c r="U7625" s="13" t="n">
        <f aca="false">F7625-E7625</f>
        <v>27</v>
      </c>
      <c r="V7625" s="13" t="n">
        <f aca="false">G7625-F7625</f>
        <v>6</v>
      </c>
      <c r="W7625" s="13" t="n">
        <f aca="false">G7625-E7625</f>
        <v>33</v>
      </c>
      <c r="X7625" s="10" t="n">
        <f aca="false">YEAR(E7625)</f>
        <v>2020</v>
      </c>
      <c r="Y7625" s="0" t="str">
        <f aca="false">TEXT(E7625,"yyyy-mm")</f>
        <v>2020-11</v>
      </c>
      <c r="Z7625" s="0" t="str">
        <f aca="false">"Q"&amp;ROUNDUP(MONTH(E7625)/3,0)&amp;"-"&amp;YEAR(E7625)</f>
        <v>Q4-2020</v>
      </c>
    </row>
    <row r="7626" customFormat="false" ht="14.25" hidden="false" customHeight="false" outlineLevel="0" collapsed="false">
      <c r="A7626" s="0" t="s">
        <v>7668</v>
      </c>
      <c r="B7626" s="0" t="s">
        <v>34</v>
      </c>
      <c r="C7626" s="0" t="s">
        <v>35</v>
      </c>
      <c r="D7626" s="9" t="n">
        <v>44000</v>
      </c>
      <c r="E7626" s="9" t="n">
        <v>44151</v>
      </c>
      <c r="F7626" s="9" t="n">
        <v>44166</v>
      </c>
      <c r="G7626" s="9" t="n">
        <v>44174</v>
      </c>
      <c r="H7626" s="10" t="s">
        <v>36</v>
      </c>
      <c r="I7626" s="0" t="n">
        <v>9</v>
      </c>
      <c r="J7626" s="0" t="n">
        <v>26</v>
      </c>
      <c r="K7626" s="0" t="n">
        <v>247</v>
      </c>
      <c r="L7626" s="0" t="n">
        <v>19</v>
      </c>
      <c r="M7626" s="0" t="n">
        <v>2</v>
      </c>
      <c r="N7626" s="11" t="n">
        <v>0.05</v>
      </c>
      <c r="O7626" s="12" t="n">
        <v>3526.75</v>
      </c>
      <c r="P7626" s="12" t="n">
        <v>5688.3</v>
      </c>
      <c r="Q7626" s="12" t="n">
        <f aca="false">M7626*P7626*(1-N7626)</f>
        <v>10807.77</v>
      </c>
      <c r="R7626" s="12" t="n">
        <f aca="false">M7626*O7626</f>
        <v>7053.5</v>
      </c>
      <c r="S7626" s="12" t="n">
        <f aca="false">Q7626-R7626</f>
        <v>3754.27</v>
      </c>
      <c r="T7626" s="11" t="n">
        <f aca="false">IFERROR(S7626/Q7626,0)</f>
        <v>0.34736768084443</v>
      </c>
      <c r="U7626" s="13" t="n">
        <f aca="false">F7626-E7626</f>
        <v>15</v>
      </c>
      <c r="V7626" s="13" t="n">
        <f aca="false">G7626-F7626</f>
        <v>8</v>
      </c>
      <c r="W7626" s="13" t="n">
        <f aca="false">G7626-E7626</f>
        <v>23</v>
      </c>
      <c r="X7626" s="10" t="n">
        <f aca="false">YEAR(E7626)</f>
        <v>2020</v>
      </c>
      <c r="Y7626" s="0" t="str">
        <f aca="false">TEXT(E7626,"yyyy-mm")</f>
        <v>2020-11</v>
      </c>
      <c r="Z7626" s="0" t="str">
        <f aca="false">"Q"&amp;ROUNDUP(MONTH(E7626)/3,0)&amp;"-"&amp;YEAR(E7626)</f>
        <v>Q4-2020</v>
      </c>
    </row>
    <row r="7627" customFormat="false" ht="14.25" hidden="false" customHeight="false" outlineLevel="0" collapsed="false">
      <c r="A7627" s="0" t="s">
        <v>7669</v>
      </c>
      <c r="B7627" s="0" t="s">
        <v>41</v>
      </c>
      <c r="C7627" s="0" t="s">
        <v>39</v>
      </c>
      <c r="D7627" s="9" t="n">
        <v>44100</v>
      </c>
      <c r="E7627" s="9" t="n">
        <v>44152</v>
      </c>
      <c r="F7627" s="9" t="n">
        <v>44157</v>
      </c>
      <c r="G7627" s="9" t="n">
        <v>44158</v>
      </c>
      <c r="H7627" s="10" t="s">
        <v>36</v>
      </c>
      <c r="I7627" s="0" t="n">
        <v>21</v>
      </c>
      <c r="J7627" s="0" t="n">
        <v>10</v>
      </c>
      <c r="K7627" s="0" t="n">
        <v>147</v>
      </c>
      <c r="L7627" s="0" t="n">
        <v>47</v>
      </c>
      <c r="M7627" s="0" t="n">
        <v>5</v>
      </c>
      <c r="N7627" s="11" t="n">
        <v>0.2</v>
      </c>
      <c r="O7627" s="12" t="n">
        <v>772.98</v>
      </c>
      <c r="P7627" s="12" t="n">
        <v>931.3</v>
      </c>
      <c r="Q7627" s="12" t="n">
        <f aca="false">M7627*P7627*(1-N7627)</f>
        <v>3725.2</v>
      </c>
      <c r="R7627" s="12" t="n">
        <f aca="false">M7627*O7627</f>
        <v>3864.9</v>
      </c>
      <c r="S7627" s="12" t="n">
        <f aca="false">Q7627-R7627</f>
        <v>-139.7</v>
      </c>
      <c r="T7627" s="11" t="n">
        <f aca="false">IFERROR(S7627/Q7627,0)</f>
        <v>-0.0375013422098142</v>
      </c>
      <c r="U7627" s="13" t="n">
        <f aca="false">F7627-E7627</f>
        <v>5</v>
      </c>
      <c r="V7627" s="13" t="n">
        <f aca="false">G7627-F7627</f>
        <v>1</v>
      </c>
      <c r="W7627" s="13" t="n">
        <f aca="false">G7627-E7627</f>
        <v>6</v>
      </c>
      <c r="X7627" s="10" t="n">
        <f aca="false">YEAR(E7627)</f>
        <v>2020</v>
      </c>
      <c r="Y7627" s="0" t="str">
        <f aca="false">TEXT(E7627,"yyyy-mm")</f>
        <v>2020-11</v>
      </c>
      <c r="Z7627" s="0" t="str">
        <f aca="false">"Q"&amp;ROUNDUP(MONTH(E7627)/3,0)&amp;"-"&amp;YEAR(E7627)</f>
        <v>Q4-2020</v>
      </c>
    </row>
    <row r="7628" customFormat="false" ht="14.25" hidden="false" customHeight="false" outlineLevel="0" collapsed="false">
      <c r="A7628" s="0" t="s">
        <v>7670</v>
      </c>
      <c r="B7628" s="0" t="s">
        <v>34</v>
      </c>
      <c r="C7628" s="0" t="s">
        <v>79</v>
      </c>
      <c r="D7628" s="9" t="n">
        <v>44000</v>
      </c>
      <c r="E7628" s="9" t="n">
        <v>44152</v>
      </c>
      <c r="F7628" s="9" t="n">
        <v>44155</v>
      </c>
      <c r="G7628" s="9" t="n">
        <v>44161</v>
      </c>
      <c r="H7628" s="10" t="s">
        <v>36</v>
      </c>
      <c r="I7628" s="0" t="n">
        <v>1</v>
      </c>
      <c r="J7628" s="0" t="n">
        <v>47</v>
      </c>
      <c r="K7628" s="0" t="n">
        <v>69</v>
      </c>
      <c r="L7628" s="0" t="n">
        <v>45</v>
      </c>
      <c r="M7628" s="0" t="n">
        <v>4</v>
      </c>
      <c r="N7628" s="11" t="n">
        <v>0.2</v>
      </c>
      <c r="O7628" s="12" t="n">
        <v>850.36</v>
      </c>
      <c r="P7628" s="12" t="n">
        <v>1118.9</v>
      </c>
      <c r="Q7628" s="12" t="n">
        <f aca="false">M7628*P7628*(1-N7628)</f>
        <v>3580.48</v>
      </c>
      <c r="R7628" s="12" t="n">
        <f aca="false">M7628*O7628</f>
        <v>3401.44</v>
      </c>
      <c r="S7628" s="12" t="n">
        <f aca="false">Q7628-R7628</f>
        <v>179.04</v>
      </c>
      <c r="T7628" s="11" t="n">
        <f aca="false">IFERROR(S7628/Q7628,0)</f>
        <v>0.0500044686745912</v>
      </c>
      <c r="U7628" s="13" t="n">
        <f aca="false">F7628-E7628</f>
        <v>3</v>
      </c>
      <c r="V7628" s="13" t="n">
        <f aca="false">G7628-F7628</f>
        <v>6</v>
      </c>
      <c r="W7628" s="13" t="n">
        <f aca="false">G7628-E7628</f>
        <v>9</v>
      </c>
      <c r="X7628" s="10" t="n">
        <f aca="false">YEAR(E7628)</f>
        <v>2020</v>
      </c>
      <c r="Y7628" s="0" t="str">
        <f aca="false">TEXT(E7628,"yyyy-mm")</f>
        <v>2020-11</v>
      </c>
      <c r="Z7628" s="0" t="str">
        <f aca="false">"Q"&amp;ROUNDUP(MONTH(E7628)/3,0)&amp;"-"&amp;YEAR(E7628)</f>
        <v>Q4-2020</v>
      </c>
    </row>
    <row r="7629" customFormat="false" ht="14.25" hidden="false" customHeight="false" outlineLevel="0" collapsed="false">
      <c r="A7629" s="0" t="s">
        <v>7671</v>
      </c>
      <c r="B7629" s="0" t="s">
        <v>38</v>
      </c>
      <c r="C7629" s="0" t="s">
        <v>39</v>
      </c>
      <c r="D7629" s="9" t="n">
        <v>44100</v>
      </c>
      <c r="E7629" s="9" t="n">
        <v>44152</v>
      </c>
      <c r="F7629" s="9" t="n">
        <v>44156</v>
      </c>
      <c r="G7629" s="9" t="n">
        <v>44163</v>
      </c>
      <c r="H7629" s="10" t="s">
        <v>36</v>
      </c>
      <c r="I7629" s="0" t="n">
        <v>17</v>
      </c>
      <c r="J7629" s="0" t="n">
        <v>15</v>
      </c>
      <c r="K7629" s="0" t="n">
        <v>128</v>
      </c>
      <c r="L7629" s="0" t="n">
        <v>24</v>
      </c>
      <c r="M7629" s="0" t="n">
        <v>5</v>
      </c>
      <c r="N7629" s="11" t="n">
        <v>0.075</v>
      </c>
      <c r="O7629" s="12" t="n">
        <v>533.86</v>
      </c>
      <c r="P7629" s="12" t="n">
        <v>1112.2</v>
      </c>
      <c r="Q7629" s="12" t="n">
        <f aca="false">M7629*P7629*(1-N7629)</f>
        <v>5143.925</v>
      </c>
      <c r="R7629" s="12" t="n">
        <f aca="false">M7629*O7629</f>
        <v>2669.3</v>
      </c>
      <c r="S7629" s="12" t="n">
        <f aca="false">Q7629-R7629</f>
        <v>2474.625</v>
      </c>
      <c r="T7629" s="11" t="n">
        <f aca="false">IFERROR(S7629/Q7629,0)</f>
        <v>0.481077192999509</v>
      </c>
      <c r="U7629" s="13" t="n">
        <f aca="false">F7629-E7629</f>
        <v>4</v>
      </c>
      <c r="V7629" s="13" t="n">
        <f aca="false">G7629-F7629</f>
        <v>7</v>
      </c>
      <c r="W7629" s="13" t="n">
        <f aca="false">G7629-E7629</f>
        <v>11</v>
      </c>
      <c r="X7629" s="10" t="n">
        <f aca="false">YEAR(E7629)</f>
        <v>2020</v>
      </c>
      <c r="Y7629" s="0" t="str">
        <f aca="false">TEXT(E7629,"yyyy-mm")</f>
        <v>2020-11</v>
      </c>
      <c r="Z7629" s="0" t="str">
        <f aca="false">"Q"&amp;ROUNDUP(MONTH(E7629)/3,0)&amp;"-"&amp;YEAR(E7629)</f>
        <v>Q4-2020</v>
      </c>
    </row>
    <row r="7630" customFormat="false" ht="14.25" hidden="false" customHeight="false" outlineLevel="0" collapsed="false">
      <c r="A7630" s="0" t="s">
        <v>7672</v>
      </c>
      <c r="B7630" s="0" t="s">
        <v>43</v>
      </c>
      <c r="C7630" s="0" t="s">
        <v>58</v>
      </c>
      <c r="D7630" s="9" t="n">
        <v>44000</v>
      </c>
      <c r="E7630" s="9" t="n">
        <v>44152</v>
      </c>
      <c r="F7630" s="9" t="n">
        <v>44158</v>
      </c>
      <c r="G7630" s="9" t="n">
        <v>44161</v>
      </c>
      <c r="H7630" s="10" t="s">
        <v>36</v>
      </c>
      <c r="I7630" s="0" t="n">
        <v>25</v>
      </c>
      <c r="J7630" s="0" t="n">
        <v>37</v>
      </c>
      <c r="K7630" s="0" t="n">
        <v>366</v>
      </c>
      <c r="L7630" s="0" t="n">
        <v>22</v>
      </c>
      <c r="M7630" s="0" t="n">
        <v>2</v>
      </c>
      <c r="N7630" s="11" t="n">
        <v>0.1</v>
      </c>
      <c r="O7630" s="12" t="n">
        <v>916.56</v>
      </c>
      <c r="P7630" s="12" t="n">
        <v>1909.5</v>
      </c>
      <c r="Q7630" s="12" t="n">
        <f aca="false">M7630*P7630*(1-N7630)</f>
        <v>3437.1</v>
      </c>
      <c r="R7630" s="12" t="n">
        <f aca="false">M7630*O7630</f>
        <v>1833.12</v>
      </c>
      <c r="S7630" s="12" t="n">
        <f aca="false">Q7630-R7630</f>
        <v>1603.98</v>
      </c>
      <c r="T7630" s="11" t="n">
        <f aca="false">IFERROR(S7630/Q7630,0)</f>
        <v>0.466666666666667</v>
      </c>
      <c r="U7630" s="13" t="n">
        <f aca="false">F7630-E7630</f>
        <v>6</v>
      </c>
      <c r="V7630" s="13" t="n">
        <f aca="false">G7630-F7630</f>
        <v>3</v>
      </c>
      <c r="W7630" s="13" t="n">
        <f aca="false">G7630-E7630</f>
        <v>9</v>
      </c>
      <c r="X7630" s="10" t="n">
        <f aca="false">YEAR(E7630)</f>
        <v>2020</v>
      </c>
      <c r="Y7630" s="0" t="str">
        <f aca="false">TEXT(E7630,"yyyy-mm")</f>
        <v>2020-11</v>
      </c>
      <c r="Z7630" s="0" t="str">
        <f aca="false">"Q"&amp;ROUNDUP(MONTH(E7630)/3,0)&amp;"-"&amp;YEAR(E7630)</f>
        <v>Q4-2020</v>
      </c>
    </row>
    <row r="7631" customFormat="false" ht="14.25" hidden="false" customHeight="false" outlineLevel="0" collapsed="false">
      <c r="A7631" s="0" t="s">
        <v>7673</v>
      </c>
      <c r="B7631" s="0" t="s">
        <v>38</v>
      </c>
      <c r="C7631" s="0" t="s">
        <v>35</v>
      </c>
      <c r="D7631" s="9" t="n">
        <v>44100</v>
      </c>
      <c r="E7631" s="9" t="n">
        <v>44152</v>
      </c>
      <c r="F7631" s="9" t="n">
        <v>44166</v>
      </c>
      <c r="G7631" s="9" t="n">
        <v>44174</v>
      </c>
      <c r="H7631" s="10" t="s">
        <v>36</v>
      </c>
      <c r="I7631" s="0" t="n">
        <v>17</v>
      </c>
      <c r="J7631" s="0" t="n">
        <v>16</v>
      </c>
      <c r="K7631" s="0" t="n">
        <v>218</v>
      </c>
      <c r="L7631" s="0" t="n">
        <v>40</v>
      </c>
      <c r="M7631" s="0" t="n">
        <v>5</v>
      </c>
      <c r="N7631" s="11" t="n">
        <v>0.15</v>
      </c>
      <c r="O7631" s="12" t="n">
        <v>4312.92</v>
      </c>
      <c r="P7631" s="12" t="n">
        <v>5601.2</v>
      </c>
      <c r="Q7631" s="12" t="n">
        <f aca="false">M7631*P7631*(1-N7631)</f>
        <v>23805.1</v>
      </c>
      <c r="R7631" s="12" t="n">
        <f aca="false">M7631*O7631</f>
        <v>21564.6</v>
      </c>
      <c r="S7631" s="12" t="n">
        <f aca="false">Q7631-R7631</f>
        <v>2240.5</v>
      </c>
      <c r="T7631" s="11" t="n">
        <f aca="false">IFERROR(S7631/Q7631,0)</f>
        <v>0.0941184872149245</v>
      </c>
      <c r="U7631" s="13" t="n">
        <f aca="false">F7631-E7631</f>
        <v>14</v>
      </c>
      <c r="V7631" s="13" t="n">
        <f aca="false">G7631-F7631</f>
        <v>8</v>
      </c>
      <c r="W7631" s="13" t="n">
        <f aca="false">G7631-E7631</f>
        <v>22</v>
      </c>
      <c r="X7631" s="10" t="n">
        <f aca="false">YEAR(E7631)</f>
        <v>2020</v>
      </c>
      <c r="Y7631" s="0" t="str">
        <f aca="false">TEXT(E7631,"yyyy-mm")</f>
        <v>2020-11</v>
      </c>
      <c r="Z7631" s="0" t="str">
        <f aca="false">"Q"&amp;ROUNDUP(MONTH(E7631)/3,0)&amp;"-"&amp;YEAR(E7631)</f>
        <v>Q4-2020</v>
      </c>
    </row>
    <row r="7632" customFormat="false" ht="14.25" hidden="false" customHeight="false" outlineLevel="0" collapsed="false">
      <c r="A7632" s="0" t="s">
        <v>7674</v>
      </c>
      <c r="B7632" s="0" t="s">
        <v>38</v>
      </c>
      <c r="C7632" s="0" t="s">
        <v>39</v>
      </c>
      <c r="D7632" s="9" t="n">
        <v>44100</v>
      </c>
      <c r="E7632" s="9" t="n">
        <v>44152</v>
      </c>
      <c r="F7632" s="9" t="n">
        <v>44164</v>
      </c>
      <c r="G7632" s="9" t="n">
        <v>44168</v>
      </c>
      <c r="H7632" s="10" t="s">
        <v>36</v>
      </c>
      <c r="I7632" s="0" t="n">
        <v>20</v>
      </c>
      <c r="J7632" s="0" t="n">
        <v>28</v>
      </c>
      <c r="K7632" s="0" t="n">
        <v>135</v>
      </c>
      <c r="L7632" s="0" t="n">
        <v>16</v>
      </c>
      <c r="M7632" s="0" t="n">
        <v>8</v>
      </c>
      <c r="N7632" s="11" t="n">
        <v>0.05</v>
      </c>
      <c r="O7632" s="12" t="n">
        <v>608.9</v>
      </c>
      <c r="P7632" s="12" t="n">
        <v>951.4</v>
      </c>
      <c r="Q7632" s="12" t="n">
        <f aca="false">M7632*P7632*(1-N7632)</f>
        <v>7230.64</v>
      </c>
      <c r="R7632" s="12" t="n">
        <f aca="false">M7632*O7632</f>
        <v>4871.2</v>
      </c>
      <c r="S7632" s="12" t="n">
        <f aca="false">Q7632-R7632</f>
        <v>2359.44</v>
      </c>
      <c r="T7632" s="11" t="n">
        <f aca="false">IFERROR(S7632/Q7632,0)</f>
        <v>0.326311363862673</v>
      </c>
      <c r="U7632" s="13" t="n">
        <f aca="false">F7632-E7632</f>
        <v>12</v>
      </c>
      <c r="V7632" s="13" t="n">
        <f aca="false">G7632-F7632</f>
        <v>4</v>
      </c>
      <c r="W7632" s="13" t="n">
        <f aca="false">G7632-E7632</f>
        <v>16</v>
      </c>
      <c r="X7632" s="10" t="n">
        <f aca="false">YEAR(E7632)</f>
        <v>2020</v>
      </c>
      <c r="Y7632" s="0" t="str">
        <f aca="false">TEXT(E7632,"yyyy-mm")</f>
        <v>2020-11</v>
      </c>
      <c r="Z7632" s="0" t="str">
        <f aca="false">"Q"&amp;ROUNDUP(MONTH(E7632)/3,0)&amp;"-"&amp;YEAR(E7632)</f>
        <v>Q4-2020</v>
      </c>
    </row>
    <row r="7633" customFormat="false" ht="14.25" hidden="false" customHeight="false" outlineLevel="0" collapsed="false">
      <c r="A7633" s="0" t="s">
        <v>7675</v>
      </c>
      <c r="B7633" s="0" t="s">
        <v>43</v>
      </c>
      <c r="C7633" s="0" t="s">
        <v>46</v>
      </c>
      <c r="D7633" s="9" t="n">
        <v>44000</v>
      </c>
      <c r="E7633" s="9" t="n">
        <v>44152</v>
      </c>
      <c r="F7633" s="9" t="n">
        <v>44168</v>
      </c>
      <c r="G7633" s="9" t="n">
        <v>44170</v>
      </c>
      <c r="H7633" s="10" t="s">
        <v>36</v>
      </c>
      <c r="I7633" s="0" t="n">
        <v>28</v>
      </c>
      <c r="J7633" s="0" t="n">
        <v>42</v>
      </c>
      <c r="K7633" s="0" t="n">
        <v>285</v>
      </c>
      <c r="L7633" s="0" t="n">
        <v>32</v>
      </c>
      <c r="M7633" s="0" t="n">
        <v>4</v>
      </c>
      <c r="N7633" s="11" t="n">
        <v>0.15</v>
      </c>
      <c r="O7633" s="12" t="n">
        <v>97.15</v>
      </c>
      <c r="P7633" s="12" t="n">
        <v>194.3</v>
      </c>
      <c r="Q7633" s="12" t="n">
        <f aca="false">M7633*P7633*(1-N7633)</f>
        <v>660.62</v>
      </c>
      <c r="R7633" s="12" t="n">
        <f aca="false">M7633*O7633</f>
        <v>388.6</v>
      </c>
      <c r="S7633" s="12" t="n">
        <f aca="false">Q7633-R7633</f>
        <v>272.02</v>
      </c>
      <c r="T7633" s="11" t="n">
        <f aca="false">IFERROR(S7633/Q7633,0)</f>
        <v>0.411764705882353</v>
      </c>
      <c r="U7633" s="13" t="n">
        <f aca="false">F7633-E7633</f>
        <v>16</v>
      </c>
      <c r="V7633" s="13" t="n">
        <f aca="false">G7633-F7633</f>
        <v>2</v>
      </c>
      <c r="W7633" s="13" t="n">
        <f aca="false">G7633-E7633</f>
        <v>18</v>
      </c>
      <c r="X7633" s="10" t="n">
        <f aca="false">YEAR(E7633)</f>
        <v>2020</v>
      </c>
      <c r="Y7633" s="0" t="str">
        <f aca="false">TEXT(E7633,"yyyy-mm")</f>
        <v>2020-11</v>
      </c>
      <c r="Z7633" s="0" t="str">
        <f aca="false">"Q"&amp;ROUNDUP(MONTH(E7633)/3,0)&amp;"-"&amp;YEAR(E7633)</f>
        <v>Q4-2020</v>
      </c>
    </row>
    <row r="7634" customFormat="false" ht="14.25" hidden="false" customHeight="false" outlineLevel="0" collapsed="false">
      <c r="A7634" s="0" t="s">
        <v>7676</v>
      </c>
      <c r="B7634" s="0" t="s">
        <v>41</v>
      </c>
      <c r="C7634" s="0" t="s">
        <v>48</v>
      </c>
      <c r="D7634" s="9" t="n">
        <v>44100</v>
      </c>
      <c r="E7634" s="9" t="n">
        <v>44152</v>
      </c>
      <c r="F7634" s="9" t="n">
        <v>44173</v>
      </c>
      <c r="G7634" s="9" t="n">
        <v>44180</v>
      </c>
      <c r="H7634" s="10" t="s">
        <v>36</v>
      </c>
      <c r="I7634" s="0" t="n">
        <v>23</v>
      </c>
      <c r="J7634" s="0" t="n">
        <v>9</v>
      </c>
      <c r="K7634" s="0" t="n">
        <v>21</v>
      </c>
      <c r="L7634" s="0" t="n">
        <v>11</v>
      </c>
      <c r="M7634" s="0" t="n">
        <v>4</v>
      </c>
      <c r="N7634" s="11" t="n">
        <v>0.05</v>
      </c>
      <c r="O7634" s="12" t="n">
        <v>1981.46</v>
      </c>
      <c r="P7634" s="12" t="n">
        <v>3195.9</v>
      </c>
      <c r="Q7634" s="12" t="n">
        <f aca="false">M7634*P7634*(1-N7634)</f>
        <v>12144.42</v>
      </c>
      <c r="R7634" s="12" t="n">
        <f aca="false">M7634*O7634</f>
        <v>7925.84</v>
      </c>
      <c r="S7634" s="12" t="n">
        <f aca="false">Q7634-R7634</f>
        <v>4218.58</v>
      </c>
      <c r="T7634" s="11" t="n">
        <f aca="false">IFERROR(S7634/Q7634,0)</f>
        <v>0.347367762313886</v>
      </c>
      <c r="U7634" s="13" t="n">
        <f aca="false">F7634-E7634</f>
        <v>21</v>
      </c>
      <c r="V7634" s="13" t="n">
        <f aca="false">G7634-F7634</f>
        <v>7</v>
      </c>
      <c r="W7634" s="13" t="n">
        <f aca="false">G7634-E7634</f>
        <v>28</v>
      </c>
      <c r="X7634" s="10" t="n">
        <f aca="false">YEAR(E7634)</f>
        <v>2020</v>
      </c>
      <c r="Y7634" s="0" t="str">
        <f aca="false">TEXT(E7634,"yyyy-mm")</f>
        <v>2020-11</v>
      </c>
      <c r="Z7634" s="0" t="str">
        <f aca="false">"Q"&amp;ROUNDUP(MONTH(E7634)/3,0)&amp;"-"&amp;YEAR(E7634)</f>
        <v>Q4-2020</v>
      </c>
    </row>
    <row r="7635" customFormat="false" ht="14.25" hidden="false" customHeight="false" outlineLevel="0" collapsed="false">
      <c r="A7635" s="0" t="s">
        <v>7677</v>
      </c>
      <c r="B7635" s="0" t="s">
        <v>34</v>
      </c>
      <c r="C7635" s="0" t="s">
        <v>35</v>
      </c>
      <c r="D7635" s="9" t="n">
        <v>44000</v>
      </c>
      <c r="E7635" s="9" t="n">
        <v>44152</v>
      </c>
      <c r="F7635" s="9" t="n">
        <v>44161</v>
      </c>
      <c r="G7635" s="9" t="n">
        <v>44165</v>
      </c>
      <c r="H7635" s="10" t="s">
        <v>36</v>
      </c>
      <c r="I7635" s="0" t="n">
        <v>1</v>
      </c>
      <c r="J7635" s="0" t="n">
        <v>5</v>
      </c>
      <c r="K7635" s="0" t="n">
        <v>236</v>
      </c>
      <c r="L7635" s="0" t="n">
        <v>2</v>
      </c>
      <c r="M7635" s="0" t="n">
        <v>7</v>
      </c>
      <c r="N7635" s="11" t="n">
        <v>0.075</v>
      </c>
      <c r="O7635" s="12" t="n">
        <v>1565.12</v>
      </c>
      <c r="P7635" s="12" t="n">
        <v>1956.4</v>
      </c>
      <c r="Q7635" s="12" t="n">
        <f aca="false">M7635*P7635*(1-N7635)</f>
        <v>12667.69</v>
      </c>
      <c r="R7635" s="12" t="n">
        <f aca="false">M7635*O7635</f>
        <v>10955.84</v>
      </c>
      <c r="S7635" s="12" t="n">
        <f aca="false">Q7635-R7635</f>
        <v>1711.85</v>
      </c>
      <c r="T7635" s="11" t="n">
        <f aca="false">IFERROR(S7635/Q7635,0)</f>
        <v>0.135135135135135</v>
      </c>
      <c r="U7635" s="13" t="n">
        <f aca="false">F7635-E7635</f>
        <v>9</v>
      </c>
      <c r="V7635" s="13" t="n">
        <f aca="false">G7635-F7635</f>
        <v>4</v>
      </c>
      <c r="W7635" s="13" t="n">
        <f aca="false">G7635-E7635</f>
        <v>13</v>
      </c>
      <c r="X7635" s="10" t="n">
        <f aca="false">YEAR(E7635)</f>
        <v>2020</v>
      </c>
      <c r="Y7635" s="0" t="str">
        <f aca="false">TEXT(E7635,"yyyy-mm")</f>
        <v>2020-11</v>
      </c>
      <c r="Z7635" s="0" t="str">
        <f aca="false">"Q"&amp;ROUNDUP(MONTH(E7635)/3,0)&amp;"-"&amp;YEAR(E7635)</f>
        <v>Q4-2020</v>
      </c>
    </row>
    <row r="7636" customFormat="false" ht="14.25" hidden="false" customHeight="false" outlineLevel="0" collapsed="false">
      <c r="A7636" s="0" t="s">
        <v>7678</v>
      </c>
      <c r="B7636" s="0" t="s">
        <v>34</v>
      </c>
      <c r="C7636" s="0" t="s">
        <v>46</v>
      </c>
      <c r="D7636" s="9" t="n">
        <v>44000</v>
      </c>
      <c r="E7636" s="9" t="n">
        <v>44152</v>
      </c>
      <c r="F7636" s="9" t="n">
        <v>44154</v>
      </c>
      <c r="G7636" s="9" t="n">
        <v>44162</v>
      </c>
      <c r="H7636" s="10" t="s">
        <v>36</v>
      </c>
      <c r="I7636" s="0" t="n">
        <v>3</v>
      </c>
      <c r="J7636" s="0" t="n">
        <v>6</v>
      </c>
      <c r="K7636" s="0" t="n">
        <v>288</v>
      </c>
      <c r="L7636" s="0" t="n">
        <v>32</v>
      </c>
      <c r="M7636" s="0" t="n">
        <v>8</v>
      </c>
      <c r="N7636" s="11" t="n">
        <v>0.05</v>
      </c>
      <c r="O7636" s="12" t="n">
        <v>656.6</v>
      </c>
      <c r="P7636" s="12" t="n">
        <v>938</v>
      </c>
      <c r="Q7636" s="12" t="n">
        <f aca="false">M7636*P7636*(1-N7636)</f>
        <v>7128.8</v>
      </c>
      <c r="R7636" s="12" t="n">
        <f aca="false">M7636*O7636</f>
        <v>5252.8</v>
      </c>
      <c r="S7636" s="12" t="n">
        <f aca="false">Q7636-R7636</f>
        <v>1876</v>
      </c>
      <c r="T7636" s="11" t="n">
        <f aca="false">IFERROR(S7636/Q7636,0)</f>
        <v>0.263157894736842</v>
      </c>
      <c r="U7636" s="13" t="n">
        <f aca="false">F7636-E7636</f>
        <v>2</v>
      </c>
      <c r="V7636" s="13" t="n">
        <f aca="false">G7636-F7636</f>
        <v>8</v>
      </c>
      <c r="W7636" s="13" t="n">
        <f aca="false">G7636-E7636</f>
        <v>10</v>
      </c>
      <c r="X7636" s="10" t="n">
        <f aca="false">YEAR(E7636)</f>
        <v>2020</v>
      </c>
      <c r="Y7636" s="0" t="str">
        <f aca="false">TEXT(E7636,"yyyy-mm")</f>
        <v>2020-11</v>
      </c>
      <c r="Z7636" s="0" t="str">
        <f aca="false">"Q"&amp;ROUNDUP(MONTH(E7636)/3,0)&amp;"-"&amp;YEAR(E7636)</f>
        <v>Q4-2020</v>
      </c>
    </row>
    <row r="7637" customFormat="false" ht="14.25" hidden="false" customHeight="false" outlineLevel="0" collapsed="false">
      <c r="A7637" s="0" t="s">
        <v>7679</v>
      </c>
      <c r="B7637" s="0" t="s">
        <v>41</v>
      </c>
      <c r="C7637" s="0" t="s">
        <v>48</v>
      </c>
      <c r="D7637" s="9" t="n">
        <v>44100</v>
      </c>
      <c r="E7637" s="9" t="n">
        <v>44152</v>
      </c>
      <c r="F7637" s="9" t="n">
        <v>44155</v>
      </c>
      <c r="G7637" s="9" t="n">
        <v>44164</v>
      </c>
      <c r="H7637" s="10" t="s">
        <v>36</v>
      </c>
      <c r="I7637" s="0" t="n">
        <v>25</v>
      </c>
      <c r="J7637" s="0" t="n">
        <v>36</v>
      </c>
      <c r="K7637" s="0" t="n">
        <v>35</v>
      </c>
      <c r="L7637" s="0" t="n">
        <v>13</v>
      </c>
      <c r="M7637" s="0" t="n">
        <v>1</v>
      </c>
      <c r="N7637" s="11" t="n">
        <v>0.15</v>
      </c>
      <c r="O7637" s="12" t="n">
        <v>1902.13</v>
      </c>
      <c r="P7637" s="12" t="n">
        <v>2237.8</v>
      </c>
      <c r="Q7637" s="12" t="n">
        <f aca="false">M7637*P7637*(1-N7637)</f>
        <v>1902.13</v>
      </c>
      <c r="R7637" s="12" t="n">
        <f aca="false">M7637*O7637</f>
        <v>1902.13</v>
      </c>
      <c r="S7637" s="12" t="n">
        <f aca="false">Q7637-R7637</f>
        <v>0</v>
      </c>
      <c r="T7637" s="11" t="n">
        <f aca="false">IFERROR(S7637/Q7637,0)</f>
        <v>0</v>
      </c>
      <c r="U7637" s="13" t="n">
        <f aca="false">F7637-E7637</f>
        <v>3</v>
      </c>
      <c r="V7637" s="13" t="n">
        <f aca="false">G7637-F7637</f>
        <v>9</v>
      </c>
      <c r="W7637" s="13" t="n">
        <f aca="false">G7637-E7637</f>
        <v>12</v>
      </c>
      <c r="X7637" s="10" t="n">
        <f aca="false">YEAR(E7637)</f>
        <v>2020</v>
      </c>
      <c r="Y7637" s="0" t="str">
        <f aca="false">TEXT(E7637,"yyyy-mm")</f>
        <v>2020-11</v>
      </c>
      <c r="Z7637" s="0" t="str">
        <f aca="false">"Q"&amp;ROUNDUP(MONTH(E7637)/3,0)&amp;"-"&amp;YEAR(E7637)</f>
        <v>Q4-2020</v>
      </c>
    </row>
    <row r="7638" customFormat="false" ht="14.25" hidden="false" customHeight="false" outlineLevel="0" collapsed="false">
      <c r="A7638" s="0" t="s">
        <v>7680</v>
      </c>
      <c r="B7638" s="0" t="s">
        <v>34</v>
      </c>
      <c r="C7638" s="0" t="s">
        <v>35</v>
      </c>
      <c r="D7638" s="9" t="n">
        <v>44100</v>
      </c>
      <c r="E7638" s="9" t="n">
        <v>44152</v>
      </c>
      <c r="F7638" s="9" t="n">
        <v>44158</v>
      </c>
      <c r="G7638" s="9" t="n">
        <v>44160</v>
      </c>
      <c r="H7638" s="10" t="s">
        <v>36</v>
      </c>
      <c r="I7638" s="0" t="n">
        <v>2</v>
      </c>
      <c r="J7638" s="0" t="n">
        <v>8</v>
      </c>
      <c r="K7638" s="0" t="n">
        <v>238</v>
      </c>
      <c r="L7638" s="0" t="n">
        <v>43</v>
      </c>
      <c r="M7638" s="0" t="n">
        <v>8</v>
      </c>
      <c r="N7638" s="11" t="n">
        <v>0.4</v>
      </c>
      <c r="O7638" s="12" t="n">
        <v>3095.4</v>
      </c>
      <c r="P7638" s="12" t="n">
        <v>3685</v>
      </c>
      <c r="Q7638" s="12" t="n">
        <f aca="false">M7638*P7638*(1-N7638)</f>
        <v>17688</v>
      </c>
      <c r="R7638" s="12" t="n">
        <f aca="false">M7638*O7638</f>
        <v>24763.2</v>
      </c>
      <c r="S7638" s="12" t="n">
        <f aca="false">Q7638-R7638</f>
        <v>-7075.2</v>
      </c>
      <c r="T7638" s="11" t="n">
        <f aca="false">IFERROR(S7638/Q7638,0)</f>
        <v>-0.4</v>
      </c>
      <c r="U7638" s="13" t="n">
        <f aca="false">F7638-E7638</f>
        <v>6</v>
      </c>
      <c r="V7638" s="13" t="n">
        <f aca="false">G7638-F7638</f>
        <v>2</v>
      </c>
      <c r="W7638" s="13" t="n">
        <f aca="false">G7638-E7638</f>
        <v>8</v>
      </c>
      <c r="X7638" s="10" t="n">
        <f aca="false">YEAR(E7638)</f>
        <v>2020</v>
      </c>
      <c r="Y7638" s="0" t="str">
        <f aca="false">TEXT(E7638,"yyyy-mm")</f>
        <v>2020-11</v>
      </c>
      <c r="Z7638" s="0" t="str">
        <f aca="false">"Q"&amp;ROUNDUP(MONTH(E7638)/3,0)&amp;"-"&amp;YEAR(E7638)</f>
        <v>Q4-2020</v>
      </c>
    </row>
    <row r="7639" customFormat="false" ht="14.25" hidden="false" customHeight="false" outlineLevel="0" collapsed="false">
      <c r="A7639" s="0" t="s">
        <v>7681</v>
      </c>
      <c r="B7639" s="0" t="s">
        <v>38</v>
      </c>
      <c r="C7639" s="0" t="s">
        <v>39</v>
      </c>
      <c r="D7639" s="9" t="n">
        <v>44000</v>
      </c>
      <c r="E7639" s="9" t="n">
        <v>44152</v>
      </c>
      <c r="F7639" s="9" t="n">
        <v>44180</v>
      </c>
      <c r="G7639" s="9" t="n">
        <v>44185</v>
      </c>
      <c r="H7639" s="10" t="s">
        <v>36</v>
      </c>
      <c r="I7639" s="0" t="n">
        <v>14</v>
      </c>
      <c r="J7639" s="0" t="n">
        <v>23</v>
      </c>
      <c r="K7639" s="0" t="n">
        <v>176</v>
      </c>
      <c r="L7639" s="0" t="n">
        <v>41</v>
      </c>
      <c r="M7639" s="0" t="n">
        <v>1</v>
      </c>
      <c r="N7639" s="11" t="n">
        <v>0.2</v>
      </c>
      <c r="O7639" s="12" t="n">
        <v>1664.21</v>
      </c>
      <c r="P7639" s="12" t="n">
        <v>2820.7</v>
      </c>
      <c r="Q7639" s="12" t="n">
        <f aca="false">M7639*P7639*(1-N7639)</f>
        <v>2256.56</v>
      </c>
      <c r="R7639" s="12" t="n">
        <f aca="false">M7639*O7639</f>
        <v>1664.21</v>
      </c>
      <c r="S7639" s="12" t="n">
        <f aca="false">Q7639-R7639</f>
        <v>592.35</v>
      </c>
      <c r="T7639" s="11" t="n">
        <f aca="false">IFERROR(S7639/Q7639,0)</f>
        <v>0.262501329457227</v>
      </c>
      <c r="U7639" s="13" t="n">
        <f aca="false">F7639-E7639</f>
        <v>28</v>
      </c>
      <c r="V7639" s="13" t="n">
        <f aca="false">G7639-F7639</f>
        <v>5</v>
      </c>
      <c r="W7639" s="13" t="n">
        <f aca="false">G7639-E7639</f>
        <v>33</v>
      </c>
      <c r="X7639" s="10" t="n">
        <f aca="false">YEAR(E7639)</f>
        <v>2020</v>
      </c>
      <c r="Y7639" s="0" t="str">
        <f aca="false">TEXT(E7639,"yyyy-mm")</f>
        <v>2020-11</v>
      </c>
      <c r="Z7639" s="0" t="str">
        <f aca="false">"Q"&amp;ROUNDUP(MONTH(E7639)/3,0)&amp;"-"&amp;YEAR(E7639)</f>
        <v>Q4-2020</v>
      </c>
    </row>
    <row r="7640" customFormat="false" ht="14.25" hidden="false" customHeight="false" outlineLevel="0" collapsed="false">
      <c r="A7640" s="0" t="s">
        <v>7682</v>
      </c>
      <c r="B7640" s="0" t="s">
        <v>34</v>
      </c>
      <c r="C7640" s="0" t="s">
        <v>35</v>
      </c>
      <c r="D7640" s="9" t="n">
        <v>44000</v>
      </c>
      <c r="E7640" s="9" t="n">
        <v>44152</v>
      </c>
      <c r="F7640" s="9" t="n">
        <v>44180</v>
      </c>
      <c r="G7640" s="9" t="n">
        <v>44189</v>
      </c>
      <c r="H7640" s="10" t="s">
        <v>36</v>
      </c>
      <c r="I7640" s="0" t="n">
        <v>6</v>
      </c>
      <c r="J7640" s="0" t="n">
        <v>24</v>
      </c>
      <c r="K7640" s="0" t="n">
        <v>257</v>
      </c>
      <c r="L7640" s="0" t="n">
        <v>36</v>
      </c>
      <c r="M7640" s="0" t="n">
        <v>2</v>
      </c>
      <c r="N7640" s="11" t="n">
        <v>0.05</v>
      </c>
      <c r="O7640" s="12" t="n">
        <v>445.95</v>
      </c>
      <c r="P7640" s="12" t="n">
        <v>857.6</v>
      </c>
      <c r="Q7640" s="12" t="n">
        <f aca="false">M7640*P7640*(1-N7640)</f>
        <v>1629.44</v>
      </c>
      <c r="R7640" s="12" t="n">
        <f aca="false">M7640*O7640</f>
        <v>891.9</v>
      </c>
      <c r="S7640" s="12" t="n">
        <f aca="false">Q7640-R7640</f>
        <v>737.54</v>
      </c>
      <c r="T7640" s="11" t="n">
        <f aca="false">IFERROR(S7640/Q7640,0)</f>
        <v>0.452634033778476</v>
      </c>
      <c r="U7640" s="13" t="n">
        <f aca="false">F7640-E7640</f>
        <v>28</v>
      </c>
      <c r="V7640" s="13" t="n">
        <f aca="false">G7640-F7640</f>
        <v>9</v>
      </c>
      <c r="W7640" s="13" t="n">
        <f aca="false">G7640-E7640</f>
        <v>37</v>
      </c>
      <c r="X7640" s="10" t="n">
        <f aca="false">YEAR(E7640)</f>
        <v>2020</v>
      </c>
      <c r="Y7640" s="0" t="str">
        <f aca="false">TEXT(E7640,"yyyy-mm")</f>
        <v>2020-11</v>
      </c>
      <c r="Z7640" s="0" t="str">
        <f aca="false">"Q"&amp;ROUNDUP(MONTH(E7640)/3,0)&amp;"-"&amp;YEAR(E7640)</f>
        <v>Q4-2020</v>
      </c>
    </row>
    <row r="7641" customFormat="false" ht="14.25" hidden="false" customHeight="false" outlineLevel="0" collapsed="false">
      <c r="A7641" s="0" t="s">
        <v>7683</v>
      </c>
      <c r="B7641" s="0" t="s">
        <v>34</v>
      </c>
      <c r="C7641" s="0" t="s">
        <v>39</v>
      </c>
      <c r="D7641" s="9" t="n">
        <v>44100</v>
      </c>
      <c r="E7641" s="9" t="n">
        <v>44153</v>
      </c>
      <c r="F7641" s="9" t="n">
        <v>44168</v>
      </c>
      <c r="G7641" s="9" t="n">
        <v>44175</v>
      </c>
      <c r="H7641" s="10" t="s">
        <v>36</v>
      </c>
      <c r="I7641" s="0" t="n">
        <v>10</v>
      </c>
      <c r="J7641" s="0" t="n">
        <v>31</v>
      </c>
      <c r="K7641" s="0" t="n">
        <v>119</v>
      </c>
      <c r="L7641" s="0" t="n">
        <v>20</v>
      </c>
      <c r="M7641" s="0" t="n">
        <v>1</v>
      </c>
      <c r="N7641" s="11" t="n">
        <v>0.05</v>
      </c>
      <c r="O7641" s="12" t="n">
        <v>679.38</v>
      </c>
      <c r="P7641" s="12" t="n">
        <v>871</v>
      </c>
      <c r="Q7641" s="12" t="n">
        <f aca="false">M7641*P7641*(1-N7641)</f>
        <v>827.45</v>
      </c>
      <c r="R7641" s="12" t="n">
        <f aca="false">M7641*O7641</f>
        <v>679.38</v>
      </c>
      <c r="S7641" s="12" t="n">
        <f aca="false">Q7641-R7641</f>
        <v>148.07</v>
      </c>
      <c r="T7641" s="11" t="n">
        <f aca="false">IFERROR(S7641/Q7641,0)</f>
        <v>0.178947368421053</v>
      </c>
      <c r="U7641" s="13" t="n">
        <f aca="false">F7641-E7641</f>
        <v>15</v>
      </c>
      <c r="V7641" s="13" t="n">
        <f aca="false">G7641-F7641</f>
        <v>7</v>
      </c>
      <c r="W7641" s="13" t="n">
        <f aca="false">G7641-E7641</f>
        <v>22</v>
      </c>
      <c r="X7641" s="10" t="n">
        <f aca="false">YEAR(E7641)</f>
        <v>2020</v>
      </c>
      <c r="Y7641" s="0" t="str">
        <f aca="false">TEXT(E7641,"yyyy-mm")</f>
        <v>2020-11</v>
      </c>
      <c r="Z7641" s="0" t="str">
        <f aca="false">"Q"&amp;ROUNDUP(MONTH(E7641)/3,0)&amp;"-"&amp;YEAR(E7641)</f>
        <v>Q4-2020</v>
      </c>
    </row>
    <row r="7642" customFormat="false" ht="14.25" hidden="false" customHeight="false" outlineLevel="0" collapsed="false">
      <c r="A7642" s="0" t="s">
        <v>7684</v>
      </c>
      <c r="B7642" s="0" t="s">
        <v>38</v>
      </c>
      <c r="C7642" s="0" t="s">
        <v>39</v>
      </c>
      <c r="D7642" s="9" t="n">
        <v>44000</v>
      </c>
      <c r="E7642" s="9" t="n">
        <v>44153</v>
      </c>
      <c r="F7642" s="9" t="n">
        <v>44170</v>
      </c>
      <c r="G7642" s="9" t="n">
        <v>44173</v>
      </c>
      <c r="H7642" s="10" t="s">
        <v>36</v>
      </c>
      <c r="I7642" s="0" t="n">
        <v>14</v>
      </c>
      <c r="J7642" s="0" t="n">
        <v>41</v>
      </c>
      <c r="K7642" s="0" t="n">
        <v>101</v>
      </c>
      <c r="L7642" s="0" t="n">
        <v>18</v>
      </c>
      <c r="M7642" s="0" t="n">
        <v>7</v>
      </c>
      <c r="N7642" s="11" t="n">
        <v>0.05</v>
      </c>
      <c r="O7642" s="12" t="n">
        <v>2780.23</v>
      </c>
      <c r="P7642" s="12" t="n">
        <v>3658.2</v>
      </c>
      <c r="Q7642" s="12" t="n">
        <f aca="false">M7642*P7642*(1-N7642)</f>
        <v>24327.03</v>
      </c>
      <c r="R7642" s="12" t="n">
        <f aca="false">M7642*O7642</f>
        <v>19461.61</v>
      </c>
      <c r="S7642" s="12" t="n">
        <f aca="false">Q7642-R7642</f>
        <v>4865.42</v>
      </c>
      <c r="T7642" s="11" t="n">
        <f aca="false">IFERROR(S7642/Q7642,0)</f>
        <v>0.200000575491542</v>
      </c>
      <c r="U7642" s="13" t="n">
        <f aca="false">F7642-E7642</f>
        <v>17</v>
      </c>
      <c r="V7642" s="13" t="n">
        <f aca="false">G7642-F7642</f>
        <v>3</v>
      </c>
      <c r="W7642" s="13" t="n">
        <f aca="false">G7642-E7642</f>
        <v>20</v>
      </c>
      <c r="X7642" s="10" t="n">
        <f aca="false">YEAR(E7642)</f>
        <v>2020</v>
      </c>
      <c r="Y7642" s="0" t="str">
        <f aca="false">TEXT(E7642,"yyyy-mm")</f>
        <v>2020-11</v>
      </c>
      <c r="Z7642" s="0" t="str">
        <f aca="false">"Q"&amp;ROUNDUP(MONTH(E7642)/3,0)&amp;"-"&amp;YEAR(E7642)</f>
        <v>Q4-2020</v>
      </c>
    </row>
    <row r="7643" customFormat="false" ht="14.25" hidden="false" customHeight="false" outlineLevel="0" collapsed="false">
      <c r="A7643" s="0" t="s">
        <v>7685</v>
      </c>
      <c r="B7643" s="0" t="s">
        <v>34</v>
      </c>
      <c r="C7643" s="0" t="s">
        <v>58</v>
      </c>
      <c r="D7643" s="9" t="n">
        <v>44100</v>
      </c>
      <c r="E7643" s="9" t="n">
        <v>44153</v>
      </c>
      <c r="F7643" s="9" t="n">
        <v>44170</v>
      </c>
      <c r="G7643" s="9" t="n">
        <v>44178</v>
      </c>
      <c r="H7643" s="10" t="s">
        <v>36</v>
      </c>
      <c r="I7643" s="0" t="n">
        <v>5</v>
      </c>
      <c r="J7643" s="0" t="n">
        <v>37</v>
      </c>
      <c r="K7643" s="0" t="n">
        <v>330</v>
      </c>
      <c r="L7643" s="0" t="n">
        <v>39</v>
      </c>
      <c r="M7643" s="0" t="n">
        <v>1</v>
      </c>
      <c r="N7643" s="11" t="n">
        <v>0.075</v>
      </c>
      <c r="O7643" s="12" t="n">
        <v>2598.66</v>
      </c>
      <c r="P7643" s="12" t="n">
        <v>6043.4</v>
      </c>
      <c r="Q7643" s="12" t="n">
        <f aca="false">M7643*P7643*(1-N7643)</f>
        <v>5590.145</v>
      </c>
      <c r="R7643" s="12" t="n">
        <f aca="false">M7643*O7643</f>
        <v>2598.66</v>
      </c>
      <c r="S7643" s="12" t="n">
        <f aca="false">Q7643-R7643</f>
        <v>2991.485</v>
      </c>
      <c r="T7643" s="11" t="n">
        <f aca="false">IFERROR(S7643/Q7643,0)</f>
        <v>0.535135492907608</v>
      </c>
      <c r="U7643" s="13" t="n">
        <f aca="false">F7643-E7643</f>
        <v>17</v>
      </c>
      <c r="V7643" s="13" t="n">
        <f aca="false">G7643-F7643</f>
        <v>8</v>
      </c>
      <c r="W7643" s="13" t="n">
        <f aca="false">G7643-E7643</f>
        <v>25</v>
      </c>
      <c r="X7643" s="10" t="n">
        <f aca="false">YEAR(E7643)</f>
        <v>2020</v>
      </c>
      <c r="Y7643" s="0" t="str">
        <f aca="false">TEXT(E7643,"yyyy-mm")</f>
        <v>2020-11</v>
      </c>
      <c r="Z7643" s="0" t="str">
        <f aca="false">"Q"&amp;ROUNDUP(MONTH(E7643)/3,0)&amp;"-"&amp;YEAR(E7643)</f>
        <v>Q4-2020</v>
      </c>
    </row>
    <row r="7644" customFormat="false" ht="14.25" hidden="false" customHeight="false" outlineLevel="0" collapsed="false">
      <c r="A7644" s="0" t="s">
        <v>7686</v>
      </c>
      <c r="B7644" s="0" t="s">
        <v>38</v>
      </c>
      <c r="C7644" s="0" t="s">
        <v>46</v>
      </c>
      <c r="D7644" s="9" t="n">
        <v>44000</v>
      </c>
      <c r="E7644" s="9" t="n">
        <v>44153</v>
      </c>
      <c r="F7644" s="9" t="n">
        <v>44162</v>
      </c>
      <c r="G7644" s="9" t="n">
        <v>44166</v>
      </c>
      <c r="H7644" s="10" t="s">
        <v>36</v>
      </c>
      <c r="I7644" s="0" t="n">
        <v>19</v>
      </c>
      <c r="J7644" s="0" t="n">
        <v>7</v>
      </c>
      <c r="K7644" s="0" t="n">
        <v>289</v>
      </c>
      <c r="L7644" s="0" t="n">
        <v>4</v>
      </c>
      <c r="M7644" s="0" t="n">
        <v>7</v>
      </c>
      <c r="N7644" s="11" t="n">
        <v>0.3</v>
      </c>
      <c r="O7644" s="12" t="n">
        <v>1151.33</v>
      </c>
      <c r="P7644" s="12" t="n">
        <v>2398.6</v>
      </c>
      <c r="Q7644" s="12" t="n">
        <f aca="false">M7644*P7644*(1-N7644)</f>
        <v>11753.14</v>
      </c>
      <c r="R7644" s="12" t="n">
        <f aca="false">M7644*O7644</f>
        <v>8059.31</v>
      </c>
      <c r="S7644" s="12" t="n">
        <f aca="false">Q7644-R7644</f>
        <v>3693.83</v>
      </c>
      <c r="T7644" s="11" t="n">
        <f aca="false">IFERROR(S7644/Q7644,0)</f>
        <v>0.314284523114674</v>
      </c>
      <c r="U7644" s="13" t="n">
        <f aca="false">F7644-E7644</f>
        <v>9</v>
      </c>
      <c r="V7644" s="13" t="n">
        <f aca="false">G7644-F7644</f>
        <v>4</v>
      </c>
      <c r="W7644" s="13" t="n">
        <f aca="false">G7644-E7644</f>
        <v>13</v>
      </c>
      <c r="X7644" s="10" t="n">
        <f aca="false">YEAR(E7644)</f>
        <v>2020</v>
      </c>
      <c r="Y7644" s="0" t="str">
        <f aca="false">TEXT(E7644,"yyyy-mm")</f>
        <v>2020-11</v>
      </c>
      <c r="Z7644" s="0" t="str">
        <f aca="false">"Q"&amp;ROUNDUP(MONTH(E7644)/3,0)&amp;"-"&amp;YEAR(E7644)</f>
        <v>Q4-2020</v>
      </c>
    </row>
    <row r="7645" customFormat="false" ht="14.25" hidden="false" customHeight="false" outlineLevel="0" collapsed="false">
      <c r="A7645" s="0" t="s">
        <v>7687</v>
      </c>
      <c r="B7645" s="0" t="s">
        <v>38</v>
      </c>
      <c r="C7645" s="0" t="s">
        <v>39</v>
      </c>
      <c r="D7645" s="9" t="n">
        <v>44000</v>
      </c>
      <c r="E7645" s="9" t="n">
        <v>44153</v>
      </c>
      <c r="F7645" s="9" t="n">
        <v>44179</v>
      </c>
      <c r="G7645" s="9" t="n">
        <v>44189</v>
      </c>
      <c r="H7645" s="10" t="s">
        <v>36</v>
      </c>
      <c r="I7645" s="0" t="n">
        <v>18</v>
      </c>
      <c r="J7645" s="0" t="n">
        <v>17</v>
      </c>
      <c r="K7645" s="0" t="n">
        <v>97</v>
      </c>
      <c r="L7645" s="0" t="n">
        <v>14</v>
      </c>
      <c r="M7645" s="0" t="n">
        <v>8</v>
      </c>
      <c r="N7645" s="11" t="n">
        <v>0.05</v>
      </c>
      <c r="O7645" s="12" t="n">
        <v>2894.4</v>
      </c>
      <c r="P7645" s="12" t="n">
        <v>4020</v>
      </c>
      <c r="Q7645" s="12" t="n">
        <f aca="false">M7645*P7645*(1-N7645)</f>
        <v>30552</v>
      </c>
      <c r="R7645" s="12" t="n">
        <f aca="false">M7645*O7645</f>
        <v>23155.2</v>
      </c>
      <c r="S7645" s="12" t="n">
        <f aca="false">Q7645-R7645</f>
        <v>7396.8</v>
      </c>
      <c r="T7645" s="11" t="n">
        <f aca="false">IFERROR(S7645/Q7645,0)</f>
        <v>0.242105263157895</v>
      </c>
      <c r="U7645" s="13" t="n">
        <f aca="false">F7645-E7645</f>
        <v>26</v>
      </c>
      <c r="V7645" s="13" t="n">
        <f aca="false">G7645-F7645</f>
        <v>10</v>
      </c>
      <c r="W7645" s="13" t="n">
        <f aca="false">G7645-E7645</f>
        <v>36</v>
      </c>
      <c r="X7645" s="10" t="n">
        <f aca="false">YEAR(E7645)</f>
        <v>2020</v>
      </c>
      <c r="Y7645" s="0" t="str">
        <f aca="false">TEXT(E7645,"yyyy-mm")</f>
        <v>2020-11</v>
      </c>
      <c r="Z7645" s="0" t="str">
        <f aca="false">"Q"&amp;ROUNDUP(MONTH(E7645)/3,0)&amp;"-"&amp;YEAR(E7645)</f>
        <v>Q4-2020</v>
      </c>
    </row>
    <row r="7646" customFormat="false" ht="14.25" hidden="false" customHeight="false" outlineLevel="0" collapsed="false">
      <c r="A7646" s="0" t="s">
        <v>7688</v>
      </c>
      <c r="B7646" s="0" t="s">
        <v>34</v>
      </c>
      <c r="C7646" s="0" t="s">
        <v>48</v>
      </c>
      <c r="D7646" s="9" t="n">
        <v>44100</v>
      </c>
      <c r="E7646" s="9" t="n">
        <v>44153</v>
      </c>
      <c r="F7646" s="9" t="n">
        <v>44160</v>
      </c>
      <c r="G7646" s="9" t="n">
        <v>44170</v>
      </c>
      <c r="H7646" s="10" t="s">
        <v>36</v>
      </c>
      <c r="I7646" s="0" t="n">
        <v>1</v>
      </c>
      <c r="J7646" s="0" t="n">
        <v>36</v>
      </c>
      <c r="K7646" s="0" t="n">
        <v>39</v>
      </c>
      <c r="L7646" s="0" t="n">
        <v>26</v>
      </c>
      <c r="M7646" s="0" t="n">
        <v>3</v>
      </c>
      <c r="N7646" s="11" t="n">
        <v>0.1</v>
      </c>
      <c r="O7646" s="12" t="n">
        <v>137.22</v>
      </c>
      <c r="P7646" s="12" t="n">
        <v>214.4</v>
      </c>
      <c r="Q7646" s="12" t="n">
        <f aca="false">M7646*P7646*(1-N7646)</f>
        <v>578.88</v>
      </c>
      <c r="R7646" s="12" t="n">
        <f aca="false">M7646*O7646</f>
        <v>411.66</v>
      </c>
      <c r="S7646" s="12" t="n">
        <f aca="false">Q7646-R7646</f>
        <v>167.22</v>
      </c>
      <c r="T7646" s="11" t="n">
        <f aca="false">IFERROR(S7646/Q7646,0)</f>
        <v>0.28886815920398</v>
      </c>
      <c r="U7646" s="13" t="n">
        <f aca="false">F7646-E7646</f>
        <v>7</v>
      </c>
      <c r="V7646" s="13" t="n">
        <f aca="false">G7646-F7646</f>
        <v>10</v>
      </c>
      <c r="W7646" s="13" t="n">
        <f aca="false">G7646-E7646</f>
        <v>17</v>
      </c>
      <c r="X7646" s="10" t="n">
        <f aca="false">YEAR(E7646)</f>
        <v>2020</v>
      </c>
      <c r="Y7646" s="0" t="str">
        <f aca="false">TEXT(E7646,"yyyy-mm")</f>
        <v>2020-11</v>
      </c>
      <c r="Z7646" s="0" t="str">
        <f aca="false">"Q"&amp;ROUNDUP(MONTH(E7646)/3,0)&amp;"-"&amp;YEAR(E7646)</f>
        <v>Q4-2020</v>
      </c>
    </row>
    <row r="7647" customFormat="false" ht="14.25" hidden="false" customHeight="false" outlineLevel="0" collapsed="false">
      <c r="A7647" s="0" t="s">
        <v>7689</v>
      </c>
      <c r="B7647" s="0" t="s">
        <v>38</v>
      </c>
      <c r="C7647" s="0" t="s">
        <v>35</v>
      </c>
      <c r="D7647" s="9" t="n">
        <v>44100</v>
      </c>
      <c r="E7647" s="9" t="n">
        <v>44153</v>
      </c>
      <c r="F7647" s="9" t="n">
        <v>44175</v>
      </c>
      <c r="G7647" s="9" t="n">
        <v>44180</v>
      </c>
      <c r="H7647" s="10" t="s">
        <v>36</v>
      </c>
      <c r="I7647" s="0" t="n">
        <v>18</v>
      </c>
      <c r="J7647" s="0" t="n">
        <v>2</v>
      </c>
      <c r="K7647" s="0" t="n">
        <v>260</v>
      </c>
      <c r="L7647" s="0" t="n">
        <v>12</v>
      </c>
      <c r="M7647" s="0" t="n">
        <v>1</v>
      </c>
      <c r="N7647" s="11" t="n">
        <v>0.15</v>
      </c>
      <c r="O7647" s="12" t="n">
        <v>2981.23</v>
      </c>
      <c r="P7647" s="12" t="n">
        <v>6210.9</v>
      </c>
      <c r="Q7647" s="12" t="n">
        <f aca="false">M7647*P7647*(1-N7647)</f>
        <v>5279.265</v>
      </c>
      <c r="R7647" s="12" t="n">
        <f aca="false">M7647*O7647</f>
        <v>2981.23</v>
      </c>
      <c r="S7647" s="12" t="n">
        <f aca="false">Q7647-R7647</f>
        <v>2298.035</v>
      </c>
      <c r="T7647" s="11" t="n">
        <f aca="false">IFERROR(S7647/Q7647,0)</f>
        <v>0.435294496487674</v>
      </c>
      <c r="U7647" s="13" t="n">
        <f aca="false">F7647-E7647</f>
        <v>22</v>
      </c>
      <c r="V7647" s="13" t="n">
        <f aca="false">G7647-F7647</f>
        <v>5</v>
      </c>
      <c r="W7647" s="13" t="n">
        <f aca="false">G7647-E7647</f>
        <v>27</v>
      </c>
      <c r="X7647" s="10" t="n">
        <f aca="false">YEAR(E7647)</f>
        <v>2020</v>
      </c>
      <c r="Y7647" s="0" t="str">
        <f aca="false">TEXT(E7647,"yyyy-mm")</f>
        <v>2020-11</v>
      </c>
      <c r="Z7647" s="0" t="str">
        <f aca="false">"Q"&amp;ROUNDUP(MONTH(E7647)/3,0)&amp;"-"&amp;YEAR(E7647)</f>
        <v>Q4-2020</v>
      </c>
    </row>
    <row r="7648" customFormat="false" ht="14.25" hidden="false" customHeight="false" outlineLevel="0" collapsed="false">
      <c r="A7648" s="0" t="s">
        <v>7690</v>
      </c>
      <c r="B7648" s="0" t="s">
        <v>34</v>
      </c>
      <c r="C7648" s="0" t="s">
        <v>35</v>
      </c>
      <c r="D7648" s="9" t="n">
        <v>44100</v>
      </c>
      <c r="E7648" s="9" t="n">
        <v>44154</v>
      </c>
      <c r="F7648" s="9" t="n">
        <v>44176</v>
      </c>
      <c r="G7648" s="9" t="n">
        <v>44182</v>
      </c>
      <c r="H7648" s="10" t="s">
        <v>36</v>
      </c>
      <c r="I7648" s="0" t="n">
        <v>8</v>
      </c>
      <c r="J7648" s="0" t="n">
        <v>21</v>
      </c>
      <c r="K7648" s="0" t="n">
        <v>258</v>
      </c>
      <c r="L7648" s="0" t="n">
        <v>13</v>
      </c>
      <c r="M7648" s="0" t="n">
        <v>6</v>
      </c>
      <c r="N7648" s="11" t="n">
        <v>0.4</v>
      </c>
      <c r="O7648" s="12" t="n">
        <v>1167.41</v>
      </c>
      <c r="P7648" s="12" t="n">
        <v>2432.1</v>
      </c>
      <c r="Q7648" s="12" t="n">
        <f aca="false">M7648*P7648*(1-N7648)</f>
        <v>8755.56</v>
      </c>
      <c r="R7648" s="12" t="n">
        <f aca="false">M7648*O7648</f>
        <v>7004.46</v>
      </c>
      <c r="S7648" s="12" t="n">
        <f aca="false">Q7648-R7648</f>
        <v>1751.1</v>
      </c>
      <c r="T7648" s="11" t="n">
        <f aca="false">IFERROR(S7648/Q7648,0)</f>
        <v>0.19999862944232</v>
      </c>
      <c r="U7648" s="13" t="n">
        <f aca="false">F7648-E7648</f>
        <v>22</v>
      </c>
      <c r="V7648" s="13" t="n">
        <f aca="false">G7648-F7648</f>
        <v>6</v>
      </c>
      <c r="W7648" s="13" t="n">
        <f aca="false">G7648-E7648</f>
        <v>28</v>
      </c>
      <c r="X7648" s="10" t="n">
        <f aca="false">YEAR(E7648)</f>
        <v>2020</v>
      </c>
      <c r="Y7648" s="0" t="str">
        <f aca="false">TEXT(E7648,"yyyy-mm")</f>
        <v>2020-11</v>
      </c>
      <c r="Z7648" s="0" t="str">
        <f aca="false">"Q"&amp;ROUNDUP(MONTH(E7648)/3,0)&amp;"-"&amp;YEAR(E7648)</f>
        <v>Q4-2020</v>
      </c>
    </row>
    <row r="7649" customFormat="false" ht="14.25" hidden="false" customHeight="false" outlineLevel="0" collapsed="false">
      <c r="A7649" s="0" t="s">
        <v>7691</v>
      </c>
      <c r="B7649" s="0" t="s">
        <v>34</v>
      </c>
      <c r="C7649" s="0" t="s">
        <v>46</v>
      </c>
      <c r="D7649" s="9" t="n">
        <v>44000</v>
      </c>
      <c r="E7649" s="9" t="n">
        <v>44154</v>
      </c>
      <c r="F7649" s="9" t="n">
        <v>44170</v>
      </c>
      <c r="G7649" s="9" t="n">
        <v>44177</v>
      </c>
      <c r="H7649" s="10" t="s">
        <v>36</v>
      </c>
      <c r="I7649" s="0" t="n">
        <v>9</v>
      </c>
      <c r="J7649" s="0" t="n">
        <v>15</v>
      </c>
      <c r="K7649" s="0" t="n">
        <v>276</v>
      </c>
      <c r="L7649" s="0" t="n">
        <v>22</v>
      </c>
      <c r="M7649" s="0" t="n">
        <v>6</v>
      </c>
      <c r="N7649" s="11" t="n">
        <v>0.15</v>
      </c>
      <c r="O7649" s="12" t="n">
        <v>168.84</v>
      </c>
      <c r="P7649" s="12" t="n">
        <v>201</v>
      </c>
      <c r="Q7649" s="12" t="n">
        <f aca="false">M7649*P7649*(1-N7649)</f>
        <v>1025.1</v>
      </c>
      <c r="R7649" s="12" t="n">
        <f aca="false">M7649*O7649</f>
        <v>1013.04</v>
      </c>
      <c r="S7649" s="12" t="n">
        <f aca="false">Q7649-R7649</f>
        <v>12.0599999999999</v>
      </c>
      <c r="T7649" s="11" t="n">
        <f aca="false">IFERROR(S7649/Q7649,0)</f>
        <v>0.0117647058823529</v>
      </c>
      <c r="U7649" s="13" t="n">
        <f aca="false">F7649-E7649</f>
        <v>16</v>
      </c>
      <c r="V7649" s="13" t="n">
        <f aca="false">G7649-F7649</f>
        <v>7</v>
      </c>
      <c r="W7649" s="13" t="n">
        <f aca="false">G7649-E7649</f>
        <v>23</v>
      </c>
      <c r="X7649" s="10" t="n">
        <f aca="false">YEAR(E7649)</f>
        <v>2020</v>
      </c>
      <c r="Y7649" s="0" t="str">
        <f aca="false">TEXT(E7649,"yyyy-mm")</f>
        <v>2020-11</v>
      </c>
      <c r="Z7649" s="0" t="str">
        <f aca="false">"Q"&amp;ROUNDUP(MONTH(E7649)/3,0)&amp;"-"&amp;YEAR(E7649)</f>
        <v>Q4-2020</v>
      </c>
    </row>
    <row r="7650" customFormat="false" ht="14.25" hidden="false" customHeight="false" outlineLevel="0" collapsed="false">
      <c r="A7650" s="0" t="s">
        <v>7692</v>
      </c>
      <c r="B7650" s="0" t="s">
        <v>41</v>
      </c>
      <c r="C7650" s="0" t="s">
        <v>79</v>
      </c>
      <c r="D7650" s="9" t="n">
        <v>44100</v>
      </c>
      <c r="E7650" s="9" t="n">
        <v>44154</v>
      </c>
      <c r="F7650" s="9" t="n">
        <v>44160</v>
      </c>
      <c r="G7650" s="9" t="n">
        <v>44167</v>
      </c>
      <c r="H7650" s="10" t="s">
        <v>36</v>
      </c>
      <c r="I7650" s="0" t="n">
        <v>22</v>
      </c>
      <c r="J7650" s="0" t="n">
        <v>36</v>
      </c>
      <c r="K7650" s="0" t="n">
        <v>67</v>
      </c>
      <c r="L7650" s="0" t="n">
        <v>45</v>
      </c>
      <c r="M7650" s="0" t="n">
        <v>1</v>
      </c>
      <c r="N7650" s="11" t="n">
        <v>0.075</v>
      </c>
      <c r="O7650" s="12" t="n">
        <v>362.2</v>
      </c>
      <c r="P7650" s="12" t="n">
        <v>683.4</v>
      </c>
      <c r="Q7650" s="12" t="n">
        <f aca="false">M7650*P7650*(1-N7650)</f>
        <v>632.145</v>
      </c>
      <c r="R7650" s="12" t="n">
        <f aca="false">M7650*O7650</f>
        <v>362.2</v>
      </c>
      <c r="S7650" s="12" t="n">
        <f aca="false">Q7650-R7650</f>
        <v>269.945</v>
      </c>
      <c r="T7650" s="11" t="n">
        <f aca="false">IFERROR(S7650/Q7650,0)</f>
        <v>0.42703019085811</v>
      </c>
      <c r="U7650" s="13" t="n">
        <f aca="false">F7650-E7650</f>
        <v>6</v>
      </c>
      <c r="V7650" s="13" t="n">
        <f aca="false">G7650-F7650</f>
        <v>7</v>
      </c>
      <c r="W7650" s="13" t="n">
        <f aca="false">G7650-E7650</f>
        <v>13</v>
      </c>
      <c r="X7650" s="10" t="n">
        <f aca="false">YEAR(E7650)</f>
        <v>2020</v>
      </c>
      <c r="Y7650" s="0" t="str">
        <f aca="false">TEXT(E7650,"yyyy-mm")</f>
        <v>2020-11</v>
      </c>
      <c r="Z7650" s="0" t="str">
        <f aca="false">"Q"&amp;ROUNDUP(MONTH(E7650)/3,0)&amp;"-"&amp;YEAR(E7650)</f>
        <v>Q4-2020</v>
      </c>
    </row>
    <row r="7651" customFormat="false" ht="14.25" hidden="false" customHeight="false" outlineLevel="0" collapsed="false">
      <c r="A7651" s="0" t="s">
        <v>7693</v>
      </c>
      <c r="B7651" s="0" t="s">
        <v>34</v>
      </c>
      <c r="C7651" s="0" t="s">
        <v>48</v>
      </c>
      <c r="D7651" s="9" t="n">
        <v>44100</v>
      </c>
      <c r="E7651" s="9" t="n">
        <v>44154</v>
      </c>
      <c r="F7651" s="9" t="n">
        <v>44165</v>
      </c>
      <c r="G7651" s="9" t="n">
        <v>44171</v>
      </c>
      <c r="H7651" s="10" t="s">
        <v>36</v>
      </c>
      <c r="I7651" s="0" t="n">
        <v>8</v>
      </c>
      <c r="J7651" s="0" t="n">
        <v>34</v>
      </c>
      <c r="K7651" s="0" t="n">
        <v>36</v>
      </c>
      <c r="L7651" s="0" t="n">
        <v>27</v>
      </c>
      <c r="M7651" s="0" t="n">
        <v>4</v>
      </c>
      <c r="N7651" s="11" t="n">
        <v>0.3</v>
      </c>
      <c r="O7651" s="12" t="n">
        <v>3762.72</v>
      </c>
      <c r="P7651" s="12" t="n">
        <v>6271.2</v>
      </c>
      <c r="Q7651" s="12" t="n">
        <f aca="false">M7651*P7651*(1-N7651)</f>
        <v>17559.36</v>
      </c>
      <c r="R7651" s="12" t="n">
        <f aca="false">M7651*O7651</f>
        <v>15050.88</v>
      </c>
      <c r="S7651" s="12" t="n">
        <f aca="false">Q7651-R7651</f>
        <v>2508.48</v>
      </c>
      <c r="T7651" s="11" t="n">
        <f aca="false">IFERROR(S7651/Q7651,0)</f>
        <v>0.142857142857143</v>
      </c>
      <c r="U7651" s="13" t="n">
        <f aca="false">F7651-E7651</f>
        <v>11</v>
      </c>
      <c r="V7651" s="13" t="n">
        <f aca="false">G7651-F7651</f>
        <v>6</v>
      </c>
      <c r="W7651" s="13" t="n">
        <f aca="false">G7651-E7651</f>
        <v>17</v>
      </c>
      <c r="X7651" s="10" t="n">
        <f aca="false">YEAR(E7651)</f>
        <v>2020</v>
      </c>
      <c r="Y7651" s="0" t="str">
        <f aca="false">TEXT(E7651,"yyyy-mm")</f>
        <v>2020-11</v>
      </c>
      <c r="Z7651" s="0" t="str">
        <f aca="false">"Q"&amp;ROUNDUP(MONTH(E7651)/3,0)&amp;"-"&amp;YEAR(E7651)</f>
        <v>Q4-2020</v>
      </c>
    </row>
    <row r="7652" customFormat="false" ht="14.25" hidden="false" customHeight="false" outlineLevel="0" collapsed="false">
      <c r="A7652" s="0" t="s">
        <v>7694</v>
      </c>
      <c r="B7652" s="0" t="s">
        <v>43</v>
      </c>
      <c r="C7652" s="0" t="s">
        <v>58</v>
      </c>
      <c r="D7652" s="9" t="n">
        <v>44100</v>
      </c>
      <c r="E7652" s="9" t="n">
        <v>44154</v>
      </c>
      <c r="F7652" s="9" t="n">
        <v>44168</v>
      </c>
      <c r="G7652" s="9" t="n">
        <v>44175</v>
      </c>
      <c r="H7652" s="10" t="s">
        <v>36</v>
      </c>
      <c r="I7652" s="0" t="n">
        <v>27</v>
      </c>
      <c r="J7652" s="0" t="n">
        <v>43</v>
      </c>
      <c r="K7652" s="0" t="n">
        <v>337</v>
      </c>
      <c r="L7652" s="0" t="n">
        <v>46</v>
      </c>
      <c r="M7652" s="0" t="n">
        <v>2</v>
      </c>
      <c r="N7652" s="11" t="n">
        <v>0.05</v>
      </c>
      <c r="O7652" s="12" t="n">
        <v>382.7</v>
      </c>
      <c r="P7652" s="12" t="n">
        <v>911.2</v>
      </c>
      <c r="Q7652" s="12" t="n">
        <f aca="false">M7652*P7652*(1-N7652)</f>
        <v>1731.28</v>
      </c>
      <c r="R7652" s="12" t="n">
        <f aca="false">M7652*O7652</f>
        <v>765.4</v>
      </c>
      <c r="S7652" s="12" t="n">
        <f aca="false">Q7652-R7652</f>
        <v>965.88</v>
      </c>
      <c r="T7652" s="11" t="n">
        <f aca="false">IFERROR(S7652/Q7652,0)</f>
        <v>0.557899357700661</v>
      </c>
      <c r="U7652" s="13" t="n">
        <f aca="false">F7652-E7652</f>
        <v>14</v>
      </c>
      <c r="V7652" s="13" t="n">
        <f aca="false">G7652-F7652</f>
        <v>7</v>
      </c>
      <c r="W7652" s="13" t="n">
        <f aca="false">G7652-E7652</f>
        <v>21</v>
      </c>
      <c r="X7652" s="10" t="n">
        <f aca="false">YEAR(E7652)</f>
        <v>2020</v>
      </c>
      <c r="Y7652" s="0" t="str">
        <f aca="false">TEXT(E7652,"yyyy-mm")</f>
        <v>2020-11</v>
      </c>
      <c r="Z7652" s="0" t="str">
        <f aca="false">"Q"&amp;ROUNDUP(MONTH(E7652)/3,0)&amp;"-"&amp;YEAR(E7652)</f>
        <v>Q4-2020</v>
      </c>
    </row>
    <row r="7653" customFormat="false" ht="14.25" hidden="false" customHeight="false" outlineLevel="0" collapsed="false">
      <c r="A7653" s="0" t="s">
        <v>7695</v>
      </c>
      <c r="B7653" s="0" t="s">
        <v>38</v>
      </c>
      <c r="C7653" s="0" t="s">
        <v>79</v>
      </c>
      <c r="D7653" s="9" t="n">
        <v>44000</v>
      </c>
      <c r="E7653" s="9" t="n">
        <v>44154</v>
      </c>
      <c r="F7653" s="9" t="n">
        <v>44161</v>
      </c>
      <c r="G7653" s="9" t="n">
        <v>44162</v>
      </c>
      <c r="H7653" s="10" t="s">
        <v>36</v>
      </c>
      <c r="I7653" s="0" t="n">
        <v>18</v>
      </c>
      <c r="J7653" s="0" t="n">
        <v>7</v>
      </c>
      <c r="K7653" s="0" t="n">
        <v>71</v>
      </c>
      <c r="L7653" s="0" t="n">
        <v>31</v>
      </c>
      <c r="M7653" s="0" t="n">
        <v>4</v>
      </c>
      <c r="N7653" s="11" t="n">
        <v>0.075</v>
      </c>
      <c r="O7653" s="12" t="n">
        <v>159.19</v>
      </c>
      <c r="P7653" s="12" t="n">
        <v>221.1</v>
      </c>
      <c r="Q7653" s="12" t="n">
        <f aca="false">M7653*P7653*(1-N7653)</f>
        <v>818.07</v>
      </c>
      <c r="R7653" s="12" t="n">
        <f aca="false">M7653*O7653</f>
        <v>636.76</v>
      </c>
      <c r="S7653" s="12" t="n">
        <f aca="false">Q7653-R7653</f>
        <v>181.31</v>
      </c>
      <c r="T7653" s="11" t="n">
        <f aca="false">IFERROR(S7653/Q7653,0)</f>
        <v>0.221631400735878</v>
      </c>
      <c r="U7653" s="13" t="n">
        <f aca="false">F7653-E7653</f>
        <v>7</v>
      </c>
      <c r="V7653" s="13" t="n">
        <f aca="false">G7653-F7653</f>
        <v>1</v>
      </c>
      <c r="W7653" s="13" t="n">
        <f aca="false">G7653-E7653</f>
        <v>8</v>
      </c>
      <c r="X7653" s="10" t="n">
        <f aca="false">YEAR(E7653)</f>
        <v>2020</v>
      </c>
      <c r="Y7653" s="0" t="str">
        <f aca="false">TEXT(E7653,"yyyy-mm")</f>
        <v>2020-11</v>
      </c>
      <c r="Z7653" s="0" t="str">
        <f aca="false">"Q"&amp;ROUNDUP(MONTH(E7653)/3,0)&amp;"-"&amp;YEAR(E7653)</f>
        <v>Q4-2020</v>
      </c>
    </row>
    <row r="7654" customFormat="false" ht="14.25" hidden="false" customHeight="false" outlineLevel="0" collapsed="false">
      <c r="A7654" s="0" t="s">
        <v>7696</v>
      </c>
      <c r="B7654" s="0" t="s">
        <v>41</v>
      </c>
      <c r="C7654" s="0" t="s">
        <v>46</v>
      </c>
      <c r="D7654" s="9" t="n">
        <v>44100</v>
      </c>
      <c r="E7654" s="9" t="n">
        <v>44154</v>
      </c>
      <c r="F7654" s="9" t="n">
        <v>44167</v>
      </c>
      <c r="G7654" s="9" t="n">
        <v>44172</v>
      </c>
      <c r="H7654" s="10" t="s">
        <v>36</v>
      </c>
      <c r="I7654" s="0" t="n">
        <v>22</v>
      </c>
      <c r="J7654" s="0" t="n">
        <v>48</v>
      </c>
      <c r="K7654" s="0" t="n">
        <v>316</v>
      </c>
      <c r="L7654" s="0" t="n">
        <v>33</v>
      </c>
      <c r="M7654" s="0" t="n">
        <v>3</v>
      </c>
      <c r="N7654" s="11" t="n">
        <v>0.2</v>
      </c>
      <c r="O7654" s="12" t="n">
        <v>106.13</v>
      </c>
      <c r="P7654" s="12" t="n">
        <v>221.1</v>
      </c>
      <c r="Q7654" s="12" t="n">
        <f aca="false">M7654*P7654*(1-N7654)</f>
        <v>530.64</v>
      </c>
      <c r="R7654" s="12" t="n">
        <f aca="false">M7654*O7654</f>
        <v>318.39</v>
      </c>
      <c r="S7654" s="12" t="n">
        <f aca="false">Q7654-R7654</f>
        <v>212.25</v>
      </c>
      <c r="T7654" s="11" t="n">
        <f aca="false">IFERROR(S7654/Q7654,0)</f>
        <v>0.399988692899141</v>
      </c>
      <c r="U7654" s="13" t="n">
        <f aca="false">F7654-E7654</f>
        <v>13</v>
      </c>
      <c r="V7654" s="13" t="n">
        <f aca="false">G7654-F7654</f>
        <v>5</v>
      </c>
      <c r="W7654" s="13" t="n">
        <f aca="false">G7654-E7654</f>
        <v>18</v>
      </c>
      <c r="X7654" s="10" t="n">
        <f aca="false">YEAR(E7654)</f>
        <v>2020</v>
      </c>
      <c r="Y7654" s="0" t="str">
        <f aca="false">TEXT(E7654,"yyyy-mm")</f>
        <v>2020-11</v>
      </c>
      <c r="Z7654" s="0" t="str">
        <f aca="false">"Q"&amp;ROUNDUP(MONTH(E7654)/3,0)&amp;"-"&amp;YEAR(E7654)</f>
        <v>Q4-2020</v>
      </c>
    </row>
    <row r="7655" customFormat="false" ht="14.25" hidden="false" customHeight="false" outlineLevel="0" collapsed="false">
      <c r="A7655" s="0" t="s">
        <v>7697</v>
      </c>
      <c r="B7655" s="0" t="s">
        <v>38</v>
      </c>
      <c r="C7655" s="0" t="s">
        <v>39</v>
      </c>
      <c r="D7655" s="9" t="n">
        <v>44100</v>
      </c>
      <c r="E7655" s="9" t="n">
        <v>44154</v>
      </c>
      <c r="F7655" s="9" t="n">
        <v>44179</v>
      </c>
      <c r="G7655" s="9" t="n">
        <v>44184</v>
      </c>
      <c r="H7655" s="10" t="s">
        <v>36</v>
      </c>
      <c r="I7655" s="0" t="n">
        <v>14</v>
      </c>
      <c r="J7655" s="0" t="n">
        <v>50</v>
      </c>
      <c r="K7655" s="0" t="n">
        <v>113</v>
      </c>
      <c r="L7655" s="0" t="n">
        <v>24</v>
      </c>
      <c r="M7655" s="0" t="n">
        <v>6</v>
      </c>
      <c r="N7655" s="11" t="n">
        <v>0.15</v>
      </c>
      <c r="O7655" s="12" t="n">
        <v>2719.93</v>
      </c>
      <c r="P7655" s="12" t="n">
        <v>3999.9</v>
      </c>
      <c r="Q7655" s="12" t="n">
        <f aca="false">M7655*P7655*(1-N7655)</f>
        <v>20399.49</v>
      </c>
      <c r="R7655" s="12" t="n">
        <f aca="false">M7655*O7655</f>
        <v>16319.58</v>
      </c>
      <c r="S7655" s="12" t="n">
        <f aca="false">Q7655-R7655</f>
        <v>4079.91</v>
      </c>
      <c r="T7655" s="11" t="n">
        <f aca="false">IFERROR(S7655/Q7655,0)</f>
        <v>0.200000588250001</v>
      </c>
      <c r="U7655" s="13" t="n">
        <f aca="false">F7655-E7655</f>
        <v>25</v>
      </c>
      <c r="V7655" s="13" t="n">
        <f aca="false">G7655-F7655</f>
        <v>5</v>
      </c>
      <c r="W7655" s="13" t="n">
        <f aca="false">G7655-E7655</f>
        <v>30</v>
      </c>
      <c r="X7655" s="10" t="n">
        <f aca="false">YEAR(E7655)</f>
        <v>2020</v>
      </c>
      <c r="Y7655" s="0" t="str">
        <f aca="false">TEXT(E7655,"yyyy-mm")</f>
        <v>2020-11</v>
      </c>
      <c r="Z7655" s="0" t="str">
        <f aca="false">"Q"&amp;ROUNDUP(MONTH(E7655)/3,0)&amp;"-"&amp;YEAR(E7655)</f>
        <v>Q4-2020</v>
      </c>
    </row>
    <row r="7656" customFormat="false" ht="14.25" hidden="false" customHeight="false" outlineLevel="0" collapsed="false">
      <c r="A7656" s="0" t="s">
        <v>7698</v>
      </c>
      <c r="B7656" s="0" t="s">
        <v>43</v>
      </c>
      <c r="C7656" s="0" t="s">
        <v>46</v>
      </c>
      <c r="D7656" s="9" t="n">
        <v>44100</v>
      </c>
      <c r="E7656" s="9" t="n">
        <v>44155</v>
      </c>
      <c r="F7656" s="9" t="n">
        <v>44174</v>
      </c>
      <c r="G7656" s="9" t="n">
        <v>44177</v>
      </c>
      <c r="H7656" s="10" t="s">
        <v>36</v>
      </c>
      <c r="I7656" s="0" t="n">
        <v>26</v>
      </c>
      <c r="J7656" s="0" t="n">
        <v>50</v>
      </c>
      <c r="K7656" s="0" t="n">
        <v>291</v>
      </c>
      <c r="L7656" s="0" t="n">
        <v>36</v>
      </c>
      <c r="M7656" s="0" t="n">
        <v>5</v>
      </c>
      <c r="N7656" s="11" t="n">
        <v>0.05</v>
      </c>
      <c r="O7656" s="12" t="n">
        <v>376.27</v>
      </c>
      <c r="P7656" s="12" t="n">
        <v>723.6</v>
      </c>
      <c r="Q7656" s="12" t="n">
        <f aca="false">M7656*P7656*(1-N7656)</f>
        <v>3437.1</v>
      </c>
      <c r="R7656" s="12" t="n">
        <f aca="false">M7656*O7656</f>
        <v>1881.35</v>
      </c>
      <c r="S7656" s="12" t="n">
        <f aca="false">Q7656-R7656</f>
        <v>1555.75</v>
      </c>
      <c r="T7656" s="11" t="n">
        <f aca="false">IFERROR(S7656/Q7656,0)</f>
        <v>0.452634488376829</v>
      </c>
      <c r="U7656" s="13" t="n">
        <f aca="false">F7656-E7656</f>
        <v>19</v>
      </c>
      <c r="V7656" s="13" t="n">
        <f aca="false">G7656-F7656</f>
        <v>3</v>
      </c>
      <c r="W7656" s="13" t="n">
        <f aca="false">G7656-E7656</f>
        <v>22</v>
      </c>
      <c r="X7656" s="10" t="n">
        <f aca="false">YEAR(E7656)</f>
        <v>2020</v>
      </c>
      <c r="Y7656" s="0" t="str">
        <f aca="false">TEXT(E7656,"yyyy-mm")</f>
        <v>2020-11</v>
      </c>
      <c r="Z7656" s="0" t="str">
        <f aca="false">"Q"&amp;ROUNDUP(MONTH(E7656)/3,0)&amp;"-"&amp;YEAR(E7656)</f>
        <v>Q4-2020</v>
      </c>
    </row>
    <row r="7657" customFormat="false" ht="14.25" hidden="false" customHeight="false" outlineLevel="0" collapsed="false">
      <c r="A7657" s="0" t="s">
        <v>7699</v>
      </c>
      <c r="B7657" s="0" t="s">
        <v>34</v>
      </c>
      <c r="C7657" s="0" t="s">
        <v>39</v>
      </c>
      <c r="D7657" s="9" t="n">
        <v>44000</v>
      </c>
      <c r="E7657" s="9" t="n">
        <v>44155</v>
      </c>
      <c r="F7657" s="9" t="n">
        <v>44161</v>
      </c>
      <c r="G7657" s="9" t="n">
        <v>44163</v>
      </c>
      <c r="H7657" s="10" t="s">
        <v>36</v>
      </c>
      <c r="I7657" s="0" t="n">
        <v>4</v>
      </c>
      <c r="J7657" s="0" t="n">
        <v>30</v>
      </c>
      <c r="K7657" s="0" t="n">
        <v>114</v>
      </c>
      <c r="L7657" s="0" t="n">
        <v>35</v>
      </c>
      <c r="M7657" s="0" t="n">
        <v>4</v>
      </c>
      <c r="N7657" s="11" t="n">
        <v>0.05</v>
      </c>
      <c r="O7657" s="12" t="n">
        <v>323.61</v>
      </c>
      <c r="P7657" s="12" t="n">
        <v>703.5</v>
      </c>
      <c r="Q7657" s="12" t="n">
        <f aca="false">M7657*P7657*(1-N7657)</f>
        <v>2673.3</v>
      </c>
      <c r="R7657" s="12" t="n">
        <f aca="false">M7657*O7657</f>
        <v>1294.44</v>
      </c>
      <c r="S7657" s="12" t="n">
        <f aca="false">Q7657-R7657</f>
        <v>1378.86</v>
      </c>
      <c r="T7657" s="11" t="n">
        <f aca="false">IFERROR(S7657/Q7657,0)</f>
        <v>0.515789473684211</v>
      </c>
      <c r="U7657" s="13" t="n">
        <f aca="false">F7657-E7657</f>
        <v>6</v>
      </c>
      <c r="V7657" s="13" t="n">
        <f aca="false">G7657-F7657</f>
        <v>2</v>
      </c>
      <c r="W7657" s="13" t="n">
        <f aca="false">G7657-E7657</f>
        <v>8</v>
      </c>
      <c r="X7657" s="10" t="n">
        <f aca="false">YEAR(E7657)</f>
        <v>2020</v>
      </c>
      <c r="Y7657" s="0" t="str">
        <f aca="false">TEXT(E7657,"yyyy-mm")</f>
        <v>2020-11</v>
      </c>
      <c r="Z7657" s="0" t="str">
        <f aca="false">"Q"&amp;ROUNDUP(MONTH(E7657)/3,0)&amp;"-"&amp;YEAR(E7657)</f>
        <v>Q4-2020</v>
      </c>
    </row>
    <row r="7658" customFormat="false" ht="14.25" hidden="false" customHeight="false" outlineLevel="0" collapsed="false">
      <c r="A7658" s="0" t="s">
        <v>7700</v>
      </c>
      <c r="B7658" s="0" t="s">
        <v>34</v>
      </c>
      <c r="C7658" s="0" t="s">
        <v>39</v>
      </c>
      <c r="D7658" s="9" t="n">
        <v>44000</v>
      </c>
      <c r="E7658" s="9" t="n">
        <v>44155</v>
      </c>
      <c r="F7658" s="9" t="n">
        <v>44183</v>
      </c>
      <c r="G7658" s="9" t="n">
        <v>44186</v>
      </c>
      <c r="H7658" s="10" t="s">
        <v>36</v>
      </c>
      <c r="I7658" s="0" t="n">
        <v>11</v>
      </c>
      <c r="J7658" s="0" t="n">
        <v>12</v>
      </c>
      <c r="K7658" s="0" t="n">
        <v>195</v>
      </c>
      <c r="L7658" s="0" t="n">
        <v>29</v>
      </c>
      <c r="M7658" s="0" t="n">
        <v>5</v>
      </c>
      <c r="N7658" s="11" t="n">
        <v>0.2</v>
      </c>
      <c r="O7658" s="12" t="n">
        <v>4325.52</v>
      </c>
      <c r="P7658" s="12" t="n">
        <v>5406.9</v>
      </c>
      <c r="Q7658" s="12" t="n">
        <f aca="false">M7658*P7658*(1-N7658)</f>
        <v>21627.6</v>
      </c>
      <c r="R7658" s="12" t="n">
        <f aca="false">M7658*O7658</f>
        <v>21627.6</v>
      </c>
      <c r="S7658" s="12" t="n">
        <f aca="false">Q7658-R7658</f>
        <v>0</v>
      </c>
      <c r="T7658" s="11" t="n">
        <f aca="false">IFERROR(S7658/Q7658,0)</f>
        <v>0</v>
      </c>
      <c r="U7658" s="13" t="n">
        <f aca="false">F7658-E7658</f>
        <v>28</v>
      </c>
      <c r="V7658" s="13" t="n">
        <f aca="false">G7658-F7658</f>
        <v>3</v>
      </c>
      <c r="W7658" s="13" t="n">
        <f aca="false">G7658-E7658</f>
        <v>31</v>
      </c>
      <c r="X7658" s="10" t="n">
        <f aca="false">YEAR(E7658)</f>
        <v>2020</v>
      </c>
      <c r="Y7658" s="0" t="str">
        <f aca="false">TEXT(E7658,"yyyy-mm")</f>
        <v>2020-11</v>
      </c>
      <c r="Z7658" s="0" t="str">
        <f aca="false">"Q"&amp;ROUNDUP(MONTH(E7658)/3,0)&amp;"-"&amp;YEAR(E7658)</f>
        <v>Q4-2020</v>
      </c>
    </row>
    <row r="7659" customFormat="false" ht="14.25" hidden="false" customHeight="false" outlineLevel="0" collapsed="false">
      <c r="A7659" s="0" t="s">
        <v>7701</v>
      </c>
      <c r="B7659" s="0" t="s">
        <v>41</v>
      </c>
      <c r="C7659" s="0" t="s">
        <v>39</v>
      </c>
      <c r="D7659" s="9" t="n">
        <v>44000</v>
      </c>
      <c r="E7659" s="9" t="n">
        <v>44155</v>
      </c>
      <c r="F7659" s="9" t="n">
        <v>44176</v>
      </c>
      <c r="G7659" s="9" t="n">
        <v>44186</v>
      </c>
      <c r="H7659" s="10" t="s">
        <v>36</v>
      </c>
      <c r="I7659" s="0" t="n">
        <v>22</v>
      </c>
      <c r="J7659" s="0" t="n">
        <v>20</v>
      </c>
      <c r="K7659" s="0" t="n">
        <v>181</v>
      </c>
      <c r="L7659" s="0" t="n">
        <v>36</v>
      </c>
      <c r="M7659" s="0" t="n">
        <v>1</v>
      </c>
      <c r="N7659" s="11" t="n">
        <v>0.05</v>
      </c>
      <c r="O7659" s="12" t="n">
        <v>2192.98</v>
      </c>
      <c r="P7659" s="12" t="n">
        <v>3088.7</v>
      </c>
      <c r="Q7659" s="12" t="n">
        <f aca="false">M7659*P7659*(1-N7659)</f>
        <v>2934.265</v>
      </c>
      <c r="R7659" s="12" t="n">
        <f aca="false">M7659*O7659</f>
        <v>2192.98</v>
      </c>
      <c r="S7659" s="12" t="n">
        <f aca="false">Q7659-R7659</f>
        <v>741.285</v>
      </c>
      <c r="T7659" s="11" t="n">
        <f aca="false">IFERROR(S7659/Q7659,0)</f>
        <v>0.252630556544825</v>
      </c>
      <c r="U7659" s="13" t="n">
        <f aca="false">F7659-E7659</f>
        <v>21</v>
      </c>
      <c r="V7659" s="13" t="n">
        <f aca="false">G7659-F7659</f>
        <v>10</v>
      </c>
      <c r="W7659" s="13" t="n">
        <f aca="false">G7659-E7659</f>
        <v>31</v>
      </c>
      <c r="X7659" s="10" t="n">
        <f aca="false">YEAR(E7659)</f>
        <v>2020</v>
      </c>
      <c r="Y7659" s="0" t="str">
        <f aca="false">TEXT(E7659,"yyyy-mm")</f>
        <v>2020-11</v>
      </c>
      <c r="Z7659" s="0" t="str">
        <f aca="false">"Q"&amp;ROUNDUP(MONTH(E7659)/3,0)&amp;"-"&amp;YEAR(E7659)</f>
        <v>Q4-2020</v>
      </c>
    </row>
    <row r="7660" customFormat="false" ht="14.25" hidden="false" customHeight="false" outlineLevel="0" collapsed="false">
      <c r="A7660" s="0" t="s">
        <v>7702</v>
      </c>
      <c r="B7660" s="0" t="s">
        <v>34</v>
      </c>
      <c r="C7660" s="0" t="s">
        <v>58</v>
      </c>
      <c r="D7660" s="9" t="n">
        <v>44000</v>
      </c>
      <c r="E7660" s="9" t="n">
        <v>44155</v>
      </c>
      <c r="F7660" s="9" t="n">
        <v>44173</v>
      </c>
      <c r="G7660" s="9" t="n">
        <v>44177</v>
      </c>
      <c r="H7660" s="10" t="s">
        <v>36</v>
      </c>
      <c r="I7660" s="0" t="n">
        <v>1</v>
      </c>
      <c r="J7660" s="0" t="n">
        <v>13</v>
      </c>
      <c r="K7660" s="0" t="n">
        <v>334</v>
      </c>
      <c r="L7660" s="0" t="n">
        <v>19</v>
      </c>
      <c r="M7660" s="0" t="n">
        <v>6</v>
      </c>
      <c r="N7660" s="11" t="n">
        <v>0.05</v>
      </c>
      <c r="O7660" s="12" t="n">
        <v>145.39</v>
      </c>
      <c r="P7660" s="12" t="n">
        <v>207.7</v>
      </c>
      <c r="Q7660" s="12" t="n">
        <f aca="false">M7660*P7660*(1-N7660)</f>
        <v>1183.89</v>
      </c>
      <c r="R7660" s="12" t="n">
        <f aca="false">M7660*O7660</f>
        <v>872.34</v>
      </c>
      <c r="S7660" s="12" t="n">
        <f aca="false">Q7660-R7660</f>
        <v>311.55</v>
      </c>
      <c r="T7660" s="11" t="n">
        <f aca="false">IFERROR(S7660/Q7660,0)</f>
        <v>0.263157894736842</v>
      </c>
      <c r="U7660" s="13" t="n">
        <f aca="false">F7660-E7660</f>
        <v>18</v>
      </c>
      <c r="V7660" s="13" t="n">
        <f aca="false">G7660-F7660</f>
        <v>4</v>
      </c>
      <c r="W7660" s="13" t="n">
        <f aca="false">G7660-E7660</f>
        <v>22</v>
      </c>
      <c r="X7660" s="10" t="n">
        <f aca="false">YEAR(E7660)</f>
        <v>2020</v>
      </c>
      <c r="Y7660" s="0" t="str">
        <f aca="false">TEXT(E7660,"yyyy-mm")</f>
        <v>2020-11</v>
      </c>
      <c r="Z7660" s="0" t="str">
        <f aca="false">"Q"&amp;ROUNDUP(MONTH(E7660)/3,0)&amp;"-"&amp;YEAR(E7660)</f>
        <v>Q4-2020</v>
      </c>
    </row>
    <row r="7661" customFormat="false" ht="14.25" hidden="false" customHeight="false" outlineLevel="0" collapsed="false">
      <c r="A7661" s="0" t="s">
        <v>7703</v>
      </c>
      <c r="B7661" s="0" t="s">
        <v>34</v>
      </c>
      <c r="C7661" s="0" t="s">
        <v>79</v>
      </c>
      <c r="D7661" s="9" t="n">
        <v>44100</v>
      </c>
      <c r="E7661" s="9" t="n">
        <v>44155</v>
      </c>
      <c r="F7661" s="9" t="n">
        <v>44177</v>
      </c>
      <c r="G7661" s="9" t="n">
        <v>44178</v>
      </c>
      <c r="H7661" s="10" t="s">
        <v>36</v>
      </c>
      <c r="I7661" s="0" t="n">
        <v>8</v>
      </c>
      <c r="J7661" s="0" t="n">
        <v>34</v>
      </c>
      <c r="K7661" s="0" t="n">
        <v>63</v>
      </c>
      <c r="L7661" s="0" t="n">
        <v>38</v>
      </c>
      <c r="M7661" s="0" t="n">
        <v>4</v>
      </c>
      <c r="N7661" s="11" t="n">
        <v>0.075</v>
      </c>
      <c r="O7661" s="12" t="n">
        <v>719.98</v>
      </c>
      <c r="P7661" s="12" t="n">
        <v>1333.3</v>
      </c>
      <c r="Q7661" s="12" t="n">
        <f aca="false">M7661*P7661*(1-N7661)</f>
        <v>4933.21</v>
      </c>
      <c r="R7661" s="12" t="n">
        <f aca="false">M7661*O7661</f>
        <v>2879.92</v>
      </c>
      <c r="S7661" s="12" t="n">
        <f aca="false">Q7661-R7661</f>
        <v>2053.29</v>
      </c>
      <c r="T7661" s="11" t="n">
        <f aca="false">IFERROR(S7661/Q7661,0)</f>
        <v>0.416217837878379</v>
      </c>
      <c r="U7661" s="13" t="n">
        <f aca="false">F7661-E7661</f>
        <v>22</v>
      </c>
      <c r="V7661" s="13" t="n">
        <f aca="false">G7661-F7661</f>
        <v>1</v>
      </c>
      <c r="W7661" s="13" t="n">
        <f aca="false">G7661-E7661</f>
        <v>23</v>
      </c>
      <c r="X7661" s="10" t="n">
        <f aca="false">YEAR(E7661)</f>
        <v>2020</v>
      </c>
      <c r="Y7661" s="0" t="str">
        <f aca="false">TEXT(E7661,"yyyy-mm")</f>
        <v>2020-11</v>
      </c>
      <c r="Z7661" s="0" t="str">
        <f aca="false">"Q"&amp;ROUNDUP(MONTH(E7661)/3,0)&amp;"-"&amp;YEAR(E7661)</f>
        <v>Q4-2020</v>
      </c>
    </row>
    <row r="7662" customFormat="false" ht="14.25" hidden="false" customHeight="false" outlineLevel="0" collapsed="false">
      <c r="A7662" s="0" t="s">
        <v>7704</v>
      </c>
      <c r="B7662" s="0" t="s">
        <v>41</v>
      </c>
      <c r="C7662" s="0" t="s">
        <v>39</v>
      </c>
      <c r="D7662" s="9" t="n">
        <v>44100</v>
      </c>
      <c r="E7662" s="9" t="n">
        <v>44155</v>
      </c>
      <c r="F7662" s="9" t="n">
        <v>44161</v>
      </c>
      <c r="G7662" s="9" t="n">
        <v>44169</v>
      </c>
      <c r="H7662" s="10" t="s">
        <v>36</v>
      </c>
      <c r="I7662" s="0" t="n">
        <v>22</v>
      </c>
      <c r="J7662" s="0" t="n">
        <v>32</v>
      </c>
      <c r="K7662" s="0" t="n">
        <v>201</v>
      </c>
      <c r="L7662" s="0" t="n">
        <v>25</v>
      </c>
      <c r="M7662" s="0" t="n">
        <v>4</v>
      </c>
      <c r="N7662" s="11" t="n">
        <v>0.05</v>
      </c>
      <c r="O7662" s="12" t="n">
        <v>2585.66</v>
      </c>
      <c r="P7662" s="12" t="n">
        <v>3859.2</v>
      </c>
      <c r="Q7662" s="12" t="n">
        <f aca="false">M7662*P7662*(1-N7662)</f>
        <v>14664.96</v>
      </c>
      <c r="R7662" s="12" t="n">
        <f aca="false">M7662*O7662</f>
        <v>10342.64</v>
      </c>
      <c r="S7662" s="12" t="n">
        <f aca="false">Q7662-R7662</f>
        <v>4322.32</v>
      </c>
      <c r="T7662" s="11" t="n">
        <f aca="false">IFERROR(S7662/Q7662,0)</f>
        <v>0.294737933141311</v>
      </c>
      <c r="U7662" s="13" t="n">
        <f aca="false">F7662-E7662</f>
        <v>6</v>
      </c>
      <c r="V7662" s="13" t="n">
        <f aca="false">G7662-F7662</f>
        <v>8</v>
      </c>
      <c r="W7662" s="13" t="n">
        <f aca="false">G7662-E7662</f>
        <v>14</v>
      </c>
      <c r="X7662" s="10" t="n">
        <f aca="false">YEAR(E7662)</f>
        <v>2020</v>
      </c>
      <c r="Y7662" s="0" t="str">
        <f aca="false">TEXT(E7662,"yyyy-mm")</f>
        <v>2020-11</v>
      </c>
      <c r="Z7662" s="0" t="str">
        <f aca="false">"Q"&amp;ROUNDUP(MONTH(E7662)/3,0)&amp;"-"&amp;YEAR(E7662)</f>
        <v>Q4-2020</v>
      </c>
    </row>
    <row r="7663" customFormat="false" ht="14.25" hidden="false" customHeight="false" outlineLevel="0" collapsed="false">
      <c r="A7663" s="0" t="s">
        <v>7705</v>
      </c>
      <c r="B7663" s="0" t="s">
        <v>34</v>
      </c>
      <c r="C7663" s="0" t="s">
        <v>46</v>
      </c>
      <c r="D7663" s="9" t="n">
        <v>44000</v>
      </c>
      <c r="E7663" s="9" t="n">
        <v>44156</v>
      </c>
      <c r="F7663" s="9" t="n">
        <v>44168</v>
      </c>
      <c r="G7663" s="9" t="n">
        <v>44176</v>
      </c>
      <c r="H7663" s="10" t="s">
        <v>36</v>
      </c>
      <c r="I7663" s="0" t="n">
        <v>5</v>
      </c>
      <c r="J7663" s="0" t="n">
        <v>27</v>
      </c>
      <c r="K7663" s="0" t="n">
        <v>325</v>
      </c>
      <c r="L7663" s="0" t="n">
        <v>35</v>
      </c>
      <c r="M7663" s="0" t="n">
        <v>2</v>
      </c>
      <c r="N7663" s="11" t="n">
        <v>0.2</v>
      </c>
      <c r="O7663" s="12" t="n">
        <v>558.11</v>
      </c>
      <c r="P7663" s="12" t="n">
        <v>1139</v>
      </c>
      <c r="Q7663" s="12" t="n">
        <f aca="false">M7663*P7663*(1-N7663)</f>
        <v>1822.4</v>
      </c>
      <c r="R7663" s="12" t="n">
        <f aca="false">M7663*O7663</f>
        <v>1116.22</v>
      </c>
      <c r="S7663" s="12" t="n">
        <f aca="false">Q7663-R7663</f>
        <v>706.18</v>
      </c>
      <c r="T7663" s="11" t="n">
        <f aca="false">IFERROR(S7663/Q7663,0)</f>
        <v>0.3875</v>
      </c>
      <c r="U7663" s="13" t="n">
        <f aca="false">F7663-E7663</f>
        <v>12</v>
      </c>
      <c r="V7663" s="13" t="n">
        <f aca="false">G7663-F7663</f>
        <v>8</v>
      </c>
      <c r="W7663" s="13" t="n">
        <f aca="false">G7663-E7663</f>
        <v>20</v>
      </c>
      <c r="X7663" s="10" t="n">
        <f aca="false">YEAR(E7663)</f>
        <v>2020</v>
      </c>
      <c r="Y7663" s="0" t="str">
        <f aca="false">TEXT(E7663,"yyyy-mm")</f>
        <v>2020-11</v>
      </c>
      <c r="Z7663" s="0" t="str">
        <f aca="false">"Q"&amp;ROUNDUP(MONTH(E7663)/3,0)&amp;"-"&amp;YEAR(E7663)</f>
        <v>Q4-2020</v>
      </c>
    </row>
    <row r="7664" customFormat="false" ht="14.25" hidden="false" customHeight="false" outlineLevel="0" collapsed="false">
      <c r="A7664" s="0" t="s">
        <v>7706</v>
      </c>
      <c r="B7664" s="0" t="s">
        <v>34</v>
      </c>
      <c r="C7664" s="0" t="s">
        <v>35</v>
      </c>
      <c r="D7664" s="9" t="n">
        <v>44100</v>
      </c>
      <c r="E7664" s="9" t="n">
        <v>44156</v>
      </c>
      <c r="F7664" s="9" t="n">
        <v>44159</v>
      </c>
      <c r="G7664" s="9" t="n">
        <v>44164</v>
      </c>
      <c r="H7664" s="10" t="s">
        <v>36</v>
      </c>
      <c r="I7664" s="0" t="n">
        <v>10</v>
      </c>
      <c r="J7664" s="0" t="n">
        <v>10</v>
      </c>
      <c r="K7664" s="0" t="n">
        <v>239</v>
      </c>
      <c r="L7664" s="0" t="n">
        <v>23</v>
      </c>
      <c r="M7664" s="0" t="n">
        <v>8</v>
      </c>
      <c r="N7664" s="11" t="n">
        <v>0.05</v>
      </c>
      <c r="O7664" s="12" t="n">
        <v>3641.52</v>
      </c>
      <c r="P7664" s="12" t="n">
        <v>5969.7</v>
      </c>
      <c r="Q7664" s="12" t="n">
        <f aca="false">M7664*P7664*(1-N7664)</f>
        <v>45369.72</v>
      </c>
      <c r="R7664" s="12" t="n">
        <f aca="false">M7664*O7664</f>
        <v>29132.16</v>
      </c>
      <c r="S7664" s="12" t="n">
        <f aca="false">Q7664-R7664</f>
        <v>16237.56</v>
      </c>
      <c r="T7664" s="11" t="n">
        <f aca="false">IFERROR(S7664/Q7664,0)</f>
        <v>0.357894207854931</v>
      </c>
      <c r="U7664" s="13" t="n">
        <f aca="false">F7664-E7664</f>
        <v>3</v>
      </c>
      <c r="V7664" s="13" t="n">
        <f aca="false">G7664-F7664</f>
        <v>5</v>
      </c>
      <c r="W7664" s="13" t="n">
        <f aca="false">G7664-E7664</f>
        <v>8</v>
      </c>
      <c r="X7664" s="10" t="n">
        <f aca="false">YEAR(E7664)</f>
        <v>2020</v>
      </c>
      <c r="Y7664" s="0" t="str">
        <f aca="false">TEXT(E7664,"yyyy-mm")</f>
        <v>2020-11</v>
      </c>
      <c r="Z7664" s="0" t="str">
        <f aca="false">"Q"&amp;ROUNDUP(MONTH(E7664)/3,0)&amp;"-"&amp;YEAR(E7664)</f>
        <v>Q4-2020</v>
      </c>
    </row>
    <row r="7665" customFormat="false" ht="14.25" hidden="false" customHeight="false" outlineLevel="0" collapsed="false">
      <c r="A7665" s="0" t="s">
        <v>7707</v>
      </c>
      <c r="B7665" s="0" t="s">
        <v>41</v>
      </c>
      <c r="C7665" s="0" t="s">
        <v>39</v>
      </c>
      <c r="D7665" s="9" t="n">
        <v>44000</v>
      </c>
      <c r="E7665" s="9" t="n">
        <v>44156</v>
      </c>
      <c r="F7665" s="9" t="n">
        <v>44163</v>
      </c>
      <c r="G7665" s="9" t="n">
        <v>44171</v>
      </c>
      <c r="H7665" s="10" t="s">
        <v>36</v>
      </c>
      <c r="I7665" s="0" t="n">
        <v>24</v>
      </c>
      <c r="J7665" s="0" t="n">
        <v>2</v>
      </c>
      <c r="K7665" s="0" t="n">
        <v>165</v>
      </c>
      <c r="L7665" s="0" t="n">
        <v>38</v>
      </c>
      <c r="M7665" s="0" t="n">
        <v>2</v>
      </c>
      <c r="N7665" s="11" t="n">
        <v>0.05</v>
      </c>
      <c r="O7665" s="12" t="n">
        <v>453.05</v>
      </c>
      <c r="P7665" s="12" t="n">
        <v>1078.7</v>
      </c>
      <c r="Q7665" s="12" t="n">
        <f aca="false">M7665*P7665*(1-N7665)</f>
        <v>2049.53</v>
      </c>
      <c r="R7665" s="12" t="n">
        <f aca="false">M7665*O7665</f>
        <v>906.1</v>
      </c>
      <c r="S7665" s="12" t="n">
        <f aca="false">Q7665-R7665</f>
        <v>1143.43</v>
      </c>
      <c r="T7665" s="11" t="n">
        <f aca="false">IFERROR(S7665/Q7665,0)</f>
        <v>0.55789864017604</v>
      </c>
      <c r="U7665" s="13" t="n">
        <f aca="false">F7665-E7665</f>
        <v>7</v>
      </c>
      <c r="V7665" s="13" t="n">
        <f aca="false">G7665-F7665</f>
        <v>8</v>
      </c>
      <c r="W7665" s="13" t="n">
        <f aca="false">G7665-E7665</f>
        <v>15</v>
      </c>
      <c r="X7665" s="10" t="n">
        <f aca="false">YEAR(E7665)</f>
        <v>2020</v>
      </c>
      <c r="Y7665" s="0" t="str">
        <f aca="false">TEXT(E7665,"yyyy-mm")</f>
        <v>2020-11</v>
      </c>
      <c r="Z7665" s="0" t="str">
        <f aca="false">"Q"&amp;ROUNDUP(MONTH(E7665)/3,0)&amp;"-"&amp;YEAR(E7665)</f>
        <v>Q4-2020</v>
      </c>
    </row>
    <row r="7666" customFormat="false" ht="14.25" hidden="false" customHeight="false" outlineLevel="0" collapsed="false">
      <c r="A7666" s="0" t="s">
        <v>7708</v>
      </c>
      <c r="B7666" s="0" t="s">
        <v>38</v>
      </c>
      <c r="C7666" s="0" t="s">
        <v>39</v>
      </c>
      <c r="D7666" s="9" t="n">
        <v>44100</v>
      </c>
      <c r="E7666" s="9" t="n">
        <v>44156</v>
      </c>
      <c r="F7666" s="9" t="n">
        <v>44177</v>
      </c>
      <c r="G7666" s="9" t="n">
        <v>44185</v>
      </c>
      <c r="H7666" s="10" t="s">
        <v>36</v>
      </c>
      <c r="I7666" s="0" t="n">
        <v>19</v>
      </c>
      <c r="J7666" s="0" t="n">
        <v>12</v>
      </c>
      <c r="K7666" s="0" t="n">
        <v>168</v>
      </c>
      <c r="L7666" s="0" t="n">
        <v>4</v>
      </c>
      <c r="M7666" s="0" t="n">
        <v>8</v>
      </c>
      <c r="N7666" s="11" t="n">
        <v>0.075</v>
      </c>
      <c r="O7666" s="12" t="n">
        <v>477.58</v>
      </c>
      <c r="P7666" s="12" t="n">
        <v>1085.4</v>
      </c>
      <c r="Q7666" s="12" t="n">
        <f aca="false">M7666*P7666*(1-N7666)</f>
        <v>8031.96</v>
      </c>
      <c r="R7666" s="12" t="n">
        <f aca="false">M7666*O7666</f>
        <v>3820.64</v>
      </c>
      <c r="S7666" s="12" t="n">
        <f aca="false">Q7666-R7666</f>
        <v>4211.32</v>
      </c>
      <c r="T7666" s="11" t="n">
        <f aca="false">IFERROR(S7666/Q7666,0)</f>
        <v>0.524320340240738</v>
      </c>
      <c r="U7666" s="13" t="n">
        <f aca="false">F7666-E7666</f>
        <v>21</v>
      </c>
      <c r="V7666" s="13" t="n">
        <f aca="false">G7666-F7666</f>
        <v>8</v>
      </c>
      <c r="W7666" s="13" t="n">
        <f aca="false">G7666-E7666</f>
        <v>29</v>
      </c>
      <c r="X7666" s="10" t="n">
        <f aca="false">YEAR(E7666)</f>
        <v>2020</v>
      </c>
      <c r="Y7666" s="0" t="str">
        <f aca="false">TEXT(E7666,"yyyy-mm")</f>
        <v>2020-11</v>
      </c>
      <c r="Z7666" s="0" t="str">
        <f aca="false">"Q"&amp;ROUNDUP(MONTH(E7666)/3,0)&amp;"-"&amp;YEAR(E7666)</f>
        <v>Q4-2020</v>
      </c>
    </row>
    <row r="7667" customFormat="false" ht="14.25" hidden="false" customHeight="false" outlineLevel="0" collapsed="false">
      <c r="A7667" s="0" t="s">
        <v>7709</v>
      </c>
      <c r="B7667" s="0" t="s">
        <v>34</v>
      </c>
      <c r="C7667" s="0" t="s">
        <v>79</v>
      </c>
      <c r="D7667" s="9" t="n">
        <v>44100</v>
      </c>
      <c r="E7667" s="9" t="n">
        <v>44156</v>
      </c>
      <c r="F7667" s="9" t="n">
        <v>44166</v>
      </c>
      <c r="G7667" s="9" t="n">
        <v>44169</v>
      </c>
      <c r="H7667" s="10" t="s">
        <v>36</v>
      </c>
      <c r="I7667" s="0" t="n">
        <v>1</v>
      </c>
      <c r="J7667" s="0" t="n">
        <v>45</v>
      </c>
      <c r="K7667" s="0" t="n">
        <v>62</v>
      </c>
      <c r="L7667" s="0" t="n">
        <v>32</v>
      </c>
      <c r="M7667" s="0" t="n">
        <v>8</v>
      </c>
      <c r="N7667" s="11" t="n">
        <v>0.075</v>
      </c>
      <c r="O7667" s="12" t="n">
        <v>865.64</v>
      </c>
      <c r="P7667" s="12" t="n">
        <v>1139</v>
      </c>
      <c r="Q7667" s="12" t="n">
        <f aca="false">M7667*P7667*(1-N7667)</f>
        <v>8428.6</v>
      </c>
      <c r="R7667" s="12" t="n">
        <f aca="false">M7667*O7667</f>
        <v>6925.12</v>
      </c>
      <c r="S7667" s="12" t="n">
        <f aca="false">Q7667-R7667</f>
        <v>1503.48</v>
      </c>
      <c r="T7667" s="11" t="n">
        <f aca="false">IFERROR(S7667/Q7667,0)</f>
        <v>0.178378378378378</v>
      </c>
      <c r="U7667" s="13" t="n">
        <f aca="false">F7667-E7667</f>
        <v>10</v>
      </c>
      <c r="V7667" s="13" t="n">
        <f aca="false">G7667-F7667</f>
        <v>3</v>
      </c>
      <c r="W7667" s="13" t="n">
        <f aca="false">G7667-E7667</f>
        <v>13</v>
      </c>
      <c r="X7667" s="10" t="n">
        <f aca="false">YEAR(E7667)</f>
        <v>2020</v>
      </c>
      <c r="Y7667" s="0" t="str">
        <f aca="false">TEXT(E7667,"yyyy-mm")</f>
        <v>2020-11</v>
      </c>
      <c r="Z7667" s="0" t="str">
        <f aca="false">"Q"&amp;ROUNDUP(MONTH(E7667)/3,0)&amp;"-"&amp;YEAR(E7667)</f>
        <v>Q4-2020</v>
      </c>
    </row>
    <row r="7668" customFormat="false" ht="14.25" hidden="false" customHeight="false" outlineLevel="0" collapsed="false">
      <c r="A7668" s="0" t="s">
        <v>7710</v>
      </c>
      <c r="B7668" s="0" t="s">
        <v>34</v>
      </c>
      <c r="C7668" s="0" t="s">
        <v>48</v>
      </c>
      <c r="D7668" s="9" t="n">
        <v>44000</v>
      </c>
      <c r="E7668" s="9" t="n">
        <v>44156</v>
      </c>
      <c r="F7668" s="9" t="n">
        <v>44160</v>
      </c>
      <c r="G7668" s="9" t="n">
        <v>44164</v>
      </c>
      <c r="H7668" s="10" t="s">
        <v>36</v>
      </c>
      <c r="I7668" s="0" t="n">
        <v>7</v>
      </c>
      <c r="J7668" s="0" t="n">
        <v>47</v>
      </c>
      <c r="K7668" s="0" t="n">
        <v>8</v>
      </c>
      <c r="L7668" s="0" t="n">
        <v>3</v>
      </c>
      <c r="M7668" s="0" t="n">
        <v>6</v>
      </c>
      <c r="N7668" s="11" t="n">
        <v>0.075</v>
      </c>
      <c r="O7668" s="12" t="n">
        <v>1252.9</v>
      </c>
      <c r="P7668" s="12" t="n">
        <v>1842.5</v>
      </c>
      <c r="Q7668" s="12" t="n">
        <f aca="false">M7668*P7668*(1-N7668)</f>
        <v>10225.875</v>
      </c>
      <c r="R7668" s="12" t="n">
        <f aca="false">M7668*O7668</f>
        <v>7517.4</v>
      </c>
      <c r="S7668" s="12" t="n">
        <f aca="false">Q7668-R7668</f>
        <v>2708.475</v>
      </c>
      <c r="T7668" s="11" t="n">
        <f aca="false">IFERROR(S7668/Q7668,0)</f>
        <v>0.264864864864865</v>
      </c>
      <c r="U7668" s="13" t="n">
        <f aca="false">F7668-E7668</f>
        <v>4</v>
      </c>
      <c r="V7668" s="13" t="n">
        <f aca="false">G7668-F7668</f>
        <v>4</v>
      </c>
      <c r="W7668" s="13" t="n">
        <f aca="false">G7668-E7668</f>
        <v>8</v>
      </c>
      <c r="X7668" s="10" t="n">
        <f aca="false">YEAR(E7668)</f>
        <v>2020</v>
      </c>
      <c r="Y7668" s="0" t="str">
        <f aca="false">TEXT(E7668,"yyyy-mm")</f>
        <v>2020-11</v>
      </c>
      <c r="Z7668" s="0" t="str">
        <f aca="false">"Q"&amp;ROUNDUP(MONTH(E7668)/3,0)&amp;"-"&amp;YEAR(E7668)</f>
        <v>Q4-2020</v>
      </c>
    </row>
    <row r="7669" customFormat="false" ht="14.25" hidden="false" customHeight="false" outlineLevel="0" collapsed="false">
      <c r="A7669" s="0" t="s">
        <v>7711</v>
      </c>
      <c r="B7669" s="0" t="s">
        <v>43</v>
      </c>
      <c r="C7669" s="0" t="s">
        <v>58</v>
      </c>
      <c r="D7669" s="9" t="n">
        <v>44100</v>
      </c>
      <c r="E7669" s="9" t="n">
        <v>44156</v>
      </c>
      <c r="F7669" s="9" t="n">
        <v>44175</v>
      </c>
      <c r="G7669" s="9" t="n">
        <v>44185</v>
      </c>
      <c r="H7669" s="10" t="s">
        <v>36</v>
      </c>
      <c r="I7669" s="0" t="n">
        <v>26</v>
      </c>
      <c r="J7669" s="0" t="n">
        <v>32</v>
      </c>
      <c r="K7669" s="0" t="n">
        <v>346</v>
      </c>
      <c r="L7669" s="0" t="n">
        <v>4</v>
      </c>
      <c r="M7669" s="0" t="n">
        <v>2</v>
      </c>
      <c r="N7669" s="11" t="n">
        <v>0.2</v>
      </c>
      <c r="O7669" s="12" t="n">
        <v>582.1</v>
      </c>
      <c r="P7669" s="12" t="n">
        <v>1212.7</v>
      </c>
      <c r="Q7669" s="12" t="n">
        <f aca="false">M7669*P7669*(1-N7669)</f>
        <v>1940.32</v>
      </c>
      <c r="R7669" s="12" t="n">
        <f aca="false">M7669*O7669</f>
        <v>1164.2</v>
      </c>
      <c r="S7669" s="12" t="n">
        <f aca="false">Q7669-R7669</f>
        <v>776.12</v>
      </c>
      <c r="T7669" s="11" t="n">
        <f aca="false">IFERROR(S7669/Q7669,0)</f>
        <v>0.399995876968747</v>
      </c>
      <c r="U7669" s="13" t="n">
        <f aca="false">F7669-E7669</f>
        <v>19</v>
      </c>
      <c r="V7669" s="13" t="n">
        <f aca="false">G7669-F7669</f>
        <v>10</v>
      </c>
      <c r="W7669" s="13" t="n">
        <f aca="false">G7669-E7669</f>
        <v>29</v>
      </c>
      <c r="X7669" s="10" t="n">
        <f aca="false">YEAR(E7669)</f>
        <v>2020</v>
      </c>
      <c r="Y7669" s="0" t="str">
        <f aca="false">TEXT(E7669,"yyyy-mm")</f>
        <v>2020-11</v>
      </c>
      <c r="Z7669" s="0" t="str">
        <f aca="false">"Q"&amp;ROUNDUP(MONTH(E7669)/3,0)&amp;"-"&amp;YEAR(E7669)</f>
        <v>Q4-2020</v>
      </c>
    </row>
    <row r="7670" customFormat="false" ht="14.25" hidden="false" customHeight="false" outlineLevel="0" collapsed="false">
      <c r="A7670" s="0" t="s">
        <v>7712</v>
      </c>
      <c r="B7670" s="0" t="s">
        <v>38</v>
      </c>
      <c r="C7670" s="0" t="s">
        <v>39</v>
      </c>
      <c r="D7670" s="9" t="n">
        <v>44000</v>
      </c>
      <c r="E7670" s="9" t="n">
        <v>44156</v>
      </c>
      <c r="F7670" s="9" t="n">
        <v>44180</v>
      </c>
      <c r="G7670" s="9" t="n">
        <v>44187</v>
      </c>
      <c r="H7670" s="10" t="s">
        <v>36</v>
      </c>
      <c r="I7670" s="0" t="n">
        <v>12</v>
      </c>
      <c r="J7670" s="0" t="n">
        <v>15</v>
      </c>
      <c r="K7670" s="0" t="n">
        <v>160</v>
      </c>
      <c r="L7670" s="0" t="n">
        <v>23</v>
      </c>
      <c r="M7670" s="0" t="n">
        <v>7</v>
      </c>
      <c r="N7670" s="11" t="n">
        <v>0.2</v>
      </c>
      <c r="O7670" s="12" t="n">
        <v>3249.57</v>
      </c>
      <c r="P7670" s="12" t="n">
        <v>6371.7</v>
      </c>
      <c r="Q7670" s="12" t="n">
        <f aca="false">M7670*P7670*(1-N7670)</f>
        <v>35681.52</v>
      </c>
      <c r="R7670" s="12" t="n">
        <f aca="false">M7670*O7670</f>
        <v>22746.99</v>
      </c>
      <c r="S7670" s="12" t="n">
        <f aca="false">Q7670-R7670</f>
        <v>12934.53</v>
      </c>
      <c r="T7670" s="11" t="n">
        <f aca="false">IFERROR(S7670/Q7670,0)</f>
        <v>0.36249941146005</v>
      </c>
      <c r="U7670" s="13" t="n">
        <f aca="false">F7670-E7670</f>
        <v>24</v>
      </c>
      <c r="V7670" s="13" t="n">
        <f aca="false">G7670-F7670</f>
        <v>7</v>
      </c>
      <c r="W7670" s="13" t="n">
        <f aca="false">G7670-E7670</f>
        <v>31</v>
      </c>
      <c r="X7670" s="10" t="n">
        <f aca="false">YEAR(E7670)</f>
        <v>2020</v>
      </c>
      <c r="Y7670" s="0" t="str">
        <f aca="false">TEXT(E7670,"yyyy-mm")</f>
        <v>2020-11</v>
      </c>
      <c r="Z7670" s="0" t="str">
        <f aca="false">"Q"&amp;ROUNDUP(MONTH(E7670)/3,0)&amp;"-"&amp;YEAR(E7670)</f>
        <v>Q4-2020</v>
      </c>
    </row>
    <row r="7671" customFormat="false" ht="14.25" hidden="false" customHeight="false" outlineLevel="0" collapsed="false">
      <c r="A7671" s="0" t="s">
        <v>7713</v>
      </c>
      <c r="B7671" s="0" t="s">
        <v>43</v>
      </c>
      <c r="C7671" s="0" t="s">
        <v>48</v>
      </c>
      <c r="D7671" s="9" t="n">
        <v>44100</v>
      </c>
      <c r="E7671" s="9" t="n">
        <v>44156</v>
      </c>
      <c r="F7671" s="9" t="n">
        <v>44181</v>
      </c>
      <c r="G7671" s="9" t="n">
        <v>44187</v>
      </c>
      <c r="H7671" s="10" t="s">
        <v>36</v>
      </c>
      <c r="I7671" s="0" t="n">
        <v>27</v>
      </c>
      <c r="J7671" s="0" t="n">
        <v>26</v>
      </c>
      <c r="K7671" s="0" t="n">
        <v>47</v>
      </c>
      <c r="L7671" s="0" t="n">
        <v>1</v>
      </c>
      <c r="M7671" s="0" t="n">
        <v>8</v>
      </c>
      <c r="N7671" s="11" t="n">
        <v>0.1</v>
      </c>
      <c r="O7671" s="12" t="n">
        <v>956.76</v>
      </c>
      <c r="P7671" s="12" t="n">
        <v>2391.9</v>
      </c>
      <c r="Q7671" s="12" t="n">
        <f aca="false">M7671*P7671*(1-N7671)</f>
        <v>17221.68</v>
      </c>
      <c r="R7671" s="12" t="n">
        <f aca="false">M7671*O7671</f>
        <v>7654.08</v>
      </c>
      <c r="S7671" s="12" t="n">
        <f aca="false">Q7671-R7671</f>
        <v>9567.6</v>
      </c>
      <c r="T7671" s="11" t="n">
        <f aca="false">IFERROR(S7671/Q7671,0)</f>
        <v>0.555555555555556</v>
      </c>
      <c r="U7671" s="13" t="n">
        <f aca="false">F7671-E7671</f>
        <v>25</v>
      </c>
      <c r="V7671" s="13" t="n">
        <f aca="false">G7671-F7671</f>
        <v>6</v>
      </c>
      <c r="W7671" s="13" t="n">
        <f aca="false">G7671-E7671</f>
        <v>31</v>
      </c>
      <c r="X7671" s="10" t="n">
        <f aca="false">YEAR(E7671)</f>
        <v>2020</v>
      </c>
      <c r="Y7671" s="0" t="str">
        <f aca="false">TEXT(E7671,"yyyy-mm")</f>
        <v>2020-11</v>
      </c>
      <c r="Z7671" s="0" t="str">
        <f aca="false">"Q"&amp;ROUNDUP(MONTH(E7671)/3,0)&amp;"-"&amp;YEAR(E7671)</f>
        <v>Q4-2020</v>
      </c>
    </row>
    <row r="7672" customFormat="false" ht="14.25" hidden="false" customHeight="false" outlineLevel="0" collapsed="false">
      <c r="A7672" s="0" t="s">
        <v>7714</v>
      </c>
      <c r="B7672" s="0" t="s">
        <v>34</v>
      </c>
      <c r="C7672" s="0" t="s">
        <v>46</v>
      </c>
      <c r="D7672" s="9" t="n">
        <v>44000</v>
      </c>
      <c r="E7672" s="9" t="n">
        <v>44156</v>
      </c>
      <c r="F7672" s="9" t="n">
        <v>44159</v>
      </c>
      <c r="G7672" s="9" t="n">
        <v>44168</v>
      </c>
      <c r="H7672" s="10" t="s">
        <v>36</v>
      </c>
      <c r="I7672" s="0" t="n">
        <v>8</v>
      </c>
      <c r="J7672" s="0" t="n">
        <v>44</v>
      </c>
      <c r="K7672" s="0" t="n">
        <v>267</v>
      </c>
      <c r="L7672" s="0" t="n">
        <v>34</v>
      </c>
      <c r="M7672" s="0" t="n">
        <v>5</v>
      </c>
      <c r="N7672" s="11" t="n">
        <v>0.075</v>
      </c>
      <c r="O7672" s="12" t="n">
        <v>1083.39</v>
      </c>
      <c r="P7672" s="12" t="n">
        <v>2211</v>
      </c>
      <c r="Q7672" s="12" t="n">
        <f aca="false">M7672*P7672*(1-N7672)</f>
        <v>10225.875</v>
      </c>
      <c r="R7672" s="12" t="n">
        <f aca="false">M7672*O7672</f>
        <v>5416.95</v>
      </c>
      <c r="S7672" s="12" t="n">
        <f aca="false">Q7672-R7672</f>
        <v>4808.925</v>
      </c>
      <c r="T7672" s="11" t="n">
        <f aca="false">IFERROR(S7672/Q7672,0)</f>
        <v>0.47027027027027</v>
      </c>
      <c r="U7672" s="13" t="n">
        <f aca="false">F7672-E7672</f>
        <v>3</v>
      </c>
      <c r="V7672" s="13" t="n">
        <f aca="false">G7672-F7672</f>
        <v>9</v>
      </c>
      <c r="W7672" s="13" t="n">
        <f aca="false">G7672-E7672</f>
        <v>12</v>
      </c>
      <c r="X7672" s="10" t="n">
        <f aca="false">YEAR(E7672)</f>
        <v>2020</v>
      </c>
      <c r="Y7672" s="0" t="str">
        <f aca="false">TEXT(E7672,"yyyy-mm")</f>
        <v>2020-11</v>
      </c>
      <c r="Z7672" s="0" t="str">
        <f aca="false">"Q"&amp;ROUNDUP(MONTH(E7672)/3,0)&amp;"-"&amp;YEAR(E7672)</f>
        <v>Q4-2020</v>
      </c>
    </row>
    <row r="7673" customFormat="false" ht="14.25" hidden="false" customHeight="false" outlineLevel="0" collapsed="false">
      <c r="A7673" s="0" t="s">
        <v>7715</v>
      </c>
      <c r="B7673" s="0" t="s">
        <v>41</v>
      </c>
      <c r="C7673" s="0" t="s">
        <v>39</v>
      </c>
      <c r="D7673" s="9" t="n">
        <v>44000</v>
      </c>
      <c r="E7673" s="9" t="n">
        <v>44156</v>
      </c>
      <c r="F7673" s="9" t="n">
        <v>44184</v>
      </c>
      <c r="G7673" s="9" t="n">
        <v>44192</v>
      </c>
      <c r="H7673" s="10" t="s">
        <v>36</v>
      </c>
      <c r="I7673" s="0" t="n">
        <v>22</v>
      </c>
      <c r="J7673" s="0" t="n">
        <v>27</v>
      </c>
      <c r="K7673" s="0" t="n">
        <v>121</v>
      </c>
      <c r="L7673" s="0" t="n">
        <v>20</v>
      </c>
      <c r="M7673" s="0" t="n">
        <v>4</v>
      </c>
      <c r="N7673" s="11" t="n">
        <v>0.075</v>
      </c>
      <c r="O7673" s="12" t="n">
        <v>191.35</v>
      </c>
      <c r="P7673" s="12" t="n">
        <v>227.8</v>
      </c>
      <c r="Q7673" s="12" t="n">
        <f aca="false">M7673*P7673*(1-N7673)</f>
        <v>842.86</v>
      </c>
      <c r="R7673" s="12" t="n">
        <f aca="false">M7673*O7673</f>
        <v>765.4</v>
      </c>
      <c r="S7673" s="12" t="n">
        <f aca="false">Q7673-R7673</f>
        <v>77.4600000000002</v>
      </c>
      <c r="T7673" s="11" t="n">
        <f aca="false">IFERROR(S7673/Q7673,0)</f>
        <v>0.0919013833851412</v>
      </c>
      <c r="U7673" s="13" t="n">
        <f aca="false">F7673-E7673</f>
        <v>28</v>
      </c>
      <c r="V7673" s="13" t="n">
        <f aca="false">G7673-F7673</f>
        <v>8</v>
      </c>
      <c r="W7673" s="13" t="n">
        <f aca="false">G7673-E7673</f>
        <v>36</v>
      </c>
      <c r="X7673" s="10" t="n">
        <f aca="false">YEAR(E7673)</f>
        <v>2020</v>
      </c>
      <c r="Y7673" s="0" t="str">
        <f aca="false">TEXT(E7673,"yyyy-mm")</f>
        <v>2020-11</v>
      </c>
      <c r="Z7673" s="0" t="str">
        <f aca="false">"Q"&amp;ROUNDUP(MONTH(E7673)/3,0)&amp;"-"&amp;YEAR(E7673)</f>
        <v>Q4-2020</v>
      </c>
    </row>
    <row r="7674" customFormat="false" ht="14.25" hidden="false" customHeight="false" outlineLevel="0" collapsed="false">
      <c r="A7674" s="0" t="s">
        <v>7716</v>
      </c>
      <c r="B7674" s="0" t="s">
        <v>34</v>
      </c>
      <c r="C7674" s="0" t="s">
        <v>58</v>
      </c>
      <c r="D7674" s="9" t="n">
        <v>44000</v>
      </c>
      <c r="E7674" s="9" t="n">
        <v>44156</v>
      </c>
      <c r="F7674" s="9" t="n">
        <v>44160</v>
      </c>
      <c r="G7674" s="9" t="n">
        <v>44168</v>
      </c>
      <c r="H7674" s="10" t="s">
        <v>36</v>
      </c>
      <c r="I7674" s="0" t="n">
        <v>7</v>
      </c>
      <c r="J7674" s="0" t="n">
        <v>27</v>
      </c>
      <c r="K7674" s="0" t="n">
        <v>364</v>
      </c>
      <c r="L7674" s="0" t="n">
        <v>34</v>
      </c>
      <c r="M7674" s="0" t="n">
        <v>5</v>
      </c>
      <c r="N7674" s="11" t="n">
        <v>0.1</v>
      </c>
      <c r="O7674" s="12" t="n">
        <v>728.96</v>
      </c>
      <c r="P7674" s="12" t="n">
        <v>1139</v>
      </c>
      <c r="Q7674" s="12" t="n">
        <f aca="false">M7674*P7674*(1-N7674)</f>
        <v>5125.5</v>
      </c>
      <c r="R7674" s="12" t="n">
        <f aca="false">M7674*O7674</f>
        <v>3644.8</v>
      </c>
      <c r="S7674" s="12" t="n">
        <f aca="false">Q7674-R7674</f>
        <v>1480.7</v>
      </c>
      <c r="T7674" s="11" t="n">
        <f aca="false">IFERROR(S7674/Q7674,0)</f>
        <v>0.288888888888889</v>
      </c>
      <c r="U7674" s="13" t="n">
        <f aca="false">F7674-E7674</f>
        <v>4</v>
      </c>
      <c r="V7674" s="13" t="n">
        <f aca="false">G7674-F7674</f>
        <v>8</v>
      </c>
      <c r="W7674" s="13" t="n">
        <f aca="false">G7674-E7674</f>
        <v>12</v>
      </c>
      <c r="X7674" s="10" t="n">
        <f aca="false">YEAR(E7674)</f>
        <v>2020</v>
      </c>
      <c r="Y7674" s="0" t="str">
        <f aca="false">TEXT(E7674,"yyyy-mm")</f>
        <v>2020-11</v>
      </c>
      <c r="Z7674" s="0" t="str">
        <f aca="false">"Q"&amp;ROUNDUP(MONTH(E7674)/3,0)&amp;"-"&amp;YEAR(E7674)</f>
        <v>Q4-2020</v>
      </c>
    </row>
    <row r="7675" customFormat="false" ht="14.25" hidden="false" customHeight="false" outlineLevel="0" collapsed="false">
      <c r="A7675" s="0" t="s">
        <v>7717</v>
      </c>
      <c r="B7675" s="0" t="s">
        <v>41</v>
      </c>
      <c r="C7675" s="0" t="s">
        <v>39</v>
      </c>
      <c r="D7675" s="9" t="n">
        <v>44100</v>
      </c>
      <c r="E7675" s="9" t="n">
        <v>44156</v>
      </c>
      <c r="F7675" s="9" t="n">
        <v>44178</v>
      </c>
      <c r="G7675" s="9" t="n">
        <v>44179</v>
      </c>
      <c r="H7675" s="10" t="s">
        <v>36</v>
      </c>
      <c r="I7675" s="0" t="n">
        <v>25</v>
      </c>
      <c r="J7675" s="0" t="n">
        <v>4</v>
      </c>
      <c r="K7675" s="0" t="n">
        <v>196</v>
      </c>
      <c r="L7675" s="0" t="n">
        <v>40</v>
      </c>
      <c r="M7675" s="0" t="n">
        <v>5</v>
      </c>
      <c r="N7675" s="11" t="n">
        <v>0.1</v>
      </c>
      <c r="O7675" s="12" t="n">
        <v>1539.66</v>
      </c>
      <c r="P7675" s="12" t="n">
        <v>2566.1</v>
      </c>
      <c r="Q7675" s="12" t="n">
        <f aca="false">M7675*P7675*(1-N7675)</f>
        <v>11547.45</v>
      </c>
      <c r="R7675" s="12" t="n">
        <f aca="false">M7675*O7675</f>
        <v>7698.3</v>
      </c>
      <c r="S7675" s="12" t="n">
        <f aca="false">Q7675-R7675</f>
        <v>3849.15</v>
      </c>
      <c r="T7675" s="11" t="n">
        <f aca="false">IFERROR(S7675/Q7675,0)</f>
        <v>0.333333333333333</v>
      </c>
      <c r="U7675" s="13" t="n">
        <f aca="false">F7675-E7675</f>
        <v>22</v>
      </c>
      <c r="V7675" s="13" t="n">
        <f aca="false">G7675-F7675</f>
        <v>1</v>
      </c>
      <c r="W7675" s="13" t="n">
        <f aca="false">G7675-E7675</f>
        <v>23</v>
      </c>
      <c r="X7675" s="10" t="n">
        <f aca="false">YEAR(E7675)</f>
        <v>2020</v>
      </c>
      <c r="Y7675" s="0" t="str">
        <f aca="false">TEXT(E7675,"yyyy-mm")</f>
        <v>2020-11</v>
      </c>
      <c r="Z7675" s="0" t="str">
        <f aca="false">"Q"&amp;ROUNDUP(MONTH(E7675)/3,0)&amp;"-"&amp;YEAR(E7675)</f>
        <v>Q4-2020</v>
      </c>
    </row>
    <row r="7676" customFormat="false" ht="14.25" hidden="false" customHeight="false" outlineLevel="0" collapsed="false">
      <c r="A7676" s="0" t="s">
        <v>7718</v>
      </c>
      <c r="B7676" s="0" t="s">
        <v>41</v>
      </c>
      <c r="C7676" s="0" t="s">
        <v>39</v>
      </c>
      <c r="D7676" s="9" t="n">
        <v>44100</v>
      </c>
      <c r="E7676" s="9" t="n">
        <v>44157</v>
      </c>
      <c r="F7676" s="9" t="n">
        <v>44163</v>
      </c>
      <c r="G7676" s="9" t="n">
        <v>44170</v>
      </c>
      <c r="H7676" s="10" t="s">
        <v>36</v>
      </c>
      <c r="I7676" s="0" t="n">
        <v>23</v>
      </c>
      <c r="J7676" s="0" t="n">
        <v>33</v>
      </c>
      <c r="K7676" s="0" t="n">
        <v>189</v>
      </c>
      <c r="L7676" s="0" t="n">
        <v>41</v>
      </c>
      <c r="M7676" s="0" t="n">
        <v>8</v>
      </c>
      <c r="N7676" s="11" t="n">
        <v>0.15</v>
      </c>
      <c r="O7676" s="12" t="n">
        <v>1679.29</v>
      </c>
      <c r="P7676" s="12" t="n">
        <v>3229.4</v>
      </c>
      <c r="Q7676" s="12" t="n">
        <f aca="false">M7676*P7676*(1-N7676)</f>
        <v>21959.92</v>
      </c>
      <c r="R7676" s="12" t="n">
        <f aca="false">M7676*O7676</f>
        <v>13434.32</v>
      </c>
      <c r="S7676" s="12" t="n">
        <f aca="false">Q7676-R7676</f>
        <v>8525.6</v>
      </c>
      <c r="T7676" s="11" t="n">
        <f aca="false">IFERROR(S7676/Q7676,0)</f>
        <v>0.388234565517543</v>
      </c>
      <c r="U7676" s="13" t="n">
        <f aca="false">F7676-E7676</f>
        <v>6</v>
      </c>
      <c r="V7676" s="13" t="n">
        <f aca="false">G7676-F7676</f>
        <v>7</v>
      </c>
      <c r="W7676" s="13" t="n">
        <f aca="false">G7676-E7676</f>
        <v>13</v>
      </c>
      <c r="X7676" s="10" t="n">
        <f aca="false">YEAR(E7676)</f>
        <v>2020</v>
      </c>
      <c r="Y7676" s="0" t="str">
        <f aca="false">TEXT(E7676,"yyyy-mm")</f>
        <v>2020-11</v>
      </c>
      <c r="Z7676" s="0" t="str">
        <f aca="false">"Q"&amp;ROUNDUP(MONTH(E7676)/3,0)&amp;"-"&amp;YEAR(E7676)</f>
        <v>Q4-2020</v>
      </c>
    </row>
    <row r="7677" customFormat="false" ht="14.25" hidden="false" customHeight="false" outlineLevel="0" collapsed="false">
      <c r="A7677" s="0" t="s">
        <v>7719</v>
      </c>
      <c r="B7677" s="0" t="s">
        <v>38</v>
      </c>
      <c r="C7677" s="0" t="s">
        <v>79</v>
      </c>
      <c r="D7677" s="9" t="n">
        <v>44100</v>
      </c>
      <c r="E7677" s="9" t="n">
        <v>44157</v>
      </c>
      <c r="F7677" s="9" t="n">
        <v>44176</v>
      </c>
      <c r="G7677" s="9" t="n">
        <v>44183</v>
      </c>
      <c r="H7677" s="10" t="s">
        <v>36</v>
      </c>
      <c r="I7677" s="0" t="n">
        <v>13</v>
      </c>
      <c r="J7677" s="0" t="n">
        <v>11</v>
      </c>
      <c r="K7677" s="0" t="n">
        <v>74</v>
      </c>
      <c r="L7677" s="0" t="n">
        <v>11</v>
      </c>
      <c r="M7677" s="0" t="n">
        <v>4</v>
      </c>
      <c r="N7677" s="11" t="n">
        <v>0.075</v>
      </c>
      <c r="O7677" s="12" t="n">
        <v>190.55</v>
      </c>
      <c r="P7677" s="12" t="n">
        <v>241.2</v>
      </c>
      <c r="Q7677" s="12" t="n">
        <f aca="false">M7677*P7677*(1-N7677)</f>
        <v>892.44</v>
      </c>
      <c r="R7677" s="12" t="n">
        <f aca="false">M7677*O7677</f>
        <v>762.2</v>
      </c>
      <c r="S7677" s="12" t="n">
        <f aca="false">Q7677-R7677</f>
        <v>130.24</v>
      </c>
      <c r="T7677" s="11" t="n">
        <f aca="false">IFERROR(S7677/Q7677,0)</f>
        <v>0.145936981757877</v>
      </c>
      <c r="U7677" s="13" t="n">
        <f aca="false">F7677-E7677</f>
        <v>19</v>
      </c>
      <c r="V7677" s="13" t="n">
        <f aca="false">G7677-F7677</f>
        <v>7</v>
      </c>
      <c r="W7677" s="13" t="n">
        <f aca="false">G7677-E7677</f>
        <v>26</v>
      </c>
      <c r="X7677" s="10" t="n">
        <f aca="false">YEAR(E7677)</f>
        <v>2020</v>
      </c>
      <c r="Y7677" s="0" t="str">
        <f aca="false">TEXT(E7677,"yyyy-mm")</f>
        <v>2020-11</v>
      </c>
      <c r="Z7677" s="0" t="str">
        <f aca="false">"Q"&amp;ROUNDUP(MONTH(E7677)/3,0)&amp;"-"&amp;YEAR(E7677)</f>
        <v>Q4-2020</v>
      </c>
    </row>
    <row r="7678" customFormat="false" ht="14.25" hidden="false" customHeight="false" outlineLevel="0" collapsed="false">
      <c r="A7678" s="0" t="s">
        <v>7720</v>
      </c>
      <c r="B7678" s="0" t="s">
        <v>38</v>
      </c>
      <c r="C7678" s="0" t="s">
        <v>58</v>
      </c>
      <c r="D7678" s="9" t="n">
        <v>44000</v>
      </c>
      <c r="E7678" s="9" t="n">
        <v>44157</v>
      </c>
      <c r="F7678" s="9" t="n">
        <v>44176</v>
      </c>
      <c r="G7678" s="9" t="n">
        <v>44181</v>
      </c>
      <c r="H7678" s="10" t="s">
        <v>36</v>
      </c>
      <c r="I7678" s="0" t="n">
        <v>18</v>
      </c>
      <c r="J7678" s="0" t="n">
        <v>37</v>
      </c>
      <c r="K7678" s="0" t="n">
        <v>343</v>
      </c>
      <c r="L7678" s="0" t="n">
        <v>42</v>
      </c>
      <c r="M7678" s="0" t="n">
        <v>4</v>
      </c>
      <c r="N7678" s="11" t="n">
        <v>0.1</v>
      </c>
      <c r="O7678" s="12" t="n">
        <v>757.44</v>
      </c>
      <c r="P7678" s="12" t="n">
        <v>891.1</v>
      </c>
      <c r="Q7678" s="12" t="n">
        <f aca="false">M7678*P7678*(1-N7678)</f>
        <v>3207.96</v>
      </c>
      <c r="R7678" s="12" t="n">
        <f aca="false">M7678*O7678</f>
        <v>3029.76</v>
      </c>
      <c r="S7678" s="12" t="n">
        <f aca="false">Q7678-R7678</f>
        <v>178.2</v>
      </c>
      <c r="T7678" s="11" t="n">
        <f aca="false">IFERROR(S7678/Q7678,0)</f>
        <v>0.0555493210638536</v>
      </c>
      <c r="U7678" s="13" t="n">
        <f aca="false">F7678-E7678</f>
        <v>19</v>
      </c>
      <c r="V7678" s="13" t="n">
        <f aca="false">G7678-F7678</f>
        <v>5</v>
      </c>
      <c r="W7678" s="13" t="n">
        <f aca="false">G7678-E7678</f>
        <v>24</v>
      </c>
      <c r="X7678" s="10" t="n">
        <f aca="false">YEAR(E7678)</f>
        <v>2020</v>
      </c>
      <c r="Y7678" s="0" t="str">
        <f aca="false">TEXT(E7678,"yyyy-mm")</f>
        <v>2020-11</v>
      </c>
      <c r="Z7678" s="0" t="str">
        <f aca="false">"Q"&amp;ROUNDUP(MONTH(E7678)/3,0)&amp;"-"&amp;YEAR(E7678)</f>
        <v>Q4-2020</v>
      </c>
    </row>
    <row r="7679" customFormat="false" ht="14.25" hidden="false" customHeight="false" outlineLevel="0" collapsed="false">
      <c r="A7679" s="0" t="s">
        <v>7721</v>
      </c>
      <c r="B7679" s="0" t="s">
        <v>38</v>
      </c>
      <c r="C7679" s="0" t="s">
        <v>39</v>
      </c>
      <c r="D7679" s="9" t="n">
        <v>44000</v>
      </c>
      <c r="E7679" s="9" t="n">
        <v>44157</v>
      </c>
      <c r="F7679" s="9" t="n">
        <v>44183</v>
      </c>
      <c r="G7679" s="9" t="n">
        <v>44191</v>
      </c>
      <c r="H7679" s="10" t="s">
        <v>36</v>
      </c>
      <c r="I7679" s="0" t="n">
        <v>20</v>
      </c>
      <c r="J7679" s="0" t="n">
        <v>2</v>
      </c>
      <c r="K7679" s="0" t="n">
        <v>107</v>
      </c>
      <c r="L7679" s="0" t="n">
        <v>43</v>
      </c>
      <c r="M7679" s="0" t="n">
        <v>4</v>
      </c>
      <c r="N7679" s="11" t="n">
        <v>0.15</v>
      </c>
      <c r="O7679" s="12" t="n">
        <v>2211.8</v>
      </c>
      <c r="P7679" s="12" t="n">
        <v>5266.2</v>
      </c>
      <c r="Q7679" s="12" t="n">
        <f aca="false">M7679*P7679*(1-N7679)</f>
        <v>17905.08</v>
      </c>
      <c r="R7679" s="12" t="n">
        <f aca="false">M7679*O7679</f>
        <v>8847.2</v>
      </c>
      <c r="S7679" s="12" t="n">
        <f aca="false">Q7679-R7679</f>
        <v>9057.88</v>
      </c>
      <c r="T7679" s="11" t="n">
        <f aca="false">IFERROR(S7679/Q7679,0)</f>
        <v>0.505883246542322</v>
      </c>
      <c r="U7679" s="13" t="n">
        <f aca="false">F7679-E7679</f>
        <v>26</v>
      </c>
      <c r="V7679" s="13" t="n">
        <f aca="false">G7679-F7679</f>
        <v>8</v>
      </c>
      <c r="W7679" s="13" t="n">
        <f aca="false">G7679-E7679</f>
        <v>34</v>
      </c>
      <c r="X7679" s="10" t="n">
        <f aca="false">YEAR(E7679)</f>
        <v>2020</v>
      </c>
      <c r="Y7679" s="0" t="str">
        <f aca="false">TEXT(E7679,"yyyy-mm")</f>
        <v>2020-11</v>
      </c>
      <c r="Z7679" s="0" t="str">
        <f aca="false">"Q"&amp;ROUNDUP(MONTH(E7679)/3,0)&amp;"-"&amp;YEAR(E7679)</f>
        <v>Q4-2020</v>
      </c>
    </row>
    <row r="7680" customFormat="false" ht="14.25" hidden="false" customHeight="false" outlineLevel="0" collapsed="false">
      <c r="A7680" s="0" t="s">
        <v>7722</v>
      </c>
      <c r="B7680" s="0" t="s">
        <v>38</v>
      </c>
      <c r="C7680" s="0" t="s">
        <v>46</v>
      </c>
      <c r="D7680" s="9" t="n">
        <v>44000</v>
      </c>
      <c r="E7680" s="9" t="n">
        <v>44157</v>
      </c>
      <c r="F7680" s="9" t="n">
        <v>44176</v>
      </c>
      <c r="G7680" s="9" t="n">
        <v>44177</v>
      </c>
      <c r="H7680" s="10" t="s">
        <v>36</v>
      </c>
      <c r="I7680" s="0" t="n">
        <v>15</v>
      </c>
      <c r="J7680" s="0" t="n">
        <v>16</v>
      </c>
      <c r="K7680" s="0" t="n">
        <v>269</v>
      </c>
      <c r="L7680" s="0" t="n">
        <v>9</v>
      </c>
      <c r="M7680" s="0" t="n">
        <v>1</v>
      </c>
      <c r="N7680" s="11" t="n">
        <v>0.4</v>
      </c>
      <c r="O7680" s="12" t="n">
        <v>3012.86</v>
      </c>
      <c r="P7680" s="12" t="n">
        <v>3912.8</v>
      </c>
      <c r="Q7680" s="12" t="n">
        <f aca="false">M7680*P7680*(1-N7680)</f>
        <v>2347.68</v>
      </c>
      <c r="R7680" s="12" t="n">
        <f aca="false">M7680*O7680</f>
        <v>3012.86</v>
      </c>
      <c r="S7680" s="12" t="n">
        <f aca="false">Q7680-R7680</f>
        <v>-665.18</v>
      </c>
      <c r="T7680" s="11" t="n">
        <f aca="false">IFERROR(S7680/Q7680,0)</f>
        <v>-0.283335037143052</v>
      </c>
      <c r="U7680" s="13" t="n">
        <f aca="false">F7680-E7680</f>
        <v>19</v>
      </c>
      <c r="V7680" s="13" t="n">
        <f aca="false">G7680-F7680</f>
        <v>1</v>
      </c>
      <c r="W7680" s="13" t="n">
        <f aca="false">G7680-E7680</f>
        <v>20</v>
      </c>
      <c r="X7680" s="10" t="n">
        <f aca="false">YEAR(E7680)</f>
        <v>2020</v>
      </c>
      <c r="Y7680" s="0" t="str">
        <f aca="false">TEXT(E7680,"yyyy-mm")</f>
        <v>2020-11</v>
      </c>
      <c r="Z7680" s="0" t="str">
        <f aca="false">"Q"&amp;ROUNDUP(MONTH(E7680)/3,0)&amp;"-"&amp;YEAR(E7680)</f>
        <v>Q4-2020</v>
      </c>
    </row>
    <row r="7681" customFormat="false" ht="14.25" hidden="false" customHeight="false" outlineLevel="0" collapsed="false">
      <c r="A7681" s="0" t="s">
        <v>7723</v>
      </c>
      <c r="B7681" s="0" t="s">
        <v>43</v>
      </c>
      <c r="C7681" s="0" t="s">
        <v>39</v>
      </c>
      <c r="D7681" s="9" t="n">
        <v>44100</v>
      </c>
      <c r="E7681" s="9" t="n">
        <v>44157</v>
      </c>
      <c r="F7681" s="9" t="n">
        <v>44170</v>
      </c>
      <c r="G7681" s="9" t="n">
        <v>44173</v>
      </c>
      <c r="H7681" s="10" t="s">
        <v>36</v>
      </c>
      <c r="I7681" s="0" t="n">
        <v>28</v>
      </c>
      <c r="J7681" s="0" t="n">
        <v>40</v>
      </c>
      <c r="K7681" s="0" t="n">
        <v>114</v>
      </c>
      <c r="L7681" s="0" t="n">
        <v>45</v>
      </c>
      <c r="M7681" s="0" t="n">
        <v>6</v>
      </c>
      <c r="N7681" s="11" t="n">
        <v>0.15</v>
      </c>
      <c r="O7681" s="12" t="n">
        <v>2181.52</v>
      </c>
      <c r="P7681" s="12" t="n">
        <v>3966.4</v>
      </c>
      <c r="Q7681" s="12" t="n">
        <f aca="false">M7681*P7681*(1-N7681)</f>
        <v>20228.64</v>
      </c>
      <c r="R7681" s="12" t="n">
        <f aca="false">M7681*O7681</f>
        <v>13089.12</v>
      </c>
      <c r="S7681" s="12" t="n">
        <f aca="false">Q7681-R7681</f>
        <v>7139.52</v>
      </c>
      <c r="T7681" s="11" t="n">
        <f aca="false">IFERROR(S7681/Q7681,0)</f>
        <v>0.352941176470588</v>
      </c>
      <c r="U7681" s="13" t="n">
        <f aca="false">F7681-E7681</f>
        <v>13</v>
      </c>
      <c r="V7681" s="13" t="n">
        <f aca="false">G7681-F7681</f>
        <v>3</v>
      </c>
      <c r="W7681" s="13" t="n">
        <f aca="false">G7681-E7681</f>
        <v>16</v>
      </c>
      <c r="X7681" s="10" t="n">
        <f aca="false">YEAR(E7681)</f>
        <v>2020</v>
      </c>
      <c r="Y7681" s="0" t="str">
        <f aca="false">TEXT(E7681,"yyyy-mm")</f>
        <v>2020-11</v>
      </c>
      <c r="Z7681" s="0" t="str">
        <f aca="false">"Q"&amp;ROUNDUP(MONTH(E7681)/3,0)&amp;"-"&amp;YEAR(E7681)</f>
        <v>Q4-2020</v>
      </c>
    </row>
    <row r="7682" customFormat="false" ht="14.25" hidden="false" customHeight="false" outlineLevel="0" collapsed="false">
      <c r="A7682" s="0" t="s">
        <v>7724</v>
      </c>
      <c r="B7682" s="0" t="s">
        <v>34</v>
      </c>
      <c r="C7682" s="0" t="s">
        <v>35</v>
      </c>
      <c r="D7682" s="9" t="n">
        <v>44100</v>
      </c>
      <c r="E7682" s="9" t="n">
        <v>44158</v>
      </c>
      <c r="F7682" s="9" t="n">
        <v>44184</v>
      </c>
      <c r="G7682" s="9" t="n">
        <v>44186</v>
      </c>
      <c r="H7682" s="10" t="s">
        <v>36</v>
      </c>
      <c r="I7682" s="0" t="n">
        <v>9</v>
      </c>
      <c r="J7682" s="0" t="n">
        <v>27</v>
      </c>
      <c r="K7682" s="0" t="n">
        <v>205</v>
      </c>
      <c r="L7682" s="0" t="n">
        <v>43</v>
      </c>
      <c r="M7682" s="0" t="n">
        <v>5</v>
      </c>
      <c r="N7682" s="11" t="n">
        <v>0.1</v>
      </c>
      <c r="O7682" s="12" t="n">
        <v>1064.97</v>
      </c>
      <c r="P7682" s="12" t="n">
        <v>1936.3</v>
      </c>
      <c r="Q7682" s="12" t="n">
        <f aca="false">M7682*P7682*(1-N7682)</f>
        <v>8713.35</v>
      </c>
      <c r="R7682" s="12" t="n">
        <f aca="false">M7682*O7682</f>
        <v>5324.85</v>
      </c>
      <c r="S7682" s="12" t="n">
        <f aca="false">Q7682-R7682</f>
        <v>3388.5</v>
      </c>
      <c r="T7682" s="11" t="n">
        <f aca="false">IFERROR(S7682/Q7682,0)</f>
        <v>0.388886019728348</v>
      </c>
      <c r="U7682" s="13" t="n">
        <f aca="false">F7682-E7682</f>
        <v>26</v>
      </c>
      <c r="V7682" s="13" t="n">
        <f aca="false">G7682-F7682</f>
        <v>2</v>
      </c>
      <c r="W7682" s="13" t="n">
        <f aca="false">G7682-E7682</f>
        <v>28</v>
      </c>
      <c r="X7682" s="10" t="n">
        <f aca="false">YEAR(E7682)</f>
        <v>2020</v>
      </c>
      <c r="Y7682" s="0" t="str">
        <f aca="false">TEXT(E7682,"yyyy-mm")</f>
        <v>2020-11</v>
      </c>
      <c r="Z7682" s="0" t="str">
        <f aca="false">"Q"&amp;ROUNDUP(MONTH(E7682)/3,0)&amp;"-"&amp;YEAR(E7682)</f>
        <v>Q4-2020</v>
      </c>
    </row>
    <row r="7683" customFormat="false" ht="14.25" hidden="false" customHeight="false" outlineLevel="0" collapsed="false">
      <c r="A7683" s="0" t="s">
        <v>7725</v>
      </c>
      <c r="B7683" s="0" t="s">
        <v>43</v>
      </c>
      <c r="C7683" s="0" t="s">
        <v>46</v>
      </c>
      <c r="D7683" s="9" t="n">
        <v>44000</v>
      </c>
      <c r="E7683" s="9" t="n">
        <v>44158</v>
      </c>
      <c r="F7683" s="9" t="n">
        <v>44171</v>
      </c>
      <c r="G7683" s="9" t="n">
        <v>44177</v>
      </c>
      <c r="H7683" s="10" t="s">
        <v>36</v>
      </c>
      <c r="I7683" s="0" t="n">
        <v>26</v>
      </c>
      <c r="J7683" s="0" t="n">
        <v>15</v>
      </c>
      <c r="K7683" s="0" t="n">
        <v>303</v>
      </c>
      <c r="L7683" s="0" t="n">
        <v>26</v>
      </c>
      <c r="M7683" s="0" t="n">
        <v>7</v>
      </c>
      <c r="N7683" s="11" t="n">
        <v>0.2</v>
      </c>
      <c r="O7683" s="12" t="n">
        <v>4433.52</v>
      </c>
      <c r="P7683" s="12" t="n">
        <v>6244.4</v>
      </c>
      <c r="Q7683" s="12" t="n">
        <f aca="false">M7683*P7683*(1-N7683)</f>
        <v>34968.64</v>
      </c>
      <c r="R7683" s="12" t="n">
        <f aca="false">M7683*O7683</f>
        <v>31034.64</v>
      </c>
      <c r="S7683" s="12" t="n">
        <f aca="false">Q7683-R7683</f>
        <v>3934</v>
      </c>
      <c r="T7683" s="11" t="n">
        <f aca="false">IFERROR(S7683/Q7683,0)</f>
        <v>0.112500800717443</v>
      </c>
      <c r="U7683" s="13" t="n">
        <f aca="false">F7683-E7683</f>
        <v>13</v>
      </c>
      <c r="V7683" s="13" t="n">
        <f aca="false">G7683-F7683</f>
        <v>6</v>
      </c>
      <c r="W7683" s="13" t="n">
        <f aca="false">G7683-E7683</f>
        <v>19</v>
      </c>
      <c r="X7683" s="10" t="n">
        <f aca="false">YEAR(E7683)</f>
        <v>2020</v>
      </c>
      <c r="Y7683" s="0" t="str">
        <f aca="false">TEXT(E7683,"yyyy-mm")</f>
        <v>2020-11</v>
      </c>
      <c r="Z7683" s="0" t="str">
        <f aca="false">"Q"&amp;ROUNDUP(MONTH(E7683)/3,0)&amp;"-"&amp;YEAR(E7683)</f>
        <v>Q4-2020</v>
      </c>
    </row>
    <row r="7684" customFormat="false" ht="14.25" hidden="false" customHeight="false" outlineLevel="0" collapsed="false">
      <c r="A7684" s="0" t="s">
        <v>7726</v>
      </c>
      <c r="B7684" s="0" t="s">
        <v>34</v>
      </c>
      <c r="C7684" s="0" t="s">
        <v>79</v>
      </c>
      <c r="D7684" s="9" t="n">
        <v>44100</v>
      </c>
      <c r="E7684" s="9" t="n">
        <v>44158</v>
      </c>
      <c r="F7684" s="9" t="n">
        <v>44174</v>
      </c>
      <c r="G7684" s="9" t="n">
        <v>44180</v>
      </c>
      <c r="H7684" s="10" t="s">
        <v>36</v>
      </c>
      <c r="I7684" s="0" t="n">
        <v>9</v>
      </c>
      <c r="J7684" s="0" t="n">
        <v>41</v>
      </c>
      <c r="K7684" s="0" t="n">
        <v>65</v>
      </c>
      <c r="L7684" s="0" t="n">
        <v>22</v>
      </c>
      <c r="M7684" s="0" t="n">
        <v>6</v>
      </c>
      <c r="N7684" s="11" t="n">
        <v>0.1</v>
      </c>
      <c r="O7684" s="12" t="n">
        <v>481.13</v>
      </c>
      <c r="P7684" s="12" t="n">
        <v>1118.9</v>
      </c>
      <c r="Q7684" s="12" t="n">
        <f aca="false">M7684*P7684*(1-N7684)</f>
        <v>6042.06</v>
      </c>
      <c r="R7684" s="12" t="n">
        <f aca="false">M7684*O7684</f>
        <v>2886.78</v>
      </c>
      <c r="S7684" s="12" t="n">
        <f aca="false">Q7684-R7684</f>
        <v>3155.28</v>
      </c>
      <c r="T7684" s="11" t="n">
        <f aca="false">IFERROR(S7684/Q7684,0)</f>
        <v>0.522219243105828</v>
      </c>
      <c r="U7684" s="13" t="n">
        <f aca="false">F7684-E7684</f>
        <v>16</v>
      </c>
      <c r="V7684" s="13" t="n">
        <f aca="false">G7684-F7684</f>
        <v>6</v>
      </c>
      <c r="W7684" s="13" t="n">
        <f aca="false">G7684-E7684</f>
        <v>22</v>
      </c>
      <c r="X7684" s="10" t="n">
        <f aca="false">YEAR(E7684)</f>
        <v>2020</v>
      </c>
      <c r="Y7684" s="0" t="str">
        <f aca="false">TEXT(E7684,"yyyy-mm")</f>
        <v>2020-11</v>
      </c>
      <c r="Z7684" s="0" t="str">
        <f aca="false">"Q"&amp;ROUNDUP(MONTH(E7684)/3,0)&amp;"-"&amp;YEAR(E7684)</f>
        <v>Q4-2020</v>
      </c>
    </row>
    <row r="7685" customFormat="false" ht="14.25" hidden="false" customHeight="false" outlineLevel="0" collapsed="false">
      <c r="A7685" s="0" t="s">
        <v>7727</v>
      </c>
      <c r="B7685" s="0" t="s">
        <v>41</v>
      </c>
      <c r="C7685" s="0" t="s">
        <v>48</v>
      </c>
      <c r="D7685" s="9" t="n">
        <v>44100</v>
      </c>
      <c r="E7685" s="9" t="n">
        <v>44158</v>
      </c>
      <c r="F7685" s="9" t="n">
        <v>44160</v>
      </c>
      <c r="G7685" s="9" t="n">
        <v>44161</v>
      </c>
      <c r="H7685" s="10" t="s">
        <v>36</v>
      </c>
      <c r="I7685" s="0" t="n">
        <v>20</v>
      </c>
      <c r="J7685" s="0" t="n">
        <v>38</v>
      </c>
      <c r="K7685" s="0" t="n">
        <v>36</v>
      </c>
      <c r="L7685" s="0" t="n">
        <v>40</v>
      </c>
      <c r="M7685" s="0" t="n">
        <v>2</v>
      </c>
      <c r="N7685" s="11" t="n">
        <v>0.075</v>
      </c>
      <c r="O7685" s="12" t="n">
        <v>589.47</v>
      </c>
      <c r="P7685" s="12" t="n">
        <v>1112.2</v>
      </c>
      <c r="Q7685" s="12" t="n">
        <f aca="false">M7685*P7685*(1-N7685)</f>
        <v>2057.57</v>
      </c>
      <c r="R7685" s="12" t="n">
        <f aca="false">M7685*O7685</f>
        <v>1178.94</v>
      </c>
      <c r="S7685" s="12" t="n">
        <f aca="false">Q7685-R7685</f>
        <v>878.63</v>
      </c>
      <c r="T7685" s="11" t="n">
        <f aca="false">IFERROR(S7685/Q7685,0)</f>
        <v>0.427023138945455</v>
      </c>
      <c r="U7685" s="13" t="n">
        <f aca="false">F7685-E7685</f>
        <v>2</v>
      </c>
      <c r="V7685" s="13" t="n">
        <f aca="false">G7685-F7685</f>
        <v>1</v>
      </c>
      <c r="W7685" s="13" t="n">
        <f aca="false">G7685-E7685</f>
        <v>3</v>
      </c>
      <c r="X7685" s="10" t="n">
        <f aca="false">YEAR(E7685)</f>
        <v>2020</v>
      </c>
      <c r="Y7685" s="0" t="str">
        <f aca="false">TEXT(E7685,"yyyy-mm")</f>
        <v>2020-11</v>
      </c>
      <c r="Z7685" s="0" t="str">
        <f aca="false">"Q"&amp;ROUNDUP(MONTH(E7685)/3,0)&amp;"-"&amp;YEAR(E7685)</f>
        <v>Q4-2020</v>
      </c>
    </row>
    <row r="7686" customFormat="false" ht="14.25" hidden="false" customHeight="false" outlineLevel="0" collapsed="false">
      <c r="A7686" s="0" t="s">
        <v>7728</v>
      </c>
      <c r="B7686" s="0" t="s">
        <v>34</v>
      </c>
      <c r="C7686" s="0" t="s">
        <v>48</v>
      </c>
      <c r="D7686" s="9" t="n">
        <v>44000</v>
      </c>
      <c r="E7686" s="9" t="n">
        <v>44158</v>
      </c>
      <c r="F7686" s="9" t="n">
        <v>44162</v>
      </c>
      <c r="G7686" s="9" t="n">
        <v>44165</v>
      </c>
      <c r="H7686" s="10" t="s">
        <v>36</v>
      </c>
      <c r="I7686" s="0" t="n">
        <v>5</v>
      </c>
      <c r="J7686" s="0" t="n">
        <v>27</v>
      </c>
      <c r="K7686" s="0" t="n">
        <v>38</v>
      </c>
      <c r="L7686" s="0" t="n">
        <v>17</v>
      </c>
      <c r="M7686" s="0" t="n">
        <v>5</v>
      </c>
      <c r="N7686" s="11" t="n">
        <v>0.2</v>
      </c>
      <c r="O7686" s="12" t="n">
        <v>672.01</v>
      </c>
      <c r="P7686" s="12" t="n">
        <v>1139</v>
      </c>
      <c r="Q7686" s="12" t="n">
        <f aca="false">M7686*P7686*(1-N7686)</f>
        <v>4556</v>
      </c>
      <c r="R7686" s="12" t="n">
        <f aca="false">M7686*O7686</f>
        <v>3360.05</v>
      </c>
      <c r="S7686" s="12" t="n">
        <f aca="false">Q7686-R7686</f>
        <v>1195.95</v>
      </c>
      <c r="T7686" s="11" t="n">
        <f aca="false">IFERROR(S7686/Q7686,0)</f>
        <v>0.2625</v>
      </c>
      <c r="U7686" s="13" t="n">
        <f aca="false">F7686-E7686</f>
        <v>4</v>
      </c>
      <c r="V7686" s="13" t="n">
        <f aca="false">G7686-F7686</f>
        <v>3</v>
      </c>
      <c r="W7686" s="13" t="n">
        <f aca="false">G7686-E7686</f>
        <v>7</v>
      </c>
      <c r="X7686" s="10" t="n">
        <f aca="false">YEAR(E7686)</f>
        <v>2020</v>
      </c>
      <c r="Y7686" s="0" t="str">
        <f aca="false">TEXT(E7686,"yyyy-mm")</f>
        <v>2020-11</v>
      </c>
      <c r="Z7686" s="0" t="str">
        <f aca="false">"Q"&amp;ROUNDUP(MONTH(E7686)/3,0)&amp;"-"&amp;YEAR(E7686)</f>
        <v>Q4-2020</v>
      </c>
    </row>
    <row r="7687" customFormat="false" ht="14.25" hidden="false" customHeight="false" outlineLevel="0" collapsed="false">
      <c r="A7687" s="0" t="s">
        <v>7729</v>
      </c>
      <c r="B7687" s="0" t="s">
        <v>38</v>
      </c>
      <c r="C7687" s="0" t="s">
        <v>46</v>
      </c>
      <c r="D7687" s="9" t="n">
        <v>44100</v>
      </c>
      <c r="E7687" s="9" t="n">
        <v>44158</v>
      </c>
      <c r="F7687" s="9" t="n">
        <v>44164</v>
      </c>
      <c r="G7687" s="9" t="n">
        <v>44169</v>
      </c>
      <c r="H7687" s="10" t="s">
        <v>36</v>
      </c>
      <c r="I7687" s="0" t="n">
        <v>14</v>
      </c>
      <c r="J7687" s="0" t="n">
        <v>43</v>
      </c>
      <c r="K7687" s="0" t="n">
        <v>265</v>
      </c>
      <c r="L7687" s="0" t="n">
        <v>4</v>
      </c>
      <c r="M7687" s="0" t="n">
        <v>3</v>
      </c>
      <c r="N7687" s="11" t="n">
        <v>0.05</v>
      </c>
      <c r="O7687" s="12" t="n">
        <v>1456.98</v>
      </c>
      <c r="P7687" s="12" t="n">
        <v>1755.4</v>
      </c>
      <c r="Q7687" s="12" t="n">
        <f aca="false">M7687*P7687*(1-N7687)</f>
        <v>5002.89</v>
      </c>
      <c r="R7687" s="12" t="n">
        <f aca="false">M7687*O7687</f>
        <v>4370.94</v>
      </c>
      <c r="S7687" s="12" t="n">
        <f aca="false">Q7687-R7687</f>
        <v>631.95</v>
      </c>
      <c r="T7687" s="11" t="n">
        <f aca="false">IFERROR(S7687/Q7687,0)</f>
        <v>0.126316988780485</v>
      </c>
      <c r="U7687" s="13" t="n">
        <f aca="false">F7687-E7687</f>
        <v>6</v>
      </c>
      <c r="V7687" s="13" t="n">
        <f aca="false">G7687-F7687</f>
        <v>5</v>
      </c>
      <c r="W7687" s="13" t="n">
        <f aca="false">G7687-E7687</f>
        <v>11</v>
      </c>
      <c r="X7687" s="10" t="n">
        <f aca="false">YEAR(E7687)</f>
        <v>2020</v>
      </c>
      <c r="Y7687" s="0" t="str">
        <f aca="false">TEXT(E7687,"yyyy-mm")</f>
        <v>2020-11</v>
      </c>
      <c r="Z7687" s="0" t="str">
        <f aca="false">"Q"&amp;ROUNDUP(MONTH(E7687)/3,0)&amp;"-"&amp;YEAR(E7687)</f>
        <v>Q4-2020</v>
      </c>
    </row>
    <row r="7688" customFormat="false" ht="14.25" hidden="false" customHeight="false" outlineLevel="0" collapsed="false">
      <c r="A7688" s="0" t="s">
        <v>7730</v>
      </c>
      <c r="B7688" s="0" t="s">
        <v>38</v>
      </c>
      <c r="C7688" s="0" t="s">
        <v>48</v>
      </c>
      <c r="D7688" s="9" t="n">
        <v>44100</v>
      </c>
      <c r="E7688" s="9" t="n">
        <v>44158</v>
      </c>
      <c r="F7688" s="9" t="n">
        <v>44185</v>
      </c>
      <c r="G7688" s="9" t="n">
        <v>44195</v>
      </c>
      <c r="H7688" s="10" t="s">
        <v>36</v>
      </c>
      <c r="I7688" s="0" t="n">
        <v>13</v>
      </c>
      <c r="J7688" s="0" t="n">
        <v>34</v>
      </c>
      <c r="K7688" s="0" t="n">
        <v>55</v>
      </c>
      <c r="L7688" s="0" t="n">
        <v>26</v>
      </c>
      <c r="M7688" s="0" t="n">
        <v>6</v>
      </c>
      <c r="N7688" s="11" t="n">
        <v>0.05</v>
      </c>
      <c r="O7688" s="12" t="n">
        <v>432.15</v>
      </c>
      <c r="P7688" s="12" t="n">
        <v>1005</v>
      </c>
      <c r="Q7688" s="12" t="n">
        <f aca="false">M7688*P7688*(1-N7688)</f>
        <v>5728.5</v>
      </c>
      <c r="R7688" s="12" t="n">
        <f aca="false">M7688*O7688</f>
        <v>2592.9</v>
      </c>
      <c r="S7688" s="12" t="n">
        <f aca="false">Q7688-R7688</f>
        <v>3135.6</v>
      </c>
      <c r="T7688" s="11" t="n">
        <f aca="false">IFERROR(S7688/Q7688,0)</f>
        <v>0.547368421052632</v>
      </c>
      <c r="U7688" s="13" t="n">
        <f aca="false">F7688-E7688</f>
        <v>27</v>
      </c>
      <c r="V7688" s="13" t="n">
        <f aca="false">G7688-F7688</f>
        <v>10</v>
      </c>
      <c r="W7688" s="13" t="n">
        <f aca="false">G7688-E7688</f>
        <v>37</v>
      </c>
      <c r="X7688" s="10" t="n">
        <f aca="false">YEAR(E7688)</f>
        <v>2020</v>
      </c>
      <c r="Y7688" s="0" t="str">
        <f aca="false">TEXT(E7688,"yyyy-mm")</f>
        <v>2020-11</v>
      </c>
      <c r="Z7688" s="0" t="str">
        <f aca="false">"Q"&amp;ROUNDUP(MONTH(E7688)/3,0)&amp;"-"&amp;YEAR(E7688)</f>
        <v>Q4-2020</v>
      </c>
    </row>
    <row r="7689" customFormat="false" ht="14.25" hidden="false" customHeight="false" outlineLevel="0" collapsed="false">
      <c r="A7689" s="0" t="s">
        <v>7731</v>
      </c>
      <c r="B7689" s="0" t="s">
        <v>41</v>
      </c>
      <c r="C7689" s="0" t="s">
        <v>39</v>
      </c>
      <c r="D7689" s="9" t="n">
        <v>44100</v>
      </c>
      <c r="E7689" s="9" t="n">
        <v>44158</v>
      </c>
      <c r="F7689" s="9" t="n">
        <v>44161</v>
      </c>
      <c r="G7689" s="9" t="n">
        <v>44168</v>
      </c>
      <c r="H7689" s="10" t="s">
        <v>36</v>
      </c>
      <c r="I7689" s="0" t="n">
        <v>23</v>
      </c>
      <c r="J7689" s="0" t="n">
        <v>42</v>
      </c>
      <c r="K7689" s="0" t="n">
        <v>166</v>
      </c>
      <c r="L7689" s="0" t="n">
        <v>41</v>
      </c>
      <c r="M7689" s="0" t="n">
        <v>5</v>
      </c>
      <c r="N7689" s="11" t="n">
        <v>0.05</v>
      </c>
      <c r="O7689" s="12" t="n">
        <v>999.91</v>
      </c>
      <c r="P7689" s="12" t="n">
        <v>1922.9</v>
      </c>
      <c r="Q7689" s="12" t="n">
        <f aca="false">M7689*P7689*(1-N7689)</f>
        <v>9133.775</v>
      </c>
      <c r="R7689" s="12" t="n">
        <f aca="false">M7689*O7689</f>
        <v>4999.55</v>
      </c>
      <c r="S7689" s="12" t="n">
        <f aca="false">Q7689-R7689</f>
        <v>4134.225</v>
      </c>
      <c r="T7689" s="11" t="n">
        <f aca="false">IFERROR(S7689/Q7689,0)</f>
        <v>0.452630484109801</v>
      </c>
      <c r="U7689" s="13" t="n">
        <f aca="false">F7689-E7689</f>
        <v>3</v>
      </c>
      <c r="V7689" s="13" t="n">
        <f aca="false">G7689-F7689</f>
        <v>7</v>
      </c>
      <c r="W7689" s="13" t="n">
        <f aca="false">G7689-E7689</f>
        <v>10</v>
      </c>
      <c r="X7689" s="10" t="n">
        <f aca="false">YEAR(E7689)</f>
        <v>2020</v>
      </c>
      <c r="Y7689" s="0" t="str">
        <f aca="false">TEXT(E7689,"yyyy-mm")</f>
        <v>2020-11</v>
      </c>
      <c r="Z7689" s="0" t="str">
        <f aca="false">"Q"&amp;ROUNDUP(MONTH(E7689)/3,0)&amp;"-"&amp;YEAR(E7689)</f>
        <v>Q4-2020</v>
      </c>
    </row>
    <row r="7690" customFormat="false" ht="14.25" hidden="false" customHeight="false" outlineLevel="0" collapsed="false">
      <c r="A7690" s="0" t="s">
        <v>7732</v>
      </c>
      <c r="B7690" s="0" t="s">
        <v>38</v>
      </c>
      <c r="C7690" s="0" t="s">
        <v>39</v>
      </c>
      <c r="D7690" s="9" t="n">
        <v>44100</v>
      </c>
      <c r="E7690" s="9" t="n">
        <v>44158</v>
      </c>
      <c r="F7690" s="9" t="n">
        <v>44176</v>
      </c>
      <c r="G7690" s="9" t="n">
        <v>44184</v>
      </c>
      <c r="H7690" s="10" t="s">
        <v>36</v>
      </c>
      <c r="I7690" s="0" t="n">
        <v>12</v>
      </c>
      <c r="J7690" s="0" t="n">
        <v>31</v>
      </c>
      <c r="K7690" s="0" t="n">
        <v>170</v>
      </c>
      <c r="L7690" s="0" t="n">
        <v>30</v>
      </c>
      <c r="M7690" s="0" t="n">
        <v>8</v>
      </c>
      <c r="N7690" s="11" t="n">
        <v>0.2</v>
      </c>
      <c r="O7690" s="12" t="n">
        <v>135.68</v>
      </c>
      <c r="P7690" s="12" t="n">
        <v>180.9</v>
      </c>
      <c r="Q7690" s="12" t="n">
        <f aca="false">M7690*P7690*(1-N7690)</f>
        <v>1157.76</v>
      </c>
      <c r="R7690" s="12" t="n">
        <f aca="false">M7690*O7690</f>
        <v>1085.44</v>
      </c>
      <c r="S7690" s="12" t="n">
        <f aca="false">Q7690-R7690</f>
        <v>72.3199999999999</v>
      </c>
      <c r="T7690" s="11" t="n">
        <f aca="false">IFERROR(S7690/Q7690,0)</f>
        <v>0.062465450525152</v>
      </c>
      <c r="U7690" s="13" t="n">
        <f aca="false">F7690-E7690</f>
        <v>18</v>
      </c>
      <c r="V7690" s="13" t="n">
        <f aca="false">G7690-F7690</f>
        <v>8</v>
      </c>
      <c r="W7690" s="13" t="n">
        <f aca="false">G7690-E7690</f>
        <v>26</v>
      </c>
      <c r="X7690" s="10" t="n">
        <f aca="false">YEAR(E7690)</f>
        <v>2020</v>
      </c>
      <c r="Y7690" s="0" t="str">
        <f aca="false">TEXT(E7690,"yyyy-mm")</f>
        <v>2020-11</v>
      </c>
      <c r="Z7690" s="0" t="str">
        <f aca="false">"Q"&amp;ROUNDUP(MONTH(E7690)/3,0)&amp;"-"&amp;YEAR(E7690)</f>
        <v>Q4-2020</v>
      </c>
    </row>
    <row r="7691" customFormat="false" ht="14.25" hidden="false" customHeight="false" outlineLevel="0" collapsed="false">
      <c r="A7691" s="0" t="s">
        <v>7733</v>
      </c>
      <c r="B7691" s="0" t="s">
        <v>34</v>
      </c>
      <c r="C7691" s="0" t="s">
        <v>35</v>
      </c>
      <c r="D7691" s="9" t="n">
        <v>44100</v>
      </c>
      <c r="E7691" s="9" t="n">
        <v>44158</v>
      </c>
      <c r="F7691" s="9" t="n">
        <v>44175</v>
      </c>
      <c r="G7691" s="9" t="n">
        <v>44183</v>
      </c>
      <c r="H7691" s="10" t="s">
        <v>36</v>
      </c>
      <c r="I7691" s="0" t="n">
        <v>6</v>
      </c>
      <c r="J7691" s="0" t="n">
        <v>44</v>
      </c>
      <c r="K7691" s="0" t="n">
        <v>225</v>
      </c>
      <c r="L7691" s="0" t="n">
        <v>17</v>
      </c>
      <c r="M7691" s="0" t="n">
        <v>8</v>
      </c>
      <c r="N7691" s="11" t="n">
        <v>0.075</v>
      </c>
      <c r="O7691" s="12" t="n">
        <v>389.54</v>
      </c>
      <c r="P7691" s="12" t="n">
        <v>763.8</v>
      </c>
      <c r="Q7691" s="12" t="n">
        <f aca="false">M7691*P7691*(1-N7691)</f>
        <v>5652.12</v>
      </c>
      <c r="R7691" s="12" t="n">
        <f aca="false">M7691*O7691</f>
        <v>3116.32</v>
      </c>
      <c r="S7691" s="12" t="n">
        <f aca="false">Q7691-R7691</f>
        <v>2535.8</v>
      </c>
      <c r="T7691" s="11" t="n">
        <f aca="false">IFERROR(S7691/Q7691,0)</f>
        <v>0.448645817852416</v>
      </c>
      <c r="U7691" s="13" t="n">
        <f aca="false">F7691-E7691</f>
        <v>17</v>
      </c>
      <c r="V7691" s="13" t="n">
        <f aca="false">G7691-F7691</f>
        <v>8</v>
      </c>
      <c r="W7691" s="13" t="n">
        <f aca="false">G7691-E7691</f>
        <v>25</v>
      </c>
      <c r="X7691" s="10" t="n">
        <f aca="false">YEAR(E7691)</f>
        <v>2020</v>
      </c>
      <c r="Y7691" s="0" t="str">
        <f aca="false">TEXT(E7691,"yyyy-mm")</f>
        <v>2020-11</v>
      </c>
      <c r="Z7691" s="0" t="str">
        <f aca="false">"Q"&amp;ROUNDUP(MONTH(E7691)/3,0)&amp;"-"&amp;YEAR(E7691)</f>
        <v>Q4-2020</v>
      </c>
    </row>
    <row r="7692" customFormat="false" ht="14.25" hidden="false" customHeight="false" outlineLevel="0" collapsed="false">
      <c r="A7692" s="0" t="s">
        <v>7734</v>
      </c>
      <c r="B7692" s="0" t="s">
        <v>34</v>
      </c>
      <c r="C7692" s="0" t="s">
        <v>46</v>
      </c>
      <c r="D7692" s="9" t="n">
        <v>44100</v>
      </c>
      <c r="E7692" s="9" t="n">
        <v>44158</v>
      </c>
      <c r="F7692" s="9" t="n">
        <v>44178</v>
      </c>
      <c r="G7692" s="9" t="n">
        <v>44180</v>
      </c>
      <c r="H7692" s="10" t="s">
        <v>36</v>
      </c>
      <c r="I7692" s="0" t="n">
        <v>1</v>
      </c>
      <c r="J7692" s="0" t="n">
        <v>48</v>
      </c>
      <c r="K7692" s="0" t="n">
        <v>296</v>
      </c>
      <c r="L7692" s="0" t="n">
        <v>31</v>
      </c>
      <c r="M7692" s="0" t="n">
        <v>6</v>
      </c>
      <c r="N7692" s="11" t="n">
        <v>0.075</v>
      </c>
      <c r="O7692" s="12" t="n">
        <v>629.53</v>
      </c>
      <c r="P7692" s="12" t="n">
        <v>1165.8</v>
      </c>
      <c r="Q7692" s="12" t="n">
        <f aca="false">M7692*P7692*(1-N7692)</f>
        <v>6470.19</v>
      </c>
      <c r="R7692" s="12" t="n">
        <f aca="false">M7692*O7692</f>
        <v>3777.18</v>
      </c>
      <c r="S7692" s="12" t="n">
        <f aca="false">Q7692-R7692</f>
        <v>2693.01</v>
      </c>
      <c r="T7692" s="11" t="n">
        <f aca="false">IFERROR(S7692/Q7692,0)</f>
        <v>0.416218070875817</v>
      </c>
      <c r="U7692" s="13" t="n">
        <f aca="false">F7692-E7692</f>
        <v>20</v>
      </c>
      <c r="V7692" s="13" t="n">
        <f aca="false">G7692-F7692</f>
        <v>2</v>
      </c>
      <c r="W7692" s="13" t="n">
        <f aca="false">G7692-E7692</f>
        <v>22</v>
      </c>
      <c r="X7692" s="10" t="n">
        <f aca="false">YEAR(E7692)</f>
        <v>2020</v>
      </c>
      <c r="Y7692" s="0" t="str">
        <f aca="false">TEXT(E7692,"yyyy-mm")</f>
        <v>2020-11</v>
      </c>
      <c r="Z7692" s="0" t="str">
        <f aca="false">"Q"&amp;ROUNDUP(MONTH(E7692)/3,0)&amp;"-"&amp;YEAR(E7692)</f>
        <v>Q4-2020</v>
      </c>
    </row>
    <row r="7693" customFormat="false" ht="14.25" hidden="false" customHeight="false" outlineLevel="0" collapsed="false">
      <c r="A7693" s="0" t="s">
        <v>7735</v>
      </c>
      <c r="B7693" s="0" t="s">
        <v>34</v>
      </c>
      <c r="C7693" s="0" t="s">
        <v>46</v>
      </c>
      <c r="D7693" s="9" t="n">
        <v>44000</v>
      </c>
      <c r="E7693" s="9" t="n">
        <v>44159</v>
      </c>
      <c r="F7693" s="9" t="n">
        <v>44175</v>
      </c>
      <c r="G7693" s="9" t="n">
        <v>44178</v>
      </c>
      <c r="H7693" s="10" t="s">
        <v>36</v>
      </c>
      <c r="I7693" s="0" t="n">
        <v>5</v>
      </c>
      <c r="J7693" s="0" t="n">
        <v>7</v>
      </c>
      <c r="K7693" s="0" t="n">
        <v>269</v>
      </c>
      <c r="L7693" s="0" t="n">
        <v>45</v>
      </c>
      <c r="M7693" s="0" t="n">
        <v>4</v>
      </c>
      <c r="N7693" s="11" t="n">
        <v>0.1</v>
      </c>
      <c r="O7693" s="12" t="n">
        <v>416.41</v>
      </c>
      <c r="P7693" s="12" t="n">
        <v>757.1</v>
      </c>
      <c r="Q7693" s="12" t="n">
        <f aca="false">M7693*P7693*(1-N7693)</f>
        <v>2725.56</v>
      </c>
      <c r="R7693" s="12" t="n">
        <f aca="false">M7693*O7693</f>
        <v>1665.64</v>
      </c>
      <c r="S7693" s="12" t="n">
        <f aca="false">Q7693-R7693</f>
        <v>1059.92</v>
      </c>
      <c r="T7693" s="11" t="n">
        <f aca="false">IFERROR(S7693/Q7693,0)</f>
        <v>0.388881550947328</v>
      </c>
      <c r="U7693" s="13" t="n">
        <f aca="false">F7693-E7693</f>
        <v>16</v>
      </c>
      <c r="V7693" s="13" t="n">
        <f aca="false">G7693-F7693</f>
        <v>3</v>
      </c>
      <c r="W7693" s="13" t="n">
        <f aca="false">G7693-E7693</f>
        <v>19</v>
      </c>
      <c r="X7693" s="10" t="n">
        <f aca="false">YEAR(E7693)</f>
        <v>2020</v>
      </c>
      <c r="Y7693" s="0" t="str">
        <f aca="false">TEXT(E7693,"yyyy-mm")</f>
        <v>2020-11</v>
      </c>
      <c r="Z7693" s="0" t="str">
        <f aca="false">"Q"&amp;ROUNDUP(MONTH(E7693)/3,0)&amp;"-"&amp;YEAR(E7693)</f>
        <v>Q4-2020</v>
      </c>
    </row>
    <row r="7694" customFormat="false" ht="14.25" hidden="false" customHeight="false" outlineLevel="0" collapsed="false">
      <c r="A7694" s="0" t="s">
        <v>7736</v>
      </c>
      <c r="B7694" s="0" t="s">
        <v>34</v>
      </c>
      <c r="C7694" s="0" t="s">
        <v>48</v>
      </c>
      <c r="D7694" s="9" t="n">
        <v>44100</v>
      </c>
      <c r="E7694" s="9" t="n">
        <v>44159</v>
      </c>
      <c r="F7694" s="9" t="n">
        <v>44179</v>
      </c>
      <c r="G7694" s="9" t="n">
        <v>44186</v>
      </c>
      <c r="H7694" s="10" t="s">
        <v>36</v>
      </c>
      <c r="I7694" s="0" t="n">
        <v>9</v>
      </c>
      <c r="J7694" s="0" t="n">
        <v>27</v>
      </c>
      <c r="K7694" s="0" t="n">
        <v>48</v>
      </c>
      <c r="L7694" s="0" t="n">
        <v>16</v>
      </c>
      <c r="M7694" s="0" t="n">
        <v>6</v>
      </c>
      <c r="N7694" s="11" t="n">
        <v>0.075</v>
      </c>
      <c r="O7694" s="12" t="n">
        <v>1184.56</v>
      </c>
      <c r="P7694" s="12" t="n">
        <v>1822.4</v>
      </c>
      <c r="Q7694" s="12" t="n">
        <f aca="false">M7694*P7694*(1-N7694)</f>
        <v>10114.32</v>
      </c>
      <c r="R7694" s="12" t="n">
        <f aca="false">M7694*O7694</f>
        <v>7107.36</v>
      </c>
      <c r="S7694" s="12" t="n">
        <f aca="false">Q7694-R7694</f>
        <v>3006.96</v>
      </c>
      <c r="T7694" s="11" t="n">
        <f aca="false">IFERROR(S7694/Q7694,0)</f>
        <v>0.297297297297297</v>
      </c>
      <c r="U7694" s="13" t="n">
        <f aca="false">F7694-E7694</f>
        <v>20</v>
      </c>
      <c r="V7694" s="13" t="n">
        <f aca="false">G7694-F7694</f>
        <v>7</v>
      </c>
      <c r="W7694" s="13" t="n">
        <f aca="false">G7694-E7694</f>
        <v>27</v>
      </c>
      <c r="X7694" s="10" t="n">
        <f aca="false">YEAR(E7694)</f>
        <v>2020</v>
      </c>
      <c r="Y7694" s="0" t="str">
        <f aca="false">TEXT(E7694,"yyyy-mm")</f>
        <v>2020-11</v>
      </c>
      <c r="Z7694" s="0" t="str">
        <f aca="false">"Q"&amp;ROUNDUP(MONTH(E7694)/3,0)&amp;"-"&amp;YEAR(E7694)</f>
        <v>Q4-2020</v>
      </c>
    </row>
    <row r="7695" customFormat="false" ht="14.25" hidden="false" customHeight="false" outlineLevel="0" collapsed="false">
      <c r="A7695" s="0" t="s">
        <v>7737</v>
      </c>
      <c r="B7695" s="0" t="s">
        <v>43</v>
      </c>
      <c r="C7695" s="0" t="s">
        <v>39</v>
      </c>
      <c r="D7695" s="9" t="n">
        <v>44000</v>
      </c>
      <c r="E7695" s="9" t="n">
        <v>44159</v>
      </c>
      <c r="F7695" s="9" t="n">
        <v>44174</v>
      </c>
      <c r="G7695" s="9" t="n">
        <v>44184</v>
      </c>
      <c r="H7695" s="10" t="s">
        <v>36</v>
      </c>
      <c r="I7695" s="0" t="n">
        <v>28</v>
      </c>
      <c r="J7695" s="0" t="n">
        <v>48</v>
      </c>
      <c r="K7695" s="0" t="n">
        <v>122</v>
      </c>
      <c r="L7695" s="0" t="n">
        <v>29</v>
      </c>
      <c r="M7695" s="0" t="n">
        <v>2</v>
      </c>
      <c r="N7695" s="11" t="n">
        <v>0.15</v>
      </c>
      <c r="O7695" s="12" t="n">
        <v>582.9</v>
      </c>
      <c r="P7695" s="12" t="n">
        <v>1165.8</v>
      </c>
      <c r="Q7695" s="12" t="n">
        <f aca="false">M7695*P7695*(1-N7695)</f>
        <v>1981.86</v>
      </c>
      <c r="R7695" s="12" t="n">
        <f aca="false">M7695*O7695</f>
        <v>1165.8</v>
      </c>
      <c r="S7695" s="12" t="n">
        <f aca="false">Q7695-R7695</f>
        <v>816.06</v>
      </c>
      <c r="T7695" s="11" t="n">
        <f aca="false">IFERROR(S7695/Q7695,0)</f>
        <v>0.411764705882353</v>
      </c>
      <c r="U7695" s="13" t="n">
        <f aca="false">F7695-E7695</f>
        <v>15</v>
      </c>
      <c r="V7695" s="13" t="n">
        <f aca="false">G7695-F7695</f>
        <v>10</v>
      </c>
      <c r="W7695" s="13" t="n">
        <f aca="false">G7695-E7695</f>
        <v>25</v>
      </c>
      <c r="X7695" s="10" t="n">
        <f aca="false">YEAR(E7695)</f>
        <v>2020</v>
      </c>
      <c r="Y7695" s="0" t="str">
        <f aca="false">TEXT(E7695,"yyyy-mm")</f>
        <v>2020-11</v>
      </c>
      <c r="Z7695" s="0" t="str">
        <f aca="false">"Q"&amp;ROUNDUP(MONTH(E7695)/3,0)&amp;"-"&amp;YEAR(E7695)</f>
        <v>Q4-2020</v>
      </c>
    </row>
    <row r="7696" customFormat="false" ht="14.25" hidden="false" customHeight="false" outlineLevel="0" collapsed="false">
      <c r="A7696" s="0" t="s">
        <v>7738</v>
      </c>
      <c r="B7696" s="0" t="s">
        <v>38</v>
      </c>
      <c r="C7696" s="0" t="s">
        <v>46</v>
      </c>
      <c r="D7696" s="9" t="n">
        <v>44100</v>
      </c>
      <c r="E7696" s="9" t="n">
        <v>44159</v>
      </c>
      <c r="F7696" s="9" t="n">
        <v>44183</v>
      </c>
      <c r="G7696" s="9" t="n">
        <v>44187</v>
      </c>
      <c r="H7696" s="10" t="s">
        <v>36</v>
      </c>
      <c r="I7696" s="0" t="n">
        <v>15</v>
      </c>
      <c r="J7696" s="0" t="n">
        <v>24</v>
      </c>
      <c r="K7696" s="0" t="n">
        <v>264</v>
      </c>
      <c r="L7696" s="0" t="n">
        <v>43</v>
      </c>
      <c r="M7696" s="0" t="n">
        <v>6</v>
      </c>
      <c r="N7696" s="11" t="n">
        <v>0.4</v>
      </c>
      <c r="O7696" s="12" t="n">
        <v>840.18</v>
      </c>
      <c r="P7696" s="12" t="n">
        <v>1105.5</v>
      </c>
      <c r="Q7696" s="12" t="n">
        <f aca="false">M7696*P7696*(1-N7696)</f>
        <v>3979.8</v>
      </c>
      <c r="R7696" s="12" t="n">
        <f aca="false">M7696*O7696</f>
        <v>5041.08</v>
      </c>
      <c r="S7696" s="12" t="n">
        <f aca="false">Q7696-R7696</f>
        <v>-1061.28</v>
      </c>
      <c r="T7696" s="11" t="n">
        <f aca="false">IFERROR(S7696/Q7696,0)</f>
        <v>-0.266666666666667</v>
      </c>
      <c r="U7696" s="13" t="n">
        <f aca="false">F7696-E7696</f>
        <v>24</v>
      </c>
      <c r="V7696" s="13" t="n">
        <f aca="false">G7696-F7696</f>
        <v>4</v>
      </c>
      <c r="W7696" s="13" t="n">
        <f aca="false">G7696-E7696</f>
        <v>28</v>
      </c>
      <c r="X7696" s="10" t="n">
        <f aca="false">YEAR(E7696)</f>
        <v>2020</v>
      </c>
      <c r="Y7696" s="0" t="str">
        <f aca="false">TEXT(E7696,"yyyy-mm")</f>
        <v>2020-11</v>
      </c>
      <c r="Z7696" s="0" t="str">
        <f aca="false">"Q"&amp;ROUNDUP(MONTH(E7696)/3,0)&amp;"-"&amp;YEAR(E7696)</f>
        <v>Q4-2020</v>
      </c>
    </row>
    <row r="7697" customFormat="false" ht="14.25" hidden="false" customHeight="false" outlineLevel="0" collapsed="false">
      <c r="A7697" s="0" t="s">
        <v>7739</v>
      </c>
      <c r="B7697" s="0" t="s">
        <v>34</v>
      </c>
      <c r="C7697" s="0" t="s">
        <v>48</v>
      </c>
      <c r="D7697" s="9" t="n">
        <v>44100</v>
      </c>
      <c r="E7697" s="9" t="n">
        <v>44159</v>
      </c>
      <c r="F7697" s="9" t="n">
        <v>44184</v>
      </c>
      <c r="G7697" s="9" t="n">
        <v>44189</v>
      </c>
      <c r="H7697" s="10" t="s">
        <v>36</v>
      </c>
      <c r="I7697" s="0" t="n">
        <v>11</v>
      </c>
      <c r="J7697" s="0" t="n">
        <v>27</v>
      </c>
      <c r="K7697" s="0" t="n">
        <v>9</v>
      </c>
      <c r="L7697" s="0" t="n">
        <v>17</v>
      </c>
      <c r="M7697" s="0" t="n">
        <v>8</v>
      </c>
      <c r="N7697" s="11" t="n">
        <v>0.15</v>
      </c>
      <c r="O7697" s="12" t="n">
        <v>1497.05</v>
      </c>
      <c r="P7697" s="12" t="n">
        <v>1782.2</v>
      </c>
      <c r="Q7697" s="12" t="n">
        <f aca="false">M7697*P7697*(1-N7697)</f>
        <v>12118.96</v>
      </c>
      <c r="R7697" s="12" t="n">
        <f aca="false">M7697*O7697</f>
        <v>11976.4</v>
      </c>
      <c r="S7697" s="12" t="n">
        <f aca="false">Q7697-R7697</f>
        <v>142.56</v>
      </c>
      <c r="T7697" s="11" t="n">
        <f aca="false">IFERROR(S7697/Q7697,0)</f>
        <v>0.0117633856370513</v>
      </c>
      <c r="U7697" s="13" t="n">
        <f aca="false">F7697-E7697</f>
        <v>25</v>
      </c>
      <c r="V7697" s="13" t="n">
        <f aca="false">G7697-F7697</f>
        <v>5</v>
      </c>
      <c r="W7697" s="13" t="n">
        <f aca="false">G7697-E7697</f>
        <v>30</v>
      </c>
      <c r="X7697" s="10" t="n">
        <f aca="false">YEAR(E7697)</f>
        <v>2020</v>
      </c>
      <c r="Y7697" s="0" t="str">
        <f aca="false">TEXT(E7697,"yyyy-mm")</f>
        <v>2020-11</v>
      </c>
      <c r="Z7697" s="0" t="str">
        <f aca="false">"Q"&amp;ROUNDUP(MONTH(E7697)/3,0)&amp;"-"&amp;YEAR(E7697)</f>
        <v>Q4-2020</v>
      </c>
    </row>
    <row r="7698" customFormat="false" ht="14.25" hidden="false" customHeight="false" outlineLevel="0" collapsed="false">
      <c r="A7698" s="0" t="s">
        <v>7740</v>
      </c>
      <c r="B7698" s="0" t="s">
        <v>41</v>
      </c>
      <c r="C7698" s="0" t="s">
        <v>39</v>
      </c>
      <c r="D7698" s="9" t="n">
        <v>44000</v>
      </c>
      <c r="E7698" s="9" t="n">
        <v>44159</v>
      </c>
      <c r="F7698" s="9" t="n">
        <v>44182</v>
      </c>
      <c r="G7698" s="9" t="n">
        <v>44187</v>
      </c>
      <c r="H7698" s="10" t="s">
        <v>36</v>
      </c>
      <c r="I7698" s="0" t="n">
        <v>21</v>
      </c>
      <c r="J7698" s="0" t="n">
        <v>36</v>
      </c>
      <c r="K7698" s="0" t="n">
        <v>150</v>
      </c>
      <c r="L7698" s="0" t="n">
        <v>45</v>
      </c>
      <c r="M7698" s="0" t="n">
        <v>8</v>
      </c>
      <c r="N7698" s="11" t="n">
        <v>0.075</v>
      </c>
      <c r="O7698" s="12" t="n">
        <v>2026.08</v>
      </c>
      <c r="P7698" s="12" t="n">
        <v>2894.4</v>
      </c>
      <c r="Q7698" s="12" t="n">
        <f aca="false">M7698*P7698*(1-N7698)</f>
        <v>21418.56</v>
      </c>
      <c r="R7698" s="12" t="n">
        <f aca="false">M7698*O7698</f>
        <v>16208.64</v>
      </c>
      <c r="S7698" s="12" t="n">
        <f aca="false">Q7698-R7698</f>
        <v>5209.92</v>
      </c>
      <c r="T7698" s="11" t="n">
        <f aca="false">IFERROR(S7698/Q7698,0)</f>
        <v>0.243243243243243</v>
      </c>
      <c r="U7698" s="13" t="n">
        <f aca="false">F7698-E7698</f>
        <v>23</v>
      </c>
      <c r="V7698" s="13" t="n">
        <f aca="false">G7698-F7698</f>
        <v>5</v>
      </c>
      <c r="W7698" s="13" t="n">
        <f aca="false">G7698-E7698</f>
        <v>28</v>
      </c>
      <c r="X7698" s="10" t="n">
        <f aca="false">YEAR(E7698)</f>
        <v>2020</v>
      </c>
      <c r="Y7698" s="0" t="str">
        <f aca="false">TEXT(E7698,"yyyy-mm")</f>
        <v>2020-11</v>
      </c>
      <c r="Z7698" s="0" t="str">
        <f aca="false">"Q"&amp;ROUNDUP(MONTH(E7698)/3,0)&amp;"-"&amp;YEAR(E7698)</f>
        <v>Q4-2020</v>
      </c>
    </row>
    <row r="7699" customFormat="false" ht="14.25" hidden="false" customHeight="false" outlineLevel="0" collapsed="false">
      <c r="A7699" s="0" t="s">
        <v>7741</v>
      </c>
      <c r="B7699" s="0" t="s">
        <v>38</v>
      </c>
      <c r="C7699" s="0" t="s">
        <v>39</v>
      </c>
      <c r="D7699" s="9" t="n">
        <v>44000</v>
      </c>
      <c r="E7699" s="9" t="n">
        <v>44159</v>
      </c>
      <c r="F7699" s="9" t="n">
        <v>44165</v>
      </c>
      <c r="G7699" s="9" t="n">
        <v>44171</v>
      </c>
      <c r="H7699" s="10" t="s">
        <v>36</v>
      </c>
      <c r="I7699" s="0" t="n">
        <v>19</v>
      </c>
      <c r="J7699" s="0" t="n">
        <v>31</v>
      </c>
      <c r="K7699" s="0" t="n">
        <v>107</v>
      </c>
      <c r="L7699" s="0" t="n">
        <v>27</v>
      </c>
      <c r="M7699" s="0" t="n">
        <v>1</v>
      </c>
      <c r="N7699" s="11" t="n">
        <v>0.4</v>
      </c>
      <c r="O7699" s="12" t="n">
        <v>510.14</v>
      </c>
      <c r="P7699" s="12" t="n">
        <v>1085.4</v>
      </c>
      <c r="Q7699" s="12" t="n">
        <f aca="false">M7699*P7699*(1-N7699)</f>
        <v>651.24</v>
      </c>
      <c r="R7699" s="12" t="n">
        <f aca="false">M7699*O7699</f>
        <v>510.14</v>
      </c>
      <c r="S7699" s="12" t="n">
        <f aca="false">Q7699-R7699</f>
        <v>141.1</v>
      </c>
      <c r="T7699" s="11" t="n">
        <f aca="false">IFERROR(S7699/Q7699,0)</f>
        <v>0.216663595602236</v>
      </c>
      <c r="U7699" s="13" t="n">
        <f aca="false">F7699-E7699</f>
        <v>6</v>
      </c>
      <c r="V7699" s="13" t="n">
        <f aca="false">G7699-F7699</f>
        <v>6</v>
      </c>
      <c r="W7699" s="13" t="n">
        <f aca="false">G7699-E7699</f>
        <v>12</v>
      </c>
      <c r="X7699" s="10" t="n">
        <f aca="false">YEAR(E7699)</f>
        <v>2020</v>
      </c>
      <c r="Y7699" s="0" t="str">
        <f aca="false">TEXT(E7699,"yyyy-mm")</f>
        <v>2020-11</v>
      </c>
      <c r="Z7699" s="0" t="str">
        <f aca="false">"Q"&amp;ROUNDUP(MONTH(E7699)/3,0)&amp;"-"&amp;YEAR(E7699)</f>
        <v>Q4-2020</v>
      </c>
    </row>
    <row r="7700" customFormat="false" ht="14.25" hidden="false" customHeight="false" outlineLevel="0" collapsed="false">
      <c r="A7700" s="0" t="s">
        <v>7742</v>
      </c>
      <c r="B7700" s="0" t="s">
        <v>41</v>
      </c>
      <c r="C7700" s="0" t="s">
        <v>46</v>
      </c>
      <c r="D7700" s="9" t="n">
        <v>44000</v>
      </c>
      <c r="E7700" s="9" t="n">
        <v>44159</v>
      </c>
      <c r="F7700" s="9" t="n">
        <v>44170</v>
      </c>
      <c r="G7700" s="9" t="n">
        <v>44171</v>
      </c>
      <c r="H7700" s="10" t="s">
        <v>36</v>
      </c>
      <c r="I7700" s="0" t="n">
        <v>21</v>
      </c>
      <c r="J7700" s="0" t="n">
        <v>13</v>
      </c>
      <c r="K7700" s="0" t="n">
        <v>263</v>
      </c>
      <c r="L7700" s="0" t="n">
        <v>1</v>
      </c>
      <c r="M7700" s="0" t="n">
        <v>3</v>
      </c>
      <c r="N7700" s="11" t="n">
        <v>0.075</v>
      </c>
      <c r="O7700" s="12" t="n">
        <v>633.95</v>
      </c>
      <c r="P7700" s="12" t="n">
        <v>1112.2</v>
      </c>
      <c r="Q7700" s="12" t="n">
        <f aca="false">M7700*P7700*(1-N7700)</f>
        <v>3086.355</v>
      </c>
      <c r="R7700" s="12" t="n">
        <f aca="false">M7700*O7700</f>
        <v>1901.85</v>
      </c>
      <c r="S7700" s="12" t="n">
        <f aca="false">Q7700-R7700</f>
        <v>1184.505</v>
      </c>
      <c r="T7700" s="11" t="n">
        <f aca="false">IFERROR(S7700/Q7700,0)</f>
        <v>0.383787671865356</v>
      </c>
      <c r="U7700" s="13" t="n">
        <f aca="false">F7700-E7700</f>
        <v>11</v>
      </c>
      <c r="V7700" s="13" t="n">
        <f aca="false">G7700-F7700</f>
        <v>1</v>
      </c>
      <c r="W7700" s="13" t="n">
        <f aca="false">G7700-E7700</f>
        <v>12</v>
      </c>
      <c r="X7700" s="10" t="n">
        <f aca="false">YEAR(E7700)</f>
        <v>2020</v>
      </c>
      <c r="Y7700" s="0" t="str">
        <f aca="false">TEXT(E7700,"yyyy-mm")</f>
        <v>2020-11</v>
      </c>
      <c r="Z7700" s="0" t="str">
        <f aca="false">"Q"&amp;ROUNDUP(MONTH(E7700)/3,0)&amp;"-"&amp;YEAR(E7700)</f>
        <v>Q4-2020</v>
      </c>
    </row>
    <row r="7701" customFormat="false" ht="14.25" hidden="false" customHeight="false" outlineLevel="0" collapsed="false">
      <c r="A7701" s="0" t="s">
        <v>7743</v>
      </c>
      <c r="B7701" s="0" t="s">
        <v>34</v>
      </c>
      <c r="C7701" s="0" t="s">
        <v>35</v>
      </c>
      <c r="D7701" s="9" t="n">
        <v>44100</v>
      </c>
      <c r="E7701" s="9" t="n">
        <v>44159</v>
      </c>
      <c r="F7701" s="9" t="n">
        <v>44184</v>
      </c>
      <c r="G7701" s="9" t="n">
        <v>44185</v>
      </c>
      <c r="H7701" s="10" t="s">
        <v>36</v>
      </c>
      <c r="I7701" s="0" t="n">
        <v>6</v>
      </c>
      <c r="J7701" s="0" t="n">
        <v>16</v>
      </c>
      <c r="K7701" s="0" t="n">
        <v>243</v>
      </c>
      <c r="L7701" s="0" t="n">
        <v>22</v>
      </c>
      <c r="M7701" s="0" t="n">
        <v>7</v>
      </c>
      <c r="N7701" s="11" t="n">
        <v>0.075</v>
      </c>
      <c r="O7701" s="12" t="n">
        <v>454.46</v>
      </c>
      <c r="P7701" s="12" t="n">
        <v>891.1</v>
      </c>
      <c r="Q7701" s="12" t="n">
        <f aca="false">M7701*P7701*(1-N7701)</f>
        <v>5769.8725</v>
      </c>
      <c r="R7701" s="12" t="n">
        <f aca="false">M7701*O7701</f>
        <v>3181.22</v>
      </c>
      <c r="S7701" s="12" t="n">
        <f aca="false">Q7701-R7701</f>
        <v>2588.6525</v>
      </c>
      <c r="T7701" s="11" t="n">
        <f aca="false">IFERROR(S7701/Q7701,0)</f>
        <v>0.448649861847034</v>
      </c>
      <c r="U7701" s="13" t="n">
        <f aca="false">F7701-E7701</f>
        <v>25</v>
      </c>
      <c r="V7701" s="13" t="n">
        <f aca="false">G7701-F7701</f>
        <v>1</v>
      </c>
      <c r="W7701" s="13" t="n">
        <f aca="false">G7701-E7701</f>
        <v>26</v>
      </c>
      <c r="X7701" s="10" t="n">
        <f aca="false">YEAR(E7701)</f>
        <v>2020</v>
      </c>
      <c r="Y7701" s="0" t="str">
        <f aca="false">TEXT(E7701,"yyyy-mm")</f>
        <v>2020-11</v>
      </c>
      <c r="Z7701" s="0" t="str">
        <f aca="false">"Q"&amp;ROUNDUP(MONTH(E7701)/3,0)&amp;"-"&amp;YEAR(E7701)</f>
        <v>Q4-2020</v>
      </c>
    </row>
    <row r="7702" customFormat="false" ht="14.25" hidden="false" customHeight="false" outlineLevel="0" collapsed="false">
      <c r="A7702" s="0" t="s">
        <v>7744</v>
      </c>
      <c r="B7702" s="0" t="s">
        <v>34</v>
      </c>
      <c r="C7702" s="0" t="s">
        <v>46</v>
      </c>
      <c r="D7702" s="9" t="n">
        <v>44000</v>
      </c>
      <c r="E7702" s="9" t="n">
        <v>44159</v>
      </c>
      <c r="F7702" s="9" t="n">
        <v>44185</v>
      </c>
      <c r="G7702" s="9" t="n">
        <v>44193</v>
      </c>
      <c r="H7702" s="10" t="s">
        <v>36</v>
      </c>
      <c r="I7702" s="0" t="n">
        <v>10</v>
      </c>
      <c r="J7702" s="0" t="n">
        <v>18</v>
      </c>
      <c r="K7702" s="0" t="n">
        <v>314</v>
      </c>
      <c r="L7702" s="0" t="n">
        <v>30</v>
      </c>
      <c r="M7702" s="0" t="n">
        <v>1</v>
      </c>
      <c r="N7702" s="11" t="n">
        <v>0.4</v>
      </c>
      <c r="O7702" s="12" t="n">
        <v>1256.45</v>
      </c>
      <c r="P7702" s="12" t="n">
        <v>2673.3</v>
      </c>
      <c r="Q7702" s="12" t="n">
        <f aca="false">M7702*P7702*(1-N7702)</f>
        <v>1603.98</v>
      </c>
      <c r="R7702" s="12" t="n">
        <f aca="false">M7702*O7702</f>
        <v>1256.45</v>
      </c>
      <c r="S7702" s="12" t="n">
        <f aca="false">Q7702-R7702</f>
        <v>347.53</v>
      </c>
      <c r="T7702" s="11" t="n">
        <f aca="false">IFERROR(S7702/Q7702,0)</f>
        <v>0.216667290115837</v>
      </c>
      <c r="U7702" s="13" t="n">
        <f aca="false">F7702-E7702</f>
        <v>26</v>
      </c>
      <c r="V7702" s="13" t="n">
        <f aca="false">G7702-F7702</f>
        <v>8</v>
      </c>
      <c r="W7702" s="13" t="n">
        <f aca="false">G7702-E7702</f>
        <v>34</v>
      </c>
      <c r="X7702" s="10" t="n">
        <f aca="false">YEAR(E7702)</f>
        <v>2020</v>
      </c>
      <c r="Y7702" s="0" t="str">
        <f aca="false">TEXT(E7702,"yyyy-mm")</f>
        <v>2020-11</v>
      </c>
      <c r="Z7702" s="0" t="str">
        <f aca="false">"Q"&amp;ROUNDUP(MONTH(E7702)/3,0)&amp;"-"&amp;YEAR(E7702)</f>
        <v>Q4-2020</v>
      </c>
    </row>
    <row r="7703" customFormat="false" ht="14.25" hidden="false" customHeight="false" outlineLevel="0" collapsed="false">
      <c r="A7703" s="0" t="s">
        <v>7745</v>
      </c>
      <c r="B7703" s="0" t="s">
        <v>43</v>
      </c>
      <c r="C7703" s="0" t="s">
        <v>48</v>
      </c>
      <c r="D7703" s="9" t="n">
        <v>44000</v>
      </c>
      <c r="E7703" s="9" t="n">
        <v>44159</v>
      </c>
      <c r="F7703" s="9" t="n">
        <v>44172</v>
      </c>
      <c r="G7703" s="9" t="n">
        <v>44175</v>
      </c>
      <c r="H7703" s="10" t="s">
        <v>36</v>
      </c>
      <c r="I7703" s="0" t="n">
        <v>28</v>
      </c>
      <c r="J7703" s="0" t="n">
        <v>2</v>
      </c>
      <c r="K7703" s="0" t="n">
        <v>46</v>
      </c>
      <c r="L7703" s="0" t="n">
        <v>32</v>
      </c>
      <c r="M7703" s="0" t="n">
        <v>6</v>
      </c>
      <c r="N7703" s="11" t="n">
        <v>0.4</v>
      </c>
      <c r="O7703" s="12" t="n">
        <v>1668.64</v>
      </c>
      <c r="P7703" s="12" t="n">
        <v>1963.1</v>
      </c>
      <c r="Q7703" s="12" t="n">
        <f aca="false">M7703*P7703*(1-N7703)</f>
        <v>7067.16</v>
      </c>
      <c r="R7703" s="12" t="n">
        <f aca="false">M7703*O7703</f>
        <v>10011.84</v>
      </c>
      <c r="S7703" s="12" t="n">
        <f aca="false">Q7703-R7703</f>
        <v>-2944.68</v>
      </c>
      <c r="T7703" s="11" t="n">
        <f aca="false">IFERROR(S7703/Q7703,0)</f>
        <v>-0.416670911653338</v>
      </c>
      <c r="U7703" s="13" t="n">
        <f aca="false">F7703-E7703</f>
        <v>13</v>
      </c>
      <c r="V7703" s="13" t="n">
        <f aca="false">G7703-F7703</f>
        <v>3</v>
      </c>
      <c r="W7703" s="13" t="n">
        <f aca="false">G7703-E7703</f>
        <v>16</v>
      </c>
      <c r="X7703" s="10" t="n">
        <f aca="false">YEAR(E7703)</f>
        <v>2020</v>
      </c>
      <c r="Y7703" s="0" t="str">
        <f aca="false">TEXT(E7703,"yyyy-mm")</f>
        <v>2020-11</v>
      </c>
      <c r="Z7703" s="0" t="str">
        <f aca="false">"Q"&amp;ROUNDUP(MONTH(E7703)/3,0)&amp;"-"&amp;YEAR(E7703)</f>
        <v>Q4-2020</v>
      </c>
    </row>
    <row r="7704" customFormat="false" ht="14.25" hidden="false" customHeight="false" outlineLevel="0" collapsed="false">
      <c r="A7704" s="0" t="s">
        <v>7746</v>
      </c>
      <c r="B7704" s="0" t="s">
        <v>41</v>
      </c>
      <c r="C7704" s="0" t="s">
        <v>58</v>
      </c>
      <c r="D7704" s="9" t="n">
        <v>44100</v>
      </c>
      <c r="E7704" s="9" t="n">
        <v>44160</v>
      </c>
      <c r="F7704" s="9" t="n">
        <v>44166</v>
      </c>
      <c r="G7704" s="9" t="n">
        <v>44168</v>
      </c>
      <c r="H7704" s="10" t="s">
        <v>36</v>
      </c>
      <c r="I7704" s="0" t="n">
        <v>24</v>
      </c>
      <c r="J7704" s="0" t="n">
        <v>9</v>
      </c>
      <c r="K7704" s="0" t="n">
        <v>350</v>
      </c>
      <c r="L7704" s="0" t="n">
        <v>17</v>
      </c>
      <c r="M7704" s="0" t="n">
        <v>7</v>
      </c>
      <c r="N7704" s="11" t="n">
        <v>0.075</v>
      </c>
      <c r="O7704" s="12" t="n">
        <v>421.97</v>
      </c>
      <c r="P7704" s="12" t="n">
        <v>897.8</v>
      </c>
      <c r="Q7704" s="12" t="n">
        <f aca="false">M7704*P7704*(1-N7704)</f>
        <v>5813.255</v>
      </c>
      <c r="R7704" s="12" t="n">
        <f aca="false">M7704*O7704</f>
        <v>2953.79</v>
      </c>
      <c r="S7704" s="12" t="n">
        <f aca="false">Q7704-R7704</f>
        <v>2859.465</v>
      </c>
      <c r="T7704" s="11" t="n">
        <f aca="false">IFERROR(S7704/Q7704,0)</f>
        <v>0.491887075313228</v>
      </c>
      <c r="U7704" s="13" t="n">
        <f aca="false">F7704-E7704</f>
        <v>6</v>
      </c>
      <c r="V7704" s="13" t="n">
        <f aca="false">G7704-F7704</f>
        <v>2</v>
      </c>
      <c r="W7704" s="13" t="n">
        <f aca="false">G7704-E7704</f>
        <v>8</v>
      </c>
      <c r="X7704" s="10" t="n">
        <f aca="false">YEAR(E7704)</f>
        <v>2020</v>
      </c>
      <c r="Y7704" s="0" t="str">
        <f aca="false">TEXT(E7704,"yyyy-mm")</f>
        <v>2020-11</v>
      </c>
      <c r="Z7704" s="0" t="str">
        <f aca="false">"Q"&amp;ROUNDUP(MONTH(E7704)/3,0)&amp;"-"&amp;YEAR(E7704)</f>
        <v>Q4-2020</v>
      </c>
    </row>
    <row r="7705" customFormat="false" ht="14.25" hidden="false" customHeight="false" outlineLevel="0" collapsed="false">
      <c r="A7705" s="0" t="s">
        <v>7747</v>
      </c>
      <c r="B7705" s="0" t="s">
        <v>34</v>
      </c>
      <c r="C7705" s="0" t="s">
        <v>58</v>
      </c>
      <c r="D7705" s="9" t="n">
        <v>44100</v>
      </c>
      <c r="E7705" s="9" t="n">
        <v>44160</v>
      </c>
      <c r="F7705" s="9" t="n">
        <v>44166</v>
      </c>
      <c r="G7705" s="9" t="n">
        <v>44176</v>
      </c>
      <c r="H7705" s="10" t="s">
        <v>36</v>
      </c>
      <c r="I7705" s="0" t="n">
        <v>1</v>
      </c>
      <c r="J7705" s="0" t="n">
        <v>3</v>
      </c>
      <c r="K7705" s="0" t="n">
        <v>365</v>
      </c>
      <c r="L7705" s="0" t="n">
        <v>33</v>
      </c>
      <c r="M7705" s="0" t="n">
        <v>1</v>
      </c>
      <c r="N7705" s="11" t="n">
        <v>0.1</v>
      </c>
      <c r="O7705" s="12" t="n">
        <v>962.39</v>
      </c>
      <c r="P7705" s="12" t="n">
        <v>1782.2</v>
      </c>
      <c r="Q7705" s="12" t="n">
        <f aca="false">M7705*P7705*(1-N7705)</f>
        <v>1603.98</v>
      </c>
      <c r="R7705" s="12" t="n">
        <f aca="false">M7705*O7705</f>
        <v>962.39</v>
      </c>
      <c r="S7705" s="12" t="n">
        <f aca="false">Q7705-R7705</f>
        <v>641.59</v>
      </c>
      <c r="T7705" s="11" t="n">
        <f aca="false">IFERROR(S7705/Q7705,0)</f>
        <v>0.39999875310166</v>
      </c>
      <c r="U7705" s="13" t="n">
        <f aca="false">F7705-E7705</f>
        <v>6</v>
      </c>
      <c r="V7705" s="13" t="n">
        <f aca="false">G7705-F7705</f>
        <v>10</v>
      </c>
      <c r="W7705" s="13" t="n">
        <f aca="false">G7705-E7705</f>
        <v>16</v>
      </c>
      <c r="X7705" s="10" t="n">
        <f aca="false">YEAR(E7705)</f>
        <v>2020</v>
      </c>
      <c r="Y7705" s="0" t="str">
        <f aca="false">TEXT(E7705,"yyyy-mm")</f>
        <v>2020-11</v>
      </c>
      <c r="Z7705" s="0" t="str">
        <f aca="false">"Q"&amp;ROUNDUP(MONTH(E7705)/3,0)&amp;"-"&amp;YEAR(E7705)</f>
        <v>Q4-2020</v>
      </c>
    </row>
    <row r="7706" customFormat="false" ht="14.25" hidden="false" customHeight="false" outlineLevel="0" collapsed="false">
      <c r="A7706" s="0" t="s">
        <v>7748</v>
      </c>
      <c r="B7706" s="0" t="s">
        <v>38</v>
      </c>
      <c r="C7706" s="0" t="s">
        <v>58</v>
      </c>
      <c r="D7706" s="9" t="n">
        <v>44100</v>
      </c>
      <c r="E7706" s="9" t="n">
        <v>44160</v>
      </c>
      <c r="F7706" s="9" t="n">
        <v>44180</v>
      </c>
      <c r="G7706" s="9" t="n">
        <v>44187</v>
      </c>
      <c r="H7706" s="10" t="s">
        <v>36</v>
      </c>
      <c r="I7706" s="0" t="n">
        <v>19</v>
      </c>
      <c r="J7706" s="0" t="n">
        <v>37</v>
      </c>
      <c r="K7706" s="0" t="n">
        <v>363</v>
      </c>
      <c r="L7706" s="0" t="n">
        <v>24</v>
      </c>
      <c r="M7706" s="0" t="n">
        <v>2</v>
      </c>
      <c r="N7706" s="11" t="n">
        <v>0.05</v>
      </c>
      <c r="O7706" s="12" t="n">
        <v>3239.92</v>
      </c>
      <c r="P7706" s="12" t="n">
        <v>3999.9</v>
      </c>
      <c r="Q7706" s="12" t="n">
        <f aca="false">M7706*P7706*(1-N7706)</f>
        <v>7599.81</v>
      </c>
      <c r="R7706" s="12" t="n">
        <f aca="false">M7706*O7706</f>
        <v>6479.84</v>
      </c>
      <c r="S7706" s="12" t="n">
        <f aca="false">Q7706-R7706</f>
        <v>1119.97</v>
      </c>
      <c r="T7706" s="11" t="n">
        <f aca="false">IFERROR(S7706/Q7706,0)</f>
        <v>0.147368157888158</v>
      </c>
      <c r="U7706" s="13" t="n">
        <f aca="false">F7706-E7706</f>
        <v>20</v>
      </c>
      <c r="V7706" s="13" t="n">
        <f aca="false">G7706-F7706</f>
        <v>7</v>
      </c>
      <c r="W7706" s="13" t="n">
        <f aca="false">G7706-E7706</f>
        <v>27</v>
      </c>
      <c r="X7706" s="10" t="n">
        <f aca="false">YEAR(E7706)</f>
        <v>2020</v>
      </c>
      <c r="Y7706" s="0" t="str">
        <f aca="false">TEXT(E7706,"yyyy-mm")</f>
        <v>2020-11</v>
      </c>
      <c r="Z7706" s="0" t="str">
        <f aca="false">"Q"&amp;ROUNDUP(MONTH(E7706)/3,0)&amp;"-"&amp;YEAR(E7706)</f>
        <v>Q4-2020</v>
      </c>
    </row>
    <row r="7707" customFormat="false" ht="14.25" hidden="false" customHeight="false" outlineLevel="0" collapsed="false">
      <c r="A7707" s="0" t="s">
        <v>7749</v>
      </c>
      <c r="B7707" s="0" t="s">
        <v>38</v>
      </c>
      <c r="C7707" s="0" t="s">
        <v>35</v>
      </c>
      <c r="D7707" s="9" t="n">
        <v>44000</v>
      </c>
      <c r="E7707" s="9" t="n">
        <v>44160</v>
      </c>
      <c r="F7707" s="9" t="n">
        <v>44185</v>
      </c>
      <c r="G7707" s="9" t="n">
        <v>44193</v>
      </c>
      <c r="H7707" s="10" t="s">
        <v>36</v>
      </c>
      <c r="I7707" s="0" t="n">
        <v>19</v>
      </c>
      <c r="J7707" s="0" t="n">
        <v>10</v>
      </c>
      <c r="K7707" s="0" t="n">
        <v>214</v>
      </c>
      <c r="L7707" s="0" t="n">
        <v>37</v>
      </c>
      <c r="M7707" s="0" t="n">
        <v>4</v>
      </c>
      <c r="N7707" s="11" t="n">
        <v>0.15</v>
      </c>
      <c r="O7707" s="12" t="n">
        <v>562.8</v>
      </c>
      <c r="P7707" s="12" t="n">
        <v>1125.6</v>
      </c>
      <c r="Q7707" s="12" t="n">
        <f aca="false">M7707*P7707*(1-N7707)</f>
        <v>3827.04</v>
      </c>
      <c r="R7707" s="12" t="n">
        <f aca="false">M7707*O7707</f>
        <v>2251.2</v>
      </c>
      <c r="S7707" s="12" t="n">
        <f aca="false">Q7707-R7707</f>
        <v>1575.84</v>
      </c>
      <c r="T7707" s="11" t="n">
        <f aca="false">IFERROR(S7707/Q7707,0)</f>
        <v>0.411764705882353</v>
      </c>
      <c r="U7707" s="13" t="n">
        <f aca="false">F7707-E7707</f>
        <v>25</v>
      </c>
      <c r="V7707" s="13" t="n">
        <f aca="false">G7707-F7707</f>
        <v>8</v>
      </c>
      <c r="W7707" s="13" t="n">
        <f aca="false">G7707-E7707</f>
        <v>33</v>
      </c>
      <c r="X7707" s="10" t="n">
        <f aca="false">YEAR(E7707)</f>
        <v>2020</v>
      </c>
      <c r="Y7707" s="0" t="str">
        <f aca="false">TEXT(E7707,"yyyy-mm")</f>
        <v>2020-11</v>
      </c>
      <c r="Z7707" s="0" t="str">
        <f aca="false">"Q"&amp;ROUNDUP(MONTH(E7707)/3,0)&amp;"-"&amp;YEAR(E7707)</f>
        <v>Q4-2020</v>
      </c>
    </row>
    <row r="7708" customFormat="false" ht="14.25" hidden="false" customHeight="false" outlineLevel="0" collapsed="false">
      <c r="A7708" s="0" t="s">
        <v>7750</v>
      </c>
      <c r="B7708" s="0" t="s">
        <v>43</v>
      </c>
      <c r="C7708" s="0" t="s">
        <v>39</v>
      </c>
      <c r="D7708" s="9" t="n">
        <v>44100</v>
      </c>
      <c r="E7708" s="9" t="n">
        <v>44160</v>
      </c>
      <c r="F7708" s="9" t="n">
        <v>44178</v>
      </c>
      <c r="G7708" s="9" t="n">
        <v>44183</v>
      </c>
      <c r="H7708" s="10" t="s">
        <v>36</v>
      </c>
      <c r="I7708" s="0" t="n">
        <v>25</v>
      </c>
      <c r="J7708" s="0" t="n">
        <v>1</v>
      </c>
      <c r="K7708" s="0" t="n">
        <v>88</v>
      </c>
      <c r="L7708" s="0" t="n">
        <v>11</v>
      </c>
      <c r="M7708" s="0" t="n">
        <v>4</v>
      </c>
      <c r="N7708" s="11" t="n">
        <v>0.1</v>
      </c>
      <c r="O7708" s="12" t="n">
        <v>1034.95</v>
      </c>
      <c r="P7708" s="12" t="n">
        <v>1815.7</v>
      </c>
      <c r="Q7708" s="12" t="n">
        <f aca="false">M7708*P7708*(1-N7708)</f>
        <v>6536.52</v>
      </c>
      <c r="R7708" s="12" t="n">
        <f aca="false">M7708*O7708</f>
        <v>4139.8</v>
      </c>
      <c r="S7708" s="12" t="n">
        <f aca="false">Q7708-R7708</f>
        <v>2396.72</v>
      </c>
      <c r="T7708" s="11" t="n">
        <f aca="false">IFERROR(S7708/Q7708,0)</f>
        <v>0.366666054720249</v>
      </c>
      <c r="U7708" s="13" t="n">
        <f aca="false">F7708-E7708</f>
        <v>18</v>
      </c>
      <c r="V7708" s="13" t="n">
        <f aca="false">G7708-F7708</f>
        <v>5</v>
      </c>
      <c r="W7708" s="13" t="n">
        <f aca="false">G7708-E7708</f>
        <v>23</v>
      </c>
      <c r="X7708" s="10" t="n">
        <f aca="false">YEAR(E7708)</f>
        <v>2020</v>
      </c>
      <c r="Y7708" s="0" t="str">
        <f aca="false">TEXT(E7708,"yyyy-mm")</f>
        <v>2020-11</v>
      </c>
      <c r="Z7708" s="0" t="str">
        <f aca="false">"Q"&amp;ROUNDUP(MONTH(E7708)/3,0)&amp;"-"&amp;YEAR(E7708)</f>
        <v>Q4-2020</v>
      </c>
    </row>
    <row r="7709" customFormat="false" ht="14.25" hidden="false" customHeight="false" outlineLevel="0" collapsed="false">
      <c r="A7709" s="0" t="s">
        <v>7751</v>
      </c>
      <c r="B7709" s="0" t="s">
        <v>41</v>
      </c>
      <c r="C7709" s="0" t="s">
        <v>39</v>
      </c>
      <c r="D7709" s="9" t="n">
        <v>44000</v>
      </c>
      <c r="E7709" s="9" t="n">
        <v>44160</v>
      </c>
      <c r="F7709" s="9" t="n">
        <v>44183</v>
      </c>
      <c r="G7709" s="9" t="n">
        <v>44186</v>
      </c>
      <c r="H7709" s="10" t="s">
        <v>36</v>
      </c>
      <c r="I7709" s="0" t="n">
        <v>22</v>
      </c>
      <c r="J7709" s="0" t="n">
        <v>41</v>
      </c>
      <c r="K7709" s="0" t="n">
        <v>145</v>
      </c>
      <c r="L7709" s="0" t="n">
        <v>32</v>
      </c>
      <c r="M7709" s="0" t="n">
        <v>2</v>
      </c>
      <c r="N7709" s="11" t="n">
        <v>0.075</v>
      </c>
      <c r="O7709" s="12" t="n">
        <v>748.79</v>
      </c>
      <c r="P7709" s="12" t="n">
        <v>1701.8</v>
      </c>
      <c r="Q7709" s="12" t="n">
        <f aca="false">M7709*P7709*(1-N7709)</f>
        <v>3148.33</v>
      </c>
      <c r="R7709" s="12" t="n">
        <f aca="false">M7709*O7709</f>
        <v>1497.58</v>
      </c>
      <c r="S7709" s="12" t="n">
        <f aca="false">Q7709-R7709</f>
        <v>1650.75</v>
      </c>
      <c r="T7709" s="11" t="n">
        <f aca="false">IFERROR(S7709/Q7709,0)</f>
        <v>0.524325594839169</v>
      </c>
      <c r="U7709" s="13" t="n">
        <f aca="false">F7709-E7709</f>
        <v>23</v>
      </c>
      <c r="V7709" s="13" t="n">
        <f aca="false">G7709-F7709</f>
        <v>3</v>
      </c>
      <c r="W7709" s="13" t="n">
        <f aca="false">G7709-E7709</f>
        <v>26</v>
      </c>
      <c r="X7709" s="10" t="n">
        <f aca="false">YEAR(E7709)</f>
        <v>2020</v>
      </c>
      <c r="Y7709" s="0" t="str">
        <f aca="false">TEXT(E7709,"yyyy-mm")</f>
        <v>2020-11</v>
      </c>
      <c r="Z7709" s="0" t="str">
        <f aca="false">"Q"&amp;ROUNDUP(MONTH(E7709)/3,0)&amp;"-"&amp;YEAR(E7709)</f>
        <v>Q4-2020</v>
      </c>
    </row>
    <row r="7710" customFormat="false" ht="14.25" hidden="false" customHeight="false" outlineLevel="0" collapsed="false">
      <c r="A7710" s="0" t="s">
        <v>7752</v>
      </c>
      <c r="B7710" s="0" t="s">
        <v>41</v>
      </c>
      <c r="C7710" s="0" t="s">
        <v>39</v>
      </c>
      <c r="D7710" s="9" t="n">
        <v>44100</v>
      </c>
      <c r="E7710" s="9" t="n">
        <v>44160</v>
      </c>
      <c r="F7710" s="9" t="n">
        <v>44162</v>
      </c>
      <c r="G7710" s="9" t="n">
        <v>44166</v>
      </c>
      <c r="H7710" s="10" t="s">
        <v>36</v>
      </c>
      <c r="I7710" s="0" t="n">
        <v>25</v>
      </c>
      <c r="J7710" s="0" t="n">
        <v>42</v>
      </c>
      <c r="K7710" s="0" t="n">
        <v>92</v>
      </c>
      <c r="L7710" s="0" t="n">
        <v>41</v>
      </c>
      <c r="M7710" s="0" t="n">
        <v>5</v>
      </c>
      <c r="N7710" s="11" t="n">
        <v>0.2</v>
      </c>
      <c r="O7710" s="12" t="n">
        <v>3062.84</v>
      </c>
      <c r="P7710" s="12" t="n">
        <v>5373.4</v>
      </c>
      <c r="Q7710" s="12" t="n">
        <f aca="false">M7710*P7710*(1-N7710)</f>
        <v>21493.6</v>
      </c>
      <c r="R7710" s="12" t="n">
        <f aca="false">M7710*O7710</f>
        <v>15314.2</v>
      </c>
      <c r="S7710" s="12" t="n">
        <f aca="false">Q7710-R7710</f>
        <v>6179.4</v>
      </c>
      <c r="T7710" s="11" t="n">
        <f aca="false">IFERROR(S7710/Q7710,0)</f>
        <v>0.287499534745227</v>
      </c>
      <c r="U7710" s="13" t="n">
        <f aca="false">F7710-E7710</f>
        <v>2</v>
      </c>
      <c r="V7710" s="13" t="n">
        <f aca="false">G7710-F7710</f>
        <v>4</v>
      </c>
      <c r="W7710" s="13" t="n">
        <f aca="false">G7710-E7710</f>
        <v>6</v>
      </c>
      <c r="X7710" s="10" t="n">
        <f aca="false">YEAR(E7710)</f>
        <v>2020</v>
      </c>
      <c r="Y7710" s="0" t="str">
        <f aca="false">TEXT(E7710,"yyyy-mm")</f>
        <v>2020-11</v>
      </c>
      <c r="Z7710" s="0" t="str">
        <f aca="false">"Q"&amp;ROUNDUP(MONTH(E7710)/3,0)&amp;"-"&amp;YEAR(E7710)</f>
        <v>Q4-2020</v>
      </c>
    </row>
    <row r="7711" customFormat="false" ht="14.25" hidden="false" customHeight="false" outlineLevel="0" collapsed="false">
      <c r="A7711" s="0" t="s">
        <v>7753</v>
      </c>
      <c r="B7711" s="0" t="s">
        <v>43</v>
      </c>
      <c r="C7711" s="0" t="s">
        <v>35</v>
      </c>
      <c r="D7711" s="9" t="n">
        <v>44000</v>
      </c>
      <c r="E7711" s="9" t="n">
        <v>44160</v>
      </c>
      <c r="F7711" s="9" t="n">
        <v>44180</v>
      </c>
      <c r="G7711" s="9" t="n">
        <v>44184</v>
      </c>
      <c r="H7711" s="10" t="s">
        <v>36</v>
      </c>
      <c r="I7711" s="0" t="n">
        <v>28</v>
      </c>
      <c r="J7711" s="0" t="n">
        <v>50</v>
      </c>
      <c r="K7711" s="0" t="n">
        <v>247</v>
      </c>
      <c r="L7711" s="0" t="n">
        <v>43</v>
      </c>
      <c r="M7711" s="0" t="n">
        <v>6</v>
      </c>
      <c r="N7711" s="11" t="n">
        <v>0.05</v>
      </c>
      <c r="O7711" s="12" t="n">
        <v>3498.2</v>
      </c>
      <c r="P7711" s="12" t="n">
        <v>6137.2</v>
      </c>
      <c r="Q7711" s="12" t="n">
        <f aca="false">M7711*P7711*(1-N7711)</f>
        <v>34982.04</v>
      </c>
      <c r="R7711" s="12" t="n">
        <f aca="false">M7711*O7711</f>
        <v>20989.2</v>
      </c>
      <c r="S7711" s="12" t="n">
        <f aca="false">Q7711-R7711</f>
        <v>13992.84</v>
      </c>
      <c r="T7711" s="11" t="n">
        <f aca="false">IFERROR(S7711/Q7711,0)</f>
        <v>0.400000686066336</v>
      </c>
      <c r="U7711" s="13" t="n">
        <f aca="false">F7711-E7711</f>
        <v>20</v>
      </c>
      <c r="V7711" s="13" t="n">
        <f aca="false">G7711-F7711</f>
        <v>4</v>
      </c>
      <c r="W7711" s="13" t="n">
        <f aca="false">G7711-E7711</f>
        <v>24</v>
      </c>
      <c r="X7711" s="10" t="n">
        <f aca="false">YEAR(E7711)</f>
        <v>2020</v>
      </c>
      <c r="Y7711" s="0" t="str">
        <f aca="false">TEXT(E7711,"yyyy-mm")</f>
        <v>2020-11</v>
      </c>
      <c r="Z7711" s="0" t="str">
        <f aca="false">"Q"&amp;ROUNDUP(MONTH(E7711)/3,0)&amp;"-"&amp;YEAR(E7711)</f>
        <v>Q4-2020</v>
      </c>
    </row>
    <row r="7712" customFormat="false" ht="14.25" hidden="false" customHeight="false" outlineLevel="0" collapsed="false">
      <c r="A7712" s="0" t="s">
        <v>7754</v>
      </c>
      <c r="B7712" s="0" t="s">
        <v>38</v>
      </c>
      <c r="C7712" s="0" t="s">
        <v>35</v>
      </c>
      <c r="D7712" s="9" t="n">
        <v>44100</v>
      </c>
      <c r="E7712" s="9" t="n">
        <v>44160</v>
      </c>
      <c r="F7712" s="9" t="n">
        <v>44174</v>
      </c>
      <c r="G7712" s="9" t="n">
        <v>44179</v>
      </c>
      <c r="H7712" s="10" t="s">
        <v>36</v>
      </c>
      <c r="I7712" s="0" t="n">
        <v>13</v>
      </c>
      <c r="J7712" s="0" t="n">
        <v>30</v>
      </c>
      <c r="K7712" s="0" t="n">
        <v>230</v>
      </c>
      <c r="L7712" s="0" t="n">
        <v>19</v>
      </c>
      <c r="M7712" s="0" t="n">
        <v>8</v>
      </c>
      <c r="N7712" s="11" t="n">
        <v>0.05</v>
      </c>
      <c r="O7712" s="12" t="n">
        <v>1330.29</v>
      </c>
      <c r="P7712" s="12" t="n">
        <v>2418.7</v>
      </c>
      <c r="Q7712" s="12" t="n">
        <f aca="false">M7712*P7712*(1-N7712)</f>
        <v>18382.12</v>
      </c>
      <c r="R7712" s="12" t="n">
        <f aca="false">M7712*O7712</f>
        <v>10642.32</v>
      </c>
      <c r="S7712" s="12" t="n">
        <f aca="false">Q7712-R7712</f>
        <v>7739.8</v>
      </c>
      <c r="T7712" s="11" t="n">
        <f aca="false">IFERROR(S7712/Q7712,0)</f>
        <v>0.421050455551373</v>
      </c>
      <c r="U7712" s="13" t="n">
        <f aca="false">F7712-E7712</f>
        <v>14</v>
      </c>
      <c r="V7712" s="13" t="n">
        <f aca="false">G7712-F7712</f>
        <v>5</v>
      </c>
      <c r="W7712" s="13" t="n">
        <f aca="false">G7712-E7712</f>
        <v>19</v>
      </c>
      <c r="X7712" s="10" t="n">
        <f aca="false">YEAR(E7712)</f>
        <v>2020</v>
      </c>
      <c r="Y7712" s="0" t="str">
        <f aca="false">TEXT(E7712,"yyyy-mm")</f>
        <v>2020-11</v>
      </c>
      <c r="Z7712" s="0" t="str">
        <f aca="false">"Q"&amp;ROUNDUP(MONTH(E7712)/3,0)&amp;"-"&amp;YEAR(E7712)</f>
        <v>Q4-2020</v>
      </c>
    </row>
    <row r="7713" customFormat="false" ht="14.25" hidden="false" customHeight="false" outlineLevel="0" collapsed="false">
      <c r="A7713" s="0" t="s">
        <v>7755</v>
      </c>
      <c r="B7713" s="0" t="s">
        <v>43</v>
      </c>
      <c r="C7713" s="0" t="s">
        <v>39</v>
      </c>
      <c r="D7713" s="9" t="n">
        <v>44000</v>
      </c>
      <c r="E7713" s="9" t="n">
        <v>44161</v>
      </c>
      <c r="F7713" s="9" t="n">
        <v>44173</v>
      </c>
      <c r="G7713" s="9" t="n">
        <v>44182</v>
      </c>
      <c r="H7713" s="10" t="s">
        <v>36</v>
      </c>
      <c r="I7713" s="0" t="n">
        <v>26</v>
      </c>
      <c r="J7713" s="0" t="n">
        <v>23</v>
      </c>
      <c r="K7713" s="0" t="n">
        <v>196</v>
      </c>
      <c r="L7713" s="0" t="n">
        <v>37</v>
      </c>
      <c r="M7713" s="0" t="n">
        <v>1</v>
      </c>
      <c r="N7713" s="11" t="n">
        <v>0.1</v>
      </c>
      <c r="O7713" s="12" t="n">
        <v>550.41</v>
      </c>
      <c r="P7713" s="12" t="n">
        <v>1038.5</v>
      </c>
      <c r="Q7713" s="12" t="n">
        <f aca="false">M7713*P7713*(1-N7713)</f>
        <v>934.65</v>
      </c>
      <c r="R7713" s="12" t="n">
        <f aca="false">M7713*O7713</f>
        <v>550.41</v>
      </c>
      <c r="S7713" s="12" t="n">
        <f aca="false">Q7713-R7713</f>
        <v>384.24</v>
      </c>
      <c r="T7713" s="11" t="n">
        <f aca="false">IFERROR(S7713/Q7713,0)</f>
        <v>0.411105761515006</v>
      </c>
      <c r="U7713" s="13" t="n">
        <f aca="false">F7713-E7713</f>
        <v>12</v>
      </c>
      <c r="V7713" s="13" t="n">
        <f aca="false">G7713-F7713</f>
        <v>9</v>
      </c>
      <c r="W7713" s="13" t="n">
        <f aca="false">G7713-E7713</f>
        <v>21</v>
      </c>
      <c r="X7713" s="10" t="n">
        <f aca="false">YEAR(E7713)</f>
        <v>2020</v>
      </c>
      <c r="Y7713" s="0" t="str">
        <f aca="false">TEXT(E7713,"yyyy-mm")</f>
        <v>2020-11</v>
      </c>
      <c r="Z7713" s="0" t="str">
        <f aca="false">"Q"&amp;ROUNDUP(MONTH(E7713)/3,0)&amp;"-"&amp;YEAR(E7713)</f>
        <v>Q4-2020</v>
      </c>
    </row>
    <row r="7714" customFormat="false" ht="14.25" hidden="false" customHeight="false" outlineLevel="0" collapsed="false">
      <c r="A7714" s="0" t="s">
        <v>7756</v>
      </c>
      <c r="B7714" s="0" t="s">
        <v>34</v>
      </c>
      <c r="C7714" s="0" t="s">
        <v>79</v>
      </c>
      <c r="D7714" s="9" t="n">
        <v>44000</v>
      </c>
      <c r="E7714" s="9" t="n">
        <v>44161</v>
      </c>
      <c r="F7714" s="9" t="n">
        <v>44163</v>
      </c>
      <c r="G7714" s="9" t="n">
        <v>44164</v>
      </c>
      <c r="H7714" s="10" t="s">
        <v>36</v>
      </c>
      <c r="I7714" s="0" t="n">
        <v>9</v>
      </c>
      <c r="J7714" s="0" t="n">
        <v>6</v>
      </c>
      <c r="K7714" s="0" t="n">
        <v>69</v>
      </c>
      <c r="L7714" s="0" t="n">
        <v>47</v>
      </c>
      <c r="M7714" s="0" t="n">
        <v>7</v>
      </c>
      <c r="N7714" s="11" t="n">
        <v>0.1</v>
      </c>
      <c r="O7714" s="12" t="n">
        <v>4918.87</v>
      </c>
      <c r="P7714" s="12" t="n">
        <v>5855.8</v>
      </c>
      <c r="Q7714" s="12" t="n">
        <f aca="false">M7714*P7714*(1-N7714)</f>
        <v>36891.54</v>
      </c>
      <c r="R7714" s="12" t="n">
        <f aca="false">M7714*O7714</f>
        <v>34432.09</v>
      </c>
      <c r="S7714" s="12" t="n">
        <f aca="false">Q7714-R7714</f>
        <v>2459.45</v>
      </c>
      <c r="T7714" s="11" t="n">
        <f aca="false">IFERROR(S7714/Q7714,0)</f>
        <v>0.066667046157466</v>
      </c>
      <c r="U7714" s="13" t="n">
        <f aca="false">F7714-E7714</f>
        <v>2</v>
      </c>
      <c r="V7714" s="13" t="n">
        <f aca="false">G7714-F7714</f>
        <v>1</v>
      </c>
      <c r="W7714" s="13" t="n">
        <f aca="false">G7714-E7714</f>
        <v>3</v>
      </c>
      <c r="X7714" s="10" t="n">
        <f aca="false">YEAR(E7714)</f>
        <v>2020</v>
      </c>
      <c r="Y7714" s="0" t="str">
        <f aca="false">TEXT(E7714,"yyyy-mm")</f>
        <v>2020-11</v>
      </c>
      <c r="Z7714" s="0" t="str">
        <f aca="false">"Q"&amp;ROUNDUP(MONTH(E7714)/3,0)&amp;"-"&amp;YEAR(E7714)</f>
        <v>Q4-2020</v>
      </c>
    </row>
    <row r="7715" customFormat="false" ht="14.25" hidden="false" customHeight="false" outlineLevel="0" collapsed="false">
      <c r="A7715" s="0" t="s">
        <v>7757</v>
      </c>
      <c r="B7715" s="0" t="s">
        <v>34</v>
      </c>
      <c r="C7715" s="0" t="s">
        <v>48</v>
      </c>
      <c r="D7715" s="9" t="n">
        <v>44100</v>
      </c>
      <c r="E7715" s="9" t="n">
        <v>44161</v>
      </c>
      <c r="F7715" s="9" t="n">
        <v>44168</v>
      </c>
      <c r="G7715" s="9" t="n">
        <v>44171</v>
      </c>
      <c r="H7715" s="10" t="s">
        <v>36</v>
      </c>
      <c r="I7715" s="0" t="n">
        <v>11</v>
      </c>
      <c r="J7715" s="0" t="n">
        <v>43</v>
      </c>
      <c r="K7715" s="0" t="n">
        <v>15</v>
      </c>
      <c r="L7715" s="0" t="n">
        <v>17</v>
      </c>
      <c r="M7715" s="0" t="n">
        <v>8</v>
      </c>
      <c r="N7715" s="11" t="n">
        <v>0.075</v>
      </c>
      <c r="O7715" s="12" t="n">
        <v>3993.07</v>
      </c>
      <c r="P7715" s="12" t="n">
        <v>6338.2</v>
      </c>
      <c r="Q7715" s="12" t="n">
        <f aca="false">M7715*P7715*(1-N7715)</f>
        <v>46902.68</v>
      </c>
      <c r="R7715" s="12" t="n">
        <f aca="false">M7715*O7715</f>
        <v>31944.56</v>
      </c>
      <c r="S7715" s="12" t="n">
        <f aca="false">Q7715-R7715</f>
        <v>14958.12</v>
      </c>
      <c r="T7715" s="11" t="n">
        <f aca="false">IFERROR(S7715/Q7715,0)</f>
        <v>0.318918236655134</v>
      </c>
      <c r="U7715" s="13" t="n">
        <f aca="false">F7715-E7715</f>
        <v>7</v>
      </c>
      <c r="V7715" s="13" t="n">
        <f aca="false">G7715-F7715</f>
        <v>3</v>
      </c>
      <c r="W7715" s="13" t="n">
        <f aca="false">G7715-E7715</f>
        <v>10</v>
      </c>
      <c r="X7715" s="10" t="n">
        <f aca="false">YEAR(E7715)</f>
        <v>2020</v>
      </c>
      <c r="Y7715" s="0" t="str">
        <f aca="false">TEXT(E7715,"yyyy-mm")</f>
        <v>2020-11</v>
      </c>
      <c r="Z7715" s="0" t="str">
        <f aca="false">"Q"&amp;ROUNDUP(MONTH(E7715)/3,0)&amp;"-"&amp;YEAR(E7715)</f>
        <v>Q4-2020</v>
      </c>
    </row>
    <row r="7716" customFormat="false" ht="14.25" hidden="false" customHeight="false" outlineLevel="0" collapsed="false">
      <c r="A7716" s="0" t="s">
        <v>7758</v>
      </c>
      <c r="B7716" s="0" t="s">
        <v>34</v>
      </c>
      <c r="C7716" s="0" t="s">
        <v>79</v>
      </c>
      <c r="D7716" s="9" t="n">
        <v>44000</v>
      </c>
      <c r="E7716" s="9" t="n">
        <v>44161</v>
      </c>
      <c r="F7716" s="9" t="n">
        <v>44172</v>
      </c>
      <c r="G7716" s="9" t="n">
        <v>44177</v>
      </c>
      <c r="H7716" s="10" t="s">
        <v>36</v>
      </c>
      <c r="I7716" s="0" t="n">
        <v>11</v>
      </c>
      <c r="J7716" s="0" t="n">
        <v>11</v>
      </c>
      <c r="K7716" s="0" t="n">
        <v>82</v>
      </c>
      <c r="L7716" s="0" t="n">
        <v>36</v>
      </c>
      <c r="M7716" s="0" t="n">
        <v>2</v>
      </c>
      <c r="N7716" s="11" t="n">
        <v>0.2</v>
      </c>
      <c r="O7716" s="12" t="n">
        <v>126.63</v>
      </c>
      <c r="P7716" s="12" t="n">
        <v>180.9</v>
      </c>
      <c r="Q7716" s="12" t="n">
        <f aca="false">M7716*P7716*(1-N7716)</f>
        <v>289.44</v>
      </c>
      <c r="R7716" s="12" t="n">
        <f aca="false">M7716*O7716</f>
        <v>253.26</v>
      </c>
      <c r="S7716" s="12" t="n">
        <f aca="false">Q7716-R7716</f>
        <v>36.18</v>
      </c>
      <c r="T7716" s="11" t="n">
        <f aca="false">IFERROR(S7716/Q7716,0)</f>
        <v>0.125</v>
      </c>
      <c r="U7716" s="13" t="n">
        <f aca="false">F7716-E7716</f>
        <v>11</v>
      </c>
      <c r="V7716" s="13" t="n">
        <f aca="false">G7716-F7716</f>
        <v>5</v>
      </c>
      <c r="W7716" s="13" t="n">
        <f aca="false">G7716-E7716</f>
        <v>16</v>
      </c>
      <c r="X7716" s="10" t="n">
        <f aca="false">YEAR(E7716)</f>
        <v>2020</v>
      </c>
      <c r="Y7716" s="0" t="str">
        <f aca="false">TEXT(E7716,"yyyy-mm")</f>
        <v>2020-11</v>
      </c>
      <c r="Z7716" s="0" t="str">
        <f aca="false">"Q"&amp;ROUNDUP(MONTH(E7716)/3,0)&amp;"-"&amp;YEAR(E7716)</f>
        <v>Q4-2020</v>
      </c>
    </row>
    <row r="7717" customFormat="false" ht="14.25" hidden="false" customHeight="false" outlineLevel="0" collapsed="false">
      <c r="A7717" s="0" t="s">
        <v>7759</v>
      </c>
      <c r="B7717" s="0" t="s">
        <v>41</v>
      </c>
      <c r="C7717" s="0" t="s">
        <v>46</v>
      </c>
      <c r="D7717" s="9" t="n">
        <v>44100</v>
      </c>
      <c r="E7717" s="9" t="n">
        <v>44161</v>
      </c>
      <c r="F7717" s="9" t="n">
        <v>44182</v>
      </c>
      <c r="G7717" s="9" t="n">
        <v>44184</v>
      </c>
      <c r="H7717" s="10" t="s">
        <v>36</v>
      </c>
      <c r="I7717" s="0" t="n">
        <v>24</v>
      </c>
      <c r="J7717" s="0" t="n">
        <v>15</v>
      </c>
      <c r="K7717" s="0" t="n">
        <v>327</v>
      </c>
      <c r="L7717" s="0" t="n">
        <v>37</v>
      </c>
      <c r="M7717" s="0" t="n">
        <v>4</v>
      </c>
      <c r="N7717" s="11" t="n">
        <v>0.1</v>
      </c>
      <c r="O7717" s="12" t="n">
        <v>1439.16</v>
      </c>
      <c r="P7717" s="12" t="n">
        <v>2398.6</v>
      </c>
      <c r="Q7717" s="12" t="n">
        <f aca="false">M7717*P7717*(1-N7717)</f>
        <v>8634.96</v>
      </c>
      <c r="R7717" s="12" t="n">
        <f aca="false">M7717*O7717</f>
        <v>5756.64</v>
      </c>
      <c r="S7717" s="12" t="n">
        <f aca="false">Q7717-R7717</f>
        <v>2878.32</v>
      </c>
      <c r="T7717" s="11" t="n">
        <f aca="false">IFERROR(S7717/Q7717,0)</f>
        <v>0.333333333333333</v>
      </c>
      <c r="U7717" s="13" t="n">
        <f aca="false">F7717-E7717</f>
        <v>21</v>
      </c>
      <c r="V7717" s="13" t="n">
        <f aca="false">G7717-F7717</f>
        <v>2</v>
      </c>
      <c r="W7717" s="13" t="n">
        <f aca="false">G7717-E7717</f>
        <v>23</v>
      </c>
      <c r="X7717" s="10" t="n">
        <f aca="false">YEAR(E7717)</f>
        <v>2020</v>
      </c>
      <c r="Y7717" s="0" t="str">
        <f aca="false">TEXT(E7717,"yyyy-mm")</f>
        <v>2020-11</v>
      </c>
      <c r="Z7717" s="0" t="str">
        <f aca="false">"Q"&amp;ROUNDUP(MONTH(E7717)/3,0)&amp;"-"&amp;YEAR(E7717)</f>
        <v>Q4-2020</v>
      </c>
    </row>
    <row r="7718" customFormat="false" ht="14.25" hidden="false" customHeight="false" outlineLevel="0" collapsed="false">
      <c r="A7718" s="0" t="s">
        <v>7760</v>
      </c>
      <c r="B7718" s="0" t="s">
        <v>38</v>
      </c>
      <c r="C7718" s="0" t="s">
        <v>58</v>
      </c>
      <c r="D7718" s="9" t="n">
        <v>44100</v>
      </c>
      <c r="E7718" s="9" t="n">
        <v>44161</v>
      </c>
      <c r="F7718" s="9" t="n">
        <v>44163</v>
      </c>
      <c r="G7718" s="9" t="n">
        <v>44170</v>
      </c>
      <c r="H7718" s="10" t="s">
        <v>36</v>
      </c>
      <c r="I7718" s="0" t="n">
        <v>17</v>
      </c>
      <c r="J7718" s="0" t="n">
        <v>31</v>
      </c>
      <c r="K7718" s="0" t="n">
        <v>341</v>
      </c>
      <c r="L7718" s="0" t="n">
        <v>45</v>
      </c>
      <c r="M7718" s="0" t="n">
        <v>1</v>
      </c>
      <c r="N7718" s="11" t="n">
        <v>0.075</v>
      </c>
      <c r="O7718" s="12" t="n">
        <v>83.62</v>
      </c>
      <c r="P7718" s="12" t="n">
        <v>174.2</v>
      </c>
      <c r="Q7718" s="12" t="n">
        <f aca="false">M7718*P7718*(1-N7718)</f>
        <v>161.135</v>
      </c>
      <c r="R7718" s="12" t="n">
        <f aca="false">M7718*O7718</f>
        <v>83.62</v>
      </c>
      <c r="S7718" s="12" t="n">
        <f aca="false">Q7718-R7718</f>
        <v>77.515</v>
      </c>
      <c r="T7718" s="11" t="n">
        <f aca="false">IFERROR(S7718/Q7718,0)</f>
        <v>0.48105625717566</v>
      </c>
      <c r="U7718" s="13" t="n">
        <f aca="false">F7718-E7718</f>
        <v>2</v>
      </c>
      <c r="V7718" s="13" t="n">
        <f aca="false">G7718-F7718</f>
        <v>7</v>
      </c>
      <c r="W7718" s="13" t="n">
        <f aca="false">G7718-E7718</f>
        <v>9</v>
      </c>
      <c r="X7718" s="10" t="n">
        <f aca="false">YEAR(E7718)</f>
        <v>2020</v>
      </c>
      <c r="Y7718" s="0" t="str">
        <f aca="false">TEXT(E7718,"yyyy-mm")</f>
        <v>2020-11</v>
      </c>
      <c r="Z7718" s="0" t="str">
        <f aca="false">"Q"&amp;ROUNDUP(MONTH(E7718)/3,0)&amp;"-"&amp;YEAR(E7718)</f>
        <v>Q4-2020</v>
      </c>
    </row>
    <row r="7719" customFormat="false" ht="14.25" hidden="false" customHeight="false" outlineLevel="0" collapsed="false">
      <c r="A7719" s="0" t="s">
        <v>7761</v>
      </c>
      <c r="B7719" s="0" t="s">
        <v>38</v>
      </c>
      <c r="C7719" s="0" t="s">
        <v>35</v>
      </c>
      <c r="D7719" s="9" t="n">
        <v>44100</v>
      </c>
      <c r="E7719" s="9" t="n">
        <v>44161</v>
      </c>
      <c r="F7719" s="9" t="n">
        <v>44168</v>
      </c>
      <c r="G7719" s="9" t="n">
        <v>44169</v>
      </c>
      <c r="H7719" s="10" t="s">
        <v>36</v>
      </c>
      <c r="I7719" s="0" t="n">
        <v>16</v>
      </c>
      <c r="J7719" s="0" t="n">
        <v>21</v>
      </c>
      <c r="K7719" s="0" t="n">
        <v>230</v>
      </c>
      <c r="L7719" s="0" t="n">
        <v>47</v>
      </c>
      <c r="M7719" s="0" t="n">
        <v>8</v>
      </c>
      <c r="N7719" s="11" t="n">
        <v>0.05</v>
      </c>
      <c r="O7719" s="12" t="n">
        <v>434.16</v>
      </c>
      <c r="P7719" s="12" t="n">
        <v>1085.4</v>
      </c>
      <c r="Q7719" s="12" t="n">
        <f aca="false">M7719*P7719*(1-N7719)</f>
        <v>8249.04</v>
      </c>
      <c r="R7719" s="12" t="n">
        <f aca="false">M7719*O7719</f>
        <v>3473.28</v>
      </c>
      <c r="S7719" s="12" t="n">
        <f aca="false">Q7719-R7719</f>
        <v>4775.76</v>
      </c>
      <c r="T7719" s="11" t="n">
        <f aca="false">IFERROR(S7719/Q7719,0)</f>
        <v>0.578947368421053</v>
      </c>
      <c r="U7719" s="13" t="n">
        <f aca="false">F7719-E7719</f>
        <v>7</v>
      </c>
      <c r="V7719" s="13" t="n">
        <f aca="false">G7719-F7719</f>
        <v>1</v>
      </c>
      <c r="W7719" s="13" t="n">
        <f aca="false">G7719-E7719</f>
        <v>8</v>
      </c>
      <c r="X7719" s="10" t="n">
        <f aca="false">YEAR(E7719)</f>
        <v>2020</v>
      </c>
      <c r="Y7719" s="0" t="str">
        <f aca="false">TEXT(E7719,"yyyy-mm")</f>
        <v>2020-11</v>
      </c>
      <c r="Z7719" s="0" t="str">
        <f aca="false">"Q"&amp;ROUNDUP(MONTH(E7719)/3,0)&amp;"-"&amp;YEAR(E7719)</f>
        <v>Q4-2020</v>
      </c>
    </row>
    <row r="7720" customFormat="false" ht="14.25" hidden="false" customHeight="false" outlineLevel="0" collapsed="false">
      <c r="A7720" s="0" t="s">
        <v>7762</v>
      </c>
      <c r="B7720" s="0" t="s">
        <v>34</v>
      </c>
      <c r="C7720" s="0" t="s">
        <v>39</v>
      </c>
      <c r="D7720" s="9" t="n">
        <v>44100</v>
      </c>
      <c r="E7720" s="9" t="n">
        <v>44162</v>
      </c>
      <c r="F7720" s="9" t="n">
        <v>44189</v>
      </c>
      <c r="G7720" s="9" t="n">
        <v>44197</v>
      </c>
      <c r="H7720" s="10" t="s">
        <v>36</v>
      </c>
      <c r="I7720" s="0" t="n">
        <v>3</v>
      </c>
      <c r="J7720" s="0" t="n">
        <v>23</v>
      </c>
      <c r="K7720" s="0" t="n">
        <v>103</v>
      </c>
      <c r="L7720" s="0" t="n">
        <v>24</v>
      </c>
      <c r="M7720" s="0" t="n">
        <v>2</v>
      </c>
      <c r="N7720" s="11" t="n">
        <v>0.05</v>
      </c>
      <c r="O7720" s="12" t="n">
        <v>912</v>
      </c>
      <c r="P7720" s="12" t="n">
        <v>1112.2</v>
      </c>
      <c r="Q7720" s="12" t="n">
        <f aca="false">M7720*P7720*(1-N7720)</f>
        <v>2113.18</v>
      </c>
      <c r="R7720" s="12" t="n">
        <f aca="false">M7720*O7720</f>
        <v>1824</v>
      </c>
      <c r="S7720" s="12" t="n">
        <f aca="false">Q7720-R7720</f>
        <v>289.18</v>
      </c>
      <c r="T7720" s="11" t="n">
        <f aca="false">IFERROR(S7720/Q7720,0)</f>
        <v>0.136845891026794</v>
      </c>
      <c r="U7720" s="13" t="n">
        <f aca="false">F7720-E7720</f>
        <v>27</v>
      </c>
      <c r="V7720" s="13" t="n">
        <f aca="false">G7720-F7720</f>
        <v>8</v>
      </c>
      <c r="W7720" s="13" t="n">
        <f aca="false">G7720-E7720</f>
        <v>35</v>
      </c>
      <c r="X7720" s="10" t="n">
        <f aca="false">YEAR(E7720)</f>
        <v>2020</v>
      </c>
      <c r="Y7720" s="0" t="str">
        <f aca="false">TEXT(E7720,"yyyy-mm")</f>
        <v>2020-11</v>
      </c>
      <c r="Z7720" s="0" t="str">
        <f aca="false">"Q"&amp;ROUNDUP(MONTH(E7720)/3,0)&amp;"-"&amp;YEAR(E7720)</f>
        <v>Q4-2020</v>
      </c>
    </row>
    <row r="7721" customFormat="false" ht="14.25" hidden="false" customHeight="false" outlineLevel="0" collapsed="false">
      <c r="A7721" s="0" t="s">
        <v>7763</v>
      </c>
      <c r="B7721" s="0" t="s">
        <v>38</v>
      </c>
      <c r="C7721" s="0" t="s">
        <v>39</v>
      </c>
      <c r="D7721" s="9" t="n">
        <v>44000</v>
      </c>
      <c r="E7721" s="9" t="n">
        <v>44163</v>
      </c>
      <c r="F7721" s="9" t="n">
        <v>44182</v>
      </c>
      <c r="G7721" s="9" t="n">
        <v>44192</v>
      </c>
      <c r="H7721" s="10" t="s">
        <v>36</v>
      </c>
      <c r="I7721" s="0" t="n">
        <v>13</v>
      </c>
      <c r="J7721" s="0" t="n">
        <v>4</v>
      </c>
      <c r="K7721" s="0" t="n">
        <v>190</v>
      </c>
      <c r="L7721" s="0" t="n">
        <v>35</v>
      </c>
      <c r="M7721" s="0" t="n">
        <v>7</v>
      </c>
      <c r="N7721" s="11" t="n">
        <v>0.05</v>
      </c>
      <c r="O7721" s="12" t="n">
        <v>544.38</v>
      </c>
      <c r="P7721" s="12" t="n">
        <v>837.5</v>
      </c>
      <c r="Q7721" s="12" t="n">
        <f aca="false">M7721*P7721*(1-N7721)</f>
        <v>5569.375</v>
      </c>
      <c r="R7721" s="12" t="n">
        <f aca="false">M7721*O7721</f>
        <v>3810.66</v>
      </c>
      <c r="S7721" s="12" t="n">
        <f aca="false">Q7721-R7721</f>
        <v>1758.715</v>
      </c>
      <c r="T7721" s="11" t="n">
        <f aca="false">IFERROR(S7721/Q7721,0)</f>
        <v>0.315783189316575</v>
      </c>
      <c r="U7721" s="13" t="n">
        <f aca="false">F7721-E7721</f>
        <v>19</v>
      </c>
      <c r="V7721" s="13" t="n">
        <f aca="false">G7721-F7721</f>
        <v>10</v>
      </c>
      <c r="W7721" s="13" t="n">
        <f aca="false">G7721-E7721</f>
        <v>29</v>
      </c>
      <c r="X7721" s="10" t="n">
        <f aca="false">YEAR(E7721)</f>
        <v>2020</v>
      </c>
      <c r="Y7721" s="0" t="str">
        <f aca="false">TEXT(E7721,"yyyy-mm")</f>
        <v>2020-11</v>
      </c>
      <c r="Z7721" s="0" t="str">
        <f aca="false">"Q"&amp;ROUNDUP(MONTH(E7721)/3,0)&amp;"-"&amp;YEAR(E7721)</f>
        <v>Q4-2020</v>
      </c>
    </row>
    <row r="7722" customFormat="false" ht="14.25" hidden="false" customHeight="false" outlineLevel="0" collapsed="false">
      <c r="A7722" s="0" t="s">
        <v>7764</v>
      </c>
      <c r="B7722" s="0" t="s">
        <v>43</v>
      </c>
      <c r="C7722" s="0" t="s">
        <v>46</v>
      </c>
      <c r="D7722" s="9" t="n">
        <v>44100</v>
      </c>
      <c r="E7722" s="9" t="n">
        <v>44163</v>
      </c>
      <c r="F7722" s="9" t="n">
        <v>44185</v>
      </c>
      <c r="G7722" s="9" t="n">
        <v>44194</v>
      </c>
      <c r="H7722" s="10" t="s">
        <v>36</v>
      </c>
      <c r="I7722" s="0" t="n">
        <v>26</v>
      </c>
      <c r="J7722" s="0" t="n">
        <v>16</v>
      </c>
      <c r="K7722" s="0" t="n">
        <v>321</v>
      </c>
      <c r="L7722" s="0" t="n">
        <v>35</v>
      </c>
      <c r="M7722" s="0" t="n">
        <v>2</v>
      </c>
      <c r="N7722" s="11" t="n">
        <v>0.05</v>
      </c>
      <c r="O7722" s="12" t="n">
        <v>1399.36</v>
      </c>
      <c r="P7722" s="12" t="n">
        <v>2371.8</v>
      </c>
      <c r="Q7722" s="12" t="n">
        <f aca="false">M7722*P7722*(1-N7722)</f>
        <v>4506.42</v>
      </c>
      <c r="R7722" s="12" t="n">
        <f aca="false">M7722*O7722</f>
        <v>2798.72</v>
      </c>
      <c r="S7722" s="12" t="n">
        <f aca="false">Q7722-R7722</f>
        <v>1707.7</v>
      </c>
      <c r="T7722" s="11" t="n">
        <f aca="false">IFERROR(S7722/Q7722,0)</f>
        <v>0.3789482560436</v>
      </c>
      <c r="U7722" s="13" t="n">
        <f aca="false">F7722-E7722</f>
        <v>22</v>
      </c>
      <c r="V7722" s="13" t="n">
        <f aca="false">G7722-F7722</f>
        <v>9</v>
      </c>
      <c r="W7722" s="13" t="n">
        <f aca="false">G7722-E7722</f>
        <v>31</v>
      </c>
      <c r="X7722" s="10" t="n">
        <f aca="false">YEAR(E7722)</f>
        <v>2020</v>
      </c>
      <c r="Y7722" s="0" t="str">
        <f aca="false">TEXT(E7722,"yyyy-mm")</f>
        <v>2020-11</v>
      </c>
      <c r="Z7722" s="0" t="str">
        <f aca="false">"Q"&amp;ROUNDUP(MONTH(E7722)/3,0)&amp;"-"&amp;YEAR(E7722)</f>
        <v>Q4-2020</v>
      </c>
    </row>
    <row r="7723" customFormat="false" ht="14.25" hidden="false" customHeight="false" outlineLevel="0" collapsed="false">
      <c r="A7723" s="0" t="s">
        <v>7765</v>
      </c>
      <c r="B7723" s="0" t="s">
        <v>38</v>
      </c>
      <c r="C7723" s="0" t="s">
        <v>39</v>
      </c>
      <c r="D7723" s="9" t="n">
        <v>44100</v>
      </c>
      <c r="E7723" s="9" t="n">
        <v>44163</v>
      </c>
      <c r="F7723" s="9" t="n">
        <v>44172</v>
      </c>
      <c r="G7723" s="9" t="n">
        <v>44174</v>
      </c>
      <c r="H7723" s="10" t="s">
        <v>36</v>
      </c>
      <c r="I7723" s="0" t="n">
        <v>13</v>
      </c>
      <c r="J7723" s="0" t="n">
        <v>34</v>
      </c>
      <c r="K7723" s="0" t="n">
        <v>198</v>
      </c>
      <c r="L7723" s="0" t="n">
        <v>43</v>
      </c>
      <c r="M7723" s="0" t="n">
        <v>2</v>
      </c>
      <c r="N7723" s="11" t="n">
        <v>0.2</v>
      </c>
      <c r="O7723" s="12" t="n">
        <v>183.31</v>
      </c>
      <c r="P7723" s="12" t="n">
        <v>241.2</v>
      </c>
      <c r="Q7723" s="12" t="n">
        <f aca="false">M7723*P7723*(1-N7723)</f>
        <v>385.92</v>
      </c>
      <c r="R7723" s="12" t="n">
        <f aca="false">M7723*O7723</f>
        <v>366.62</v>
      </c>
      <c r="S7723" s="12" t="n">
        <f aca="false">Q7723-R7723</f>
        <v>19.3</v>
      </c>
      <c r="T7723" s="11" t="n">
        <f aca="false">IFERROR(S7723/Q7723,0)</f>
        <v>0.0500103648424544</v>
      </c>
      <c r="U7723" s="13" t="n">
        <f aca="false">F7723-E7723</f>
        <v>9</v>
      </c>
      <c r="V7723" s="13" t="n">
        <f aca="false">G7723-F7723</f>
        <v>2</v>
      </c>
      <c r="W7723" s="13" t="n">
        <f aca="false">G7723-E7723</f>
        <v>11</v>
      </c>
      <c r="X7723" s="10" t="n">
        <f aca="false">YEAR(E7723)</f>
        <v>2020</v>
      </c>
      <c r="Y7723" s="0" t="str">
        <f aca="false">TEXT(E7723,"yyyy-mm")</f>
        <v>2020-11</v>
      </c>
      <c r="Z7723" s="0" t="str">
        <f aca="false">"Q"&amp;ROUNDUP(MONTH(E7723)/3,0)&amp;"-"&amp;YEAR(E7723)</f>
        <v>Q4-2020</v>
      </c>
    </row>
    <row r="7724" customFormat="false" ht="14.25" hidden="false" customHeight="false" outlineLevel="0" collapsed="false">
      <c r="A7724" s="0" t="s">
        <v>7766</v>
      </c>
      <c r="B7724" s="0" t="s">
        <v>41</v>
      </c>
      <c r="C7724" s="0" t="s">
        <v>39</v>
      </c>
      <c r="D7724" s="9" t="n">
        <v>44100</v>
      </c>
      <c r="E7724" s="9" t="n">
        <v>44163</v>
      </c>
      <c r="F7724" s="9" t="n">
        <v>44191</v>
      </c>
      <c r="G7724" s="9" t="n">
        <v>44200</v>
      </c>
      <c r="H7724" s="10" t="s">
        <v>36</v>
      </c>
      <c r="I7724" s="0" t="n">
        <v>24</v>
      </c>
      <c r="J7724" s="0" t="n">
        <v>48</v>
      </c>
      <c r="K7724" s="0" t="n">
        <v>193</v>
      </c>
      <c r="L7724" s="0" t="n">
        <v>13</v>
      </c>
      <c r="M7724" s="0" t="n">
        <v>5</v>
      </c>
      <c r="N7724" s="11" t="n">
        <v>0.2</v>
      </c>
      <c r="O7724" s="12" t="n">
        <v>114.97</v>
      </c>
      <c r="P7724" s="12" t="n">
        <v>221.1</v>
      </c>
      <c r="Q7724" s="12" t="n">
        <f aca="false">M7724*P7724*(1-N7724)</f>
        <v>884.4</v>
      </c>
      <c r="R7724" s="12" t="n">
        <f aca="false">M7724*O7724</f>
        <v>574.85</v>
      </c>
      <c r="S7724" s="12" t="n">
        <f aca="false">Q7724-R7724</f>
        <v>309.55</v>
      </c>
      <c r="T7724" s="11" t="n">
        <f aca="false">IFERROR(S7724/Q7724,0)</f>
        <v>0.350011307100859</v>
      </c>
      <c r="U7724" s="13" t="n">
        <f aca="false">F7724-E7724</f>
        <v>28</v>
      </c>
      <c r="V7724" s="13" t="n">
        <f aca="false">G7724-F7724</f>
        <v>9</v>
      </c>
      <c r="W7724" s="13" t="n">
        <f aca="false">G7724-E7724</f>
        <v>37</v>
      </c>
      <c r="X7724" s="10" t="n">
        <f aca="false">YEAR(E7724)</f>
        <v>2020</v>
      </c>
      <c r="Y7724" s="0" t="str">
        <f aca="false">TEXT(E7724,"yyyy-mm")</f>
        <v>2020-11</v>
      </c>
      <c r="Z7724" s="0" t="str">
        <f aca="false">"Q"&amp;ROUNDUP(MONTH(E7724)/3,0)&amp;"-"&amp;YEAR(E7724)</f>
        <v>Q4-2020</v>
      </c>
    </row>
    <row r="7725" customFormat="false" ht="14.25" hidden="false" customHeight="false" outlineLevel="0" collapsed="false">
      <c r="A7725" s="0" t="s">
        <v>7767</v>
      </c>
      <c r="B7725" s="0" t="s">
        <v>43</v>
      </c>
      <c r="C7725" s="0" t="s">
        <v>48</v>
      </c>
      <c r="D7725" s="9" t="n">
        <v>44000</v>
      </c>
      <c r="E7725" s="9" t="n">
        <v>44163</v>
      </c>
      <c r="F7725" s="9" t="n">
        <v>44187</v>
      </c>
      <c r="G7725" s="9" t="n">
        <v>44195</v>
      </c>
      <c r="H7725" s="10" t="s">
        <v>36</v>
      </c>
      <c r="I7725" s="0" t="n">
        <v>25</v>
      </c>
      <c r="J7725" s="0" t="n">
        <v>48</v>
      </c>
      <c r="K7725" s="0" t="n">
        <v>24</v>
      </c>
      <c r="L7725" s="0" t="n">
        <v>16</v>
      </c>
      <c r="M7725" s="0" t="n">
        <v>8</v>
      </c>
      <c r="N7725" s="11" t="n">
        <v>0.15</v>
      </c>
      <c r="O7725" s="12" t="n">
        <v>156.98</v>
      </c>
      <c r="P7725" s="12" t="n">
        <v>221.1</v>
      </c>
      <c r="Q7725" s="12" t="n">
        <f aca="false">M7725*P7725*(1-N7725)</f>
        <v>1503.48</v>
      </c>
      <c r="R7725" s="12" t="n">
        <f aca="false">M7725*O7725</f>
        <v>1255.84</v>
      </c>
      <c r="S7725" s="12" t="n">
        <f aca="false">Q7725-R7725</f>
        <v>247.64</v>
      </c>
      <c r="T7725" s="11" t="n">
        <f aca="false">IFERROR(S7725/Q7725,0)</f>
        <v>0.164711203341581</v>
      </c>
      <c r="U7725" s="13" t="n">
        <f aca="false">F7725-E7725</f>
        <v>24</v>
      </c>
      <c r="V7725" s="13" t="n">
        <f aca="false">G7725-F7725</f>
        <v>8</v>
      </c>
      <c r="W7725" s="13" t="n">
        <f aca="false">G7725-E7725</f>
        <v>32</v>
      </c>
      <c r="X7725" s="10" t="n">
        <f aca="false">YEAR(E7725)</f>
        <v>2020</v>
      </c>
      <c r="Y7725" s="0" t="str">
        <f aca="false">TEXT(E7725,"yyyy-mm")</f>
        <v>2020-11</v>
      </c>
      <c r="Z7725" s="0" t="str">
        <f aca="false">"Q"&amp;ROUNDUP(MONTH(E7725)/3,0)&amp;"-"&amp;YEAR(E7725)</f>
        <v>Q4-2020</v>
      </c>
    </row>
    <row r="7726" customFormat="false" ht="14.25" hidden="false" customHeight="false" outlineLevel="0" collapsed="false">
      <c r="A7726" s="0" t="s">
        <v>7768</v>
      </c>
      <c r="B7726" s="0" t="s">
        <v>38</v>
      </c>
      <c r="C7726" s="0" t="s">
        <v>35</v>
      </c>
      <c r="D7726" s="9" t="n">
        <v>44100</v>
      </c>
      <c r="E7726" s="9" t="n">
        <v>44163</v>
      </c>
      <c r="F7726" s="9" t="n">
        <v>44169</v>
      </c>
      <c r="G7726" s="9" t="n">
        <v>44175</v>
      </c>
      <c r="H7726" s="10" t="s">
        <v>36</v>
      </c>
      <c r="I7726" s="0" t="n">
        <v>16</v>
      </c>
      <c r="J7726" s="0" t="n">
        <v>31</v>
      </c>
      <c r="K7726" s="0" t="n">
        <v>239</v>
      </c>
      <c r="L7726" s="0" t="n">
        <v>33</v>
      </c>
      <c r="M7726" s="0" t="n">
        <v>2</v>
      </c>
      <c r="N7726" s="11" t="n">
        <v>0.075</v>
      </c>
      <c r="O7726" s="12" t="n">
        <v>1964.98</v>
      </c>
      <c r="P7726" s="12" t="n">
        <v>2519.2</v>
      </c>
      <c r="Q7726" s="12" t="n">
        <f aca="false">M7726*P7726*(1-N7726)</f>
        <v>4660.52</v>
      </c>
      <c r="R7726" s="12" t="n">
        <f aca="false">M7726*O7726</f>
        <v>3929.96</v>
      </c>
      <c r="S7726" s="12" t="n">
        <f aca="false">Q7726-R7726</f>
        <v>730.56</v>
      </c>
      <c r="T7726" s="11" t="n">
        <f aca="false">IFERROR(S7726/Q7726,0)</f>
        <v>0.156755040210105</v>
      </c>
      <c r="U7726" s="13" t="n">
        <f aca="false">F7726-E7726</f>
        <v>6</v>
      </c>
      <c r="V7726" s="13" t="n">
        <f aca="false">G7726-F7726</f>
        <v>6</v>
      </c>
      <c r="W7726" s="13" t="n">
        <f aca="false">G7726-E7726</f>
        <v>12</v>
      </c>
      <c r="X7726" s="10" t="n">
        <f aca="false">YEAR(E7726)</f>
        <v>2020</v>
      </c>
      <c r="Y7726" s="0" t="str">
        <f aca="false">TEXT(E7726,"yyyy-mm")</f>
        <v>2020-11</v>
      </c>
      <c r="Z7726" s="0" t="str">
        <f aca="false">"Q"&amp;ROUNDUP(MONTH(E7726)/3,0)&amp;"-"&amp;YEAR(E7726)</f>
        <v>Q4-2020</v>
      </c>
    </row>
    <row r="7727" customFormat="false" ht="14.25" hidden="false" customHeight="false" outlineLevel="0" collapsed="false">
      <c r="A7727" s="0" t="s">
        <v>7769</v>
      </c>
      <c r="B7727" s="0" t="s">
        <v>43</v>
      </c>
      <c r="C7727" s="0" t="s">
        <v>79</v>
      </c>
      <c r="D7727" s="9" t="n">
        <v>44100</v>
      </c>
      <c r="E7727" s="9" t="n">
        <v>44163</v>
      </c>
      <c r="F7727" s="9" t="n">
        <v>44178</v>
      </c>
      <c r="G7727" s="9" t="n">
        <v>44182</v>
      </c>
      <c r="H7727" s="10" t="s">
        <v>36</v>
      </c>
      <c r="I7727" s="0" t="n">
        <v>27</v>
      </c>
      <c r="J7727" s="0" t="n">
        <v>5</v>
      </c>
      <c r="K7727" s="0" t="n">
        <v>80</v>
      </c>
      <c r="L7727" s="0" t="n">
        <v>7</v>
      </c>
      <c r="M7727" s="0" t="n">
        <v>5</v>
      </c>
      <c r="N7727" s="11" t="n">
        <v>0.1</v>
      </c>
      <c r="O7727" s="12" t="n">
        <v>704.91</v>
      </c>
      <c r="P7727" s="12" t="n">
        <v>1118.9</v>
      </c>
      <c r="Q7727" s="12" t="n">
        <f aca="false">M7727*P7727*(1-N7727)</f>
        <v>5035.05</v>
      </c>
      <c r="R7727" s="12" t="n">
        <f aca="false">M7727*O7727</f>
        <v>3524.55</v>
      </c>
      <c r="S7727" s="12" t="n">
        <f aca="false">Q7727-R7727</f>
        <v>1510.5</v>
      </c>
      <c r="T7727" s="11" t="n">
        <f aca="false">IFERROR(S7727/Q7727,0)</f>
        <v>0.299997020883606</v>
      </c>
      <c r="U7727" s="13" t="n">
        <f aca="false">F7727-E7727</f>
        <v>15</v>
      </c>
      <c r="V7727" s="13" t="n">
        <f aca="false">G7727-F7727</f>
        <v>4</v>
      </c>
      <c r="W7727" s="13" t="n">
        <f aca="false">G7727-E7727</f>
        <v>19</v>
      </c>
      <c r="X7727" s="10" t="n">
        <f aca="false">YEAR(E7727)</f>
        <v>2020</v>
      </c>
      <c r="Y7727" s="0" t="str">
        <f aca="false">TEXT(E7727,"yyyy-mm")</f>
        <v>2020-11</v>
      </c>
      <c r="Z7727" s="0" t="str">
        <f aca="false">"Q"&amp;ROUNDUP(MONTH(E7727)/3,0)&amp;"-"&amp;YEAR(E7727)</f>
        <v>Q4-2020</v>
      </c>
    </row>
    <row r="7728" customFormat="false" ht="14.25" hidden="false" customHeight="false" outlineLevel="0" collapsed="false">
      <c r="A7728" s="0" t="s">
        <v>7770</v>
      </c>
      <c r="B7728" s="0" t="s">
        <v>38</v>
      </c>
      <c r="C7728" s="0" t="s">
        <v>46</v>
      </c>
      <c r="D7728" s="9" t="n">
        <v>44100</v>
      </c>
      <c r="E7728" s="9" t="n">
        <v>44163</v>
      </c>
      <c r="F7728" s="9" t="n">
        <v>44172</v>
      </c>
      <c r="G7728" s="9" t="n">
        <v>44175</v>
      </c>
      <c r="H7728" s="10" t="s">
        <v>36</v>
      </c>
      <c r="I7728" s="0" t="n">
        <v>15</v>
      </c>
      <c r="J7728" s="0" t="n">
        <v>42</v>
      </c>
      <c r="K7728" s="0" t="n">
        <v>266</v>
      </c>
      <c r="L7728" s="0" t="n">
        <v>31</v>
      </c>
      <c r="M7728" s="0" t="n">
        <v>8</v>
      </c>
      <c r="N7728" s="11" t="n">
        <v>0.075</v>
      </c>
      <c r="O7728" s="12" t="n">
        <v>107.2</v>
      </c>
      <c r="P7728" s="12" t="n">
        <v>167.5</v>
      </c>
      <c r="Q7728" s="12" t="n">
        <f aca="false">M7728*P7728*(1-N7728)</f>
        <v>1239.5</v>
      </c>
      <c r="R7728" s="12" t="n">
        <f aca="false">M7728*O7728</f>
        <v>857.6</v>
      </c>
      <c r="S7728" s="12" t="n">
        <f aca="false">Q7728-R7728</f>
        <v>381.9</v>
      </c>
      <c r="T7728" s="11" t="n">
        <f aca="false">IFERROR(S7728/Q7728,0)</f>
        <v>0.308108108108108</v>
      </c>
      <c r="U7728" s="13" t="n">
        <f aca="false">F7728-E7728</f>
        <v>9</v>
      </c>
      <c r="V7728" s="13" t="n">
        <f aca="false">G7728-F7728</f>
        <v>3</v>
      </c>
      <c r="W7728" s="13" t="n">
        <f aca="false">G7728-E7728</f>
        <v>12</v>
      </c>
      <c r="X7728" s="10" t="n">
        <f aca="false">YEAR(E7728)</f>
        <v>2020</v>
      </c>
      <c r="Y7728" s="0" t="str">
        <f aca="false">TEXT(E7728,"yyyy-mm")</f>
        <v>2020-11</v>
      </c>
      <c r="Z7728" s="0" t="str">
        <f aca="false">"Q"&amp;ROUNDUP(MONTH(E7728)/3,0)&amp;"-"&amp;YEAR(E7728)</f>
        <v>Q4-2020</v>
      </c>
    </row>
    <row r="7729" customFormat="false" ht="14.25" hidden="false" customHeight="false" outlineLevel="0" collapsed="false">
      <c r="A7729" s="0" t="s">
        <v>7771</v>
      </c>
      <c r="B7729" s="0" t="s">
        <v>41</v>
      </c>
      <c r="C7729" s="0" t="s">
        <v>48</v>
      </c>
      <c r="D7729" s="9" t="n">
        <v>44100</v>
      </c>
      <c r="E7729" s="9" t="n">
        <v>44164</v>
      </c>
      <c r="F7729" s="9" t="n">
        <v>44184</v>
      </c>
      <c r="G7729" s="9" t="n">
        <v>44192</v>
      </c>
      <c r="H7729" s="10" t="s">
        <v>36</v>
      </c>
      <c r="I7729" s="0" t="n">
        <v>22</v>
      </c>
      <c r="J7729" s="0" t="n">
        <v>3</v>
      </c>
      <c r="K7729" s="0" t="n">
        <v>11</v>
      </c>
      <c r="L7729" s="0" t="n">
        <v>11</v>
      </c>
      <c r="M7729" s="0" t="n">
        <v>5</v>
      </c>
      <c r="N7729" s="11" t="n">
        <v>0.15</v>
      </c>
      <c r="O7729" s="12" t="n">
        <v>2845.89</v>
      </c>
      <c r="P7729" s="12" t="n">
        <v>3470.6</v>
      </c>
      <c r="Q7729" s="12" t="n">
        <f aca="false">M7729*P7729*(1-N7729)</f>
        <v>14750.05</v>
      </c>
      <c r="R7729" s="12" t="n">
        <f aca="false">M7729*O7729</f>
        <v>14229.45</v>
      </c>
      <c r="S7729" s="12" t="n">
        <f aca="false">Q7729-R7729</f>
        <v>520.6</v>
      </c>
      <c r="T7729" s="11" t="n">
        <f aca="false">IFERROR(S7729/Q7729,0)</f>
        <v>0.0352947956108624</v>
      </c>
      <c r="U7729" s="13" t="n">
        <f aca="false">F7729-E7729</f>
        <v>20</v>
      </c>
      <c r="V7729" s="13" t="n">
        <f aca="false">G7729-F7729</f>
        <v>8</v>
      </c>
      <c r="W7729" s="13" t="n">
        <f aca="false">G7729-E7729</f>
        <v>28</v>
      </c>
      <c r="X7729" s="10" t="n">
        <f aca="false">YEAR(E7729)</f>
        <v>2020</v>
      </c>
      <c r="Y7729" s="0" t="str">
        <f aca="false">TEXT(E7729,"yyyy-mm")</f>
        <v>2020-11</v>
      </c>
      <c r="Z7729" s="0" t="str">
        <f aca="false">"Q"&amp;ROUNDUP(MONTH(E7729)/3,0)&amp;"-"&amp;YEAR(E7729)</f>
        <v>Q4-2020</v>
      </c>
    </row>
    <row r="7730" customFormat="false" ht="14.25" hidden="false" customHeight="false" outlineLevel="0" collapsed="false">
      <c r="A7730" s="0" t="s">
        <v>7772</v>
      </c>
      <c r="B7730" s="0" t="s">
        <v>38</v>
      </c>
      <c r="C7730" s="0" t="s">
        <v>39</v>
      </c>
      <c r="D7730" s="9" t="n">
        <v>44100</v>
      </c>
      <c r="E7730" s="9" t="n">
        <v>44164</v>
      </c>
      <c r="F7730" s="9" t="n">
        <v>44174</v>
      </c>
      <c r="G7730" s="9" t="n">
        <v>44182</v>
      </c>
      <c r="H7730" s="10" t="s">
        <v>36</v>
      </c>
      <c r="I7730" s="0" t="n">
        <v>16</v>
      </c>
      <c r="J7730" s="0" t="n">
        <v>16</v>
      </c>
      <c r="K7730" s="0" t="n">
        <v>117</v>
      </c>
      <c r="L7730" s="0" t="n">
        <v>5</v>
      </c>
      <c r="M7730" s="0" t="n">
        <v>1</v>
      </c>
      <c r="N7730" s="11" t="n">
        <v>0.075</v>
      </c>
      <c r="O7730" s="12" t="n">
        <v>1437.82</v>
      </c>
      <c r="P7730" s="12" t="n">
        <v>2479</v>
      </c>
      <c r="Q7730" s="12" t="n">
        <f aca="false">M7730*P7730*(1-N7730)</f>
        <v>2293.075</v>
      </c>
      <c r="R7730" s="12" t="n">
        <f aca="false">M7730*O7730</f>
        <v>1437.82</v>
      </c>
      <c r="S7730" s="12" t="n">
        <f aca="false">Q7730-R7730</f>
        <v>855.255</v>
      </c>
      <c r="T7730" s="11" t="n">
        <f aca="false">IFERROR(S7730/Q7730,0)</f>
        <v>0.372972972972973</v>
      </c>
      <c r="U7730" s="13" t="n">
        <f aca="false">F7730-E7730</f>
        <v>10</v>
      </c>
      <c r="V7730" s="13" t="n">
        <f aca="false">G7730-F7730</f>
        <v>8</v>
      </c>
      <c r="W7730" s="13" t="n">
        <f aca="false">G7730-E7730</f>
        <v>18</v>
      </c>
      <c r="X7730" s="10" t="n">
        <f aca="false">YEAR(E7730)</f>
        <v>2020</v>
      </c>
      <c r="Y7730" s="0" t="str">
        <f aca="false">TEXT(E7730,"yyyy-mm")</f>
        <v>2020-11</v>
      </c>
      <c r="Z7730" s="0" t="str">
        <f aca="false">"Q"&amp;ROUNDUP(MONTH(E7730)/3,0)&amp;"-"&amp;YEAR(E7730)</f>
        <v>Q4-2020</v>
      </c>
    </row>
    <row r="7731" customFormat="false" ht="14.25" hidden="false" customHeight="false" outlineLevel="0" collapsed="false">
      <c r="A7731" s="0" t="s">
        <v>7773</v>
      </c>
      <c r="B7731" s="0" t="s">
        <v>34</v>
      </c>
      <c r="C7731" s="0" t="s">
        <v>46</v>
      </c>
      <c r="D7731" s="9" t="n">
        <v>44000</v>
      </c>
      <c r="E7731" s="9" t="n">
        <v>44164</v>
      </c>
      <c r="F7731" s="9" t="n">
        <v>44191</v>
      </c>
      <c r="G7731" s="9" t="n">
        <v>44197</v>
      </c>
      <c r="H7731" s="10" t="s">
        <v>36</v>
      </c>
      <c r="I7731" s="0" t="n">
        <v>11</v>
      </c>
      <c r="J7731" s="0" t="n">
        <v>14</v>
      </c>
      <c r="K7731" s="0" t="n">
        <v>291</v>
      </c>
      <c r="L7731" s="0" t="n">
        <v>39</v>
      </c>
      <c r="M7731" s="0" t="n">
        <v>6</v>
      </c>
      <c r="N7731" s="11" t="n">
        <v>0.2</v>
      </c>
      <c r="O7731" s="12" t="n">
        <v>3164.81</v>
      </c>
      <c r="P7731" s="12" t="n">
        <v>6458.8</v>
      </c>
      <c r="Q7731" s="12" t="n">
        <f aca="false">M7731*P7731*(1-N7731)</f>
        <v>31002.24</v>
      </c>
      <c r="R7731" s="12" t="n">
        <f aca="false">M7731*O7731</f>
        <v>18988.86</v>
      </c>
      <c r="S7731" s="12" t="n">
        <f aca="false">Q7731-R7731</f>
        <v>12013.38</v>
      </c>
      <c r="T7731" s="11" t="n">
        <f aca="false">IFERROR(S7731/Q7731,0)</f>
        <v>0.387500387068805</v>
      </c>
      <c r="U7731" s="13" t="n">
        <f aca="false">F7731-E7731</f>
        <v>27</v>
      </c>
      <c r="V7731" s="13" t="n">
        <f aca="false">G7731-F7731</f>
        <v>6</v>
      </c>
      <c r="W7731" s="13" t="n">
        <f aca="false">G7731-E7731</f>
        <v>33</v>
      </c>
      <c r="X7731" s="10" t="n">
        <f aca="false">YEAR(E7731)</f>
        <v>2020</v>
      </c>
      <c r="Y7731" s="0" t="str">
        <f aca="false">TEXT(E7731,"yyyy-mm")</f>
        <v>2020-11</v>
      </c>
      <c r="Z7731" s="0" t="str">
        <f aca="false">"Q"&amp;ROUNDUP(MONTH(E7731)/3,0)&amp;"-"&amp;YEAR(E7731)</f>
        <v>Q4-2020</v>
      </c>
    </row>
    <row r="7732" customFormat="false" ht="14.25" hidden="false" customHeight="false" outlineLevel="0" collapsed="false">
      <c r="A7732" s="0" t="s">
        <v>7774</v>
      </c>
      <c r="B7732" s="0" t="s">
        <v>34</v>
      </c>
      <c r="C7732" s="0" t="s">
        <v>39</v>
      </c>
      <c r="D7732" s="9" t="n">
        <v>44100</v>
      </c>
      <c r="E7732" s="9" t="n">
        <v>44164</v>
      </c>
      <c r="F7732" s="9" t="n">
        <v>44178</v>
      </c>
      <c r="G7732" s="9" t="n">
        <v>44186</v>
      </c>
      <c r="H7732" s="10" t="s">
        <v>36</v>
      </c>
      <c r="I7732" s="0" t="n">
        <v>10</v>
      </c>
      <c r="J7732" s="0" t="n">
        <v>49</v>
      </c>
      <c r="K7732" s="0" t="n">
        <v>194</v>
      </c>
      <c r="L7732" s="0" t="n">
        <v>3</v>
      </c>
      <c r="M7732" s="0" t="n">
        <v>8</v>
      </c>
      <c r="N7732" s="11" t="n">
        <v>0.05</v>
      </c>
      <c r="O7732" s="12" t="n">
        <v>126.5</v>
      </c>
      <c r="P7732" s="12" t="n">
        <v>214.4</v>
      </c>
      <c r="Q7732" s="12" t="n">
        <f aca="false">M7732*P7732*(1-N7732)</f>
        <v>1629.44</v>
      </c>
      <c r="R7732" s="12" t="n">
        <f aca="false">M7732*O7732</f>
        <v>1012</v>
      </c>
      <c r="S7732" s="12" t="n">
        <f aca="false">Q7732-R7732</f>
        <v>617.44</v>
      </c>
      <c r="T7732" s="11" t="n">
        <f aca="false">IFERROR(S7732/Q7732,0)</f>
        <v>0.378927729772192</v>
      </c>
      <c r="U7732" s="13" t="n">
        <f aca="false">F7732-E7732</f>
        <v>14</v>
      </c>
      <c r="V7732" s="13" t="n">
        <f aca="false">G7732-F7732</f>
        <v>8</v>
      </c>
      <c r="W7732" s="13" t="n">
        <f aca="false">G7732-E7732</f>
        <v>22</v>
      </c>
      <c r="X7732" s="10" t="n">
        <f aca="false">YEAR(E7732)</f>
        <v>2020</v>
      </c>
      <c r="Y7732" s="0" t="str">
        <f aca="false">TEXT(E7732,"yyyy-mm")</f>
        <v>2020-11</v>
      </c>
      <c r="Z7732" s="0" t="str">
        <f aca="false">"Q"&amp;ROUNDUP(MONTH(E7732)/3,0)&amp;"-"&amp;YEAR(E7732)</f>
        <v>Q4-2020</v>
      </c>
    </row>
    <row r="7733" customFormat="false" ht="14.25" hidden="false" customHeight="false" outlineLevel="0" collapsed="false">
      <c r="A7733" s="0" t="s">
        <v>7775</v>
      </c>
      <c r="B7733" s="0" t="s">
        <v>34</v>
      </c>
      <c r="C7733" s="0" t="s">
        <v>39</v>
      </c>
      <c r="D7733" s="9" t="n">
        <v>44100</v>
      </c>
      <c r="E7733" s="9" t="n">
        <v>44164</v>
      </c>
      <c r="F7733" s="9" t="n">
        <v>44183</v>
      </c>
      <c r="G7733" s="9" t="n">
        <v>44193</v>
      </c>
      <c r="H7733" s="10" t="s">
        <v>36</v>
      </c>
      <c r="I7733" s="0" t="n">
        <v>11</v>
      </c>
      <c r="J7733" s="0" t="n">
        <v>2</v>
      </c>
      <c r="K7733" s="0" t="n">
        <v>105</v>
      </c>
      <c r="L7733" s="0" t="n">
        <v>38</v>
      </c>
      <c r="M7733" s="0" t="n">
        <v>6</v>
      </c>
      <c r="N7733" s="11" t="n">
        <v>0.2</v>
      </c>
      <c r="O7733" s="12" t="n">
        <v>848.42</v>
      </c>
      <c r="P7733" s="12" t="n">
        <v>1266.3</v>
      </c>
      <c r="Q7733" s="12" t="n">
        <f aca="false">M7733*P7733*(1-N7733)</f>
        <v>6078.24</v>
      </c>
      <c r="R7733" s="12" t="n">
        <f aca="false">M7733*O7733</f>
        <v>5090.52</v>
      </c>
      <c r="S7733" s="12" t="n">
        <f aca="false">Q7733-R7733</f>
        <v>987.72</v>
      </c>
      <c r="T7733" s="11" t="n">
        <f aca="false">IFERROR(S7733/Q7733,0)</f>
        <v>0.162500987127853</v>
      </c>
      <c r="U7733" s="13" t="n">
        <f aca="false">F7733-E7733</f>
        <v>19</v>
      </c>
      <c r="V7733" s="13" t="n">
        <f aca="false">G7733-F7733</f>
        <v>10</v>
      </c>
      <c r="W7733" s="13" t="n">
        <f aca="false">G7733-E7733</f>
        <v>29</v>
      </c>
      <c r="X7733" s="10" t="n">
        <f aca="false">YEAR(E7733)</f>
        <v>2020</v>
      </c>
      <c r="Y7733" s="0" t="str">
        <f aca="false">TEXT(E7733,"yyyy-mm")</f>
        <v>2020-11</v>
      </c>
      <c r="Z7733" s="0" t="str">
        <f aca="false">"Q"&amp;ROUNDUP(MONTH(E7733)/3,0)&amp;"-"&amp;YEAR(E7733)</f>
        <v>Q4-2020</v>
      </c>
    </row>
    <row r="7734" customFormat="false" ht="14.25" hidden="false" customHeight="false" outlineLevel="0" collapsed="false">
      <c r="A7734" s="0" t="s">
        <v>7776</v>
      </c>
      <c r="B7734" s="0" t="s">
        <v>41</v>
      </c>
      <c r="C7734" s="0" t="s">
        <v>46</v>
      </c>
      <c r="D7734" s="9" t="n">
        <v>44000</v>
      </c>
      <c r="E7734" s="9" t="n">
        <v>44164</v>
      </c>
      <c r="F7734" s="9" t="n">
        <v>44177</v>
      </c>
      <c r="G7734" s="9" t="n">
        <v>44179</v>
      </c>
      <c r="H7734" s="10" t="s">
        <v>36</v>
      </c>
      <c r="I7734" s="0" t="n">
        <v>23</v>
      </c>
      <c r="J7734" s="0" t="n">
        <v>25</v>
      </c>
      <c r="K7734" s="0" t="n">
        <v>299</v>
      </c>
      <c r="L7734" s="0" t="n">
        <v>7</v>
      </c>
      <c r="M7734" s="0" t="n">
        <v>2</v>
      </c>
      <c r="N7734" s="11" t="n">
        <v>0.05</v>
      </c>
      <c r="O7734" s="12" t="n">
        <v>124.62</v>
      </c>
      <c r="P7734" s="12" t="n">
        <v>207.7</v>
      </c>
      <c r="Q7734" s="12" t="n">
        <f aca="false">M7734*P7734*(1-N7734)</f>
        <v>394.63</v>
      </c>
      <c r="R7734" s="12" t="n">
        <f aca="false">M7734*O7734</f>
        <v>249.24</v>
      </c>
      <c r="S7734" s="12" t="n">
        <f aca="false">Q7734-R7734</f>
        <v>145.39</v>
      </c>
      <c r="T7734" s="11" t="n">
        <f aca="false">IFERROR(S7734/Q7734,0)</f>
        <v>0.368421052631579</v>
      </c>
      <c r="U7734" s="13" t="n">
        <f aca="false">F7734-E7734</f>
        <v>13</v>
      </c>
      <c r="V7734" s="13" t="n">
        <f aca="false">G7734-F7734</f>
        <v>2</v>
      </c>
      <c r="W7734" s="13" t="n">
        <f aca="false">G7734-E7734</f>
        <v>15</v>
      </c>
      <c r="X7734" s="10" t="n">
        <f aca="false">YEAR(E7734)</f>
        <v>2020</v>
      </c>
      <c r="Y7734" s="0" t="str">
        <f aca="false">TEXT(E7734,"yyyy-mm")</f>
        <v>2020-11</v>
      </c>
      <c r="Z7734" s="0" t="str">
        <f aca="false">"Q"&amp;ROUNDUP(MONTH(E7734)/3,0)&amp;"-"&amp;YEAR(E7734)</f>
        <v>Q4-2020</v>
      </c>
    </row>
    <row r="7735" customFormat="false" ht="14.25" hidden="false" customHeight="false" outlineLevel="0" collapsed="false">
      <c r="A7735" s="0" t="s">
        <v>7777</v>
      </c>
      <c r="B7735" s="0" t="s">
        <v>38</v>
      </c>
      <c r="C7735" s="0" t="s">
        <v>46</v>
      </c>
      <c r="D7735" s="9" t="n">
        <v>44100</v>
      </c>
      <c r="E7735" s="9" t="n">
        <v>44164</v>
      </c>
      <c r="F7735" s="9" t="n">
        <v>44186</v>
      </c>
      <c r="G7735" s="9" t="n">
        <v>44190</v>
      </c>
      <c r="H7735" s="10" t="s">
        <v>36</v>
      </c>
      <c r="I7735" s="0" t="n">
        <v>16</v>
      </c>
      <c r="J7735" s="0" t="n">
        <v>28</v>
      </c>
      <c r="K7735" s="0" t="n">
        <v>277</v>
      </c>
      <c r="L7735" s="0" t="n">
        <v>25</v>
      </c>
      <c r="M7735" s="0" t="n">
        <v>3</v>
      </c>
      <c r="N7735" s="11" t="n">
        <v>0.15</v>
      </c>
      <c r="O7735" s="12" t="n">
        <v>1637.75</v>
      </c>
      <c r="P7735" s="12" t="n">
        <v>3899.4</v>
      </c>
      <c r="Q7735" s="12" t="n">
        <f aca="false">M7735*P7735*(1-N7735)</f>
        <v>9943.47</v>
      </c>
      <c r="R7735" s="12" t="n">
        <f aca="false">M7735*O7735</f>
        <v>4913.25</v>
      </c>
      <c r="S7735" s="12" t="n">
        <f aca="false">Q7735-R7735</f>
        <v>5030.22</v>
      </c>
      <c r="T7735" s="11" t="n">
        <f aca="false">IFERROR(S7735/Q7735,0)</f>
        <v>0.505881749530094</v>
      </c>
      <c r="U7735" s="13" t="n">
        <f aca="false">F7735-E7735</f>
        <v>22</v>
      </c>
      <c r="V7735" s="13" t="n">
        <f aca="false">G7735-F7735</f>
        <v>4</v>
      </c>
      <c r="W7735" s="13" t="n">
        <f aca="false">G7735-E7735</f>
        <v>26</v>
      </c>
      <c r="X7735" s="10" t="n">
        <f aca="false">YEAR(E7735)</f>
        <v>2020</v>
      </c>
      <c r="Y7735" s="0" t="str">
        <f aca="false">TEXT(E7735,"yyyy-mm")</f>
        <v>2020-11</v>
      </c>
      <c r="Z7735" s="0" t="str">
        <f aca="false">"Q"&amp;ROUNDUP(MONTH(E7735)/3,0)&amp;"-"&amp;YEAR(E7735)</f>
        <v>Q4-2020</v>
      </c>
    </row>
    <row r="7736" customFormat="false" ht="14.25" hidden="false" customHeight="false" outlineLevel="0" collapsed="false">
      <c r="A7736" s="0" t="s">
        <v>7778</v>
      </c>
      <c r="B7736" s="0" t="s">
        <v>34</v>
      </c>
      <c r="C7736" s="0" t="s">
        <v>39</v>
      </c>
      <c r="D7736" s="9" t="n">
        <v>44000</v>
      </c>
      <c r="E7736" s="9" t="n">
        <v>44164</v>
      </c>
      <c r="F7736" s="9" t="n">
        <v>44182</v>
      </c>
      <c r="G7736" s="9" t="n">
        <v>44191</v>
      </c>
      <c r="H7736" s="10" t="s">
        <v>36</v>
      </c>
      <c r="I7736" s="0" t="n">
        <v>4</v>
      </c>
      <c r="J7736" s="0" t="n">
        <v>39</v>
      </c>
      <c r="K7736" s="0" t="n">
        <v>195</v>
      </c>
      <c r="L7736" s="0" t="n">
        <v>32</v>
      </c>
      <c r="M7736" s="0" t="n">
        <v>8</v>
      </c>
      <c r="N7736" s="11" t="n">
        <v>0.05</v>
      </c>
      <c r="O7736" s="12" t="n">
        <v>1231.26</v>
      </c>
      <c r="P7736" s="12" t="n">
        <v>2619.7</v>
      </c>
      <c r="Q7736" s="12" t="n">
        <f aca="false">M7736*P7736*(1-N7736)</f>
        <v>19909.72</v>
      </c>
      <c r="R7736" s="12" t="n">
        <f aca="false">M7736*O7736</f>
        <v>9850.08</v>
      </c>
      <c r="S7736" s="12" t="n">
        <f aca="false">Q7736-R7736</f>
        <v>10059.64</v>
      </c>
      <c r="T7736" s="11" t="n">
        <f aca="false">IFERROR(S7736/Q7736,0)</f>
        <v>0.505262756080949</v>
      </c>
      <c r="U7736" s="13" t="n">
        <f aca="false">F7736-E7736</f>
        <v>18</v>
      </c>
      <c r="V7736" s="13" t="n">
        <f aca="false">G7736-F7736</f>
        <v>9</v>
      </c>
      <c r="W7736" s="13" t="n">
        <f aca="false">G7736-E7736</f>
        <v>27</v>
      </c>
      <c r="X7736" s="10" t="n">
        <f aca="false">YEAR(E7736)</f>
        <v>2020</v>
      </c>
      <c r="Y7736" s="0" t="str">
        <f aca="false">TEXT(E7736,"yyyy-mm")</f>
        <v>2020-11</v>
      </c>
      <c r="Z7736" s="0" t="str">
        <f aca="false">"Q"&amp;ROUNDUP(MONTH(E7736)/3,0)&amp;"-"&amp;YEAR(E7736)</f>
        <v>Q4-2020</v>
      </c>
    </row>
    <row r="7737" customFormat="false" ht="14.25" hidden="false" customHeight="false" outlineLevel="0" collapsed="false">
      <c r="A7737" s="0" t="s">
        <v>7779</v>
      </c>
      <c r="B7737" s="0" t="s">
        <v>34</v>
      </c>
      <c r="C7737" s="0" t="s">
        <v>46</v>
      </c>
      <c r="D7737" s="9" t="n">
        <v>44000</v>
      </c>
      <c r="E7737" s="9" t="n">
        <v>44164</v>
      </c>
      <c r="F7737" s="9" t="n">
        <v>44180</v>
      </c>
      <c r="G7737" s="9" t="n">
        <v>44186</v>
      </c>
      <c r="H7737" s="10" t="s">
        <v>36</v>
      </c>
      <c r="I7737" s="0" t="n">
        <v>9</v>
      </c>
      <c r="J7737" s="0" t="n">
        <v>48</v>
      </c>
      <c r="K7737" s="0" t="n">
        <v>310</v>
      </c>
      <c r="L7737" s="0" t="n">
        <v>6</v>
      </c>
      <c r="M7737" s="0" t="n">
        <v>6</v>
      </c>
      <c r="N7737" s="11" t="n">
        <v>0.15</v>
      </c>
      <c r="O7737" s="12" t="n">
        <v>1371.83</v>
      </c>
      <c r="P7737" s="12" t="n">
        <v>1829.1</v>
      </c>
      <c r="Q7737" s="12" t="n">
        <f aca="false">M7737*P7737*(1-N7737)</f>
        <v>9328.41</v>
      </c>
      <c r="R7737" s="12" t="n">
        <f aca="false">M7737*O7737</f>
        <v>8230.98</v>
      </c>
      <c r="S7737" s="12" t="n">
        <f aca="false">Q7737-R7737</f>
        <v>1097.43</v>
      </c>
      <c r="T7737" s="11" t="n">
        <f aca="false">IFERROR(S7737/Q7737,0)</f>
        <v>0.117643842841384</v>
      </c>
      <c r="U7737" s="13" t="n">
        <f aca="false">F7737-E7737</f>
        <v>16</v>
      </c>
      <c r="V7737" s="13" t="n">
        <f aca="false">G7737-F7737</f>
        <v>6</v>
      </c>
      <c r="W7737" s="13" t="n">
        <f aca="false">G7737-E7737</f>
        <v>22</v>
      </c>
      <c r="X7737" s="10" t="n">
        <f aca="false">YEAR(E7737)</f>
        <v>2020</v>
      </c>
      <c r="Y7737" s="0" t="str">
        <f aca="false">TEXT(E7737,"yyyy-mm")</f>
        <v>2020-11</v>
      </c>
      <c r="Z7737" s="0" t="str">
        <f aca="false">"Q"&amp;ROUNDUP(MONTH(E7737)/3,0)&amp;"-"&amp;YEAR(E7737)</f>
        <v>Q4-2020</v>
      </c>
    </row>
    <row r="7738" customFormat="false" ht="14.25" hidden="false" customHeight="false" outlineLevel="0" collapsed="false">
      <c r="A7738" s="0" t="s">
        <v>7780</v>
      </c>
      <c r="B7738" s="0" t="s">
        <v>34</v>
      </c>
      <c r="C7738" s="0" t="s">
        <v>35</v>
      </c>
      <c r="D7738" s="9" t="n">
        <v>44100</v>
      </c>
      <c r="E7738" s="9" t="n">
        <v>44164</v>
      </c>
      <c r="F7738" s="9" t="n">
        <v>44190</v>
      </c>
      <c r="G7738" s="9" t="n">
        <v>44197</v>
      </c>
      <c r="H7738" s="10" t="s">
        <v>36</v>
      </c>
      <c r="I7738" s="0" t="n">
        <v>11</v>
      </c>
      <c r="J7738" s="0" t="n">
        <v>4</v>
      </c>
      <c r="K7738" s="0" t="n">
        <v>246</v>
      </c>
      <c r="L7738" s="0" t="n">
        <v>1</v>
      </c>
      <c r="M7738" s="0" t="n">
        <v>7</v>
      </c>
      <c r="N7738" s="11" t="n">
        <v>0.05</v>
      </c>
      <c r="O7738" s="12" t="n">
        <v>1171.16</v>
      </c>
      <c r="P7738" s="12" t="n">
        <v>2546</v>
      </c>
      <c r="Q7738" s="12" t="n">
        <f aca="false">M7738*P7738*(1-N7738)</f>
        <v>16930.9</v>
      </c>
      <c r="R7738" s="12" t="n">
        <f aca="false">M7738*O7738</f>
        <v>8198.12</v>
      </c>
      <c r="S7738" s="12" t="n">
        <f aca="false">Q7738-R7738</f>
        <v>8732.78</v>
      </c>
      <c r="T7738" s="11" t="n">
        <f aca="false">IFERROR(S7738/Q7738,0)</f>
        <v>0.515789473684211</v>
      </c>
      <c r="U7738" s="13" t="n">
        <f aca="false">F7738-E7738</f>
        <v>26</v>
      </c>
      <c r="V7738" s="13" t="n">
        <f aca="false">G7738-F7738</f>
        <v>7</v>
      </c>
      <c r="W7738" s="13" t="n">
        <f aca="false">G7738-E7738</f>
        <v>33</v>
      </c>
      <c r="X7738" s="10" t="n">
        <f aca="false">YEAR(E7738)</f>
        <v>2020</v>
      </c>
      <c r="Y7738" s="0" t="str">
        <f aca="false">TEXT(E7738,"yyyy-mm")</f>
        <v>2020-11</v>
      </c>
      <c r="Z7738" s="0" t="str">
        <f aca="false">"Q"&amp;ROUNDUP(MONTH(E7738)/3,0)&amp;"-"&amp;YEAR(E7738)</f>
        <v>Q4-2020</v>
      </c>
    </row>
    <row r="7739" customFormat="false" ht="14.25" hidden="false" customHeight="false" outlineLevel="0" collapsed="false">
      <c r="A7739" s="0" t="s">
        <v>7781</v>
      </c>
      <c r="B7739" s="0" t="s">
        <v>43</v>
      </c>
      <c r="C7739" s="0" t="s">
        <v>46</v>
      </c>
      <c r="D7739" s="9" t="n">
        <v>44000</v>
      </c>
      <c r="E7739" s="9" t="n">
        <v>44164</v>
      </c>
      <c r="F7739" s="9" t="n">
        <v>44178</v>
      </c>
      <c r="G7739" s="9" t="n">
        <v>44183</v>
      </c>
      <c r="H7739" s="10" t="s">
        <v>36</v>
      </c>
      <c r="I7739" s="0" t="n">
        <v>28</v>
      </c>
      <c r="J7739" s="0" t="n">
        <v>9</v>
      </c>
      <c r="K7739" s="0" t="n">
        <v>306</v>
      </c>
      <c r="L7739" s="0" t="n">
        <v>36</v>
      </c>
      <c r="M7739" s="0" t="n">
        <v>8</v>
      </c>
      <c r="N7739" s="11" t="n">
        <v>0.075</v>
      </c>
      <c r="O7739" s="12" t="n">
        <v>495.26</v>
      </c>
      <c r="P7739" s="12" t="n">
        <v>750.4</v>
      </c>
      <c r="Q7739" s="12" t="n">
        <f aca="false">M7739*P7739*(1-N7739)</f>
        <v>5552.96</v>
      </c>
      <c r="R7739" s="12" t="n">
        <f aca="false">M7739*O7739</f>
        <v>3962.08</v>
      </c>
      <c r="S7739" s="12" t="n">
        <f aca="false">Q7739-R7739</f>
        <v>1590.88</v>
      </c>
      <c r="T7739" s="11" t="n">
        <f aca="false">IFERROR(S7739/Q7739,0)</f>
        <v>0.286492249178816</v>
      </c>
      <c r="U7739" s="13" t="n">
        <f aca="false">F7739-E7739</f>
        <v>14</v>
      </c>
      <c r="V7739" s="13" t="n">
        <f aca="false">G7739-F7739</f>
        <v>5</v>
      </c>
      <c r="W7739" s="13" t="n">
        <f aca="false">G7739-E7739</f>
        <v>19</v>
      </c>
      <c r="X7739" s="10" t="n">
        <f aca="false">YEAR(E7739)</f>
        <v>2020</v>
      </c>
      <c r="Y7739" s="0" t="str">
        <f aca="false">TEXT(E7739,"yyyy-mm")</f>
        <v>2020-11</v>
      </c>
      <c r="Z7739" s="0" t="str">
        <f aca="false">"Q"&amp;ROUNDUP(MONTH(E7739)/3,0)&amp;"-"&amp;YEAR(E7739)</f>
        <v>Q4-2020</v>
      </c>
    </row>
    <row r="7740" customFormat="false" ht="14.25" hidden="false" customHeight="false" outlineLevel="0" collapsed="false">
      <c r="A7740" s="0" t="s">
        <v>7782</v>
      </c>
      <c r="B7740" s="0" t="s">
        <v>38</v>
      </c>
      <c r="C7740" s="0" t="s">
        <v>35</v>
      </c>
      <c r="D7740" s="9" t="n">
        <v>44100</v>
      </c>
      <c r="E7740" s="9" t="n">
        <v>44165</v>
      </c>
      <c r="F7740" s="9" t="n">
        <v>44181</v>
      </c>
      <c r="G7740" s="9" t="n">
        <v>44183</v>
      </c>
      <c r="H7740" s="10" t="s">
        <v>36</v>
      </c>
      <c r="I7740" s="0" t="n">
        <v>19</v>
      </c>
      <c r="J7740" s="0" t="n">
        <v>7</v>
      </c>
      <c r="K7740" s="0" t="n">
        <v>228</v>
      </c>
      <c r="L7740" s="0" t="n">
        <v>33</v>
      </c>
      <c r="M7740" s="0" t="n">
        <v>2</v>
      </c>
      <c r="N7740" s="11" t="n">
        <v>0.05</v>
      </c>
      <c r="O7740" s="12" t="n">
        <v>1702.67</v>
      </c>
      <c r="P7740" s="12" t="n">
        <v>3959.7</v>
      </c>
      <c r="Q7740" s="12" t="n">
        <f aca="false">M7740*P7740*(1-N7740)</f>
        <v>7523.43</v>
      </c>
      <c r="R7740" s="12" t="n">
        <f aca="false">M7740*O7740</f>
        <v>3405.34</v>
      </c>
      <c r="S7740" s="12" t="n">
        <f aca="false">Q7740-R7740</f>
        <v>4118.09</v>
      </c>
      <c r="T7740" s="11" t="n">
        <f aca="false">IFERROR(S7740/Q7740,0)</f>
        <v>0.547368686888826</v>
      </c>
      <c r="U7740" s="13" t="n">
        <f aca="false">F7740-E7740</f>
        <v>16</v>
      </c>
      <c r="V7740" s="13" t="n">
        <f aca="false">G7740-F7740</f>
        <v>2</v>
      </c>
      <c r="W7740" s="13" t="n">
        <f aca="false">G7740-E7740</f>
        <v>18</v>
      </c>
      <c r="X7740" s="10" t="n">
        <f aca="false">YEAR(E7740)</f>
        <v>2020</v>
      </c>
      <c r="Y7740" s="0" t="str">
        <f aca="false">TEXT(E7740,"yyyy-mm")</f>
        <v>2020-11</v>
      </c>
      <c r="Z7740" s="0" t="str">
        <f aca="false">"Q"&amp;ROUNDUP(MONTH(E7740)/3,0)&amp;"-"&amp;YEAR(E7740)</f>
        <v>Q4-2020</v>
      </c>
    </row>
    <row r="7741" customFormat="false" ht="14.25" hidden="false" customHeight="false" outlineLevel="0" collapsed="false">
      <c r="A7741" s="0" t="s">
        <v>7783</v>
      </c>
      <c r="B7741" s="0" t="s">
        <v>34</v>
      </c>
      <c r="C7741" s="0" t="s">
        <v>46</v>
      </c>
      <c r="D7741" s="9" t="n">
        <v>44100</v>
      </c>
      <c r="E7741" s="9" t="n">
        <v>44165</v>
      </c>
      <c r="F7741" s="9" t="n">
        <v>44173</v>
      </c>
      <c r="G7741" s="9" t="n">
        <v>44176</v>
      </c>
      <c r="H7741" s="10" t="s">
        <v>36</v>
      </c>
      <c r="I7741" s="0" t="n">
        <v>9</v>
      </c>
      <c r="J7741" s="0" t="n">
        <v>21</v>
      </c>
      <c r="K7741" s="0" t="n">
        <v>320</v>
      </c>
      <c r="L7741" s="0" t="n">
        <v>4</v>
      </c>
      <c r="M7741" s="0" t="n">
        <v>8</v>
      </c>
      <c r="N7741" s="11" t="n">
        <v>0.2</v>
      </c>
      <c r="O7741" s="12" t="n">
        <v>1876</v>
      </c>
      <c r="P7741" s="12" t="n">
        <v>2345</v>
      </c>
      <c r="Q7741" s="12" t="n">
        <f aca="false">M7741*P7741*(1-N7741)</f>
        <v>15008</v>
      </c>
      <c r="R7741" s="12" t="n">
        <f aca="false">M7741*O7741</f>
        <v>15008</v>
      </c>
      <c r="S7741" s="12" t="n">
        <f aca="false">Q7741-R7741</f>
        <v>0</v>
      </c>
      <c r="T7741" s="11" t="n">
        <f aca="false">IFERROR(S7741/Q7741,0)</f>
        <v>0</v>
      </c>
      <c r="U7741" s="13" t="n">
        <f aca="false">F7741-E7741</f>
        <v>8</v>
      </c>
      <c r="V7741" s="13" t="n">
        <f aca="false">G7741-F7741</f>
        <v>3</v>
      </c>
      <c r="W7741" s="13" t="n">
        <f aca="false">G7741-E7741</f>
        <v>11</v>
      </c>
      <c r="X7741" s="10" t="n">
        <f aca="false">YEAR(E7741)</f>
        <v>2020</v>
      </c>
      <c r="Y7741" s="0" t="str">
        <f aca="false">TEXT(E7741,"yyyy-mm")</f>
        <v>2020-11</v>
      </c>
      <c r="Z7741" s="0" t="str">
        <f aca="false">"Q"&amp;ROUNDUP(MONTH(E7741)/3,0)&amp;"-"&amp;YEAR(E7741)</f>
        <v>Q4-2020</v>
      </c>
    </row>
    <row r="7742" customFormat="false" ht="14.25" hidden="false" customHeight="false" outlineLevel="0" collapsed="false">
      <c r="A7742" s="0" t="s">
        <v>7784</v>
      </c>
      <c r="B7742" s="0" t="s">
        <v>41</v>
      </c>
      <c r="C7742" s="0" t="s">
        <v>58</v>
      </c>
      <c r="D7742" s="9" t="n">
        <v>44000</v>
      </c>
      <c r="E7742" s="9" t="n">
        <v>44165</v>
      </c>
      <c r="F7742" s="9" t="n">
        <v>44169</v>
      </c>
      <c r="G7742" s="9" t="n">
        <v>44175</v>
      </c>
      <c r="H7742" s="10" t="s">
        <v>36</v>
      </c>
      <c r="I7742" s="0" t="n">
        <v>25</v>
      </c>
      <c r="J7742" s="0" t="n">
        <v>10</v>
      </c>
      <c r="K7742" s="0" t="n">
        <v>350</v>
      </c>
      <c r="L7742" s="0" t="n">
        <v>13</v>
      </c>
      <c r="M7742" s="0" t="n">
        <v>3</v>
      </c>
      <c r="N7742" s="11" t="n">
        <v>0.05</v>
      </c>
      <c r="O7742" s="12" t="n">
        <v>789.26</v>
      </c>
      <c r="P7742" s="12" t="n">
        <v>1273</v>
      </c>
      <c r="Q7742" s="12" t="n">
        <f aca="false">M7742*P7742*(1-N7742)</f>
        <v>3628.05</v>
      </c>
      <c r="R7742" s="12" t="n">
        <f aca="false">M7742*O7742</f>
        <v>2367.78</v>
      </c>
      <c r="S7742" s="12" t="n">
        <f aca="false">Q7742-R7742</f>
        <v>1260.27</v>
      </c>
      <c r="T7742" s="11" t="n">
        <f aca="false">IFERROR(S7742/Q7742,0)</f>
        <v>0.347368421052632</v>
      </c>
      <c r="U7742" s="13" t="n">
        <f aca="false">F7742-E7742</f>
        <v>4</v>
      </c>
      <c r="V7742" s="13" t="n">
        <f aca="false">G7742-F7742</f>
        <v>6</v>
      </c>
      <c r="W7742" s="13" t="n">
        <f aca="false">G7742-E7742</f>
        <v>10</v>
      </c>
      <c r="X7742" s="10" t="n">
        <f aca="false">YEAR(E7742)</f>
        <v>2020</v>
      </c>
      <c r="Y7742" s="0" t="str">
        <f aca="false">TEXT(E7742,"yyyy-mm")</f>
        <v>2020-11</v>
      </c>
      <c r="Z7742" s="0" t="str">
        <f aca="false">"Q"&amp;ROUNDUP(MONTH(E7742)/3,0)&amp;"-"&amp;YEAR(E7742)</f>
        <v>Q4-2020</v>
      </c>
    </row>
    <row r="7743" customFormat="false" ht="14.25" hidden="false" customHeight="false" outlineLevel="0" collapsed="false">
      <c r="A7743" s="0" t="s">
        <v>7785</v>
      </c>
      <c r="B7743" s="0" t="s">
        <v>34</v>
      </c>
      <c r="C7743" s="0" t="s">
        <v>48</v>
      </c>
      <c r="D7743" s="9" t="n">
        <v>44100</v>
      </c>
      <c r="E7743" s="9" t="n">
        <v>44165</v>
      </c>
      <c r="F7743" s="9" t="n">
        <v>44185</v>
      </c>
      <c r="G7743" s="9" t="n">
        <v>44190</v>
      </c>
      <c r="H7743" s="10" t="s">
        <v>36</v>
      </c>
      <c r="I7743" s="0" t="n">
        <v>11</v>
      </c>
      <c r="J7743" s="0" t="n">
        <v>23</v>
      </c>
      <c r="K7743" s="0" t="n">
        <v>48</v>
      </c>
      <c r="L7743" s="0" t="n">
        <v>42</v>
      </c>
      <c r="M7743" s="0" t="n">
        <v>5</v>
      </c>
      <c r="N7743" s="11" t="n">
        <v>0.3</v>
      </c>
      <c r="O7743" s="12" t="n">
        <v>825.44</v>
      </c>
      <c r="P7743" s="12" t="n">
        <v>1072</v>
      </c>
      <c r="Q7743" s="12" t="n">
        <f aca="false">M7743*P7743*(1-N7743)</f>
        <v>3752</v>
      </c>
      <c r="R7743" s="12" t="n">
        <f aca="false">M7743*O7743</f>
        <v>4127.2</v>
      </c>
      <c r="S7743" s="12" t="n">
        <f aca="false">Q7743-R7743</f>
        <v>-375.200000000001</v>
      </c>
      <c r="T7743" s="11" t="n">
        <f aca="false">IFERROR(S7743/Q7743,0)</f>
        <v>-0.1</v>
      </c>
      <c r="U7743" s="13" t="n">
        <f aca="false">F7743-E7743</f>
        <v>20</v>
      </c>
      <c r="V7743" s="13" t="n">
        <f aca="false">G7743-F7743</f>
        <v>5</v>
      </c>
      <c r="W7743" s="13" t="n">
        <f aca="false">G7743-E7743</f>
        <v>25</v>
      </c>
      <c r="X7743" s="10" t="n">
        <f aca="false">YEAR(E7743)</f>
        <v>2020</v>
      </c>
      <c r="Y7743" s="0" t="str">
        <f aca="false">TEXT(E7743,"yyyy-mm")</f>
        <v>2020-11</v>
      </c>
      <c r="Z7743" s="0" t="str">
        <f aca="false">"Q"&amp;ROUNDUP(MONTH(E7743)/3,0)&amp;"-"&amp;YEAR(E7743)</f>
        <v>Q4-2020</v>
      </c>
    </row>
    <row r="7744" customFormat="false" ht="14.25" hidden="false" customHeight="false" outlineLevel="0" collapsed="false">
      <c r="A7744" s="0" t="s">
        <v>7786</v>
      </c>
      <c r="B7744" s="0" t="s">
        <v>34</v>
      </c>
      <c r="C7744" s="0" t="s">
        <v>39</v>
      </c>
      <c r="D7744" s="9" t="n">
        <v>44000</v>
      </c>
      <c r="E7744" s="9" t="n">
        <v>44165</v>
      </c>
      <c r="F7744" s="9" t="n">
        <v>44190</v>
      </c>
      <c r="G7744" s="9" t="n">
        <v>44195</v>
      </c>
      <c r="H7744" s="10" t="s">
        <v>36</v>
      </c>
      <c r="I7744" s="0" t="n">
        <v>9</v>
      </c>
      <c r="J7744" s="0" t="n">
        <v>32</v>
      </c>
      <c r="K7744" s="0" t="n">
        <v>197</v>
      </c>
      <c r="L7744" s="0" t="n">
        <v>44</v>
      </c>
      <c r="M7744" s="0" t="n">
        <v>1</v>
      </c>
      <c r="N7744" s="11" t="n">
        <v>0.075</v>
      </c>
      <c r="O7744" s="12" t="n">
        <v>743.43</v>
      </c>
      <c r="P7744" s="12" t="n">
        <v>978.2</v>
      </c>
      <c r="Q7744" s="12" t="n">
        <f aca="false">M7744*P7744*(1-N7744)</f>
        <v>904.835</v>
      </c>
      <c r="R7744" s="12" t="n">
        <f aca="false">M7744*O7744</f>
        <v>743.43</v>
      </c>
      <c r="S7744" s="12" t="n">
        <f aca="false">Q7744-R7744</f>
        <v>161.405</v>
      </c>
      <c r="T7744" s="11" t="n">
        <f aca="false">IFERROR(S7744/Q7744,0)</f>
        <v>0.178380588726121</v>
      </c>
      <c r="U7744" s="13" t="n">
        <f aca="false">F7744-E7744</f>
        <v>25</v>
      </c>
      <c r="V7744" s="13" t="n">
        <f aca="false">G7744-F7744</f>
        <v>5</v>
      </c>
      <c r="W7744" s="13" t="n">
        <f aca="false">G7744-E7744</f>
        <v>30</v>
      </c>
      <c r="X7744" s="10" t="n">
        <f aca="false">YEAR(E7744)</f>
        <v>2020</v>
      </c>
      <c r="Y7744" s="0" t="str">
        <f aca="false">TEXT(E7744,"yyyy-mm")</f>
        <v>2020-11</v>
      </c>
      <c r="Z7744" s="0" t="str">
        <f aca="false">"Q"&amp;ROUNDUP(MONTH(E7744)/3,0)&amp;"-"&amp;YEAR(E7744)</f>
        <v>Q4-2020</v>
      </c>
    </row>
    <row r="7745" customFormat="false" ht="14.25" hidden="false" customHeight="false" outlineLevel="0" collapsed="false">
      <c r="A7745" s="0" t="s">
        <v>7787</v>
      </c>
      <c r="B7745" s="0" t="s">
        <v>34</v>
      </c>
      <c r="C7745" s="0" t="s">
        <v>58</v>
      </c>
      <c r="D7745" s="9" t="n">
        <v>44000</v>
      </c>
      <c r="E7745" s="9" t="n">
        <v>44165</v>
      </c>
      <c r="F7745" s="9" t="n">
        <v>44176</v>
      </c>
      <c r="G7745" s="9" t="n">
        <v>44178</v>
      </c>
      <c r="H7745" s="10" t="s">
        <v>36</v>
      </c>
      <c r="I7745" s="0" t="n">
        <v>8</v>
      </c>
      <c r="J7745" s="0" t="n">
        <v>3</v>
      </c>
      <c r="K7745" s="0" t="n">
        <v>350</v>
      </c>
      <c r="L7745" s="0" t="n">
        <v>43</v>
      </c>
      <c r="M7745" s="0" t="n">
        <v>1</v>
      </c>
      <c r="N7745" s="11" t="n">
        <v>0.075</v>
      </c>
      <c r="O7745" s="12" t="n">
        <v>1751.11</v>
      </c>
      <c r="P7745" s="12" t="n">
        <v>2432.1</v>
      </c>
      <c r="Q7745" s="12" t="n">
        <f aca="false">M7745*P7745*(1-N7745)</f>
        <v>2249.6925</v>
      </c>
      <c r="R7745" s="12" t="n">
        <f aca="false">M7745*O7745</f>
        <v>1751.11</v>
      </c>
      <c r="S7745" s="12" t="n">
        <f aca="false">Q7745-R7745</f>
        <v>498.5825</v>
      </c>
      <c r="T7745" s="11" t="n">
        <f aca="false">IFERROR(S7745/Q7745,0)</f>
        <v>0.221622510632009</v>
      </c>
      <c r="U7745" s="13" t="n">
        <f aca="false">F7745-E7745</f>
        <v>11</v>
      </c>
      <c r="V7745" s="13" t="n">
        <f aca="false">G7745-F7745</f>
        <v>2</v>
      </c>
      <c r="W7745" s="13" t="n">
        <f aca="false">G7745-E7745</f>
        <v>13</v>
      </c>
      <c r="X7745" s="10" t="n">
        <f aca="false">YEAR(E7745)</f>
        <v>2020</v>
      </c>
      <c r="Y7745" s="0" t="str">
        <f aca="false">TEXT(E7745,"yyyy-mm")</f>
        <v>2020-11</v>
      </c>
      <c r="Z7745" s="0" t="str">
        <f aca="false">"Q"&amp;ROUNDUP(MONTH(E7745)/3,0)&amp;"-"&amp;YEAR(E7745)</f>
        <v>Q4-2020</v>
      </c>
    </row>
    <row r="7746" customFormat="false" ht="14.25" hidden="false" customHeight="false" outlineLevel="0" collapsed="false">
      <c r="A7746" s="0" t="s">
        <v>7788</v>
      </c>
      <c r="B7746" s="0" t="s">
        <v>34</v>
      </c>
      <c r="C7746" s="0" t="s">
        <v>39</v>
      </c>
      <c r="D7746" s="9" t="n">
        <v>44100</v>
      </c>
      <c r="E7746" s="9" t="n">
        <v>44165</v>
      </c>
      <c r="F7746" s="9" t="n">
        <v>44174</v>
      </c>
      <c r="G7746" s="9" t="n">
        <v>44183</v>
      </c>
      <c r="H7746" s="10" t="s">
        <v>36</v>
      </c>
      <c r="I7746" s="0" t="n">
        <v>9</v>
      </c>
      <c r="J7746" s="0" t="n">
        <v>6</v>
      </c>
      <c r="K7746" s="0" t="n">
        <v>175</v>
      </c>
      <c r="L7746" s="0" t="n">
        <v>25</v>
      </c>
      <c r="M7746" s="0" t="n">
        <v>8</v>
      </c>
      <c r="N7746" s="11" t="n">
        <v>0.2</v>
      </c>
      <c r="O7746" s="12" t="n">
        <v>1936.97</v>
      </c>
      <c r="P7746" s="12" t="n">
        <v>3283</v>
      </c>
      <c r="Q7746" s="12" t="n">
        <f aca="false">M7746*P7746*(1-N7746)</f>
        <v>21011.2</v>
      </c>
      <c r="R7746" s="12" t="n">
        <f aca="false">M7746*O7746</f>
        <v>15495.76</v>
      </c>
      <c r="S7746" s="12" t="n">
        <f aca="false">Q7746-R7746</f>
        <v>5515.44</v>
      </c>
      <c r="T7746" s="11" t="n">
        <f aca="false">IFERROR(S7746/Q7746,0)</f>
        <v>0.2625</v>
      </c>
      <c r="U7746" s="13" t="n">
        <f aca="false">F7746-E7746</f>
        <v>9</v>
      </c>
      <c r="V7746" s="13" t="n">
        <f aca="false">G7746-F7746</f>
        <v>9</v>
      </c>
      <c r="W7746" s="13" t="n">
        <f aca="false">G7746-E7746</f>
        <v>18</v>
      </c>
      <c r="X7746" s="10" t="n">
        <f aca="false">YEAR(E7746)</f>
        <v>2020</v>
      </c>
      <c r="Y7746" s="0" t="str">
        <f aca="false">TEXT(E7746,"yyyy-mm")</f>
        <v>2020-11</v>
      </c>
      <c r="Z7746" s="0" t="str">
        <f aca="false">"Q"&amp;ROUNDUP(MONTH(E7746)/3,0)&amp;"-"&amp;YEAR(E7746)</f>
        <v>Q4-2020</v>
      </c>
    </row>
    <row r="7747" customFormat="false" ht="14.25" hidden="false" customHeight="false" outlineLevel="0" collapsed="false">
      <c r="A7747" s="0" t="s">
        <v>7789</v>
      </c>
      <c r="B7747" s="0" t="s">
        <v>34</v>
      </c>
      <c r="C7747" s="0" t="s">
        <v>39</v>
      </c>
      <c r="D7747" s="9" t="n">
        <v>44000</v>
      </c>
      <c r="E7747" s="9" t="n">
        <v>44165</v>
      </c>
      <c r="F7747" s="9" t="n">
        <v>44188</v>
      </c>
      <c r="G7747" s="9" t="n">
        <v>44191</v>
      </c>
      <c r="H7747" s="10" t="s">
        <v>36</v>
      </c>
      <c r="I7747" s="0" t="n">
        <v>4</v>
      </c>
      <c r="J7747" s="0" t="n">
        <v>19</v>
      </c>
      <c r="K7747" s="0" t="n">
        <v>192</v>
      </c>
      <c r="L7747" s="0" t="n">
        <v>6</v>
      </c>
      <c r="M7747" s="0" t="n">
        <v>1</v>
      </c>
      <c r="N7747" s="11" t="n">
        <v>0.2</v>
      </c>
      <c r="O7747" s="12" t="n">
        <v>76.92</v>
      </c>
      <c r="P7747" s="12" t="n">
        <v>187.6</v>
      </c>
      <c r="Q7747" s="12" t="n">
        <f aca="false">M7747*P7747*(1-N7747)</f>
        <v>150.08</v>
      </c>
      <c r="R7747" s="12" t="n">
        <f aca="false">M7747*O7747</f>
        <v>76.92</v>
      </c>
      <c r="S7747" s="12" t="n">
        <f aca="false">Q7747-R7747</f>
        <v>73.16</v>
      </c>
      <c r="T7747" s="11" t="n">
        <f aca="false">IFERROR(S7747/Q7747,0)</f>
        <v>0.487473347547974</v>
      </c>
      <c r="U7747" s="13" t="n">
        <f aca="false">F7747-E7747</f>
        <v>23</v>
      </c>
      <c r="V7747" s="13" t="n">
        <f aca="false">G7747-F7747</f>
        <v>3</v>
      </c>
      <c r="W7747" s="13" t="n">
        <f aca="false">G7747-E7747</f>
        <v>26</v>
      </c>
      <c r="X7747" s="10" t="n">
        <f aca="false">YEAR(E7747)</f>
        <v>2020</v>
      </c>
      <c r="Y7747" s="0" t="str">
        <f aca="false">TEXT(E7747,"yyyy-mm")</f>
        <v>2020-11</v>
      </c>
      <c r="Z7747" s="0" t="str">
        <f aca="false">"Q"&amp;ROUNDUP(MONTH(E7747)/3,0)&amp;"-"&amp;YEAR(E7747)</f>
        <v>Q4-2020</v>
      </c>
    </row>
    <row r="7748" customFormat="false" ht="14.25" hidden="false" customHeight="false" outlineLevel="0" collapsed="false">
      <c r="A7748" s="0" t="s">
        <v>7790</v>
      </c>
      <c r="B7748" s="0" t="s">
        <v>43</v>
      </c>
      <c r="C7748" s="0" t="s">
        <v>46</v>
      </c>
      <c r="D7748" s="9" t="n">
        <v>44100</v>
      </c>
      <c r="E7748" s="9" t="n">
        <v>44165</v>
      </c>
      <c r="F7748" s="9" t="n">
        <v>44174</v>
      </c>
      <c r="G7748" s="9" t="n">
        <v>44182</v>
      </c>
      <c r="H7748" s="10" t="s">
        <v>36</v>
      </c>
      <c r="I7748" s="0" t="n">
        <v>27</v>
      </c>
      <c r="J7748" s="0" t="n">
        <v>49</v>
      </c>
      <c r="K7748" s="0" t="n">
        <v>262</v>
      </c>
      <c r="L7748" s="0" t="n">
        <v>21</v>
      </c>
      <c r="M7748" s="0" t="n">
        <v>6</v>
      </c>
      <c r="N7748" s="11" t="n">
        <v>0.05</v>
      </c>
      <c r="O7748" s="12" t="n">
        <v>582.23</v>
      </c>
      <c r="P7748" s="12" t="n">
        <v>1058.6</v>
      </c>
      <c r="Q7748" s="12" t="n">
        <f aca="false">M7748*P7748*(1-N7748)</f>
        <v>6034.02</v>
      </c>
      <c r="R7748" s="12" t="n">
        <f aca="false">M7748*O7748</f>
        <v>3493.38</v>
      </c>
      <c r="S7748" s="12" t="n">
        <f aca="false">Q7748-R7748</f>
        <v>2540.64</v>
      </c>
      <c r="T7748" s="11" t="n">
        <f aca="false">IFERROR(S7748/Q7748,0)</f>
        <v>0.421052631578947</v>
      </c>
      <c r="U7748" s="13" t="n">
        <f aca="false">F7748-E7748</f>
        <v>9</v>
      </c>
      <c r="V7748" s="13" t="n">
        <f aca="false">G7748-F7748</f>
        <v>8</v>
      </c>
      <c r="W7748" s="13" t="n">
        <f aca="false">G7748-E7748</f>
        <v>17</v>
      </c>
      <c r="X7748" s="10" t="n">
        <f aca="false">YEAR(E7748)</f>
        <v>2020</v>
      </c>
      <c r="Y7748" s="0" t="str">
        <f aca="false">TEXT(E7748,"yyyy-mm")</f>
        <v>2020-11</v>
      </c>
      <c r="Z7748" s="0" t="str">
        <f aca="false">"Q"&amp;ROUNDUP(MONTH(E7748)/3,0)&amp;"-"&amp;YEAR(E7748)</f>
        <v>Q4-2020</v>
      </c>
    </row>
    <row r="7749" customFormat="false" ht="14.25" hidden="false" customHeight="false" outlineLevel="0" collapsed="false">
      <c r="A7749" s="0" t="s">
        <v>7791</v>
      </c>
      <c r="B7749" s="0" t="s">
        <v>41</v>
      </c>
      <c r="C7749" s="0" t="s">
        <v>35</v>
      </c>
      <c r="D7749" s="9" t="n">
        <v>44000</v>
      </c>
      <c r="E7749" s="9" t="n">
        <v>44165</v>
      </c>
      <c r="F7749" s="9" t="n">
        <v>44190</v>
      </c>
      <c r="G7749" s="9" t="n">
        <v>44195</v>
      </c>
      <c r="H7749" s="10" t="s">
        <v>36</v>
      </c>
      <c r="I7749" s="0" t="n">
        <v>20</v>
      </c>
      <c r="J7749" s="0" t="n">
        <v>2</v>
      </c>
      <c r="K7749" s="0" t="n">
        <v>221</v>
      </c>
      <c r="L7749" s="0" t="n">
        <v>41</v>
      </c>
      <c r="M7749" s="0" t="n">
        <v>5</v>
      </c>
      <c r="N7749" s="11" t="n">
        <v>0.15</v>
      </c>
      <c r="O7749" s="12" t="n">
        <v>1279.37</v>
      </c>
      <c r="P7749" s="12" t="n">
        <v>1909.5</v>
      </c>
      <c r="Q7749" s="12" t="n">
        <f aca="false">M7749*P7749*(1-N7749)</f>
        <v>8115.375</v>
      </c>
      <c r="R7749" s="12" t="n">
        <f aca="false">M7749*O7749</f>
        <v>6396.85</v>
      </c>
      <c r="S7749" s="12" t="n">
        <f aca="false">Q7749-R7749</f>
        <v>1718.525</v>
      </c>
      <c r="T7749" s="11" t="n">
        <f aca="false">IFERROR(S7749/Q7749,0)</f>
        <v>0.211761625309983</v>
      </c>
      <c r="U7749" s="13" t="n">
        <f aca="false">F7749-E7749</f>
        <v>25</v>
      </c>
      <c r="V7749" s="13" t="n">
        <f aca="false">G7749-F7749</f>
        <v>5</v>
      </c>
      <c r="W7749" s="13" t="n">
        <f aca="false">G7749-E7749</f>
        <v>30</v>
      </c>
      <c r="X7749" s="10" t="n">
        <f aca="false">YEAR(E7749)</f>
        <v>2020</v>
      </c>
      <c r="Y7749" s="0" t="str">
        <f aca="false">TEXT(E7749,"yyyy-mm")</f>
        <v>2020-11</v>
      </c>
      <c r="Z7749" s="0" t="str">
        <f aca="false">"Q"&amp;ROUNDUP(MONTH(E7749)/3,0)&amp;"-"&amp;YEAR(E7749)</f>
        <v>Q4-2020</v>
      </c>
    </row>
    <row r="7750" customFormat="false" ht="14.25" hidden="false" customHeight="false" outlineLevel="0" collapsed="false">
      <c r="A7750" s="0" t="s">
        <v>7792</v>
      </c>
      <c r="B7750" s="0" t="s">
        <v>34</v>
      </c>
      <c r="C7750" s="0" t="s">
        <v>39</v>
      </c>
      <c r="D7750" s="9" t="n">
        <v>44000</v>
      </c>
      <c r="E7750" s="9" t="n">
        <v>44166</v>
      </c>
      <c r="F7750" s="9" t="n">
        <v>44182</v>
      </c>
      <c r="G7750" s="9" t="n">
        <v>44187</v>
      </c>
      <c r="H7750" s="10" t="s">
        <v>36</v>
      </c>
      <c r="I7750" s="0" t="n">
        <v>4</v>
      </c>
      <c r="J7750" s="0" t="n">
        <v>19</v>
      </c>
      <c r="K7750" s="0" t="n">
        <v>91</v>
      </c>
      <c r="L7750" s="0" t="n">
        <v>15</v>
      </c>
      <c r="M7750" s="0" t="n">
        <v>8</v>
      </c>
      <c r="N7750" s="11" t="n">
        <v>0.075</v>
      </c>
      <c r="O7750" s="12" t="n">
        <v>1877.88</v>
      </c>
      <c r="P7750" s="12" t="n">
        <v>3832.4</v>
      </c>
      <c r="Q7750" s="12" t="n">
        <f aca="false">M7750*P7750*(1-N7750)</f>
        <v>28359.76</v>
      </c>
      <c r="R7750" s="12" t="n">
        <f aca="false">M7750*O7750</f>
        <v>15023.04</v>
      </c>
      <c r="S7750" s="12" t="n">
        <f aca="false">Q7750-R7750</f>
        <v>13336.72</v>
      </c>
      <c r="T7750" s="11" t="n">
        <f aca="false">IFERROR(S7750/Q7750,0)</f>
        <v>0.470269141910933</v>
      </c>
      <c r="U7750" s="13" t="n">
        <f aca="false">F7750-E7750</f>
        <v>16</v>
      </c>
      <c r="V7750" s="13" t="n">
        <f aca="false">G7750-F7750</f>
        <v>5</v>
      </c>
      <c r="W7750" s="13" t="n">
        <f aca="false">G7750-E7750</f>
        <v>21</v>
      </c>
      <c r="X7750" s="10" t="n">
        <f aca="false">YEAR(E7750)</f>
        <v>2020</v>
      </c>
      <c r="Y7750" s="0" t="str">
        <f aca="false">TEXT(E7750,"yyyy-mm")</f>
        <v>2020-12</v>
      </c>
      <c r="Z7750" s="0" t="str">
        <f aca="false">"Q"&amp;ROUNDUP(MONTH(E7750)/3,0)&amp;"-"&amp;YEAR(E7750)</f>
        <v>Q4-2020</v>
      </c>
    </row>
    <row r="7751" customFormat="false" ht="14.25" hidden="false" customHeight="false" outlineLevel="0" collapsed="false">
      <c r="A7751" s="0" t="s">
        <v>7793</v>
      </c>
      <c r="B7751" s="0" t="s">
        <v>38</v>
      </c>
      <c r="C7751" s="0" t="s">
        <v>39</v>
      </c>
      <c r="D7751" s="9" t="n">
        <v>44100</v>
      </c>
      <c r="E7751" s="9" t="n">
        <v>44166</v>
      </c>
      <c r="F7751" s="9" t="n">
        <v>44192</v>
      </c>
      <c r="G7751" s="9" t="n">
        <v>44194</v>
      </c>
      <c r="H7751" s="10" t="s">
        <v>36</v>
      </c>
      <c r="I7751" s="0" t="n">
        <v>16</v>
      </c>
      <c r="J7751" s="0" t="n">
        <v>12</v>
      </c>
      <c r="K7751" s="0" t="n">
        <v>111</v>
      </c>
      <c r="L7751" s="0" t="n">
        <v>44</v>
      </c>
      <c r="M7751" s="0" t="n">
        <v>3</v>
      </c>
      <c r="N7751" s="11" t="n">
        <v>0.1</v>
      </c>
      <c r="O7751" s="12" t="n">
        <v>1405.93</v>
      </c>
      <c r="P7751" s="12" t="n">
        <v>2304.8</v>
      </c>
      <c r="Q7751" s="12" t="n">
        <f aca="false">M7751*P7751*(1-N7751)</f>
        <v>6222.96</v>
      </c>
      <c r="R7751" s="12" t="n">
        <f aca="false">M7751*O7751</f>
        <v>4217.79</v>
      </c>
      <c r="S7751" s="12" t="n">
        <f aca="false">Q7751-R7751</f>
        <v>2005.17</v>
      </c>
      <c r="T7751" s="11" t="n">
        <f aca="false">IFERROR(S7751/Q7751,0)</f>
        <v>0.322221258050831</v>
      </c>
      <c r="U7751" s="13" t="n">
        <f aca="false">F7751-E7751</f>
        <v>26</v>
      </c>
      <c r="V7751" s="13" t="n">
        <f aca="false">G7751-F7751</f>
        <v>2</v>
      </c>
      <c r="W7751" s="13" t="n">
        <f aca="false">G7751-E7751</f>
        <v>28</v>
      </c>
      <c r="X7751" s="10" t="n">
        <f aca="false">YEAR(E7751)</f>
        <v>2020</v>
      </c>
      <c r="Y7751" s="0" t="str">
        <f aca="false">TEXT(E7751,"yyyy-mm")</f>
        <v>2020-12</v>
      </c>
      <c r="Z7751" s="0" t="str">
        <f aca="false">"Q"&amp;ROUNDUP(MONTH(E7751)/3,0)&amp;"-"&amp;YEAR(E7751)</f>
        <v>Q4-2020</v>
      </c>
    </row>
    <row r="7752" customFormat="false" ht="14.25" hidden="false" customHeight="false" outlineLevel="0" collapsed="false">
      <c r="A7752" s="0" t="s">
        <v>7794</v>
      </c>
      <c r="B7752" s="0" t="s">
        <v>34</v>
      </c>
      <c r="C7752" s="0" t="s">
        <v>39</v>
      </c>
      <c r="D7752" s="9" t="n">
        <v>44100</v>
      </c>
      <c r="E7752" s="9" t="n">
        <v>44166</v>
      </c>
      <c r="F7752" s="9" t="n">
        <v>44187</v>
      </c>
      <c r="G7752" s="9" t="n">
        <v>44197</v>
      </c>
      <c r="H7752" s="10" t="s">
        <v>36</v>
      </c>
      <c r="I7752" s="0" t="n">
        <v>3</v>
      </c>
      <c r="J7752" s="0" t="n">
        <v>36</v>
      </c>
      <c r="K7752" s="0" t="n">
        <v>127</v>
      </c>
      <c r="L7752" s="0" t="n">
        <v>33</v>
      </c>
      <c r="M7752" s="0" t="n">
        <v>6</v>
      </c>
      <c r="N7752" s="11" t="n">
        <v>0.075</v>
      </c>
      <c r="O7752" s="12" t="n">
        <v>799.58</v>
      </c>
      <c r="P7752" s="12" t="n">
        <v>1025.1</v>
      </c>
      <c r="Q7752" s="12" t="n">
        <f aca="false">M7752*P7752*(1-N7752)</f>
        <v>5689.305</v>
      </c>
      <c r="R7752" s="12" t="n">
        <f aca="false">M7752*O7752</f>
        <v>4797.48</v>
      </c>
      <c r="S7752" s="12" t="n">
        <f aca="false">Q7752-R7752</f>
        <v>891.824999999999</v>
      </c>
      <c r="T7752" s="11" t="n">
        <f aca="false">IFERROR(S7752/Q7752,0)</f>
        <v>0.156754647536035</v>
      </c>
      <c r="U7752" s="13" t="n">
        <f aca="false">F7752-E7752</f>
        <v>21</v>
      </c>
      <c r="V7752" s="13" t="n">
        <f aca="false">G7752-F7752</f>
        <v>10</v>
      </c>
      <c r="W7752" s="13" t="n">
        <f aca="false">G7752-E7752</f>
        <v>31</v>
      </c>
      <c r="X7752" s="10" t="n">
        <f aca="false">YEAR(E7752)</f>
        <v>2020</v>
      </c>
      <c r="Y7752" s="0" t="str">
        <f aca="false">TEXT(E7752,"yyyy-mm")</f>
        <v>2020-12</v>
      </c>
      <c r="Z7752" s="0" t="str">
        <f aca="false">"Q"&amp;ROUNDUP(MONTH(E7752)/3,0)&amp;"-"&amp;YEAR(E7752)</f>
        <v>Q4-2020</v>
      </c>
    </row>
    <row r="7753" customFormat="false" ht="14.25" hidden="false" customHeight="false" outlineLevel="0" collapsed="false">
      <c r="A7753" s="0" t="s">
        <v>7795</v>
      </c>
      <c r="B7753" s="0" t="s">
        <v>34</v>
      </c>
      <c r="C7753" s="0" t="s">
        <v>48</v>
      </c>
      <c r="D7753" s="9" t="n">
        <v>44000</v>
      </c>
      <c r="E7753" s="9" t="n">
        <v>44166</v>
      </c>
      <c r="F7753" s="9" t="n">
        <v>44174</v>
      </c>
      <c r="G7753" s="9" t="n">
        <v>44175</v>
      </c>
      <c r="H7753" s="10" t="s">
        <v>36</v>
      </c>
      <c r="I7753" s="0" t="n">
        <v>5</v>
      </c>
      <c r="J7753" s="0" t="n">
        <v>3</v>
      </c>
      <c r="K7753" s="0" t="n">
        <v>14</v>
      </c>
      <c r="L7753" s="0" t="n">
        <v>11</v>
      </c>
      <c r="M7753" s="0" t="n">
        <v>1</v>
      </c>
      <c r="N7753" s="11" t="n">
        <v>0.05</v>
      </c>
      <c r="O7753" s="12" t="n">
        <v>1604.25</v>
      </c>
      <c r="P7753" s="12" t="n">
        <v>1956.4</v>
      </c>
      <c r="Q7753" s="12" t="n">
        <f aca="false">M7753*P7753*(1-N7753)</f>
        <v>1858.58</v>
      </c>
      <c r="R7753" s="12" t="n">
        <f aca="false">M7753*O7753</f>
        <v>1604.25</v>
      </c>
      <c r="S7753" s="12" t="n">
        <f aca="false">Q7753-R7753</f>
        <v>254.33</v>
      </c>
      <c r="T7753" s="11" t="n">
        <f aca="false">IFERROR(S7753/Q7753,0)</f>
        <v>0.136841029172809</v>
      </c>
      <c r="U7753" s="13" t="n">
        <f aca="false">F7753-E7753</f>
        <v>8</v>
      </c>
      <c r="V7753" s="13" t="n">
        <f aca="false">G7753-F7753</f>
        <v>1</v>
      </c>
      <c r="W7753" s="13" t="n">
        <f aca="false">G7753-E7753</f>
        <v>9</v>
      </c>
      <c r="X7753" s="10" t="n">
        <f aca="false">YEAR(E7753)</f>
        <v>2020</v>
      </c>
      <c r="Y7753" s="0" t="str">
        <f aca="false">TEXT(E7753,"yyyy-mm")</f>
        <v>2020-12</v>
      </c>
      <c r="Z7753" s="0" t="str">
        <f aca="false">"Q"&amp;ROUNDUP(MONTH(E7753)/3,0)&amp;"-"&amp;YEAR(E7753)</f>
        <v>Q4-2020</v>
      </c>
    </row>
    <row r="7754" customFormat="false" ht="14.25" hidden="false" customHeight="false" outlineLevel="0" collapsed="false">
      <c r="A7754" s="0" t="s">
        <v>7796</v>
      </c>
      <c r="B7754" s="0" t="s">
        <v>38</v>
      </c>
      <c r="C7754" s="0" t="s">
        <v>79</v>
      </c>
      <c r="D7754" s="9" t="n">
        <v>44000</v>
      </c>
      <c r="E7754" s="9" t="n">
        <v>44167</v>
      </c>
      <c r="F7754" s="9" t="n">
        <v>44174</v>
      </c>
      <c r="G7754" s="9" t="n">
        <v>44183</v>
      </c>
      <c r="H7754" s="10" t="s">
        <v>36</v>
      </c>
      <c r="I7754" s="0" t="n">
        <v>13</v>
      </c>
      <c r="J7754" s="0" t="n">
        <v>49</v>
      </c>
      <c r="K7754" s="0" t="n">
        <v>64</v>
      </c>
      <c r="L7754" s="0" t="n">
        <v>11</v>
      </c>
      <c r="M7754" s="0" t="n">
        <v>3</v>
      </c>
      <c r="N7754" s="11" t="n">
        <v>0.2</v>
      </c>
      <c r="O7754" s="12" t="n">
        <v>448.1</v>
      </c>
      <c r="P7754" s="12" t="n">
        <v>1018.4</v>
      </c>
      <c r="Q7754" s="12" t="n">
        <f aca="false">M7754*P7754*(1-N7754)</f>
        <v>2444.16</v>
      </c>
      <c r="R7754" s="12" t="n">
        <f aca="false">M7754*O7754</f>
        <v>1344.3</v>
      </c>
      <c r="S7754" s="12" t="n">
        <f aca="false">Q7754-R7754</f>
        <v>1099.86</v>
      </c>
      <c r="T7754" s="11" t="n">
        <f aca="false">IFERROR(S7754/Q7754,0)</f>
        <v>0.449995090337785</v>
      </c>
      <c r="U7754" s="13" t="n">
        <f aca="false">F7754-E7754</f>
        <v>7</v>
      </c>
      <c r="V7754" s="13" t="n">
        <f aca="false">G7754-F7754</f>
        <v>9</v>
      </c>
      <c r="W7754" s="13" t="n">
        <f aca="false">G7754-E7754</f>
        <v>16</v>
      </c>
      <c r="X7754" s="10" t="n">
        <f aca="false">YEAR(E7754)</f>
        <v>2020</v>
      </c>
      <c r="Y7754" s="0" t="str">
        <f aca="false">TEXT(E7754,"yyyy-mm")</f>
        <v>2020-12</v>
      </c>
      <c r="Z7754" s="0" t="str">
        <f aca="false">"Q"&amp;ROUNDUP(MONTH(E7754)/3,0)&amp;"-"&amp;YEAR(E7754)</f>
        <v>Q4-2020</v>
      </c>
    </row>
    <row r="7755" customFormat="false" ht="14.25" hidden="false" customHeight="false" outlineLevel="0" collapsed="false">
      <c r="A7755" s="0" t="s">
        <v>7797</v>
      </c>
      <c r="B7755" s="0" t="s">
        <v>43</v>
      </c>
      <c r="C7755" s="0" t="s">
        <v>48</v>
      </c>
      <c r="D7755" s="9" t="n">
        <v>44000</v>
      </c>
      <c r="E7755" s="9" t="n">
        <v>44167</v>
      </c>
      <c r="F7755" s="9" t="n">
        <v>44189</v>
      </c>
      <c r="G7755" s="9" t="n">
        <v>44191</v>
      </c>
      <c r="H7755" s="10" t="s">
        <v>36</v>
      </c>
      <c r="I7755" s="0" t="n">
        <v>27</v>
      </c>
      <c r="J7755" s="0" t="n">
        <v>41</v>
      </c>
      <c r="K7755" s="0" t="n">
        <v>21</v>
      </c>
      <c r="L7755" s="0" t="n">
        <v>28</v>
      </c>
      <c r="M7755" s="0" t="n">
        <v>1</v>
      </c>
      <c r="N7755" s="11" t="n">
        <v>0.05</v>
      </c>
      <c r="O7755" s="12" t="n">
        <v>1900.46</v>
      </c>
      <c r="P7755" s="12" t="n">
        <v>3115.5</v>
      </c>
      <c r="Q7755" s="12" t="n">
        <f aca="false">M7755*P7755*(1-N7755)</f>
        <v>2959.725</v>
      </c>
      <c r="R7755" s="12" t="n">
        <f aca="false">M7755*O7755</f>
        <v>1900.46</v>
      </c>
      <c r="S7755" s="12" t="n">
        <f aca="false">Q7755-R7755</f>
        <v>1059.265</v>
      </c>
      <c r="T7755" s="11" t="n">
        <f aca="false">IFERROR(S7755/Q7755,0)</f>
        <v>0.357893047495967</v>
      </c>
      <c r="U7755" s="13" t="n">
        <f aca="false">F7755-E7755</f>
        <v>22</v>
      </c>
      <c r="V7755" s="13" t="n">
        <f aca="false">G7755-F7755</f>
        <v>2</v>
      </c>
      <c r="W7755" s="13" t="n">
        <f aca="false">G7755-E7755</f>
        <v>24</v>
      </c>
      <c r="X7755" s="10" t="n">
        <f aca="false">YEAR(E7755)</f>
        <v>2020</v>
      </c>
      <c r="Y7755" s="0" t="str">
        <f aca="false">TEXT(E7755,"yyyy-mm")</f>
        <v>2020-12</v>
      </c>
      <c r="Z7755" s="0" t="str">
        <f aca="false">"Q"&amp;ROUNDUP(MONTH(E7755)/3,0)&amp;"-"&amp;YEAR(E7755)</f>
        <v>Q4-2020</v>
      </c>
    </row>
    <row r="7756" customFormat="false" ht="14.25" hidden="false" customHeight="false" outlineLevel="0" collapsed="false">
      <c r="A7756" s="0" t="s">
        <v>7798</v>
      </c>
      <c r="B7756" s="0" t="s">
        <v>34</v>
      </c>
      <c r="C7756" s="0" t="s">
        <v>46</v>
      </c>
      <c r="D7756" s="9" t="n">
        <v>44100</v>
      </c>
      <c r="E7756" s="9" t="n">
        <v>44167</v>
      </c>
      <c r="F7756" s="9" t="n">
        <v>44177</v>
      </c>
      <c r="G7756" s="9" t="n">
        <v>44185</v>
      </c>
      <c r="H7756" s="10" t="s">
        <v>36</v>
      </c>
      <c r="I7756" s="0" t="n">
        <v>8</v>
      </c>
      <c r="J7756" s="0" t="n">
        <v>9</v>
      </c>
      <c r="K7756" s="0" t="n">
        <v>268</v>
      </c>
      <c r="L7756" s="0" t="n">
        <v>35</v>
      </c>
      <c r="M7756" s="0" t="n">
        <v>4</v>
      </c>
      <c r="N7756" s="11" t="n">
        <v>0.075</v>
      </c>
      <c r="O7756" s="12" t="n">
        <v>421.56</v>
      </c>
      <c r="P7756" s="12" t="n">
        <v>958.1</v>
      </c>
      <c r="Q7756" s="12" t="n">
        <f aca="false">M7756*P7756*(1-N7756)</f>
        <v>3544.97</v>
      </c>
      <c r="R7756" s="12" t="n">
        <f aca="false">M7756*O7756</f>
        <v>1686.24</v>
      </c>
      <c r="S7756" s="12" t="n">
        <f aca="false">Q7756-R7756</f>
        <v>1858.73</v>
      </c>
      <c r="T7756" s="11" t="n">
        <f aca="false">IFERROR(S7756/Q7756,0)</f>
        <v>0.524328837761674</v>
      </c>
      <c r="U7756" s="13" t="n">
        <f aca="false">F7756-E7756</f>
        <v>10</v>
      </c>
      <c r="V7756" s="13" t="n">
        <f aca="false">G7756-F7756</f>
        <v>8</v>
      </c>
      <c r="W7756" s="13" t="n">
        <f aca="false">G7756-E7756</f>
        <v>18</v>
      </c>
      <c r="X7756" s="10" t="n">
        <f aca="false">YEAR(E7756)</f>
        <v>2020</v>
      </c>
      <c r="Y7756" s="0" t="str">
        <f aca="false">TEXT(E7756,"yyyy-mm")</f>
        <v>2020-12</v>
      </c>
      <c r="Z7756" s="0" t="str">
        <f aca="false">"Q"&amp;ROUNDUP(MONTH(E7756)/3,0)&amp;"-"&amp;YEAR(E7756)</f>
        <v>Q4-2020</v>
      </c>
    </row>
    <row r="7757" customFormat="false" ht="14.25" hidden="false" customHeight="false" outlineLevel="0" collapsed="false">
      <c r="A7757" s="0" t="s">
        <v>7799</v>
      </c>
      <c r="B7757" s="0" t="s">
        <v>34</v>
      </c>
      <c r="C7757" s="0" t="s">
        <v>79</v>
      </c>
      <c r="D7757" s="9" t="n">
        <v>44100</v>
      </c>
      <c r="E7757" s="9" t="n">
        <v>44167</v>
      </c>
      <c r="F7757" s="9" t="n">
        <v>44172</v>
      </c>
      <c r="G7757" s="9" t="n">
        <v>44178</v>
      </c>
      <c r="H7757" s="10" t="s">
        <v>36</v>
      </c>
      <c r="I7757" s="0" t="n">
        <v>4</v>
      </c>
      <c r="J7757" s="0" t="n">
        <v>21</v>
      </c>
      <c r="K7757" s="0" t="n">
        <v>73</v>
      </c>
      <c r="L7757" s="0" t="n">
        <v>17</v>
      </c>
      <c r="M7757" s="0" t="n">
        <v>7</v>
      </c>
      <c r="N7757" s="11" t="n">
        <v>0.2</v>
      </c>
      <c r="O7757" s="12" t="n">
        <v>660.29</v>
      </c>
      <c r="P7757" s="12" t="n">
        <v>904.5</v>
      </c>
      <c r="Q7757" s="12" t="n">
        <f aca="false">M7757*P7757*(1-N7757)</f>
        <v>5065.2</v>
      </c>
      <c r="R7757" s="12" t="n">
        <f aca="false">M7757*O7757</f>
        <v>4622.03</v>
      </c>
      <c r="S7757" s="12" t="n">
        <f aca="false">Q7757-R7757</f>
        <v>443.170000000001</v>
      </c>
      <c r="T7757" s="11" t="n">
        <f aca="false">IFERROR(S7757/Q7757,0)</f>
        <v>0.0874930901050306</v>
      </c>
      <c r="U7757" s="13" t="n">
        <f aca="false">F7757-E7757</f>
        <v>5</v>
      </c>
      <c r="V7757" s="13" t="n">
        <f aca="false">G7757-F7757</f>
        <v>6</v>
      </c>
      <c r="W7757" s="13" t="n">
        <f aca="false">G7757-E7757</f>
        <v>11</v>
      </c>
      <c r="X7757" s="10" t="n">
        <f aca="false">YEAR(E7757)</f>
        <v>2020</v>
      </c>
      <c r="Y7757" s="0" t="str">
        <f aca="false">TEXT(E7757,"yyyy-mm")</f>
        <v>2020-12</v>
      </c>
      <c r="Z7757" s="0" t="str">
        <f aca="false">"Q"&amp;ROUNDUP(MONTH(E7757)/3,0)&amp;"-"&amp;YEAR(E7757)</f>
        <v>Q4-2020</v>
      </c>
    </row>
    <row r="7758" customFormat="false" ht="14.25" hidden="false" customHeight="false" outlineLevel="0" collapsed="false">
      <c r="A7758" s="0" t="s">
        <v>7800</v>
      </c>
      <c r="B7758" s="0" t="s">
        <v>38</v>
      </c>
      <c r="C7758" s="0" t="s">
        <v>48</v>
      </c>
      <c r="D7758" s="9" t="n">
        <v>44100</v>
      </c>
      <c r="E7758" s="9" t="n">
        <v>44167</v>
      </c>
      <c r="F7758" s="9" t="n">
        <v>44179</v>
      </c>
      <c r="G7758" s="9" t="n">
        <v>44183</v>
      </c>
      <c r="H7758" s="10" t="s">
        <v>36</v>
      </c>
      <c r="I7758" s="0" t="n">
        <v>15</v>
      </c>
      <c r="J7758" s="0" t="n">
        <v>2</v>
      </c>
      <c r="K7758" s="0" t="n">
        <v>7</v>
      </c>
      <c r="L7758" s="0" t="n">
        <v>17</v>
      </c>
      <c r="M7758" s="0" t="n">
        <v>4</v>
      </c>
      <c r="N7758" s="11" t="n">
        <v>0.075</v>
      </c>
      <c r="O7758" s="12" t="n">
        <v>1106.37</v>
      </c>
      <c r="P7758" s="12" t="n">
        <v>2257.9</v>
      </c>
      <c r="Q7758" s="12" t="n">
        <f aca="false">M7758*P7758*(1-N7758)</f>
        <v>8354.23</v>
      </c>
      <c r="R7758" s="12" t="n">
        <f aca="false">M7758*O7758</f>
        <v>4425.48</v>
      </c>
      <c r="S7758" s="12" t="n">
        <f aca="false">Q7758-R7758</f>
        <v>3928.75</v>
      </c>
      <c r="T7758" s="11" t="n">
        <f aca="false">IFERROR(S7758/Q7758,0)</f>
        <v>0.470270749069633</v>
      </c>
      <c r="U7758" s="13" t="n">
        <f aca="false">F7758-E7758</f>
        <v>12</v>
      </c>
      <c r="V7758" s="13" t="n">
        <f aca="false">G7758-F7758</f>
        <v>4</v>
      </c>
      <c r="W7758" s="13" t="n">
        <f aca="false">G7758-E7758</f>
        <v>16</v>
      </c>
      <c r="X7758" s="10" t="n">
        <f aca="false">YEAR(E7758)</f>
        <v>2020</v>
      </c>
      <c r="Y7758" s="0" t="str">
        <f aca="false">TEXT(E7758,"yyyy-mm")</f>
        <v>2020-12</v>
      </c>
      <c r="Z7758" s="0" t="str">
        <f aca="false">"Q"&amp;ROUNDUP(MONTH(E7758)/3,0)&amp;"-"&amp;YEAR(E7758)</f>
        <v>Q4-2020</v>
      </c>
    </row>
    <row r="7759" customFormat="false" ht="14.25" hidden="false" customHeight="false" outlineLevel="0" collapsed="false">
      <c r="A7759" s="0" t="s">
        <v>7801</v>
      </c>
      <c r="B7759" s="0" t="s">
        <v>43</v>
      </c>
      <c r="C7759" s="0" t="s">
        <v>46</v>
      </c>
      <c r="D7759" s="9" t="n">
        <v>44100</v>
      </c>
      <c r="E7759" s="9" t="n">
        <v>44167</v>
      </c>
      <c r="F7759" s="9" t="n">
        <v>44173</v>
      </c>
      <c r="G7759" s="9" t="n">
        <v>44180</v>
      </c>
      <c r="H7759" s="10" t="s">
        <v>36</v>
      </c>
      <c r="I7759" s="0" t="n">
        <v>27</v>
      </c>
      <c r="J7759" s="0" t="n">
        <v>26</v>
      </c>
      <c r="K7759" s="0" t="n">
        <v>301</v>
      </c>
      <c r="L7759" s="0" t="n">
        <v>46</v>
      </c>
      <c r="M7759" s="0" t="n">
        <v>8</v>
      </c>
      <c r="N7759" s="11" t="n">
        <v>0.075</v>
      </c>
      <c r="O7759" s="12" t="n">
        <v>867.65</v>
      </c>
      <c r="P7759" s="12" t="n">
        <v>1172.5</v>
      </c>
      <c r="Q7759" s="12" t="n">
        <f aca="false">M7759*P7759*(1-N7759)</f>
        <v>8676.5</v>
      </c>
      <c r="R7759" s="12" t="n">
        <f aca="false">M7759*O7759</f>
        <v>6941.2</v>
      </c>
      <c r="S7759" s="12" t="n">
        <f aca="false">Q7759-R7759</f>
        <v>1735.3</v>
      </c>
      <c r="T7759" s="11" t="n">
        <f aca="false">IFERROR(S7759/Q7759,0)</f>
        <v>0.2</v>
      </c>
      <c r="U7759" s="13" t="n">
        <f aca="false">F7759-E7759</f>
        <v>6</v>
      </c>
      <c r="V7759" s="13" t="n">
        <f aca="false">G7759-F7759</f>
        <v>7</v>
      </c>
      <c r="W7759" s="13" t="n">
        <f aca="false">G7759-E7759</f>
        <v>13</v>
      </c>
      <c r="X7759" s="10" t="n">
        <f aca="false">YEAR(E7759)</f>
        <v>2020</v>
      </c>
      <c r="Y7759" s="0" t="str">
        <f aca="false">TEXT(E7759,"yyyy-mm")</f>
        <v>2020-12</v>
      </c>
      <c r="Z7759" s="0" t="str">
        <f aca="false">"Q"&amp;ROUNDUP(MONTH(E7759)/3,0)&amp;"-"&amp;YEAR(E7759)</f>
        <v>Q4-2020</v>
      </c>
    </row>
    <row r="7760" customFormat="false" ht="14.25" hidden="false" customHeight="false" outlineLevel="0" collapsed="false">
      <c r="A7760" s="0" t="s">
        <v>7802</v>
      </c>
      <c r="B7760" s="0" t="s">
        <v>38</v>
      </c>
      <c r="C7760" s="0" t="s">
        <v>46</v>
      </c>
      <c r="D7760" s="9" t="n">
        <v>44100</v>
      </c>
      <c r="E7760" s="9" t="n">
        <v>44167</v>
      </c>
      <c r="F7760" s="9" t="n">
        <v>44171</v>
      </c>
      <c r="G7760" s="9" t="n">
        <v>44180</v>
      </c>
      <c r="H7760" s="10" t="s">
        <v>36</v>
      </c>
      <c r="I7760" s="0" t="n">
        <v>17</v>
      </c>
      <c r="J7760" s="0" t="n">
        <v>34</v>
      </c>
      <c r="K7760" s="0" t="n">
        <v>304</v>
      </c>
      <c r="L7760" s="0" t="n">
        <v>34</v>
      </c>
      <c r="M7760" s="0" t="n">
        <v>2</v>
      </c>
      <c r="N7760" s="11" t="n">
        <v>0.075</v>
      </c>
      <c r="O7760" s="12" t="n">
        <v>2865.46</v>
      </c>
      <c r="P7760" s="12" t="n">
        <v>3979.8</v>
      </c>
      <c r="Q7760" s="12" t="n">
        <f aca="false">M7760*P7760*(1-N7760)</f>
        <v>7362.63</v>
      </c>
      <c r="R7760" s="12" t="n">
        <f aca="false">M7760*O7760</f>
        <v>5730.92</v>
      </c>
      <c r="S7760" s="12" t="n">
        <f aca="false">Q7760-R7760</f>
        <v>1631.71</v>
      </c>
      <c r="T7760" s="11" t="n">
        <f aca="false">IFERROR(S7760/Q7760,0)</f>
        <v>0.221620535053371</v>
      </c>
      <c r="U7760" s="13" t="n">
        <f aca="false">F7760-E7760</f>
        <v>4</v>
      </c>
      <c r="V7760" s="13" t="n">
        <f aca="false">G7760-F7760</f>
        <v>9</v>
      </c>
      <c r="W7760" s="13" t="n">
        <f aca="false">G7760-E7760</f>
        <v>13</v>
      </c>
      <c r="X7760" s="10" t="n">
        <f aca="false">YEAR(E7760)</f>
        <v>2020</v>
      </c>
      <c r="Y7760" s="0" t="str">
        <f aca="false">TEXT(E7760,"yyyy-mm")</f>
        <v>2020-12</v>
      </c>
      <c r="Z7760" s="0" t="str">
        <f aca="false">"Q"&amp;ROUNDUP(MONTH(E7760)/3,0)&amp;"-"&amp;YEAR(E7760)</f>
        <v>Q4-2020</v>
      </c>
    </row>
    <row r="7761" customFormat="false" ht="14.25" hidden="false" customHeight="false" outlineLevel="0" collapsed="false">
      <c r="A7761" s="0" t="s">
        <v>7803</v>
      </c>
      <c r="B7761" s="0" t="s">
        <v>34</v>
      </c>
      <c r="C7761" s="0" t="s">
        <v>58</v>
      </c>
      <c r="D7761" s="9" t="n">
        <v>44000</v>
      </c>
      <c r="E7761" s="9" t="n">
        <v>44167</v>
      </c>
      <c r="F7761" s="9" t="n">
        <v>44181</v>
      </c>
      <c r="G7761" s="9" t="n">
        <v>44186</v>
      </c>
      <c r="H7761" s="10" t="s">
        <v>36</v>
      </c>
      <c r="I7761" s="0" t="n">
        <v>4</v>
      </c>
      <c r="J7761" s="0" t="n">
        <v>21</v>
      </c>
      <c r="K7761" s="0" t="n">
        <v>366</v>
      </c>
      <c r="L7761" s="0" t="n">
        <v>15</v>
      </c>
      <c r="M7761" s="0" t="n">
        <v>3</v>
      </c>
      <c r="N7761" s="11" t="n">
        <v>0.075</v>
      </c>
      <c r="O7761" s="12" t="n">
        <v>854.25</v>
      </c>
      <c r="P7761" s="12" t="n">
        <v>1139</v>
      </c>
      <c r="Q7761" s="12" t="n">
        <f aca="false">M7761*P7761*(1-N7761)</f>
        <v>3160.725</v>
      </c>
      <c r="R7761" s="12" t="n">
        <f aca="false">M7761*O7761</f>
        <v>2562.75</v>
      </c>
      <c r="S7761" s="12" t="n">
        <f aca="false">Q7761-R7761</f>
        <v>597.975</v>
      </c>
      <c r="T7761" s="11" t="n">
        <f aca="false">IFERROR(S7761/Q7761,0)</f>
        <v>0.189189189189189</v>
      </c>
      <c r="U7761" s="13" t="n">
        <f aca="false">F7761-E7761</f>
        <v>14</v>
      </c>
      <c r="V7761" s="13" t="n">
        <f aca="false">G7761-F7761</f>
        <v>5</v>
      </c>
      <c r="W7761" s="13" t="n">
        <f aca="false">G7761-E7761</f>
        <v>19</v>
      </c>
      <c r="X7761" s="10" t="n">
        <f aca="false">YEAR(E7761)</f>
        <v>2020</v>
      </c>
      <c r="Y7761" s="0" t="str">
        <f aca="false">TEXT(E7761,"yyyy-mm")</f>
        <v>2020-12</v>
      </c>
      <c r="Z7761" s="0" t="str">
        <f aca="false">"Q"&amp;ROUNDUP(MONTH(E7761)/3,0)&amp;"-"&amp;YEAR(E7761)</f>
        <v>Q4-2020</v>
      </c>
    </row>
    <row r="7762" customFormat="false" ht="14.25" hidden="false" customHeight="false" outlineLevel="0" collapsed="false">
      <c r="A7762" s="0" t="s">
        <v>7804</v>
      </c>
      <c r="B7762" s="0" t="s">
        <v>38</v>
      </c>
      <c r="C7762" s="0" t="s">
        <v>35</v>
      </c>
      <c r="D7762" s="9" t="n">
        <v>44100</v>
      </c>
      <c r="E7762" s="9" t="n">
        <v>44167</v>
      </c>
      <c r="F7762" s="9" t="n">
        <v>44171</v>
      </c>
      <c r="G7762" s="9" t="n">
        <v>44174</v>
      </c>
      <c r="H7762" s="10" t="s">
        <v>36</v>
      </c>
      <c r="I7762" s="0" t="n">
        <v>18</v>
      </c>
      <c r="J7762" s="0" t="n">
        <v>33</v>
      </c>
      <c r="K7762" s="0" t="n">
        <v>217</v>
      </c>
      <c r="L7762" s="0" t="n">
        <v>39</v>
      </c>
      <c r="M7762" s="0" t="n">
        <v>5</v>
      </c>
      <c r="N7762" s="11" t="n">
        <v>0.075</v>
      </c>
      <c r="O7762" s="12" t="n">
        <v>1747.49</v>
      </c>
      <c r="P7762" s="12" t="n">
        <v>2532.6</v>
      </c>
      <c r="Q7762" s="12" t="n">
        <f aca="false">M7762*P7762*(1-N7762)</f>
        <v>11713.275</v>
      </c>
      <c r="R7762" s="12" t="n">
        <f aca="false">M7762*O7762</f>
        <v>8737.45</v>
      </c>
      <c r="S7762" s="12" t="n">
        <f aca="false">Q7762-R7762</f>
        <v>2975.825</v>
      </c>
      <c r="T7762" s="11" t="n">
        <f aca="false">IFERROR(S7762/Q7762,0)</f>
        <v>0.254055761518448</v>
      </c>
      <c r="U7762" s="13" t="n">
        <f aca="false">F7762-E7762</f>
        <v>4</v>
      </c>
      <c r="V7762" s="13" t="n">
        <f aca="false">G7762-F7762</f>
        <v>3</v>
      </c>
      <c r="W7762" s="13" t="n">
        <f aca="false">G7762-E7762</f>
        <v>7</v>
      </c>
      <c r="X7762" s="10" t="n">
        <f aca="false">YEAR(E7762)</f>
        <v>2020</v>
      </c>
      <c r="Y7762" s="0" t="str">
        <f aca="false">TEXT(E7762,"yyyy-mm")</f>
        <v>2020-12</v>
      </c>
      <c r="Z7762" s="0" t="str">
        <f aca="false">"Q"&amp;ROUNDUP(MONTH(E7762)/3,0)&amp;"-"&amp;YEAR(E7762)</f>
        <v>Q4-2020</v>
      </c>
    </row>
    <row r="7763" customFormat="false" ht="14.25" hidden="false" customHeight="false" outlineLevel="0" collapsed="false">
      <c r="A7763" s="0" t="s">
        <v>7805</v>
      </c>
      <c r="B7763" s="0" t="s">
        <v>38</v>
      </c>
      <c r="C7763" s="0" t="s">
        <v>39</v>
      </c>
      <c r="D7763" s="9" t="n">
        <v>44000</v>
      </c>
      <c r="E7763" s="9" t="n">
        <v>44167</v>
      </c>
      <c r="F7763" s="9" t="n">
        <v>44176</v>
      </c>
      <c r="G7763" s="9" t="n">
        <v>44177</v>
      </c>
      <c r="H7763" s="10" t="s">
        <v>36</v>
      </c>
      <c r="I7763" s="0" t="n">
        <v>14</v>
      </c>
      <c r="J7763" s="0" t="n">
        <v>46</v>
      </c>
      <c r="K7763" s="0" t="n">
        <v>166</v>
      </c>
      <c r="L7763" s="0" t="n">
        <v>30</v>
      </c>
      <c r="M7763" s="0" t="n">
        <v>8</v>
      </c>
      <c r="N7763" s="11" t="n">
        <v>0.1</v>
      </c>
      <c r="O7763" s="12" t="n">
        <v>329.64</v>
      </c>
      <c r="P7763" s="12" t="n">
        <v>804</v>
      </c>
      <c r="Q7763" s="12" t="n">
        <f aca="false">M7763*P7763*(1-N7763)</f>
        <v>5788.8</v>
      </c>
      <c r="R7763" s="12" t="n">
        <f aca="false">M7763*O7763</f>
        <v>2637.12</v>
      </c>
      <c r="S7763" s="12" t="n">
        <f aca="false">Q7763-R7763</f>
        <v>3151.68</v>
      </c>
      <c r="T7763" s="11" t="n">
        <f aca="false">IFERROR(S7763/Q7763,0)</f>
        <v>0.544444444444445</v>
      </c>
      <c r="U7763" s="13" t="n">
        <f aca="false">F7763-E7763</f>
        <v>9</v>
      </c>
      <c r="V7763" s="13" t="n">
        <f aca="false">G7763-F7763</f>
        <v>1</v>
      </c>
      <c r="W7763" s="13" t="n">
        <f aca="false">G7763-E7763</f>
        <v>10</v>
      </c>
      <c r="X7763" s="10" t="n">
        <f aca="false">YEAR(E7763)</f>
        <v>2020</v>
      </c>
      <c r="Y7763" s="0" t="str">
        <f aca="false">TEXT(E7763,"yyyy-mm")</f>
        <v>2020-12</v>
      </c>
      <c r="Z7763" s="0" t="str">
        <f aca="false">"Q"&amp;ROUNDUP(MONTH(E7763)/3,0)&amp;"-"&amp;YEAR(E7763)</f>
        <v>Q4-2020</v>
      </c>
    </row>
    <row r="7764" customFormat="false" ht="14.25" hidden="false" customHeight="false" outlineLevel="0" collapsed="false">
      <c r="A7764" s="0" t="s">
        <v>7806</v>
      </c>
      <c r="B7764" s="0" t="s">
        <v>41</v>
      </c>
      <c r="C7764" s="0" t="s">
        <v>48</v>
      </c>
      <c r="D7764" s="9" t="n">
        <v>44100</v>
      </c>
      <c r="E7764" s="9" t="n">
        <v>44167</v>
      </c>
      <c r="F7764" s="9" t="n">
        <v>44191</v>
      </c>
      <c r="G7764" s="9" t="n">
        <v>44196</v>
      </c>
      <c r="H7764" s="10" t="s">
        <v>36</v>
      </c>
      <c r="I7764" s="0" t="n">
        <v>24</v>
      </c>
      <c r="J7764" s="0" t="n">
        <v>50</v>
      </c>
      <c r="K7764" s="0" t="n">
        <v>41</v>
      </c>
      <c r="L7764" s="0" t="n">
        <v>35</v>
      </c>
      <c r="M7764" s="0" t="n">
        <v>7</v>
      </c>
      <c r="N7764" s="11" t="n">
        <v>0.075</v>
      </c>
      <c r="O7764" s="12" t="n">
        <v>1065.57</v>
      </c>
      <c r="P7764" s="12" t="n">
        <v>1902.8</v>
      </c>
      <c r="Q7764" s="12" t="n">
        <f aca="false">M7764*P7764*(1-N7764)</f>
        <v>12320.63</v>
      </c>
      <c r="R7764" s="12" t="n">
        <f aca="false">M7764*O7764</f>
        <v>7458.99</v>
      </c>
      <c r="S7764" s="12" t="n">
        <f aca="false">Q7764-R7764</f>
        <v>4861.64</v>
      </c>
      <c r="T7764" s="11" t="n">
        <f aca="false">IFERROR(S7764/Q7764,0)</f>
        <v>0.394593458289065</v>
      </c>
      <c r="U7764" s="13" t="n">
        <f aca="false">F7764-E7764</f>
        <v>24</v>
      </c>
      <c r="V7764" s="13" t="n">
        <f aca="false">G7764-F7764</f>
        <v>5</v>
      </c>
      <c r="W7764" s="13" t="n">
        <f aca="false">G7764-E7764</f>
        <v>29</v>
      </c>
      <c r="X7764" s="10" t="n">
        <f aca="false">YEAR(E7764)</f>
        <v>2020</v>
      </c>
      <c r="Y7764" s="0" t="str">
        <f aca="false">TEXT(E7764,"yyyy-mm")</f>
        <v>2020-12</v>
      </c>
      <c r="Z7764" s="0" t="str">
        <f aca="false">"Q"&amp;ROUNDUP(MONTH(E7764)/3,0)&amp;"-"&amp;YEAR(E7764)</f>
        <v>Q4-2020</v>
      </c>
    </row>
    <row r="7765" customFormat="false" ht="14.25" hidden="false" customHeight="false" outlineLevel="0" collapsed="false">
      <c r="A7765" s="0" t="s">
        <v>7807</v>
      </c>
      <c r="B7765" s="0" t="s">
        <v>34</v>
      </c>
      <c r="C7765" s="0" t="s">
        <v>46</v>
      </c>
      <c r="D7765" s="9" t="n">
        <v>44100</v>
      </c>
      <c r="E7765" s="9" t="n">
        <v>44167</v>
      </c>
      <c r="F7765" s="9" t="n">
        <v>44185</v>
      </c>
      <c r="G7765" s="9" t="n">
        <v>44194</v>
      </c>
      <c r="H7765" s="10" t="s">
        <v>36</v>
      </c>
      <c r="I7765" s="0" t="n">
        <v>3</v>
      </c>
      <c r="J7765" s="0" t="n">
        <v>5</v>
      </c>
      <c r="K7765" s="0" t="n">
        <v>310</v>
      </c>
      <c r="L7765" s="0" t="n">
        <v>25</v>
      </c>
      <c r="M7765" s="0" t="n">
        <v>2</v>
      </c>
      <c r="N7765" s="11" t="n">
        <v>0.075</v>
      </c>
      <c r="O7765" s="12" t="n">
        <v>2464.06</v>
      </c>
      <c r="P7765" s="12" t="n">
        <v>3571.1</v>
      </c>
      <c r="Q7765" s="12" t="n">
        <f aca="false">M7765*P7765*(1-N7765)</f>
        <v>6606.535</v>
      </c>
      <c r="R7765" s="12" t="n">
        <f aca="false">M7765*O7765</f>
        <v>4928.12</v>
      </c>
      <c r="S7765" s="12" t="n">
        <f aca="false">Q7765-R7765</f>
        <v>1678.415</v>
      </c>
      <c r="T7765" s="11" t="n">
        <f aca="false">IFERROR(S7765/Q7765,0)</f>
        <v>0.2540537513235</v>
      </c>
      <c r="U7765" s="13" t="n">
        <f aca="false">F7765-E7765</f>
        <v>18</v>
      </c>
      <c r="V7765" s="13" t="n">
        <f aca="false">G7765-F7765</f>
        <v>9</v>
      </c>
      <c r="W7765" s="13" t="n">
        <f aca="false">G7765-E7765</f>
        <v>27</v>
      </c>
      <c r="X7765" s="10" t="n">
        <f aca="false">YEAR(E7765)</f>
        <v>2020</v>
      </c>
      <c r="Y7765" s="0" t="str">
        <f aca="false">TEXT(E7765,"yyyy-mm")</f>
        <v>2020-12</v>
      </c>
      <c r="Z7765" s="0" t="str">
        <f aca="false">"Q"&amp;ROUNDUP(MONTH(E7765)/3,0)&amp;"-"&amp;YEAR(E7765)</f>
        <v>Q4-2020</v>
      </c>
    </row>
    <row r="7766" customFormat="false" ht="14.25" hidden="false" customHeight="false" outlineLevel="0" collapsed="false">
      <c r="A7766" s="0" t="s">
        <v>7808</v>
      </c>
      <c r="B7766" s="0" t="s">
        <v>43</v>
      </c>
      <c r="C7766" s="0" t="s">
        <v>79</v>
      </c>
      <c r="D7766" s="9" t="n">
        <v>44100</v>
      </c>
      <c r="E7766" s="9" t="n">
        <v>44168</v>
      </c>
      <c r="F7766" s="9" t="n">
        <v>44177</v>
      </c>
      <c r="G7766" s="9" t="n">
        <v>44178</v>
      </c>
      <c r="H7766" s="10" t="s">
        <v>36</v>
      </c>
      <c r="I7766" s="0" t="n">
        <v>26</v>
      </c>
      <c r="J7766" s="0" t="n">
        <v>45</v>
      </c>
      <c r="K7766" s="0" t="n">
        <v>81</v>
      </c>
      <c r="L7766" s="0" t="n">
        <v>38</v>
      </c>
      <c r="M7766" s="0" t="n">
        <v>5</v>
      </c>
      <c r="N7766" s="11" t="n">
        <v>0.1</v>
      </c>
      <c r="O7766" s="12" t="n">
        <v>2373.41</v>
      </c>
      <c r="P7766" s="12" t="n">
        <v>2894.4</v>
      </c>
      <c r="Q7766" s="12" t="n">
        <f aca="false">M7766*P7766*(1-N7766)</f>
        <v>13024.8</v>
      </c>
      <c r="R7766" s="12" t="n">
        <f aca="false">M7766*O7766</f>
        <v>11867.05</v>
      </c>
      <c r="S7766" s="12" t="n">
        <f aca="false">Q7766-R7766</f>
        <v>1157.75</v>
      </c>
      <c r="T7766" s="11" t="n">
        <f aca="false">IFERROR(S7766/Q7766,0)</f>
        <v>0.0888881211227813</v>
      </c>
      <c r="U7766" s="13" t="n">
        <f aca="false">F7766-E7766</f>
        <v>9</v>
      </c>
      <c r="V7766" s="13" t="n">
        <f aca="false">G7766-F7766</f>
        <v>1</v>
      </c>
      <c r="W7766" s="13" t="n">
        <f aca="false">G7766-E7766</f>
        <v>10</v>
      </c>
      <c r="X7766" s="10" t="n">
        <f aca="false">YEAR(E7766)</f>
        <v>2020</v>
      </c>
      <c r="Y7766" s="0" t="str">
        <f aca="false">TEXT(E7766,"yyyy-mm")</f>
        <v>2020-12</v>
      </c>
      <c r="Z7766" s="0" t="str">
        <f aca="false">"Q"&amp;ROUNDUP(MONTH(E7766)/3,0)&amp;"-"&amp;YEAR(E7766)</f>
        <v>Q4-2020</v>
      </c>
    </row>
    <row r="7767" customFormat="false" ht="14.25" hidden="false" customHeight="false" outlineLevel="0" collapsed="false">
      <c r="A7767" s="0" t="s">
        <v>7809</v>
      </c>
      <c r="B7767" s="0" t="s">
        <v>38</v>
      </c>
      <c r="C7767" s="0" t="s">
        <v>39</v>
      </c>
      <c r="D7767" s="9" t="n">
        <v>44100</v>
      </c>
      <c r="E7767" s="9" t="n">
        <v>44168</v>
      </c>
      <c r="F7767" s="9" t="n">
        <v>44196</v>
      </c>
      <c r="G7767" s="9" t="n">
        <v>44203</v>
      </c>
      <c r="H7767" s="10" t="s">
        <v>36</v>
      </c>
      <c r="I7767" s="0" t="n">
        <v>14</v>
      </c>
      <c r="J7767" s="0" t="n">
        <v>29</v>
      </c>
      <c r="K7767" s="0" t="n">
        <v>110</v>
      </c>
      <c r="L7767" s="0" t="n">
        <v>10</v>
      </c>
      <c r="M7767" s="0" t="n">
        <v>6</v>
      </c>
      <c r="N7767" s="11" t="n">
        <v>0.05</v>
      </c>
      <c r="O7767" s="12" t="n">
        <v>3114.7</v>
      </c>
      <c r="P7767" s="12" t="n">
        <v>3993.2</v>
      </c>
      <c r="Q7767" s="12" t="n">
        <f aca="false">M7767*P7767*(1-N7767)</f>
        <v>22761.24</v>
      </c>
      <c r="R7767" s="12" t="n">
        <f aca="false">M7767*O7767</f>
        <v>18688.2</v>
      </c>
      <c r="S7767" s="12" t="n">
        <f aca="false">Q7767-R7767</f>
        <v>4073.04</v>
      </c>
      <c r="T7767" s="11" t="n">
        <f aca="false">IFERROR(S7767/Q7767,0)</f>
        <v>0.178946313996953</v>
      </c>
      <c r="U7767" s="13" t="n">
        <f aca="false">F7767-E7767</f>
        <v>28</v>
      </c>
      <c r="V7767" s="13" t="n">
        <f aca="false">G7767-F7767</f>
        <v>7</v>
      </c>
      <c r="W7767" s="13" t="n">
        <f aca="false">G7767-E7767</f>
        <v>35</v>
      </c>
      <c r="X7767" s="10" t="n">
        <f aca="false">YEAR(E7767)</f>
        <v>2020</v>
      </c>
      <c r="Y7767" s="0" t="str">
        <f aca="false">TEXT(E7767,"yyyy-mm")</f>
        <v>2020-12</v>
      </c>
      <c r="Z7767" s="0" t="str">
        <f aca="false">"Q"&amp;ROUNDUP(MONTH(E7767)/3,0)&amp;"-"&amp;YEAR(E7767)</f>
        <v>Q4-2020</v>
      </c>
    </row>
    <row r="7768" customFormat="false" ht="14.25" hidden="false" customHeight="false" outlineLevel="0" collapsed="false">
      <c r="A7768" s="0" t="s">
        <v>7810</v>
      </c>
      <c r="B7768" s="0" t="s">
        <v>38</v>
      </c>
      <c r="C7768" s="0" t="s">
        <v>35</v>
      </c>
      <c r="D7768" s="9" t="n">
        <v>44000</v>
      </c>
      <c r="E7768" s="9" t="n">
        <v>44168</v>
      </c>
      <c r="F7768" s="9" t="n">
        <v>44175</v>
      </c>
      <c r="G7768" s="9" t="n">
        <v>44184</v>
      </c>
      <c r="H7768" s="10" t="s">
        <v>36</v>
      </c>
      <c r="I7768" s="0" t="n">
        <v>13</v>
      </c>
      <c r="J7768" s="0" t="n">
        <v>3</v>
      </c>
      <c r="K7768" s="0" t="n">
        <v>228</v>
      </c>
      <c r="L7768" s="0" t="n">
        <v>34</v>
      </c>
      <c r="M7768" s="0" t="n">
        <v>3</v>
      </c>
      <c r="N7768" s="11" t="n">
        <v>0.075</v>
      </c>
      <c r="O7768" s="12" t="n">
        <v>884.4</v>
      </c>
      <c r="P7768" s="12" t="n">
        <v>1768.8</v>
      </c>
      <c r="Q7768" s="12" t="n">
        <f aca="false">M7768*P7768*(1-N7768)</f>
        <v>4908.42</v>
      </c>
      <c r="R7768" s="12" t="n">
        <f aca="false">M7768*O7768</f>
        <v>2653.2</v>
      </c>
      <c r="S7768" s="12" t="n">
        <f aca="false">Q7768-R7768</f>
        <v>2255.22</v>
      </c>
      <c r="T7768" s="11" t="n">
        <f aca="false">IFERROR(S7768/Q7768,0)</f>
        <v>0.45945945945946</v>
      </c>
      <c r="U7768" s="13" t="n">
        <f aca="false">F7768-E7768</f>
        <v>7</v>
      </c>
      <c r="V7768" s="13" t="n">
        <f aca="false">G7768-F7768</f>
        <v>9</v>
      </c>
      <c r="W7768" s="13" t="n">
        <f aca="false">G7768-E7768</f>
        <v>16</v>
      </c>
      <c r="X7768" s="10" t="n">
        <f aca="false">YEAR(E7768)</f>
        <v>2020</v>
      </c>
      <c r="Y7768" s="0" t="str">
        <f aca="false">TEXT(E7768,"yyyy-mm")</f>
        <v>2020-12</v>
      </c>
      <c r="Z7768" s="0" t="str">
        <f aca="false">"Q"&amp;ROUNDUP(MONTH(E7768)/3,0)&amp;"-"&amp;YEAR(E7768)</f>
        <v>Q4-2020</v>
      </c>
    </row>
    <row r="7769" customFormat="false" ht="14.25" hidden="false" customHeight="false" outlineLevel="0" collapsed="false">
      <c r="A7769" s="0" t="s">
        <v>7811</v>
      </c>
      <c r="B7769" s="0" t="s">
        <v>41</v>
      </c>
      <c r="C7769" s="0" t="s">
        <v>39</v>
      </c>
      <c r="D7769" s="9" t="n">
        <v>44000</v>
      </c>
      <c r="E7769" s="9" t="n">
        <v>44168</v>
      </c>
      <c r="F7769" s="9" t="n">
        <v>44188</v>
      </c>
      <c r="G7769" s="9" t="n">
        <v>44195</v>
      </c>
      <c r="H7769" s="10" t="s">
        <v>36</v>
      </c>
      <c r="I7769" s="0" t="n">
        <v>21</v>
      </c>
      <c r="J7769" s="0" t="n">
        <v>50</v>
      </c>
      <c r="K7769" s="0" t="n">
        <v>153</v>
      </c>
      <c r="L7769" s="0" t="n">
        <v>30</v>
      </c>
      <c r="M7769" s="0" t="n">
        <v>5</v>
      </c>
      <c r="N7769" s="11" t="n">
        <v>0.075</v>
      </c>
      <c r="O7769" s="12" t="n">
        <v>433.96</v>
      </c>
      <c r="P7769" s="12" t="n">
        <v>850.9</v>
      </c>
      <c r="Q7769" s="12" t="n">
        <f aca="false">M7769*P7769*(1-N7769)</f>
        <v>3935.4125</v>
      </c>
      <c r="R7769" s="12" t="n">
        <f aca="false">M7769*O7769</f>
        <v>2169.8</v>
      </c>
      <c r="S7769" s="12" t="n">
        <f aca="false">Q7769-R7769</f>
        <v>1765.6125</v>
      </c>
      <c r="T7769" s="11" t="n">
        <f aca="false">IFERROR(S7769/Q7769,0)</f>
        <v>0.448647378133804</v>
      </c>
      <c r="U7769" s="13" t="n">
        <f aca="false">F7769-E7769</f>
        <v>20</v>
      </c>
      <c r="V7769" s="13" t="n">
        <f aca="false">G7769-F7769</f>
        <v>7</v>
      </c>
      <c r="W7769" s="13" t="n">
        <f aca="false">G7769-E7769</f>
        <v>27</v>
      </c>
      <c r="X7769" s="10" t="n">
        <f aca="false">YEAR(E7769)</f>
        <v>2020</v>
      </c>
      <c r="Y7769" s="0" t="str">
        <f aca="false">TEXT(E7769,"yyyy-mm")</f>
        <v>2020-12</v>
      </c>
      <c r="Z7769" s="0" t="str">
        <f aca="false">"Q"&amp;ROUNDUP(MONTH(E7769)/3,0)&amp;"-"&amp;YEAR(E7769)</f>
        <v>Q4-2020</v>
      </c>
    </row>
    <row r="7770" customFormat="false" ht="14.25" hidden="false" customHeight="false" outlineLevel="0" collapsed="false">
      <c r="A7770" s="0" t="s">
        <v>7812</v>
      </c>
      <c r="B7770" s="0" t="s">
        <v>41</v>
      </c>
      <c r="C7770" s="0" t="s">
        <v>39</v>
      </c>
      <c r="D7770" s="9" t="n">
        <v>44100</v>
      </c>
      <c r="E7770" s="9" t="n">
        <v>44168</v>
      </c>
      <c r="F7770" s="9" t="n">
        <v>44180</v>
      </c>
      <c r="G7770" s="9" t="n">
        <v>44187</v>
      </c>
      <c r="H7770" s="10" t="s">
        <v>36</v>
      </c>
      <c r="I7770" s="0" t="n">
        <v>24</v>
      </c>
      <c r="J7770" s="0" t="n">
        <v>11</v>
      </c>
      <c r="K7770" s="0" t="n">
        <v>162</v>
      </c>
      <c r="L7770" s="0" t="n">
        <v>26</v>
      </c>
      <c r="M7770" s="0" t="n">
        <v>2</v>
      </c>
      <c r="N7770" s="11" t="n">
        <v>0.1</v>
      </c>
      <c r="O7770" s="12" t="n">
        <v>2379.04</v>
      </c>
      <c r="P7770" s="12" t="n">
        <v>3604.6</v>
      </c>
      <c r="Q7770" s="12" t="n">
        <f aca="false">M7770*P7770*(1-N7770)</f>
        <v>6488.28</v>
      </c>
      <c r="R7770" s="12" t="n">
        <f aca="false">M7770*O7770</f>
        <v>4758.08</v>
      </c>
      <c r="S7770" s="12" t="n">
        <f aca="false">Q7770-R7770</f>
        <v>1730.2</v>
      </c>
      <c r="T7770" s="11" t="n">
        <f aca="false">IFERROR(S7770/Q7770,0)</f>
        <v>0.266665433674256</v>
      </c>
      <c r="U7770" s="13" t="n">
        <f aca="false">F7770-E7770</f>
        <v>12</v>
      </c>
      <c r="V7770" s="13" t="n">
        <f aca="false">G7770-F7770</f>
        <v>7</v>
      </c>
      <c r="W7770" s="13" t="n">
        <f aca="false">G7770-E7770</f>
        <v>19</v>
      </c>
      <c r="X7770" s="10" t="n">
        <f aca="false">YEAR(E7770)</f>
        <v>2020</v>
      </c>
      <c r="Y7770" s="0" t="str">
        <f aca="false">TEXT(E7770,"yyyy-mm")</f>
        <v>2020-12</v>
      </c>
      <c r="Z7770" s="0" t="str">
        <f aca="false">"Q"&amp;ROUNDUP(MONTH(E7770)/3,0)&amp;"-"&amp;YEAR(E7770)</f>
        <v>Q4-2020</v>
      </c>
    </row>
    <row r="7771" customFormat="false" ht="14.25" hidden="false" customHeight="false" outlineLevel="0" collapsed="false">
      <c r="A7771" s="0" t="s">
        <v>7813</v>
      </c>
      <c r="B7771" s="0" t="s">
        <v>34</v>
      </c>
      <c r="C7771" s="0" t="s">
        <v>48</v>
      </c>
      <c r="D7771" s="9" t="n">
        <v>44100</v>
      </c>
      <c r="E7771" s="9" t="n">
        <v>44169</v>
      </c>
      <c r="F7771" s="9" t="n">
        <v>44189</v>
      </c>
      <c r="G7771" s="9" t="n">
        <v>44197</v>
      </c>
      <c r="H7771" s="10" t="s">
        <v>36</v>
      </c>
      <c r="I7771" s="0" t="n">
        <v>7</v>
      </c>
      <c r="J7771" s="0" t="n">
        <v>50</v>
      </c>
      <c r="K7771" s="0" t="n">
        <v>23</v>
      </c>
      <c r="L7771" s="0" t="n">
        <v>44</v>
      </c>
      <c r="M7771" s="0" t="n">
        <v>3</v>
      </c>
      <c r="N7771" s="11" t="n">
        <v>0.05</v>
      </c>
      <c r="O7771" s="12" t="n">
        <v>123.01</v>
      </c>
      <c r="P7771" s="12" t="n">
        <v>180.9</v>
      </c>
      <c r="Q7771" s="12" t="n">
        <f aca="false">M7771*P7771*(1-N7771)</f>
        <v>515.565</v>
      </c>
      <c r="R7771" s="12" t="n">
        <f aca="false">M7771*O7771</f>
        <v>369.03</v>
      </c>
      <c r="S7771" s="12" t="n">
        <f aca="false">Q7771-R7771</f>
        <v>146.535</v>
      </c>
      <c r="T7771" s="11" t="n">
        <f aca="false">IFERROR(S7771/Q7771,0)</f>
        <v>0.284222164033633</v>
      </c>
      <c r="U7771" s="13" t="n">
        <f aca="false">F7771-E7771</f>
        <v>20</v>
      </c>
      <c r="V7771" s="13" t="n">
        <f aca="false">G7771-F7771</f>
        <v>8</v>
      </c>
      <c r="W7771" s="13" t="n">
        <f aca="false">G7771-E7771</f>
        <v>28</v>
      </c>
      <c r="X7771" s="10" t="n">
        <f aca="false">YEAR(E7771)</f>
        <v>2020</v>
      </c>
      <c r="Y7771" s="0" t="str">
        <f aca="false">TEXT(E7771,"yyyy-mm")</f>
        <v>2020-12</v>
      </c>
      <c r="Z7771" s="0" t="str">
        <f aca="false">"Q"&amp;ROUNDUP(MONTH(E7771)/3,0)&amp;"-"&amp;YEAR(E7771)</f>
        <v>Q4-2020</v>
      </c>
    </row>
    <row r="7772" customFormat="false" ht="14.25" hidden="false" customHeight="false" outlineLevel="0" collapsed="false">
      <c r="A7772" s="0" t="s">
        <v>7814</v>
      </c>
      <c r="B7772" s="0" t="s">
        <v>43</v>
      </c>
      <c r="C7772" s="0" t="s">
        <v>39</v>
      </c>
      <c r="D7772" s="9" t="n">
        <v>44100</v>
      </c>
      <c r="E7772" s="9" t="n">
        <v>44169</v>
      </c>
      <c r="F7772" s="9" t="n">
        <v>44195</v>
      </c>
      <c r="G7772" s="9" t="n">
        <v>44196</v>
      </c>
      <c r="H7772" s="10" t="s">
        <v>36</v>
      </c>
      <c r="I7772" s="0" t="n">
        <v>25</v>
      </c>
      <c r="J7772" s="0" t="n">
        <v>46</v>
      </c>
      <c r="K7772" s="0" t="n">
        <v>114</v>
      </c>
      <c r="L7772" s="0" t="n">
        <v>38</v>
      </c>
      <c r="M7772" s="0" t="n">
        <v>6</v>
      </c>
      <c r="N7772" s="11" t="n">
        <v>0.2</v>
      </c>
      <c r="O7772" s="12" t="n">
        <v>846.88</v>
      </c>
      <c r="P7772" s="12" t="n">
        <v>1058.6</v>
      </c>
      <c r="Q7772" s="12" t="n">
        <f aca="false">M7772*P7772*(1-N7772)</f>
        <v>5081.28</v>
      </c>
      <c r="R7772" s="12" t="n">
        <f aca="false">M7772*O7772</f>
        <v>5081.28</v>
      </c>
      <c r="S7772" s="12" t="n">
        <f aca="false">Q7772-R7772</f>
        <v>0</v>
      </c>
      <c r="T7772" s="11" t="n">
        <f aca="false">IFERROR(S7772/Q7772,0)</f>
        <v>0</v>
      </c>
      <c r="U7772" s="13" t="n">
        <f aca="false">F7772-E7772</f>
        <v>26</v>
      </c>
      <c r="V7772" s="13" t="n">
        <f aca="false">G7772-F7772</f>
        <v>1</v>
      </c>
      <c r="W7772" s="13" t="n">
        <f aca="false">G7772-E7772</f>
        <v>27</v>
      </c>
      <c r="X7772" s="10" t="n">
        <f aca="false">YEAR(E7772)</f>
        <v>2020</v>
      </c>
      <c r="Y7772" s="0" t="str">
        <f aca="false">TEXT(E7772,"yyyy-mm")</f>
        <v>2020-12</v>
      </c>
      <c r="Z7772" s="0" t="str">
        <f aca="false">"Q"&amp;ROUNDUP(MONTH(E7772)/3,0)&amp;"-"&amp;YEAR(E7772)</f>
        <v>Q4-2020</v>
      </c>
    </row>
    <row r="7773" customFormat="false" ht="14.25" hidden="false" customHeight="false" outlineLevel="0" collapsed="false">
      <c r="A7773" s="0" t="s">
        <v>7815</v>
      </c>
      <c r="B7773" s="0" t="s">
        <v>38</v>
      </c>
      <c r="C7773" s="0" t="s">
        <v>35</v>
      </c>
      <c r="D7773" s="9" t="n">
        <v>44100</v>
      </c>
      <c r="E7773" s="9" t="n">
        <v>44169</v>
      </c>
      <c r="F7773" s="9" t="n">
        <v>44188</v>
      </c>
      <c r="G7773" s="9" t="n">
        <v>44190</v>
      </c>
      <c r="H7773" s="10" t="s">
        <v>36</v>
      </c>
      <c r="I7773" s="0" t="n">
        <v>19</v>
      </c>
      <c r="J7773" s="0" t="n">
        <v>16</v>
      </c>
      <c r="K7773" s="0" t="n">
        <v>246</v>
      </c>
      <c r="L7773" s="0" t="n">
        <v>39</v>
      </c>
      <c r="M7773" s="0" t="n">
        <v>2</v>
      </c>
      <c r="N7773" s="11" t="n">
        <v>0.075</v>
      </c>
      <c r="O7773" s="12" t="n">
        <v>3849.82</v>
      </c>
      <c r="P7773" s="12" t="n">
        <v>5922.8</v>
      </c>
      <c r="Q7773" s="12" t="n">
        <f aca="false">M7773*P7773*(1-N7773)</f>
        <v>10957.18</v>
      </c>
      <c r="R7773" s="12" t="n">
        <f aca="false">M7773*O7773</f>
        <v>7699.64</v>
      </c>
      <c r="S7773" s="12" t="n">
        <f aca="false">Q7773-R7773</f>
        <v>3257.54</v>
      </c>
      <c r="T7773" s="11" t="n">
        <f aca="false">IFERROR(S7773/Q7773,0)</f>
        <v>0.297297297297297</v>
      </c>
      <c r="U7773" s="13" t="n">
        <f aca="false">F7773-E7773</f>
        <v>19</v>
      </c>
      <c r="V7773" s="13" t="n">
        <f aca="false">G7773-F7773</f>
        <v>2</v>
      </c>
      <c r="W7773" s="13" t="n">
        <f aca="false">G7773-E7773</f>
        <v>21</v>
      </c>
      <c r="X7773" s="10" t="n">
        <f aca="false">YEAR(E7773)</f>
        <v>2020</v>
      </c>
      <c r="Y7773" s="0" t="str">
        <f aca="false">TEXT(E7773,"yyyy-mm")</f>
        <v>2020-12</v>
      </c>
      <c r="Z7773" s="0" t="str">
        <f aca="false">"Q"&amp;ROUNDUP(MONTH(E7773)/3,0)&amp;"-"&amp;YEAR(E7773)</f>
        <v>Q4-2020</v>
      </c>
    </row>
    <row r="7774" customFormat="false" ht="14.25" hidden="false" customHeight="false" outlineLevel="0" collapsed="false">
      <c r="A7774" s="0" t="s">
        <v>7816</v>
      </c>
      <c r="B7774" s="0" t="s">
        <v>38</v>
      </c>
      <c r="C7774" s="0" t="s">
        <v>58</v>
      </c>
      <c r="D7774" s="9" t="n">
        <v>44100</v>
      </c>
      <c r="E7774" s="9" t="n">
        <v>44170</v>
      </c>
      <c r="F7774" s="9" t="n">
        <v>44186</v>
      </c>
      <c r="G7774" s="9" t="n">
        <v>44188</v>
      </c>
      <c r="H7774" s="10" t="s">
        <v>36</v>
      </c>
      <c r="I7774" s="0" t="n">
        <v>17</v>
      </c>
      <c r="J7774" s="0" t="n">
        <v>48</v>
      </c>
      <c r="K7774" s="0" t="n">
        <v>351</v>
      </c>
      <c r="L7774" s="0" t="n">
        <v>42</v>
      </c>
      <c r="M7774" s="0" t="n">
        <v>8</v>
      </c>
      <c r="N7774" s="11" t="n">
        <v>0.3</v>
      </c>
      <c r="O7774" s="12" t="n">
        <v>1718.68</v>
      </c>
      <c r="P7774" s="12" t="n">
        <v>3906.1</v>
      </c>
      <c r="Q7774" s="12" t="n">
        <f aca="false">M7774*P7774*(1-N7774)</f>
        <v>21874.16</v>
      </c>
      <c r="R7774" s="12" t="n">
        <f aca="false">M7774*O7774</f>
        <v>13749.44</v>
      </c>
      <c r="S7774" s="12" t="n">
        <f aca="false">Q7774-R7774</f>
        <v>8124.72</v>
      </c>
      <c r="T7774" s="11" t="n">
        <f aca="false">IFERROR(S7774/Q7774,0)</f>
        <v>0.37143003434189</v>
      </c>
      <c r="U7774" s="13" t="n">
        <f aca="false">F7774-E7774</f>
        <v>16</v>
      </c>
      <c r="V7774" s="13" t="n">
        <f aca="false">G7774-F7774</f>
        <v>2</v>
      </c>
      <c r="W7774" s="13" t="n">
        <f aca="false">G7774-E7774</f>
        <v>18</v>
      </c>
      <c r="X7774" s="10" t="n">
        <f aca="false">YEAR(E7774)</f>
        <v>2020</v>
      </c>
      <c r="Y7774" s="0" t="str">
        <f aca="false">TEXT(E7774,"yyyy-mm")</f>
        <v>2020-12</v>
      </c>
      <c r="Z7774" s="0" t="str">
        <f aca="false">"Q"&amp;ROUNDUP(MONTH(E7774)/3,0)&amp;"-"&amp;YEAR(E7774)</f>
        <v>Q4-2020</v>
      </c>
    </row>
    <row r="7775" customFormat="false" ht="14.25" hidden="false" customHeight="false" outlineLevel="0" collapsed="false">
      <c r="A7775" s="0" t="s">
        <v>7817</v>
      </c>
      <c r="B7775" s="0" t="s">
        <v>41</v>
      </c>
      <c r="C7775" s="0" t="s">
        <v>58</v>
      </c>
      <c r="D7775" s="9" t="n">
        <v>44100</v>
      </c>
      <c r="E7775" s="9" t="n">
        <v>44170</v>
      </c>
      <c r="F7775" s="9" t="n">
        <v>44172</v>
      </c>
      <c r="G7775" s="9" t="n">
        <v>44182</v>
      </c>
      <c r="H7775" s="10" t="s">
        <v>36</v>
      </c>
      <c r="I7775" s="0" t="n">
        <v>21</v>
      </c>
      <c r="J7775" s="0" t="n">
        <v>48</v>
      </c>
      <c r="K7775" s="0" t="n">
        <v>347</v>
      </c>
      <c r="L7775" s="0" t="n">
        <v>23</v>
      </c>
      <c r="M7775" s="0" t="n">
        <v>8</v>
      </c>
      <c r="N7775" s="11" t="n">
        <v>0.05</v>
      </c>
      <c r="O7775" s="12" t="n">
        <v>718.24</v>
      </c>
      <c r="P7775" s="12" t="n">
        <v>1795.6</v>
      </c>
      <c r="Q7775" s="12" t="n">
        <f aca="false">M7775*P7775*(1-N7775)</f>
        <v>13646.56</v>
      </c>
      <c r="R7775" s="12" t="n">
        <f aca="false">M7775*O7775</f>
        <v>5745.92</v>
      </c>
      <c r="S7775" s="12" t="n">
        <f aca="false">Q7775-R7775</f>
        <v>7900.64</v>
      </c>
      <c r="T7775" s="11" t="n">
        <f aca="false">IFERROR(S7775/Q7775,0)</f>
        <v>0.578947368421053</v>
      </c>
      <c r="U7775" s="13" t="n">
        <f aca="false">F7775-E7775</f>
        <v>2</v>
      </c>
      <c r="V7775" s="13" t="n">
        <f aca="false">G7775-F7775</f>
        <v>10</v>
      </c>
      <c r="W7775" s="13" t="n">
        <f aca="false">G7775-E7775</f>
        <v>12</v>
      </c>
      <c r="X7775" s="10" t="n">
        <f aca="false">YEAR(E7775)</f>
        <v>2020</v>
      </c>
      <c r="Y7775" s="0" t="str">
        <f aca="false">TEXT(E7775,"yyyy-mm")</f>
        <v>2020-12</v>
      </c>
      <c r="Z7775" s="0" t="str">
        <f aca="false">"Q"&amp;ROUNDUP(MONTH(E7775)/3,0)&amp;"-"&amp;YEAR(E7775)</f>
        <v>Q4-2020</v>
      </c>
    </row>
    <row r="7776" customFormat="false" ht="14.25" hidden="false" customHeight="false" outlineLevel="0" collapsed="false">
      <c r="A7776" s="0" t="s">
        <v>7818</v>
      </c>
      <c r="B7776" s="0" t="s">
        <v>34</v>
      </c>
      <c r="C7776" s="0" t="s">
        <v>35</v>
      </c>
      <c r="D7776" s="9" t="n">
        <v>44000</v>
      </c>
      <c r="E7776" s="9" t="n">
        <v>44170</v>
      </c>
      <c r="F7776" s="9" t="n">
        <v>44181</v>
      </c>
      <c r="G7776" s="9" t="n">
        <v>44188</v>
      </c>
      <c r="H7776" s="10" t="s">
        <v>36</v>
      </c>
      <c r="I7776" s="0" t="n">
        <v>12</v>
      </c>
      <c r="J7776" s="0" t="n">
        <v>43</v>
      </c>
      <c r="K7776" s="0" t="n">
        <v>228</v>
      </c>
      <c r="L7776" s="0" t="n">
        <v>38</v>
      </c>
      <c r="M7776" s="0" t="n">
        <v>1</v>
      </c>
      <c r="N7776" s="11" t="n">
        <v>0.075</v>
      </c>
      <c r="O7776" s="12" t="n">
        <v>939.07</v>
      </c>
      <c r="P7776" s="12" t="n">
        <v>1956.4</v>
      </c>
      <c r="Q7776" s="12" t="n">
        <f aca="false">M7776*P7776*(1-N7776)</f>
        <v>1809.67</v>
      </c>
      <c r="R7776" s="12" t="n">
        <f aca="false">M7776*O7776</f>
        <v>939.07</v>
      </c>
      <c r="S7776" s="12" t="n">
        <f aca="false">Q7776-R7776</f>
        <v>870.6</v>
      </c>
      <c r="T7776" s="11" t="n">
        <f aca="false">IFERROR(S7776/Q7776,0)</f>
        <v>0.481082186254953</v>
      </c>
      <c r="U7776" s="13" t="n">
        <f aca="false">F7776-E7776</f>
        <v>11</v>
      </c>
      <c r="V7776" s="13" t="n">
        <f aca="false">G7776-F7776</f>
        <v>7</v>
      </c>
      <c r="W7776" s="13" t="n">
        <f aca="false">G7776-E7776</f>
        <v>18</v>
      </c>
      <c r="X7776" s="10" t="n">
        <f aca="false">YEAR(E7776)</f>
        <v>2020</v>
      </c>
      <c r="Y7776" s="0" t="str">
        <f aca="false">TEXT(E7776,"yyyy-mm")</f>
        <v>2020-12</v>
      </c>
      <c r="Z7776" s="0" t="str">
        <f aca="false">"Q"&amp;ROUNDUP(MONTH(E7776)/3,0)&amp;"-"&amp;YEAR(E7776)</f>
        <v>Q4-2020</v>
      </c>
    </row>
    <row r="7777" customFormat="false" ht="14.25" hidden="false" customHeight="false" outlineLevel="0" collapsed="false">
      <c r="A7777" s="0" t="s">
        <v>7819</v>
      </c>
      <c r="B7777" s="0" t="s">
        <v>34</v>
      </c>
      <c r="C7777" s="0" t="s">
        <v>48</v>
      </c>
      <c r="D7777" s="9" t="n">
        <v>44100</v>
      </c>
      <c r="E7777" s="9" t="n">
        <v>44170</v>
      </c>
      <c r="F7777" s="9" t="n">
        <v>44181</v>
      </c>
      <c r="G7777" s="9" t="n">
        <v>44187</v>
      </c>
      <c r="H7777" s="10" t="s">
        <v>36</v>
      </c>
      <c r="I7777" s="0" t="n">
        <v>7</v>
      </c>
      <c r="J7777" s="0" t="n">
        <v>19</v>
      </c>
      <c r="K7777" s="0" t="n">
        <v>37</v>
      </c>
      <c r="L7777" s="0" t="n">
        <v>10</v>
      </c>
      <c r="M7777" s="0" t="n">
        <v>5</v>
      </c>
      <c r="N7777" s="11" t="n">
        <v>0.1</v>
      </c>
      <c r="O7777" s="12" t="n">
        <v>1620.06</v>
      </c>
      <c r="P7777" s="12" t="n">
        <v>2613</v>
      </c>
      <c r="Q7777" s="12" t="n">
        <f aca="false">M7777*P7777*(1-N7777)</f>
        <v>11758.5</v>
      </c>
      <c r="R7777" s="12" t="n">
        <f aca="false">M7777*O7777</f>
        <v>8100.3</v>
      </c>
      <c r="S7777" s="12" t="n">
        <f aca="false">Q7777-R7777</f>
        <v>3658.2</v>
      </c>
      <c r="T7777" s="11" t="n">
        <f aca="false">IFERROR(S7777/Q7777,0)</f>
        <v>0.311111111111111</v>
      </c>
      <c r="U7777" s="13" t="n">
        <f aca="false">F7777-E7777</f>
        <v>11</v>
      </c>
      <c r="V7777" s="13" t="n">
        <f aca="false">G7777-F7777</f>
        <v>6</v>
      </c>
      <c r="W7777" s="13" t="n">
        <f aca="false">G7777-E7777</f>
        <v>17</v>
      </c>
      <c r="X7777" s="10" t="n">
        <f aca="false">YEAR(E7777)</f>
        <v>2020</v>
      </c>
      <c r="Y7777" s="0" t="str">
        <f aca="false">TEXT(E7777,"yyyy-mm")</f>
        <v>2020-12</v>
      </c>
      <c r="Z7777" s="0" t="str">
        <f aca="false">"Q"&amp;ROUNDUP(MONTH(E7777)/3,0)&amp;"-"&amp;YEAR(E7777)</f>
        <v>Q4-2020</v>
      </c>
    </row>
    <row r="7778" customFormat="false" ht="14.25" hidden="false" customHeight="false" outlineLevel="0" collapsed="false">
      <c r="A7778" s="0" t="s">
        <v>7820</v>
      </c>
      <c r="B7778" s="0" t="s">
        <v>41</v>
      </c>
      <c r="C7778" s="0" t="s">
        <v>46</v>
      </c>
      <c r="D7778" s="9" t="n">
        <v>44100</v>
      </c>
      <c r="E7778" s="9" t="n">
        <v>44170</v>
      </c>
      <c r="F7778" s="9" t="n">
        <v>44188</v>
      </c>
      <c r="G7778" s="9" t="n">
        <v>44189</v>
      </c>
      <c r="H7778" s="10" t="s">
        <v>36</v>
      </c>
      <c r="I7778" s="0" t="n">
        <v>24</v>
      </c>
      <c r="J7778" s="0" t="n">
        <v>11</v>
      </c>
      <c r="K7778" s="0" t="n">
        <v>306</v>
      </c>
      <c r="L7778" s="0" t="n">
        <v>36</v>
      </c>
      <c r="M7778" s="0" t="n">
        <v>5</v>
      </c>
      <c r="N7778" s="11" t="n">
        <v>0.05</v>
      </c>
      <c r="O7778" s="12" t="n">
        <v>999.64</v>
      </c>
      <c r="P7778" s="12" t="n">
        <v>2499.1</v>
      </c>
      <c r="Q7778" s="12" t="n">
        <f aca="false">M7778*P7778*(1-N7778)</f>
        <v>11870.725</v>
      </c>
      <c r="R7778" s="12" t="n">
        <f aca="false">M7778*O7778</f>
        <v>4998.2</v>
      </c>
      <c r="S7778" s="12" t="n">
        <f aca="false">Q7778-R7778</f>
        <v>6872.525</v>
      </c>
      <c r="T7778" s="11" t="n">
        <f aca="false">IFERROR(S7778/Q7778,0)</f>
        <v>0.578947368421053</v>
      </c>
      <c r="U7778" s="13" t="n">
        <f aca="false">F7778-E7778</f>
        <v>18</v>
      </c>
      <c r="V7778" s="13" t="n">
        <f aca="false">G7778-F7778</f>
        <v>1</v>
      </c>
      <c r="W7778" s="13" t="n">
        <f aca="false">G7778-E7778</f>
        <v>19</v>
      </c>
      <c r="X7778" s="10" t="n">
        <f aca="false">YEAR(E7778)</f>
        <v>2020</v>
      </c>
      <c r="Y7778" s="0" t="str">
        <f aca="false">TEXT(E7778,"yyyy-mm")</f>
        <v>2020-12</v>
      </c>
      <c r="Z7778" s="0" t="str">
        <f aca="false">"Q"&amp;ROUNDUP(MONTH(E7778)/3,0)&amp;"-"&amp;YEAR(E7778)</f>
        <v>Q4-2020</v>
      </c>
    </row>
    <row r="7779" customFormat="false" ht="14.25" hidden="false" customHeight="false" outlineLevel="0" collapsed="false">
      <c r="A7779" s="0" t="s">
        <v>7821</v>
      </c>
      <c r="B7779" s="0" t="s">
        <v>38</v>
      </c>
      <c r="C7779" s="0" t="s">
        <v>48</v>
      </c>
      <c r="D7779" s="9" t="n">
        <v>44100</v>
      </c>
      <c r="E7779" s="9" t="n">
        <v>44170</v>
      </c>
      <c r="F7779" s="9" t="n">
        <v>44188</v>
      </c>
      <c r="G7779" s="9" t="n">
        <v>44192</v>
      </c>
      <c r="H7779" s="10" t="s">
        <v>36</v>
      </c>
      <c r="I7779" s="0" t="n">
        <v>15</v>
      </c>
      <c r="J7779" s="0" t="n">
        <v>45</v>
      </c>
      <c r="K7779" s="0" t="n">
        <v>21</v>
      </c>
      <c r="L7779" s="0" t="n">
        <v>47</v>
      </c>
      <c r="M7779" s="0" t="n">
        <v>5</v>
      </c>
      <c r="N7779" s="11" t="n">
        <v>0.4</v>
      </c>
      <c r="O7779" s="12" t="n">
        <v>3211.98</v>
      </c>
      <c r="P7779" s="12" t="n">
        <v>5353.3</v>
      </c>
      <c r="Q7779" s="12" t="n">
        <f aca="false">M7779*P7779*(1-N7779)</f>
        <v>16059.9</v>
      </c>
      <c r="R7779" s="12" t="n">
        <f aca="false">M7779*O7779</f>
        <v>16059.9</v>
      </c>
      <c r="S7779" s="12" t="n">
        <f aca="false">Q7779-R7779</f>
        <v>0</v>
      </c>
      <c r="T7779" s="11" t="n">
        <f aca="false">IFERROR(S7779/Q7779,0)</f>
        <v>0</v>
      </c>
      <c r="U7779" s="13" t="n">
        <f aca="false">F7779-E7779</f>
        <v>18</v>
      </c>
      <c r="V7779" s="13" t="n">
        <f aca="false">G7779-F7779</f>
        <v>4</v>
      </c>
      <c r="W7779" s="13" t="n">
        <f aca="false">G7779-E7779</f>
        <v>22</v>
      </c>
      <c r="X7779" s="10" t="n">
        <f aca="false">YEAR(E7779)</f>
        <v>2020</v>
      </c>
      <c r="Y7779" s="0" t="str">
        <f aca="false">TEXT(E7779,"yyyy-mm")</f>
        <v>2020-12</v>
      </c>
      <c r="Z7779" s="0" t="str">
        <f aca="false">"Q"&amp;ROUNDUP(MONTH(E7779)/3,0)&amp;"-"&amp;YEAR(E7779)</f>
        <v>Q4-2020</v>
      </c>
    </row>
    <row r="7780" customFormat="false" ht="14.25" hidden="false" customHeight="false" outlineLevel="0" collapsed="false">
      <c r="A7780" s="0" t="s">
        <v>7822</v>
      </c>
      <c r="B7780" s="0" t="s">
        <v>41</v>
      </c>
      <c r="C7780" s="0" t="s">
        <v>39</v>
      </c>
      <c r="D7780" s="9" t="n">
        <v>44100</v>
      </c>
      <c r="E7780" s="9" t="n">
        <v>44170</v>
      </c>
      <c r="F7780" s="9" t="n">
        <v>44175</v>
      </c>
      <c r="G7780" s="9" t="n">
        <v>44176</v>
      </c>
      <c r="H7780" s="10" t="s">
        <v>36</v>
      </c>
      <c r="I7780" s="0" t="n">
        <v>24</v>
      </c>
      <c r="J7780" s="0" t="n">
        <v>50</v>
      </c>
      <c r="K7780" s="0" t="n">
        <v>111</v>
      </c>
      <c r="L7780" s="0" t="n">
        <v>47</v>
      </c>
      <c r="M7780" s="0" t="n">
        <v>5</v>
      </c>
      <c r="N7780" s="11" t="n">
        <v>0.05</v>
      </c>
      <c r="O7780" s="12" t="n">
        <v>2759.93</v>
      </c>
      <c r="P7780" s="12" t="n">
        <v>3999.9</v>
      </c>
      <c r="Q7780" s="12" t="n">
        <f aca="false">M7780*P7780*(1-N7780)</f>
        <v>18999.525</v>
      </c>
      <c r="R7780" s="12" t="n">
        <f aca="false">M7780*O7780</f>
        <v>13799.65</v>
      </c>
      <c r="S7780" s="12" t="n">
        <f aca="false">Q7780-R7780</f>
        <v>5199.875</v>
      </c>
      <c r="T7780" s="11" t="n">
        <f aca="false">IFERROR(S7780/Q7780,0)</f>
        <v>0.27368447369079</v>
      </c>
      <c r="U7780" s="13" t="n">
        <f aca="false">F7780-E7780</f>
        <v>5</v>
      </c>
      <c r="V7780" s="13" t="n">
        <f aca="false">G7780-F7780</f>
        <v>1</v>
      </c>
      <c r="W7780" s="13" t="n">
        <f aca="false">G7780-E7780</f>
        <v>6</v>
      </c>
      <c r="X7780" s="10" t="n">
        <f aca="false">YEAR(E7780)</f>
        <v>2020</v>
      </c>
      <c r="Y7780" s="0" t="str">
        <f aca="false">TEXT(E7780,"yyyy-mm")</f>
        <v>2020-12</v>
      </c>
      <c r="Z7780" s="0" t="str">
        <f aca="false">"Q"&amp;ROUNDUP(MONTH(E7780)/3,0)&amp;"-"&amp;YEAR(E7780)</f>
        <v>Q4-2020</v>
      </c>
    </row>
    <row r="7781" customFormat="false" ht="14.25" hidden="false" customHeight="false" outlineLevel="0" collapsed="false">
      <c r="A7781" s="0" t="s">
        <v>7823</v>
      </c>
      <c r="B7781" s="0" t="s">
        <v>43</v>
      </c>
      <c r="C7781" s="0" t="s">
        <v>39</v>
      </c>
      <c r="D7781" s="9" t="n">
        <v>44100</v>
      </c>
      <c r="E7781" s="9" t="n">
        <v>44170</v>
      </c>
      <c r="F7781" s="9" t="n">
        <v>44196</v>
      </c>
      <c r="G7781" s="9" t="n">
        <v>44202</v>
      </c>
      <c r="H7781" s="10" t="s">
        <v>36</v>
      </c>
      <c r="I7781" s="0" t="n">
        <v>27</v>
      </c>
      <c r="J7781" s="0" t="n">
        <v>13</v>
      </c>
      <c r="K7781" s="0" t="n">
        <v>97</v>
      </c>
      <c r="L7781" s="0" t="n">
        <v>26</v>
      </c>
      <c r="M7781" s="0" t="n">
        <v>2</v>
      </c>
      <c r="N7781" s="11" t="n">
        <v>0.1</v>
      </c>
      <c r="O7781" s="12" t="n">
        <v>1839.95</v>
      </c>
      <c r="P7781" s="12" t="n">
        <v>3999.9</v>
      </c>
      <c r="Q7781" s="12" t="n">
        <f aca="false">M7781*P7781*(1-N7781)</f>
        <v>7199.82</v>
      </c>
      <c r="R7781" s="12" t="n">
        <f aca="false">M7781*O7781</f>
        <v>3679.9</v>
      </c>
      <c r="S7781" s="12" t="n">
        <f aca="false">Q7781-R7781</f>
        <v>3519.92</v>
      </c>
      <c r="T7781" s="11" t="n">
        <f aca="false">IFERROR(S7781/Q7781,0)</f>
        <v>0.488890000027779</v>
      </c>
      <c r="U7781" s="13" t="n">
        <f aca="false">F7781-E7781</f>
        <v>26</v>
      </c>
      <c r="V7781" s="13" t="n">
        <f aca="false">G7781-F7781</f>
        <v>6</v>
      </c>
      <c r="W7781" s="13" t="n">
        <f aca="false">G7781-E7781</f>
        <v>32</v>
      </c>
      <c r="X7781" s="10" t="n">
        <f aca="false">YEAR(E7781)</f>
        <v>2020</v>
      </c>
      <c r="Y7781" s="0" t="str">
        <f aca="false">TEXT(E7781,"yyyy-mm")</f>
        <v>2020-12</v>
      </c>
      <c r="Z7781" s="0" t="str">
        <f aca="false">"Q"&amp;ROUNDUP(MONTH(E7781)/3,0)&amp;"-"&amp;YEAR(E7781)</f>
        <v>Q4-2020</v>
      </c>
    </row>
    <row r="7782" customFormat="false" ht="14.25" hidden="false" customHeight="false" outlineLevel="0" collapsed="false">
      <c r="A7782" s="0" t="s">
        <v>7824</v>
      </c>
      <c r="B7782" s="0" t="s">
        <v>41</v>
      </c>
      <c r="C7782" s="0" t="s">
        <v>58</v>
      </c>
      <c r="D7782" s="9" t="n">
        <v>44100</v>
      </c>
      <c r="E7782" s="9" t="n">
        <v>44170</v>
      </c>
      <c r="F7782" s="9" t="n">
        <v>44187</v>
      </c>
      <c r="G7782" s="9" t="n">
        <v>44193</v>
      </c>
      <c r="H7782" s="10" t="s">
        <v>36</v>
      </c>
      <c r="I7782" s="0" t="n">
        <v>23</v>
      </c>
      <c r="J7782" s="0" t="n">
        <v>48</v>
      </c>
      <c r="K7782" s="0" t="n">
        <v>355</v>
      </c>
      <c r="L7782" s="0" t="n">
        <v>9</v>
      </c>
      <c r="M7782" s="0" t="n">
        <v>6</v>
      </c>
      <c r="N7782" s="11" t="n">
        <v>0.05</v>
      </c>
      <c r="O7782" s="12" t="n">
        <v>104.92</v>
      </c>
      <c r="P7782" s="12" t="n">
        <v>194.3</v>
      </c>
      <c r="Q7782" s="12" t="n">
        <f aca="false">M7782*P7782*(1-N7782)</f>
        <v>1107.51</v>
      </c>
      <c r="R7782" s="12" t="n">
        <f aca="false">M7782*O7782</f>
        <v>629.52</v>
      </c>
      <c r="S7782" s="12" t="n">
        <f aca="false">Q7782-R7782</f>
        <v>477.99</v>
      </c>
      <c r="T7782" s="11" t="n">
        <f aca="false">IFERROR(S7782/Q7782,0)</f>
        <v>0.431589782485034</v>
      </c>
      <c r="U7782" s="13" t="n">
        <f aca="false">F7782-E7782</f>
        <v>17</v>
      </c>
      <c r="V7782" s="13" t="n">
        <f aca="false">G7782-F7782</f>
        <v>6</v>
      </c>
      <c r="W7782" s="13" t="n">
        <f aca="false">G7782-E7782</f>
        <v>23</v>
      </c>
      <c r="X7782" s="10" t="n">
        <f aca="false">YEAR(E7782)</f>
        <v>2020</v>
      </c>
      <c r="Y7782" s="0" t="str">
        <f aca="false">TEXT(E7782,"yyyy-mm")</f>
        <v>2020-12</v>
      </c>
      <c r="Z7782" s="0" t="str">
        <f aca="false">"Q"&amp;ROUNDUP(MONTH(E7782)/3,0)&amp;"-"&amp;YEAR(E7782)</f>
        <v>Q4-2020</v>
      </c>
    </row>
    <row r="7783" customFormat="false" ht="14.25" hidden="false" customHeight="false" outlineLevel="0" collapsed="false">
      <c r="A7783" s="0" t="s">
        <v>7825</v>
      </c>
      <c r="B7783" s="0" t="s">
        <v>38</v>
      </c>
      <c r="C7783" s="0" t="s">
        <v>48</v>
      </c>
      <c r="D7783" s="9" t="n">
        <v>44000</v>
      </c>
      <c r="E7783" s="9" t="n">
        <v>44170</v>
      </c>
      <c r="F7783" s="9" t="n">
        <v>44181</v>
      </c>
      <c r="G7783" s="9" t="n">
        <v>44184</v>
      </c>
      <c r="H7783" s="10" t="s">
        <v>36</v>
      </c>
      <c r="I7783" s="0" t="n">
        <v>13</v>
      </c>
      <c r="J7783" s="0" t="n">
        <v>43</v>
      </c>
      <c r="K7783" s="0" t="n">
        <v>12</v>
      </c>
      <c r="L7783" s="0" t="n">
        <v>26</v>
      </c>
      <c r="M7783" s="0" t="n">
        <v>3</v>
      </c>
      <c r="N7783" s="11" t="n">
        <v>0.1</v>
      </c>
      <c r="O7783" s="12" t="n">
        <v>791.61</v>
      </c>
      <c r="P7783" s="12" t="n">
        <v>931.3</v>
      </c>
      <c r="Q7783" s="12" t="n">
        <f aca="false">M7783*P7783*(1-N7783)</f>
        <v>2514.51</v>
      </c>
      <c r="R7783" s="12" t="n">
        <f aca="false">M7783*O7783</f>
        <v>2374.83</v>
      </c>
      <c r="S7783" s="12" t="n">
        <f aca="false">Q7783-R7783</f>
        <v>139.68</v>
      </c>
      <c r="T7783" s="11" t="n">
        <f aca="false">IFERROR(S7783/Q7783,0)</f>
        <v>0.0555495901786033</v>
      </c>
      <c r="U7783" s="13" t="n">
        <f aca="false">F7783-E7783</f>
        <v>11</v>
      </c>
      <c r="V7783" s="13" t="n">
        <f aca="false">G7783-F7783</f>
        <v>3</v>
      </c>
      <c r="W7783" s="13" t="n">
        <f aca="false">G7783-E7783</f>
        <v>14</v>
      </c>
      <c r="X7783" s="10" t="n">
        <f aca="false">YEAR(E7783)</f>
        <v>2020</v>
      </c>
      <c r="Y7783" s="0" t="str">
        <f aca="false">TEXT(E7783,"yyyy-mm")</f>
        <v>2020-12</v>
      </c>
      <c r="Z7783" s="0" t="str">
        <f aca="false">"Q"&amp;ROUNDUP(MONTH(E7783)/3,0)&amp;"-"&amp;YEAR(E7783)</f>
        <v>Q4-2020</v>
      </c>
    </row>
    <row r="7784" customFormat="false" ht="14.25" hidden="false" customHeight="false" outlineLevel="0" collapsed="false">
      <c r="A7784" s="0" t="s">
        <v>7826</v>
      </c>
      <c r="B7784" s="0" t="s">
        <v>41</v>
      </c>
      <c r="C7784" s="0" t="s">
        <v>39</v>
      </c>
      <c r="D7784" s="9" t="n">
        <v>44100</v>
      </c>
      <c r="E7784" s="9" t="n">
        <v>44170</v>
      </c>
      <c r="F7784" s="9" t="n">
        <v>44178</v>
      </c>
      <c r="G7784" s="9" t="n">
        <v>44179</v>
      </c>
      <c r="H7784" s="10" t="s">
        <v>36</v>
      </c>
      <c r="I7784" s="0" t="n">
        <v>23</v>
      </c>
      <c r="J7784" s="0" t="n">
        <v>44</v>
      </c>
      <c r="K7784" s="0" t="n">
        <v>183</v>
      </c>
      <c r="L7784" s="0" t="n">
        <v>5</v>
      </c>
      <c r="M7784" s="0" t="n">
        <v>8</v>
      </c>
      <c r="N7784" s="11" t="n">
        <v>0.075</v>
      </c>
      <c r="O7784" s="12" t="n">
        <v>3020.63</v>
      </c>
      <c r="P7784" s="12" t="n">
        <v>3872.6</v>
      </c>
      <c r="Q7784" s="12" t="n">
        <f aca="false">M7784*P7784*(1-N7784)</f>
        <v>28657.24</v>
      </c>
      <c r="R7784" s="12" t="n">
        <f aca="false">M7784*O7784</f>
        <v>24165.04</v>
      </c>
      <c r="S7784" s="12" t="n">
        <f aca="false">Q7784-R7784</f>
        <v>4492.2</v>
      </c>
      <c r="T7784" s="11" t="n">
        <f aca="false">IFERROR(S7784/Q7784,0)</f>
        <v>0.156756198433624</v>
      </c>
      <c r="U7784" s="13" t="n">
        <f aca="false">F7784-E7784</f>
        <v>8</v>
      </c>
      <c r="V7784" s="13" t="n">
        <f aca="false">G7784-F7784</f>
        <v>1</v>
      </c>
      <c r="W7784" s="13" t="n">
        <f aca="false">G7784-E7784</f>
        <v>9</v>
      </c>
      <c r="X7784" s="10" t="n">
        <f aca="false">YEAR(E7784)</f>
        <v>2020</v>
      </c>
      <c r="Y7784" s="0" t="str">
        <f aca="false">TEXT(E7784,"yyyy-mm")</f>
        <v>2020-12</v>
      </c>
      <c r="Z7784" s="0" t="str">
        <f aca="false">"Q"&amp;ROUNDUP(MONTH(E7784)/3,0)&amp;"-"&amp;YEAR(E7784)</f>
        <v>Q4-2020</v>
      </c>
    </row>
    <row r="7785" customFormat="false" ht="14.25" hidden="false" customHeight="false" outlineLevel="0" collapsed="false">
      <c r="A7785" s="0" t="s">
        <v>7827</v>
      </c>
      <c r="B7785" s="0" t="s">
        <v>34</v>
      </c>
      <c r="C7785" s="0" t="s">
        <v>39</v>
      </c>
      <c r="D7785" s="9" t="n">
        <v>44000</v>
      </c>
      <c r="E7785" s="9" t="n">
        <v>44171</v>
      </c>
      <c r="F7785" s="9" t="n">
        <v>44188</v>
      </c>
      <c r="G7785" s="9" t="n">
        <v>44193</v>
      </c>
      <c r="H7785" s="10" t="s">
        <v>36</v>
      </c>
      <c r="I7785" s="0" t="n">
        <v>3</v>
      </c>
      <c r="J7785" s="0" t="n">
        <v>30</v>
      </c>
      <c r="K7785" s="0" t="n">
        <v>200</v>
      </c>
      <c r="L7785" s="0" t="n">
        <v>11</v>
      </c>
      <c r="M7785" s="0" t="n">
        <v>6</v>
      </c>
      <c r="N7785" s="11" t="n">
        <v>0.05</v>
      </c>
      <c r="O7785" s="12" t="n">
        <v>3123.14</v>
      </c>
      <c r="P7785" s="12" t="n">
        <v>6123.8</v>
      </c>
      <c r="Q7785" s="12" t="n">
        <f aca="false">M7785*P7785*(1-N7785)</f>
        <v>34905.66</v>
      </c>
      <c r="R7785" s="12" t="n">
        <f aca="false">M7785*O7785</f>
        <v>18738.84</v>
      </c>
      <c r="S7785" s="12" t="n">
        <f aca="false">Q7785-R7785</f>
        <v>16166.82</v>
      </c>
      <c r="T7785" s="11" t="n">
        <f aca="false">IFERROR(S7785/Q7785,0)</f>
        <v>0.463157550953055</v>
      </c>
      <c r="U7785" s="13" t="n">
        <f aca="false">F7785-E7785</f>
        <v>17</v>
      </c>
      <c r="V7785" s="13" t="n">
        <f aca="false">G7785-F7785</f>
        <v>5</v>
      </c>
      <c r="W7785" s="13" t="n">
        <f aca="false">G7785-E7785</f>
        <v>22</v>
      </c>
      <c r="X7785" s="10" t="n">
        <f aca="false">YEAR(E7785)</f>
        <v>2020</v>
      </c>
      <c r="Y7785" s="0" t="str">
        <f aca="false">TEXT(E7785,"yyyy-mm")</f>
        <v>2020-12</v>
      </c>
      <c r="Z7785" s="0" t="str">
        <f aca="false">"Q"&amp;ROUNDUP(MONTH(E7785)/3,0)&amp;"-"&amp;YEAR(E7785)</f>
        <v>Q4-2020</v>
      </c>
    </row>
    <row r="7786" customFormat="false" ht="14.25" hidden="false" customHeight="false" outlineLevel="0" collapsed="false">
      <c r="A7786" s="0" t="s">
        <v>7828</v>
      </c>
      <c r="B7786" s="0" t="s">
        <v>38</v>
      </c>
      <c r="C7786" s="0" t="s">
        <v>46</v>
      </c>
      <c r="D7786" s="9" t="n">
        <v>44000</v>
      </c>
      <c r="E7786" s="9" t="n">
        <v>44171</v>
      </c>
      <c r="F7786" s="9" t="n">
        <v>44181</v>
      </c>
      <c r="G7786" s="9" t="n">
        <v>44183</v>
      </c>
      <c r="H7786" s="10" t="s">
        <v>36</v>
      </c>
      <c r="I7786" s="0" t="n">
        <v>15</v>
      </c>
      <c r="J7786" s="0" t="n">
        <v>13</v>
      </c>
      <c r="K7786" s="0" t="n">
        <v>282</v>
      </c>
      <c r="L7786" s="0" t="n">
        <v>18</v>
      </c>
      <c r="M7786" s="0" t="n">
        <v>2</v>
      </c>
      <c r="N7786" s="11" t="n">
        <v>0.075</v>
      </c>
      <c r="O7786" s="12" t="n">
        <v>1745.22</v>
      </c>
      <c r="P7786" s="12" t="n">
        <v>3966.4</v>
      </c>
      <c r="Q7786" s="12" t="n">
        <f aca="false">M7786*P7786*(1-N7786)</f>
        <v>7337.84</v>
      </c>
      <c r="R7786" s="12" t="n">
        <f aca="false">M7786*O7786</f>
        <v>3490.44</v>
      </c>
      <c r="S7786" s="12" t="n">
        <f aca="false">Q7786-R7786</f>
        <v>3847.4</v>
      </c>
      <c r="T7786" s="11" t="n">
        <f aca="false">IFERROR(S7786/Q7786,0)</f>
        <v>0.524323234085235</v>
      </c>
      <c r="U7786" s="13" t="n">
        <f aca="false">F7786-E7786</f>
        <v>10</v>
      </c>
      <c r="V7786" s="13" t="n">
        <f aca="false">G7786-F7786</f>
        <v>2</v>
      </c>
      <c r="W7786" s="13" t="n">
        <f aca="false">G7786-E7786</f>
        <v>12</v>
      </c>
      <c r="X7786" s="10" t="n">
        <f aca="false">YEAR(E7786)</f>
        <v>2020</v>
      </c>
      <c r="Y7786" s="0" t="str">
        <f aca="false">TEXT(E7786,"yyyy-mm")</f>
        <v>2020-12</v>
      </c>
      <c r="Z7786" s="0" t="str">
        <f aca="false">"Q"&amp;ROUNDUP(MONTH(E7786)/3,0)&amp;"-"&amp;YEAR(E7786)</f>
        <v>Q4-2020</v>
      </c>
    </row>
    <row r="7787" customFormat="false" ht="14.25" hidden="false" customHeight="false" outlineLevel="0" collapsed="false">
      <c r="A7787" s="0" t="s">
        <v>7829</v>
      </c>
      <c r="B7787" s="0" t="s">
        <v>34</v>
      </c>
      <c r="C7787" s="0" t="s">
        <v>58</v>
      </c>
      <c r="D7787" s="9" t="n">
        <v>44000</v>
      </c>
      <c r="E7787" s="9" t="n">
        <v>44171</v>
      </c>
      <c r="F7787" s="9" t="n">
        <v>44173</v>
      </c>
      <c r="G7787" s="9" t="n">
        <v>44178</v>
      </c>
      <c r="H7787" s="10" t="s">
        <v>36</v>
      </c>
      <c r="I7787" s="0" t="n">
        <v>2</v>
      </c>
      <c r="J7787" s="0" t="n">
        <v>18</v>
      </c>
      <c r="K7787" s="0" t="n">
        <v>346</v>
      </c>
      <c r="L7787" s="0" t="n">
        <v>27</v>
      </c>
      <c r="M7787" s="0" t="n">
        <v>2</v>
      </c>
      <c r="N7787" s="11" t="n">
        <v>0.15</v>
      </c>
      <c r="O7787" s="12" t="n">
        <v>136.68</v>
      </c>
      <c r="P7787" s="12" t="n">
        <v>227.8</v>
      </c>
      <c r="Q7787" s="12" t="n">
        <f aca="false">M7787*P7787*(1-N7787)</f>
        <v>387.26</v>
      </c>
      <c r="R7787" s="12" t="n">
        <f aca="false">M7787*O7787</f>
        <v>273.36</v>
      </c>
      <c r="S7787" s="12" t="n">
        <f aca="false">Q7787-R7787</f>
        <v>113.9</v>
      </c>
      <c r="T7787" s="11" t="n">
        <f aca="false">IFERROR(S7787/Q7787,0)</f>
        <v>0.294117647058824</v>
      </c>
      <c r="U7787" s="13" t="n">
        <f aca="false">F7787-E7787</f>
        <v>2</v>
      </c>
      <c r="V7787" s="13" t="n">
        <f aca="false">G7787-F7787</f>
        <v>5</v>
      </c>
      <c r="W7787" s="13" t="n">
        <f aca="false">G7787-E7787</f>
        <v>7</v>
      </c>
      <c r="X7787" s="10" t="n">
        <f aca="false">YEAR(E7787)</f>
        <v>2020</v>
      </c>
      <c r="Y7787" s="0" t="str">
        <f aca="false">TEXT(E7787,"yyyy-mm")</f>
        <v>2020-12</v>
      </c>
      <c r="Z7787" s="0" t="str">
        <f aca="false">"Q"&amp;ROUNDUP(MONTH(E7787)/3,0)&amp;"-"&amp;YEAR(E7787)</f>
        <v>Q4-2020</v>
      </c>
    </row>
    <row r="7788" customFormat="false" ht="14.25" hidden="false" customHeight="false" outlineLevel="0" collapsed="false">
      <c r="A7788" s="0" t="s">
        <v>7830</v>
      </c>
      <c r="B7788" s="0" t="s">
        <v>34</v>
      </c>
      <c r="C7788" s="0" t="s">
        <v>48</v>
      </c>
      <c r="D7788" s="9" t="n">
        <v>44000</v>
      </c>
      <c r="E7788" s="9" t="n">
        <v>44171</v>
      </c>
      <c r="F7788" s="9" t="n">
        <v>44193</v>
      </c>
      <c r="G7788" s="9" t="n">
        <v>44197</v>
      </c>
      <c r="H7788" s="10" t="s">
        <v>36</v>
      </c>
      <c r="I7788" s="0" t="n">
        <v>1</v>
      </c>
      <c r="J7788" s="0" t="n">
        <v>24</v>
      </c>
      <c r="K7788" s="0" t="n">
        <v>26</v>
      </c>
      <c r="L7788" s="0" t="n">
        <v>28</v>
      </c>
      <c r="M7788" s="0" t="n">
        <v>5</v>
      </c>
      <c r="N7788" s="11" t="n">
        <v>0.3</v>
      </c>
      <c r="O7788" s="12" t="n">
        <v>2062.53</v>
      </c>
      <c r="P7788" s="12" t="n">
        <v>3966.4</v>
      </c>
      <c r="Q7788" s="12" t="n">
        <f aca="false">M7788*P7788*(1-N7788)</f>
        <v>13882.4</v>
      </c>
      <c r="R7788" s="12" t="n">
        <f aca="false">M7788*O7788</f>
        <v>10312.65</v>
      </c>
      <c r="S7788" s="12" t="n">
        <f aca="false">Q7788-R7788</f>
        <v>3569.75</v>
      </c>
      <c r="T7788" s="11" t="n">
        <f aca="false">IFERROR(S7788/Q7788,0)</f>
        <v>0.257142136806316</v>
      </c>
      <c r="U7788" s="13" t="n">
        <f aca="false">F7788-E7788</f>
        <v>22</v>
      </c>
      <c r="V7788" s="13" t="n">
        <f aca="false">G7788-F7788</f>
        <v>4</v>
      </c>
      <c r="W7788" s="13" t="n">
        <f aca="false">G7788-E7788</f>
        <v>26</v>
      </c>
      <c r="X7788" s="10" t="n">
        <f aca="false">YEAR(E7788)</f>
        <v>2020</v>
      </c>
      <c r="Y7788" s="0" t="str">
        <f aca="false">TEXT(E7788,"yyyy-mm")</f>
        <v>2020-12</v>
      </c>
      <c r="Z7788" s="0" t="str">
        <f aca="false">"Q"&amp;ROUNDUP(MONTH(E7788)/3,0)&amp;"-"&amp;YEAR(E7788)</f>
        <v>Q4-2020</v>
      </c>
    </row>
    <row r="7789" customFormat="false" ht="14.25" hidden="false" customHeight="false" outlineLevel="0" collapsed="false">
      <c r="A7789" s="0" t="s">
        <v>7831</v>
      </c>
      <c r="B7789" s="0" t="s">
        <v>38</v>
      </c>
      <c r="C7789" s="0" t="s">
        <v>79</v>
      </c>
      <c r="D7789" s="9" t="n">
        <v>44100</v>
      </c>
      <c r="E7789" s="9" t="n">
        <v>44171</v>
      </c>
      <c r="F7789" s="9" t="n">
        <v>44193</v>
      </c>
      <c r="G7789" s="9" t="n">
        <v>44196</v>
      </c>
      <c r="H7789" s="10" t="s">
        <v>36</v>
      </c>
      <c r="I7789" s="0" t="n">
        <v>15</v>
      </c>
      <c r="J7789" s="0" t="n">
        <v>39</v>
      </c>
      <c r="K7789" s="0" t="n">
        <v>61</v>
      </c>
      <c r="L7789" s="0" t="n">
        <v>20</v>
      </c>
      <c r="M7789" s="0" t="n">
        <v>3</v>
      </c>
      <c r="N7789" s="11" t="n">
        <v>0.075</v>
      </c>
      <c r="O7789" s="12" t="n">
        <v>5204.49</v>
      </c>
      <c r="P7789" s="12" t="n">
        <v>6425.3</v>
      </c>
      <c r="Q7789" s="12" t="n">
        <f aca="false">M7789*P7789*(1-N7789)</f>
        <v>17830.2075</v>
      </c>
      <c r="R7789" s="12" t="n">
        <f aca="false">M7789*O7789</f>
        <v>15613.47</v>
      </c>
      <c r="S7789" s="12" t="n">
        <f aca="false">Q7789-R7789</f>
        <v>2216.7375</v>
      </c>
      <c r="T7789" s="11" t="n">
        <f aca="false">IFERROR(S7789/Q7789,0)</f>
        <v>0.124324829085696</v>
      </c>
      <c r="U7789" s="13" t="n">
        <f aca="false">F7789-E7789</f>
        <v>22</v>
      </c>
      <c r="V7789" s="13" t="n">
        <f aca="false">G7789-F7789</f>
        <v>3</v>
      </c>
      <c r="W7789" s="13" t="n">
        <f aca="false">G7789-E7789</f>
        <v>25</v>
      </c>
      <c r="X7789" s="10" t="n">
        <f aca="false">YEAR(E7789)</f>
        <v>2020</v>
      </c>
      <c r="Y7789" s="0" t="str">
        <f aca="false">TEXT(E7789,"yyyy-mm")</f>
        <v>2020-12</v>
      </c>
      <c r="Z7789" s="0" t="str">
        <f aca="false">"Q"&amp;ROUNDUP(MONTH(E7789)/3,0)&amp;"-"&amp;YEAR(E7789)</f>
        <v>Q4-2020</v>
      </c>
    </row>
    <row r="7790" customFormat="false" ht="14.25" hidden="false" customHeight="false" outlineLevel="0" collapsed="false">
      <c r="A7790" s="0" t="s">
        <v>7832</v>
      </c>
      <c r="B7790" s="0" t="s">
        <v>34</v>
      </c>
      <c r="C7790" s="0" t="s">
        <v>48</v>
      </c>
      <c r="D7790" s="9" t="n">
        <v>44000</v>
      </c>
      <c r="E7790" s="9" t="n">
        <v>44171</v>
      </c>
      <c r="F7790" s="9" t="n">
        <v>44184</v>
      </c>
      <c r="G7790" s="9" t="n">
        <v>44188</v>
      </c>
      <c r="H7790" s="10" t="s">
        <v>36</v>
      </c>
      <c r="I7790" s="0" t="n">
        <v>8</v>
      </c>
      <c r="J7790" s="0" t="n">
        <v>47</v>
      </c>
      <c r="K7790" s="0" t="n">
        <v>49</v>
      </c>
      <c r="L7790" s="0" t="n">
        <v>5</v>
      </c>
      <c r="M7790" s="0" t="n">
        <v>7</v>
      </c>
      <c r="N7790" s="11" t="n">
        <v>0.2</v>
      </c>
      <c r="O7790" s="12" t="n">
        <v>3081.6</v>
      </c>
      <c r="P7790" s="12" t="n">
        <v>5051.8</v>
      </c>
      <c r="Q7790" s="12" t="n">
        <f aca="false">M7790*P7790*(1-N7790)</f>
        <v>28290.08</v>
      </c>
      <c r="R7790" s="12" t="n">
        <f aca="false">M7790*O7790</f>
        <v>21571.2</v>
      </c>
      <c r="S7790" s="12" t="n">
        <f aca="false">Q7790-R7790</f>
        <v>6718.88</v>
      </c>
      <c r="T7790" s="11" t="n">
        <f aca="false">IFERROR(S7790/Q7790,0)</f>
        <v>0.237499505126886</v>
      </c>
      <c r="U7790" s="13" t="n">
        <f aca="false">F7790-E7790</f>
        <v>13</v>
      </c>
      <c r="V7790" s="13" t="n">
        <f aca="false">G7790-F7790</f>
        <v>4</v>
      </c>
      <c r="W7790" s="13" t="n">
        <f aca="false">G7790-E7790</f>
        <v>17</v>
      </c>
      <c r="X7790" s="10" t="n">
        <f aca="false">YEAR(E7790)</f>
        <v>2020</v>
      </c>
      <c r="Y7790" s="0" t="str">
        <f aca="false">TEXT(E7790,"yyyy-mm")</f>
        <v>2020-12</v>
      </c>
      <c r="Z7790" s="0" t="str">
        <f aca="false">"Q"&amp;ROUNDUP(MONTH(E7790)/3,0)&amp;"-"&amp;YEAR(E7790)</f>
        <v>Q4-2020</v>
      </c>
    </row>
    <row r="7791" customFormat="false" ht="14.25" hidden="false" customHeight="false" outlineLevel="0" collapsed="false">
      <c r="A7791" s="0" t="s">
        <v>7833</v>
      </c>
      <c r="B7791" s="0" t="s">
        <v>43</v>
      </c>
      <c r="C7791" s="0" t="s">
        <v>39</v>
      </c>
      <c r="D7791" s="9" t="n">
        <v>44000</v>
      </c>
      <c r="E7791" s="9" t="n">
        <v>44171</v>
      </c>
      <c r="F7791" s="9" t="n">
        <v>44193</v>
      </c>
      <c r="G7791" s="9" t="n">
        <v>44196</v>
      </c>
      <c r="H7791" s="10" t="s">
        <v>36</v>
      </c>
      <c r="I7791" s="0" t="n">
        <v>27</v>
      </c>
      <c r="J7791" s="0" t="n">
        <v>36</v>
      </c>
      <c r="K7791" s="0" t="n">
        <v>154</v>
      </c>
      <c r="L7791" s="0" t="n">
        <v>35</v>
      </c>
      <c r="M7791" s="0" t="n">
        <v>2</v>
      </c>
      <c r="N7791" s="11" t="n">
        <v>0.05</v>
      </c>
      <c r="O7791" s="12" t="n">
        <v>866.71</v>
      </c>
      <c r="P7791" s="12" t="n">
        <v>1313.2</v>
      </c>
      <c r="Q7791" s="12" t="n">
        <f aca="false">M7791*P7791*(1-N7791)</f>
        <v>2495.08</v>
      </c>
      <c r="R7791" s="12" t="n">
        <f aca="false">M7791*O7791</f>
        <v>1733.42</v>
      </c>
      <c r="S7791" s="12" t="n">
        <f aca="false">Q7791-R7791</f>
        <v>761.66</v>
      </c>
      <c r="T7791" s="11" t="n">
        <f aca="false">IFERROR(S7791/Q7791,0)</f>
        <v>0.305264761049746</v>
      </c>
      <c r="U7791" s="13" t="n">
        <f aca="false">F7791-E7791</f>
        <v>22</v>
      </c>
      <c r="V7791" s="13" t="n">
        <f aca="false">G7791-F7791</f>
        <v>3</v>
      </c>
      <c r="W7791" s="13" t="n">
        <f aca="false">G7791-E7791</f>
        <v>25</v>
      </c>
      <c r="X7791" s="10" t="n">
        <f aca="false">YEAR(E7791)</f>
        <v>2020</v>
      </c>
      <c r="Y7791" s="0" t="str">
        <f aca="false">TEXT(E7791,"yyyy-mm")</f>
        <v>2020-12</v>
      </c>
      <c r="Z7791" s="0" t="str">
        <f aca="false">"Q"&amp;ROUNDUP(MONTH(E7791)/3,0)&amp;"-"&amp;YEAR(E7791)</f>
        <v>Q4-2020</v>
      </c>
    </row>
    <row r="7792" customFormat="false" ht="14.25" hidden="false" customHeight="false" outlineLevel="0" collapsed="false">
      <c r="A7792" s="0" t="s">
        <v>7834</v>
      </c>
      <c r="B7792" s="0" t="s">
        <v>34</v>
      </c>
      <c r="C7792" s="0" t="s">
        <v>79</v>
      </c>
      <c r="D7792" s="9" t="n">
        <v>44100</v>
      </c>
      <c r="E7792" s="9" t="n">
        <v>44171</v>
      </c>
      <c r="F7792" s="9" t="n">
        <v>44185</v>
      </c>
      <c r="G7792" s="9" t="n">
        <v>44192</v>
      </c>
      <c r="H7792" s="10" t="s">
        <v>36</v>
      </c>
      <c r="I7792" s="0" t="n">
        <v>1</v>
      </c>
      <c r="J7792" s="0" t="n">
        <v>19</v>
      </c>
      <c r="K7792" s="0" t="n">
        <v>67</v>
      </c>
      <c r="L7792" s="0" t="n">
        <v>8</v>
      </c>
      <c r="M7792" s="0" t="n">
        <v>2</v>
      </c>
      <c r="N7792" s="11" t="n">
        <v>0.15</v>
      </c>
      <c r="O7792" s="12" t="n">
        <v>506.52</v>
      </c>
      <c r="P7792" s="12" t="n">
        <v>904.5</v>
      </c>
      <c r="Q7792" s="12" t="n">
        <f aca="false">M7792*P7792*(1-N7792)</f>
        <v>1537.65</v>
      </c>
      <c r="R7792" s="12" t="n">
        <f aca="false">M7792*O7792</f>
        <v>1013.04</v>
      </c>
      <c r="S7792" s="12" t="n">
        <f aca="false">Q7792-R7792</f>
        <v>524.61</v>
      </c>
      <c r="T7792" s="11" t="n">
        <f aca="false">IFERROR(S7792/Q7792,0)</f>
        <v>0.341176470588235</v>
      </c>
      <c r="U7792" s="13" t="n">
        <f aca="false">F7792-E7792</f>
        <v>14</v>
      </c>
      <c r="V7792" s="13" t="n">
        <f aca="false">G7792-F7792</f>
        <v>7</v>
      </c>
      <c r="W7792" s="13" t="n">
        <f aca="false">G7792-E7792</f>
        <v>21</v>
      </c>
      <c r="X7792" s="10" t="n">
        <f aca="false">YEAR(E7792)</f>
        <v>2020</v>
      </c>
      <c r="Y7792" s="0" t="str">
        <f aca="false">TEXT(E7792,"yyyy-mm")</f>
        <v>2020-12</v>
      </c>
      <c r="Z7792" s="0" t="str">
        <f aca="false">"Q"&amp;ROUNDUP(MONTH(E7792)/3,0)&amp;"-"&amp;YEAR(E7792)</f>
        <v>Q4-2020</v>
      </c>
    </row>
    <row r="7793" customFormat="false" ht="14.25" hidden="false" customHeight="false" outlineLevel="0" collapsed="false">
      <c r="A7793" s="0" t="s">
        <v>7835</v>
      </c>
      <c r="B7793" s="0" t="s">
        <v>38</v>
      </c>
      <c r="C7793" s="0" t="s">
        <v>39</v>
      </c>
      <c r="D7793" s="9" t="n">
        <v>44000</v>
      </c>
      <c r="E7793" s="9" t="n">
        <v>44171</v>
      </c>
      <c r="F7793" s="9" t="n">
        <v>44191</v>
      </c>
      <c r="G7793" s="9" t="n">
        <v>44195</v>
      </c>
      <c r="H7793" s="10" t="s">
        <v>36</v>
      </c>
      <c r="I7793" s="0" t="n">
        <v>19</v>
      </c>
      <c r="J7793" s="0" t="n">
        <v>20</v>
      </c>
      <c r="K7793" s="0" t="n">
        <v>168</v>
      </c>
      <c r="L7793" s="0" t="n">
        <v>26</v>
      </c>
      <c r="M7793" s="0" t="n">
        <v>1</v>
      </c>
      <c r="N7793" s="11" t="n">
        <v>0.05</v>
      </c>
      <c r="O7793" s="12" t="n">
        <v>1671.58</v>
      </c>
      <c r="P7793" s="12" t="n">
        <v>2740.3</v>
      </c>
      <c r="Q7793" s="12" t="n">
        <f aca="false">M7793*P7793*(1-N7793)</f>
        <v>2603.285</v>
      </c>
      <c r="R7793" s="12" t="n">
        <f aca="false">M7793*O7793</f>
        <v>1671.58</v>
      </c>
      <c r="S7793" s="12" t="n">
        <f aca="false">Q7793-R7793</f>
        <v>931.705</v>
      </c>
      <c r="T7793" s="11" t="n">
        <f aca="false">IFERROR(S7793/Q7793,0)</f>
        <v>0.357895889232258</v>
      </c>
      <c r="U7793" s="13" t="n">
        <f aca="false">F7793-E7793</f>
        <v>20</v>
      </c>
      <c r="V7793" s="13" t="n">
        <f aca="false">G7793-F7793</f>
        <v>4</v>
      </c>
      <c r="W7793" s="13" t="n">
        <f aca="false">G7793-E7793</f>
        <v>24</v>
      </c>
      <c r="X7793" s="10" t="n">
        <f aca="false">YEAR(E7793)</f>
        <v>2020</v>
      </c>
      <c r="Y7793" s="0" t="str">
        <f aca="false">TEXT(E7793,"yyyy-mm")</f>
        <v>2020-12</v>
      </c>
      <c r="Z7793" s="0" t="str">
        <f aca="false">"Q"&amp;ROUNDUP(MONTH(E7793)/3,0)&amp;"-"&amp;YEAR(E7793)</f>
        <v>Q4-2020</v>
      </c>
    </row>
    <row r="7794" customFormat="false" ht="14.25" hidden="false" customHeight="false" outlineLevel="0" collapsed="false">
      <c r="A7794" s="0" t="s">
        <v>7836</v>
      </c>
      <c r="B7794" s="0" t="s">
        <v>38</v>
      </c>
      <c r="C7794" s="0" t="s">
        <v>35</v>
      </c>
      <c r="D7794" s="9" t="n">
        <v>44000</v>
      </c>
      <c r="E7794" s="9" t="n">
        <v>44172</v>
      </c>
      <c r="F7794" s="9" t="n">
        <v>44197</v>
      </c>
      <c r="G7794" s="9" t="n">
        <v>44203</v>
      </c>
      <c r="H7794" s="10" t="s">
        <v>36</v>
      </c>
      <c r="I7794" s="0" t="n">
        <v>14</v>
      </c>
      <c r="J7794" s="0" t="n">
        <v>21</v>
      </c>
      <c r="K7794" s="0" t="n">
        <v>232</v>
      </c>
      <c r="L7794" s="0" t="n">
        <v>19</v>
      </c>
      <c r="M7794" s="0" t="n">
        <v>8</v>
      </c>
      <c r="N7794" s="11" t="n">
        <v>0.4</v>
      </c>
      <c r="O7794" s="12" t="n">
        <v>1373.03</v>
      </c>
      <c r="P7794" s="12" t="n">
        <v>1989.9</v>
      </c>
      <c r="Q7794" s="12" t="n">
        <f aca="false">M7794*P7794*(1-N7794)</f>
        <v>9551.52</v>
      </c>
      <c r="R7794" s="12" t="n">
        <f aca="false">M7794*O7794</f>
        <v>10984.24</v>
      </c>
      <c r="S7794" s="12" t="n">
        <f aca="false">Q7794-R7794</f>
        <v>-1432.72</v>
      </c>
      <c r="T7794" s="11" t="n">
        <f aca="false">IFERROR(S7794/Q7794,0)</f>
        <v>-0.149999162436973</v>
      </c>
      <c r="U7794" s="13" t="n">
        <f aca="false">F7794-E7794</f>
        <v>25</v>
      </c>
      <c r="V7794" s="13" t="n">
        <f aca="false">G7794-F7794</f>
        <v>6</v>
      </c>
      <c r="W7794" s="13" t="n">
        <f aca="false">G7794-E7794</f>
        <v>31</v>
      </c>
      <c r="X7794" s="10" t="n">
        <f aca="false">YEAR(E7794)</f>
        <v>2020</v>
      </c>
      <c r="Y7794" s="0" t="str">
        <f aca="false">TEXT(E7794,"yyyy-mm")</f>
        <v>2020-12</v>
      </c>
      <c r="Z7794" s="0" t="str">
        <f aca="false">"Q"&amp;ROUNDUP(MONTH(E7794)/3,0)&amp;"-"&amp;YEAR(E7794)</f>
        <v>Q4-2020</v>
      </c>
    </row>
    <row r="7795" customFormat="false" ht="14.25" hidden="false" customHeight="false" outlineLevel="0" collapsed="false">
      <c r="A7795" s="0" t="s">
        <v>7837</v>
      </c>
      <c r="B7795" s="0" t="s">
        <v>38</v>
      </c>
      <c r="C7795" s="0" t="s">
        <v>48</v>
      </c>
      <c r="D7795" s="9" t="n">
        <v>44100</v>
      </c>
      <c r="E7795" s="9" t="n">
        <v>44172</v>
      </c>
      <c r="F7795" s="9" t="n">
        <v>44191</v>
      </c>
      <c r="G7795" s="9" t="n">
        <v>44201</v>
      </c>
      <c r="H7795" s="10" t="s">
        <v>36</v>
      </c>
      <c r="I7795" s="0" t="n">
        <v>14</v>
      </c>
      <c r="J7795" s="0" t="n">
        <v>29</v>
      </c>
      <c r="K7795" s="0" t="n">
        <v>20</v>
      </c>
      <c r="L7795" s="0" t="n">
        <v>7</v>
      </c>
      <c r="M7795" s="0" t="n">
        <v>2</v>
      </c>
      <c r="N7795" s="11" t="n">
        <v>0.15</v>
      </c>
      <c r="O7795" s="12" t="n">
        <v>866.71</v>
      </c>
      <c r="P7795" s="12" t="n">
        <v>1125.6</v>
      </c>
      <c r="Q7795" s="12" t="n">
        <f aca="false">M7795*P7795*(1-N7795)</f>
        <v>1913.52</v>
      </c>
      <c r="R7795" s="12" t="n">
        <f aca="false">M7795*O7795</f>
        <v>1733.42</v>
      </c>
      <c r="S7795" s="12" t="n">
        <f aca="false">Q7795-R7795</f>
        <v>180.1</v>
      </c>
      <c r="T7795" s="11" t="n">
        <f aca="false">IFERROR(S7795/Q7795,0)</f>
        <v>0.0941197374472175</v>
      </c>
      <c r="U7795" s="13" t="n">
        <f aca="false">F7795-E7795</f>
        <v>19</v>
      </c>
      <c r="V7795" s="13" t="n">
        <f aca="false">G7795-F7795</f>
        <v>10</v>
      </c>
      <c r="W7795" s="13" t="n">
        <f aca="false">G7795-E7795</f>
        <v>29</v>
      </c>
      <c r="X7795" s="10" t="n">
        <f aca="false">YEAR(E7795)</f>
        <v>2020</v>
      </c>
      <c r="Y7795" s="0" t="str">
        <f aca="false">TEXT(E7795,"yyyy-mm")</f>
        <v>2020-12</v>
      </c>
      <c r="Z7795" s="0" t="str">
        <f aca="false">"Q"&amp;ROUNDUP(MONTH(E7795)/3,0)&amp;"-"&amp;YEAR(E7795)</f>
        <v>Q4-2020</v>
      </c>
    </row>
    <row r="7796" customFormat="false" ht="14.25" hidden="false" customHeight="false" outlineLevel="0" collapsed="false">
      <c r="A7796" s="0" t="s">
        <v>7838</v>
      </c>
      <c r="B7796" s="0" t="s">
        <v>34</v>
      </c>
      <c r="C7796" s="0" t="s">
        <v>48</v>
      </c>
      <c r="D7796" s="9" t="n">
        <v>44100</v>
      </c>
      <c r="E7796" s="9" t="n">
        <v>44172</v>
      </c>
      <c r="F7796" s="9" t="n">
        <v>44194</v>
      </c>
      <c r="G7796" s="9" t="n">
        <v>44203</v>
      </c>
      <c r="H7796" s="10" t="s">
        <v>36</v>
      </c>
      <c r="I7796" s="0" t="n">
        <v>2</v>
      </c>
      <c r="J7796" s="0" t="n">
        <v>12</v>
      </c>
      <c r="K7796" s="0" t="n">
        <v>44</v>
      </c>
      <c r="L7796" s="0" t="n">
        <v>27</v>
      </c>
      <c r="M7796" s="0" t="n">
        <v>8</v>
      </c>
      <c r="N7796" s="11" t="n">
        <v>0.15</v>
      </c>
      <c r="O7796" s="12" t="n">
        <v>2499.77</v>
      </c>
      <c r="P7796" s="12" t="n">
        <v>3571.1</v>
      </c>
      <c r="Q7796" s="12" t="n">
        <f aca="false">M7796*P7796*(1-N7796)</f>
        <v>24283.48</v>
      </c>
      <c r="R7796" s="12" t="n">
        <f aca="false">M7796*O7796</f>
        <v>19998.16</v>
      </c>
      <c r="S7796" s="12" t="n">
        <f aca="false">Q7796-R7796</f>
        <v>4285.32</v>
      </c>
      <c r="T7796" s="11" t="n">
        <f aca="false">IFERROR(S7796/Q7796,0)</f>
        <v>0.176470588235294</v>
      </c>
      <c r="U7796" s="13" t="n">
        <f aca="false">F7796-E7796</f>
        <v>22</v>
      </c>
      <c r="V7796" s="13" t="n">
        <f aca="false">G7796-F7796</f>
        <v>9</v>
      </c>
      <c r="W7796" s="13" t="n">
        <f aca="false">G7796-E7796</f>
        <v>31</v>
      </c>
      <c r="X7796" s="10" t="n">
        <f aca="false">YEAR(E7796)</f>
        <v>2020</v>
      </c>
      <c r="Y7796" s="0" t="str">
        <f aca="false">TEXT(E7796,"yyyy-mm")</f>
        <v>2020-12</v>
      </c>
      <c r="Z7796" s="0" t="str">
        <f aca="false">"Q"&amp;ROUNDUP(MONTH(E7796)/3,0)&amp;"-"&amp;YEAR(E7796)</f>
        <v>Q4-2020</v>
      </c>
    </row>
    <row r="7797" customFormat="false" ht="14.25" hidden="false" customHeight="false" outlineLevel="0" collapsed="false">
      <c r="A7797" s="0" t="s">
        <v>7839</v>
      </c>
      <c r="B7797" s="0" t="s">
        <v>43</v>
      </c>
      <c r="C7797" s="0" t="s">
        <v>39</v>
      </c>
      <c r="D7797" s="9" t="n">
        <v>44100</v>
      </c>
      <c r="E7797" s="9" t="n">
        <v>44172</v>
      </c>
      <c r="F7797" s="9" t="n">
        <v>44192</v>
      </c>
      <c r="G7797" s="9" t="n">
        <v>44195</v>
      </c>
      <c r="H7797" s="10" t="s">
        <v>36</v>
      </c>
      <c r="I7797" s="0" t="n">
        <v>28</v>
      </c>
      <c r="J7797" s="0" t="n">
        <v>40</v>
      </c>
      <c r="K7797" s="0" t="n">
        <v>135</v>
      </c>
      <c r="L7797" s="0" t="n">
        <v>1</v>
      </c>
      <c r="M7797" s="0" t="n">
        <v>8</v>
      </c>
      <c r="N7797" s="11" t="n">
        <v>0.075</v>
      </c>
      <c r="O7797" s="12" t="n">
        <v>1716</v>
      </c>
      <c r="P7797" s="12" t="n">
        <v>2257.9</v>
      </c>
      <c r="Q7797" s="12" t="n">
        <f aca="false">M7797*P7797*(1-N7797)</f>
        <v>16708.46</v>
      </c>
      <c r="R7797" s="12" t="n">
        <f aca="false">M7797*O7797</f>
        <v>13728</v>
      </c>
      <c r="S7797" s="12" t="n">
        <f aca="false">Q7797-R7797</f>
        <v>2980.46</v>
      </c>
      <c r="T7797" s="11" t="n">
        <f aca="false">IFERROR(S7797/Q7797,0)</f>
        <v>0.178380293575829</v>
      </c>
      <c r="U7797" s="13" t="n">
        <f aca="false">F7797-E7797</f>
        <v>20</v>
      </c>
      <c r="V7797" s="13" t="n">
        <f aca="false">G7797-F7797</f>
        <v>3</v>
      </c>
      <c r="W7797" s="13" t="n">
        <f aca="false">G7797-E7797</f>
        <v>23</v>
      </c>
      <c r="X7797" s="10" t="n">
        <f aca="false">YEAR(E7797)</f>
        <v>2020</v>
      </c>
      <c r="Y7797" s="0" t="str">
        <f aca="false">TEXT(E7797,"yyyy-mm")</f>
        <v>2020-12</v>
      </c>
      <c r="Z7797" s="0" t="str">
        <f aca="false">"Q"&amp;ROUNDUP(MONTH(E7797)/3,0)&amp;"-"&amp;YEAR(E7797)</f>
        <v>Q4-2020</v>
      </c>
    </row>
    <row r="7798" customFormat="false" ht="14.25" hidden="false" customHeight="false" outlineLevel="0" collapsed="false">
      <c r="A7798" s="0" t="s">
        <v>7840</v>
      </c>
      <c r="B7798" s="0" t="s">
        <v>38</v>
      </c>
      <c r="C7798" s="0" t="s">
        <v>58</v>
      </c>
      <c r="D7798" s="9" t="n">
        <v>44000</v>
      </c>
      <c r="E7798" s="9" t="n">
        <v>44172</v>
      </c>
      <c r="F7798" s="9" t="n">
        <v>44190</v>
      </c>
      <c r="G7798" s="9" t="n">
        <v>44193</v>
      </c>
      <c r="H7798" s="10" t="s">
        <v>36</v>
      </c>
      <c r="I7798" s="0" t="n">
        <v>19</v>
      </c>
      <c r="J7798" s="0" t="n">
        <v>35</v>
      </c>
      <c r="K7798" s="0" t="n">
        <v>359</v>
      </c>
      <c r="L7798" s="0" t="n">
        <v>17</v>
      </c>
      <c r="M7798" s="0" t="n">
        <v>4</v>
      </c>
      <c r="N7798" s="11" t="n">
        <v>0.075</v>
      </c>
      <c r="O7798" s="12" t="n">
        <v>1230.79</v>
      </c>
      <c r="P7798" s="12" t="n">
        <v>2237.8</v>
      </c>
      <c r="Q7798" s="12" t="n">
        <f aca="false">M7798*P7798*(1-N7798)</f>
        <v>8279.86</v>
      </c>
      <c r="R7798" s="12" t="n">
        <f aca="false">M7798*O7798</f>
        <v>4923.16</v>
      </c>
      <c r="S7798" s="12" t="n">
        <f aca="false">Q7798-R7798</f>
        <v>3356.7</v>
      </c>
      <c r="T7798" s="11" t="n">
        <f aca="false">IFERROR(S7798/Q7798,0)</f>
        <v>0.405405405405406</v>
      </c>
      <c r="U7798" s="13" t="n">
        <f aca="false">F7798-E7798</f>
        <v>18</v>
      </c>
      <c r="V7798" s="13" t="n">
        <f aca="false">G7798-F7798</f>
        <v>3</v>
      </c>
      <c r="W7798" s="13" t="n">
        <f aca="false">G7798-E7798</f>
        <v>21</v>
      </c>
      <c r="X7798" s="10" t="n">
        <f aca="false">YEAR(E7798)</f>
        <v>2020</v>
      </c>
      <c r="Y7798" s="0" t="str">
        <f aca="false">TEXT(E7798,"yyyy-mm")</f>
        <v>2020-12</v>
      </c>
      <c r="Z7798" s="0" t="str">
        <f aca="false">"Q"&amp;ROUNDUP(MONTH(E7798)/3,0)&amp;"-"&amp;YEAR(E7798)</f>
        <v>Q4-2020</v>
      </c>
    </row>
    <row r="7799" customFormat="false" ht="14.25" hidden="false" customHeight="false" outlineLevel="0" collapsed="false">
      <c r="A7799" s="0" t="s">
        <v>7841</v>
      </c>
      <c r="B7799" s="0" t="s">
        <v>41</v>
      </c>
      <c r="C7799" s="0" t="s">
        <v>48</v>
      </c>
      <c r="D7799" s="9" t="n">
        <v>44100</v>
      </c>
      <c r="E7799" s="9" t="n">
        <v>44172</v>
      </c>
      <c r="F7799" s="9" t="n">
        <v>44183</v>
      </c>
      <c r="G7799" s="9" t="n">
        <v>44185</v>
      </c>
      <c r="H7799" s="10" t="s">
        <v>36</v>
      </c>
      <c r="I7799" s="0" t="n">
        <v>22</v>
      </c>
      <c r="J7799" s="0" t="n">
        <v>32</v>
      </c>
      <c r="K7799" s="0" t="n">
        <v>14</v>
      </c>
      <c r="L7799" s="0" t="n">
        <v>19</v>
      </c>
      <c r="M7799" s="0" t="n">
        <v>4</v>
      </c>
      <c r="N7799" s="11" t="n">
        <v>0.05</v>
      </c>
      <c r="O7799" s="12" t="n">
        <v>104.52</v>
      </c>
      <c r="P7799" s="12" t="n">
        <v>261.3</v>
      </c>
      <c r="Q7799" s="12" t="n">
        <f aca="false">M7799*P7799*(1-N7799)</f>
        <v>992.94</v>
      </c>
      <c r="R7799" s="12" t="n">
        <f aca="false">M7799*O7799</f>
        <v>418.08</v>
      </c>
      <c r="S7799" s="12" t="n">
        <f aca="false">Q7799-R7799</f>
        <v>574.86</v>
      </c>
      <c r="T7799" s="11" t="n">
        <f aca="false">IFERROR(S7799/Q7799,0)</f>
        <v>0.578947368421053</v>
      </c>
      <c r="U7799" s="13" t="n">
        <f aca="false">F7799-E7799</f>
        <v>11</v>
      </c>
      <c r="V7799" s="13" t="n">
        <f aca="false">G7799-F7799</f>
        <v>2</v>
      </c>
      <c r="W7799" s="13" t="n">
        <f aca="false">G7799-E7799</f>
        <v>13</v>
      </c>
      <c r="X7799" s="10" t="n">
        <f aca="false">YEAR(E7799)</f>
        <v>2020</v>
      </c>
      <c r="Y7799" s="0" t="str">
        <f aca="false">TEXT(E7799,"yyyy-mm")</f>
        <v>2020-12</v>
      </c>
      <c r="Z7799" s="0" t="str">
        <f aca="false">"Q"&amp;ROUNDUP(MONTH(E7799)/3,0)&amp;"-"&amp;YEAR(E7799)</f>
        <v>Q4-2020</v>
      </c>
    </row>
    <row r="7800" customFormat="false" ht="14.25" hidden="false" customHeight="false" outlineLevel="0" collapsed="false">
      <c r="A7800" s="0" t="s">
        <v>7842</v>
      </c>
      <c r="B7800" s="0" t="s">
        <v>34</v>
      </c>
      <c r="C7800" s="0" t="s">
        <v>39</v>
      </c>
      <c r="D7800" s="9" t="n">
        <v>44100</v>
      </c>
      <c r="E7800" s="9" t="n">
        <v>44172</v>
      </c>
      <c r="F7800" s="9" t="n">
        <v>44184</v>
      </c>
      <c r="G7800" s="9" t="n">
        <v>44194</v>
      </c>
      <c r="H7800" s="10" t="s">
        <v>36</v>
      </c>
      <c r="I7800" s="0" t="n">
        <v>3</v>
      </c>
      <c r="J7800" s="0" t="n">
        <v>23</v>
      </c>
      <c r="K7800" s="0" t="n">
        <v>138</v>
      </c>
      <c r="L7800" s="0" t="n">
        <v>24</v>
      </c>
      <c r="M7800" s="0" t="n">
        <v>7</v>
      </c>
      <c r="N7800" s="11" t="n">
        <v>0.075</v>
      </c>
      <c r="O7800" s="12" t="n">
        <v>3532.37</v>
      </c>
      <c r="P7800" s="12" t="n">
        <v>6090.3</v>
      </c>
      <c r="Q7800" s="12" t="n">
        <f aca="false">M7800*P7800*(1-N7800)</f>
        <v>39434.6925</v>
      </c>
      <c r="R7800" s="12" t="n">
        <f aca="false">M7800*O7800</f>
        <v>24726.59</v>
      </c>
      <c r="S7800" s="12" t="n">
        <f aca="false">Q7800-R7800</f>
        <v>14708.1025</v>
      </c>
      <c r="T7800" s="11" t="n">
        <f aca="false">IFERROR(S7800/Q7800,0)</f>
        <v>0.372973683007671</v>
      </c>
      <c r="U7800" s="13" t="n">
        <f aca="false">F7800-E7800</f>
        <v>12</v>
      </c>
      <c r="V7800" s="13" t="n">
        <f aca="false">G7800-F7800</f>
        <v>10</v>
      </c>
      <c r="W7800" s="13" t="n">
        <f aca="false">G7800-E7800</f>
        <v>22</v>
      </c>
      <c r="X7800" s="10" t="n">
        <f aca="false">YEAR(E7800)</f>
        <v>2020</v>
      </c>
      <c r="Y7800" s="0" t="str">
        <f aca="false">TEXT(E7800,"yyyy-mm")</f>
        <v>2020-12</v>
      </c>
      <c r="Z7800" s="0" t="str">
        <f aca="false">"Q"&amp;ROUNDUP(MONTH(E7800)/3,0)&amp;"-"&amp;YEAR(E7800)</f>
        <v>Q4-2020</v>
      </c>
    </row>
    <row r="7801" customFormat="false" ht="14.25" hidden="false" customHeight="false" outlineLevel="0" collapsed="false">
      <c r="A7801" s="0" t="s">
        <v>7843</v>
      </c>
      <c r="B7801" s="0" t="s">
        <v>38</v>
      </c>
      <c r="C7801" s="0" t="s">
        <v>39</v>
      </c>
      <c r="D7801" s="9" t="n">
        <v>44100</v>
      </c>
      <c r="E7801" s="9" t="n">
        <v>44172</v>
      </c>
      <c r="F7801" s="9" t="n">
        <v>44184</v>
      </c>
      <c r="G7801" s="9" t="n">
        <v>44187</v>
      </c>
      <c r="H7801" s="10" t="s">
        <v>36</v>
      </c>
      <c r="I7801" s="0" t="n">
        <v>14</v>
      </c>
      <c r="J7801" s="0" t="n">
        <v>48</v>
      </c>
      <c r="K7801" s="0" t="n">
        <v>88</v>
      </c>
      <c r="L7801" s="0" t="n">
        <v>7</v>
      </c>
      <c r="M7801" s="0" t="n">
        <v>5</v>
      </c>
      <c r="N7801" s="11" t="n">
        <v>0.1</v>
      </c>
      <c r="O7801" s="12" t="n">
        <v>1557.08</v>
      </c>
      <c r="P7801" s="12" t="n">
        <v>2224.4</v>
      </c>
      <c r="Q7801" s="12" t="n">
        <f aca="false">M7801*P7801*(1-N7801)</f>
        <v>10009.8</v>
      </c>
      <c r="R7801" s="12" t="n">
        <f aca="false">M7801*O7801</f>
        <v>7785.4</v>
      </c>
      <c r="S7801" s="12" t="n">
        <f aca="false">Q7801-R7801</f>
        <v>2224.4</v>
      </c>
      <c r="T7801" s="11" t="n">
        <f aca="false">IFERROR(S7801/Q7801,0)</f>
        <v>0.222222222222222</v>
      </c>
      <c r="U7801" s="13" t="n">
        <f aca="false">F7801-E7801</f>
        <v>12</v>
      </c>
      <c r="V7801" s="13" t="n">
        <f aca="false">G7801-F7801</f>
        <v>3</v>
      </c>
      <c r="W7801" s="13" t="n">
        <f aca="false">G7801-E7801</f>
        <v>15</v>
      </c>
      <c r="X7801" s="10" t="n">
        <f aca="false">YEAR(E7801)</f>
        <v>2020</v>
      </c>
      <c r="Y7801" s="0" t="str">
        <f aca="false">TEXT(E7801,"yyyy-mm")</f>
        <v>2020-12</v>
      </c>
      <c r="Z7801" s="0" t="str">
        <f aca="false">"Q"&amp;ROUNDUP(MONTH(E7801)/3,0)&amp;"-"&amp;YEAR(E7801)</f>
        <v>Q4-2020</v>
      </c>
    </row>
    <row r="7802" customFormat="false" ht="14.25" hidden="false" customHeight="false" outlineLevel="0" collapsed="false">
      <c r="A7802" s="0" t="s">
        <v>7844</v>
      </c>
      <c r="B7802" s="0" t="s">
        <v>38</v>
      </c>
      <c r="C7802" s="0" t="s">
        <v>35</v>
      </c>
      <c r="D7802" s="9" t="n">
        <v>44100</v>
      </c>
      <c r="E7802" s="9" t="n">
        <v>44173</v>
      </c>
      <c r="F7802" s="9" t="n">
        <v>44199</v>
      </c>
      <c r="G7802" s="9" t="n">
        <v>44207</v>
      </c>
      <c r="H7802" s="10" t="s">
        <v>36</v>
      </c>
      <c r="I7802" s="0" t="n">
        <v>18</v>
      </c>
      <c r="J7802" s="0" t="n">
        <v>40</v>
      </c>
      <c r="K7802" s="0" t="n">
        <v>260</v>
      </c>
      <c r="L7802" s="0" t="n">
        <v>18</v>
      </c>
      <c r="M7802" s="0" t="n">
        <v>3</v>
      </c>
      <c r="N7802" s="11" t="n">
        <v>0.05</v>
      </c>
      <c r="O7802" s="12" t="n">
        <v>1414.1</v>
      </c>
      <c r="P7802" s="12" t="n">
        <v>2318.2</v>
      </c>
      <c r="Q7802" s="12" t="n">
        <f aca="false">M7802*P7802*(1-N7802)</f>
        <v>6606.87</v>
      </c>
      <c r="R7802" s="12" t="n">
        <f aca="false">M7802*O7802</f>
        <v>4242.3</v>
      </c>
      <c r="S7802" s="12" t="n">
        <f aca="false">Q7802-R7802</f>
        <v>2364.57</v>
      </c>
      <c r="T7802" s="11" t="n">
        <f aca="false">IFERROR(S7802/Q7802,0)</f>
        <v>0.357895644987717</v>
      </c>
      <c r="U7802" s="13" t="n">
        <f aca="false">F7802-E7802</f>
        <v>26</v>
      </c>
      <c r="V7802" s="13" t="n">
        <f aca="false">G7802-F7802</f>
        <v>8</v>
      </c>
      <c r="W7802" s="13" t="n">
        <f aca="false">G7802-E7802</f>
        <v>34</v>
      </c>
      <c r="X7802" s="10" t="n">
        <f aca="false">YEAR(E7802)</f>
        <v>2020</v>
      </c>
      <c r="Y7802" s="0" t="str">
        <f aca="false">TEXT(E7802,"yyyy-mm")</f>
        <v>2020-12</v>
      </c>
      <c r="Z7802" s="0" t="str">
        <f aca="false">"Q"&amp;ROUNDUP(MONTH(E7802)/3,0)&amp;"-"&amp;YEAR(E7802)</f>
        <v>Q4-2020</v>
      </c>
    </row>
    <row r="7803" customFormat="false" ht="14.25" hidden="false" customHeight="false" outlineLevel="0" collapsed="false">
      <c r="A7803" s="0" t="s">
        <v>7845</v>
      </c>
      <c r="B7803" s="0" t="s">
        <v>41</v>
      </c>
      <c r="C7803" s="0" t="s">
        <v>48</v>
      </c>
      <c r="D7803" s="9" t="n">
        <v>44100</v>
      </c>
      <c r="E7803" s="9" t="n">
        <v>44173</v>
      </c>
      <c r="F7803" s="9" t="n">
        <v>44182</v>
      </c>
      <c r="G7803" s="9" t="n">
        <v>44184</v>
      </c>
      <c r="H7803" s="10" t="s">
        <v>36</v>
      </c>
      <c r="I7803" s="0" t="n">
        <v>23</v>
      </c>
      <c r="J7803" s="0" t="n">
        <v>37</v>
      </c>
      <c r="K7803" s="0" t="n">
        <v>19</v>
      </c>
      <c r="L7803" s="0" t="n">
        <v>23</v>
      </c>
      <c r="M7803" s="0" t="n">
        <v>7</v>
      </c>
      <c r="N7803" s="11" t="n">
        <v>0.1</v>
      </c>
      <c r="O7803" s="12" t="n">
        <v>3444.81</v>
      </c>
      <c r="P7803" s="12" t="n">
        <v>5299.7</v>
      </c>
      <c r="Q7803" s="12" t="n">
        <f aca="false">M7803*P7803*(1-N7803)</f>
        <v>33388.11</v>
      </c>
      <c r="R7803" s="12" t="n">
        <f aca="false">M7803*O7803</f>
        <v>24113.67</v>
      </c>
      <c r="S7803" s="12" t="n">
        <f aca="false">Q7803-R7803</f>
        <v>9274.44</v>
      </c>
      <c r="T7803" s="11" t="n">
        <f aca="false">IFERROR(S7803/Q7803,0)</f>
        <v>0.277776729500412</v>
      </c>
      <c r="U7803" s="13" t="n">
        <f aca="false">F7803-E7803</f>
        <v>9</v>
      </c>
      <c r="V7803" s="13" t="n">
        <f aca="false">G7803-F7803</f>
        <v>2</v>
      </c>
      <c r="W7803" s="13" t="n">
        <f aca="false">G7803-E7803</f>
        <v>11</v>
      </c>
      <c r="X7803" s="10" t="n">
        <f aca="false">YEAR(E7803)</f>
        <v>2020</v>
      </c>
      <c r="Y7803" s="0" t="str">
        <f aca="false">TEXT(E7803,"yyyy-mm")</f>
        <v>2020-12</v>
      </c>
      <c r="Z7803" s="0" t="str">
        <f aca="false">"Q"&amp;ROUNDUP(MONTH(E7803)/3,0)&amp;"-"&amp;YEAR(E7803)</f>
        <v>Q4-2020</v>
      </c>
    </row>
    <row r="7804" customFormat="false" ht="14.25" hidden="false" customHeight="false" outlineLevel="0" collapsed="false">
      <c r="A7804" s="0" t="s">
        <v>7846</v>
      </c>
      <c r="B7804" s="0" t="s">
        <v>34</v>
      </c>
      <c r="C7804" s="0" t="s">
        <v>58</v>
      </c>
      <c r="D7804" s="9" t="n">
        <v>44000</v>
      </c>
      <c r="E7804" s="9" t="n">
        <v>44173</v>
      </c>
      <c r="F7804" s="9" t="n">
        <v>44178</v>
      </c>
      <c r="G7804" s="9" t="n">
        <v>44183</v>
      </c>
      <c r="H7804" s="10" t="s">
        <v>36</v>
      </c>
      <c r="I7804" s="0" t="n">
        <v>11</v>
      </c>
      <c r="J7804" s="0" t="n">
        <v>12</v>
      </c>
      <c r="K7804" s="0" t="n">
        <v>356</v>
      </c>
      <c r="L7804" s="0" t="n">
        <v>3</v>
      </c>
      <c r="M7804" s="0" t="n">
        <v>8</v>
      </c>
      <c r="N7804" s="11" t="n">
        <v>0.2</v>
      </c>
      <c r="O7804" s="12" t="n">
        <v>1474</v>
      </c>
      <c r="P7804" s="12" t="n">
        <v>2680</v>
      </c>
      <c r="Q7804" s="12" t="n">
        <f aca="false">M7804*P7804*(1-N7804)</f>
        <v>17152</v>
      </c>
      <c r="R7804" s="12" t="n">
        <f aca="false">M7804*O7804</f>
        <v>11792</v>
      </c>
      <c r="S7804" s="12" t="n">
        <f aca="false">Q7804-R7804</f>
        <v>5360</v>
      </c>
      <c r="T7804" s="11" t="n">
        <f aca="false">IFERROR(S7804/Q7804,0)</f>
        <v>0.3125</v>
      </c>
      <c r="U7804" s="13" t="n">
        <f aca="false">F7804-E7804</f>
        <v>5</v>
      </c>
      <c r="V7804" s="13" t="n">
        <f aca="false">G7804-F7804</f>
        <v>5</v>
      </c>
      <c r="W7804" s="13" t="n">
        <f aca="false">G7804-E7804</f>
        <v>10</v>
      </c>
      <c r="X7804" s="10" t="n">
        <f aca="false">YEAR(E7804)</f>
        <v>2020</v>
      </c>
      <c r="Y7804" s="0" t="str">
        <f aca="false">TEXT(E7804,"yyyy-mm")</f>
        <v>2020-12</v>
      </c>
      <c r="Z7804" s="0" t="str">
        <f aca="false">"Q"&amp;ROUNDUP(MONTH(E7804)/3,0)&amp;"-"&amp;YEAR(E7804)</f>
        <v>Q4-2020</v>
      </c>
    </row>
    <row r="7805" customFormat="false" ht="14.25" hidden="false" customHeight="false" outlineLevel="0" collapsed="false">
      <c r="A7805" s="0" t="s">
        <v>7847</v>
      </c>
      <c r="B7805" s="0" t="s">
        <v>38</v>
      </c>
      <c r="C7805" s="0" t="s">
        <v>46</v>
      </c>
      <c r="D7805" s="9" t="n">
        <v>44100</v>
      </c>
      <c r="E7805" s="9" t="n">
        <v>44173</v>
      </c>
      <c r="F7805" s="9" t="n">
        <v>44180</v>
      </c>
      <c r="G7805" s="9" t="n">
        <v>44184</v>
      </c>
      <c r="H7805" s="10" t="s">
        <v>36</v>
      </c>
      <c r="I7805" s="0" t="n">
        <v>15</v>
      </c>
      <c r="J7805" s="0" t="n">
        <v>38</v>
      </c>
      <c r="K7805" s="0" t="n">
        <v>299</v>
      </c>
      <c r="L7805" s="0" t="n">
        <v>16</v>
      </c>
      <c r="M7805" s="0" t="n">
        <v>3</v>
      </c>
      <c r="N7805" s="11" t="n">
        <v>0.05</v>
      </c>
      <c r="O7805" s="12" t="n">
        <v>123.82</v>
      </c>
      <c r="P7805" s="12" t="n">
        <v>187.6</v>
      </c>
      <c r="Q7805" s="12" t="n">
        <f aca="false">M7805*P7805*(1-N7805)</f>
        <v>534.66</v>
      </c>
      <c r="R7805" s="12" t="n">
        <f aca="false">M7805*O7805</f>
        <v>371.46</v>
      </c>
      <c r="S7805" s="12" t="n">
        <f aca="false">Q7805-R7805</f>
        <v>163.2</v>
      </c>
      <c r="T7805" s="11" t="n">
        <f aca="false">IFERROR(S7805/Q7805,0)</f>
        <v>0.30524071372461</v>
      </c>
      <c r="U7805" s="13" t="n">
        <f aca="false">F7805-E7805</f>
        <v>7</v>
      </c>
      <c r="V7805" s="13" t="n">
        <f aca="false">G7805-F7805</f>
        <v>4</v>
      </c>
      <c r="W7805" s="13" t="n">
        <f aca="false">G7805-E7805</f>
        <v>11</v>
      </c>
      <c r="X7805" s="10" t="n">
        <f aca="false">YEAR(E7805)</f>
        <v>2020</v>
      </c>
      <c r="Y7805" s="0" t="str">
        <f aca="false">TEXT(E7805,"yyyy-mm")</f>
        <v>2020-12</v>
      </c>
      <c r="Z7805" s="0" t="str">
        <f aca="false">"Q"&amp;ROUNDUP(MONTH(E7805)/3,0)&amp;"-"&amp;YEAR(E7805)</f>
        <v>Q4-2020</v>
      </c>
    </row>
    <row r="7806" customFormat="false" ht="14.25" hidden="false" customHeight="false" outlineLevel="0" collapsed="false">
      <c r="A7806" s="0" t="s">
        <v>7848</v>
      </c>
      <c r="B7806" s="0" t="s">
        <v>34</v>
      </c>
      <c r="C7806" s="0" t="s">
        <v>79</v>
      </c>
      <c r="D7806" s="9" t="n">
        <v>44100</v>
      </c>
      <c r="E7806" s="9" t="n">
        <v>44173</v>
      </c>
      <c r="F7806" s="9" t="n">
        <v>44179</v>
      </c>
      <c r="G7806" s="9" t="n">
        <v>44188</v>
      </c>
      <c r="H7806" s="10" t="s">
        <v>36</v>
      </c>
      <c r="I7806" s="0" t="n">
        <v>3</v>
      </c>
      <c r="J7806" s="0" t="n">
        <v>14</v>
      </c>
      <c r="K7806" s="0" t="n">
        <v>59</v>
      </c>
      <c r="L7806" s="0" t="n">
        <v>23</v>
      </c>
      <c r="M7806" s="0" t="n">
        <v>8</v>
      </c>
      <c r="N7806" s="11" t="n">
        <v>0.05</v>
      </c>
      <c r="O7806" s="12" t="n">
        <v>1418.26</v>
      </c>
      <c r="P7806" s="12" t="n">
        <v>1688.4</v>
      </c>
      <c r="Q7806" s="12" t="n">
        <f aca="false">M7806*P7806*(1-N7806)</f>
        <v>12831.84</v>
      </c>
      <c r="R7806" s="12" t="n">
        <f aca="false">M7806*O7806</f>
        <v>11346.08</v>
      </c>
      <c r="S7806" s="12" t="n">
        <f aca="false">Q7806-R7806</f>
        <v>1485.76</v>
      </c>
      <c r="T7806" s="11" t="n">
        <f aca="false">IFERROR(S7806/Q7806,0)</f>
        <v>0.11578697988753</v>
      </c>
      <c r="U7806" s="13" t="n">
        <f aca="false">F7806-E7806</f>
        <v>6</v>
      </c>
      <c r="V7806" s="13" t="n">
        <f aca="false">G7806-F7806</f>
        <v>9</v>
      </c>
      <c r="W7806" s="13" t="n">
        <f aca="false">G7806-E7806</f>
        <v>15</v>
      </c>
      <c r="X7806" s="10" t="n">
        <f aca="false">YEAR(E7806)</f>
        <v>2020</v>
      </c>
      <c r="Y7806" s="0" t="str">
        <f aca="false">TEXT(E7806,"yyyy-mm")</f>
        <v>2020-12</v>
      </c>
      <c r="Z7806" s="0" t="str">
        <f aca="false">"Q"&amp;ROUNDUP(MONTH(E7806)/3,0)&amp;"-"&amp;YEAR(E7806)</f>
        <v>Q4-2020</v>
      </c>
    </row>
    <row r="7807" customFormat="false" ht="14.25" hidden="false" customHeight="false" outlineLevel="0" collapsed="false">
      <c r="A7807" s="0" t="s">
        <v>7849</v>
      </c>
      <c r="B7807" s="0" t="s">
        <v>34</v>
      </c>
      <c r="C7807" s="0" t="s">
        <v>39</v>
      </c>
      <c r="D7807" s="9" t="n">
        <v>44100</v>
      </c>
      <c r="E7807" s="9" t="n">
        <v>44173</v>
      </c>
      <c r="F7807" s="9" t="n">
        <v>44177</v>
      </c>
      <c r="G7807" s="9" t="n">
        <v>44186</v>
      </c>
      <c r="H7807" s="10" t="s">
        <v>36</v>
      </c>
      <c r="I7807" s="0" t="n">
        <v>2</v>
      </c>
      <c r="J7807" s="0" t="n">
        <v>50</v>
      </c>
      <c r="K7807" s="0" t="n">
        <v>147</v>
      </c>
      <c r="L7807" s="0" t="n">
        <v>17</v>
      </c>
      <c r="M7807" s="0" t="n">
        <v>5</v>
      </c>
      <c r="N7807" s="11" t="n">
        <v>0.15</v>
      </c>
      <c r="O7807" s="12" t="n">
        <v>4405.65</v>
      </c>
      <c r="P7807" s="12" t="n">
        <v>6478.9</v>
      </c>
      <c r="Q7807" s="12" t="n">
        <f aca="false">M7807*P7807*(1-N7807)</f>
        <v>27535.325</v>
      </c>
      <c r="R7807" s="12" t="n">
        <f aca="false">M7807*O7807</f>
        <v>22028.25</v>
      </c>
      <c r="S7807" s="12" t="n">
        <f aca="false">Q7807-R7807</f>
        <v>5507.075</v>
      </c>
      <c r="T7807" s="11" t="n">
        <f aca="false">IFERROR(S7807/Q7807,0)</f>
        <v>0.200000363169855</v>
      </c>
      <c r="U7807" s="13" t="n">
        <f aca="false">F7807-E7807</f>
        <v>4</v>
      </c>
      <c r="V7807" s="13" t="n">
        <f aca="false">G7807-F7807</f>
        <v>9</v>
      </c>
      <c r="W7807" s="13" t="n">
        <f aca="false">G7807-E7807</f>
        <v>13</v>
      </c>
      <c r="X7807" s="10" t="n">
        <f aca="false">YEAR(E7807)</f>
        <v>2020</v>
      </c>
      <c r="Y7807" s="0" t="str">
        <f aca="false">TEXT(E7807,"yyyy-mm")</f>
        <v>2020-12</v>
      </c>
      <c r="Z7807" s="0" t="str">
        <f aca="false">"Q"&amp;ROUNDUP(MONTH(E7807)/3,0)&amp;"-"&amp;YEAR(E7807)</f>
        <v>Q4-2020</v>
      </c>
    </row>
    <row r="7808" customFormat="false" ht="14.25" hidden="false" customHeight="false" outlineLevel="0" collapsed="false">
      <c r="A7808" s="0" t="s">
        <v>7850</v>
      </c>
      <c r="B7808" s="0" t="s">
        <v>34</v>
      </c>
      <c r="C7808" s="0" t="s">
        <v>48</v>
      </c>
      <c r="D7808" s="9" t="n">
        <v>44000</v>
      </c>
      <c r="E7808" s="9" t="n">
        <v>44173</v>
      </c>
      <c r="F7808" s="9" t="n">
        <v>44198</v>
      </c>
      <c r="G7808" s="9" t="n">
        <v>44205</v>
      </c>
      <c r="H7808" s="10" t="s">
        <v>36</v>
      </c>
      <c r="I7808" s="0" t="n">
        <v>1</v>
      </c>
      <c r="J7808" s="0" t="n">
        <v>33</v>
      </c>
      <c r="K7808" s="0" t="n">
        <v>13</v>
      </c>
      <c r="L7808" s="0" t="n">
        <v>4</v>
      </c>
      <c r="M7808" s="0" t="n">
        <v>6</v>
      </c>
      <c r="N7808" s="11" t="n">
        <v>0.075</v>
      </c>
      <c r="O7808" s="12" t="n">
        <v>2204.1</v>
      </c>
      <c r="P7808" s="12" t="n">
        <v>3289.7</v>
      </c>
      <c r="Q7808" s="12" t="n">
        <f aca="false">M7808*P7808*(1-N7808)</f>
        <v>18257.835</v>
      </c>
      <c r="R7808" s="12" t="n">
        <f aca="false">M7808*O7808</f>
        <v>13224.6</v>
      </c>
      <c r="S7808" s="12" t="n">
        <f aca="false">Q7808-R7808</f>
        <v>5033.235</v>
      </c>
      <c r="T7808" s="11" t="n">
        <f aca="false">IFERROR(S7808/Q7808,0)</f>
        <v>0.275675347049637</v>
      </c>
      <c r="U7808" s="13" t="n">
        <f aca="false">F7808-E7808</f>
        <v>25</v>
      </c>
      <c r="V7808" s="13" t="n">
        <f aca="false">G7808-F7808</f>
        <v>7</v>
      </c>
      <c r="W7808" s="13" t="n">
        <f aca="false">G7808-E7808</f>
        <v>32</v>
      </c>
      <c r="X7808" s="10" t="n">
        <f aca="false">YEAR(E7808)</f>
        <v>2020</v>
      </c>
      <c r="Y7808" s="0" t="str">
        <f aca="false">TEXT(E7808,"yyyy-mm")</f>
        <v>2020-12</v>
      </c>
      <c r="Z7808" s="0" t="str">
        <f aca="false">"Q"&amp;ROUNDUP(MONTH(E7808)/3,0)&amp;"-"&amp;YEAR(E7808)</f>
        <v>Q4-2020</v>
      </c>
    </row>
    <row r="7809" customFormat="false" ht="14.25" hidden="false" customHeight="false" outlineLevel="0" collapsed="false">
      <c r="A7809" s="0" t="s">
        <v>7851</v>
      </c>
      <c r="B7809" s="0" t="s">
        <v>43</v>
      </c>
      <c r="C7809" s="0" t="s">
        <v>39</v>
      </c>
      <c r="D7809" s="9" t="n">
        <v>44100</v>
      </c>
      <c r="E7809" s="9" t="n">
        <v>44173</v>
      </c>
      <c r="F7809" s="9" t="n">
        <v>44190</v>
      </c>
      <c r="G7809" s="9" t="n">
        <v>44196</v>
      </c>
      <c r="H7809" s="10" t="s">
        <v>36</v>
      </c>
      <c r="I7809" s="0" t="n">
        <v>25</v>
      </c>
      <c r="J7809" s="0" t="n">
        <v>11</v>
      </c>
      <c r="K7809" s="0" t="n">
        <v>186</v>
      </c>
      <c r="L7809" s="0" t="n">
        <v>28</v>
      </c>
      <c r="M7809" s="0" t="n">
        <v>5</v>
      </c>
      <c r="N7809" s="11" t="n">
        <v>0.075</v>
      </c>
      <c r="O7809" s="12" t="n">
        <v>174.2</v>
      </c>
      <c r="P7809" s="12" t="n">
        <v>268</v>
      </c>
      <c r="Q7809" s="12" t="n">
        <f aca="false">M7809*P7809*(1-N7809)</f>
        <v>1239.5</v>
      </c>
      <c r="R7809" s="12" t="n">
        <f aca="false">M7809*O7809</f>
        <v>871</v>
      </c>
      <c r="S7809" s="12" t="n">
        <f aca="false">Q7809-R7809</f>
        <v>368.5</v>
      </c>
      <c r="T7809" s="11" t="n">
        <f aca="false">IFERROR(S7809/Q7809,0)</f>
        <v>0.297297297297297</v>
      </c>
      <c r="U7809" s="13" t="n">
        <f aca="false">F7809-E7809</f>
        <v>17</v>
      </c>
      <c r="V7809" s="13" t="n">
        <f aca="false">G7809-F7809</f>
        <v>6</v>
      </c>
      <c r="W7809" s="13" t="n">
        <f aca="false">G7809-E7809</f>
        <v>23</v>
      </c>
      <c r="X7809" s="10" t="n">
        <f aca="false">YEAR(E7809)</f>
        <v>2020</v>
      </c>
      <c r="Y7809" s="0" t="str">
        <f aca="false">TEXT(E7809,"yyyy-mm")</f>
        <v>2020-12</v>
      </c>
      <c r="Z7809" s="0" t="str">
        <f aca="false">"Q"&amp;ROUNDUP(MONTH(E7809)/3,0)&amp;"-"&amp;YEAR(E7809)</f>
        <v>Q4-2020</v>
      </c>
    </row>
    <row r="7810" customFormat="false" ht="14.25" hidden="false" customHeight="false" outlineLevel="0" collapsed="false">
      <c r="A7810" s="0" t="s">
        <v>7852</v>
      </c>
      <c r="B7810" s="0" t="s">
        <v>38</v>
      </c>
      <c r="C7810" s="0" t="s">
        <v>35</v>
      </c>
      <c r="D7810" s="9" t="n">
        <v>44100</v>
      </c>
      <c r="E7810" s="9" t="n">
        <v>44173</v>
      </c>
      <c r="F7810" s="9" t="n">
        <v>44185</v>
      </c>
      <c r="G7810" s="9" t="n">
        <v>44190</v>
      </c>
      <c r="H7810" s="10" t="s">
        <v>36</v>
      </c>
      <c r="I7810" s="0" t="n">
        <v>13</v>
      </c>
      <c r="J7810" s="0" t="n">
        <v>3</v>
      </c>
      <c r="K7810" s="0" t="n">
        <v>244</v>
      </c>
      <c r="L7810" s="0" t="n">
        <v>47</v>
      </c>
      <c r="M7810" s="0" t="n">
        <v>7</v>
      </c>
      <c r="N7810" s="11" t="n">
        <v>0.05</v>
      </c>
      <c r="O7810" s="12" t="n">
        <v>176.55</v>
      </c>
      <c r="P7810" s="12" t="n">
        <v>207.7</v>
      </c>
      <c r="Q7810" s="12" t="n">
        <f aca="false">M7810*P7810*(1-N7810)</f>
        <v>1381.205</v>
      </c>
      <c r="R7810" s="12" t="n">
        <f aca="false">M7810*O7810</f>
        <v>1235.85</v>
      </c>
      <c r="S7810" s="12" t="n">
        <f aca="false">Q7810-R7810</f>
        <v>145.355</v>
      </c>
      <c r="T7810" s="11" t="n">
        <f aca="false">IFERROR(S7810/Q7810,0)</f>
        <v>0.105237817702658</v>
      </c>
      <c r="U7810" s="13" t="n">
        <f aca="false">F7810-E7810</f>
        <v>12</v>
      </c>
      <c r="V7810" s="13" t="n">
        <f aca="false">G7810-F7810</f>
        <v>5</v>
      </c>
      <c r="W7810" s="13" t="n">
        <f aca="false">G7810-E7810</f>
        <v>17</v>
      </c>
      <c r="X7810" s="10" t="n">
        <f aca="false">YEAR(E7810)</f>
        <v>2020</v>
      </c>
      <c r="Y7810" s="0" t="str">
        <f aca="false">TEXT(E7810,"yyyy-mm")</f>
        <v>2020-12</v>
      </c>
      <c r="Z7810" s="0" t="str">
        <f aca="false">"Q"&amp;ROUNDUP(MONTH(E7810)/3,0)&amp;"-"&amp;YEAR(E7810)</f>
        <v>Q4-2020</v>
      </c>
    </row>
    <row r="7811" customFormat="false" ht="14.25" hidden="false" customHeight="false" outlineLevel="0" collapsed="false">
      <c r="A7811" s="0" t="s">
        <v>7853</v>
      </c>
      <c r="B7811" s="0" t="s">
        <v>43</v>
      </c>
      <c r="C7811" s="0" t="s">
        <v>39</v>
      </c>
      <c r="D7811" s="9" t="n">
        <v>44000</v>
      </c>
      <c r="E7811" s="9" t="n">
        <v>44174</v>
      </c>
      <c r="F7811" s="9" t="n">
        <v>44186</v>
      </c>
      <c r="G7811" s="9" t="n">
        <v>44192</v>
      </c>
      <c r="H7811" s="10" t="s">
        <v>36</v>
      </c>
      <c r="I7811" s="0" t="n">
        <v>27</v>
      </c>
      <c r="J7811" s="0" t="n">
        <v>22</v>
      </c>
      <c r="K7811" s="0" t="n">
        <v>155</v>
      </c>
      <c r="L7811" s="0" t="n">
        <v>8</v>
      </c>
      <c r="M7811" s="0" t="n">
        <v>5</v>
      </c>
      <c r="N7811" s="11" t="n">
        <v>0.05</v>
      </c>
      <c r="O7811" s="12" t="n">
        <v>541.36</v>
      </c>
      <c r="P7811" s="12" t="n">
        <v>676.7</v>
      </c>
      <c r="Q7811" s="12" t="n">
        <f aca="false">M7811*P7811*(1-N7811)</f>
        <v>3214.325</v>
      </c>
      <c r="R7811" s="12" t="n">
        <f aca="false">M7811*O7811</f>
        <v>2706.8</v>
      </c>
      <c r="S7811" s="12" t="n">
        <f aca="false">Q7811-R7811</f>
        <v>507.525</v>
      </c>
      <c r="T7811" s="11" t="n">
        <f aca="false">IFERROR(S7811/Q7811,0)</f>
        <v>0.157894736842105</v>
      </c>
      <c r="U7811" s="13" t="n">
        <f aca="false">F7811-E7811</f>
        <v>12</v>
      </c>
      <c r="V7811" s="13" t="n">
        <f aca="false">G7811-F7811</f>
        <v>6</v>
      </c>
      <c r="W7811" s="13" t="n">
        <f aca="false">G7811-E7811</f>
        <v>18</v>
      </c>
      <c r="X7811" s="10" t="n">
        <f aca="false">YEAR(E7811)</f>
        <v>2020</v>
      </c>
      <c r="Y7811" s="0" t="str">
        <f aca="false">TEXT(E7811,"yyyy-mm")</f>
        <v>2020-12</v>
      </c>
      <c r="Z7811" s="0" t="str">
        <f aca="false">"Q"&amp;ROUNDUP(MONTH(E7811)/3,0)&amp;"-"&amp;YEAR(E7811)</f>
        <v>Q4-2020</v>
      </c>
    </row>
    <row r="7812" customFormat="false" ht="14.25" hidden="false" customHeight="false" outlineLevel="0" collapsed="false">
      <c r="A7812" s="0" t="s">
        <v>7854</v>
      </c>
      <c r="B7812" s="0" t="s">
        <v>41</v>
      </c>
      <c r="C7812" s="0" t="s">
        <v>35</v>
      </c>
      <c r="D7812" s="9" t="n">
        <v>44100</v>
      </c>
      <c r="E7812" s="9" t="n">
        <v>44174</v>
      </c>
      <c r="F7812" s="9" t="n">
        <v>44192</v>
      </c>
      <c r="G7812" s="9" t="n">
        <v>44193</v>
      </c>
      <c r="H7812" s="10" t="s">
        <v>36</v>
      </c>
      <c r="I7812" s="0" t="n">
        <v>23</v>
      </c>
      <c r="J7812" s="0" t="n">
        <v>9</v>
      </c>
      <c r="K7812" s="0" t="n">
        <v>238</v>
      </c>
      <c r="L7812" s="0" t="n">
        <v>46</v>
      </c>
      <c r="M7812" s="0" t="n">
        <v>8</v>
      </c>
      <c r="N7812" s="11" t="n">
        <v>0.2</v>
      </c>
      <c r="O7812" s="12" t="n">
        <v>2719.66</v>
      </c>
      <c r="P7812" s="12" t="n">
        <v>6324.8</v>
      </c>
      <c r="Q7812" s="12" t="n">
        <f aca="false">M7812*P7812*(1-N7812)</f>
        <v>40478.72</v>
      </c>
      <c r="R7812" s="12" t="n">
        <f aca="false">M7812*O7812</f>
        <v>21757.28</v>
      </c>
      <c r="S7812" s="12" t="n">
        <f aca="false">Q7812-R7812</f>
        <v>18721.44</v>
      </c>
      <c r="T7812" s="11" t="n">
        <f aca="false">IFERROR(S7812/Q7812,0)</f>
        <v>0.462500790538831</v>
      </c>
      <c r="U7812" s="13" t="n">
        <f aca="false">F7812-E7812</f>
        <v>18</v>
      </c>
      <c r="V7812" s="13" t="n">
        <f aca="false">G7812-F7812</f>
        <v>1</v>
      </c>
      <c r="W7812" s="13" t="n">
        <f aca="false">G7812-E7812</f>
        <v>19</v>
      </c>
      <c r="X7812" s="10" t="n">
        <f aca="false">YEAR(E7812)</f>
        <v>2020</v>
      </c>
      <c r="Y7812" s="0" t="str">
        <f aca="false">TEXT(E7812,"yyyy-mm")</f>
        <v>2020-12</v>
      </c>
      <c r="Z7812" s="0" t="str">
        <f aca="false">"Q"&amp;ROUNDUP(MONTH(E7812)/3,0)&amp;"-"&amp;YEAR(E7812)</f>
        <v>Q4-2020</v>
      </c>
    </row>
    <row r="7813" customFormat="false" ht="14.25" hidden="false" customHeight="false" outlineLevel="0" collapsed="false">
      <c r="A7813" s="0" t="s">
        <v>7855</v>
      </c>
      <c r="B7813" s="0" t="s">
        <v>34</v>
      </c>
      <c r="C7813" s="0" t="s">
        <v>58</v>
      </c>
      <c r="D7813" s="9" t="n">
        <v>44000</v>
      </c>
      <c r="E7813" s="9" t="n">
        <v>44174</v>
      </c>
      <c r="F7813" s="9" t="n">
        <v>44195</v>
      </c>
      <c r="G7813" s="9" t="n">
        <v>44196</v>
      </c>
      <c r="H7813" s="10" t="s">
        <v>36</v>
      </c>
      <c r="I7813" s="0" t="n">
        <v>6</v>
      </c>
      <c r="J7813" s="0" t="n">
        <v>12</v>
      </c>
      <c r="K7813" s="0" t="n">
        <v>333</v>
      </c>
      <c r="L7813" s="0" t="n">
        <v>10</v>
      </c>
      <c r="M7813" s="0" t="n">
        <v>6</v>
      </c>
      <c r="N7813" s="11" t="n">
        <v>0.05</v>
      </c>
      <c r="O7813" s="12" t="n">
        <v>1441.44</v>
      </c>
      <c r="P7813" s="12" t="n">
        <v>2324.9</v>
      </c>
      <c r="Q7813" s="12" t="n">
        <f aca="false">M7813*P7813*(1-N7813)</f>
        <v>13251.93</v>
      </c>
      <c r="R7813" s="12" t="n">
        <f aca="false">M7813*O7813</f>
        <v>8648.64</v>
      </c>
      <c r="S7813" s="12" t="n">
        <f aca="false">Q7813-R7813</f>
        <v>4603.29</v>
      </c>
      <c r="T7813" s="11" t="n">
        <f aca="false">IFERROR(S7813/Q7813,0)</f>
        <v>0.347367515524154</v>
      </c>
      <c r="U7813" s="13" t="n">
        <f aca="false">F7813-E7813</f>
        <v>21</v>
      </c>
      <c r="V7813" s="13" t="n">
        <f aca="false">G7813-F7813</f>
        <v>1</v>
      </c>
      <c r="W7813" s="13" t="n">
        <f aca="false">G7813-E7813</f>
        <v>22</v>
      </c>
      <c r="X7813" s="10" t="n">
        <f aca="false">YEAR(E7813)</f>
        <v>2020</v>
      </c>
      <c r="Y7813" s="0" t="str">
        <f aca="false">TEXT(E7813,"yyyy-mm")</f>
        <v>2020-12</v>
      </c>
      <c r="Z7813" s="0" t="str">
        <f aca="false">"Q"&amp;ROUNDUP(MONTH(E7813)/3,0)&amp;"-"&amp;YEAR(E7813)</f>
        <v>Q4-2020</v>
      </c>
    </row>
    <row r="7814" customFormat="false" ht="14.25" hidden="false" customHeight="false" outlineLevel="0" collapsed="false">
      <c r="A7814" s="0" t="s">
        <v>7856</v>
      </c>
      <c r="B7814" s="0" t="s">
        <v>38</v>
      </c>
      <c r="C7814" s="0" t="s">
        <v>58</v>
      </c>
      <c r="D7814" s="9" t="n">
        <v>44000</v>
      </c>
      <c r="E7814" s="9" t="n">
        <v>44174</v>
      </c>
      <c r="F7814" s="9" t="n">
        <v>44184</v>
      </c>
      <c r="G7814" s="9" t="n">
        <v>44186</v>
      </c>
      <c r="H7814" s="10" t="s">
        <v>36</v>
      </c>
      <c r="I7814" s="0" t="n">
        <v>18</v>
      </c>
      <c r="J7814" s="0" t="n">
        <v>26</v>
      </c>
      <c r="K7814" s="0" t="n">
        <v>363</v>
      </c>
      <c r="L7814" s="0" t="n">
        <v>18</v>
      </c>
      <c r="M7814" s="0" t="n">
        <v>7</v>
      </c>
      <c r="N7814" s="11" t="n">
        <v>0.075</v>
      </c>
      <c r="O7814" s="12" t="n">
        <v>1937.44</v>
      </c>
      <c r="P7814" s="12" t="n">
        <v>3798.9</v>
      </c>
      <c r="Q7814" s="12" t="n">
        <f aca="false">M7814*P7814*(1-N7814)</f>
        <v>24597.8775</v>
      </c>
      <c r="R7814" s="12" t="n">
        <f aca="false">M7814*O7814</f>
        <v>13562.08</v>
      </c>
      <c r="S7814" s="12" t="n">
        <f aca="false">Q7814-R7814</f>
        <v>11035.7975</v>
      </c>
      <c r="T7814" s="11" t="n">
        <f aca="false">IFERROR(S7814/Q7814,0)</f>
        <v>0.44864836407125</v>
      </c>
      <c r="U7814" s="13" t="n">
        <f aca="false">F7814-E7814</f>
        <v>10</v>
      </c>
      <c r="V7814" s="13" t="n">
        <f aca="false">G7814-F7814</f>
        <v>2</v>
      </c>
      <c r="W7814" s="13" t="n">
        <f aca="false">G7814-E7814</f>
        <v>12</v>
      </c>
      <c r="X7814" s="10" t="n">
        <f aca="false">YEAR(E7814)</f>
        <v>2020</v>
      </c>
      <c r="Y7814" s="0" t="str">
        <f aca="false">TEXT(E7814,"yyyy-mm")</f>
        <v>2020-12</v>
      </c>
      <c r="Z7814" s="0" t="str">
        <f aca="false">"Q"&amp;ROUNDUP(MONTH(E7814)/3,0)&amp;"-"&amp;YEAR(E7814)</f>
        <v>Q4-2020</v>
      </c>
    </row>
    <row r="7815" customFormat="false" ht="14.25" hidden="false" customHeight="false" outlineLevel="0" collapsed="false">
      <c r="A7815" s="0" t="s">
        <v>7857</v>
      </c>
      <c r="B7815" s="0" t="s">
        <v>34</v>
      </c>
      <c r="C7815" s="0" t="s">
        <v>48</v>
      </c>
      <c r="D7815" s="9" t="n">
        <v>44000</v>
      </c>
      <c r="E7815" s="9" t="n">
        <v>44174</v>
      </c>
      <c r="F7815" s="9" t="n">
        <v>44185</v>
      </c>
      <c r="G7815" s="9" t="n">
        <v>44191</v>
      </c>
      <c r="H7815" s="10" t="s">
        <v>36</v>
      </c>
      <c r="I7815" s="0" t="n">
        <v>3</v>
      </c>
      <c r="J7815" s="0" t="n">
        <v>39</v>
      </c>
      <c r="K7815" s="0" t="n">
        <v>37</v>
      </c>
      <c r="L7815" s="0" t="n">
        <v>23</v>
      </c>
      <c r="M7815" s="0" t="n">
        <v>4</v>
      </c>
      <c r="N7815" s="11" t="n">
        <v>0.05</v>
      </c>
      <c r="O7815" s="12" t="n">
        <v>854.25</v>
      </c>
      <c r="P7815" s="12" t="n">
        <v>1708.5</v>
      </c>
      <c r="Q7815" s="12" t="n">
        <f aca="false">M7815*P7815*(1-N7815)</f>
        <v>6492.3</v>
      </c>
      <c r="R7815" s="12" t="n">
        <f aca="false">M7815*O7815</f>
        <v>3417</v>
      </c>
      <c r="S7815" s="12" t="n">
        <f aca="false">Q7815-R7815</f>
        <v>3075.3</v>
      </c>
      <c r="T7815" s="11" t="n">
        <f aca="false">IFERROR(S7815/Q7815,0)</f>
        <v>0.473684210526316</v>
      </c>
      <c r="U7815" s="13" t="n">
        <f aca="false">F7815-E7815</f>
        <v>11</v>
      </c>
      <c r="V7815" s="13" t="n">
        <f aca="false">G7815-F7815</f>
        <v>6</v>
      </c>
      <c r="W7815" s="13" t="n">
        <f aca="false">G7815-E7815</f>
        <v>17</v>
      </c>
      <c r="X7815" s="10" t="n">
        <f aca="false">YEAR(E7815)</f>
        <v>2020</v>
      </c>
      <c r="Y7815" s="0" t="str">
        <f aca="false">TEXT(E7815,"yyyy-mm")</f>
        <v>2020-12</v>
      </c>
      <c r="Z7815" s="0" t="str">
        <f aca="false">"Q"&amp;ROUNDUP(MONTH(E7815)/3,0)&amp;"-"&amp;YEAR(E7815)</f>
        <v>Q4-2020</v>
      </c>
    </row>
    <row r="7816" customFormat="false" ht="14.25" hidden="false" customHeight="false" outlineLevel="0" collapsed="false">
      <c r="A7816" s="0" t="s">
        <v>7858</v>
      </c>
      <c r="B7816" s="0" t="s">
        <v>38</v>
      </c>
      <c r="C7816" s="0" t="s">
        <v>46</v>
      </c>
      <c r="D7816" s="9" t="n">
        <v>44000</v>
      </c>
      <c r="E7816" s="9" t="n">
        <v>44174</v>
      </c>
      <c r="F7816" s="9" t="n">
        <v>44192</v>
      </c>
      <c r="G7816" s="9" t="n">
        <v>44193</v>
      </c>
      <c r="H7816" s="10" t="s">
        <v>36</v>
      </c>
      <c r="I7816" s="0" t="n">
        <v>13</v>
      </c>
      <c r="J7816" s="0" t="n">
        <v>18</v>
      </c>
      <c r="K7816" s="0" t="n">
        <v>328</v>
      </c>
      <c r="L7816" s="0" t="n">
        <v>38</v>
      </c>
      <c r="M7816" s="0" t="n">
        <v>4</v>
      </c>
      <c r="N7816" s="11" t="n">
        <v>0.2</v>
      </c>
      <c r="O7816" s="12" t="n">
        <v>872.34</v>
      </c>
      <c r="P7816" s="12" t="n">
        <v>1038.5</v>
      </c>
      <c r="Q7816" s="12" t="n">
        <f aca="false">M7816*P7816*(1-N7816)</f>
        <v>3323.2</v>
      </c>
      <c r="R7816" s="12" t="n">
        <f aca="false">M7816*O7816</f>
        <v>3489.36</v>
      </c>
      <c r="S7816" s="12" t="n">
        <f aca="false">Q7816-R7816</f>
        <v>-166.16</v>
      </c>
      <c r="T7816" s="11" t="n">
        <f aca="false">IFERROR(S7816/Q7816,0)</f>
        <v>-0.05</v>
      </c>
      <c r="U7816" s="13" t="n">
        <f aca="false">F7816-E7816</f>
        <v>18</v>
      </c>
      <c r="V7816" s="13" t="n">
        <f aca="false">G7816-F7816</f>
        <v>1</v>
      </c>
      <c r="W7816" s="13" t="n">
        <f aca="false">G7816-E7816</f>
        <v>19</v>
      </c>
      <c r="X7816" s="10" t="n">
        <f aca="false">YEAR(E7816)</f>
        <v>2020</v>
      </c>
      <c r="Y7816" s="0" t="str">
        <f aca="false">TEXT(E7816,"yyyy-mm")</f>
        <v>2020-12</v>
      </c>
      <c r="Z7816" s="0" t="str">
        <f aca="false">"Q"&amp;ROUNDUP(MONTH(E7816)/3,0)&amp;"-"&amp;YEAR(E7816)</f>
        <v>Q4-2020</v>
      </c>
    </row>
    <row r="7817" customFormat="false" ht="14.25" hidden="false" customHeight="false" outlineLevel="0" collapsed="false">
      <c r="A7817" s="0" t="s">
        <v>7859</v>
      </c>
      <c r="B7817" s="0" t="s">
        <v>38</v>
      </c>
      <c r="C7817" s="0" t="s">
        <v>35</v>
      </c>
      <c r="D7817" s="9" t="n">
        <v>44000</v>
      </c>
      <c r="E7817" s="9" t="n">
        <v>44174</v>
      </c>
      <c r="F7817" s="9" t="n">
        <v>44202</v>
      </c>
      <c r="G7817" s="9" t="n">
        <v>44210</v>
      </c>
      <c r="H7817" s="10" t="s">
        <v>36</v>
      </c>
      <c r="I7817" s="0" t="n">
        <v>13</v>
      </c>
      <c r="J7817" s="0" t="n">
        <v>22</v>
      </c>
      <c r="K7817" s="0" t="n">
        <v>209</v>
      </c>
      <c r="L7817" s="0" t="n">
        <v>33</v>
      </c>
      <c r="M7817" s="0" t="n">
        <v>3</v>
      </c>
      <c r="N7817" s="11" t="n">
        <v>0.1</v>
      </c>
      <c r="O7817" s="12" t="n">
        <v>110.35</v>
      </c>
      <c r="P7817" s="12" t="n">
        <v>180.9</v>
      </c>
      <c r="Q7817" s="12" t="n">
        <f aca="false">M7817*P7817*(1-N7817)</f>
        <v>488.43</v>
      </c>
      <c r="R7817" s="12" t="n">
        <f aca="false">M7817*O7817</f>
        <v>331.05</v>
      </c>
      <c r="S7817" s="12" t="n">
        <f aca="false">Q7817-R7817</f>
        <v>157.38</v>
      </c>
      <c r="T7817" s="11" t="n">
        <f aca="false">IFERROR(S7817/Q7817,0)</f>
        <v>0.322216080093361</v>
      </c>
      <c r="U7817" s="13" t="n">
        <f aca="false">F7817-E7817</f>
        <v>28</v>
      </c>
      <c r="V7817" s="13" t="n">
        <f aca="false">G7817-F7817</f>
        <v>8</v>
      </c>
      <c r="W7817" s="13" t="n">
        <f aca="false">G7817-E7817</f>
        <v>36</v>
      </c>
      <c r="X7817" s="10" t="n">
        <f aca="false">YEAR(E7817)</f>
        <v>2020</v>
      </c>
      <c r="Y7817" s="0" t="str">
        <f aca="false">TEXT(E7817,"yyyy-mm")</f>
        <v>2020-12</v>
      </c>
      <c r="Z7817" s="0" t="str">
        <f aca="false">"Q"&amp;ROUNDUP(MONTH(E7817)/3,0)&amp;"-"&amp;YEAR(E7817)</f>
        <v>Q4-2020</v>
      </c>
    </row>
    <row r="7818" customFormat="false" ht="14.25" hidden="false" customHeight="false" outlineLevel="0" collapsed="false">
      <c r="A7818" s="0" t="s">
        <v>7860</v>
      </c>
      <c r="B7818" s="0" t="s">
        <v>38</v>
      </c>
      <c r="C7818" s="0" t="s">
        <v>48</v>
      </c>
      <c r="D7818" s="9" t="n">
        <v>44100</v>
      </c>
      <c r="E7818" s="9" t="n">
        <v>44174</v>
      </c>
      <c r="F7818" s="9" t="n">
        <v>44202</v>
      </c>
      <c r="G7818" s="9" t="n">
        <v>44208</v>
      </c>
      <c r="H7818" s="10" t="s">
        <v>36</v>
      </c>
      <c r="I7818" s="0" t="n">
        <v>19</v>
      </c>
      <c r="J7818" s="0" t="n">
        <v>41</v>
      </c>
      <c r="K7818" s="0" t="n">
        <v>23</v>
      </c>
      <c r="L7818" s="0" t="n">
        <v>22</v>
      </c>
      <c r="M7818" s="0" t="n">
        <v>7</v>
      </c>
      <c r="N7818" s="11" t="n">
        <v>0.075</v>
      </c>
      <c r="O7818" s="12" t="n">
        <v>2807.57</v>
      </c>
      <c r="P7818" s="12" t="n">
        <v>3899.4</v>
      </c>
      <c r="Q7818" s="12" t="n">
        <f aca="false">M7818*P7818*(1-N7818)</f>
        <v>25248.615</v>
      </c>
      <c r="R7818" s="12" t="n">
        <f aca="false">M7818*O7818</f>
        <v>19652.99</v>
      </c>
      <c r="S7818" s="12" t="n">
        <f aca="false">Q7818-R7818</f>
        <v>5595.625</v>
      </c>
      <c r="T7818" s="11" t="n">
        <f aca="false">IFERROR(S7818/Q7818,0)</f>
        <v>0.221621067135762</v>
      </c>
      <c r="U7818" s="13" t="n">
        <f aca="false">F7818-E7818</f>
        <v>28</v>
      </c>
      <c r="V7818" s="13" t="n">
        <f aca="false">G7818-F7818</f>
        <v>6</v>
      </c>
      <c r="W7818" s="13" t="n">
        <f aca="false">G7818-E7818</f>
        <v>34</v>
      </c>
      <c r="X7818" s="10" t="n">
        <f aca="false">YEAR(E7818)</f>
        <v>2020</v>
      </c>
      <c r="Y7818" s="0" t="str">
        <f aca="false">TEXT(E7818,"yyyy-mm")</f>
        <v>2020-12</v>
      </c>
      <c r="Z7818" s="0" t="str">
        <f aca="false">"Q"&amp;ROUNDUP(MONTH(E7818)/3,0)&amp;"-"&amp;YEAR(E7818)</f>
        <v>Q4-2020</v>
      </c>
    </row>
    <row r="7819" customFormat="false" ht="14.25" hidden="false" customHeight="false" outlineLevel="0" collapsed="false">
      <c r="A7819" s="0" t="s">
        <v>7861</v>
      </c>
      <c r="B7819" s="0" t="s">
        <v>34</v>
      </c>
      <c r="C7819" s="0" t="s">
        <v>58</v>
      </c>
      <c r="D7819" s="9" t="n">
        <v>44100</v>
      </c>
      <c r="E7819" s="9" t="n">
        <v>44174</v>
      </c>
      <c r="F7819" s="9" t="n">
        <v>44188</v>
      </c>
      <c r="G7819" s="9" t="n">
        <v>44190</v>
      </c>
      <c r="H7819" s="10" t="s">
        <v>36</v>
      </c>
      <c r="I7819" s="0" t="n">
        <v>6</v>
      </c>
      <c r="J7819" s="0" t="n">
        <v>14</v>
      </c>
      <c r="K7819" s="0" t="n">
        <v>360</v>
      </c>
      <c r="L7819" s="0" t="n">
        <v>46</v>
      </c>
      <c r="M7819" s="0" t="n">
        <v>4</v>
      </c>
      <c r="N7819" s="11" t="n">
        <v>0.075</v>
      </c>
      <c r="O7819" s="12" t="n">
        <v>831</v>
      </c>
      <c r="P7819" s="12" t="n">
        <v>1051.9</v>
      </c>
      <c r="Q7819" s="12" t="n">
        <f aca="false">M7819*P7819*(1-N7819)</f>
        <v>3892.03</v>
      </c>
      <c r="R7819" s="12" t="n">
        <f aca="false">M7819*O7819</f>
        <v>3324</v>
      </c>
      <c r="S7819" s="12" t="n">
        <f aca="false">Q7819-R7819</f>
        <v>568.030000000001</v>
      </c>
      <c r="T7819" s="11" t="n">
        <f aca="false">IFERROR(S7819/Q7819,0)</f>
        <v>0.145946973687253</v>
      </c>
      <c r="U7819" s="13" t="n">
        <f aca="false">F7819-E7819</f>
        <v>14</v>
      </c>
      <c r="V7819" s="13" t="n">
        <f aca="false">G7819-F7819</f>
        <v>2</v>
      </c>
      <c r="W7819" s="13" t="n">
        <f aca="false">G7819-E7819</f>
        <v>16</v>
      </c>
      <c r="X7819" s="10" t="n">
        <f aca="false">YEAR(E7819)</f>
        <v>2020</v>
      </c>
      <c r="Y7819" s="0" t="str">
        <f aca="false">TEXT(E7819,"yyyy-mm")</f>
        <v>2020-12</v>
      </c>
      <c r="Z7819" s="0" t="str">
        <f aca="false">"Q"&amp;ROUNDUP(MONTH(E7819)/3,0)&amp;"-"&amp;YEAR(E7819)</f>
        <v>Q4-2020</v>
      </c>
    </row>
    <row r="7820" customFormat="false" ht="14.25" hidden="false" customHeight="false" outlineLevel="0" collapsed="false">
      <c r="A7820" s="0" t="s">
        <v>7862</v>
      </c>
      <c r="B7820" s="0" t="s">
        <v>43</v>
      </c>
      <c r="C7820" s="0" t="s">
        <v>79</v>
      </c>
      <c r="D7820" s="9" t="n">
        <v>44100</v>
      </c>
      <c r="E7820" s="9" t="n">
        <v>44174</v>
      </c>
      <c r="F7820" s="9" t="n">
        <v>44181</v>
      </c>
      <c r="G7820" s="9" t="n">
        <v>44191</v>
      </c>
      <c r="H7820" s="10" t="s">
        <v>36</v>
      </c>
      <c r="I7820" s="0" t="n">
        <v>27</v>
      </c>
      <c r="J7820" s="0" t="n">
        <v>41</v>
      </c>
      <c r="K7820" s="0" t="n">
        <v>77</v>
      </c>
      <c r="L7820" s="0" t="n">
        <v>19</v>
      </c>
      <c r="M7820" s="0" t="n">
        <v>8</v>
      </c>
      <c r="N7820" s="11" t="n">
        <v>0.05</v>
      </c>
      <c r="O7820" s="12" t="n">
        <v>145.12</v>
      </c>
      <c r="P7820" s="12" t="n">
        <v>254.6</v>
      </c>
      <c r="Q7820" s="12" t="n">
        <f aca="false">M7820*P7820*(1-N7820)</f>
        <v>1934.96</v>
      </c>
      <c r="R7820" s="12" t="n">
        <f aca="false">M7820*O7820</f>
        <v>1160.96</v>
      </c>
      <c r="S7820" s="12" t="n">
        <f aca="false">Q7820-R7820</f>
        <v>774</v>
      </c>
      <c r="T7820" s="11" t="n">
        <f aca="false">IFERROR(S7820/Q7820,0)</f>
        <v>0.400008268904783</v>
      </c>
      <c r="U7820" s="13" t="n">
        <f aca="false">F7820-E7820</f>
        <v>7</v>
      </c>
      <c r="V7820" s="13" t="n">
        <f aca="false">G7820-F7820</f>
        <v>10</v>
      </c>
      <c r="W7820" s="13" t="n">
        <f aca="false">G7820-E7820</f>
        <v>17</v>
      </c>
      <c r="X7820" s="10" t="n">
        <f aca="false">YEAR(E7820)</f>
        <v>2020</v>
      </c>
      <c r="Y7820" s="0" t="str">
        <f aca="false">TEXT(E7820,"yyyy-mm")</f>
        <v>2020-12</v>
      </c>
      <c r="Z7820" s="0" t="str">
        <f aca="false">"Q"&amp;ROUNDUP(MONTH(E7820)/3,0)&amp;"-"&amp;YEAR(E7820)</f>
        <v>Q4-2020</v>
      </c>
    </row>
    <row r="7821" customFormat="false" ht="14.25" hidden="false" customHeight="false" outlineLevel="0" collapsed="false">
      <c r="A7821" s="0" t="s">
        <v>7863</v>
      </c>
      <c r="B7821" s="0" t="s">
        <v>41</v>
      </c>
      <c r="C7821" s="0" t="s">
        <v>58</v>
      </c>
      <c r="D7821" s="9" t="n">
        <v>44100</v>
      </c>
      <c r="E7821" s="9" t="n">
        <v>44174</v>
      </c>
      <c r="F7821" s="9" t="n">
        <v>44177</v>
      </c>
      <c r="G7821" s="9" t="n">
        <v>44186</v>
      </c>
      <c r="H7821" s="10" t="s">
        <v>36</v>
      </c>
      <c r="I7821" s="0" t="n">
        <v>21</v>
      </c>
      <c r="J7821" s="0" t="n">
        <v>18</v>
      </c>
      <c r="K7821" s="0" t="n">
        <v>366</v>
      </c>
      <c r="L7821" s="0" t="n">
        <v>45</v>
      </c>
      <c r="M7821" s="0" t="n">
        <v>1</v>
      </c>
      <c r="N7821" s="11" t="n">
        <v>0.1</v>
      </c>
      <c r="O7821" s="12" t="n">
        <v>1640.16</v>
      </c>
      <c r="P7821" s="12" t="n">
        <v>2412</v>
      </c>
      <c r="Q7821" s="12" t="n">
        <f aca="false">M7821*P7821*(1-N7821)</f>
        <v>2170.8</v>
      </c>
      <c r="R7821" s="12" t="n">
        <f aca="false">M7821*O7821</f>
        <v>1640.16</v>
      </c>
      <c r="S7821" s="12" t="n">
        <f aca="false">Q7821-R7821</f>
        <v>530.64</v>
      </c>
      <c r="T7821" s="11" t="n">
        <f aca="false">IFERROR(S7821/Q7821,0)</f>
        <v>0.244444444444444</v>
      </c>
      <c r="U7821" s="13" t="n">
        <f aca="false">F7821-E7821</f>
        <v>3</v>
      </c>
      <c r="V7821" s="13" t="n">
        <f aca="false">G7821-F7821</f>
        <v>9</v>
      </c>
      <c r="W7821" s="13" t="n">
        <f aca="false">G7821-E7821</f>
        <v>12</v>
      </c>
      <c r="X7821" s="10" t="n">
        <f aca="false">YEAR(E7821)</f>
        <v>2020</v>
      </c>
      <c r="Y7821" s="0" t="str">
        <f aca="false">TEXT(E7821,"yyyy-mm")</f>
        <v>2020-12</v>
      </c>
      <c r="Z7821" s="0" t="str">
        <f aca="false">"Q"&amp;ROUNDUP(MONTH(E7821)/3,0)&amp;"-"&amp;YEAR(E7821)</f>
        <v>Q4-2020</v>
      </c>
    </row>
    <row r="7822" customFormat="false" ht="14.25" hidden="false" customHeight="false" outlineLevel="0" collapsed="false">
      <c r="A7822" s="0" t="s">
        <v>7864</v>
      </c>
      <c r="B7822" s="0" t="s">
        <v>41</v>
      </c>
      <c r="C7822" s="0" t="s">
        <v>58</v>
      </c>
      <c r="D7822" s="9" t="n">
        <v>44000</v>
      </c>
      <c r="E7822" s="9" t="n">
        <v>44174</v>
      </c>
      <c r="F7822" s="9" t="n">
        <v>44179</v>
      </c>
      <c r="G7822" s="9" t="n">
        <v>44187</v>
      </c>
      <c r="H7822" s="10" t="s">
        <v>36</v>
      </c>
      <c r="I7822" s="0" t="n">
        <v>23</v>
      </c>
      <c r="J7822" s="0" t="n">
        <v>24</v>
      </c>
      <c r="K7822" s="0" t="n">
        <v>332</v>
      </c>
      <c r="L7822" s="0" t="n">
        <v>35</v>
      </c>
      <c r="M7822" s="0" t="n">
        <v>6</v>
      </c>
      <c r="N7822" s="11" t="n">
        <v>0.075</v>
      </c>
      <c r="O7822" s="12" t="n">
        <v>3509.06</v>
      </c>
      <c r="P7822" s="12" t="n">
        <v>6050.1</v>
      </c>
      <c r="Q7822" s="12" t="n">
        <f aca="false">M7822*P7822*(1-N7822)</f>
        <v>33578.055</v>
      </c>
      <c r="R7822" s="12" t="n">
        <f aca="false">M7822*O7822</f>
        <v>21054.36</v>
      </c>
      <c r="S7822" s="12" t="n">
        <f aca="false">Q7822-R7822</f>
        <v>12523.695</v>
      </c>
      <c r="T7822" s="11" t="n">
        <f aca="false">IFERROR(S7822/Q7822,0)</f>
        <v>0.372972615596705</v>
      </c>
      <c r="U7822" s="13" t="n">
        <f aca="false">F7822-E7822</f>
        <v>5</v>
      </c>
      <c r="V7822" s="13" t="n">
        <f aca="false">G7822-F7822</f>
        <v>8</v>
      </c>
      <c r="W7822" s="13" t="n">
        <f aca="false">G7822-E7822</f>
        <v>13</v>
      </c>
      <c r="X7822" s="10" t="n">
        <f aca="false">YEAR(E7822)</f>
        <v>2020</v>
      </c>
      <c r="Y7822" s="0" t="str">
        <f aca="false">TEXT(E7822,"yyyy-mm")</f>
        <v>2020-12</v>
      </c>
      <c r="Z7822" s="0" t="str">
        <f aca="false">"Q"&amp;ROUNDUP(MONTH(E7822)/3,0)&amp;"-"&amp;YEAR(E7822)</f>
        <v>Q4-2020</v>
      </c>
    </row>
    <row r="7823" customFormat="false" ht="14.25" hidden="false" customHeight="false" outlineLevel="0" collapsed="false">
      <c r="A7823" s="0" t="s">
        <v>7865</v>
      </c>
      <c r="B7823" s="0" t="s">
        <v>41</v>
      </c>
      <c r="C7823" s="0" t="s">
        <v>39</v>
      </c>
      <c r="D7823" s="9" t="n">
        <v>44000</v>
      </c>
      <c r="E7823" s="9" t="n">
        <v>44174</v>
      </c>
      <c r="F7823" s="9" t="n">
        <v>44198</v>
      </c>
      <c r="G7823" s="9" t="n">
        <v>44207</v>
      </c>
      <c r="H7823" s="10" t="s">
        <v>36</v>
      </c>
      <c r="I7823" s="0" t="n">
        <v>23</v>
      </c>
      <c r="J7823" s="0" t="n">
        <v>12</v>
      </c>
      <c r="K7823" s="0" t="n">
        <v>111</v>
      </c>
      <c r="L7823" s="0" t="n">
        <v>7</v>
      </c>
      <c r="M7823" s="0" t="n">
        <v>1</v>
      </c>
      <c r="N7823" s="11" t="n">
        <v>0.1</v>
      </c>
      <c r="O7823" s="12" t="n">
        <v>744.3</v>
      </c>
      <c r="P7823" s="12" t="n">
        <v>1078.7</v>
      </c>
      <c r="Q7823" s="12" t="n">
        <f aca="false">M7823*P7823*(1-N7823)</f>
        <v>970.83</v>
      </c>
      <c r="R7823" s="12" t="n">
        <f aca="false">M7823*O7823</f>
        <v>744.3</v>
      </c>
      <c r="S7823" s="12" t="n">
        <f aca="false">Q7823-R7823</f>
        <v>226.53</v>
      </c>
      <c r="T7823" s="11" t="n">
        <f aca="false">IFERROR(S7823/Q7823,0)</f>
        <v>0.233336423472699</v>
      </c>
      <c r="U7823" s="13" t="n">
        <f aca="false">F7823-E7823</f>
        <v>24</v>
      </c>
      <c r="V7823" s="13" t="n">
        <f aca="false">G7823-F7823</f>
        <v>9</v>
      </c>
      <c r="W7823" s="13" t="n">
        <f aca="false">G7823-E7823</f>
        <v>33</v>
      </c>
      <c r="X7823" s="10" t="n">
        <f aca="false">YEAR(E7823)</f>
        <v>2020</v>
      </c>
      <c r="Y7823" s="0" t="str">
        <f aca="false">TEXT(E7823,"yyyy-mm")</f>
        <v>2020-12</v>
      </c>
      <c r="Z7823" s="0" t="str">
        <f aca="false">"Q"&amp;ROUNDUP(MONTH(E7823)/3,0)&amp;"-"&amp;YEAR(E7823)</f>
        <v>Q4-2020</v>
      </c>
    </row>
    <row r="7824" customFormat="false" ht="14.25" hidden="false" customHeight="false" outlineLevel="0" collapsed="false">
      <c r="A7824" s="0" t="s">
        <v>7866</v>
      </c>
      <c r="B7824" s="0" t="s">
        <v>34</v>
      </c>
      <c r="C7824" s="0" t="s">
        <v>58</v>
      </c>
      <c r="D7824" s="9" t="n">
        <v>44100</v>
      </c>
      <c r="E7824" s="9" t="n">
        <v>44175</v>
      </c>
      <c r="F7824" s="9" t="n">
        <v>44198</v>
      </c>
      <c r="G7824" s="9" t="n">
        <v>44204</v>
      </c>
      <c r="H7824" s="10" t="s">
        <v>36</v>
      </c>
      <c r="I7824" s="0" t="n">
        <v>4</v>
      </c>
      <c r="J7824" s="0" t="n">
        <v>19</v>
      </c>
      <c r="K7824" s="0" t="n">
        <v>348</v>
      </c>
      <c r="L7824" s="0" t="n">
        <v>2</v>
      </c>
      <c r="M7824" s="0" t="n">
        <v>5</v>
      </c>
      <c r="N7824" s="11" t="n">
        <v>0.075</v>
      </c>
      <c r="O7824" s="12" t="n">
        <v>679.58</v>
      </c>
      <c r="P7824" s="12" t="n">
        <v>1078.7</v>
      </c>
      <c r="Q7824" s="12" t="n">
        <f aca="false">M7824*P7824*(1-N7824)</f>
        <v>4988.9875</v>
      </c>
      <c r="R7824" s="12" t="n">
        <f aca="false">M7824*O7824</f>
        <v>3397.9</v>
      </c>
      <c r="S7824" s="12" t="n">
        <f aca="false">Q7824-R7824</f>
        <v>1591.0875</v>
      </c>
      <c r="T7824" s="11" t="n">
        <f aca="false">IFERROR(S7824/Q7824,0)</f>
        <v>0.318919921126281</v>
      </c>
      <c r="U7824" s="13" t="n">
        <f aca="false">F7824-E7824</f>
        <v>23</v>
      </c>
      <c r="V7824" s="13" t="n">
        <f aca="false">G7824-F7824</f>
        <v>6</v>
      </c>
      <c r="W7824" s="13" t="n">
        <f aca="false">G7824-E7824</f>
        <v>29</v>
      </c>
      <c r="X7824" s="10" t="n">
        <f aca="false">YEAR(E7824)</f>
        <v>2020</v>
      </c>
      <c r="Y7824" s="0" t="str">
        <f aca="false">TEXT(E7824,"yyyy-mm")</f>
        <v>2020-12</v>
      </c>
      <c r="Z7824" s="0" t="str">
        <f aca="false">"Q"&amp;ROUNDUP(MONTH(E7824)/3,0)&amp;"-"&amp;YEAR(E7824)</f>
        <v>Q4-2020</v>
      </c>
    </row>
    <row r="7825" customFormat="false" ht="14.25" hidden="false" customHeight="false" outlineLevel="0" collapsed="false">
      <c r="A7825" s="0" t="s">
        <v>7867</v>
      </c>
      <c r="B7825" s="0" t="s">
        <v>38</v>
      </c>
      <c r="C7825" s="0" t="s">
        <v>58</v>
      </c>
      <c r="D7825" s="9" t="n">
        <v>44100</v>
      </c>
      <c r="E7825" s="9" t="n">
        <v>44175</v>
      </c>
      <c r="F7825" s="9" t="n">
        <v>44203</v>
      </c>
      <c r="G7825" s="9" t="n">
        <v>44204</v>
      </c>
      <c r="H7825" s="10" t="s">
        <v>36</v>
      </c>
      <c r="I7825" s="0" t="n">
        <v>15</v>
      </c>
      <c r="J7825" s="0" t="n">
        <v>39</v>
      </c>
      <c r="K7825" s="0" t="n">
        <v>346</v>
      </c>
      <c r="L7825" s="0" t="n">
        <v>39</v>
      </c>
      <c r="M7825" s="0" t="n">
        <v>8</v>
      </c>
      <c r="N7825" s="11" t="n">
        <v>0.05</v>
      </c>
      <c r="O7825" s="12" t="n">
        <v>217.08</v>
      </c>
      <c r="P7825" s="12" t="n">
        <v>268</v>
      </c>
      <c r="Q7825" s="12" t="n">
        <f aca="false">M7825*P7825*(1-N7825)</f>
        <v>2036.8</v>
      </c>
      <c r="R7825" s="12" t="n">
        <f aca="false">M7825*O7825</f>
        <v>1736.64</v>
      </c>
      <c r="S7825" s="12" t="n">
        <f aca="false">Q7825-R7825</f>
        <v>300.16</v>
      </c>
      <c r="T7825" s="11" t="n">
        <f aca="false">IFERROR(S7825/Q7825,0)</f>
        <v>0.147368421052632</v>
      </c>
      <c r="U7825" s="13" t="n">
        <f aca="false">F7825-E7825</f>
        <v>28</v>
      </c>
      <c r="V7825" s="13" t="n">
        <f aca="false">G7825-F7825</f>
        <v>1</v>
      </c>
      <c r="W7825" s="13" t="n">
        <f aca="false">G7825-E7825</f>
        <v>29</v>
      </c>
      <c r="X7825" s="10" t="n">
        <f aca="false">YEAR(E7825)</f>
        <v>2020</v>
      </c>
      <c r="Y7825" s="0" t="str">
        <f aca="false">TEXT(E7825,"yyyy-mm")</f>
        <v>2020-12</v>
      </c>
      <c r="Z7825" s="0" t="str">
        <f aca="false">"Q"&amp;ROUNDUP(MONTH(E7825)/3,0)&amp;"-"&amp;YEAR(E7825)</f>
        <v>Q4-2020</v>
      </c>
    </row>
    <row r="7826" customFormat="false" ht="14.25" hidden="false" customHeight="false" outlineLevel="0" collapsed="false">
      <c r="A7826" s="0" t="s">
        <v>7868</v>
      </c>
      <c r="B7826" s="0" t="s">
        <v>38</v>
      </c>
      <c r="C7826" s="0" t="s">
        <v>46</v>
      </c>
      <c r="D7826" s="9" t="n">
        <v>44100</v>
      </c>
      <c r="E7826" s="9" t="n">
        <v>44175</v>
      </c>
      <c r="F7826" s="9" t="n">
        <v>44203</v>
      </c>
      <c r="G7826" s="9" t="n">
        <v>44207</v>
      </c>
      <c r="H7826" s="10" t="s">
        <v>36</v>
      </c>
      <c r="I7826" s="0" t="n">
        <v>20</v>
      </c>
      <c r="J7826" s="0" t="n">
        <v>12</v>
      </c>
      <c r="K7826" s="0" t="n">
        <v>313</v>
      </c>
      <c r="L7826" s="0" t="n">
        <v>5</v>
      </c>
      <c r="M7826" s="0" t="n">
        <v>4</v>
      </c>
      <c r="N7826" s="11" t="n">
        <v>0.2</v>
      </c>
      <c r="O7826" s="12" t="n">
        <v>1760.09</v>
      </c>
      <c r="P7826" s="12" t="n">
        <v>2479</v>
      </c>
      <c r="Q7826" s="12" t="n">
        <f aca="false">M7826*P7826*(1-N7826)</f>
        <v>7932.8</v>
      </c>
      <c r="R7826" s="12" t="n">
        <f aca="false">M7826*O7826</f>
        <v>7040.36</v>
      </c>
      <c r="S7826" s="12" t="n">
        <f aca="false">Q7826-R7826</f>
        <v>892.440000000001</v>
      </c>
      <c r="T7826" s="11" t="n">
        <f aca="false">IFERROR(S7826/Q7826,0)</f>
        <v>0.1125</v>
      </c>
      <c r="U7826" s="13" t="n">
        <f aca="false">F7826-E7826</f>
        <v>28</v>
      </c>
      <c r="V7826" s="13" t="n">
        <f aca="false">G7826-F7826</f>
        <v>4</v>
      </c>
      <c r="W7826" s="13" t="n">
        <f aca="false">G7826-E7826</f>
        <v>32</v>
      </c>
      <c r="X7826" s="10" t="n">
        <f aca="false">YEAR(E7826)</f>
        <v>2020</v>
      </c>
      <c r="Y7826" s="0" t="str">
        <f aca="false">TEXT(E7826,"yyyy-mm")</f>
        <v>2020-12</v>
      </c>
      <c r="Z7826" s="0" t="str">
        <f aca="false">"Q"&amp;ROUNDUP(MONTH(E7826)/3,0)&amp;"-"&amp;YEAR(E7826)</f>
        <v>Q4-2020</v>
      </c>
    </row>
    <row r="7827" customFormat="false" ht="14.25" hidden="false" customHeight="false" outlineLevel="0" collapsed="false">
      <c r="A7827" s="0" t="s">
        <v>7869</v>
      </c>
      <c r="B7827" s="0" t="s">
        <v>41</v>
      </c>
      <c r="C7827" s="0" t="s">
        <v>39</v>
      </c>
      <c r="D7827" s="9" t="n">
        <v>44100</v>
      </c>
      <c r="E7827" s="9" t="n">
        <v>44175</v>
      </c>
      <c r="F7827" s="9" t="n">
        <v>44183</v>
      </c>
      <c r="G7827" s="9" t="n">
        <v>44193</v>
      </c>
      <c r="H7827" s="10" t="s">
        <v>36</v>
      </c>
      <c r="I7827" s="0" t="n">
        <v>21</v>
      </c>
      <c r="J7827" s="0" t="n">
        <v>14</v>
      </c>
      <c r="K7827" s="0" t="n">
        <v>139</v>
      </c>
      <c r="L7827" s="0" t="n">
        <v>23</v>
      </c>
      <c r="M7827" s="0" t="n">
        <v>6</v>
      </c>
      <c r="N7827" s="11" t="n">
        <v>0.15</v>
      </c>
      <c r="O7827" s="12" t="n">
        <v>164.02</v>
      </c>
      <c r="P7827" s="12" t="n">
        <v>227.8</v>
      </c>
      <c r="Q7827" s="12" t="n">
        <f aca="false">M7827*P7827*(1-N7827)</f>
        <v>1161.78</v>
      </c>
      <c r="R7827" s="12" t="n">
        <f aca="false">M7827*O7827</f>
        <v>984.12</v>
      </c>
      <c r="S7827" s="12" t="n">
        <f aca="false">Q7827-R7827</f>
        <v>177.66</v>
      </c>
      <c r="T7827" s="11" t="n">
        <f aca="false">IFERROR(S7827/Q7827,0)</f>
        <v>0.152920518514693</v>
      </c>
      <c r="U7827" s="13" t="n">
        <f aca="false">F7827-E7827</f>
        <v>8</v>
      </c>
      <c r="V7827" s="13" t="n">
        <f aca="false">G7827-F7827</f>
        <v>10</v>
      </c>
      <c r="W7827" s="13" t="n">
        <f aca="false">G7827-E7827</f>
        <v>18</v>
      </c>
      <c r="X7827" s="10" t="n">
        <f aca="false">YEAR(E7827)</f>
        <v>2020</v>
      </c>
      <c r="Y7827" s="0" t="str">
        <f aca="false">TEXT(E7827,"yyyy-mm")</f>
        <v>2020-12</v>
      </c>
      <c r="Z7827" s="0" t="str">
        <f aca="false">"Q"&amp;ROUNDUP(MONTH(E7827)/3,0)&amp;"-"&amp;YEAR(E7827)</f>
        <v>Q4-2020</v>
      </c>
    </row>
    <row r="7828" customFormat="false" ht="14.25" hidden="false" customHeight="false" outlineLevel="0" collapsed="false">
      <c r="A7828" s="0" t="s">
        <v>7870</v>
      </c>
      <c r="B7828" s="0" t="s">
        <v>38</v>
      </c>
      <c r="C7828" s="0" t="s">
        <v>79</v>
      </c>
      <c r="D7828" s="9" t="n">
        <v>44000</v>
      </c>
      <c r="E7828" s="9" t="n">
        <v>44175</v>
      </c>
      <c r="F7828" s="9" t="n">
        <v>44199</v>
      </c>
      <c r="G7828" s="9" t="n">
        <v>44202</v>
      </c>
      <c r="H7828" s="10" t="s">
        <v>36</v>
      </c>
      <c r="I7828" s="0" t="n">
        <v>20</v>
      </c>
      <c r="J7828" s="0" t="n">
        <v>29</v>
      </c>
      <c r="K7828" s="0" t="n">
        <v>79</v>
      </c>
      <c r="L7828" s="0" t="n">
        <v>4</v>
      </c>
      <c r="M7828" s="0" t="n">
        <v>6</v>
      </c>
      <c r="N7828" s="11" t="n">
        <v>0.2</v>
      </c>
      <c r="O7828" s="12" t="n">
        <v>5108.08</v>
      </c>
      <c r="P7828" s="12" t="n">
        <v>6385.1</v>
      </c>
      <c r="Q7828" s="12" t="n">
        <f aca="false">M7828*P7828*(1-N7828)</f>
        <v>30648.48</v>
      </c>
      <c r="R7828" s="12" t="n">
        <f aca="false">M7828*O7828</f>
        <v>30648.48</v>
      </c>
      <c r="S7828" s="12" t="n">
        <f aca="false">Q7828-R7828</f>
        <v>0</v>
      </c>
      <c r="T7828" s="11" t="n">
        <f aca="false">IFERROR(S7828/Q7828,0)</f>
        <v>0</v>
      </c>
      <c r="U7828" s="13" t="n">
        <f aca="false">F7828-E7828</f>
        <v>24</v>
      </c>
      <c r="V7828" s="13" t="n">
        <f aca="false">G7828-F7828</f>
        <v>3</v>
      </c>
      <c r="W7828" s="13" t="n">
        <f aca="false">G7828-E7828</f>
        <v>27</v>
      </c>
      <c r="X7828" s="10" t="n">
        <f aca="false">YEAR(E7828)</f>
        <v>2020</v>
      </c>
      <c r="Y7828" s="0" t="str">
        <f aca="false">TEXT(E7828,"yyyy-mm")</f>
        <v>2020-12</v>
      </c>
      <c r="Z7828" s="0" t="str">
        <f aca="false">"Q"&amp;ROUNDUP(MONTH(E7828)/3,0)&amp;"-"&amp;YEAR(E7828)</f>
        <v>Q4-2020</v>
      </c>
    </row>
    <row r="7829" customFormat="false" ht="14.25" hidden="false" customHeight="false" outlineLevel="0" collapsed="false">
      <c r="A7829" s="0" t="s">
        <v>7871</v>
      </c>
      <c r="B7829" s="0" t="s">
        <v>41</v>
      </c>
      <c r="C7829" s="0" t="s">
        <v>46</v>
      </c>
      <c r="D7829" s="9" t="n">
        <v>44100</v>
      </c>
      <c r="E7829" s="9" t="n">
        <v>44176</v>
      </c>
      <c r="F7829" s="9" t="n">
        <v>44178</v>
      </c>
      <c r="G7829" s="9" t="n">
        <v>44186</v>
      </c>
      <c r="H7829" s="10" t="s">
        <v>36</v>
      </c>
      <c r="I7829" s="0" t="n">
        <v>22</v>
      </c>
      <c r="J7829" s="0" t="n">
        <v>19</v>
      </c>
      <c r="K7829" s="0" t="n">
        <v>327</v>
      </c>
      <c r="L7829" s="0" t="n">
        <v>33</v>
      </c>
      <c r="M7829" s="0" t="n">
        <v>4</v>
      </c>
      <c r="N7829" s="11" t="n">
        <v>0.4</v>
      </c>
      <c r="O7829" s="12" t="n">
        <v>2280.88</v>
      </c>
      <c r="P7829" s="12" t="n">
        <v>3865.9</v>
      </c>
      <c r="Q7829" s="12" t="n">
        <f aca="false">M7829*P7829*(1-N7829)</f>
        <v>9278.16</v>
      </c>
      <c r="R7829" s="12" t="n">
        <f aca="false">M7829*O7829</f>
        <v>9123.52</v>
      </c>
      <c r="S7829" s="12" t="n">
        <f aca="false">Q7829-R7829</f>
        <v>154.639999999999</v>
      </c>
      <c r="T7829" s="11" t="n">
        <f aca="false">IFERROR(S7829/Q7829,0)</f>
        <v>0.01666709778663</v>
      </c>
      <c r="U7829" s="13" t="n">
        <f aca="false">F7829-E7829</f>
        <v>2</v>
      </c>
      <c r="V7829" s="13" t="n">
        <f aca="false">G7829-F7829</f>
        <v>8</v>
      </c>
      <c r="W7829" s="13" t="n">
        <f aca="false">G7829-E7829</f>
        <v>10</v>
      </c>
      <c r="X7829" s="10" t="n">
        <f aca="false">YEAR(E7829)</f>
        <v>2020</v>
      </c>
      <c r="Y7829" s="0" t="str">
        <f aca="false">TEXT(E7829,"yyyy-mm")</f>
        <v>2020-12</v>
      </c>
      <c r="Z7829" s="0" t="str">
        <f aca="false">"Q"&amp;ROUNDUP(MONTH(E7829)/3,0)&amp;"-"&amp;YEAR(E7829)</f>
        <v>Q4-2020</v>
      </c>
    </row>
    <row r="7830" customFormat="false" ht="14.25" hidden="false" customHeight="false" outlineLevel="0" collapsed="false">
      <c r="A7830" s="0" t="s">
        <v>7872</v>
      </c>
      <c r="B7830" s="0" t="s">
        <v>34</v>
      </c>
      <c r="C7830" s="0" t="s">
        <v>58</v>
      </c>
      <c r="D7830" s="9" t="n">
        <v>44100</v>
      </c>
      <c r="E7830" s="9" t="n">
        <v>44176</v>
      </c>
      <c r="F7830" s="9" t="n">
        <v>44185</v>
      </c>
      <c r="G7830" s="9" t="n">
        <v>44189</v>
      </c>
      <c r="H7830" s="10" t="s">
        <v>36</v>
      </c>
      <c r="I7830" s="0" t="n">
        <v>3</v>
      </c>
      <c r="J7830" s="0" t="n">
        <v>3</v>
      </c>
      <c r="K7830" s="0" t="n">
        <v>364</v>
      </c>
      <c r="L7830" s="0" t="n">
        <v>29</v>
      </c>
      <c r="M7830" s="0" t="n">
        <v>4</v>
      </c>
      <c r="N7830" s="11" t="n">
        <v>0.05</v>
      </c>
      <c r="O7830" s="12" t="n">
        <v>2363.76</v>
      </c>
      <c r="P7830" s="12" t="n">
        <v>3752</v>
      </c>
      <c r="Q7830" s="12" t="n">
        <f aca="false">M7830*P7830*(1-N7830)</f>
        <v>14257.6</v>
      </c>
      <c r="R7830" s="12" t="n">
        <f aca="false">M7830*O7830</f>
        <v>9455.04</v>
      </c>
      <c r="S7830" s="12" t="n">
        <f aca="false">Q7830-R7830</f>
        <v>4802.56</v>
      </c>
      <c r="T7830" s="11" t="n">
        <f aca="false">IFERROR(S7830/Q7830,0)</f>
        <v>0.336842105263158</v>
      </c>
      <c r="U7830" s="13" t="n">
        <f aca="false">F7830-E7830</f>
        <v>9</v>
      </c>
      <c r="V7830" s="13" t="n">
        <f aca="false">G7830-F7830</f>
        <v>4</v>
      </c>
      <c r="W7830" s="13" t="n">
        <f aca="false">G7830-E7830</f>
        <v>13</v>
      </c>
      <c r="X7830" s="10" t="n">
        <f aca="false">YEAR(E7830)</f>
        <v>2020</v>
      </c>
      <c r="Y7830" s="0" t="str">
        <f aca="false">TEXT(E7830,"yyyy-mm")</f>
        <v>2020-12</v>
      </c>
      <c r="Z7830" s="0" t="str">
        <f aca="false">"Q"&amp;ROUNDUP(MONTH(E7830)/3,0)&amp;"-"&amp;YEAR(E7830)</f>
        <v>Q4-2020</v>
      </c>
    </row>
    <row r="7831" customFormat="false" ht="14.25" hidden="false" customHeight="false" outlineLevel="0" collapsed="false">
      <c r="A7831" s="0" t="s">
        <v>7873</v>
      </c>
      <c r="B7831" s="0" t="s">
        <v>34</v>
      </c>
      <c r="C7831" s="0" t="s">
        <v>39</v>
      </c>
      <c r="D7831" s="9" t="n">
        <v>44000</v>
      </c>
      <c r="E7831" s="9" t="n">
        <v>44176</v>
      </c>
      <c r="F7831" s="9" t="n">
        <v>44190</v>
      </c>
      <c r="G7831" s="9" t="n">
        <v>44200</v>
      </c>
      <c r="H7831" s="10" t="s">
        <v>36</v>
      </c>
      <c r="I7831" s="0" t="n">
        <v>8</v>
      </c>
      <c r="J7831" s="0" t="n">
        <v>15</v>
      </c>
      <c r="K7831" s="0" t="n">
        <v>93</v>
      </c>
      <c r="L7831" s="0" t="n">
        <v>35</v>
      </c>
      <c r="M7831" s="0" t="n">
        <v>3</v>
      </c>
      <c r="N7831" s="11" t="n">
        <v>0.1</v>
      </c>
      <c r="O7831" s="12" t="n">
        <v>512.15</v>
      </c>
      <c r="P7831" s="12" t="n">
        <v>1045.2</v>
      </c>
      <c r="Q7831" s="12" t="n">
        <f aca="false">M7831*P7831*(1-N7831)</f>
        <v>2822.04</v>
      </c>
      <c r="R7831" s="12" t="n">
        <f aca="false">M7831*O7831</f>
        <v>1536.45</v>
      </c>
      <c r="S7831" s="12" t="n">
        <f aca="false">Q7831-R7831</f>
        <v>1285.59</v>
      </c>
      <c r="T7831" s="11" t="n">
        <f aca="false">IFERROR(S7831/Q7831,0)</f>
        <v>0.455553429434027</v>
      </c>
      <c r="U7831" s="13" t="n">
        <f aca="false">F7831-E7831</f>
        <v>14</v>
      </c>
      <c r="V7831" s="13" t="n">
        <f aca="false">G7831-F7831</f>
        <v>10</v>
      </c>
      <c r="W7831" s="13" t="n">
        <f aca="false">G7831-E7831</f>
        <v>24</v>
      </c>
      <c r="X7831" s="10" t="n">
        <f aca="false">YEAR(E7831)</f>
        <v>2020</v>
      </c>
      <c r="Y7831" s="0" t="str">
        <f aca="false">TEXT(E7831,"yyyy-mm")</f>
        <v>2020-12</v>
      </c>
      <c r="Z7831" s="0" t="str">
        <f aca="false">"Q"&amp;ROUNDUP(MONTH(E7831)/3,0)&amp;"-"&amp;YEAR(E7831)</f>
        <v>Q4-2020</v>
      </c>
    </row>
    <row r="7832" customFormat="false" ht="14.25" hidden="false" customHeight="false" outlineLevel="0" collapsed="false">
      <c r="A7832" s="0" t="s">
        <v>7874</v>
      </c>
      <c r="B7832" s="0" t="s">
        <v>34</v>
      </c>
      <c r="C7832" s="0" t="s">
        <v>58</v>
      </c>
      <c r="D7832" s="9" t="n">
        <v>44100</v>
      </c>
      <c r="E7832" s="9" t="n">
        <v>44177</v>
      </c>
      <c r="F7832" s="9" t="n">
        <v>44191</v>
      </c>
      <c r="G7832" s="9" t="n">
        <v>44194</v>
      </c>
      <c r="H7832" s="10" t="s">
        <v>36</v>
      </c>
      <c r="I7832" s="0" t="n">
        <v>9</v>
      </c>
      <c r="J7832" s="0" t="n">
        <v>19</v>
      </c>
      <c r="K7832" s="0" t="n">
        <v>350</v>
      </c>
      <c r="L7832" s="0" t="n">
        <v>5</v>
      </c>
      <c r="M7832" s="0" t="n">
        <v>8</v>
      </c>
      <c r="N7832" s="11" t="n">
        <v>0.1</v>
      </c>
      <c r="O7832" s="12" t="n">
        <v>694.52</v>
      </c>
      <c r="P7832" s="12" t="n">
        <v>951.4</v>
      </c>
      <c r="Q7832" s="12" t="n">
        <f aca="false">M7832*P7832*(1-N7832)</f>
        <v>6850.08</v>
      </c>
      <c r="R7832" s="12" t="n">
        <f aca="false">M7832*O7832</f>
        <v>5556.16</v>
      </c>
      <c r="S7832" s="12" t="n">
        <f aca="false">Q7832-R7832</f>
        <v>1293.92</v>
      </c>
      <c r="T7832" s="11" t="n">
        <f aca="false">IFERROR(S7832/Q7832,0)</f>
        <v>0.188891224628034</v>
      </c>
      <c r="U7832" s="13" t="n">
        <f aca="false">F7832-E7832</f>
        <v>14</v>
      </c>
      <c r="V7832" s="13" t="n">
        <f aca="false">G7832-F7832</f>
        <v>3</v>
      </c>
      <c r="W7832" s="13" t="n">
        <f aca="false">G7832-E7832</f>
        <v>17</v>
      </c>
      <c r="X7832" s="10" t="n">
        <f aca="false">YEAR(E7832)</f>
        <v>2020</v>
      </c>
      <c r="Y7832" s="0" t="str">
        <f aca="false">TEXT(E7832,"yyyy-mm")</f>
        <v>2020-12</v>
      </c>
      <c r="Z7832" s="0" t="str">
        <f aca="false">"Q"&amp;ROUNDUP(MONTH(E7832)/3,0)&amp;"-"&amp;YEAR(E7832)</f>
        <v>Q4-2020</v>
      </c>
    </row>
    <row r="7833" customFormat="false" ht="14.25" hidden="false" customHeight="false" outlineLevel="0" collapsed="false">
      <c r="A7833" s="0" t="s">
        <v>7875</v>
      </c>
      <c r="B7833" s="0" t="s">
        <v>41</v>
      </c>
      <c r="C7833" s="0" t="s">
        <v>46</v>
      </c>
      <c r="D7833" s="9" t="n">
        <v>44100</v>
      </c>
      <c r="E7833" s="9" t="n">
        <v>44177</v>
      </c>
      <c r="F7833" s="9" t="n">
        <v>44185</v>
      </c>
      <c r="G7833" s="9" t="n">
        <v>44191</v>
      </c>
      <c r="H7833" s="10" t="s">
        <v>36</v>
      </c>
      <c r="I7833" s="0" t="n">
        <v>20</v>
      </c>
      <c r="J7833" s="0" t="n">
        <v>32</v>
      </c>
      <c r="K7833" s="0" t="n">
        <v>310</v>
      </c>
      <c r="L7833" s="0" t="n">
        <v>25</v>
      </c>
      <c r="M7833" s="0" t="n">
        <v>6</v>
      </c>
      <c r="N7833" s="11" t="n">
        <v>0.15</v>
      </c>
      <c r="O7833" s="12" t="n">
        <v>219.76</v>
      </c>
      <c r="P7833" s="12" t="n">
        <v>268</v>
      </c>
      <c r="Q7833" s="12" t="n">
        <f aca="false">M7833*P7833*(1-N7833)</f>
        <v>1366.8</v>
      </c>
      <c r="R7833" s="12" t="n">
        <f aca="false">M7833*O7833</f>
        <v>1318.56</v>
      </c>
      <c r="S7833" s="12" t="n">
        <f aca="false">Q7833-R7833</f>
        <v>48.24</v>
      </c>
      <c r="T7833" s="11" t="n">
        <f aca="false">IFERROR(S7833/Q7833,0)</f>
        <v>0.0352941176470588</v>
      </c>
      <c r="U7833" s="13" t="n">
        <f aca="false">F7833-E7833</f>
        <v>8</v>
      </c>
      <c r="V7833" s="13" t="n">
        <f aca="false">G7833-F7833</f>
        <v>6</v>
      </c>
      <c r="W7833" s="13" t="n">
        <f aca="false">G7833-E7833</f>
        <v>14</v>
      </c>
      <c r="X7833" s="10" t="n">
        <f aca="false">YEAR(E7833)</f>
        <v>2020</v>
      </c>
      <c r="Y7833" s="0" t="str">
        <f aca="false">TEXT(E7833,"yyyy-mm")</f>
        <v>2020-12</v>
      </c>
      <c r="Z7833" s="0" t="str">
        <f aca="false">"Q"&amp;ROUNDUP(MONTH(E7833)/3,0)&amp;"-"&amp;YEAR(E7833)</f>
        <v>Q4-2020</v>
      </c>
    </row>
    <row r="7834" customFormat="false" ht="14.25" hidden="false" customHeight="false" outlineLevel="0" collapsed="false">
      <c r="A7834" s="0" t="s">
        <v>7876</v>
      </c>
      <c r="B7834" s="0" t="s">
        <v>34</v>
      </c>
      <c r="C7834" s="0" t="s">
        <v>46</v>
      </c>
      <c r="D7834" s="9" t="n">
        <v>44100</v>
      </c>
      <c r="E7834" s="9" t="n">
        <v>44177</v>
      </c>
      <c r="F7834" s="9" t="n">
        <v>44198</v>
      </c>
      <c r="G7834" s="9" t="n">
        <v>44199</v>
      </c>
      <c r="H7834" s="10" t="s">
        <v>36</v>
      </c>
      <c r="I7834" s="0" t="n">
        <v>7</v>
      </c>
      <c r="J7834" s="0" t="n">
        <v>25</v>
      </c>
      <c r="K7834" s="0" t="n">
        <v>322</v>
      </c>
      <c r="L7834" s="0" t="n">
        <v>37</v>
      </c>
      <c r="M7834" s="0" t="n">
        <v>1</v>
      </c>
      <c r="N7834" s="11" t="n">
        <v>0.05</v>
      </c>
      <c r="O7834" s="12" t="n">
        <v>1058.33</v>
      </c>
      <c r="P7834" s="12" t="n">
        <v>2405.3</v>
      </c>
      <c r="Q7834" s="12" t="n">
        <f aca="false">M7834*P7834*(1-N7834)</f>
        <v>2285.035</v>
      </c>
      <c r="R7834" s="12" t="n">
        <f aca="false">M7834*O7834</f>
        <v>1058.33</v>
      </c>
      <c r="S7834" s="12" t="n">
        <f aca="false">Q7834-R7834</f>
        <v>1226.705</v>
      </c>
      <c r="T7834" s="11" t="n">
        <f aca="false">IFERROR(S7834/Q7834,0)</f>
        <v>0.536842980523274</v>
      </c>
      <c r="U7834" s="13" t="n">
        <f aca="false">F7834-E7834</f>
        <v>21</v>
      </c>
      <c r="V7834" s="13" t="n">
        <f aca="false">G7834-F7834</f>
        <v>1</v>
      </c>
      <c r="W7834" s="13" t="n">
        <f aca="false">G7834-E7834</f>
        <v>22</v>
      </c>
      <c r="X7834" s="10" t="n">
        <f aca="false">YEAR(E7834)</f>
        <v>2020</v>
      </c>
      <c r="Y7834" s="0" t="str">
        <f aca="false">TEXT(E7834,"yyyy-mm")</f>
        <v>2020-12</v>
      </c>
      <c r="Z7834" s="0" t="str">
        <f aca="false">"Q"&amp;ROUNDUP(MONTH(E7834)/3,0)&amp;"-"&amp;YEAR(E7834)</f>
        <v>Q4-2020</v>
      </c>
    </row>
    <row r="7835" customFormat="false" ht="14.25" hidden="false" customHeight="false" outlineLevel="0" collapsed="false">
      <c r="A7835" s="0" t="s">
        <v>7877</v>
      </c>
      <c r="B7835" s="0" t="s">
        <v>34</v>
      </c>
      <c r="C7835" s="0" t="s">
        <v>35</v>
      </c>
      <c r="D7835" s="9" t="n">
        <v>44000</v>
      </c>
      <c r="E7835" s="9" t="n">
        <v>44177</v>
      </c>
      <c r="F7835" s="9" t="n">
        <v>44185</v>
      </c>
      <c r="G7835" s="9" t="n">
        <v>44195</v>
      </c>
      <c r="H7835" s="10" t="s">
        <v>36</v>
      </c>
      <c r="I7835" s="0" t="n">
        <v>4</v>
      </c>
      <c r="J7835" s="0" t="n">
        <v>19</v>
      </c>
      <c r="K7835" s="0" t="n">
        <v>214</v>
      </c>
      <c r="L7835" s="0" t="n">
        <v>26</v>
      </c>
      <c r="M7835" s="0" t="n">
        <v>6</v>
      </c>
      <c r="N7835" s="11" t="n">
        <v>0.05</v>
      </c>
      <c r="O7835" s="12" t="n">
        <v>614.79</v>
      </c>
      <c r="P7835" s="12" t="n">
        <v>991.6</v>
      </c>
      <c r="Q7835" s="12" t="n">
        <f aca="false">M7835*P7835*(1-N7835)</f>
        <v>5652.12</v>
      </c>
      <c r="R7835" s="12" t="n">
        <f aca="false">M7835*O7835</f>
        <v>3688.74</v>
      </c>
      <c r="S7835" s="12" t="n">
        <f aca="false">Q7835-R7835</f>
        <v>1963.38</v>
      </c>
      <c r="T7835" s="11" t="n">
        <f aca="false">IFERROR(S7835/Q7835,0)</f>
        <v>0.347370544149806</v>
      </c>
      <c r="U7835" s="13" t="n">
        <f aca="false">F7835-E7835</f>
        <v>8</v>
      </c>
      <c r="V7835" s="13" t="n">
        <f aca="false">G7835-F7835</f>
        <v>10</v>
      </c>
      <c r="W7835" s="13" t="n">
        <f aca="false">G7835-E7835</f>
        <v>18</v>
      </c>
      <c r="X7835" s="10" t="n">
        <f aca="false">YEAR(E7835)</f>
        <v>2020</v>
      </c>
      <c r="Y7835" s="0" t="str">
        <f aca="false">TEXT(E7835,"yyyy-mm")</f>
        <v>2020-12</v>
      </c>
      <c r="Z7835" s="0" t="str">
        <f aca="false">"Q"&amp;ROUNDUP(MONTH(E7835)/3,0)&amp;"-"&amp;YEAR(E7835)</f>
        <v>Q4-2020</v>
      </c>
    </row>
    <row r="7836" customFormat="false" ht="14.25" hidden="false" customHeight="false" outlineLevel="0" collapsed="false">
      <c r="A7836" s="0" t="s">
        <v>7878</v>
      </c>
      <c r="B7836" s="0" t="s">
        <v>43</v>
      </c>
      <c r="C7836" s="0" t="s">
        <v>39</v>
      </c>
      <c r="D7836" s="9" t="n">
        <v>44100</v>
      </c>
      <c r="E7836" s="9" t="n">
        <v>44177</v>
      </c>
      <c r="F7836" s="9" t="n">
        <v>44192</v>
      </c>
      <c r="G7836" s="9" t="n">
        <v>44195</v>
      </c>
      <c r="H7836" s="10" t="s">
        <v>36</v>
      </c>
      <c r="I7836" s="0" t="n">
        <v>26</v>
      </c>
      <c r="J7836" s="0" t="n">
        <v>3</v>
      </c>
      <c r="K7836" s="0" t="n">
        <v>92</v>
      </c>
      <c r="L7836" s="0" t="n">
        <v>2</v>
      </c>
      <c r="M7836" s="0" t="n">
        <v>1</v>
      </c>
      <c r="N7836" s="11" t="n">
        <v>0.15</v>
      </c>
      <c r="O7836" s="12" t="n">
        <v>1688.4</v>
      </c>
      <c r="P7836" s="12" t="n">
        <v>2010</v>
      </c>
      <c r="Q7836" s="12" t="n">
        <f aca="false">M7836*P7836*(1-N7836)</f>
        <v>1708.5</v>
      </c>
      <c r="R7836" s="12" t="n">
        <f aca="false">M7836*O7836</f>
        <v>1688.4</v>
      </c>
      <c r="S7836" s="12" t="n">
        <f aca="false">Q7836-R7836</f>
        <v>20.0999999999999</v>
      </c>
      <c r="T7836" s="11" t="n">
        <f aca="false">IFERROR(S7836/Q7836,0)</f>
        <v>0.0117647058823529</v>
      </c>
      <c r="U7836" s="13" t="n">
        <f aca="false">F7836-E7836</f>
        <v>15</v>
      </c>
      <c r="V7836" s="13" t="n">
        <f aca="false">G7836-F7836</f>
        <v>3</v>
      </c>
      <c r="W7836" s="13" t="n">
        <f aca="false">G7836-E7836</f>
        <v>18</v>
      </c>
      <c r="X7836" s="10" t="n">
        <f aca="false">YEAR(E7836)</f>
        <v>2020</v>
      </c>
      <c r="Y7836" s="0" t="str">
        <f aca="false">TEXT(E7836,"yyyy-mm")</f>
        <v>2020-12</v>
      </c>
      <c r="Z7836" s="0" t="str">
        <f aca="false">"Q"&amp;ROUNDUP(MONTH(E7836)/3,0)&amp;"-"&amp;YEAR(E7836)</f>
        <v>Q4-2020</v>
      </c>
    </row>
    <row r="7837" customFormat="false" ht="14.25" hidden="false" customHeight="false" outlineLevel="0" collapsed="false">
      <c r="A7837" s="0" t="s">
        <v>7879</v>
      </c>
      <c r="B7837" s="0" t="s">
        <v>38</v>
      </c>
      <c r="C7837" s="0" t="s">
        <v>39</v>
      </c>
      <c r="D7837" s="9" t="n">
        <v>44100</v>
      </c>
      <c r="E7837" s="9" t="n">
        <v>44177</v>
      </c>
      <c r="F7837" s="9" t="n">
        <v>44190</v>
      </c>
      <c r="G7837" s="9" t="n">
        <v>44193</v>
      </c>
      <c r="H7837" s="10" t="s">
        <v>36</v>
      </c>
      <c r="I7837" s="0" t="n">
        <v>15</v>
      </c>
      <c r="J7837" s="0" t="n">
        <v>2</v>
      </c>
      <c r="K7837" s="0" t="n">
        <v>125</v>
      </c>
      <c r="L7837" s="0" t="n">
        <v>47</v>
      </c>
      <c r="M7837" s="0" t="n">
        <v>1</v>
      </c>
      <c r="N7837" s="11" t="n">
        <v>0.075</v>
      </c>
      <c r="O7837" s="12" t="n">
        <v>524.61</v>
      </c>
      <c r="P7837" s="12" t="n">
        <v>971.5</v>
      </c>
      <c r="Q7837" s="12" t="n">
        <f aca="false">M7837*P7837*(1-N7837)</f>
        <v>898.6375</v>
      </c>
      <c r="R7837" s="12" t="n">
        <f aca="false">M7837*O7837</f>
        <v>524.61</v>
      </c>
      <c r="S7837" s="12" t="n">
        <f aca="false">Q7837-R7837</f>
        <v>374.0275</v>
      </c>
      <c r="T7837" s="11" t="n">
        <f aca="false">IFERROR(S7837/Q7837,0)</f>
        <v>0.416216216216216</v>
      </c>
      <c r="U7837" s="13" t="n">
        <f aca="false">F7837-E7837</f>
        <v>13</v>
      </c>
      <c r="V7837" s="13" t="n">
        <f aca="false">G7837-F7837</f>
        <v>3</v>
      </c>
      <c r="W7837" s="13" t="n">
        <f aca="false">G7837-E7837</f>
        <v>16</v>
      </c>
      <c r="X7837" s="10" t="n">
        <f aca="false">YEAR(E7837)</f>
        <v>2020</v>
      </c>
      <c r="Y7837" s="0" t="str">
        <f aca="false">TEXT(E7837,"yyyy-mm")</f>
        <v>2020-12</v>
      </c>
      <c r="Z7837" s="0" t="str">
        <f aca="false">"Q"&amp;ROUNDUP(MONTH(E7837)/3,0)&amp;"-"&amp;YEAR(E7837)</f>
        <v>Q4-2020</v>
      </c>
    </row>
    <row r="7838" customFormat="false" ht="14.25" hidden="false" customHeight="false" outlineLevel="0" collapsed="false">
      <c r="A7838" s="0" t="s">
        <v>7880</v>
      </c>
      <c r="B7838" s="0" t="s">
        <v>38</v>
      </c>
      <c r="C7838" s="0" t="s">
        <v>39</v>
      </c>
      <c r="D7838" s="9" t="n">
        <v>44100</v>
      </c>
      <c r="E7838" s="9" t="n">
        <v>44178</v>
      </c>
      <c r="F7838" s="9" t="n">
        <v>44206</v>
      </c>
      <c r="G7838" s="9" t="n">
        <v>44213</v>
      </c>
      <c r="H7838" s="10" t="s">
        <v>36</v>
      </c>
      <c r="I7838" s="0" t="n">
        <v>12</v>
      </c>
      <c r="J7838" s="0" t="n">
        <v>17</v>
      </c>
      <c r="K7838" s="0" t="n">
        <v>175</v>
      </c>
      <c r="L7838" s="0" t="n">
        <v>41</v>
      </c>
      <c r="M7838" s="0" t="n">
        <v>6</v>
      </c>
      <c r="N7838" s="11" t="n">
        <v>0.05</v>
      </c>
      <c r="O7838" s="12" t="n">
        <v>4102.81</v>
      </c>
      <c r="P7838" s="12" t="n">
        <v>5065.2</v>
      </c>
      <c r="Q7838" s="12" t="n">
        <f aca="false">M7838*P7838*(1-N7838)</f>
        <v>28871.64</v>
      </c>
      <c r="R7838" s="12" t="n">
        <f aca="false">M7838*O7838</f>
        <v>24616.86</v>
      </c>
      <c r="S7838" s="12" t="n">
        <f aca="false">Q7838-R7838</f>
        <v>4254.78</v>
      </c>
      <c r="T7838" s="11" t="n">
        <f aca="false">IFERROR(S7838/Q7838,0)</f>
        <v>0.147368836685412</v>
      </c>
      <c r="U7838" s="13" t="n">
        <f aca="false">F7838-E7838</f>
        <v>28</v>
      </c>
      <c r="V7838" s="13" t="n">
        <f aca="false">G7838-F7838</f>
        <v>7</v>
      </c>
      <c r="W7838" s="13" t="n">
        <f aca="false">G7838-E7838</f>
        <v>35</v>
      </c>
      <c r="X7838" s="10" t="n">
        <f aca="false">YEAR(E7838)</f>
        <v>2020</v>
      </c>
      <c r="Y7838" s="0" t="str">
        <f aca="false">TEXT(E7838,"yyyy-mm")</f>
        <v>2020-12</v>
      </c>
      <c r="Z7838" s="0" t="str">
        <f aca="false">"Q"&amp;ROUNDUP(MONTH(E7838)/3,0)&amp;"-"&amp;YEAR(E7838)</f>
        <v>Q4-2020</v>
      </c>
    </row>
    <row r="7839" customFormat="false" ht="14.25" hidden="false" customHeight="false" outlineLevel="0" collapsed="false">
      <c r="A7839" s="0" t="s">
        <v>7881</v>
      </c>
      <c r="B7839" s="0" t="s">
        <v>34</v>
      </c>
      <c r="C7839" s="0" t="s">
        <v>46</v>
      </c>
      <c r="D7839" s="9" t="n">
        <v>44100</v>
      </c>
      <c r="E7839" s="9" t="n">
        <v>44178</v>
      </c>
      <c r="F7839" s="9" t="n">
        <v>44196</v>
      </c>
      <c r="G7839" s="9" t="n">
        <v>44205</v>
      </c>
      <c r="H7839" s="10" t="s">
        <v>36</v>
      </c>
      <c r="I7839" s="0" t="n">
        <v>5</v>
      </c>
      <c r="J7839" s="0" t="n">
        <v>6</v>
      </c>
      <c r="K7839" s="0" t="n">
        <v>286</v>
      </c>
      <c r="L7839" s="0" t="n">
        <v>9</v>
      </c>
      <c r="M7839" s="0" t="n">
        <v>2</v>
      </c>
      <c r="N7839" s="11" t="n">
        <v>0.3</v>
      </c>
      <c r="O7839" s="12" t="n">
        <v>1371.22</v>
      </c>
      <c r="P7839" s="12" t="n">
        <v>2539.3</v>
      </c>
      <c r="Q7839" s="12" t="n">
        <f aca="false">M7839*P7839*(1-N7839)</f>
        <v>3555.02</v>
      </c>
      <c r="R7839" s="12" t="n">
        <f aca="false">M7839*O7839</f>
        <v>2742.44</v>
      </c>
      <c r="S7839" s="12" t="n">
        <f aca="false">Q7839-R7839</f>
        <v>812.58</v>
      </c>
      <c r="T7839" s="11" t="n">
        <f aca="false">IFERROR(S7839/Q7839,0)</f>
        <v>0.228572553740907</v>
      </c>
      <c r="U7839" s="13" t="n">
        <f aca="false">F7839-E7839</f>
        <v>18</v>
      </c>
      <c r="V7839" s="13" t="n">
        <f aca="false">G7839-F7839</f>
        <v>9</v>
      </c>
      <c r="W7839" s="13" t="n">
        <f aca="false">G7839-E7839</f>
        <v>27</v>
      </c>
      <c r="X7839" s="10" t="n">
        <f aca="false">YEAR(E7839)</f>
        <v>2020</v>
      </c>
      <c r="Y7839" s="0" t="str">
        <f aca="false">TEXT(E7839,"yyyy-mm")</f>
        <v>2020-12</v>
      </c>
      <c r="Z7839" s="0" t="str">
        <f aca="false">"Q"&amp;ROUNDUP(MONTH(E7839)/3,0)&amp;"-"&amp;YEAR(E7839)</f>
        <v>Q4-2020</v>
      </c>
    </row>
    <row r="7840" customFormat="false" ht="14.25" hidden="false" customHeight="false" outlineLevel="0" collapsed="false">
      <c r="A7840" s="0" t="s">
        <v>7882</v>
      </c>
      <c r="B7840" s="0" t="s">
        <v>34</v>
      </c>
      <c r="C7840" s="0" t="s">
        <v>58</v>
      </c>
      <c r="D7840" s="9" t="n">
        <v>44100</v>
      </c>
      <c r="E7840" s="9" t="n">
        <v>44178</v>
      </c>
      <c r="F7840" s="9" t="n">
        <v>44185</v>
      </c>
      <c r="G7840" s="9" t="n">
        <v>44187</v>
      </c>
      <c r="H7840" s="10" t="s">
        <v>36</v>
      </c>
      <c r="I7840" s="0" t="n">
        <v>12</v>
      </c>
      <c r="J7840" s="0" t="n">
        <v>23</v>
      </c>
      <c r="K7840" s="0" t="n">
        <v>344</v>
      </c>
      <c r="L7840" s="0" t="n">
        <v>37</v>
      </c>
      <c r="M7840" s="0" t="n">
        <v>5</v>
      </c>
      <c r="N7840" s="11" t="n">
        <v>0.075</v>
      </c>
      <c r="O7840" s="12" t="n">
        <v>447.56</v>
      </c>
      <c r="P7840" s="12" t="n">
        <v>1118.9</v>
      </c>
      <c r="Q7840" s="12" t="n">
        <f aca="false">M7840*P7840*(1-N7840)</f>
        <v>5174.9125</v>
      </c>
      <c r="R7840" s="12" t="n">
        <f aca="false">M7840*O7840</f>
        <v>2237.8</v>
      </c>
      <c r="S7840" s="12" t="n">
        <f aca="false">Q7840-R7840</f>
        <v>2937.1125</v>
      </c>
      <c r="T7840" s="11" t="n">
        <f aca="false">IFERROR(S7840/Q7840,0)</f>
        <v>0.567567567567568</v>
      </c>
      <c r="U7840" s="13" t="n">
        <f aca="false">F7840-E7840</f>
        <v>7</v>
      </c>
      <c r="V7840" s="13" t="n">
        <f aca="false">G7840-F7840</f>
        <v>2</v>
      </c>
      <c r="W7840" s="13" t="n">
        <f aca="false">G7840-E7840</f>
        <v>9</v>
      </c>
      <c r="X7840" s="10" t="n">
        <f aca="false">YEAR(E7840)</f>
        <v>2020</v>
      </c>
      <c r="Y7840" s="0" t="str">
        <f aca="false">TEXT(E7840,"yyyy-mm")</f>
        <v>2020-12</v>
      </c>
      <c r="Z7840" s="0" t="str">
        <f aca="false">"Q"&amp;ROUNDUP(MONTH(E7840)/3,0)&amp;"-"&amp;YEAR(E7840)</f>
        <v>Q4-2020</v>
      </c>
    </row>
    <row r="7841" customFormat="false" ht="14.25" hidden="false" customHeight="false" outlineLevel="0" collapsed="false">
      <c r="A7841" s="0" t="s">
        <v>7883</v>
      </c>
      <c r="B7841" s="0" t="s">
        <v>38</v>
      </c>
      <c r="C7841" s="0" t="s">
        <v>35</v>
      </c>
      <c r="D7841" s="9" t="n">
        <v>44100</v>
      </c>
      <c r="E7841" s="9" t="n">
        <v>44178</v>
      </c>
      <c r="F7841" s="9" t="n">
        <v>44203</v>
      </c>
      <c r="G7841" s="9" t="n">
        <v>44205</v>
      </c>
      <c r="H7841" s="10" t="s">
        <v>36</v>
      </c>
      <c r="I7841" s="0" t="n">
        <v>13</v>
      </c>
      <c r="J7841" s="0" t="n">
        <v>16</v>
      </c>
      <c r="K7841" s="0" t="n">
        <v>258</v>
      </c>
      <c r="L7841" s="0" t="n">
        <v>46</v>
      </c>
      <c r="M7841" s="0" t="n">
        <v>2</v>
      </c>
      <c r="N7841" s="11" t="n">
        <v>0.05</v>
      </c>
      <c r="O7841" s="12" t="n">
        <v>2956.11</v>
      </c>
      <c r="P7841" s="12" t="n">
        <v>3839.1</v>
      </c>
      <c r="Q7841" s="12" t="n">
        <f aca="false">M7841*P7841*(1-N7841)</f>
        <v>7294.29</v>
      </c>
      <c r="R7841" s="12" t="n">
        <f aca="false">M7841*O7841</f>
        <v>5912.22</v>
      </c>
      <c r="S7841" s="12" t="n">
        <f aca="false">Q7841-R7841</f>
        <v>1382.07</v>
      </c>
      <c r="T7841" s="11" t="n">
        <f aca="false">IFERROR(S7841/Q7841,0)</f>
        <v>0.189472861649317</v>
      </c>
      <c r="U7841" s="13" t="n">
        <f aca="false">F7841-E7841</f>
        <v>25</v>
      </c>
      <c r="V7841" s="13" t="n">
        <f aca="false">G7841-F7841</f>
        <v>2</v>
      </c>
      <c r="W7841" s="13" t="n">
        <f aca="false">G7841-E7841</f>
        <v>27</v>
      </c>
      <c r="X7841" s="10" t="n">
        <f aca="false">YEAR(E7841)</f>
        <v>2020</v>
      </c>
      <c r="Y7841" s="0" t="str">
        <f aca="false">TEXT(E7841,"yyyy-mm")</f>
        <v>2020-12</v>
      </c>
      <c r="Z7841" s="0" t="str">
        <f aca="false">"Q"&amp;ROUNDUP(MONTH(E7841)/3,0)&amp;"-"&amp;YEAR(E7841)</f>
        <v>Q4-2020</v>
      </c>
    </row>
    <row r="7842" customFormat="false" ht="14.25" hidden="false" customHeight="false" outlineLevel="0" collapsed="false">
      <c r="A7842" s="0" t="s">
        <v>7884</v>
      </c>
      <c r="B7842" s="0" t="s">
        <v>38</v>
      </c>
      <c r="C7842" s="0" t="s">
        <v>39</v>
      </c>
      <c r="D7842" s="9" t="n">
        <v>44100</v>
      </c>
      <c r="E7842" s="9" t="n">
        <v>44178</v>
      </c>
      <c r="F7842" s="9" t="n">
        <v>44199</v>
      </c>
      <c r="G7842" s="9" t="n">
        <v>44207</v>
      </c>
      <c r="H7842" s="10" t="s">
        <v>36</v>
      </c>
      <c r="I7842" s="0" t="n">
        <v>18</v>
      </c>
      <c r="J7842" s="0" t="n">
        <v>15</v>
      </c>
      <c r="K7842" s="0" t="n">
        <v>137</v>
      </c>
      <c r="L7842" s="0" t="n">
        <v>23</v>
      </c>
      <c r="M7842" s="0" t="n">
        <v>5</v>
      </c>
      <c r="N7842" s="11" t="n">
        <v>0.075</v>
      </c>
      <c r="O7842" s="12" t="n">
        <v>4249.14</v>
      </c>
      <c r="P7842" s="12" t="n">
        <v>6070.2</v>
      </c>
      <c r="Q7842" s="12" t="n">
        <f aca="false">M7842*P7842*(1-N7842)</f>
        <v>28074.675</v>
      </c>
      <c r="R7842" s="12" t="n">
        <f aca="false">M7842*O7842</f>
        <v>21245.7</v>
      </c>
      <c r="S7842" s="12" t="n">
        <f aca="false">Q7842-R7842</f>
        <v>6828.975</v>
      </c>
      <c r="T7842" s="11" t="n">
        <f aca="false">IFERROR(S7842/Q7842,0)</f>
        <v>0.243243243243243</v>
      </c>
      <c r="U7842" s="13" t="n">
        <f aca="false">F7842-E7842</f>
        <v>21</v>
      </c>
      <c r="V7842" s="13" t="n">
        <f aca="false">G7842-F7842</f>
        <v>8</v>
      </c>
      <c r="W7842" s="13" t="n">
        <f aca="false">G7842-E7842</f>
        <v>29</v>
      </c>
      <c r="X7842" s="10" t="n">
        <f aca="false">YEAR(E7842)</f>
        <v>2020</v>
      </c>
      <c r="Y7842" s="0" t="str">
        <f aca="false">TEXT(E7842,"yyyy-mm")</f>
        <v>2020-12</v>
      </c>
      <c r="Z7842" s="0" t="str">
        <f aca="false">"Q"&amp;ROUNDUP(MONTH(E7842)/3,0)&amp;"-"&amp;YEAR(E7842)</f>
        <v>Q4-2020</v>
      </c>
    </row>
    <row r="7843" customFormat="false" ht="14.25" hidden="false" customHeight="false" outlineLevel="0" collapsed="false">
      <c r="A7843" s="0" t="s">
        <v>7885</v>
      </c>
      <c r="B7843" s="0" t="s">
        <v>41</v>
      </c>
      <c r="C7843" s="0" t="s">
        <v>39</v>
      </c>
      <c r="D7843" s="9" t="n">
        <v>44100</v>
      </c>
      <c r="E7843" s="9" t="n">
        <v>44178</v>
      </c>
      <c r="F7843" s="9" t="n">
        <v>44190</v>
      </c>
      <c r="G7843" s="9" t="n">
        <v>44199</v>
      </c>
      <c r="H7843" s="10" t="s">
        <v>36</v>
      </c>
      <c r="I7843" s="0" t="n">
        <v>25</v>
      </c>
      <c r="J7843" s="0" t="n">
        <v>3</v>
      </c>
      <c r="K7843" s="0" t="n">
        <v>146</v>
      </c>
      <c r="L7843" s="0" t="n">
        <v>36</v>
      </c>
      <c r="M7843" s="0" t="n">
        <v>5</v>
      </c>
      <c r="N7843" s="11" t="n">
        <v>0.05</v>
      </c>
      <c r="O7843" s="12" t="n">
        <v>720.38</v>
      </c>
      <c r="P7843" s="12" t="n">
        <v>1125.6</v>
      </c>
      <c r="Q7843" s="12" t="n">
        <f aca="false">M7843*P7843*(1-N7843)</f>
        <v>5346.6</v>
      </c>
      <c r="R7843" s="12" t="n">
        <f aca="false">M7843*O7843</f>
        <v>3601.9</v>
      </c>
      <c r="S7843" s="12" t="n">
        <f aca="false">Q7843-R7843</f>
        <v>1744.7</v>
      </c>
      <c r="T7843" s="11" t="n">
        <f aca="false">IFERROR(S7843/Q7843,0)</f>
        <v>0.326319530168705</v>
      </c>
      <c r="U7843" s="13" t="n">
        <f aca="false">F7843-E7843</f>
        <v>12</v>
      </c>
      <c r="V7843" s="13" t="n">
        <f aca="false">G7843-F7843</f>
        <v>9</v>
      </c>
      <c r="W7843" s="13" t="n">
        <f aca="false">G7843-E7843</f>
        <v>21</v>
      </c>
      <c r="X7843" s="10" t="n">
        <f aca="false">YEAR(E7843)</f>
        <v>2020</v>
      </c>
      <c r="Y7843" s="0" t="str">
        <f aca="false">TEXT(E7843,"yyyy-mm")</f>
        <v>2020-12</v>
      </c>
      <c r="Z7843" s="0" t="str">
        <f aca="false">"Q"&amp;ROUNDUP(MONTH(E7843)/3,0)&amp;"-"&amp;YEAR(E7843)</f>
        <v>Q4-2020</v>
      </c>
    </row>
    <row r="7844" customFormat="false" ht="14.25" hidden="false" customHeight="false" outlineLevel="0" collapsed="false">
      <c r="A7844" s="0" t="s">
        <v>7886</v>
      </c>
      <c r="B7844" s="0" t="s">
        <v>38</v>
      </c>
      <c r="C7844" s="0" t="s">
        <v>39</v>
      </c>
      <c r="D7844" s="9" t="n">
        <v>44100</v>
      </c>
      <c r="E7844" s="9" t="n">
        <v>44178</v>
      </c>
      <c r="F7844" s="9" t="n">
        <v>44183</v>
      </c>
      <c r="G7844" s="9" t="n">
        <v>44190</v>
      </c>
      <c r="H7844" s="10" t="s">
        <v>36</v>
      </c>
      <c r="I7844" s="0" t="n">
        <v>18</v>
      </c>
      <c r="J7844" s="0" t="n">
        <v>22</v>
      </c>
      <c r="K7844" s="0" t="n">
        <v>149</v>
      </c>
      <c r="L7844" s="0" t="n">
        <v>44</v>
      </c>
      <c r="M7844" s="0" t="n">
        <v>6</v>
      </c>
      <c r="N7844" s="11" t="n">
        <v>0.2</v>
      </c>
      <c r="O7844" s="12" t="n">
        <v>492.45</v>
      </c>
      <c r="P7844" s="12" t="n">
        <v>1005</v>
      </c>
      <c r="Q7844" s="12" t="n">
        <f aca="false">M7844*P7844*(1-N7844)</f>
        <v>4824</v>
      </c>
      <c r="R7844" s="12" t="n">
        <f aca="false">M7844*O7844</f>
        <v>2954.7</v>
      </c>
      <c r="S7844" s="12" t="n">
        <f aca="false">Q7844-R7844</f>
        <v>1869.3</v>
      </c>
      <c r="T7844" s="11" t="n">
        <f aca="false">IFERROR(S7844/Q7844,0)</f>
        <v>0.3875</v>
      </c>
      <c r="U7844" s="13" t="n">
        <f aca="false">F7844-E7844</f>
        <v>5</v>
      </c>
      <c r="V7844" s="13" t="n">
        <f aca="false">G7844-F7844</f>
        <v>7</v>
      </c>
      <c r="W7844" s="13" t="n">
        <f aca="false">G7844-E7844</f>
        <v>12</v>
      </c>
      <c r="X7844" s="10" t="n">
        <f aca="false">YEAR(E7844)</f>
        <v>2020</v>
      </c>
      <c r="Y7844" s="0" t="str">
        <f aca="false">TEXT(E7844,"yyyy-mm")</f>
        <v>2020-12</v>
      </c>
      <c r="Z7844" s="0" t="str">
        <f aca="false">"Q"&amp;ROUNDUP(MONTH(E7844)/3,0)&amp;"-"&amp;YEAR(E7844)</f>
        <v>Q4-2020</v>
      </c>
    </row>
    <row r="7845" customFormat="false" ht="14.25" hidden="false" customHeight="false" outlineLevel="0" collapsed="false">
      <c r="A7845" s="0" t="s">
        <v>7887</v>
      </c>
      <c r="B7845" s="0" t="s">
        <v>34</v>
      </c>
      <c r="C7845" s="0" t="s">
        <v>35</v>
      </c>
      <c r="D7845" s="9" t="n">
        <v>44100</v>
      </c>
      <c r="E7845" s="9" t="n">
        <v>44178</v>
      </c>
      <c r="F7845" s="9" t="n">
        <v>44205</v>
      </c>
      <c r="G7845" s="9" t="n">
        <v>44206</v>
      </c>
      <c r="H7845" s="10" t="s">
        <v>36</v>
      </c>
      <c r="I7845" s="0" t="n">
        <v>5</v>
      </c>
      <c r="J7845" s="0" t="n">
        <v>12</v>
      </c>
      <c r="K7845" s="0" t="n">
        <v>208</v>
      </c>
      <c r="L7845" s="0" t="n">
        <v>13</v>
      </c>
      <c r="M7845" s="0" t="n">
        <v>7</v>
      </c>
      <c r="N7845" s="11" t="n">
        <v>0.05</v>
      </c>
      <c r="O7845" s="12" t="n">
        <v>1565.79</v>
      </c>
      <c r="P7845" s="12" t="n">
        <v>3819</v>
      </c>
      <c r="Q7845" s="12" t="n">
        <f aca="false">M7845*P7845*(1-N7845)</f>
        <v>25396.35</v>
      </c>
      <c r="R7845" s="12" t="n">
        <f aca="false">M7845*O7845</f>
        <v>10960.53</v>
      </c>
      <c r="S7845" s="12" t="n">
        <f aca="false">Q7845-R7845</f>
        <v>14435.82</v>
      </c>
      <c r="T7845" s="11" t="n">
        <f aca="false">IFERROR(S7845/Q7845,0)</f>
        <v>0.568421052631579</v>
      </c>
      <c r="U7845" s="13" t="n">
        <f aca="false">F7845-E7845</f>
        <v>27</v>
      </c>
      <c r="V7845" s="13" t="n">
        <f aca="false">G7845-F7845</f>
        <v>1</v>
      </c>
      <c r="W7845" s="13" t="n">
        <f aca="false">G7845-E7845</f>
        <v>28</v>
      </c>
      <c r="X7845" s="10" t="n">
        <f aca="false">YEAR(E7845)</f>
        <v>2020</v>
      </c>
      <c r="Y7845" s="0" t="str">
        <f aca="false">TEXT(E7845,"yyyy-mm")</f>
        <v>2020-12</v>
      </c>
      <c r="Z7845" s="0" t="str">
        <f aca="false">"Q"&amp;ROUNDUP(MONTH(E7845)/3,0)&amp;"-"&amp;YEAR(E7845)</f>
        <v>Q4-2020</v>
      </c>
    </row>
    <row r="7846" customFormat="false" ht="14.25" hidden="false" customHeight="false" outlineLevel="0" collapsed="false">
      <c r="A7846" s="0" t="s">
        <v>7888</v>
      </c>
      <c r="B7846" s="0" t="s">
        <v>38</v>
      </c>
      <c r="C7846" s="0" t="s">
        <v>79</v>
      </c>
      <c r="D7846" s="9" t="n">
        <v>44000</v>
      </c>
      <c r="E7846" s="9" t="n">
        <v>44178</v>
      </c>
      <c r="F7846" s="9" t="n">
        <v>44194</v>
      </c>
      <c r="G7846" s="9" t="n">
        <v>44196</v>
      </c>
      <c r="H7846" s="10" t="s">
        <v>36</v>
      </c>
      <c r="I7846" s="0" t="n">
        <v>19</v>
      </c>
      <c r="J7846" s="0" t="n">
        <v>10</v>
      </c>
      <c r="K7846" s="0" t="n">
        <v>82</v>
      </c>
      <c r="L7846" s="0" t="n">
        <v>31</v>
      </c>
      <c r="M7846" s="0" t="n">
        <v>6</v>
      </c>
      <c r="N7846" s="11" t="n">
        <v>0.4</v>
      </c>
      <c r="O7846" s="12" t="n">
        <v>1970.74</v>
      </c>
      <c r="P7846" s="12" t="n">
        <v>2559.4</v>
      </c>
      <c r="Q7846" s="12" t="n">
        <f aca="false">M7846*P7846*(1-N7846)</f>
        <v>9213.84</v>
      </c>
      <c r="R7846" s="12" t="n">
        <f aca="false">M7846*O7846</f>
        <v>11824.44</v>
      </c>
      <c r="S7846" s="12" t="n">
        <f aca="false">Q7846-R7846</f>
        <v>-2610.6</v>
      </c>
      <c r="T7846" s="11" t="n">
        <f aca="false">IFERROR(S7846/Q7846,0)</f>
        <v>-0.283334635721914</v>
      </c>
      <c r="U7846" s="13" t="n">
        <f aca="false">F7846-E7846</f>
        <v>16</v>
      </c>
      <c r="V7846" s="13" t="n">
        <f aca="false">G7846-F7846</f>
        <v>2</v>
      </c>
      <c r="W7846" s="13" t="n">
        <f aca="false">G7846-E7846</f>
        <v>18</v>
      </c>
      <c r="X7846" s="10" t="n">
        <f aca="false">YEAR(E7846)</f>
        <v>2020</v>
      </c>
      <c r="Y7846" s="0" t="str">
        <f aca="false">TEXT(E7846,"yyyy-mm")</f>
        <v>2020-12</v>
      </c>
      <c r="Z7846" s="0" t="str">
        <f aca="false">"Q"&amp;ROUNDUP(MONTH(E7846)/3,0)&amp;"-"&amp;YEAR(E7846)</f>
        <v>Q4-2020</v>
      </c>
    </row>
    <row r="7847" customFormat="false" ht="14.25" hidden="false" customHeight="false" outlineLevel="0" collapsed="false">
      <c r="A7847" s="0" t="s">
        <v>7889</v>
      </c>
      <c r="B7847" s="0" t="s">
        <v>34</v>
      </c>
      <c r="C7847" s="0" t="s">
        <v>46</v>
      </c>
      <c r="D7847" s="9" t="n">
        <v>44100</v>
      </c>
      <c r="E7847" s="9" t="n">
        <v>44179</v>
      </c>
      <c r="F7847" s="9" t="n">
        <v>44197</v>
      </c>
      <c r="G7847" s="9" t="n">
        <v>44201</v>
      </c>
      <c r="H7847" s="10" t="s">
        <v>36</v>
      </c>
      <c r="I7847" s="0" t="n">
        <v>12</v>
      </c>
      <c r="J7847" s="0" t="n">
        <v>27</v>
      </c>
      <c r="K7847" s="0" t="n">
        <v>287</v>
      </c>
      <c r="L7847" s="0" t="n">
        <v>19</v>
      </c>
      <c r="M7847" s="0" t="n">
        <v>7</v>
      </c>
      <c r="N7847" s="11" t="n">
        <v>0.075</v>
      </c>
      <c r="O7847" s="12" t="n">
        <v>990.53</v>
      </c>
      <c r="P7847" s="12" t="n">
        <v>1286.4</v>
      </c>
      <c r="Q7847" s="12" t="n">
        <f aca="false">M7847*P7847*(1-N7847)</f>
        <v>8329.44</v>
      </c>
      <c r="R7847" s="12" t="n">
        <f aca="false">M7847*O7847</f>
        <v>6933.71</v>
      </c>
      <c r="S7847" s="12" t="n">
        <f aca="false">Q7847-R7847</f>
        <v>1395.73</v>
      </c>
      <c r="T7847" s="11" t="n">
        <f aca="false">IFERROR(S7847/Q7847,0)</f>
        <v>0.167565886782305</v>
      </c>
      <c r="U7847" s="13" t="n">
        <f aca="false">F7847-E7847</f>
        <v>18</v>
      </c>
      <c r="V7847" s="13" t="n">
        <f aca="false">G7847-F7847</f>
        <v>4</v>
      </c>
      <c r="W7847" s="13" t="n">
        <f aca="false">G7847-E7847</f>
        <v>22</v>
      </c>
      <c r="X7847" s="10" t="n">
        <f aca="false">YEAR(E7847)</f>
        <v>2020</v>
      </c>
      <c r="Y7847" s="0" t="str">
        <f aca="false">TEXT(E7847,"yyyy-mm")</f>
        <v>2020-12</v>
      </c>
      <c r="Z7847" s="0" t="str">
        <f aca="false">"Q"&amp;ROUNDUP(MONTH(E7847)/3,0)&amp;"-"&amp;YEAR(E7847)</f>
        <v>Q4-2020</v>
      </c>
    </row>
    <row r="7848" customFormat="false" ht="14.25" hidden="false" customHeight="false" outlineLevel="0" collapsed="false">
      <c r="A7848" s="0" t="s">
        <v>7890</v>
      </c>
      <c r="B7848" s="0" t="s">
        <v>34</v>
      </c>
      <c r="C7848" s="0" t="s">
        <v>35</v>
      </c>
      <c r="D7848" s="9" t="n">
        <v>44100</v>
      </c>
      <c r="E7848" s="9" t="n">
        <v>44179</v>
      </c>
      <c r="F7848" s="9" t="n">
        <v>44201</v>
      </c>
      <c r="G7848" s="9" t="n">
        <v>44203</v>
      </c>
      <c r="H7848" s="10" t="s">
        <v>36</v>
      </c>
      <c r="I7848" s="0" t="n">
        <v>10</v>
      </c>
      <c r="J7848" s="0" t="n">
        <v>28</v>
      </c>
      <c r="K7848" s="0" t="n">
        <v>254</v>
      </c>
      <c r="L7848" s="0" t="n">
        <v>37</v>
      </c>
      <c r="M7848" s="0" t="n">
        <v>1</v>
      </c>
      <c r="N7848" s="11" t="n">
        <v>0.15</v>
      </c>
      <c r="O7848" s="12" t="n">
        <v>110.55</v>
      </c>
      <c r="P7848" s="12" t="n">
        <v>221.1</v>
      </c>
      <c r="Q7848" s="12" t="n">
        <f aca="false">M7848*P7848*(1-N7848)</f>
        <v>187.935</v>
      </c>
      <c r="R7848" s="12" t="n">
        <f aca="false">M7848*O7848</f>
        <v>110.55</v>
      </c>
      <c r="S7848" s="12" t="n">
        <f aca="false">Q7848-R7848</f>
        <v>77.385</v>
      </c>
      <c r="T7848" s="11" t="n">
        <f aca="false">IFERROR(S7848/Q7848,0)</f>
        <v>0.411764705882353</v>
      </c>
      <c r="U7848" s="13" t="n">
        <f aca="false">F7848-E7848</f>
        <v>22</v>
      </c>
      <c r="V7848" s="13" t="n">
        <f aca="false">G7848-F7848</f>
        <v>2</v>
      </c>
      <c r="W7848" s="13" t="n">
        <f aca="false">G7848-E7848</f>
        <v>24</v>
      </c>
      <c r="X7848" s="10" t="n">
        <f aca="false">YEAR(E7848)</f>
        <v>2020</v>
      </c>
      <c r="Y7848" s="0" t="str">
        <f aca="false">TEXT(E7848,"yyyy-mm")</f>
        <v>2020-12</v>
      </c>
      <c r="Z7848" s="0" t="str">
        <f aca="false">"Q"&amp;ROUNDUP(MONTH(E7848)/3,0)&amp;"-"&amp;YEAR(E7848)</f>
        <v>Q4-2020</v>
      </c>
    </row>
    <row r="7849" customFormat="false" ht="14.25" hidden="false" customHeight="false" outlineLevel="0" collapsed="false">
      <c r="A7849" s="0" t="s">
        <v>7891</v>
      </c>
      <c r="B7849" s="0" t="s">
        <v>34</v>
      </c>
      <c r="C7849" s="0" t="s">
        <v>35</v>
      </c>
      <c r="D7849" s="9" t="n">
        <v>44100</v>
      </c>
      <c r="E7849" s="9" t="n">
        <v>44179</v>
      </c>
      <c r="F7849" s="9" t="n">
        <v>44182</v>
      </c>
      <c r="G7849" s="9" t="n">
        <v>44185</v>
      </c>
      <c r="H7849" s="10" t="s">
        <v>36</v>
      </c>
      <c r="I7849" s="0" t="n">
        <v>10</v>
      </c>
      <c r="J7849" s="0" t="n">
        <v>20</v>
      </c>
      <c r="K7849" s="0" t="n">
        <v>235</v>
      </c>
      <c r="L7849" s="0" t="n">
        <v>23</v>
      </c>
      <c r="M7849" s="0" t="n">
        <v>3</v>
      </c>
      <c r="N7849" s="11" t="n">
        <v>0.075</v>
      </c>
      <c r="O7849" s="12" t="n">
        <v>606.48</v>
      </c>
      <c r="P7849" s="12" t="n">
        <v>978.2</v>
      </c>
      <c r="Q7849" s="12" t="n">
        <f aca="false">M7849*P7849*(1-N7849)</f>
        <v>2714.505</v>
      </c>
      <c r="R7849" s="12" t="n">
        <f aca="false">M7849*O7849</f>
        <v>1819.44</v>
      </c>
      <c r="S7849" s="12" t="n">
        <f aca="false">Q7849-R7849</f>
        <v>895.065000000001</v>
      </c>
      <c r="T7849" s="11" t="n">
        <f aca="false">IFERROR(S7849/Q7849,0)</f>
        <v>0.329734150425216</v>
      </c>
      <c r="U7849" s="13" t="n">
        <f aca="false">F7849-E7849</f>
        <v>3</v>
      </c>
      <c r="V7849" s="13" t="n">
        <f aca="false">G7849-F7849</f>
        <v>3</v>
      </c>
      <c r="W7849" s="13" t="n">
        <f aca="false">G7849-E7849</f>
        <v>6</v>
      </c>
      <c r="X7849" s="10" t="n">
        <f aca="false">YEAR(E7849)</f>
        <v>2020</v>
      </c>
      <c r="Y7849" s="0" t="str">
        <f aca="false">TEXT(E7849,"yyyy-mm")</f>
        <v>2020-12</v>
      </c>
      <c r="Z7849" s="0" t="str">
        <f aca="false">"Q"&amp;ROUNDUP(MONTH(E7849)/3,0)&amp;"-"&amp;YEAR(E7849)</f>
        <v>Q4-2020</v>
      </c>
    </row>
    <row r="7850" customFormat="false" ht="14.25" hidden="false" customHeight="false" outlineLevel="0" collapsed="false">
      <c r="A7850" s="0" t="s">
        <v>7892</v>
      </c>
      <c r="B7850" s="0" t="s">
        <v>34</v>
      </c>
      <c r="C7850" s="0" t="s">
        <v>39</v>
      </c>
      <c r="D7850" s="9" t="n">
        <v>44000</v>
      </c>
      <c r="E7850" s="9" t="n">
        <v>44179</v>
      </c>
      <c r="F7850" s="9" t="n">
        <v>44187</v>
      </c>
      <c r="G7850" s="9" t="n">
        <v>44192</v>
      </c>
      <c r="H7850" s="10" t="s">
        <v>36</v>
      </c>
      <c r="I7850" s="0" t="n">
        <v>11</v>
      </c>
      <c r="J7850" s="0" t="n">
        <v>16</v>
      </c>
      <c r="K7850" s="0" t="n">
        <v>169</v>
      </c>
      <c r="L7850" s="0" t="n">
        <v>36</v>
      </c>
      <c r="M7850" s="0" t="n">
        <v>7</v>
      </c>
      <c r="N7850" s="11" t="n">
        <v>0.1</v>
      </c>
      <c r="O7850" s="12" t="n">
        <v>99.7</v>
      </c>
      <c r="P7850" s="12" t="n">
        <v>207.7</v>
      </c>
      <c r="Q7850" s="12" t="n">
        <f aca="false">M7850*P7850*(1-N7850)</f>
        <v>1308.51</v>
      </c>
      <c r="R7850" s="12" t="n">
        <f aca="false">M7850*O7850</f>
        <v>697.9</v>
      </c>
      <c r="S7850" s="12" t="n">
        <f aca="false">Q7850-R7850</f>
        <v>610.61</v>
      </c>
      <c r="T7850" s="11" t="n">
        <f aca="false">IFERROR(S7850/Q7850,0)</f>
        <v>0.466645268282245</v>
      </c>
      <c r="U7850" s="13" t="n">
        <f aca="false">F7850-E7850</f>
        <v>8</v>
      </c>
      <c r="V7850" s="13" t="n">
        <f aca="false">G7850-F7850</f>
        <v>5</v>
      </c>
      <c r="W7850" s="13" t="n">
        <f aca="false">G7850-E7850</f>
        <v>13</v>
      </c>
      <c r="X7850" s="10" t="n">
        <f aca="false">YEAR(E7850)</f>
        <v>2020</v>
      </c>
      <c r="Y7850" s="0" t="str">
        <f aca="false">TEXT(E7850,"yyyy-mm")</f>
        <v>2020-12</v>
      </c>
      <c r="Z7850" s="0" t="str">
        <f aca="false">"Q"&amp;ROUNDUP(MONTH(E7850)/3,0)&amp;"-"&amp;YEAR(E7850)</f>
        <v>Q4-2020</v>
      </c>
    </row>
    <row r="7851" customFormat="false" ht="14.25" hidden="false" customHeight="false" outlineLevel="0" collapsed="false">
      <c r="A7851" s="0" t="s">
        <v>7893</v>
      </c>
      <c r="B7851" s="0" t="s">
        <v>41</v>
      </c>
      <c r="C7851" s="0" t="s">
        <v>58</v>
      </c>
      <c r="D7851" s="9" t="n">
        <v>44000</v>
      </c>
      <c r="E7851" s="9" t="n">
        <v>44179</v>
      </c>
      <c r="F7851" s="9" t="n">
        <v>44201</v>
      </c>
      <c r="G7851" s="9" t="n">
        <v>44208</v>
      </c>
      <c r="H7851" s="10" t="s">
        <v>36</v>
      </c>
      <c r="I7851" s="0" t="n">
        <v>23</v>
      </c>
      <c r="J7851" s="0" t="n">
        <v>33</v>
      </c>
      <c r="K7851" s="0" t="n">
        <v>350</v>
      </c>
      <c r="L7851" s="0" t="n">
        <v>46</v>
      </c>
      <c r="M7851" s="0" t="n">
        <v>3</v>
      </c>
      <c r="N7851" s="11" t="n">
        <v>0.05</v>
      </c>
      <c r="O7851" s="12" t="n">
        <v>529.3</v>
      </c>
      <c r="P7851" s="12" t="n">
        <v>670</v>
      </c>
      <c r="Q7851" s="12" t="n">
        <f aca="false">M7851*P7851*(1-N7851)</f>
        <v>1909.5</v>
      </c>
      <c r="R7851" s="12" t="n">
        <f aca="false">M7851*O7851</f>
        <v>1587.9</v>
      </c>
      <c r="S7851" s="12" t="n">
        <f aca="false">Q7851-R7851</f>
        <v>321.6</v>
      </c>
      <c r="T7851" s="11" t="n">
        <f aca="false">IFERROR(S7851/Q7851,0)</f>
        <v>0.168421052631579</v>
      </c>
      <c r="U7851" s="13" t="n">
        <f aca="false">F7851-E7851</f>
        <v>22</v>
      </c>
      <c r="V7851" s="13" t="n">
        <f aca="false">G7851-F7851</f>
        <v>7</v>
      </c>
      <c r="W7851" s="13" t="n">
        <f aca="false">G7851-E7851</f>
        <v>29</v>
      </c>
      <c r="X7851" s="10" t="n">
        <f aca="false">YEAR(E7851)</f>
        <v>2020</v>
      </c>
      <c r="Y7851" s="0" t="str">
        <f aca="false">TEXT(E7851,"yyyy-mm")</f>
        <v>2020-12</v>
      </c>
      <c r="Z7851" s="0" t="str">
        <f aca="false">"Q"&amp;ROUNDUP(MONTH(E7851)/3,0)&amp;"-"&amp;YEAR(E7851)</f>
        <v>Q4-2020</v>
      </c>
    </row>
    <row r="7852" customFormat="false" ht="14.25" hidden="false" customHeight="false" outlineLevel="0" collapsed="false">
      <c r="A7852" s="0" t="s">
        <v>7894</v>
      </c>
      <c r="B7852" s="0" t="s">
        <v>41</v>
      </c>
      <c r="C7852" s="0" t="s">
        <v>46</v>
      </c>
      <c r="D7852" s="9" t="n">
        <v>44100</v>
      </c>
      <c r="E7852" s="9" t="n">
        <v>44179</v>
      </c>
      <c r="F7852" s="9" t="n">
        <v>44203</v>
      </c>
      <c r="G7852" s="9" t="n">
        <v>44204</v>
      </c>
      <c r="H7852" s="10" t="s">
        <v>36</v>
      </c>
      <c r="I7852" s="0" t="n">
        <v>22</v>
      </c>
      <c r="J7852" s="0" t="n">
        <v>3</v>
      </c>
      <c r="K7852" s="0" t="n">
        <v>293</v>
      </c>
      <c r="L7852" s="0" t="n">
        <v>31</v>
      </c>
      <c r="M7852" s="0" t="n">
        <v>8</v>
      </c>
      <c r="N7852" s="11" t="n">
        <v>0.075</v>
      </c>
      <c r="O7852" s="12" t="n">
        <v>135.68</v>
      </c>
      <c r="P7852" s="12" t="n">
        <v>167.5</v>
      </c>
      <c r="Q7852" s="12" t="n">
        <f aca="false">M7852*P7852*(1-N7852)</f>
        <v>1239.5</v>
      </c>
      <c r="R7852" s="12" t="n">
        <f aca="false">M7852*O7852</f>
        <v>1085.44</v>
      </c>
      <c r="S7852" s="12" t="n">
        <f aca="false">Q7852-R7852</f>
        <v>154.06</v>
      </c>
      <c r="T7852" s="11" t="n">
        <f aca="false">IFERROR(S7852/Q7852,0)</f>
        <v>0.124292053247277</v>
      </c>
      <c r="U7852" s="13" t="n">
        <f aca="false">F7852-E7852</f>
        <v>24</v>
      </c>
      <c r="V7852" s="13" t="n">
        <f aca="false">G7852-F7852</f>
        <v>1</v>
      </c>
      <c r="W7852" s="13" t="n">
        <f aca="false">G7852-E7852</f>
        <v>25</v>
      </c>
      <c r="X7852" s="10" t="n">
        <f aca="false">YEAR(E7852)</f>
        <v>2020</v>
      </c>
      <c r="Y7852" s="0" t="str">
        <f aca="false">TEXT(E7852,"yyyy-mm")</f>
        <v>2020-12</v>
      </c>
      <c r="Z7852" s="0" t="str">
        <f aca="false">"Q"&amp;ROUNDUP(MONTH(E7852)/3,0)&amp;"-"&amp;YEAR(E7852)</f>
        <v>Q4-2020</v>
      </c>
    </row>
    <row r="7853" customFormat="false" ht="14.25" hidden="false" customHeight="false" outlineLevel="0" collapsed="false">
      <c r="A7853" s="0" t="s">
        <v>7895</v>
      </c>
      <c r="B7853" s="0" t="s">
        <v>38</v>
      </c>
      <c r="C7853" s="0" t="s">
        <v>46</v>
      </c>
      <c r="D7853" s="9" t="n">
        <v>44100</v>
      </c>
      <c r="E7853" s="9" t="n">
        <v>44179</v>
      </c>
      <c r="F7853" s="9" t="n">
        <v>44205</v>
      </c>
      <c r="G7853" s="9" t="n">
        <v>44206</v>
      </c>
      <c r="H7853" s="10" t="s">
        <v>36</v>
      </c>
      <c r="I7853" s="0" t="n">
        <v>12</v>
      </c>
      <c r="J7853" s="0" t="n">
        <v>22</v>
      </c>
      <c r="K7853" s="0" t="n">
        <v>266</v>
      </c>
      <c r="L7853" s="0" t="n">
        <v>17</v>
      </c>
      <c r="M7853" s="0" t="n">
        <v>4</v>
      </c>
      <c r="N7853" s="11" t="n">
        <v>0.15</v>
      </c>
      <c r="O7853" s="12" t="n">
        <v>92.26</v>
      </c>
      <c r="P7853" s="12" t="n">
        <v>180.9</v>
      </c>
      <c r="Q7853" s="12" t="n">
        <f aca="false">M7853*P7853*(1-N7853)</f>
        <v>615.06</v>
      </c>
      <c r="R7853" s="12" t="n">
        <f aca="false">M7853*O7853</f>
        <v>369.04</v>
      </c>
      <c r="S7853" s="12" t="n">
        <f aca="false">Q7853-R7853</f>
        <v>246.02</v>
      </c>
      <c r="T7853" s="11" t="n">
        <f aca="false">IFERROR(S7853/Q7853,0)</f>
        <v>0.39999349656944</v>
      </c>
      <c r="U7853" s="13" t="n">
        <f aca="false">F7853-E7853</f>
        <v>26</v>
      </c>
      <c r="V7853" s="13" t="n">
        <f aca="false">G7853-F7853</f>
        <v>1</v>
      </c>
      <c r="W7853" s="13" t="n">
        <f aca="false">G7853-E7853</f>
        <v>27</v>
      </c>
      <c r="X7853" s="10" t="n">
        <f aca="false">YEAR(E7853)</f>
        <v>2020</v>
      </c>
      <c r="Y7853" s="0" t="str">
        <f aca="false">TEXT(E7853,"yyyy-mm")</f>
        <v>2020-12</v>
      </c>
      <c r="Z7853" s="0" t="str">
        <f aca="false">"Q"&amp;ROUNDUP(MONTH(E7853)/3,0)&amp;"-"&amp;YEAR(E7853)</f>
        <v>Q4-2020</v>
      </c>
    </row>
    <row r="7854" customFormat="false" ht="14.25" hidden="false" customHeight="false" outlineLevel="0" collapsed="false">
      <c r="A7854" s="0" t="s">
        <v>7896</v>
      </c>
      <c r="B7854" s="0" t="s">
        <v>34</v>
      </c>
      <c r="C7854" s="0" t="s">
        <v>39</v>
      </c>
      <c r="D7854" s="9" t="n">
        <v>44100</v>
      </c>
      <c r="E7854" s="9" t="n">
        <v>44179</v>
      </c>
      <c r="F7854" s="9" t="n">
        <v>44193</v>
      </c>
      <c r="G7854" s="9" t="n">
        <v>44203</v>
      </c>
      <c r="H7854" s="10" t="s">
        <v>36</v>
      </c>
      <c r="I7854" s="0" t="n">
        <v>5</v>
      </c>
      <c r="J7854" s="0" t="n">
        <v>42</v>
      </c>
      <c r="K7854" s="0" t="n">
        <v>88</v>
      </c>
      <c r="L7854" s="0" t="n">
        <v>2</v>
      </c>
      <c r="M7854" s="0" t="n">
        <v>5</v>
      </c>
      <c r="N7854" s="11" t="n">
        <v>0.1</v>
      </c>
      <c r="O7854" s="12" t="n">
        <v>1782.2</v>
      </c>
      <c r="P7854" s="12" t="n">
        <v>2345</v>
      </c>
      <c r="Q7854" s="12" t="n">
        <f aca="false">M7854*P7854*(1-N7854)</f>
        <v>10552.5</v>
      </c>
      <c r="R7854" s="12" t="n">
        <f aca="false">M7854*O7854</f>
        <v>8911</v>
      </c>
      <c r="S7854" s="12" t="n">
        <f aca="false">Q7854-R7854</f>
        <v>1641.5</v>
      </c>
      <c r="T7854" s="11" t="n">
        <f aca="false">IFERROR(S7854/Q7854,0)</f>
        <v>0.155555555555556</v>
      </c>
      <c r="U7854" s="13" t="n">
        <f aca="false">F7854-E7854</f>
        <v>14</v>
      </c>
      <c r="V7854" s="13" t="n">
        <f aca="false">G7854-F7854</f>
        <v>10</v>
      </c>
      <c r="W7854" s="13" t="n">
        <f aca="false">G7854-E7854</f>
        <v>24</v>
      </c>
      <c r="X7854" s="10" t="n">
        <f aca="false">YEAR(E7854)</f>
        <v>2020</v>
      </c>
      <c r="Y7854" s="0" t="str">
        <f aca="false">TEXT(E7854,"yyyy-mm")</f>
        <v>2020-12</v>
      </c>
      <c r="Z7854" s="0" t="str">
        <f aca="false">"Q"&amp;ROUNDUP(MONTH(E7854)/3,0)&amp;"-"&amp;YEAR(E7854)</f>
        <v>Q4-2020</v>
      </c>
    </row>
    <row r="7855" customFormat="false" ht="14.25" hidden="false" customHeight="false" outlineLevel="0" collapsed="false">
      <c r="A7855" s="0" t="s">
        <v>7897</v>
      </c>
      <c r="B7855" s="0" t="s">
        <v>38</v>
      </c>
      <c r="C7855" s="0" t="s">
        <v>46</v>
      </c>
      <c r="D7855" s="9" t="n">
        <v>44100</v>
      </c>
      <c r="E7855" s="9" t="n">
        <v>44179</v>
      </c>
      <c r="F7855" s="9" t="n">
        <v>44193</v>
      </c>
      <c r="G7855" s="9" t="n">
        <v>44198</v>
      </c>
      <c r="H7855" s="10" t="s">
        <v>36</v>
      </c>
      <c r="I7855" s="0" t="n">
        <v>12</v>
      </c>
      <c r="J7855" s="0" t="n">
        <v>30</v>
      </c>
      <c r="K7855" s="0" t="n">
        <v>273</v>
      </c>
      <c r="L7855" s="0" t="n">
        <v>39</v>
      </c>
      <c r="M7855" s="0" t="n">
        <v>4</v>
      </c>
      <c r="N7855" s="11" t="n">
        <v>0.075</v>
      </c>
      <c r="O7855" s="12" t="n">
        <v>706.18</v>
      </c>
      <c r="P7855" s="12" t="n">
        <v>1038.5</v>
      </c>
      <c r="Q7855" s="12" t="n">
        <f aca="false">M7855*P7855*(1-N7855)</f>
        <v>3842.45</v>
      </c>
      <c r="R7855" s="12" t="n">
        <f aca="false">M7855*O7855</f>
        <v>2824.72</v>
      </c>
      <c r="S7855" s="12" t="n">
        <f aca="false">Q7855-R7855</f>
        <v>1017.73</v>
      </c>
      <c r="T7855" s="11" t="n">
        <f aca="false">IFERROR(S7855/Q7855,0)</f>
        <v>0.264864864864865</v>
      </c>
      <c r="U7855" s="13" t="n">
        <f aca="false">F7855-E7855</f>
        <v>14</v>
      </c>
      <c r="V7855" s="13" t="n">
        <f aca="false">G7855-F7855</f>
        <v>5</v>
      </c>
      <c r="W7855" s="13" t="n">
        <f aca="false">G7855-E7855</f>
        <v>19</v>
      </c>
      <c r="X7855" s="10" t="n">
        <f aca="false">YEAR(E7855)</f>
        <v>2020</v>
      </c>
      <c r="Y7855" s="0" t="str">
        <f aca="false">TEXT(E7855,"yyyy-mm")</f>
        <v>2020-12</v>
      </c>
      <c r="Z7855" s="0" t="str">
        <f aca="false">"Q"&amp;ROUNDUP(MONTH(E7855)/3,0)&amp;"-"&amp;YEAR(E7855)</f>
        <v>Q4-2020</v>
      </c>
    </row>
    <row r="7856" customFormat="false" ht="14.25" hidden="false" customHeight="false" outlineLevel="0" collapsed="false">
      <c r="A7856" s="0" t="s">
        <v>7898</v>
      </c>
      <c r="B7856" s="0" t="s">
        <v>34</v>
      </c>
      <c r="C7856" s="0" t="s">
        <v>39</v>
      </c>
      <c r="D7856" s="9" t="n">
        <v>44100</v>
      </c>
      <c r="E7856" s="9" t="n">
        <v>44179</v>
      </c>
      <c r="F7856" s="9" t="n">
        <v>44185</v>
      </c>
      <c r="G7856" s="9" t="n">
        <v>44188</v>
      </c>
      <c r="H7856" s="10" t="s">
        <v>36</v>
      </c>
      <c r="I7856" s="0" t="n">
        <v>4</v>
      </c>
      <c r="J7856" s="0" t="n">
        <v>3</v>
      </c>
      <c r="K7856" s="0" t="n">
        <v>101</v>
      </c>
      <c r="L7856" s="0" t="n">
        <v>15</v>
      </c>
      <c r="M7856" s="0" t="n">
        <v>8</v>
      </c>
      <c r="N7856" s="11" t="n">
        <v>0.075</v>
      </c>
      <c r="O7856" s="12" t="n">
        <v>85.36</v>
      </c>
      <c r="P7856" s="12" t="n">
        <v>174.2</v>
      </c>
      <c r="Q7856" s="12" t="n">
        <f aca="false">M7856*P7856*(1-N7856)</f>
        <v>1289.08</v>
      </c>
      <c r="R7856" s="12" t="n">
        <f aca="false">M7856*O7856</f>
        <v>682.88</v>
      </c>
      <c r="S7856" s="12" t="n">
        <f aca="false">Q7856-R7856</f>
        <v>606.2</v>
      </c>
      <c r="T7856" s="11" t="n">
        <f aca="false">IFERROR(S7856/Q7856,0)</f>
        <v>0.47025785831756</v>
      </c>
      <c r="U7856" s="13" t="n">
        <f aca="false">F7856-E7856</f>
        <v>6</v>
      </c>
      <c r="V7856" s="13" t="n">
        <f aca="false">G7856-F7856</f>
        <v>3</v>
      </c>
      <c r="W7856" s="13" t="n">
        <f aca="false">G7856-E7856</f>
        <v>9</v>
      </c>
      <c r="X7856" s="10" t="n">
        <f aca="false">YEAR(E7856)</f>
        <v>2020</v>
      </c>
      <c r="Y7856" s="0" t="str">
        <f aca="false">TEXT(E7856,"yyyy-mm")</f>
        <v>2020-12</v>
      </c>
      <c r="Z7856" s="0" t="str">
        <f aca="false">"Q"&amp;ROUNDUP(MONTH(E7856)/3,0)&amp;"-"&amp;YEAR(E7856)</f>
        <v>Q4-2020</v>
      </c>
    </row>
    <row r="7857" customFormat="false" ht="14.25" hidden="false" customHeight="false" outlineLevel="0" collapsed="false">
      <c r="A7857" s="0" t="s">
        <v>7899</v>
      </c>
      <c r="B7857" s="0" t="s">
        <v>41</v>
      </c>
      <c r="C7857" s="0" t="s">
        <v>58</v>
      </c>
      <c r="D7857" s="9" t="n">
        <v>44100</v>
      </c>
      <c r="E7857" s="9" t="n">
        <v>44179</v>
      </c>
      <c r="F7857" s="9" t="n">
        <v>44203</v>
      </c>
      <c r="G7857" s="9" t="n">
        <v>44211</v>
      </c>
      <c r="H7857" s="10" t="s">
        <v>36</v>
      </c>
      <c r="I7857" s="0" t="n">
        <v>23</v>
      </c>
      <c r="J7857" s="0" t="n">
        <v>16</v>
      </c>
      <c r="K7857" s="0" t="n">
        <v>361</v>
      </c>
      <c r="L7857" s="0" t="n">
        <v>2</v>
      </c>
      <c r="M7857" s="0" t="n">
        <v>7</v>
      </c>
      <c r="N7857" s="11" t="n">
        <v>0.1</v>
      </c>
      <c r="O7857" s="12" t="n">
        <v>737.27</v>
      </c>
      <c r="P7857" s="12" t="n">
        <v>877.7</v>
      </c>
      <c r="Q7857" s="12" t="n">
        <f aca="false">M7857*P7857*(1-N7857)</f>
        <v>5529.51</v>
      </c>
      <c r="R7857" s="12" t="n">
        <f aca="false">M7857*O7857</f>
        <v>5160.89</v>
      </c>
      <c r="S7857" s="12" t="n">
        <f aca="false">Q7857-R7857</f>
        <v>368.620000000001</v>
      </c>
      <c r="T7857" s="11" t="n">
        <f aca="false">IFERROR(S7857/Q7857,0)</f>
        <v>0.0666641347967543</v>
      </c>
      <c r="U7857" s="13" t="n">
        <f aca="false">F7857-E7857</f>
        <v>24</v>
      </c>
      <c r="V7857" s="13" t="n">
        <f aca="false">G7857-F7857</f>
        <v>8</v>
      </c>
      <c r="W7857" s="13" t="n">
        <f aca="false">G7857-E7857</f>
        <v>32</v>
      </c>
      <c r="X7857" s="10" t="n">
        <f aca="false">YEAR(E7857)</f>
        <v>2020</v>
      </c>
      <c r="Y7857" s="0" t="str">
        <f aca="false">TEXT(E7857,"yyyy-mm")</f>
        <v>2020-12</v>
      </c>
      <c r="Z7857" s="0" t="str">
        <f aca="false">"Q"&amp;ROUNDUP(MONTH(E7857)/3,0)&amp;"-"&amp;YEAR(E7857)</f>
        <v>Q4-2020</v>
      </c>
    </row>
    <row r="7858" customFormat="false" ht="14.25" hidden="false" customHeight="false" outlineLevel="0" collapsed="false">
      <c r="A7858" s="0" t="s">
        <v>7900</v>
      </c>
      <c r="B7858" s="0" t="s">
        <v>41</v>
      </c>
      <c r="C7858" s="0" t="s">
        <v>35</v>
      </c>
      <c r="D7858" s="9" t="n">
        <v>44100</v>
      </c>
      <c r="E7858" s="9" t="n">
        <v>44179</v>
      </c>
      <c r="F7858" s="9" t="n">
        <v>44184</v>
      </c>
      <c r="G7858" s="9" t="n">
        <v>44193</v>
      </c>
      <c r="H7858" s="10" t="s">
        <v>36</v>
      </c>
      <c r="I7858" s="0" t="n">
        <v>22</v>
      </c>
      <c r="J7858" s="0" t="n">
        <v>40</v>
      </c>
      <c r="K7858" s="0" t="n">
        <v>240</v>
      </c>
      <c r="L7858" s="0" t="n">
        <v>10</v>
      </c>
      <c r="M7858" s="0" t="n">
        <v>7</v>
      </c>
      <c r="N7858" s="11" t="n">
        <v>0.075</v>
      </c>
      <c r="O7858" s="12" t="n">
        <v>469.94</v>
      </c>
      <c r="P7858" s="12" t="n">
        <v>1118.9</v>
      </c>
      <c r="Q7858" s="12" t="n">
        <f aca="false">M7858*P7858*(1-N7858)</f>
        <v>7244.8775</v>
      </c>
      <c r="R7858" s="12" t="n">
        <f aca="false">M7858*O7858</f>
        <v>3289.58</v>
      </c>
      <c r="S7858" s="12" t="n">
        <f aca="false">Q7858-R7858</f>
        <v>3955.2975</v>
      </c>
      <c r="T7858" s="11" t="n">
        <f aca="false">IFERROR(S7858/Q7858,0)</f>
        <v>0.545944013546123</v>
      </c>
      <c r="U7858" s="13" t="n">
        <f aca="false">F7858-E7858</f>
        <v>5</v>
      </c>
      <c r="V7858" s="13" t="n">
        <f aca="false">G7858-F7858</f>
        <v>9</v>
      </c>
      <c r="W7858" s="13" t="n">
        <f aca="false">G7858-E7858</f>
        <v>14</v>
      </c>
      <c r="X7858" s="10" t="n">
        <f aca="false">YEAR(E7858)</f>
        <v>2020</v>
      </c>
      <c r="Y7858" s="0" t="str">
        <f aca="false">TEXT(E7858,"yyyy-mm")</f>
        <v>2020-12</v>
      </c>
      <c r="Z7858" s="0" t="str">
        <f aca="false">"Q"&amp;ROUNDUP(MONTH(E7858)/3,0)&amp;"-"&amp;YEAR(E7858)</f>
        <v>Q4-2020</v>
      </c>
    </row>
    <row r="7859" customFormat="false" ht="14.25" hidden="false" customHeight="false" outlineLevel="0" collapsed="false">
      <c r="A7859" s="0" t="s">
        <v>7901</v>
      </c>
      <c r="B7859" s="0" t="s">
        <v>38</v>
      </c>
      <c r="C7859" s="0" t="s">
        <v>79</v>
      </c>
      <c r="D7859" s="9" t="n">
        <v>44100</v>
      </c>
      <c r="E7859" s="9" t="n">
        <v>44180</v>
      </c>
      <c r="F7859" s="9" t="n">
        <v>44203</v>
      </c>
      <c r="G7859" s="9" t="n">
        <v>44213</v>
      </c>
      <c r="H7859" s="10" t="s">
        <v>36</v>
      </c>
      <c r="I7859" s="0" t="n">
        <v>19</v>
      </c>
      <c r="J7859" s="0" t="n">
        <v>3</v>
      </c>
      <c r="K7859" s="0" t="n">
        <v>75</v>
      </c>
      <c r="L7859" s="0" t="n">
        <v>40</v>
      </c>
      <c r="M7859" s="0" t="n">
        <v>6</v>
      </c>
      <c r="N7859" s="11" t="n">
        <v>0.05</v>
      </c>
      <c r="O7859" s="12" t="n">
        <v>148.2</v>
      </c>
      <c r="P7859" s="12" t="n">
        <v>187.6</v>
      </c>
      <c r="Q7859" s="12" t="n">
        <f aca="false">M7859*P7859*(1-N7859)</f>
        <v>1069.32</v>
      </c>
      <c r="R7859" s="12" t="n">
        <f aca="false">M7859*O7859</f>
        <v>889.2</v>
      </c>
      <c r="S7859" s="12" t="n">
        <f aca="false">Q7859-R7859</f>
        <v>180.12</v>
      </c>
      <c r="T7859" s="11" t="n">
        <f aca="false">IFERROR(S7859/Q7859,0)</f>
        <v>0.168443496801706</v>
      </c>
      <c r="U7859" s="13" t="n">
        <f aca="false">F7859-E7859</f>
        <v>23</v>
      </c>
      <c r="V7859" s="13" t="n">
        <f aca="false">G7859-F7859</f>
        <v>10</v>
      </c>
      <c r="W7859" s="13" t="n">
        <f aca="false">G7859-E7859</f>
        <v>33</v>
      </c>
      <c r="X7859" s="10" t="n">
        <f aca="false">YEAR(E7859)</f>
        <v>2020</v>
      </c>
      <c r="Y7859" s="0" t="str">
        <f aca="false">TEXT(E7859,"yyyy-mm")</f>
        <v>2020-12</v>
      </c>
      <c r="Z7859" s="0" t="str">
        <f aca="false">"Q"&amp;ROUNDUP(MONTH(E7859)/3,0)&amp;"-"&amp;YEAR(E7859)</f>
        <v>Q4-2020</v>
      </c>
    </row>
    <row r="7860" customFormat="false" ht="14.25" hidden="false" customHeight="false" outlineLevel="0" collapsed="false">
      <c r="A7860" s="0" t="s">
        <v>7902</v>
      </c>
      <c r="B7860" s="0" t="s">
        <v>38</v>
      </c>
      <c r="C7860" s="0" t="s">
        <v>48</v>
      </c>
      <c r="D7860" s="9" t="n">
        <v>44100</v>
      </c>
      <c r="E7860" s="9" t="n">
        <v>44180</v>
      </c>
      <c r="F7860" s="9" t="n">
        <v>44199</v>
      </c>
      <c r="G7860" s="9" t="n">
        <v>44202</v>
      </c>
      <c r="H7860" s="10" t="s">
        <v>36</v>
      </c>
      <c r="I7860" s="0" t="n">
        <v>18</v>
      </c>
      <c r="J7860" s="0" t="n">
        <v>48</v>
      </c>
      <c r="K7860" s="0" t="n">
        <v>19</v>
      </c>
      <c r="L7860" s="0" t="n">
        <v>39</v>
      </c>
      <c r="M7860" s="0" t="n">
        <v>8</v>
      </c>
      <c r="N7860" s="11" t="n">
        <v>0.4</v>
      </c>
      <c r="O7860" s="12" t="n">
        <v>1522.24</v>
      </c>
      <c r="P7860" s="12" t="n">
        <v>2378.5</v>
      </c>
      <c r="Q7860" s="12" t="n">
        <f aca="false">M7860*P7860*(1-N7860)</f>
        <v>11416.8</v>
      </c>
      <c r="R7860" s="12" t="n">
        <f aca="false">M7860*O7860</f>
        <v>12177.92</v>
      </c>
      <c r="S7860" s="12" t="n">
        <f aca="false">Q7860-R7860</f>
        <v>-761.120000000001</v>
      </c>
      <c r="T7860" s="11" t="n">
        <f aca="false">IFERROR(S7860/Q7860,0)</f>
        <v>-0.0666666666666667</v>
      </c>
      <c r="U7860" s="13" t="n">
        <f aca="false">F7860-E7860</f>
        <v>19</v>
      </c>
      <c r="V7860" s="13" t="n">
        <f aca="false">G7860-F7860</f>
        <v>3</v>
      </c>
      <c r="W7860" s="13" t="n">
        <f aca="false">G7860-E7860</f>
        <v>22</v>
      </c>
      <c r="X7860" s="10" t="n">
        <f aca="false">YEAR(E7860)</f>
        <v>2020</v>
      </c>
      <c r="Y7860" s="0" t="str">
        <f aca="false">TEXT(E7860,"yyyy-mm")</f>
        <v>2020-12</v>
      </c>
      <c r="Z7860" s="0" t="str">
        <f aca="false">"Q"&amp;ROUNDUP(MONTH(E7860)/3,0)&amp;"-"&amp;YEAR(E7860)</f>
        <v>Q4-2020</v>
      </c>
    </row>
    <row r="7861" customFormat="false" ht="14.25" hidden="false" customHeight="false" outlineLevel="0" collapsed="false">
      <c r="A7861" s="0" t="s">
        <v>7903</v>
      </c>
      <c r="B7861" s="0" t="s">
        <v>34</v>
      </c>
      <c r="C7861" s="0" t="s">
        <v>39</v>
      </c>
      <c r="D7861" s="9" t="n">
        <v>44100</v>
      </c>
      <c r="E7861" s="9" t="n">
        <v>44180</v>
      </c>
      <c r="F7861" s="9" t="n">
        <v>44189</v>
      </c>
      <c r="G7861" s="9" t="n">
        <v>44196</v>
      </c>
      <c r="H7861" s="10" t="s">
        <v>36</v>
      </c>
      <c r="I7861" s="0" t="n">
        <v>2</v>
      </c>
      <c r="J7861" s="0" t="n">
        <v>7</v>
      </c>
      <c r="K7861" s="0" t="n">
        <v>161</v>
      </c>
      <c r="L7861" s="0" t="n">
        <v>45</v>
      </c>
      <c r="M7861" s="0" t="n">
        <v>2</v>
      </c>
      <c r="N7861" s="11" t="n">
        <v>0.15</v>
      </c>
      <c r="O7861" s="12" t="n">
        <v>837.17</v>
      </c>
      <c r="P7861" s="12" t="n">
        <v>984.9</v>
      </c>
      <c r="Q7861" s="12" t="n">
        <f aca="false">M7861*P7861*(1-N7861)</f>
        <v>1674.33</v>
      </c>
      <c r="R7861" s="12" t="n">
        <f aca="false">M7861*O7861</f>
        <v>1674.34</v>
      </c>
      <c r="S7861" s="12" t="n">
        <f aca="false">Q7861-R7861</f>
        <v>-0.00999999999999091</v>
      </c>
      <c r="T7861" s="11" t="n">
        <f aca="false">IFERROR(S7861/Q7861,0)</f>
        <v>-5.97253826903353E-006</v>
      </c>
      <c r="U7861" s="13" t="n">
        <f aca="false">F7861-E7861</f>
        <v>9</v>
      </c>
      <c r="V7861" s="13" t="n">
        <f aca="false">G7861-F7861</f>
        <v>7</v>
      </c>
      <c r="W7861" s="13" t="n">
        <f aca="false">G7861-E7861</f>
        <v>16</v>
      </c>
      <c r="X7861" s="10" t="n">
        <f aca="false">YEAR(E7861)</f>
        <v>2020</v>
      </c>
      <c r="Y7861" s="0" t="str">
        <f aca="false">TEXT(E7861,"yyyy-mm")</f>
        <v>2020-12</v>
      </c>
      <c r="Z7861" s="0" t="str">
        <f aca="false">"Q"&amp;ROUNDUP(MONTH(E7861)/3,0)&amp;"-"&amp;YEAR(E7861)</f>
        <v>Q4-2020</v>
      </c>
    </row>
    <row r="7862" customFormat="false" ht="14.25" hidden="false" customHeight="false" outlineLevel="0" collapsed="false">
      <c r="A7862" s="0" t="s">
        <v>7904</v>
      </c>
      <c r="B7862" s="0" t="s">
        <v>34</v>
      </c>
      <c r="C7862" s="0" t="s">
        <v>79</v>
      </c>
      <c r="D7862" s="9" t="n">
        <v>44100</v>
      </c>
      <c r="E7862" s="9" t="n">
        <v>44180</v>
      </c>
      <c r="F7862" s="9" t="n">
        <v>44199</v>
      </c>
      <c r="G7862" s="9" t="n">
        <v>44202</v>
      </c>
      <c r="H7862" s="10" t="s">
        <v>36</v>
      </c>
      <c r="I7862" s="0" t="n">
        <v>7</v>
      </c>
      <c r="J7862" s="0" t="n">
        <v>6</v>
      </c>
      <c r="K7862" s="0" t="n">
        <v>63</v>
      </c>
      <c r="L7862" s="0" t="n">
        <v>17</v>
      </c>
      <c r="M7862" s="0" t="n">
        <v>7</v>
      </c>
      <c r="N7862" s="11" t="n">
        <v>0.075</v>
      </c>
      <c r="O7862" s="12" t="n">
        <v>948.72</v>
      </c>
      <c r="P7862" s="12" t="n">
        <v>1976.5</v>
      </c>
      <c r="Q7862" s="12" t="n">
        <f aca="false">M7862*P7862*(1-N7862)</f>
        <v>12797.8375</v>
      </c>
      <c r="R7862" s="12" t="n">
        <f aca="false">M7862*O7862</f>
        <v>6641.04</v>
      </c>
      <c r="S7862" s="12" t="n">
        <f aca="false">Q7862-R7862</f>
        <v>6156.7975</v>
      </c>
      <c r="T7862" s="11" t="n">
        <f aca="false">IFERROR(S7862/Q7862,0)</f>
        <v>0.481081081081081</v>
      </c>
      <c r="U7862" s="13" t="n">
        <f aca="false">F7862-E7862</f>
        <v>19</v>
      </c>
      <c r="V7862" s="13" t="n">
        <f aca="false">G7862-F7862</f>
        <v>3</v>
      </c>
      <c r="W7862" s="13" t="n">
        <f aca="false">G7862-E7862</f>
        <v>22</v>
      </c>
      <c r="X7862" s="10" t="n">
        <f aca="false">YEAR(E7862)</f>
        <v>2020</v>
      </c>
      <c r="Y7862" s="0" t="str">
        <f aca="false">TEXT(E7862,"yyyy-mm")</f>
        <v>2020-12</v>
      </c>
      <c r="Z7862" s="0" t="str">
        <f aca="false">"Q"&amp;ROUNDUP(MONTH(E7862)/3,0)&amp;"-"&amp;YEAR(E7862)</f>
        <v>Q4-2020</v>
      </c>
    </row>
    <row r="7863" customFormat="false" ht="14.25" hidden="false" customHeight="false" outlineLevel="0" collapsed="false">
      <c r="A7863" s="0" t="s">
        <v>7905</v>
      </c>
      <c r="B7863" s="0" t="s">
        <v>41</v>
      </c>
      <c r="C7863" s="0" t="s">
        <v>79</v>
      </c>
      <c r="D7863" s="9" t="n">
        <v>44100</v>
      </c>
      <c r="E7863" s="9" t="n">
        <v>44180</v>
      </c>
      <c r="F7863" s="9" t="n">
        <v>44207</v>
      </c>
      <c r="G7863" s="9" t="n">
        <v>44216</v>
      </c>
      <c r="H7863" s="10" t="s">
        <v>36</v>
      </c>
      <c r="I7863" s="0" t="n">
        <v>25</v>
      </c>
      <c r="J7863" s="0" t="n">
        <v>3</v>
      </c>
      <c r="K7863" s="0" t="n">
        <v>82</v>
      </c>
      <c r="L7863" s="0" t="n">
        <v>43</v>
      </c>
      <c r="M7863" s="0" t="n">
        <v>2</v>
      </c>
      <c r="N7863" s="11" t="n">
        <v>0.2</v>
      </c>
      <c r="O7863" s="12" t="n">
        <v>1748.7</v>
      </c>
      <c r="P7863" s="12" t="n">
        <v>3886</v>
      </c>
      <c r="Q7863" s="12" t="n">
        <f aca="false">M7863*P7863*(1-N7863)</f>
        <v>6217.6</v>
      </c>
      <c r="R7863" s="12" t="n">
        <f aca="false">M7863*O7863</f>
        <v>3497.4</v>
      </c>
      <c r="S7863" s="12" t="n">
        <f aca="false">Q7863-R7863</f>
        <v>2720.2</v>
      </c>
      <c r="T7863" s="11" t="n">
        <f aca="false">IFERROR(S7863/Q7863,0)</f>
        <v>0.4375</v>
      </c>
      <c r="U7863" s="13" t="n">
        <f aca="false">F7863-E7863</f>
        <v>27</v>
      </c>
      <c r="V7863" s="13" t="n">
        <f aca="false">G7863-F7863</f>
        <v>9</v>
      </c>
      <c r="W7863" s="13" t="n">
        <f aca="false">G7863-E7863</f>
        <v>36</v>
      </c>
      <c r="X7863" s="10" t="n">
        <f aca="false">YEAR(E7863)</f>
        <v>2020</v>
      </c>
      <c r="Y7863" s="0" t="str">
        <f aca="false">TEXT(E7863,"yyyy-mm")</f>
        <v>2020-12</v>
      </c>
      <c r="Z7863" s="0" t="str">
        <f aca="false">"Q"&amp;ROUNDUP(MONTH(E7863)/3,0)&amp;"-"&amp;YEAR(E7863)</f>
        <v>Q4-2020</v>
      </c>
    </row>
    <row r="7864" customFormat="false" ht="14.25" hidden="false" customHeight="false" outlineLevel="0" collapsed="false">
      <c r="A7864" s="0" t="s">
        <v>7906</v>
      </c>
      <c r="B7864" s="0" t="s">
        <v>38</v>
      </c>
      <c r="C7864" s="0" t="s">
        <v>39</v>
      </c>
      <c r="D7864" s="9" t="n">
        <v>44100</v>
      </c>
      <c r="E7864" s="9" t="n">
        <v>44180</v>
      </c>
      <c r="F7864" s="9" t="n">
        <v>44184</v>
      </c>
      <c r="G7864" s="9" t="n">
        <v>44194</v>
      </c>
      <c r="H7864" s="10" t="s">
        <v>36</v>
      </c>
      <c r="I7864" s="0" t="n">
        <v>12</v>
      </c>
      <c r="J7864" s="0" t="n">
        <v>10</v>
      </c>
      <c r="K7864" s="0" t="n">
        <v>187</v>
      </c>
      <c r="L7864" s="0" t="n">
        <v>24</v>
      </c>
      <c r="M7864" s="0" t="n">
        <v>3</v>
      </c>
      <c r="N7864" s="11" t="n">
        <v>0.075</v>
      </c>
      <c r="O7864" s="12" t="n">
        <v>105.06</v>
      </c>
      <c r="P7864" s="12" t="n">
        <v>214.4</v>
      </c>
      <c r="Q7864" s="12" t="n">
        <f aca="false">M7864*P7864*(1-N7864)</f>
        <v>594.96</v>
      </c>
      <c r="R7864" s="12" t="n">
        <f aca="false">M7864*O7864</f>
        <v>315.18</v>
      </c>
      <c r="S7864" s="12" t="n">
        <f aca="false">Q7864-R7864</f>
        <v>279.78</v>
      </c>
      <c r="T7864" s="11" t="n">
        <f aca="false">IFERROR(S7864/Q7864,0)</f>
        <v>0.470250100847116</v>
      </c>
      <c r="U7864" s="13" t="n">
        <f aca="false">F7864-E7864</f>
        <v>4</v>
      </c>
      <c r="V7864" s="13" t="n">
        <f aca="false">G7864-F7864</f>
        <v>10</v>
      </c>
      <c r="W7864" s="13" t="n">
        <f aca="false">G7864-E7864</f>
        <v>14</v>
      </c>
      <c r="X7864" s="10" t="n">
        <f aca="false">YEAR(E7864)</f>
        <v>2020</v>
      </c>
      <c r="Y7864" s="0" t="str">
        <f aca="false">TEXT(E7864,"yyyy-mm")</f>
        <v>2020-12</v>
      </c>
      <c r="Z7864" s="0" t="str">
        <f aca="false">"Q"&amp;ROUNDUP(MONTH(E7864)/3,0)&amp;"-"&amp;YEAR(E7864)</f>
        <v>Q4-2020</v>
      </c>
    </row>
    <row r="7865" customFormat="false" ht="14.25" hidden="false" customHeight="false" outlineLevel="0" collapsed="false">
      <c r="A7865" s="0" t="s">
        <v>7907</v>
      </c>
      <c r="B7865" s="0" t="s">
        <v>38</v>
      </c>
      <c r="C7865" s="0" t="s">
        <v>46</v>
      </c>
      <c r="D7865" s="9" t="n">
        <v>44100</v>
      </c>
      <c r="E7865" s="9" t="n">
        <v>44181</v>
      </c>
      <c r="F7865" s="9" t="n">
        <v>44193</v>
      </c>
      <c r="G7865" s="9" t="n">
        <v>44197</v>
      </c>
      <c r="H7865" s="10" t="s">
        <v>36</v>
      </c>
      <c r="I7865" s="0" t="n">
        <v>16</v>
      </c>
      <c r="J7865" s="0" t="n">
        <v>41</v>
      </c>
      <c r="K7865" s="0" t="n">
        <v>281</v>
      </c>
      <c r="L7865" s="0" t="n">
        <v>33</v>
      </c>
      <c r="M7865" s="0" t="n">
        <v>2</v>
      </c>
      <c r="N7865" s="11" t="n">
        <v>0.075</v>
      </c>
      <c r="O7865" s="12" t="n">
        <v>1477.89</v>
      </c>
      <c r="P7865" s="12" t="n">
        <v>1802.3</v>
      </c>
      <c r="Q7865" s="12" t="n">
        <f aca="false">M7865*P7865*(1-N7865)</f>
        <v>3334.255</v>
      </c>
      <c r="R7865" s="12" t="n">
        <f aca="false">M7865*O7865</f>
        <v>2955.78</v>
      </c>
      <c r="S7865" s="12" t="n">
        <f aca="false">Q7865-R7865</f>
        <v>378.475</v>
      </c>
      <c r="T7865" s="11" t="n">
        <f aca="false">IFERROR(S7865/Q7865,0)</f>
        <v>0.11351111417693</v>
      </c>
      <c r="U7865" s="13" t="n">
        <f aca="false">F7865-E7865</f>
        <v>12</v>
      </c>
      <c r="V7865" s="13" t="n">
        <f aca="false">G7865-F7865</f>
        <v>4</v>
      </c>
      <c r="W7865" s="13" t="n">
        <f aca="false">G7865-E7865</f>
        <v>16</v>
      </c>
      <c r="X7865" s="10" t="n">
        <f aca="false">YEAR(E7865)</f>
        <v>2020</v>
      </c>
      <c r="Y7865" s="0" t="str">
        <f aca="false">TEXT(E7865,"yyyy-mm")</f>
        <v>2020-12</v>
      </c>
      <c r="Z7865" s="0" t="str">
        <f aca="false">"Q"&amp;ROUNDUP(MONTH(E7865)/3,0)&amp;"-"&amp;YEAR(E7865)</f>
        <v>Q4-2020</v>
      </c>
    </row>
    <row r="7866" customFormat="false" ht="14.25" hidden="false" customHeight="false" outlineLevel="0" collapsed="false">
      <c r="A7866" s="0" t="s">
        <v>7908</v>
      </c>
      <c r="B7866" s="0" t="s">
        <v>34</v>
      </c>
      <c r="C7866" s="0" t="s">
        <v>39</v>
      </c>
      <c r="D7866" s="9" t="n">
        <v>44100</v>
      </c>
      <c r="E7866" s="9" t="n">
        <v>44181</v>
      </c>
      <c r="F7866" s="9" t="n">
        <v>44209</v>
      </c>
      <c r="G7866" s="9" t="n">
        <v>44211</v>
      </c>
      <c r="H7866" s="10" t="s">
        <v>36</v>
      </c>
      <c r="I7866" s="0" t="n">
        <v>7</v>
      </c>
      <c r="J7866" s="0" t="n">
        <v>48</v>
      </c>
      <c r="K7866" s="0" t="n">
        <v>131</v>
      </c>
      <c r="L7866" s="0" t="n">
        <v>3</v>
      </c>
      <c r="M7866" s="0" t="n">
        <v>2</v>
      </c>
      <c r="N7866" s="11" t="n">
        <v>0.075</v>
      </c>
      <c r="O7866" s="12" t="n">
        <v>4328.33</v>
      </c>
      <c r="P7866" s="12" t="n">
        <v>5849.1</v>
      </c>
      <c r="Q7866" s="12" t="n">
        <f aca="false">M7866*P7866*(1-N7866)</f>
        <v>10820.835</v>
      </c>
      <c r="R7866" s="12" t="n">
        <f aca="false">M7866*O7866</f>
        <v>8656.66</v>
      </c>
      <c r="S7866" s="12" t="n">
        <f aca="false">Q7866-R7866</f>
        <v>2164.175</v>
      </c>
      <c r="T7866" s="11" t="n">
        <f aca="false">IFERROR(S7866/Q7866,0)</f>
        <v>0.20000073931448</v>
      </c>
      <c r="U7866" s="13" t="n">
        <f aca="false">F7866-E7866</f>
        <v>28</v>
      </c>
      <c r="V7866" s="13" t="n">
        <f aca="false">G7866-F7866</f>
        <v>2</v>
      </c>
      <c r="W7866" s="13" t="n">
        <f aca="false">G7866-E7866</f>
        <v>30</v>
      </c>
      <c r="X7866" s="10" t="n">
        <f aca="false">YEAR(E7866)</f>
        <v>2020</v>
      </c>
      <c r="Y7866" s="0" t="str">
        <f aca="false">TEXT(E7866,"yyyy-mm")</f>
        <v>2020-12</v>
      </c>
      <c r="Z7866" s="0" t="str">
        <f aca="false">"Q"&amp;ROUNDUP(MONTH(E7866)/3,0)&amp;"-"&amp;YEAR(E7866)</f>
        <v>Q4-2020</v>
      </c>
    </row>
    <row r="7867" customFormat="false" ht="14.25" hidden="false" customHeight="false" outlineLevel="0" collapsed="false">
      <c r="A7867" s="0" t="s">
        <v>7909</v>
      </c>
      <c r="B7867" s="0" t="s">
        <v>38</v>
      </c>
      <c r="C7867" s="0" t="s">
        <v>39</v>
      </c>
      <c r="D7867" s="9" t="n">
        <v>44100</v>
      </c>
      <c r="E7867" s="9" t="n">
        <v>44181</v>
      </c>
      <c r="F7867" s="9" t="n">
        <v>44206</v>
      </c>
      <c r="G7867" s="9" t="n">
        <v>44213</v>
      </c>
      <c r="H7867" s="10" t="s">
        <v>36</v>
      </c>
      <c r="I7867" s="0" t="n">
        <v>17</v>
      </c>
      <c r="J7867" s="0" t="n">
        <v>50</v>
      </c>
      <c r="K7867" s="0" t="n">
        <v>161</v>
      </c>
      <c r="L7867" s="0" t="n">
        <v>14</v>
      </c>
      <c r="M7867" s="0" t="n">
        <v>3</v>
      </c>
      <c r="N7867" s="11" t="n">
        <v>0.05</v>
      </c>
      <c r="O7867" s="12" t="n">
        <v>637.84</v>
      </c>
      <c r="P7867" s="12" t="n">
        <v>938</v>
      </c>
      <c r="Q7867" s="12" t="n">
        <f aca="false">M7867*P7867*(1-N7867)</f>
        <v>2673.3</v>
      </c>
      <c r="R7867" s="12" t="n">
        <f aca="false">M7867*O7867</f>
        <v>1913.52</v>
      </c>
      <c r="S7867" s="12" t="n">
        <f aca="false">Q7867-R7867</f>
        <v>759.78</v>
      </c>
      <c r="T7867" s="11" t="n">
        <f aca="false">IFERROR(S7867/Q7867,0)</f>
        <v>0.284210526315789</v>
      </c>
      <c r="U7867" s="13" t="n">
        <f aca="false">F7867-E7867</f>
        <v>25</v>
      </c>
      <c r="V7867" s="13" t="n">
        <f aca="false">G7867-F7867</f>
        <v>7</v>
      </c>
      <c r="W7867" s="13" t="n">
        <f aca="false">G7867-E7867</f>
        <v>32</v>
      </c>
      <c r="X7867" s="10" t="n">
        <f aca="false">YEAR(E7867)</f>
        <v>2020</v>
      </c>
      <c r="Y7867" s="0" t="str">
        <f aca="false">TEXT(E7867,"yyyy-mm")</f>
        <v>2020-12</v>
      </c>
      <c r="Z7867" s="0" t="str">
        <f aca="false">"Q"&amp;ROUNDUP(MONTH(E7867)/3,0)&amp;"-"&amp;YEAR(E7867)</f>
        <v>Q4-2020</v>
      </c>
    </row>
    <row r="7868" customFormat="false" ht="14.25" hidden="false" customHeight="false" outlineLevel="0" collapsed="false">
      <c r="A7868" s="0" t="s">
        <v>7910</v>
      </c>
      <c r="B7868" s="0" t="s">
        <v>34</v>
      </c>
      <c r="C7868" s="0" t="s">
        <v>46</v>
      </c>
      <c r="D7868" s="9" t="n">
        <v>44000</v>
      </c>
      <c r="E7868" s="9" t="n">
        <v>44181</v>
      </c>
      <c r="F7868" s="9" t="n">
        <v>44193</v>
      </c>
      <c r="G7868" s="9" t="n">
        <v>44200</v>
      </c>
      <c r="H7868" s="10" t="s">
        <v>36</v>
      </c>
      <c r="I7868" s="0" t="n">
        <v>7</v>
      </c>
      <c r="J7868" s="0" t="n">
        <v>12</v>
      </c>
      <c r="K7868" s="0" t="n">
        <v>297</v>
      </c>
      <c r="L7868" s="0" t="n">
        <v>11</v>
      </c>
      <c r="M7868" s="0" t="n">
        <v>3</v>
      </c>
      <c r="N7868" s="11" t="n">
        <v>0.15</v>
      </c>
      <c r="O7868" s="12" t="n">
        <v>997.83</v>
      </c>
      <c r="P7868" s="12" t="n">
        <v>1882.7</v>
      </c>
      <c r="Q7868" s="12" t="n">
        <f aca="false">M7868*P7868*(1-N7868)</f>
        <v>4800.885</v>
      </c>
      <c r="R7868" s="12" t="n">
        <f aca="false">M7868*O7868</f>
        <v>2993.49</v>
      </c>
      <c r="S7868" s="12" t="n">
        <f aca="false">Q7868-R7868</f>
        <v>1807.395</v>
      </c>
      <c r="T7868" s="11" t="n">
        <f aca="false">IFERROR(S7868/Q7868,0)</f>
        <v>0.376471213120081</v>
      </c>
      <c r="U7868" s="13" t="n">
        <f aca="false">F7868-E7868</f>
        <v>12</v>
      </c>
      <c r="V7868" s="13" t="n">
        <f aca="false">G7868-F7868</f>
        <v>7</v>
      </c>
      <c r="W7868" s="13" t="n">
        <f aca="false">G7868-E7868</f>
        <v>19</v>
      </c>
      <c r="X7868" s="10" t="n">
        <f aca="false">YEAR(E7868)</f>
        <v>2020</v>
      </c>
      <c r="Y7868" s="0" t="str">
        <f aca="false">TEXT(E7868,"yyyy-mm")</f>
        <v>2020-12</v>
      </c>
      <c r="Z7868" s="0" t="str">
        <f aca="false">"Q"&amp;ROUNDUP(MONTH(E7868)/3,0)&amp;"-"&amp;YEAR(E7868)</f>
        <v>Q4-2020</v>
      </c>
    </row>
    <row r="7869" customFormat="false" ht="14.25" hidden="false" customHeight="false" outlineLevel="0" collapsed="false">
      <c r="A7869" s="0" t="s">
        <v>7911</v>
      </c>
      <c r="B7869" s="0" t="s">
        <v>34</v>
      </c>
      <c r="C7869" s="0" t="s">
        <v>39</v>
      </c>
      <c r="D7869" s="9" t="n">
        <v>44100</v>
      </c>
      <c r="E7869" s="9" t="n">
        <v>44181</v>
      </c>
      <c r="F7869" s="9" t="n">
        <v>44188</v>
      </c>
      <c r="G7869" s="9" t="n">
        <v>44189</v>
      </c>
      <c r="H7869" s="10" t="s">
        <v>36</v>
      </c>
      <c r="I7869" s="0" t="n">
        <v>9</v>
      </c>
      <c r="J7869" s="0" t="n">
        <v>23</v>
      </c>
      <c r="K7869" s="0" t="n">
        <v>102</v>
      </c>
      <c r="L7869" s="0" t="n">
        <v>10</v>
      </c>
      <c r="M7869" s="0" t="n">
        <v>6</v>
      </c>
      <c r="N7869" s="11" t="n">
        <v>0.075</v>
      </c>
      <c r="O7869" s="12" t="n">
        <v>1923.84</v>
      </c>
      <c r="P7869" s="12" t="n">
        <v>3926.2</v>
      </c>
      <c r="Q7869" s="12" t="n">
        <f aca="false">M7869*P7869*(1-N7869)</f>
        <v>21790.41</v>
      </c>
      <c r="R7869" s="12" t="n">
        <f aca="false">M7869*O7869</f>
        <v>11543.04</v>
      </c>
      <c r="S7869" s="12" t="n">
        <f aca="false">Q7869-R7869</f>
        <v>10247.37</v>
      </c>
      <c r="T7869" s="11" t="n">
        <f aca="false">IFERROR(S7869/Q7869,0)</f>
        <v>0.470269719569297</v>
      </c>
      <c r="U7869" s="13" t="n">
        <f aca="false">F7869-E7869</f>
        <v>7</v>
      </c>
      <c r="V7869" s="13" t="n">
        <f aca="false">G7869-F7869</f>
        <v>1</v>
      </c>
      <c r="W7869" s="13" t="n">
        <f aca="false">G7869-E7869</f>
        <v>8</v>
      </c>
      <c r="X7869" s="10" t="n">
        <f aca="false">YEAR(E7869)</f>
        <v>2020</v>
      </c>
      <c r="Y7869" s="0" t="str">
        <f aca="false">TEXT(E7869,"yyyy-mm")</f>
        <v>2020-12</v>
      </c>
      <c r="Z7869" s="0" t="str">
        <f aca="false">"Q"&amp;ROUNDUP(MONTH(E7869)/3,0)&amp;"-"&amp;YEAR(E7869)</f>
        <v>Q4-2020</v>
      </c>
    </row>
    <row r="7870" customFormat="false" ht="14.25" hidden="false" customHeight="false" outlineLevel="0" collapsed="false">
      <c r="A7870" s="0" t="s">
        <v>7912</v>
      </c>
      <c r="B7870" s="0" t="s">
        <v>38</v>
      </c>
      <c r="C7870" s="0" t="s">
        <v>46</v>
      </c>
      <c r="D7870" s="9" t="n">
        <v>44100</v>
      </c>
      <c r="E7870" s="9" t="n">
        <v>44181</v>
      </c>
      <c r="F7870" s="9" t="n">
        <v>44204</v>
      </c>
      <c r="G7870" s="9" t="n">
        <v>44209</v>
      </c>
      <c r="H7870" s="10" t="s">
        <v>36</v>
      </c>
      <c r="I7870" s="0" t="n">
        <v>17</v>
      </c>
      <c r="J7870" s="0" t="n">
        <v>13</v>
      </c>
      <c r="K7870" s="0" t="n">
        <v>296</v>
      </c>
      <c r="L7870" s="0" t="n">
        <v>37</v>
      </c>
      <c r="M7870" s="0" t="n">
        <v>5</v>
      </c>
      <c r="N7870" s="11" t="n">
        <v>0.1</v>
      </c>
      <c r="O7870" s="12" t="n">
        <v>1331.96</v>
      </c>
      <c r="P7870" s="12" t="n">
        <v>1876</v>
      </c>
      <c r="Q7870" s="12" t="n">
        <f aca="false">M7870*P7870*(1-N7870)</f>
        <v>8442</v>
      </c>
      <c r="R7870" s="12" t="n">
        <f aca="false">M7870*O7870</f>
        <v>6659.8</v>
      </c>
      <c r="S7870" s="12" t="n">
        <f aca="false">Q7870-R7870</f>
        <v>1782.2</v>
      </c>
      <c r="T7870" s="11" t="n">
        <f aca="false">IFERROR(S7870/Q7870,0)</f>
        <v>0.211111111111111</v>
      </c>
      <c r="U7870" s="13" t="n">
        <f aca="false">F7870-E7870</f>
        <v>23</v>
      </c>
      <c r="V7870" s="13" t="n">
        <f aca="false">G7870-F7870</f>
        <v>5</v>
      </c>
      <c r="W7870" s="13" t="n">
        <f aca="false">G7870-E7870</f>
        <v>28</v>
      </c>
      <c r="X7870" s="10" t="n">
        <f aca="false">YEAR(E7870)</f>
        <v>2020</v>
      </c>
      <c r="Y7870" s="0" t="str">
        <f aca="false">TEXT(E7870,"yyyy-mm")</f>
        <v>2020-12</v>
      </c>
      <c r="Z7870" s="0" t="str">
        <f aca="false">"Q"&amp;ROUNDUP(MONTH(E7870)/3,0)&amp;"-"&amp;YEAR(E7870)</f>
        <v>Q4-2020</v>
      </c>
    </row>
    <row r="7871" customFormat="false" ht="14.25" hidden="false" customHeight="false" outlineLevel="0" collapsed="false">
      <c r="A7871" s="0" t="s">
        <v>7913</v>
      </c>
      <c r="B7871" s="0" t="s">
        <v>34</v>
      </c>
      <c r="C7871" s="0" t="s">
        <v>39</v>
      </c>
      <c r="D7871" s="9" t="n">
        <v>44000</v>
      </c>
      <c r="E7871" s="9" t="n">
        <v>44182</v>
      </c>
      <c r="F7871" s="9" t="n">
        <v>44185</v>
      </c>
      <c r="G7871" s="9" t="n">
        <v>44187</v>
      </c>
      <c r="H7871" s="10" t="s">
        <v>36</v>
      </c>
      <c r="I7871" s="0" t="n">
        <v>1</v>
      </c>
      <c r="J7871" s="0" t="n">
        <v>43</v>
      </c>
      <c r="K7871" s="0" t="n">
        <v>132</v>
      </c>
      <c r="L7871" s="0" t="n">
        <v>29</v>
      </c>
      <c r="M7871" s="0" t="n">
        <v>5</v>
      </c>
      <c r="N7871" s="11" t="n">
        <v>0.1</v>
      </c>
      <c r="O7871" s="12" t="n">
        <v>2954.97</v>
      </c>
      <c r="P7871" s="12" t="n">
        <v>3993.2</v>
      </c>
      <c r="Q7871" s="12" t="n">
        <f aca="false">M7871*P7871*(1-N7871)</f>
        <v>17969.4</v>
      </c>
      <c r="R7871" s="12" t="n">
        <f aca="false">M7871*O7871</f>
        <v>14774.85</v>
      </c>
      <c r="S7871" s="12" t="n">
        <f aca="false">Q7871-R7871</f>
        <v>3194.55</v>
      </c>
      <c r="T7871" s="11" t="n">
        <f aca="false">IFERROR(S7871/Q7871,0)</f>
        <v>0.17777722127617</v>
      </c>
      <c r="U7871" s="13" t="n">
        <f aca="false">F7871-E7871</f>
        <v>3</v>
      </c>
      <c r="V7871" s="13" t="n">
        <f aca="false">G7871-F7871</f>
        <v>2</v>
      </c>
      <c r="W7871" s="13" t="n">
        <f aca="false">G7871-E7871</f>
        <v>5</v>
      </c>
      <c r="X7871" s="10" t="n">
        <f aca="false">YEAR(E7871)</f>
        <v>2020</v>
      </c>
      <c r="Y7871" s="0" t="str">
        <f aca="false">TEXT(E7871,"yyyy-mm")</f>
        <v>2020-12</v>
      </c>
      <c r="Z7871" s="0" t="str">
        <f aca="false">"Q"&amp;ROUNDUP(MONTH(E7871)/3,0)&amp;"-"&amp;YEAR(E7871)</f>
        <v>Q4-2020</v>
      </c>
    </row>
    <row r="7872" customFormat="false" ht="14.25" hidden="false" customHeight="false" outlineLevel="0" collapsed="false">
      <c r="A7872" s="0" t="s">
        <v>7914</v>
      </c>
      <c r="B7872" s="0" t="s">
        <v>41</v>
      </c>
      <c r="C7872" s="0" t="s">
        <v>39</v>
      </c>
      <c r="D7872" s="9" t="n">
        <v>44000</v>
      </c>
      <c r="E7872" s="9" t="n">
        <v>44182</v>
      </c>
      <c r="F7872" s="9" t="n">
        <v>44189</v>
      </c>
      <c r="G7872" s="9" t="n">
        <v>44191</v>
      </c>
      <c r="H7872" s="10" t="s">
        <v>36</v>
      </c>
      <c r="I7872" s="0" t="n">
        <v>25</v>
      </c>
      <c r="J7872" s="0" t="n">
        <v>32</v>
      </c>
      <c r="K7872" s="0" t="n">
        <v>177</v>
      </c>
      <c r="L7872" s="0" t="n">
        <v>43</v>
      </c>
      <c r="M7872" s="0" t="n">
        <v>2</v>
      </c>
      <c r="N7872" s="11" t="n">
        <v>0.2</v>
      </c>
      <c r="O7872" s="12" t="n">
        <v>4012.76</v>
      </c>
      <c r="P7872" s="12" t="n">
        <v>6472.2</v>
      </c>
      <c r="Q7872" s="12" t="n">
        <f aca="false">M7872*P7872*(1-N7872)</f>
        <v>10355.52</v>
      </c>
      <c r="R7872" s="12" t="n">
        <f aca="false">M7872*O7872</f>
        <v>8025.52</v>
      </c>
      <c r="S7872" s="12" t="n">
        <f aca="false">Q7872-R7872</f>
        <v>2330</v>
      </c>
      <c r="T7872" s="11" t="n">
        <f aca="false">IFERROR(S7872/Q7872,0)</f>
        <v>0.225000772534841</v>
      </c>
      <c r="U7872" s="13" t="n">
        <f aca="false">F7872-E7872</f>
        <v>7</v>
      </c>
      <c r="V7872" s="13" t="n">
        <f aca="false">G7872-F7872</f>
        <v>2</v>
      </c>
      <c r="W7872" s="13" t="n">
        <f aca="false">G7872-E7872</f>
        <v>9</v>
      </c>
      <c r="X7872" s="10" t="n">
        <f aca="false">YEAR(E7872)</f>
        <v>2020</v>
      </c>
      <c r="Y7872" s="0" t="str">
        <f aca="false">TEXT(E7872,"yyyy-mm")</f>
        <v>2020-12</v>
      </c>
      <c r="Z7872" s="0" t="str">
        <f aca="false">"Q"&amp;ROUNDUP(MONTH(E7872)/3,0)&amp;"-"&amp;YEAR(E7872)</f>
        <v>Q4-2020</v>
      </c>
    </row>
    <row r="7873" customFormat="false" ht="14.25" hidden="false" customHeight="false" outlineLevel="0" collapsed="false">
      <c r="A7873" s="0" t="s">
        <v>7915</v>
      </c>
      <c r="B7873" s="0" t="s">
        <v>34</v>
      </c>
      <c r="C7873" s="0" t="s">
        <v>79</v>
      </c>
      <c r="D7873" s="9" t="n">
        <v>44100</v>
      </c>
      <c r="E7873" s="9" t="n">
        <v>44182</v>
      </c>
      <c r="F7873" s="9" t="n">
        <v>44207</v>
      </c>
      <c r="G7873" s="9" t="n">
        <v>44212</v>
      </c>
      <c r="H7873" s="10" t="s">
        <v>36</v>
      </c>
      <c r="I7873" s="0" t="n">
        <v>1</v>
      </c>
      <c r="J7873" s="0" t="n">
        <v>25</v>
      </c>
      <c r="K7873" s="0" t="n">
        <v>81</v>
      </c>
      <c r="L7873" s="0" t="n">
        <v>12</v>
      </c>
      <c r="M7873" s="0" t="n">
        <v>4</v>
      </c>
      <c r="N7873" s="11" t="n">
        <v>0.3</v>
      </c>
      <c r="O7873" s="12" t="n">
        <v>1839.02</v>
      </c>
      <c r="P7873" s="12" t="n">
        <v>3912.8</v>
      </c>
      <c r="Q7873" s="12" t="n">
        <f aca="false">M7873*P7873*(1-N7873)</f>
        <v>10955.84</v>
      </c>
      <c r="R7873" s="12" t="n">
        <f aca="false">M7873*O7873</f>
        <v>7356.08</v>
      </c>
      <c r="S7873" s="12" t="n">
        <f aca="false">Q7873-R7873</f>
        <v>3599.76</v>
      </c>
      <c r="T7873" s="11" t="n">
        <f aca="false">IFERROR(S7873/Q7873,0)</f>
        <v>0.328569968163098</v>
      </c>
      <c r="U7873" s="13" t="n">
        <f aca="false">F7873-E7873</f>
        <v>25</v>
      </c>
      <c r="V7873" s="13" t="n">
        <f aca="false">G7873-F7873</f>
        <v>5</v>
      </c>
      <c r="W7873" s="13" t="n">
        <f aca="false">G7873-E7873</f>
        <v>30</v>
      </c>
      <c r="X7873" s="10" t="n">
        <f aca="false">YEAR(E7873)</f>
        <v>2020</v>
      </c>
      <c r="Y7873" s="0" t="str">
        <f aca="false">TEXT(E7873,"yyyy-mm")</f>
        <v>2020-12</v>
      </c>
      <c r="Z7873" s="0" t="str">
        <f aca="false">"Q"&amp;ROUNDUP(MONTH(E7873)/3,0)&amp;"-"&amp;YEAR(E7873)</f>
        <v>Q4-2020</v>
      </c>
    </row>
    <row r="7874" customFormat="false" ht="14.25" hidden="false" customHeight="false" outlineLevel="0" collapsed="false">
      <c r="A7874" s="0" t="s">
        <v>7916</v>
      </c>
      <c r="B7874" s="0" t="s">
        <v>43</v>
      </c>
      <c r="C7874" s="0" t="s">
        <v>39</v>
      </c>
      <c r="D7874" s="9" t="n">
        <v>44100</v>
      </c>
      <c r="E7874" s="9" t="n">
        <v>44182</v>
      </c>
      <c r="F7874" s="9" t="n">
        <v>44208</v>
      </c>
      <c r="G7874" s="9" t="n">
        <v>44215</v>
      </c>
      <c r="H7874" s="10" t="s">
        <v>36</v>
      </c>
      <c r="I7874" s="0" t="n">
        <v>27</v>
      </c>
      <c r="J7874" s="0" t="n">
        <v>29</v>
      </c>
      <c r="K7874" s="0" t="n">
        <v>135</v>
      </c>
      <c r="L7874" s="0" t="n">
        <v>26</v>
      </c>
      <c r="M7874" s="0" t="n">
        <v>5</v>
      </c>
      <c r="N7874" s="11" t="n">
        <v>0.05</v>
      </c>
      <c r="O7874" s="12" t="n">
        <v>2908.87</v>
      </c>
      <c r="P7874" s="12" t="n">
        <v>5386.8</v>
      </c>
      <c r="Q7874" s="12" t="n">
        <f aca="false">M7874*P7874*(1-N7874)</f>
        <v>25587.3</v>
      </c>
      <c r="R7874" s="12" t="n">
        <f aca="false">M7874*O7874</f>
        <v>14544.35</v>
      </c>
      <c r="S7874" s="12" t="n">
        <f aca="false">Q7874-R7874</f>
        <v>11042.95</v>
      </c>
      <c r="T7874" s="11" t="n">
        <f aca="false">IFERROR(S7874/Q7874,0)</f>
        <v>0.431579338187304</v>
      </c>
      <c r="U7874" s="13" t="n">
        <f aca="false">F7874-E7874</f>
        <v>26</v>
      </c>
      <c r="V7874" s="13" t="n">
        <f aca="false">G7874-F7874</f>
        <v>7</v>
      </c>
      <c r="W7874" s="13" t="n">
        <f aca="false">G7874-E7874</f>
        <v>33</v>
      </c>
      <c r="X7874" s="10" t="n">
        <f aca="false">YEAR(E7874)</f>
        <v>2020</v>
      </c>
      <c r="Y7874" s="0" t="str">
        <f aca="false">TEXT(E7874,"yyyy-mm")</f>
        <v>2020-12</v>
      </c>
      <c r="Z7874" s="0" t="str">
        <f aca="false">"Q"&amp;ROUNDUP(MONTH(E7874)/3,0)&amp;"-"&amp;YEAR(E7874)</f>
        <v>Q4-2020</v>
      </c>
    </row>
    <row r="7875" customFormat="false" ht="14.25" hidden="false" customHeight="false" outlineLevel="0" collapsed="false">
      <c r="A7875" s="0" t="s">
        <v>7917</v>
      </c>
      <c r="B7875" s="0" t="s">
        <v>38</v>
      </c>
      <c r="C7875" s="0" t="s">
        <v>46</v>
      </c>
      <c r="D7875" s="9" t="n">
        <v>44100</v>
      </c>
      <c r="E7875" s="9" t="n">
        <v>44182</v>
      </c>
      <c r="F7875" s="9" t="n">
        <v>44184</v>
      </c>
      <c r="G7875" s="9" t="n">
        <v>44191</v>
      </c>
      <c r="H7875" s="10" t="s">
        <v>36</v>
      </c>
      <c r="I7875" s="0" t="n">
        <v>19</v>
      </c>
      <c r="J7875" s="0" t="n">
        <v>38</v>
      </c>
      <c r="K7875" s="0" t="n">
        <v>282</v>
      </c>
      <c r="L7875" s="0" t="n">
        <v>44</v>
      </c>
      <c r="M7875" s="0" t="n">
        <v>6</v>
      </c>
      <c r="N7875" s="11" t="n">
        <v>0.05</v>
      </c>
      <c r="O7875" s="12" t="n">
        <v>460.09</v>
      </c>
      <c r="P7875" s="12" t="n">
        <v>730.3</v>
      </c>
      <c r="Q7875" s="12" t="n">
        <f aca="false">M7875*P7875*(1-N7875)</f>
        <v>4162.71</v>
      </c>
      <c r="R7875" s="12" t="n">
        <f aca="false">M7875*O7875</f>
        <v>2760.54</v>
      </c>
      <c r="S7875" s="12" t="n">
        <f aca="false">Q7875-R7875</f>
        <v>1402.17</v>
      </c>
      <c r="T7875" s="11" t="n">
        <f aca="false">IFERROR(S7875/Q7875,0)</f>
        <v>0.336840663894434</v>
      </c>
      <c r="U7875" s="13" t="n">
        <f aca="false">F7875-E7875</f>
        <v>2</v>
      </c>
      <c r="V7875" s="13" t="n">
        <f aca="false">G7875-F7875</f>
        <v>7</v>
      </c>
      <c r="W7875" s="13" t="n">
        <f aca="false">G7875-E7875</f>
        <v>9</v>
      </c>
      <c r="X7875" s="10" t="n">
        <f aca="false">YEAR(E7875)</f>
        <v>2020</v>
      </c>
      <c r="Y7875" s="0" t="str">
        <f aca="false">TEXT(E7875,"yyyy-mm")</f>
        <v>2020-12</v>
      </c>
      <c r="Z7875" s="0" t="str">
        <f aca="false">"Q"&amp;ROUNDUP(MONTH(E7875)/3,0)&amp;"-"&amp;YEAR(E7875)</f>
        <v>Q4-2020</v>
      </c>
    </row>
    <row r="7876" customFormat="false" ht="14.25" hidden="false" customHeight="false" outlineLevel="0" collapsed="false">
      <c r="A7876" s="0" t="s">
        <v>7918</v>
      </c>
      <c r="B7876" s="0" t="s">
        <v>34</v>
      </c>
      <c r="C7876" s="0" t="s">
        <v>79</v>
      </c>
      <c r="D7876" s="9" t="n">
        <v>44100</v>
      </c>
      <c r="E7876" s="9" t="n">
        <v>44182</v>
      </c>
      <c r="F7876" s="9" t="n">
        <v>44190</v>
      </c>
      <c r="G7876" s="9" t="n">
        <v>44199</v>
      </c>
      <c r="H7876" s="10" t="s">
        <v>36</v>
      </c>
      <c r="I7876" s="0" t="n">
        <v>2</v>
      </c>
      <c r="J7876" s="0" t="n">
        <v>33</v>
      </c>
      <c r="K7876" s="0" t="n">
        <v>86</v>
      </c>
      <c r="L7876" s="0" t="n">
        <v>17</v>
      </c>
      <c r="M7876" s="0" t="n">
        <v>3</v>
      </c>
      <c r="N7876" s="11" t="n">
        <v>0.1</v>
      </c>
      <c r="O7876" s="12" t="n">
        <v>1471.99</v>
      </c>
      <c r="P7876" s="12" t="n">
        <v>2264.6</v>
      </c>
      <c r="Q7876" s="12" t="n">
        <f aca="false">M7876*P7876*(1-N7876)</f>
        <v>6114.42</v>
      </c>
      <c r="R7876" s="12" t="n">
        <f aca="false">M7876*O7876</f>
        <v>4415.97</v>
      </c>
      <c r="S7876" s="12" t="n">
        <f aca="false">Q7876-R7876</f>
        <v>1698.45</v>
      </c>
      <c r="T7876" s="11" t="n">
        <f aca="false">IFERROR(S7876/Q7876,0)</f>
        <v>0.277777777777778</v>
      </c>
      <c r="U7876" s="13" t="n">
        <f aca="false">F7876-E7876</f>
        <v>8</v>
      </c>
      <c r="V7876" s="13" t="n">
        <f aca="false">G7876-F7876</f>
        <v>9</v>
      </c>
      <c r="W7876" s="13" t="n">
        <f aca="false">G7876-E7876</f>
        <v>17</v>
      </c>
      <c r="X7876" s="10" t="n">
        <f aca="false">YEAR(E7876)</f>
        <v>2020</v>
      </c>
      <c r="Y7876" s="0" t="str">
        <f aca="false">TEXT(E7876,"yyyy-mm")</f>
        <v>2020-12</v>
      </c>
      <c r="Z7876" s="0" t="str">
        <f aca="false">"Q"&amp;ROUNDUP(MONTH(E7876)/3,0)&amp;"-"&amp;YEAR(E7876)</f>
        <v>Q4-2020</v>
      </c>
    </row>
    <row r="7877" customFormat="false" ht="14.25" hidden="false" customHeight="false" outlineLevel="0" collapsed="false">
      <c r="A7877" s="0" t="s">
        <v>7919</v>
      </c>
      <c r="B7877" s="0" t="s">
        <v>38</v>
      </c>
      <c r="C7877" s="0" t="s">
        <v>39</v>
      </c>
      <c r="D7877" s="9" t="n">
        <v>44100</v>
      </c>
      <c r="E7877" s="9" t="n">
        <v>44182</v>
      </c>
      <c r="F7877" s="9" t="n">
        <v>44208</v>
      </c>
      <c r="G7877" s="9" t="n">
        <v>44216</v>
      </c>
      <c r="H7877" s="10" t="s">
        <v>36</v>
      </c>
      <c r="I7877" s="0" t="n">
        <v>13</v>
      </c>
      <c r="J7877" s="0" t="n">
        <v>29</v>
      </c>
      <c r="K7877" s="0" t="n">
        <v>98</v>
      </c>
      <c r="L7877" s="0" t="n">
        <v>5</v>
      </c>
      <c r="M7877" s="0" t="n">
        <v>7</v>
      </c>
      <c r="N7877" s="11" t="n">
        <v>0.05</v>
      </c>
      <c r="O7877" s="12" t="n">
        <v>482.6</v>
      </c>
      <c r="P7877" s="12" t="n">
        <v>984.9</v>
      </c>
      <c r="Q7877" s="12" t="n">
        <f aca="false">M7877*P7877*(1-N7877)</f>
        <v>6549.585</v>
      </c>
      <c r="R7877" s="12" t="n">
        <f aca="false">M7877*O7877</f>
        <v>3378.2</v>
      </c>
      <c r="S7877" s="12" t="n">
        <f aca="false">Q7877-R7877</f>
        <v>3171.385</v>
      </c>
      <c r="T7877" s="11" t="n">
        <f aca="false">IFERROR(S7877/Q7877,0)</f>
        <v>0.484211595085796</v>
      </c>
      <c r="U7877" s="13" t="n">
        <f aca="false">F7877-E7877</f>
        <v>26</v>
      </c>
      <c r="V7877" s="13" t="n">
        <f aca="false">G7877-F7877</f>
        <v>8</v>
      </c>
      <c r="W7877" s="13" t="n">
        <f aca="false">G7877-E7877</f>
        <v>34</v>
      </c>
      <c r="X7877" s="10" t="n">
        <f aca="false">YEAR(E7877)</f>
        <v>2020</v>
      </c>
      <c r="Y7877" s="0" t="str">
        <f aca="false">TEXT(E7877,"yyyy-mm")</f>
        <v>2020-12</v>
      </c>
      <c r="Z7877" s="0" t="str">
        <f aca="false">"Q"&amp;ROUNDUP(MONTH(E7877)/3,0)&amp;"-"&amp;YEAR(E7877)</f>
        <v>Q4-2020</v>
      </c>
    </row>
    <row r="7878" customFormat="false" ht="14.25" hidden="false" customHeight="false" outlineLevel="0" collapsed="false">
      <c r="A7878" s="0" t="s">
        <v>7920</v>
      </c>
      <c r="B7878" s="0" t="s">
        <v>43</v>
      </c>
      <c r="C7878" s="0" t="s">
        <v>35</v>
      </c>
      <c r="D7878" s="9" t="n">
        <v>44100</v>
      </c>
      <c r="E7878" s="9" t="n">
        <v>44182</v>
      </c>
      <c r="F7878" s="9" t="n">
        <v>44193</v>
      </c>
      <c r="G7878" s="9" t="n">
        <v>44199</v>
      </c>
      <c r="H7878" s="10" t="s">
        <v>36</v>
      </c>
      <c r="I7878" s="0" t="n">
        <v>26</v>
      </c>
      <c r="J7878" s="0" t="n">
        <v>10</v>
      </c>
      <c r="K7878" s="0" t="n">
        <v>211</v>
      </c>
      <c r="L7878" s="0" t="n">
        <v>38</v>
      </c>
      <c r="M7878" s="0" t="n">
        <v>6</v>
      </c>
      <c r="N7878" s="11" t="n">
        <v>0.075</v>
      </c>
      <c r="O7878" s="12" t="n">
        <v>2197.73</v>
      </c>
      <c r="P7878" s="12" t="n">
        <v>2854.2</v>
      </c>
      <c r="Q7878" s="12" t="n">
        <f aca="false">M7878*P7878*(1-N7878)</f>
        <v>15840.81</v>
      </c>
      <c r="R7878" s="12" t="n">
        <f aca="false">M7878*O7878</f>
        <v>13186.38</v>
      </c>
      <c r="S7878" s="12" t="n">
        <f aca="false">Q7878-R7878</f>
        <v>2654.43</v>
      </c>
      <c r="T7878" s="11" t="n">
        <f aca="false">IFERROR(S7878/Q7878,0)</f>
        <v>0.167569082641607</v>
      </c>
      <c r="U7878" s="13" t="n">
        <f aca="false">F7878-E7878</f>
        <v>11</v>
      </c>
      <c r="V7878" s="13" t="n">
        <f aca="false">G7878-F7878</f>
        <v>6</v>
      </c>
      <c r="W7878" s="13" t="n">
        <f aca="false">G7878-E7878</f>
        <v>17</v>
      </c>
      <c r="X7878" s="10" t="n">
        <f aca="false">YEAR(E7878)</f>
        <v>2020</v>
      </c>
      <c r="Y7878" s="0" t="str">
        <f aca="false">TEXT(E7878,"yyyy-mm")</f>
        <v>2020-12</v>
      </c>
      <c r="Z7878" s="0" t="str">
        <f aca="false">"Q"&amp;ROUNDUP(MONTH(E7878)/3,0)&amp;"-"&amp;YEAR(E7878)</f>
        <v>Q4-2020</v>
      </c>
    </row>
    <row r="7879" customFormat="false" ht="14.25" hidden="false" customHeight="false" outlineLevel="0" collapsed="false">
      <c r="A7879" s="0" t="s">
        <v>7921</v>
      </c>
      <c r="B7879" s="0" t="s">
        <v>34</v>
      </c>
      <c r="C7879" s="0" t="s">
        <v>39</v>
      </c>
      <c r="D7879" s="9" t="n">
        <v>44000</v>
      </c>
      <c r="E7879" s="9" t="n">
        <v>44182</v>
      </c>
      <c r="F7879" s="9" t="n">
        <v>44187</v>
      </c>
      <c r="G7879" s="9" t="n">
        <v>44192</v>
      </c>
      <c r="H7879" s="10" t="s">
        <v>36</v>
      </c>
      <c r="I7879" s="0" t="n">
        <v>9</v>
      </c>
      <c r="J7879" s="0" t="n">
        <v>34</v>
      </c>
      <c r="K7879" s="0" t="n">
        <v>133</v>
      </c>
      <c r="L7879" s="0" t="n">
        <v>45</v>
      </c>
      <c r="M7879" s="0" t="n">
        <v>8</v>
      </c>
      <c r="N7879" s="11" t="n">
        <v>0.075</v>
      </c>
      <c r="O7879" s="12" t="n">
        <v>160.8</v>
      </c>
      <c r="P7879" s="12" t="n">
        <v>268</v>
      </c>
      <c r="Q7879" s="12" t="n">
        <f aca="false">M7879*P7879*(1-N7879)</f>
        <v>1983.2</v>
      </c>
      <c r="R7879" s="12" t="n">
        <f aca="false">M7879*O7879</f>
        <v>1286.4</v>
      </c>
      <c r="S7879" s="12" t="n">
        <f aca="false">Q7879-R7879</f>
        <v>696.8</v>
      </c>
      <c r="T7879" s="11" t="n">
        <f aca="false">IFERROR(S7879/Q7879,0)</f>
        <v>0.351351351351351</v>
      </c>
      <c r="U7879" s="13" t="n">
        <f aca="false">F7879-E7879</f>
        <v>5</v>
      </c>
      <c r="V7879" s="13" t="n">
        <f aca="false">G7879-F7879</f>
        <v>5</v>
      </c>
      <c r="W7879" s="13" t="n">
        <f aca="false">G7879-E7879</f>
        <v>10</v>
      </c>
      <c r="X7879" s="10" t="n">
        <f aca="false">YEAR(E7879)</f>
        <v>2020</v>
      </c>
      <c r="Y7879" s="0" t="str">
        <f aca="false">TEXT(E7879,"yyyy-mm")</f>
        <v>2020-12</v>
      </c>
      <c r="Z7879" s="0" t="str">
        <f aca="false">"Q"&amp;ROUNDUP(MONTH(E7879)/3,0)&amp;"-"&amp;YEAR(E7879)</f>
        <v>Q4-2020</v>
      </c>
    </row>
    <row r="7880" customFormat="false" ht="14.25" hidden="false" customHeight="false" outlineLevel="0" collapsed="false">
      <c r="A7880" s="0" t="s">
        <v>7922</v>
      </c>
      <c r="B7880" s="0" t="s">
        <v>41</v>
      </c>
      <c r="C7880" s="0" t="s">
        <v>48</v>
      </c>
      <c r="D7880" s="9" t="n">
        <v>44100</v>
      </c>
      <c r="E7880" s="9" t="n">
        <v>44182</v>
      </c>
      <c r="F7880" s="9" t="n">
        <v>44208</v>
      </c>
      <c r="G7880" s="9" t="n">
        <v>44215</v>
      </c>
      <c r="H7880" s="10" t="s">
        <v>36</v>
      </c>
      <c r="I7880" s="0" t="n">
        <v>21</v>
      </c>
      <c r="J7880" s="0" t="n">
        <v>44</v>
      </c>
      <c r="K7880" s="0" t="n">
        <v>17</v>
      </c>
      <c r="L7880" s="0" t="n">
        <v>5</v>
      </c>
      <c r="M7880" s="0" t="n">
        <v>3</v>
      </c>
      <c r="N7880" s="11" t="n">
        <v>0.2</v>
      </c>
      <c r="O7880" s="12" t="n">
        <v>4542.94</v>
      </c>
      <c r="P7880" s="12" t="n">
        <v>6398.5</v>
      </c>
      <c r="Q7880" s="12" t="n">
        <f aca="false">M7880*P7880*(1-N7880)</f>
        <v>15356.4</v>
      </c>
      <c r="R7880" s="12" t="n">
        <f aca="false">M7880*O7880</f>
        <v>13628.82</v>
      </c>
      <c r="S7880" s="12" t="n">
        <f aca="false">Q7880-R7880</f>
        <v>1727.58</v>
      </c>
      <c r="T7880" s="11" t="n">
        <f aca="false">IFERROR(S7880/Q7880,0)</f>
        <v>0.112499023208565</v>
      </c>
      <c r="U7880" s="13" t="n">
        <f aca="false">F7880-E7880</f>
        <v>26</v>
      </c>
      <c r="V7880" s="13" t="n">
        <f aca="false">G7880-F7880</f>
        <v>7</v>
      </c>
      <c r="W7880" s="13" t="n">
        <f aca="false">G7880-E7880</f>
        <v>33</v>
      </c>
      <c r="X7880" s="10" t="n">
        <f aca="false">YEAR(E7880)</f>
        <v>2020</v>
      </c>
      <c r="Y7880" s="0" t="str">
        <f aca="false">TEXT(E7880,"yyyy-mm")</f>
        <v>2020-12</v>
      </c>
      <c r="Z7880" s="0" t="str">
        <f aca="false">"Q"&amp;ROUNDUP(MONTH(E7880)/3,0)&amp;"-"&amp;YEAR(E7880)</f>
        <v>Q4-2020</v>
      </c>
    </row>
    <row r="7881" customFormat="false" ht="14.25" hidden="false" customHeight="false" outlineLevel="0" collapsed="false">
      <c r="A7881" s="0" t="s">
        <v>7923</v>
      </c>
      <c r="B7881" s="0" t="s">
        <v>43</v>
      </c>
      <c r="C7881" s="0" t="s">
        <v>39</v>
      </c>
      <c r="D7881" s="9" t="n">
        <v>44100</v>
      </c>
      <c r="E7881" s="9" t="n">
        <v>44182</v>
      </c>
      <c r="F7881" s="9" t="n">
        <v>44186</v>
      </c>
      <c r="G7881" s="9" t="n">
        <v>44191</v>
      </c>
      <c r="H7881" s="10" t="s">
        <v>36</v>
      </c>
      <c r="I7881" s="0" t="n">
        <v>26</v>
      </c>
      <c r="J7881" s="0" t="n">
        <v>13</v>
      </c>
      <c r="K7881" s="0" t="n">
        <v>106</v>
      </c>
      <c r="L7881" s="0" t="n">
        <v>26</v>
      </c>
      <c r="M7881" s="0" t="n">
        <v>5</v>
      </c>
      <c r="N7881" s="11" t="n">
        <v>0.075</v>
      </c>
      <c r="O7881" s="12" t="n">
        <v>1726.99</v>
      </c>
      <c r="P7881" s="12" t="n">
        <v>3597.9</v>
      </c>
      <c r="Q7881" s="12" t="n">
        <f aca="false">M7881*P7881*(1-N7881)</f>
        <v>16640.2875</v>
      </c>
      <c r="R7881" s="12" t="n">
        <f aca="false">M7881*O7881</f>
        <v>8634.95</v>
      </c>
      <c r="S7881" s="12" t="n">
        <f aca="false">Q7881-R7881</f>
        <v>8005.3375</v>
      </c>
      <c r="T7881" s="11" t="n">
        <f aca="false">IFERROR(S7881/Q7881,0)</f>
        <v>0.481081682032237</v>
      </c>
      <c r="U7881" s="13" t="n">
        <f aca="false">F7881-E7881</f>
        <v>4</v>
      </c>
      <c r="V7881" s="13" t="n">
        <f aca="false">G7881-F7881</f>
        <v>5</v>
      </c>
      <c r="W7881" s="13" t="n">
        <f aca="false">G7881-E7881</f>
        <v>9</v>
      </c>
      <c r="X7881" s="10" t="n">
        <f aca="false">YEAR(E7881)</f>
        <v>2020</v>
      </c>
      <c r="Y7881" s="0" t="str">
        <f aca="false">TEXT(E7881,"yyyy-mm")</f>
        <v>2020-12</v>
      </c>
      <c r="Z7881" s="0" t="str">
        <f aca="false">"Q"&amp;ROUNDUP(MONTH(E7881)/3,0)&amp;"-"&amp;YEAR(E7881)</f>
        <v>Q4-2020</v>
      </c>
    </row>
    <row r="7882" customFormat="false" ht="14.25" hidden="false" customHeight="false" outlineLevel="0" collapsed="false">
      <c r="A7882" s="0" t="s">
        <v>7924</v>
      </c>
      <c r="B7882" s="0" t="s">
        <v>34</v>
      </c>
      <c r="C7882" s="0" t="s">
        <v>39</v>
      </c>
      <c r="D7882" s="9" t="n">
        <v>44100</v>
      </c>
      <c r="E7882" s="9" t="n">
        <v>44182</v>
      </c>
      <c r="F7882" s="9" t="n">
        <v>44207</v>
      </c>
      <c r="G7882" s="9" t="n">
        <v>44216</v>
      </c>
      <c r="H7882" s="10" t="s">
        <v>36</v>
      </c>
      <c r="I7882" s="0" t="n">
        <v>8</v>
      </c>
      <c r="J7882" s="0" t="n">
        <v>20</v>
      </c>
      <c r="K7882" s="0" t="n">
        <v>136</v>
      </c>
      <c r="L7882" s="0" t="n">
        <v>27</v>
      </c>
      <c r="M7882" s="0" t="n">
        <v>3</v>
      </c>
      <c r="N7882" s="11" t="n">
        <v>0.2</v>
      </c>
      <c r="O7882" s="12" t="n">
        <v>3135.6</v>
      </c>
      <c r="P7882" s="12" t="n">
        <v>4020</v>
      </c>
      <c r="Q7882" s="12" t="n">
        <f aca="false">M7882*P7882*(1-N7882)</f>
        <v>9648</v>
      </c>
      <c r="R7882" s="12" t="n">
        <f aca="false">M7882*O7882</f>
        <v>9406.8</v>
      </c>
      <c r="S7882" s="12" t="n">
        <f aca="false">Q7882-R7882</f>
        <v>241.200000000001</v>
      </c>
      <c r="T7882" s="11" t="n">
        <f aca="false">IFERROR(S7882/Q7882,0)</f>
        <v>0.0250000000000001</v>
      </c>
      <c r="U7882" s="13" t="n">
        <f aca="false">F7882-E7882</f>
        <v>25</v>
      </c>
      <c r="V7882" s="13" t="n">
        <f aca="false">G7882-F7882</f>
        <v>9</v>
      </c>
      <c r="W7882" s="13" t="n">
        <f aca="false">G7882-E7882</f>
        <v>34</v>
      </c>
      <c r="X7882" s="10" t="n">
        <f aca="false">YEAR(E7882)</f>
        <v>2020</v>
      </c>
      <c r="Y7882" s="0" t="str">
        <f aca="false">TEXT(E7882,"yyyy-mm")</f>
        <v>2020-12</v>
      </c>
      <c r="Z7882" s="0" t="str">
        <f aca="false">"Q"&amp;ROUNDUP(MONTH(E7882)/3,0)&amp;"-"&amp;YEAR(E7882)</f>
        <v>Q4-2020</v>
      </c>
    </row>
    <row r="7883" customFormat="false" ht="14.25" hidden="false" customHeight="false" outlineLevel="0" collapsed="false">
      <c r="A7883" s="0" t="s">
        <v>7925</v>
      </c>
      <c r="B7883" s="0" t="s">
        <v>34</v>
      </c>
      <c r="C7883" s="0" t="s">
        <v>35</v>
      </c>
      <c r="D7883" s="9" t="n">
        <v>44100</v>
      </c>
      <c r="E7883" s="9" t="n">
        <v>44183</v>
      </c>
      <c r="F7883" s="9" t="n">
        <v>44189</v>
      </c>
      <c r="G7883" s="9" t="n">
        <v>44191</v>
      </c>
      <c r="H7883" s="10" t="s">
        <v>36</v>
      </c>
      <c r="I7883" s="0" t="n">
        <v>7</v>
      </c>
      <c r="J7883" s="0" t="n">
        <v>26</v>
      </c>
      <c r="K7883" s="0" t="n">
        <v>234</v>
      </c>
      <c r="L7883" s="0" t="n">
        <v>35</v>
      </c>
      <c r="M7883" s="0" t="n">
        <v>1</v>
      </c>
      <c r="N7883" s="11" t="n">
        <v>0.05</v>
      </c>
      <c r="O7883" s="12" t="n">
        <v>1784.48</v>
      </c>
      <c r="P7883" s="12" t="n">
        <v>2586.2</v>
      </c>
      <c r="Q7883" s="12" t="n">
        <f aca="false">M7883*P7883*(1-N7883)</f>
        <v>2456.89</v>
      </c>
      <c r="R7883" s="12" t="n">
        <f aca="false">M7883*O7883</f>
        <v>1784.48</v>
      </c>
      <c r="S7883" s="12" t="n">
        <f aca="false">Q7883-R7883</f>
        <v>672.41</v>
      </c>
      <c r="T7883" s="11" t="n">
        <f aca="false">IFERROR(S7883/Q7883,0)</f>
        <v>0.273683396489057</v>
      </c>
      <c r="U7883" s="13" t="n">
        <f aca="false">F7883-E7883</f>
        <v>6</v>
      </c>
      <c r="V7883" s="13" t="n">
        <f aca="false">G7883-F7883</f>
        <v>2</v>
      </c>
      <c r="W7883" s="13" t="n">
        <f aca="false">G7883-E7883</f>
        <v>8</v>
      </c>
      <c r="X7883" s="10" t="n">
        <f aca="false">YEAR(E7883)</f>
        <v>2020</v>
      </c>
      <c r="Y7883" s="0" t="str">
        <f aca="false">TEXT(E7883,"yyyy-mm")</f>
        <v>2020-12</v>
      </c>
      <c r="Z7883" s="0" t="str">
        <f aca="false">"Q"&amp;ROUNDUP(MONTH(E7883)/3,0)&amp;"-"&amp;YEAR(E7883)</f>
        <v>Q4-2020</v>
      </c>
    </row>
    <row r="7884" customFormat="false" ht="14.25" hidden="false" customHeight="false" outlineLevel="0" collapsed="false">
      <c r="A7884" s="0" t="s">
        <v>7926</v>
      </c>
      <c r="B7884" s="0" t="s">
        <v>34</v>
      </c>
      <c r="C7884" s="0" t="s">
        <v>39</v>
      </c>
      <c r="D7884" s="9" t="n">
        <v>44000</v>
      </c>
      <c r="E7884" s="9" t="n">
        <v>44183</v>
      </c>
      <c r="F7884" s="9" t="n">
        <v>44204</v>
      </c>
      <c r="G7884" s="9" t="n">
        <v>44208</v>
      </c>
      <c r="H7884" s="10" t="s">
        <v>36</v>
      </c>
      <c r="I7884" s="0" t="n">
        <v>9</v>
      </c>
      <c r="J7884" s="0" t="n">
        <v>8</v>
      </c>
      <c r="K7884" s="0" t="n">
        <v>182</v>
      </c>
      <c r="L7884" s="0" t="n">
        <v>43</v>
      </c>
      <c r="M7884" s="0" t="n">
        <v>4</v>
      </c>
      <c r="N7884" s="11" t="n">
        <v>0.05</v>
      </c>
      <c r="O7884" s="12" t="n">
        <v>617.87</v>
      </c>
      <c r="P7884" s="12" t="n">
        <v>1065.3</v>
      </c>
      <c r="Q7884" s="12" t="n">
        <f aca="false">M7884*P7884*(1-N7884)</f>
        <v>4048.14</v>
      </c>
      <c r="R7884" s="12" t="n">
        <f aca="false">M7884*O7884</f>
        <v>2471.48</v>
      </c>
      <c r="S7884" s="12" t="n">
        <f aca="false">Q7884-R7884</f>
        <v>1576.66</v>
      </c>
      <c r="T7884" s="11" t="n">
        <f aca="false">IFERROR(S7884/Q7884,0)</f>
        <v>0.389477636643001</v>
      </c>
      <c r="U7884" s="13" t="n">
        <f aca="false">F7884-E7884</f>
        <v>21</v>
      </c>
      <c r="V7884" s="13" t="n">
        <f aca="false">G7884-F7884</f>
        <v>4</v>
      </c>
      <c r="W7884" s="13" t="n">
        <f aca="false">G7884-E7884</f>
        <v>25</v>
      </c>
      <c r="X7884" s="10" t="n">
        <f aca="false">YEAR(E7884)</f>
        <v>2020</v>
      </c>
      <c r="Y7884" s="0" t="str">
        <f aca="false">TEXT(E7884,"yyyy-mm")</f>
        <v>2020-12</v>
      </c>
      <c r="Z7884" s="0" t="str">
        <f aca="false">"Q"&amp;ROUNDUP(MONTH(E7884)/3,0)&amp;"-"&amp;YEAR(E7884)</f>
        <v>Q4-2020</v>
      </c>
    </row>
    <row r="7885" customFormat="false" ht="14.25" hidden="false" customHeight="false" outlineLevel="0" collapsed="false">
      <c r="A7885" s="0" t="s">
        <v>7927</v>
      </c>
      <c r="B7885" s="0" t="s">
        <v>34</v>
      </c>
      <c r="C7885" s="0" t="s">
        <v>39</v>
      </c>
      <c r="D7885" s="9" t="n">
        <v>44100</v>
      </c>
      <c r="E7885" s="9" t="n">
        <v>44183</v>
      </c>
      <c r="F7885" s="9" t="n">
        <v>44206</v>
      </c>
      <c r="G7885" s="9" t="n">
        <v>44210</v>
      </c>
      <c r="H7885" s="10" t="s">
        <v>36</v>
      </c>
      <c r="I7885" s="0" t="n">
        <v>7</v>
      </c>
      <c r="J7885" s="0" t="n">
        <v>13</v>
      </c>
      <c r="K7885" s="0" t="n">
        <v>140</v>
      </c>
      <c r="L7885" s="0" t="n">
        <v>1</v>
      </c>
      <c r="M7885" s="0" t="n">
        <v>3</v>
      </c>
      <c r="N7885" s="11" t="n">
        <v>0.3</v>
      </c>
      <c r="O7885" s="12" t="n">
        <v>1949.7</v>
      </c>
      <c r="P7885" s="12" t="n">
        <v>3899.4</v>
      </c>
      <c r="Q7885" s="12" t="n">
        <f aca="false">M7885*P7885*(1-N7885)</f>
        <v>8188.74</v>
      </c>
      <c r="R7885" s="12" t="n">
        <f aca="false">M7885*O7885</f>
        <v>5849.1</v>
      </c>
      <c r="S7885" s="12" t="n">
        <f aca="false">Q7885-R7885</f>
        <v>2339.64</v>
      </c>
      <c r="T7885" s="11" t="n">
        <f aca="false">IFERROR(S7885/Q7885,0)</f>
        <v>0.285714285714286</v>
      </c>
      <c r="U7885" s="13" t="n">
        <f aca="false">F7885-E7885</f>
        <v>23</v>
      </c>
      <c r="V7885" s="13" t="n">
        <f aca="false">G7885-F7885</f>
        <v>4</v>
      </c>
      <c r="W7885" s="13" t="n">
        <f aca="false">G7885-E7885</f>
        <v>27</v>
      </c>
      <c r="X7885" s="10" t="n">
        <f aca="false">YEAR(E7885)</f>
        <v>2020</v>
      </c>
      <c r="Y7885" s="0" t="str">
        <f aca="false">TEXT(E7885,"yyyy-mm")</f>
        <v>2020-12</v>
      </c>
      <c r="Z7885" s="0" t="str">
        <f aca="false">"Q"&amp;ROUNDUP(MONTH(E7885)/3,0)&amp;"-"&amp;YEAR(E7885)</f>
        <v>Q4-2020</v>
      </c>
    </row>
    <row r="7886" customFormat="false" ht="14.25" hidden="false" customHeight="false" outlineLevel="0" collapsed="false">
      <c r="A7886" s="0" t="s">
        <v>7928</v>
      </c>
      <c r="B7886" s="0" t="s">
        <v>34</v>
      </c>
      <c r="C7886" s="0" t="s">
        <v>48</v>
      </c>
      <c r="D7886" s="9" t="n">
        <v>44100</v>
      </c>
      <c r="E7886" s="9" t="n">
        <v>44183</v>
      </c>
      <c r="F7886" s="9" t="n">
        <v>44187</v>
      </c>
      <c r="G7886" s="9" t="n">
        <v>44189</v>
      </c>
      <c r="H7886" s="10" t="s">
        <v>36</v>
      </c>
      <c r="I7886" s="0" t="n">
        <v>11</v>
      </c>
      <c r="J7886" s="0" t="n">
        <v>7</v>
      </c>
      <c r="K7886" s="0" t="n">
        <v>16</v>
      </c>
      <c r="L7886" s="0" t="n">
        <v>37</v>
      </c>
      <c r="M7886" s="0" t="n">
        <v>7</v>
      </c>
      <c r="N7886" s="11" t="n">
        <v>0.05</v>
      </c>
      <c r="O7886" s="12" t="n">
        <v>512.95</v>
      </c>
      <c r="P7886" s="12" t="n">
        <v>884.4</v>
      </c>
      <c r="Q7886" s="12" t="n">
        <f aca="false">M7886*P7886*(1-N7886)</f>
        <v>5881.26</v>
      </c>
      <c r="R7886" s="12" t="n">
        <f aca="false">M7886*O7886</f>
        <v>3590.65</v>
      </c>
      <c r="S7886" s="12" t="n">
        <f aca="false">Q7886-R7886</f>
        <v>2290.61</v>
      </c>
      <c r="T7886" s="11" t="n">
        <f aca="false">IFERROR(S7886/Q7886,0)</f>
        <v>0.389476064652812</v>
      </c>
      <c r="U7886" s="13" t="n">
        <f aca="false">F7886-E7886</f>
        <v>4</v>
      </c>
      <c r="V7886" s="13" t="n">
        <f aca="false">G7886-F7886</f>
        <v>2</v>
      </c>
      <c r="W7886" s="13" t="n">
        <f aca="false">G7886-E7886</f>
        <v>6</v>
      </c>
      <c r="X7886" s="10" t="n">
        <f aca="false">YEAR(E7886)</f>
        <v>2020</v>
      </c>
      <c r="Y7886" s="0" t="str">
        <f aca="false">TEXT(E7886,"yyyy-mm")</f>
        <v>2020-12</v>
      </c>
      <c r="Z7886" s="0" t="str">
        <f aca="false">"Q"&amp;ROUNDUP(MONTH(E7886)/3,0)&amp;"-"&amp;YEAR(E7886)</f>
        <v>Q4-2020</v>
      </c>
    </row>
    <row r="7887" customFormat="false" ht="14.25" hidden="false" customHeight="false" outlineLevel="0" collapsed="false">
      <c r="A7887" s="0" t="s">
        <v>7929</v>
      </c>
      <c r="B7887" s="0" t="s">
        <v>41</v>
      </c>
      <c r="C7887" s="0" t="s">
        <v>48</v>
      </c>
      <c r="D7887" s="9" t="n">
        <v>44000</v>
      </c>
      <c r="E7887" s="9" t="n">
        <v>44183</v>
      </c>
      <c r="F7887" s="9" t="n">
        <v>44192</v>
      </c>
      <c r="G7887" s="9" t="n">
        <v>44199</v>
      </c>
      <c r="H7887" s="10" t="s">
        <v>36</v>
      </c>
      <c r="I7887" s="0" t="n">
        <v>21</v>
      </c>
      <c r="J7887" s="0" t="n">
        <v>18</v>
      </c>
      <c r="K7887" s="0" t="n">
        <v>11</v>
      </c>
      <c r="L7887" s="0" t="n">
        <v>20</v>
      </c>
      <c r="M7887" s="0" t="n">
        <v>7</v>
      </c>
      <c r="N7887" s="11" t="n">
        <v>0.4</v>
      </c>
      <c r="O7887" s="12" t="n">
        <v>532.18</v>
      </c>
      <c r="P7887" s="12" t="n">
        <v>1132.3</v>
      </c>
      <c r="Q7887" s="12" t="n">
        <f aca="false">M7887*P7887*(1-N7887)</f>
        <v>4755.66</v>
      </c>
      <c r="R7887" s="12" t="n">
        <f aca="false">M7887*O7887</f>
        <v>3725.26</v>
      </c>
      <c r="S7887" s="12" t="n">
        <f aca="false">Q7887-R7887</f>
        <v>1030.4</v>
      </c>
      <c r="T7887" s="11" t="n">
        <f aca="false">IFERROR(S7887/Q7887,0)</f>
        <v>0.216668138596956</v>
      </c>
      <c r="U7887" s="13" t="n">
        <f aca="false">F7887-E7887</f>
        <v>9</v>
      </c>
      <c r="V7887" s="13" t="n">
        <f aca="false">G7887-F7887</f>
        <v>7</v>
      </c>
      <c r="W7887" s="13" t="n">
        <f aca="false">G7887-E7887</f>
        <v>16</v>
      </c>
      <c r="X7887" s="10" t="n">
        <f aca="false">YEAR(E7887)</f>
        <v>2020</v>
      </c>
      <c r="Y7887" s="0" t="str">
        <f aca="false">TEXT(E7887,"yyyy-mm")</f>
        <v>2020-12</v>
      </c>
      <c r="Z7887" s="0" t="str">
        <f aca="false">"Q"&amp;ROUNDUP(MONTH(E7887)/3,0)&amp;"-"&amp;YEAR(E7887)</f>
        <v>Q4-2020</v>
      </c>
    </row>
    <row r="7888" customFormat="false" ht="14.25" hidden="false" customHeight="false" outlineLevel="0" collapsed="false">
      <c r="A7888" s="0" t="s">
        <v>7930</v>
      </c>
      <c r="B7888" s="0" t="s">
        <v>34</v>
      </c>
      <c r="C7888" s="0" t="s">
        <v>39</v>
      </c>
      <c r="D7888" s="9" t="n">
        <v>44100</v>
      </c>
      <c r="E7888" s="9" t="n">
        <v>44183</v>
      </c>
      <c r="F7888" s="9" t="n">
        <v>44203</v>
      </c>
      <c r="G7888" s="9" t="n">
        <v>44212</v>
      </c>
      <c r="H7888" s="10" t="s">
        <v>36</v>
      </c>
      <c r="I7888" s="0" t="n">
        <v>11</v>
      </c>
      <c r="J7888" s="0" t="n">
        <v>42</v>
      </c>
      <c r="K7888" s="0" t="n">
        <v>119</v>
      </c>
      <c r="L7888" s="0" t="n">
        <v>4</v>
      </c>
      <c r="M7888" s="0" t="n">
        <v>1</v>
      </c>
      <c r="N7888" s="11" t="n">
        <v>0.075</v>
      </c>
      <c r="O7888" s="12" t="n">
        <v>1479.49</v>
      </c>
      <c r="P7888" s="12" t="n">
        <v>2425.4</v>
      </c>
      <c r="Q7888" s="12" t="n">
        <f aca="false">M7888*P7888*(1-N7888)</f>
        <v>2243.495</v>
      </c>
      <c r="R7888" s="12" t="n">
        <f aca="false">M7888*O7888</f>
        <v>1479.49</v>
      </c>
      <c r="S7888" s="12" t="n">
        <f aca="false">Q7888-R7888</f>
        <v>764.005</v>
      </c>
      <c r="T7888" s="11" t="n">
        <f aca="false">IFERROR(S7888/Q7888,0)</f>
        <v>0.340542323472974</v>
      </c>
      <c r="U7888" s="13" t="n">
        <f aca="false">F7888-E7888</f>
        <v>20</v>
      </c>
      <c r="V7888" s="13" t="n">
        <f aca="false">G7888-F7888</f>
        <v>9</v>
      </c>
      <c r="W7888" s="13" t="n">
        <f aca="false">G7888-E7888</f>
        <v>29</v>
      </c>
      <c r="X7888" s="10" t="n">
        <f aca="false">YEAR(E7888)</f>
        <v>2020</v>
      </c>
      <c r="Y7888" s="0" t="str">
        <f aca="false">TEXT(E7888,"yyyy-mm")</f>
        <v>2020-12</v>
      </c>
      <c r="Z7888" s="0" t="str">
        <f aca="false">"Q"&amp;ROUNDUP(MONTH(E7888)/3,0)&amp;"-"&amp;YEAR(E7888)</f>
        <v>Q4-2020</v>
      </c>
    </row>
    <row r="7889" customFormat="false" ht="14.25" hidden="false" customHeight="false" outlineLevel="0" collapsed="false">
      <c r="A7889" s="0" t="s">
        <v>7931</v>
      </c>
      <c r="B7889" s="0" t="s">
        <v>41</v>
      </c>
      <c r="C7889" s="0" t="s">
        <v>48</v>
      </c>
      <c r="D7889" s="9" t="n">
        <v>44100</v>
      </c>
      <c r="E7889" s="9" t="n">
        <v>44183</v>
      </c>
      <c r="F7889" s="9" t="n">
        <v>44210</v>
      </c>
      <c r="G7889" s="9" t="n">
        <v>44216</v>
      </c>
      <c r="H7889" s="10" t="s">
        <v>36</v>
      </c>
      <c r="I7889" s="0" t="n">
        <v>21</v>
      </c>
      <c r="J7889" s="0" t="n">
        <v>41</v>
      </c>
      <c r="K7889" s="0" t="n">
        <v>41</v>
      </c>
      <c r="L7889" s="0" t="n">
        <v>5</v>
      </c>
      <c r="M7889" s="0" t="n">
        <v>8</v>
      </c>
      <c r="N7889" s="11" t="n">
        <v>0.05</v>
      </c>
      <c r="O7889" s="12" t="n">
        <v>145.93</v>
      </c>
      <c r="P7889" s="12" t="n">
        <v>221.1</v>
      </c>
      <c r="Q7889" s="12" t="n">
        <f aca="false">M7889*P7889*(1-N7889)</f>
        <v>1680.36</v>
      </c>
      <c r="R7889" s="12" t="n">
        <f aca="false">M7889*O7889</f>
        <v>1167.44</v>
      </c>
      <c r="S7889" s="12" t="n">
        <f aca="false">Q7889-R7889</f>
        <v>512.92</v>
      </c>
      <c r="T7889" s="11" t="n">
        <f aca="false">IFERROR(S7889/Q7889,0)</f>
        <v>0.305244114356447</v>
      </c>
      <c r="U7889" s="13" t="n">
        <f aca="false">F7889-E7889</f>
        <v>27</v>
      </c>
      <c r="V7889" s="13" t="n">
        <f aca="false">G7889-F7889</f>
        <v>6</v>
      </c>
      <c r="W7889" s="13" t="n">
        <f aca="false">G7889-E7889</f>
        <v>33</v>
      </c>
      <c r="X7889" s="10" t="n">
        <f aca="false">YEAR(E7889)</f>
        <v>2020</v>
      </c>
      <c r="Y7889" s="0" t="str">
        <f aca="false">TEXT(E7889,"yyyy-mm")</f>
        <v>2020-12</v>
      </c>
      <c r="Z7889" s="0" t="str">
        <f aca="false">"Q"&amp;ROUNDUP(MONTH(E7889)/3,0)&amp;"-"&amp;YEAR(E7889)</f>
        <v>Q4-2020</v>
      </c>
    </row>
    <row r="7890" customFormat="false" ht="14.25" hidden="false" customHeight="false" outlineLevel="0" collapsed="false">
      <c r="A7890" s="0" t="s">
        <v>7932</v>
      </c>
      <c r="B7890" s="0" t="s">
        <v>34</v>
      </c>
      <c r="C7890" s="0" t="s">
        <v>39</v>
      </c>
      <c r="D7890" s="9" t="n">
        <v>44100</v>
      </c>
      <c r="E7890" s="9" t="n">
        <v>44184</v>
      </c>
      <c r="F7890" s="9" t="n">
        <v>44201</v>
      </c>
      <c r="G7890" s="9" t="n">
        <v>44207</v>
      </c>
      <c r="H7890" s="10" t="s">
        <v>36</v>
      </c>
      <c r="I7890" s="0" t="n">
        <v>7</v>
      </c>
      <c r="J7890" s="0" t="n">
        <v>36</v>
      </c>
      <c r="K7890" s="0" t="n">
        <v>162</v>
      </c>
      <c r="L7890" s="0" t="n">
        <v>2</v>
      </c>
      <c r="M7890" s="0" t="n">
        <v>1</v>
      </c>
      <c r="N7890" s="11" t="n">
        <v>0.1</v>
      </c>
      <c r="O7890" s="12" t="n">
        <v>422.1</v>
      </c>
      <c r="P7890" s="12" t="n">
        <v>1005</v>
      </c>
      <c r="Q7890" s="12" t="n">
        <f aca="false">M7890*P7890*(1-N7890)</f>
        <v>904.5</v>
      </c>
      <c r="R7890" s="12" t="n">
        <f aca="false">M7890*O7890</f>
        <v>422.1</v>
      </c>
      <c r="S7890" s="12" t="n">
        <f aca="false">Q7890-R7890</f>
        <v>482.4</v>
      </c>
      <c r="T7890" s="11" t="n">
        <f aca="false">IFERROR(S7890/Q7890,0)</f>
        <v>0.533333333333333</v>
      </c>
      <c r="U7890" s="13" t="n">
        <f aca="false">F7890-E7890</f>
        <v>17</v>
      </c>
      <c r="V7890" s="13" t="n">
        <f aca="false">G7890-F7890</f>
        <v>6</v>
      </c>
      <c r="W7890" s="13" t="n">
        <f aca="false">G7890-E7890</f>
        <v>23</v>
      </c>
      <c r="X7890" s="10" t="n">
        <f aca="false">YEAR(E7890)</f>
        <v>2020</v>
      </c>
      <c r="Y7890" s="0" t="str">
        <f aca="false">TEXT(E7890,"yyyy-mm")</f>
        <v>2020-12</v>
      </c>
      <c r="Z7890" s="0" t="str">
        <f aca="false">"Q"&amp;ROUNDUP(MONTH(E7890)/3,0)&amp;"-"&amp;YEAR(E7890)</f>
        <v>Q4-2020</v>
      </c>
    </row>
    <row r="7891" customFormat="false" ht="14.25" hidden="false" customHeight="false" outlineLevel="0" collapsed="false">
      <c r="A7891" s="0" t="s">
        <v>7933</v>
      </c>
      <c r="B7891" s="0" t="s">
        <v>38</v>
      </c>
      <c r="C7891" s="0" t="s">
        <v>39</v>
      </c>
      <c r="D7891" s="9" t="n">
        <v>44100</v>
      </c>
      <c r="E7891" s="9" t="n">
        <v>44184</v>
      </c>
      <c r="F7891" s="9" t="n">
        <v>44204</v>
      </c>
      <c r="G7891" s="9" t="n">
        <v>44207</v>
      </c>
      <c r="H7891" s="10" t="s">
        <v>36</v>
      </c>
      <c r="I7891" s="0" t="n">
        <v>19</v>
      </c>
      <c r="J7891" s="0" t="n">
        <v>47</v>
      </c>
      <c r="K7891" s="0" t="n">
        <v>116</v>
      </c>
      <c r="L7891" s="0" t="n">
        <v>18</v>
      </c>
      <c r="M7891" s="0" t="n">
        <v>5</v>
      </c>
      <c r="N7891" s="11" t="n">
        <v>0.075</v>
      </c>
      <c r="O7891" s="12" t="n">
        <v>2395.92</v>
      </c>
      <c r="P7891" s="12" t="n">
        <v>3993.2</v>
      </c>
      <c r="Q7891" s="12" t="n">
        <f aca="false">M7891*P7891*(1-N7891)</f>
        <v>18468.55</v>
      </c>
      <c r="R7891" s="12" t="n">
        <f aca="false">M7891*O7891</f>
        <v>11979.6</v>
      </c>
      <c r="S7891" s="12" t="n">
        <f aca="false">Q7891-R7891</f>
        <v>6488.95</v>
      </c>
      <c r="T7891" s="11" t="n">
        <f aca="false">IFERROR(S7891/Q7891,0)</f>
        <v>0.351351351351351</v>
      </c>
      <c r="U7891" s="13" t="n">
        <f aca="false">F7891-E7891</f>
        <v>20</v>
      </c>
      <c r="V7891" s="13" t="n">
        <f aca="false">G7891-F7891</f>
        <v>3</v>
      </c>
      <c r="W7891" s="13" t="n">
        <f aca="false">G7891-E7891</f>
        <v>23</v>
      </c>
      <c r="X7891" s="10" t="n">
        <f aca="false">YEAR(E7891)</f>
        <v>2020</v>
      </c>
      <c r="Y7891" s="0" t="str">
        <f aca="false">TEXT(E7891,"yyyy-mm")</f>
        <v>2020-12</v>
      </c>
      <c r="Z7891" s="0" t="str">
        <f aca="false">"Q"&amp;ROUNDUP(MONTH(E7891)/3,0)&amp;"-"&amp;YEAR(E7891)</f>
        <v>Q4-2020</v>
      </c>
    </row>
    <row r="7892" customFormat="false" ht="14.25" hidden="false" customHeight="false" outlineLevel="0" collapsed="false">
      <c r="A7892" s="0" t="s">
        <v>7934</v>
      </c>
      <c r="B7892" s="0" t="s">
        <v>38</v>
      </c>
      <c r="C7892" s="0" t="s">
        <v>39</v>
      </c>
      <c r="D7892" s="9" t="n">
        <v>44100</v>
      </c>
      <c r="E7892" s="9" t="n">
        <v>44184</v>
      </c>
      <c r="F7892" s="9" t="n">
        <v>44198</v>
      </c>
      <c r="G7892" s="9" t="n">
        <v>44201</v>
      </c>
      <c r="H7892" s="10" t="s">
        <v>36</v>
      </c>
      <c r="I7892" s="0" t="n">
        <v>16</v>
      </c>
      <c r="J7892" s="0" t="n">
        <v>13</v>
      </c>
      <c r="K7892" s="0" t="n">
        <v>104</v>
      </c>
      <c r="L7892" s="0" t="n">
        <v>15</v>
      </c>
      <c r="M7892" s="0" t="n">
        <v>1</v>
      </c>
      <c r="N7892" s="11" t="n">
        <v>0.075</v>
      </c>
      <c r="O7892" s="12" t="n">
        <v>1874.93</v>
      </c>
      <c r="P7892" s="12" t="n">
        <v>3906.1</v>
      </c>
      <c r="Q7892" s="12" t="n">
        <f aca="false">M7892*P7892*(1-N7892)</f>
        <v>3613.1425</v>
      </c>
      <c r="R7892" s="12" t="n">
        <f aca="false">M7892*O7892</f>
        <v>1874.93</v>
      </c>
      <c r="S7892" s="12" t="n">
        <f aca="false">Q7892-R7892</f>
        <v>1738.2125</v>
      </c>
      <c r="T7892" s="11" t="n">
        <f aca="false">IFERROR(S7892/Q7892,0)</f>
        <v>0.481080527546312</v>
      </c>
      <c r="U7892" s="13" t="n">
        <f aca="false">F7892-E7892</f>
        <v>14</v>
      </c>
      <c r="V7892" s="13" t="n">
        <f aca="false">G7892-F7892</f>
        <v>3</v>
      </c>
      <c r="W7892" s="13" t="n">
        <f aca="false">G7892-E7892</f>
        <v>17</v>
      </c>
      <c r="X7892" s="10" t="n">
        <f aca="false">YEAR(E7892)</f>
        <v>2020</v>
      </c>
      <c r="Y7892" s="0" t="str">
        <f aca="false">TEXT(E7892,"yyyy-mm")</f>
        <v>2020-12</v>
      </c>
      <c r="Z7892" s="0" t="str">
        <f aca="false">"Q"&amp;ROUNDUP(MONTH(E7892)/3,0)&amp;"-"&amp;YEAR(E7892)</f>
        <v>Q4-2020</v>
      </c>
    </row>
    <row r="7893" customFormat="false" ht="14.25" hidden="false" customHeight="false" outlineLevel="0" collapsed="false">
      <c r="A7893" s="0" t="s">
        <v>7935</v>
      </c>
      <c r="B7893" s="0" t="s">
        <v>38</v>
      </c>
      <c r="C7893" s="0" t="s">
        <v>48</v>
      </c>
      <c r="D7893" s="9" t="n">
        <v>44100</v>
      </c>
      <c r="E7893" s="9" t="n">
        <v>44184</v>
      </c>
      <c r="F7893" s="9" t="n">
        <v>44193</v>
      </c>
      <c r="G7893" s="9" t="n">
        <v>44201</v>
      </c>
      <c r="H7893" s="10" t="s">
        <v>36</v>
      </c>
      <c r="I7893" s="0" t="n">
        <v>15</v>
      </c>
      <c r="J7893" s="0" t="n">
        <v>18</v>
      </c>
      <c r="K7893" s="0" t="n">
        <v>18</v>
      </c>
      <c r="L7893" s="0" t="n">
        <v>11</v>
      </c>
      <c r="M7893" s="0" t="n">
        <v>7</v>
      </c>
      <c r="N7893" s="11" t="n">
        <v>0.1</v>
      </c>
      <c r="O7893" s="12" t="n">
        <v>1566.73</v>
      </c>
      <c r="P7893" s="12" t="n">
        <v>1983.2</v>
      </c>
      <c r="Q7893" s="12" t="n">
        <f aca="false">M7893*P7893*(1-N7893)</f>
        <v>12494.16</v>
      </c>
      <c r="R7893" s="12" t="n">
        <f aca="false">M7893*O7893</f>
        <v>10967.11</v>
      </c>
      <c r="S7893" s="12" t="n">
        <f aca="false">Q7893-R7893</f>
        <v>1527.05</v>
      </c>
      <c r="T7893" s="11" t="n">
        <f aca="false">IFERROR(S7893/Q7893,0)</f>
        <v>0.122221101698714</v>
      </c>
      <c r="U7893" s="13" t="n">
        <f aca="false">F7893-E7893</f>
        <v>9</v>
      </c>
      <c r="V7893" s="13" t="n">
        <f aca="false">G7893-F7893</f>
        <v>8</v>
      </c>
      <c r="W7893" s="13" t="n">
        <f aca="false">G7893-E7893</f>
        <v>17</v>
      </c>
      <c r="X7893" s="10" t="n">
        <f aca="false">YEAR(E7893)</f>
        <v>2020</v>
      </c>
      <c r="Y7893" s="0" t="str">
        <f aca="false">TEXT(E7893,"yyyy-mm")</f>
        <v>2020-12</v>
      </c>
      <c r="Z7893" s="0" t="str">
        <f aca="false">"Q"&amp;ROUNDUP(MONTH(E7893)/3,0)&amp;"-"&amp;YEAR(E7893)</f>
        <v>Q4-2020</v>
      </c>
    </row>
    <row r="7894" customFormat="false" ht="14.25" hidden="false" customHeight="false" outlineLevel="0" collapsed="false">
      <c r="A7894" s="0" t="s">
        <v>7936</v>
      </c>
      <c r="B7894" s="0" t="s">
        <v>34</v>
      </c>
      <c r="C7894" s="0" t="s">
        <v>39</v>
      </c>
      <c r="D7894" s="9" t="n">
        <v>44100</v>
      </c>
      <c r="E7894" s="9" t="n">
        <v>44184</v>
      </c>
      <c r="F7894" s="9" t="n">
        <v>44195</v>
      </c>
      <c r="G7894" s="9" t="n">
        <v>44205</v>
      </c>
      <c r="H7894" s="10" t="s">
        <v>36</v>
      </c>
      <c r="I7894" s="0" t="n">
        <v>3</v>
      </c>
      <c r="J7894" s="0" t="n">
        <v>3</v>
      </c>
      <c r="K7894" s="0" t="n">
        <v>155</v>
      </c>
      <c r="L7894" s="0" t="n">
        <v>17</v>
      </c>
      <c r="M7894" s="0" t="n">
        <v>8</v>
      </c>
      <c r="N7894" s="11" t="n">
        <v>0.2</v>
      </c>
      <c r="O7894" s="12" t="n">
        <v>472.35</v>
      </c>
      <c r="P7894" s="12" t="n">
        <v>1005</v>
      </c>
      <c r="Q7894" s="12" t="n">
        <f aca="false">M7894*P7894*(1-N7894)</f>
        <v>6432</v>
      </c>
      <c r="R7894" s="12" t="n">
        <f aca="false">M7894*O7894</f>
        <v>3778.8</v>
      </c>
      <c r="S7894" s="12" t="n">
        <f aca="false">Q7894-R7894</f>
        <v>2653.2</v>
      </c>
      <c r="T7894" s="11" t="n">
        <f aca="false">IFERROR(S7894/Q7894,0)</f>
        <v>0.4125</v>
      </c>
      <c r="U7894" s="13" t="n">
        <f aca="false">F7894-E7894</f>
        <v>11</v>
      </c>
      <c r="V7894" s="13" t="n">
        <f aca="false">G7894-F7894</f>
        <v>10</v>
      </c>
      <c r="W7894" s="13" t="n">
        <f aca="false">G7894-E7894</f>
        <v>21</v>
      </c>
      <c r="X7894" s="10" t="n">
        <f aca="false">YEAR(E7894)</f>
        <v>2020</v>
      </c>
      <c r="Y7894" s="0" t="str">
        <f aca="false">TEXT(E7894,"yyyy-mm")</f>
        <v>2020-12</v>
      </c>
      <c r="Z7894" s="0" t="str">
        <f aca="false">"Q"&amp;ROUNDUP(MONTH(E7894)/3,0)&amp;"-"&amp;YEAR(E7894)</f>
        <v>Q4-2020</v>
      </c>
    </row>
    <row r="7895" customFormat="false" ht="14.25" hidden="false" customHeight="false" outlineLevel="0" collapsed="false">
      <c r="A7895" s="0" t="s">
        <v>7937</v>
      </c>
      <c r="B7895" s="0" t="s">
        <v>38</v>
      </c>
      <c r="C7895" s="0" t="s">
        <v>79</v>
      </c>
      <c r="D7895" s="9" t="n">
        <v>44100</v>
      </c>
      <c r="E7895" s="9" t="n">
        <v>44185</v>
      </c>
      <c r="F7895" s="9" t="n">
        <v>44200</v>
      </c>
      <c r="G7895" s="9" t="n">
        <v>44206</v>
      </c>
      <c r="H7895" s="10" t="s">
        <v>36</v>
      </c>
      <c r="I7895" s="0" t="n">
        <v>15</v>
      </c>
      <c r="J7895" s="0" t="n">
        <v>23</v>
      </c>
      <c r="K7895" s="0" t="n">
        <v>86</v>
      </c>
      <c r="L7895" s="0" t="n">
        <v>25</v>
      </c>
      <c r="M7895" s="0" t="n">
        <v>7</v>
      </c>
      <c r="N7895" s="11" t="n">
        <v>0.15</v>
      </c>
      <c r="O7895" s="12" t="n">
        <v>975.52</v>
      </c>
      <c r="P7895" s="12" t="n">
        <v>1742</v>
      </c>
      <c r="Q7895" s="12" t="n">
        <f aca="false">M7895*P7895*(1-N7895)</f>
        <v>10364.9</v>
      </c>
      <c r="R7895" s="12" t="n">
        <f aca="false">M7895*O7895</f>
        <v>6828.64</v>
      </c>
      <c r="S7895" s="12" t="n">
        <f aca="false">Q7895-R7895</f>
        <v>3536.26</v>
      </c>
      <c r="T7895" s="11" t="n">
        <f aca="false">IFERROR(S7895/Q7895,0)</f>
        <v>0.341176470588235</v>
      </c>
      <c r="U7895" s="13" t="n">
        <f aca="false">F7895-E7895</f>
        <v>15</v>
      </c>
      <c r="V7895" s="13" t="n">
        <f aca="false">G7895-F7895</f>
        <v>6</v>
      </c>
      <c r="W7895" s="13" t="n">
        <f aca="false">G7895-E7895</f>
        <v>21</v>
      </c>
      <c r="X7895" s="10" t="n">
        <f aca="false">YEAR(E7895)</f>
        <v>2020</v>
      </c>
      <c r="Y7895" s="0" t="str">
        <f aca="false">TEXT(E7895,"yyyy-mm")</f>
        <v>2020-12</v>
      </c>
      <c r="Z7895" s="0" t="str">
        <f aca="false">"Q"&amp;ROUNDUP(MONTH(E7895)/3,0)&amp;"-"&amp;YEAR(E7895)</f>
        <v>Q4-2020</v>
      </c>
    </row>
    <row r="7896" customFormat="false" ht="14.25" hidden="false" customHeight="false" outlineLevel="0" collapsed="false">
      <c r="A7896" s="0" t="s">
        <v>7938</v>
      </c>
      <c r="B7896" s="0" t="s">
        <v>38</v>
      </c>
      <c r="C7896" s="0" t="s">
        <v>79</v>
      </c>
      <c r="D7896" s="9" t="n">
        <v>44100</v>
      </c>
      <c r="E7896" s="9" t="n">
        <v>44185</v>
      </c>
      <c r="F7896" s="9" t="n">
        <v>44202</v>
      </c>
      <c r="G7896" s="9" t="n">
        <v>44206</v>
      </c>
      <c r="H7896" s="10" t="s">
        <v>36</v>
      </c>
      <c r="I7896" s="0" t="n">
        <v>19</v>
      </c>
      <c r="J7896" s="0" t="n">
        <v>18</v>
      </c>
      <c r="K7896" s="0" t="n">
        <v>73</v>
      </c>
      <c r="L7896" s="0" t="n">
        <v>35</v>
      </c>
      <c r="M7896" s="0" t="n">
        <v>7</v>
      </c>
      <c r="N7896" s="11" t="n">
        <v>0.05</v>
      </c>
      <c r="O7896" s="12" t="n">
        <v>781.49</v>
      </c>
      <c r="P7896" s="12" t="n">
        <v>964.8</v>
      </c>
      <c r="Q7896" s="12" t="n">
        <f aca="false">M7896*P7896*(1-N7896)</f>
        <v>6415.92</v>
      </c>
      <c r="R7896" s="12" t="n">
        <f aca="false">M7896*O7896</f>
        <v>5470.43</v>
      </c>
      <c r="S7896" s="12" t="n">
        <f aca="false">Q7896-R7896</f>
        <v>945.489999999999</v>
      </c>
      <c r="T7896" s="11" t="n">
        <f aca="false">IFERROR(S7896/Q7896,0)</f>
        <v>0.147366238980536</v>
      </c>
      <c r="U7896" s="13" t="n">
        <f aca="false">F7896-E7896</f>
        <v>17</v>
      </c>
      <c r="V7896" s="13" t="n">
        <f aca="false">G7896-F7896</f>
        <v>4</v>
      </c>
      <c r="W7896" s="13" t="n">
        <f aca="false">G7896-E7896</f>
        <v>21</v>
      </c>
      <c r="X7896" s="10" t="n">
        <f aca="false">YEAR(E7896)</f>
        <v>2020</v>
      </c>
      <c r="Y7896" s="0" t="str">
        <f aca="false">TEXT(E7896,"yyyy-mm")</f>
        <v>2020-12</v>
      </c>
      <c r="Z7896" s="0" t="str">
        <f aca="false">"Q"&amp;ROUNDUP(MONTH(E7896)/3,0)&amp;"-"&amp;YEAR(E7896)</f>
        <v>Q4-2020</v>
      </c>
    </row>
    <row r="7897" customFormat="false" ht="14.25" hidden="false" customHeight="false" outlineLevel="0" collapsed="false">
      <c r="A7897" s="0" t="s">
        <v>7939</v>
      </c>
      <c r="B7897" s="0" t="s">
        <v>34</v>
      </c>
      <c r="C7897" s="0" t="s">
        <v>39</v>
      </c>
      <c r="D7897" s="9" t="n">
        <v>44100</v>
      </c>
      <c r="E7897" s="9" t="n">
        <v>44185</v>
      </c>
      <c r="F7897" s="9" t="n">
        <v>44195</v>
      </c>
      <c r="G7897" s="9" t="n">
        <v>44197</v>
      </c>
      <c r="H7897" s="10" t="s">
        <v>36</v>
      </c>
      <c r="I7897" s="0" t="n">
        <v>6</v>
      </c>
      <c r="J7897" s="0" t="n">
        <v>14</v>
      </c>
      <c r="K7897" s="0" t="n">
        <v>194</v>
      </c>
      <c r="L7897" s="0" t="n">
        <v>28</v>
      </c>
      <c r="M7897" s="0" t="n">
        <v>8</v>
      </c>
      <c r="N7897" s="11" t="n">
        <v>0.075</v>
      </c>
      <c r="O7897" s="12" t="n">
        <v>644.54</v>
      </c>
      <c r="P7897" s="12" t="n">
        <v>991.6</v>
      </c>
      <c r="Q7897" s="12" t="n">
        <f aca="false">M7897*P7897*(1-N7897)</f>
        <v>7337.84</v>
      </c>
      <c r="R7897" s="12" t="n">
        <f aca="false">M7897*O7897</f>
        <v>5156.32</v>
      </c>
      <c r="S7897" s="12" t="n">
        <f aca="false">Q7897-R7897</f>
        <v>2181.52</v>
      </c>
      <c r="T7897" s="11" t="n">
        <f aca="false">IFERROR(S7897/Q7897,0)</f>
        <v>0.297297297297297</v>
      </c>
      <c r="U7897" s="13" t="n">
        <f aca="false">F7897-E7897</f>
        <v>10</v>
      </c>
      <c r="V7897" s="13" t="n">
        <f aca="false">G7897-F7897</f>
        <v>2</v>
      </c>
      <c r="W7897" s="13" t="n">
        <f aca="false">G7897-E7897</f>
        <v>12</v>
      </c>
      <c r="X7897" s="10" t="n">
        <f aca="false">YEAR(E7897)</f>
        <v>2020</v>
      </c>
      <c r="Y7897" s="0" t="str">
        <f aca="false">TEXT(E7897,"yyyy-mm")</f>
        <v>2020-12</v>
      </c>
      <c r="Z7897" s="0" t="str">
        <f aca="false">"Q"&amp;ROUNDUP(MONTH(E7897)/3,0)&amp;"-"&amp;YEAR(E7897)</f>
        <v>Q4-2020</v>
      </c>
    </row>
    <row r="7898" customFormat="false" ht="14.25" hidden="false" customHeight="false" outlineLevel="0" collapsed="false">
      <c r="A7898" s="0" t="s">
        <v>7940</v>
      </c>
      <c r="B7898" s="0" t="s">
        <v>34</v>
      </c>
      <c r="C7898" s="0" t="s">
        <v>39</v>
      </c>
      <c r="D7898" s="9" t="n">
        <v>44100</v>
      </c>
      <c r="E7898" s="9" t="n">
        <v>44185</v>
      </c>
      <c r="F7898" s="9" t="n">
        <v>44197</v>
      </c>
      <c r="G7898" s="9" t="n">
        <v>44206</v>
      </c>
      <c r="H7898" s="10" t="s">
        <v>36</v>
      </c>
      <c r="I7898" s="0" t="n">
        <v>4</v>
      </c>
      <c r="J7898" s="0" t="n">
        <v>42</v>
      </c>
      <c r="K7898" s="0" t="n">
        <v>202</v>
      </c>
      <c r="L7898" s="0" t="n">
        <v>22</v>
      </c>
      <c r="M7898" s="0" t="n">
        <v>7</v>
      </c>
      <c r="N7898" s="11" t="n">
        <v>0.1</v>
      </c>
      <c r="O7898" s="12" t="n">
        <v>2875.1</v>
      </c>
      <c r="P7898" s="12" t="n">
        <v>3993.2</v>
      </c>
      <c r="Q7898" s="12" t="n">
        <f aca="false">M7898*P7898*(1-N7898)</f>
        <v>25157.16</v>
      </c>
      <c r="R7898" s="12" t="n">
        <f aca="false">M7898*O7898</f>
        <v>20125.7</v>
      </c>
      <c r="S7898" s="12" t="n">
        <f aca="false">Q7898-R7898</f>
        <v>5031.46</v>
      </c>
      <c r="T7898" s="11" t="n">
        <f aca="false">IFERROR(S7898/Q7898,0)</f>
        <v>0.200001113003217</v>
      </c>
      <c r="U7898" s="13" t="n">
        <f aca="false">F7898-E7898</f>
        <v>12</v>
      </c>
      <c r="V7898" s="13" t="n">
        <f aca="false">G7898-F7898</f>
        <v>9</v>
      </c>
      <c r="W7898" s="13" t="n">
        <f aca="false">G7898-E7898</f>
        <v>21</v>
      </c>
      <c r="X7898" s="10" t="n">
        <f aca="false">YEAR(E7898)</f>
        <v>2020</v>
      </c>
      <c r="Y7898" s="0" t="str">
        <f aca="false">TEXT(E7898,"yyyy-mm")</f>
        <v>2020-12</v>
      </c>
      <c r="Z7898" s="0" t="str">
        <f aca="false">"Q"&amp;ROUNDUP(MONTH(E7898)/3,0)&amp;"-"&amp;YEAR(E7898)</f>
        <v>Q4-2020</v>
      </c>
    </row>
    <row r="7899" customFormat="false" ht="14.25" hidden="false" customHeight="false" outlineLevel="0" collapsed="false">
      <c r="A7899" s="0" t="s">
        <v>7941</v>
      </c>
      <c r="B7899" s="0" t="s">
        <v>38</v>
      </c>
      <c r="C7899" s="0" t="s">
        <v>39</v>
      </c>
      <c r="D7899" s="9" t="n">
        <v>44100</v>
      </c>
      <c r="E7899" s="9" t="n">
        <v>44185</v>
      </c>
      <c r="F7899" s="9" t="n">
        <v>44206</v>
      </c>
      <c r="G7899" s="9" t="n">
        <v>44216</v>
      </c>
      <c r="H7899" s="10" t="s">
        <v>36</v>
      </c>
      <c r="I7899" s="0" t="n">
        <v>18</v>
      </c>
      <c r="J7899" s="0" t="n">
        <v>30</v>
      </c>
      <c r="K7899" s="0" t="n">
        <v>146</v>
      </c>
      <c r="L7899" s="0" t="n">
        <v>40</v>
      </c>
      <c r="M7899" s="0" t="n">
        <v>1</v>
      </c>
      <c r="N7899" s="11" t="n">
        <v>0.1</v>
      </c>
      <c r="O7899" s="12" t="n">
        <v>1158.56</v>
      </c>
      <c r="P7899" s="12" t="n">
        <v>2633.1</v>
      </c>
      <c r="Q7899" s="12" t="n">
        <f aca="false">M7899*P7899*(1-N7899)</f>
        <v>2369.79</v>
      </c>
      <c r="R7899" s="12" t="n">
        <f aca="false">M7899*O7899</f>
        <v>1158.56</v>
      </c>
      <c r="S7899" s="12" t="n">
        <f aca="false">Q7899-R7899</f>
        <v>1211.23</v>
      </c>
      <c r="T7899" s="11" t="n">
        <f aca="false">IFERROR(S7899/Q7899,0)</f>
        <v>0.511112799024386</v>
      </c>
      <c r="U7899" s="13" t="n">
        <f aca="false">F7899-E7899</f>
        <v>21</v>
      </c>
      <c r="V7899" s="13" t="n">
        <f aca="false">G7899-F7899</f>
        <v>10</v>
      </c>
      <c r="W7899" s="13" t="n">
        <f aca="false">G7899-E7899</f>
        <v>31</v>
      </c>
      <c r="X7899" s="10" t="n">
        <f aca="false">YEAR(E7899)</f>
        <v>2020</v>
      </c>
      <c r="Y7899" s="0" t="str">
        <f aca="false">TEXT(E7899,"yyyy-mm")</f>
        <v>2020-12</v>
      </c>
      <c r="Z7899" s="0" t="str">
        <f aca="false">"Q"&amp;ROUNDUP(MONTH(E7899)/3,0)&amp;"-"&amp;YEAR(E7899)</f>
        <v>Q4-2020</v>
      </c>
    </row>
    <row r="7900" customFormat="false" ht="14.25" hidden="false" customHeight="false" outlineLevel="0" collapsed="false">
      <c r="A7900" s="0" t="s">
        <v>7942</v>
      </c>
      <c r="B7900" s="0" t="s">
        <v>34</v>
      </c>
      <c r="C7900" s="0" t="s">
        <v>39</v>
      </c>
      <c r="D7900" s="9" t="n">
        <v>44100</v>
      </c>
      <c r="E7900" s="9" t="n">
        <v>44185</v>
      </c>
      <c r="F7900" s="9" t="n">
        <v>44194</v>
      </c>
      <c r="G7900" s="9" t="n">
        <v>44197</v>
      </c>
      <c r="H7900" s="10" t="s">
        <v>36</v>
      </c>
      <c r="I7900" s="0" t="n">
        <v>5</v>
      </c>
      <c r="J7900" s="0" t="n">
        <v>35</v>
      </c>
      <c r="K7900" s="0" t="n">
        <v>113</v>
      </c>
      <c r="L7900" s="0" t="n">
        <v>8</v>
      </c>
      <c r="M7900" s="0" t="n">
        <v>6</v>
      </c>
      <c r="N7900" s="11" t="n">
        <v>0.075</v>
      </c>
      <c r="O7900" s="12" t="n">
        <v>606.22</v>
      </c>
      <c r="P7900" s="12" t="n">
        <v>777.2</v>
      </c>
      <c r="Q7900" s="12" t="n">
        <f aca="false">M7900*P7900*(1-N7900)</f>
        <v>4313.46</v>
      </c>
      <c r="R7900" s="12" t="n">
        <f aca="false">M7900*O7900</f>
        <v>3637.32</v>
      </c>
      <c r="S7900" s="12" t="n">
        <f aca="false">Q7900-R7900</f>
        <v>676.140000000001</v>
      </c>
      <c r="T7900" s="11" t="n">
        <f aca="false">IFERROR(S7900/Q7900,0)</f>
        <v>0.156751192777956</v>
      </c>
      <c r="U7900" s="13" t="n">
        <f aca="false">F7900-E7900</f>
        <v>9</v>
      </c>
      <c r="V7900" s="13" t="n">
        <f aca="false">G7900-F7900</f>
        <v>3</v>
      </c>
      <c r="W7900" s="13" t="n">
        <f aca="false">G7900-E7900</f>
        <v>12</v>
      </c>
      <c r="X7900" s="10" t="n">
        <f aca="false">YEAR(E7900)</f>
        <v>2020</v>
      </c>
      <c r="Y7900" s="0" t="str">
        <f aca="false">TEXT(E7900,"yyyy-mm")</f>
        <v>2020-12</v>
      </c>
      <c r="Z7900" s="0" t="str">
        <f aca="false">"Q"&amp;ROUNDUP(MONTH(E7900)/3,0)&amp;"-"&amp;YEAR(E7900)</f>
        <v>Q4-2020</v>
      </c>
    </row>
    <row r="7901" customFormat="false" ht="14.25" hidden="false" customHeight="false" outlineLevel="0" collapsed="false">
      <c r="A7901" s="0" t="s">
        <v>7943</v>
      </c>
      <c r="B7901" s="0" t="s">
        <v>38</v>
      </c>
      <c r="C7901" s="0" t="s">
        <v>35</v>
      </c>
      <c r="D7901" s="9" t="n">
        <v>44100</v>
      </c>
      <c r="E7901" s="9" t="n">
        <v>44185</v>
      </c>
      <c r="F7901" s="9" t="n">
        <v>44208</v>
      </c>
      <c r="G7901" s="9" t="n">
        <v>44217</v>
      </c>
      <c r="H7901" s="10" t="s">
        <v>36</v>
      </c>
      <c r="I7901" s="0" t="n">
        <v>16</v>
      </c>
      <c r="J7901" s="0" t="n">
        <v>13</v>
      </c>
      <c r="K7901" s="0" t="n">
        <v>242</v>
      </c>
      <c r="L7901" s="0" t="n">
        <v>20</v>
      </c>
      <c r="M7901" s="0" t="n">
        <v>8</v>
      </c>
      <c r="N7901" s="11" t="n">
        <v>0.15</v>
      </c>
      <c r="O7901" s="12" t="n">
        <v>1731.28</v>
      </c>
      <c r="P7901" s="12" t="n">
        <v>2546</v>
      </c>
      <c r="Q7901" s="12" t="n">
        <f aca="false">M7901*P7901*(1-N7901)</f>
        <v>17312.8</v>
      </c>
      <c r="R7901" s="12" t="n">
        <f aca="false">M7901*O7901</f>
        <v>13850.24</v>
      </c>
      <c r="S7901" s="12" t="n">
        <f aca="false">Q7901-R7901</f>
        <v>3462.56</v>
      </c>
      <c r="T7901" s="11" t="n">
        <f aca="false">IFERROR(S7901/Q7901,0)</f>
        <v>0.2</v>
      </c>
      <c r="U7901" s="13" t="n">
        <f aca="false">F7901-E7901</f>
        <v>23</v>
      </c>
      <c r="V7901" s="13" t="n">
        <f aca="false">G7901-F7901</f>
        <v>9</v>
      </c>
      <c r="W7901" s="13" t="n">
        <f aca="false">G7901-E7901</f>
        <v>32</v>
      </c>
      <c r="X7901" s="10" t="n">
        <f aca="false">YEAR(E7901)</f>
        <v>2020</v>
      </c>
      <c r="Y7901" s="0" t="str">
        <f aca="false">TEXT(E7901,"yyyy-mm")</f>
        <v>2020-12</v>
      </c>
      <c r="Z7901" s="0" t="str">
        <f aca="false">"Q"&amp;ROUNDUP(MONTH(E7901)/3,0)&amp;"-"&amp;YEAR(E7901)</f>
        <v>Q4-2020</v>
      </c>
    </row>
    <row r="7902" customFormat="false" ht="14.25" hidden="false" customHeight="false" outlineLevel="0" collapsed="false">
      <c r="A7902" s="0" t="s">
        <v>7944</v>
      </c>
      <c r="B7902" s="0" t="s">
        <v>38</v>
      </c>
      <c r="C7902" s="0" t="s">
        <v>48</v>
      </c>
      <c r="D7902" s="9" t="n">
        <v>44100</v>
      </c>
      <c r="E7902" s="9" t="n">
        <v>44185</v>
      </c>
      <c r="F7902" s="9" t="n">
        <v>44208</v>
      </c>
      <c r="G7902" s="9" t="n">
        <v>44209</v>
      </c>
      <c r="H7902" s="10" t="s">
        <v>36</v>
      </c>
      <c r="I7902" s="0" t="n">
        <v>18</v>
      </c>
      <c r="J7902" s="0" t="n">
        <v>11</v>
      </c>
      <c r="K7902" s="0" t="n">
        <v>22</v>
      </c>
      <c r="L7902" s="0" t="n">
        <v>2</v>
      </c>
      <c r="M7902" s="0" t="n">
        <v>8</v>
      </c>
      <c r="N7902" s="11" t="n">
        <v>0.075</v>
      </c>
      <c r="O7902" s="12" t="n">
        <v>72.03</v>
      </c>
      <c r="P7902" s="12" t="n">
        <v>167.5</v>
      </c>
      <c r="Q7902" s="12" t="n">
        <f aca="false">M7902*P7902*(1-N7902)</f>
        <v>1239.5</v>
      </c>
      <c r="R7902" s="12" t="n">
        <f aca="false">M7902*O7902</f>
        <v>576.24</v>
      </c>
      <c r="S7902" s="12" t="n">
        <f aca="false">Q7902-R7902</f>
        <v>663.26</v>
      </c>
      <c r="T7902" s="11" t="n">
        <f aca="false">IFERROR(S7902/Q7902,0)</f>
        <v>0.535102864058088</v>
      </c>
      <c r="U7902" s="13" t="n">
        <f aca="false">F7902-E7902</f>
        <v>23</v>
      </c>
      <c r="V7902" s="13" t="n">
        <f aca="false">G7902-F7902</f>
        <v>1</v>
      </c>
      <c r="W7902" s="13" t="n">
        <f aca="false">G7902-E7902</f>
        <v>24</v>
      </c>
      <c r="X7902" s="10" t="n">
        <f aca="false">YEAR(E7902)</f>
        <v>2020</v>
      </c>
      <c r="Y7902" s="0" t="str">
        <f aca="false">TEXT(E7902,"yyyy-mm")</f>
        <v>2020-12</v>
      </c>
      <c r="Z7902" s="0" t="str">
        <f aca="false">"Q"&amp;ROUNDUP(MONTH(E7902)/3,0)&amp;"-"&amp;YEAR(E7902)</f>
        <v>Q4-2020</v>
      </c>
    </row>
    <row r="7903" customFormat="false" ht="14.25" hidden="false" customHeight="false" outlineLevel="0" collapsed="false">
      <c r="A7903" s="0" t="s">
        <v>7945</v>
      </c>
      <c r="B7903" s="0" t="s">
        <v>38</v>
      </c>
      <c r="C7903" s="0" t="s">
        <v>39</v>
      </c>
      <c r="D7903" s="9" t="n">
        <v>44100</v>
      </c>
      <c r="E7903" s="9" t="n">
        <v>44185</v>
      </c>
      <c r="F7903" s="9" t="n">
        <v>44209</v>
      </c>
      <c r="G7903" s="9" t="n">
        <v>44217</v>
      </c>
      <c r="H7903" s="10" t="s">
        <v>36</v>
      </c>
      <c r="I7903" s="0" t="n">
        <v>15</v>
      </c>
      <c r="J7903" s="0" t="n">
        <v>38</v>
      </c>
      <c r="K7903" s="0" t="n">
        <v>155</v>
      </c>
      <c r="L7903" s="0" t="n">
        <v>15</v>
      </c>
      <c r="M7903" s="0" t="n">
        <v>5</v>
      </c>
      <c r="N7903" s="11" t="n">
        <v>0.15</v>
      </c>
      <c r="O7903" s="12" t="n">
        <v>2308.15</v>
      </c>
      <c r="P7903" s="12" t="n">
        <v>3551</v>
      </c>
      <c r="Q7903" s="12" t="n">
        <f aca="false">M7903*P7903*(1-N7903)</f>
        <v>15091.75</v>
      </c>
      <c r="R7903" s="12" t="n">
        <f aca="false">M7903*O7903</f>
        <v>11540.75</v>
      </c>
      <c r="S7903" s="12" t="n">
        <f aca="false">Q7903-R7903</f>
        <v>3551</v>
      </c>
      <c r="T7903" s="11" t="n">
        <f aca="false">IFERROR(S7903/Q7903,0)</f>
        <v>0.235294117647059</v>
      </c>
      <c r="U7903" s="13" t="n">
        <f aca="false">F7903-E7903</f>
        <v>24</v>
      </c>
      <c r="V7903" s="13" t="n">
        <f aca="false">G7903-F7903</f>
        <v>8</v>
      </c>
      <c r="W7903" s="13" t="n">
        <f aca="false">G7903-E7903</f>
        <v>32</v>
      </c>
      <c r="X7903" s="10" t="n">
        <f aca="false">YEAR(E7903)</f>
        <v>2020</v>
      </c>
      <c r="Y7903" s="0" t="str">
        <f aca="false">TEXT(E7903,"yyyy-mm")</f>
        <v>2020-12</v>
      </c>
      <c r="Z7903" s="0" t="str">
        <f aca="false">"Q"&amp;ROUNDUP(MONTH(E7903)/3,0)&amp;"-"&amp;YEAR(E7903)</f>
        <v>Q4-2020</v>
      </c>
    </row>
    <row r="7904" customFormat="false" ht="14.25" hidden="false" customHeight="false" outlineLevel="0" collapsed="false">
      <c r="A7904" s="0" t="s">
        <v>7946</v>
      </c>
      <c r="B7904" s="0" t="s">
        <v>38</v>
      </c>
      <c r="C7904" s="0" t="s">
        <v>46</v>
      </c>
      <c r="D7904" s="9" t="n">
        <v>44000</v>
      </c>
      <c r="E7904" s="9" t="n">
        <v>44185</v>
      </c>
      <c r="F7904" s="9" t="n">
        <v>44192</v>
      </c>
      <c r="G7904" s="9" t="n">
        <v>44199</v>
      </c>
      <c r="H7904" s="10" t="s">
        <v>36</v>
      </c>
      <c r="I7904" s="0" t="n">
        <v>19</v>
      </c>
      <c r="J7904" s="0" t="n">
        <v>31</v>
      </c>
      <c r="K7904" s="0" t="n">
        <v>303</v>
      </c>
      <c r="L7904" s="0" t="n">
        <v>26</v>
      </c>
      <c r="M7904" s="0" t="n">
        <v>4</v>
      </c>
      <c r="N7904" s="11" t="n">
        <v>0.4</v>
      </c>
      <c r="O7904" s="12" t="n">
        <v>2112.44</v>
      </c>
      <c r="P7904" s="12" t="n">
        <v>5152.3</v>
      </c>
      <c r="Q7904" s="12" t="n">
        <f aca="false">M7904*P7904*(1-N7904)</f>
        <v>12365.52</v>
      </c>
      <c r="R7904" s="12" t="n">
        <f aca="false">M7904*O7904</f>
        <v>8449.76</v>
      </c>
      <c r="S7904" s="12" t="n">
        <f aca="false">Q7904-R7904</f>
        <v>3915.76</v>
      </c>
      <c r="T7904" s="11" t="n">
        <f aca="false">IFERROR(S7904/Q7904,0)</f>
        <v>0.316667637107053</v>
      </c>
      <c r="U7904" s="13" t="n">
        <f aca="false">F7904-E7904</f>
        <v>7</v>
      </c>
      <c r="V7904" s="13" t="n">
        <f aca="false">G7904-F7904</f>
        <v>7</v>
      </c>
      <c r="W7904" s="13" t="n">
        <f aca="false">G7904-E7904</f>
        <v>14</v>
      </c>
      <c r="X7904" s="10" t="n">
        <f aca="false">YEAR(E7904)</f>
        <v>2020</v>
      </c>
      <c r="Y7904" s="0" t="str">
        <f aca="false">TEXT(E7904,"yyyy-mm")</f>
        <v>2020-12</v>
      </c>
      <c r="Z7904" s="0" t="str">
        <f aca="false">"Q"&amp;ROUNDUP(MONTH(E7904)/3,0)&amp;"-"&amp;YEAR(E7904)</f>
        <v>Q4-2020</v>
      </c>
    </row>
    <row r="7905" customFormat="false" ht="14.25" hidden="false" customHeight="false" outlineLevel="0" collapsed="false">
      <c r="A7905" s="0" t="s">
        <v>7947</v>
      </c>
      <c r="B7905" s="0" t="s">
        <v>41</v>
      </c>
      <c r="C7905" s="0" t="s">
        <v>35</v>
      </c>
      <c r="D7905" s="9" t="n">
        <v>44100</v>
      </c>
      <c r="E7905" s="9" t="n">
        <v>44186</v>
      </c>
      <c r="F7905" s="9" t="n">
        <v>44211</v>
      </c>
      <c r="G7905" s="9" t="n">
        <v>44219</v>
      </c>
      <c r="H7905" s="10" t="s">
        <v>36</v>
      </c>
      <c r="I7905" s="0" t="n">
        <v>23</v>
      </c>
      <c r="J7905" s="0" t="n">
        <v>26</v>
      </c>
      <c r="K7905" s="0" t="n">
        <v>217</v>
      </c>
      <c r="L7905" s="0" t="n">
        <v>16</v>
      </c>
      <c r="M7905" s="0" t="n">
        <v>4</v>
      </c>
      <c r="N7905" s="11" t="n">
        <v>0.075</v>
      </c>
      <c r="O7905" s="12" t="n">
        <v>583.17</v>
      </c>
      <c r="P7905" s="12" t="n">
        <v>911.2</v>
      </c>
      <c r="Q7905" s="12" t="n">
        <f aca="false">M7905*P7905*(1-N7905)</f>
        <v>3371.44</v>
      </c>
      <c r="R7905" s="12" t="n">
        <f aca="false">M7905*O7905</f>
        <v>2332.68</v>
      </c>
      <c r="S7905" s="12" t="n">
        <f aca="false">Q7905-R7905</f>
        <v>1038.76</v>
      </c>
      <c r="T7905" s="11" t="n">
        <f aca="false">IFERROR(S7905/Q7905,0)</f>
        <v>0.308105735234796</v>
      </c>
      <c r="U7905" s="13" t="n">
        <f aca="false">F7905-E7905</f>
        <v>25</v>
      </c>
      <c r="V7905" s="13" t="n">
        <f aca="false">G7905-F7905</f>
        <v>8</v>
      </c>
      <c r="W7905" s="13" t="n">
        <f aca="false">G7905-E7905</f>
        <v>33</v>
      </c>
      <c r="X7905" s="10" t="n">
        <f aca="false">YEAR(E7905)</f>
        <v>2020</v>
      </c>
      <c r="Y7905" s="0" t="str">
        <f aca="false">TEXT(E7905,"yyyy-mm")</f>
        <v>2020-12</v>
      </c>
      <c r="Z7905" s="0" t="str">
        <f aca="false">"Q"&amp;ROUNDUP(MONTH(E7905)/3,0)&amp;"-"&amp;YEAR(E7905)</f>
        <v>Q4-2020</v>
      </c>
    </row>
    <row r="7906" customFormat="false" ht="14.25" hidden="false" customHeight="false" outlineLevel="0" collapsed="false">
      <c r="A7906" s="0" t="s">
        <v>7948</v>
      </c>
      <c r="B7906" s="0" t="s">
        <v>43</v>
      </c>
      <c r="C7906" s="0" t="s">
        <v>48</v>
      </c>
      <c r="D7906" s="9" t="n">
        <v>44100</v>
      </c>
      <c r="E7906" s="9" t="n">
        <v>44186</v>
      </c>
      <c r="F7906" s="9" t="n">
        <v>44192</v>
      </c>
      <c r="G7906" s="9" t="n">
        <v>44196</v>
      </c>
      <c r="H7906" s="10" t="s">
        <v>36</v>
      </c>
      <c r="I7906" s="0" t="n">
        <v>26</v>
      </c>
      <c r="J7906" s="0" t="n">
        <v>29</v>
      </c>
      <c r="K7906" s="0" t="n">
        <v>19</v>
      </c>
      <c r="L7906" s="0" t="n">
        <v>21</v>
      </c>
      <c r="M7906" s="0" t="n">
        <v>8</v>
      </c>
      <c r="N7906" s="11" t="n">
        <v>0.05</v>
      </c>
      <c r="O7906" s="12" t="n">
        <v>1395.28</v>
      </c>
      <c r="P7906" s="12" t="n">
        <v>2847.5</v>
      </c>
      <c r="Q7906" s="12" t="n">
        <f aca="false">M7906*P7906*(1-N7906)</f>
        <v>21641</v>
      </c>
      <c r="R7906" s="12" t="n">
        <f aca="false">M7906*O7906</f>
        <v>11162.24</v>
      </c>
      <c r="S7906" s="12" t="n">
        <f aca="false">Q7906-R7906</f>
        <v>10478.76</v>
      </c>
      <c r="T7906" s="11" t="n">
        <f aca="false">IFERROR(S7906/Q7906,0)</f>
        <v>0.484208677972367</v>
      </c>
      <c r="U7906" s="13" t="n">
        <f aca="false">F7906-E7906</f>
        <v>6</v>
      </c>
      <c r="V7906" s="13" t="n">
        <f aca="false">G7906-F7906</f>
        <v>4</v>
      </c>
      <c r="W7906" s="13" t="n">
        <f aca="false">G7906-E7906</f>
        <v>10</v>
      </c>
      <c r="X7906" s="10" t="n">
        <f aca="false">YEAR(E7906)</f>
        <v>2020</v>
      </c>
      <c r="Y7906" s="0" t="str">
        <f aca="false">TEXT(E7906,"yyyy-mm")</f>
        <v>2020-12</v>
      </c>
      <c r="Z7906" s="0" t="str">
        <f aca="false">"Q"&amp;ROUNDUP(MONTH(E7906)/3,0)&amp;"-"&amp;YEAR(E7906)</f>
        <v>Q4-2020</v>
      </c>
    </row>
    <row r="7907" customFormat="false" ht="14.25" hidden="false" customHeight="false" outlineLevel="0" collapsed="false">
      <c r="A7907" s="0" t="s">
        <v>7949</v>
      </c>
      <c r="B7907" s="0" t="s">
        <v>41</v>
      </c>
      <c r="C7907" s="0" t="s">
        <v>39</v>
      </c>
      <c r="D7907" s="9" t="n">
        <v>44100</v>
      </c>
      <c r="E7907" s="9" t="n">
        <v>44186</v>
      </c>
      <c r="F7907" s="9" t="n">
        <v>44210</v>
      </c>
      <c r="G7907" s="9" t="n">
        <v>44215</v>
      </c>
      <c r="H7907" s="10" t="s">
        <v>36</v>
      </c>
      <c r="I7907" s="0" t="n">
        <v>20</v>
      </c>
      <c r="J7907" s="0" t="n">
        <v>29</v>
      </c>
      <c r="K7907" s="0" t="n">
        <v>116</v>
      </c>
      <c r="L7907" s="0" t="n">
        <v>41</v>
      </c>
      <c r="M7907" s="0" t="n">
        <v>3</v>
      </c>
      <c r="N7907" s="11" t="n">
        <v>0.2</v>
      </c>
      <c r="O7907" s="12" t="n">
        <v>3251.85</v>
      </c>
      <c r="P7907" s="12" t="n">
        <v>3825.7</v>
      </c>
      <c r="Q7907" s="12" t="n">
        <f aca="false">M7907*P7907*(1-N7907)</f>
        <v>9181.68</v>
      </c>
      <c r="R7907" s="12" t="n">
        <f aca="false">M7907*O7907</f>
        <v>9755.55</v>
      </c>
      <c r="S7907" s="12" t="n">
        <f aca="false">Q7907-R7907</f>
        <v>-573.870000000001</v>
      </c>
      <c r="T7907" s="11" t="n">
        <f aca="false">IFERROR(S7907/Q7907,0)</f>
        <v>-0.0625016336879526</v>
      </c>
      <c r="U7907" s="13" t="n">
        <f aca="false">F7907-E7907</f>
        <v>24</v>
      </c>
      <c r="V7907" s="13" t="n">
        <f aca="false">G7907-F7907</f>
        <v>5</v>
      </c>
      <c r="W7907" s="13" t="n">
        <f aca="false">G7907-E7907</f>
        <v>29</v>
      </c>
      <c r="X7907" s="10" t="n">
        <f aca="false">YEAR(E7907)</f>
        <v>2020</v>
      </c>
      <c r="Y7907" s="0" t="str">
        <f aca="false">TEXT(E7907,"yyyy-mm")</f>
        <v>2020-12</v>
      </c>
      <c r="Z7907" s="0" t="str">
        <f aca="false">"Q"&amp;ROUNDUP(MONTH(E7907)/3,0)&amp;"-"&amp;YEAR(E7907)</f>
        <v>Q4-2020</v>
      </c>
    </row>
    <row r="7908" customFormat="false" ht="14.25" hidden="false" customHeight="false" outlineLevel="0" collapsed="false">
      <c r="A7908" s="0" t="s">
        <v>7950</v>
      </c>
      <c r="B7908" s="0" t="s">
        <v>43</v>
      </c>
      <c r="C7908" s="0" t="s">
        <v>46</v>
      </c>
      <c r="D7908" s="9" t="n">
        <v>44100</v>
      </c>
      <c r="E7908" s="9" t="n">
        <v>44186</v>
      </c>
      <c r="F7908" s="9" t="n">
        <v>44200</v>
      </c>
      <c r="G7908" s="9" t="n">
        <v>44210</v>
      </c>
      <c r="H7908" s="10" t="s">
        <v>36</v>
      </c>
      <c r="I7908" s="0" t="n">
        <v>26</v>
      </c>
      <c r="J7908" s="0" t="n">
        <v>38</v>
      </c>
      <c r="K7908" s="0" t="n">
        <v>288</v>
      </c>
      <c r="L7908" s="0" t="n">
        <v>37</v>
      </c>
      <c r="M7908" s="0" t="n">
        <v>7</v>
      </c>
      <c r="N7908" s="11" t="n">
        <v>0.075</v>
      </c>
      <c r="O7908" s="12" t="n">
        <v>2688.04</v>
      </c>
      <c r="P7908" s="12" t="n">
        <v>3953</v>
      </c>
      <c r="Q7908" s="12" t="n">
        <f aca="false">M7908*P7908*(1-N7908)</f>
        <v>25595.675</v>
      </c>
      <c r="R7908" s="12" t="n">
        <f aca="false">M7908*O7908</f>
        <v>18816.28</v>
      </c>
      <c r="S7908" s="12" t="n">
        <f aca="false">Q7908-R7908</f>
        <v>6779.395</v>
      </c>
      <c r="T7908" s="11" t="n">
        <f aca="false">IFERROR(S7908/Q7908,0)</f>
        <v>0.264864864864865</v>
      </c>
      <c r="U7908" s="13" t="n">
        <f aca="false">F7908-E7908</f>
        <v>14</v>
      </c>
      <c r="V7908" s="13" t="n">
        <f aca="false">G7908-F7908</f>
        <v>10</v>
      </c>
      <c r="W7908" s="13" t="n">
        <f aca="false">G7908-E7908</f>
        <v>24</v>
      </c>
      <c r="X7908" s="10" t="n">
        <f aca="false">YEAR(E7908)</f>
        <v>2020</v>
      </c>
      <c r="Y7908" s="0" t="str">
        <f aca="false">TEXT(E7908,"yyyy-mm")</f>
        <v>2020-12</v>
      </c>
      <c r="Z7908" s="0" t="str">
        <f aca="false">"Q"&amp;ROUNDUP(MONTH(E7908)/3,0)&amp;"-"&amp;YEAR(E7908)</f>
        <v>Q4-2020</v>
      </c>
    </row>
    <row r="7909" customFormat="false" ht="14.25" hidden="false" customHeight="false" outlineLevel="0" collapsed="false">
      <c r="A7909" s="0" t="s">
        <v>7951</v>
      </c>
      <c r="B7909" s="0" t="s">
        <v>41</v>
      </c>
      <c r="C7909" s="0" t="s">
        <v>48</v>
      </c>
      <c r="D7909" s="9" t="n">
        <v>44100</v>
      </c>
      <c r="E7909" s="9" t="n">
        <v>44186</v>
      </c>
      <c r="F7909" s="9" t="n">
        <v>44200</v>
      </c>
      <c r="G7909" s="9" t="n">
        <v>44210</v>
      </c>
      <c r="H7909" s="10" t="s">
        <v>36</v>
      </c>
      <c r="I7909" s="0" t="n">
        <v>21</v>
      </c>
      <c r="J7909" s="0" t="n">
        <v>25</v>
      </c>
      <c r="K7909" s="0" t="n">
        <v>16</v>
      </c>
      <c r="L7909" s="0" t="n">
        <v>7</v>
      </c>
      <c r="M7909" s="0" t="n">
        <v>5</v>
      </c>
      <c r="N7909" s="11" t="n">
        <v>0.2</v>
      </c>
      <c r="O7909" s="12" t="n">
        <v>3540.21</v>
      </c>
      <c r="P7909" s="12" t="n">
        <v>6210.9</v>
      </c>
      <c r="Q7909" s="12" t="n">
        <f aca="false">M7909*P7909*(1-N7909)</f>
        <v>24843.6</v>
      </c>
      <c r="R7909" s="12" t="n">
        <f aca="false">M7909*O7909</f>
        <v>17701.05</v>
      </c>
      <c r="S7909" s="12" t="n">
        <f aca="false">Q7909-R7909</f>
        <v>7142.55</v>
      </c>
      <c r="T7909" s="11" t="n">
        <f aca="false">IFERROR(S7909/Q7909,0)</f>
        <v>0.28750060377723</v>
      </c>
      <c r="U7909" s="13" t="n">
        <f aca="false">F7909-E7909</f>
        <v>14</v>
      </c>
      <c r="V7909" s="13" t="n">
        <f aca="false">G7909-F7909</f>
        <v>10</v>
      </c>
      <c r="W7909" s="13" t="n">
        <f aca="false">G7909-E7909</f>
        <v>24</v>
      </c>
      <c r="X7909" s="10" t="n">
        <f aca="false">YEAR(E7909)</f>
        <v>2020</v>
      </c>
      <c r="Y7909" s="0" t="str">
        <f aca="false">TEXT(E7909,"yyyy-mm")</f>
        <v>2020-12</v>
      </c>
      <c r="Z7909" s="0" t="str">
        <f aca="false">"Q"&amp;ROUNDUP(MONTH(E7909)/3,0)&amp;"-"&amp;YEAR(E7909)</f>
        <v>Q4-2020</v>
      </c>
    </row>
    <row r="7910" customFormat="false" ht="14.25" hidden="false" customHeight="false" outlineLevel="0" collapsed="false">
      <c r="A7910" s="0" t="s">
        <v>7952</v>
      </c>
      <c r="B7910" s="0" t="s">
        <v>38</v>
      </c>
      <c r="C7910" s="0" t="s">
        <v>58</v>
      </c>
      <c r="D7910" s="9" t="n">
        <v>44100</v>
      </c>
      <c r="E7910" s="9" t="n">
        <v>44186</v>
      </c>
      <c r="F7910" s="9" t="n">
        <v>44213</v>
      </c>
      <c r="G7910" s="9" t="n">
        <v>44214</v>
      </c>
      <c r="H7910" s="10" t="s">
        <v>36</v>
      </c>
      <c r="I7910" s="0" t="n">
        <v>12</v>
      </c>
      <c r="J7910" s="0" t="n">
        <v>31</v>
      </c>
      <c r="K7910" s="0" t="n">
        <v>349</v>
      </c>
      <c r="L7910" s="0" t="n">
        <v>29</v>
      </c>
      <c r="M7910" s="0" t="n">
        <v>2</v>
      </c>
      <c r="N7910" s="11" t="n">
        <v>0.05</v>
      </c>
      <c r="O7910" s="12" t="n">
        <v>1611.69</v>
      </c>
      <c r="P7910" s="12" t="n">
        <v>1896.1</v>
      </c>
      <c r="Q7910" s="12" t="n">
        <f aca="false">M7910*P7910*(1-N7910)</f>
        <v>3602.59</v>
      </c>
      <c r="R7910" s="12" t="n">
        <f aca="false">M7910*O7910</f>
        <v>3223.38</v>
      </c>
      <c r="S7910" s="12" t="n">
        <f aca="false">Q7910-R7910</f>
        <v>379.21</v>
      </c>
      <c r="T7910" s="11" t="n">
        <f aca="false">IFERROR(S7910/Q7910,0)</f>
        <v>0.105260382113979</v>
      </c>
      <c r="U7910" s="13" t="n">
        <f aca="false">F7910-E7910</f>
        <v>27</v>
      </c>
      <c r="V7910" s="13" t="n">
        <f aca="false">G7910-F7910</f>
        <v>1</v>
      </c>
      <c r="W7910" s="13" t="n">
        <f aca="false">G7910-E7910</f>
        <v>28</v>
      </c>
      <c r="X7910" s="10" t="n">
        <f aca="false">YEAR(E7910)</f>
        <v>2020</v>
      </c>
      <c r="Y7910" s="0" t="str">
        <f aca="false">TEXT(E7910,"yyyy-mm")</f>
        <v>2020-12</v>
      </c>
      <c r="Z7910" s="0" t="str">
        <f aca="false">"Q"&amp;ROUNDUP(MONTH(E7910)/3,0)&amp;"-"&amp;YEAR(E7910)</f>
        <v>Q4-2020</v>
      </c>
    </row>
    <row r="7911" customFormat="false" ht="14.25" hidden="false" customHeight="false" outlineLevel="0" collapsed="false">
      <c r="A7911" s="0" t="s">
        <v>7953</v>
      </c>
      <c r="B7911" s="0" t="s">
        <v>38</v>
      </c>
      <c r="C7911" s="0" t="s">
        <v>48</v>
      </c>
      <c r="D7911" s="9" t="n">
        <v>44100</v>
      </c>
      <c r="E7911" s="9" t="n">
        <v>44186</v>
      </c>
      <c r="F7911" s="9" t="n">
        <v>44192</v>
      </c>
      <c r="G7911" s="9" t="n">
        <v>44202</v>
      </c>
      <c r="H7911" s="10" t="s">
        <v>36</v>
      </c>
      <c r="I7911" s="0" t="n">
        <v>19</v>
      </c>
      <c r="J7911" s="0" t="n">
        <v>36</v>
      </c>
      <c r="K7911" s="0" t="n">
        <v>45</v>
      </c>
      <c r="L7911" s="0" t="n">
        <v>38</v>
      </c>
      <c r="M7911" s="0" t="n">
        <v>6</v>
      </c>
      <c r="N7911" s="11" t="n">
        <v>0.3</v>
      </c>
      <c r="O7911" s="12" t="n">
        <v>2856.34</v>
      </c>
      <c r="P7911" s="12" t="n">
        <v>3912.8</v>
      </c>
      <c r="Q7911" s="12" t="n">
        <f aca="false">M7911*P7911*(1-N7911)</f>
        <v>16433.76</v>
      </c>
      <c r="R7911" s="12" t="n">
        <f aca="false">M7911*O7911</f>
        <v>17138.04</v>
      </c>
      <c r="S7911" s="12" t="n">
        <f aca="false">Q7911-R7911</f>
        <v>-704.279999999999</v>
      </c>
      <c r="T7911" s="11" t="n">
        <f aca="false">IFERROR(S7911/Q7911,0)</f>
        <v>-0.0428556824488126</v>
      </c>
      <c r="U7911" s="13" t="n">
        <f aca="false">F7911-E7911</f>
        <v>6</v>
      </c>
      <c r="V7911" s="13" t="n">
        <f aca="false">G7911-F7911</f>
        <v>10</v>
      </c>
      <c r="W7911" s="13" t="n">
        <f aca="false">G7911-E7911</f>
        <v>16</v>
      </c>
      <c r="X7911" s="10" t="n">
        <f aca="false">YEAR(E7911)</f>
        <v>2020</v>
      </c>
      <c r="Y7911" s="0" t="str">
        <f aca="false">TEXT(E7911,"yyyy-mm")</f>
        <v>2020-12</v>
      </c>
      <c r="Z7911" s="0" t="str">
        <f aca="false">"Q"&amp;ROUNDUP(MONTH(E7911)/3,0)&amp;"-"&amp;YEAR(E7911)</f>
        <v>Q4-2020</v>
      </c>
    </row>
    <row r="7912" customFormat="false" ht="14.25" hidden="false" customHeight="false" outlineLevel="0" collapsed="false">
      <c r="A7912" s="0" t="s">
        <v>7954</v>
      </c>
      <c r="B7912" s="0" t="s">
        <v>43</v>
      </c>
      <c r="C7912" s="0" t="s">
        <v>48</v>
      </c>
      <c r="D7912" s="9" t="n">
        <v>44100</v>
      </c>
      <c r="E7912" s="9" t="n">
        <v>44186</v>
      </c>
      <c r="F7912" s="9" t="n">
        <v>44209</v>
      </c>
      <c r="G7912" s="9" t="n">
        <v>44217</v>
      </c>
      <c r="H7912" s="10" t="s">
        <v>36</v>
      </c>
      <c r="I7912" s="0" t="n">
        <v>26</v>
      </c>
      <c r="J7912" s="0" t="n">
        <v>36</v>
      </c>
      <c r="K7912" s="0" t="n">
        <v>42</v>
      </c>
      <c r="L7912" s="0" t="n">
        <v>38</v>
      </c>
      <c r="M7912" s="0" t="n">
        <v>7</v>
      </c>
      <c r="N7912" s="11" t="n">
        <v>0.05</v>
      </c>
      <c r="O7912" s="12" t="n">
        <v>127.57</v>
      </c>
      <c r="P7912" s="12" t="n">
        <v>227.8</v>
      </c>
      <c r="Q7912" s="12" t="n">
        <f aca="false">M7912*P7912*(1-N7912)</f>
        <v>1514.87</v>
      </c>
      <c r="R7912" s="12" t="n">
        <f aca="false">M7912*O7912</f>
        <v>892.99</v>
      </c>
      <c r="S7912" s="12" t="n">
        <f aca="false">Q7912-R7912</f>
        <v>621.88</v>
      </c>
      <c r="T7912" s="11" t="n">
        <f aca="false">IFERROR(S7912/Q7912,0)</f>
        <v>0.410517074072363</v>
      </c>
      <c r="U7912" s="13" t="n">
        <f aca="false">F7912-E7912</f>
        <v>23</v>
      </c>
      <c r="V7912" s="13" t="n">
        <f aca="false">G7912-F7912</f>
        <v>8</v>
      </c>
      <c r="W7912" s="13" t="n">
        <f aca="false">G7912-E7912</f>
        <v>31</v>
      </c>
      <c r="X7912" s="10" t="n">
        <f aca="false">YEAR(E7912)</f>
        <v>2020</v>
      </c>
      <c r="Y7912" s="0" t="str">
        <f aca="false">TEXT(E7912,"yyyy-mm")</f>
        <v>2020-12</v>
      </c>
      <c r="Z7912" s="0" t="str">
        <f aca="false">"Q"&amp;ROUNDUP(MONTH(E7912)/3,0)&amp;"-"&amp;YEAR(E7912)</f>
        <v>Q4-2020</v>
      </c>
    </row>
    <row r="7913" customFormat="false" ht="14.25" hidden="false" customHeight="false" outlineLevel="0" collapsed="false">
      <c r="A7913" s="0" t="s">
        <v>7955</v>
      </c>
      <c r="B7913" s="0" t="s">
        <v>34</v>
      </c>
      <c r="C7913" s="0" t="s">
        <v>48</v>
      </c>
      <c r="D7913" s="9" t="n">
        <v>44100</v>
      </c>
      <c r="E7913" s="9" t="n">
        <v>44186</v>
      </c>
      <c r="F7913" s="9" t="n">
        <v>44195</v>
      </c>
      <c r="G7913" s="9" t="n">
        <v>44198</v>
      </c>
      <c r="H7913" s="10" t="s">
        <v>36</v>
      </c>
      <c r="I7913" s="0" t="n">
        <v>11</v>
      </c>
      <c r="J7913" s="0" t="n">
        <v>38</v>
      </c>
      <c r="K7913" s="0" t="n">
        <v>19</v>
      </c>
      <c r="L7913" s="0" t="n">
        <v>35</v>
      </c>
      <c r="M7913" s="0" t="n">
        <v>1</v>
      </c>
      <c r="N7913" s="11" t="n">
        <v>0.05</v>
      </c>
      <c r="O7913" s="12" t="n">
        <v>1117.43</v>
      </c>
      <c r="P7913" s="12" t="n">
        <v>1802.3</v>
      </c>
      <c r="Q7913" s="12" t="n">
        <f aca="false">M7913*P7913*(1-N7913)</f>
        <v>1712.185</v>
      </c>
      <c r="R7913" s="12" t="n">
        <f aca="false">M7913*O7913</f>
        <v>1117.43</v>
      </c>
      <c r="S7913" s="12" t="n">
        <f aca="false">Q7913-R7913</f>
        <v>594.755</v>
      </c>
      <c r="T7913" s="11" t="n">
        <f aca="false">IFERROR(S7913/Q7913,0)</f>
        <v>0.347366084856485</v>
      </c>
      <c r="U7913" s="13" t="n">
        <f aca="false">F7913-E7913</f>
        <v>9</v>
      </c>
      <c r="V7913" s="13" t="n">
        <f aca="false">G7913-F7913</f>
        <v>3</v>
      </c>
      <c r="W7913" s="13" t="n">
        <f aca="false">G7913-E7913</f>
        <v>12</v>
      </c>
      <c r="X7913" s="10" t="n">
        <f aca="false">YEAR(E7913)</f>
        <v>2020</v>
      </c>
      <c r="Y7913" s="0" t="str">
        <f aca="false">TEXT(E7913,"yyyy-mm")</f>
        <v>2020-12</v>
      </c>
      <c r="Z7913" s="0" t="str">
        <f aca="false">"Q"&amp;ROUNDUP(MONTH(E7913)/3,0)&amp;"-"&amp;YEAR(E7913)</f>
        <v>Q4-2020</v>
      </c>
    </row>
    <row r="7914" customFormat="false" ht="14.25" hidden="false" customHeight="false" outlineLevel="0" collapsed="false">
      <c r="A7914" s="0" t="s">
        <v>7956</v>
      </c>
      <c r="B7914" s="0" t="s">
        <v>41</v>
      </c>
      <c r="C7914" s="0" t="s">
        <v>79</v>
      </c>
      <c r="D7914" s="9" t="n">
        <v>44100</v>
      </c>
      <c r="E7914" s="9" t="n">
        <v>44186</v>
      </c>
      <c r="F7914" s="9" t="n">
        <v>44195</v>
      </c>
      <c r="G7914" s="9" t="n">
        <v>44196</v>
      </c>
      <c r="H7914" s="10" t="s">
        <v>36</v>
      </c>
      <c r="I7914" s="0" t="n">
        <v>23</v>
      </c>
      <c r="J7914" s="0" t="n">
        <v>37</v>
      </c>
      <c r="K7914" s="0" t="n">
        <v>73</v>
      </c>
      <c r="L7914" s="0" t="n">
        <v>7</v>
      </c>
      <c r="M7914" s="0" t="n">
        <v>3</v>
      </c>
      <c r="N7914" s="11" t="n">
        <v>0.075</v>
      </c>
      <c r="O7914" s="12" t="n">
        <v>1950.37</v>
      </c>
      <c r="P7914" s="12" t="n">
        <v>2378.5</v>
      </c>
      <c r="Q7914" s="12" t="n">
        <f aca="false">M7914*P7914*(1-N7914)</f>
        <v>6600.3375</v>
      </c>
      <c r="R7914" s="12" t="n">
        <f aca="false">M7914*O7914</f>
        <v>5851.11</v>
      </c>
      <c r="S7914" s="12" t="n">
        <f aca="false">Q7914-R7914</f>
        <v>749.227500000001</v>
      </c>
      <c r="T7914" s="11" t="n">
        <f aca="false">IFERROR(S7914/Q7914,0)</f>
        <v>0.113513513513514</v>
      </c>
      <c r="U7914" s="13" t="n">
        <f aca="false">F7914-E7914</f>
        <v>9</v>
      </c>
      <c r="V7914" s="13" t="n">
        <f aca="false">G7914-F7914</f>
        <v>1</v>
      </c>
      <c r="W7914" s="13" t="n">
        <f aca="false">G7914-E7914</f>
        <v>10</v>
      </c>
      <c r="X7914" s="10" t="n">
        <f aca="false">YEAR(E7914)</f>
        <v>2020</v>
      </c>
      <c r="Y7914" s="0" t="str">
        <f aca="false">TEXT(E7914,"yyyy-mm")</f>
        <v>2020-12</v>
      </c>
      <c r="Z7914" s="0" t="str">
        <f aca="false">"Q"&amp;ROUNDUP(MONTH(E7914)/3,0)&amp;"-"&amp;YEAR(E7914)</f>
        <v>Q4-2020</v>
      </c>
    </row>
    <row r="7915" customFormat="false" ht="14.25" hidden="false" customHeight="false" outlineLevel="0" collapsed="false">
      <c r="A7915" s="0" t="s">
        <v>7957</v>
      </c>
      <c r="B7915" s="0" t="s">
        <v>43</v>
      </c>
      <c r="C7915" s="0" t="s">
        <v>46</v>
      </c>
      <c r="D7915" s="9" t="n">
        <v>44100</v>
      </c>
      <c r="E7915" s="9" t="n">
        <v>44186</v>
      </c>
      <c r="F7915" s="9" t="n">
        <v>44213</v>
      </c>
      <c r="G7915" s="9" t="n">
        <v>44214</v>
      </c>
      <c r="H7915" s="10" t="s">
        <v>36</v>
      </c>
      <c r="I7915" s="0" t="n">
        <v>26</v>
      </c>
      <c r="J7915" s="0" t="n">
        <v>44</v>
      </c>
      <c r="K7915" s="0" t="n">
        <v>300</v>
      </c>
      <c r="L7915" s="0" t="n">
        <v>19</v>
      </c>
      <c r="M7915" s="0" t="n">
        <v>1</v>
      </c>
      <c r="N7915" s="11" t="n">
        <v>0.075</v>
      </c>
      <c r="O7915" s="12" t="n">
        <v>2211</v>
      </c>
      <c r="P7915" s="12" t="n">
        <v>4020</v>
      </c>
      <c r="Q7915" s="12" t="n">
        <f aca="false">M7915*P7915*(1-N7915)</f>
        <v>3718.5</v>
      </c>
      <c r="R7915" s="12" t="n">
        <f aca="false">M7915*O7915</f>
        <v>2211</v>
      </c>
      <c r="S7915" s="12" t="n">
        <f aca="false">Q7915-R7915</f>
        <v>1507.5</v>
      </c>
      <c r="T7915" s="11" t="n">
        <f aca="false">IFERROR(S7915/Q7915,0)</f>
        <v>0.405405405405405</v>
      </c>
      <c r="U7915" s="13" t="n">
        <f aca="false">F7915-E7915</f>
        <v>27</v>
      </c>
      <c r="V7915" s="13" t="n">
        <f aca="false">G7915-F7915</f>
        <v>1</v>
      </c>
      <c r="W7915" s="13" t="n">
        <f aca="false">G7915-E7915</f>
        <v>28</v>
      </c>
      <c r="X7915" s="10" t="n">
        <f aca="false">YEAR(E7915)</f>
        <v>2020</v>
      </c>
      <c r="Y7915" s="0" t="str">
        <f aca="false">TEXT(E7915,"yyyy-mm")</f>
        <v>2020-12</v>
      </c>
      <c r="Z7915" s="0" t="str">
        <f aca="false">"Q"&amp;ROUNDUP(MONTH(E7915)/3,0)&amp;"-"&amp;YEAR(E7915)</f>
        <v>Q4-2020</v>
      </c>
    </row>
    <row r="7916" customFormat="false" ht="14.25" hidden="false" customHeight="false" outlineLevel="0" collapsed="false">
      <c r="A7916" s="0" t="s">
        <v>7958</v>
      </c>
      <c r="B7916" s="0" t="s">
        <v>34</v>
      </c>
      <c r="C7916" s="0" t="s">
        <v>58</v>
      </c>
      <c r="D7916" s="9" t="n">
        <v>44100</v>
      </c>
      <c r="E7916" s="9" t="n">
        <v>44186</v>
      </c>
      <c r="F7916" s="9" t="n">
        <v>44191</v>
      </c>
      <c r="G7916" s="9" t="n">
        <v>44198</v>
      </c>
      <c r="H7916" s="10" t="s">
        <v>36</v>
      </c>
      <c r="I7916" s="0" t="n">
        <v>10</v>
      </c>
      <c r="J7916" s="0" t="n">
        <v>48</v>
      </c>
      <c r="K7916" s="0" t="n">
        <v>350</v>
      </c>
      <c r="L7916" s="0" t="n">
        <v>33</v>
      </c>
      <c r="M7916" s="0" t="n">
        <v>7</v>
      </c>
      <c r="N7916" s="11" t="n">
        <v>0.15</v>
      </c>
      <c r="O7916" s="12" t="n">
        <v>122.54</v>
      </c>
      <c r="P7916" s="12" t="n">
        <v>207.7</v>
      </c>
      <c r="Q7916" s="12" t="n">
        <f aca="false">M7916*P7916*(1-N7916)</f>
        <v>1235.815</v>
      </c>
      <c r="R7916" s="12" t="n">
        <f aca="false">M7916*O7916</f>
        <v>857.78</v>
      </c>
      <c r="S7916" s="12" t="n">
        <f aca="false">Q7916-R7916</f>
        <v>378.035</v>
      </c>
      <c r="T7916" s="11" t="n">
        <f aca="false">IFERROR(S7916/Q7916,0)</f>
        <v>0.305899345775864</v>
      </c>
      <c r="U7916" s="13" t="n">
        <f aca="false">F7916-E7916</f>
        <v>5</v>
      </c>
      <c r="V7916" s="13" t="n">
        <f aca="false">G7916-F7916</f>
        <v>7</v>
      </c>
      <c r="W7916" s="13" t="n">
        <f aca="false">G7916-E7916</f>
        <v>12</v>
      </c>
      <c r="X7916" s="10" t="n">
        <f aca="false">YEAR(E7916)</f>
        <v>2020</v>
      </c>
      <c r="Y7916" s="0" t="str">
        <f aca="false">TEXT(E7916,"yyyy-mm")</f>
        <v>2020-12</v>
      </c>
      <c r="Z7916" s="0" t="str">
        <f aca="false">"Q"&amp;ROUNDUP(MONTH(E7916)/3,0)&amp;"-"&amp;YEAR(E7916)</f>
        <v>Q4-2020</v>
      </c>
    </row>
    <row r="7917" customFormat="false" ht="14.25" hidden="false" customHeight="false" outlineLevel="0" collapsed="false">
      <c r="A7917" s="0" t="s">
        <v>7959</v>
      </c>
      <c r="B7917" s="0" t="s">
        <v>41</v>
      </c>
      <c r="C7917" s="0" t="s">
        <v>58</v>
      </c>
      <c r="D7917" s="9" t="n">
        <v>44100</v>
      </c>
      <c r="E7917" s="9" t="n">
        <v>44187</v>
      </c>
      <c r="F7917" s="9" t="n">
        <v>44207</v>
      </c>
      <c r="G7917" s="9" t="n">
        <v>44216</v>
      </c>
      <c r="H7917" s="10" t="s">
        <v>36</v>
      </c>
      <c r="I7917" s="0" t="n">
        <v>24</v>
      </c>
      <c r="J7917" s="0" t="n">
        <v>7</v>
      </c>
      <c r="K7917" s="0" t="n">
        <v>365</v>
      </c>
      <c r="L7917" s="0" t="n">
        <v>17</v>
      </c>
      <c r="M7917" s="0" t="n">
        <v>8</v>
      </c>
      <c r="N7917" s="11" t="n">
        <v>0.2</v>
      </c>
      <c r="O7917" s="12" t="n">
        <v>166.83</v>
      </c>
      <c r="P7917" s="12" t="n">
        <v>201</v>
      </c>
      <c r="Q7917" s="12" t="n">
        <f aca="false">M7917*P7917*(1-N7917)</f>
        <v>1286.4</v>
      </c>
      <c r="R7917" s="12" t="n">
        <f aca="false">M7917*O7917</f>
        <v>1334.64</v>
      </c>
      <c r="S7917" s="12" t="n">
        <f aca="false">Q7917-R7917</f>
        <v>-48.24</v>
      </c>
      <c r="T7917" s="11" t="n">
        <f aca="false">IFERROR(S7917/Q7917,0)</f>
        <v>-0.0375</v>
      </c>
      <c r="U7917" s="13" t="n">
        <f aca="false">F7917-E7917</f>
        <v>20</v>
      </c>
      <c r="V7917" s="13" t="n">
        <f aca="false">G7917-F7917</f>
        <v>9</v>
      </c>
      <c r="W7917" s="13" t="n">
        <f aca="false">G7917-E7917</f>
        <v>29</v>
      </c>
      <c r="X7917" s="10" t="n">
        <f aca="false">YEAR(E7917)</f>
        <v>2020</v>
      </c>
      <c r="Y7917" s="0" t="str">
        <f aca="false">TEXT(E7917,"yyyy-mm")</f>
        <v>2020-12</v>
      </c>
      <c r="Z7917" s="0" t="str">
        <f aca="false">"Q"&amp;ROUNDUP(MONTH(E7917)/3,0)&amp;"-"&amp;YEAR(E7917)</f>
        <v>Q4-2020</v>
      </c>
    </row>
    <row r="7918" customFormat="false" ht="14.25" hidden="false" customHeight="false" outlineLevel="0" collapsed="false">
      <c r="A7918" s="0" t="s">
        <v>7960</v>
      </c>
      <c r="B7918" s="0" t="s">
        <v>38</v>
      </c>
      <c r="C7918" s="0" t="s">
        <v>79</v>
      </c>
      <c r="D7918" s="9" t="n">
        <v>44100</v>
      </c>
      <c r="E7918" s="9" t="n">
        <v>44187</v>
      </c>
      <c r="F7918" s="9" t="n">
        <v>44189</v>
      </c>
      <c r="G7918" s="9" t="n">
        <v>44191</v>
      </c>
      <c r="H7918" s="10" t="s">
        <v>36</v>
      </c>
      <c r="I7918" s="0" t="n">
        <v>14</v>
      </c>
      <c r="J7918" s="0" t="n">
        <v>27</v>
      </c>
      <c r="K7918" s="0" t="n">
        <v>82</v>
      </c>
      <c r="L7918" s="0" t="n">
        <v>35</v>
      </c>
      <c r="M7918" s="0" t="n">
        <v>7</v>
      </c>
      <c r="N7918" s="11" t="n">
        <v>0.4</v>
      </c>
      <c r="O7918" s="12" t="n">
        <v>749.93</v>
      </c>
      <c r="P7918" s="12" t="n">
        <v>1829.1</v>
      </c>
      <c r="Q7918" s="12" t="n">
        <f aca="false">M7918*P7918*(1-N7918)</f>
        <v>7682.22</v>
      </c>
      <c r="R7918" s="12" t="n">
        <f aca="false">M7918*O7918</f>
        <v>5249.51</v>
      </c>
      <c r="S7918" s="12" t="n">
        <f aca="false">Q7918-R7918</f>
        <v>2432.71</v>
      </c>
      <c r="T7918" s="11" t="n">
        <f aca="false">IFERROR(S7918/Q7918,0)</f>
        <v>0.316667577861608</v>
      </c>
      <c r="U7918" s="13" t="n">
        <f aca="false">F7918-E7918</f>
        <v>2</v>
      </c>
      <c r="V7918" s="13" t="n">
        <f aca="false">G7918-F7918</f>
        <v>2</v>
      </c>
      <c r="W7918" s="13" t="n">
        <f aca="false">G7918-E7918</f>
        <v>4</v>
      </c>
      <c r="X7918" s="10" t="n">
        <f aca="false">YEAR(E7918)</f>
        <v>2020</v>
      </c>
      <c r="Y7918" s="0" t="str">
        <f aca="false">TEXT(E7918,"yyyy-mm")</f>
        <v>2020-12</v>
      </c>
      <c r="Z7918" s="0" t="str">
        <f aca="false">"Q"&amp;ROUNDUP(MONTH(E7918)/3,0)&amp;"-"&amp;YEAR(E7918)</f>
        <v>Q4-2020</v>
      </c>
    </row>
    <row r="7919" customFormat="false" ht="14.25" hidden="false" customHeight="false" outlineLevel="0" collapsed="false">
      <c r="A7919" s="0" t="s">
        <v>7961</v>
      </c>
      <c r="B7919" s="0" t="s">
        <v>38</v>
      </c>
      <c r="C7919" s="0" t="s">
        <v>39</v>
      </c>
      <c r="D7919" s="9" t="n">
        <v>44100</v>
      </c>
      <c r="E7919" s="9" t="n">
        <v>44187</v>
      </c>
      <c r="F7919" s="9" t="n">
        <v>44196</v>
      </c>
      <c r="G7919" s="9" t="n">
        <v>44203</v>
      </c>
      <c r="H7919" s="10" t="s">
        <v>36</v>
      </c>
      <c r="I7919" s="0" t="n">
        <v>18</v>
      </c>
      <c r="J7919" s="0" t="n">
        <v>1</v>
      </c>
      <c r="K7919" s="0" t="n">
        <v>162</v>
      </c>
      <c r="L7919" s="0" t="n">
        <v>29</v>
      </c>
      <c r="M7919" s="0" t="n">
        <v>3</v>
      </c>
      <c r="N7919" s="11" t="n">
        <v>0.15</v>
      </c>
      <c r="O7919" s="12" t="n">
        <v>1573.83</v>
      </c>
      <c r="P7919" s="12" t="n">
        <v>1943</v>
      </c>
      <c r="Q7919" s="12" t="n">
        <f aca="false">M7919*P7919*(1-N7919)</f>
        <v>4954.65</v>
      </c>
      <c r="R7919" s="12" t="n">
        <f aca="false">M7919*O7919</f>
        <v>4721.49</v>
      </c>
      <c r="S7919" s="12" t="n">
        <f aca="false">Q7919-R7919</f>
        <v>233.16</v>
      </c>
      <c r="T7919" s="11" t="n">
        <f aca="false">IFERROR(S7919/Q7919,0)</f>
        <v>0.0470588235294117</v>
      </c>
      <c r="U7919" s="13" t="n">
        <f aca="false">F7919-E7919</f>
        <v>9</v>
      </c>
      <c r="V7919" s="13" t="n">
        <f aca="false">G7919-F7919</f>
        <v>7</v>
      </c>
      <c r="W7919" s="13" t="n">
        <f aca="false">G7919-E7919</f>
        <v>16</v>
      </c>
      <c r="X7919" s="10" t="n">
        <f aca="false">YEAR(E7919)</f>
        <v>2020</v>
      </c>
      <c r="Y7919" s="0" t="str">
        <f aca="false">TEXT(E7919,"yyyy-mm")</f>
        <v>2020-12</v>
      </c>
      <c r="Z7919" s="0" t="str">
        <f aca="false">"Q"&amp;ROUNDUP(MONTH(E7919)/3,0)&amp;"-"&amp;YEAR(E7919)</f>
        <v>Q4-2020</v>
      </c>
    </row>
    <row r="7920" customFormat="false" ht="14.25" hidden="false" customHeight="false" outlineLevel="0" collapsed="false">
      <c r="A7920" s="0" t="s">
        <v>7962</v>
      </c>
      <c r="B7920" s="0" t="s">
        <v>34</v>
      </c>
      <c r="C7920" s="0" t="s">
        <v>39</v>
      </c>
      <c r="D7920" s="9" t="n">
        <v>44100</v>
      </c>
      <c r="E7920" s="9" t="n">
        <v>44187</v>
      </c>
      <c r="F7920" s="9" t="n">
        <v>44210</v>
      </c>
      <c r="G7920" s="9" t="n">
        <v>44220</v>
      </c>
      <c r="H7920" s="10" t="s">
        <v>36</v>
      </c>
      <c r="I7920" s="0" t="n">
        <v>3</v>
      </c>
      <c r="J7920" s="0" t="n">
        <v>7</v>
      </c>
      <c r="K7920" s="0" t="n">
        <v>92</v>
      </c>
      <c r="L7920" s="0" t="n">
        <v>15</v>
      </c>
      <c r="M7920" s="0" t="n">
        <v>5</v>
      </c>
      <c r="N7920" s="11" t="n">
        <v>0.1</v>
      </c>
      <c r="O7920" s="12" t="n">
        <v>3353.35</v>
      </c>
      <c r="P7920" s="12" t="n">
        <v>6097</v>
      </c>
      <c r="Q7920" s="12" t="n">
        <f aca="false">M7920*P7920*(1-N7920)</f>
        <v>27436.5</v>
      </c>
      <c r="R7920" s="12" t="n">
        <f aca="false">M7920*O7920</f>
        <v>16766.75</v>
      </c>
      <c r="S7920" s="12" t="n">
        <f aca="false">Q7920-R7920</f>
        <v>10669.75</v>
      </c>
      <c r="T7920" s="11" t="n">
        <f aca="false">IFERROR(S7920/Q7920,0)</f>
        <v>0.388888888888889</v>
      </c>
      <c r="U7920" s="13" t="n">
        <f aca="false">F7920-E7920</f>
        <v>23</v>
      </c>
      <c r="V7920" s="13" t="n">
        <f aca="false">G7920-F7920</f>
        <v>10</v>
      </c>
      <c r="W7920" s="13" t="n">
        <f aca="false">G7920-E7920</f>
        <v>33</v>
      </c>
      <c r="X7920" s="10" t="n">
        <f aca="false">YEAR(E7920)</f>
        <v>2020</v>
      </c>
      <c r="Y7920" s="0" t="str">
        <f aca="false">TEXT(E7920,"yyyy-mm")</f>
        <v>2020-12</v>
      </c>
      <c r="Z7920" s="0" t="str">
        <f aca="false">"Q"&amp;ROUNDUP(MONTH(E7920)/3,0)&amp;"-"&amp;YEAR(E7920)</f>
        <v>Q4-2020</v>
      </c>
    </row>
    <row r="7921" customFormat="false" ht="14.25" hidden="false" customHeight="false" outlineLevel="0" collapsed="false">
      <c r="A7921" s="0" t="s">
        <v>7963</v>
      </c>
      <c r="B7921" s="0" t="s">
        <v>38</v>
      </c>
      <c r="C7921" s="0" t="s">
        <v>46</v>
      </c>
      <c r="D7921" s="9" t="n">
        <v>44100</v>
      </c>
      <c r="E7921" s="9" t="n">
        <v>44187</v>
      </c>
      <c r="F7921" s="9" t="n">
        <v>44194</v>
      </c>
      <c r="G7921" s="9" t="n">
        <v>44198</v>
      </c>
      <c r="H7921" s="10" t="s">
        <v>36</v>
      </c>
      <c r="I7921" s="0" t="n">
        <v>12</v>
      </c>
      <c r="J7921" s="0" t="n">
        <v>3</v>
      </c>
      <c r="K7921" s="0" t="n">
        <v>315</v>
      </c>
      <c r="L7921" s="0" t="n">
        <v>44</v>
      </c>
      <c r="M7921" s="0" t="n">
        <v>3</v>
      </c>
      <c r="N7921" s="11" t="n">
        <v>0.075</v>
      </c>
      <c r="O7921" s="12" t="n">
        <v>785.91</v>
      </c>
      <c r="P7921" s="12" t="n">
        <v>1139</v>
      </c>
      <c r="Q7921" s="12" t="n">
        <f aca="false">M7921*P7921*(1-N7921)</f>
        <v>3160.725</v>
      </c>
      <c r="R7921" s="12" t="n">
        <f aca="false">M7921*O7921</f>
        <v>2357.73</v>
      </c>
      <c r="S7921" s="12" t="n">
        <f aca="false">Q7921-R7921</f>
        <v>802.995</v>
      </c>
      <c r="T7921" s="11" t="n">
        <f aca="false">IFERROR(S7921/Q7921,0)</f>
        <v>0.254054054054054</v>
      </c>
      <c r="U7921" s="13" t="n">
        <f aca="false">F7921-E7921</f>
        <v>7</v>
      </c>
      <c r="V7921" s="13" t="n">
        <f aca="false">G7921-F7921</f>
        <v>4</v>
      </c>
      <c r="W7921" s="13" t="n">
        <f aca="false">G7921-E7921</f>
        <v>11</v>
      </c>
      <c r="X7921" s="10" t="n">
        <f aca="false">YEAR(E7921)</f>
        <v>2020</v>
      </c>
      <c r="Y7921" s="0" t="str">
        <f aca="false">TEXT(E7921,"yyyy-mm")</f>
        <v>2020-12</v>
      </c>
      <c r="Z7921" s="0" t="str">
        <f aca="false">"Q"&amp;ROUNDUP(MONTH(E7921)/3,0)&amp;"-"&amp;YEAR(E7921)</f>
        <v>Q4-2020</v>
      </c>
    </row>
    <row r="7922" customFormat="false" ht="14.25" hidden="false" customHeight="false" outlineLevel="0" collapsed="false">
      <c r="A7922" s="0" t="s">
        <v>7964</v>
      </c>
      <c r="B7922" s="0" t="s">
        <v>38</v>
      </c>
      <c r="C7922" s="0" t="s">
        <v>35</v>
      </c>
      <c r="D7922" s="9" t="n">
        <v>44100</v>
      </c>
      <c r="E7922" s="9" t="n">
        <v>44187</v>
      </c>
      <c r="F7922" s="9" t="n">
        <v>44198</v>
      </c>
      <c r="G7922" s="9" t="n">
        <v>44205</v>
      </c>
      <c r="H7922" s="10" t="s">
        <v>36</v>
      </c>
      <c r="I7922" s="0" t="n">
        <v>17</v>
      </c>
      <c r="J7922" s="0" t="n">
        <v>35</v>
      </c>
      <c r="K7922" s="0" t="n">
        <v>230</v>
      </c>
      <c r="L7922" s="0" t="n">
        <v>39</v>
      </c>
      <c r="M7922" s="0" t="n">
        <v>8</v>
      </c>
      <c r="N7922" s="11" t="n">
        <v>0.15</v>
      </c>
      <c r="O7922" s="12" t="n">
        <v>708.73</v>
      </c>
      <c r="P7922" s="12" t="n">
        <v>864.3</v>
      </c>
      <c r="Q7922" s="12" t="n">
        <f aca="false">M7922*P7922*(1-N7922)</f>
        <v>5877.24</v>
      </c>
      <c r="R7922" s="12" t="n">
        <f aca="false">M7922*O7922</f>
        <v>5669.84</v>
      </c>
      <c r="S7922" s="12" t="n">
        <f aca="false">Q7922-R7922</f>
        <v>207.4</v>
      </c>
      <c r="T7922" s="11" t="n">
        <f aca="false">IFERROR(S7922/Q7922,0)</f>
        <v>0.0352886729144972</v>
      </c>
      <c r="U7922" s="13" t="n">
        <f aca="false">F7922-E7922</f>
        <v>11</v>
      </c>
      <c r="V7922" s="13" t="n">
        <f aca="false">G7922-F7922</f>
        <v>7</v>
      </c>
      <c r="W7922" s="13" t="n">
        <f aca="false">G7922-E7922</f>
        <v>18</v>
      </c>
      <c r="X7922" s="10" t="n">
        <f aca="false">YEAR(E7922)</f>
        <v>2020</v>
      </c>
      <c r="Y7922" s="0" t="str">
        <f aca="false">TEXT(E7922,"yyyy-mm")</f>
        <v>2020-12</v>
      </c>
      <c r="Z7922" s="0" t="str">
        <f aca="false">"Q"&amp;ROUNDUP(MONTH(E7922)/3,0)&amp;"-"&amp;YEAR(E7922)</f>
        <v>Q4-2020</v>
      </c>
    </row>
    <row r="7923" customFormat="false" ht="14.25" hidden="false" customHeight="false" outlineLevel="0" collapsed="false">
      <c r="A7923" s="0" t="s">
        <v>7965</v>
      </c>
      <c r="B7923" s="0" t="s">
        <v>34</v>
      </c>
      <c r="C7923" s="0" t="s">
        <v>39</v>
      </c>
      <c r="D7923" s="9" t="n">
        <v>44100</v>
      </c>
      <c r="E7923" s="9" t="n">
        <v>44187</v>
      </c>
      <c r="F7923" s="9" t="n">
        <v>44207</v>
      </c>
      <c r="G7923" s="9" t="n">
        <v>44210</v>
      </c>
      <c r="H7923" s="10" t="s">
        <v>36</v>
      </c>
      <c r="I7923" s="0" t="n">
        <v>4</v>
      </c>
      <c r="J7923" s="0" t="n">
        <v>48</v>
      </c>
      <c r="K7923" s="0" t="n">
        <v>180</v>
      </c>
      <c r="L7923" s="0" t="n">
        <v>12</v>
      </c>
      <c r="M7923" s="0" t="n">
        <v>4</v>
      </c>
      <c r="N7923" s="11" t="n">
        <v>0.075</v>
      </c>
      <c r="O7923" s="12" t="n">
        <v>2683.48</v>
      </c>
      <c r="P7923" s="12" t="n">
        <v>3946.3</v>
      </c>
      <c r="Q7923" s="12" t="n">
        <f aca="false">M7923*P7923*(1-N7923)</f>
        <v>14601.31</v>
      </c>
      <c r="R7923" s="12" t="n">
        <f aca="false">M7923*O7923</f>
        <v>10733.92</v>
      </c>
      <c r="S7923" s="12" t="n">
        <f aca="false">Q7923-R7923</f>
        <v>3867.39</v>
      </c>
      <c r="T7923" s="11" t="n">
        <f aca="false">IFERROR(S7923/Q7923,0)</f>
        <v>0.264865960656955</v>
      </c>
      <c r="U7923" s="13" t="n">
        <f aca="false">F7923-E7923</f>
        <v>20</v>
      </c>
      <c r="V7923" s="13" t="n">
        <f aca="false">G7923-F7923</f>
        <v>3</v>
      </c>
      <c r="W7923" s="13" t="n">
        <f aca="false">G7923-E7923</f>
        <v>23</v>
      </c>
      <c r="X7923" s="10" t="n">
        <f aca="false">YEAR(E7923)</f>
        <v>2020</v>
      </c>
      <c r="Y7923" s="0" t="str">
        <f aca="false">TEXT(E7923,"yyyy-mm")</f>
        <v>2020-12</v>
      </c>
      <c r="Z7923" s="0" t="str">
        <f aca="false">"Q"&amp;ROUNDUP(MONTH(E7923)/3,0)&amp;"-"&amp;YEAR(E7923)</f>
        <v>Q4-2020</v>
      </c>
    </row>
    <row r="7924" customFormat="false" ht="14.25" hidden="false" customHeight="false" outlineLevel="0" collapsed="false">
      <c r="A7924" s="0" t="s">
        <v>7966</v>
      </c>
      <c r="B7924" s="0" t="s">
        <v>34</v>
      </c>
      <c r="C7924" s="0" t="s">
        <v>35</v>
      </c>
      <c r="D7924" s="9" t="n">
        <v>44100</v>
      </c>
      <c r="E7924" s="9" t="n">
        <v>44188</v>
      </c>
      <c r="F7924" s="9" t="n">
        <v>44216</v>
      </c>
      <c r="G7924" s="9" t="n">
        <v>44226</v>
      </c>
      <c r="H7924" s="10" t="s">
        <v>36</v>
      </c>
      <c r="I7924" s="0" t="n">
        <v>8</v>
      </c>
      <c r="J7924" s="0" t="n">
        <v>20</v>
      </c>
      <c r="K7924" s="0" t="n">
        <v>209</v>
      </c>
      <c r="L7924" s="0" t="n">
        <v>4</v>
      </c>
      <c r="M7924" s="0" t="n">
        <v>2</v>
      </c>
      <c r="N7924" s="11" t="n">
        <v>0.15</v>
      </c>
      <c r="O7924" s="12" t="n">
        <v>1606.66</v>
      </c>
      <c r="P7924" s="12" t="n">
        <v>2921.2</v>
      </c>
      <c r="Q7924" s="12" t="n">
        <f aca="false">M7924*P7924*(1-N7924)</f>
        <v>4966.04</v>
      </c>
      <c r="R7924" s="12" t="n">
        <f aca="false">M7924*O7924</f>
        <v>3213.32</v>
      </c>
      <c r="S7924" s="12" t="n">
        <f aca="false">Q7924-R7924</f>
        <v>1752.72</v>
      </c>
      <c r="T7924" s="11" t="n">
        <f aca="false">IFERROR(S7924/Q7924,0)</f>
        <v>0.352941176470588</v>
      </c>
      <c r="U7924" s="13" t="n">
        <f aca="false">F7924-E7924</f>
        <v>28</v>
      </c>
      <c r="V7924" s="13" t="n">
        <f aca="false">G7924-F7924</f>
        <v>10</v>
      </c>
      <c r="W7924" s="13" t="n">
        <f aca="false">G7924-E7924</f>
        <v>38</v>
      </c>
      <c r="X7924" s="10" t="n">
        <f aca="false">YEAR(E7924)</f>
        <v>2020</v>
      </c>
      <c r="Y7924" s="0" t="str">
        <f aca="false">TEXT(E7924,"yyyy-mm")</f>
        <v>2020-12</v>
      </c>
      <c r="Z7924" s="0" t="str">
        <f aca="false">"Q"&amp;ROUNDUP(MONTH(E7924)/3,0)&amp;"-"&amp;YEAR(E7924)</f>
        <v>Q4-2020</v>
      </c>
    </row>
    <row r="7925" customFormat="false" ht="14.25" hidden="false" customHeight="false" outlineLevel="0" collapsed="false">
      <c r="A7925" s="0" t="s">
        <v>7967</v>
      </c>
      <c r="B7925" s="0" t="s">
        <v>41</v>
      </c>
      <c r="C7925" s="0" t="s">
        <v>46</v>
      </c>
      <c r="D7925" s="9" t="n">
        <v>44100</v>
      </c>
      <c r="E7925" s="9" t="n">
        <v>44188</v>
      </c>
      <c r="F7925" s="9" t="n">
        <v>44192</v>
      </c>
      <c r="G7925" s="9" t="n">
        <v>44202</v>
      </c>
      <c r="H7925" s="10" t="s">
        <v>36</v>
      </c>
      <c r="I7925" s="0" t="n">
        <v>23</v>
      </c>
      <c r="J7925" s="0" t="n">
        <v>16</v>
      </c>
      <c r="K7925" s="0" t="n">
        <v>276</v>
      </c>
      <c r="L7925" s="0" t="n">
        <v>42</v>
      </c>
      <c r="M7925" s="0" t="n">
        <v>6</v>
      </c>
      <c r="N7925" s="11" t="n">
        <v>0.05</v>
      </c>
      <c r="O7925" s="12" t="n">
        <v>690.7</v>
      </c>
      <c r="P7925" s="12" t="n">
        <v>1132.3</v>
      </c>
      <c r="Q7925" s="12" t="n">
        <f aca="false">M7925*P7925*(1-N7925)</f>
        <v>6454.11</v>
      </c>
      <c r="R7925" s="12" t="n">
        <f aca="false">M7925*O7925</f>
        <v>4144.2</v>
      </c>
      <c r="S7925" s="12" t="n">
        <f aca="false">Q7925-R7925</f>
        <v>2309.91</v>
      </c>
      <c r="T7925" s="11" t="n">
        <f aca="false">IFERROR(S7925/Q7925,0)</f>
        <v>0.357897525762653</v>
      </c>
      <c r="U7925" s="13" t="n">
        <f aca="false">F7925-E7925</f>
        <v>4</v>
      </c>
      <c r="V7925" s="13" t="n">
        <f aca="false">G7925-F7925</f>
        <v>10</v>
      </c>
      <c r="W7925" s="13" t="n">
        <f aca="false">G7925-E7925</f>
        <v>14</v>
      </c>
      <c r="X7925" s="10" t="n">
        <f aca="false">YEAR(E7925)</f>
        <v>2020</v>
      </c>
      <c r="Y7925" s="0" t="str">
        <f aca="false">TEXT(E7925,"yyyy-mm")</f>
        <v>2020-12</v>
      </c>
      <c r="Z7925" s="0" t="str">
        <f aca="false">"Q"&amp;ROUNDUP(MONTH(E7925)/3,0)&amp;"-"&amp;YEAR(E7925)</f>
        <v>Q4-2020</v>
      </c>
    </row>
    <row r="7926" customFormat="false" ht="14.25" hidden="false" customHeight="false" outlineLevel="0" collapsed="false">
      <c r="A7926" s="0" t="s">
        <v>7968</v>
      </c>
      <c r="B7926" s="0" t="s">
        <v>41</v>
      </c>
      <c r="C7926" s="0" t="s">
        <v>35</v>
      </c>
      <c r="D7926" s="9" t="n">
        <v>44100</v>
      </c>
      <c r="E7926" s="9" t="n">
        <v>44188</v>
      </c>
      <c r="F7926" s="9" t="n">
        <v>44206</v>
      </c>
      <c r="G7926" s="9" t="n">
        <v>44215</v>
      </c>
      <c r="H7926" s="10" t="s">
        <v>36</v>
      </c>
      <c r="I7926" s="0" t="n">
        <v>21</v>
      </c>
      <c r="J7926" s="0" t="n">
        <v>1</v>
      </c>
      <c r="K7926" s="0" t="n">
        <v>238</v>
      </c>
      <c r="L7926" s="0" t="n">
        <v>19</v>
      </c>
      <c r="M7926" s="0" t="n">
        <v>4</v>
      </c>
      <c r="N7926" s="11" t="n">
        <v>0.05</v>
      </c>
      <c r="O7926" s="12" t="n">
        <v>562.8</v>
      </c>
      <c r="P7926" s="12" t="n">
        <v>1125.6</v>
      </c>
      <c r="Q7926" s="12" t="n">
        <f aca="false">M7926*P7926*(1-N7926)</f>
        <v>4277.28</v>
      </c>
      <c r="R7926" s="12" t="n">
        <f aca="false">M7926*O7926</f>
        <v>2251.2</v>
      </c>
      <c r="S7926" s="12" t="n">
        <f aca="false">Q7926-R7926</f>
        <v>2026.08</v>
      </c>
      <c r="T7926" s="11" t="n">
        <f aca="false">IFERROR(S7926/Q7926,0)</f>
        <v>0.473684210526316</v>
      </c>
      <c r="U7926" s="13" t="n">
        <f aca="false">F7926-E7926</f>
        <v>18</v>
      </c>
      <c r="V7926" s="13" t="n">
        <f aca="false">G7926-F7926</f>
        <v>9</v>
      </c>
      <c r="W7926" s="13" t="n">
        <f aca="false">G7926-E7926</f>
        <v>27</v>
      </c>
      <c r="X7926" s="10" t="n">
        <f aca="false">YEAR(E7926)</f>
        <v>2020</v>
      </c>
      <c r="Y7926" s="0" t="str">
        <f aca="false">TEXT(E7926,"yyyy-mm")</f>
        <v>2020-12</v>
      </c>
      <c r="Z7926" s="0" t="str">
        <f aca="false">"Q"&amp;ROUNDUP(MONTH(E7926)/3,0)&amp;"-"&amp;YEAR(E7926)</f>
        <v>Q4-2020</v>
      </c>
    </row>
    <row r="7927" customFormat="false" ht="14.25" hidden="false" customHeight="false" outlineLevel="0" collapsed="false">
      <c r="A7927" s="0" t="s">
        <v>7969</v>
      </c>
      <c r="B7927" s="0" t="s">
        <v>34</v>
      </c>
      <c r="C7927" s="0" t="s">
        <v>35</v>
      </c>
      <c r="D7927" s="9" t="n">
        <v>44100</v>
      </c>
      <c r="E7927" s="9" t="n">
        <v>44188</v>
      </c>
      <c r="F7927" s="9" t="n">
        <v>44210</v>
      </c>
      <c r="G7927" s="9" t="n">
        <v>44213</v>
      </c>
      <c r="H7927" s="10" t="s">
        <v>36</v>
      </c>
      <c r="I7927" s="0" t="n">
        <v>3</v>
      </c>
      <c r="J7927" s="0" t="n">
        <v>2</v>
      </c>
      <c r="K7927" s="0" t="n">
        <v>207</v>
      </c>
      <c r="L7927" s="0" t="n">
        <v>13</v>
      </c>
      <c r="M7927" s="0" t="n">
        <v>8</v>
      </c>
      <c r="N7927" s="11" t="n">
        <v>0.05</v>
      </c>
      <c r="O7927" s="12" t="n">
        <v>1808.73</v>
      </c>
      <c r="P7927" s="12" t="n">
        <v>2659.9</v>
      </c>
      <c r="Q7927" s="12" t="n">
        <f aca="false">M7927*P7927*(1-N7927)</f>
        <v>20215.24</v>
      </c>
      <c r="R7927" s="12" t="n">
        <f aca="false">M7927*O7927</f>
        <v>14469.84</v>
      </c>
      <c r="S7927" s="12" t="n">
        <f aca="false">Q7927-R7927</f>
        <v>5745.4</v>
      </c>
      <c r="T7927" s="11" t="n">
        <f aca="false">IFERROR(S7927/Q7927,0)</f>
        <v>0.284211317797859</v>
      </c>
      <c r="U7927" s="13" t="n">
        <f aca="false">F7927-E7927</f>
        <v>22</v>
      </c>
      <c r="V7927" s="13" t="n">
        <f aca="false">G7927-F7927</f>
        <v>3</v>
      </c>
      <c r="W7927" s="13" t="n">
        <f aca="false">G7927-E7927</f>
        <v>25</v>
      </c>
      <c r="X7927" s="10" t="n">
        <f aca="false">YEAR(E7927)</f>
        <v>2020</v>
      </c>
      <c r="Y7927" s="0" t="str">
        <f aca="false">TEXT(E7927,"yyyy-mm")</f>
        <v>2020-12</v>
      </c>
      <c r="Z7927" s="0" t="str">
        <f aca="false">"Q"&amp;ROUNDUP(MONTH(E7927)/3,0)&amp;"-"&amp;YEAR(E7927)</f>
        <v>Q4-2020</v>
      </c>
    </row>
    <row r="7928" customFormat="false" ht="14.25" hidden="false" customHeight="false" outlineLevel="0" collapsed="false">
      <c r="A7928" s="0" t="s">
        <v>7970</v>
      </c>
      <c r="B7928" s="0" t="s">
        <v>34</v>
      </c>
      <c r="C7928" s="0" t="s">
        <v>79</v>
      </c>
      <c r="D7928" s="9" t="n">
        <v>44000</v>
      </c>
      <c r="E7928" s="9" t="n">
        <v>44188</v>
      </c>
      <c r="F7928" s="9" t="n">
        <v>44198</v>
      </c>
      <c r="G7928" s="9" t="n">
        <v>44207</v>
      </c>
      <c r="H7928" s="10" t="s">
        <v>36</v>
      </c>
      <c r="I7928" s="0" t="n">
        <v>11</v>
      </c>
      <c r="J7928" s="0" t="n">
        <v>12</v>
      </c>
      <c r="K7928" s="0" t="n">
        <v>67</v>
      </c>
      <c r="L7928" s="0" t="n">
        <v>42</v>
      </c>
      <c r="M7928" s="0" t="n">
        <v>7</v>
      </c>
      <c r="N7928" s="11" t="n">
        <v>0.05</v>
      </c>
      <c r="O7928" s="12" t="n">
        <v>650.03</v>
      </c>
      <c r="P7928" s="12" t="n">
        <v>844.2</v>
      </c>
      <c r="Q7928" s="12" t="n">
        <f aca="false">M7928*P7928*(1-N7928)</f>
        <v>5613.93</v>
      </c>
      <c r="R7928" s="12" t="n">
        <f aca="false">M7928*O7928</f>
        <v>4550.21</v>
      </c>
      <c r="S7928" s="12" t="n">
        <f aca="false">Q7928-R7928</f>
        <v>1063.72</v>
      </c>
      <c r="T7928" s="11" t="n">
        <f aca="false">IFERROR(S7928/Q7928,0)</f>
        <v>0.189478671803888</v>
      </c>
      <c r="U7928" s="13" t="n">
        <f aca="false">F7928-E7928</f>
        <v>10</v>
      </c>
      <c r="V7928" s="13" t="n">
        <f aca="false">G7928-F7928</f>
        <v>9</v>
      </c>
      <c r="W7928" s="13" t="n">
        <f aca="false">G7928-E7928</f>
        <v>19</v>
      </c>
      <c r="X7928" s="10" t="n">
        <f aca="false">YEAR(E7928)</f>
        <v>2020</v>
      </c>
      <c r="Y7928" s="0" t="str">
        <f aca="false">TEXT(E7928,"yyyy-mm")</f>
        <v>2020-12</v>
      </c>
      <c r="Z7928" s="0" t="str">
        <f aca="false">"Q"&amp;ROUNDUP(MONTH(E7928)/3,0)&amp;"-"&amp;YEAR(E7928)</f>
        <v>Q4-2020</v>
      </c>
    </row>
    <row r="7929" customFormat="false" ht="14.25" hidden="false" customHeight="false" outlineLevel="0" collapsed="false">
      <c r="A7929" s="0" t="s">
        <v>7971</v>
      </c>
      <c r="B7929" s="0" t="s">
        <v>41</v>
      </c>
      <c r="C7929" s="0" t="s">
        <v>35</v>
      </c>
      <c r="D7929" s="9" t="n">
        <v>44100</v>
      </c>
      <c r="E7929" s="9" t="n">
        <v>44188</v>
      </c>
      <c r="F7929" s="9" t="n">
        <v>44208</v>
      </c>
      <c r="G7929" s="9" t="n">
        <v>44218</v>
      </c>
      <c r="H7929" s="10" t="s">
        <v>36</v>
      </c>
      <c r="I7929" s="0" t="n">
        <v>22</v>
      </c>
      <c r="J7929" s="0" t="n">
        <v>40</v>
      </c>
      <c r="K7929" s="0" t="n">
        <v>246</v>
      </c>
      <c r="L7929" s="0" t="n">
        <v>5</v>
      </c>
      <c r="M7929" s="0" t="n">
        <v>8</v>
      </c>
      <c r="N7929" s="11" t="n">
        <v>0.05</v>
      </c>
      <c r="O7929" s="12" t="n">
        <v>728.83</v>
      </c>
      <c r="P7929" s="12" t="n">
        <v>984.9</v>
      </c>
      <c r="Q7929" s="12" t="n">
        <f aca="false">M7929*P7929*(1-N7929)</f>
        <v>7485.24</v>
      </c>
      <c r="R7929" s="12" t="n">
        <f aca="false">M7929*O7929</f>
        <v>5830.64</v>
      </c>
      <c r="S7929" s="12" t="n">
        <f aca="false">Q7929-R7929</f>
        <v>1654.6</v>
      </c>
      <c r="T7929" s="11" t="n">
        <f aca="false">IFERROR(S7929/Q7929,0)</f>
        <v>0.221048356498923</v>
      </c>
      <c r="U7929" s="13" t="n">
        <f aca="false">F7929-E7929</f>
        <v>20</v>
      </c>
      <c r="V7929" s="13" t="n">
        <f aca="false">G7929-F7929</f>
        <v>10</v>
      </c>
      <c r="W7929" s="13" t="n">
        <f aca="false">G7929-E7929</f>
        <v>30</v>
      </c>
      <c r="X7929" s="10" t="n">
        <f aca="false">YEAR(E7929)</f>
        <v>2020</v>
      </c>
      <c r="Y7929" s="0" t="str">
        <f aca="false">TEXT(E7929,"yyyy-mm")</f>
        <v>2020-12</v>
      </c>
      <c r="Z7929" s="0" t="str">
        <f aca="false">"Q"&amp;ROUNDUP(MONTH(E7929)/3,0)&amp;"-"&amp;YEAR(E7929)</f>
        <v>Q4-2020</v>
      </c>
    </row>
    <row r="7930" customFormat="false" ht="14.25" hidden="false" customHeight="false" outlineLevel="0" collapsed="false">
      <c r="A7930" s="0" t="s">
        <v>7972</v>
      </c>
      <c r="B7930" s="0" t="s">
        <v>38</v>
      </c>
      <c r="C7930" s="0" t="s">
        <v>46</v>
      </c>
      <c r="D7930" s="9" t="n">
        <v>44100</v>
      </c>
      <c r="E7930" s="9" t="n">
        <v>44188</v>
      </c>
      <c r="F7930" s="9" t="n">
        <v>44192</v>
      </c>
      <c r="G7930" s="9" t="n">
        <v>44195</v>
      </c>
      <c r="H7930" s="10" t="s">
        <v>36</v>
      </c>
      <c r="I7930" s="0" t="n">
        <v>13</v>
      </c>
      <c r="J7930" s="0" t="n">
        <v>40</v>
      </c>
      <c r="K7930" s="0" t="n">
        <v>318</v>
      </c>
      <c r="L7930" s="0" t="n">
        <v>14</v>
      </c>
      <c r="M7930" s="0" t="n">
        <v>6</v>
      </c>
      <c r="N7930" s="11" t="n">
        <v>0.075</v>
      </c>
      <c r="O7930" s="12" t="n">
        <v>1729</v>
      </c>
      <c r="P7930" s="12" t="n">
        <v>3390.2</v>
      </c>
      <c r="Q7930" s="12" t="n">
        <f aca="false">M7930*P7930*(1-N7930)</f>
        <v>18815.61</v>
      </c>
      <c r="R7930" s="12" t="n">
        <f aca="false">M7930*O7930</f>
        <v>10374</v>
      </c>
      <c r="S7930" s="12" t="n">
        <f aca="false">Q7930-R7930</f>
        <v>8441.61</v>
      </c>
      <c r="T7930" s="11" t="n">
        <f aca="false">IFERROR(S7930/Q7930,0)</f>
        <v>0.44864928641697</v>
      </c>
      <c r="U7930" s="13" t="n">
        <f aca="false">F7930-E7930</f>
        <v>4</v>
      </c>
      <c r="V7930" s="13" t="n">
        <f aca="false">G7930-F7930</f>
        <v>3</v>
      </c>
      <c r="W7930" s="13" t="n">
        <f aca="false">G7930-E7930</f>
        <v>7</v>
      </c>
      <c r="X7930" s="10" t="n">
        <f aca="false">YEAR(E7930)</f>
        <v>2020</v>
      </c>
      <c r="Y7930" s="0" t="str">
        <f aca="false">TEXT(E7930,"yyyy-mm")</f>
        <v>2020-12</v>
      </c>
      <c r="Z7930" s="0" t="str">
        <f aca="false">"Q"&amp;ROUNDUP(MONTH(E7930)/3,0)&amp;"-"&amp;YEAR(E7930)</f>
        <v>Q4-2020</v>
      </c>
    </row>
    <row r="7931" customFormat="false" ht="14.25" hidden="false" customHeight="false" outlineLevel="0" collapsed="false">
      <c r="A7931" s="0" t="s">
        <v>7973</v>
      </c>
      <c r="B7931" s="0" t="s">
        <v>38</v>
      </c>
      <c r="C7931" s="0" t="s">
        <v>39</v>
      </c>
      <c r="D7931" s="9" t="n">
        <v>44100</v>
      </c>
      <c r="E7931" s="9" t="n">
        <v>44189</v>
      </c>
      <c r="F7931" s="9" t="n">
        <v>44216</v>
      </c>
      <c r="G7931" s="9" t="n">
        <v>44221</v>
      </c>
      <c r="H7931" s="10" t="s">
        <v>36</v>
      </c>
      <c r="I7931" s="0" t="n">
        <v>17</v>
      </c>
      <c r="J7931" s="0" t="n">
        <v>11</v>
      </c>
      <c r="K7931" s="0" t="n">
        <v>90</v>
      </c>
      <c r="L7931" s="0" t="n">
        <v>19</v>
      </c>
      <c r="M7931" s="0" t="n">
        <v>1</v>
      </c>
      <c r="N7931" s="11" t="n">
        <v>0.15</v>
      </c>
      <c r="O7931" s="12" t="n">
        <v>2431.3</v>
      </c>
      <c r="P7931" s="12" t="n">
        <v>5788.8</v>
      </c>
      <c r="Q7931" s="12" t="n">
        <f aca="false">M7931*P7931*(1-N7931)</f>
        <v>4920.48</v>
      </c>
      <c r="R7931" s="12" t="n">
        <f aca="false">M7931*O7931</f>
        <v>2431.3</v>
      </c>
      <c r="S7931" s="12" t="n">
        <f aca="false">Q7931-R7931</f>
        <v>2489.18</v>
      </c>
      <c r="T7931" s="11" t="n">
        <f aca="false">IFERROR(S7931/Q7931,0)</f>
        <v>0.505881540012357</v>
      </c>
      <c r="U7931" s="13" t="n">
        <f aca="false">F7931-E7931</f>
        <v>27</v>
      </c>
      <c r="V7931" s="13" t="n">
        <f aca="false">G7931-F7931</f>
        <v>5</v>
      </c>
      <c r="W7931" s="13" t="n">
        <f aca="false">G7931-E7931</f>
        <v>32</v>
      </c>
      <c r="X7931" s="10" t="n">
        <f aca="false">YEAR(E7931)</f>
        <v>2020</v>
      </c>
      <c r="Y7931" s="0" t="str">
        <f aca="false">TEXT(E7931,"yyyy-mm")</f>
        <v>2020-12</v>
      </c>
      <c r="Z7931" s="0" t="str">
        <f aca="false">"Q"&amp;ROUNDUP(MONTH(E7931)/3,0)&amp;"-"&amp;YEAR(E7931)</f>
        <v>Q4-2020</v>
      </c>
    </row>
    <row r="7932" customFormat="false" ht="14.25" hidden="false" customHeight="false" outlineLevel="0" collapsed="false">
      <c r="A7932" s="0" t="s">
        <v>7974</v>
      </c>
      <c r="B7932" s="0" t="s">
        <v>38</v>
      </c>
      <c r="C7932" s="0" t="s">
        <v>39</v>
      </c>
      <c r="D7932" s="9" t="n">
        <v>44100</v>
      </c>
      <c r="E7932" s="9" t="n">
        <v>44189</v>
      </c>
      <c r="F7932" s="9" t="n">
        <v>44201</v>
      </c>
      <c r="G7932" s="9" t="n">
        <v>44208</v>
      </c>
      <c r="H7932" s="10" t="s">
        <v>36</v>
      </c>
      <c r="I7932" s="0" t="n">
        <v>14</v>
      </c>
      <c r="J7932" s="0" t="n">
        <v>17</v>
      </c>
      <c r="K7932" s="0" t="n">
        <v>145</v>
      </c>
      <c r="L7932" s="0" t="n">
        <v>19</v>
      </c>
      <c r="M7932" s="0" t="n">
        <v>5</v>
      </c>
      <c r="N7932" s="11" t="n">
        <v>0.05</v>
      </c>
      <c r="O7932" s="12" t="n">
        <v>540.29</v>
      </c>
      <c r="P7932" s="12" t="n">
        <v>1125.6</v>
      </c>
      <c r="Q7932" s="12" t="n">
        <f aca="false">M7932*P7932*(1-N7932)</f>
        <v>5346.6</v>
      </c>
      <c r="R7932" s="12" t="n">
        <f aca="false">M7932*O7932</f>
        <v>2701.45</v>
      </c>
      <c r="S7932" s="12" t="n">
        <f aca="false">Q7932-R7932</f>
        <v>2645.15</v>
      </c>
      <c r="T7932" s="11" t="n">
        <f aca="false">IFERROR(S7932/Q7932,0)</f>
        <v>0.494734971757753</v>
      </c>
      <c r="U7932" s="13" t="n">
        <f aca="false">F7932-E7932</f>
        <v>12</v>
      </c>
      <c r="V7932" s="13" t="n">
        <f aca="false">G7932-F7932</f>
        <v>7</v>
      </c>
      <c r="W7932" s="13" t="n">
        <f aca="false">G7932-E7932</f>
        <v>19</v>
      </c>
      <c r="X7932" s="10" t="n">
        <f aca="false">YEAR(E7932)</f>
        <v>2020</v>
      </c>
      <c r="Y7932" s="0" t="str">
        <f aca="false">TEXT(E7932,"yyyy-mm")</f>
        <v>2020-12</v>
      </c>
      <c r="Z7932" s="0" t="str">
        <f aca="false">"Q"&amp;ROUNDUP(MONTH(E7932)/3,0)&amp;"-"&amp;YEAR(E7932)</f>
        <v>Q4-2020</v>
      </c>
    </row>
    <row r="7933" customFormat="false" ht="14.25" hidden="false" customHeight="false" outlineLevel="0" collapsed="false">
      <c r="A7933" s="0" t="s">
        <v>7975</v>
      </c>
      <c r="B7933" s="0" t="s">
        <v>43</v>
      </c>
      <c r="C7933" s="0" t="s">
        <v>39</v>
      </c>
      <c r="D7933" s="9" t="n">
        <v>44100</v>
      </c>
      <c r="E7933" s="9" t="n">
        <v>44189</v>
      </c>
      <c r="F7933" s="9" t="n">
        <v>44201</v>
      </c>
      <c r="G7933" s="9" t="n">
        <v>44210</v>
      </c>
      <c r="H7933" s="10" t="s">
        <v>36</v>
      </c>
      <c r="I7933" s="0" t="n">
        <v>27</v>
      </c>
      <c r="J7933" s="0" t="n">
        <v>38</v>
      </c>
      <c r="K7933" s="0" t="n">
        <v>188</v>
      </c>
      <c r="L7933" s="0" t="n">
        <v>47</v>
      </c>
      <c r="M7933" s="0" t="n">
        <v>3</v>
      </c>
      <c r="N7933" s="11" t="n">
        <v>0.05</v>
      </c>
      <c r="O7933" s="12" t="n">
        <v>1964.78</v>
      </c>
      <c r="P7933" s="12" t="n">
        <v>2311.5</v>
      </c>
      <c r="Q7933" s="12" t="n">
        <f aca="false">M7933*P7933*(1-N7933)</f>
        <v>6587.775</v>
      </c>
      <c r="R7933" s="12" t="n">
        <f aca="false">M7933*O7933</f>
        <v>5894.34</v>
      </c>
      <c r="S7933" s="12" t="n">
        <f aca="false">Q7933-R7933</f>
        <v>693.435</v>
      </c>
      <c r="T7933" s="11" t="n">
        <f aca="false">IFERROR(S7933/Q7933,0)</f>
        <v>0.105260880949941</v>
      </c>
      <c r="U7933" s="13" t="n">
        <f aca="false">F7933-E7933</f>
        <v>12</v>
      </c>
      <c r="V7933" s="13" t="n">
        <f aca="false">G7933-F7933</f>
        <v>9</v>
      </c>
      <c r="W7933" s="13" t="n">
        <f aca="false">G7933-E7933</f>
        <v>21</v>
      </c>
      <c r="X7933" s="10" t="n">
        <f aca="false">YEAR(E7933)</f>
        <v>2020</v>
      </c>
      <c r="Y7933" s="0" t="str">
        <f aca="false">TEXT(E7933,"yyyy-mm")</f>
        <v>2020-12</v>
      </c>
      <c r="Z7933" s="0" t="str">
        <f aca="false">"Q"&amp;ROUNDUP(MONTH(E7933)/3,0)&amp;"-"&amp;YEAR(E7933)</f>
        <v>Q4-2020</v>
      </c>
    </row>
    <row r="7934" customFormat="false" ht="14.25" hidden="false" customHeight="false" outlineLevel="0" collapsed="false">
      <c r="A7934" s="0" t="s">
        <v>7976</v>
      </c>
      <c r="B7934" s="0" t="s">
        <v>38</v>
      </c>
      <c r="C7934" s="0" t="s">
        <v>48</v>
      </c>
      <c r="D7934" s="9" t="n">
        <v>44100</v>
      </c>
      <c r="E7934" s="9" t="n">
        <v>44189</v>
      </c>
      <c r="F7934" s="9" t="n">
        <v>44196</v>
      </c>
      <c r="G7934" s="9" t="n">
        <v>44202</v>
      </c>
      <c r="H7934" s="10" t="s">
        <v>36</v>
      </c>
      <c r="I7934" s="0" t="n">
        <v>16</v>
      </c>
      <c r="J7934" s="0" t="n">
        <v>18</v>
      </c>
      <c r="K7934" s="0" t="n">
        <v>52</v>
      </c>
      <c r="L7934" s="0" t="n">
        <v>19</v>
      </c>
      <c r="M7934" s="0" t="n">
        <v>4</v>
      </c>
      <c r="N7934" s="11" t="n">
        <v>0.05</v>
      </c>
      <c r="O7934" s="12" t="n">
        <v>1495.44</v>
      </c>
      <c r="P7934" s="12" t="n">
        <v>1869.3</v>
      </c>
      <c r="Q7934" s="12" t="n">
        <f aca="false">M7934*P7934*(1-N7934)</f>
        <v>7103.34</v>
      </c>
      <c r="R7934" s="12" t="n">
        <f aca="false">M7934*O7934</f>
        <v>5981.76</v>
      </c>
      <c r="S7934" s="12" t="n">
        <f aca="false">Q7934-R7934</f>
        <v>1121.58</v>
      </c>
      <c r="T7934" s="11" t="n">
        <f aca="false">IFERROR(S7934/Q7934,0)</f>
        <v>0.157894736842105</v>
      </c>
      <c r="U7934" s="13" t="n">
        <f aca="false">F7934-E7934</f>
        <v>7</v>
      </c>
      <c r="V7934" s="13" t="n">
        <f aca="false">G7934-F7934</f>
        <v>6</v>
      </c>
      <c r="W7934" s="13" t="n">
        <f aca="false">G7934-E7934</f>
        <v>13</v>
      </c>
      <c r="X7934" s="10" t="n">
        <f aca="false">YEAR(E7934)</f>
        <v>2020</v>
      </c>
      <c r="Y7934" s="0" t="str">
        <f aca="false">TEXT(E7934,"yyyy-mm")</f>
        <v>2020-12</v>
      </c>
      <c r="Z7934" s="0" t="str">
        <f aca="false">"Q"&amp;ROUNDUP(MONTH(E7934)/3,0)&amp;"-"&amp;YEAR(E7934)</f>
        <v>Q4-2020</v>
      </c>
    </row>
    <row r="7935" customFormat="false" ht="14.25" hidden="false" customHeight="false" outlineLevel="0" collapsed="false">
      <c r="A7935" s="0" t="s">
        <v>7977</v>
      </c>
      <c r="B7935" s="0" t="s">
        <v>38</v>
      </c>
      <c r="C7935" s="0" t="s">
        <v>39</v>
      </c>
      <c r="D7935" s="9" t="n">
        <v>44100</v>
      </c>
      <c r="E7935" s="9" t="n">
        <v>44189</v>
      </c>
      <c r="F7935" s="9" t="n">
        <v>44210</v>
      </c>
      <c r="G7935" s="9" t="n">
        <v>44212</v>
      </c>
      <c r="H7935" s="10" t="s">
        <v>36</v>
      </c>
      <c r="I7935" s="0" t="n">
        <v>15</v>
      </c>
      <c r="J7935" s="0" t="n">
        <v>17</v>
      </c>
      <c r="K7935" s="0" t="n">
        <v>92</v>
      </c>
      <c r="L7935" s="0" t="n">
        <v>43</v>
      </c>
      <c r="M7935" s="0" t="n">
        <v>7</v>
      </c>
      <c r="N7935" s="11" t="n">
        <v>0.1</v>
      </c>
      <c r="O7935" s="12" t="n">
        <v>589</v>
      </c>
      <c r="P7935" s="12" t="n">
        <v>998.3</v>
      </c>
      <c r="Q7935" s="12" t="n">
        <f aca="false">M7935*P7935*(1-N7935)</f>
        <v>6289.29</v>
      </c>
      <c r="R7935" s="12" t="n">
        <f aca="false">M7935*O7935</f>
        <v>4123</v>
      </c>
      <c r="S7935" s="12" t="n">
        <f aca="false">Q7935-R7935</f>
        <v>2166.29</v>
      </c>
      <c r="T7935" s="11" t="n">
        <f aca="false">IFERROR(S7935/Q7935,0)</f>
        <v>0.344441105434795</v>
      </c>
      <c r="U7935" s="13" t="n">
        <f aca="false">F7935-E7935</f>
        <v>21</v>
      </c>
      <c r="V7935" s="13" t="n">
        <f aca="false">G7935-F7935</f>
        <v>2</v>
      </c>
      <c r="W7935" s="13" t="n">
        <f aca="false">G7935-E7935</f>
        <v>23</v>
      </c>
      <c r="X7935" s="10" t="n">
        <f aca="false">YEAR(E7935)</f>
        <v>2020</v>
      </c>
      <c r="Y7935" s="0" t="str">
        <f aca="false">TEXT(E7935,"yyyy-mm")</f>
        <v>2020-12</v>
      </c>
      <c r="Z7935" s="0" t="str">
        <f aca="false">"Q"&amp;ROUNDUP(MONTH(E7935)/3,0)&amp;"-"&amp;YEAR(E7935)</f>
        <v>Q4-2020</v>
      </c>
    </row>
    <row r="7936" customFormat="false" ht="14.25" hidden="false" customHeight="false" outlineLevel="0" collapsed="false">
      <c r="A7936" s="0" t="s">
        <v>7978</v>
      </c>
      <c r="B7936" s="0" t="s">
        <v>34</v>
      </c>
      <c r="C7936" s="0" t="s">
        <v>48</v>
      </c>
      <c r="D7936" s="9" t="n">
        <v>44100</v>
      </c>
      <c r="E7936" s="9" t="n">
        <v>44189</v>
      </c>
      <c r="F7936" s="9" t="n">
        <v>44191</v>
      </c>
      <c r="G7936" s="9" t="n">
        <v>44192</v>
      </c>
      <c r="H7936" s="10" t="s">
        <v>36</v>
      </c>
      <c r="I7936" s="0" t="n">
        <v>4</v>
      </c>
      <c r="J7936" s="0" t="n">
        <v>41</v>
      </c>
      <c r="K7936" s="0" t="n">
        <v>45</v>
      </c>
      <c r="L7936" s="0" t="n">
        <v>32</v>
      </c>
      <c r="M7936" s="0" t="n">
        <v>8</v>
      </c>
      <c r="N7936" s="11" t="n">
        <v>0.1</v>
      </c>
      <c r="O7936" s="12" t="n">
        <v>159.19</v>
      </c>
      <c r="P7936" s="12" t="n">
        <v>221.1</v>
      </c>
      <c r="Q7936" s="12" t="n">
        <f aca="false">M7936*P7936*(1-N7936)</f>
        <v>1591.92</v>
      </c>
      <c r="R7936" s="12" t="n">
        <f aca="false">M7936*O7936</f>
        <v>1273.52</v>
      </c>
      <c r="S7936" s="12" t="n">
        <f aca="false">Q7936-R7936</f>
        <v>318.4</v>
      </c>
      <c r="T7936" s="11" t="n">
        <f aca="false">IFERROR(S7936/Q7936,0)</f>
        <v>0.200010050756319</v>
      </c>
      <c r="U7936" s="13" t="n">
        <f aca="false">F7936-E7936</f>
        <v>2</v>
      </c>
      <c r="V7936" s="13" t="n">
        <f aca="false">G7936-F7936</f>
        <v>1</v>
      </c>
      <c r="W7936" s="13" t="n">
        <f aca="false">G7936-E7936</f>
        <v>3</v>
      </c>
      <c r="X7936" s="10" t="n">
        <f aca="false">YEAR(E7936)</f>
        <v>2020</v>
      </c>
      <c r="Y7936" s="0" t="str">
        <f aca="false">TEXT(E7936,"yyyy-mm")</f>
        <v>2020-12</v>
      </c>
      <c r="Z7936" s="0" t="str">
        <f aca="false">"Q"&amp;ROUNDUP(MONTH(E7936)/3,0)&amp;"-"&amp;YEAR(E7936)</f>
        <v>Q4-2020</v>
      </c>
    </row>
    <row r="7937" customFormat="false" ht="14.25" hidden="false" customHeight="false" outlineLevel="0" collapsed="false">
      <c r="A7937" s="0" t="s">
        <v>7979</v>
      </c>
      <c r="B7937" s="0" t="s">
        <v>43</v>
      </c>
      <c r="C7937" s="0" t="s">
        <v>39</v>
      </c>
      <c r="D7937" s="9" t="n">
        <v>44100</v>
      </c>
      <c r="E7937" s="9" t="n">
        <v>44189</v>
      </c>
      <c r="F7937" s="9" t="n">
        <v>44212</v>
      </c>
      <c r="G7937" s="9" t="n">
        <v>44219</v>
      </c>
      <c r="H7937" s="10" t="s">
        <v>36</v>
      </c>
      <c r="I7937" s="0" t="n">
        <v>27</v>
      </c>
      <c r="J7937" s="0" t="n">
        <v>9</v>
      </c>
      <c r="K7937" s="0" t="n">
        <v>128</v>
      </c>
      <c r="L7937" s="0" t="n">
        <v>6</v>
      </c>
      <c r="M7937" s="0" t="n">
        <v>1</v>
      </c>
      <c r="N7937" s="11" t="n">
        <v>0.075</v>
      </c>
      <c r="O7937" s="12" t="n">
        <v>201</v>
      </c>
      <c r="P7937" s="12" t="n">
        <v>268</v>
      </c>
      <c r="Q7937" s="12" t="n">
        <f aca="false">M7937*P7937*(1-N7937)</f>
        <v>247.9</v>
      </c>
      <c r="R7937" s="12" t="n">
        <f aca="false">M7937*O7937</f>
        <v>201</v>
      </c>
      <c r="S7937" s="12" t="n">
        <f aca="false">Q7937-R7937</f>
        <v>46.9</v>
      </c>
      <c r="T7937" s="11" t="n">
        <f aca="false">IFERROR(S7937/Q7937,0)</f>
        <v>0.189189189189189</v>
      </c>
      <c r="U7937" s="13" t="n">
        <f aca="false">F7937-E7937</f>
        <v>23</v>
      </c>
      <c r="V7937" s="13" t="n">
        <f aca="false">G7937-F7937</f>
        <v>7</v>
      </c>
      <c r="W7937" s="13" t="n">
        <f aca="false">G7937-E7937</f>
        <v>30</v>
      </c>
      <c r="X7937" s="10" t="n">
        <f aca="false">YEAR(E7937)</f>
        <v>2020</v>
      </c>
      <c r="Y7937" s="0" t="str">
        <f aca="false">TEXT(E7937,"yyyy-mm")</f>
        <v>2020-12</v>
      </c>
      <c r="Z7937" s="0" t="str">
        <f aca="false">"Q"&amp;ROUNDUP(MONTH(E7937)/3,0)&amp;"-"&amp;YEAR(E7937)</f>
        <v>Q4-2020</v>
      </c>
    </row>
    <row r="7938" customFormat="false" ht="14.25" hidden="false" customHeight="false" outlineLevel="0" collapsed="false">
      <c r="A7938" s="0" t="s">
        <v>7980</v>
      </c>
      <c r="B7938" s="0" t="s">
        <v>34</v>
      </c>
      <c r="C7938" s="0" t="s">
        <v>46</v>
      </c>
      <c r="D7938" s="9" t="n">
        <v>44100</v>
      </c>
      <c r="E7938" s="9" t="n">
        <v>44189</v>
      </c>
      <c r="F7938" s="9" t="n">
        <v>44208</v>
      </c>
      <c r="G7938" s="9" t="n">
        <v>44216</v>
      </c>
      <c r="H7938" s="10" t="s">
        <v>36</v>
      </c>
      <c r="I7938" s="0" t="n">
        <v>3</v>
      </c>
      <c r="J7938" s="0" t="n">
        <v>47</v>
      </c>
      <c r="K7938" s="0" t="n">
        <v>307</v>
      </c>
      <c r="L7938" s="0" t="n">
        <v>21</v>
      </c>
      <c r="M7938" s="0" t="n">
        <v>4</v>
      </c>
      <c r="N7938" s="11" t="n">
        <v>0.4</v>
      </c>
      <c r="O7938" s="12" t="n">
        <v>1166.34</v>
      </c>
      <c r="P7938" s="12" t="n">
        <v>1715.2</v>
      </c>
      <c r="Q7938" s="12" t="n">
        <f aca="false">M7938*P7938*(1-N7938)</f>
        <v>4116.48</v>
      </c>
      <c r="R7938" s="12" t="n">
        <f aca="false">M7938*O7938</f>
        <v>4665.36</v>
      </c>
      <c r="S7938" s="12" t="n">
        <f aca="false">Q7938-R7938</f>
        <v>-548.88</v>
      </c>
      <c r="T7938" s="11" t="n">
        <f aca="false">IFERROR(S7938/Q7938,0)</f>
        <v>-0.133337220149254</v>
      </c>
      <c r="U7938" s="13" t="n">
        <f aca="false">F7938-E7938</f>
        <v>19</v>
      </c>
      <c r="V7938" s="13" t="n">
        <f aca="false">G7938-F7938</f>
        <v>8</v>
      </c>
      <c r="W7938" s="13" t="n">
        <f aca="false">G7938-E7938</f>
        <v>27</v>
      </c>
      <c r="X7938" s="10" t="n">
        <f aca="false">YEAR(E7938)</f>
        <v>2020</v>
      </c>
      <c r="Y7938" s="0" t="str">
        <f aca="false">TEXT(E7938,"yyyy-mm")</f>
        <v>2020-12</v>
      </c>
      <c r="Z7938" s="0" t="str">
        <f aca="false">"Q"&amp;ROUNDUP(MONTH(E7938)/3,0)&amp;"-"&amp;YEAR(E7938)</f>
        <v>Q4-2020</v>
      </c>
    </row>
    <row r="7939" customFormat="false" ht="14.25" hidden="false" customHeight="false" outlineLevel="0" collapsed="false">
      <c r="A7939" s="0" t="s">
        <v>7981</v>
      </c>
      <c r="B7939" s="0" t="s">
        <v>38</v>
      </c>
      <c r="C7939" s="0" t="s">
        <v>46</v>
      </c>
      <c r="D7939" s="9" t="n">
        <v>44100</v>
      </c>
      <c r="E7939" s="9" t="n">
        <v>44189</v>
      </c>
      <c r="F7939" s="9" t="n">
        <v>44213</v>
      </c>
      <c r="G7939" s="9" t="n">
        <v>44221</v>
      </c>
      <c r="H7939" s="10" t="s">
        <v>36</v>
      </c>
      <c r="I7939" s="0" t="n">
        <v>13</v>
      </c>
      <c r="J7939" s="0" t="n">
        <v>28</v>
      </c>
      <c r="K7939" s="0" t="n">
        <v>300</v>
      </c>
      <c r="L7939" s="0" t="n">
        <v>32</v>
      </c>
      <c r="M7939" s="0" t="n">
        <v>6</v>
      </c>
      <c r="N7939" s="11" t="n">
        <v>0.2</v>
      </c>
      <c r="O7939" s="12" t="n">
        <v>452.25</v>
      </c>
      <c r="P7939" s="12" t="n">
        <v>1005</v>
      </c>
      <c r="Q7939" s="12" t="n">
        <f aca="false">M7939*P7939*(1-N7939)</f>
        <v>4824</v>
      </c>
      <c r="R7939" s="12" t="n">
        <f aca="false">M7939*O7939</f>
        <v>2713.5</v>
      </c>
      <c r="S7939" s="12" t="n">
        <f aca="false">Q7939-R7939</f>
        <v>2110.5</v>
      </c>
      <c r="T7939" s="11" t="n">
        <f aca="false">IFERROR(S7939/Q7939,0)</f>
        <v>0.4375</v>
      </c>
      <c r="U7939" s="13" t="n">
        <f aca="false">F7939-E7939</f>
        <v>24</v>
      </c>
      <c r="V7939" s="13" t="n">
        <f aca="false">G7939-F7939</f>
        <v>8</v>
      </c>
      <c r="W7939" s="13" t="n">
        <f aca="false">G7939-E7939</f>
        <v>32</v>
      </c>
      <c r="X7939" s="10" t="n">
        <f aca="false">YEAR(E7939)</f>
        <v>2020</v>
      </c>
      <c r="Y7939" s="0" t="str">
        <f aca="false">TEXT(E7939,"yyyy-mm")</f>
        <v>2020-12</v>
      </c>
      <c r="Z7939" s="0" t="str">
        <f aca="false">"Q"&amp;ROUNDUP(MONTH(E7939)/3,0)&amp;"-"&amp;YEAR(E7939)</f>
        <v>Q4-2020</v>
      </c>
    </row>
    <row r="7940" customFormat="false" ht="14.25" hidden="false" customHeight="false" outlineLevel="0" collapsed="false">
      <c r="A7940" s="0" t="s">
        <v>7982</v>
      </c>
      <c r="B7940" s="0" t="s">
        <v>43</v>
      </c>
      <c r="C7940" s="0" t="s">
        <v>46</v>
      </c>
      <c r="D7940" s="9" t="n">
        <v>44100</v>
      </c>
      <c r="E7940" s="9" t="n">
        <v>44189</v>
      </c>
      <c r="F7940" s="9" t="n">
        <v>44207</v>
      </c>
      <c r="G7940" s="9" t="n">
        <v>44210</v>
      </c>
      <c r="H7940" s="10" t="s">
        <v>36</v>
      </c>
      <c r="I7940" s="0" t="n">
        <v>28</v>
      </c>
      <c r="J7940" s="0" t="n">
        <v>33</v>
      </c>
      <c r="K7940" s="0" t="n">
        <v>263</v>
      </c>
      <c r="L7940" s="0" t="n">
        <v>37</v>
      </c>
      <c r="M7940" s="0" t="n">
        <v>4</v>
      </c>
      <c r="N7940" s="11" t="n">
        <v>0.2</v>
      </c>
      <c r="O7940" s="12" t="n">
        <v>711.88</v>
      </c>
      <c r="P7940" s="12" t="n">
        <v>837.5</v>
      </c>
      <c r="Q7940" s="12" t="n">
        <f aca="false">M7940*P7940*(1-N7940)</f>
        <v>2680</v>
      </c>
      <c r="R7940" s="12" t="n">
        <f aca="false">M7940*O7940</f>
        <v>2847.52</v>
      </c>
      <c r="S7940" s="12" t="n">
        <f aca="false">Q7940-R7940</f>
        <v>-167.52</v>
      </c>
      <c r="T7940" s="11" t="n">
        <f aca="false">IFERROR(S7940/Q7940,0)</f>
        <v>-0.0625074626865672</v>
      </c>
      <c r="U7940" s="13" t="n">
        <f aca="false">F7940-E7940</f>
        <v>18</v>
      </c>
      <c r="V7940" s="13" t="n">
        <f aca="false">G7940-F7940</f>
        <v>3</v>
      </c>
      <c r="W7940" s="13" t="n">
        <f aca="false">G7940-E7940</f>
        <v>21</v>
      </c>
      <c r="X7940" s="10" t="n">
        <f aca="false">YEAR(E7940)</f>
        <v>2020</v>
      </c>
      <c r="Y7940" s="0" t="str">
        <f aca="false">TEXT(E7940,"yyyy-mm")</f>
        <v>2020-12</v>
      </c>
      <c r="Z7940" s="0" t="str">
        <f aca="false">"Q"&amp;ROUNDUP(MONTH(E7940)/3,0)&amp;"-"&amp;YEAR(E7940)</f>
        <v>Q4-2020</v>
      </c>
    </row>
    <row r="7941" customFormat="false" ht="14.25" hidden="false" customHeight="false" outlineLevel="0" collapsed="false">
      <c r="A7941" s="0" t="s">
        <v>7983</v>
      </c>
      <c r="B7941" s="0" t="s">
        <v>38</v>
      </c>
      <c r="C7941" s="0" t="s">
        <v>58</v>
      </c>
      <c r="D7941" s="9" t="n">
        <v>44100</v>
      </c>
      <c r="E7941" s="9" t="n">
        <v>44189</v>
      </c>
      <c r="F7941" s="9" t="n">
        <v>44215</v>
      </c>
      <c r="G7941" s="9" t="n">
        <v>44224</v>
      </c>
      <c r="H7941" s="10" t="s">
        <v>36</v>
      </c>
      <c r="I7941" s="0" t="n">
        <v>19</v>
      </c>
      <c r="J7941" s="0" t="n">
        <v>16</v>
      </c>
      <c r="K7941" s="0" t="n">
        <v>340</v>
      </c>
      <c r="L7941" s="0" t="n">
        <v>37</v>
      </c>
      <c r="M7941" s="0" t="n">
        <v>3</v>
      </c>
      <c r="N7941" s="11" t="n">
        <v>0.075</v>
      </c>
      <c r="O7941" s="12" t="n">
        <v>335</v>
      </c>
      <c r="P7941" s="12" t="n">
        <v>837.5</v>
      </c>
      <c r="Q7941" s="12" t="n">
        <f aca="false">M7941*P7941*(1-N7941)</f>
        <v>2324.0625</v>
      </c>
      <c r="R7941" s="12" t="n">
        <f aca="false">M7941*O7941</f>
        <v>1005</v>
      </c>
      <c r="S7941" s="12" t="n">
        <f aca="false">Q7941-R7941</f>
        <v>1319.0625</v>
      </c>
      <c r="T7941" s="11" t="n">
        <f aca="false">IFERROR(S7941/Q7941,0)</f>
        <v>0.567567567567568</v>
      </c>
      <c r="U7941" s="13" t="n">
        <f aca="false">F7941-E7941</f>
        <v>26</v>
      </c>
      <c r="V7941" s="13" t="n">
        <f aca="false">G7941-F7941</f>
        <v>9</v>
      </c>
      <c r="W7941" s="13" t="n">
        <f aca="false">G7941-E7941</f>
        <v>35</v>
      </c>
      <c r="X7941" s="10" t="n">
        <f aca="false">YEAR(E7941)</f>
        <v>2020</v>
      </c>
      <c r="Y7941" s="0" t="str">
        <f aca="false">TEXT(E7941,"yyyy-mm")</f>
        <v>2020-12</v>
      </c>
      <c r="Z7941" s="0" t="str">
        <f aca="false">"Q"&amp;ROUNDUP(MONTH(E7941)/3,0)&amp;"-"&amp;YEAR(E7941)</f>
        <v>Q4-2020</v>
      </c>
    </row>
    <row r="7942" customFormat="false" ht="14.25" hidden="false" customHeight="false" outlineLevel="0" collapsed="false">
      <c r="A7942" s="0" t="s">
        <v>7984</v>
      </c>
      <c r="B7942" s="0" t="s">
        <v>34</v>
      </c>
      <c r="C7942" s="0" t="s">
        <v>39</v>
      </c>
      <c r="D7942" s="9" t="n">
        <v>44100</v>
      </c>
      <c r="E7942" s="9" t="n">
        <v>44189</v>
      </c>
      <c r="F7942" s="9" t="n">
        <v>44212</v>
      </c>
      <c r="G7942" s="9" t="n">
        <v>44221</v>
      </c>
      <c r="H7942" s="10" t="s">
        <v>36</v>
      </c>
      <c r="I7942" s="0" t="n">
        <v>6</v>
      </c>
      <c r="J7942" s="0" t="n">
        <v>33</v>
      </c>
      <c r="K7942" s="0" t="n">
        <v>94</v>
      </c>
      <c r="L7942" s="0" t="n">
        <v>40</v>
      </c>
      <c r="M7942" s="0" t="n">
        <v>6</v>
      </c>
      <c r="N7942" s="11" t="n">
        <v>0.075</v>
      </c>
      <c r="O7942" s="12" t="n">
        <v>1754.73</v>
      </c>
      <c r="P7942" s="12" t="n">
        <v>3899.4</v>
      </c>
      <c r="Q7942" s="12" t="n">
        <f aca="false">M7942*P7942*(1-N7942)</f>
        <v>21641.67</v>
      </c>
      <c r="R7942" s="12" t="n">
        <f aca="false">M7942*O7942</f>
        <v>10528.38</v>
      </c>
      <c r="S7942" s="12" t="n">
        <f aca="false">Q7942-R7942</f>
        <v>11113.29</v>
      </c>
      <c r="T7942" s="11" t="n">
        <f aca="false">IFERROR(S7942/Q7942,0)</f>
        <v>0.513513513513514</v>
      </c>
      <c r="U7942" s="13" t="n">
        <f aca="false">F7942-E7942</f>
        <v>23</v>
      </c>
      <c r="V7942" s="13" t="n">
        <f aca="false">G7942-F7942</f>
        <v>9</v>
      </c>
      <c r="W7942" s="13" t="n">
        <f aca="false">G7942-E7942</f>
        <v>32</v>
      </c>
      <c r="X7942" s="10" t="n">
        <f aca="false">YEAR(E7942)</f>
        <v>2020</v>
      </c>
      <c r="Y7942" s="0" t="str">
        <f aca="false">TEXT(E7942,"yyyy-mm")</f>
        <v>2020-12</v>
      </c>
      <c r="Z7942" s="0" t="str">
        <f aca="false">"Q"&amp;ROUNDUP(MONTH(E7942)/3,0)&amp;"-"&amp;YEAR(E7942)</f>
        <v>Q4-2020</v>
      </c>
    </row>
    <row r="7943" customFormat="false" ht="14.25" hidden="false" customHeight="false" outlineLevel="0" collapsed="false">
      <c r="A7943" s="0" t="s">
        <v>7985</v>
      </c>
      <c r="B7943" s="0" t="s">
        <v>38</v>
      </c>
      <c r="C7943" s="0" t="s">
        <v>39</v>
      </c>
      <c r="D7943" s="9" t="n">
        <v>44100</v>
      </c>
      <c r="E7943" s="9" t="n">
        <v>44190</v>
      </c>
      <c r="F7943" s="9" t="n">
        <v>44195</v>
      </c>
      <c r="G7943" s="9" t="n">
        <v>44204</v>
      </c>
      <c r="H7943" s="10" t="s">
        <v>36</v>
      </c>
      <c r="I7943" s="0" t="n">
        <v>13</v>
      </c>
      <c r="J7943" s="0" t="n">
        <v>11</v>
      </c>
      <c r="K7943" s="0" t="n">
        <v>126</v>
      </c>
      <c r="L7943" s="0" t="n">
        <v>29</v>
      </c>
      <c r="M7943" s="0" t="n">
        <v>8</v>
      </c>
      <c r="N7943" s="11" t="n">
        <v>0.05</v>
      </c>
      <c r="O7943" s="12" t="n">
        <v>619.08</v>
      </c>
      <c r="P7943" s="12" t="n">
        <v>1105.5</v>
      </c>
      <c r="Q7943" s="12" t="n">
        <f aca="false">M7943*P7943*(1-N7943)</f>
        <v>8401.8</v>
      </c>
      <c r="R7943" s="12" t="n">
        <f aca="false">M7943*O7943</f>
        <v>4952.64</v>
      </c>
      <c r="S7943" s="12" t="n">
        <f aca="false">Q7943-R7943</f>
        <v>3449.16</v>
      </c>
      <c r="T7943" s="11" t="n">
        <f aca="false">IFERROR(S7943/Q7943,0)</f>
        <v>0.410526315789474</v>
      </c>
      <c r="U7943" s="13" t="n">
        <f aca="false">F7943-E7943</f>
        <v>5</v>
      </c>
      <c r="V7943" s="13" t="n">
        <f aca="false">G7943-F7943</f>
        <v>9</v>
      </c>
      <c r="W7943" s="13" t="n">
        <f aca="false">G7943-E7943</f>
        <v>14</v>
      </c>
      <c r="X7943" s="10" t="n">
        <f aca="false">YEAR(E7943)</f>
        <v>2020</v>
      </c>
      <c r="Y7943" s="0" t="str">
        <f aca="false">TEXT(E7943,"yyyy-mm")</f>
        <v>2020-12</v>
      </c>
      <c r="Z7943" s="0" t="str">
        <f aca="false">"Q"&amp;ROUNDUP(MONTH(E7943)/3,0)&amp;"-"&amp;YEAR(E7943)</f>
        <v>Q4-2020</v>
      </c>
    </row>
    <row r="7944" customFormat="false" ht="14.25" hidden="false" customHeight="false" outlineLevel="0" collapsed="false">
      <c r="A7944" s="0" t="s">
        <v>7986</v>
      </c>
      <c r="B7944" s="0" t="s">
        <v>34</v>
      </c>
      <c r="C7944" s="0" t="s">
        <v>48</v>
      </c>
      <c r="D7944" s="9" t="n">
        <v>44100</v>
      </c>
      <c r="E7944" s="9" t="n">
        <v>44190</v>
      </c>
      <c r="F7944" s="9" t="n">
        <v>44212</v>
      </c>
      <c r="G7944" s="9" t="n">
        <v>44215</v>
      </c>
      <c r="H7944" s="10" t="s">
        <v>36</v>
      </c>
      <c r="I7944" s="0" t="n">
        <v>6</v>
      </c>
      <c r="J7944" s="0" t="n">
        <v>25</v>
      </c>
      <c r="K7944" s="0" t="n">
        <v>19</v>
      </c>
      <c r="L7944" s="0" t="n">
        <v>42</v>
      </c>
      <c r="M7944" s="0" t="n">
        <v>4</v>
      </c>
      <c r="N7944" s="11" t="n">
        <v>0.1</v>
      </c>
      <c r="O7944" s="12" t="n">
        <v>142.04</v>
      </c>
      <c r="P7944" s="12" t="n">
        <v>268</v>
      </c>
      <c r="Q7944" s="12" t="n">
        <f aca="false">M7944*P7944*(1-N7944)</f>
        <v>964.8</v>
      </c>
      <c r="R7944" s="12" t="n">
        <f aca="false">M7944*O7944</f>
        <v>568.16</v>
      </c>
      <c r="S7944" s="12" t="n">
        <f aca="false">Q7944-R7944</f>
        <v>396.64</v>
      </c>
      <c r="T7944" s="11" t="n">
        <f aca="false">IFERROR(S7944/Q7944,0)</f>
        <v>0.411111111111111</v>
      </c>
      <c r="U7944" s="13" t="n">
        <f aca="false">F7944-E7944</f>
        <v>22</v>
      </c>
      <c r="V7944" s="13" t="n">
        <f aca="false">G7944-F7944</f>
        <v>3</v>
      </c>
      <c r="W7944" s="13" t="n">
        <f aca="false">G7944-E7944</f>
        <v>25</v>
      </c>
      <c r="X7944" s="10" t="n">
        <f aca="false">YEAR(E7944)</f>
        <v>2020</v>
      </c>
      <c r="Y7944" s="0" t="str">
        <f aca="false">TEXT(E7944,"yyyy-mm")</f>
        <v>2020-12</v>
      </c>
      <c r="Z7944" s="0" t="str">
        <f aca="false">"Q"&amp;ROUNDUP(MONTH(E7944)/3,0)&amp;"-"&amp;YEAR(E7944)</f>
        <v>Q4-2020</v>
      </c>
    </row>
    <row r="7945" customFormat="false" ht="14.25" hidden="false" customHeight="false" outlineLevel="0" collapsed="false">
      <c r="A7945" s="0" t="s">
        <v>7987</v>
      </c>
      <c r="B7945" s="0" t="s">
        <v>41</v>
      </c>
      <c r="C7945" s="0" t="s">
        <v>39</v>
      </c>
      <c r="D7945" s="9" t="n">
        <v>44100</v>
      </c>
      <c r="E7945" s="9" t="n">
        <v>44190</v>
      </c>
      <c r="F7945" s="9" t="n">
        <v>44213</v>
      </c>
      <c r="G7945" s="9" t="n">
        <v>44214</v>
      </c>
      <c r="H7945" s="10" t="s">
        <v>36</v>
      </c>
      <c r="I7945" s="0" t="n">
        <v>24</v>
      </c>
      <c r="J7945" s="0" t="n">
        <v>36</v>
      </c>
      <c r="K7945" s="0" t="n">
        <v>166</v>
      </c>
      <c r="L7945" s="0" t="n">
        <v>1</v>
      </c>
      <c r="M7945" s="0" t="n">
        <v>8</v>
      </c>
      <c r="N7945" s="11" t="n">
        <v>0.15</v>
      </c>
      <c r="O7945" s="12" t="n">
        <v>1342.28</v>
      </c>
      <c r="P7945" s="12" t="n">
        <v>2485.7</v>
      </c>
      <c r="Q7945" s="12" t="n">
        <f aca="false">M7945*P7945*(1-N7945)</f>
        <v>16902.76</v>
      </c>
      <c r="R7945" s="12" t="n">
        <f aca="false">M7945*O7945</f>
        <v>10738.24</v>
      </c>
      <c r="S7945" s="12" t="n">
        <f aca="false">Q7945-R7945</f>
        <v>6164.52</v>
      </c>
      <c r="T7945" s="11" t="n">
        <f aca="false">IFERROR(S7945/Q7945,0)</f>
        <v>0.36470493576197</v>
      </c>
      <c r="U7945" s="13" t="n">
        <f aca="false">F7945-E7945</f>
        <v>23</v>
      </c>
      <c r="V7945" s="13" t="n">
        <f aca="false">G7945-F7945</f>
        <v>1</v>
      </c>
      <c r="W7945" s="13" t="n">
        <f aca="false">G7945-E7945</f>
        <v>24</v>
      </c>
      <c r="X7945" s="10" t="n">
        <f aca="false">YEAR(E7945)</f>
        <v>2020</v>
      </c>
      <c r="Y7945" s="0" t="str">
        <f aca="false">TEXT(E7945,"yyyy-mm")</f>
        <v>2020-12</v>
      </c>
      <c r="Z7945" s="0" t="str">
        <f aca="false">"Q"&amp;ROUNDUP(MONTH(E7945)/3,0)&amp;"-"&amp;YEAR(E7945)</f>
        <v>Q4-2020</v>
      </c>
    </row>
    <row r="7946" customFormat="false" ht="14.25" hidden="false" customHeight="false" outlineLevel="0" collapsed="false">
      <c r="A7946" s="0" t="s">
        <v>7988</v>
      </c>
      <c r="B7946" s="0" t="s">
        <v>38</v>
      </c>
      <c r="C7946" s="0" t="s">
        <v>39</v>
      </c>
      <c r="D7946" s="9" t="n">
        <v>44100</v>
      </c>
      <c r="E7946" s="9" t="n">
        <v>44190</v>
      </c>
      <c r="F7946" s="9" t="n">
        <v>44214</v>
      </c>
      <c r="G7946" s="9" t="n">
        <v>44218</v>
      </c>
      <c r="H7946" s="10" t="s">
        <v>36</v>
      </c>
      <c r="I7946" s="0" t="n">
        <v>15</v>
      </c>
      <c r="J7946" s="0" t="n">
        <v>49</v>
      </c>
      <c r="K7946" s="0" t="n">
        <v>129</v>
      </c>
      <c r="L7946" s="0" t="n">
        <v>37</v>
      </c>
      <c r="M7946" s="0" t="n">
        <v>4</v>
      </c>
      <c r="N7946" s="11" t="n">
        <v>0.075</v>
      </c>
      <c r="O7946" s="12" t="n">
        <v>4650.6</v>
      </c>
      <c r="P7946" s="12" t="n">
        <v>6284.6</v>
      </c>
      <c r="Q7946" s="12" t="n">
        <f aca="false">M7946*P7946*(1-N7946)</f>
        <v>23253.02</v>
      </c>
      <c r="R7946" s="12" t="n">
        <f aca="false">M7946*O7946</f>
        <v>18602.4</v>
      </c>
      <c r="S7946" s="12" t="n">
        <f aca="false">Q7946-R7946</f>
        <v>4650.62</v>
      </c>
      <c r="T7946" s="11" t="n">
        <f aca="false">IFERROR(S7946/Q7946,0)</f>
        <v>0.200000688082666</v>
      </c>
      <c r="U7946" s="13" t="n">
        <f aca="false">F7946-E7946</f>
        <v>24</v>
      </c>
      <c r="V7946" s="13" t="n">
        <f aca="false">G7946-F7946</f>
        <v>4</v>
      </c>
      <c r="W7946" s="13" t="n">
        <f aca="false">G7946-E7946</f>
        <v>28</v>
      </c>
      <c r="X7946" s="10" t="n">
        <f aca="false">YEAR(E7946)</f>
        <v>2020</v>
      </c>
      <c r="Y7946" s="0" t="str">
        <f aca="false">TEXT(E7946,"yyyy-mm")</f>
        <v>2020-12</v>
      </c>
      <c r="Z7946" s="0" t="str">
        <f aca="false">"Q"&amp;ROUNDUP(MONTH(E7946)/3,0)&amp;"-"&amp;YEAR(E7946)</f>
        <v>Q4-2020</v>
      </c>
    </row>
    <row r="7947" customFormat="false" ht="14.25" hidden="false" customHeight="false" outlineLevel="0" collapsed="false">
      <c r="A7947" s="0" t="s">
        <v>7989</v>
      </c>
      <c r="B7947" s="0" t="s">
        <v>34</v>
      </c>
      <c r="C7947" s="0" t="s">
        <v>39</v>
      </c>
      <c r="D7947" s="9" t="n">
        <v>44100</v>
      </c>
      <c r="E7947" s="9" t="n">
        <v>44190</v>
      </c>
      <c r="F7947" s="9" t="n">
        <v>44217</v>
      </c>
      <c r="G7947" s="9" t="n">
        <v>44225</v>
      </c>
      <c r="H7947" s="10" t="s">
        <v>36</v>
      </c>
      <c r="I7947" s="0" t="n">
        <v>8</v>
      </c>
      <c r="J7947" s="0" t="n">
        <v>39</v>
      </c>
      <c r="K7947" s="0" t="n">
        <v>101</v>
      </c>
      <c r="L7947" s="0" t="n">
        <v>6</v>
      </c>
      <c r="M7947" s="0" t="n">
        <v>3</v>
      </c>
      <c r="N7947" s="11" t="n">
        <v>0.1</v>
      </c>
      <c r="O7947" s="12" t="n">
        <v>857.87</v>
      </c>
      <c r="P7947" s="12" t="n">
        <v>1949.7</v>
      </c>
      <c r="Q7947" s="12" t="n">
        <f aca="false">M7947*P7947*(1-N7947)</f>
        <v>5264.19</v>
      </c>
      <c r="R7947" s="12" t="n">
        <f aca="false">M7947*O7947</f>
        <v>2573.61</v>
      </c>
      <c r="S7947" s="12" t="n">
        <f aca="false">Q7947-R7947</f>
        <v>2690.58</v>
      </c>
      <c r="T7947" s="11" t="n">
        <f aca="false">IFERROR(S7947/Q7947,0)</f>
        <v>0.511109971334621</v>
      </c>
      <c r="U7947" s="13" t="n">
        <f aca="false">F7947-E7947</f>
        <v>27</v>
      </c>
      <c r="V7947" s="13" t="n">
        <f aca="false">G7947-F7947</f>
        <v>8</v>
      </c>
      <c r="W7947" s="13" t="n">
        <f aca="false">G7947-E7947</f>
        <v>35</v>
      </c>
      <c r="X7947" s="10" t="n">
        <f aca="false">YEAR(E7947)</f>
        <v>2020</v>
      </c>
      <c r="Y7947" s="0" t="str">
        <f aca="false">TEXT(E7947,"yyyy-mm")</f>
        <v>2020-12</v>
      </c>
      <c r="Z7947" s="0" t="str">
        <f aca="false">"Q"&amp;ROUNDUP(MONTH(E7947)/3,0)&amp;"-"&amp;YEAR(E7947)</f>
        <v>Q4-2020</v>
      </c>
    </row>
    <row r="7948" customFormat="false" ht="14.25" hidden="false" customHeight="false" outlineLevel="0" collapsed="false">
      <c r="A7948" s="0" t="s">
        <v>7990</v>
      </c>
      <c r="B7948" s="0" t="s">
        <v>38</v>
      </c>
      <c r="C7948" s="0" t="s">
        <v>46</v>
      </c>
      <c r="D7948" s="9" t="n">
        <v>44100</v>
      </c>
      <c r="E7948" s="9" t="n">
        <v>44191</v>
      </c>
      <c r="F7948" s="9" t="n">
        <v>44218</v>
      </c>
      <c r="G7948" s="9" t="n">
        <v>44223</v>
      </c>
      <c r="H7948" s="10" t="s">
        <v>36</v>
      </c>
      <c r="I7948" s="0" t="n">
        <v>18</v>
      </c>
      <c r="J7948" s="0" t="n">
        <v>21</v>
      </c>
      <c r="K7948" s="0" t="n">
        <v>307</v>
      </c>
      <c r="L7948" s="0" t="n">
        <v>25</v>
      </c>
      <c r="M7948" s="0" t="n">
        <v>2</v>
      </c>
      <c r="N7948" s="11" t="n">
        <v>0.075</v>
      </c>
      <c r="O7948" s="12" t="n">
        <v>1033.14</v>
      </c>
      <c r="P7948" s="12" t="n">
        <v>1721.9</v>
      </c>
      <c r="Q7948" s="12" t="n">
        <f aca="false">M7948*P7948*(1-N7948)</f>
        <v>3185.515</v>
      </c>
      <c r="R7948" s="12" t="n">
        <f aca="false">M7948*O7948</f>
        <v>2066.28</v>
      </c>
      <c r="S7948" s="12" t="n">
        <f aca="false">Q7948-R7948</f>
        <v>1119.235</v>
      </c>
      <c r="T7948" s="11" t="n">
        <f aca="false">IFERROR(S7948/Q7948,0)</f>
        <v>0.351351351351351</v>
      </c>
      <c r="U7948" s="13" t="n">
        <f aca="false">F7948-E7948</f>
        <v>27</v>
      </c>
      <c r="V7948" s="13" t="n">
        <f aca="false">G7948-F7948</f>
        <v>5</v>
      </c>
      <c r="W7948" s="13" t="n">
        <f aca="false">G7948-E7948</f>
        <v>32</v>
      </c>
      <c r="X7948" s="10" t="n">
        <f aca="false">YEAR(E7948)</f>
        <v>2020</v>
      </c>
      <c r="Y7948" s="0" t="str">
        <f aca="false">TEXT(E7948,"yyyy-mm")</f>
        <v>2020-12</v>
      </c>
      <c r="Z7948" s="0" t="str">
        <f aca="false">"Q"&amp;ROUNDUP(MONTH(E7948)/3,0)&amp;"-"&amp;YEAR(E7948)</f>
        <v>Q4-2020</v>
      </c>
    </row>
    <row r="7949" customFormat="false" ht="14.25" hidden="false" customHeight="false" outlineLevel="0" collapsed="false">
      <c r="A7949" s="0" t="s">
        <v>7991</v>
      </c>
      <c r="B7949" s="0" t="s">
        <v>43</v>
      </c>
      <c r="C7949" s="0" t="s">
        <v>35</v>
      </c>
      <c r="D7949" s="9" t="n">
        <v>44100</v>
      </c>
      <c r="E7949" s="9" t="n">
        <v>44191</v>
      </c>
      <c r="F7949" s="9" t="n">
        <v>44217</v>
      </c>
      <c r="G7949" s="9" t="n">
        <v>44222</v>
      </c>
      <c r="H7949" s="10" t="s">
        <v>36</v>
      </c>
      <c r="I7949" s="0" t="n">
        <v>26</v>
      </c>
      <c r="J7949" s="0" t="n">
        <v>17</v>
      </c>
      <c r="K7949" s="0" t="n">
        <v>219</v>
      </c>
      <c r="L7949" s="0" t="n">
        <v>37</v>
      </c>
      <c r="M7949" s="0" t="n">
        <v>8</v>
      </c>
      <c r="N7949" s="11" t="n">
        <v>0.05</v>
      </c>
      <c r="O7949" s="12" t="n">
        <v>1351.66</v>
      </c>
      <c r="P7949" s="12" t="n">
        <v>1755.4</v>
      </c>
      <c r="Q7949" s="12" t="n">
        <f aca="false">M7949*P7949*(1-N7949)</f>
        <v>13341.04</v>
      </c>
      <c r="R7949" s="12" t="n">
        <f aca="false">M7949*O7949</f>
        <v>10813.28</v>
      </c>
      <c r="S7949" s="12" t="n">
        <f aca="false">Q7949-R7949</f>
        <v>2527.76</v>
      </c>
      <c r="T7949" s="11" t="n">
        <f aca="false">IFERROR(S7949/Q7949,0)</f>
        <v>0.189472484903726</v>
      </c>
      <c r="U7949" s="13" t="n">
        <f aca="false">F7949-E7949</f>
        <v>26</v>
      </c>
      <c r="V7949" s="13" t="n">
        <f aca="false">G7949-F7949</f>
        <v>5</v>
      </c>
      <c r="W7949" s="13" t="n">
        <f aca="false">G7949-E7949</f>
        <v>31</v>
      </c>
      <c r="X7949" s="10" t="n">
        <f aca="false">YEAR(E7949)</f>
        <v>2020</v>
      </c>
      <c r="Y7949" s="0" t="str">
        <f aca="false">TEXT(E7949,"yyyy-mm")</f>
        <v>2020-12</v>
      </c>
      <c r="Z7949" s="0" t="str">
        <f aca="false">"Q"&amp;ROUNDUP(MONTH(E7949)/3,0)&amp;"-"&amp;YEAR(E7949)</f>
        <v>Q4-2020</v>
      </c>
    </row>
    <row r="7950" customFormat="false" ht="14.25" hidden="false" customHeight="false" outlineLevel="0" collapsed="false">
      <c r="A7950" s="0" t="s">
        <v>7992</v>
      </c>
      <c r="B7950" s="0" t="s">
        <v>38</v>
      </c>
      <c r="C7950" s="0" t="s">
        <v>35</v>
      </c>
      <c r="D7950" s="9" t="n">
        <v>44100</v>
      </c>
      <c r="E7950" s="9" t="n">
        <v>44191</v>
      </c>
      <c r="F7950" s="9" t="n">
        <v>44218</v>
      </c>
      <c r="G7950" s="9" t="n">
        <v>44224</v>
      </c>
      <c r="H7950" s="10" t="s">
        <v>36</v>
      </c>
      <c r="I7950" s="0" t="n">
        <v>15</v>
      </c>
      <c r="J7950" s="0" t="n">
        <v>11</v>
      </c>
      <c r="K7950" s="0" t="n">
        <v>250</v>
      </c>
      <c r="L7950" s="0" t="n">
        <v>33</v>
      </c>
      <c r="M7950" s="0" t="n">
        <v>8</v>
      </c>
      <c r="N7950" s="11" t="n">
        <v>0.075</v>
      </c>
      <c r="O7950" s="12" t="n">
        <v>1933.62</v>
      </c>
      <c r="P7950" s="12" t="n">
        <v>3222.7</v>
      </c>
      <c r="Q7950" s="12" t="n">
        <f aca="false">M7950*P7950*(1-N7950)</f>
        <v>23847.98</v>
      </c>
      <c r="R7950" s="12" t="n">
        <f aca="false">M7950*O7950</f>
        <v>15468.96</v>
      </c>
      <c r="S7950" s="12" t="n">
        <f aca="false">Q7950-R7950</f>
        <v>8379.02</v>
      </c>
      <c r="T7950" s="11" t="n">
        <f aca="false">IFERROR(S7950/Q7950,0)</f>
        <v>0.351351351351351</v>
      </c>
      <c r="U7950" s="13" t="n">
        <f aca="false">F7950-E7950</f>
        <v>27</v>
      </c>
      <c r="V7950" s="13" t="n">
        <f aca="false">G7950-F7950</f>
        <v>6</v>
      </c>
      <c r="W7950" s="13" t="n">
        <f aca="false">G7950-E7950</f>
        <v>33</v>
      </c>
      <c r="X7950" s="10" t="n">
        <f aca="false">YEAR(E7950)</f>
        <v>2020</v>
      </c>
      <c r="Y7950" s="0" t="str">
        <f aca="false">TEXT(E7950,"yyyy-mm")</f>
        <v>2020-12</v>
      </c>
      <c r="Z7950" s="0" t="str">
        <f aca="false">"Q"&amp;ROUNDUP(MONTH(E7950)/3,0)&amp;"-"&amp;YEAR(E7950)</f>
        <v>Q4-2020</v>
      </c>
    </row>
    <row r="7951" customFormat="false" ht="14.25" hidden="false" customHeight="false" outlineLevel="0" collapsed="false">
      <c r="A7951" s="0" t="s">
        <v>7993</v>
      </c>
      <c r="B7951" s="0" t="s">
        <v>43</v>
      </c>
      <c r="C7951" s="0" t="s">
        <v>39</v>
      </c>
      <c r="D7951" s="9" t="n">
        <v>44100</v>
      </c>
      <c r="E7951" s="9" t="n">
        <v>44191</v>
      </c>
      <c r="F7951" s="9" t="n">
        <v>44212</v>
      </c>
      <c r="G7951" s="9" t="n">
        <v>44214</v>
      </c>
      <c r="H7951" s="10" t="s">
        <v>36</v>
      </c>
      <c r="I7951" s="0" t="n">
        <v>28</v>
      </c>
      <c r="J7951" s="0" t="n">
        <v>7</v>
      </c>
      <c r="K7951" s="0" t="n">
        <v>95</v>
      </c>
      <c r="L7951" s="0" t="n">
        <v>2</v>
      </c>
      <c r="M7951" s="0" t="n">
        <v>4</v>
      </c>
      <c r="N7951" s="11" t="n">
        <v>0.1</v>
      </c>
      <c r="O7951" s="12" t="n">
        <v>1483.65</v>
      </c>
      <c r="P7951" s="12" t="n">
        <v>2318.2</v>
      </c>
      <c r="Q7951" s="12" t="n">
        <f aca="false">M7951*P7951*(1-N7951)</f>
        <v>8345.52</v>
      </c>
      <c r="R7951" s="12" t="n">
        <f aca="false">M7951*O7951</f>
        <v>5934.6</v>
      </c>
      <c r="S7951" s="12" t="n">
        <f aca="false">Q7951-R7951</f>
        <v>2410.92</v>
      </c>
      <c r="T7951" s="11" t="n">
        <f aca="false">IFERROR(S7951/Q7951,0)</f>
        <v>0.288887930290743</v>
      </c>
      <c r="U7951" s="13" t="n">
        <f aca="false">F7951-E7951</f>
        <v>21</v>
      </c>
      <c r="V7951" s="13" t="n">
        <f aca="false">G7951-F7951</f>
        <v>2</v>
      </c>
      <c r="W7951" s="13" t="n">
        <f aca="false">G7951-E7951</f>
        <v>23</v>
      </c>
      <c r="X7951" s="10" t="n">
        <f aca="false">YEAR(E7951)</f>
        <v>2020</v>
      </c>
      <c r="Y7951" s="0" t="str">
        <f aca="false">TEXT(E7951,"yyyy-mm")</f>
        <v>2020-12</v>
      </c>
      <c r="Z7951" s="0" t="str">
        <f aca="false">"Q"&amp;ROUNDUP(MONTH(E7951)/3,0)&amp;"-"&amp;YEAR(E7951)</f>
        <v>Q4-2020</v>
      </c>
    </row>
    <row r="7952" customFormat="false" ht="14.25" hidden="false" customHeight="false" outlineLevel="0" collapsed="false">
      <c r="A7952" s="0" t="s">
        <v>7994</v>
      </c>
      <c r="B7952" s="0" t="s">
        <v>38</v>
      </c>
      <c r="C7952" s="0" t="s">
        <v>79</v>
      </c>
      <c r="D7952" s="9" t="n">
        <v>44100</v>
      </c>
      <c r="E7952" s="9" t="n">
        <v>44191</v>
      </c>
      <c r="F7952" s="9" t="n">
        <v>44218</v>
      </c>
      <c r="G7952" s="9" t="n">
        <v>44226</v>
      </c>
      <c r="H7952" s="10" t="s">
        <v>36</v>
      </c>
      <c r="I7952" s="0" t="n">
        <v>16</v>
      </c>
      <c r="J7952" s="0" t="n">
        <v>17</v>
      </c>
      <c r="K7952" s="0" t="n">
        <v>77</v>
      </c>
      <c r="L7952" s="0" t="n">
        <v>5</v>
      </c>
      <c r="M7952" s="0" t="n">
        <v>1</v>
      </c>
      <c r="N7952" s="11" t="n">
        <v>0.1</v>
      </c>
      <c r="O7952" s="12" t="n">
        <v>2981.9</v>
      </c>
      <c r="P7952" s="12" t="n">
        <v>3872.6</v>
      </c>
      <c r="Q7952" s="12" t="n">
        <f aca="false">M7952*P7952*(1-N7952)</f>
        <v>3485.34</v>
      </c>
      <c r="R7952" s="12" t="n">
        <f aca="false">M7952*O7952</f>
        <v>2981.9</v>
      </c>
      <c r="S7952" s="12" t="n">
        <f aca="false">Q7952-R7952</f>
        <v>503.44</v>
      </c>
      <c r="T7952" s="11" t="n">
        <f aca="false">IFERROR(S7952/Q7952,0)</f>
        <v>0.144445018276553</v>
      </c>
      <c r="U7952" s="13" t="n">
        <f aca="false">F7952-E7952</f>
        <v>27</v>
      </c>
      <c r="V7952" s="13" t="n">
        <f aca="false">G7952-F7952</f>
        <v>8</v>
      </c>
      <c r="W7952" s="13" t="n">
        <f aca="false">G7952-E7952</f>
        <v>35</v>
      </c>
      <c r="X7952" s="10" t="n">
        <f aca="false">YEAR(E7952)</f>
        <v>2020</v>
      </c>
      <c r="Y7952" s="0" t="str">
        <f aca="false">TEXT(E7952,"yyyy-mm")</f>
        <v>2020-12</v>
      </c>
      <c r="Z7952" s="0" t="str">
        <f aca="false">"Q"&amp;ROUNDUP(MONTH(E7952)/3,0)&amp;"-"&amp;YEAR(E7952)</f>
        <v>Q4-2020</v>
      </c>
    </row>
    <row r="7953" customFormat="false" ht="14.25" hidden="false" customHeight="false" outlineLevel="0" collapsed="false">
      <c r="A7953" s="0" t="s">
        <v>7995</v>
      </c>
      <c r="B7953" s="0" t="s">
        <v>34</v>
      </c>
      <c r="C7953" s="0" t="s">
        <v>46</v>
      </c>
      <c r="D7953" s="9" t="n">
        <v>44100</v>
      </c>
      <c r="E7953" s="9" t="n">
        <v>44191</v>
      </c>
      <c r="F7953" s="9" t="n">
        <v>44200</v>
      </c>
      <c r="G7953" s="9" t="n">
        <v>44210</v>
      </c>
      <c r="H7953" s="10" t="s">
        <v>36</v>
      </c>
      <c r="I7953" s="0" t="n">
        <v>2</v>
      </c>
      <c r="J7953" s="0" t="n">
        <v>41</v>
      </c>
      <c r="K7953" s="0" t="n">
        <v>277</v>
      </c>
      <c r="L7953" s="0" t="n">
        <v>20</v>
      </c>
      <c r="M7953" s="0" t="n">
        <v>6</v>
      </c>
      <c r="N7953" s="11" t="n">
        <v>0.075</v>
      </c>
      <c r="O7953" s="12" t="n">
        <v>438.98</v>
      </c>
      <c r="P7953" s="12" t="n">
        <v>1045.2</v>
      </c>
      <c r="Q7953" s="12" t="n">
        <f aca="false">M7953*P7953*(1-N7953)</f>
        <v>5800.86</v>
      </c>
      <c r="R7953" s="12" t="n">
        <f aca="false">M7953*O7953</f>
        <v>2633.88</v>
      </c>
      <c r="S7953" s="12" t="n">
        <f aca="false">Q7953-R7953</f>
        <v>3166.98</v>
      </c>
      <c r="T7953" s="11" t="n">
        <f aca="false">IFERROR(S7953/Q7953,0)</f>
        <v>0.545950083263516</v>
      </c>
      <c r="U7953" s="13" t="n">
        <f aca="false">F7953-E7953</f>
        <v>9</v>
      </c>
      <c r="V7953" s="13" t="n">
        <f aca="false">G7953-F7953</f>
        <v>10</v>
      </c>
      <c r="W7953" s="13" t="n">
        <f aca="false">G7953-E7953</f>
        <v>19</v>
      </c>
      <c r="X7953" s="10" t="n">
        <f aca="false">YEAR(E7953)</f>
        <v>2020</v>
      </c>
      <c r="Y7953" s="0" t="str">
        <f aca="false">TEXT(E7953,"yyyy-mm")</f>
        <v>2020-12</v>
      </c>
      <c r="Z7953" s="0" t="str">
        <f aca="false">"Q"&amp;ROUNDUP(MONTH(E7953)/3,0)&amp;"-"&amp;YEAR(E7953)</f>
        <v>Q4-2020</v>
      </c>
    </row>
    <row r="7954" customFormat="false" ht="14.25" hidden="false" customHeight="false" outlineLevel="0" collapsed="false">
      <c r="A7954" s="0" t="s">
        <v>7996</v>
      </c>
      <c r="B7954" s="0" t="s">
        <v>38</v>
      </c>
      <c r="C7954" s="0" t="s">
        <v>35</v>
      </c>
      <c r="D7954" s="9" t="n">
        <v>44100</v>
      </c>
      <c r="E7954" s="9" t="n">
        <v>44191</v>
      </c>
      <c r="F7954" s="9" t="n">
        <v>44211</v>
      </c>
      <c r="G7954" s="9" t="n">
        <v>44219</v>
      </c>
      <c r="H7954" s="10" t="s">
        <v>36</v>
      </c>
      <c r="I7954" s="0" t="n">
        <v>13</v>
      </c>
      <c r="J7954" s="0" t="n">
        <v>18</v>
      </c>
      <c r="K7954" s="0" t="n">
        <v>224</v>
      </c>
      <c r="L7954" s="0" t="n">
        <v>41</v>
      </c>
      <c r="M7954" s="0" t="n">
        <v>5</v>
      </c>
      <c r="N7954" s="11" t="n">
        <v>0.05</v>
      </c>
      <c r="O7954" s="12" t="n">
        <v>956.76</v>
      </c>
      <c r="P7954" s="12" t="n">
        <v>1139</v>
      </c>
      <c r="Q7954" s="12" t="n">
        <f aca="false">M7954*P7954*(1-N7954)</f>
        <v>5410.25</v>
      </c>
      <c r="R7954" s="12" t="n">
        <f aca="false">M7954*O7954</f>
        <v>4783.8</v>
      </c>
      <c r="S7954" s="12" t="n">
        <f aca="false">Q7954-R7954</f>
        <v>626.45</v>
      </c>
      <c r="T7954" s="11" t="n">
        <f aca="false">IFERROR(S7954/Q7954,0)</f>
        <v>0.115789473684211</v>
      </c>
      <c r="U7954" s="13" t="n">
        <f aca="false">F7954-E7954</f>
        <v>20</v>
      </c>
      <c r="V7954" s="13" t="n">
        <f aca="false">G7954-F7954</f>
        <v>8</v>
      </c>
      <c r="W7954" s="13" t="n">
        <f aca="false">G7954-E7954</f>
        <v>28</v>
      </c>
      <c r="X7954" s="10" t="n">
        <f aca="false">YEAR(E7954)</f>
        <v>2020</v>
      </c>
      <c r="Y7954" s="0" t="str">
        <f aca="false">TEXT(E7954,"yyyy-mm")</f>
        <v>2020-12</v>
      </c>
      <c r="Z7954" s="0" t="str">
        <f aca="false">"Q"&amp;ROUNDUP(MONTH(E7954)/3,0)&amp;"-"&amp;YEAR(E7954)</f>
        <v>Q4-2020</v>
      </c>
    </row>
    <row r="7955" customFormat="false" ht="14.25" hidden="false" customHeight="false" outlineLevel="0" collapsed="false">
      <c r="A7955" s="0" t="s">
        <v>7997</v>
      </c>
      <c r="B7955" s="0" t="s">
        <v>38</v>
      </c>
      <c r="C7955" s="0" t="s">
        <v>39</v>
      </c>
      <c r="D7955" s="9" t="n">
        <v>44100</v>
      </c>
      <c r="E7955" s="9" t="n">
        <v>44191</v>
      </c>
      <c r="F7955" s="9" t="n">
        <v>44217</v>
      </c>
      <c r="G7955" s="9" t="n">
        <v>44226</v>
      </c>
      <c r="H7955" s="10" t="s">
        <v>36</v>
      </c>
      <c r="I7955" s="0" t="n">
        <v>14</v>
      </c>
      <c r="J7955" s="0" t="n">
        <v>7</v>
      </c>
      <c r="K7955" s="0" t="n">
        <v>189</v>
      </c>
      <c r="L7955" s="0" t="n">
        <v>27</v>
      </c>
      <c r="M7955" s="0" t="n">
        <v>7</v>
      </c>
      <c r="N7955" s="11" t="n">
        <v>0.05</v>
      </c>
      <c r="O7955" s="12" t="n">
        <v>810.43</v>
      </c>
      <c r="P7955" s="12" t="n">
        <v>1266.3</v>
      </c>
      <c r="Q7955" s="12" t="n">
        <f aca="false">M7955*P7955*(1-N7955)</f>
        <v>8420.895</v>
      </c>
      <c r="R7955" s="12" t="n">
        <f aca="false">M7955*O7955</f>
        <v>5673.01</v>
      </c>
      <c r="S7955" s="12" t="n">
        <f aca="false">Q7955-R7955</f>
        <v>2747.885</v>
      </c>
      <c r="T7955" s="11" t="n">
        <f aca="false">IFERROR(S7955/Q7955,0)</f>
        <v>0.326317452004805</v>
      </c>
      <c r="U7955" s="13" t="n">
        <f aca="false">F7955-E7955</f>
        <v>26</v>
      </c>
      <c r="V7955" s="13" t="n">
        <f aca="false">G7955-F7955</f>
        <v>9</v>
      </c>
      <c r="W7955" s="13" t="n">
        <f aca="false">G7955-E7955</f>
        <v>35</v>
      </c>
      <c r="X7955" s="10" t="n">
        <f aca="false">YEAR(E7955)</f>
        <v>2020</v>
      </c>
      <c r="Y7955" s="0" t="str">
        <f aca="false">TEXT(E7955,"yyyy-mm")</f>
        <v>2020-12</v>
      </c>
      <c r="Z7955" s="0" t="str">
        <f aca="false">"Q"&amp;ROUNDUP(MONTH(E7955)/3,0)&amp;"-"&amp;YEAR(E7955)</f>
        <v>Q4-2020</v>
      </c>
    </row>
    <row r="7956" customFormat="false" ht="14.25" hidden="false" customHeight="false" outlineLevel="0" collapsed="false">
      <c r="A7956" s="0" t="s">
        <v>7998</v>
      </c>
      <c r="B7956" s="0" t="s">
        <v>38</v>
      </c>
      <c r="C7956" s="0" t="s">
        <v>35</v>
      </c>
      <c r="D7956" s="9" t="n">
        <v>44100</v>
      </c>
      <c r="E7956" s="9" t="n">
        <v>44192</v>
      </c>
      <c r="F7956" s="9" t="n">
        <v>44194</v>
      </c>
      <c r="G7956" s="9" t="n">
        <v>44204</v>
      </c>
      <c r="H7956" s="10" t="s">
        <v>36</v>
      </c>
      <c r="I7956" s="0" t="n">
        <v>18</v>
      </c>
      <c r="J7956" s="0" t="n">
        <v>14</v>
      </c>
      <c r="K7956" s="0" t="n">
        <v>207</v>
      </c>
      <c r="L7956" s="0" t="n">
        <v>32</v>
      </c>
      <c r="M7956" s="0" t="n">
        <v>4</v>
      </c>
      <c r="N7956" s="11" t="n">
        <v>0.075</v>
      </c>
      <c r="O7956" s="12" t="n">
        <v>3499.21</v>
      </c>
      <c r="P7956" s="12" t="n">
        <v>5554.3</v>
      </c>
      <c r="Q7956" s="12" t="n">
        <f aca="false">M7956*P7956*(1-N7956)</f>
        <v>20550.91</v>
      </c>
      <c r="R7956" s="12" t="n">
        <f aca="false">M7956*O7956</f>
        <v>13996.84</v>
      </c>
      <c r="S7956" s="12" t="n">
        <f aca="false">Q7956-R7956</f>
        <v>6554.07</v>
      </c>
      <c r="T7956" s="11" t="n">
        <f aca="false">IFERROR(S7956/Q7956,0)</f>
        <v>0.318918724280336</v>
      </c>
      <c r="U7956" s="13" t="n">
        <f aca="false">F7956-E7956</f>
        <v>2</v>
      </c>
      <c r="V7956" s="13" t="n">
        <f aca="false">G7956-F7956</f>
        <v>10</v>
      </c>
      <c r="W7956" s="13" t="n">
        <f aca="false">G7956-E7956</f>
        <v>12</v>
      </c>
      <c r="X7956" s="10" t="n">
        <f aca="false">YEAR(E7956)</f>
        <v>2020</v>
      </c>
      <c r="Y7956" s="0" t="str">
        <f aca="false">TEXT(E7956,"yyyy-mm")</f>
        <v>2020-12</v>
      </c>
      <c r="Z7956" s="0" t="str">
        <f aca="false">"Q"&amp;ROUNDUP(MONTH(E7956)/3,0)&amp;"-"&amp;YEAR(E7956)</f>
        <v>Q4-2020</v>
      </c>
    </row>
    <row r="7957" customFormat="false" ht="14.25" hidden="false" customHeight="false" outlineLevel="0" collapsed="false">
      <c r="A7957" s="0" t="s">
        <v>7999</v>
      </c>
      <c r="B7957" s="0" t="s">
        <v>38</v>
      </c>
      <c r="C7957" s="0" t="s">
        <v>35</v>
      </c>
      <c r="D7957" s="9" t="n">
        <v>44100</v>
      </c>
      <c r="E7957" s="9" t="n">
        <v>44192</v>
      </c>
      <c r="F7957" s="9" t="n">
        <v>44196</v>
      </c>
      <c r="G7957" s="9" t="n">
        <v>44205</v>
      </c>
      <c r="H7957" s="10" t="s">
        <v>36</v>
      </c>
      <c r="I7957" s="0" t="n">
        <v>16</v>
      </c>
      <c r="J7957" s="0" t="n">
        <v>15</v>
      </c>
      <c r="K7957" s="0" t="n">
        <v>211</v>
      </c>
      <c r="L7957" s="0" t="n">
        <v>17</v>
      </c>
      <c r="M7957" s="0" t="n">
        <v>5</v>
      </c>
      <c r="N7957" s="11" t="n">
        <v>0.075</v>
      </c>
      <c r="O7957" s="12" t="n">
        <v>916.56</v>
      </c>
      <c r="P7957" s="12" t="n">
        <v>1909.5</v>
      </c>
      <c r="Q7957" s="12" t="n">
        <f aca="false">M7957*P7957*(1-N7957)</f>
        <v>8831.4375</v>
      </c>
      <c r="R7957" s="12" t="n">
        <f aca="false">M7957*O7957</f>
        <v>4582.8</v>
      </c>
      <c r="S7957" s="12" t="n">
        <f aca="false">Q7957-R7957</f>
        <v>4248.6375</v>
      </c>
      <c r="T7957" s="11" t="n">
        <f aca="false">IFERROR(S7957/Q7957,0)</f>
        <v>0.481081081081081</v>
      </c>
      <c r="U7957" s="13" t="n">
        <f aca="false">F7957-E7957</f>
        <v>4</v>
      </c>
      <c r="V7957" s="13" t="n">
        <f aca="false">G7957-F7957</f>
        <v>9</v>
      </c>
      <c r="W7957" s="13" t="n">
        <f aca="false">G7957-E7957</f>
        <v>13</v>
      </c>
      <c r="X7957" s="10" t="n">
        <f aca="false">YEAR(E7957)</f>
        <v>2020</v>
      </c>
      <c r="Y7957" s="0" t="str">
        <f aca="false">TEXT(E7957,"yyyy-mm")</f>
        <v>2020-12</v>
      </c>
      <c r="Z7957" s="0" t="str">
        <f aca="false">"Q"&amp;ROUNDUP(MONTH(E7957)/3,0)&amp;"-"&amp;YEAR(E7957)</f>
        <v>Q4-2020</v>
      </c>
    </row>
    <row r="7958" customFormat="false" ht="14.25" hidden="false" customHeight="false" outlineLevel="0" collapsed="false">
      <c r="A7958" s="0" t="s">
        <v>8000</v>
      </c>
      <c r="B7958" s="0" t="s">
        <v>34</v>
      </c>
      <c r="C7958" s="0" t="s">
        <v>46</v>
      </c>
      <c r="D7958" s="9" t="n">
        <v>44100</v>
      </c>
      <c r="E7958" s="9" t="n">
        <v>44192</v>
      </c>
      <c r="F7958" s="9" t="n">
        <v>44206</v>
      </c>
      <c r="G7958" s="9" t="n">
        <v>44214</v>
      </c>
      <c r="H7958" s="10" t="s">
        <v>36</v>
      </c>
      <c r="I7958" s="0" t="n">
        <v>6</v>
      </c>
      <c r="J7958" s="0" t="n">
        <v>8</v>
      </c>
      <c r="K7958" s="0" t="n">
        <v>278</v>
      </c>
      <c r="L7958" s="0" t="n">
        <v>13</v>
      </c>
      <c r="M7958" s="0" t="n">
        <v>4</v>
      </c>
      <c r="N7958" s="11" t="n">
        <v>0.3</v>
      </c>
      <c r="O7958" s="12" t="n">
        <v>92.46</v>
      </c>
      <c r="P7958" s="12" t="n">
        <v>201</v>
      </c>
      <c r="Q7958" s="12" t="n">
        <f aca="false">M7958*P7958*(1-N7958)</f>
        <v>562.8</v>
      </c>
      <c r="R7958" s="12" t="n">
        <f aca="false">M7958*O7958</f>
        <v>369.84</v>
      </c>
      <c r="S7958" s="12" t="n">
        <f aca="false">Q7958-R7958</f>
        <v>192.96</v>
      </c>
      <c r="T7958" s="11" t="n">
        <f aca="false">IFERROR(S7958/Q7958,0)</f>
        <v>0.342857142857143</v>
      </c>
      <c r="U7958" s="13" t="n">
        <f aca="false">F7958-E7958</f>
        <v>14</v>
      </c>
      <c r="V7958" s="13" t="n">
        <f aca="false">G7958-F7958</f>
        <v>8</v>
      </c>
      <c r="W7958" s="13" t="n">
        <f aca="false">G7958-E7958</f>
        <v>22</v>
      </c>
      <c r="X7958" s="10" t="n">
        <f aca="false">YEAR(E7958)</f>
        <v>2020</v>
      </c>
      <c r="Y7958" s="0" t="str">
        <f aca="false">TEXT(E7958,"yyyy-mm")</f>
        <v>2020-12</v>
      </c>
      <c r="Z7958" s="0" t="str">
        <f aca="false">"Q"&amp;ROUNDUP(MONTH(E7958)/3,0)&amp;"-"&amp;YEAR(E7958)</f>
        <v>Q4-2020</v>
      </c>
    </row>
    <row r="7959" customFormat="false" ht="14.25" hidden="false" customHeight="false" outlineLevel="0" collapsed="false">
      <c r="A7959" s="0" t="s">
        <v>8001</v>
      </c>
      <c r="B7959" s="0" t="s">
        <v>38</v>
      </c>
      <c r="C7959" s="0" t="s">
        <v>39</v>
      </c>
      <c r="D7959" s="9" t="n">
        <v>44100</v>
      </c>
      <c r="E7959" s="9" t="n">
        <v>44192</v>
      </c>
      <c r="F7959" s="9" t="n">
        <v>44204</v>
      </c>
      <c r="G7959" s="9" t="n">
        <v>44209</v>
      </c>
      <c r="H7959" s="10" t="s">
        <v>36</v>
      </c>
      <c r="I7959" s="0" t="n">
        <v>15</v>
      </c>
      <c r="J7959" s="0" t="n">
        <v>16</v>
      </c>
      <c r="K7959" s="0" t="n">
        <v>181</v>
      </c>
      <c r="L7959" s="0" t="n">
        <v>38</v>
      </c>
      <c r="M7959" s="0" t="n">
        <v>4</v>
      </c>
      <c r="N7959" s="11" t="n">
        <v>0.1</v>
      </c>
      <c r="O7959" s="12" t="n">
        <v>651.78</v>
      </c>
      <c r="P7959" s="12" t="n">
        <v>1018.4</v>
      </c>
      <c r="Q7959" s="12" t="n">
        <f aca="false">M7959*P7959*(1-N7959)</f>
        <v>3666.24</v>
      </c>
      <c r="R7959" s="12" t="n">
        <f aca="false">M7959*O7959</f>
        <v>2607.12</v>
      </c>
      <c r="S7959" s="12" t="n">
        <f aca="false">Q7959-R7959</f>
        <v>1059.12</v>
      </c>
      <c r="T7959" s="11" t="n">
        <f aca="false">IFERROR(S7959/Q7959,0)</f>
        <v>0.288884524744698</v>
      </c>
      <c r="U7959" s="13" t="n">
        <f aca="false">F7959-E7959</f>
        <v>12</v>
      </c>
      <c r="V7959" s="13" t="n">
        <f aca="false">G7959-F7959</f>
        <v>5</v>
      </c>
      <c r="W7959" s="13" t="n">
        <f aca="false">G7959-E7959</f>
        <v>17</v>
      </c>
      <c r="X7959" s="10" t="n">
        <f aca="false">YEAR(E7959)</f>
        <v>2020</v>
      </c>
      <c r="Y7959" s="0" t="str">
        <f aca="false">TEXT(E7959,"yyyy-mm")</f>
        <v>2020-12</v>
      </c>
      <c r="Z7959" s="0" t="str">
        <f aca="false">"Q"&amp;ROUNDUP(MONTH(E7959)/3,0)&amp;"-"&amp;YEAR(E7959)</f>
        <v>Q4-2020</v>
      </c>
    </row>
    <row r="7960" customFormat="false" ht="14.25" hidden="false" customHeight="false" outlineLevel="0" collapsed="false">
      <c r="A7960" s="0" t="s">
        <v>8002</v>
      </c>
      <c r="B7960" s="0" t="s">
        <v>41</v>
      </c>
      <c r="C7960" s="0" t="s">
        <v>35</v>
      </c>
      <c r="D7960" s="9" t="n">
        <v>44100</v>
      </c>
      <c r="E7960" s="9" t="n">
        <v>44192</v>
      </c>
      <c r="F7960" s="9" t="n">
        <v>44212</v>
      </c>
      <c r="G7960" s="9" t="n">
        <v>44213</v>
      </c>
      <c r="H7960" s="10" t="s">
        <v>36</v>
      </c>
      <c r="I7960" s="0" t="n">
        <v>23</v>
      </c>
      <c r="J7960" s="0" t="n">
        <v>13</v>
      </c>
      <c r="K7960" s="0" t="n">
        <v>225</v>
      </c>
      <c r="L7960" s="0" t="n">
        <v>44</v>
      </c>
      <c r="M7960" s="0" t="n">
        <v>2</v>
      </c>
      <c r="N7960" s="11" t="n">
        <v>0.075</v>
      </c>
      <c r="O7960" s="12" t="n">
        <v>720.92</v>
      </c>
      <c r="P7960" s="12" t="n">
        <v>1802.3</v>
      </c>
      <c r="Q7960" s="12" t="n">
        <f aca="false">M7960*P7960*(1-N7960)</f>
        <v>3334.255</v>
      </c>
      <c r="R7960" s="12" t="n">
        <f aca="false">M7960*O7960</f>
        <v>1441.84</v>
      </c>
      <c r="S7960" s="12" t="n">
        <f aca="false">Q7960-R7960</f>
        <v>1892.415</v>
      </c>
      <c r="T7960" s="11" t="n">
        <f aca="false">IFERROR(S7960/Q7960,0)</f>
        <v>0.567567567567568</v>
      </c>
      <c r="U7960" s="13" t="n">
        <f aca="false">F7960-E7960</f>
        <v>20</v>
      </c>
      <c r="V7960" s="13" t="n">
        <f aca="false">G7960-F7960</f>
        <v>1</v>
      </c>
      <c r="W7960" s="13" t="n">
        <f aca="false">G7960-E7960</f>
        <v>21</v>
      </c>
      <c r="X7960" s="10" t="n">
        <f aca="false">YEAR(E7960)</f>
        <v>2020</v>
      </c>
      <c r="Y7960" s="0" t="str">
        <f aca="false">TEXT(E7960,"yyyy-mm")</f>
        <v>2020-12</v>
      </c>
      <c r="Z7960" s="0" t="str">
        <f aca="false">"Q"&amp;ROUNDUP(MONTH(E7960)/3,0)&amp;"-"&amp;YEAR(E7960)</f>
        <v>Q4-2020</v>
      </c>
    </row>
    <row r="7961" customFormat="false" ht="14.25" hidden="false" customHeight="false" outlineLevel="0" collapsed="false">
      <c r="A7961" s="0" t="s">
        <v>8003</v>
      </c>
      <c r="B7961" s="0" t="s">
        <v>38</v>
      </c>
      <c r="C7961" s="0" t="s">
        <v>46</v>
      </c>
      <c r="D7961" s="9" t="n">
        <v>44100</v>
      </c>
      <c r="E7961" s="9" t="n">
        <v>44192</v>
      </c>
      <c r="F7961" s="9" t="n">
        <v>44204</v>
      </c>
      <c r="G7961" s="9" t="n">
        <v>44208</v>
      </c>
      <c r="H7961" s="10" t="s">
        <v>36</v>
      </c>
      <c r="I7961" s="0" t="n">
        <v>12</v>
      </c>
      <c r="J7961" s="0" t="n">
        <v>8</v>
      </c>
      <c r="K7961" s="0" t="n">
        <v>263</v>
      </c>
      <c r="L7961" s="0" t="n">
        <v>5</v>
      </c>
      <c r="M7961" s="0" t="n">
        <v>3</v>
      </c>
      <c r="N7961" s="11" t="n">
        <v>0.4</v>
      </c>
      <c r="O7961" s="12" t="n">
        <v>617.87</v>
      </c>
      <c r="P7961" s="12" t="n">
        <v>1065.3</v>
      </c>
      <c r="Q7961" s="12" t="n">
        <f aca="false">M7961*P7961*(1-N7961)</f>
        <v>1917.54</v>
      </c>
      <c r="R7961" s="12" t="n">
        <f aca="false">M7961*O7961</f>
        <v>1853.61</v>
      </c>
      <c r="S7961" s="12" t="n">
        <f aca="false">Q7961-R7961</f>
        <v>63.9299999999996</v>
      </c>
      <c r="T7961" s="11" t="n">
        <f aca="false">IFERROR(S7961/Q7961,0)</f>
        <v>0.0333395913514188</v>
      </c>
      <c r="U7961" s="13" t="n">
        <f aca="false">F7961-E7961</f>
        <v>12</v>
      </c>
      <c r="V7961" s="13" t="n">
        <f aca="false">G7961-F7961</f>
        <v>4</v>
      </c>
      <c r="W7961" s="13" t="n">
        <f aca="false">G7961-E7961</f>
        <v>16</v>
      </c>
      <c r="X7961" s="10" t="n">
        <f aca="false">YEAR(E7961)</f>
        <v>2020</v>
      </c>
      <c r="Y7961" s="0" t="str">
        <f aca="false">TEXT(E7961,"yyyy-mm")</f>
        <v>2020-12</v>
      </c>
      <c r="Z7961" s="0" t="str">
        <f aca="false">"Q"&amp;ROUNDUP(MONTH(E7961)/3,0)&amp;"-"&amp;YEAR(E7961)</f>
        <v>Q4-2020</v>
      </c>
    </row>
    <row r="7962" customFormat="false" ht="14.25" hidden="false" customHeight="false" outlineLevel="0" collapsed="false">
      <c r="A7962" s="0" t="s">
        <v>8004</v>
      </c>
      <c r="B7962" s="0" t="s">
        <v>41</v>
      </c>
      <c r="C7962" s="0" t="s">
        <v>35</v>
      </c>
      <c r="D7962" s="9" t="n">
        <v>44100</v>
      </c>
      <c r="E7962" s="9" t="n">
        <v>44192</v>
      </c>
      <c r="F7962" s="9" t="n">
        <v>44211</v>
      </c>
      <c r="G7962" s="9" t="n">
        <v>44218</v>
      </c>
      <c r="H7962" s="10" t="s">
        <v>36</v>
      </c>
      <c r="I7962" s="0" t="n">
        <v>21</v>
      </c>
      <c r="J7962" s="0" t="n">
        <v>25</v>
      </c>
      <c r="K7962" s="0" t="n">
        <v>260</v>
      </c>
      <c r="L7962" s="0" t="n">
        <v>38</v>
      </c>
      <c r="M7962" s="0" t="n">
        <v>8</v>
      </c>
      <c r="N7962" s="11" t="n">
        <v>0.075</v>
      </c>
      <c r="O7962" s="12" t="n">
        <v>1191.26</v>
      </c>
      <c r="P7962" s="12" t="n">
        <v>1701.8</v>
      </c>
      <c r="Q7962" s="12" t="n">
        <f aca="false">M7962*P7962*(1-N7962)</f>
        <v>12593.32</v>
      </c>
      <c r="R7962" s="12" t="n">
        <f aca="false">M7962*O7962</f>
        <v>9530.08</v>
      </c>
      <c r="S7962" s="12" t="n">
        <f aca="false">Q7962-R7962</f>
        <v>3063.24</v>
      </c>
      <c r="T7962" s="11" t="n">
        <f aca="false">IFERROR(S7962/Q7962,0)</f>
        <v>0.243243243243243</v>
      </c>
      <c r="U7962" s="13" t="n">
        <f aca="false">F7962-E7962</f>
        <v>19</v>
      </c>
      <c r="V7962" s="13" t="n">
        <f aca="false">G7962-F7962</f>
        <v>7</v>
      </c>
      <c r="W7962" s="13" t="n">
        <f aca="false">G7962-E7962</f>
        <v>26</v>
      </c>
      <c r="X7962" s="10" t="n">
        <f aca="false">YEAR(E7962)</f>
        <v>2020</v>
      </c>
      <c r="Y7962" s="0" t="str">
        <f aca="false">TEXT(E7962,"yyyy-mm")</f>
        <v>2020-12</v>
      </c>
      <c r="Z7962" s="0" t="str">
        <f aca="false">"Q"&amp;ROUNDUP(MONTH(E7962)/3,0)&amp;"-"&amp;YEAR(E7962)</f>
        <v>Q4-2020</v>
      </c>
    </row>
    <row r="7963" customFormat="false" ht="14.25" hidden="false" customHeight="false" outlineLevel="0" collapsed="false">
      <c r="A7963" s="0" t="s">
        <v>8005</v>
      </c>
      <c r="B7963" s="0" t="s">
        <v>43</v>
      </c>
      <c r="C7963" s="0" t="s">
        <v>46</v>
      </c>
      <c r="D7963" s="9" t="n">
        <v>44100</v>
      </c>
      <c r="E7963" s="9" t="n">
        <v>44192</v>
      </c>
      <c r="F7963" s="9" t="n">
        <v>44220</v>
      </c>
      <c r="G7963" s="9" t="n">
        <v>44221</v>
      </c>
      <c r="H7963" s="10" t="s">
        <v>36</v>
      </c>
      <c r="I7963" s="0" t="n">
        <v>26</v>
      </c>
      <c r="J7963" s="0" t="n">
        <v>45</v>
      </c>
      <c r="K7963" s="0" t="n">
        <v>278</v>
      </c>
      <c r="L7963" s="0" t="n">
        <v>5</v>
      </c>
      <c r="M7963" s="0" t="n">
        <v>5</v>
      </c>
      <c r="N7963" s="11" t="n">
        <v>0.05</v>
      </c>
      <c r="O7963" s="12" t="n">
        <v>2724.89</v>
      </c>
      <c r="P7963" s="12" t="n">
        <v>3892.7</v>
      </c>
      <c r="Q7963" s="12" t="n">
        <f aca="false">M7963*P7963*(1-N7963)</f>
        <v>18490.325</v>
      </c>
      <c r="R7963" s="12" t="n">
        <f aca="false">M7963*O7963</f>
        <v>13624.45</v>
      </c>
      <c r="S7963" s="12" t="n">
        <f aca="false">Q7963-R7963</f>
        <v>4865.875</v>
      </c>
      <c r="T7963" s="11" t="n">
        <f aca="false">IFERROR(S7963/Q7963,0)</f>
        <v>0.263157894736842</v>
      </c>
      <c r="U7963" s="13" t="n">
        <f aca="false">F7963-E7963</f>
        <v>28</v>
      </c>
      <c r="V7963" s="13" t="n">
        <f aca="false">G7963-F7963</f>
        <v>1</v>
      </c>
      <c r="W7963" s="13" t="n">
        <f aca="false">G7963-E7963</f>
        <v>29</v>
      </c>
      <c r="X7963" s="10" t="n">
        <f aca="false">YEAR(E7963)</f>
        <v>2020</v>
      </c>
      <c r="Y7963" s="0" t="str">
        <f aca="false">TEXT(E7963,"yyyy-mm")</f>
        <v>2020-12</v>
      </c>
      <c r="Z7963" s="0" t="str">
        <f aca="false">"Q"&amp;ROUNDUP(MONTH(E7963)/3,0)&amp;"-"&amp;YEAR(E7963)</f>
        <v>Q4-2020</v>
      </c>
    </row>
    <row r="7964" customFormat="false" ht="14.25" hidden="false" customHeight="false" outlineLevel="0" collapsed="false">
      <c r="A7964" s="0" t="s">
        <v>8006</v>
      </c>
      <c r="B7964" s="0" t="s">
        <v>43</v>
      </c>
      <c r="C7964" s="0" t="s">
        <v>46</v>
      </c>
      <c r="D7964" s="9" t="n">
        <v>44100</v>
      </c>
      <c r="E7964" s="9" t="n">
        <v>44192</v>
      </c>
      <c r="F7964" s="9" t="n">
        <v>44201</v>
      </c>
      <c r="G7964" s="9" t="n">
        <v>44202</v>
      </c>
      <c r="H7964" s="10" t="s">
        <v>36</v>
      </c>
      <c r="I7964" s="0" t="n">
        <v>27</v>
      </c>
      <c r="J7964" s="0" t="n">
        <v>4</v>
      </c>
      <c r="K7964" s="0" t="n">
        <v>269</v>
      </c>
      <c r="L7964" s="0" t="n">
        <v>22</v>
      </c>
      <c r="M7964" s="0" t="n">
        <v>8</v>
      </c>
      <c r="N7964" s="11" t="n">
        <v>0.075</v>
      </c>
      <c r="O7964" s="12" t="n">
        <v>4983.59</v>
      </c>
      <c r="P7964" s="12" t="n">
        <v>6472.2</v>
      </c>
      <c r="Q7964" s="12" t="n">
        <f aca="false">M7964*P7964*(1-N7964)</f>
        <v>47894.28</v>
      </c>
      <c r="R7964" s="12" t="n">
        <f aca="false">M7964*O7964</f>
        <v>39868.72</v>
      </c>
      <c r="S7964" s="12" t="n">
        <f aca="false">Q7964-R7964</f>
        <v>8025.56</v>
      </c>
      <c r="T7964" s="11" t="n">
        <f aca="false">IFERROR(S7964/Q7964,0)</f>
        <v>0.167568235705809</v>
      </c>
      <c r="U7964" s="13" t="n">
        <f aca="false">F7964-E7964</f>
        <v>9</v>
      </c>
      <c r="V7964" s="13" t="n">
        <f aca="false">G7964-F7964</f>
        <v>1</v>
      </c>
      <c r="W7964" s="13" t="n">
        <f aca="false">G7964-E7964</f>
        <v>10</v>
      </c>
      <c r="X7964" s="10" t="n">
        <f aca="false">YEAR(E7964)</f>
        <v>2020</v>
      </c>
      <c r="Y7964" s="0" t="str">
        <f aca="false">TEXT(E7964,"yyyy-mm")</f>
        <v>2020-12</v>
      </c>
      <c r="Z7964" s="0" t="str">
        <f aca="false">"Q"&amp;ROUNDUP(MONTH(E7964)/3,0)&amp;"-"&amp;YEAR(E7964)</f>
        <v>Q4-2020</v>
      </c>
    </row>
    <row r="7965" customFormat="false" ht="14.25" hidden="false" customHeight="false" outlineLevel="0" collapsed="false">
      <c r="A7965" s="0" t="s">
        <v>8007</v>
      </c>
      <c r="B7965" s="0" t="s">
        <v>34</v>
      </c>
      <c r="C7965" s="0" t="s">
        <v>46</v>
      </c>
      <c r="D7965" s="9" t="n">
        <v>44100</v>
      </c>
      <c r="E7965" s="9" t="n">
        <v>44192</v>
      </c>
      <c r="F7965" s="9" t="n">
        <v>44198</v>
      </c>
      <c r="G7965" s="9" t="n">
        <v>44204</v>
      </c>
      <c r="H7965" s="10" t="s">
        <v>36</v>
      </c>
      <c r="I7965" s="0" t="n">
        <v>3</v>
      </c>
      <c r="J7965" s="0" t="n">
        <v>12</v>
      </c>
      <c r="K7965" s="0" t="n">
        <v>320</v>
      </c>
      <c r="L7965" s="0" t="n">
        <v>17</v>
      </c>
      <c r="M7965" s="0" t="n">
        <v>3</v>
      </c>
      <c r="N7965" s="11" t="n">
        <v>0.075</v>
      </c>
      <c r="O7965" s="12" t="n">
        <v>689.63</v>
      </c>
      <c r="P7965" s="12" t="n">
        <v>944.7</v>
      </c>
      <c r="Q7965" s="12" t="n">
        <f aca="false">M7965*P7965*(1-N7965)</f>
        <v>2621.5425</v>
      </c>
      <c r="R7965" s="12" t="n">
        <f aca="false">M7965*O7965</f>
        <v>2068.89</v>
      </c>
      <c r="S7965" s="12" t="n">
        <f aca="false">Q7965-R7965</f>
        <v>552.652500000001</v>
      </c>
      <c r="T7965" s="11" t="n">
        <f aca="false">IFERROR(S7965/Q7965,0)</f>
        <v>0.210811955175245</v>
      </c>
      <c r="U7965" s="13" t="n">
        <f aca="false">F7965-E7965</f>
        <v>6</v>
      </c>
      <c r="V7965" s="13" t="n">
        <f aca="false">G7965-F7965</f>
        <v>6</v>
      </c>
      <c r="W7965" s="13" t="n">
        <f aca="false">G7965-E7965</f>
        <v>12</v>
      </c>
      <c r="X7965" s="10" t="n">
        <f aca="false">YEAR(E7965)</f>
        <v>2020</v>
      </c>
      <c r="Y7965" s="0" t="str">
        <f aca="false">TEXT(E7965,"yyyy-mm")</f>
        <v>2020-12</v>
      </c>
      <c r="Z7965" s="0" t="str">
        <f aca="false">"Q"&amp;ROUNDUP(MONTH(E7965)/3,0)&amp;"-"&amp;YEAR(E7965)</f>
        <v>Q4-2020</v>
      </c>
    </row>
    <row r="7966" customFormat="false" ht="14.25" hidden="false" customHeight="false" outlineLevel="0" collapsed="false">
      <c r="A7966" s="0" t="s">
        <v>8008</v>
      </c>
      <c r="B7966" s="0" t="s">
        <v>38</v>
      </c>
      <c r="C7966" s="0" t="s">
        <v>58</v>
      </c>
      <c r="D7966" s="9" t="n">
        <v>44100</v>
      </c>
      <c r="E7966" s="9" t="n">
        <v>44192</v>
      </c>
      <c r="F7966" s="9" t="n">
        <v>44215</v>
      </c>
      <c r="G7966" s="9" t="n">
        <v>44218</v>
      </c>
      <c r="H7966" s="10" t="s">
        <v>36</v>
      </c>
      <c r="I7966" s="0" t="n">
        <v>12</v>
      </c>
      <c r="J7966" s="0" t="n">
        <v>43</v>
      </c>
      <c r="K7966" s="0" t="n">
        <v>351</v>
      </c>
      <c r="L7966" s="0" t="n">
        <v>31</v>
      </c>
      <c r="M7966" s="0" t="n">
        <v>2</v>
      </c>
      <c r="N7966" s="11" t="n">
        <v>0.1</v>
      </c>
      <c r="O7966" s="12" t="n">
        <v>778.07</v>
      </c>
      <c r="P7966" s="12" t="n">
        <v>984.9</v>
      </c>
      <c r="Q7966" s="12" t="n">
        <f aca="false">M7966*P7966*(1-N7966)</f>
        <v>1772.82</v>
      </c>
      <c r="R7966" s="12" t="n">
        <f aca="false">M7966*O7966</f>
        <v>1556.14</v>
      </c>
      <c r="S7966" s="12" t="n">
        <f aca="false">Q7966-R7966</f>
        <v>216.68</v>
      </c>
      <c r="T7966" s="11" t="n">
        <f aca="false">IFERROR(S7966/Q7966,0)</f>
        <v>0.12222335036834</v>
      </c>
      <c r="U7966" s="13" t="n">
        <f aca="false">F7966-E7966</f>
        <v>23</v>
      </c>
      <c r="V7966" s="13" t="n">
        <f aca="false">G7966-F7966</f>
        <v>3</v>
      </c>
      <c r="W7966" s="13" t="n">
        <f aca="false">G7966-E7966</f>
        <v>26</v>
      </c>
      <c r="X7966" s="10" t="n">
        <f aca="false">YEAR(E7966)</f>
        <v>2020</v>
      </c>
      <c r="Y7966" s="0" t="str">
        <f aca="false">TEXT(E7966,"yyyy-mm")</f>
        <v>2020-12</v>
      </c>
      <c r="Z7966" s="0" t="str">
        <f aca="false">"Q"&amp;ROUNDUP(MONTH(E7966)/3,0)&amp;"-"&amp;YEAR(E7966)</f>
        <v>Q4-2020</v>
      </c>
    </row>
    <row r="7967" customFormat="false" ht="14.25" hidden="false" customHeight="false" outlineLevel="0" collapsed="false">
      <c r="A7967" s="0" t="s">
        <v>8009</v>
      </c>
      <c r="B7967" s="0" t="s">
        <v>43</v>
      </c>
      <c r="C7967" s="0" t="s">
        <v>48</v>
      </c>
      <c r="D7967" s="9" t="n">
        <v>44100</v>
      </c>
      <c r="E7967" s="9" t="n">
        <v>44193</v>
      </c>
      <c r="F7967" s="9" t="n">
        <v>44207</v>
      </c>
      <c r="G7967" s="9" t="n">
        <v>44210</v>
      </c>
      <c r="H7967" s="10" t="s">
        <v>36</v>
      </c>
      <c r="I7967" s="0" t="n">
        <v>28</v>
      </c>
      <c r="J7967" s="0" t="n">
        <v>6</v>
      </c>
      <c r="K7967" s="0" t="n">
        <v>46</v>
      </c>
      <c r="L7967" s="0" t="n">
        <v>4</v>
      </c>
      <c r="M7967" s="0" t="n">
        <v>3</v>
      </c>
      <c r="N7967" s="11" t="n">
        <v>0.05</v>
      </c>
      <c r="O7967" s="12" t="n">
        <v>3281.12</v>
      </c>
      <c r="P7967" s="12" t="n">
        <v>3906.1</v>
      </c>
      <c r="Q7967" s="12" t="n">
        <f aca="false">M7967*P7967*(1-N7967)</f>
        <v>11132.385</v>
      </c>
      <c r="R7967" s="12" t="n">
        <f aca="false">M7967*O7967</f>
        <v>9843.36</v>
      </c>
      <c r="S7967" s="12" t="n">
        <f aca="false">Q7967-R7967</f>
        <v>1289.025</v>
      </c>
      <c r="T7967" s="11" t="n">
        <f aca="false">IFERROR(S7967/Q7967,0)</f>
        <v>0.11579055162034</v>
      </c>
      <c r="U7967" s="13" t="n">
        <f aca="false">F7967-E7967</f>
        <v>14</v>
      </c>
      <c r="V7967" s="13" t="n">
        <f aca="false">G7967-F7967</f>
        <v>3</v>
      </c>
      <c r="W7967" s="13" t="n">
        <f aca="false">G7967-E7967</f>
        <v>17</v>
      </c>
      <c r="X7967" s="10" t="n">
        <f aca="false">YEAR(E7967)</f>
        <v>2020</v>
      </c>
      <c r="Y7967" s="0" t="str">
        <f aca="false">TEXT(E7967,"yyyy-mm")</f>
        <v>2020-12</v>
      </c>
      <c r="Z7967" s="0" t="str">
        <f aca="false">"Q"&amp;ROUNDUP(MONTH(E7967)/3,0)&amp;"-"&amp;YEAR(E7967)</f>
        <v>Q4-2020</v>
      </c>
    </row>
    <row r="7968" customFormat="false" ht="14.25" hidden="false" customHeight="false" outlineLevel="0" collapsed="false">
      <c r="A7968" s="0" t="s">
        <v>8010</v>
      </c>
      <c r="B7968" s="0" t="s">
        <v>38</v>
      </c>
      <c r="C7968" s="0" t="s">
        <v>39</v>
      </c>
      <c r="D7968" s="9" t="n">
        <v>44100</v>
      </c>
      <c r="E7968" s="9" t="n">
        <v>44193</v>
      </c>
      <c r="F7968" s="9" t="n">
        <v>44198</v>
      </c>
      <c r="G7968" s="9" t="n">
        <v>44207</v>
      </c>
      <c r="H7968" s="10" t="s">
        <v>36</v>
      </c>
      <c r="I7968" s="0" t="n">
        <v>14</v>
      </c>
      <c r="J7968" s="0" t="n">
        <v>31</v>
      </c>
      <c r="K7968" s="0" t="n">
        <v>196</v>
      </c>
      <c r="L7968" s="0" t="n">
        <v>17</v>
      </c>
      <c r="M7968" s="0" t="n">
        <v>2</v>
      </c>
      <c r="N7968" s="11" t="n">
        <v>0.1</v>
      </c>
      <c r="O7968" s="12" t="n">
        <v>3752</v>
      </c>
      <c r="P7968" s="12" t="n">
        <v>5862.5</v>
      </c>
      <c r="Q7968" s="12" t="n">
        <f aca="false">M7968*P7968*(1-N7968)</f>
        <v>10552.5</v>
      </c>
      <c r="R7968" s="12" t="n">
        <f aca="false">M7968*O7968</f>
        <v>7504</v>
      </c>
      <c r="S7968" s="12" t="n">
        <f aca="false">Q7968-R7968</f>
        <v>3048.5</v>
      </c>
      <c r="T7968" s="11" t="n">
        <f aca="false">IFERROR(S7968/Q7968,0)</f>
        <v>0.288888888888889</v>
      </c>
      <c r="U7968" s="13" t="n">
        <f aca="false">F7968-E7968</f>
        <v>5</v>
      </c>
      <c r="V7968" s="13" t="n">
        <f aca="false">G7968-F7968</f>
        <v>9</v>
      </c>
      <c r="W7968" s="13" t="n">
        <f aca="false">G7968-E7968</f>
        <v>14</v>
      </c>
      <c r="X7968" s="10" t="n">
        <f aca="false">YEAR(E7968)</f>
        <v>2020</v>
      </c>
      <c r="Y7968" s="0" t="str">
        <f aca="false">TEXT(E7968,"yyyy-mm")</f>
        <v>2020-12</v>
      </c>
      <c r="Z7968" s="0" t="str">
        <f aca="false">"Q"&amp;ROUNDUP(MONTH(E7968)/3,0)&amp;"-"&amp;YEAR(E7968)</f>
        <v>Q4-2020</v>
      </c>
    </row>
    <row r="7969" customFormat="false" ht="14.25" hidden="false" customHeight="false" outlineLevel="0" collapsed="false">
      <c r="A7969" s="0" t="s">
        <v>8011</v>
      </c>
      <c r="B7969" s="0" t="s">
        <v>38</v>
      </c>
      <c r="C7969" s="0" t="s">
        <v>48</v>
      </c>
      <c r="D7969" s="9" t="n">
        <v>44100</v>
      </c>
      <c r="E7969" s="9" t="n">
        <v>44193</v>
      </c>
      <c r="F7969" s="9" t="n">
        <v>44220</v>
      </c>
      <c r="G7969" s="9" t="n">
        <v>44229</v>
      </c>
      <c r="H7969" s="10" t="s">
        <v>36</v>
      </c>
      <c r="I7969" s="0" t="n">
        <v>17</v>
      </c>
      <c r="J7969" s="0" t="n">
        <v>12</v>
      </c>
      <c r="K7969" s="0" t="n">
        <v>7</v>
      </c>
      <c r="L7969" s="0" t="n">
        <v>25</v>
      </c>
      <c r="M7969" s="0" t="n">
        <v>4</v>
      </c>
      <c r="N7969" s="11" t="n">
        <v>0.075</v>
      </c>
      <c r="O7969" s="12" t="n">
        <v>2688.84</v>
      </c>
      <c r="P7969" s="12" t="n">
        <v>3403.6</v>
      </c>
      <c r="Q7969" s="12" t="n">
        <f aca="false">M7969*P7969*(1-N7969)</f>
        <v>12593.32</v>
      </c>
      <c r="R7969" s="12" t="n">
        <f aca="false">M7969*O7969</f>
        <v>10755.36</v>
      </c>
      <c r="S7969" s="12" t="n">
        <f aca="false">Q7969-R7969</f>
        <v>1837.96</v>
      </c>
      <c r="T7969" s="11" t="n">
        <f aca="false">IFERROR(S7969/Q7969,0)</f>
        <v>0.14594721646079</v>
      </c>
      <c r="U7969" s="13" t="n">
        <f aca="false">F7969-E7969</f>
        <v>27</v>
      </c>
      <c r="V7969" s="13" t="n">
        <f aca="false">G7969-F7969</f>
        <v>9</v>
      </c>
      <c r="W7969" s="13" t="n">
        <f aca="false">G7969-E7969</f>
        <v>36</v>
      </c>
      <c r="X7969" s="10" t="n">
        <f aca="false">YEAR(E7969)</f>
        <v>2020</v>
      </c>
      <c r="Y7969" s="0" t="str">
        <f aca="false">TEXT(E7969,"yyyy-mm")</f>
        <v>2020-12</v>
      </c>
      <c r="Z7969" s="0" t="str">
        <f aca="false">"Q"&amp;ROUNDUP(MONTH(E7969)/3,0)&amp;"-"&amp;YEAR(E7969)</f>
        <v>Q4-2020</v>
      </c>
    </row>
    <row r="7970" customFormat="false" ht="14.25" hidden="false" customHeight="false" outlineLevel="0" collapsed="false">
      <c r="A7970" s="0" t="s">
        <v>8012</v>
      </c>
      <c r="B7970" s="0" t="s">
        <v>43</v>
      </c>
      <c r="C7970" s="0" t="s">
        <v>48</v>
      </c>
      <c r="D7970" s="9" t="n">
        <v>44100</v>
      </c>
      <c r="E7970" s="9" t="n">
        <v>44193</v>
      </c>
      <c r="F7970" s="9" t="n">
        <v>44201</v>
      </c>
      <c r="G7970" s="9" t="n">
        <v>44203</v>
      </c>
      <c r="H7970" s="10" t="s">
        <v>36</v>
      </c>
      <c r="I7970" s="0" t="n">
        <v>28</v>
      </c>
      <c r="J7970" s="0" t="n">
        <v>16</v>
      </c>
      <c r="K7970" s="0" t="n">
        <v>46</v>
      </c>
      <c r="L7970" s="0" t="n">
        <v>40</v>
      </c>
      <c r="M7970" s="0" t="n">
        <v>8</v>
      </c>
      <c r="N7970" s="11" t="n">
        <v>0.4</v>
      </c>
      <c r="O7970" s="12" t="n">
        <v>5139.5</v>
      </c>
      <c r="P7970" s="12" t="n">
        <v>6505.7</v>
      </c>
      <c r="Q7970" s="12" t="n">
        <f aca="false">M7970*P7970*(1-N7970)</f>
        <v>31227.36</v>
      </c>
      <c r="R7970" s="12" t="n">
        <f aca="false">M7970*O7970</f>
        <v>41116</v>
      </c>
      <c r="S7970" s="12" t="n">
        <f aca="false">Q7970-R7970</f>
        <v>-9888.64</v>
      </c>
      <c r="T7970" s="11" t="n">
        <f aca="false">IFERROR(S7970/Q7970,0)</f>
        <v>-0.316665898109863</v>
      </c>
      <c r="U7970" s="13" t="n">
        <f aca="false">F7970-E7970</f>
        <v>8</v>
      </c>
      <c r="V7970" s="13" t="n">
        <f aca="false">G7970-F7970</f>
        <v>2</v>
      </c>
      <c r="W7970" s="13" t="n">
        <f aca="false">G7970-E7970</f>
        <v>10</v>
      </c>
      <c r="X7970" s="10" t="n">
        <f aca="false">YEAR(E7970)</f>
        <v>2020</v>
      </c>
      <c r="Y7970" s="0" t="str">
        <f aca="false">TEXT(E7970,"yyyy-mm")</f>
        <v>2020-12</v>
      </c>
      <c r="Z7970" s="0" t="str">
        <f aca="false">"Q"&amp;ROUNDUP(MONTH(E7970)/3,0)&amp;"-"&amp;YEAR(E7970)</f>
        <v>Q4-2020</v>
      </c>
    </row>
    <row r="7971" customFormat="false" ht="14.25" hidden="false" customHeight="false" outlineLevel="0" collapsed="false">
      <c r="A7971" s="0" t="s">
        <v>8013</v>
      </c>
      <c r="B7971" s="0" t="s">
        <v>34</v>
      </c>
      <c r="C7971" s="0" t="s">
        <v>48</v>
      </c>
      <c r="D7971" s="9" t="n">
        <v>44100</v>
      </c>
      <c r="E7971" s="9" t="n">
        <v>44193</v>
      </c>
      <c r="F7971" s="9" t="n">
        <v>44209</v>
      </c>
      <c r="G7971" s="9" t="n">
        <v>44214</v>
      </c>
      <c r="H7971" s="10" t="s">
        <v>36</v>
      </c>
      <c r="I7971" s="0" t="n">
        <v>9</v>
      </c>
      <c r="J7971" s="0" t="n">
        <v>36</v>
      </c>
      <c r="K7971" s="0" t="n">
        <v>21</v>
      </c>
      <c r="L7971" s="0" t="n">
        <v>27</v>
      </c>
      <c r="M7971" s="0" t="n">
        <v>8</v>
      </c>
      <c r="N7971" s="11" t="n">
        <v>0.1</v>
      </c>
      <c r="O7971" s="12" t="n">
        <v>988.18</v>
      </c>
      <c r="P7971" s="12" t="n">
        <v>2298.1</v>
      </c>
      <c r="Q7971" s="12" t="n">
        <f aca="false">M7971*P7971*(1-N7971)</f>
        <v>16546.32</v>
      </c>
      <c r="R7971" s="12" t="n">
        <f aca="false">M7971*O7971</f>
        <v>7905.44</v>
      </c>
      <c r="S7971" s="12" t="n">
        <f aca="false">Q7971-R7971</f>
        <v>8640.88</v>
      </c>
      <c r="T7971" s="11" t="n">
        <f aca="false">IFERROR(S7971/Q7971,0)</f>
        <v>0.522223672695802</v>
      </c>
      <c r="U7971" s="13" t="n">
        <f aca="false">F7971-E7971</f>
        <v>16</v>
      </c>
      <c r="V7971" s="13" t="n">
        <f aca="false">G7971-F7971</f>
        <v>5</v>
      </c>
      <c r="W7971" s="13" t="n">
        <f aca="false">G7971-E7971</f>
        <v>21</v>
      </c>
      <c r="X7971" s="10" t="n">
        <f aca="false">YEAR(E7971)</f>
        <v>2020</v>
      </c>
      <c r="Y7971" s="0" t="str">
        <f aca="false">TEXT(E7971,"yyyy-mm")</f>
        <v>2020-12</v>
      </c>
      <c r="Z7971" s="0" t="str">
        <f aca="false">"Q"&amp;ROUNDUP(MONTH(E7971)/3,0)&amp;"-"&amp;YEAR(E7971)</f>
        <v>Q4-2020</v>
      </c>
    </row>
    <row r="7972" customFormat="false" ht="14.25" hidden="false" customHeight="false" outlineLevel="0" collapsed="false">
      <c r="A7972" s="0" t="s">
        <v>8014</v>
      </c>
      <c r="B7972" s="0" t="s">
        <v>34</v>
      </c>
      <c r="C7972" s="0" t="s">
        <v>35</v>
      </c>
      <c r="D7972" s="9" t="n">
        <v>44100</v>
      </c>
      <c r="E7972" s="9" t="n">
        <v>44193</v>
      </c>
      <c r="F7972" s="9" t="n">
        <v>44200</v>
      </c>
      <c r="G7972" s="9" t="n">
        <v>44205</v>
      </c>
      <c r="H7972" s="10" t="s">
        <v>36</v>
      </c>
      <c r="I7972" s="0" t="n">
        <v>1</v>
      </c>
      <c r="J7972" s="0" t="n">
        <v>13</v>
      </c>
      <c r="K7972" s="0" t="n">
        <v>252</v>
      </c>
      <c r="L7972" s="0" t="n">
        <v>40</v>
      </c>
      <c r="M7972" s="0" t="n">
        <v>1</v>
      </c>
      <c r="N7972" s="11" t="n">
        <v>0.05</v>
      </c>
      <c r="O7972" s="12" t="n">
        <v>2496.42</v>
      </c>
      <c r="P7972" s="12" t="n">
        <v>5427</v>
      </c>
      <c r="Q7972" s="12" t="n">
        <f aca="false">M7972*P7972*(1-N7972)</f>
        <v>5155.65</v>
      </c>
      <c r="R7972" s="12" t="n">
        <f aca="false">M7972*O7972</f>
        <v>2496.42</v>
      </c>
      <c r="S7972" s="12" t="n">
        <f aca="false">Q7972-R7972</f>
        <v>2659.23</v>
      </c>
      <c r="T7972" s="11" t="n">
        <f aca="false">IFERROR(S7972/Q7972,0)</f>
        <v>0.515789473684211</v>
      </c>
      <c r="U7972" s="13" t="n">
        <f aca="false">F7972-E7972</f>
        <v>7</v>
      </c>
      <c r="V7972" s="13" t="n">
        <f aca="false">G7972-F7972</f>
        <v>5</v>
      </c>
      <c r="W7972" s="13" t="n">
        <f aca="false">G7972-E7972</f>
        <v>12</v>
      </c>
      <c r="X7972" s="10" t="n">
        <f aca="false">YEAR(E7972)</f>
        <v>2020</v>
      </c>
      <c r="Y7972" s="0" t="str">
        <f aca="false">TEXT(E7972,"yyyy-mm")</f>
        <v>2020-12</v>
      </c>
      <c r="Z7972" s="0" t="str">
        <f aca="false">"Q"&amp;ROUNDUP(MONTH(E7972)/3,0)&amp;"-"&amp;YEAR(E7972)</f>
        <v>Q4-2020</v>
      </c>
    </row>
    <row r="7973" customFormat="false" ht="14.25" hidden="false" customHeight="false" outlineLevel="0" collapsed="false">
      <c r="A7973" s="0" t="s">
        <v>8015</v>
      </c>
      <c r="B7973" s="0" t="s">
        <v>43</v>
      </c>
      <c r="C7973" s="0" t="s">
        <v>58</v>
      </c>
      <c r="D7973" s="9" t="n">
        <v>44100</v>
      </c>
      <c r="E7973" s="9" t="n">
        <v>44193</v>
      </c>
      <c r="F7973" s="9" t="n">
        <v>44219</v>
      </c>
      <c r="G7973" s="9" t="n">
        <v>44225</v>
      </c>
      <c r="H7973" s="10" t="s">
        <v>36</v>
      </c>
      <c r="I7973" s="0" t="n">
        <v>26</v>
      </c>
      <c r="J7973" s="0" t="n">
        <v>15</v>
      </c>
      <c r="K7973" s="0" t="n">
        <v>348</v>
      </c>
      <c r="L7973" s="0" t="n">
        <v>21</v>
      </c>
      <c r="M7973" s="0" t="n">
        <v>6</v>
      </c>
      <c r="N7973" s="11" t="n">
        <v>0.075</v>
      </c>
      <c r="O7973" s="12" t="n">
        <v>1033.14</v>
      </c>
      <c r="P7973" s="12" t="n">
        <v>1721.9</v>
      </c>
      <c r="Q7973" s="12" t="n">
        <f aca="false">M7973*P7973*(1-N7973)</f>
        <v>9556.545</v>
      </c>
      <c r="R7973" s="12" t="n">
        <f aca="false">M7973*O7973</f>
        <v>6198.84</v>
      </c>
      <c r="S7973" s="12" t="n">
        <f aca="false">Q7973-R7973</f>
        <v>3357.705</v>
      </c>
      <c r="T7973" s="11" t="n">
        <f aca="false">IFERROR(S7973/Q7973,0)</f>
        <v>0.351351351351352</v>
      </c>
      <c r="U7973" s="13" t="n">
        <f aca="false">F7973-E7973</f>
        <v>26</v>
      </c>
      <c r="V7973" s="13" t="n">
        <f aca="false">G7973-F7973</f>
        <v>6</v>
      </c>
      <c r="W7973" s="13" t="n">
        <f aca="false">G7973-E7973</f>
        <v>32</v>
      </c>
      <c r="X7973" s="10" t="n">
        <f aca="false">YEAR(E7973)</f>
        <v>2020</v>
      </c>
      <c r="Y7973" s="0" t="str">
        <f aca="false">TEXT(E7973,"yyyy-mm")</f>
        <v>2020-12</v>
      </c>
      <c r="Z7973" s="0" t="str">
        <f aca="false">"Q"&amp;ROUNDUP(MONTH(E7973)/3,0)&amp;"-"&amp;YEAR(E7973)</f>
        <v>Q4-2020</v>
      </c>
    </row>
    <row r="7974" customFormat="false" ht="14.25" hidden="false" customHeight="false" outlineLevel="0" collapsed="false">
      <c r="A7974" s="0" t="s">
        <v>8016</v>
      </c>
      <c r="B7974" s="0" t="s">
        <v>34</v>
      </c>
      <c r="C7974" s="0" t="s">
        <v>39</v>
      </c>
      <c r="D7974" s="9" t="n">
        <v>44100</v>
      </c>
      <c r="E7974" s="9" t="n">
        <v>44193</v>
      </c>
      <c r="F7974" s="9" t="n">
        <v>44202</v>
      </c>
      <c r="G7974" s="9" t="n">
        <v>44208</v>
      </c>
      <c r="H7974" s="10" t="s">
        <v>36</v>
      </c>
      <c r="I7974" s="0" t="n">
        <v>10</v>
      </c>
      <c r="J7974" s="0" t="n">
        <v>22</v>
      </c>
      <c r="K7974" s="0" t="n">
        <v>145</v>
      </c>
      <c r="L7974" s="0" t="n">
        <v>14</v>
      </c>
      <c r="M7974" s="0" t="n">
        <v>4</v>
      </c>
      <c r="N7974" s="11" t="n">
        <v>0.05</v>
      </c>
      <c r="O7974" s="12" t="n">
        <v>1065.84</v>
      </c>
      <c r="P7974" s="12" t="n">
        <v>2599.6</v>
      </c>
      <c r="Q7974" s="12" t="n">
        <f aca="false">M7974*P7974*(1-N7974)</f>
        <v>9878.48</v>
      </c>
      <c r="R7974" s="12" t="n">
        <f aca="false">M7974*O7974</f>
        <v>4263.36</v>
      </c>
      <c r="S7974" s="12" t="n">
        <f aca="false">Q7974-R7974</f>
        <v>5615.12</v>
      </c>
      <c r="T7974" s="11" t="n">
        <f aca="false">IFERROR(S7974/Q7974,0)</f>
        <v>0.568419432949199</v>
      </c>
      <c r="U7974" s="13" t="n">
        <f aca="false">F7974-E7974</f>
        <v>9</v>
      </c>
      <c r="V7974" s="13" t="n">
        <f aca="false">G7974-F7974</f>
        <v>6</v>
      </c>
      <c r="W7974" s="13" t="n">
        <f aca="false">G7974-E7974</f>
        <v>15</v>
      </c>
      <c r="X7974" s="10" t="n">
        <f aca="false">YEAR(E7974)</f>
        <v>2020</v>
      </c>
      <c r="Y7974" s="0" t="str">
        <f aca="false">TEXT(E7974,"yyyy-mm")</f>
        <v>2020-12</v>
      </c>
      <c r="Z7974" s="0" t="str">
        <f aca="false">"Q"&amp;ROUNDUP(MONTH(E7974)/3,0)&amp;"-"&amp;YEAR(E7974)</f>
        <v>Q4-2020</v>
      </c>
    </row>
    <row r="7975" customFormat="false" ht="14.25" hidden="false" customHeight="false" outlineLevel="0" collapsed="false">
      <c r="A7975" s="0" t="s">
        <v>8017</v>
      </c>
      <c r="B7975" s="0" t="s">
        <v>38</v>
      </c>
      <c r="C7975" s="0" t="s">
        <v>39</v>
      </c>
      <c r="D7975" s="9" t="n">
        <v>44100</v>
      </c>
      <c r="E7975" s="9" t="n">
        <v>44193</v>
      </c>
      <c r="F7975" s="9" t="n">
        <v>44202</v>
      </c>
      <c r="G7975" s="9" t="n">
        <v>44209</v>
      </c>
      <c r="H7975" s="10" t="s">
        <v>36</v>
      </c>
      <c r="I7975" s="0" t="n">
        <v>14</v>
      </c>
      <c r="J7975" s="0" t="n">
        <v>33</v>
      </c>
      <c r="K7975" s="0" t="n">
        <v>111</v>
      </c>
      <c r="L7975" s="0" t="n">
        <v>2</v>
      </c>
      <c r="M7975" s="0" t="n">
        <v>3</v>
      </c>
      <c r="N7975" s="11" t="n">
        <v>0.05</v>
      </c>
      <c r="O7975" s="12" t="n">
        <v>5498.56</v>
      </c>
      <c r="P7975" s="12" t="n">
        <v>6545.9</v>
      </c>
      <c r="Q7975" s="12" t="n">
        <f aca="false">M7975*P7975*(1-N7975)</f>
        <v>18655.815</v>
      </c>
      <c r="R7975" s="12" t="n">
        <f aca="false">M7975*O7975</f>
        <v>16495.68</v>
      </c>
      <c r="S7975" s="12" t="n">
        <f aca="false">Q7975-R7975</f>
        <v>2160.13499999999</v>
      </c>
      <c r="T7975" s="11" t="n">
        <f aca="false">IFERROR(S7975/Q7975,0)</f>
        <v>0.115788830453132</v>
      </c>
      <c r="U7975" s="13" t="n">
        <f aca="false">F7975-E7975</f>
        <v>9</v>
      </c>
      <c r="V7975" s="13" t="n">
        <f aca="false">G7975-F7975</f>
        <v>7</v>
      </c>
      <c r="W7975" s="13" t="n">
        <f aca="false">G7975-E7975</f>
        <v>16</v>
      </c>
      <c r="X7975" s="10" t="n">
        <f aca="false">YEAR(E7975)</f>
        <v>2020</v>
      </c>
      <c r="Y7975" s="0" t="str">
        <f aca="false">TEXT(E7975,"yyyy-mm")</f>
        <v>2020-12</v>
      </c>
      <c r="Z7975" s="0" t="str">
        <f aca="false">"Q"&amp;ROUNDUP(MONTH(E7975)/3,0)&amp;"-"&amp;YEAR(E7975)</f>
        <v>Q4-2020</v>
      </c>
    </row>
    <row r="7976" customFormat="false" ht="14.25" hidden="false" customHeight="false" outlineLevel="0" collapsed="false">
      <c r="A7976" s="0" t="s">
        <v>8018</v>
      </c>
      <c r="B7976" s="0" t="s">
        <v>41</v>
      </c>
      <c r="C7976" s="0" t="s">
        <v>48</v>
      </c>
      <c r="D7976" s="9" t="n">
        <v>44100</v>
      </c>
      <c r="E7976" s="9" t="n">
        <v>44193</v>
      </c>
      <c r="F7976" s="9" t="n">
        <v>44198</v>
      </c>
      <c r="G7976" s="9" t="n">
        <v>44204</v>
      </c>
      <c r="H7976" s="10" t="s">
        <v>36</v>
      </c>
      <c r="I7976" s="0" t="n">
        <v>23</v>
      </c>
      <c r="J7976" s="0" t="n">
        <v>30</v>
      </c>
      <c r="K7976" s="0" t="n">
        <v>5</v>
      </c>
      <c r="L7976" s="0" t="n">
        <v>19</v>
      </c>
      <c r="M7976" s="0" t="n">
        <v>5</v>
      </c>
      <c r="N7976" s="11" t="n">
        <v>0.05</v>
      </c>
      <c r="O7976" s="12" t="n">
        <v>490.17</v>
      </c>
      <c r="P7976" s="12" t="n">
        <v>790.6</v>
      </c>
      <c r="Q7976" s="12" t="n">
        <f aca="false">M7976*P7976*(1-N7976)</f>
        <v>3755.35</v>
      </c>
      <c r="R7976" s="12" t="n">
        <f aca="false">M7976*O7976</f>
        <v>2450.85</v>
      </c>
      <c r="S7976" s="12" t="n">
        <f aca="false">Q7976-R7976</f>
        <v>1304.5</v>
      </c>
      <c r="T7976" s="11" t="n">
        <f aca="false">IFERROR(S7976/Q7976,0)</f>
        <v>0.347371083920274</v>
      </c>
      <c r="U7976" s="13" t="n">
        <f aca="false">F7976-E7976</f>
        <v>5</v>
      </c>
      <c r="V7976" s="13" t="n">
        <f aca="false">G7976-F7976</f>
        <v>6</v>
      </c>
      <c r="W7976" s="13" t="n">
        <f aca="false">G7976-E7976</f>
        <v>11</v>
      </c>
      <c r="X7976" s="10" t="n">
        <f aca="false">YEAR(E7976)</f>
        <v>2020</v>
      </c>
      <c r="Y7976" s="0" t="str">
        <f aca="false">TEXT(E7976,"yyyy-mm")</f>
        <v>2020-12</v>
      </c>
      <c r="Z7976" s="0" t="str">
        <f aca="false">"Q"&amp;ROUNDUP(MONTH(E7976)/3,0)&amp;"-"&amp;YEAR(E7976)</f>
        <v>Q4-2020</v>
      </c>
    </row>
    <row r="7977" customFormat="false" ht="14.25" hidden="false" customHeight="false" outlineLevel="0" collapsed="false">
      <c r="A7977" s="0" t="s">
        <v>8019</v>
      </c>
      <c r="B7977" s="0" t="s">
        <v>38</v>
      </c>
      <c r="C7977" s="0" t="s">
        <v>48</v>
      </c>
      <c r="D7977" s="9" t="n">
        <v>44100</v>
      </c>
      <c r="E7977" s="9" t="n">
        <v>44193</v>
      </c>
      <c r="F7977" s="9" t="n">
        <v>44207</v>
      </c>
      <c r="G7977" s="9" t="n">
        <v>44211</v>
      </c>
      <c r="H7977" s="10" t="s">
        <v>36</v>
      </c>
      <c r="I7977" s="0" t="n">
        <v>14</v>
      </c>
      <c r="J7977" s="0" t="n">
        <v>46</v>
      </c>
      <c r="K7977" s="0" t="n">
        <v>11</v>
      </c>
      <c r="L7977" s="0" t="n">
        <v>12</v>
      </c>
      <c r="M7977" s="0" t="n">
        <v>1</v>
      </c>
      <c r="N7977" s="11" t="n">
        <v>0.1</v>
      </c>
      <c r="O7977" s="12" t="n">
        <v>664.64</v>
      </c>
      <c r="P7977" s="12" t="n">
        <v>1038.5</v>
      </c>
      <c r="Q7977" s="12" t="n">
        <f aca="false">M7977*P7977*(1-N7977)</f>
        <v>934.65</v>
      </c>
      <c r="R7977" s="12" t="n">
        <f aca="false">M7977*O7977</f>
        <v>664.64</v>
      </c>
      <c r="S7977" s="12" t="n">
        <f aca="false">Q7977-R7977</f>
        <v>270.01</v>
      </c>
      <c r="T7977" s="11" t="n">
        <f aca="false">IFERROR(S7977/Q7977,0)</f>
        <v>0.288888888888889</v>
      </c>
      <c r="U7977" s="13" t="n">
        <f aca="false">F7977-E7977</f>
        <v>14</v>
      </c>
      <c r="V7977" s="13" t="n">
        <f aca="false">G7977-F7977</f>
        <v>4</v>
      </c>
      <c r="W7977" s="13" t="n">
        <f aca="false">G7977-E7977</f>
        <v>18</v>
      </c>
      <c r="X7977" s="10" t="n">
        <f aca="false">YEAR(E7977)</f>
        <v>2020</v>
      </c>
      <c r="Y7977" s="0" t="str">
        <f aca="false">TEXT(E7977,"yyyy-mm")</f>
        <v>2020-12</v>
      </c>
      <c r="Z7977" s="0" t="str">
        <f aca="false">"Q"&amp;ROUNDUP(MONTH(E7977)/3,0)&amp;"-"&amp;YEAR(E7977)</f>
        <v>Q4-2020</v>
      </c>
    </row>
    <row r="7978" customFormat="false" ht="14.25" hidden="false" customHeight="false" outlineLevel="0" collapsed="false">
      <c r="A7978" s="0" t="s">
        <v>8020</v>
      </c>
      <c r="B7978" s="0" t="s">
        <v>43</v>
      </c>
      <c r="C7978" s="0" t="s">
        <v>79</v>
      </c>
      <c r="D7978" s="9" t="n">
        <v>44100</v>
      </c>
      <c r="E7978" s="9" t="n">
        <v>44193</v>
      </c>
      <c r="F7978" s="9" t="n">
        <v>44219</v>
      </c>
      <c r="G7978" s="9" t="n">
        <v>44225</v>
      </c>
      <c r="H7978" s="10" t="s">
        <v>36</v>
      </c>
      <c r="I7978" s="0" t="n">
        <v>28</v>
      </c>
      <c r="J7978" s="0" t="n">
        <v>39</v>
      </c>
      <c r="K7978" s="0" t="n">
        <v>86</v>
      </c>
      <c r="L7978" s="0" t="n">
        <v>37</v>
      </c>
      <c r="M7978" s="0" t="n">
        <v>7</v>
      </c>
      <c r="N7978" s="11" t="n">
        <v>0.15</v>
      </c>
      <c r="O7978" s="12" t="n">
        <v>150.35</v>
      </c>
      <c r="P7978" s="12" t="n">
        <v>227.8</v>
      </c>
      <c r="Q7978" s="12" t="n">
        <f aca="false">M7978*P7978*(1-N7978)</f>
        <v>1355.41</v>
      </c>
      <c r="R7978" s="12" t="n">
        <f aca="false">M7978*O7978</f>
        <v>1052.45</v>
      </c>
      <c r="S7978" s="12" t="n">
        <f aca="false">Q7978-R7978</f>
        <v>302.96</v>
      </c>
      <c r="T7978" s="11" t="n">
        <f aca="false">IFERROR(S7978/Q7978,0)</f>
        <v>0.223519082786758</v>
      </c>
      <c r="U7978" s="13" t="n">
        <f aca="false">F7978-E7978</f>
        <v>26</v>
      </c>
      <c r="V7978" s="13" t="n">
        <f aca="false">G7978-F7978</f>
        <v>6</v>
      </c>
      <c r="W7978" s="13" t="n">
        <f aca="false">G7978-E7978</f>
        <v>32</v>
      </c>
      <c r="X7978" s="10" t="n">
        <f aca="false">YEAR(E7978)</f>
        <v>2020</v>
      </c>
      <c r="Y7978" s="0" t="str">
        <f aca="false">TEXT(E7978,"yyyy-mm")</f>
        <v>2020-12</v>
      </c>
      <c r="Z7978" s="0" t="str">
        <f aca="false">"Q"&amp;ROUNDUP(MONTH(E7978)/3,0)&amp;"-"&amp;YEAR(E7978)</f>
        <v>Q4-2020</v>
      </c>
    </row>
    <row r="7979" customFormat="false" ht="14.25" hidden="false" customHeight="false" outlineLevel="0" collapsed="false">
      <c r="A7979" s="0" t="s">
        <v>8021</v>
      </c>
      <c r="B7979" s="0" t="s">
        <v>38</v>
      </c>
      <c r="C7979" s="0" t="s">
        <v>46</v>
      </c>
      <c r="D7979" s="9" t="n">
        <v>44100</v>
      </c>
      <c r="E7979" s="9" t="n">
        <v>44193</v>
      </c>
      <c r="F7979" s="9" t="n">
        <v>44213</v>
      </c>
      <c r="G7979" s="9" t="n">
        <v>44215</v>
      </c>
      <c r="H7979" s="10" t="s">
        <v>36</v>
      </c>
      <c r="I7979" s="0" t="n">
        <v>20</v>
      </c>
      <c r="J7979" s="0" t="n">
        <v>12</v>
      </c>
      <c r="K7979" s="0" t="n">
        <v>290</v>
      </c>
      <c r="L7979" s="0" t="n">
        <v>4</v>
      </c>
      <c r="M7979" s="0" t="n">
        <v>4</v>
      </c>
      <c r="N7979" s="11" t="n">
        <v>0.075</v>
      </c>
      <c r="O7979" s="12" t="n">
        <v>2576.55</v>
      </c>
      <c r="P7979" s="12" t="n">
        <v>5855.8</v>
      </c>
      <c r="Q7979" s="12" t="n">
        <f aca="false">M7979*P7979*(1-N7979)</f>
        <v>21666.46</v>
      </c>
      <c r="R7979" s="12" t="n">
        <f aca="false">M7979*O7979</f>
        <v>10306.2</v>
      </c>
      <c r="S7979" s="12" t="n">
        <f aca="false">Q7979-R7979</f>
        <v>11360.26</v>
      </c>
      <c r="T7979" s="11" t="n">
        <f aca="false">IFERROR(S7979/Q7979,0)</f>
        <v>0.524324693558616</v>
      </c>
      <c r="U7979" s="13" t="n">
        <f aca="false">F7979-E7979</f>
        <v>20</v>
      </c>
      <c r="V7979" s="13" t="n">
        <f aca="false">G7979-F7979</f>
        <v>2</v>
      </c>
      <c r="W7979" s="13" t="n">
        <f aca="false">G7979-E7979</f>
        <v>22</v>
      </c>
      <c r="X7979" s="10" t="n">
        <f aca="false">YEAR(E7979)</f>
        <v>2020</v>
      </c>
      <c r="Y7979" s="0" t="str">
        <f aca="false">TEXT(E7979,"yyyy-mm")</f>
        <v>2020-12</v>
      </c>
      <c r="Z7979" s="0" t="str">
        <f aca="false">"Q"&amp;ROUNDUP(MONTH(E7979)/3,0)&amp;"-"&amp;YEAR(E7979)</f>
        <v>Q4-2020</v>
      </c>
    </row>
    <row r="7980" customFormat="false" ht="14.25" hidden="false" customHeight="false" outlineLevel="0" collapsed="false">
      <c r="A7980" s="0" t="s">
        <v>8022</v>
      </c>
      <c r="B7980" s="0" t="s">
        <v>43</v>
      </c>
      <c r="C7980" s="0" t="s">
        <v>46</v>
      </c>
      <c r="D7980" s="9" t="n">
        <v>44100</v>
      </c>
      <c r="E7980" s="9" t="n">
        <v>44194</v>
      </c>
      <c r="F7980" s="9" t="n">
        <v>44204</v>
      </c>
      <c r="G7980" s="9" t="n">
        <v>44209</v>
      </c>
      <c r="H7980" s="10" t="s">
        <v>36</v>
      </c>
      <c r="I7980" s="0" t="n">
        <v>28</v>
      </c>
      <c r="J7980" s="0" t="n">
        <v>21</v>
      </c>
      <c r="K7980" s="0" t="n">
        <v>291</v>
      </c>
      <c r="L7980" s="0" t="n">
        <v>45</v>
      </c>
      <c r="M7980" s="0" t="n">
        <v>5</v>
      </c>
      <c r="N7980" s="11" t="n">
        <v>0.4</v>
      </c>
      <c r="O7980" s="12" t="n">
        <v>1618.05</v>
      </c>
      <c r="P7980" s="12" t="n">
        <v>3852.5</v>
      </c>
      <c r="Q7980" s="12" t="n">
        <f aca="false">M7980*P7980*(1-N7980)</f>
        <v>11557.5</v>
      </c>
      <c r="R7980" s="12" t="n">
        <f aca="false">M7980*O7980</f>
        <v>8090.25</v>
      </c>
      <c r="S7980" s="12" t="n">
        <f aca="false">Q7980-R7980</f>
        <v>3467.25</v>
      </c>
      <c r="T7980" s="11" t="n">
        <f aca="false">IFERROR(S7980/Q7980,0)</f>
        <v>0.3</v>
      </c>
      <c r="U7980" s="13" t="n">
        <f aca="false">F7980-E7980</f>
        <v>10</v>
      </c>
      <c r="V7980" s="13" t="n">
        <f aca="false">G7980-F7980</f>
        <v>5</v>
      </c>
      <c r="W7980" s="13" t="n">
        <f aca="false">G7980-E7980</f>
        <v>15</v>
      </c>
      <c r="X7980" s="10" t="n">
        <f aca="false">YEAR(E7980)</f>
        <v>2020</v>
      </c>
      <c r="Y7980" s="0" t="str">
        <f aca="false">TEXT(E7980,"yyyy-mm")</f>
        <v>2020-12</v>
      </c>
      <c r="Z7980" s="0" t="str">
        <f aca="false">"Q"&amp;ROUNDUP(MONTH(E7980)/3,0)&amp;"-"&amp;YEAR(E7980)</f>
        <v>Q4-2020</v>
      </c>
    </row>
    <row r="7981" customFormat="false" ht="14.25" hidden="false" customHeight="false" outlineLevel="0" collapsed="false">
      <c r="A7981" s="0" t="s">
        <v>8023</v>
      </c>
      <c r="B7981" s="0" t="s">
        <v>34</v>
      </c>
      <c r="C7981" s="0" t="s">
        <v>79</v>
      </c>
      <c r="D7981" s="9" t="n">
        <v>44100</v>
      </c>
      <c r="E7981" s="9" t="n">
        <v>44194</v>
      </c>
      <c r="F7981" s="9" t="n">
        <v>44216</v>
      </c>
      <c r="G7981" s="9" t="n">
        <v>44223</v>
      </c>
      <c r="H7981" s="10" t="s">
        <v>36</v>
      </c>
      <c r="I7981" s="0" t="n">
        <v>2</v>
      </c>
      <c r="J7981" s="0" t="n">
        <v>7</v>
      </c>
      <c r="K7981" s="0" t="n">
        <v>80</v>
      </c>
      <c r="L7981" s="0" t="n">
        <v>32</v>
      </c>
      <c r="M7981" s="0" t="n">
        <v>7</v>
      </c>
      <c r="N7981" s="11" t="n">
        <v>0.3</v>
      </c>
      <c r="O7981" s="12" t="n">
        <v>492.05</v>
      </c>
      <c r="P7981" s="12" t="n">
        <v>964.8</v>
      </c>
      <c r="Q7981" s="12" t="n">
        <f aca="false">M7981*P7981*(1-N7981)</f>
        <v>4727.52</v>
      </c>
      <c r="R7981" s="12" t="n">
        <f aca="false">M7981*O7981</f>
        <v>3444.35</v>
      </c>
      <c r="S7981" s="12" t="n">
        <f aca="false">Q7981-R7981</f>
        <v>1283.17</v>
      </c>
      <c r="T7981" s="11" t="n">
        <f aca="false">IFERROR(S7981/Q7981,0)</f>
        <v>0.271425610045013</v>
      </c>
      <c r="U7981" s="13" t="n">
        <f aca="false">F7981-E7981</f>
        <v>22</v>
      </c>
      <c r="V7981" s="13" t="n">
        <f aca="false">G7981-F7981</f>
        <v>7</v>
      </c>
      <c r="W7981" s="13" t="n">
        <f aca="false">G7981-E7981</f>
        <v>29</v>
      </c>
      <c r="X7981" s="10" t="n">
        <f aca="false">YEAR(E7981)</f>
        <v>2020</v>
      </c>
      <c r="Y7981" s="0" t="str">
        <f aca="false">TEXT(E7981,"yyyy-mm")</f>
        <v>2020-12</v>
      </c>
      <c r="Z7981" s="0" t="str">
        <f aca="false">"Q"&amp;ROUNDUP(MONTH(E7981)/3,0)&amp;"-"&amp;YEAR(E7981)</f>
        <v>Q4-2020</v>
      </c>
    </row>
    <row r="7982" customFormat="false" ht="14.25" hidden="false" customHeight="false" outlineLevel="0" collapsed="false">
      <c r="A7982" s="0" t="s">
        <v>8024</v>
      </c>
      <c r="B7982" s="0" t="s">
        <v>38</v>
      </c>
      <c r="C7982" s="0" t="s">
        <v>39</v>
      </c>
      <c r="D7982" s="9" t="n">
        <v>44100</v>
      </c>
      <c r="E7982" s="9" t="n">
        <v>44194</v>
      </c>
      <c r="F7982" s="9" t="n">
        <v>44199</v>
      </c>
      <c r="G7982" s="9" t="n">
        <v>44201</v>
      </c>
      <c r="H7982" s="10" t="s">
        <v>36</v>
      </c>
      <c r="I7982" s="0" t="n">
        <v>14</v>
      </c>
      <c r="J7982" s="0" t="n">
        <v>16</v>
      </c>
      <c r="K7982" s="0" t="n">
        <v>121</v>
      </c>
      <c r="L7982" s="0" t="n">
        <v>22</v>
      </c>
      <c r="M7982" s="0" t="n">
        <v>6</v>
      </c>
      <c r="N7982" s="11" t="n">
        <v>0.05</v>
      </c>
      <c r="O7982" s="12" t="n">
        <v>1117.56</v>
      </c>
      <c r="P7982" s="12" t="n">
        <v>1862.6</v>
      </c>
      <c r="Q7982" s="12" t="n">
        <f aca="false">M7982*P7982*(1-N7982)</f>
        <v>10616.82</v>
      </c>
      <c r="R7982" s="12" t="n">
        <f aca="false">M7982*O7982</f>
        <v>6705.36</v>
      </c>
      <c r="S7982" s="12" t="n">
        <f aca="false">Q7982-R7982</f>
        <v>3911.46</v>
      </c>
      <c r="T7982" s="11" t="n">
        <f aca="false">IFERROR(S7982/Q7982,0)</f>
        <v>0.368421052631579</v>
      </c>
      <c r="U7982" s="13" t="n">
        <f aca="false">F7982-E7982</f>
        <v>5</v>
      </c>
      <c r="V7982" s="13" t="n">
        <f aca="false">G7982-F7982</f>
        <v>2</v>
      </c>
      <c r="W7982" s="13" t="n">
        <f aca="false">G7982-E7982</f>
        <v>7</v>
      </c>
      <c r="X7982" s="10" t="n">
        <f aca="false">YEAR(E7982)</f>
        <v>2020</v>
      </c>
      <c r="Y7982" s="0" t="str">
        <f aca="false">TEXT(E7982,"yyyy-mm")</f>
        <v>2020-12</v>
      </c>
      <c r="Z7982" s="0" t="str">
        <f aca="false">"Q"&amp;ROUNDUP(MONTH(E7982)/3,0)&amp;"-"&amp;YEAR(E7982)</f>
        <v>Q4-2020</v>
      </c>
    </row>
    <row r="7983" customFormat="false" ht="14.25" hidden="false" customHeight="false" outlineLevel="0" collapsed="false">
      <c r="A7983" s="0" t="s">
        <v>8025</v>
      </c>
      <c r="B7983" s="0" t="s">
        <v>41</v>
      </c>
      <c r="C7983" s="0" t="s">
        <v>46</v>
      </c>
      <c r="D7983" s="9" t="n">
        <v>44100</v>
      </c>
      <c r="E7983" s="9" t="n">
        <v>44194</v>
      </c>
      <c r="F7983" s="9" t="n">
        <v>44203</v>
      </c>
      <c r="G7983" s="9" t="n">
        <v>44207</v>
      </c>
      <c r="H7983" s="10" t="s">
        <v>36</v>
      </c>
      <c r="I7983" s="0" t="n">
        <v>22</v>
      </c>
      <c r="J7983" s="0" t="n">
        <v>12</v>
      </c>
      <c r="K7983" s="0" t="n">
        <v>279</v>
      </c>
      <c r="L7983" s="0" t="n">
        <v>17</v>
      </c>
      <c r="M7983" s="0" t="n">
        <v>1</v>
      </c>
      <c r="N7983" s="11" t="n">
        <v>0.1</v>
      </c>
      <c r="O7983" s="12" t="n">
        <v>1303.42</v>
      </c>
      <c r="P7983" s="12" t="n">
        <v>1835.8</v>
      </c>
      <c r="Q7983" s="12" t="n">
        <f aca="false">M7983*P7983*(1-N7983)</f>
        <v>1652.22</v>
      </c>
      <c r="R7983" s="12" t="n">
        <f aca="false">M7983*O7983</f>
        <v>1303.42</v>
      </c>
      <c r="S7983" s="12" t="n">
        <f aca="false">Q7983-R7983</f>
        <v>348.8</v>
      </c>
      <c r="T7983" s="11" t="n">
        <f aca="false">IFERROR(S7983/Q7983,0)</f>
        <v>0.211109900618562</v>
      </c>
      <c r="U7983" s="13" t="n">
        <f aca="false">F7983-E7983</f>
        <v>9</v>
      </c>
      <c r="V7983" s="13" t="n">
        <f aca="false">G7983-F7983</f>
        <v>4</v>
      </c>
      <c r="W7983" s="13" t="n">
        <f aca="false">G7983-E7983</f>
        <v>13</v>
      </c>
      <c r="X7983" s="10" t="n">
        <f aca="false">YEAR(E7983)</f>
        <v>2020</v>
      </c>
      <c r="Y7983" s="0" t="str">
        <f aca="false">TEXT(E7983,"yyyy-mm")</f>
        <v>2020-12</v>
      </c>
      <c r="Z7983" s="0" t="str">
        <f aca="false">"Q"&amp;ROUNDUP(MONTH(E7983)/3,0)&amp;"-"&amp;YEAR(E7983)</f>
        <v>Q4-2020</v>
      </c>
    </row>
    <row r="7984" customFormat="false" ht="14.25" hidden="false" customHeight="false" outlineLevel="0" collapsed="false">
      <c r="A7984" s="0" t="s">
        <v>8026</v>
      </c>
      <c r="B7984" s="0" t="s">
        <v>34</v>
      </c>
      <c r="C7984" s="0" t="s">
        <v>39</v>
      </c>
      <c r="D7984" s="9" t="n">
        <v>44100</v>
      </c>
      <c r="E7984" s="9" t="n">
        <v>44194</v>
      </c>
      <c r="F7984" s="9" t="n">
        <v>44217</v>
      </c>
      <c r="G7984" s="9" t="n">
        <v>44222</v>
      </c>
      <c r="H7984" s="10" t="s">
        <v>36</v>
      </c>
      <c r="I7984" s="0" t="n">
        <v>4</v>
      </c>
      <c r="J7984" s="0" t="n">
        <v>42</v>
      </c>
      <c r="K7984" s="0" t="n">
        <v>132</v>
      </c>
      <c r="L7984" s="0" t="n">
        <v>21</v>
      </c>
      <c r="M7984" s="0" t="n">
        <v>3</v>
      </c>
      <c r="N7984" s="11" t="n">
        <v>0.1</v>
      </c>
      <c r="O7984" s="12" t="n">
        <v>4243.51</v>
      </c>
      <c r="P7984" s="12" t="n">
        <v>5051.8</v>
      </c>
      <c r="Q7984" s="12" t="n">
        <f aca="false">M7984*P7984*(1-N7984)</f>
        <v>13639.86</v>
      </c>
      <c r="R7984" s="12" t="n">
        <f aca="false">M7984*O7984</f>
        <v>12730.53</v>
      </c>
      <c r="S7984" s="12" t="n">
        <f aca="false">Q7984-R7984</f>
        <v>909.330000000002</v>
      </c>
      <c r="T7984" s="11" t="n">
        <f aca="false">IFERROR(S7984/Q7984,0)</f>
        <v>0.0666671065538797</v>
      </c>
      <c r="U7984" s="13" t="n">
        <f aca="false">F7984-E7984</f>
        <v>23</v>
      </c>
      <c r="V7984" s="13" t="n">
        <f aca="false">G7984-F7984</f>
        <v>5</v>
      </c>
      <c r="W7984" s="13" t="n">
        <f aca="false">G7984-E7984</f>
        <v>28</v>
      </c>
      <c r="X7984" s="10" t="n">
        <f aca="false">YEAR(E7984)</f>
        <v>2020</v>
      </c>
      <c r="Y7984" s="0" t="str">
        <f aca="false">TEXT(E7984,"yyyy-mm")</f>
        <v>2020-12</v>
      </c>
      <c r="Z7984" s="0" t="str">
        <f aca="false">"Q"&amp;ROUNDUP(MONTH(E7984)/3,0)&amp;"-"&amp;YEAR(E7984)</f>
        <v>Q4-2020</v>
      </c>
    </row>
    <row r="7985" customFormat="false" ht="14.25" hidden="false" customHeight="false" outlineLevel="0" collapsed="false">
      <c r="A7985" s="0" t="s">
        <v>8027</v>
      </c>
      <c r="B7985" s="0" t="s">
        <v>41</v>
      </c>
      <c r="C7985" s="0" t="s">
        <v>39</v>
      </c>
      <c r="D7985" s="9" t="n">
        <v>44100</v>
      </c>
      <c r="E7985" s="9" t="n">
        <v>44194</v>
      </c>
      <c r="F7985" s="9" t="n">
        <v>44216</v>
      </c>
      <c r="G7985" s="9" t="n">
        <v>44226</v>
      </c>
      <c r="H7985" s="10" t="s">
        <v>36</v>
      </c>
      <c r="I7985" s="0" t="n">
        <v>22</v>
      </c>
      <c r="J7985" s="0" t="n">
        <v>44</v>
      </c>
      <c r="K7985" s="0" t="n">
        <v>121</v>
      </c>
      <c r="L7985" s="0" t="n">
        <v>22</v>
      </c>
      <c r="M7985" s="0" t="n">
        <v>4</v>
      </c>
      <c r="N7985" s="11" t="n">
        <v>0.15</v>
      </c>
      <c r="O7985" s="12" t="n">
        <v>2930.18</v>
      </c>
      <c r="P7985" s="12" t="n">
        <v>3959.7</v>
      </c>
      <c r="Q7985" s="12" t="n">
        <f aca="false">M7985*P7985*(1-N7985)</f>
        <v>13462.98</v>
      </c>
      <c r="R7985" s="12" t="n">
        <f aca="false">M7985*O7985</f>
        <v>11720.72</v>
      </c>
      <c r="S7985" s="12" t="n">
        <f aca="false">Q7985-R7985</f>
        <v>1742.26</v>
      </c>
      <c r="T7985" s="11" t="n">
        <f aca="false">IFERROR(S7985/Q7985,0)</f>
        <v>0.129411170483801</v>
      </c>
      <c r="U7985" s="13" t="n">
        <f aca="false">F7985-E7985</f>
        <v>22</v>
      </c>
      <c r="V7985" s="13" t="n">
        <f aca="false">G7985-F7985</f>
        <v>10</v>
      </c>
      <c r="W7985" s="13" t="n">
        <f aca="false">G7985-E7985</f>
        <v>32</v>
      </c>
      <c r="X7985" s="10" t="n">
        <f aca="false">YEAR(E7985)</f>
        <v>2020</v>
      </c>
      <c r="Y7985" s="0" t="str">
        <f aca="false">TEXT(E7985,"yyyy-mm")</f>
        <v>2020-12</v>
      </c>
      <c r="Z7985" s="0" t="str">
        <f aca="false">"Q"&amp;ROUNDUP(MONTH(E7985)/3,0)&amp;"-"&amp;YEAR(E7985)</f>
        <v>Q4-2020</v>
      </c>
    </row>
    <row r="7986" customFormat="false" ht="14.25" hidden="false" customHeight="false" outlineLevel="0" collapsed="false">
      <c r="A7986" s="0" t="s">
        <v>8028</v>
      </c>
      <c r="B7986" s="0" t="s">
        <v>34</v>
      </c>
      <c r="C7986" s="0" t="s">
        <v>46</v>
      </c>
      <c r="D7986" s="9" t="n">
        <v>44100</v>
      </c>
      <c r="E7986" s="9" t="n">
        <v>44194</v>
      </c>
      <c r="F7986" s="9" t="n">
        <v>44207</v>
      </c>
      <c r="G7986" s="9" t="n">
        <v>44208</v>
      </c>
      <c r="H7986" s="10" t="s">
        <v>36</v>
      </c>
      <c r="I7986" s="0" t="n">
        <v>8</v>
      </c>
      <c r="J7986" s="0" t="n">
        <v>19</v>
      </c>
      <c r="K7986" s="0" t="n">
        <v>295</v>
      </c>
      <c r="L7986" s="0" t="n">
        <v>21</v>
      </c>
      <c r="M7986" s="0" t="n">
        <v>5</v>
      </c>
      <c r="N7986" s="11" t="n">
        <v>0.1</v>
      </c>
      <c r="O7986" s="12" t="n">
        <v>519.05</v>
      </c>
      <c r="P7986" s="12" t="n">
        <v>850.9</v>
      </c>
      <c r="Q7986" s="12" t="n">
        <f aca="false">M7986*P7986*(1-N7986)</f>
        <v>3829.05</v>
      </c>
      <c r="R7986" s="12" t="n">
        <f aca="false">M7986*O7986</f>
        <v>2595.25</v>
      </c>
      <c r="S7986" s="12" t="n">
        <f aca="false">Q7986-R7986</f>
        <v>1233.8</v>
      </c>
      <c r="T7986" s="11" t="n">
        <f aca="false">IFERROR(S7986/Q7986,0)</f>
        <v>0.322220916415299</v>
      </c>
      <c r="U7986" s="13" t="n">
        <f aca="false">F7986-E7986</f>
        <v>13</v>
      </c>
      <c r="V7986" s="13" t="n">
        <f aca="false">G7986-F7986</f>
        <v>1</v>
      </c>
      <c r="W7986" s="13" t="n">
        <f aca="false">G7986-E7986</f>
        <v>14</v>
      </c>
      <c r="X7986" s="10" t="n">
        <f aca="false">YEAR(E7986)</f>
        <v>2020</v>
      </c>
      <c r="Y7986" s="0" t="str">
        <f aca="false">TEXT(E7986,"yyyy-mm")</f>
        <v>2020-12</v>
      </c>
      <c r="Z7986" s="0" t="str">
        <f aca="false">"Q"&amp;ROUNDUP(MONTH(E7986)/3,0)&amp;"-"&amp;YEAR(E7986)</f>
        <v>Q4-2020</v>
      </c>
    </row>
    <row r="7987" customFormat="false" ht="14.25" hidden="false" customHeight="false" outlineLevel="0" collapsed="false">
      <c r="A7987" s="0" t="s">
        <v>8029</v>
      </c>
      <c r="B7987" s="0" t="s">
        <v>34</v>
      </c>
      <c r="C7987" s="0" t="s">
        <v>79</v>
      </c>
      <c r="D7987" s="9" t="n">
        <v>44100</v>
      </c>
      <c r="E7987" s="9" t="n">
        <v>44194</v>
      </c>
      <c r="F7987" s="9" t="n">
        <v>44205</v>
      </c>
      <c r="G7987" s="9" t="n">
        <v>44207</v>
      </c>
      <c r="H7987" s="10" t="s">
        <v>36</v>
      </c>
      <c r="I7987" s="0" t="n">
        <v>5</v>
      </c>
      <c r="J7987" s="0" t="n">
        <v>27</v>
      </c>
      <c r="K7987" s="0" t="n">
        <v>61</v>
      </c>
      <c r="L7987" s="0" t="n">
        <v>26</v>
      </c>
      <c r="M7987" s="0" t="n">
        <v>6</v>
      </c>
      <c r="N7987" s="11" t="n">
        <v>0.075</v>
      </c>
      <c r="O7987" s="12" t="n">
        <v>137.48</v>
      </c>
      <c r="P7987" s="12" t="n">
        <v>254.6</v>
      </c>
      <c r="Q7987" s="12" t="n">
        <f aca="false">M7987*P7987*(1-N7987)</f>
        <v>1413.03</v>
      </c>
      <c r="R7987" s="12" t="n">
        <f aca="false">M7987*O7987</f>
        <v>824.88</v>
      </c>
      <c r="S7987" s="12" t="n">
        <f aca="false">Q7987-R7987</f>
        <v>588.15</v>
      </c>
      <c r="T7987" s="11" t="n">
        <f aca="false">IFERROR(S7987/Q7987,0)</f>
        <v>0.41623320099361</v>
      </c>
      <c r="U7987" s="13" t="n">
        <f aca="false">F7987-E7987</f>
        <v>11</v>
      </c>
      <c r="V7987" s="13" t="n">
        <f aca="false">G7987-F7987</f>
        <v>2</v>
      </c>
      <c r="W7987" s="13" t="n">
        <f aca="false">G7987-E7987</f>
        <v>13</v>
      </c>
      <c r="X7987" s="10" t="n">
        <f aca="false">YEAR(E7987)</f>
        <v>2020</v>
      </c>
      <c r="Y7987" s="0" t="str">
        <f aca="false">TEXT(E7987,"yyyy-mm")</f>
        <v>2020-12</v>
      </c>
      <c r="Z7987" s="0" t="str">
        <f aca="false">"Q"&amp;ROUNDUP(MONTH(E7987)/3,0)&amp;"-"&amp;YEAR(E7987)</f>
        <v>Q4-2020</v>
      </c>
    </row>
    <row r="7988" customFormat="false" ht="14.25" hidden="false" customHeight="false" outlineLevel="0" collapsed="false">
      <c r="A7988" s="0" t="s">
        <v>8030</v>
      </c>
      <c r="B7988" s="0" t="s">
        <v>34</v>
      </c>
      <c r="C7988" s="0" t="s">
        <v>58</v>
      </c>
      <c r="D7988" s="9" t="n">
        <v>44100</v>
      </c>
      <c r="E7988" s="9" t="n">
        <v>44195</v>
      </c>
      <c r="F7988" s="9" t="n">
        <v>44203</v>
      </c>
      <c r="G7988" s="9" t="n">
        <v>44210</v>
      </c>
      <c r="H7988" s="10" t="s">
        <v>36</v>
      </c>
      <c r="I7988" s="0" t="n">
        <v>9</v>
      </c>
      <c r="J7988" s="0" t="n">
        <v>41</v>
      </c>
      <c r="K7988" s="0" t="n">
        <v>339</v>
      </c>
      <c r="L7988" s="0" t="n">
        <v>29</v>
      </c>
      <c r="M7988" s="0" t="n">
        <v>1</v>
      </c>
      <c r="N7988" s="11" t="n">
        <v>0.075</v>
      </c>
      <c r="O7988" s="12" t="n">
        <v>121.94</v>
      </c>
      <c r="P7988" s="12" t="n">
        <v>234.5</v>
      </c>
      <c r="Q7988" s="12" t="n">
        <f aca="false">M7988*P7988*(1-N7988)</f>
        <v>216.9125</v>
      </c>
      <c r="R7988" s="12" t="n">
        <f aca="false">M7988*O7988</f>
        <v>121.94</v>
      </c>
      <c r="S7988" s="12" t="n">
        <f aca="false">Q7988-R7988</f>
        <v>94.9725</v>
      </c>
      <c r="T7988" s="11" t="n">
        <f aca="false">IFERROR(S7988/Q7988,0)</f>
        <v>0.437837837837838</v>
      </c>
      <c r="U7988" s="13" t="n">
        <f aca="false">F7988-E7988</f>
        <v>8</v>
      </c>
      <c r="V7988" s="13" t="n">
        <f aca="false">G7988-F7988</f>
        <v>7</v>
      </c>
      <c r="W7988" s="13" t="n">
        <f aca="false">G7988-E7988</f>
        <v>15</v>
      </c>
      <c r="X7988" s="10" t="n">
        <f aca="false">YEAR(E7988)</f>
        <v>2020</v>
      </c>
      <c r="Y7988" s="0" t="str">
        <f aca="false">TEXT(E7988,"yyyy-mm")</f>
        <v>2020-12</v>
      </c>
      <c r="Z7988" s="0" t="str">
        <f aca="false">"Q"&amp;ROUNDUP(MONTH(E7988)/3,0)&amp;"-"&amp;YEAR(E7988)</f>
        <v>Q4-2020</v>
      </c>
    </row>
    <row r="7989" customFormat="false" ht="14.25" hidden="false" customHeight="false" outlineLevel="0" collapsed="false">
      <c r="A7989" s="0" t="s">
        <v>8031</v>
      </c>
      <c r="B7989" s="0" t="s">
        <v>38</v>
      </c>
      <c r="C7989" s="0" t="s">
        <v>39</v>
      </c>
      <c r="D7989" s="9" t="n">
        <v>44100</v>
      </c>
      <c r="E7989" s="9" t="n">
        <v>44195</v>
      </c>
      <c r="F7989" s="9" t="n">
        <v>44198</v>
      </c>
      <c r="G7989" s="9" t="n">
        <v>44200</v>
      </c>
      <c r="H7989" s="10" t="s">
        <v>36</v>
      </c>
      <c r="I7989" s="0" t="n">
        <v>14</v>
      </c>
      <c r="J7989" s="0" t="n">
        <v>29</v>
      </c>
      <c r="K7989" s="0" t="n">
        <v>202</v>
      </c>
      <c r="L7989" s="0" t="n">
        <v>3</v>
      </c>
      <c r="M7989" s="0" t="n">
        <v>6</v>
      </c>
      <c r="N7989" s="11" t="n">
        <v>0.05</v>
      </c>
      <c r="O7989" s="12" t="n">
        <v>1921.56</v>
      </c>
      <c r="P7989" s="12" t="n">
        <v>3202.6</v>
      </c>
      <c r="Q7989" s="12" t="n">
        <f aca="false">M7989*P7989*(1-N7989)</f>
        <v>18254.82</v>
      </c>
      <c r="R7989" s="12" t="n">
        <f aca="false">M7989*O7989</f>
        <v>11529.36</v>
      </c>
      <c r="S7989" s="12" t="n">
        <f aca="false">Q7989-R7989</f>
        <v>6725.46</v>
      </c>
      <c r="T7989" s="11" t="n">
        <f aca="false">IFERROR(S7989/Q7989,0)</f>
        <v>0.368421052631579</v>
      </c>
      <c r="U7989" s="13" t="n">
        <f aca="false">F7989-E7989</f>
        <v>3</v>
      </c>
      <c r="V7989" s="13" t="n">
        <f aca="false">G7989-F7989</f>
        <v>2</v>
      </c>
      <c r="W7989" s="13" t="n">
        <f aca="false">G7989-E7989</f>
        <v>5</v>
      </c>
      <c r="X7989" s="10" t="n">
        <f aca="false">YEAR(E7989)</f>
        <v>2020</v>
      </c>
      <c r="Y7989" s="0" t="str">
        <f aca="false">TEXT(E7989,"yyyy-mm")</f>
        <v>2020-12</v>
      </c>
      <c r="Z7989" s="0" t="str">
        <f aca="false">"Q"&amp;ROUNDUP(MONTH(E7989)/3,0)&amp;"-"&amp;YEAR(E7989)</f>
        <v>Q4-2020</v>
      </c>
    </row>
    <row r="7990" customFormat="false" ht="14.25" hidden="false" customHeight="false" outlineLevel="0" collapsed="false">
      <c r="A7990" s="0" t="s">
        <v>8032</v>
      </c>
      <c r="B7990" s="0" t="s">
        <v>38</v>
      </c>
      <c r="C7990" s="0" t="s">
        <v>35</v>
      </c>
      <c r="D7990" s="9" t="n">
        <v>44100</v>
      </c>
      <c r="E7990" s="9" t="n">
        <v>44195</v>
      </c>
      <c r="F7990" s="9" t="n">
        <v>44219</v>
      </c>
      <c r="G7990" s="9" t="n">
        <v>44222</v>
      </c>
      <c r="H7990" s="10" t="s">
        <v>36</v>
      </c>
      <c r="I7990" s="0" t="n">
        <v>14</v>
      </c>
      <c r="J7990" s="0" t="n">
        <v>32</v>
      </c>
      <c r="K7990" s="0" t="n">
        <v>241</v>
      </c>
      <c r="L7990" s="0" t="n">
        <v>35</v>
      </c>
      <c r="M7990" s="0" t="n">
        <v>5</v>
      </c>
      <c r="N7990" s="11" t="n">
        <v>0.2</v>
      </c>
      <c r="O7990" s="12" t="n">
        <v>2792.76</v>
      </c>
      <c r="P7990" s="12" t="n">
        <v>3825.7</v>
      </c>
      <c r="Q7990" s="12" t="n">
        <f aca="false">M7990*P7990*(1-N7990)</f>
        <v>15302.8</v>
      </c>
      <c r="R7990" s="12" t="n">
        <f aca="false">M7990*O7990</f>
        <v>13963.8</v>
      </c>
      <c r="S7990" s="12" t="n">
        <f aca="false">Q7990-R7990</f>
        <v>1339</v>
      </c>
      <c r="T7990" s="11" t="n">
        <f aca="false">IFERROR(S7990/Q7990,0)</f>
        <v>0.0875003267375905</v>
      </c>
      <c r="U7990" s="13" t="n">
        <f aca="false">F7990-E7990</f>
        <v>24</v>
      </c>
      <c r="V7990" s="13" t="n">
        <f aca="false">G7990-F7990</f>
        <v>3</v>
      </c>
      <c r="W7990" s="13" t="n">
        <f aca="false">G7990-E7990</f>
        <v>27</v>
      </c>
      <c r="X7990" s="10" t="n">
        <f aca="false">YEAR(E7990)</f>
        <v>2020</v>
      </c>
      <c r="Y7990" s="0" t="str">
        <f aca="false">TEXT(E7990,"yyyy-mm")</f>
        <v>2020-12</v>
      </c>
      <c r="Z7990" s="0" t="str">
        <f aca="false">"Q"&amp;ROUNDUP(MONTH(E7990)/3,0)&amp;"-"&amp;YEAR(E7990)</f>
        <v>Q4-2020</v>
      </c>
    </row>
    <row r="7991" customFormat="false" ht="14.25" hidden="false" customHeight="false" outlineLevel="0" collapsed="false">
      <c r="A7991" s="0" t="s">
        <v>8033</v>
      </c>
      <c r="B7991" s="0" t="s">
        <v>38</v>
      </c>
      <c r="C7991" s="0" t="s">
        <v>39</v>
      </c>
      <c r="D7991" s="9" t="n">
        <v>44100</v>
      </c>
      <c r="E7991" s="9" t="n">
        <v>44195</v>
      </c>
      <c r="F7991" s="9" t="n">
        <v>44216</v>
      </c>
      <c r="G7991" s="9" t="n">
        <v>44221</v>
      </c>
      <c r="H7991" s="10" t="s">
        <v>36</v>
      </c>
      <c r="I7991" s="0" t="n">
        <v>20</v>
      </c>
      <c r="J7991" s="0" t="n">
        <v>42</v>
      </c>
      <c r="K7991" s="0" t="n">
        <v>112</v>
      </c>
      <c r="L7991" s="0" t="n">
        <v>36</v>
      </c>
      <c r="M7991" s="0" t="n">
        <v>8</v>
      </c>
      <c r="N7991" s="11" t="n">
        <v>0.1</v>
      </c>
      <c r="O7991" s="12" t="n">
        <v>804</v>
      </c>
      <c r="P7991" s="12" t="n">
        <v>1072</v>
      </c>
      <c r="Q7991" s="12" t="n">
        <f aca="false">M7991*P7991*(1-N7991)</f>
        <v>7718.4</v>
      </c>
      <c r="R7991" s="12" t="n">
        <f aca="false">M7991*O7991</f>
        <v>6432</v>
      </c>
      <c r="S7991" s="12" t="n">
        <f aca="false">Q7991-R7991</f>
        <v>1286.4</v>
      </c>
      <c r="T7991" s="11" t="n">
        <f aca="false">IFERROR(S7991/Q7991,0)</f>
        <v>0.166666666666667</v>
      </c>
      <c r="U7991" s="13" t="n">
        <f aca="false">F7991-E7991</f>
        <v>21</v>
      </c>
      <c r="V7991" s="13" t="n">
        <f aca="false">G7991-F7991</f>
        <v>5</v>
      </c>
      <c r="W7991" s="13" t="n">
        <f aca="false">G7991-E7991</f>
        <v>26</v>
      </c>
      <c r="X7991" s="10" t="n">
        <f aca="false">YEAR(E7991)</f>
        <v>2020</v>
      </c>
      <c r="Y7991" s="0" t="str">
        <f aca="false">TEXT(E7991,"yyyy-mm")</f>
        <v>2020-12</v>
      </c>
      <c r="Z7991" s="0" t="str">
        <f aca="false">"Q"&amp;ROUNDUP(MONTH(E7991)/3,0)&amp;"-"&amp;YEAR(E7991)</f>
        <v>Q4-2020</v>
      </c>
    </row>
    <row r="7992" customFormat="false" ht="14.25" hidden="false" customHeight="false" outlineLevel="0" collapsed="false">
      <c r="A7992" s="0" t="s">
        <v>8034</v>
      </c>
      <c r="B7992" s="0" t="s">
        <v>34</v>
      </c>
      <c r="C7992" s="0" t="s">
        <v>35</v>
      </c>
      <c r="D7992" s="9" t="n">
        <v>44100</v>
      </c>
      <c r="E7992" s="9" t="n">
        <v>44195</v>
      </c>
      <c r="F7992" s="9" t="n">
        <v>44209</v>
      </c>
      <c r="G7992" s="9" t="n">
        <v>44215</v>
      </c>
      <c r="H7992" s="10" t="s">
        <v>36</v>
      </c>
      <c r="I7992" s="0" t="n">
        <v>6</v>
      </c>
      <c r="J7992" s="0" t="n">
        <v>41</v>
      </c>
      <c r="K7992" s="0" t="n">
        <v>237</v>
      </c>
      <c r="L7992" s="0" t="n">
        <v>43</v>
      </c>
      <c r="M7992" s="0" t="n">
        <v>5</v>
      </c>
      <c r="N7992" s="11" t="n">
        <v>0.075</v>
      </c>
      <c r="O7992" s="12" t="n">
        <v>1370.82</v>
      </c>
      <c r="P7992" s="12" t="n">
        <v>2211</v>
      </c>
      <c r="Q7992" s="12" t="n">
        <f aca="false">M7992*P7992*(1-N7992)</f>
        <v>10225.875</v>
      </c>
      <c r="R7992" s="12" t="n">
        <f aca="false">M7992*O7992</f>
        <v>6854.1</v>
      </c>
      <c r="S7992" s="12" t="n">
        <f aca="false">Q7992-R7992</f>
        <v>3371.775</v>
      </c>
      <c r="T7992" s="11" t="n">
        <f aca="false">IFERROR(S7992/Q7992,0)</f>
        <v>0.32972972972973</v>
      </c>
      <c r="U7992" s="13" t="n">
        <f aca="false">F7992-E7992</f>
        <v>14</v>
      </c>
      <c r="V7992" s="13" t="n">
        <f aca="false">G7992-F7992</f>
        <v>6</v>
      </c>
      <c r="W7992" s="13" t="n">
        <f aca="false">G7992-E7992</f>
        <v>20</v>
      </c>
      <c r="X7992" s="10" t="n">
        <f aca="false">YEAR(E7992)</f>
        <v>2020</v>
      </c>
      <c r="Y7992" s="0" t="str">
        <f aca="false">TEXT(E7992,"yyyy-mm")</f>
        <v>2020-12</v>
      </c>
      <c r="Z7992" s="0" t="str">
        <f aca="false">"Q"&amp;ROUNDUP(MONTH(E7992)/3,0)&amp;"-"&amp;YEAR(E7992)</f>
        <v>Q4-2020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4"/>
  </cols>
  <sheetData>
    <row r="2" customFormat="false" ht="19.7" hidden="false" customHeight="false" outlineLevel="0" collapsed="false">
      <c r="B2" s="14" t="s">
        <v>8035</v>
      </c>
    </row>
    <row r="3" customFormat="false" ht="15" hidden="false" customHeight="false" outlineLevel="0" collapsed="false">
      <c r="B3" s="15" t="s">
        <v>8036</v>
      </c>
    </row>
    <row r="6" customFormat="false" ht="15" hidden="false" customHeight="false" outlineLevel="0" collapsed="false">
      <c r="B6" s="16" t="s">
        <v>2</v>
      </c>
      <c r="D6" s="16" t="s">
        <v>8037</v>
      </c>
      <c r="F6" s="16" t="s">
        <v>3</v>
      </c>
      <c r="H6" s="16" t="s">
        <v>8038</v>
      </c>
    </row>
    <row r="7" customFormat="false" ht="22.05" hidden="false" customHeight="false" outlineLevel="0" collapsed="false">
      <c r="B7" s="17" t="n">
        <f aca="false">SUM('Raw Data'!Q2:Q7992)</f>
        <v>73143379.745</v>
      </c>
      <c r="D7" s="17" t="n">
        <f aca="false">SUM('Raw Data'!R2:R7992)</f>
        <v>51818068.88</v>
      </c>
      <c r="F7" s="17" t="n">
        <f aca="false">B7-D7</f>
        <v>21325310.865</v>
      </c>
      <c r="H7" s="18" t="n">
        <f aca="false">F7/B7</f>
        <v>0.291554901336888</v>
      </c>
    </row>
    <row r="10" customFormat="false" ht="15" hidden="false" customHeight="false" outlineLevel="0" collapsed="false">
      <c r="B10" s="16" t="s">
        <v>5</v>
      </c>
      <c r="D10" s="16" t="s">
        <v>8039</v>
      </c>
      <c r="F10" s="16" t="s">
        <v>8040</v>
      </c>
      <c r="H10" s="16" t="s">
        <v>8041</v>
      </c>
    </row>
    <row r="11" customFormat="false" ht="22.05" hidden="false" customHeight="false" outlineLevel="0" collapsed="false">
      <c r="B11" s="19" t="n">
        <f aca="false">COUNTA('Raw Data'!A2:A7992)</f>
        <v>7991</v>
      </c>
      <c r="D11" s="19" t="n">
        <f aca="false">SUM('Raw Data'!M2:M7992)</f>
        <v>36162</v>
      </c>
      <c r="F11" s="17" t="n">
        <f aca="false">B7/B11</f>
        <v>9153.2198404455</v>
      </c>
      <c r="H11" s="18" t="n">
        <f aca="false">AVERAGE('Raw Data'!N2:N7992)</f>
        <v>0.114394318608434</v>
      </c>
    </row>
    <row r="14" customFormat="false" ht="15" hidden="false" customHeight="false" outlineLevel="0" collapsed="false">
      <c r="B14" s="16" t="s">
        <v>8042</v>
      </c>
      <c r="D14" s="16" t="s">
        <v>8043</v>
      </c>
      <c r="F14" s="16" t="s">
        <v>6</v>
      </c>
      <c r="H14" s="16" t="s">
        <v>8044</v>
      </c>
    </row>
    <row r="15" customFormat="false" ht="22.05" hidden="false" customHeight="false" outlineLevel="0" collapsed="false">
      <c r="B15" s="20" t="n">
        <f aca="false">AVERAGE('Raw Data'!U2:U7992)</f>
        <v>15.1689400575648</v>
      </c>
      <c r="D15" s="20" t="n">
        <f aca="false">AVERAGE('Raw Data'!V2:V7992)</f>
        <v>5.50394193467651</v>
      </c>
      <c r="F15" s="20" t="n">
        <f aca="false">AVERAGE('Raw Data'!W2:W7992)</f>
        <v>20.6728819922413</v>
      </c>
      <c r="H15" s="17" t="n">
        <f aca="false">SUMPRODUCT('Raw Data'!M2:M7992*'Raw Data'!P2:P7992*'Raw Data'!N2:N7992)</f>
        <v>9549346.855</v>
      </c>
    </row>
    <row r="18" customFormat="false" ht="15" hidden="false" customHeight="false" outlineLevel="0" collapsed="false">
      <c r="B18" s="15" t="s">
        <v>8045</v>
      </c>
    </row>
    <row r="19" customFormat="false" ht="15" hidden="false" customHeight="false" outlineLevel="0" collapsed="false">
      <c r="B19" s="15" t="s">
        <v>8046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9" min="3" style="0" width="15"/>
  </cols>
  <sheetData>
    <row r="2" customFormat="false" ht="17.35" hidden="false" customHeight="false" outlineLevel="0" collapsed="false">
      <c r="B2" s="21" t="s">
        <v>8047</v>
      </c>
    </row>
    <row r="3" customFormat="false" ht="15" hidden="false" customHeight="false" outlineLevel="0" collapsed="false">
      <c r="B3" s="15" t="s">
        <v>8048</v>
      </c>
    </row>
    <row r="5" customFormat="false" ht="15" hidden="false" customHeight="false" outlineLevel="0" collapsed="false">
      <c r="B5" s="8" t="s">
        <v>8049</v>
      </c>
      <c r="C5" s="8" t="s">
        <v>8050</v>
      </c>
      <c r="D5" s="8" t="s">
        <v>8051</v>
      </c>
      <c r="E5" s="8" t="s">
        <v>23</v>
      </c>
      <c r="F5" s="8" t="s">
        <v>24</v>
      </c>
      <c r="G5" s="8" t="s">
        <v>25</v>
      </c>
      <c r="H5" s="8" t="s">
        <v>26</v>
      </c>
      <c r="I5" s="8" t="s">
        <v>8052</v>
      </c>
    </row>
    <row r="6" customFormat="false" ht="15" hidden="false" customHeight="false" outlineLevel="0" collapsed="false">
      <c r="B6" s="22" t="s">
        <v>41</v>
      </c>
      <c r="C6" s="23" t="n">
        <f aca="false">COUNTIF('Raw Data'!$B$2:$B$7992,$B6)</f>
        <v>1375</v>
      </c>
      <c r="D6" s="23" t="n">
        <f aca="false">SUMIF('Raw Data'!$B$2:$B$7992,$B6,'Raw Data'!$M$2:$M$7992)</f>
        <v>6287</v>
      </c>
      <c r="E6" s="24" t="n">
        <f aca="false">SUMIF('Raw Data'!$B$2:$B$7992,$B6,'Raw Data'!$Q$2:$Q$7992)</f>
        <v>13169147.6475</v>
      </c>
      <c r="F6" s="24" t="n">
        <f aca="false">SUMIF('Raw Data'!$B$2:$B$7992,$B6,'Raw Data'!$R$2:$R$7992)</f>
        <v>9281250.26</v>
      </c>
      <c r="G6" s="24" t="n">
        <f aca="false">E6-F6</f>
        <v>3887897.3875</v>
      </c>
      <c r="H6" s="25" t="n">
        <f aca="false">IFERROR(G6/E6,0)</f>
        <v>0.295227716445116</v>
      </c>
      <c r="I6" s="25" t="n">
        <f aca="false">E6/SUM($E$6:$E$9)</f>
        <v>0.180045654075757</v>
      </c>
    </row>
    <row r="7" customFormat="false" ht="15" hidden="false" customHeight="false" outlineLevel="0" collapsed="false">
      <c r="B7" s="22" t="s">
        <v>34</v>
      </c>
      <c r="C7" s="23" t="n">
        <f aca="false">COUNTIF('Raw Data'!$B$2:$B$7992,$B7)</f>
        <v>3298</v>
      </c>
      <c r="D7" s="23" t="n">
        <f aca="false">SUMIF('Raw Data'!$B$2:$B$7992,$B7,'Raw Data'!$M$2:$M$7992)</f>
        <v>14878</v>
      </c>
      <c r="E7" s="24" t="n">
        <f aca="false">SUMIF('Raw Data'!$B$2:$B$7992,$B7,'Raw Data'!$Q$2:$Q$7992)</f>
        <v>30102904.695</v>
      </c>
      <c r="F7" s="24" t="n">
        <f aca="false">SUMIF('Raw Data'!$B$2:$B$7992,$B7,'Raw Data'!$R$2:$R$7992)</f>
        <v>21305051.46</v>
      </c>
      <c r="G7" s="24" t="n">
        <f aca="false">E7-F7</f>
        <v>8797853.235</v>
      </c>
      <c r="H7" s="25" t="n">
        <f aca="false">IFERROR(G7/E7,0)</f>
        <v>0.292259279432968</v>
      </c>
      <c r="I7" s="25" t="n">
        <f aca="false">E7/SUM($E$6:$E$9)</f>
        <v>0.411560209549352</v>
      </c>
    </row>
    <row r="8" customFormat="false" ht="15" hidden="false" customHeight="false" outlineLevel="0" collapsed="false">
      <c r="B8" s="22" t="s">
        <v>38</v>
      </c>
      <c r="C8" s="23" t="n">
        <f aca="false">COUNTIF('Raw Data'!$B$2:$B$7992,$B8)</f>
        <v>2425</v>
      </c>
      <c r="D8" s="23" t="n">
        <f aca="false">SUMIF('Raw Data'!$B$2:$B$7992,$B8,'Raw Data'!$M$2:$M$7992)</f>
        <v>10897</v>
      </c>
      <c r="E8" s="24" t="n">
        <f aca="false">SUMIF('Raw Data'!$B$2:$B$7992,$B8,'Raw Data'!$Q$2:$Q$7992)</f>
        <v>21698558.8625</v>
      </c>
      <c r="F8" s="24" t="n">
        <f aca="false">SUMIF('Raw Data'!$B$2:$B$7992,$B8,'Raw Data'!$R$2:$R$7992)</f>
        <v>15531743.16</v>
      </c>
      <c r="G8" s="24" t="n">
        <f aca="false">E8-F8</f>
        <v>6166815.7025</v>
      </c>
      <c r="H8" s="25" t="n">
        <f aca="false">IFERROR(G8/E8,0)</f>
        <v>0.28420392992816</v>
      </c>
      <c r="I8" s="25" t="n">
        <f aca="false">E8/SUM($E$6:$E$9)</f>
        <v>0.296657864842283</v>
      </c>
    </row>
    <row r="9" customFormat="false" ht="15" hidden="false" customHeight="false" outlineLevel="0" collapsed="false">
      <c r="B9" s="22" t="s">
        <v>43</v>
      </c>
      <c r="C9" s="23" t="n">
        <f aca="false">COUNTIF('Raw Data'!$B$2:$B$7992,$B9)</f>
        <v>893</v>
      </c>
      <c r="D9" s="23" t="n">
        <f aca="false">SUMIF('Raw Data'!$B$2:$B$7992,$B9,'Raw Data'!$M$2:$M$7992)</f>
        <v>4100</v>
      </c>
      <c r="E9" s="24" t="n">
        <f aca="false">SUMIF('Raw Data'!$B$2:$B$7992,$B9,'Raw Data'!$Q$2:$Q$7992)</f>
        <v>8172768.54</v>
      </c>
      <c r="F9" s="24" t="n">
        <f aca="false">SUMIF('Raw Data'!$B$2:$B$7992,$B9,'Raw Data'!$R$2:$R$7992)</f>
        <v>5700024</v>
      </c>
      <c r="G9" s="24" t="n">
        <f aca="false">E9-F9</f>
        <v>2472744.54</v>
      </c>
      <c r="H9" s="25" t="n">
        <f aca="false">IFERROR(G9/E9,0)</f>
        <v>0.302558983274473</v>
      </c>
      <c r="I9" s="25" t="n">
        <f aca="false">E9/SUM($E$6:$E$9)</f>
        <v>0.111736271532608</v>
      </c>
    </row>
    <row r="10" customFormat="false" ht="15" hidden="false" customHeight="false" outlineLevel="0" collapsed="false">
      <c r="B10" s="26" t="s">
        <v>8053</v>
      </c>
      <c r="C10" s="27" t="n">
        <f aca="false">SUM(C6:C9)</f>
        <v>7991</v>
      </c>
      <c r="D10" s="27" t="n">
        <f aca="false">SUM(D6:D9)</f>
        <v>36162</v>
      </c>
      <c r="E10" s="28" t="n">
        <f aca="false">SUM(E6:E9)</f>
        <v>73143379.745</v>
      </c>
      <c r="F10" s="28" t="n">
        <f aca="false">SUM(F6:F9)</f>
        <v>51818068.88</v>
      </c>
      <c r="G10" s="28" t="n">
        <f aca="false">SUM(G6:G9)</f>
        <v>21325310.865</v>
      </c>
      <c r="H10" s="29" t="n">
        <f aca="false">IFERROR(G10/E10,0)</f>
        <v>0.291554901336888</v>
      </c>
      <c r="I10" s="29" t="n">
        <f aca="false">SUM(I6:I9)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8" min="3" style="0" width="14"/>
    <col collapsed="false" customWidth="true" hidden="false" outlineLevel="0" max="12" min="10" style="0" width="14"/>
  </cols>
  <sheetData>
    <row r="2" customFormat="false" ht="17.35" hidden="false" customHeight="false" outlineLevel="0" collapsed="false">
      <c r="B2" s="21" t="s">
        <v>8054</v>
      </c>
    </row>
    <row r="3" customFormat="false" ht="15" hidden="false" customHeight="false" outlineLevel="0" collapsed="false">
      <c r="B3" s="15" t="s">
        <v>8055</v>
      </c>
    </row>
    <row r="5" customFormat="false" ht="15" hidden="false" customHeight="false" outlineLevel="0" collapsed="false">
      <c r="B5" s="8" t="s">
        <v>8056</v>
      </c>
      <c r="C5" s="8" t="s">
        <v>8050</v>
      </c>
      <c r="D5" s="8" t="s">
        <v>8051</v>
      </c>
      <c r="E5" s="8" t="s">
        <v>23</v>
      </c>
      <c r="F5" s="8" t="s">
        <v>24</v>
      </c>
      <c r="G5" s="8" t="s">
        <v>25</v>
      </c>
      <c r="H5" s="8" t="s">
        <v>26</v>
      </c>
      <c r="J5" s="26" t="s">
        <v>8057</v>
      </c>
    </row>
    <row r="6" customFormat="false" ht="15" hidden="false" customHeight="false" outlineLevel="0" collapsed="false">
      <c r="B6" s="22" t="n">
        <v>1</v>
      </c>
      <c r="C6" s="23" t="n">
        <f aca="false">COUNTIF('Raw Data'!$L$2:$L$7992,$B6)</f>
        <v>162</v>
      </c>
      <c r="D6" s="23" t="n">
        <f aca="false">SUMIF('Raw Data'!$L$2:$L$7992,$B6,'Raw Data'!$M$2:$M$7992)</f>
        <v>681</v>
      </c>
      <c r="E6" s="24" t="n">
        <f aca="false">SUMIF('Raw Data'!$L$2:$L$7992,$B6,'Raw Data'!$Q$2:$Q$7992)</f>
        <v>1269278.3175</v>
      </c>
      <c r="F6" s="24" t="n">
        <f aca="false">SUMIF('Raw Data'!$L$2:$L$7992,$B6,'Raw Data'!$R$2:$R$7992)</f>
        <v>885425.71</v>
      </c>
      <c r="G6" s="24" t="n">
        <f aca="false">E6-F6</f>
        <v>383852.6075</v>
      </c>
      <c r="H6" s="25" t="n">
        <f aca="false">IFERROR(G6/E6,0)</f>
        <v>0.302417997855699</v>
      </c>
      <c r="J6" s="8" t="s">
        <v>8058</v>
      </c>
      <c r="K6" s="8" t="s">
        <v>8056</v>
      </c>
      <c r="L6" s="8" t="s">
        <v>23</v>
      </c>
    </row>
    <row r="7" customFormat="false" ht="15" hidden="false" customHeight="false" outlineLevel="0" collapsed="false">
      <c r="B7" s="22" t="n">
        <v>2</v>
      </c>
      <c r="C7" s="23" t="n">
        <f aca="false">COUNTIF('Raw Data'!$L$2:$L$7992,$B7)</f>
        <v>173</v>
      </c>
      <c r="D7" s="23" t="n">
        <f aca="false">SUMIF('Raw Data'!$L$2:$L$7992,$B7,'Raw Data'!$M$2:$M$7992)</f>
        <v>819</v>
      </c>
      <c r="E7" s="24" t="n">
        <f aca="false">SUMIF('Raw Data'!$L$2:$L$7992,$B7,'Raw Data'!$Q$2:$Q$7992)</f>
        <v>1775222.285</v>
      </c>
      <c r="F7" s="24" t="n">
        <f aca="false">SUMIF('Raw Data'!$L$2:$L$7992,$B7,'Raw Data'!$R$2:$R$7992)</f>
        <v>1222038.56</v>
      </c>
      <c r="G7" s="24" t="n">
        <f aca="false">E7-F7</f>
        <v>553183.725</v>
      </c>
      <c r="H7" s="25" t="n">
        <f aca="false">IFERROR(G7/E7,0)</f>
        <v>0.311613779116118</v>
      </c>
      <c r="J7" s="22" t="n">
        <v>1</v>
      </c>
      <c r="K7" s="22" t="n">
        <f aca="false">INDEX($B$6:$B$52,MATCH(LARGE($E$6:$E$52,J7),$E$6:$E$52,0))</f>
        <v>23</v>
      </c>
      <c r="L7" s="24" t="n">
        <f aca="false">LARGE($E$6:$E$52,J7)</f>
        <v>2101201.5725</v>
      </c>
    </row>
    <row r="8" customFormat="false" ht="15" hidden="false" customHeight="false" outlineLevel="0" collapsed="false">
      <c r="B8" s="22" t="n">
        <v>3</v>
      </c>
      <c r="C8" s="23" t="n">
        <f aca="false">COUNTIF('Raw Data'!$L$2:$L$7992,$B8)</f>
        <v>172</v>
      </c>
      <c r="D8" s="23" t="n">
        <f aca="false">SUMIF('Raw Data'!$L$2:$L$7992,$B8,'Raw Data'!$M$2:$M$7992)</f>
        <v>764</v>
      </c>
      <c r="E8" s="24" t="n">
        <f aca="false">SUMIF('Raw Data'!$L$2:$L$7992,$B8,'Raw Data'!$Q$2:$Q$7992)</f>
        <v>1612535.3975</v>
      </c>
      <c r="F8" s="24" t="n">
        <f aca="false">SUMIF('Raw Data'!$L$2:$L$7992,$B8,'Raw Data'!$R$2:$R$7992)</f>
        <v>1121715.31</v>
      </c>
      <c r="G8" s="24" t="n">
        <f aca="false">E8-F8</f>
        <v>490820.0875</v>
      </c>
      <c r="H8" s="25" t="n">
        <f aca="false">IFERROR(G8/E8,0)</f>
        <v>0.304377868703499</v>
      </c>
      <c r="J8" s="22" t="n">
        <v>2</v>
      </c>
      <c r="K8" s="22" t="n">
        <f aca="false">INDEX($B$6:$B$52,MATCH(LARGE($E$6:$E$52,J8),$E$6:$E$52,0))</f>
        <v>40</v>
      </c>
      <c r="L8" s="24" t="n">
        <f aca="false">LARGE($E$6:$E$52,J8)</f>
        <v>1868085.1225</v>
      </c>
    </row>
    <row r="9" customFormat="false" ht="15" hidden="false" customHeight="false" outlineLevel="0" collapsed="false">
      <c r="B9" s="22" t="n">
        <v>4</v>
      </c>
      <c r="C9" s="23" t="n">
        <f aca="false">COUNTIF('Raw Data'!$L$2:$L$7992,$B9)</f>
        <v>200</v>
      </c>
      <c r="D9" s="23" t="n">
        <f aca="false">SUMIF('Raw Data'!$L$2:$L$7992,$B9,'Raw Data'!$M$2:$M$7992)</f>
        <v>878</v>
      </c>
      <c r="E9" s="24" t="n">
        <f aca="false">SUMIF('Raw Data'!$L$2:$L$7992,$B9,'Raw Data'!$Q$2:$Q$7992)</f>
        <v>1787987.795</v>
      </c>
      <c r="F9" s="24" t="n">
        <f aca="false">SUMIF('Raw Data'!$L$2:$L$7992,$B9,'Raw Data'!$R$2:$R$7992)</f>
        <v>1285268.91</v>
      </c>
      <c r="G9" s="24" t="n">
        <f aca="false">E9-F9</f>
        <v>502718.885</v>
      </c>
      <c r="H9" s="25" t="n">
        <f aca="false">IFERROR(G9/E9,0)</f>
        <v>0.281164606607396</v>
      </c>
      <c r="J9" s="22" t="n">
        <v>3</v>
      </c>
      <c r="K9" s="22" t="n">
        <f aca="false">INDEX($B$6:$B$52,MATCH(LARGE($E$6:$E$52,J9),$E$6:$E$52,0))</f>
        <v>37</v>
      </c>
      <c r="L9" s="24" t="n">
        <f aca="false">LARGE($E$6:$E$52,J9)</f>
        <v>1830094.1125</v>
      </c>
    </row>
    <row r="10" customFormat="false" ht="15" hidden="false" customHeight="false" outlineLevel="0" collapsed="false">
      <c r="B10" s="22" t="n">
        <v>5</v>
      </c>
      <c r="C10" s="23" t="n">
        <f aca="false">COUNTIF('Raw Data'!$L$2:$L$7992,$B10)</f>
        <v>173</v>
      </c>
      <c r="D10" s="23" t="n">
        <f aca="false">SUMIF('Raw Data'!$L$2:$L$7992,$B10,'Raw Data'!$M$2:$M$7992)</f>
        <v>811</v>
      </c>
      <c r="E10" s="24" t="n">
        <f aca="false">SUMIF('Raw Data'!$L$2:$L$7992,$B10,'Raw Data'!$Q$2:$Q$7992)</f>
        <v>1804941.81</v>
      </c>
      <c r="F10" s="24" t="n">
        <f aca="false">SUMIF('Raw Data'!$L$2:$L$7992,$B10,'Raw Data'!$R$2:$R$7992)</f>
        <v>1260351.86</v>
      </c>
      <c r="G10" s="24" t="n">
        <f aca="false">E10-F10</f>
        <v>544589.95</v>
      </c>
      <c r="H10" s="25" t="n">
        <f aca="false">IFERROR(G10/E10,0)</f>
        <v>0.301721610626328</v>
      </c>
      <c r="J10" s="22" t="n">
        <v>4</v>
      </c>
      <c r="K10" s="22" t="n">
        <f aca="false">INDEX($B$6:$B$52,MATCH(LARGE($E$6:$E$52,J10),$E$6:$E$52,0))</f>
        <v>41</v>
      </c>
      <c r="L10" s="24" t="n">
        <f aca="false">LARGE($E$6:$E$52,J10)</f>
        <v>1809669.33</v>
      </c>
    </row>
    <row r="11" customFormat="false" ht="15" hidden="false" customHeight="false" outlineLevel="0" collapsed="false">
      <c r="B11" s="22" t="n">
        <v>6</v>
      </c>
      <c r="C11" s="23" t="n">
        <f aca="false">COUNTIF('Raw Data'!$L$2:$L$7992,$B11)</f>
        <v>154</v>
      </c>
      <c r="D11" s="23" t="n">
        <f aca="false">SUMIF('Raw Data'!$L$2:$L$7992,$B11,'Raw Data'!$M$2:$M$7992)</f>
        <v>663</v>
      </c>
      <c r="E11" s="24" t="n">
        <f aca="false">SUMIF('Raw Data'!$L$2:$L$7992,$B11,'Raw Data'!$Q$2:$Q$7992)</f>
        <v>1272748.2475</v>
      </c>
      <c r="F11" s="24" t="n">
        <f aca="false">SUMIF('Raw Data'!$L$2:$L$7992,$B11,'Raw Data'!$R$2:$R$7992)</f>
        <v>892191.36</v>
      </c>
      <c r="G11" s="24" t="n">
        <f aca="false">E11-F11</f>
        <v>380556.8875</v>
      </c>
      <c r="H11" s="25" t="n">
        <f aca="false">IFERROR(G11/E11,0)</f>
        <v>0.299004055395488</v>
      </c>
      <c r="J11" s="22" t="n">
        <v>5</v>
      </c>
      <c r="K11" s="22" t="n">
        <f aca="false">INDEX($B$6:$B$52,MATCH(LARGE($E$6:$E$52,J11),$E$6:$E$52,0))</f>
        <v>5</v>
      </c>
      <c r="L11" s="24" t="n">
        <f aca="false">LARGE($E$6:$E$52,J11)</f>
        <v>1804941.81</v>
      </c>
    </row>
    <row r="12" customFormat="false" ht="15" hidden="false" customHeight="false" outlineLevel="0" collapsed="false">
      <c r="B12" s="22" t="n">
        <v>7</v>
      </c>
      <c r="C12" s="23" t="n">
        <f aca="false">COUNTIF('Raw Data'!$L$2:$L$7992,$B12)</f>
        <v>166</v>
      </c>
      <c r="D12" s="23" t="n">
        <f aca="false">SUMIF('Raw Data'!$L$2:$L$7992,$B12,'Raw Data'!$M$2:$M$7992)</f>
        <v>735</v>
      </c>
      <c r="E12" s="24" t="n">
        <f aca="false">SUMIF('Raw Data'!$L$2:$L$7992,$B12,'Raw Data'!$Q$2:$Q$7992)</f>
        <v>1536014.3625</v>
      </c>
      <c r="F12" s="24" t="n">
        <f aca="false">SUMIF('Raw Data'!$L$2:$L$7992,$B12,'Raw Data'!$R$2:$R$7992)</f>
        <v>1058522.89</v>
      </c>
      <c r="G12" s="24" t="n">
        <f aca="false">E12-F12</f>
        <v>477491.4725</v>
      </c>
      <c r="H12" s="25" t="n">
        <f aca="false">IFERROR(G12/E12,0)</f>
        <v>0.31086393731556</v>
      </c>
      <c r="J12" s="22" t="n">
        <v>6</v>
      </c>
      <c r="K12" s="22" t="n">
        <f aca="false">INDEX($B$6:$B$52,MATCH(LARGE($E$6:$E$52,J12),$E$6:$E$52,0))</f>
        <v>4</v>
      </c>
      <c r="L12" s="24" t="n">
        <f aca="false">LARGE($E$6:$E$52,J12)</f>
        <v>1787987.795</v>
      </c>
    </row>
    <row r="13" customFormat="false" ht="15" hidden="false" customHeight="false" outlineLevel="0" collapsed="false">
      <c r="B13" s="22" t="n">
        <v>8</v>
      </c>
      <c r="C13" s="23" t="n">
        <f aca="false">COUNTIF('Raw Data'!$L$2:$L$7992,$B13)</f>
        <v>195</v>
      </c>
      <c r="D13" s="23" t="n">
        <f aca="false">SUMIF('Raw Data'!$L$2:$L$7992,$B13,'Raw Data'!$M$2:$M$7992)</f>
        <v>879</v>
      </c>
      <c r="E13" s="24" t="n">
        <f aca="false">SUMIF('Raw Data'!$L$2:$L$7992,$B13,'Raw Data'!$Q$2:$Q$7992)</f>
        <v>1720609.245</v>
      </c>
      <c r="F13" s="24" t="n">
        <f aca="false">SUMIF('Raw Data'!$L$2:$L$7992,$B13,'Raw Data'!$R$2:$R$7992)</f>
        <v>1180857.77</v>
      </c>
      <c r="G13" s="24" t="n">
        <f aca="false">E13-F13</f>
        <v>539751.475</v>
      </c>
      <c r="H13" s="25" t="n">
        <f aca="false">IFERROR(G13/E13,0)</f>
        <v>0.313697881473373</v>
      </c>
      <c r="J13" s="22" t="n">
        <v>7</v>
      </c>
      <c r="K13" s="22" t="n">
        <f aca="false">INDEX($B$6:$B$52,MATCH(LARGE($E$6:$E$52,J13),$E$6:$E$52,0))</f>
        <v>2</v>
      </c>
      <c r="L13" s="24" t="n">
        <f aca="false">LARGE($E$6:$E$52,J13)</f>
        <v>1775222.285</v>
      </c>
    </row>
    <row r="14" customFormat="false" ht="15" hidden="false" customHeight="false" outlineLevel="0" collapsed="false">
      <c r="B14" s="22" t="n">
        <v>9</v>
      </c>
      <c r="C14" s="23" t="n">
        <f aca="false">COUNTIF('Raw Data'!$L$2:$L$7992,$B14)</f>
        <v>170</v>
      </c>
      <c r="D14" s="23" t="n">
        <f aca="false">SUMIF('Raw Data'!$L$2:$L$7992,$B14,'Raw Data'!$M$2:$M$7992)</f>
        <v>772</v>
      </c>
      <c r="E14" s="24" t="n">
        <f aca="false">SUMIF('Raw Data'!$L$2:$L$7992,$B14,'Raw Data'!$Q$2:$Q$7992)</f>
        <v>1447155.11</v>
      </c>
      <c r="F14" s="24" t="n">
        <f aca="false">SUMIF('Raw Data'!$L$2:$L$7992,$B14,'Raw Data'!$R$2:$R$7992)</f>
        <v>1028895.15</v>
      </c>
      <c r="G14" s="24" t="n">
        <f aca="false">E14-F14</f>
        <v>418259.96</v>
      </c>
      <c r="H14" s="25" t="n">
        <f aca="false">IFERROR(G14/E14,0)</f>
        <v>0.289022204399361</v>
      </c>
      <c r="J14" s="22" t="n">
        <v>8</v>
      </c>
      <c r="K14" s="22" t="n">
        <f aca="false">INDEX($B$6:$B$52,MATCH(LARGE($E$6:$E$52,J14),$E$6:$E$52,0))</f>
        <v>35</v>
      </c>
      <c r="L14" s="24" t="n">
        <f aca="false">LARGE($E$6:$E$52,J14)</f>
        <v>1765169.94</v>
      </c>
    </row>
    <row r="15" customFormat="false" ht="15" hidden="false" customHeight="false" outlineLevel="0" collapsed="false">
      <c r="B15" s="22" t="n">
        <v>10</v>
      </c>
      <c r="C15" s="23" t="n">
        <f aca="false">COUNTIF('Raw Data'!$L$2:$L$7992,$B15)</f>
        <v>168</v>
      </c>
      <c r="D15" s="23" t="n">
        <f aca="false">SUMIF('Raw Data'!$L$2:$L$7992,$B15,'Raw Data'!$M$2:$M$7992)</f>
        <v>755</v>
      </c>
      <c r="E15" s="24" t="n">
        <f aca="false">SUMIF('Raw Data'!$L$2:$L$7992,$B15,'Raw Data'!$Q$2:$Q$7992)</f>
        <v>1650902.2775</v>
      </c>
      <c r="F15" s="24" t="n">
        <f aca="false">SUMIF('Raw Data'!$L$2:$L$7992,$B15,'Raw Data'!$R$2:$R$7992)</f>
        <v>1158168.47</v>
      </c>
      <c r="G15" s="24" t="n">
        <f aca="false">E15-F15</f>
        <v>492733.8075</v>
      </c>
      <c r="H15" s="25" t="n">
        <f aca="false">IFERROR(G15/E15,0)</f>
        <v>0.298463339844778</v>
      </c>
      <c r="J15" s="22" t="n">
        <v>9</v>
      </c>
      <c r="K15" s="22" t="n">
        <f aca="false">INDEX($B$6:$B$52,MATCH(LARGE($E$6:$E$52,J15),$E$6:$E$52,0))</f>
        <v>8</v>
      </c>
      <c r="L15" s="24" t="n">
        <f aca="false">LARGE($E$6:$E$52,J15)</f>
        <v>1720609.245</v>
      </c>
    </row>
    <row r="16" customFormat="false" ht="15" hidden="false" customHeight="false" outlineLevel="0" collapsed="false">
      <c r="B16" s="22" t="n">
        <v>11</v>
      </c>
      <c r="C16" s="23" t="n">
        <f aca="false">COUNTIF('Raw Data'!$L$2:$L$7992,$B16)</f>
        <v>182</v>
      </c>
      <c r="D16" s="23" t="n">
        <f aca="false">SUMIF('Raw Data'!$L$2:$L$7992,$B16,'Raw Data'!$M$2:$M$7992)</f>
        <v>814</v>
      </c>
      <c r="E16" s="24" t="n">
        <f aca="false">SUMIF('Raw Data'!$L$2:$L$7992,$B16,'Raw Data'!$Q$2:$Q$7992)</f>
        <v>1648318.255</v>
      </c>
      <c r="F16" s="24" t="n">
        <f aca="false">SUMIF('Raw Data'!$L$2:$L$7992,$B16,'Raw Data'!$R$2:$R$7992)</f>
        <v>1144228.34</v>
      </c>
      <c r="G16" s="24" t="n">
        <f aca="false">E16-F16</f>
        <v>504089.915</v>
      </c>
      <c r="H16" s="25" t="n">
        <f aca="false">IFERROR(G16/E16,0)</f>
        <v>0.305820743943651</v>
      </c>
      <c r="J16" s="22" t="n">
        <v>10</v>
      </c>
      <c r="K16" s="22" t="n">
        <f aca="false">INDEX($B$6:$B$52,MATCH(LARGE($E$6:$E$52,J16),$E$6:$E$52,0))</f>
        <v>17</v>
      </c>
      <c r="L16" s="24" t="n">
        <f aca="false">LARGE($E$6:$E$52,J16)</f>
        <v>1714489.465</v>
      </c>
    </row>
    <row r="17" customFormat="false" ht="15" hidden="false" customHeight="false" outlineLevel="0" collapsed="false">
      <c r="B17" s="22" t="n">
        <v>12</v>
      </c>
      <c r="C17" s="23" t="n">
        <f aca="false">COUNTIF('Raw Data'!$L$2:$L$7992,$B17)</f>
        <v>181</v>
      </c>
      <c r="D17" s="23" t="n">
        <f aca="false">SUMIF('Raw Data'!$L$2:$L$7992,$B17,'Raw Data'!$M$2:$M$7992)</f>
        <v>827</v>
      </c>
      <c r="E17" s="24" t="n">
        <f aca="false">SUMIF('Raw Data'!$L$2:$L$7992,$B17,'Raw Data'!$Q$2:$Q$7992)</f>
        <v>1624594.225</v>
      </c>
      <c r="F17" s="24" t="n">
        <f aca="false">SUMIF('Raw Data'!$L$2:$L$7992,$B17,'Raw Data'!$R$2:$R$7992)</f>
        <v>1174168.83</v>
      </c>
      <c r="G17" s="24" t="n">
        <f aca="false">E17-F17</f>
        <v>450425.395</v>
      </c>
      <c r="H17" s="25" t="n">
        <f aca="false">IFERROR(G17/E17,0)</f>
        <v>0.27725409094077</v>
      </c>
    </row>
    <row r="18" customFormat="false" ht="15" hidden="false" customHeight="false" outlineLevel="0" collapsed="false">
      <c r="B18" s="22" t="n">
        <v>13</v>
      </c>
      <c r="C18" s="23" t="n">
        <f aca="false">COUNTIF('Raw Data'!$L$2:$L$7992,$B18)</f>
        <v>175</v>
      </c>
      <c r="D18" s="23" t="n">
        <f aca="false">SUMIF('Raw Data'!$L$2:$L$7992,$B18,'Raw Data'!$M$2:$M$7992)</f>
        <v>777</v>
      </c>
      <c r="E18" s="24" t="n">
        <f aca="false">SUMIF('Raw Data'!$L$2:$L$7992,$B18,'Raw Data'!$Q$2:$Q$7992)</f>
        <v>1458502.7325</v>
      </c>
      <c r="F18" s="24" t="n">
        <f aca="false">SUMIF('Raw Data'!$L$2:$L$7992,$B18,'Raw Data'!$R$2:$R$7992)</f>
        <v>1074851.86</v>
      </c>
      <c r="G18" s="24" t="n">
        <f aca="false">E18-F18</f>
        <v>383650.8725</v>
      </c>
      <c r="H18" s="25" t="n">
        <f aca="false">IFERROR(G18/E18,0)</f>
        <v>0.263044328921063</v>
      </c>
    </row>
    <row r="19" customFormat="false" ht="15" hidden="false" customHeight="false" outlineLevel="0" collapsed="false">
      <c r="B19" s="22" t="n">
        <v>14</v>
      </c>
      <c r="C19" s="23" t="n">
        <f aca="false">COUNTIF('Raw Data'!$L$2:$L$7992,$B19)</f>
        <v>163</v>
      </c>
      <c r="D19" s="23" t="n">
        <f aca="false">SUMIF('Raw Data'!$L$2:$L$7992,$B19,'Raw Data'!$M$2:$M$7992)</f>
        <v>766</v>
      </c>
      <c r="E19" s="24" t="n">
        <f aca="false">SUMIF('Raw Data'!$L$2:$L$7992,$B19,'Raw Data'!$Q$2:$Q$7992)</f>
        <v>1675033.835</v>
      </c>
      <c r="F19" s="24" t="n">
        <f aca="false">SUMIF('Raw Data'!$L$2:$L$7992,$B19,'Raw Data'!$R$2:$R$7992)</f>
        <v>1182806.33</v>
      </c>
      <c r="G19" s="24" t="n">
        <f aca="false">E19-F19</f>
        <v>492227.505</v>
      </c>
      <c r="H19" s="25" t="n">
        <f aca="false">IFERROR(G19/E19,0)</f>
        <v>0.293861231167309</v>
      </c>
      <c r="J19" s="26" t="s">
        <v>8059</v>
      </c>
    </row>
    <row r="20" customFormat="false" ht="15" hidden="false" customHeight="false" outlineLevel="0" collapsed="false">
      <c r="B20" s="22" t="n">
        <v>15</v>
      </c>
      <c r="C20" s="23" t="n">
        <f aca="false">COUNTIF('Raw Data'!$L$2:$L$7992,$B20)</f>
        <v>157</v>
      </c>
      <c r="D20" s="23" t="n">
        <f aca="false">SUMIF('Raw Data'!$L$2:$L$7992,$B20,'Raw Data'!$M$2:$M$7992)</f>
        <v>658</v>
      </c>
      <c r="E20" s="24" t="n">
        <f aca="false">SUMIF('Raw Data'!$L$2:$L$7992,$B20,'Raw Data'!$Q$2:$Q$7992)</f>
        <v>1422543.4975</v>
      </c>
      <c r="F20" s="24" t="n">
        <f aca="false">SUMIF('Raw Data'!$L$2:$L$7992,$B20,'Raw Data'!$R$2:$R$7992)</f>
        <v>1062253.72</v>
      </c>
      <c r="G20" s="24" t="n">
        <f aca="false">E20-F20</f>
        <v>360289.7775</v>
      </c>
      <c r="H20" s="25" t="n">
        <f aca="false">IFERROR(G20/E20,0)</f>
        <v>0.253271536605509</v>
      </c>
      <c r="J20" s="8" t="s">
        <v>8058</v>
      </c>
      <c r="K20" s="8" t="s">
        <v>8056</v>
      </c>
      <c r="L20" s="8" t="s">
        <v>8051</v>
      </c>
    </row>
    <row r="21" customFormat="false" ht="15" hidden="false" customHeight="false" outlineLevel="0" collapsed="false">
      <c r="B21" s="22" t="n">
        <v>16</v>
      </c>
      <c r="C21" s="23" t="n">
        <f aca="false">COUNTIF('Raw Data'!$L$2:$L$7992,$B21)</f>
        <v>177</v>
      </c>
      <c r="D21" s="23" t="n">
        <f aca="false">SUMIF('Raw Data'!$L$2:$L$7992,$B21,'Raw Data'!$M$2:$M$7992)</f>
        <v>814</v>
      </c>
      <c r="E21" s="24" t="n">
        <f aca="false">SUMIF('Raw Data'!$L$2:$L$7992,$B21,'Raw Data'!$Q$2:$Q$7992)</f>
        <v>1674013.425</v>
      </c>
      <c r="F21" s="24" t="n">
        <f aca="false">SUMIF('Raw Data'!$L$2:$L$7992,$B21,'Raw Data'!$R$2:$R$7992)</f>
        <v>1150306.26</v>
      </c>
      <c r="G21" s="24" t="n">
        <f aca="false">E21-F21</f>
        <v>523707.165</v>
      </c>
      <c r="H21" s="25" t="n">
        <f aca="false">IFERROR(G21/E21,0)</f>
        <v>0.312845259887925</v>
      </c>
      <c r="J21" s="22" t="n">
        <v>1</v>
      </c>
      <c r="K21" s="22" t="n">
        <f aca="false">INDEX($B$6:$B$52,MATCH(LARGE($D$6:$D$52,J21),$D$6:$D$52,0))</f>
        <v>23</v>
      </c>
      <c r="L21" s="23" t="n">
        <f aca="false">LARGE($D$6:$D$52,J21)</f>
        <v>956</v>
      </c>
    </row>
    <row r="22" customFormat="false" ht="15" hidden="false" customHeight="false" outlineLevel="0" collapsed="false">
      <c r="B22" s="22" t="n">
        <v>17</v>
      </c>
      <c r="C22" s="23" t="n">
        <f aca="false">COUNTIF('Raw Data'!$L$2:$L$7992,$B22)</f>
        <v>178</v>
      </c>
      <c r="D22" s="23" t="n">
        <f aca="false">SUMIF('Raw Data'!$L$2:$L$7992,$B22,'Raw Data'!$M$2:$M$7992)</f>
        <v>807</v>
      </c>
      <c r="E22" s="24" t="n">
        <f aca="false">SUMIF('Raw Data'!$L$2:$L$7992,$B22,'Raw Data'!$Q$2:$Q$7992)</f>
        <v>1714489.465</v>
      </c>
      <c r="F22" s="24" t="n">
        <f aca="false">SUMIF('Raw Data'!$L$2:$L$7992,$B22,'Raw Data'!$R$2:$R$7992)</f>
        <v>1208496.39</v>
      </c>
      <c r="G22" s="24" t="n">
        <f aca="false">E22-F22</f>
        <v>505993.075</v>
      </c>
      <c r="H22" s="25" t="n">
        <f aca="false">IFERROR(G22/E22,0)</f>
        <v>0.295127549821369</v>
      </c>
      <c r="J22" s="22" t="n">
        <v>2</v>
      </c>
      <c r="K22" s="22" t="n">
        <f aca="false">INDEX($B$6:$B$52,MATCH(LARGE($D$6:$D$52,J22),$D$6:$D$52,0))</f>
        <v>37</v>
      </c>
      <c r="L22" s="23" t="n">
        <f aca="false">LARGE($D$6:$D$52,J22)</f>
        <v>896</v>
      </c>
    </row>
    <row r="23" customFormat="false" ht="15" hidden="false" customHeight="false" outlineLevel="0" collapsed="false">
      <c r="B23" s="22" t="n">
        <v>18</v>
      </c>
      <c r="C23" s="23" t="n">
        <f aca="false">COUNTIF('Raw Data'!$L$2:$L$7992,$B23)</f>
        <v>156</v>
      </c>
      <c r="D23" s="23" t="n">
        <f aca="false">SUMIF('Raw Data'!$L$2:$L$7992,$B23,'Raw Data'!$M$2:$M$7992)</f>
        <v>644</v>
      </c>
      <c r="E23" s="24" t="n">
        <f aca="false">SUMIF('Raw Data'!$L$2:$L$7992,$B23,'Raw Data'!$Q$2:$Q$7992)</f>
        <v>1465287.32</v>
      </c>
      <c r="F23" s="24" t="n">
        <f aca="false">SUMIF('Raw Data'!$L$2:$L$7992,$B23,'Raw Data'!$R$2:$R$7992)</f>
        <v>1069166.88</v>
      </c>
      <c r="G23" s="24" t="n">
        <f aca="false">E23-F23</f>
        <v>396120.44</v>
      </c>
      <c r="H23" s="25" t="n">
        <f aca="false">IFERROR(G23/E23,0)</f>
        <v>0.270336359697701</v>
      </c>
      <c r="J23" s="22" t="n">
        <v>3</v>
      </c>
      <c r="K23" s="22" t="n">
        <f aca="false">INDEX($B$6:$B$52,MATCH(LARGE($D$6:$D$52,J23),$D$6:$D$52,0))</f>
        <v>8</v>
      </c>
      <c r="L23" s="23" t="n">
        <f aca="false">LARGE($D$6:$D$52,J23)</f>
        <v>879</v>
      </c>
    </row>
    <row r="24" customFormat="false" ht="15" hidden="false" customHeight="false" outlineLevel="0" collapsed="false">
      <c r="B24" s="22" t="n">
        <v>19</v>
      </c>
      <c r="C24" s="23" t="n">
        <f aca="false">COUNTIF('Raw Data'!$L$2:$L$7992,$B24)</f>
        <v>164</v>
      </c>
      <c r="D24" s="23" t="n">
        <f aca="false">SUMIF('Raw Data'!$L$2:$L$7992,$B24,'Raw Data'!$M$2:$M$7992)</f>
        <v>772</v>
      </c>
      <c r="E24" s="24" t="n">
        <f aca="false">SUMIF('Raw Data'!$L$2:$L$7992,$B24,'Raw Data'!$Q$2:$Q$7992)</f>
        <v>1586896.5075</v>
      </c>
      <c r="F24" s="24" t="n">
        <f aca="false">SUMIF('Raw Data'!$L$2:$L$7992,$B24,'Raw Data'!$R$2:$R$7992)</f>
        <v>1113953.74</v>
      </c>
      <c r="G24" s="24" t="n">
        <f aca="false">E24-F24</f>
        <v>472942.7675</v>
      </c>
      <c r="H24" s="25" t="n">
        <f aca="false">IFERROR(G24/E24,0)</f>
        <v>0.298030000863179</v>
      </c>
      <c r="J24" s="22" t="n">
        <v>4</v>
      </c>
      <c r="K24" s="22" t="n">
        <f aca="false">INDEX($B$6:$B$52,MATCH(LARGE($D$6:$D$52,J24),$D$6:$D$52,0))</f>
        <v>4</v>
      </c>
      <c r="L24" s="23" t="n">
        <f aca="false">LARGE($D$6:$D$52,J24)</f>
        <v>878</v>
      </c>
    </row>
    <row r="25" customFormat="false" ht="15" hidden="false" customHeight="false" outlineLevel="0" collapsed="false">
      <c r="B25" s="22" t="n">
        <v>20</v>
      </c>
      <c r="C25" s="23" t="n">
        <f aca="false">COUNTIF('Raw Data'!$L$2:$L$7992,$B25)</f>
        <v>170</v>
      </c>
      <c r="D25" s="23" t="n">
        <f aca="false">SUMIF('Raw Data'!$L$2:$L$7992,$B25,'Raw Data'!$M$2:$M$7992)</f>
        <v>798</v>
      </c>
      <c r="E25" s="24" t="n">
        <f aca="false">SUMIF('Raw Data'!$L$2:$L$7992,$B25,'Raw Data'!$Q$2:$Q$7992)</f>
        <v>1594396.4875</v>
      </c>
      <c r="F25" s="24" t="n">
        <f aca="false">SUMIF('Raw Data'!$L$2:$L$7992,$B25,'Raw Data'!$R$2:$R$7992)</f>
        <v>1138903.99</v>
      </c>
      <c r="G25" s="24" t="n">
        <f aca="false">E25-F25</f>
        <v>455492.4975</v>
      </c>
      <c r="H25" s="25" t="n">
        <f aca="false">IFERROR(G25/E25,0)</f>
        <v>0.28568332975583</v>
      </c>
      <c r="J25" s="22" t="n">
        <v>5</v>
      </c>
      <c r="K25" s="22" t="n">
        <f aca="false">INDEX($B$6:$B$52,MATCH(LARGE($D$6:$D$52,J25),$D$6:$D$52,0))</f>
        <v>40</v>
      </c>
      <c r="L25" s="23" t="n">
        <f aca="false">LARGE($D$6:$D$52,J25)</f>
        <v>855</v>
      </c>
    </row>
    <row r="26" customFormat="false" ht="15" hidden="false" customHeight="false" outlineLevel="0" collapsed="false">
      <c r="B26" s="22" t="n">
        <v>21</v>
      </c>
      <c r="C26" s="23" t="n">
        <f aca="false">COUNTIF('Raw Data'!$L$2:$L$7992,$B26)</f>
        <v>168</v>
      </c>
      <c r="D26" s="23" t="n">
        <f aca="false">SUMIF('Raw Data'!$L$2:$L$7992,$B26,'Raw Data'!$M$2:$M$7992)</f>
        <v>789</v>
      </c>
      <c r="E26" s="24" t="n">
        <f aca="false">SUMIF('Raw Data'!$L$2:$L$7992,$B26,'Raw Data'!$Q$2:$Q$7992)</f>
        <v>1633697.3475</v>
      </c>
      <c r="F26" s="24" t="n">
        <f aca="false">SUMIF('Raw Data'!$L$2:$L$7992,$B26,'Raw Data'!$R$2:$R$7992)</f>
        <v>1137303.34</v>
      </c>
      <c r="G26" s="24" t="n">
        <f aca="false">E26-F26</f>
        <v>496394.0075</v>
      </c>
      <c r="H26" s="25" t="n">
        <f aca="false">IFERROR(G26/E26,0)</f>
        <v>0.303846981363848</v>
      </c>
      <c r="J26" s="22" t="n">
        <v>6</v>
      </c>
      <c r="K26" s="22" t="n">
        <f aca="false">INDEX($B$6:$B$52,MATCH(LARGE($D$6:$D$52,J26),$D$6:$D$52,0))</f>
        <v>41</v>
      </c>
      <c r="L26" s="23" t="n">
        <f aca="false">LARGE($D$6:$D$52,J26)</f>
        <v>854</v>
      </c>
    </row>
    <row r="27" customFormat="false" ht="15" hidden="false" customHeight="false" outlineLevel="0" collapsed="false">
      <c r="B27" s="22" t="n">
        <v>22</v>
      </c>
      <c r="C27" s="23" t="n">
        <f aca="false">COUNTIF('Raw Data'!$L$2:$L$7992,$B27)</f>
        <v>168</v>
      </c>
      <c r="D27" s="23" t="n">
        <f aca="false">SUMIF('Raw Data'!$L$2:$L$7992,$B27,'Raw Data'!$M$2:$M$7992)</f>
        <v>837</v>
      </c>
      <c r="E27" s="24" t="n">
        <f aca="false">SUMIF('Raw Data'!$L$2:$L$7992,$B27,'Raw Data'!$Q$2:$Q$7992)</f>
        <v>1544518.6725</v>
      </c>
      <c r="F27" s="24" t="n">
        <f aca="false">SUMIF('Raw Data'!$L$2:$L$7992,$B27,'Raw Data'!$R$2:$R$7992)</f>
        <v>1077699.69</v>
      </c>
      <c r="G27" s="24" t="n">
        <f aca="false">E27-F27</f>
        <v>466818.9825</v>
      </c>
      <c r="H27" s="25" t="n">
        <f aca="false">IFERROR(G27/E27,0)</f>
        <v>0.302242368973367</v>
      </c>
      <c r="J27" s="22" t="n">
        <v>7</v>
      </c>
      <c r="K27" s="22" t="n">
        <f aca="false">INDEX($B$6:$B$52,MATCH(LARGE($D$6:$D$52,J27),$D$6:$D$52,0))</f>
        <v>22</v>
      </c>
      <c r="L27" s="23" t="n">
        <f aca="false">LARGE($D$6:$D$52,J27)</f>
        <v>837</v>
      </c>
    </row>
    <row r="28" customFormat="false" ht="15" hidden="false" customHeight="false" outlineLevel="0" collapsed="false">
      <c r="B28" s="22" t="n">
        <v>23</v>
      </c>
      <c r="C28" s="23" t="n">
        <f aca="false">COUNTIF('Raw Data'!$L$2:$L$7992,$B28)</f>
        <v>194</v>
      </c>
      <c r="D28" s="23" t="n">
        <f aca="false">SUMIF('Raw Data'!$L$2:$L$7992,$B28,'Raw Data'!$M$2:$M$7992)</f>
        <v>956</v>
      </c>
      <c r="E28" s="24" t="n">
        <f aca="false">SUMIF('Raw Data'!$L$2:$L$7992,$B28,'Raw Data'!$Q$2:$Q$7992)</f>
        <v>2101201.5725</v>
      </c>
      <c r="F28" s="24" t="n">
        <f aca="false">SUMIF('Raw Data'!$L$2:$L$7992,$B28,'Raw Data'!$R$2:$R$7992)</f>
        <v>1449969.83</v>
      </c>
      <c r="G28" s="24" t="n">
        <f aca="false">E28-F28</f>
        <v>651231.7425</v>
      </c>
      <c r="H28" s="25" t="n">
        <f aca="false">IFERROR(G28/E28,0)</f>
        <v>0.309933016909543</v>
      </c>
      <c r="J28" s="22" t="n">
        <v>8</v>
      </c>
      <c r="K28" s="22" t="n">
        <f aca="false">INDEX($B$6:$B$52,MATCH(LARGE($D$6:$D$52,J28),$D$6:$D$52,0))</f>
        <v>38</v>
      </c>
      <c r="L28" s="23" t="n">
        <f aca="false">LARGE($D$6:$D$52,J28)</f>
        <v>832</v>
      </c>
    </row>
    <row r="29" customFormat="false" ht="15" hidden="false" customHeight="false" outlineLevel="0" collapsed="false">
      <c r="B29" s="22" t="n">
        <v>24</v>
      </c>
      <c r="C29" s="23" t="n">
        <f aca="false">COUNTIF('Raw Data'!$L$2:$L$7992,$B29)</f>
        <v>163</v>
      </c>
      <c r="D29" s="23" t="n">
        <f aca="false">SUMIF('Raw Data'!$L$2:$L$7992,$B29,'Raw Data'!$M$2:$M$7992)</f>
        <v>759</v>
      </c>
      <c r="E29" s="24" t="n">
        <f aca="false">SUMIF('Raw Data'!$L$2:$L$7992,$B29,'Raw Data'!$Q$2:$Q$7992)</f>
        <v>1590446.67</v>
      </c>
      <c r="F29" s="24" t="n">
        <f aca="false">SUMIF('Raw Data'!$L$2:$L$7992,$B29,'Raw Data'!$R$2:$R$7992)</f>
        <v>1126402.75</v>
      </c>
      <c r="G29" s="24" t="n">
        <f aca="false">E29-F29</f>
        <v>464043.92</v>
      </c>
      <c r="H29" s="25" t="n">
        <f aca="false">IFERROR(G29/E29,0)</f>
        <v>0.291769556787465</v>
      </c>
      <c r="J29" s="22" t="n">
        <v>9</v>
      </c>
      <c r="K29" s="22" t="n">
        <f aca="false">INDEX($B$6:$B$52,MATCH(LARGE($D$6:$D$52,J29),$D$6:$D$52,0))</f>
        <v>27</v>
      </c>
      <c r="L29" s="23" t="n">
        <f aca="false">LARGE($D$6:$D$52,J29)</f>
        <v>830</v>
      </c>
    </row>
    <row r="30" customFormat="false" ht="15" hidden="false" customHeight="false" outlineLevel="0" collapsed="false">
      <c r="B30" s="22" t="n">
        <v>25</v>
      </c>
      <c r="C30" s="23" t="n">
        <f aca="false">COUNTIF('Raw Data'!$L$2:$L$7992,$B30)</f>
        <v>180</v>
      </c>
      <c r="D30" s="23" t="n">
        <f aca="false">SUMIF('Raw Data'!$L$2:$L$7992,$B30,'Raw Data'!$M$2:$M$7992)</f>
        <v>809</v>
      </c>
      <c r="E30" s="24" t="n">
        <f aca="false">SUMIF('Raw Data'!$L$2:$L$7992,$B30,'Raw Data'!$Q$2:$Q$7992)</f>
        <v>1608852.91</v>
      </c>
      <c r="F30" s="24" t="n">
        <f aca="false">SUMIF('Raw Data'!$L$2:$L$7992,$B30,'Raw Data'!$R$2:$R$7992)</f>
        <v>1115805.32</v>
      </c>
      <c r="G30" s="24" t="n">
        <f aca="false">E30-F30</f>
        <v>493047.59</v>
      </c>
      <c r="H30" s="25" t="n">
        <f aca="false">IFERROR(G30/E30,0)</f>
        <v>0.306459084566034</v>
      </c>
      <c r="J30" s="22" t="n">
        <v>10</v>
      </c>
      <c r="K30" s="22" t="n">
        <f aca="false">INDEX($B$6:$B$52,MATCH(LARGE($D$6:$D$52,J30),$D$6:$D$52,0))</f>
        <v>12</v>
      </c>
      <c r="L30" s="23" t="n">
        <f aca="false">LARGE($D$6:$D$52,J30)</f>
        <v>827</v>
      </c>
    </row>
    <row r="31" customFormat="false" ht="15" hidden="false" customHeight="false" outlineLevel="0" collapsed="false">
      <c r="B31" s="22" t="n">
        <v>26</v>
      </c>
      <c r="C31" s="23" t="n">
        <f aca="false">COUNTIF('Raw Data'!$L$2:$L$7992,$B31)</f>
        <v>158</v>
      </c>
      <c r="D31" s="23" t="n">
        <f aca="false">SUMIF('Raw Data'!$L$2:$L$7992,$B31,'Raw Data'!$M$2:$M$7992)</f>
        <v>723</v>
      </c>
      <c r="E31" s="24" t="n">
        <f aca="false">SUMIF('Raw Data'!$L$2:$L$7992,$B31,'Raw Data'!$Q$2:$Q$7992)</f>
        <v>1408047.3775</v>
      </c>
      <c r="F31" s="24" t="n">
        <f aca="false">SUMIF('Raw Data'!$L$2:$L$7992,$B31,'Raw Data'!$R$2:$R$7992)</f>
        <v>980463.15</v>
      </c>
      <c r="G31" s="24" t="n">
        <f aca="false">E31-F31</f>
        <v>427584.2275</v>
      </c>
      <c r="H31" s="25" t="n">
        <f aca="false">IFERROR(G31/E31,0)</f>
        <v>0.303671761570395</v>
      </c>
    </row>
    <row r="32" customFormat="false" ht="15" hidden="false" customHeight="false" outlineLevel="0" collapsed="false">
      <c r="B32" s="22" t="n">
        <v>27</v>
      </c>
      <c r="C32" s="23" t="n">
        <f aca="false">COUNTIF('Raw Data'!$L$2:$L$7992,$B32)</f>
        <v>190</v>
      </c>
      <c r="D32" s="23" t="n">
        <f aca="false">SUMIF('Raw Data'!$L$2:$L$7992,$B32,'Raw Data'!$M$2:$M$7992)</f>
        <v>830</v>
      </c>
      <c r="E32" s="24" t="n">
        <f aca="false">SUMIF('Raw Data'!$L$2:$L$7992,$B32,'Raw Data'!$Q$2:$Q$7992)</f>
        <v>1583174.825</v>
      </c>
      <c r="F32" s="24" t="n">
        <f aca="false">SUMIF('Raw Data'!$L$2:$L$7992,$B32,'Raw Data'!$R$2:$R$7992)</f>
        <v>1126679.22</v>
      </c>
      <c r="G32" s="24" t="n">
        <f aca="false">E32-F32</f>
        <v>456495.605</v>
      </c>
      <c r="H32" s="25" t="n">
        <f aca="false">IFERROR(G32/E32,0)</f>
        <v>0.28834187974155</v>
      </c>
    </row>
    <row r="33" customFormat="false" ht="15" hidden="false" customHeight="false" outlineLevel="0" collapsed="false">
      <c r="B33" s="22" t="n">
        <v>28</v>
      </c>
      <c r="C33" s="23" t="n">
        <f aca="false">COUNTIF('Raw Data'!$L$2:$L$7992,$B33)</f>
        <v>178</v>
      </c>
      <c r="D33" s="23" t="n">
        <f aca="false">SUMIF('Raw Data'!$L$2:$L$7992,$B33,'Raw Data'!$M$2:$M$7992)</f>
        <v>809</v>
      </c>
      <c r="E33" s="24" t="n">
        <f aca="false">SUMIF('Raw Data'!$L$2:$L$7992,$B33,'Raw Data'!$Q$2:$Q$7992)</f>
        <v>1487598.655</v>
      </c>
      <c r="F33" s="24" t="n">
        <f aca="false">SUMIF('Raw Data'!$L$2:$L$7992,$B33,'Raw Data'!$R$2:$R$7992)</f>
        <v>1068638.66</v>
      </c>
      <c r="G33" s="24" t="n">
        <f aca="false">E33-F33</f>
        <v>418959.995</v>
      </c>
      <c r="H33" s="25" t="n">
        <f aca="false">IFERROR(G33/E33,0)</f>
        <v>0.281635099354133</v>
      </c>
      <c r="J33" s="26" t="s">
        <v>8060</v>
      </c>
    </row>
    <row r="34" customFormat="false" ht="15" hidden="false" customHeight="false" outlineLevel="0" collapsed="false">
      <c r="B34" s="22" t="n">
        <v>29</v>
      </c>
      <c r="C34" s="23" t="n">
        <f aca="false">COUNTIF('Raw Data'!$L$2:$L$7992,$B34)</f>
        <v>176</v>
      </c>
      <c r="D34" s="23" t="n">
        <f aca="false">SUMIF('Raw Data'!$L$2:$L$7992,$B34,'Raw Data'!$M$2:$M$7992)</f>
        <v>818</v>
      </c>
      <c r="E34" s="24" t="n">
        <f aca="false">SUMIF('Raw Data'!$L$2:$L$7992,$B34,'Raw Data'!$Q$2:$Q$7992)</f>
        <v>1686453.1475</v>
      </c>
      <c r="F34" s="24" t="n">
        <f aca="false">SUMIF('Raw Data'!$L$2:$L$7992,$B34,'Raw Data'!$R$2:$R$7992)</f>
        <v>1233545.38</v>
      </c>
      <c r="G34" s="24" t="n">
        <f aca="false">E34-F34</f>
        <v>452907.7675</v>
      </c>
      <c r="H34" s="25" t="n">
        <f aca="false">IFERROR(G34/E34,0)</f>
        <v>0.268556388993902</v>
      </c>
      <c r="J34" s="8" t="s">
        <v>8058</v>
      </c>
      <c r="K34" s="8" t="s">
        <v>8056</v>
      </c>
      <c r="L34" s="8" t="s">
        <v>26</v>
      </c>
    </row>
    <row r="35" customFormat="false" ht="15" hidden="false" customHeight="false" outlineLevel="0" collapsed="false">
      <c r="B35" s="22" t="n">
        <v>30</v>
      </c>
      <c r="C35" s="23" t="n">
        <f aca="false">COUNTIF('Raw Data'!$L$2:$L$7992,$B35)</f>
        <v>156</v>
      </c>
      <c r="D35" s="23" t="n">
        <f aca="false">SUMIF('Raw Data'!$L$2:$L$7992,$B35,'Raw Data'!$M$2:$M$7992)</f>
        <v>656</v>
      </c>
      <c r="E35" s="24" t="n">
        <f aca="false">SUMIF('Raw Data'!$L$2:$L$7992,$B35,'Raw Data'!$Q$2:$Q$7992)</f>
        <v>1357710.2775</v>
      </c>
      <c r="F35" s="24" t="n">
        <f aca="false">SUMIF('Raw Data'!$L$2:$L$7992,$B35,'Raw Data'!$R$2:$R$7992)</f>
        <v>972605.09</v>
      </c>
      <c r="G35" s="24" t="n">
        <f aca="false">E35-F35</f>
        <v>385105.1875</v>
      </c>
      <c r="H35" s="25" t="n">
        <f aca="false">IFERROR(G35/E35,0)</f>
        <v>0.283643126138154</v>
      </c>
      <c r="J35" s="22" t="n">
        <v>1</v>
      </c>
      <c r="K35" s="22" t="n">
        <f aca="false">INDEX($B$6:$B$52,MATCH(LARGE($H$6:$H$52,J35),$H$6:$H$52,0))</f>
        <v>8</v>
      </c>
      <c r="L35" s="25" t="n">
        <f aca="false">LARGE($H$6:$H$52,J35)</f>
        <v>0.313697881473373</v>
      </c>
    </row>
    <row r="36" customFormat="false" ht="15" hidden="false" customHeight="false" outlineLevel="0" collapsed="false">
      <c r="B36" s="22" t="n">
        <v>31</v>
      </c>
      <c r="C36" s="23" t="n">
        <f aca="false">COUNTIF('Raw Data'!$L$2:$L$7992,$B36)</f>
        <v>169</v>
      </c>
      <c r="D36" s="23" t="n">
        <f aca="false">SUMIF('Raw Data'!$L$2:$L$7992,$B36,'Raw Data'!$M$2:$M$7992)</f>
        <v>768</v>
      </c>
      <c r="E36" s="24" t="n">
        <f aca="false">SUMIF('Raw Data'!$L$2:$L$7992,$B36,'Raw Data'!$Q$2:$Q$7992)</f>
        <v>1378742.75</v>
      </c>
      <c r="F36" s="24" t="n">
        <f aca="false">SUMIF('Raw Data'!$L$2:$L$7992,$B36,'Raw Data'!$R$2:$R$7992)</f>
        <v>1022618.14</v>
      </c>
      <c r="G36" s="24" t="n">
        <f aca="false">E36-F36</f>
        <v>356124.61</v>
      </c>
      <c r="H36" s="25" t="n">
        <f aca="false">IFERROR(G36/E36,0)</f>
        <v>0.258296632928804</v>
      </c>
      <c r="J36" s="22" t="n">
        <v>2</v>
      </c>
      <c r="K36" s="22" t="n">
        <f aca="false">INDEX($B$6:$B$52,MATCH(LARGE($H$6:$H$52,J36),$H$6:$H$52,0))</f>
        <v>16</v>
      </c>
      <c r="L36" s="25" t="n">
        <f aca="false">LARGE($H$6:$H$52,J36)</f>
        <v>0.312845259887925</v>
      </c>
    </row>
    <row r="37" customFormat="false" ht="15" hidden="false" customHeight="false" outlineLevel="0" collapsed="false">
      <c r="B37" s="22" t="n">
        <v>32</v>
      </c>
      <c r="C37" s="23" t="n">
        <f aca="false">COUNTIF('Raw Data'!$L$2:$L$7992,$B37)</f>
        <v>145</v>
      </c>
      <c r="D37" s="23" t="n">
        <f aca="false">SUMIF('Raw Data'!$L$2:$L$7992,$B37,'Raw Data'!$M$2:$M$7992)</f>
        <v>660</v>
      </c>
      <c r="E37" s="24" t="n">
        <f aca="false">SUMIF('Raw Data'!$L$2:$L$7992,$B37,'Raw Data'!$Q$2:$Q$7992)</f>
        <v>1255641.8075</v>
      </c>
      <c r="F37" s="24" t="n">
        <f aca="false">SUMIF('Raw Data'!$L$2:$L$7992,$B37,'Raw Data'!$R$2:$R$7992)</f>
        <v>870214.23</v>
      </c>
      <c r="G37" s="24" t="n">
        <f aca="false">E37-F37</f>
        <v>385427.5775</v>
      </c>
      <c r="H37" s="25" t="n">
        <f aca="false">IFERROR(G37/E37,0)</f>
        <v>0.306956629826934</v>
      </c>
      <c r="J37" s="22" t="n">
        <v>3</v>
      </c>
      <c r="K37" s="22" t="n">
        <f aca="false">INDEX($B$6:$B$52,MATCH(LARGE($H$6:$H$52,J37),$H$6:$H$52,0))</f>
        <v>2</v>
      </c>
      <c r="L37" s="25" t="n">
        <f aca="false">LARGE($H$6:$H$52,J37)</f>
        <v>0.311613779116118</v>
      </c>
    </row>
    <row r="38" customFormat="false" ht="15" hidden="false" customHeight="false" outlineLevel="0" collapsed="false">
      <c r="B38" s="22" t="n">
        <v>33</v>
      </c>
      <c r="C38" s="23" t="n">
        <f aca="false">COUNTIF('Raw Data'!$L$2:$L$7992,$B38)</f>
        <v>166</v>
      </c>
      <c r="D38" s="23" t="n">
        <f aca="false">SUMIF('Raw Data'!$L$2:$L$7992,$B38,'Raw Data'!$M$2:$M$7992)</f>
        <v>695</v>
      </c>
      <c r="E38" s="24" t="n">
        <f aca="false">SUMIF('Raw Data'!$L$2:$L$7992,$B38,'Raw Data'!$Q$2:$Q$7992)</f>
        <v>1363547.6525</v>
      </c>
      <c r="F38" s="24" t="n">
        <f aca="false">SUMIF('Raw Data'!$L$2:$L$7992,$B38,'Raw Data'!$R$2:$R$7992)</f>
        <v>960474.98</v>
      </c>
      <c r="G38" s="24" t="n">
        <f aca="false">E38-F38</f>
        <v>403072.6725</v>
      </c>
      <c r="H38" s="25" t="n">
        <f aca="false">IFERROR(G38/E38,0)</f>
        <v>0.295605857089765</v>
      </c>
      <c r="J38" s="22" t="n">
        <v>4</v>
      </c>
      <c r="K38" s="22" t="n">
        <f aca="false">INDEX($B$6:$B$52,MATCH(LARGE($H$6:$H$52,J38),$H$6:$H$52,0))</f>
        <v>7</v>
      </c>
      <c r="L38" s="25" t="n">
        <f aca="false">LARGE($H$6:$H$52,J38)</f>
        <v>0.31086393731556</v>
      </c>
    </row>
    <row r="39" customFormat="false" ht="15" hidden="false" customHeight="false" outlineLevel="0" collapsed="false">
      <c r="B39" s="22" t="n">
        <v>34</v>
      </c>
      <c r="C39" s="23" t="n">
        <f aca="false">COUNTIF('Raw Data'!$L$2:$L$7992,$B39)</f>
        <v>152</v>
      </c>
      <c r="D39" s="23" t="n">
        <f aca="false">SUMIF('Raw Data'!$L$2:$L$7992,$B39,'Raw Data'!$M$2:$M$7992)</f>
        <v>635</v>
      </c>
      <c r="E39" s="24" t="n">
        <f aca="false">SUMIF('Raw Data'!$L$2:$L$7992,$B39,'Raw Data'!$Q$2:$Q$7992)</f>
        <v>1237191.6825</v>
      </c>
      <c r="F39" s="24" t="n">
        <f aca="false">SUMIF('Raw Data'!$L$2:$L$7992,$B39,'Raw Data'!$R$2:$R$7992)</f>
        <v>871113.96</v>
      </c>
      <c r="G39" s="24" t="n">
        <f aca="false">E39-F39</f>
        <v>366077.7225</v>
      </c>
      <c r="H39" s="25" t="n">
        <f aca="false">IFERROR(G39/E39,0)</f>
        <v>0.295894102488844</v>
      </c>
      <c r="J39" s="22" t="n">
        <v>5</v>
      </c>
      <c r="K39" s="22" t="n">
        <f aca="false">INDEX($B$6:$B$52,MATCH(LARGE($H$6:$H$52,J39),$H$6:$H$52,0))</f>
        <v>23</v>
      </c>
      <c r="L39" s="25" t="n">
        <f aca="false">LARGE($H$6:$H$52,J39)</f>
        <v>0.309933016909543</v>
      </c>
    </row>
    <row r="40" customFormat="false" ht="15" hidden="false" customHeight="false" outlineLevel="0" collapsed="false">
      <c r="B40" s="22" t="n">
        <v>35</v>
      </c>
      <c r="C40" s="23" t="n">
        <f aca="false">COUNTIF('Raw Data'!$L$2:$L$7992,$B40)</f>
        <v>168</v>
      </c>
      <c r="D40" s="23" t="n">
        <f aca="false">SUMIF('Raw Data'!$L$2:$L$7992,$B40,'Raw Data'!$M$2:$M$7992)</f>
        <v>770</v>
      </c>
      <c r="E40" s="24" t="n">
        <f aca="false">SUMIF('Raw Data'!$L$2:$L$7992,$B40,'Raw Data'!$Q$2:$Q$7992)</f>
        <v>1765169.94</v>
      </c>
      <c r="F40" s="24" t="n">
        <f aca="false">SUMIF('Raw Data'!$L$2:$L$7992,$B40,'Raw Data'!$R$2:$R$7992)</f>
        <v>1240526.02</v>
      </c>
      <c r="G40" s="24" t="n">
        <f aca="false">E40-F40</f>
        <v>524643.92</v>
      </c>
      <c r="H40" s="25" t="n">
        <f aca="false">IFERROR(G40/E40,0)</f>
        <v>0.297220062562362</v>
      </c>
      <c r="J40" s="22" t="n">
        <v>6</v>
      </c>
      <c r="K40" s="22" t="n">
        <f aca="false">INDEX($B$6:$B$52,MATCH(LARGE($H$6:$H$52,J40),$H$6:$H$52,0))</f>
        <v>39</v>
      </c>
      <c r="L40" s="25" t="n">
        <f aca="false">LARGE($H$6:$H$52,J40)</f>
        <v>0.307107065929615</v>
      </c>
    </row>
    <row r="41" customFormat="false" ht="15" hidden="false" customHeight="false" outlineLevel="0" collapsed="false">
      <c r="B41" s="22" t="n">
        <v>36</v>
      </c>
      <c r="C41" s="23" t="n">
        <f aca="false">COUNTIF('Raw Data'!$L$2:$L$7992,$B41)</f>
        <v>170</v>
      </c>
      <c r="D41" s="23" t="n">
        <f aca="false">SUMIF('Raw Data'!$L$2:$L$7992,$B41,'Raw Data'!$M$2:$M$7992)</f>
        <v>769</v>
      </c>
      <c r="E41" s="24" t="n">
        <f aca="false">SUMIF('Raw Data'!$L$2:$L$7992,$B41,'Raw Data'!$Q$2:$Q$7992)</f>
        <v>1508051.41</v>
      </c>
      <c r="F41" s="24" t="n">
        <f aca="false">SUMIF('Raw Data'!$L$2:$L$7992,$B41,'Raw Data'!$R$2:$R$7992)</f>
        <v>1093253.75</v>
      </c>
      <c r="G41" s="24" t="n">
        <f aca="false">E41-F41</f>
        <v>414797.66</v>
      </c>
      <c r="H41" s="25" t="n">
        <f aca="false">IFERROR(G41/E41,0)</f>
        <v>0.275055384219295</v>
      </c>
      <c r="J41" s="22" t="n">
        <v>7</v>
      </c>
      <c r="K41" s="22" t="n">
        <f aca="false">INDEX($B$6:$B$52,MATCH(LARGE($H$6:$H$52,J41),$H$6:$H$52,0))</f>
        <v>32</v>
      </c>
      <c r="L41" s="25" t="n">
        <f aca="false">LARGE($H$6:$H$52,J41)</f>
        <v>0.306956629826934</v>
      </c>
    </row>
    <row r="42" customFormat="false" ht="15" hidden="false" customHeight="false" outlineLevel="0" collapsed="false">
      <c r="B42" s="22" t="n">
        <v>37</v>
      </c>
      <c r="C42" s="23" t="n">
        <f aca="false">COUNTIF('Raw Data'!$L$2:$L$7992,$B42)</f>
        <v>200</v>
      </c>
      <c r="D42" s="23" t="n">
        <f aca="false">SUMIF('Raw Data'!$L$2:$L$7992,$B42,'Raw Data'!$M$2:$M$7992)</f>
        <v>896</v>
      </c>
      <c r="E42" s="24" t="n">
        <f aca="false">SUMIF('Raw Data'!$L$2:$L$7992,$B42,'Raw Data'!$Q$2:$Q$7992)</f>
        <v>1830094.1125</v>
      </c>
      <c r="F42" s="24" t="n">
        <f aca="false">SUMIF('Raw Data'!$L$2:$L$7992,$B42,'Raw Data'!$R$2:$R$7992)</f>
        <v>1309696.97</v>
      </c>
      <c r="G42" s="24" t="n">
        <f aca="false">E42-F42</f>
        <v>520397.1425</v>
      </c>
      <c r="H42" s="25" t="n">
        <f aca="false">IFERROR(G42/E42,0)</f>
        <v>0.284355399509543</v>
      </c>
      <c r="J42" s="22" t="n">
        <v>8</v>
      </c>
      <c r="K42" s="22" t="n">
        <f aca="false">INDEX($B$6:$B$52,MATCH(LARGE($H$6:$H$52,J42),$H$6:$H$52,0))</f>
        <v>25</v>
      </c>
      <c r="L42" s="25" t="n">
        <f aca="false">LARGE($H$6:$H$52,J42)</f>
        <v>0.306459084566034</v>
      </c>
    </row>
    <row r="43" customFormat="false" ht="15" hidden="false" customHeight="false" outlineLevel="0" collapsed="false">
      <c r="B43" s="22" t="n">
        <v>38</v>
      </c>
      <c r="C43" s="23" t="n">
        <f aca="false">COUNTIF('Raw Data'!$L$2:$L$7992,$B43)</f>
        <v>183</v>
      </c>
      <c r="D43" s="23" t="n">
        <f aca="false">SUMIF('Raw Data'!$L$2:$L$7992,$B43,'Raw Data'!$M$2:$M$7992)</f>
        <v>832</v>
      </c>
      <c r="E43" s="24" t="n">
        <f aca="false">SUMIF('Raw Data'!$L$2:$L$7992,$B43,'Raw Data'!$Q$2:$Q$7992)</f>
        <v>1669422.92</v>
      </c>
      <c r="F43" s="24" t="n">
        <f aca="false">SUMIF('Raw Data'!$L$2:$L$7992,$B43,'Raw Data'!$R$2:$R$7992)</f>
        <v>1196946.18</v>
      </c>
      <c r="G43" s="24" t="n">
        <f aca="false">E43-F43</f>
        <v>472476.74</v>
      </c>
      <c r="H43" s="25" t="n">
        <f aca="false">IFERROR(G43/E43,0)</f>
        <v>0.283018002412474</v>
      </c>
      <c r="J43" s="22" t="n">
        <v>9</v>
      </c>
      <c r="K43" s="22" t="n">
        <f aca="false">INDEX($B$6:$B$52,MATCH(LARGE($H$6:$H$52,J43),$H$6:$H$52,0))</f>
        <v>43</v>
      </c>
      <c r="L43" s="25" t="n">
        <f aca="false">LARGE($H$6:$H$52,J43)</f>
        <v>0.306228687927812</v>
      </c>
    </row>
    <row r="44" customFormat="false" ht="15" hidden="false" customHeight="false" outlineLevel="0" collapsed="false">
      <c r="B44" s="22" t="n">
        <v>39</v>
      </c>
      <c r="C44" s="23" t="n">
        <f aca="false">COUNTIF('Raw Data'!$L$2:$L$7992,$B44)</f>
        <v>164</v>
      </c>
      <c r="D44" s="23" t="n">
        <f aca="false">SUMIF('Raw Data'!$L$2:$L$7992,$B44,'Raw Data'!$M$2:$M$7992)</f>
        <v>717</v>
      </c>
      <c r="E44" s="24" t="n">
        <f aca="false">SUMIF('Raw Data'!$L$2:$L$7992,$B44,'Raw Data'!$Q$2:$Q$7992)</f>
        <v>1339534.1825</v>
      </c>
      <c r="F44" s="24" t="n">
        <f aca="false">SUMIF('Raw Data'!$L$2:$L$7992,$B44,'Raw Data'!$R$2:$R$7992)</f>
        <v>928153.77</v>
      </c>
      <c r="G44" s="24" t="n">
        <f aca="false">E44-F44</f>
        <v>411380.4125</v>
      </c>
      <c r="H44" s="25" t="n">
        <f aca="false">IFERROR(G44/E44,0)</f>
        <v>0.307107065929615</v>
      </c>
      <c r="J44" s="22" t="n">
        <v>10</v>
      </c>
      <c r="K44" s="22" t="n">
        <f aca="false">INDEX($B$6:$B$52,MATCH(LARGE($H$6:$H$52,J44),$H$6:$H$52,0))</f>
        <v>11</v>
      </c>
      <c r="L44" s="25" t="n">
        <f aca="false">LARGE($H$6:$H$52,J44)</f>
        <v>0.305820743943651</v>
      </c>
    </row>
    <row r="45" customFormat="false" ht="15" hidden="false" customHeight="false" outlineLevel="0" collapsed="false">
      <c r="B45" s="22" t="n">
        <v>40</v>
      </c>
      <c r="C45" s="23" t="n">
        <f aca="false">COUNTIF('Raw Data'!$L$2:$L$7992,$B45)</f>
        <v>184</v>
      </c>
      <c r="D45" s="23" t="n">
        <f aca="false">SUMIF('Raw Data'!$L$2:$L$7992,$B45,'Raw Data'!$M$2:$M$7992)</f>
        <v>855</v>
      </c>
      <c r="E45" s="24" t="n">
        <f aca="false">SUMIF('Raw Data'!$L$2:$L$7992,$B45,'Raw Data'!$Q$2:$Q$7992)</f>
        <v>1868085.1225</v>
      </c>
      <c r="F45" s="24" t="n">
        <f aca="false">SUMIF('Raw Data'!$L$2:$L$7992,$B45,'Raw Data'!$R$2:$R$7992)</f>
        <v>1363562.29</v>
      </c>
      <c r="G45" s="24" t="n">
        <f aca="false">E45-F45</f>
        <v>504522.8325</v>
      </c>
      <c r="H45" s="25" t="n">
        <f aca="false">IFERROR(G45/E45,0)</f>
        <v>0.270074862447817</v>
      </c>
    </row>
    <row r="46" customFormat="false" ht="15" hidden="false" customHeight="false" outlineLevel="0" collapsed="false">
      <c r="B46" s="22" t="n">
        <v>41</v>
      </c>
      <c r="C46" s="23" t="n">
        <f aca="false">COUNTIF('Raw Data'!$L$2:$L$7992,$B46)</f>
        <v>179</v>
      </c>
      <c r="D46" s="23" t="n">
        <f aca="false">SUMIF('Raw Data'!$L$2:$L$7992,$B46,'Raw Data'!$M$2:$M$7992)</f>
        <v>854</v>
      </c>
      <c r="E46" s="24" t="n">
        <f aca="false">SUMIF('Raw Data'!$L$2:$L$7992,$B46,'Raw Data'!$Q$2:$Q$7992)</f>
        <v>1809669.33</v>
      </c>
      <c r="F46" s="24" t="n">
        <f aca="false">SUMIF('Raw Data'!$L$2:$L$7992,$B46,'Raw Data'!$R$2:$R$7992)</f>
        <v>1288639.92</v>
      </c>
      <c r="G46" s="24" t="n">
        <f aca="false">E46-F46</f>
        <v>521029.41</v>
      </c>
      <c r="H46" s="25" t="n">
        <f aca="false">IFERROR(G46/E46,0)</f>
        <v>0.287914151697537</v>
      </c>
    </row>
    <row r="47" customFormat="false" ht="15" hidden="false" customHeight="false" outlineLevel="0" collapsed="false">
      <c r="B47" s="22" t="n">
        <v>42</v>
      </c>
      <c r="C47" s="23" t="n">
        <f aca="false">COUNTIF('Raw Data'!$L$2:$L$7992,$B47)</f>
        <v>147</v>
      </c>
      <c r="D47" s="23" t="n">
        <f aca="false">SUMIF('Raw Data'!$L$2:$L$7992,$B47,'Raw Data'!$M$2:$M$7992)</f>
        <v>652</v>
      </c>
      <c r="E47" s="24" t="n">
        <f aca="false">SUMIF('Raw Data'!$L$2:$L$7992,$B47,'Raw Data'!$Q$2:$Q$7992)</f>
        <v>1170521.49</v>
      </c>
      <c r="F47" s="24" t="n">
        <f aca="false">SUMIF('Raw Data'!$L$2:$L$7992,$B47,'Raw Data'!$R$2:$R$7992)</f>
        <v>842370.12</v>
      </c>
      <c r="G47" s="24" t="n">
        <f aca="false">E47-F47</f>
        <v>328151.37</v>
      </c>
      <c r="H47" s="25" t="n">
        <f aca="false">IFERROR(G47/E47,0)</f>
        <v>0.28034630103203</v>
      </c>
    </row>
    <row r="48" customFormat="false" ht="15" hidden="false" customHeight="false" outlineLevel="0" collapsed="false">
      <c r="B48" s="22" t="n">
        <v>43</v>
      </c>
      <c r="C48" s="23" t="n">
        <f aca="false">COUNTIF('Raw Data'!$L$2:$L$7992,$B48)</f>
        <v>165</v>
      </c>
      <c r="D48" s="23" t="n">
        <f aca="false">SUMIF('Raw Data'!$L$2:$L$7992,$B48,'Raw Data'!$M$2:$M$7992)</f>
        <v>771</v>
      </c>
      <c r="E48" s="24" t="n">
        <f aca="false">SUMIF('Raw Data'!$L$2:$L$7992,$B48,'Raw Data'!$Q$2:$Q$7992)</f>
        <v>1577215.6775</v>
      </c>
      <c r="F48" s="24" t="n">
        <f aca="false">SUMIF('Raw Data'!$L$2:$L$7992,$B48,'Raw Data'!$R$2:$R$7992)</f>
        <v>1094226.99</v>
      </c>
      <c r="G48" s="24" t="n">
        <f aca="false">E48-F48</f>
        <v>482988.6875</v>
      </c>
      <c r="H48" s="25" t="n">
        <f aca="false">IFERROR(G48/E48,0)</f>
        <v>0.306228687927812</v>
      </c>
    </row>
    <row r="49" customFormat="false" ht="15" hidden="false" customHeight="false" outlineLevel="0" collapsed="false">
      <c r="B49" s="22" t="n">
        <v>44</v>
      </c>
      <c r="C49" s="23" t="n">
        <f aca="false">COUNTIF('Raw Data'!$L$2:$L$7992,$B49)</f>
        <v>126</v>
      </c>
      <c r="D49" s="23" t="n">
        <f aca="false">SUMIF('Raw Data'!$L$2:$L$7992,$B49,'Raw Data'!$M$2:$M$7992)</f>
        <v>585</v>
      </c>
      <c r="E49" s="24" t="n">
        <f aca="false">SUMIF('Raw Data'!$L$2:$L$7992,$B49,'Raw Data'!$Q$2:$Q$7992)</f>
        <v>1141562.75</v>
      </c>
      <c r="F49" s="24" t="n">
        <f aca="false">SUMIF('Raw Data'!$L$2:$L$7992,$B49,'Raw Data'!$R$2:$R$7992)</f>
        <v>805054.23</v>
      </c>
      <c r="G49" s="24" t="n">
        <f aca="false">E49-F49</f>
        <v>336508.52</v>
      </c>
      <c r="H49" s="25" t="n">
        <f aca="false">IFERROR(G49/E49,0)</f>
        <v>0.294778819648767</v>
      </c>
    </row>
    <row r="50" customFormat="false" ht="15" hidden="false" customHeight="false" outlineLevel="0" collapsed="false">
      <c r="B50" s="22" t="n">
        <v>45</v>
      </c>
      <c r="C50" s="23" t="n">
        <f aca="false">COUNTIF('Raw Data'!$L$2:$L$7992,$B50)</f>
        <v>172</v>
      </c>
      <c r="D50" s="23" t="n">
        <f aca="false">SUMIF('Raw Data'!$L$2:$L$7992,$B50,'Raw Data'!$M$2:$M$7992)</f>
        <v>786</v>
      </c>
      <c r="E50" s="24" t="n">
        <f aca="false">SUMIF('Raw Data'!$L$2:$L$7992,$B50,'Raw Data'!$Q$2:$Q$7992)</f>
        <v>1521847.5475</v>
      </c>
      <c r="F50" s="24" t="n">
        <f aca="false">SUMIF('Raw Data'!$L$2:$L$7992,$B50,'Raw Data'!$R$2:$R$7992)</f>
        <v>1097309.37</v>
      </c>
      <c r="G50" s="24" t="n">
        <f aca="false">E50-F50</f>
        <v>424538.1775</v>
      </c>
      <c r="H50" s="25" t="n">
        <f aca="false">IFERROR(G50/E50,0)</f>
        <v>0.278962356116029</v>
      </c>
    </row>
    <row r="51" customFormat="false" ht="15" hidden="false" customHeight="false" outlineLevel="0" collapsed="false">
      <c r="B51" s="22" t="n">
        <v>46</v>
      </c>
      <c r="C51" s="23" t="n">
        <f aca="false">COUNTIF('Raw Data'!$L$2:$L$7992,$B51)</f>
        <v>182</v>
      </c>
      <c r="D51" s="23" t="n">
        <f aca="false">SUMIF('Raw Data'!$L$2:$L$7992,$B51,'Raw Data'!$M$2:$M$7992)</f>
        <v>817</v>
      </c>
      <c r="E51" s="24" t="n">
        <f aca="false">SUMIF('Raw Data'!$L$2:$L$7992,$B51,'Raw Data'!$Q$2:$Q$7992)</f>
        <v>1595510.195</v>
      </c>
      <c r="F51" s="24" t="n">
        <f aca="false">SUMIF('Raw Data'!$L$2:$L$7992,$B51,'Raw Data'!$R$2:$R$7992)</f>
        <v>1145516.45</v>
      </c>
      <c r="G51" s="24" t="n">
        <f aca="false">E51-F51</f>
        <v>449993.745</v>
      </c>
      <c r="H51" s="25" t="n">
        <f aca="false">IFERROR(G51/E51,0)</f>
        <v>0.282037524053552</v>
      </c>
    </row>
    <row r="52" customFormat="false" ht="15" hidden="false" customHeight="false" outlineLevel="0" collapsed="false">
      <c r="B52" s="22" t="n">
        <v>47</v>
      </c>
      <c r="C52" s="23" t="n">
        <f aca="false">COUNTIF('Raw Data'!$L$2:$L$7992,$B52)</f>
        <v>152</v>
      </c>
      <c r="D52" s="23" t="n">
        <f aca="false">SUMIF('Raw Data'!$L$2:$L$7992,$B52,'Raw Data'!$M$2:$M$7992)</f>
        <v>680</v>
      </c>
      <c r="E52" s="24" t="n">
        <f aca="false">SUMIF('Raw Data'!$L$2:$L$7992,$B52,'Raw Data'!$Q$2:$Q$7992)</f>
        <v>1368399.1225</v>
      </c>
      <c r="F52" s="24" t="n">
        <f aca="false">SUMIF('Raw Data'!$L$2:$L$7992,$B52,'Raw Data'!$R$2:$R$7992)</f>
        <v>986706.75</v>
      </c>
      <c r="G52" s="24" t="n">
        <f aca="false">E52-F52</f>
        <v>381692.3725</v>
      </c>
      <c r="H52" s="25" t="n">
        <f aca="false">IFERROR(G52/E52,0)</f>
        <v>0.278933511593216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</cols>
  <sheetData>
    <row r="2" customFormat="false" ht="17.35" hidden="false" customHeight="false" outlineLevel="0" collapsed="false">
      <c r="B2" s="21" t="s">
        <v>8061</v>
      </c>
    </row>
    <row r="3" customFormat="false" ht="15" hidden="false" customHeight="false" outlineLevel="0" collapsed="false">
      <c r="B3" s="15" t="s">
        <v>8062</v>
      </c>
    </row>
    <row r="5" customFormat="false" ht="23.85" hidden="false" customHeight="false" outlineLevel="0" collapsed="false">
      <c r="B5" s="8" t="s">
        <v>8063</v>
      </c>
      <c r="C5" s="8" t="s">
        <v>8050</v>
      </c>
      <c r="D5" s="8" t="s">
        <v>8051</v>
      </c>
      <c r="E5" s="8" t="s">
        <v>23</v>
      </c>
      <c r="F5" s="8" t="s">
        <v>25</v>
      </c>
      <c r="G5" s="8" t="s">
        <v>26</v>
      </c>
      <c r="H5" s="8" t="s">
        <v>8042</v>
      </c>
    </row>
    <row r="6" customFormat="false" ht="15" hidden="false" customHeight="false" outlineLevel="0" collapsed="false">
      <c r="B6" s="22" t="s">
        <v>58</v>
      </c>
      <c r="C6" s="23" t="n">
        <f aca="false">COUNTIF('Raw Data'!$C$2:$C$7992,$B6)</f>
        <v>857</v>
      </c>
      <c r="D6" s="23" t="n">
        <f aca="false">SUMIF('Raw Data'!$C$2:$C$7992,$B6,'Raw Data'!$M$2:$M$7992)</f>
        <v>3816</v>
      </c>
      <c r="E6" s="24" t="n">
        <f aca="false">SUMIF('Raw Data'!$C$2:$C$7992,$B6,'Raw Data'!$Q$2:$Q$7992)</f>
        <v>7813119.7425</v>
      </c>
      <c r="F6" s="24" t="n">
        <f aca="false">SUMIF('Raw Data'!$C$2:$C$7992,$B6,'Raw Data'!$S$2:$S$7992)</f>
        <v>2347053.9425</v>
      </c>
      <c r="G6" s="25" t="n">
        <f aca="false">IFERROR(F6/E6,0)</f>
        <v>0.300399074870572</v>
      </c>
      <c r="H6" s="30" t="n">
        <f aca="false">AVERAGEIF('Raw Data'!$C$2:$C$7992,$B6,'Raw Data'!$U$2:$U$7992)</f>
        <v>14.9556592765461</v>
      </c>
    </row>
    <row r="7" customFormat="false" ht="15" hidden="false" customHeight="false" outlineLevel="0" collapsed="false">
      <c r="B7" s="22" t="s">
        <v>79</v>
      </c>
      <c r="C7" s="23" t="n">
        <f aca="false">COUNTIF('Raw Data'!$C$2:$C$7992,$B7)</f>
        <v>691</v>
      </c>
      <c r="D7" s="23" t="n">
        <f aca="false">SUMIF('Raw Data'!$C$2:$C$7992,$B7,'Raw Data'!$M$2:$M$7992)</f>
        <v>3101</v>
      </c>
      <c r="E7" s="24" t="n">
        <f aca="false">SUMIF('Raw Data'!$C$2:$C$7992,$B7,'Raw Data'!$Q$2:$Q$7992)</f>
        <v>6096532.1725</v>
      </c>
      <c r="F7" s="24" t="n">
        <f aca="false">SUMIF('Raw Data'!$C$2:$C$7992,$B7,'Raw Data'!$S$2:$S$7992)</f>
        <v>1788358.7725</v>
      </c>
      <c r="G7" s="25" t="n">
        <f aca="false">IFERROR(F7/E7,0)</f>
        <v>0.293340332159135</v>
      </c>
      <c r="H7" s="30" t="n">
        <f aca="false">AVERAGEIF('Raw Data'!$C$2:$C$7992,$B7,'Raw Data'!$U$2:$U$7992)</f>
        <v>15.2691751085384</v>
      </c>
    </row>
    <row r="8" customFormat="false" ht="15" hidden="false" customHeight="false" outlineLevel="0" collapsed="false">
      <c r="B8" s="22" t="s">
        <v>39</v>
      </c>
      <c r="C8" s="23" t="n">
        <f aca="false">COUNTIF('Raw Data'!$C$2:$C$7992,$B8)</f>
        <v>2505</v>
      </c>
      <c r="D8" s="23" t="n">
        <f aca="false">SUMIF('Raw Data'!$C$2:$C$7992,$B8,'Raw Data'!$M$2:$M$7992)</f>
        <v>11351</v>
      </c>
      <c r="E8" s="24" t="n">
        <f aca="false">SUMIF('Raw Data'!$C$2:$C$7992,$B8,'Raw Data'!$Q$2:$Q$7992)</f>
        <v>23136974.1575</v>
      </c>
      <c r="F8" s="24" t="n">
        <f aca="false">SUMIF('Raw Data'!$C$2:$C$7992,$B8,'Raw Data'!$S$2:$S$7992)</f>
        <v>6782678.6475</v>
      </c>
      <c r="G8" s="25" t="n">
        <f aca="false">IFERROR(F8/E8,0)</f>
        <v>0.293153227441426</v>
      </c>
      <c r="H8" s="30" t="n">
        <f aca="false">AVERAGEIF('Raw Data'!$C$2:$C$7992,$B8,'Raw Data'!$U$2:$U$7992)</f>
        <v>15.4538922155689</v>
      </c>
    </row>
    <row r="9" customFormat="false" ht="15" hidden="false" customHeight="false" outlineLevel="0" collapsed="false">
      <c r="B9" s="22" t="s">
        <v>46</v>
      </c>
      <c r="C9" s="23" t="n">
        <f aca="false">COUNTIF('Raw Data'!$C$2:$C$7992,$B9)</f>
        <v>1451</v>
      </c>
      <c r="D9" s="23" t="n">
        <f aca="false">SUMIF('Raw Data'!$C$2:$C$7992,$B9,'Raw Data'!$M$2:$M$7992)</f>
        <v>6572</v>
      </c>
      <c r="E9" s="24" t="n">
        <f aca="false">SUMIF('Raw Data'!$C$2:$C$7992,$B9,'Raw Data'!$Q$2:$Q$7992)</f>
        <v>13056173.42</v>
      </c>
      <c r="F9" s="24" t="n">
        <f aca="false">SUMIF('Raw Data'!$C$2:$C$7992,$B9,'Raw Data'!$S$2:$S$7992)</f>
        <v>3836435.94</v>
      </c>
      <c r="G9" s="25" t="n">
        <f aca="false">IFERROR(F9/E9,0)</f>
        <v>0.293840761499321</v>
      </c>
      <c r="H9" s="30" t="n">
        <f aca="false">AVERAGEIF('Raw Data'!$C$2:$C$7992,$B9,'Raw Data'!$U$2:$U$7992)</f>
        <v>14.9710544452102</v>
      </c>
    </row>
    <row r="10" customFormat="false" ht="15" hidden="false" customHeight="false" outlineLevel="0" collapsed="false">
      <c r="B10" s="22" t="s">
        <v>35</v>
      </c>
      <c r="C10" s="23" t="n">
        <f aca="false">COUNTIF('Raw Data'!$C$2:$C$7992,$B10)</f>
        <v>1265</v>
      </c>
      <c r="D10" s="23" t="n">
        <f aca="false">SUMIF('Raw Data'!$C$2:$C$7992,$B10,'Raw Data'!$M$2:$M$7992)</f>
        <v>5765</v>
      </c>
      <c r="E10" s="24" t="n">
        <f aca="false">SUMIF('Raw Data'!$C$2:$C$7992,$B10,'Raw Data'!$Q$2:$Q$7992)</f>
        <v>11985686.1125</v>
      </c>
      <c r="F10" s="24" t="n">
        <f aca="false">SUMIF('Raw Data'!$C$2:$C$7992,$B10,'Raw Data'!$S$2:$S$7992)</f>
        <v>3436949.9125</v>
      </c>
      <c r="G10" s="25" t="n">
        <f aca="false">IFERROR(F10/E10,0)</f>
        <v>0.286754540394277</v>
      </c>
      <c r="H10" s="30" t="n">
        <f aca="false">AVERAGEIF('Raw Data'!$C$2:$C$7992,$B10,'Raw Data'!$U$2:$U$7992)</f>
        <v>15.2671936758893</v>
      </c>
    </row>
    <row r="11" customFormat="false" ht="15" hidden="false" customHeight="false" outlineLevel="0" collapsed="false">
      <c r="B11" s="22" t="s">
        <v>48</v>
      </c>
      <c r="C11" s="23" t="n">
        <f aca="false">COUNTIF('Raw Data'!$C$2:$C$7992,$B11)</f>
        <v>1222</v>
      </c>
      <c r="D11" s="23" t="n">
        <f aca="false">SUMIF('Raw Data'!$C$2:$C$7992,$B11,'Raw Data'!$M$2:$M$7992)</f>
        <v>5557</v>
      </c>
      <c r="E11" s="24" t="n">
        <f aca="false">SUMIF('Raw Data'!$C$2:$C$7992,$B11,'Raw Data'!$Q$2:$Q$7992)</f>
        <v>11054894.14</v>
      </c>
      <c r="F11" s="24" t="n">
        <f aca="false">SUMIF('Raw Data'!$C$2:$C$7992,$B11,'Raw Data'!$S$2:$S$7992)</f>
        <v>3133833.65</v>
      </c>
      <c r="G11" s="25" t="n">
        <f aca="false">IFERROR(F11/E11,0)</f>
        <v>0.283479299784593</v>
      </c>
      <c r="H11" s="30" t="n">
        <f aca="false">AVERAGEIF('Raw Data'!$C$2:$C$7992,$B11,'Raw Data'!$U$2:$U$7992)</f>
        <v>14.8109656301146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9" min="3" style="0" width="15"/>
  </cols>
  <sheetData>
    <row r="2" customFormat="false" ht="17.35" hidden="false" customHeight="false" outlineLevel="0" collapsed="false">
      <c r="B2" s="21" t="s">
        <v>8064</v>
      </c>
    </row>
    <row r="3" customFormat="false" ht="15" hidden="false" customHeight="false" outlineLevel="0" collapsed="false">
      <c r="B3" s="15" t="s">
        <v>8065</v>
      </c>
    </row>
    <row r="4" customFormat="false" ht="15" hidden="false" customHeight="false" outlineLevel="0" collapsed="false">
      <c r="B4" s="15" t="s">
        <v>8066</v>
      </c>
    </row>
    <row r="6" customFormat="false" ht="15" hidden="false" customHeight="false" outlineLevel="0" collapsed="false">
      <c r="B6" s="8" t="s">
        <v>8067</v>
      </c>
      <c r="C6" s="8" t="s">
        <v>23</v>
      </c>
      <c r="D6" s="8" t="s">
        <v>25</v>
      </c>
      <c r="E6" s="8" t="s">
        <v>26</v>
      </c>
      <c r="F6" s="8" t="s">
        <v>8051</v>
      </c>
      <c r="G6" s="8" t="s">
        <v>8050</v>
      </c>
      <c r="H6" s="8" t="s">
        <v>8068</v>
      </c>
      <c r="I6" s="8" t="s">
        <v>8052</v>
      </c>
    </row>
    <row r="7" customFormat="false" ht="15" hidden="false" customHeight="false" outlineLevel="0" collapsed="false">
      <c r="B7" s="22" t="s">
        <v>58</v>
      </c>
      <c r="C7" s="24" t="n">
        <f aca="false">SUMIF('Raw Data'!$C$2:$C$7992,$B7,'Raw Data'!$Q$2:$Q$7992)</f>
        <v>7813119.7425</v>
      </c>
      <c r="D7" s="24" t="n">
        <f aca="false">SUMIF('Raw Data'!$C$2:$C$7992,$B7,'Raw Data'!$S$2:$S$7992)</f>
        <v>2347053.9425</v>
      </c>
      <c r="E7" s="25" t="n">
        <f aca="false">IFERROR(D7/C7,0)</f>
        <v>0.300399074870572</v>
      </c>
      <c r="F7" s="23" t="n">
        <f aca="false">SUMIF('Raw Data'!$C$2:$C$7992,$B7,'Raw Data'!$M$2:$M$7992)</f>
        <v>3816</v>
      </c>
      <c r="G7" s="23" t="n">
        <f aca="false">COUNTIF('Raw Data'!$C$2:$C$7992,$B7)</f>
        <v>857</v>
      </c>
      <c r="H7" s="24" t="n">
        <f aca="false">IFERROR(C7/G7,0)</f>
        <v>9116.82583722287</v>
      </c>
      <c r="I7" s="25" t="n">
        <f aca="false">C7/SUM($C$7:$C$12)</f>
        <v>0.106819233261286</v>
      </c>
    </row>
    <row r="8" customFormat="false" ht="15" hidden="false" customHeight="false" outlineLevel="0" collapsed="false">
      <c r="B8" s="22" t="s">
        <v>79</v>
      </c>
      <c r="C8" s="24" t="n">
        <f aca="false">SUMIF('Raw Data'!$C$2:$C$7992,$B8,'Raw Data'!$Q$2:$Q$7992)</f>
        <v>6096532.1725</v>
      </c>
      <c r="D8" s="24" t="n">
        <f aca="false">SUMIF('Raw Data'!$C$2:$C$7992,$B8,'Raw Data'!$S$2:$S$7992)</f>
        <v>1788358.7725</v>
      </c>
      <c r="E8" s="25" t="n">
        <f aca="false">IFERROR(D8/C8,0)</f>
        <v>0.293340332159135</v>
      </c>
      <c r="F8" s="23" t="n">
        <f aca="false">SUMIF('Raw Data'!$C$2:$C$7992,$B8,'Raw Data'!$M$2:$M$7992)</f>
        <v>3101</v>
      </c>
      <c r="G8" s="23" t="n">
        <f aca="false">COUNTIF('Raw Data'!$C$2:$C$7992,$B8)</f>
        <v>691</v>
      </c>
      <c r="H8" s="24" t="n">
        <f aca="false">IFERROR(C8/G8,0)</f>
        <v>8822.76725397974</v>
      </c>
      <c r="I8" s="25" t="n">
        <f aca="false">C8/SUM($C$7:$C$12)</f>
        <v>0.0833504302611441</v>
      </c>
    </row>
    <row r="9" customFormat="false" ht="15" hidden="false" customHeight="false" outlineLevel="0" collapsed="false">
      <c r="B9" s="22" t="s">
        <v>39</v>
      </c>
      <c r="C9" s="24" t="n">
        <f aca="false">SUMIF('Raw Data'!$C$2:$C$7992,$B9,'Raw Data'!$Q$2:$Q$7992)</f>
        <v>23136974.1575</v>
      </c>
      <c r="D9" s="24" t="n">
        <f aca="false">SUMIF('Raw Data'!$C$2:$C$7992,$B9,'Raw Data'!$S$2:$S$7992)</f>
        <v>6782678.6475</v>
      </c>
      <c r="E9" s="25" t="n">
        <f aca="false">IFERROR(D9/C9,0)</f>
        <v>0.293153227441426</v>
      </c>
      <c r="F9" s="23" t="n">
        <f aca="false">SUMIF('Raw Data'!$C$2:$C$7992,$B9,'Raw Data'!$M$2:$M$7992)</f>
        <v>11351</v>
      </c>
      <c r="G9" s="23" t="n">
        <f aca="false">COUNTIF('Raw Data'!$C$2:$C$7992,$B9)</f>
        <v>2505</v>
      </c>
      <c r="H9" s="24" t="n">
        <f aca="false">IFERROR(C9/G9,0)</f>
        <v>9236.31702894212</v>
      </c>
      <c r="I9" s="25" t="n">
        <f aca="false">C9/SUM($C$7:$C$12)</f>
        <v>0.316323558443191</v>
      </c>
    </row>
    <row r="10" customFormat="false" ht="15" hidden="false" customHeight="false" outlineLevel="0" collapsed="false">
      <c r="B10" s="22" t="s">
        <v>46</v>
      </c>
      <c r="C10" s="24" t="n">
        <f aca="false">SUMIF('Raw Data'!$C$2:$C$7992,$B10,'Raw Data'!$Q$2:$Q$7992)</f>
        <v>13056173.42</v>
      </c>
      <c r="D10" s="24" t="n">
        <f aca="false">SUMIF('Raw Data'!$C$2:$C$7992,$B10,'Raw Data'!$S$2:$S$7992)</f>
        <v>3836435.94</v>
      </c>
      <c r="E10" s="25" t="n">
        <f aca="false">IFERROR(D10/C10,0)</f>
        <v>0.293840761499321</v>
      </c>
      <c r="F10" s="23" t="n">
        <f aca="false">SUMIF('Raw Data'!$C$2:$C$7992,$B10,'Raw Data'!$M$2:$M$7992)</f>
        <v>6572</v>
      </c>
      <c r="G10" s="23" t="n">
        <f aca="false">COUNTIF('Raw Data'!$C$2:$C$7992,$B10)</f>
        <v>1451</v>
      </c>
      <c r="H10" s="24" t="n">
        <f aca="false">IFERROR(C10/G10,0)</f>
        <v>8998.05197794625</v>
      </c>
      <c r="I10" s="25" t="n">
        <f aca="false">C10/SUM($C$7:$C$12)</f>
        <v>0.17850109559495</v>
      </c>
    </row>
    <row r="11" customFormat="false" ht="15" hidden="false" customHeight="false" outlineLevel="0" collapsed="false">
      <c r="B11" s="22" t="s">
        <v>35</v>
      </c>
      <c r="C11" s="24" t="n">
        <f aca="false">SUMIF('Raw Data'!$C$2:$C$7992,$B11,'Raw Data'!$Q$2:$Q$7992)</f>
        <v>11985686.1125</v>
      </c>
      <c r="D11" s="24" t="n">
        <f aca="false">SUMIF('Raw Data'!$C$2:$C$7992,$B11,'Raw Data'!$S$2:$S$7992)</f>
        <v>3436949.9125</v>
      </c>
      <c r="E11" s="25" t="n">
        <f aca="false">IFERROR(D11/C11,0)</f>
        <v>0.286754540394277</v>
      </c>
      <c r="F11" s="23" t="n">
        <f aca="false">SUMIF('Raw Data'!$C$2:$C$7992,$B11,'Raw Data'!$M$2:$M$7992)</f>
        <v>5765</v>
      </c>
      <c r="G11" s="23" t="n">
        <f aca="false">COUNTIF('Raw Data'!$C$2:$C$7992,$B11)</f>
        <v>1265</v>
      </c>
      <c r="H11" s="24" t="n">
        <f aca="false">IFERROR(C11/G11,0)</f>
        <v>9474.85068181818</v>
      </c>
      <c r="I11" s="25" t="n">
        <f aca="false">C11/SUM($C$7:$C$12)</f>
        <v>0.1638656315074</v>
      </c>
    </row>
    <row r="12" customFormat="false" ht="15" hidden="false" customHeight="false" outlineLevel="0" collapsed="false">
      <c r="B12" s="22" t="s">
        <v>48</v>
      </c>
      <c r="C12" s="24" t="n">
        <f aca="false">SUMIF('Raw Data'!$C$2:$C$7992,$B12,'Raw Data'!$Q$2:$Q$7992)</f>
        <v>11054894.14</v>
      </c>
      <c r="D12" s="24" t="n">
        <f aca="false">SUMIF('Raw Data'!$C$2:$C$7992,$B12,'Raw Data'!$S$2:$S$7992)</f>
        <v>3133833.65</v>
      </c>
      <c r="E12" s="25" t="n">
        <f aca="false">IFERROR(D12/C12,0)</f>
        <v>0.283479299784593</v>
      </c>
      <c r="F12" s="23" t="n">
        <f aca="false">SUMIF('Raw Data'!$C$2:$C$7992,$B12,'Raw Data'!$M$2:$M$7992)</f>
        <v>5557</v>
      </c>
      <c r="G12" s="23" t="n">
        <f aca="false">COUNTIF('Raw Data'!$C$2:$C$7992,$B12)</f>
        <v>1222</v>
      </c>
      <c r="H12" s="24" t="n">
        <f aca="false">IFERROR(C12/G12,0)</f>
        <v>9046.55821603928</v>
      </c>
      <c r="I12" s="25" t="n">
        <f aca="false">C12/SUM($C$7:$C$12)</f>
        <v>0.151140050932028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5" min="3" style="0" width="16"/>
  </cols>
  <sheetData>
    <row r="2" customFormat="false" ht="17.35" hidden="false" customHeight="false" outlineLevel="0" collapsed="false">
      <c r="B2" s="21" t="s">
        <v>8069</v>
      </c>
    </row>
    <row r="3" customFormat="false" ht="15" hidden="false" customHeight="false" outlineLevel="0" collapsed="false">
      <c r="B3" s="15" t="s">
        <v>8070</v>
      </c>
    </row>
    <row r="5" customFormat="false" ht="15" hidden="false" customHeight="false" outlineLevel="0" collapsed="false">
      <c r="B5" s="26" t="s">
        <v>8071</v>
      </c>
    </row>
    <row r="6" customFormat="false" ht="15" hidden="false" customHeight="false" outlineLevel="0" collapsed="false">
      <c r="B6" s="8" t="s">
        <v>8072</v>
      </c>
      <c r="C6" s="8" t="s">
        <v>8073</v>
      </c>
      <c r="D6" s="8" t="s">
        <v>8074</v>
      </c>
    </row>
    <row r="7" customFormat="false" ht="17.35" hidden="false" customHeight="false" outlineLevel="0" collapsed="false">
      <c r="B7" s="31" t="n">
        <f aca="false">AVERAGE('Raw Data'!U2:U7992)</f>
        <v>15.1689400575648</v>
      </c>
      <c r="C7" s="31" t="n">
        <f aca="false">AVERAGE('Raw Data'!V2:V7992)</f>
        <v>5.50394193467651</v>
      </c>
      <c r="D7" s="31" t="n">
        <f aca="false">AVERAGE('Raw Data'!W2:W7992)</f>
        <v>20.6728819922413</v>
      </c>
    </row>
    <row r="10" customFormat="false" ht="15" hidden="false" customHeight="false" outlineLevel="0" collapsed="false">
      <c r="B10" s="26" t="s">
        <v>8075</v>
      </c>
    </row>
    <row r="11" customFormat="false" ht="15" hidden="false" customHeight="false" outlineLevel="0" collapsed="false">
      <c r="B11" s="8" t="s">
        <v>8049</v>
      </c>
      <c r="C11" s="8" t="s">
        <v>8076</v>
      </c>
      <c r="D11" s="8" t="s">
        <v>8077</v>
      </c>
      <c r="E11" s="8" t="s">
        <v>8078</v>
      </c>
    </row>
    <row r="12" customFormat="false" ht="15" hidden="false" customHeight="false" outlineLevel="0" collapsed="false">
      <c r="B12" s="22" t="s">
        <v>41</v>
      </c>
      <c r="C12" s="30" t="n">
        <f aca="false">AVERAGEIF('Raw Data'!$B$2:$B$7992,$B12,'Raw Data'!$U$2:$U$7992)</f>
        <v>15.2523636363636</v>
      </c>
      <c r="D12" s="30" t="n">
        <f aca="false">AVERAGEIF('Raw Data'!$B$2:$B$7992,$B12,'Raw Data'!$V$2:$V$7992)</f>
        <v>5.61963636363636</v>
      </c>
      <c r="E12" s="30" t="n">
        <f aca="false">AVERAGEIF('Raw Data'!$B$2:$B$7992,$B12,'Raw Data'!$W$2:$W$7992)</f>
        <v>20.872</v>
      </c>
    </row>
    <row r="13" customFormat="false" ht="15" hidden="false" customHeight="false" outlineLevel="0" collapsed="false">
      <c r="B13" s="22" t="s">
        <v>34</v>
      </c>
      <c r="C13" s="30" t="n">
        <f aca="false">AVERAGEIF('Raw Data'!$B$2:$B$7992,$B13,'Raw Data'!$U$2:$U$7992)</f>
        <v>15.0779260157671</v>
      </c>
      <c r="D13" s="30" t="n">
        <f aca="false">AVERAGEIF('Raw Data'!$B$2:$B$7992,$B13,'Raw Data'!$V$2:$V$7992)</f>
        <v>5.43602183141298</v>
      </c>
      <c r="E13" s="30" t="n">
        <f aca="false">AVERAGEIF('Raw Data'!$B$2:$B$7992,$B13,'Raw Data'!$W$2:$W$7992)</f>
        <v>20.5139478471801</v>
      </c>
    </row>
    <row r="14" customFormat="false" ht="15" hidden="false" customHeight="false" outlineLevel="0" collapsed="false">
      <c r="B14" s="22" t="s">
        <v>38</v>
      </c>
      <c r="C14" s="30" t="n">
        <f aca="false">AVERAGEIF('Raw Data'!$B$2:$B$7992,$B14,'Raw Data'!$U$2:$U$7992)</f>
        <v>15.3270103092784</v>
      </c>
      <c r="D14" s="30" t="n">
        <f aca="false">AVERAGEIF('Raw Data'!$B$2:$B$7992,$B14,'Raw Data'!$V$2:$V$7992)</f>
        <v>5.54680412371134</v>
      </c>
      <c r="E14" s="30" t="n">
        <f aca="false">AVERAGEIF('Raw Data'!$B$2:$B$7992,$B14,'Raw Data'!$W$2:$W$7992)</f>
        <v>20.8738144329897</v>
      </c>
    </row>
    <row r="15" customFormat="false" ht="15" hidden="false" customHeight="false" outlineLevel="0" collapsed="false">
      <c r="B15" s="22" t="s">
        <v>43</v>
      </c>
      <c r="C15" s="30" t="n">
        <f aca="false">AVERAGEIF('Raw Data'!$B$2:$B$7992,$B15,'Raw Data'!$U$2:$U$7992)</f>
        <v>14.9473684210526</v>
      </c>
      <c r="D15" s="30" t="n">
        <f aca="false">AVERAGEIF('Raw Data'!$B$2:$B$7992,$B15,'Raw Data'!$V$2:$V$7992)</f>
        <v>5.46024636058231</v>
      </c>
      <c r="E15" s="30" t="n">
        <f aca="false">AVERAGEIF('Raw Data'!$B$2:$B$7992,$B15,'Raw Data'!$W$2:$W$7992)</f>
        <v>20.4076147816349</v>
      </c>
    </row>
    <row r="18" customFormat="false" ht="15" hidden="false" customHeight="false" outlineLevel="0" collapsed="false">
      <c r="B18" s="26" t="s">
        <v>8079</v>
      </c>
    </row>
    <row r="19" customFormat="false" ht="15" hidden="false" customHeight="false" outlineLevel="0" collapsed="false">
      <c r="B19" s="8" t="s">
        <v>8063</v>
      </c>
      <c r="C19" s="8" t="s">
        <v>8076</v>
      </c>
      <c r="D19" s="8" t="s">
        <v>8077</v>
      </c>
      <c r="E19" s="8" t="s">
        <v>8078</v>
      </c>
    </row>
    <row r="20" customFormat="false" ht="15" hidden="false" customHeight="false" outlineLevel="0" collapsed="false">
      <c r="B20" s="22" t="s">
        <v>58</v>
      </c>
      <c r="C20" s="30" t="n">
        <f aca="false">AVERAGEIF('Raw Data'!$C$2:$C$7992,$B20,'Raw Data'!$U$2:$U$7992)</f>
        <v>14.9556592765461</v>
      </c>
      <c r="D20" s="30" t="n">
        <f aca="false">AVERAGEIF('Raw Data'!$C$2:$C$7992,$B20,'Raw Data'!$V$2:$V$7992)</f>
        <v>5.34889148191365</v>
      </c>
      <c r="E20" s="30" t="n">
        <f aca="false">AVERAGEIF('Raw Data'!$C$2:$C$7992,$B20,'Raw Data'!$W$2:$W$7992)</f>
        <v>20.3045507584597</v>
      </c>
    </row>
    <row r="21" customFormat="false" ht="15" hidden="false" customHeight="false" outlineLevel="0" collapsed="false">
      <c r="B21" s="22" t="s">
        <v>79</v>
      </c>
      <c r="C21" s="30" t="n">
        <f aca="false">AVERAGEIF('Raw Data'!$C$2:$C$7992,$B21,'Raw Data'!$U$2:$U$7992)</f>
        <v>15.2691751085384</v>
      </c>
      <c r="D21" s="30" t="n">
        <f aca="false">AVERAGEIF('Raw Data'!$C$2:$C$7992,$B21,'Raw Data'!$V$2:$V$7992)</f>
        <v>5.37771345875543</v>
      </c>
      <c r="E21" s="30" t="n">
        <f aca="false">AVERAGEIF('Raw Data'!$C$2:$C$7992,$B21,'Raw Data'!$W$2:$W$7992)</f>
        <v>20.6468885672938</v>
      </c>
    </row>
    <row r="22" customFormat="false" ht="15" hidden="false" customHeight="false" outlineLevel="0" collapsed="false">
      <c r="B22" s="22" t="s">
        <v>39</v>
      </c>
      <c r="C22" s="30" t="n">
        <f aca="false">AVERAGEIF('Raw Data'!$C$2:$C$7992,$B22,'Raw Data'!$U$2:$U$7992)</f>
        <v>15.4538922155689</v>
      </c>
      <c r="D22" s="30" t="n">
        <f aca="false">AVERAGEIF('Raw Data'!$C$2:$C$7992,$B22,'Raw Data'!$V$2:$V$7992)</f>
        <v>5.50938123752495</v>
      </c>
      <c r="E22" s="30" t="n">
        <f aca="false">AVERAGEIF('Raw Data'!$C$2:$C$7992,$B22,'Raw Data'!$W$2:$W$7992)</f>
        <v>20.9632734530938</v>
      </c>
    </row>
    <row r="23" customFormat="false" ht="15" hidden="false" customHeight="false" outlineLevel="0" collapsed="false">
      <c r="B23" s="22" t="s">
        <v>46</v>
      </c>
      <c r="C23" s="30" t="n">
        <f aca="false">AVERAGEIF('Raw Data'!$C$2:$C$7992,$B23,'Raw Data'!$U$2:$U$7992)</f>
        <v>14.9710544452102</v>
      </c>
      <c r="D23" s="30" t="n">
        <f aca="false">AVERAGEIF('Raw Data'!$C$2:$C$7992,$B23,'Raw Data'!$V$2:$V$7992)</f>
        <v>5.58442453480358</v>
      </c>
      <c r="E23" s="30" t="n">
        <f aca="false">AVERAGEIF('Raw Data'!$C$2:$C$7992,$B23,'Raw Data'!$W$2:$W$7992)</f>
        <v>20.5554789800138</v>
      </c>
    </row>
    <row r="24" customFormat="false" ht="15" hidden="false" customHeight="false" outlineLevel="0" collapsed="false">
      <c r="B24" s="22" t="s">
        <v>35</v>
      </c>
      <c r="C24" s="30" t="n">
        <f aca="false">AVERAGEIF('Raw Data'!$C$2:$C$7992,$B24,'Raw Data'!$U$2:$U$7992)</f>
        <v>15.2671936758893</v>
      </c>
      <c r="D24" s="30" t="n">
        <f aca="false">AVERAGEIF('Raw Data'!$C$2:$C$7992,$B24,'Raw Data'!$V$2:$V$7992)</f>
        <v>5.49644268774704</v>
      </c>
      <c r="E24" s="30" t="n">
        <f aca="false">AVERAGEIF('Raw Data'!$C$2:$C$7992,$B24,'Raw Data'!$W$2:$W$7992)</f>
        <v>20.7636363636364</v>
      </c>
    </row>
    <row r="25" customFormat="false" ht="15" hidden="false" customHeight="false" outlineLevel="0" collapsed="false">
      <c r="B25" s="22" t="s">
        <v>48</v>
      </c>
      <c r="C25" s="30" t="n">
        <f aca="false">AVERAGEIF('Raw Data'!$C$2:$C$7992,$B25,'Raw Data'!$U$2:$U$7992)</f>
        <v>14.8109656301146</v>
      </c>
      <c r="D25" s="30" t="n">
        <f aca="false">AVERAGEIF('Raw Data'!$C$2:$C$7992,$B25,'Raw Data'!$V$2:$V$7992)</f>
        <v>5.58510638297872</v>
      </c>
      <c r="E25" s="30" t="n">
        <f aca="false">AVERAGEIF('Raw Data'!$C$2:$C$7992,$B25,'Raw Data'!$W$2:$W$7992)</f>
        <v>20.3960720130933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7" min="3" style="0" width="14"/>
  </cols>
  <sheetData>
    <row r="2" customFormat="false" ht="17.35" hidden="false" customHeight="false" outlineLevel="0" collapsed="false">
      <c r="B2" s="21" t="s">
        <v>8080</v>
      </c>
    </row>
    <row r="3" customFormat="false" ht="15" hidden="false" customHeight="false" outlineLevel="0" collapsed="false">
      <c r="B3" s="15" t="s">
        <v>8081</v>
      </c>
    </row>
    <row r="5" customFormat="false" ht="15" hidden="false" customHeight="false" outlineLevel="0" collapsed="false">
      <c r="B5" s="8" t="s">
        <v>8082</v>
      </c>
      <c r="C5" s="8" t="s">
        <v>8050</v>
      </c>
      <c r="D5" s="8" t="s">
        <v>8051</v>
      </c>
      <c r="E5" s="8" t="s">
        <v>23</v>
      </c>
      <c r="F5" s="8" t="s">
        <v>25</v>
      </c>
      <c r="G5" s="8" t="s">
        <v>26</v>
      </c>
    </row>
    <row r="6" customFormat="false" ht="15" hidden="false" customHeight="false" outlineLevel="0" collapsed="false">
      <c r="B6" s="22" t="s">
        <v>8083</v>
      </c>
      <c r="C6" s="23" t="n">
        <f aca="false">COUNTIF('Raw Data'!$Y$2:$Y$7992,$B6)</f>
        <v>8</v>
      </c>
      <c r="D6" s="23" t="n">
        <f aca="false">SUMIF('Raw Data'!$Y$2:$Y$7992,$B6,'Raw Data'!$M$2:$M$7992)</f>
        <v>39</v>
      </c>
      <c r="E6" s="24" t="n">
        <f aca="false">SUMIF('Raw Data'!$Y$2:$Y$7992,$B6,'Raw Data'!$Q$2:$Q$7992)</f>
        <v>69636.2825</v>
      </c>
      <c r="F6" s="24" t="n">
        <f aca="false">SUMIF('Raw Data'!$Y$2:$Y$7992,$B6,'Raw Data'!$S$2:$S$7992)</f>
        <v>18271.1125</v>
      </c>
      <c r="G6" s="25" t="n">
        <f aca="false">IFERROR(F6/E6,0)</f>
        <v>0.262379205840002</v>
      </c>
    </row>
    <row r="7" customFormat="false" ht="15" hidden="false" customHeight="false" outlineLevel="0" collapsed="false">
      <c r="B7" s="22" t="s">
        <v>8084</v>
      </c>
      <c r="C7" s="23" t="n">
        <f aca="false">COUNTIF('Raw Data'!$Y$2:$Y$7992,$B7)</f>
        <v>252</v>
      </c>
      <c r="D7" s="23" t="n">
        <f aca="false">SUMIF('Raw Data'!$Y$2:$Y$7992,$B7,'Raw Data'!$M$2:$M$7992)</f>
        <v>1112</v>
      </c>
      <c r="E7" s="24" t="n">
        <f aca="false">SUMIF('Raw Data'!$Y$2:$Y$7992,$B7,'Raw Data'!$Q$2:$Q$7992)</f>
        <v>2180209.6475</v>
      </c>
      <c r="F7" s="24" t="n">
        <f aca="false">SUMIF('Raw Data'!$Y$2:$Y$7992,$B7,'Raw Data'!$S$2:$S$7992)</f>
        <v>629411.8975</v>
      </c>
      <c r="G7" s="25" t="n">
        <f aca="false">IFERROR(F7/E7,0)</f>
        <v>0.288693290675845</v>
      </c>
    </row>
    <row r="8" customFormat="false" ht="15" hidden="false" customHeight="false" outlineLevel="0" collapsed="false">
      <c r="B8" s="22" t="s">
        <v>8085</v>
      </c>
      <c r="C8" s="23" t="n">
        <f aca="false">COUNTIF('Raw Data'!$Y$2:$Y$7992,$B8)</f>
        <v>261</v>
      </c>
      <c r="D8" s="23" t="n">
        <f aca="false">SUMIF('Raw Data'!$Y$2:$Y$7992,$B8,'Raw Data'!$M$2:$M$7992)</f>
        <v>1211</v>
      </c>
      <c r="E8" s="24" t="n">
        <f aca="false">SUMIF('Raw Data'!$Y$2:$Y$7992,$B8,'Raw Data'!$Q$2:$Q$7992)</f>
        <v>2396750.8</v>
      </c>
      <c r="F8" s="24" t="n">
        <f aca="false">SUMIF('Raw Data'!$Y$2:$Y$7992,$B8,'Raw Data'!$S$2:$S$7992)</f>
        <v>702408.16</v>
      </c>
      <c r="G8" s="25" t="n">
        <f aca="false">IFERROR(F8/E8,0)</f>
        <v>0.293066830310435</v>
      </c>
    </row>
    <row r="9" customFormat="false" ht="15" hidden="false" customHeight="false" outlineLevel="0" collapsed="false">
      <c r="B9" s="22" t="s">
        <v>8086</v>
      </c>
      <c r="C9" s="23" t="n">
        <f aca="false">COUNTIF('Raw Data'!$Y$2:$Y$7992,$B9)</f>
        <v>279</v>
      </c>
      <c r="D9" s="23" t="n">
        <f aca="false">SUMIF('Raw Data'!$Y$2:$Y$7992,$B9,'Raw Data'!$M$2:$M$7992)</f>
        <v>1266</v>
      </c>
      <c r="E9" s="24" t="n">
        <f aca="false">SUMIF('Raw Data'!$Y$2:$Y$7992,$B9,'Raw Data'!$Q$2:$Q$7992)</f>
        <v>2563353.8375</v>
      </c>
      <c r="F9" s="24" t="n">
        <f aca="false">SUMIF('Raw Data'!$Y$2:$Y$7992,$B9,'Raw Data'!$S$2:$S$7992)</f>
        <v>730921.5075</v>
      </c>
      <c r="G9" s="25" t="n">
        <f aca="false">IFERROR(F9/E9,0)</f>
        <v>0.285142650541315</v>
      </c>
    </row>
    <row r="10" customFormat="false" ht="15" hidden="false" customHeight="false" outlineLevel="0" collapsed="false">
      <c r="B10" s="22" t="s">
        <v>8087</v>
      </c>
      <c r="C10" s="23" t="n">
        <f aca="false">COUNTIF('Raw Data'!$Y$2:$Y$7992,$B10)</f>
        <v>254</v>
      </c>
      <c r="D10" s="23" t="n">
        <f aca="false">SUMIF('Raw Data'!$Y$2:$Y$7992,$B10,'Raw Data'!$M$2:$M$7992)</f>
        <v>1228</v>
      </c>
      <c r="E10" s="24" t="n">
        <f aca="false">SUMIF('Raw Data'!$Y$2:$Y$7992,$B10,'Raw Data'!$Q$2:$Q$7992)</f>
        <v>2455740.7825</v>
      </c>
      <c r="F10" s="24" t="n">
        <f aca="false">SUMIF('Raw Data'!$Y$2:$Y$7992,$B10,'Raw Data'!$S$2:$S$7992)</f>
        <v>696348.4525</v>
      </c>
      <c r="G10" s="25" t="n">
        <f aca="false">IFERROR(F10/E10,0)</f>
        <v>0.283559428365685</v>
      </c>
    </row>
    <row r="11" customFormat="false" ht="15" hidden="false" customHeight="false" outlineLevel="0" collapsed="false">
      <c r="B11" s="22" t="s">
        <v>8088</v>
      </c>
      <c r="C11" s="23" t="n">
        <f aca="false">COUNTIF('Raw Data'!$Y$2:$Y$7992,$B11)</f>
        <v>228</v>
      </c>
      <c r="D11" s="23" t="n">
        <f aca="false">SUMIF('Raw Data'!$Y$2:$Y$7992,$B11,'Raw Data'!$M$2:$M$7992)</f>
        <v>1072</v>
      </c>
      <c r="E11" s="24" t="n">
        <f aca="false">SUMIF('Raw Data'!$Y$2:$Y$7992,$B11,'Raw Data'!$Q$2:$Q$7992)</f>
        <v>2062013.9425</v>
      </c>
      <c r="F11" s="24" t="n">
        <f aca="false">SUMIF('Raw Data'!$Y$2:$Y$7992,$B11,'Raw Data'!$S$2:$S$7992)</f>
        <v>603902.9525</v>
      </c>
      <c r="G11" s="25" t="n">
        <f aca="false">IFERROR(F11/E11,0)</f>
        <v>0.292870450608023</v>
      </c>
    </row>
    <row r="12" customFormat="false" ht="15" hidden="false" customHeight="false" outlineLevel="0" collapsed="false">
      <c r="B12" s="22" t="s">
        <v>8089</v>
      </c>
      <c r="C12" s="23" t="n">
        <f aca="false">COUNTIF('Raw Data'!$Y$2:$Y$7992,$B12)</f>
        <v>257</v>
      </c>
      <c r="D12" s="23" t="n">
        <f aca="false">SUMIF('Raw Data'!$Y$2:$Y$7992,$B12,'Raw Data'!$M$2:$M$7992)</f>
        <v>1167</v>
      </c>
      <c r="E12" s="24" t="n">
        <f aca="false">SUMIF('Raw Data'!$Y$2:$Y$7992,$B12,'Raw Data'!$Q$2:$Q$7992)</f>
        <v>2661493.7625</v>
      </c>
      <c r="F12" s="24" t="n">
        <f aca="false">SUMIF('Raw Data'!$Y$2:$Y$7992,$B12,'Raw Data'!$S$2:$S$7992)</f>
        <v>774184.3625</v>
      </c>
      <c r="G12" s="25" t="n">
        <f aca="false">IFERROR(F12/E12,0)</f>
        <v>0.290883402925127</v>
      </c>
    </row>
    <row r="13" customFormat="false" ht="15" hidden="false" customHeight="false" outlineLevel="0" collapsed="false">
      <c r="B13" s="22" t="s">
        <v>8090</v>
      </c>
      <c r="C13" s="23" t="n">
        <f aca="false">COUNTIF('Raw Data'!$Y$2:$Y$7992,$B13)</f>
        <v>297</v>
      </c>
      <c r="D13" s="23" t="n">
        <f aca="false">SUMIF('Raw Data'!$Y$2:$Y$7992,$B13,'Raw Data'!$M$2:$M$7992)</f>
        <v>1387</v>
      </c>
      <c r="E13" s="24" t="n">
        <f aca="false">SUMIF('Raw Data'!$Y$2:$Y$7992,$B13,'Raw Data'!$Q$2:$Q$7992)</f>
        <v>2713434.005</v>
      </c>
      <c r="F13" s="24" t="n">
        <f aca="false">SUMIF('Raw Data'!$Y$2:$Y$7992,$B13,'Raw Data'!$S$2:$S$7992)</f>
        <v>791801.845</v>
      </c>
      <c r="G13" s="25" t="n">
        <f aca="false">IFERROR(F13/E13,0)</f>
        <v>0.291808034962693</v>
      </c>
    </row>
    <row r="14" customFormat="false" ht="15" hidden="false" customHeight="false" outlineLevel="0" collapsed="false">
      <c r="B14" s="22" t="s">
        <v>8091</v>
      </c>
      <c r="C14" s="23" t="n">
        <f aca="false">COUNTIF('Raw Data'!$Y$2:$Y$7992,$B14)</f>
        <v>293</v>
      </c>
      <c r="D14" s="23" t="n">
        <f aca="false">SUMIF('Raw Data'!$Y$2:$Y$7992,$B14,'Raw Data'!$M$2:$M$7992)</f>
        <v>1297</v>
      </c>
      <c r="E14" s="24" t="n">
        <f aca="false">SUMIF('Raw Data'!$Y$2:$Y$7992,$B14,'Raw Data'!$Q$2:$Q$7992)</f>
        <v>2712820.62</v>
      </c>
      <c r="F14" s="24" t="n">
        <f aca="false">SUMIF('Raw Data'!$Y$2:$Y$7992,$B14,'Raw Data'!$S$2:$S$7992)</f>
        <v>776917.81</v>
      </c>
      <c r="G14" s="25" t="n">
        <f aca="false">IFERROR(F14/E14,0)</f>
        <v>0.286387461180533</v>
      </c>
    </row>
    <row r="15" customFormat="false" ht="15" hidden="false" customHeight="false" outlineLevel="0" collapsed="false">
      <c r="B15" s="22" t="s">
        <v>8092</v>
      </c>
      <c r="C15" s="23" t="n">
        <f aca="false">COUNTIF('Raw Data'!$Y$2:$Y$7992,$B15)</f>
        <v>232</v>
      </c>
      <c r="D15" s="23" t="n">
        <f aca="false">SUMIF('Raw Data'!$Y$2:$Y$7992,$B15,'Raw Data'!$M$2:$M$7992)</f>
        <v>1014</v>
      </c>
      <c r="E15" s="24" t="n">
        <f aca="false">SUMIF('Raw Data'!$Y$2:$Y$7992,$B15,'Raw Data'!$Q$2:$Q$7992)</f>
        <v>1940231.3925</v>
      </c>
      <c r="F15" s="24" t="n">
        <f aca="false">SUMIF('Raw Data'!$Y$2:$Y$7992,$B15,'Raw Data'!$S$2:$S$7992)</f>
        <v>600186.4025</v>
      </c>
      <c r="G15" s="25" t="n">
        <f aca="false">IFERROR(F15/E15,0)</f>
        <v>0.309337538202934</v>
      </c>
    </row>
    <row r="16" customFormat="false" ht="15" hidden="false" customHeight="false" outlineLevel="0" collapsed="false">
      <c r="B16" s="22" t="s">
        <v>8093</v>
      </c>
      <c r="C16" s="23" t="n">
        <f aca="false">COUNTIF('Raw Data'!$Y$2:$Y$7992,$B16)</f>
        <v>213</v>
      </c>
      <c r="D16" s="23" t="n">
        <f aca="false">SUMIF('Raw Data'!$Y$2:$Y$7992,$B16,'Raw Data'!$M$2:$M$7992)</f>
        <v>944</v>
      </c>
      <c r="E16" s="24" t="n">
        <f aca="false">SUMIF('Raw Data'!$Y$2:$Y$7992,$B16,'Raw Data'!$Q$2:$Q$7992)</f>
        <v>1936393.13</v>
      </c>
      <c r="F16" s="24" t="n">
        <f aca="false">SUMIF('Raw Data'!$Y$2:$Y$7992,$B16,'Raw Data'!$S$2:$S$7992)</f>
        <v>575204.71</v>
      </c>
      <c r="G16" s="25" t="n">
        <f aca="false">IFERROR(F16/E16,0)</f>
        <v>0.297049551089866</v>
      </c>
    </row>
    <row r="17" customFormat="false" ht="15" hidden="false" customHeight="false" outlineLevel="0" collapsed="false">
      <c r="B17" s="22" t="s">
        <v>8094</v>
      </c>
      <c r="C17" s="23" t="n">
        <f aca="false">COUNTIF('Raw Data'!$Y$2:$Y$7992,$B17)</f>
        <v>271</v>
      </c>
      <c r="D17" s="23" t="n">
        <f aca="false">SUMIF('Raw Data'!$Y$2:$Y$7992,$B17,'Raw Data'!$M$2:$M$7992)</f>
        <v>1261</v>
      </c>
      <c r="E17" s="24" t="n">
        <f aca="false">SUMIF('Raw Data'!$Y$2:$Y$7992,$B17,'Raw Data'!$Q$2:$Q$7992)</f>
        <v>2491884.6025</v>
      </c>
      <c r="F17" s="24" t="n">
        <f aca="false">SUMIF('Raw Data'!$Y$2:$Y$7992,$B17,'Raw Data'!$S$2:$S$7992)</f>
        <v>708709.9625</v>
      </c>
      <c r="G17" s="25" t="n">
        <f aca="false">IFERROR(F17/E17,0)</f>
        <v>0.284407216044026</v>
      </c>
    </row>
    <row r="18" customFormat="false" ht="15" hidden="false" customHeight="false" outlineLevel="0" collapsed="false">
      <c r="B18" s="22" t="s">
        <v>8095</v>
      </c>
      <c r="C18" s="23" t="n">
        <f aca="false">COUNTIF('Raw Data'!$Y$2:$Y$7992,$B18)</f>
        <v>279</v>
      </c>
      <c r="D18" s="23" t="n">
        <f aca="false">SUMIF('Raw Data'!$Y$2:$Y$7992,$B18,'Raw Data'!$M$2:$M$7992)</f>
        <v>1289</v>
      </c>
      <c r="E18" s="24" t="n">
        <f aca="false">SUMIF('Raw Data'!$Y$2:$Y$7992,$B18,'Raw Data'!$Q$2:$Q$7992)</f>
        <v>2459157.615</v>
      </c>
      <c r="F18" s="24" t="n">
        <f aca="false">SUMIF('Raw Data'!$Y$2:$Y$7992,$B18,'Raw Data'!$S$2:$S$7992)</f>
        <v>729885.905</v>
      </c>
      <c r="G18" s="25" t="n">
        <f aca="false">IFERROR(F18/E18,0)</f>
        <v>0.296803222594579</v>
      </c>
    </row>
    <row r="19" customFormat="false" ht="15" hidden="false" customHeight="false" outlineLevel="0" collapsed="false">
      <c r="B19" s="22" t="s">
        <v>8096</v>
      </c>
      <c r="C19" s="23" t="n">
        <f aca="false">COUNTIF('Raw Data'!$Y$2:$Y$7992,$B19)</f>
        <v>243</v>
      </c>
      <c r="D19" s="23" t="n">
        <f aca="false">SUMIF('Raw Data'!$Y$2:$Y$7992,$B19,'Raw Data'!$M$2:$M$7992)</f>
        <v>1018</v>
      </c>
      <c r="E19" s="24" t="n">
        <f aca="false">SUMIF('Raw Data'!$Y$2:$Y$7992,$B19,'Raw Data'!$Q$2:$Q$7992)</f>
        <v>2293527.585</v>
      </c>
      <c r="F19" s="24" t="n">
        <f aca="false">SUMIF('Raw Data'!$Y$2:$Y$7992,$B19,'Raw Data'!$S$2:$S$7992)</f>
        <v>647165.695</v>
      </c>
      <c r="G19" s="25" t="n">
        <f aca="false">IFERROR(F19/E19,0)</f>
        <v>0.282170443134217</v>
      </c>
    </row>
    <row r="20" customFormat="false" ht="15" hidden="false" customHeight="false" outlineLevel="0" collapsed="false">
      <c r="B20" s="22" t="s">
        <v>8097</v>
      </c>
      <c r="C20" s="23" t="n">
        <f aca="false">COUNTIF('Raw Data'!$Y$2:$Y$7992,$B20)</f>
        <v>253</v>
      </c>
      <c r="D20" s="23" t="n">
        <f aca="false">SUMIF('Raw Data'!$Y$2:$Y$7992,$B20,'Raw Data'!$M$2:$M$7992)</f>
        <v>1096</v>
      </c>
      <c r="E20" s="24" t="n">
        <f aca="false">SUMIF('Raw Data'!$Y$2:$Y$7992,$B20,'Raw Data'!$Q$2:$Q$7992)</f>
        <v>2011770.81</v>
      </c>
      <c r="F20" s="24" t="n">
        <f aca="false">SUMIF('Raw Data'!$Y$2:$Y$7992,$B20,'Raw Data'!$S$2:$S$7992)</f>
        <v>584453.96</v>
      </c>
      <c r="G20" s="25" t="n">
        <f aca="false">IFERROR(F20/E20,0)</f>
        <v>0.290517168802146</v>
      </c>
    </row>
    <row r="21" customFormat="false" ht="15" hidden="false" customHeight="false" outlineLevel="0" collapsed="false">
      <c r="B21" s="22" t="s">
        <v>8098</v>
      </c>
      <c r="C21" s="23" t="n">
        <f aca="false">COUNTIF('Raw Data'!$Y$2:$Y$7992,$B21)</f>
        <v>261</v>
      </c>
      <c r="D21" s="23" t="n">
        <f aca="false">SUMIF('Raw Data'!$Y$2:$Y$7992,$B21,'Raw Data'!$M$2:$M$7992)</f>
        <v>1191</v>
      </c>
      <c r="E21" s="24" t="n">
        <f aca="false">SUMIF('Raw Data'!$Y$2:$Y$7992,$B21,'Raw Data'!$Q$2:$Q$7992)</f>
        <v>2401218.025</v>
      </c>
      <c r="F21" s="24" t="n">
        <f aca="false">SUMIF('Raw Data'!$Y$2:$Y$7992,$B21,'Raw Data'!$S$2:$S$7992)</f>
        <v>754677.315</v>
      </c>
      <c r="G21" s="25" t="n">
        <f aca="false">IFERROR(F21/E21,0)</f>
        <v>0.314289376117773</v>
      </c>
    </row>
    <row r="22" customFormat="false" ht="15" hidden="false" customHeight="false" outlineLevel="0" collapsed="false">
      <c r="B22" s="22" t="s">
        <v>8099</v>
      </c>
      <c r="C22" s="23" t="n">
        <f aca="false">COUNTIF('Raw Data'!$Y$2:$Y$7992,$B22)</f>
        <v>237</v>
      </c>
      <c r="D22" s="23" t="n">
        <f aca="false">SUMIF('Raw Data'!$Y$2:$Y$7992,$B22,'Raw Data'!$M$2:$M$7992)</f>
        <v>1065</v>
      </c>
      <c r="E22" s="24" t="n">
        <f aca="false">SUMIF('Raw Data'!$Y$2:$Y$7992,$B22,'Raw Data'!$Q$2:$Q$7992)</f>
        <v>2305869.99</v>
      </c>
      <c r="F22" s="24" t="n">
        <f aca="false">SUMIF('Raw Data'!$Y$2:$Y$7992,$B22,'Raw Data'!$S$2:$S$7992)</f>
        <v>674685.9</v>
      </c>
      <c r="G22" s="25" t="n">
        <f aca="false">IFERROR(F22/E22,0)</f>
        <v>0.29259494374182</v>
      </c>
    </row>
    <row r="23" customFormat="false" ht="15" hidden="false" customHeight="false" outlineLevel="0" collapsed="false">
      <c r="B23" s="22" t="s">
        <v>8100</v>
      </c>
      <c r="C23" s="23" t="n">
        <f aca="false">COUNTIF('Raw Data'!$Y$2:$Y$7992,$B23)</f>
        <v>235</v>
      </c>
      <c r="D23" s="23" t="n">
        <f aca="false">SUMIF('Raw Data'!$Y$2:$Y$7992,$B23,'Raw Data'!$M$2:$M$7992)</f>
        <v>1068</v>
      </c>
      <c r="E23" s="24" t="n">
        <f aca="false">SUMIF('Raw Data'!$Y$2:$Y$7992,$B23,'Raw Data'!$Q$2:$Q$7992)</f>
        <v>2183725.1375</v>
      </c>
      <c r="F23" s="24" t="n">
        <f aca="false">SUMIF('Raw Data'!$Y$2:$Y$7992,$B23,'Raw Data'!$S$2:$S$7992)</f>
        <v>654524.6175</v>
      </c>
      <c r="G23" s="25" t="n">
        <f aca="false">IFERROR(F23/E23,0)</f>
        <v>0.299728480595008</v>
      </c>
    </row>
    <row r="24" customFormat="false" ht="15" hidden="false" customHeight="false" outlineLevel="0" collapsed="false">
      <c r="B24" s="22" t="s">
        <v>8101</v>
      </c>
      <c r="C24" s="23" t="n">
        <f aca="false">COUNTIF('Raw Data'!$Y$2:$Y$7992,$B24)</f>
        <v>262</v>
      </c>
      <c r="D24" s="23" t="n">
        <f aca="false">SUMIF('Raw Data'!$Y$2:$Y$7992,$B24,'Raw Data'!$M$2:$M$7992)</f>
        <v>1222</v>
      </c>
      <c r="E24" s="24" t="n">
        <f aca="false">SUMIF('Raw Data'!$Y$2:$Y$7992,$B24,'Raw Data'!$Q$2:$Q$7992)</f>
        <v>2702456.39</v>
      </c>
      <c r="F24" s="24" t="n">
        <f aca="false">SUMIF('Raw Data'!$Y$2:$Y$7992,$B24,'Raw Data'!$S$2:$S$7992)</f>
        <v>786846.21</v>
      </c>
      <c r="G24" s="25" t="n">
        <f aca="false">IFERROR(F24/E24,0)</f>
        <v>0.291159632736941</v>
      </c>
    </row>
    <row r="25" customFormat="false" ht="15" hidden="false" customHeight="false" outlineLevel="0" collapsed="false">
      <c r="B25" s="22" t="s">
        <v>8102</v>
      </c>
      <c r="C25" s="23" t="n">
        <f aca="false">COUNTIF('Raw Data'!$Y$2:$Y$7992,$B25)</f>
        <v>251</v>
      </c>
      <c r="D25" s="23" t="n">
        <f aca="false">SUMIF('Raw Data'!$Y$2:$Y$7992,$B25,'Raw Data'!$M$2:$M$7992)</f>
        <v>1172</v>
      </c>
      <c r="E25" s="24" t="n">
        <f aca="false">SUMIF('Raw Data'!$Y$2:$Y$7992,$B25,'Raw Data'!$Q$2:$Q$7992)</f>
        <v>2415240.2875</v>
      </c>
      <c r="F25" s="24" t="n">
        <f aca="false">SUMIF('Raw Data'!$Y$2:$Y$7992,$B25,'Raw Data'!$S$2:$S$7992)</f>
        <v>687311.2275</v>
      </c>
      <c r="G25" s="25" t="n">
        <f aca="false">IFERROR(F25/E25,0)</f>
        <v>0.284572607974932</v>
      </c>
    </row>
    <row r="26" customFormat="false" ht="15" hidden="false" customHeight="false" outlineLevel="0" collapsed="false">
      <c r="B26" s="22" t="s">
        <v>8103</v>
      </c>
      <c r="C26" s="23" t="n">
        <f aca="false">COUNTIF('Raw Data'!$Y$2:$Y$7992,$B26)</f>
        <v>276</v>
      </c>
      <c r="D26" s="23" t="n">
        <f aca="false">SUMIF('Raw Data'!$Y$2:$Y$7992,$B26,'Raw Data'!$M$2:$M$7992)</f>
        <v>1258</v>
      </c>
      <c r="E26" s="24" t="n">
        <f aca="false">SUMIF('Raw Data'!$Y$2:$Y$7992,$B26,'Raw Data'!$Q$2:$Q$7992)</f>
        <v>2811010.6275</v>
      </c>
      <c r="F26" s="24" t="n">
        <f aca="false">SUMIF('Raw Data'!$Y$2:$Y$7992,$B26,'Raw Data'!$S$2:$S$7992)</f>
        <v>841396.0575</v>
      </c>
      <c r="G26" s="25" t="n">
        <f aca="false">IFERROR(F26/E26,0)</f>
        <v>0.299321549790192</v>
      </c>
    </row>
    <row r="27" customFormat="false" ht="15" hidden="false" customHeight="false" outlineLevel="0" collapsed="false">
      <c r="B27" s="22" t="s">
        <v>8104</v>
      </c>
      <c r="C27" s="23" t="n">
        <f aca="false">COUNTIF('Raw Data'!$Y$2:$Y$7992,$B27)</f>
        <v>270</v>
      </c>
      <c r="D27" s="23" t="n">
        <f aca="false">SUMIF('Raw Data'!$Y$2:$Y$7992,$B27,'Raw Data'!$M$2:$M$7992)</f>
        <v>1244</v>
      </c>
      <c r="E27" s="24" t="n">
        <f aca="false">SUMIF('Raw Data'!$Y$2:$Y$7992,$B27,'Raw Data'!$Q$2:$Q$7992)</f>
        <v>2466513.88</v>
      </c>
      <c r="F27" s="24" t="n">
        <f aca="false">SUMIF('Raw Data'!$Y$2:$Y$7992,$B27,'Raw Data'!$S$2:$S$7992)</f>
        <v>736042.68</v>
      </c>
      <c r="G27" s="25" t="n">
        <f aca="false">IFERROR(F27/E27,0)</f>
        <v>0.298414165015767</v>
      </c>
    </row>
    <row r="28" customFormat="false" ht="15" hidden="false" customHeight="false" outlineLevel="0" collapsed="false">
      <c r="B28" s="22" t="s">
        <v>8105</v>
      </c>
      <c r="C28" s="23" t="n">
        <f aca="false">COUNTIF('Raw Data'!$Y$2:$Y$7992,$B28)</f>
        <v>236</v>
      </c>
      <c r="D28" s="23" t="n">
        <f aca="false">SUMIF('Raw Data'!$Y$2:$Y$7992,$B28,'Raw Data'!$M$2:$M$7992)</f>
        <v>1039</v>
      </c>
      <c r="E28" s="24" t="n">
        <f aca="false">SUMIF('Raw Data'!$Y$2:$Y$7992,$B28,'Raw Data'!$Q$2:$Q$7992)</f>
        <v>2050076.05</v>
      </c>
      <c r="F28" s="24" t="n">
        <f aca="false">SUMIF('Raw Data'!$Y$2:$Y$7992,$B28,'Raw Data'!$S$2:$S$7992)</f>
        <v>593052.17</v>
      </c>
      <c r="G28" s="25" t="n">
        <f aca="false">IFERROR(F28/E28,0)</f>
        <v>0.289283009769321</v>
      </c>
    </row>
    <row r="29" customFormat="false" ht="15" hidden="false" customHeight="false" outlineLevel="0" collapsed="false">
      <c r="B29" s="22" t="s">
        <v>8106</v>
      </c>
      <c r="C29" s="23" t="n">
        <f aca="false">COUNTIF('Raw Data'!$Y$2:$Y$7992,$B29)</f>
        <v>262</v>
      </c>
      <c r="D29" s="23" t="n">
        <f aca="false">SUMIF('Raw Data'!$Y$2:$Y$7992,$B29,'Raw Data'!$M$2:$M$7992)</f>
        <v>1126</v>
      </c>
      <c r="E29" s="24" t="n">
        <f aca="false">SUMIF('Raw Data'!$Y$2:$Y$7992,$B29,'Raw Data'!$Q$2:$Q$7992)</f>
        <v>2211513.555</v>
      </c>
      <c r="F29" s="24" t="n">
        <f aca="false">SUMIF('Raw Data'!$Y$2:$Y$7992,$B29,'Raw Data'!$S$2:$S$7992)</f>
        <v>654225.215</v>
      </c>
      <c r="G29" s="25" t="n">
        <f aca="false">IFERROR(F29/E29,0)</f>
        <v>0.295826907106613</v>
      </c>
    </row>
    <row r="30" customFormat="false" ht="15" hidden="false" customHeight="false" outlineLevel="0" collapsed="false">
      <c r="B30" s="22" t="s">
        <v>8107</v>
      </c>
      <c r="C30" s="23" t="n">
        <f aca="false">COUNTIF('Raw Data'!$Y$2:$Y$7992,$B30)</f>
        <v>263</v>
      </c>
      <c r="D30" s="23" t="n">
        <f aca="false">SUMIF('Raw Data'!$Y$2:$Y$7992,$B30,'Raw Data'!$M$2:$M$7992)</f>
        <v>1199</v>
      </c>
      <c r="E30" s="24" t="n">
        <f aca="false">SUMIF('Raw Data'!$Y$2:$Y$7992,$B30,'Raw Data'!$Q$2:$Q$7992)</f>
        <v>2464346.095</v>
      </c>
      <c r="F30" s="24" t="n">
        <f aca="false">SUMIF('Raw Data'!$Y$2:$Y$7992,$B30,'Raw Data'!$S$2:$S$7992)</f>
        <v>757373.825</v>
      </c>
      <c r="G30" s="25" t="n">
        <f aca="false">IFERROR(F30/E30,0)</f>
        <v>0.307332572537868</v>
      </c>
    </row>
    <row r="31" customFormat="false" ht="15" hidden="false" customHeight="false" outlineLevel="0" collapsed="false">
      <c r="B31" s="22" t="s">
        <v>8108</v>
      </c>
      <c r="C31" s="23" t="n">
        <f aca="false">COUNTIF('Raw Data'!$Y$2:$Y$7992,$B31)</f>
        <v>245</v>
      </c>
      <c r="D31" s="23" t="n">
        <f aca="false">SUMIF('Raw Data'!$Y$2:$Y$7992,$B31,'Raw Data'!$M$2:$M$7992)</f>
        <v>1033</v>
      </c>
      <c r="E31" s="24" t="n">
        <f aca="false">SUMIF('Raw Data'!$Y$2:$Y$7992,$B31,'Raw Data'!$Q$2:$Q$7992)</f>
        <v>2093988.3525</v>
      </c>
      <c r="F31" s="24" t="n">
        <f aca="false">SUMIF('Raw Data'!$Y$2:$Y$7992,$B31,'Raw Data'!$S$2:$S$7992)</f>
        <v>642332.4825</v>
      </c>
      <c r="G31" s="25" t="n">
        <f aca="false">IFERROR(F31/E31,0)</f>
        <v>0.306750742779024</v>
      </c>
    </row>
    <row r="32" customFormat="false" ht="15" hidden="false" customHeight="false" outlineLevel="0" collapsed="false">
      <c r="B32" s="22" t="s">
        <v>8109</v>
      </c>
      <c r="C32" s="23" t="n">
        <f aca="false">COUNTIF('Raw Data'!$Y$2:$Y$7992,$B32)</f>
        <v>281</v>
      </c>
      <c r="D32" s="23" t="n">
        <f aca="false">SUMIF('Raw Data'!$Y$2:$Y$7992,$B32,'Raw Data'!$M$2:$M$7992)</f>
        <v>1289</v>
      </c>
      <c r="E32" s="24" t="n">
        <f aca="false">SUMIF('Raw Data'!$Y$2:$Y$7992,$B32,'Raw Data'!$Q$2:$Q$7992)</f>
        <v>2775014.71</v>
      </c>
      <c r="F32" s="24" t="n">
        <f aca="false">SUMIF('Raw Data'!$Y$2:$Y$7992,$B32,'Raw Data'!$S$2:$S$7992)</f>
        <v>813204.02</v>
      </c>
      <c r="G32" s="25" t="n">
        <f aca="false">IFERROR(F32/E32,0)</f>
        <v>0.293044940291506</v>
      </c>
    </row>
    <row r="33" customFormat="false" ht="15" hidden="false" customHeight="false" outlineLevel="0" collapsed="false">
      <c r="B33" s="22" t="s">
        <v>8110</v>
      </c>
      <c r="C33" s="23" t="n">
        <f aca="false">COUNTIF('Raw Data'!$Y$2:$Y$7992,$B33)</f>
        <v>251</v>
      </c>
      <c r="D33" s="23" t="n">
        <f aca="false">SUMIF('Raw Data'!$Y$2:$Y$7992,$B33,'Raw Data'!$M$2:$M$7992)</f>
        <v>1092</v>
      </c>
      <c r="E33" s="24" t="n">
        <f aca="false">SUMIF('Raw Data'!$Y$2:$Y$7992,$B33,'Raw Data'!$Q$2:$Q$7992)</f>
        <v>2189760.33</v>
      </c>
      <c r="F33" s="24" t="n">
        <f aca="false">SUMIF('Raw Data'!$Y$2:$Y$7992,$B33,'Raw Data'!$S$2:$S$7992)</f>
        <v>644629.47</v>
      </c>
      <c r="G33" s="25" t="n">
        <f aca="false">IFERROR(F33/E33,0)</f>
        <v>0.294383573018697</v>
      </c>
    </row>
    <row r="34" customFormat="false" ht="15" hidden="false" customHeight="false" outlineLevel="0" collapsed="false">
      <c r="B34" s="22" t="s">
        <v>8111</v>
      </c>
      <c r="C34" s="23" t="n">
        <f aca="false">COUNTIF('Raw Data'!$Y$2:$Y$7992,$B34)</f>
        <v>254</v>
      </c>
      <c r="D34" s="23" t="n">
        <f aca="false">SUMIF('Raw Data'!$Y$2:$Y$7992,$B34,'Raw Data'!$M$2:$M$7992)</f>
        <v>1110</v>
      </c>
      <c r="E34" s="24" t="n">
        <f aca="false">SUMIF('Raw Data'!$Y$2:$Y$7992,$B34,'Raw Data'!$Q$2:$Q$7992)</f>
        <v>2094787.9975</v>
      </c>
      <c r="F34" s="24" t="n">
        <f aca="false">SUMIF('Raw Data'!$Y$2:$Y$7992,$B34,'Raw Data'!$S$2:$S$7992)</f>
        <v>606495.5875</v>
      </c>
      <c r="G34" s="25" t="n">
        <f aca="false">IFERROR(F34/E34,0)</f>
        <v>0.289525998919134</v>
      </c>
    </row>
    <row r="35" customFormat="false" ht="15" hidden="false" customHeight="false" outlineLevel="0" collapsed="false">
      <c r="B35" s="22" t="s">
        <v>8112</v>
      </c>
      <c r="C35" s="23" t="n">
        <f aca="false">COUNTIF('Raw Data'!$Y$2:$Y$7992,$B35)</f>
        <v>282</v>
      </c>
      <c r="D35" s="23" t="n">
        <f aca="false">SUMIF('Raw Data'!$Y$2:$Y$7992,$B35,'Raw Data'!$M$2:$M$7992)</f>
        <v>1258</v>
      </c>
      <c r="E35" s="24" t="n">
        <f aca="false">SUMIF('Raw Data'!$Y$2:$Y$7992,$B35,'Raw Data'!$Q$2:$Q$7992)</f>
        <v>2418753.935</v>
      </c>
      <c r="F35" s="24" t="n">
        <f aca="false">SUMIF('Raw Data'!$Y$2:$Y$7992,$B35,'Raw Data'!$S$2:$S$7992)</f>
        <v>624693.805</v>
      </c>
      <c r="G35" s="25" t="n">
        <f aca="false">IFERROR(F35/E35,0)</f>
        <v>0.258270920394389</v>
      </c>
    </row>
    <row r="36" customFormat="false" ht="15" hidden="false" customHeight="false" outlineLevel="0" collapsed="false">
      <c r="B36" s="22" t="s">
        <v>8113</v>
      </c>
      <c r="C36" s="23" t="n">
        <f aca="false">COUNTIF('Raw Data'!$Y$2:$Y$7992,$B36)</f>
        <v>262</v>
      </c>
      <c r="D36" s="23" t="n">
        <f aca="false">SUMIF('Raw Data'!$Y$2:$Y$7992,$B36,'Raw Data'!$M$2:$M$7992)</f>
        <v>1233</v>
      </c>
      <c r="E36" s="24" t="n">
        <f aca="false">SUMIF('Raw Data'!$Y$2:$Y$7992,$B36,'Raw Data'!$Q$2:$Q$7992)</f>
        <v>2299601.6375</v>
      </c>
      <c r="F36" s="24" t="n">
        <f aca="false">SUMIF('Raw Data'!$Y$2:$Y$7992,$B36,'Raw Data'!$S$2:$S$7992)</f>
        <v>646816.7075</v>
      </c>
      <c r="G36" s="25" t="n">
        <f aca="false">IFERROR(F36/E36,0)</f>
        <v>0.281273372288595</v>
      </c>
    </row>
    <row r="37" customFormat="false" ht="15" hidden="false" customHeight="false" outlineLevel="0" collapsed="false">
      <c r="B37" s="22" t="s">
        <v>8114</v>
      </c>
      <c r="C37" s="23" t="n">
        <f aca="false">COUNTIF('Raw Data'!$Y$2:$Y$7992,$B37)</f>
        <v>243</v>
      </c>
      <c r="D37" s="23" t="n">
        <f aca="false">SUMIF('Raw Data'!$Y$2:$Y$7992,$B37,'Raw Data'!$M$2:$M$7992)</f>
        <v>1162</v>
      </c>
      <c r="E37" s="24" t="n">
        <f aca="false">SUMIF('Raw Data'!$Y$2:$Y$7992,$B37,'Raw Data'!$Q$2:$Q$7992)</f>
        <v>2311083.93</v>
      </c>
      <c r="F37" s="24" t="n">
        <f aca="false">SUMIF('Raw Data'!$Y$2:$Y$7992,$B37,'Raw Data'!$S$2:$S$7992)</f>
        <v>637228.84</v>
      </c>
      <c r="G37" s="25" t="n">
        <f aca="false">IFERROR(F37/E37,0)</f>
        <v>0.275727260151906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2026-05-27T01:33:05Z</dcterms:created>
  <dc:creator>openpyxl</dc:creator>
  <dc:description/>
  <dc:language>en-US</dc:language>
  <cp:lastModifiedBy/>
  <dcterms:modified xsi:type="dcterms:W3CDTF">2026-07-08T02:26:55Z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0x010100B4DDB25B9B7E73448811CA07C56A496A</vt:lpwstr>
  </property>
</Properties>
</file>